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26E0AC87-A60C-4163-B9E7-825360684F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131" i="1" l="1"/>
  <c r="AL130" i="1"/>
  <c r="AL129" i="1"/>
  <c r="AL128" i="1"/>
  <c r="AL127" i="1"/>
  <c r="AL126" i="1"/>
  <c r="AL125" i="1"/>
  <c r="AL124" i="1"/>
  <c r="AL123" i="1"/>
  <c r="AL122" i="1"/>
  <c r="AL121" i="1"/>
  <c r="AL120" i="1"/>
  <c r="AL119" i="1"/>
  <c r="AL118" i="1"/>
  <c r="AL117" i="1"/>
  <c r="AL116" i="1"/>
  <c r="AL115" i="1"/>
  <c r="AL114" i="1"/>
  <c r="AL113" i="1"/>
  <c r="AL112" i="1"/>
  <c r="AL111" i="1"/>
  <c r="AL110" i="1"/>
  <c r="AL109" i="1"/>
  <c r="AL108" i="1"/>
  <c r="AL107" i="1"/>
  <c r="AL106" i="1"/>
  <c r="AL105" i="1"/>
  <c r="AL104" i="1"/>
  <c r="AL103" i="1"/>
  <c r="AL102" i="1"/>
  <c r="AL101" i="1"/>
  <c r="AL100" i="1"/>
  <c r="AL99" i="1"/>
  <c r="AL98" i="1"/>
  <c r="AL97" i="1"/>
  <c r="AL96" i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L83" i="1"/>
  <c r="AL82" i="1"/>
  <c r="AL81" i="1"/>
  <c r="AL80" i="1"/>
  <c r="AL79" i="1"/>
  <c r="AL78" i="1"/>
  <c r="AL77" i="1"/>
  <c r="AL76" i="1"/>
  <c r="AL75" i="1"/>
  <c r="AL74" i="1"/>
  <c r="AL73" i="1"/>
  <c r="AL72" i="1"/>
  <c r="AL71" i="1"/>
  <c r="AL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L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L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X10" i="1"/>
  <c r="C11" i="1" s="1"/>
  <c r="G11" i="1"/>
  <c r="G12" i="1" s="1"/>
  <c r="G13" i="1" s="1"/>
  <c r="G14" i="1" s="1"/>
  <c r="B1" i="1"/>
  <c r="AI930" i="1"/>
  <c r="AI931" i="1" s="1"/>
  <c r="AI932" i="1" s="1"/>
  <c r="AI933" i="1" s="1"/>
  <c r="AI934" i="1" s="1"/>
  <c r="AI935" i="1" s="1"/>
  <c r="AI936" i="1" s="1"/>
  <c r="AI937" i="1" s="1"/>
  <c r="AI938" i="1" s="1"/>
  <c r="AI939" i="1" s="1"/>
  <c r="AI940" i="1" s="1"/>
  <c r="AI941" i="1" s="1"/>
  <c r="AI942" i="1" s="1"/>
  <c r="AI943" i="1" s="1"/>
  <c r="AI944" i="1" s="1"/>
  <c r="AI945" i="1" s="1"/>
  <c r="AI946" i="1" s="1"/>
  <c r="AI947" i="1" s="1"/>
  <c r="AI948" i="1" s="1"/>
  <c r="AI949" i="1" s="1"/>
  <c r="AI950" i="1" s="1"/>
  <c r="AI951" i="1" s="1"/>
  <c r="AI952" i="1" s="1"/>
  <c r="AI953" i="1" s="1"/>
  <c r="AI954" i="1" s="1"/>
  <c r="AI955" i="1" s="1"/>
  <c r="AI956" i="1" s="1"/>
  <c r="AI957" i="1" s="1"/>
  <c r="AI958" i="1" s="1"/>
  <c r="AI959" i="1" s="1"/>
  <c r="AI960" i="1" s="1"/>
  <c r="AI961" i="1" s="1"/>
  <c r="AI962" i="1" s="1"/>
  <c r="AI963" i="1" s="1"/>
  <c r="AI964" i="1" s="1"/>
  <c r="AI965" i="1" s="1"/>
  <c r="AI966" i="1" s="1"/>
  <c r="AI967" i="1" s="1"/>
  <c r="AI968" i="1" s="1"/>
  <c r="AI969" i="1" s="1"/>
  <c r="AI970" i="1" s="1"/>
  <c r="AI971" i="1" s="1"/>
  <c r="AI972" i="1" s="1"/>
  <c r="AI973" i="1" s="1"/>
  <c r="AI974" i="1" s="1"/>
  <c r="AI975" i="1" s="1"/>
  <c r="AI976" i="1" s="1"/>
  <c r="AI977" i="1" s="1"/>
  <c r="AI978" i="1" s="1"/>
  <c r="AI979" i="1" s="1"/>
  <c r="AI980" i="1" s="1"/>
  <c r="AI981" i="1" s="1"/>
  <c r="AI982" i="1" s="1"/>
  <c r="AI983" i="1" s="1"/>
  <c r="AI984" i="1" s="1"/>
  <c r="AI985" i="1" s="1"/>
  <c r="AI986" i="1" s="1"/>
  <c r="AI987" i="1" s="1"/>
  <c r="AI988" i="1" s="1"/>
  <c r="AI989" i="1" s="1"/>
  <c r="AI990" i="1" s="1"/>
  <c r="AI991" i="1" s="1"/>
  <c r="AI992" i="1" s="1"/>
  <c r="AI993" i="1" s="1"/>
  <c r="AI994" i="1" s="1"/>
  <c r="AI995" i="1" s="1"/>
  <c r="AI996" i="1" s="1"/>
  <c r="AI997" i="1" s="1"/>
  <c r="AI998" i="1" s="1"/>
  <c r="AI999" i="1" s="1"/>
  <c r="AI1000" i="1" s="1"/>
  <c r="AI1001" i="1" s="1"/>
  <c r="AI1002" i="1" s="1"/>
  <c r="AI1003" i="1" s="1"/>
  <c r="AI1004" i="1" s="1"/>
  <c r="AI1005" i="1" s="1"/>
  <c r="AI1006" i="1" s="1"/>
  <c r="AI1007" i="1" s="1"/>
  <c r="AI1008" i="1" s="1"/>
  <c r="AI1009" i="1" s="1"/>
  <c r="AI1010" i="1" s="1"/>
  <c r="AI1011" i="1" s="1"/>
  <c r="AI1012" i="1" s="1"/>
  <c r="AI1013" i="1" s="1"/>
  <c r="AI1014" i="1" s="1"/>
  <c r="AI1015" i="1" s="1"/>
  <c r="AI1016" i="1" s="1"/>
  <c r="AI1017" i="1" s="1"/>
  <c r="AI1018" i="1" s="1"/>
  <c r="AI1019" i="1" s="1"/>
  <c r="AI1020" i="1" s="1"/>
  <c r="AI1021" i="1" s="1"/>
  <c r="AI1022" i="1" s="1"/>
  <c r="AI1023" i="1" s="1"/>
  <c r="AI1024" i="1" s="1"/>
  <c r="AI1025" i="1" s="1"/>
  <c r="AI1026" i="1" s="1"/>
  <c r="AI1027" i="1" s="1"/>
  <c r="AI1028" i="1" s="1"/>
  <c r="AI1029" i="1" s="1"/>
  <c r="AI1030" i="1" s="1"/>
  <c r="AI1031" i="1" s="1"/>
  <c r="AI1032" i="1" s="1"/>
  <c r="AI1033" i="1" s="1"/>
  <c r="AI1034" i="1" s="1"/>
  <c r="AI1035" i="1" s="1"/>
  <c r="AI1036" i="1" s="1"/>
  <c r="AI1037" i="1" s="1"/>
  <c r="AI1038" i="1" s="1"/>
  <c r="AI1039" i="1" s="1"/>
  <c r="AI1040" i="1" s="1"/>
  <c r="AI1041" i="1" s="1"/>
  <c r="AI1042" i="1" s="1"/>
  <c r="AI1043" i="1" s="1"/>
  <c r="AI1044" i="1" s="1"/>
  <c r="AI1045" i="1" s="1"/>
  <c r="AI1046" i="1" s="1"/>
  <c r="AI1047" i="1" s="1"/>
  <c r="AI1048" i="1" s="1"/>
  <c r="AI1049" i="1" s="1"/>
  <c r="AI1050" i="1" s="1"/>
  <c r="AI1051" i="1" s="1"/>
  <c r="AI1052" i="1" s="1"/>
  <c r="AI1053" i="1" s="1"/>
  <c r="AI1054" i="1" s="1"/>
  <c r="AI1055" i="1" s="1"/>
  <c r="AI1056" i="1" s="1"/>
  <c r="AI1057" i="1" s="1"/>
  <c r="AI1058" i="1" s="1"/>
  <c r="AI1059" i="1" s="1"/>
  <c r="AI1060" i="1" s="1"/>
  <c r="AI1061" i="1" s="1"/>
  <c r="AI1062" i="1" s="1"/>
  <c r="AI1063" i="1" s="1"/>
  <c r="AI1064" i="1" s="1"/>
  <c r="AI1065" i="1" s="1"/>
  <c r="AI1066" i="1" s="1"/>
  <c r="AI1067" i="1" s="1"/>
  <c r="AI1068" i="1" s="1"/>
  <c r="AI1069" i="1" s="1"/>
  <c r="AI1070" i="1" s="1"/>
  <c r="AI1071" i="1" s="1"/>
  <c r="AI1072" i="1" s="1"/>
  <c r="AI1073" i="1" s="1"/>
  <c r="AI1074" i="1" s="1"/>
  <c r="AI1075" i="1" s="1"/>
  <c r="AI1076" i="1" s="1"/>
  <c r="AI1077" i="1" s="1"/>
  <c r="AI1078" i="1" s="1"/>
  <c r="AI1079" i="1" s="1"/>
  <c r="AI1080" i="1" s="1"/>
  <c r="AI1081" i="1" s="1"/>
  <c r="AI1082" i="1" s="1"/>
  <c r="AI1083" i="1" s="1"/>
  <c r="AI1084" i="1" s="1"/>
  <c r="AI1085" i="1" s="1"/>
  <c r="AI1086" i="1" s="1"/>
  <c r="AI1087" i="1" s="1"/>
  <c r="AI1088" i="1" s="1"/>
  <c r="AI1089" i="1" s="1"/>
  <c r="AI1090" i="1" s="1"/>
  <c r="AI1091" i="1" s="1"/>
  <c r="AI1092" i="1" s="1"/>
  <c r="AI1093" i="1" s="1"/>
  <c r="AI1094" i="1" s="1"/>
  <c r="AI1095" i="1" s="1"/>
  <c r="AI1096" i="1" s="1"/>
  <c r="AI1097" i="1" s="1"/>
  <c r="AI1098" i="1" s="1"/>
  <c r="AI1099" i="1" s="1"/>
  <c r="AI1100" i="1" s="1"/>
  <c r="AI1101" i="1" s="1"/>
  <c r="AI1102" i="1" s="1"/>
  <c r="AI1103" i="1" s="1"/>
  <c r="AI1104" i="1" s="1"/>
  <c r="AI1105" i="1" s="1"/>
  <c r="AI1106" i="1" s="1"/>
  <c r="AI1107" i="1" s="1"/>
  <c r="AI1108" i="1" s="1"/>
  <c r="AI1109" i="1" s="1"/>
  <c r="AI1110" i="1" s="1"/>
  <c r="AI1111" i="1" s="1"/>
  <c r="AI1112" i="1" s="1"/>
  <c r="AI1113" i="1" s="1"/>
  <c r="AI1114" i="1" s="1"/>
  <c r="AI1115" i="1" s="1"/>
  <c r="AI1116" i="1" s="1"/>
  <c r="AI1117" i="1" s="1"/>
  <c r="AI1118" i="1" s="1"/>
  <c r="AI1119" i="1" s="1"/>
  <c r="AI1120" i="1" s="1"/>
  <c r="AI1121" i="1" s="1"/>
  <c r="AI1122" i="1" s="1"/>
  <c r="AI1123" i="1" s="1"/>
  <c r="AI1124" i="1" s="1"/>
  <c r="AI1125" i="1" s="1"/>
  <c r="AI1126" i="1" s="1"/>
  <c r="AI1127" i="1" s="1"/>
  <c r="AI1128" i="1" s="1"/>
  <c r="AI1129" i="1" s="1"/>
  <c r="AI1130" i="1" s="1"/>
  <c r="AI1131" i="1" s="1"/>
  <c r="AI1132" i="1" s="1"/>
  <c r="AI1133" i="1" s="1"/>
  <c r="AI1134" i="1" s="1"/>
  <c r="AI1135" i="1" s="1"/>
  <c r="AI1136" i="1" s="1"/>
  <c r="AI1137" i="1" s="1"/>
  <c r="AI1138" i="1" s="1"/>
  <c r="AI1139" i="1" s="1"/>
  <c r="AI1140" i="1" s="1"/>
  <c r="AI1141" i="1" s="1"/>
  <c r="AI1142" i="1" s="1"/>
  <c r="AI1143" i="1" s="1"/>
  <c r="AI1144" i="1" s="1"/>
  <c r="AI1145" i="1" s="1"/>
  <c r="AI1146" i="1" s="1"/>
  <c r="AI1147" i="1" s="1"/>
  <c r="AI1148" i="1" s="1"/>
  <c r="AI1149" i="1" s="1"/>
  <c r="AI1150" i="1" s="1"/>
  <c r="AI1151" i="1" s="1"/>
  <c r="AI1152" i="1" s="1"/>
  <c r="AI1153" i="1" s="1"/>
  <c r="AI1154" i="1" s="1"/>
  <c r="AI1155" i="1" s="1"/>
  <c r="AI1156" i="1" s="1"/>
  <c r="AI1157" i="1" s="1"/>
  <c r="AI1158" i="1" s="1"/>
  <c r="AI1159" i="1" s="1"/>
  <c r="AI1160" i="1" s="1"/>
  <c r="AI1161" i="1" s="1"/>
  <c r="AI1162" i="1" s="1"/>
  <c r="AI1163" i="1" s="1"/>
  <c r="AI1164" i="1" s="1"/>
  <c r="AI1165" i="1" s="1"/>
  <c r="AI1166" i="1" s="1"/>
  <c r="AI1167" i="1" s="1"/>
  <c r="AI1168" i="1" s="1"/>
  <c r="AI1169" i="1" s="1"/>
  <c r="AI1170" i="1" s="1"/>
  <c r="AI1171" i="1" s="1"/>
  <c r="AI1172" i="1" s="1"/>
  <c r="AI1173" i="1" s="1"/>
  <c r="AI1174" i="1" s="1"/>
  <c r="AI1175" i="1" s="1"/>
  <c r="AI1176" i="1" s="1"/>
  <c r="AI1177" i="1" s="1"/>
  <c r="AI1178" i="1" s="1"/>
  <c r="AI1179" i="1" s="1"/>
  <c r="AI1180" i="1" s="1"/>
  <c r="AI1181" i="1" s="1"/>
  <c r="AI1182" i="1" s="1"/>
  <c r="AI1183" i="1" s="1"/>
  <c r="AI1184" i="1" s="1"/>
  <c r="AI1185" i="1" s="1"/>
  <c r="AI1186" i="1" s="1"/>
  <c r="AI1187" i="1" s="1"/>
  <c r="AI1188" i="1" s="1"/>
  <c r="AI1189" i="1" s="1"/>
  <c r="AI1190" i="1" s="1"/>
  <c r="AI1191" i="1" s="1"/>
  <c r="AI1192" i="1" s="1"/>
  <c r="AI1193" i="1" s="1"/>
  <c r="AI1194" i="1" s="1"/>
  <c r="AI1195" i="1" s="1"/>
  <c r="AI1196" i="1" s="1"/>
  <c r="AI1197" i="1" s="1"/>
  <c r="AI1198" i="1" s="1"/>
  <c r="AI1199" i="1" s="1"/>
  <c r="AI1200" i="1" s="1"/>
  <c r="AI1201" i="1" s="1"/>
  <c r="AI1202" i="1" s="1"/>
  <c r="AI1203" i="1" s="1"/>
  <c r="AI1204" i="1" s="1"/>
  <c r="AI1205" i="1" s="1"/>
  <c r="AI1206" i="1" s="1"/>
  <c r="AI1207" i="1" s="1"/>
  <c r="AI1208" i="1" s="1"/>
  <c r="AI1209" i="1" s="1"/>
  <c r="AI1210" i="1" s="1"/>
  <c r="AI1211" i="1" s="1"/>
  <c r="AI1212" i="1" s="1"/>
  <c r="AI1213" i="1" s="1"/>
  <c r="AI1214" i="1" s="1"/>
  <c r="AI1215" i="1" s="1"/>
  <c r="AI1216" i="1" s="1"/>
  <c r="AI1217" i="1" s="1"/>
  <c r="AI1218" i="1" s="1"/>
  <c r="AI1219" i="1" s="1"/>
  <c r="AI1220" i="1" s="1"/>
  <c r="AI1221" i="1" s="1"/>
  <c r="AI1222" i="1" s="1"/>
  <c r="AI1223" i="1" s="1"/>
  <c r="AI1224" i="1" s="1"/>
  <c r="AI1225" i="1" s="1"/>
  <c r="AI1226" i="1" s="1"/>
  <c r="AI1227" i="1" s="1"/>
  <c r="AI1228" i="1" s="1"/>
  <c r="AI1229" i="1" s="1"/>
  <c r="AI1230" i="1" s="1"/>
  <c r="AI1231" i="1" s="1"/>
  <c r="AI1232" i="1" s="1"/>
  <c r="AI1233" i="1" s="1"/>
  <c r="AI1234" i="1" s="1"/>
  <c r="AI1235" i="1" s="1"/>
  <c r="AI1236" i="1" s="1"/>
  <c r="AI1237" i="1" s="1"/>
  <c r="AI1238" i="1" s="1"/>
  <c r="AI1239" i="1" s="1"/>
  <c r="AI1240" i="1" s="1"/>
  <c r="AI1241" i="1" s="1"/>
  <c r="AI1242" i="1" s="1"/>
  <c r="AI1243" i="1" s="1"/>
  <c r="AI1244" i="1" s="1"/>
  <c r="AI1245" i="1" s="1"/>
  <c r="AI1246" i="1" s="1"/>
  <c r="AI1247" i="1" s="1"/>
  <c r="AI1248" i="1" s="1"/>
  <c r="AI1249" i="1" s="1"/>
  <c r="AI1250" i="1" s="1"/>
  <c r="AI1251" i="1" s="1"/>
  <c r="AI1252" i="1" s="1"/>
  <c r="AI1253" i="1" s="1"/>
  <c r="AI1254" i="1" s="1"/>
  <c r="AI1255" i="1" s="1"/>
  <c r="AI1256" i="1" s="1"/>
  <c r="AI1257" i="1" s="1"/>
  <c r="AI1258" i="1" s="1"/>
  <c r="AI1259" i="1" s="1"/>
  <c r="AI1260" i="1" s="1"/>
  <c r="AI1261" i="1" s="1"/>
  <c r="AI1262" i="1" s="1"/>
  <c r="AI1263" i="1" s="1"/>
  <c r="AI1264" i="1" s="1"/>
  <c r="AI1265" i="1" s="1"/>
  <c r="AI1266" i="1" s="1"/>
  <c r="AI1267" i="1" s="1"/>
  <c r="AI1268" i="1" s="1"/>
  <c r="AI1269" i="1" s="1"/>
  <c r="AI1270" i="1" s="1"/>
  <c r="AI1271" i="1" s="1"/>
  <c r="AI1272" i="1" s="1"/>
  <c r="AI1273" i="1" s="1"/>
  <c r="AI1274" i="1" s="1"/>
  <c r="AI1275" i="1" s="1"/>
  <c r="AI1276" i="1" s="1"/>
  <c r="AI1277" i="1" s="1"/>
  <c r="AI1278" i="1" s="1"/>
  <c r="AI1279" i="1" s="1"/>
  <c r="AI1280" i="1" s="1"/>
  <c r="AI1281" i="1" s="1"/>
  <c r="AI1282" i="1" s="1"/>
  <c r="AI1283" i="1" s="1"/>
  <c r="AI1284" i="1" s="1"/>
  <c r="AI1285" i="1" s="1"/>
  <c r="AI1286" i="1" s="1"/>
  <c r="AI1287" i="1" s="1"/>
  <c r="AI1288" i="1" s="1"/>
  <c r="AI1289" i="1" s="1"/>
  <c r="AI1290" i="1" s="1"/>
  <c r="AI1291" i="1" s="1"/>
  <c r="AI1292" i="1" s="1"/>
  <c r="AI1293" i="1" s="1"/>
  <c r="AI1294" i="1" s="1"/>
  <c r="AI1295" i="1" s="1"/>
  <c r="AI1296" i="1" s="1"/>
  <c r="AI1297" i="1" s="1"/>
  <c r="AI1298" i="1" s="1"/>
  <c r="AI1299" i="1" s="1"/>
  <c r="AI1300" i="1" s="1"/>
  <c r="AI1301" i="1" s="1"/>
  <c r="AI1302" i="1" s="1"/>
  <c r="AI1303" i="1" s="1"/>
  <c r="AI1304" i="1" s="1"/>
  <c r="AI1305" i="1" s="1"/>
  <c r="AI1306" i="1" s="1"/>
  <c r="AI1307" i="1" s="1"/>
  <c r="AI1308" i="1" s="1"/>
  <c r="AI1309" i="1" s="1"/>
  <c r="AI1310" i="1" s="1"/>
  <c r="AI1311" i="1" s="1"/>
  <c r="AI1312" i="1" s="1"/>
  <c r="AI1313" i="1" s="1"/>
  <c r="AI1314" i="1" s="1"/>
  <c r="AI1315" i="1" s="1"/>
  <c r="AI1316" i="1" s="1"/>
  <c r="AI1317" i="1" s="1"/>
  <c r="AI1318" i="1" s="1"/>
  <c r="AI1319" i="1" s="1"/>
  <c r="AI1320" i="1" s="1"/>
  <c r="AI1321" i="1" s="1"/>
  <c r="AI1322" i="1" s="1"/>
  <c r="AI1323" i="1" s="1"/>
  <c r="AI1324" i="1" s="1"/>
  <c r="AI1325" i="1" s="1"/>
  <c r="AI1326" i="1" s="1"/>
  <c r="AI1327" i="1" s="1"/>
  <c r="AI1328" i="1" s="1"/>
  <c r="AI1329" i="1" s="1"/>
  <c r="AI1330" i="1" s="1"/>
  <c r="AI1331" i="1" s="1"/>
  <c r="AI1332" i="1" s="1"/>
  <c r="AI1333" i="1" s="1"/>
  <c r="AI1334" i="1" s="1"/>
  <c r="AI1335" i="1" s="1"/>
  <c r="AI1336" i="1" s="1"/>
  <c r="AI1337" i="1" s="1"/>
  <c r="AI1338" i="1" s="1"/>
  <c r="AI1339" i="1" s="1"/>
  <c r="AI1340" i="1" s="1"/>
  <c r="AI1341" i="1" s="1"/>
  <c r="AI1342" i="1" s="1"/>
  <c r="AI1343" i="1" s="1"/>
  <c r="AI1344" i="1" s="1"/>
  <c r="AI1345" i="1" s="1"/>
  <c r="AI1346" i="1" s="1"/>
  <c r="AI1347" i="1" s="1"/>
  <c r="AI1348" i="1" s="1"/>
  <c r="AI1349" i="1" s="1"/>
  <c r="AI1350" i="1" s="1"/>
  <c r="AI1351" i="1" s="1"/>
  <c r="AI1352" i="1" s="1"/>
  <c r="AI1353" i="1" s="1"/>
  <c r="AI1354" i="1" s="1"/>
  <c r="AI1355" i="1" s="1"/>
  <c r="AI1356" i="1" s="1"/>
  <c r="AI1357" i="1" s="1"/>
  <c r="AI1358" i="1" s="1"/>
  <c r="AI1359" i="1" s="1"/>
  <c r="AI1360" i="1" s="1"/>
  <c r="AI1361" i="1" s="1"/>
  <c r="AI1362" i="1" s="1"/>
  <c r="AI1363" i="1" s="1"/>
  <c r="AI1364" i="1" s="1"/>
  <c r="AI1365" i="1" s="1"/>
  <c r="AI1366" i="1" s="1"/>
  <c r="AI1367" i="1" s="1"/>
  <c r="AI1368" i="1" s="1"/>
  <c r="AI1369" i="1" s="1"/>
  <c r="AI1370" i="1" s="1"/>
  <c r="AI1371" i="1" s="1"/>
  <c r="AI1372" i="1" s="1"/>
  <c r="AI1373" i="1" s="1"/>
  <c r="AI1374" i="1" s="1"/>
  <c r="AI1375" i="1" s="1"/>
  <c r="AI1376" i="1" s="1"/>
  <c r="AI1377" i="1" s="1"/>
  <c r="AI1378" i="1" s="1"/>
  <c r="AI1379" i="1" s="1"/>
  <c r="AI1380" i="1" s="1"/>
  <c r="AI1381" i="1" s="1"/>
  <c r="AI1382" i="1" s="1"/>
  <c r="AI1383" i="1" s="1"/>
  <c r="AI1384" i="1" s="1"/>
  <c r="AI1385" i="1" s="1"/>
  <c r="AI1386" i="1" s="1"/>
  <c r="AI1387" i="1" s="1"/>
  <c r="AI1388" i="1" s="1"/>
  <c r="AI1389" i="1" s="1"/>
  <c r="AI1390" i="1" s="1"/>
  <c r="AI1391" i="1" s="1"/>
  <c r="AI1392" i="1" s="1"/>
  <c r="AI1393" i="1" s="1"/>
  <c r="AI1394" i="1" s="1"/>
  <c r="AI1395" i="1" s="1"/>
  <c r="AI1396" i="1" s="1"/>
  <c r="AI1397" i="1" s="1"/>
  <c r="AI1398" i="1" s="1"/>
  <c r="AI1399" i="1" s="1"/>
  <c r="AI1400" i="1" s="1"/>
  <c r="AI1401" i="1" s="1"/>
  <c r="AI1402" i="1" s="1"/>
  <c r="AI1403" i="1" s="1"/>
  <c r="AI1404" i="1" s="1"/>
  <c r="AI1405" i="1" s="1"/>
  <c r="AI1406" i="1" s="1"/>
  <c r="AI1407" i="1" s="1"/>
  <c r="AI1408" i="1" s="1"/>
  <c r="AI1409" i="1" s="1"/>
  <c r="AI1410" i="1" s="1"/>
  <c r="AI1411" i="1" s="1"/>
  <c r="AI1412" i="1" s="1"/>
  <c r="AI1413" i="1" s="1"/>
  <c r="AI1414" i="1" s="1"/>
  <c r="AI1415" i="1" s="1"/>
  <c r="AI1416" i="1" s="1"/>
  <c r="AI1417" i="1" s="1"/>
  <c r="AI1418" i="1" s="1"/>
  <c r="AI1419" i="1" s="1"/>
  <c r="AI1420" i="1" s="1"/>
  <c r="AI1421" i="1" s="1"/>
  <c r="AI1422" i="1" s="1"/>
  <c r="AI1423" i="1" s="1"/>
  <c r="AI1424" i="1" s="1"/>
  <c r="AI1425" i="1" s="1"/>
  <c r="AI1426" i="1" s="1"/>
  <c r="AI1427" i="1" s="1"/>
  <c r="AI1428" i="1" s="1"/>
  <c r="AI1429" i="1" s="1"/>
  <c r="AI1430" i="1" s="1"/>
  <c r="AI1431" i="1" s="1"/>
  <c r="AI1432" i="1" s="1"/>
  <c r="AI1433" i="1" s="1"/>
  <c r="AI1434" i="1" s="1"/>
  <c r="AI1435" i="1" s="1"/>
  <c r="AI1436" i="1" s="1"/>
  <c r="AI1437" i="1" s="1"/>
  <c r="AI1438" i="1" s="1"/>
  <c r="AI1439" i="1" s="1"/>
  <c r="AI1440" i="1" s="1"/>
  <c r="AI1441" i="1" s="1"/>
  <c r="AI1442" i="1" s="1"/>
  <c r="AI1443" i="1" s="1"/>
  <c r="AI1444" i="1" s="1"/>
  <c r="AI1445" i="1" s="1"/>
  <c r="AI1446" i="1" s="1"/>
  <c r="AI1447" i="1" s="1"/>
  <c r="AI1448" i="1" s="1"/>
  <c r="AI1449" i="1" s="1"/>
  <c r="AI1450" i="1" s="1"/>
  <c r="AI1451" i="1" s="1"/>
  <c r="AI1452" i="1" s="1"/>
  <c r="AI1453" i="1" s="1"/>
  <c r="AI1454" i="1" s="1"/>
  <c r="AI1455" i="1" s="1"/>
  <c r="AI1456" i="1" s="1"/>
  <c r="AI1457" i="1" s="1"/>
  <c r="AI1458" i="1" s="1"/>
  <c r="AI1459" i="1" s="1"/>
  <c r="AI1460" i="1" s="1"/>
  <c r="AI1461" i="1" s="1"/>
  <c r="AI1462" i="1" s="1"/>
  <c r="AI1463" i="1" s="1"/>
  <c r="AI1464" i="1" s="1"/>
  <c r="AI1465" i="1" s="1"/>
  <c r="AI1466" i="1" s="1"/>
  <c r="AI1467" i="1" s="1"/>
  <c r="AI1468" i="1" s="1"/>
  <c r="AI1469" i="1" s="1"/>
  <c r="AI1470" i="1" s="1"/>
  <c r="AI1471" i="1" s="1"/>
  <c r="AI1472" i="1" s="1"/>
  <c r="AI1473" i="1" s="1"/>
  <c r="AI1474" i="1" s="1"/>
  <c r="AI1475" i="1" s="1"/>
  <c r="AI1476" i="1" s="1"/>
  <c r="AI1477" i="1" s="1"/>
  <c r="AI1478" i="1" s="1"/>
  <c r="AI1479" i="1" s="1"/>
  <c r="AI1480" i="1" s="1"/>
  <c r="AI1481" i="1" s="1"/>
  <c r="AI1482" i="1" s="1"/>
  <c r="AI1483" i="1" s="1"/>
  <c r="AI1484" i="1" s="1"/>
  <c r="AI1485" i="1" s="1"/>
  <c r="AI1486" i="1" s="1"/>
  <c r="AI1487" i="1" s="1"/>
  <c r="AI1488" i="1" s="1"/>
  <c r="AI1489" i="1" s="1"/>
  <c r="AI1490" i="1" s="1"/>
  <c r="AI1491" i="1" s="1"/>
  <c r="AI1492" i="1" s="1"/>
  <c r="AI1493" i="1" s="1"/>
  <c r="AI1494" i="1" s="1"/>
  <c r="AI1495" i="1" s="1"/>
  <c r="AI1496" i="1" s="1"/>
  <c r="AI1497" i="1" s="1"/>
  <c r="AI1498" i="1" s="1"/>
  <c r="AI1499" i="1" s="1"/>
  <c r="AI1500" i="1" s="1"/>
  <c r="AI1501" i="1" s="1"/>
  <c r="AI1502" i="1" s="1"/>
  <c r="AI1503" i="1" s="1"/>
  <c r="AI1504" i="1" s="1"/>
  <c r="AI1505" i="1" s="1"/>
  <c r="AI1506" i="1" s="1"/>
  <c r="AI1507" i="1" s="1"/>
  <c r="AI1508" i="1" s="1"/>
  <c r="AI1509" i="1" s="1"/>
  <c r="AI1510" i="1" s="1"/>
  <c r="AI1511" i="1" s="1"/>
  <c r="AI1512" i="1" s="1"/>
  <c r="AI1513" i="1" s="1"/>
  <c r="AI1514" i="1" s="1"/>
  <c r="AI1515" i="1" s="1"/>
  <c r="AI1516" i="1" s="1"/>
  <c r="AI1517" i="1" s="1"/>
  <c r="AI1518" i="1" s="1"/>
  <c r="AI1519" i="1" s="1"/>
  <c r="AI1520" i="1" s="1"/>
  <c r="AI1521" i="1" s="1"/>
  <c r="AI1522" i="1" s="1"/>
  <c r="AI1523" i="1" s="1"/>
  <c r="AI1524" i="1" s="1"/>
  <c r="AI1525" i="1" s="1"/>
  <c r="AI1526" i="1" s="1"/>
  <c r="AI1527" i="1" s="1"/>
  <c r="AI1528" i="1" s="1"/>
  <c r="AI1529" i="1" s="1"/>
  <c r="AI1530" i="1" s="1"/>
  <c r="AI1531" i="1" s="1"/>
  <c r="AI1532" i="1" s="1"/>
  <c r="AI1533" i="1" s="1"/>
  <c r="AI1534" i="1" s="1"/>
  <c r="AI1535" i="1" s="1"/>
  <c r="AI1536" i="1" s="1"/>
  <c r="AI1537" i="1" s="1"/>
  <c r="AI1538" i="1" s="1"/>
  <c r="AI1539" i="1" s="1"/>
  <c r="AI1540" i="1" s="1"/>
  <c r="AI1541" i="1" s="1"/>
  <c r="AI1542" i="1" s="1"/>
  <c r="AI1543" i="1" s="1"/>
  <c r="AI1544" i="1" s="1"/>
  <c r="AI1545" i="1" s="1"/>
  <c r="AI1546" i="1" s="1"/>
  <c r="AI1547" i="1" s="1"/>
  <c r="AI1548" i="1" s="1"/>
  <c r="AI1549" i="1" s="1"/>
  <c r="AI1550" i="1" s="1"/>
  <c r="AI1551" i="1" s="1"/>
  <c r="AI1552" i="1" s="1"/>
  <c r="AI1553" i="1" s="1"/>
  <c r="AI1554" i="1" s="1"/>
  <c r="AI1555" i="1" s="1"/>
  <c r="AI1556" i="1" s="1"/>
  <c r="AI1557" i="1" s="1"/>
  <c r="AI1558" i="1" s="1"/>
  <c r="AI1559" i="1" s="1"/>
  <c r="AI1560" i="1" s="1"/>
  <c r="AI1561" i="1" s="1"/>
  <c r="AI1562" i="1" s="1"/>
  <c r="AI1563" i="1" s="1"/>
  <c r="AI1564" i="1" s="1"/>
  <c r="AI1565" i="1" s="1"/>
  <c r="AI1566" i="1" s="1"/>
  <c r="AI1567" i="1" s="1"/>
  <c r="AI1568" i="1" s="1"/>
  <c r="AI1569" i="1" s="1"/>
  <c r="AI1570" i="1" s="1"/>
  <c r="AI1571" i="1" s="1"/>
  <c r="AI1572" i="1" s="1"/>
  <c r="AI1573" i="1" s="1"/>
  <c r="AI1574" i="1" s="1"/>
  <c r="AI1575" i="1" s="1"/>
  <c r="AI1576" i="1" s="1"/>
  <c r="AI1577" i="1" s="1"/>
  <c r="AI1578" i="1" s="1"/>
  <c r="AI1579" i="1" s="1"/>
  <c r="AI1580" i="1" s="1"/>
  <c r="AI1581" i="1" s="1"/>
  <c r="AI1582" i="1" s="1"/>
  <c r="AI1583" i="1" s="1"/>
  <c r="AI1584" i="1" s="1"/>
  <c r="AI1585" i="1" s="1"/>
  <c r="AI1586" i="1" s="1"/>
  <c r="AI1587" i="1" s="1"/>
  <c r="AI1588" i="1" s="1"/>
  <c r="AI1589" i="1" s="1"/>
  <c r="AI1590" i="1" s="1"/>
  <c r="AI1591" i="1" s="1"/>
  <c r="AI1592" i="1" s="1"/>
  <c r="AI1593" i="1" s="1"/>
  <c r="AI1594" i="1" s="1"/>
  <c r="AI1595" i="1" s="1"/>
  <c r="AI1596" i="1" s="1"/>
  <c r="AI1597" i="1" s="1"/>
  <c r="AI1598" i="1" s="1"/>
  <c r="AI1599" i="1" s="1"/>
  <c r="AI1600" i="1" s="1"/>
  <c r="AI1601" i="1" s="1"/>
  <c r="AI1602" i="1" s="1"/>
  <c r="AI1603" i="1" s="1"/>
  <c r="AI1604" i="1" s="1"/>
  <c r="AI1605" i="1" s="1"/>
  <c r="AI1606" i="1" s="1"/>
  <c r="AI1607" i="1" s="1"/>
  <c r="AI1608" i="1" s="1"/>
  <c r="AI1609" i="1" s="1"/>
  <c r="AI1610" i="1" s="1"/>
  <c r="AI1611" i="1" s="1"/>
  <c r="AI1612" i="1" s="1"/>
  <c r="AI1613" i="1" s="1"/>
  <c r="AI1614" i="1" s="1"/>
  <c r="AI1615" i="1" s="1"/>
  <c r="AI1616" i="1" s="1"/>
  <c r="AI1617" i="1" s="1"/>
  <c r="AI1618" i="1" s="1"/>
  <c r="AI1619" i="1" s="1"/>
  <c r="AI1620" i="1" s="1"/>
  <c r="AI1621" i="1" s="1"/>
  <c r="AI1622" i="1" s="1"/>
  <c r="AI1623" i="1" s="1"/>
  <c r="AI1624" i="1" s="1"/>
  <c r="AI1625" i="1" s="1"/>
  <c r="AI1626" i="1" s="1"/>
  <c r="AI1627" i="1" s="1"/>
  <c r="AI1628" i="1" s="1"/>
  <c r="AI1629" i="1" s="1"/>
  <c r="AI1630" i="1" s="1"/>
  <c r="AI1631" i="1" s="1"/>
  <c r="AI1632" i="1" s="1"/>
  <c r="AI1633" i="1" s="1"/>
  <c r="AI1634" i="1" s="1"/>
  <c r="AI1635" i="1" s="1"/>
  <c r="AI1636" i="1" s="1"/>
  <c r="AI1637" i="1" s="1"/>
  <c r="AI1638" i="1" s="1"/>
  <c r="AI1639" i="1" s="1"/>
  <c r="AI1640" i="1" s="1"/>
  <c r="AI1641" i="1" s="1"/>
  <c r="AI1642" i="1" s="1"/>
  <c r="AI1643" i="1" s="1"/>
  <c r="AI1644" i="1" s="1"/>
  <c r="AI1645" i="1" s="1"/>
  <c r="AI1646" i="1" s="1"/>
  <c r="AI1647" i="1" s="1"/>
  <c r="AI1648" i="1" s="1"/>
  <c r="AI1649" i="1" s="1"/>
  <c r="AI1650" i="1" s="1"/>
  <c r="AI1651" i="1" s="1"/>
  <c r="AI1652" i="1" s="1"/>
  <c r="AI1653" i="1" s="1"/>
  <c r="AI1654" i="1" s="1"/>
  <c r="AI1655" i="1" s="1"/>
  <c r="AI1656" i="1" s="1"/>
  <c r="AI1657" i="1" s="1"/>
  <c r="AI1658" i="1" s="1"/>
  <c r="AI1659" i="1" s="1"/>
  <c r="AI1660" i="1" s="1"/>
  <c r="AI1661" i="1" s="1"/>
  <c r="AI1662" i="1" s="1"/>
  <c r="AI1663" i="1" s="1"/>
  <c r="AI1664" i="1" s="1"/>
  <c r="AI1665" i="1" s="1"/>
  <c r="AI1666" i="1" s="1"/>
  <c r="AI1667" i="1" s="1"/>
  <c r="AI1668" i="1" s="1"/>
  <c r="AI1669" i="1" s="1"/>
  <c r="AI1670" i="1" s="1"/>
  <c r="AI1671" i="1" s="1"/>
  <c r="AI1672" i="1" s="1"/>
  <c r="AI1673" i="1" s="1"/>
  <c r="AI1674" i="1" s="1"/>
  <c r="AI1675" i="1" s="1"/>
  <c r="AI1676" i="1" s="1"/>
  <c r="AI1677" i="1" s="1"/>
  <c r="AI1678" i="1" s="1"/>
  <c r="AI1679" i="1" s="1"/>
  <c r="AI1680" i="1" s="1"/>
  <c r="AI1681" i="1" s="1"/>
  <c r="AI1682" i="1" s="1"/>
  <c r="AI1683" i="1" s="1"/>
  <c r="AI1684" i="1" s="1"/>
  <c r="AI1685" i="1" s="1"/>
  <c r="AI1686" i="1" s="1"/>
  <c r="AI1687" i="1" s="1"/>
  <c r="AI1688" i="1" s="1"/>
  <c r="AI1689" i="1" s="1"/>
  <c r="AI1690" i="1" s="1"/>
  <c r="AI1691" i="1" s="1"/>
  <c r="AI1692" i="1" s="1"/>
  <c r="AI1693" i="1" s="1"/>
  <c r="AI1694" i="1" s="1"/>
  <c r="AI1695" i="1" s="1"/>
  <c r="AI1696" i="1" s="1"/>
  <c r="AI1697" i="1" s="1"/>
  <c r="AI1698" i="1" s="1"/>
  <c r="AI1699" i="1" s="1"/>
  <c r="AI1700" i="1" s="1"/>
  <c r="AI1701" i="1" s="1"/>
  <c r="AI1702" i="1" s="1"/>
  <c r="AI1703" i="1" s="1"/>
  <c r="AI1704" i="1" s="1"/>
  <c r="AI1705" i="1" s="1"/>
  <c r="AI1706" i="1" s="1"/>
  <c r="AI1707" i="1" s="1"/>
  <c r="AI1708" i="1" s="1"/>
  <c r="AI1709" i="1" s="1"/>
  <c r="AI1710" i="1" s="1"/>
  <c r="AI1711" i="1" s="1"/>
  <c r="AI1712" i="1" s="1"/>
  <c r="AI1713" i="1" s="1"/>
  <c r="AI1714" i="1" s="1"/>
  <c r="AI1715" i="1" s="1"/>
  <c r="AI1716" i="1" s="1"/>
  <c r="AI1717" i="1" s="1"/>
  <c r="AI1718" i="1" s="1"/>
  <c r="AI1719" i="1" s="1"/>
  <c r="AI1720" i="1" s="1"/>
  <c r="AI1721" i="1" s="1"/>
  <c r="AI1722" i="1" s="1"/>
  <c r="AI1723" i="1" s="1"/>
  <c r="AI1724" i="1" s="1"/>
  <c r="AI1725" i="1" s="1"/>
  <c r="AI1726" i="1" s="1"/>
  <c r="AI1727" i="1" s="1"/>
  <c r="AI1728" i="1" s="1"/>
  <c r="AI1729" i="1" s="1"/>
  <c r="AI1730" i="1" s="1"/>
  <c r="AI1731" i="1" s="1"/>
  <c r="AI1732" i="1" s="1"/>
  <c r="AI1733" i="1" s="1"/>
  <c r="AI1734" i="1" s="1"/>
  <c r="AI1735" i="1" s="1"/>
  <c r="AI1736" i="1" s="1"/>
  <c r="AI1737" i="1" s="1"/>
  <c r="AI1738" i="1" s="1"/>
  <c r="AI1739" i="1" s="1"/>
  <c r="AI1740" i="1" s="1"/>
  <c r="AI1741" i="1" s="1"/>
  <c r="AI1742" i="1" s="1"/>
  <c r="AI1743" i="1" s="1"/>
  <c r="AI1744" i="1" s="1"/>
  <c r="AI1745" i="1" s="1"/>
  <c r="AI1746" i="1" s="1"/>
  <c r="AI1747" i="1" s="1"/>
  <c r="AI1748" i="1" s="1"/>
  <c r="AI1749" i="1" s="1"/>
  <c r="AI1750" i="1" s="1"/>
  <c r="AI1751" i="1" s="1"/>
  <c r="AI1752" i="1" s="1"/>
  <c r="AI1753" i="1" s="1"/>
  <c r="AI1754" i="1" s="1"/>
  <c r="AI1755" i="1" s="1"/>
  <c r="AI1756" i="1" s="1"/>
  <c r="AI1757" i="1" s="1"/>
  <c r="AI1758" i="1" s="1"/>
  <c r="AI1759" i="1" s="1"/>
  <c r="AI1760" i="1" s="1"/>
  <c r="AI1761" i="1" s="1"/>
  <c r="AI1762" i="1" s="1"/>
  <c r="AI1763" i="1" s="1"/>
  <c r="AI1764" i="1" s="1"/>
  <c r="AI1765" i="1" s="1"/>
  <c r="AI1766" i="1" s="1"/>
  <c r="AI1767" i="1" s="1"/>
  <c r="AI1768" i="1" s="1"/>
  <c r="AI1769" i="1" s="1"/>
  <c r="AI1770" i="1" s="1"/>
  <c r="AI1771" i="1" s="1"/>
  <c r="AI1772" i="1" s="1"/>
  <c r="AI1773" i="1" s="1"/>
  <c r="AI1774" i="1" s="1"/>
  <c r="AI1775" i="1" s="1"/>
  <c r="AI1776" i="1" s="1"/>
  <c r="AI1777" i="1" s="1"/>
  <c r="AI1778" i="1" s="1"/>
  <c r="AI1779" i="1" s="1"/>
  <c r="AI1780" i="1" s="1"/>
  <c r="AI1781" i="1" s="1"/>
  <c r="AI1782" i="1" s="1"/>
  <c r="AI1783" i="1" s="1"/>
  <c r="AI1784" i="1" s="1"/>
  <c r="AI1785" i="1" s="1"/>
  <c r="AI1786" i="1" s="1"/>
  <c r="AI1787" i="1" s="1"/>
  <c r="AI1788" i="1" s="1"/>
  <c r="AI1789" i="1" s="1"/>
  <c r="AI1790" i="1" s="1"/>
  <c r="AI1791" i="1" s="1"/>
  <c r="AI1792" i="1" s="1"/>
  <c r="AI1793" i="1" s="1"/>
  <c r="AI1794" i="1" s="1"/>
  <c r="AI1795" i="1" s="1"/>
  <c r="AI1796" i="1" s="1"/>
  <c r="AI1797" i="1" s="1"/>
  <c r="AI1798" i="1" s="1"/>
  <c r="AI1799" i="1" s="1"/>
  <c r="AI1800" i="1" s="1"/>
  <c r="AI1801" i="1" s="1"/>
  <c r="AI1802" i="1" s="1"/>
  <c r="AI1803" i="1" s="1"/>
  <c r="AI1804" i="1" s="1"/>
  <c r="AI1805" i="1" s="1"/>
  <c r="AI1806" i="1" s="1"/>
  <c r="AI1807" i="1" s="1"/>
  <c r="AI1808" i="1" s="1"/>
  <c r="AI1809" i="1" s="1"/>
  <c r="AI1810" i="1" s="1"/>
  <c r="AI1811" i="1" s="1"/>
  <c r="AI1812" i="1" s="1"/>
  <c r="AI1813" i="1" s="1"/>
  <c r="AI1814" i="1" s="1"/>
  <c r="AI1815" i="1" s="1"/>
  <c r="AI1816" i="1" s="1"/>
  <c r="AI1817" i="1" s="1"/>
  <c r="AI1818" i="1" s="1"/>
  <c r="AI1819" i="1" s="1"/>
  <c r="AI1820" i="1" s="1"/>
  <c r="AI1821" i="1" s="1"/>
  <c r="AI1822" i="1" s="1"/>
  <c r="AI1823" i="1" s="1"/>
  <c r="AI1824" i="1" s="1"/>
  <c r="AI1825" i="1" s="1"/>
  <c r="AI1826" i="1" s="1"/>
  <c r="AI1827" i="1" s="1"/>
  <c r="AI1828" i="1" s="1"/>
  <c r="AI1829" i="1" s="1"/>
  <c r="AI1830" i="1" s="1"/>
  <c r="AI1831" i="1" s="1"/>
  <c r="AI1832" i="1" s="1"/>
  <c r="AI1833" i="1" s="1"/>
  <c r="AI1834" i="1" s="1"/>
  <c r="AI1835" i="1" s="1"/>
  <c r="AI1836" i="1" s="1"/>
  <c r="AI1837" i="1" s="1"/>
  <c r="AI1838" i="1" s="1"/>
  <c r="AI1839" i="1" s="1"/>
  <c r="AI1840" i="1" s="1"/>
  <c r="AI1841" i="1" s="1"/>
  <c r="AI1842" i="1" s="1"/>
  <c r="AI1843" i="1" s="1"/>
  <c r="AI1844" i="1" s="1"/>
  <c r="AI1845" i="1" s="1"/>
  <c r="AI1846" i="1" s="1"/>
  <c r="AI1847" i="1" s="1"/>
  <c r="AI1848" i="1" s="1"/>
  <c r="AI1849" i="1" s="1"/>
  <c r="AI1850" i="1" s="1"/>
  <c r="AI1851" i="1" s="1"/>
  <c r="AI1852" i="1" s="1"/>
  <c r="AI1853" i="1" s="1"/>
  <c r="AI1854" i="1" s="1"/>
  <c r="AI1855" i="1" s="1"/>
  <c r="AI1856" i="1" s="1"/>
  <c r="AI1857" i="1" s="1"/>
  <c r="AI1858" i="1" s="1"/>
  <c r="AI1859" i="1" s="1"/>
  <c r="AI1860" i="1" s="1"/>
  <c r="AI1861" i="1" s="1"/>
  <c r="AI1862" i="1" s="1"/>
  <c r="AI1863" i="1" s="1"/>
  <c r="AI1864" i="1" s="1"/>
  <c r="AI1865" i="1" s="1"/>
  <c r="AI1866" i="1" s="1"/>
  <c r="AI1867" i="1" s="1"/>
  <c r="AI1868" i="1" s="1"/>
  <c r="AI1869" i="1" s="1"/>
  <c r="AI1870" i="1" s="1"/>
  <c r="AI1871" i="1" s="1"/>
  <c r="AI1872" i="1" s="1"/>
  <c r="AI1873" i="1" s="1"/>
  <c r="AI1874" i="1" s="1"/>
  <c r="AI1875" i="1" s="1"/>
  <c r="AI1876" i="1" s="1"/>
  <c r="AI1877" i="1" s="1"/>
  <c r="AI1878" i="1" s="1"/>
  <c r="AI1879" i="1" s="1"/>
  <c r="AI1880" i="1" s="1"/>
  <c r="AI1881" i="1" s="1"/>
  <c r="AI1882" i="1" s="1"/>
  <c r="AI1883" i="1" s="1"/>
  <c r="AI1884" i="1" s="1"/>
  <c r="AI1885" i="1" s="1"/>
  <c r="AI1886" i="1" s="1"/>
  <c r="AI1887" i="1" s="1"/>
  <c r="AI1888" i="1" s="1"/>
  <c r="AI1889" i="1" s="1"/>
  <c r="AI1890" i="1" s="1"/>
  <c r="AI1891" i="1" s="1"/>
  <c r="AI1892" i="1" s="1"/>
  <c r="AI1893" i="1" s="1"/>
  <c r="AI1894" i="1" s="1"/>
  <c r="AI1895" i="1" s="1"/>
  <c r="AI1896" i="1" s="1"/>
  <c r="AI1897" i="1" s="1"/>
  <c r="AI1898" i="1" s="1"/>
  <c r="AI1899" i="1" s="1"/>
  <c r="AI1900" i="1" s="1"/>
  <c r="AI1901" i="1" s="1"/>
  <c r="AI1902" i="1" s="1"/>
  <c r="AI1903" i="1" s="1"/>
  <c r="AI1904" i="1" s="1"/>
  <c r="AI1905" i="1" s="1"/>
  <c r="AI1906" i="1" s="1"/>
  <c r="AI1907" i="1" s="1"/>
  <c r="AI1908" i="1" s="1"/>
  <c r="AI1909" i="1" s="1"/>
  <c r="AI1910" i="1" s="1"/>
  <c r="AI1911" i="1" s="1"/>
  <c r="AI1912" i="1" s="1"/>
  <c r="AI1913" i="1" s="1"/>
  <c r="AI1914" i="1" s="1"/>
  <c r="AI1915" i="1" s="1"/>
  <c r="AI1916" i="1" s="1"/>
  <c r="AI1917" i="1" s="1"/>
  <c r="AI1918" i="1" s="1"/>
  <c r="AI1919" i="1" s="1"/>
  <c r="AI1920" i="1" s="1"/>
  <c r="AI1921" i="1" s="1"/>
  <c r="AI1922" i="1" s="1"/>
  <c r="AI1923" i="1" s="1"/>
  <c r="AI1924" i="1" s="1"/>
  <c r="AI1925" i="1" s="1"/>
  <c r="AI1926" i="1" s="1"/>
  <c r="AI1927" i="1" s="1"/>
  <c r="AI1928" i="1" s="1"/>
  <c r="AI1929" i="1" s="1"/>
  <c r="AI1930" i="1" s="1"/>
  <c r="AI1931" i="1" s="1"/>
  <c r="AI1932" i="1" s="1"/>
  <c r="AI1933" i="1" s="1"/>
  <c r="AI1934" i="1" s="1"/>
  <c r="AI1935" i="1" s="1"/>
  <c r="AI1936" i="1" s="1"/>
  <c r="AI1937" i="1" s="1"/>
  <c r="AI1938" i="1" s="1"/>
  <c r="AI1939" i="1" s="1"/>
  <c r="AI1940" i="1" s="1"/>
  <c r="AI1941" i="1" s="1"/>
  <c r="AI1942" i="1" s="1"/>
  <c r="AI1943" i="1" s="1"/>
  <c r="AI1944" i="1" s="1"/>
  <c r="AI1945" i="1" s="1"/>
  <c r="AI1946" i="1" s="1"/>
  <c r="AI1947" i="1" s="1"/>
  <c r="AI1948" i="1" s="1"/>
  <c r="AI1949" i="1" s="1"/>
  <c r="AI1950" i="1" s="1"/>
  <c r="AI1951" i="1" s="1"/>
  <c r="AI1952" i="1" s="1"/>
  <c r="AI1953" i="1" s="1"/>
  <c r="AI1954" i="1" s="1"/>
  <c r="AI1955" i="1" s="1"/>
  <c r="AI1956" i="1" s="1"/>
  <c r="AI1957" i="1" s="1"/>
  <c r="AI1958" i="1" s="1"/>
  <c r="AI1959" i="1" s="1"/>
  <c r="AI1960" i="1" s="1"/>
  <c r="AI1961" i="1" s="1"/>
  <c r="AI1962" i="1" s="1"/>
  <c r="AI1963" i="1" s="1"/>
  <c r="AI1964" i="1" s="1"/>
  <c r="AI1965" i="1" s="1"/>
  <c r="AI1966" i="1" s="1"/>
  <c r="AI1967" i="1" s="1"/>
  <c r="AI1968" i="1" s="1"/>
  <c r="AI1969" i="1" s="1"/>
  <c r="AI1970" i="1" s="1"/>
  <c r="AI1971" i="1" s="1"/>
  <c r="AI1972" i="1" s="1"/>
  <c r="AI1973" i="1" s="1"/>
  <c r="AI1974" i="1" s="1"/>
  <c r="AI1975" i="1" s="1"/>
  <c r="AI1976" i="1" s="1"/>
  <c r="AI1977" i="1" s="1"/>
  <c r="AI1978" i="1" s="1"/>
  <c r="AI1979" i="1" s="1"/>
  <c r="AI1980" i="1" s="1"/>
  <c r="AI1981" i="1" s="1"/>
  <c r="AI1982" i="1" s="1"/>
  <c r="AI1983" i="1" s="1"/>
  <c r="AI1984" i="1" s="1"/>
  <c r="AI1985" i="1" s="1"/>
  <c r="AI1986" i="1" s="1"/>
  <c r="AI1987" i="1" s="1"/>
  <c r="AI1988" i="1" s="1"/>
  <c r="AI1989" i="1" s="1"/>
  <c r="AI1990" i="1" s="1"/>
  <c r="AI1991" i="1" s="1"/>
  <c r="AI1992" i="1" s="1"/>
  <c r="AI1993" i="1" s="1"/>
  <c r="AI1994" i="1" s="1"/>
  <c r="AI1995" i="1" s="1"/>
  <c r="AI1996" i="1" s="1"/>
  <c r="AI1997" i="1" s="1"/>
  <c r="AI1998" i="1" s="1"/>
  <c r="AI1999" i="1" s="1"/>
  <c r="AI2000" i="1" s="1"/>
  <c r="AI2001" i="1" s="1"/>
  <c r="AI2002" i="1" s="1"/>
  <c r="AI2003" i="1" s="1"/>
  <c r="AI2004" i="1" s="1"/>
  <c r="AI2005" i="1" s="1"/>
  <c r="AI2006" i="1" s="1"/>
  <c r="AI2007" i="1" s="1"/>
  <c r="AI2008" i="1" s="1"/>
  <c r="AI2009" i="1" s="1"/>
  <c r="AI2010" i="1" s="1"/>
  <c r="AI2011" i="1" s="1"/>
  <c r="AI2012" i="1" s="1"/>
  <c r="AI2013" i="1" s="1"/>
  <c r="AI2014" i="1" s="1"/>
  <c r="AI2015" i="1" s="1"/>
  <c r="AI2016" i="1" s="1"/>
  <c r="AI2017" i="1" s="1"/>
  <c r="AI2018" i="1" s="1"/>
  <c r="AI2019" i="1" s="1"/>
  <c r="AI2020" i="1" s="1"/>
  <c r="AI2021" i="1" s="1"/>
  <c r="AI2022" i="1" s="1"/>
  <c r="AI2023" i="1" s="1"/>
  <c r="AI2024" i="1" s="1"/>
  <c r="AI2025" i="1" s="1"/>
  <c r="AI2026" i="1" s="1"/>
  <c r="AI2027" i="1" s="1"/>
  <c r="AI2028" i="1" s="1"/>
  <c r="AI2029" i="1" s="1"/>
  <c r="AI2030" i="1" s="1"/>
  <c r="AI2031" i="1" s="1"/>
  <c r="AI2032" i="1" s="1"/>
  <c r="AI2033" i="1" s="1"/>
  <c r="AI2034" i="1" s="1"/>
  <c r="AI2035" i="1" s="1"/>
  <c r="AI2036" i="1" s="1"/>
  <c r="AI2037" i="1" s="1"/>
  <c r="AI2038" i="1" s="1"/>
  <c r="AI2039" i="1" s="1"/>
  <c r="AI2040" i="1" s="1"/>
  <c r="AI2041" i="1" s="1"/>
  <c r="AI2042" i="1" s="1"/>
  <c r="AI2043" i="1" s="1"/>
  <c r="AI2044" i="1" s="1"/>
  <c r="AI2045" i="1" s="1"/>
  <c r="AI2046" i="1" s="1"/>
  <c r="AI2047" i="1" s="1"/>
  <c r="AI2048" i="1" s="1"/>
  <c r="AI2049" i="1" s="1"/>
  <c r="AI2050" i="1" s="1"/>
  <c r="AI2051" i="1" s="1"/>
  <c r="AI2052" i="1" s="1"/>
  <c r="AI2053" i="1" s="1"/>
  <c r="AI2054" i="1" s="1"/>
  <c r="AI2055" i="1" s="1"/>
  <c r="AI2056" i="1" s="1"/>
  <c r="AI2057" i="1" s="1"/>
  <c r="AI2058" i="1" s="1"/>
  <c r="AI2059" i="1" s="1"/>
  <c r="AI2060" i="1" s="1"/>
  <c r="AI2061" i="1" s="1"/>
  <c r="AI2062" i="1" s="1"/>
  <c r="AI2063" i="1" s="1"/>
  <c r="AI2064" i="1" s="1"/>
  <c r="AI2065" i="1" s="1"/>
  <c r="AI2066" i="1" s="1"/>
  <c r="AI2067" i="1" s="1"/>
  <c r="AI2068" i="1" s="1"/>
  <c r="AI2069" i="1" s="1"/>
  <c r="AI2070" i="1" s="1"/>
  <c r="AI2071" i="1" s="1"/>
  <c r="AI2072" i="1" s="1"/>
  <c r="AI2073" i="1" s="1"/>
  <c r="AI2074" i="1" s="1"/>
  <c r="AI2075" i="1" s="1"/>
  <c r="AI2076" i="1" s="1"/>
  <c r="AI2077" i="1" s="1"/>
  <c r="AI2078" i="1" s="1"/>
  <c r="AI2079" i="1" s="1"/>
  <c r="AI2080" i="1" s="1"/>
  <c r="AI2081" i="1" s="1"/>
  <c r="AI2082" i="1" s="1"/>
  <c r="AI2083" i="1" s="1"/>
  <c r="AI2084" i="1" s="1"/>
  <c r="AI2085" i="1" s="1"/>
  <c r="AI2086" i="1" s="1"/>
  <c r="AI2087" i="1" s="1"/>
  <c r="AI2088" i="1" s="1"/>
  <c r="AI2089" i="1" s="1"/>
  <c r="AI2090" i="1" s="1"/>
  <c r="AI2091" i="1" s="1"/>
  <c r="AI2092" i="1" s="1"/>
  <c r="AI2093" i="1" s="1"/>
  <c r="AI2094" i="1" s="1"/>
  <c r="AI2095" i="1" s="1"/>
  <c r="AI2096" i="1" s="1"/>
  <c r="AI2097" i="1" s="1"/>
  <c r="AI2098" i="1" s="1"/>
  <c r="AI2099" i="1" s="1"/>
  <c r="AI2100" i="1" s="1"/>
  <c r="AI2101" i="1" s="1"/>
  <c r="AI2102" i="1" s="1"/>
  <c r="AI2103" i="1" s="1"/>
  <c r="AI2104" i="1" s="1"/>
  <c r="AI2105" i="1" s="1"/>
  <c r="AI2106" i="1" s="1"/>
  <c r="AI2107" i="1" s="1"/>
  <c r="AI2108" i="1" s="1"/>
  <c r="AI2109" i="1" s="1"/>
  <c r="AI2110" i="1" s="1"/>
  <c r="AI2111" i="1" s="1"/>
  <c r="AI2112" i="1" s="1"/>
  <c r="AI2113" i="1" s="1"/>
  <c r="AI2114" i="1" s="1"/>
  <c r="AI2115" i="1" s="1"/>
  <c r="AI2116" i="1" s="1"/>
  <c r="AI2117" i="1" s="1"/>
  <c r="AI2118" i="1" s="1"/>
  <c r="AI2119" i="1" s="1"/>
  <c r="AI2120" i="1" s="1"/>
  <c r="AI2121" i="1" s="1"/>
  <c r="AI2122" i="1" s="1"/>
  <c r="AI2123" i="1" s="1"/>
  <c r="AI2124" i="1" s="1"/>
  <c r="AI2125" i="1" s="1"/>
  <c r="AI2126" i="1" s="1"/>
  <c r="AI2127" i="1" s="1"/>
  <c r="AI2128" i="1" s="1"/>
  <c r="AI2129" i="1" s="1"/>
  <c r="AI2130" i="1" s="1"/>
  <c r="AI2131" i="1" s="1"/>
  <c r="AI2132" i="1" s="1"/>
  <c r="AI2133" i="1" s="1"/>
  <c r="AI2134" i="1" s="1"/>
  <c r="AI2135" i="1" s="1"/>
  <c r="AI2136" i="1" s="1"/>
  <c r="AI2137" i="1" s="1"/>
  <c r="AI2138" i="1" s="1"/>
  <c r="AI2139" i="1" s="1"/>
  <c r="AI2140" i="1" s="1"/>
  <c r="AI2141" i="1" s="1"/>
  <c r="AI2142" i="1" s="1"/>
  <c r="AI2143" i="1" s="1"/>
  <c r="AI2144" i="1" s="1"/>
  <c r="AI2145" i="1" s="1"/>
  <c r="AI2146" i="1" s="1"/>
  <c r="AI2147" i="1" s="1"/>
  <c r="AI2148" i="1" s="1"/>
  <c r="AI2149" i="1" s="1"/>
  <c r="AI2150" i="1" s="1"/>
  <c r="AI2151" i="1" s="1"/>
  <c r="AI2152" i="1" s="1"/>
  <c r="AI2153" i="1" s="1"/>
  <c r="AI2154" i="1" s="1"/>
  <c r="AI2155" i="1" s="1"/>
  <c r="AI2156" i="1" s="1"/>
  <c r="AI2157" i="1" s="1"/>
  <c r="AI2158" i="1" s="1"/>
  <c r="AI2159" i="1" s="1"/>
  <c r="AI2160" i="1" s="1"/>
  <c r="AI2161" i="1" s="1"/>
  <c r="AI2162" i="1" s="1"/>
  <c r="AI2163" i="1" s="1"/>
  <c r="AI2164" i="1" s="1"/>
  <c r="AI2165" i="1" s="1"/>
  <c r="AI2166" i="1" s="1"/>
  <c r="AI2167" i="1" s="1"/>
  <c r="AI2168" i="1" s="1"/>
  <c r="AI2169" i="1" s="1"/>
  <c r="AI2170" i="1" s="1"/>
  <c r="AI2171" i="1" s="1"/>
  <c r="AI2172" i="1" s="1"/>
  <c r="AI2173" i="1" s="1"/>
  <c r="AI2174" i="1" s="1"/>
  <c r="AI2175" i="1" s="1"/>
  <c r="AI2176" i="1" s="1"/>
  <c r="AI2177" i="1" s="1"/>
  <c r="AI2178" i="1" s="1"/>
  <c r="AI2179" i="1" s="1"/>
  <c r="AI2180" i="1" s="1"/>
  <c r="AI2181" i="1" s="1"/>
  <c r="AI2182" i="1" s="1"/>
  <c r="AI2183" i="1" s="1"/>
  <c r="AI2184" i="1" s="1"/>
  <c r="AI2185" i="1" s="1"/>
  <c r="AI2186" i="1" s="1"/>
  <c r="AI2187" i="1" s="1"/>
  <c r="AI2188" i="1" s="1"/>
  <c r="AI2189" i="1" s="1"/>
  <c r="AI2190" i="1" s="1"/>
  <c r="AI2191" i="1" s="1"/>
  <c r="AI2192" i="1" s="1"/>
  <c r="AI2193" i="1" s="1"/>
  <c r="AI2194" i="1" s="1"/>
  <c r="AI2195" i="1" s="1"/>
  <c r="AI2196" i="1" s="1"/>
  <c r="AI2197" i="1" s="1"/>
  <c r="AI2198" i="1" s="1"/>
  <c r="AI2199" i="1" s="1"/>
  <c r="AI2200" i="1" s="1"/>
  <c r="AI2201" i="1" s="1"/>
  <c r="AI2202" i="1" s="1"/>
  <c r="AI2203" i="1" s="1"/>
  <c r="AI2204" i="1" s="1"/>
  <c r="AI2205" i="1" s="1"/>
  <c r="AI2206" i="1" s="1"/>
  <c r="AI2207" i="1" s="1"/>
  <c r="AI2208" i="1" s="1"/>
  <c r="AI2209" i="1" s="1"/>
  <c r="AI2210" i="1" s="1"/>
  <c r="AI2211" i="1" s="1"/>
  <c r="AI2212" i="1" s="1"/>
  <c r="AI2213" i="1" s="1"/>
  <c r="AI2214" i="1" s="1"/>
  <c r="AI2215" i="1" s="1"/>
  <c r="AI2216" i="1" s="1"/>
  <c r="AI2217" i="1" s="1"/>
  <c r="AI2218" i="1" s="1"/>
  <c r="AI2219" i="1" s="1"/>
  <c r="AI2220" i="1" s="1"/>
  <c r="AI2221" i="1" s="1"/>
  <c r="AI2222" i="1" s="1"/>
  <c r="AI2223" i="1" s="1"/>
  <c r="AI2224" i="1" s="1"/>
  <c r="AI2225" i="1" s="1"/>
  <c r="AI2226" i="1" s="1"/>
  <c r="AI2227" i="1" s="1"/>
  <c r="AI2228" i="1" s="1"/>
  <c r="AI2229" i="1" s="1"/>
  <c r="AI2230" i="1" s="1"/>
  <c r="AI2231" i="1" s="1"/>
  <c r="AI2232" i="1" s="1"/>
  <c r="AI2233" i="1" s="1"/>
  <c r="AI2234" i="1" s="1"/>
  <c r="AI2235" i="1" s="1"/>
  <c r="AI2236" i="1" s="1"/>
  <c r="AI2237" i="1" s="1"/>
  <c r="AI2238" i="1" s="1"/>
  <c r="AI2239" i="1" s="1"/>
  <c r="AI2240" i="1" s="1"/>
  <c r="AI2241" i="1" s="1"/>
  <c r="AI2242" i="1" s="1"/>
  <c r="AI2243" i="1" s="1"/>
  <c r="AI2244" i="1" s="1"/>
  <c r="AI2245" i="1" s="1"/>
  <c r="AI2246" i="1" s="1"/>
  <c r="AI2247" i="1" s="1"/>
  <c r="AI2248" i="1" s="1"/>
  <c r="AI2249" i="1" s="1"/>
  <c r="AI2250" i="1" s="1"/>
  <c r="AI2251" i="1" s="1"/>
  <c r="AI2252" i="1" s="1"/>
  <c r="AI2253" i="1" s="1"/>
  <c r="AI2254" i="1" s="1"/>
  <c r="AI2255" i="1" s="1"/>
  <c r="AI2256" i="1" s="1"/>
  <c r="AI2257" i="1" s="1"/>
  <c r="AI2258" i="1" s="1"/>
  <c r="AI2259" i="1" s="1"/>
  <c r="AI2260" i="1" s="1"/>
  <c r="AI2261" i="1" s="1"/>
  <c r="AI2262" i="1" s="1"/>
  <c r="AI2263" i="1" s="1"/>
  <c r="AI2264" i="1" s="1"/>
  <c r="AI2265" i="1" s="1"/>
  <c r="AI2266" i="1" s="1"/>
  <c r="AI2267" i="1" s="1"/>
  <c r="AI2268" i="1" s="1"/>
  <c r="AI2269" i="1" s="1"/>
  <c r="AI2270" i="1" s="1"/>
  <c r="AI2271" i="1" s="1"/>
  <c r="AI2272" i="1" s="1"/>
  <c r="AI2273" i="1" s="1"/>
  <c r="AI2274" i="1" s="1"/>
  <c r="AI2275" i="1" s="1"/>
  <c r="AI2276" i="1" s="1"/>
  <c r="AI2277" i="1" s="1"/>
  <c r="AI2278" i="1" s="1"/>
  <c r="AI2279" i="1" s="1"/>
  <c r="AI2280" i="1" s="1"/>
  <c r="AI2281" i="1" s="1"/>
  <c r="AI2282" i="1" s="1"/>
  <c r="AI2283" i="1" s="1"/>
  <c r="AI2284" i="1" s="1"/>
  <c r="AI2285" i="1" s="1"/>
  <c r="AI2286" i="1" s="1"/>
  <c r="AI2287" i="1" s="1"/>
  <c r="AI2288" i="1" s="1"/>
  <c r="AI2289" i="1" s="1"/>
  <c r="AI2290" i="1" s="1"/>
  <c r="AI2291" i="1" s="1"/>
  <c r="AI2292" i="1" s="1"/>
  <c r="AI2293" i="1" s="1"/>
  <c r="AI2294" i="1" s="1"/>
  <c r="AI2295" i="1" s="1"/>
  <c r="AI2296" i="1" s="1"/>
  <c r="AI2297" i="1" s="1"/>
  <c r="AI2298" i="1" s="1"/>
  <c r="AI2299" i="1" s="1"/>
  <c r="AI2300" i="1" s="1"/>
  <c r="AI2301" i="1" s="1"/>
  <c r="AI2302" i="1" s="1"/>
  <c r="AI2303" i="1" s="1"/>
  <c r="AI2304" i="1" s="1"/>
  <c r="AI2305" i="1" s="1"/>
  <c r="AI2306" i="1" s="1"/>
  <c r="AI2307" i="1" s="1"/>
  <c r="AI2308" i="1" s="1"/>
  <c r="AI2309" i="1" s="1"/>
  <c r="AI2310" i="1" s="1"/>
  <c r="AI2311" i="1" s="1"/>
  <c r="AI2312" i="1" s="1"/>
  <c r="AI2313" i="1" s="1"/>
  <c r="AI2314" i="1" s="1"/>
  <c r="AI2315" i="1" s="1"/>
  <c r="AI2316" i="1" s="1"/>
  <c r="AI2317" i="1" s="1"/>
  <c r="AI2318" i="1" s="1"/>
  <c r="AI2319" i="1" s="1"/>
  <c r="AI2320" i="1" s="1"/>
  <c r="AI2321" i="1" s="1"/>
  <c r="AI2322" i="1" s="1"/>
  <c r="AI2323" i="1" s="1"/>
  <c r="AI2324" i="1" s="1"/>
  <c r="AI2325" i="1" s="1"/>
  <c r="AI2326" i="1" s="1"/>
  <c r="AI2327" i="1" s="1"/>
  <c r="AI2328" i="1" s="1"/>
  <c r="AI2329" i="1" s="1"/>
  <c r="AI2330" i="1" s="1"/>
  <c r="AI2331" i="1" s="1"/>
  <c r="AI2332" i="1" s="1"/>
  <c r="AI2333" i="1" s="1"/>
  <c r="AI2334" i="1" s="1"/>
  <c r="AI2335" i="1" s="1"/>
  <c r="AI2336" i="1" s="1"/>
  <c r="AI2337" i="1" s="1"/>
  <c r="AI2338" i="1" s="1"/>
  <c r="AI2339" i="1" s="1"/>
  <c r="AI2340" i="1" s="1"/>
  <c r="AI2341" i="1" s="1"/>
  <c r="AI2342" i="1" s="1"/>
  <c r="AI2343" i="1" s="1"/>
  <c r="AI2344" i="1" s="1"/>
  <c r="AI2345" i="1" s="1"/>
  <c r="AI2346" i="1" s="1"/>
  <c r="AI2347" i="1" s="1"/>
  <c r="AI2348" i="1" s="1"/>
  <c r="AI2349" i="1" s="1"/>
  <c r="AI2350" i="1" s="1"/>
  <c r="AI2351" i="1" s="1"/>
  <c r="AI2352" i="1" s="1"/>
  <c r="AI2353" i="1" s="1"/>
  <c r="AI2354" i="1" s="1"/>
  <c r="AI2355" i="1" s="1"/>
  <c r="AI2356" i="1" s="1"/>
  <c r="AI2357" i="1" s="1"/>
  <c r="AI2358" i="1" s="1"/>
  <c r="AI2359" i="1" s="1"/>
  <c r="AI2360" i="1" s="1"/>
  <c r="AI2361" i="1" s="1"/>
  <c r="AI2362" i="1" s="1"/>
  <c r="AI2363" i="1" s="1"/>
  <c r="AI2364" i="1" s="1"/>
  <c r="AI2365" i="1" s="1"/>
  <c r="AI2366" i="1" s="1"/>
  <c r="AI2367" i="1" s="1"/>
  <c r="AI2368" i="1" s="1"/>
  <c r="AI2369" i="1" s="1"/>
  <c r="AI2370" i="1" s="1"/>
  <c r="AI2371" i="1" s="1"/>
  <c r="AI2372" i="1" s="1"/>
  <c r="AI2373" i="1" s="1"/>
  <c r="AI2374" i="1" s="1"/>
  <c r="AI2375" i="1" s="1"/>
  <c r="AI2376" i="1" s="1"/>
  <c r="AI2377" i="1" s="1"/>
  <c r="AI2378" i="1" s="1"/>
  <c r="AI2379" i="1" s="1"/>
  <c r="AI2380" i="1" s="1"/>
  <c r="AI2381" i="1" s="1"/>
  <c r="AI2382" i="1" s="1"/>
  <c r="AI2383" i="1" s="1"/>
  <c r="AI2384" i="1" s="1"/>
  <c r="AI2385" i="1" s="1"/>
  <c r="AI2386" i="1" s="1"/>
  <c r="AI2387" i="1" s="1"/>
  <c r="AI2388" i="1" s="1"/>
  <c r="AI2389" i="1" s="1"/>
  <c r="AI2390" i="1" s="1"/>
  <c r="AI2391" i="1" s="1"/>
  <c r="AI2392" i="1" s="1"/>
  <c r="AI2393" i="1" s="1"/>
  <c r="AI2394" i="1" s="1"/>
  <c r="AI2395" i="1" s="1"/>
  <c r="AI2396" i="1" s="1"/>
  <c r="AI2397" i="1" s="1"/>
  <c r="AI2398" i="1" s="1"/>
  <c r="AI2399" i="1" s="1"/>
  <c r="AI2400" i="1" s="1"/>
  <c r="AI2401" i="1" s="1"/>
  <c r="AI2402" i="1" s="1"/>
  <c r="AI2403" i="1" s="1"/>
  <c r="AI2404" i="1" s="1"/>
  <c r="AI2405" i="1" s="1"/>
  <c r="AI2406" i="1" s="1"/>
  <c r="AI2407" i="1" s="1"/>
  <c r="AI2408" i="1" s="1"/>
  <c r="AI2409" i="1" s="1"/>
  <c r="AI2410" i="1" s="1"/>
  <c r="AI2411" i="1" s="1"/>
  <c r="AI2412" i="1" s="1"/>
  <c r="AI2413" i="1" s="1"/>
  <c r="AI2414" i="1" s="1"/>
  <c r="AI2415" i="1" s="1"/>
  <c r="AI2416" i="1" s="1"/>
  <c r="AI2417" i="1" s="1"/>
  <c r="AI2418" i="1" s="1"/>
  <c r="AI2419" i="1" s="1"/>
  <c r="AI2420" i="1" s="1"/>
  <c r="AI2421" i="1" s="1"/>
  <c r="AI2422" i="1" s="1"/>
  <c r="AI2423" i="1" s="1"/>
  <c r="AI2424" i="1" s="1"/>
  <c r="AI2425" i="1" s="1"/>
  <c r="AI2426" i="1" s="1"/>
  <c r="AI2427" i="1" s="1"/>
  <c r="AI2428" i="1" s="1"/>
  <c r="AI2429" i="1" s="1"/>
  <c r="AI2430" i="1" s="1"/>
  <c r="AI2431" i="1" s="1"/>
  <c r="AI2432" i="1" s="1"/>
  <c r="AI2433" i="1" s="1"/>
  <c r="AI2434" i="1" s="1"/>
  <c r="AI2435" i="1" s="1"/>
  <c r="AI2436" i="1" s="1"/>
  <c r="AI2437" i="1" s="1"/>
  <c r="AI2438" i="1" s="1"/>
  <c r="AI2439" i="1" s="1"/>
  <c r="AI2440" i="1" s="1"/>
  <c r="AI2441" i="1" s="1"/>
  <c r="AI2442" i="1" s="1"/>
  <c r="AI2443" i="1" s="1"/>
  <c r="AI2444" i="1" s="1"/>
  <c r="AI2445" i="1" s="1"/>
  <c r="AI2446" i="1" s="1"/>
  <c r="AI2447" i="1" s="1"/>
  <c r="AI2448" i="1" s="1"/>
  <c r="AI2449" i="1" s="1"/>
  <c r="AI2450" i="1" s="1"/>
  <c r="AI2451" i="1" s="1"/>
  <c r="AI2452" i="1" s="1"/>
  <c r="AI2453" i="1" s="1"/>
  <c r="AI2454" i="1" s="1"/>
  <c r="AI2455" i="1" s="1"/>
  <c r="AI2456" i="1" s="1"/>
  <c r="AI2457" i="1" s="1"/>
  <c r="AI2458" i="1" s="1"/>
  <c r="AI2459" i="1" s="1"/>
  <c r="AI2460" i="1" s="1"/>
  <c r="AI2461" i="1" s="1"/>
  <c r="AI2462" i="1" s="1"/>
  <c r="AI2463" i="1" s="1"/>
  <c r="AI2464" i="1" s="1"/>
  <c r="AI2465" i="1" s="1"/>
  <c r="AI2466" i="1" s="1"/>
  <c r="AI2467" i="1" s="1"/>
  <c r="AI2468" i="1" s="1"/>
  <c r="AI2469" i="1" s="1"/>
  <c r="AI2470" i="1" s="1"/>
  <c r="AI2471" i="1" s="1"/>
  <c r="AI2472" i="1" s="1"/>
  <c r="AI2473" i="1" s="1"/>
  <c r="AI2474" i="1" s="1"/>
  <c r="AI2475" i="1" s="1"/>
  <c r="AI2476" i="1" s="1"/>
  <c r="AI2477" i="1" s="1"/>
  <c r="AI2478" i="1" s="1"/>
  <c r="AI2479" i="1" s="1"/>
  <c r="AI2480" i="1" s="1"/>
  <c r="AI2481" i="1" s="1"/>
  <c r="AI2482" i="1" s="1"/>
  <c r="AI2483" i="1" s="1"/>
  <c r="AI2484" i="1" s="1"/>
  <c r="AI2485" i="1" s="1"/>
  <c r="AI2486" i="1" s="1"/>
  <c r="AI2487" i="1" s="1"/>
  <c r="AI2488" i="1" s="1"/>
  <c r="AI2489" i="1" s="1"/>
  <c r="AI2490" i="1" s="1"/>
  <c r="AI2491" i="1" s="1"/>
  <c r="AI2492" i="1" s="1"/>
  <c r="AI2493" i="1" s="1"/>
  <c r="AI2494" i="1" s="1"/>
  <c r="AI2495" i="1" s="1"/>
  <c r="AI2496" i="1" s="1"/>
  <c r="AI2497" i="1" s="1"/>
  <c r="AI2498" i="1" s="1"/>
  <c r="AI2499" i="1" s="1"/>
  <c r="AI2500" i="1" s="1"/>
  <c r="AI2501" i="1" s="1"/>
  <c r="AI2502" i="1" s="1"/>
  <c r="AI2503" i="1" s="1"/>
  <c r="AI2504" i="1" s="1"/>
  <c r="AI2505" i="1" s="1"/>
  <c r="AI2506" i="1" s="1"/>
  <c r="AI2507" i="1" s="1"/>
  <c r="AI2508" i="1" s="1"/>
  <c r="AI2509" i="1" s="1"/>
  <c r="AI2510" i="1" s="1"/>
  <c r="AI2511" i="1" s="1"/>
  <c r="AI2512" i="1" s="1"/>
  <c r="AI2513" i="1" s="1"/>
  <c r="AI2514" i="1" s="1"/>
  <c r="AI2515" i="1" s="1"/>
  <c r="AI2516" i="1" s="1"/>
  <c r="AI2517" i="1" s="1"/>
  <c r="AI2518" i="1" s="1"/>
  <c r="AI2519" i="1" s="1"/>
  <c r="AI2520" i="1" s="1"/>
  <c r="AI2521" i="1" s="1"/>
  <c r="AI2522" i="1" s="1"/>
  <c r="AI2523" i="1" s="1"/>
  <c r="AI2524" i="1" s="1"/>
  <c r="AI2525" i="1" s="1"/>
  <c r="AI2526" i="1" s="1"/>
  <c r="AI2527" i="1" s="1"/>
  <c r="AI2528" i="1" s="1"/>
  <c r="AI2529" i="1" s="1"/>
  <c r="AI2530" i="1" s="1"/>
  <c r="AI2531" i="1" s="1"/>
  <c r="AI2532" i="1" s="1"/>
  <c r="AI2533" i="1" s="1"/>
  <c r="AI2534" i="1" s="1"/>
  <c r="AI2535" i="1" s="1"/>
  <c r="AI2536" i="1" s="1"/>
  <c r="AI2537" i="1" s="1"/>
  <c r="AI2538" i="1" s="1"/>
  <c r="AI2539" i="1" s="1"/>
  <c r="AI2540" i="1" s="1"/>
  <c r="AI2541" i="1" s="1"/>
  <c r="AI2542" i="1" s="1"/>
  <c r="AI2543" i="1" s="1"/>
  <c r="AI2544" i="1" s="1"/>
  <c r="AI2545" i="1" s="1"/>
  <c r="AI2546" i="1" s="1"/>
  <c r="AI2547" i="1" s="1"/>
  <c r="AI2548" i="1" s="1"/>
  <c r="AI2549" i="1" s="1"/>
  <c r="AI2550" i="1" s="1"/>
  <c r="AI2551" i="1" s="1"/>
  <c r="AI2552" i="1" s="1"/>
  <c r="AI2553" i="1" s="1"/>
  <c r="AI2554" i="1" s="1"/>
  <c r="AI2555" i="1" s="1"/>
  <c r="AI2556" i="1" s="1"/>
  <c r="AI2557" i="1" s="1"/>
  <c r="AI2558" i="1" s="1"/>
  <c r="AI2559" i="1" s="1"/>
  <c r="AI2560" i="1" s="1"/>
  <c r="AI2561" i="1" s="1"/>
  <c r="AI2562" i="1" s="1"/>
  <c r="AI2563" i="1" s="1"/>
  <c r="AI2564" i="1" s="1"/>
  <c r="AI2565" i="1" s="1"/>
  <c r="AI2566" i="1" s="1"/>
  <c r="AI2567" i="1" s="1"/>
  <c r="AI2568" i="1" s="1"/>
  <c r="AI2569" i="1" s="1"/>
  <c r="AI2570" i="1" s="1"/>
  <c r="AI2571" i="1" s="1"/>
  <c r="AI2572" i="1" s="1"/>
  <c r="AI2573" i="1" s="1"/>
  <c r="AI2574" i="1" s="1"/>
  <c r="AI2575" i="1" s="1"/>
  <c r="AI2576" i="1" s="1"/>
  <c r="AI2577" i="1" s="1"/>
  <c r="AI2578" i="1" s="1"/>
  <c r="AI2579" i="1" s="1"/>
  <c r="AI2580" i="1" s="1"/>
  <c r="AI2581" i="1" s="1"/>
  <c r="AI2582" i="1" s="1"/>
  <c r="AI2583" i="1" s="1"/>
  <c r="AI2584" i="1" s="1"/>
  <c r="AI2585" i="1" s="1"/>
  <c r="AI2586" i="1" s="1"/>
  <c r="AI2587" i="1" s="1"/>
  <c r="AI2588" i="1" s="1"/>
  <c r="AI2589" i="1" s="1"/>
  <c r="AI2590" i="1" s="1"/>
  <c r="AI2591" i="1" s="1"/>
  <c r="AI2592" i="1" s="1"/>
  <c r="AI2593" i="1" s="1"/>
  <c r="AI2594" i="1" s="1"/>
  <c r="AI2595" i="1" s="1"/>
  <c r="AI2596" i="1" s="1"/>
  <c r="AI2597" i="1" s="1"/>
  <c r="AI2598" i="1" s="1"/>
  <c r="AI2599" i="1" s="1"/>
  <c r="AI2600" i="1" s="1"/>
  <c r="AI2601" i="1" s="1"/>
  <c r="AI2602" i="1" s="1"/>
  <c r="AI2603" i="1" s="1"/>
  <c r="AI2604" i="1" s="1"/>
  <c r="AI2605" i="1" s="1"/>
  <c r="AI2606" i="1" s="1"/>
  <c r="AI2607" i="1" s="1"/>
  <c r="AI2608" i="1" s="1"/>
  <c r="AI2609" i="1" s="1"/>
  <c r="AI2610" i="1" s="1"/>
  <c r="AI2611" i="1" s="1"/>
  <c r="AI2612" i="1" s="1"/>
  <c r="AI2613" i="1" s="1"/>
  <c r="AI2614" i="1" s="1"/>
  <c r="AI2615" i="1" s="1"/>
  <c r="AI2616" i="1" s="1"/>
  <c r="AI2617" i="1" s="1"/>
  <c r="AI2618" i="1" s="1"/>
  <c r="AI2619" i="1" s="1"/>
  <c r="AI2620" i="1" s="1"/>
  <c r="AI2621" i="1" s="1"/>
  <c r="AI2622" i="1" s="1"/>
  <c r="AI2623" i="1" s="1"/>
  <c r="AI2624" i="1" s="1"/>
  <c r="AI2625" i="1" s="1"/>
  <c r="AI2626" i="1" s="1"/>
  <c r="AI2627" i="1" s="1"/>
  <c r="AI2628" i="1" s="1"/>
  <c r="AI2629" i="1" s="1"/>
  <c r="AI2630" i="1" s="1"/>
  <c r="AI2631" i="1" s="1"/>
  <c r="AI2632" i="1" s="1"/>
  <c r="AI2633" i="1" s="1"/>
  <c r="AI2634" i="1" s="1"/>
  <c r="AI2635" i="1" s="1"/>
  <c r="AI2636" i="1" s="1"/>
  <c r="AI2637" i="1" s="1"/>
  <c r="AI2638" i="1" s="1"/>
  <c r="AI2639" i="1" s="1"/>
  <c r="AI2640" i="1" s="1"/>
  <c r="AI2641" i="1" s="1"/>
  <c r="AI2642" i="1" s="1"/>
  <c r="AI2643" i="1" s="1"/>
  <c r="AI2644" i="1" s="1"/>
  <c r="AI2645" i="1" s="1"/>
  <c r="AI2646" i="1" s="1"/>
  <c r="AI2647" i="1" s="1"/>
  <c r="AI2648" i="1" s="1"/>
  <c r="AI2649" i="1" s="1"/>
  <c r="AI2650" i="1" s="1"/>
  <c r="AI2651" i="1" s="1"/>
  <c r="AI2652" i="1" s="1"/>
  <c r="AI2653" i="1" s="1"/>
  <c r="AI2654" i="1" s="1"/>
  <c r="AI2655" i="1" s="1"/>
  <c r="AI2656" i="1" s="1"/>
  <c r="AI2657" i="1" s="1"/>
  <c r="AI2658" i="1" s="1"/>
  <c r="AI2659" i="1" s="1"/>
  <c r="AI2660" i="1" s="1"/>
  <c r="AI2661" i="1" s="1"/>
  <c r="AI2662" i="1" s="1"/>
  <c r="AI2663" i="1" s="1"/>
  <c r="AI2664" i="1" s="1"/>
  <c r="AI2665" i="1" s="1"/>
  <c r="AI2666" i="1" s="1"/>
  <c r="AI2667" i="1" s="1"/>
  <c r="AI2668" i="1" s="1"/>
  <c r="AI2669" i="1" s="1"/>
  <c r="AI2670" i="1" s="1"/>
  <c r="AI2671" i="1" s="1"/>
  <c r="AI2672" i="1" s="1"/>
  <c r="AI2673" i="1" s="1"/>
  <c r="AI2674" i="1" s="1"/>
  <c r="AI2675" i="1" s="1"/>
  <c r="AI2676" i="1" s="1"/>
  <c r="AI2677" i="1" s="1"/>
  <c r="AI2678" i="1" s="1"/>
  <c r="AI2679" i="1" s="1"/>
  <c r="AI2680" i="1" s="1"/>
  <c r="AI2681" i="1" s="1"/>
  <c r="AI2682" i="1" s="1"/>
  <c r="AI2683" i="1" s="1"/>
  <c r="AI2684" i="1" s="1"/>
  <c r="AI2685" i="1" s="1"/>
  <c r="AI2686" i="1" s="1"/>
  <c r="AI2687" i="1" s="1"/>
  <c r="AI2688" i="1" s="1"/>
  <c r="AI2689" i="1" s="1"/>
  <c r="AI2690" i="1" s="1"/>
  <c r="AI2691" i="1" s="1"/>
  <c r="AI2692" i="1" s="1"/>
  <c r="AI2693" i="1" s="1"/>
  <c r="AI2694" i="1" s="1"/>
  <c r="AI2695" i="1" s="1"/>
  <c r="AI2696" i="1" s="1"/>
  <c r="AI2697" i="1" s="1"/>
  <c r="AI2698" i="1" s="1"/>
  <c r="AI2699" i="1" s="1"/>
  <c r="AI2700" i="1" s="1"/>
  <c r="AI2701" i="1" s="1"/>
  <c r="AI2702" i="1" s="1"/>
  <c r="AI2703" i="1" s="1"/>
  <c r="AI2704" i="1" s="1"/>
  <c r="AI2705" i="1" s="1"/>
  <c r="AI2706" i="1" s="1"/>
  <c r="AI2707" i="1" s="1"/>
  <c r="AI2708" i="1" s="1"/>
  <c r="AI2709" i="1" s="1"/>
  <c r="AI2710" i="1" s="1"/>
  <c r="AI2711" i="1" s="1"/>
  <c r="AI2712" i="1" s="1"/>
  <c r="AI2713" i="1" s="1"/>
  <c r="AI2714" i="1" s="1"/>
  <c r="AI2715" i="1" s="1"/>
  <c r="AI2716" i="1" s="1"/>
  <c r="AI2717" i="1" s="1"/>
  <c r="AI2718" i="1" s="1"/>
  <c r="AI2719" i="1" s="1"/>
  <c r="AI2720" i="1" s="1"/>
  <c r="AI2721" i="1" s="1"/>
  <c r="AI2722" i="1" s="1"/>
  <c r="AI2723" i="1" s="1"/>
  <c r="AI2724" i="1" s="1"/>
  <c r="AI2725" i="1" s="1"/>
  <c r="AI2726" i="1" s="1"/>
  <c r="AI2727" i="1" s="1"/>
  <c r="AI2728" i="1" s="1"/>
  <c r="AI2729" i="1" s="1"/>
  <c r="AI2730" i="1" s="1"/>
  <c r="AI2731" i="1" s="1"/>
  <c r="AI2732" i="1" s="1"/>
  <c r="AI2733" i="1" s="1"/>
  <c r="AI2734" i="1" s="1"/>
  <c r="AI2735" i="1" s="1"/>
  <c r="AI2736" i="1" s="1"/>
  <c r="AI2737" i="1" s="1"/>
  <c r="AI2738" i="1" s="1"/>
  <c r="AI2739" i="1" s="1"/>
  <c r="AI2740" i="1" s="1"/>
  <c r="AI2741" i="1" s="1"/>
  <c r="AI2742" i="1" s="1"/>
  <c r="AI2743" i="1" s="1"/>
  <c r="AI2744" i="1" s="1"/>
  <c r="AI2745" i="1" s="1"/>
  <c r="AI2746" i="1" s="1"/>
  <c r="AI2747" i="1" s="1"/>
  <c r="AI2748" i="1" s="1"/>
  <c r="AI2749" i="1" s="1"/>
  <c r="AI2750" i="1" s="1"/>
  <c r="AI2751" i="1" s="1"/>
  <c r="AI2752" i="1" s="1"/>
  <c r="AI2753" i="1" s="1"/>
  <c r="AI2754" i="1" s="1"/>
  <c r="AI2755" i="1" s="1"/>
  <c r="AI2756" i="1" s="1"/>
  <c r="AI2757" i="1" s="1"/>
  <c r="AI2758" i="1" s="1"/>
  <c r="AI2759" i="1" s="1"/>
  <c r="AI2760" i="1" s="1"/>
  <c r="AI2761" i="1" s="1"/>
  <c r="AI2762" i="1" s="1"/>
  <c r="AI2763" i="1" s="1"/>
  <c r="AI2764" i="1" s="1"/>
  <c r="AI2765" i="1" s="1"/>
  <c r="AI2766" i="1" s="1"/>
  <c r="AI2767" i="1" s="1"/>
  <c r="AI2768" i="1" s="1"/>
  <c r="AI2769" i="1" s="1"/>
  <c r="AI2770" i="1" s="1"/>
  <c r="AI2771" i="1" s="1"/>
  <c r="AI2772" i="1" s="1"/>
  <c r="AI2773" i="1" s="1"/>
  <c r="AI2774" i="1" s="1"/>
  <c r="AI2775" i="1" s="1"/>
  <c r="AI2776" i="1" s="1"/>
  <c r="AI2777" i="1" s="1"/>
  <c r="AI2778" i="1" s="1"/>
  <c r="AI2779" i="1" s="1"/>
  <c r="AI2780" i="1" s="1"/>
  <c r="AI2781" i="1" s="1"/>
  <c r="AI2782" i="1" s="1"/>
  <c r="AI2783" i="1" s="1"/>
  <c r="AI2784" i="1" s="1"/>
  <c r="AI2785" i="1" s="1"/>
  <c r="AI2786" i="1" s="1"/>
  <c r="AI2787" i="1" s="1"/>
  <c r="AI2788" i="1" s="1"/>
  <c r="AI2789" i="1" s="1"/>
  <c r="AI2790" i="1" s="1"/>
  <c r="AI2791" i="1" s="1"/>
  <c r="AI2792" i="1" s="1"/>
  <c r="AI2793" i="1" s="1"/>
  <c r="AI2794" i="1" s="1"/>
  <c r="AI2795" i="1" s="1"/>
  <c r="AI2796" i="1" s="1"/>
  <c r="AI2797" i="1" s="1"/>
  <c r="AI2798" i="1" s="1"/>
  <c r="AI2799" i="1" s="1"/>
  <c r="AI2800" i="1" s="1"/>
  <c r="AI2801" i="1" s="1"/>
  <c r="AI2802" i="1" s="1"/>
  <c r="AI2803" i="1" s="1"/>
  <c r="AI2804" i="1" s="1"/>
  <c r="AI2805" i="1" s="1"/>
  <c r="AI2806" i="1" s="1"/>
  <c r="AI2807" i="1" s="1"/>
  <c r="AI2808" i="1" s="1"/>
  <c r="AI2809" i="1" s="1"/>
  <c r="AI2810" i="1" s="1"/>
  <c r="AI2811" i="1" s="1"/>
  <c r="AI2812" i="1" s="1"/>
  <c r="AI2813" i="1" s="1"/>
  <c r="AI2814" i="1" s="1"/>
  <c r="AI2815" i="1" s="1"/>
  <c r="AI2816" i="1" s="1"/>
  <c r="AI2817" i="1" s="1"/>
  <c r="AI2818" i="1" s="1"/>
  <c r="AI2819" i="1" s="1"/>
  <c r="AI2820" i="1" s="1"/>
  <c r="AI2821" i="1" s="1"/>
  <c r="AI2822" i="1" s="1"/>
  <c r="AI2823" i="1" s="1"/>
  <c r="AI2824" i="1" s="1"/>
  <c r="AI2825" i="1" s="1"/>
  <c r="AI2826" i="1" s="1"/>
  <c r="AI2827" i="1" s="1"/>
  <c r="AI2828" i="1" s="1"/>
  <c r="AI2829" i="1" s="1"/>
  <c r="AI2830" i="1" s="1"/>
  <c r="AI2831" i="1" s="1"/>
  <c r="AI2832" i="1" s="1"/>
  <c r="AI2833" i="1" s="1"/>
  <c r="AI2834" i="1" s="1"/>
  <c r="AI2835" i="1" s="1"/>
  <c r="AI2836" i="1" s="1"/>
  <c r="AI2837" i="1" s="1"/>
  <c r="AI2838" i="1" s="1"/>
  <c r="AI2839" i="1" s="1"/>
  <c r="AI2840" i="1" s="1"/>
  <c r="AI2841" i="1" s="1"/>
  <c r="AI2842" i="1" s="1"/>
  <c r="AI2843" i="1" s="1"/>
  <c r="AI2844" i="1" s="1"/>
  <c r="AI2845" i="1" s="1"/>
  <c r="AI2846" i="1" s="1"/>
  <c r="AI2847" i="1" s="1"/>
  <c r="AI2848" i="1" s="1"/>
  <c r="AI2849" i="1" s="1"/>
  <c r="AI2850" i="1" s="1"/>
  <c r="AI2851" i="1" s="1"/>
  <c r="AI2852" i="1" s="1"/>
  <c r="AI2853" i="1" s="1"/>
  <c r="AI2854" i="1" s="1"/>
  <c r="AI2855" i="1" s="1"/>
  <c r="AI2856" i="1" s="1"/>
  <c r="AI2857" i="1" s="1"/>
  <c r="AI2858" i="1" s="1"/>
  <c r="AI2859" i="1" s="1"/>
  <c r="AI2860" i="1" s="1"/>
  <c r="AI2861" i="1" s="1"/>
  <c r="AI2862" i="1" s="1"/>
  <c r="AI2863" i="1" s="1"/>
  <c r="AI2864" i="1" s="1"/>
  <c r="AI2865" i="1" s="1"/>
  <c r="AI2866" i="1" s="1"/>
  <c r="AI2867" i="1" s="1"/>
  <c r="AI2868" i="1" s="1"/>
  <c r="AI2869" i="1" s="1"/>
  <c r="AI2870" i="1" s="1"/>
  <c r="AI2871" i="1" s="1"/>
  <c r="AI2872" i="1" s="1"/>
  <c r="AI2873" i="1" s="1"/>
  <c r="AI2874" i="1" s="1"/>
  <c r="AI2875" i="1" s="1"/>
  <c r="AI2876" i="1" s="1"/>
  <c r="AI2877" i="1" s="1"/>
  <c r="AI2878" i="1" s="1"/>
  <c r="AI2879" i="1" s="1"/>
  <c r="AI2880" i="1" s="1"/>
  <c r="AI2881" i="1" s="1"/>
  <c r="AI2882" i="1" s="1"/>
  <c r="AI2883" i="1" s="1"/>
  <c r="AI2884" i="1" s="1"/>
  <c r="AI2885" i="1" s="1"/>
  <c r="AI2886" i="1" s="1"/>
  <c r="AI2887" i="1" s="1"/>
  <c r="AI2888" i="1" s="1"/>
  <c r="AI2889" i="1" s="1"/>
  <c r="AI2890" i="1" s="1"/>
  <c r="AI2891" i="1" s="1"/>
  <c r="AI2892" i="1" s="1"/>
  <c r="AI2893" i="1" s="1"/>
  <c r="AI2894" i="1" s="1"/>
  <c r="AI2895" i="1" s="1"/>
  <c r="AI2896" i="1" s="1"/>
  <c r="AI2897" i="1" s="1"/>
  <c r="AI2898" i="1" s="1"/>
  <c r="AI2899" i="1" s="1"/>
  <c r="AI2900" i="1" s="1"/>
  <c r="AI2901" i="1" s="1"/>
  <c r="AI2902" i="1" s="1"/>
  <c r="AI2903" i="1" s="1"/>
  <c r="AI2904" i="1" s="1"/>
  <c r="AI2905" i="1" s="1"/>
  <c r="AI2906" i="1" s="1"/>
  <c r="AI2907" i="1" s="1"/>
  <c r="AI2908" i="1" s="1"/>
  <c r="AI2909" i="1" s="1"/>
  <c r="AI2910" i="1" s="1"/>
  <c r="AI2911" i="1" s="1"/>
  <c r="AI2912" i="1" s="1"/>
  <c r="AI2913" i="1" s="1"/>
  <c r="AI2914" i="1" s="1"/>
  <c r="AI2915" i="1" s="1"/>
  <c r="AI2916" i="1" s="1"/>
  <c r="AI2917" i="1" s="1"/>
  <c r="AI2918" i="1" s="1"/>
  <c r="AI2919" i="1" s="1"/>
  <c r="AI2920" i="1" s="1"/>
  <c r="AI2921" i="1" s="1"/>
  <c r="AI2922" i="1" s="1"/>
  <c r="AI2923" i="1" s="1"/>
  <c r="AI2924" i="1" s="1"/>
  <c r="AI2925" i="1" s="1"/>
  <c r="AI2926" i="1" s="1"/>
  <c r="AI2927" i="1" s="1"/>
  <c r="AI2928" i="1" s="1"/>
  <c r="AI2929" i="1" s="1"/>
  <c r="AI2930" i="1" s="1"/>
  <c r="AI2931" i="1" s="1"/>
  <c r="AI2932" i="1" s="1"/>
  <c r="AI2933" i="1" s="1"/>
  <c r="AI2934" i="1" s="1"/>
  <c r="AI2935" i="1" s="1"/>
  <c r="AI2936" i="1" s="1"/>
  <c r="AI2937" i="1" s="1"/>
  <c r="AI2938" i="1" s="1"/>
  <c r="AI2939" i="1" s="1"/>
  <c r="AI2940" i="1" s="1"/>
  <c r="AI2941" i="1" s="1"/>
  <c r="AI2942" i="1" s="1"/>
  <c r="AI2943" i="1" s="1"/>
  <c r="AI2944" i="1" s="1"/>
  <c r="AI2945" i="1" s="1"/>
  <c r="AI2946" i="1" s="1"/>
  <c r="AI2947" i="1" s="1"/>
  <c r="AI2948" i="1" s="1"/>
  <c r="AI2949" i="1" s="1"/>
  <c r="AI2950" i="1" s="1"/>
  <c r="AI2951" i="1" s="1"/>
  <c r="AI2952" i="1" s="1"/>
  <c r="AI2953" i="1" s="1"/>
  <c r="AI2954" i="1" s="1"/>
  <c r="AI2955" i="1" s="1"/>
  <c r="AI2956" i="1" s="1"/>
  <c r="AI2957" i="1" s="1"/>
  <c r="AI2958" i="1" s="1"/>
  <c r="AI2959" i="1" s="1"/>
  <c r="AI2960" i="1" s="1"/>
  <c r="AI2961" i="1" s="1"/>
  <c r="AI2962" i="1" s="1"/>
  <c r="AI2963" i="1" s="1"/>
  <c r="AI2964" i="1" s="1"/>
  <c r="AI2965" i="1" s="1"/>
  <c r="AI2966" i="1" s="1"/>
  <c r="AI2967" i="1" s="1"/>
  <c r="AI2968" i="1" s="1"/>
  <c r="AI2969" i="1" s="1"/>
  <c r="AI2970" i="1" s="1"/>
  <c r="AI2971" i="1" s="1"/>
  <c r="AI2972" i="1" s="1"/>
  <c r="AI2973" i="1" s="1"/>
  <c r="AI2974" i="1" s="1"/>
  <c r="AI2975" i="1" s="1"/>
  <c r="AI2976" i="1" s="1"/>
  <c r="AI2977" i="1" s="1"/>
  <c r="AI2978" i="1" s="1"/>
  <c r="AI2979" i="1" s="1"/>
  <c r="AI2980" i="1" s="1"/>
  <c r="AI2981" i="1" s="1"/>
  <c r="AI2982" i="1" s="1"/>
  <c r="AI2983" i="1" s="1"/>
  <c r="AI2984" i="1" s="1"/>
  <c r="AI2985" i="1" s="1"/>
  <c r="AI2986" i="1" s="1"/>
  <c r="AI2987" i="1" s="1"/>
  <c r="AI2988" i="1" s="1"/>
  <c r="AI2989" i="1" s="1"/>
  <c r="AI2990" i="1" s="1"/>
  <c r="AI2991" i="1" s="1"/>
  <c r="AI2992" i="1" s="1"/>
  <c r="AI2993" i="1" s="1"/>
  <c r="AI2994" i="1" s="1"/>
  <c r="AI2995" i="1" s="1"/>
  <c r="AI2996" i="1" s="1"/>
  <c r="AI2997" i="1" s="1"/>
  <c r="AI2998" i="1" s="1"/>
  <c r="AI2999" i="1" s="1"/>
  <c r="AI3000" i="1" s="1"/>
  <c r="AI3001" i="1" s="1"/>
  <c r="AI3002" i="1" s="1"/>
  <c r="AI3003" i="1" s="1"/>
  <c r="AI3004" i="1" s="1"/>
  <c r="AI3005" i="1" s="1"/>
  <c r="AI3006" i="1" s="1"/>
  <c r="AI3007" i="1" s="1"/>
  <c r="AI3008" i="1" s="1"/>
  <c r="AI3009" i="1" s="1"/>
  <c r="AI3010" i="1" s="1"/>
  <c r="AI3011" i="1" s="1"/>
  <c r="AI3012" i="1" s="1"/>
  <c r="AI3013" i="1" s="1"/>
  <c r="AI3014" i="1" s="1"/>
  <c r="AI3015" i="1" s="1"/>
  <c r="AI3016" i="1" s="1"/>
  <c r="AI3017" i="1" s="1"/>
  <c r="AI3018" i="1" s="1"/>
  <c r="AI3019" i="1" s="1"/>
  <c r="AI3020" i="1" s="1"/>
  <c r="AI3021" i="1" s="1"/>
  <c r="AI3022" i="1" s="1"/>
  <c r="AI3023" i="1" s="1"/>
  <c r="AI3024" i="1" s="1"/>
  <c r="AI3025" i="1" s="1"/>
  <c r="AI3026" i="1" s="1"/>
  <c r="AI3027" i="1" s="1"/>
  <c r="AI3028" i="1" s="1"/>
  <c r="AI3029" i="1" s="1"/>
  <c r="AI3030" i="1" s="1"/>
  <c r="AI3031" i="1" s="1"/>
  <c r="AI3032" i="1" s="1"/>
  <c r="AI3033" i="1" s="1"/>
  <c r="AI3034" i="1" s="1"/>
  <c r="AI3035" i="1" s="1"/>
  <c r="AI3036" i="1" s="1"/>
  <c r="AI3037" i="1" s="1"/>
  <c r="AI3038" i="1" s="1"/>
  <c r="AI3039" i="1" s="1"/>
  <c r="AI3040" i="1" s="1"/>
  <c r="AI3041" i="1" s="1"/>
  <c r="AI3042" i="1" s="1"/>
  <c r="AI3043" i="1" s="1"/>
  <c r="AI3044" i="1" s="1"/>
  <c r="AI3045" i="1" s="1"/>
  <c r="AI3046" i="1" s="1"/>
  <c r="AI3047" i="1" s="1"/>
  <c r="AI3048" i="1" s="1"/>
  <c r="AI3049" i="1" s="1"/>
  <c r="AI3050" i="1" s="1"/>
  <c r="AI3051" i="1" s="1"/>
  <c r="AI3052" i="1" s="1"/>
  <c r="AI3053" i="1" s="1"/>
  <c r="AI3054" i="1" s="1"/>
  <c r="AI3055" i="1" s="1"/>
  <c r="AI3056" i="1" s="1"/>
  <c r="AI3057" i="1" s="1"/>
  <c r="AI3058" i="1" s="1"/>
  <c r="AI3059" i="1" s="1"/>
  <c r="AI3060" i="1" s="1"/>
  <c r="AI3061" i="1" s="1"/>
  <c r="AI3062" i="1" s="1"/>
  <c r="AI3063" i="1" s="1"/>
  <c r="AI3064" i="1" s="1"/>
  <c r="AI3065" i="1" s="1"/>
  <c r="AI3066" i="1" s="1"/>
  <c r="AI3067" i="1" s="1"/>
  <c r="AI3068" i="1" s="1"/>
  <c r="AI3069" i="1" s="1"/>
  <c r="AI3070" i="1" s="1"/>
  <c r="AI3071" i="1" s="1"/>
  <c r="AI3072" i="1" s="1"/>
  <c r="AI3073" i="1" s="1"/>
  <c r="AI3074" i="1" s="1"/>
  <c r="AI3075" i="1" s="1"/>
  <c r="AI3076" i="1" s="1"/>
  <c r="AI3077" i="1" s="1"/>
  <c r="AI3078" i="1" s="1"/>
  <c r="AI3079" i="1" s="1"/>
  <c r="AI3080" i="1" s="1"/>
  <c r="AI3081" i="1" s="1"/>
  <c r="AI3082" i="1" s="1"/>
  <c r="AI3083" i="1" s="1"/>
  <c r="AI3084" i="1" s="1"/>
  <c r="AI3085" i="1" s="1"/>
  <c r="AI3086" i="1" s="1"/>
  <c r="AI3087" i="1" s="1"/>
  <c r="AI3088" i="1" s="1"/>
  <c r="AI3089" i="1" s="1"/>
  <c r="AI3090" i="1" s="1"/>
  <c r="AI3091" i="1" s="1"/>
  <c r="AI3092" i="1" s="1"/>
  <c r="AI3093" i="1" s="1"/>
  <c r="AI3094" i="1" s="1"/>
  <c r="AI3095" i="1" s="1"/>
  <c r="AI3096" i="1" s="1"/>
  <c r="AI3097" i="1" s="1"/>
  <c r="AI3098" i="1" s="1"/>
  <c r="AI3099" i="1" s="1"/>
  <c r="AI3100" i="1" s="1"/>
  <c r="AI3101" i="1" s="1"/>
  <c r="AI3102" i="1" s="1"/>
  <c r="AI3103" i="1" s="1"/>
  <c r="AI3104" i="1" s="1"/>
  <c r="AI3105" i="1" s="1"/>
  <c r="AI3106" i="1" s="1"/>
  <c r="AI3107" i="1" s="1"/>
  <c r="AI3108" i="1" s="1"/>
  <c r="AI3109" i="1" s="1"/>
  <c r="AI3110" i="1" s="1"/>
  <c r="AI3111" i="1" s="1"/>
  <c r="AI3112" i="1" s="1"/>
  <c r="AI3113" i="1" s="1"/>
  <c r="AI3114" i="1" s="1"/>
  <c r="AI3115" i="1" s="1"/>
  <c r="AI3116" i="1" s="1"/>
  <c r="AI3117" i="1" s="1"/>
  <c r="AI3118" i="1" s="1"/>
  <c r="AI3119" i="1" s="1"/>
  <c r="AI3120" i="1" s="1"/>
  <c r="AI3121" i="1" s="1"/>
  <c r="AI3122" i="1" s="1"/>
  <c r="AI3123" i="1" s="1"/>
  <c r="AI3124" i="1" s="1"/>
  <c r="AI3125" i="1" s="1"/>
  <c r="AI3126" i="1" s="1"/>
  <c r="AI3127" i="1" s="1"/>
  <c r="AI3128" i="1" s="1"/>
  <c r="AI3129" i="1" s="1"/>
  <c r="AI3130" i="1" s="1"/>
  <c r="AI3131" i="1" s="1"/>
  <c r="AI3132" i="1" s="1"/>
  <c r="AI3133" i="1" s="1"/>
  <c r="AI3134" i="1" s="1"/>
  <c r="AI3135" i="1" s="1"/>
  <c r="AI3136" i="1" s="1"/>
  <c r="AI3137" i="1" s="1"/>
  <c r="AI3138" i="1" s="1"/>
  <c r="AI3139" i="1" s="1"/>
  <c r="AI3140" i="1" s="1"/>
  <c r="AI3141" i="1" s="1"/>
  <c r="AI3142" i="1" s="1"/>
  <c r="AI3143" i="1" s="1"/>
  <c r="AI3144" i="1" s="1"/>
  <c r="AI3145" i="1" s="1"/>
  <c r="AI3146" i="1" s="1"/>
  <c r="AI3147" i="1" s="1"/>
  <c r="AI3148" i="1" s="1"/>
  <c r="AI3149" i="1" s="1"/>
  <c r="AI3150" i="1" s="1"/>
  <c r="AI3151" i="1" s="1"/>
  <c r="AI3152" i="1" s="1"/>
  <c r="AI3153" i="1" s="1"/>
  <c r="AI3154" i="1" s="1"/>
  <c r="AI3155" i="1" s="1"/>
  <c r="AI3156" i="1" s="1"/>
  <c r="AI3157" i="1" s="1"/>
  <c r="AI3158" i="1" s="1"/>
  <c r="AI3159" i="1" s="1"/>
  <c r="AI3160" i="1" s="1"/>
  <c r="AI3161" i="1" s="1"/>
  <c r="AI3162" i="1" s="1"/>
  <c r="AI3163" i="1" s="1"/>
  <c r="AI3164" i="1" s="1"/>
  <c r="AI3165" i="1" s="1"/>
  <c r="AI3166" i="1" s="1"/>
  <c r="AI3167" i="1" s="1"/>
  <c r="AI3168" i="1" s="1"/>
  <c r="AI3169" i="1" s="1"/>
  <c r="AI3170" i="1" s="1"/>
  <c r="AI3171" i="1" s="1"/>
  <c r="AI3172" i="1" s="1"/>
  <c r="AI3173" i="1" s="1"/>
  <c r="AI3174" i="1" s="1"/>
  <c r="AI3175" i="1" s="1"/>
  <c r="AI3176" i="1" s="1"/>
  <c r="AI3177" i="1" s="1"/>
  <c r="AI3178" i="1" s="1"/>
  <c r="AI3179" i="1" s="1"/>
  <c r="AI3180" i="1" s="1"/>
  <c r="AI3181" i="1" s="1"/>
  <c r="AI3182" i="1" s="1"/>
  <c r="AI3183" i="1" s="1"/>
  <c r="AI3184" i="1" s="1"/>
  <c r="AI3185" i="1" s="1"/>
  <c r="AI3186" i="1" s="1"/>
  <c r="AI3187" i="1" s="1"/>
  <c r="AI3188" i="1" s="1"/>
  <c r="AI3189" i="1" s="1"/>
  <c r="AI3190" i="1" s="1"/>
  <c r="AI3191" i="1" s="1"/>
  <c r="AI3192" i="1" s="1"/>
  <c r="AI3193" i="1" s="1"/>
  <c r="AI3194" i="1" s="1"/>
  <c r="AI3195" i="1" s="1"/>
  <c r="AI3196" i="1" s="1"/>
  <c r="AI3197" i="1" s="1"/>
  <c r="AI3198" i="1" s="1"/>
  <c r="AI3199" i="1" s="1"/>
  <c r="AI3200" i="1" s="1"/>
  <c r="AI3201" i="1" s="1"/>
  <c r="AI3202" i="1" s="1"/>
  <c r="AI3203" i="1" s="1"/>
  <c r="AI3204" i="1" s="1"/>
  <c r="AI3205" i="1" s="1"/>
  <c r="AI3206" i="1" s="1"/>
  <c r="AI3207" i="1" s="1"/>
  <c r="AI3208" i="1" s="1"/>
  <c r="AI3209" i="1" s="1"/>
  <c r="AI3210" i="1" s="1"/>
  <c r="AI3211" i="1" s="1"/>
  <c r="AI3212" i="1" s="1"/>
  <c r="AI3213" i="1" s="1"/>
  <c r="AI3214" i="1" s="1"/>
  <c r="AI3215" i="1" s="1"/>
  <c r="AI3216" i="1" s="1"/>
  <c r="AI3217" i="1" s="1"/>
  <c r="AI3218" i="1" s="1"/>
  <c r="AI3219" i="1" s="1"/>
  <c r="AI3220" i="1" s="1"/>
  <c r="AI3221" i="1" s="1"/>
  <c r="AI3222" i="1" s="1"/>
  <c r="AI3223" i="1" s="1"/>
  <c r="AI3224" i="1" s="1"/>
  <c r="AI3225" i="1" s="1"/>
  <c r="AI3226" i="1" s="1"/>
  <c r="AI3227" i="1" s="1"/>
  <c r="AI3228" i="1" s="1"/>
  <c r="AI3229" i="1" s="1"/>
  <c r="AI3230" i="1" s="1"/>
  <c r="AI3231" i="1" s="1"/>
  <c r="AI3232" i="1" s="1"/>
  <c r="AI3233" i="1" s="1"/>
  <c r="AI3234" i="1" s="1"/>
  <c r="AI3235" i="1" s="1"/>
  <c r="AI3236" i="1" s="1"/>
  <c r="AI3237" i="1" s="1"/>
  <c r="AI3238" i="1" s="1"/>
  <c r="AI3239" i="1" s="1"/>
  <c r="AI3240" i="1" s="1"/>
  <c r="AI3241" i="1" s="1"/>
  <c r="AI3242" i="1" s="1"/>
  <c r="AI3243" i="1" s="1"/>
  <c r="AI3244" i="1" s="1"/>
  <c r="AI3245" i="1" s="1"/>
  <c r="AI3246" i="1" s="1"/>
  <c r="AI3247" i="1" s="1"/>
  <c r="AI3248" i="1" s="1"/>
  <c r="AI3249" i="1" s="1"/>
  <c r="AI3250" i="1" s="1"/>
  <c r="AI3251" i="1" s="1"/>
  <c r="AI3252" i="1" s="1"/>
  <c r="AI3253" i="1" s="1"/>
  <c r="AI3254" i="1" s="1"/>
  <c r="AI3255" i="1" s="1"/>
  <c r="AI3256" i="1" s="1"/>
  <c r="AI3257" i="1" s="1"/>
  <c r="AI3258" i="1" s="1"/>
  <c r="AI3259" i="1" s="1"/>
  <c r="AI3260" i="1" s="1"/>
  <c r="AI3261" i="1" s="1"/>
  <c r="AI3262" i="1" s="1"/>
  <c r="AI3263" i="1" s="1"/>
  <c r="AI3264" i="1" s="1"/>
  <c r="AI3265" i="1" s="1"/>
  <c r="AI3266" i="1" s="1"/>
  <c r="AI3267" i="1" s="1"/>
  <c r="AI3268" i="1" s="1"/>
  <c r="AI3269" i="1" s="1"/>
  <c r="AI3270" i="1" s="1"/>
  <c r="AI3271" i="1" s="1"/>
  <c r="AI3272" i="1" s="1"/>
  <c r="AI3273" i="1" s="1"/>
  <c r="AI3274" i="1" s="1"/>
  <c r="AI3275" i="1" s="1"/>
  <c r="AI3276" i="1" s="1"/>
  <c r="AI3277" i="1" s="1"/>
  <c r="AI3278" i="1" s="1"/>
  <c r="AI3279" i="1" s="1"/>
  <c r="AI3280" i="1" s="1"/>
  <c r="AI3281" i="1" s="1"/>
  <c r="AI3282" i="1" s="1"/>
  <c r="AI3283" i="1" s="1"/>
  <c r="AI3284" i="1" s="1"/>
  <c r="AI3285" i="1" s="1"/>
  <c r="AI3286" i="1" s="1"/>
  <c r="AI3287" i="1" s="1"/>
  <c r="AI3288" i="1" s="1"/>
  <c r="AI3289" i="1" s="1"/>
  <c r="AI3290" i="1" s="1"/>
  <c r="AI3291" i="1" s="1"/>
  <c r="AI3292" i="1" s="1"/>
  <c r="AI3293" i="1" s="1"/>
  <c r="AI3294" i="1" s="1"/>
  <c r="AI3295" i="1" s="1"/>
  <c r="AI3296" i="1" s="1"/>
  <c r="AI3297" i="1" s="1"/>
  <c r="AI3298" i="1" s="1"/>
  <c r="AI3299" i="1" s="1"/>
  <c r="AI3300" i="1" s="1"/>
  <c r="AI3301" i="1" s="1"/>
  <c r="AI3302" i="1" s="1"/>
  <c r="AI3303" i="1" s="1"/>
  <c r="AI3304" i="1" s="1"/>
  <c r="AI3305" i="1" s="1"/>
  <c r="AI3306" i="1" s="1"/>
  <c r="AI3307" i="1" s="1"/>
  <c r="AI3308" i="1" s="1"/>
  <c r="AI3309" i="1" s="1"/>
  <c r="AI3310" i="1" s="1"/>
  <c r="AI3311" i="1" s="1"/>
  <c r="AI3312" i="1" s="1"/>
  <c r="AI3313" i="1" s="1"/>
  <c r="AI3314" i="1" s="1"/>
  <c r="AI3315" i="1" s="1"/>
  <c r="AI3316" i="1" s="1"/>
  <c r="AI3317" i="1" s="1"/>
  <c r="AI3318" i="1" s="1"/>
  <c r="AI3319" i="1" s="1"/>
  <c r="AI3320" i="1" s="1"/>
  <c r="AI3321" i="1" s="1"/>
  <c r="AI3322" i="1" s="1"/>
  <c r="AI3323" i="1" s="1"/>
  <c r="AI3324" i="1" s="1"/>
  <c r="AI3325" i="1" s="1"/>
  <c r="AI3326" i="1" s="1"/>
  <c r="AI3327" i="1" s="1"/>
  <c r="AI3328" i="1" s="1"/>
  <c r="AI3329" i="1" s="1"/>
  <c r="AI3330" i="1" s="1"/>
  <c r="AI3331" i="1" s="1"/>
  <c r="AI3332" i="1" s="1"/>
  <c r="AI3333" i="1" s="1"/>
  <c r="AI3334" i="1" s="1"/>
  <c r="AI3335" i="1" s="1"/>
  <c r="AI3336" i="1" s="1"/>
  <c r="AI3337" i="1" s="1"/>
  <c r="AI3338" i="1" s="1"/>
  <c r="AI3339" i="1" s="1"/>
  <c r="AI3340" i="1" s="1"/>
  <c r="AI3341" i="1" s="1"/>
  <c r="AI3342" i="1" s="1"/>
  <c r="AI3343" i="1" s="1"/>
  <c r="AI3344" i="1" s="1"/>
  <c r="AI3345" i="1" s="1"/>
  <c r="AI3346" i="1" s="1"/>
  <c r="AI3347" i="1" s="1"/>
  <c r="AI3348" i="1" s="1"/>
  <c r="AI3349" i="1" s="1"/>
  <c r="AI3350" i="1" s="1"/>
  <c r="AI3351" i="1" s="1"/>
  <c r="AI3352" i="1" s="1"/>
  <c r="AI3353" i="1" s="1"/>
  <c r="AI3354" i="1" s="1"/>
  <c r="AI3355" i="1" s="1"/>
  <c r="AI3356" i="1" s="1"/>
  <c r="AI3357" i="1" s="1"/>
  <c r="AI3358" i="1" s="1"/>
  <c r="AI3359" i="1" s="1"/>
  <c r="AI3360" i="1" s="1"/>
  <c r="AI3361" i="1" s="1"/>
  <c r="AI3362" i="1" s="1"/>
  <c r="AI3363" i="1" s="1"/>
  <c r="AI3364" i="1" s="1"/>
  <c r="AI3365" i="1" s="1"/>
  <c r="AI3366" i="1" s="1"/>
  <c r="AI3367" i="1" s="1"/>
  <c r="AI3368" i="1" s="1"/>
  <c r="AI3369" i="1" s="1"/>
  <c r="AI3370" i="1" s="1"/>
  <c r="AI3371" i="1" s="1"/>
  <c r="AI3372" i="1" s="1"/>
  <c r="AI3373" i="1" s="1"/>
  <c r="AI3374" i="1" s="1"/>
  <c r="AI3375" i="1" s="1"/>
  <c r="AI3376" i="1" s="1"/>
  <c r="AI3377" i="1" s="1"/>
  <c r="AI3378" i="1" s="1"/>
  <c r="AI3379" i="1" s="1"/>
  <c r="AI3380" i="1" s="1"/>
  <c r="AI3381" i="1" s="1"/>
  <c r="AI3382" i="1" s="1"/>
  <c r="AI3383" i="1" s="1"/>
  <c r="AI3384" i="1" s="1"/>
  <c r="AI3385" i="1" s="1"/>
  <c r="AI3386" i="1" s="1"/>
  <c r="AI3387" i="1" s="1"/>
  <c r="AI3388" i="1" s="1"/>
  <c r="AI3389" i="1" s="1"/>
  <c r="AI3390" i="1" s="1"/>
  <c r="AI3391" i="1" s="1"/>
  <c r="AI3392" i="1" s="1"/>
  <c r="AI3393" i="1" s="1"/>
  <c r="AI3394" i="1" s="1"/>
  <c r="AI3395" i="1" s="1"/>
  <c r="AI3396" i="1" s="1"/>
  <c r="AI3397" i="1" s="1"/>
  <c r="AI3398" i="1" s="1"/>
  <c r="AI3399" i="1" s="1"/>
  <c r="AI3400" i="1" s="1"/>
  <c r="AI3401" i="1" s="1"/>
  <c r="AI3402" i="1" s="1"/>
  <c r="AI3403" i="1" s="1"/>
  <c r="AI3404" i="1" s="1"/>
  <c r="AI3405" i="1" s="1"/>
  <c r="AI3406" i="1" s="1"/>
  <c r="AI3407" i="1" s="1"/>
  <c r="AI3408" i="1" s="1"/>
  <c r="AI3409" i="1" s="1"/>
  <c r="AI3410" i="1" s="1"/>
  <c r="AI3411" i="1" s="1"/>
  <c r="AI3412" i="1" s="1"/>
  <c r="AI3413" i="1" s="1"/>
  <c r="AI3414" i="1" s="1"/>
  <c r="AI3415" i="1" s="1"/>
  <c r="AI3416" i="1" s="1"/>
  <c r="AI3417" i="1" s="1"/>
  <c r="AI3418" i="1" s="1"/>
  <c r="AI3419" i="1" s="1"/>
  <c r="AI3420" i="1" s="1"/>
  <c r="AI3421" i="1" s="1"/>
  <c r="AI3422" i="1" s="1"/>
  <c r="AI3423" i="1" s="1"/>
  <c r="AI3424" i="1" s="1"/>
  <c r="AI3425" i="1" s="1"/>
  <c r="AI3426" i="1" s="1"/>
  <c r="AI3427" i="1" s="1"/>
  <c r="AI3428" i="1" s="1"/>
  <c r="AI3429" i="1" s="1"/>
  <c r="AI3430" i="1" s="1"/>
  <c r="AI3431" i="1" s="1"/>
  <c r="AI3432" i="1" s="1"/>
  <c r="AI3433" i="1" s="1"/>
  <c r="AI3434" i="1" s="1"/>
  <c r="AI3435" i="1" s="1"/>
  <c r="AI3436" i="1" s="1"/>
  <c r="AI3437" i="1" s="1"/>
  <c r="AI3438" i="1" s="1"/>
  <c r="AI3439" i="1" s="1"/>
  <c r="AI3440" i="1" s="1"/>
  <c r="AI3441" i="1" s="1"/>
  <c r="AI3442" i="1" s="1"/>
  <c r="AI3443" i="1" s="1"/>
  <c r="AI3444" i="1" s="1"/>
  <c r="AI3445" i="1" s="1"/>
  <c r="AI3446" i="1" s="1"/>
  <c r="AI3447" i="1" s="1"/>
  <c r="AI3448" i="1" s="1"/>
  <c r="AI3449" i="1" s="1"/>
  <c r="AI3450" i="1" s="1"/>
  <c r="AI3451" i="1" s="1"/>
  <c r="AI3452" i="1" s="1"/>
  <c r="AI3453" i="1" s="1"/>
  <c r="AI3454" i="1" s="1"/>
  <c r="AI3455" i="1" s="1"/>
  <c r="AI3456" i="1" s="1"/>
  <c r="AI3457" i="1" s="1"/>
  <c r="AI3458" i="1" s="1"/>
  <c r="AI3459" i="1" s="1"/>
  <c r="AI3460" i="1" s="1"/>
  <c r="AI3461" i="1" s="1"/>
  <c r="AI3462" i="1" s="1"/>
  <c r="AI3463" i="1" s="1"/>
  <c r="AI3464" i="1" s="1"/>
  <c r="AI3465" i="1" s="1"/>
  <c r="AI3466" i="1" s="1"/>
  <c r="AI3467" i="1" s="1"/>
  <c r="AI3468" i="1" s="1"/>
  <c r="AI3469" i="1" s="1"/>
  <c r="AI3470" i="1" s="1"/>
  <c r="AI3471" i="1" s="1"/>
  <c r="AI3472" i="1" s="1"/>
  <c r="AI3473" i="1" s="1"/>
  <c r="AI3474" i="1" s="1"/>
  <c r="AI3475" i="1" s="1"/>
  <c r="AI3476" i="1" s="1"/>
  <c r="AI3477" i="1" s="1"/>
  <c r="AI3478" i="1" s="1"/>
  <c r="AI3479" i="1" s="1"/>
  <c r="AI3480" i="1" s="1"/>
  <c r="AI3481" i="1" s="1"/>
  <c r="AI3482" i="1" s="1"/>
  <c r="AI3483" i="1" s="1"/>
  <c r="AI3484" i="1" s="1"/>
  <c r="AI3485" i="1" s="1"/>
  <c r="AI3486" i="1" s="1"/>
  <c r="AI3487" i="1" s="1"/>
  <c r="AI3488" i="1" s="1"/>
  <c r="AI3489" i="1" s="1"/>
  <c r="AI3490" i="1" s="1"/>
  <c r="AI3491" i="1" s="1"/>
  <c r="AI3492" i="1" s="1"/>
  <c r="AI3493" i="1" s="1"/>
  <c r="AI3494" i="1" s="1"/>
  <c r="AI3495" i="1" s="1"/>
  <c r="AI3496" i="1" s="1"/>
  <c r="AI3497" i="1" s="1"/>
  <c r="AI3498" i="1" s="1"/>
  <c r="AI3499" i="1" s="1"/>
  <c r="AI3500" i="1" s="1"/>
  <c r="AI3501" i="1" s="1"/>
  <c r="AI3502" i="1" s="1"/>
  <c r="AI3503" i="1" s="1"/>
  <c r="AI3504" i="1" s="1"/>
  <c r="AI3505" i="1" s="1"/>
  <c r="AI3506" i="1" s="1"/>
  <c r="AI3507" i="1" s="1"/>
  <c r="AI3508" i="1" s="1"/>
  <c r="AI3509" i="1" s="1"/>
  <c r="AI3510" i="1" s="1"/>
  <c r="AI3511" i="1" s="1"/>
  <c r="AI3512" i="1" s="1"/>
  <c r="AI3513" i="1" s="1"/>
  <c r="AI3514" i="1" s="1"/>
  <c r="AI3515" i="1" s="1"/>
  <c r="AI3516" i="1" s="1"/>
  <c r="AI3517" i="1" s="1"/>
  <c r="AI3518" i="1" s="1"/>
  <c r="AI3519" i="1" s="1"/>
  <c r="AI3520" i="1" s="1"/>
  <c r="AI3521" i="1" s="1"/>
  <c r="AI3522" i="1" s="1"/>
  <c r="AI3523" i="1" s="1"/>
  <c r="AI3524" i="1" s="1"/>
  <c r="AI3525" i="1" s="1"/>
  <c r="AI3526" i="1" s="1"/>
  <c r="AI3527" i="1" s="1"/>
  <c r="AI3528" i="1" s="1"/>
  <c r="AI3529" i="1" s="1"/>
  <c r="AI3530" i="1" s="1"/>
  <c r="AI3531" i="1" s="1"/>
  <c r="AI3532" i="1" s="1"/>
  <c r="AI3533" i="1" s="1"/>
  <c r="AI3534" i="1" s="1"/>
  <c r="AI3535" i="1" s="1"/>
  <c r="AI3536" i="1" s="1"/>
  <c r="AI3537" i="1" s="1"/>
  <c r="AI3538" i="1" s="1"/>
  <c r="AI3539" i="1" s="1"/>
  <c r="AI3540" i="1" s="1"/>
  <c r="AI3541" i="1" s="1"/>
  <c r="AI3542" i="1" s="1"/>
  <c r="AI3543" i="1" s="1"/>
  <c r="AI3544" i="1" s="1"/>
  <c r="AI3545" i="1" s="1"/>
  <c r="AI3546" i="1" s="1"/>
  <c r="AI3547" i="1" s="1"/>
  <c r="AI3548" i="1" s="1"/>
  <c r="AI3549" i="1" s="1"/>
  <c r="AI3550" i="1" s="1"/>
  <c r="AI3551" i="1" s="1"/>
  <c r="AI3552" i="1" s="1"/>
  <c r="AI3553" i="1" s="1"/>
  <c r="AI3554" i="1" s="1"/>
  <c r="AI3555" i="1" s="1"/>
  <c r="AI3556" i="1" s="1"/>
  <c r="AI3557" i="1" s="1"/>
  <c r="AI3558" i="1" s="1"/>
  <c r="AI3559" i="1" s="1"/>
  <c r="AI3560" i="1" s="1"/>
  <c r="AI3561" i="1" s="1"/>
  <c r="AI3562" i="1" s="1"/>
  <c r="AI3563" i="1" s="1"/>
  <c r="AI3564" i="1" s="1"/>
  <c r="AI3565" i="1" s="1"/>
  <c r="AI3566" i="1" s="1"/>
  <c r="AI3567" i="1" s="1"/>
  <c r="AI3568" i="1" s="1"/>
  <c r="AI3569" i="1" s="1"/>
  <c r="AI3570" i="1" s="1"/>
  <c r="AI3571" i="1" s="1"/>
  <c r="AI3572" i="1" s="1"/>
  <c r="AI3573" i="1" s="1"/>
  <c r="AI3574" i="1" s="1"/>
  <c r="AI3575" i="1" s="1"/>
  <c r="AI3576" i="1" s="1"/>
  <c r="AI3577" i="1" s="1"/>
  <c r="AI3578" i="1" s="1"/>
  <c r="AI3579" i="1" s="1"/>
  <c r="AI3580" i="1" s="1"/>
  <c r="AI3581" i="1" s="1"/>
  <c r="AI3582" i="1" s="1"/>
  <c r="AI3583" i="1" s="1"/>
  <c r="AI3584" i="1" s="1"/>
  <c r="AI3585" i="1" s="1"/>
  <c r="AI3586" i="1" s="1"/>
  <c r="AI3587" i="1" s="1"/>
  <c r="AI3588" i="1" s="1"/>
  <c r="AI3589" i="1" s="1"/>
  <c r="AI3590" i="1" s="1"/>
  <c r="AI3591" i="1" s="1"/>
  <c r="AI3592" i="1" s="1"/>
  <c r="AI3593" i="1" s="1"/>
  <c r="AI3594" i="1" s="1"/>
  <c r="AI3595" i="1" s="1"/>
  <c r="AI3596" i="1" s="1"/>
  <c r="AI3597" i="1" s="1"/>
  <c r="AI3598" i="1" s="1"/>
  <c r="AI3599" i="1" s="1"/>
  <c r="AI3600" i="1" s="1"/>
  <c r="AI3601" i="1" s="1"/>
  <c r="AI3602" i="1" s="1"/>
  <c r="AI3603" i="1" s="1"/>
  <c r="AI3604" i="1" s="1"/>
  <c r="AI3605" i="1" s="1"/>
  <c r="AI3606" i="1" s="1"/>
  <c r="AI3607" i="1" s="1"/>
  <c r="AI3608" i="1" s="1"/>
  <c r="AI3609" i="1" s="1"/>
  <c r="AI3610" i="1" s="1"/>
  <c r="AI3611" i="1" s="1"/>
  <c r="AI3612" i="1" s="1"/>
  <c r="AI3613" i="1" s="1"/>
  <c r="AI3614" i="1" s="1"/>
  <c r="AI3615" i="1" s="1"/>
  <c r="AI3616" i="1" s="1"/>
  <c r="AI3617" i="1" s="1"/>
  <c r="AI3618" i="1" s="1"/>
  <c r="AI3619" i="1" s="1"/>
  <c r="AI3620" i="1" s="1"/>
  <c r="AI3621" i="1" s="1"/>
  <c r="AI3622" i="1" s="1"/>
  <c r="AI3623" i="1" s="1"/>
  <c r="AI3624" i="1" s="1"/>
  <c r="AI3625" i="1" s="1"/>
  <c r="AI3626" i="1" s="1"/>
  <c r="AI3627" i="1" s="1"/>
  <c r="AI3628" i="1" s="1"/>
  <c r="AI3629" i="1" s="1"/>
  <c r="AI3630" i="1" s="1"/>
  <c r="AI3631" i="1" s="1"/>
  <c r="AI3632" i="1" s="1"/>
  <c r="AI3633" i="1" s="1"/>
  <c r="AI3634" i="1" s="1"/>
  <c r="AI3635" i="1" s="1"/>
  <c r="AI3636" i="1" s="1"/>
  <c r="AI3637" i="1" s="1"/>
  <c r="AI3638" i="1" s="1"/>
  <c r="AI3639" i="1" s="1"/>
  <c r="AI3640" i="1" s="1"/>
  <c r="AI3641" i="1" s="1"/>
  <c r="AI3642" i="1" s="1"/>
  <c r="AI3643" i="1" s="1"/>
  <c r="AI3644" i="1" s="1"/>
  <c r="AI3645" i="1" s="1"/>
  <c r="AI3646" i="1" s="1"/>
  <c r="AI3647" i="1" s="1"/>
  <c r="AI3648" i="1" s="1"/>
  <c r="AI3649" i="1" s="1"/>
  <c r="AI3650" i="1" s="1"/>
  <c r="AI3651" i="1" s="1"/>
  <c r="AR138" i="1"/>
  <c r="AS138" i="1" s="1"/>
  <c r="AT138" i="1" s="1"/>
  <c r="AU137" i="1" s="1"/>
  <c r="K10" i="1" s="1"/>
  <c r="AS137" i="1"/>
  <c r="AT137" i="1" s="1"/>
  <c r="AP131" i="1"/>
  <c r="AV130" i="1"/>
  <c r="AP130" i="1"/>
  <c r="AV129" i="1"/>
  <c r="AP129" i="1"/>
  <c r="BB128" i="1"/>
  <c r="AV128" i="1"/>
  <c r="AP128" i="1"/>
  <c r="BB127" i="1"/>
  <c r="AV127" i="1"/>
  <c r="AP127" i="1"/>
  <c r="BB126" i="1"/>
  <c r="AV126" i="1"/>
  <c r="AP126" i="1"/>
  <c r="BB125" i="1"/>
  <c r="AV125" i="1"/>
  <c r="AP125" i="1"/>
  <c r="BB124" i="1"/>
  <c r="AV124" i="1"/>
  <c r="AP124" i="1"/>
  <c r="BB123" i="1"/>
  <c r="AV123" i="1"/>
  <c r="AP123" i="1"/>
  <c r="BB122" i="1"/>
  <c r="AV122" i="1"/>
  <c r="AP122" i="1"/>
  <c r="BB121" i="1"/>
  <c r="AV121" i="1"/>
  <c r="AP121" i="1"/>
  <c r="BB120" i="1"/>
  <c r="AV120" i="1"/>
  <c r="AP120" i="1"/>
  <c r="BB119" i="1"/>
  <c r="AV119" i="1"/>
  <c r="AP119" i="1"/>
  <c r="BB118" i="1"/>
  <c r="AV118" i="1"/>
  <c r="AP118" i="1"/>
  <c r="BB117" i="1"/>
  <c r="AV117" i="1"/>
  <c r="AP117" i="1"/>
  <c r="BB116" i="1"/>
  <c r="AV116" i="1"/>
  <c r="AP116" i="1"/>
  <c r="BB115" i="1"/>
  <c r="AV115" i="1"/>
  <c r="AP115" i="1"/>
  <c r="BB114" i="1"/>
  <c r="AV114" i="1"/>
  <c r="AP114" i="1"/>
  <c r="BB113" i="1"/>
  <c r="AV113" i="1"/>
  <c r="AP113" i="1"/>
  <c r="BB112" i="1"/>
  <c r="AV112" i="1"/>
  <c r="AP112" i="1"/>
  <c r="BB111" i="1"/>
  <c r="AV111" i="1"/>
  <c r="AP111" i="1"/>
  <c r="BB110" i="1"/>
  <c r="AV110" i="1"/>
  <c r="AP110" i="1"/>
  <c r="BB109" i="1"/>
  <c r="AV109" i="1"/>
  <c r="AP109" i="1"/>
  <c r="BB108" i="1"/>
  <c r="AV108" i="1"/>
  <c r="AP108" i="1"/>
  <c r="BB107" i="1"/>
  <c r="AV107" i="1"/>
  <c r="AP107" i="1"/>
  <c r="BB106" i="1"/>
  <c r="AV106" i="1"/>
  <c r="AP106" i="1"/>
  <c r="BB105" i="1"/>
  <c r="AV105" i="1"/>
  <c r="AP105" i="1"/>
  <c r="BB104" i="1"/>
  <c r="AV104" i="1"/>
  <c r="AP104" i="1"/>
  <c r="BB103" i="1"/>
  <c r="AV103" i="1"/>
  <c r="AP103" i="1"/>
  <c r="BB102" i="1"/>
  <c r="AV102" i="1"/>
  <c r="AP102" i="1"/>
  <c r="BB101" i="1"/>
  <c r="AV101" i="1"/>
  <c r="AP101" i="1"/>
  <c r="BB100" i="1"/>
  <c r="AV100" i="1"/>
  <c r="AP100" i="1"/>
  <c r="BB99" i="1"/>
  <c r="AV99" i="1"/>
  <c r="AP99" i="1"/>
  <c r="BB98" i="1"/>
  <c r="AV98" i="1"/>
  <c r="AP98" i="1"/>
  <c r="BB97" i="1"/>
  <c r="AV97" i="1"/>
  <c r="AP97" i="1"/>
  <c r="BB96" i="1"/>
  <c r="AV96" i="1"/>
  <c r="AP96" i="1"/>
  <c r="BB95" i="1"/>
  <c r="AV95" i="1"/>
  <c r="AP95" i="1"/>
  <c r="BB94" i="1"/>
  <c r="AV94" i="1"/>
  <c r="AP94" i="1"/>
  <c r="BB93" i="1"/>
  <c r="AV93" i="1"/>
  <c r="AP93" i="1"/>
  <c r="BB92" i="1"/>
  <c r="AV92" i="1"/>
  <c r="AP92" i="1"/>
  <c r="BB91" i="1"/>
  <c r="AV91" i="1"/>
  <c r="AP91" i="1"/>
  <c r="BB90" i="1"/>
  <c r="AV90" i="1"/>
  <c r="AP90" i="1"/>
  <c r="BB89" i="1"/>
  <c r="AV89" i="1"/>
  <c r="AP89" i="1"/>
  <c r="BB88" i="1"/>
  <c r="AV88" i="1"/>
  <c r="AP88" i="1"/>
  <c r="BB87" i="1"/>
  <c r="AV87" i="1"/>
  <c r="AP87" i="1"/>
  <c r="BB86" i="1"/>
  <c r="AV86" i="1"/>
  <c r="AP86" i="1"/>
  <c r="BB85" i="1"/>
  <c r="AV85" i="1"/>
  <c r="AP85" i="1"/>
  <c r="BB84" i="1"/>
  <c r="AV84" i="1"/>
  <c r="AP84" i="1"/>
  <c r="BB83" i="1"/>
  <c r="AV83" i="1"/>
  <c r="AP83" i="1"/>
  <c r="BB82" i="1"/>
  <c r="AV82" i="1"/>
  <c r="AP82" i="1"/>
  <c r="BB81" i="1"/>
  <c r="AV81" i="1"/>
  <c r="AP81" i="1"/>
  <c r="BB80" i="1"/>
  <c r="AV80" i="1"/>
  <c r="AP80" i="1"/>
  <c r="BB79" i="1"/>
  <c r="AV79" i="1"/>
  <c r="AP79" i="1"/>
  <c r="BB78" i="1"/>
  <c r="AV78" i="1"/>
  <c r="AP78" i="1"/>
  <c r="BB77" i="1"/>
  <c r="AV77" i="1"/>
  <c r="AP77" i="1"/>
  <c r="BB76" i="1"/>
  <c r="AV76" i="1"/>
  <c r="AP76" i="1"/>
  <c r="BB75" i="1"/>
  <c r="AV75" i="1"/>
  <c r="AP75" i="1"/>
  <c r="BB74" i="1"/>
  <c r="AV74" i="1"/>
  <c r="AP74" i="1"/>
  <c r="BB73" i="1"/>
  <c r="AV73" i="1"/>
  <c r="AP73" i="1"/>
  <c r="BB72" i="1"/>
  <c r="AV72" i="1"/>
  <c r="AP72" i="1"/>
  <c r="BB71" i="1"/>
  <c r="AV71" i="1"/>
  <c r="AP71" i="1"/>
  <c r="BB70" i="1"/>
  <c r="AV70" i="1"/>
  <c r="AP70" i="1"/>
  <c r="BB69" i="1"/>
  <c r="AV69" i="1"/>
  <c r="AP69" i="1"/>
  <c r="BB68" i="1"/>
  <c r="AV68" i="1"/>
  <c r="AP68" i="1"/>
  <c r="BB67" i="1"/>
  <c r="AV67" i="1"/>
  <c r="AP67" i="1"/>
  <c r="BB66" i="1"/>
  <c r="AV66" i="1"/>
  <c r="AP66" i="1"/>
  <c r="BB65" i="1"/>
  <c r="AV65" i="1"/>
  <c r="AP65" i="1"/>
  <c r="BB64" i="1"/>
  <c r="AV64" i="1"/>
  <c r="AP64" i="1"/>
  <c r="BB63" i="1"/>
  <c r="AV63" i="1"/>
  <c r="AP63" i="1"/>
  <c r="BB62" i="1"/>
  <c r="AV62" i="1"/>
  <c r="AP62" i="1"/>
  <c r="BB61" i="1"/>
  <c r="AV61" i="1"/>
  <c r="AP61" i="1"/>
  <c r="BB60" i="1"/>
  <c r="AV60" i="1"/>
  <c r="AP60" i="1"/>
  <c r="BB59" i="1"/>
  <c r="AV59" i="1"/>
  <c r="AP59" i="1"/>
  <c r="BB58" i="1"/>
  <c r="AV58" i="1"/>
  <c r="AP58" i="1"/>
  <c r="BB57" i="1"/>
  <c r="AV57" i="1"/>
  <c r="AP57" i="1"/>
  <c r="BB56" i="1"/>
  <c r="AV56" i="1"/>
  <c r="AP56" i="1"/>
  <c r="BB55" i="1"/>
  <c r="AV55" i="1"/>
  <c r="AP55" i="1"/>
  <c r="BB54" i="1"/>
  <c r="AV54" i="1"/>
  <c r="AP54" i="1"/>
  <c r="BB53" i="1"/>
  <c r="AV53" i="1"/>
  <c r="AP53" i="1"/>
  <c r="BB52" i="1"/>
  <c r="AV52" i="1"/>
  <c r="AP52" i="1"/>
  <c r="BB51" i="1"/>
  <c r="AV51" i="1"/>
  <c r="AP51" i="1"/>
  <c r="BB50" i="1"/>
  <c r="AV50" i="1"/>
  <c r="AP50" i="1"/>
  <c r="BB49" i="1"/>
  <c r="AV49" i="1"/>
  <c r="AP49" i="1"/>
  <c r="BB48" i="1"/>
  <c r="AV48" i="1"/>
  <c r="AP48" i="1"/>
  <c r="BB47" i="1"/>
  <c r="AV47" i="1"/>
  <c r="AP47" i="1"/>
  <c r="BB46" i="1"/>
  <c r="AV46" i="1"/>
  <c r="AP46" i="1"/>
  <c r="BB45" i="1"/>
  <c r="AV45" i="1"/>
  <c r="AP45" i="1"/>
  <c r="BB44" i="1"/>
  <c r="AV44" i="1"/>
  <c r="AP44" i="1"/>
  <c r="BB43" i="1"/>
  <c r="AV43" i="1"/>
  <c r="AP43" i="1"/>
  <c r="BB42" i="1"/>
  <c r="AV42" i="1"/>
  <c r="AP42" i="1"/>
  <c r="BB41" i="1"/>
  <c r="AV41" i="1"/>
  <c r="AP41" i="1"/>
  <c r="BB40" i="1"/>
  <c r="AV40" i="1"/>
  <c r="AP40" i="1"/>
  <c r="BB39" i="1"/>
  <c r="AV39" i="1"/>
  <c r="AP39" i="1"/>
  <c r="BB38" i="1"/>
  <c r="AV38" i="1"/>
  <c r="AP38" i="1"/>
  <c r="BB37" i="1"/>
  <c r="AV37" i="1"/>
  <c r="AP37" i="1"/>
  <c r="BB36" i="1"/>
  <c r="AV36" i="1"/>
  <c r="AP36" i="1"/>
  <c r="BB35" i="1"/>
  <c r="AV35" i="1"/>
  <c r="AP35" i="1"/>
  <c r="BB34" i="1"/>
  <c r="AV34" i="1"/>
  <c r="AP34" i="1"/>
  <c r="BB33" i="1"/>
  <c r="AV33" i="1"/>
  <c r="AP33" i="1"/>
  <c r="BB32" i="1"/>
  <c r="AV32" i="1"/>
  <c r="AP32" i="1"/>
  <c r="BB31" i="1"/>
  <c r="AV31" i="1"/>
  <c r="AP31" i="1"/>
  <c r="BB30" i="1"/>
  <c r="AV30" i="1"/>
  <c r="AP30" i="1"/>
  <c r="J30" i="1"/>
  <c r="BB29" i="1"/>
  <c r="AV29" i="1"/>
  <c r="AP29" i="1"/>
  <c r="BB28" i="1"/>
  <c r="AV28" i="1"/>
  <c r="AP28" i="1"/>
  <c r="BB27" i="1"/>
  <c r="AV27" i="1"/>
  <c r="AP27" i="1"/>
  <c r="BB26" i="1"/>
  <c r="AV26" i="1"/>
  <c r="AP26" i="1"/>
  <c r="BB25" i="1"/>
  <c r="AV25" i="1"/>
  <c r="AP25" i="1"/>
  <c r="BB24" i="1"/>
  <c r="AV24" i="1"/>
  <c r="AP24" i="1"/>
  <c r="BB23" i="1"/>
  <c r="AV23" i="1"/>
  <c r="AP23" i="1"/>
  <c r="BB22" i="1"/>
  <c r="AV22" i="1"/>
  <c r="AP22" i="1"/>
  <c r="BB21" i="1"/>
  <c r="AV21" i="1"/>
  <c r="AP21" i="1"/>
  <c r="BB20" i="1"/>
  <c r="AV20" i="1"/>
  <c r="AP20" i="1"/>
  <c r="BB19" i="1"/>
  <c r="AV19" i="1"/>
  <c r="AP19" i="1"/>
  <c r="BB18" i="1"/>
  <c r="AV18" i="1"/>
  <c r="AP18" i="1"/>
  <c r="BB17" i="1"/>
  <c r="AV17" i="1"/>
  <c r="AP17" i="1"/>
  <c r="BB16" i="1"/>
  <c r="AV16" i="1"/>
  <c r="AP16" i="1"/>
  <c r="BB15" i="1"/>
  <c r="AV15" i="1"/>
  <c r="AP15" i="1"/>
  <c r="BB14" i="1"/>
  <c r="AV14" i="1"/>
  <c r="AP14" i="1"/>
  <c r="BB13" i="1"/>
  <c r="AV13" i="1"/>
  <c r="AU13" i="1"/>
  <c r="AU14" i="1" s="1"/>
  <c r="AU15" i="1" s="1"/>
  <c r="AU16" i="1" s="1"/>
  <c r="AU17" i="1" s="1"/>
  <c r="AU18" i="1" s="1"/>
  <c r="AU19" i="1" s="1"/>
  <c r="AU20" i="1" s="1"/>
  <c r="AU21" i="1" s="1"/>
  <c r="AU22" i="1" s="1"/>
  <c r="AU23" i="1" s="1"/>
  <c r="AU24" i="1" s="1"/>
  <c r="AU25" i="1" s="1"/>
  <c r="AU26" i="1" s="1"/>
  <c r="AU27" i="1" s="1"/>
  <c r="AU28" i="1" s="1"/>
  <c r="AU29" i="1" s="1"/>
  <c r="AU30" i="1" s="1"/>
  <c r="AU31" i="1" s="1"/>
  <c r="AU32" i="1" s="1"/>
  <c r="AU33" i="1" s="1"/>
  <c r="AU34" i="1" s="1"/>
  <c r="AU35" i="1" s="1"/>
  <c r="AU36" i="1" s="1"/>
  <c r="AU37" i="1" s="1"/>
  <c r="AU38" i="1" s="1"/>
  <c r="AU39" i="1" s="1"/>
  <c r="AU40" i="1" s="1"/>
  <c r="AU41" i="1" s="1"/>
  <c r="AU42" i="1" s="1"/>
  <c r="AU43" i="1" s="1"/>
  <c r="AU44" i="1" s="1"/>
  <c r="AU45" i="1" s="1"/>
  <c r="AU46" i="1" s="1"/>
  <c r="AU47" i="1" s="1"/>
  <c r="AU48" i="1" s="1"/>
  <c r="AU49" i="1" s="1"/>
  <c r="AU50" i="1" s="1"/>
  <c r="AU51" i="1" s="1"/>
  <c r="AU52" i="1" s="1"/>
  <c r="AU53" i="1" s="1"/>
  <c r="AU54" i="1" s="1"/>
  <c r="AU55" i="1" s="1"/>
  <c r="AU56" i="1" s="1"/>
  <c r="AU57" i="1" s="1"/>
  <c r="AU58" i="1" s="1"/>
  <c r="AU59" i="1" s="1"/>
  <c r="AU60" i="1" s="1"/>
  <c r="AU61" i="1" s="1"/>
  <c r="AU62" i="1" s="1"/>
  <c r="AU63" i="1" s="1"/>
  <c r="AU64" i="1" s="1"/>
  <c r="AU65" i="1" s="1"/>
  <c r="AU66" i="1" s="1"/>
  <c r="AU67" i="1" s="1"/>
  <c r="AU68" i="1" s="1"/>
  <c r="AU69" i="1" s="1"/>
  <c r="AU70" i="1" s="1"/>
  <c r="AU71" i="1" s="1"/>
  <c r="AU72" i="1" s="1"/>
  <c r="AU73" i="1" s="1"/>
  <c r="AU74" i="1" s="1"/>
  <c r="AU75" i="1" s="1"/>
  <c r="AU76" i="1" s="1"/>
  <c r="AU77" i="1" s="1"/>
  <c r="AU78" i="1" s="1"/>
  <c r="AU79" i="1" s="1"/>
  <c r="AU80" i="1" s="1"/>
  <c r="AU81" i="1" s="1"/>
  <c r="AU82" i="1" s="1"/>
  <c r="AU83" i="1" s="1"/>
  <c r="AU84" i="1" s="1"/>
  <c r="AU85" i="1" s="1"/>
  <c r="AU86" i="1" s="1"/>
  <c r="AU87" i="1" s="1"/>
  <c r="AU88" i="1" s="1"/>
  <c r="AU89" i="1" s="1"/>
  <c r="AU90" i="1" s="1"/>
  <c r="AU91" i="1" s="1"/>
  <c r="AU92" i="1" s="1"/>
  <c r="AU93" i="1" s="1"/>
  <c r="AU94" i="1" s="1"/>
  <c r="AU95" i="1" s="1"/>
  <c r="AU96" i="1" s="1"/>
  <c r="AU97" i="1" s="1"/>
  <c r="AU98" i="1" s="1"/>
  <c r="AU99" i="1" s="1"/>
  <c r="AU100" i="1" s="1"/>
  <c r="AU101" i="1" s="1"/>
  <c r="AU102" i="1" s="1"/>
  <c r="AU103" i="1" s="1"/>
  <c r="AU104" i="1" s="1"/>
  <c r="AU105" i="1" s="1"/>
  <c r="AU106" i="1" s="1"/>
  <c r="AU107" i="1" s="1"/>
  <c r="AU108" i="1" s="1"/>
  <c r="AU109" i="1" s="1"/>
  <c r="AU110" i="1" s="1"/>
  <c r="AU111" i="1" s="1"/>
  <c r="AU112" i="1" s="1"/>
  <c r="AU113" i="1" s="1"/>
  <c r="AU114" i="1" s="1"/>
  <c r="AU115" i="1" s="1"/>
  <c r="AU116" i="1" s="1"/>
  <c r="AU117" i="1" s="1"/>
  <c r="AU118" i="1" s="1"/>
  <c r="AU119" i="1" s="1"/>
  <c r="AU120" i="1" s="1"/>
  <c r="AU121" i="1" s="1"/>
  <c r="AU122" i="1" s="1"/>
  <c r="AU123" i="1" s="1"/>
  <c r="AU124" i="1" s="1"/>
  <c r="AU125" i="1" s="1"/>
  <c r="AU126" i="1" s="1"/>
  <c r="AU127" i="1" s="1"/>
  <c r="AU128" i="1" s="1"/>
  <c r="AU129" i="1" s="1"/>
  <c r="AU130" i="1" s="1"/>
  <c r="AU131" i="1" s="1"/>
  <c r="AP13" i="1"/>
  <c r="AM13" i="1"/>
  <c r="AM14" i="1" s="1"/>
  <c r="AM15" i="1" s="1"/>
  <c r="AM16" i="1" s="1"/>
  <c r="AM17" i="1" s="1"/>
  <c r="AM18" i="1" s="1"/>
  <c r="AM19" i="1" s="1"/>
  <c r="AM20" i="1" s="1"/>
  <c r="AM21" i="1" s="1"/>
  <c r="AM22" i="1" s="1"/>
  <c r="AM23" i="1" s="1"/>
  <c r="AM24" i="1" s="1"/>
  <c r="AM25" i="1" s="1"/>
  <c r="AM26" i="1" s="1"/>
  <c r="AM27" i="1" s="1"/>
  <c r="AM28" i="1" s="1"/>
  <c r="AM29" i="1" s="1"/>
  <c r="AM30" i="1" s="1"/>
  <c r="AM31" i="1" s="1"/>
  <c r="AM32" i="1" s="1"/>
  <c r="AM33" i="1" s="1"/>
  <c r="AM34" i="1" s="1"/>
  <c r="AM35" i="1" s="1"/>
  <c r="AM36" i="1" s="1"/>
  <c r="AM37" i="1" s="1"/>
  <c r="AM38" i="1" s="1"/>
  <c r="AM39" i="1" s="1"/>
  <c r="AM40" i="1" s="1"/>
  <c r="AM41" i="1" s="1"/>
  <c r="AM42" i="1" s="1"/>
  <c r="AM43" i="1" s="1"/>
  <c r="AM44" i="1" s="1"/>
  <c r="AM45" i="1" s="1"/>
  <c r="AM46" i="1" s="1"/>
  <c r="AM47" i="1" s="1"/>
  <c r="AM48" i="1" s="1"/>
  <c r="AM49" i="1" s="1"/>
  <c r="AM50" i="1" s="1"/>
  <c r="AM51" i="1" s="1"/>
  <c r="AM52" i="1" s="1"/>
  <c r="AM53" i="1" s="1"/>
  <c r="AM54" i="1" s="1"/>
  <c r="AM55" i="1" s="1"/>
  <c r="AM56" i="1" s="1"/>
  <c r="AM57" i="1" s="1"/>
  <c r="AM58" i="1" s="1"/>
  <c r="AM59" i="1" s="1"/>
  <c r="AM60" i="1" s="1"/>
  <c r="AM61" i="1" s="1"/>
  <c r="AM62" i="1" s="1"/>
  <c r="AM63" i="1" s="1"/>
  <c r="AM64" i="1" s="1"/>
  <c r="AM65" i="1" s="1"/>
  <c r="AM66" i="1" s="1"/>
  <c r="AM67" i="1" s="1"/>
  <c r="AM68" i="1" s="1"/>
  <c r="AM69" i="1" s="1"/>
  <c r="AM70" i="1" s="1"/>
  <c r="AM71" i="1" s="1"/>
  <c r="AM72" i="1" s="1"/>
  <c r="AM73" i="1" s="1"/>
  <c r="AM74" i="1" s="1"/>
  <c r="AM75" i="1" s="1"/>
  <c r="AM76" i="1" s="1"/>
  <c r="AM77" i="1" s="1"/>
  <c r="AM78" i="1" s="1"/>
  <c r="AM79" i="1" s="1"/>
  <c r="AM80" i="1" s="1"/>
  <c r="AM81" i="1" s="1"/>
  <c r="AM82" i="1" s="1"/>
  <c r="AM83" i="1" s="1"/>
  <c r="AM84" i="1" s="1"/>
  <c r="AM85" i="1" s="1"/>
  <c r="AM86" i="1" s="1"/>
  <c r="AM87" i="1" s="1"/>
  <c r="AM88" i="1" s="1"/>
  <c r="AM89" i="1" s="1"/>
  <c r="AM90" i="1" s="1"/>
  <c r="AM91" i="1" s="1"/>
  <c r="AM92" i="1" s="1"/>
  <c r="AM93" i="1" s="1"/>
  <c r="AM94" i="1" s="1"/>
  <c r="AM95" i="1" s="1"/>
  <c r="AM96" i="1" s="1"/>
  <c r="AM97" i="1" s="1"/>
  <c r="AM98" i="1" s="1"/>
  <c r="AM99" i="1" s="1"/>
  <c r="AM100" i="1" s="1"/>
  <c r="AM101" i="1" s="1"/>
  <c r="AM102" i="1" s="1"/>
  <c r="AM103" i="1" s="1"/>
  <c r="AM104" i="1" s="1"/>
  <c r="AM105" i="1" s="1"/>
  <c r="AM106" i="1" s="1"/>
  <c r="AM107" i="1" s="1"/>
  <c r="AM108" i="1" s="1"/>
  <c r="AM109" i="1" s="1"/>
  <c r="AM110" i="1" s="1"/>
  <c r="AM111" i="1" s="1"/>
  <c r="AM112" i="1" s="1"/>
  <c r="AM113" i="1" s="1"/>
  <c r="AM114" i="1" s="1"/>
  <c r="AM115" i="1" s="1"/>
  <c r="AM116" i="1" s="1"/>
  <c r="AM117" i="1" s="1"/>
  <c r="AM118" i="1" s="1"/>
  <c r="AM119" i="1" s="1"/>
  <c r="AM120" i="1" s="1"/>
  <c r="AM121" i="1" s="1"/>
  <c r="AM122" i="1" s="1"/>
  <c r="AM123" i="1" s="1"/>
  <c r="AM124" i="1" s="1"/>
  <c r="AM125" i="1" s="1"/>
  <c r="AM126" i="1" s="1"/>
  <c r="AM127" i="1" s="1"/>
  <c r="AM128" i="1" s="1"/>
  <c r="AM129" i="1" s="1"/>
  <c r="AM130" i="1" s="1"/>
  <c r="AM131" i="1" s="1"/>
  <c r="BB12" i="1"/>
  <c r="AV12" i="1"/>
  <c r="AR12" i="1"/>
  <c r="AO12" i="1" s="1"/>
  <c r="AR13" i="1" s="1"/>
  <c r="AP12" i="1"/>
  <c r="AQ12" i="1" s="1"/>
  <c r="BB11" i="1"/>
  <c r="AI11" i="1"/>
  <c r="AI12" i="1" s="1"/>
  <c r="AI13" i="1" s="1"/>
  <c r="AI14" i="1" s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AI31" i="1" s="1"/>
  <c r="AI32" i="1" s="1"/>
  <c r="AI33" i="1" s="1"/>
  <c r="AI34" i="1" s="1"/>
  <c r="AI35" i="1" s="1"/>
  <c r="AI36" i="1" s="1"/>
  <c r="AI37" i="1" s="1"/>
  <c r="AI38" i="1" s="1"/>
  <c r="AI39" i="1" s="1"/>
  <c r="AI40" i="1" s="1"/>
  <c r="AI41" i="1" s="1"/>
  <c r="AI42" i="1" s="1"/>
  <c r="AI43" i="1" s="1"/>
  <c r="AI44" i="1" s="1"/>
  <c r="AI45" i="1" s="1"/>
  <c r="AI46" i="1" s="1"/>
  <c r="AI47" i="1" s="1"/>
  <c r="AI48" i="1" s="1"/>
  <c r="AI49" i="1" s="1"/>
  <c r="AI50" i="1" s="1"/>
  <c r="AI51" i="1" s="1"/>
  <c r="AI52" i="1" s="1"/>
  <c r="AI53" i="1" s="1"/>
  <c r="AI54" i="1" s="1"/>
  <c r="AI55" i="1" s="1"/>
  <c r="AI56" i="1" s="1"/>
  <c r="AI57" i="1" s="1"/>
  <c r="AI58" i="1" s="1"/>
  <c r="AI59" i="1" s="1"/>
  <c r="AI60" i="1" s="1"/>
  <c r="AI61" i="1" s="1"/>
  <c r="AI62" i="1" s="1"/>
  <c r="AI63" i="1" s="1"/>
  <c r="AI64" i="1" s="1"/>
  <c r="AI65" i="1" s="1"/>
  <c r="AI66" i="1" s="1"/>
  <c r="AI67" i="1" s="1"/>
  <c r="AI68" i="1" s="1"/>
  <c r="AI69" i="1" s="1"/>
  <c r="AI70" i="1" s="1"/>
  <c r="AI71" i="1" s="1"/>
  <c r="AI72" i="1" s="1"/>
  <c r="AI73" i="1" s="1"/>
  <c r="AI74" i="1" s="1"/>
  <c r="AI75" i="1" s="1"/>
  <c r="AI76" i="1" s="1"/>
  <c r="AI77" i="1" s="1"/>
  <c r="AI78" i="1" s="1"/>
  <c r="AI79" i="1" s="1"/>
  <c r="AI80" i="1" s="1"/>
  <c r="AI81" i="1" s="1"/>
  <c r="AI82" i="1" s="1"/>
  <c r="AI83" i="1" s="1"/>
  <c r="AI84" i="1" s="1"/>
  <c r="AI85" i="1" s="1"/>
  <c r="AI86" i="1" s="1"/>
  <c r="AI87" i="1" s="1"/>
  <c r="AI88" i="1" s="1"/>
  <c r="AI89" i="1" s="1"/>
  <c r="AI90" i="1" s="1"/>
  <c r="AI91" i="1" s="1"/>
  <c r="AI92" i="1" s="1"/>
  <c r="AI93" i="1" s="1"/>
  <c r="AI94" i="1" s="1"/>
  <c r="AI95" i="1" s="1"/>
  <c r="AI96" i="1" s="1"/>
  <c r="AI97" i="1" s="1"/>
  <c r="AI98" i="1" s="1"/>
  <c r="AI99" i="1" s="1"/>
  <c r="AI100" i="1" s="1"/>
  <c r="AI101" i="1" s="1"/>
  <c r="AI102" i="1" s="1"/>
  <c r="AI103" i="1" s="1"/>
  <c r="AI104" i="1" s="1"/>
  <c r="AI105" i="1" s="1"/>
  <c r="AI106" i="1" s="1"/>
  <c r="AI107" i="1" s="1"/>
  <c r="AI108" i="1" s="1"/>
  <c r="AI109" i="1" s="1"/>
  <c r="AI110" i="1" s="1"/>
  <c r="AI111" i="1" s="1"/>
  <c r="AI112" i="1" s="1"/>
  <c r="AI113" i="1" s="1"/>
  <c r="AI114" i="1" s="1"/>
  <c r="AI115" i="1" s="1"/>
  <c r="AI116" i="1" s="1"/>
  <c r="AI117" i="1" s="1"/>
  <c r="AI118" i="1" s="1"/>
  <c r="AI119" i="1" s="1"/>
  <c r="AI120" i="1" s="1"/>
  <c r="AI121" i="1" s="1"/>
  <c r="AI122" i="1" s="1"/>
  <c r="AI123" i="1" s="1"/>
  <c r="AI124" i="1" s="1"/>
  <c r="AI125" i="1" s="1"/>
  <c r="AI126" i="1" s="1"/>
  <c r="AI127" i="1" s="1"/>
  <c r="AI128" i="1" s="1"/>
  <c r="AI129" i="1" s="1"/>
  <c r="AI130" i="1" s="1"/>
  <c r="AI131" i="1" s="1"/>
  <c r="AI132" i="1" s="1"/>
  <c r="AI133" i="1" s="1"/>
  <c r="AI134" i="1" s="1"/>
  <c r="AI135" i="1" s="1"/>
  <c r="AI136" i="1" s="1"/>
  <c r="AI137" i="1" s="1"/>
  <c r="AI138" i="1" s="1"/>
  <c r="AI139" i="1" s="1"/>
  <c r="AI140" i="1" s="1"/>
  <c r="AI141" i="1" s="1"/>
  <c r="AI142" i="1" s="1"/>
  <c r="AI143" i="1" s="1"/>
  <c r="AI144" i="1" s="1"/>
  <c r="AI145" i="1" s="1"/>
  <c r="AI146" i="1" s="1"/>
  <c r="AI147" i="1" s="1"/>
  <c r="AI148" i="1" s="1"/>
  <c r="AI149" i="1" s="1"/>
  <c r="AI150" i="1" s="1"/>
  <c r="AI151" i="1" s="1"/>
  <c r="AI152" i="1" s="1"/>
  <c r="AI153" i="1" s="1"/>
  <c r="AI154" i="1" s="1"/>
  <c r="AI155" i="1" s="1"/>
  <c r="AI156" i="1" s="1"/>
  <c r="AI157" i="1" s="1"/>
  <c r="AI158" i="1" s="1"/>
  <c r="AI159" i="1" s="1"/>
  <c r="AI160" i="1" s="1"/>
  <c r="AI161" i="1" s="1"/>
  <c r="AI162" i="1" s="1"/>
  <c r="AI163" i="1" s="1"/>
  <c r="AI164" i="1" s="1"/>
  <c r="AI165" i="1" s="1"/>
  <c r="AI166" i="1" s="1"/>
  <c r="AI167" i="1" s="1"/>
  <c r="AI168" i="1" s="1"/>
  <c r="AI169" i="1" s="1"/>
  <c r="AI170" i="1" s="1"/>
  <c r="AI171" i="1" s="1"/>
  <c r="AI172" i="1" s="1"/>
  <c r="AI173" i="1" s="1"/>
  <c r="AI174" i="1" s="1"/>
  <c r="AI175" i="1" s="1"/>
  <c r="AI176" i="1" s="1"/>
  <c r="AI177" i="1" s="1"/>
  <c r="AI178" i="1" s="1"/>
  <c r="AI179" i="1" s="1"/>
  <c r="AI180" i="1" s="1"/>
  <c r="AI181" i="1" s="1"/>
  <c r="AI182" i="1" s="1"/>
  <c r="AI183" i="1" s="1"/>
  <c r="AI184" i="1" s="1"/>
  <c r="AI185" i="1" s="1"/>
  <c r="AI186" i="1" s="1"/>
  <c r="AI187" i="1" s="1"/>
  <c r="AI188" i="1" s="1"/>
  <c r="AI189" i="1" s="1"/>
  <c r="AI190" i="1" s="1"/>
  <c r="AI191" i="1" s="1"/>
  <c r="AI192" i="1" s="1"/>
  <c r="AI193" i="1" s="1"/>
  <c r="AI194" i="1" s="1"/>
  <c r="AI195" i="1" s="1"/>
  <c r="AI196" i="1" s="1"/>
  <c r="AI197" i="1" s="1"/>
  <c r="AI198" i="1" s="1"/>
  <c r="AI199" i="1" s="1"/>
  <c r="AI200" i="1" s="1"/>
  <c r="AI201" i="1" s="1"/>
  <c r="AI202" i="1" s="1"/>
  <c r="AI203" i="1" s="1"/>
  <c r="AI204" i="1" s="1"/>
  <c r="AI205" i="1" s="1"/>
  <c r="AI206" i="1" s="1"/>
  <c r="AI207" i="1" s="1"/>
  <c r="AI208" i="1" s="1"/>
  <c r="AI209" i="1" s="1"/>
  <c r="AI210" i="1" s="1"/>
  <c r="AI211" i="1" s="1"/>
  <c r="AI212" i="1" s="1"/>
  <c r="AI213" i="1" s="1"/>
  <c r="AI214" i="1" s="1"/>
  <c r="AI215" i="1" s="1"/>
  <c r="AI216" i="1" s="1"/>
  <c r="AI217" i="1" s="1"/>
  <c r="AI218" i="1" s="1"/>
  <c r="AI219" i="1" s="1"/>
  <c r="AI220" i="1" s="1"/>
  <c r="AI221" i="1" s="1"/>
  <c r="AI222" i="1" s="1"/>
  <c r="AI223" i="1" s="1"/>
  <c r="AI224" i="1" s="1"/>
  <c r="AI225" i="1" s="1"/>
  <c r="AI226" i="1" s="1"/>
  <c r="AI227" i="1" s="1"/>
  <c r="AI228" i="1" s="1"/>
  <c r="AI229" i="1" s="1"/>
  <c r="AI230" i="1" s="1"/>
  <c r="AI231" i="1" s="1"/>
  <c r="AI232" i="1" s="1"/>
  <c r="AI233" i="1" s="1"/>
  <c r="AI234" i="1" s="1"/>
  <c r="AI235" i="1" s="1"/>
  <c r="AI236" i="1" s="1"/>
  <c r="AI237" i="1" s="1"/>
  <c r="AI238" i="1" s="1"/>
  <c r="AI239" i="1" s="1"/>
  <c r="AI240" i="1" s="1"/>
  <c r="AI241" i="1" s="1"/>
  <c r="AI242" i="1" s="1"/>
  <c r="AI243" i="1" s="1"/>
  <c r="AI244" i="1" s="1"/>
  <c r="AI245" i="1" s="1"/>
  <c r="AI246" i="1" s="1"/>
  <c r="AI247" i="1" s="1"/>
  <c r="AI248" i="1" s="1"/>
  <c r="AI249" i="1" s="1"/>
  <c r="AI250" i="1" s="1"/>
  <c r="AI251" i="1" s="1"/>
  <c r="AI252" i="1" s="1"/>
  <c r="AI253" i="1" s="1"/>
  <c r="AI254" i="1" s="1"/>
  <c r="AI255" i="1" s="1"/>
  <c r="AI256" i="1" s="1"/>
  <c r="AI257" i="1" s="1"/>
  <c r="AI258" i="1" s="1"/>
  <c r="AI259" i="1" s="1"/>
  <c r="AI260" i="1" s="1"/>
  <c r="AI261" i="1" s="1"/>
  <c r="AI262" i="1" s="1"/>
  <c r="AI263" i="1" s="1"/>
  <c r="AI264" i="1" s="1"/>
  <c r="AI265" i="1" s="1"/>
  <c r="AI266" i="1" s="1"/>
  <c r="AI267" i="1" s="1"/>
  <c r="AI268" i="1" s="1"/>
  <c r="AI269" i="1" s="1"/>
  <c r="AI270" i="1" s="1"/>
  <c r="AI271" i="1" s="1"/>
  <c r="AI272" i="1" s="1"/>
  <c r="AI273" i="1" s="1"/>
  <c r="AI274" i="1" s="1"/>
  <c r="AI275" i="1" s="1"/>
  <c r="AI276" i="1" s="1"/>
  <c r="AI277" i="1" s="1"/>
  <c r="AI278" i="1" s="1"/>
  <c r="AI279" i="1" s="1"/>
  <c r="AI280" i="1" s="1"/>
  <c r="AI281" i="1" s="1"/>
  <c r="AI282" i="1" s="1"/>
  <c r="AI283" i="1" s="1"/>
  <c r="AI284" i="1" s="1"/>
  <c r="AI285" i="1" s="1"/>
  <c r="AI286" i="1" s="1"/>
  <c r="AI287" i="1" s="1"/>
  <c r="AI288" i="1" s="1"/>
  <c r="AI289" i="1" s="1"/>
  <c r="AI290" i="1" s="1"/>
  <c r="AI291" i="1" s="1"/>
  <c r="AI292" i="1" s="1"/>
  <c r="AI293" i="1" s="1"/>
  <c r="AI294" i="1" s="1"/>
  <c r="AI295" i="1" s="1"/>
  <c r="AI296" i="1" s="1"/>
  <c r="AI297" i="1" s="1"/>
  <c r="AI298" i="1" s="1"/>
  <c r="AI299" i="1" s="1"/>
  <c r="AI300" i="1" s="1"/>
  <c r="AI301" i="1" s="1"/>
  <c r="AI302" i="1" s="1"/>
  <c r="AI303" i="1" s="1"/>
  <c r="AI304" i="1" s="1"/>
  <c r="AI305" i="1" s="1"/>
  <c r="AI306" i="1" s="1"/>
  <c r="AI307" i="1" s="1"/>
  <c r="AI308" i="1" s="1"/>
  <c r="AI309" i="1" s="1"/>
  <c r="AI310" i="1" s="1"/>
  <c r="AI311" i="1" s="1"/>
  <c r="AI312" i="1" s="1"/>
  <c r="AI313" i="1" s="1"/>
  <c r="AI314" i="1" s="1"/>
  <c r="AI315" i="1" s="1"/>
  <c r="AI316" i="1" s="1"/>
  <c r="AI317" i="1" s="1"/>
  <c r="AI318" i="1" s="1"/>
  <c r="AI319" i="1" s="1"/>
  <c r="AI320" i="1" s="1"/>
  <c r="AI321" i="1" s="1"/>
  <c r="AI322" i="1" s="1"/>
  <c r="AI323" i="1" s="1"/>
  <c r="AI324" i="1" s="1"/>
  <c r="AI325" i="1" s="1"/>
  <c r="AI326" i="1" s="1"/>
  <c r="AI327" i="1" s="1"/>
  <c r="AI328" i="1" s="1"/>
  <c r="AI329" i="1" s="1"/>
  <c r="AI330" i="1" s="1"/>
  <c r="AI331" i="1" s="1"/>
  <c r="AI332" i="1" s="1"/>
  <c r="AI333" i="1" s="1"/>
  <c r="AI334" i="1" s="1"/>
  <c r="AI335" i="1" s="1"/>
  <c r="AI336" i="1" s="1"/>
  <c r="AI337" i="1" s="1"/>
  <c r="AI338" i="1" s="1"/>
  <c r="AI339" i="1" s="1"/>
  <c r="AI340" i="1" s="1"/>
  <c r="AI341" i="1" s="1"/>
  <c r="AI342" i="1" s="1"/>
  <c r="AI343" i="1" s="1"/>
  <c r="AI344" i="1" s="1"/>
  <c r="AI345" i="1" s="1"/>
  <c r="AI346" i="1" s="1"/>
  <c r="AI347" i="1" s="1"/>
  <c r="AI348" i="1" s="1"/>
  <c r="AI349" i="1" s="1"/>
  <c r="AI350" i="1" s="1"/>
  <c r="AI351" i="1" s="1"/>
  <c r="AI352" i="1" s="1"/>
  <c r="AI353" i="1" s="1"/>
  <c r="AI354" i="1" s="1"/>
  <c r="AI355" i="1" s="1"/>
  <c r="AI356" i="1" s="1"/>
  <c r="AI357" i="1" s="1"/>
  <c r="AI358" i="1" s="1"/>
  <c r="AI359" i="1" s="1"/>
  <c r="AI360" i="1" s="1"/>
  <c r="AI361" i="1" s="1"/>
  <c r="AI362" i="1" s="1"/>
  <c r="AI363" i="1" s="1"/>
  <c r="AI364" i="1" s="1"/>
  <c r="AI365" i="1" s="1"/>
  <c r="AI366" i="1" s="1"/>
  <c r="AI367" i="1" s="1"/>
  <c r="AI368" i="1" s="1"/>
  <c r="AI369" i="1" s="1"/>
  <c r="AI370" i="1" s="1"/>
  <c r="AI371" i="1" s="1"/>
  <c r="AI372" i="1" s="1"/>
  <c r="AI373" i="1" s="1"/>
  <c r="AI374" i="1" s="1"/>
  <c r="AI375" i="1" s="1"/>
  <c r="AI376" i="1" s="1"/>
  <c r="AI377" i="1" s="1"/>
  <c r="AI378" i="1" s="1"/>
  <c r="AI379" i="1" s="1"/>
  <c r="AI380" i="1" s="1"/>
  <c r="AI381" i="1" s="1"/>
  <c r="AI382" i="1" s="1"/>
  <c r="AI383" i="1" s="1"/>
  <c r="AI384" i="1" s="1"/>
  <c r="AI385" i="1" s="1"/>
  <c r="AI386" i="1" s="1"/>
  <c r="AI387" i="1" s="1"/>
  <c r="AI388" i="1" s="1"/>
  <c r="AI389" i="1" s="1"/>
  <c r="AI390" i="1" s="1"/>
  <c r="AI391" i="1" s="1"/>
  <c r="AI392" i="1" s="1"/>
  <c r="AI393" i="1" s="1"/>
  <c r="AI394" i="1" s="1"/>
  <c r="AI395" i="1" s="1"/>
  <c r="AI396" i="1" s="1"/>
  <c r="AI397" i="1" s="1"/>
  <c r="AI398" i="1" s="1"/>
  <c r="AI399" i="1" s="1"/>
  <c r="AI400" i="1" s="1"/>
  <c r="AI401" i="1" s="1"/>
  <c r="AI402" i="1" s="1"/>
  <c r="AI403" i="1" s="1"/>
  <c r="AI404" i="1" s="1"/>
  <c r="AI405" i="1" s="1"/>
  <c r="AI406" i="1" s="1"/>
  <c r="AI407" i="1" s="1"/>
  <c r="AI408" i="1" s="1"/>
  <c r="AI409" i="1" s="1"/>
  <c r="AI410" i="1" s="1"/>
  <c r="AI411" i="1" s="1"/>
  <c r="AI412" i="1" s="1"/>
  <c r="AI413" i="1" s="1"/>
  <c r="AI414" i="1" s="1"/>
  <c r="AI415" i="1" s="1"/>
  <c r="AI416" i="1" s="1"/>
  <c r="AI417" i="1" s="1"/>
  <c r="AI418" i="1" s="1"/>
  <c r="AI419" i="1" s="1"/>
  <c r="AI420" i="1" s="1"/>
  <c r="AI421" i="1" s="1"/>
  <c r="AI422" i="1" s="1"/>
  <c r="AI423" i="1" s="1"/>
  <c r="AI424" i="1" s="1"/>
  <c r="AI425" i="1" s="1"/>
  <c r="AI426" i="1" s="1"/>
  <c r="AI427" i="1" s="1"/>
  <c r="AI428" i="1" s="1"/>
  <c r="AI429" i="1" s="1"/>
  <c r="AI430" i="1" s="1"/>
  <c r="AI431" i="1" s="1"/>
  <c r="AI432" i="1" s="1"/>
  <c r="AI433" i="1" s="1"/>
  <c r="AI434" i="1" s="1"/>
  <c r="AI435" i="1" s="1"/>
  <c r="AI436" i="1" s="1"/>
  <c r="AI437" i="1" s="1"/>
  <c r="AI438" i="1" s="1"/>
  <c r="AI439" i="1" s="1"/>
  <c r="AI440" i="1" s="1"/>
  <c r="AI441" i="1" s="1"/>
  <c r="AI442" i="1" s="1"/>
  <c r="AI443" i="1" s="1"/>
  <c r="AI444" i="1" s="1"/>
  <c r="AI445" i="1" s="1"/>
  <c r="AI446" i="1" s="1"/>
  <c r="AI447" i="1" s="1"/>
  <c r="AI448" i="1" s="1"/>
  <c r="AI449" i="1" s="1"/>
  <c r="AI450" i="1" s="1"/>
  <c r="AI451" i="1" s="1"/>
  <c r="AI452" i="1" s="1"/>
  <c r="AI453" i="1" s="1"/>
  <c r="AI454" i="1" s="1"/>
  <c r="AI455" i="1" s="1"/>
  <c r="AI456" i="1" s="1"/>
  <c r="AI457" i="1" s="1"/>
  <c r="AI458" i="1" s="1"/>
  <c r="AI459" i="1" s="1"/>
  <c r="AI460" i="1" s="1"/>
  <c r="AI461" i="1" s="1"/>
  <c r="AI462" i="1" s="1"/>
  <c r="AI463" i="1" s="1"/>
  <c r="AI464" i="1" s="1"/>
  <c r="AI465" i="1" s="1"/>
  <c r="AI466" i="1" s="1"/>
  <c r="AI467" i="1" s="1"/>
  <c r="AI468" i="1" s="1"/>
  <c r="AI469" i="1" s="1"/>
  <c r="AI470" i="1" s="1"/>
  <c r="AI471" i="1" s="1"/>
  <c r="AI472" i="1" s="1"/>
  <c r="AI473" i="1" s="1"/>
  <c r="AI474" i="1" s="1"/>
  <c r="AI475" i="1" s="1"/>
  <c r="AI476" i="1" s="1"/>
  <c r="AI477" i="1" s="1"/>
  <c r="AI478" i="1" s="1"/>
  <c r="AI479" i="1" s="1"/>
  <c r="AI480" i="1" s="1"/>
  <c r="AI481" i="1" s="1"/>
  <c r="AI482" i="1" s="1"/>
  <c r="AI483" i="1" s="1"/>
  <c r="AI484" i="1" s="1"/>
  <c r="AI485" i="1" s="1"/>
  <c r="AI486" i="1" s="1"/>
  <c r="AI487" i="1" s="1"/>
  <c r="AI488" i="1" s="1"/>
  <c r="AI489" i="1" s="1"/>
  <c r="AI490" i="1" s="1"/>
  <c r="AI491" i="1" s="1"/>
  <c r="AI492" i="1" s="1"/>
  <c r="AI493" i="1" s="1"/>
  <c r="AI494" i="1" s="1"/>
  <c r="AI495" i="1" s="1"/>
  <c r="AI496" i="1" s="1"/>
  <c r="AI497" i="1" s="1"/>
  <c r="AI498" i="1" s="1"/>
  <c r="AI499" i="1" s="1"/>
  <c r="AI500" i="1" s="1"/>
  <c r="AI501" i="1" s="1"/>
  <c r="AI502" i="1" s="1"/>
  <c r="AI503" i="1" s="1"/>
  <c r="AI504" i="1" s="1"/>
  <c r="AI505" i="1" s="1"/>
  <c r="AI506" i="1" s="1"/>
  <c r="AI507" i="1" s="1"/>
  <c r="AI508" i="1" s="1"/>
  <c r="AI509" i="1" s="1"/>
  <c r="AI510" i="1" s="1"/>
  <c r="AI511" i="1" s="1"/>
  <c r="AI512" i="1" s="1"/>
  <c r="AI513" i="1" s="1"/>
  <c r="AI514" i="1" s="1"/>
  <c r="AI515" i="1" s="1"/>
  <c r="AI516" i="1" s="1"/>
  <c r="AI517" i="1" s="1"/>
  <c r="AI518" i="1" s="1"/>
  <c r="AI519" i="1" s="1"/>
  <c r="AI520" i="1" s="1"/>
  <c r="AI521" i="1" s="1"/>
  <c r="AI522" i="1" s="1"/>
  <c r="AI523" i="1" s="1"/>
  <c r="AI524" i="1" s="1"/>
  <c r="AI525" i="1" s="1"/>
  <c r="AI526" i="1" s="1"/>
  <c r="AI527" i="1" s="1"/>
  <c r="AI528" i="1" s="1"/>
  <c r="AI529" i="1" s="1"/>
  <c r="AI530" i="1" s="1"/>
  <c r="AI531" i="1" s="1"/>
  <c r="AI532" i="1" s="1"/>
  <c r="AI533" i="1" s="1"/>
  <c r="AI534" i="1" s="1"/>
  <c r="AI535" i="1" s="1"/>
  <c r="AI536" i="1" s="1"/>
  <c r="AI537" i="1" s="1"/>
  <c r="AI538" i="1" s="1"/>
  <c r="AI539" i="1" s="1"/>
  <c r="AI540" i="1" s="1"/>
  <c r="AI541" i="1" s="1"/>
  <c r="AI542" i="1" s="1"/>
  <c r="AI543" i="1" s="1"/>
  <c r="AI544" i="1" s="1"/>
  <c r="AI545" i="1" s="1"/>
  <c r="AI546" i="1" s="1"/>
  <c r="AI547" i="1" s="1"/>
  <c r="AI548" i="1" s="1"/>
  <c r="AI549" i="1" s="1"/>
  <c r="AI550" i="1" s="1"/>
  <c r="AI551" i="1" s="1"/>
  <c r="AI552" i="1" s="1"/>
  <c r="AI553" i="1" s="1"/>
  <c r="AI554" i="1" s="1"/>
  <c r="AI555" i="1" s="1"/>
  <c r="AI556" i="1" s="1"/>
  <c r="AI557" i="1" s="1"/>
  <c r="AI558" i="1" s="1"/>
  <c r="AI559" i="1" s="1"/>
  <c r="AI560" i="1" s="1"/>
  <c r="AI561" i="1" s="1"/>
  <c r="AI562" i="1" s="1"/>
  <c r="AI563" i="1" s="1"/>
  <c r="AI564" i="1" s="1"/>
  <c r="AI565" i="1" s="1"/>
  <c r="AI566" i="1" s="1"/>
  <c r="AI567" i="1" s="1"/>
  <c r="AI568" i="1" s="1"/>
  <c r="AI569" i="1" s="1"/>
  <c r="AI570" i="1" s="1"/>
  <c r="AI571" i="1" s="1"/>
  <c r="AI572" i="1" s="1"/>
  <c r="AI573" i="1" s="1"/>
  <c r="AI574" i="1" s="1"/>
  <c r="AI575" i="1" s="1"/>
  <c r="AI576" i="1" s="1"/>
  <c r="AI577" i="1" s="1"/>
  <c r="AI578" i="1" s="1"/>
  <c r="AI579" i="1" s="1"/>
  <c r="AI580" i="1" s="1"/>
  <c r="AI581" i="1" s="1"/>
  <c r="AI582" i="1" s="1"/>
  <c r="AI583" i="1" s="1"/>
  <c r="AI584" i="1" s="1"/>
  <c r="AI585" i="1" s="1"/>
  <c r="AI586" i="1" s="1"/>
  <c r="AI587" i="1" s="1"/>
  <c r="AI588" i="1" s="1"/>
  <c r="AI589" i="1" s="1"/>
  <c r="AI590" i="1" s="1"/>
  <c r="AI591" i="1" s="1"/>
  <c r="AI592" i="1" s="1"/>
  <c r="AI593" i="1" s="1"/>
  <c r="AI594" i="1" s="1"/>
  <c r="AI595" i="1" s="1"/>
  <c r="AI596" i="1" s="1"/>
  <c r="AI597" i="1" s="1"/>
  <c r="AI598" i="1" s="1"/>
  <c r="AI599" i="1" s="1"/>
  <c r="AI600" i="1" s="1"/>
  <c r="AI601" i="1" s="1"/>
  <c r="AI602" i="1" s="1"/>
  <c r="AI603" i="1" s="1"/>
  <c r="AI604" i="1" s="1"/>
  <c r="AI605" i="1" s="1"/>
  <c r="AI606" i="1" s="1"/>
  <c r="AI607" i="1" s="1"/>
  <c r="AI608" i="1" s="1"/>
  <c r="AI609" i="1" s="1"/>
  <c r="AI610" i="1" s="1"/>
  <c r="AI611" i="1" s="1"/>
  <c r="AI612" i="1" s="1"/>
  <c r="AI613" i="1" s="1"/>
  <c r="AI614" i="1" s="1"/>
  <c r="AI615" i="1" s="1"/>
  <c r="AI616" i="1" s="1"/>
  <c r="AI617" i="1" s="1"/>
  <c r="AI618" i="1" s="1"/>
  <c r="AI619" i="1" s="1"/>
  <c r="AI620" i="1" s="1"/>
  <c r="AI621" i="1" s="1"/>
  <c r="AI622" i="1" s="1"/>
  <c r="AI623" i="1" s="1"/>
  <c r="AI624" i="1" s="1"/>
  <c r="AI625" i="1" s="1"/>
  <c r="AI626" i="1" s="1"/>
  <c r="AI627" i="1" s="1"/>
  <c r="AI628" i="1" s="1"/>
  <c r="AI629" i="1" s="1"/>
  <c r="AI630" i="1" s="1"/>
  <c r="AI631" i="1" s="1"/>
  <c r="AI632" i="1" s="1"/>
  <c r="AI633" i="1" s="1"/>
  <c r="AI634" i="1" s="1"/>
  <c r="AI635" i="1" s="1"/>
  <c r="AI636" i="1" s="1"/>
  <c r="AI637" i="1" s="1"/>
  <c r="AI638" i="1" s="1"/>
  <c r="AI639" i="1" s="1"/>
  <c r="AI640" i="1" s="1"/>
  <c r="AI641" i="1" s="1"/>
  <c r="AI642" i="1" s="1"/>
  <c r="AI643" i="1" s="1"/>
  <c r="AI644" i="1" s="1"/>
  <c r="AI645" i="1" s="1"/>
  <c r="AI646" i="1" s="1"/>
  <c r="AI647" i="1" s="1"/>
  <c r="AI648" i="1" s="1"/>
  <c r="AI649" i="1" s="1"/>
  <c r="AI650" i="1" s="1"/>
  <c r="AI651" i="1" s="1"/>
  <c r="AI652" i="1" s="1"/>
  <c r="AI653" i="1" s="1"/>
  <c r="AI654" i="1" s="1"/>
  <c r="AI655" i="1" s="1"/>
  <c r="AI656" i="1" s="1"/>
  <c r="AI657" i="1" s="1"/>
  <c r="AI658" i="1" s="1"/>
  <c r="AI659" i="1" s="1"/>
  <c r="AI660" i="1" s="1"/>
  <c r="AI661" i="1" s="1"/>
  <c r="AI662" i="1" s="1"/>
  <c r="AI663" i="1" s="1"/>
  <c r="AI664" i="1" s="1"/>
  <c r="AI665" i="1" s="1"/>
  <c r="AI666" i="1" s="1"/>
  <c r="AI667" i="1" s="1"/>
  <c r="AI668" i="1" s="1"/>
  <c r="AI669" i="1" s="1"/>
  <c r="AI670" i="1" s="1"/>
  <c r="AI671" i="1" s="1"/>
  <c r="AI672" i="1" s="1"/>
  <c r="AI673" i="1" s="1"/>
  <c r="AI674" i="1" s="1"/>
  <c r="AI675" i="1" s="1"/>
  <c r="AI676" i="1" s="1"/>
  <c r="AI677" i="1" s="1"/>
  <c r="AI678" i="1" s="1"/>
  <c r="AI679" i="1" s="1"/>
  <c r="AI680" i="1" s="1"/>
  <c r="AI681" i="1" s="1"/>
  <c r="AI682" i="1" s="1"/>
  <c r="AI683" i="1" s="1"/>
  <c r="AI684" i="1" s="1"/>
  <c r="AI685" i="1" s="1"/>
  <c r="AI686" i="1" s="1"/>
  <c r="AI687" i="1" s="1"/>
  <c r="AI688" i="1" s="1"/>
  <c r="AI689" i="1" s="1"/>
  <c r="AI690" i="1" s="1"/>
  <c r="AI691" i="1" s="1"/>
  <c r="AI692" i="1" s="1"/>
  <c r="AI693" i="1" s="1"/>
  <c r="AI694" i="1" s="1"/>
  <c r="AI695" i="1" s="1"/>
  <c r="AI696" i="1" s="1"/>
  <c r="AI697" i="1" s="1"/>
  <c r="AI698" i="1" s="1"/>
  <c r="AI699" i="1" s="1"/>
  <c r="AI700" i="1" s="1"/>
  <c r="AI701" i="1" s="1"/>
  <c r="AI702" i="1" s="1"/>
  <c r="AI703" i="1" s="1"/>
  <c r="AI704" i="1" s="1"/>
  <c r="AI705" i="1" s="1"/>
  <c r="AI706" i="1" s="1"/>
  <c r="AI707" i="1" s="1"/>
  <c r="AI708" i="1" s="1"/>
  <c r="AI709" i="1" s="1"/>
  <c r="AI710" i="1" s="1"/>
  <c r="AI711" i="1" s="1"/>
  <c r="AI712" i="1" s="1"/>
  <c r="AI713" i="1" s="1"/>
  <c r="AI714" i="1" s="1"/>
  <c r="AI715" i="1" s="1"/>
  <c r="AI716" i="1" s="1"/>
  <c r="AI717" i="1" s="1"/>
  <c r="AI718" i="1" s="1"/>
  <c r="AI719" i="1" s="1"/>
  <c r="AI720" i="1" s="1"/>
  <c r="AI721" i="1" s="1"/>
  <c r="AI722" i="1" s="1"/>
  <c r="AI723" i="1" s="1"/>
  <c r="AI724" i="1" s="1"/>
  <c r="AI725" i="1" s="1"/>
  <c r="AI726" i="1" s="1"/>
  <c r="AI727" i="1" s="1"/>
  <c r="AI728" i="1" s="1"/>
  <c r="AI729" i="1" s="1"/>
  <c r="AI730" i="1" s="1"/>
  <c r="AI731" i="1" s="1"/>
  <c r="AI732" i="1" s="1"/>
  <c r="AI733" i="1" s="1"/>
  <c r="AI734" i="1" s="1"/>
  <c r="AI735" i="1" s="1"/>
  <c r="AI736" i="1" s="1"/>
  <c r="AI737" i="1" s="1"/>
  <c r="AI738" i="1" s="1"/>
  <c r="AI739" i="1" s="1"/>
  <c r="AI740" i="1" s="1"/>
  <c r="AI741" i="1" s="1"/>
  <c r="AI742" i="1" s="1"/>
  <c r="AI743" i="1" s="1"/>
  <c r="AI744" i="1" s="1"/>
  <c r="AI745" i="1" s="1"/>
  <c r="AI746" i="1" s="1"/>
  <c r="AI747" i="1" s="1"/>
  <c r="AI748" i="1" s="1"/>
  <c r="AI749" i="1" s="1"/>
  <c r="AI750" i="1" s="1"/>
  <c r="AI751" i="1" s="1"/>
  <c r="AI752" i="1" s="1"/>
  <c r="AI753" i="1" s="1"/>
  <c r="AI754" i="1" s="1"/>
  <c r="AI755" i="1" s="1"/>
  <c r="AI756" i="1" s="1"/>
  <c r="AI757" i="1" s="1"/>
  <c r="AI758" i="1" s="1"/>
  <c r="AI759" i="1" s="1"/>
  <c r="AI760" i="1" s="1"/>
  <c r="AI761" i="1" s="1"/>
  <c r="AI762" i="1" s="1"/>
  <c r="AI763" i="1" s="1"/>
  <c r="AI764" i="1" s="1"/>
  <c r="AI765" i="1" s="1"/>
  <c r="AI766" i="1" s="1"/>
  <c r="AI767" i="1" s="1"/>
  <c r="AI768" i="1" s="1"/>
  <c r="AI769" i="1" s="1"/>
  <c r="AI770" i="1" s="1"/>
  <c r="AI771" i="1" s="1"/>
  <c r="AI772" i="1" s="1"/>
  <c r="AI773" i="1" s="1"/>
  <c r="AI774" i="1" s="1"/>
  <c r="AI775" i="1" s="1"/>
  <c r="AI776" i="1" s="1"/>
  <c r="AI777" i="1" s="1"/>
  <c r="AI778" i="1" s="1"/>
  <c r="AI779" i="1" s="1"/>
  <c r="AI780" i="1" s="1"/>
  <c r="AI781" i="1" s="1"/>
  <c r="AI782" i="1" s="1"/>
  <c r="AI783" i="1" s="1"/>
  <c r="AI784" i="1" s="1"/>
  <c r="AI785" i="1" s="1"/>
  <c r="AI786" i="1" s="1"/>
  <c r="AI787" i="1" s="1"/>
  <c r="AI788" i="1" s="1"/>
  <c r="AI789" i="1" s="1"/>
  <c r="AI790" i="1" s="1"/>
  <c r="AI791" i="1" s="1"/>
  <c r="AI792" i="1" s="1"/>
  <c r="AI793" i="1" s="1"/>
  <c r="AI794" i="1" s="1"/>
  <c r="AI795" i="1" s="1"/>
  <c r="AI796" i="1" s="1"/>
  <c r="AI797" i="1" s="1"/>
  <c r="AI798" i="1" s="1"/>
  <c r="AI799" i="1" s="1"/>
  <c r="AI800" i="1" s="1"/>
  <c r="AI801" i="1" s="1"/>
  <c r="AI802" i="1" s="1"/>
  <c r="AI803" i="1" s="1"/>
  <c r="AI804" i="1" s="1"/>
  <c r="AI805" i="1" s="1"/>
  <c r="AI806" i="1" s="1"/>
  <c r="AI807" i="1" s="1"/>
  <c r="AI808" i="1" s="1"/>
  <c r="AI809" i="1" s="1"/>
  <c r="AI810" i="1" s="1"/>
  <c r="AI811" i="1" s="1"/>
  <c r="AI812" i="1" s="1"/>
  <c r="AI813" i="1" s="1"/>
  <c r="AI814" i="1" s="1"/>
  <c r="AI815" i="1" s="1"/>
  <c r="AI816" i="1" s="1"/>
  <c r="AI817" i="1" s="1"/>
  <c r="AI818" i="1" s="1"/>
  <c r="AI819" i="1" s="1"/>
  <c r="AI820" i="1" s="1"/>
  <c r="AI821" i="1" s="1"/>
  <c r="AI822" i="1" s="1"/>
  <c r="AI823" i="1" s="1"/>
  <c r="AI824" i="1" s="1"/>
  <c r="AI825" i="1" s="1"/>
  <c r="AI826" i="1" s="1"/>
  <c r="AI827" i="1" s="1"/>
  <c r="AI828" i="1" s="1"/>
  <c r="AI829" i="1" s="1"/>
  <c r="AI830" i="1" s="1"/>
  <c r="AI831" i="1" s="1"/>
  <c r="AI832" i="1" s="1"/>
  <c r="AI833" i="1" s="1"/>
  <c r="AI834" i="1" s="1"/>
  <c r="AI835" i="1" s="1"/>
  <c r="AI836" i="1" s="1"/>
  <c r="AI837" i="1" s="1"/>
  <c r="AI838" i="1" s="1"/>
  <c r="AI839" i="1" s="1"/>
  <c r="AI840" i="1" s="1"/>
  <c r="AI841" i="1" s="1"/>
  <c r="AI842" i="1" s="1"/>
  <c r="AI843" i="1" s="1"/>
  <c r="AI844" i="1" s="1"/>
  <c r="AI845" i="1" s="1"/>
  <c r="AI846" i="1" s="1"/>
  <c r="AI847" i="1" s="1"/>
  <c r="AI848" i="1" s="1"/>
  <c r="AI849" i="1" s="1"/>
  <c r="AI850" i="1" s="1"/>
  <c r="AI851" i="1" s="1"/>
  <c r="AI852" i="1" s="1"/>
  <c r="AI853" i="1" s="1"/>
  <c r="AI854" i="1" s="1"/>
  <c r="AI855" i="1" s="1"/>
  <c r="AI856" i="1" s="1"/>
  <c r="AI857" i="1" s="1"/>
  <c r="AI858" i="1" s="1"/>
  <c r="AI859" i="1" s="1"/>
  <c r="AI860" i="1" s="1"/>
  <c r="AI861" i="1" s="1"/>
  <c r="AI862" i="1" s="1"/>
  <c r="AI863" i="1" s="1"/>
  <c r="AI864" i="1" s="1"/>
  <c r="AI865" i="1" s="1"/>
  <c r="AI866" i="1" s="1"/>
  <c r="AI867" i="1" s="1"/>
  <c r="AI868" i="1" s="1"/>
  <c r="AI869" i="1" s="1"/>
  <c r="AI870" i="1" s="1"/>
  <c r="AI871" i="1" s="1"/>
  <c r="AI872" i="1" s="1"/>
  <c r="AI873" i="1" s="1"/>
  <c r="AI874" i="1" s="1"/>
  <c r="AI875" i="1" s="1"/>
  <c r="AI876" i="1" s="1"/>
  <c r="AI877" i="1" s="1"/>
  <c r="AI878" i="1" s="1"/>
  <c r="AI879" i="1" s="1"/>
  <c r="AI880" i="1" s="1"/>
  <c r="AI881" i="1" s="1"/>
  <c r="AI882" i="1" s="1"/>
  <c r="AI883" i="1" s="1"/>
  <c r="AI884" i="1" s="1"/>
  <c r="AI885" i="1" s="1"/>
  <c r="AI886" i="1" s="1"/>
  <c r="AI887" i="1" s="1"/>
  <c r="AI888" i="1" s="1"/>
  <c r="AI889" i="1" s="1"/>
  <c r="AI890" i="1" s="1"/>
  <c r="AI891" i="1" s="1"/>
  <c r="AI892" i="1" s="1"/>
  <c r="AI893" i="1" s="1"/>
  <c r="AI894" i="1" s="1"/>
  <c r="AI895" i="1" s="1"/>
  <c r="AI896" i="1" s="1"/>
  <c r="AI897" i="1" s="1"/>
  <c r="AI898" i="1" s="1"/>
  <c r="AI899" i="1" s="1"/>
  <c r="AI900" i="1" s="1"/>
  <c r="AI901" i="1" s="1"/>
  <c r="AI902" i="1" s="1"/>
  <c r="AI903" i="1" s="1"/>
  <c r="AI904" i="1" s="1"/>
  <c r="AI905" i="1" s="1"/>
  <c r="AI906" i="1" s="1"/>
  <c r="AI907" i="1" s="1"/>
  <c r="AI908" i="1" s="1"/>
  <c r="AI909" i="1" s="1"/>
  <c r="AI910" i="1" s="1"/>
  <c r="AI911" i="1" s="1"/>
  <c r="AI912" i="1" s="1"/>
  <c r="AI913" i="1" s="1"/>
  <c r="AI914" i="1" s="1"/>
  <c r="AI915" i="1" s="1"/>
  <c r="AI916" i="1" s="1"/>
  <c r="AI917" i="1" s="1"/>
  <c r="AI918" i="1" s="1"/>
  <c r="AI919" i="1" s="1"/>
  <c r="AI920" i="1" s="1"/>
  <c r="AI921" i="1" s="1"/>
  <c r="AI922" i="1" s="1"/>
  <c r="AI923" i="1" s="1"/>
  <c r="AI924" i="1" s="1"/>
  <c r="AI925" i="1" s="1"/>
  <c r="AI926" i="1" s="1"/>
  <c r="AI927" i="1" s="1"/>
  <c r="AI928" i="1" s="1"/>
  <c r="AB11" i="1"/>
  <c r="AB12" i="1" s="1"/>
  <c r="AE12" i="1" s="1"/>
  <c r="A11" i="1"/>
  <c r="X11" i="1" s="1"/>
  <c r="C12" i="1" s="1"/>
  <c r="H12" i="1" s="1"/>
  <c r="BB10" i="1"/>
  <c r="AE10" i="1"/>
  <c r="J10" i="1"/>
  <c r="AQ9" i="1"/>
  <c r="BC1" i="1"/>
  <c r="AJ11" i="1"/>
  <c r="A12" i="1" l="1"/>
  <c r="X12" i="1" s="1"/>
  <c r="AV138" i="1"/>
  <c r="AW12" i="1" s="1"/>
  <c r="AR139" i="1"/>
  <c r="AS139" i="1" s="1"/>
  <c r="AT139" i="1" s="1"/>
  <c r="AW138" i="1" s="1"/>
  <c r="F11" i="1"/>
  <c r="J11" i="1" s="1"/>
  <c r="AB13" i="1"/>
  <c r="AE11" i="1"/>
  <c r="AV137" i="1"/>
  <c r="AW137" i="1"/>
  <c r="M10" i="1" s="1"/>
  <c r="Z11" i="1"/>
  <c r="AA11" i="1" s="1"/>
  <c r="AH11" i="1" s="1"/>
  <c r="AJ12" i="1"/>
  <c r="AQ13" i="1"/>
  <c r="AT13" i="1" s="1"/>
  <c r="Z10" i="1"/>
  <c r="AA10" i="1" s="1"/>
  <c r="AH10" i="1" s="1"/>
  <c r="L10" i="1"/>
  <c r="L11" i="1" s="1"/>
  <c r="K11" i="1"/>
  <c r="AO13" i="1"/>
  <c r="BC4" i="1"/>
  <c r="BC2" i="1"/>
  <c r="G15" i="1"/>
  <c r="BC5" i="1"/>
  <c r="A13" i="1" l="1"/>
  <c r="K12" i="1"/>
  <c r="K13" i="1" s="1"/>
  <c r="L12" i="1"/>
  <c r="AR140" i="1"/>
  <c r="AU138" i="1"/>
  <c r="AV139" i="1"/>
  <c r="AW13" i="1" s="1"/>
  <c r="F12" i="1"/>
  <c r="F13" i="1" s="1"/>
  <c r="F14" i="1" s="1"/>
  <c r="J14" i="1" s="1"/>
  <c r="AE13" i="1"/>
  <c r="AB14" i="1"/>
  <c r="R10" i="1"/>
  <c r="S10" i="1" s="1"/>
  <c r="O10" i="1"/>
  <c r="AJ13" i="1"/>
  <c r="Z12" i="1"/>
  <c r="AA12" i="1" s="1"/>
  <c r="AH12" i="1" s="1"/>
  <c r="C13" i="1"/>
  <c r="AR14" i="1"/>
  <c r="AO14" i="1" s="1"/>
  <c r="AQ14" i="1"/>
  <c r="X13" i="1"/>
  <c r="A14" i="1"/>
  <c r="M11" i="1"/>
  <c r="P11" i="1"/>
  <c r="BC6" i="1"/>
  <c r="G16" i="1"/>
  <c r="L13" i="1" l="1"/>
  <c r="L14" i="1" s="1"/>
  <c r="P12" i="1"/>
  <c r="P13" i="1" s="1"/>
  <c r="AT14" i="1"/>
  <c r="AS140" i="1"/>
  <c r="AT140" i="1" s="1"/>
  <c r="AR141" i="1"/>
  <c r="J13" i="1"/>
  <c r="F15" i="1"/>
  <c r="J15" i="1" s="1"/>
  <c r="I12" i="1"/>
  <c r="I13" i="1" s="1"/>
  <c r="I14" i="1" s="1"/>
  <c r="J12" i="1"/>
  <c r="AB15" i="1"/>
  <c r="AE14" i="1"/>
  <c r="S11" i="1"/>
  <c r="T10" i="1"/>
  <c r="AF10" i="1" s="1"/>
  <c r="H13" i="1"/>
  <c r="AQ15" i="1"/>
  <c r="AR15" i="1"/>
  <c r="AO15" i="1" s="1"/>
  <c r="R11" i="1"/>
  <c r="O11" i="1"/>
  <c r="M12" i="1"/>
  <c r="AJ14" i="1"/>
  <c r="C14" i="1"/>
  <c r="Z13" i="1"/>
  <c r="AA13" i="1" s="1"/>
  <c r="AH13" i="1" s="1"/>
  <c r="A15" i="1"/>
  <c r="X14" i="1"/>
  <c r="K14" i="1"/>
  <c r="G17" i="1"/>
  <c r="AV140" i="1" l="1"/>
  <c r="AW14" i="1" s="1"/>
  <c r="AU139" i="1"/>
  <c r="AW139" i="1"/>
  <c r="AS141" i="1"/>
  <c r="AT141" i="1" s="1"/>
  <c r="AR142" i="1"/>
  <c r="F16" i="1"/>
  <c r="J16" i="1" s="1"/>
  <c r="I15" i="1"/>
  <c r="AB16" i="1"/>
  <c r="AE15" i="1"/>
  <c r="S12" i="1"/>
  <c r="T11" i="1"/>
  <c r="AF11" i="1" s="1"/>
  <c r="AQ16" i="1"/>
  <c r="AR16" i="1"/>
  <c r="AO16" i="1" s="1"/>
  <c r="L15" i="1"/>
  <c r="A16" i="1"/>
  <c r="X15" i="1"/>
  <c r="K15" i="1"/>
  <c r="Z14" i="1"/>
  <c r="AA14" i="1" s="1"/>
  <c r="AH14" i="1" s="1"/>
  <c r="C15" i="1"/>
  <c r="AJ15" i="1"/>
  <c r="O12" i="1"/>
  <c r="R12" i="1"/>
  <c r="AT15" i="1"/>
  <c r="H14" i="1"/>
  <c r="P14" i="1"/>
  <c r="M13" i="1"/>
  <c r="G18" i="1"/>
  <c r="I16" i="1" l="1"/>
  <c r="F17" i="1"/>
  <c r="J17" i="1" s="1"/>
  <c r="AR143" i="1"/>
  <c r="AS142" i="1"/>
  <c r="AT142" i="1" s="1"/>
  <c r="AW140" i="1"/>
  <c r="AV141" i="1"/>
  <c r="AW15" i="1" s="1"/>
  <c r="AU140" i="1"/>
  <c r="AB17" i="1"/>
  <c r="AE16" i="1"/>
  <c r="P15" i="1"/>
  <c r="S13" i="1"/>
  <c r="T12" i="1"/>
  <c r="AF12" i="1" s="1"/>
  <c r="AQ17" i="1"/>
  <c r="AR17" i="1"/>
  <c r="AO17" i="1" s="1"/>
  <c r="O13" i="1"/>
  <c r="R13" i="1"/>
  <c r="M14" i="1"/>
  <c r="Z15" i="1"/>
  <c r="AA15" i="1" s="1"/>
  <c r="AH15" i="1" s="1"/>
  <c r="AJ16" i="1"/>
  <c r="C16" i="1"/>
  <c r="H15" i="1"/>
  <c r="X16" i="1"/>
  <c r="L16" i="1"/>
  <c r="K16" i="1"/>
  <c r="A17" i="1"/>
  <c r="AT16" i="1"/>
  <c r="G19" i="1"/>
  <c r="F18" i="1" l="1"/>
  <c r="J18" i="1" s="1"/>
  <c r="I17" i="1"/>
  <c r="AV142" i="1"/>
  <c r="AW16" i="1" s="1"/>
  <c r="AU141" i="1"/>
  <c r="AR144" i="1"/>
  <c r="AS143" i="1"/>
  <c r="AT143" i="1" s="1"/>
  <c r="AW141" i="1"/>
  <c r="AB18" i="1"/>
  <c r="AE17" i="1"/>
  <c r="S14" i="1"/>
  <c r="T13" i="1"/>
  <c r="AF13" i="1" s="1"/>
  <c r="AR18" i="1"/>
  <c r="AO18" i="1" s="1"/>
  <c r="AQ18" i="1"/>
  <c r="Z16" i="1"/>
  <c r="AA16" i="1" s="1"/>
  <c r="AH16" i="1" s="1"/>
  <c r="C17" i="1"/>
  <c r="AJ17" i="1"/>
  <c r="H16" i="1"/>
  <c r="A18" i="1"/>
  <c r="X17" i="1"/>
  <c r="K17" i="1"/>
  <c r="L17" i="1"/>
  <c r="AT17" i="1"/>
  <c r="O14" i="1"/>
  <c r="R14" i="1"/>
  <c r="M15" i="1"/>
  <c r="M16" i="1" s="1"/>
  <c r="P16" i="1"/>
  <c r="G20" i="1"/>
  <c r="I18" i="1" l="1"/>
  <c r="F19" i="1"/>
  <c r="AS144" i="1"/>
  <c r="AT144" i="1" s="1"/>
  <c r="AR145" i="1"/>
  <c r="AW142" i="1"/>
  <c r="AV143" i="1"/>
  <c r="AW17" i="1" s="1"/>
  <c r="AU142" i="1"/>
  <c r="AT18" i="1"/>
  <c r="AB19" i="1"/>
  <c r="AE18" i="1"/>
  <c r="T14" i="1"/>
  <c r="AF14" i="1" s="1"/>
  <c r="S15" i="1"/>
  <c r="O16" i="1"/>
  <c r="R16" i="1"/>
  <c r="Z17" i="1"/>
  <c r="AA17" i="1" s="1"/>
  <c r="AH17" i="1" s="1"/>
  <c r="AJ18" i="1"/>
  <c r="C18" i="1"/>
  <c r="A19" i="1"/>
  <c r="L18" i="1"/>
  <c r="K18" i="1"/>
  <c r="X18" i="1"/>
  <c r="H17" i="1"/>
  <c r="AQ19" i="1"/>
  <c r="AR19" i="1"/>
  <c r="AO19" i="1" s="1"/>
  <c r="P17" i="1"/>
  <c r="M17" i="1"/>
  <c r="R15" i="1"/>
  <c r="O15" i="1"/>
  <c r="G21" i="1"/>
  <c r="I19" i="1" l="1"/>
  <c r="J19" i="1"/>
  <c r="F20" i="1"/>
  <c r="AU143" i="1"/>
  <c r="AV144" i="1"/>
  <c r="AW18" i="1" s="1"/>
  <c r="AW143" i="1"/>
  <c r="AR146" i="1"/>
  <c r="AS145" i="1"/>
  <c r="AT145" i="1" s="1"/>
  <c r="P18" i="1"/>
  <c r="AB20" i="1"/>
  <c r="AE19" i="1"/>
  <c r="M18" i="1"/>
  <c r="O18" i="1" s="1"/>
  <c r="S16" i="1"/>
  <c r="T15" i="1"/>
  <c r="AF15" i="1" s="1"/>
  <c r="AR20" i="1"/>
  <c r="AO20" i="1" s="1"/>
  <c r="AQ20" i="1"/>
  <c r="AT19" i="1"/>
  <c r="Z18" i="1"/>
  <c r="AA18" i="1" s="1"/>
  <c r="AH18" i="1" s="1"/>
  <c r="C19" i="1"/>
  <c r="AJ19" i="1"/>
  <c r="O17" i="1"/>
  <c r="R17" i="1"/>
  <c r="A20" i="1"/>
  <c r="X19" i="1"/>
  <c r="L19" i="1"/>
  <c r="K19" i="1"/>
  <c r="H18" i="1"/>
  <c r="G22" i="1"/>
  <c r="I20" i="1" l="1"/>
  <c r="J20" i="1"/>
  <c r="F21" i="1"/>
  <c r="F22" i="1" s="1"/>
  <c r="AW144" i="1"/>
  <c r="AV145" i="1"/>
  <c r="AW19" i="1" s="1"/>
  <c r="AU144" i="1"/>
  <c r="AR147" i="1"/>
  <c r="AS146" i="1"/>
  <c r="AT146" i="1" s="1"/>
  <c r="M19" i="1"/>
  <c r="R19" i="1" s="1"/>
  <c r="R18" i="1"/>
  <c r="AT20" i="1"/>
  <c r="AE20" i="1"/>
  <c r="AB21" i="1"/>
  <c r="P19" i="1"/>
  <c r="S17" i="1"/>
  <c r="T16" i="1"/>
  <c r="AF16" i="1" s="1"/>
  <c r="AJ20" i="1"/>
  <c r="C20" i="1"/>
  <c r="Z19" i="1"/>
  <c r="AA19" i="1" s="1"/>
  <c r="AH19" i="1" s="1"/>
  <c r="H19" i="1"/>
  <c r="AQ21" i="1"/>
  <c r="AR21" i="1"/>
  <c r="AO21" i="1" s="1"/>
  <c r="A21" i="1"/>
  <c r="X20" i="1"/>
  <c r="L20" i="1"/>
  <c r="K20" i="1"/>
  <c r="G23" i="1"/>
  <c r="O19" i="1" l="1"/>
  <c r="M20" i="1"/>
  <c r="O20" i="1" s="1"/>
  <c r="I21" i="1"/>
  <c r="I22" i="1" s="1"/>
  <c r="J21" i="1"/>
  <c r="AV146" i="1"/>
  <c r="AW20" i="1" s="1"/>
  <c r="AU145" i="1"/>
  <c r="AS147" i="1"/>
  <c r="AT147" i="1" s="1"/>
  <c r="AR148" i="1"/>
  <c r="AW145" i="1"/>
  <c r="AB22" i="1"/>
  <c r="AE21" i="1"/>
  <c r="T17" i="1"/>
  <c r="AF17" i="1" s="1"/>
  <c r="S18" i="1"/>
  <c r="AR22" i="1"/>
  <c r="AO22" i="1" s="1"/>
  <c r="AQ22" i="1"/>
  <c r="J22" i="1"/>
  <c r="AT21" i="1"/>
  <c r="H20" i="1"/>
  <c r="Z20" i="1"/>
  <c r="AA20" i="1" s="1"/>
  <c r="AH20" i="1" s="1"/>
  <c r="AJ21" i="1"/>
  <c r="C21" i="1"/>
  <c r="P20" i="1"/>
  <c r="X21" i="1"/>
  <c r="L21" i="1"/>
  <c r="A22" i="1"/>
  <c r="K21" i="1"/>
  <c r="G24" i="1"/>
  <c r="F23" i="1"/>
  <c r="M21" i="1" l="1"/>
  <c r="O21" i="1" s="1"/>
  <c r="R20" i="1"/>
  <c r="AR149" i="1"/>
  <c r="AS148" i="1"/>
  <c r="AT148" i="1" s="1"/>
  <c r="AU146" i="1"/>
  <c r="AV147" i="1"/>
  <c r="AW21" i="1" s="1"/>
  <c r="AW146" i="1"/>
  <c r="I23" i="1"/>
  <c r="AT22" i="1"/>
  <c r="AE22" i="1"/>
  <c r="AB23" i="1"/>
  <c r="S19" i="1"/>
  <c r="T18" i="1"/>
  <c r="AF18" i="1" s="1"/>
  <c r="J23" i="1"/>
  <c r="AQ23" i="1"/>
  <c r="AR23" i="1"/>
  <c r="AO23" i="1" s="1"/>
  <c r="X22" i="1"/>
  <c r="A23" i="1"/>
  <c r="L22" i="1"/>
  <c r="K22" i="1"/>
  <c r="P21" i="1"/>
  <c r="H21" i="1"/>
  <c r="AJ22" i="1"/>
  <c r="Z21" i="1"/>
  <c r="AA21" i="1" s="1"/>
  <c r="AH21" i="1" s="1"/>
  <c r="C22" i="1"/>
  <c r="G25" i="1"/>
  <c r="F24" i="1"/>
  <c r="M22" i="1" l="1"/>
  <c r="O22" i="1" s="1"/>
  <c r="R21" i="1"/>
  <c r="AW147" i="1"/>
  <c r="AU147" i="1"/>
  <c r="AV148" i="1"/>
  <c r="AW22" i="1" s="1"/>
  <c r="AR150" i="1"/>
  <c r="AS149" i="1"/>
  <c r="AT149" i="1" s="1"/>
  <c r="I24" i="1"/>
  <c r="P22" i="1"/>
  <c r="AB24" i="1"/>
  <c r="AE23" i="1"/>
  <c r="S20" i="1"/>
  <c r="T19" i="1"/>
  <c r="AF19" i="1" s="1"/>
  <c r="J24" i="1"/>
  <c r="AR24" i="1"/>
  <c r="AO24" i="1" s="1"/>
  <c r="AQ24" i="1"/>
  <c r="H22" i="1"/>
  <c r="AJ23" i="1"/>
  <c r="Z22" i="1"/>
  <c r="AA22" i="1" s="1"/>
  <c r="AH22" i="1" s="1"/>
  <c r="C23" i="1"/>
  <c r="AT23" i="1"/>
  <c r="L23" i="1"/>
  <c r="A24" i="1"/>
  <c r="X23" i="1"/>
  <c r="K23" i="1"/>
  <c r="G26" i="1"/>
  <c r="F25" i="1"/>
  <c r="M23" i="1" l="1"/>
  <c r="O23" i="1" s="1"/>
  <c r="R22" i="1"/>
  <c r="I25" i="1"/>
  <c r="AW148" i="1"/>
  <c r="AU148" i="1"/>
  <c r="AV149" i="1"/>
  <c r="AW23" i="1" s="1"/>
  <c r="AR151" i="1"/>
  <c r="AS150" i="1"/>
  <c r="AT150" i="1" s="1"/>
  <c r="AT24" i="1"/>
  <c r="AB25" i="1"/>
  <c r="AE24" i="1"/>
  <c r="S21" i="1"/>
  <c r="T20" i="1"/>
  <c r="AF20" i="1" s="1"/>
  <c r="AQ25" i="1"/>
  <c r="AR25" i="1"/>
  <c r="AO25" i="1" s="1"/>
  <c r="X24" i="1"/>
  <c r="L24" i="1"/>
  <c r="A25" i="1"/>
  <c r="K24" i="1"/>
  <c r="Z23" i="1"/>
  <c r="AA23" i="1" s="1"/>
  <c r="AH23" i="1" s="1"/>
  <c r="AJ24" i="1"/>
  <c r="C24" i="1"/>
  <c r="P23" i="1"/>
  <c r="H23" i="1"/>
  <c r="J25" i="1"/>
  <c r="G27" i="1"/>
  <c r="F26" i="1"/>
  <c r="R23" i="1" l="1"/>
  <c r="M24" i="1"/>
  <c r="R24" i="1" s="1"/>
  <c r="I26" i="1"/>
  <c r="AV150" i="1"/>
  <c r="AW24" i="1" s="1"/>
  <c r="AU149" i="1"/>
  <c r="AR152" i="1"/>
  <c r="AS151" i="1"/>
  <c r="AT151" i="1" s="1"/>
  <c r="AW149" i="1"/>
  <c r="P24" i="1"/>
  <c r="AE25" i="1"/>
  <c r="AB26" i="1"/>
  <c r="T21" i="1"/>
  <c r="AF21" i="1" s="1"/>
  <c r="S22" i="1"/>
  <c r="J26" i="1"/>
  <c r="AR26" i="1"/>
  <c r="AO26" i="1" s="1"/>
  <c r="AQ26" i="1"/>
  <c r="AT25" i="1"/>
  <c r="H24" i="1"/>
  <c r="AJ25" i="1"/>
  <c r="C25" i="1"/>
  <c r="Z24" i="1"/>
  <c r="AA24" i="1" s="1"/>
  <c r="AH24" i="1" s="1"/>
  <c r="A26" i="1"/>
  <c r="X25" i="1"/>
  <c r="K25" i="1"/>
  <c r="L25" i="1"/>
  <c r="G28" i="1"/>
  <c r="F27" i="1"/>
  <c r="M25" i="1" l="1"/>
  <c r="O24" i="1"/>
  <c r="I27" i="1"/>
  <c r="AW150" i="1"/>
  <c r="AV151" i="1"/>
  <c r="AW25" i="1" s="1"/>
  <c r="AU150" i="1"/>
  <c r="AR153" i="1"/>
  <c r="AS152" i="1"/>
  <c r="AT152" i="1" s="1"/>
  <c r="AT26" i="1"/>
  <c r="AB27" i="1"/>
  <c r="AE26" i="1"/>
  <c r="J27" i="1"/>
  <c r="P25" i="1"/>
  <c r="T22" i="1"/>
  <c r="AF22" i="1" s="1"/>
  <c r="S23" i="1"/>
  <c r="AR27" i="1"/>
  <c r="AO27" i="1" s="1"/>
  <c r="AQ27" i="1"/>
  <c r="Z25" i="1"/>
  <c r="AA25" i="1" s="1"/>
  <c r="AH25" i="1" s="1"/>
  <c r="C26" i="1"/>
  <c r="AJ26" i="1"/>
  <c r="H25" i="1"/>
  <c r="X26" i="1"/>
  <c r="A27" i="1"/>
  <c r="K26" i="1"/>
  <c r="L26" i="1"/>
  <c r="M26" i="1" s="1"/>
  <c r="O25" i="1"/>
  <c r="R25" i="1"/>
  <c r="F28" i="1"/>
  <c r="I28" i="1" l="1"/>
  <c r="AV152" i="1"/>
  <c r="AW26" i="1" s="1"/>
  <c r="AU151" i="1"/>
  <c r="AS153" i="1"/>
  <c r="AT153" i="1" s="1"/>
  <c r="AR154" i="1"/>
  <c r="AW151" i="1"/>
  <c r="AT27" i="1"/>
  <c r="P26" i="1"/>
  <c r="AE27" i="1"/>
  <c r="AB28" i="1"/>
  <c r="S24" i="1"/>
  <c r="T23" i="1"/>
  <c r="AF23" i="1" s="1"/>
  <c r="AR28" i="1"/>
  <c r="AO28" i="1" s="1"/>
  <c r="AQ28" i="1"/>
  <c r="O26" i="1"/>
  <c r="R26" i="1"/>
  <c r="Z26" i="1"/>
  <c r="AA26" i="1" s="1"/>
  <c r="AH26" i="1" s="1"/>
  <c r="AJ27" i="1"/>
  <c r="C27" i="1"/>
  <c r="A28" i="1"/>
  <c r="L27" i="1"/>
  <c r="M27" i="1" s="1"/>
  <c r="X27" i="1"/>
  <c r="K27" i="1"/>
  <c r="H26" i="1"/>
  <c r="J28" i="1"/>
  <c r="AS154" i="1" l="1"/>
  <c r="AT154" i="1" s="1"/>
  <c r="AW153" i="1" s="1"/>
  <c r="AR155" i="1"/>
  <c r="AU152" i="1"/>
  <c r="AV153" i="1"/>
  <c r="AW27" i="1" s="1"/>
  <c r="AW152" i="1"/>
  <c r="AE28" i="1"/>
  <c r="AB29" i="1"/>
  <c r="AT28" i="1"/>
  <c r="S25" i="1"/>
  <c r="T24" i="1"/>
  <c r="AF24" i="1" s="1"/>
  <c r="X28" i="1"/>
  <c r="L28" i="1"/>
  <c r="M28" i="1" s="1"/>
  <c r="A29" i="1"/>
  <c r="AJ28" i="1"/>
  <c r="Z27" i="1"/>
  <c r="AA27" i="1" s="1"/>
  <c r="AH27" i="1" s="1"/>
  <c r="C28" i="1"/>
  <c r="P27" i="1"/>
  <c r="AR29" i="1"/>
  <c r="AO29" i="1" s="1"/>
  <c r="AQ29" i="1"/>
  <c r="H27" i="1"/>
  <c r="R27" i="1"/>
  <c r="O27" i="1"/>
  <c r="AR156" i="1" l="1"/>
  <c r="AS155" i="1"/>
  <c r="AT155" i="1" s="1"/>
  <c r="AU153" i="1"/>
  <c r="AV154" i="1"/>
  <c r="AW28" i="1" s="1"/>
  <c r="AT29" i="1"/>
  <c r="P28" i="1"/>
  <c r="AB30" i="1"/>
  <c r="AE29" i="1"/>
  <c r="T25" i="1"/>
  <c r="AF25" i="1" s="1"/>
  <c r="S26" i="1"/>
  <c r="AR30" i="1"/>
  <c r="AO30" i="1" s="1"/>
  <c r="AQ30" i="1"/>
  <c r="H28" i="1"/>
  <c r="X29" i="1"/>
  <c r="A30" i="1"/>
  <c r="L29" i="1"/>
  <c r="M29" i="1" s="1"/>
  <c r="N29" i="1" s="1"/>
  <c r="G29" i="1" s="1"/>
  <c r="R28" i="1"/>
  <c r="O28" i="1"/>
  <c r="AJ29" i="1"/>
  <c r="C29" i="1"/>
  <c r="Z28" i="1"/>
  <c r="AA28" i="1" s="1"/>
  <c r="AH28" i="1" s="1"/>
  <c r="AT30" i="1" l="1"/>
  <c r="AW154" i="1"/>
  <c r="AU154" i="1"/>
  <c r="AV155" i="1"/>
  <c r="AW29" i="1" s="1"/>
  <c r="AS156" i="1"/>
  <c r="AT156" i="1" s="1"/>
  <c r="AR157" i="1"/>
  <c r="AE30" i="1"/>
  <c r="AB31" i="1"/>
  <c r="S27" i="1"/>
  <c r="T26" i="1"/>
  <c r="AF26" i="1" s="1"/>
  <c r="H29" i="1"/>
  <c r="A31" i="1"/>
  <c r="X30" i="1"/>
  <c r="L30" i="1"/>
  <c r="M30" i="1" s="1"/>
  <c r="N30" i="1" s="1"/>
  <c r="AJ30" i="1"/>
  <c r="Z29" i="1"/>
  <c r="AA29" i="1" s="1"/>
  <c r="AH29" i="1" s="1"/>
  <c r="C30" i="1"/>
  <c r="AQ31" i="1"/>
  <c r="AR31" i="1"/>
  <c r="AO31" i="1" s="1"/>
  <c r="F29" i="1"/>
  <c r="I29" i="1" s="1"/>
  <c r="P29" i="1"/>
  <c r="AS157" i="1" l="1"/>
  <c r="AT157" i="1" s="1"/>
  <c r="AR158" i="1"/>
  <c r="AW155" i="1"/>
  <c r="AU155" i="1"/>
  <c r="AV156" i="1"/>
  <c r="AW30" i="1" s="1"/>
  <c r="P30" i="1"/>
  <c r="AE31" i="1"/>
  <c r="AB32" i="1"/>
  <c r="AT31" i="1"/>
  <c r="S28" i="1"/>
  <c r="T27" i="1"/>
  <c r="AF27" i="1" s="1"/>
  <c r="J29" i="1"/>
  <c r="O29" i="1"/>
  <c r="X31" i="1"/>
  <c r="A32" i="1"/>
  <c r="L31" i="1"/>
  <c r="AQ32" i="1"/>
  <c r="AR32" i="1"/>
  <c r="AO32" i="1" s="1"/>
  <c r="R30" i="1"/>
  <c r="O30" i="1"/>
  <c r="R29" i="1"/>
  <c r="Z30" i="1"/>
  <c r="AA30" i="1" s="1"/>
  <c r="AH30" i="1" s="1"/>
  <c r="C31" i="1"/>
  <c r="AJ31" i="1"/>
  <c r="Y30" i="1"/>
  <c r="I31" i="1"/>
  <c r="H31" i="1" s="1"/>
  <c r="AS158" i="1" l="1"/>
  <c r="AT158" i="1" s="1"/>
  <c r="AR159" i="1"/>
  <c r="AW156" i="1"/>
  <c r="AV157" i="1"/>
  <c r="AW31" i="1" s="1"/>
  <c r="AU156" i="1"/>
  <c r="P31" i="1"/>
  <c r="AE32" i="1"/>
  <c r="AB33" i="1"/>
  <c r="T28" i="1"/>
  <c r="AF28" i="1" s="1"/>
  <c r="S29" i="1"/>
  <c r="Y31" i="1"/>
  <c r="C32" i="1"/>
  <c r="AJ32" i="1"/>
  <c r="Z31" i="1"/>
  <c r="AA31" i="1" s="1"/>
  <c r="AH31" i="1" s="1"/>
  <c r="I32" i="1"/>
  <c r="H32" i="1" s="1"/>
  <c r="AQ33" i="1"/>
  <c r="AR33" i="1"/>
  <c r="AO33" i="1" s="1"/>
  <c r="Q31" i="1"/>
  <c r="M31" i="1"/>
  <c r="N31" i="1" s="1"/>
  <c r="G31" i="1" s="1"/>
  <c r="AT32" i="1"/>
  <c r="L32" i="1"/>
  <c r="X32" i="1"/>
  <c r="A33" i="1"/>
  <c r="AS159" i="1" l="1"/>
  <c r="AT159" i="1" s="1"/>
  <c r="AR160" i="1"/>
  <c r="AW157" i="1"/>
  <c r="AU157" i="1"/>
  <c r="AV158" i="1"/>
  <c r="AW32" i="1" s="1"/>
  <c r="M32" i="1"/>
  <c r="N32" i="1" s="1"/>
  <c r="G32" i="1" s="1"/>
  <c r="AT33" i="1"/>
  <c r="AE33" i="1"/>
  <c r="AB34" i="1"/>
  <c r="T29" i="1"/>
  <c r="AF29" i="1" s="1"/>
  <c r="S30" i="1"/>
  <c r="AQ34" i="1"/>
  <c r="AR34" i="1"/>
  <c r="AO34" i="1" s="1"/>
  <c r="L33" i="1"/>
  <c r="A34" i="1"/>
  <c r="X33" i="1"/>
  <c r="C33" i="1"/>
  <c r="Z32" i="1"/>
  <c r="AA32" i="1" s="1"/>
  <c r="AH32" i="1" s="1"/>
  <c r="AJ33" i="1"/>
  <c r="I33" i="1"/>
  <c r="H33" i="1" s="1"/>
  <c r="Y32" i="1"/>
  <c r="P32" i="1"/>
  <c r="F31" i="1"/>
  <c r="R31" i="1" s="1"/>
  <c r="Q32" i="1"/>
  <c r="M33" i="1" l="1"/>
  <c r="N33" i="1" s="1"/>
  <c r="G33" i="1" s="1"/>
  <c r="AS160" i="1"/>
  <c r="AT160" i="1" s="1"/>
  <c r="AR161" i="1"/>
  <c r="AW158" i="1"/>
  <c r="AU158" i="1"/>
  <c r="AV159" i="1"/>
  <c r="AW33" i="1" s="1"/>
  <c r="AB35" i="1"/>
  <c r="AE34" i="1"/>
  <c r="T30" i="1"/>
  <c r="AF30" i="1" s="1"/>
  <c r="S31" i="1"/>
  <c r="P33" i="1"/>
  <c r="O31" i="1"/>
  <c r="F32" i="1"/>
  <c r="R32" i="1" s="1"/>
  <c r="Q33" i="1"/>
  <c r="J31" i="1"/>
  <c r="Y33" i="1"/>
  <c r="C34" i="1"/>
  <c r="AJ34" i="1"/>
  <c r="Z33" i="1"/>
  <c r="AA33" i="1" s="1"/>
  <c r="AH33" i="1" s="1"/>
  <c r="I34" i="1"/>
  <c r="H34" i="1" s="1"/>
  <c r="AQ35" i="1"/>
  <c r="AR35" i="1"/>
  <c r="AO35" i="1" s="1"/>
  <c r="L34" i="1"/>
  <c r="M34" i="1" s="1"/>
  <c r="N34" i="1" s="1"/>
  <c r="X34" i="1"/>
  <c r="A35" i="1"/>
  <c r="AT34" i="1"/>
  <c r="G34" i="1" l="1"/>
  <c r="AS161" i="1"/>
  <c r="AT161" i="1" s="1"/>
  <c r="AR162" i="1"/>
  <c r="AW159" i="1"/>
  <c r="AU159" i="1"/>
  <c r="AV160" i="1"/>
  <c r="AW34" i="1" s="1"/>
  <c r="AE35" i="1"/>
  <c r="AB36" i="1"/>
  <c r="J32" i="1"/>
  <c r="O32" i="1"/>
  <c r="P34" i="1"/>
  <c r="T31" i="1"/>
  <c r="AF31" i="1" s="1"/>
  <c r="S32" i="1"/>
  <c r="F33" i="1"/>
  <c r="J33" i="1" s="1"/>
  <c r="AQ36" i="1"/>
  <c r="AR36" i="1"/>
  <c r="AO36" i="1" s="1"/>
  <c r="Y34" i="1"/>
  <c r="C35" i="1"/>
  <c r="AJ35" i="1"/>
  <c r="Z34" i="1"/>
  <c r="AA34" i="1" s="1"/>
  <c r="AH34" i="1" s="1"/>
  <c r="I35" i="1"/>
  <c r="H35" i="1" s="1"/>
  <c r="Q34" i="1"/>
  <c r="A36" i="1"/>
  <c r="L35" i="1"/>
  <c r="M35" i="1" s="1"/>
  <c r="N35" i="1" s="1"/>
  <c r="X35" i="1"/>
  <c r="AT35" i="1"/>
  <c r="G35" i="1" l="1"/>
  <c r="AS162" i="1"/>
  <c r="AT162" i="1" s="1"/>
  <c r="AR163" i="1"/>
  <c r="AW160" i="1"/>
  <c r="AU160" i="1"/>
  <c r="AV161" i="1"/>
  <c r="AW35" i="1" s="1"/>
  <c r="AB37" i="1"/>
  <c r="AE36" i="1"/>
  <c r="O33" i="1"/>
  <c r="S33" i="1"/>
  <c r="T32" i="1"/>
  <c r="AF32" i="1" s="1"/>
  <c r="F34" i="1"/>
  <c r="R34" i="1" s="1"/>
  <c r="R33" i="1"/>
  <c r="AR37" i="1"/>
  <c r="AO37" i="1" s="1"/>
  <c r="AQ37" i="1"/>
  <c r="A37" i="1"/>
  <c r="X36" i="1"/>
  <c r="L36" i="1"/>
  <c r="M36" i="1" s="1"/>
  <c r="N36" i="1" s="1"/>
  <c r="P35" i="1"/>
  <c r="AJ36" i="1"/>
  <c r="Z35" i="1"/>
  <c r="AA35" i="1" s="1"/>
  <c r="AH35" i="1" s="1"/>
  <c r="I36" i="1"/>
  <c r="H36" i="1" s="1"/>
  <c r="Y35" i="1"/>
  <c r="C36" i="1"/>
  <c r="Q35" i="1"/>
  <c r="AT36" i="1"/>
  <c r="G36" i="1" l="1"/>
  <c r="AR164" i="1"/>
  <c r="AS163" i="1"/>
  <c r="AT163" i="1" s="1"/>
  <c r="AW161" i="1"/>
  <c r="AV162" i="1"/>
  <c r="AW36" i="1" s="1"/>
  <c r="AU161" i="1"/>
  <c r="Q36" i="1"/>
  <c r="J34" i="1"/>
  <c r="AE37" i="1"/>
  <c r="AB38" i="1"/>
  <c r="F35" i="1"/>
  <c r="J35" i="1" s="1"/>
  <c r="O34" i="1"/>
  <c r="P36" i="1"/>
  <c r="T33" i="1"/>
  <c r="AF33" i="1" s="1"/>
  <c r="S34" i="1"/>
  <c r="X37" i="1"/>
  <c r="L37" i="1"/>
  <c r="M37" i="1" s="1"/>
  <c r="N37" i="1" s="1"/>
  <c r="A38" i="1"/>
  <c r="AQ38" i="1"/>
  <c r="AR38" i="1"/>
  <c r="AO38" i="1" s="1"/>
  <c r="Z36" i="1"/>
  <c r="AA36" i="1" s="1"/>
  <c r="AH36" i="1" s="1"/>
  <c r="C37" i="1"/>
  <c r="Y36" i="1"/>
  <c r="AJ37" i="1"/>
  <c r="I37" i="1"/>
  <c r="H37" i="1" s="1"/>
  <c r="AT37" i="1"/>
  <c r="G37" i="1" l="1"/>
  <c r="AW162" i="1"/>
  <c r="AV163" i="1"/>
  <c r="AW37" i="1" s="1"/>
  <c r="AU162" i="1"/>
  <c r="AR165" i="1"/>
  <c r="AS164" i="1"/>
  <c r="AT164" i="1" s="1"/>
  <c r="O35" i="1"/>
  <c r="F36" i="1"/>
  <c r="J36" i="1" s="1"/>
  <c r="R35" i="1"/>
  <c r="Q37" i="1"/>
  <c r="AB39" i="1"/>
  <c r="AE38" i="1"/>
  <c r="T34" i="1"/>
  <c r="AF34" i="1" s="1"/>
  <c r="S35" i="1"/>
  <c r="P37" i="1"/>
  <c r="AR39" i="1"/>
  <c r="AO39" i="1" s="1"/>
  <c r="AQ39" i="1"/>
  <c r="X38" i="1"/>
  <c r="L38" i="1"/>
  <c r="M38" i="1" s="1"/>
  <c r="N38" i="1" s="1"/>
  <c r="A39" i="1"/>
  <c r="AT38" i="1"/>
  <c r="AJ38" i="1"/>
  <c r="Y37" i="1"/>
  <c r="I38" i="1"/>
  <c r="H38" i="1" s="1"/>
  <c r="C38" i="1"/>
  <c r="Z37" i="1"/>
  <c r="AA37" i="1" s="1"/>
  <c r="AH37" i="1" s="1"/>
  <c r="AT39" i="1" l="1"/>
  <c r="G38" i="1"/>
  <c r="AW163" i="1"/>
  <c r="AV164" i="1"/>
  <c r="AW38" i="1" s="1"/>
  <c r="AU163" i="1"/>
  <c r="AS165" i="1"/>
  <c r="AT165" i="1" s="1"/>
  <c r="AR166" i="1"/>
  <c r="F37" i="1"/>
  <c r="J37" i="1" s="1"/>
  <c r="R36" i="1"/>
  <c r="P38" i="1"/>
  <c r="O36" i="1"/>
  <c r="AE39" i="1"/>
  <c r="AB40" i="1"/>
  <c r="Q38" i="1"/>
  <c r="T35" i="1"/>
  <c r="AF35" i="1" s="1"/>
  <c r="S36" i="1"/>
  <c r="Y38" i="1"/>
  <c r="I39" i="1"/>
  <c r="H39" i="1" s="1"/>
  <c r="AJ39" i="1"/>
  <c r="Z38" i="1"/>
  <c r="AA38" i="1" s="1"/>
  <c r="AH38" i="1" s="1"/>
  <c r="C39" i="1"/>
  <c r="AQ40" i="1"/>
  <c r="AR40" i="1"/>
  <c r="AO40" i="1" s="1"/>
  <c r="L39" i="1"/>
  <c r="M39" i="1" s="1"/>
  <c r="N39" i="1" s="1"/>
  <c r="X39" i="1"/>
  <c r="A40" i="1"/>
  <c r="G39" i="1" l="1"/>
  <c r="AT40" i="1"/>
  <c r="O37" i="1"/>
  <c r="AR167" i="1"/>
  <c r="AS166" i="1"/>
  <c r="AT166" i="1" s="1"/>
  <c r="AV165" i="1"/>
  <c r="AW39" i="1" s="1"/>
  <c r="AU164" i="1"/>
  <c r="AW164" i="1"/>
  <c r="F38" i="1"/>
  <c r="O38" i="1" s="1"/>
  <c r="R37" i="1"/>
  <c r="Q39" i="1"/>
  <c r="P39" i="1"/>
  <c r="AB41" i="1"/>
  <c r="AE40" i="1"/>
  <c r="T36" i="1"/>
  <c r="AF36" i="1" s="1"/>
  <c r="S37" i="1"/>
  <c r="I40" i="1"/>
  <c r="H40" i="1" s="1"/>
  <c r="Z39" i="1"/>
  <c r="AA39" i="1" s="1"/>
  <c r="AH39" i="1" s="1"/>
  <c r="AJ40" i="1"/>
  <c r="C40" i="1"/>
  <c r="Y39" i="1"/>
  <c r="AQ41" i="1"/>
  <c r="AR41" i="1"/>
  <c r="AO41" i="1" s="1"/>
  <c r="X40" i="1"/>
  <c r="A41" i="1"/>
  <c r="L40" i="1"/>
  <c r="M40" i="1" s="1"/>
  <c r="N40" i="1" s="1"/>
  <c r="G40" i="1" l="1"/>
  <c r="AW165" i="1"/>
  <c r="AV166" i="1"/>
  <c r="AW40" i="1" s="1"/>
  <c r="AU165" i="1"/>
  <c r="AR168" i="1"/>
  <c r="AS167" i="1"/>
  <c r="AT167" i="1" s="1"/>
  <c r="R38" i="1"/>
  <c r="F39" i="1"/>
  <c r="R39" i="1" s="1"/>
  <c r="J38" i="1"/>
  <c r="Q40" i="1"/>
  <c r="AB42" i="1"/>
  <c r="AE41" i="1"/>
  <c r="T37" i="1"/>
  <c r="AF37" i="1" s="1"/>
  <c r="S38" i="1"/>
  <c r="AQ42" i="1"/>
  <c r="AR42" i="1"/>
  <c r="AO42" i="1" s="1"/>
  <c r="AT41" i="1"/>
  <c r="A42" i="1"/>
  <c r="X41" i="1"/>
  <c r="L41" i="1"/>
  <c r="M41" i="1" s="1"/>
  <c r="N41" i="1" s="1"/>
  <c r="AJ41" i="1"/>
  <c r="Z40" i="1"/>
  <c r="AA40" i="1" s="1"/>
  <c r="AH40" i="1" s="1"/>
  <c r="I41" i="1"/>
  <c r="H41" i="1" s="1"/>
  <c r="C41" i="1"/>
  <c r="Y40" i="1"/>
  <c r="P40" i="1"/>
  <c r="P41" i="1" l="1"/>
  <c r="F40" i="1"/>
  <c r="O40" i="1" s="1"/>
  <c r="G41" i="1"/>
  <c r="AU166" i="1"/>
  <c r="AV167" i="1"/>
  <c r="AW41" i="1" s="1"/>
  <c r="AS168" i="1"/>
  <c r="AT168" i="1" s="1"/>
  <c r="AR169" i="1"/>
  <c r="AW166" i="1"/>
  <c r="O39" i="1"/>
  <c r="J39" i="1"/>
  <c r="AT42" i="1"/>
  <c r="AE42" i="1"/>
  <c r="AB43" i="1"/>
  <c r="S39" i="1"/>
  <c r="T38" i="1"/>
  <c r="AF38" i="1" s="1"/>
  <c r="Q41" i="1"/>
  <c r="AQ43" i="1"/>
  <c r="AR43" i="1"/>
  <c r="AO43" i="1" s="1"/>
  <c r="I42" i="1"/>
  <c r="H42" i="1" s="1"/>
  <c r="Y41" i="1"/>
  <c r="C42" i="1"/>
  <c r="AJ42" i="1"/>
  <c r="Z41" i="1"/>
  <c r="AA41" i="1" s="1"/>
  <c r="AH41" i="1" s="1"/>
  <c r="A43" i="1"/>
  <c r="X42" i="1"/>
  <c r="L42" i="1"/>
  <c r="M42" i="1" s="1"/>
  <c r="N42" i="1" s="1"/>
  <c r="G42" i="1" l="1"/>
  <c r="F41" i="1"/>
  <c r="J41" i="1" s="1"/>
  <c r="J40" i="1"/>
  <c r="R40" i="1"/>
  <c r="AS169" i="1"/>
  <c r="AT169" i="1" s="1"/>
  <c r="AR170" i="1"/>
  <c r="AW167" i="1"/>
  <c r="AU167" i="1"/>
  <c r="AV168" i="1"/>
  <c r="AW42" i="1" s="1"/>
  <c r="AE43" i="1"/>
  <c r="AB44" i="1"/>
  <c r="S40" i="1"/>
  <c r="T39" i="1"/>
  <c r="AF39" i="1" s="1"/>
  <c r="AQ44" i="1"/>
  <c r="AR44" i="1"/>
  <c r="AO44" i="1" s="1"/>
  <c r="P42" i="1"/>
  <c r="I43" i="1"/>
  <c r="H43" i="1" s="1"/>
  <c r="Z42" i="1"/>
  <c r="AA42" i="1" s="1"/>
  <c r="AH42" i="1" s="1"/>
  <c r="AJ43" i="1"/>
  <c r="Y42" i="1"/>
  <c r="C43" i="1"/>
  <c r="AT43" i="1"/>
  <c r="Q42" i="1"/>
  <c r="X43" i="1"/>
  <c r="L43" i="1"/>
  <c r="M43" i="1" s="1"/>
  <c r="N43" i="1" s="1"/>
  <c r="A44" i="1"/>
  <c r="G43" i="1" l="1"/>
  <c r="F42" i="1"/>
  <c r="O42" i="1" s="1"/>
  <c r="R42" i="1" s="1"/>
  <c r="O41" i="1"/>
  <c r="R41" i="1" s="1"/>
  <c r="AS170" i="1"/>
  <c r="AT170" i="1" s="1"/>
  <c r="AR171" i="1"/>
  <c r="AW168" i="1"/>
  <c r="AU168" i="1"/>
  <c r="AV169" i="1"/>
  <c r="AW43" i="1" s="1"/>
  <c r="P43" i="1"/>
  <c r="AE44" i="1"/>
  <c r="AB45" i="1"/>
  <c r="S41" i="1"/>
  <c r="T40" i="1"/>
  <c r="AF40" i="1" s="1"/>
  <c r="AR45" i="1"/>
  <c r="AO45" i="1" s="1"/>
  <c r="AQ45" i="1"/>
  <c r="L44" i="1"/>
  <c r="M44" i="1" s="1"/>
  <c r="N44" i="1" s="1"/>
  <c r="X44" i="1"/>
  <c r="A45" i="1"/>
  <c r="Y43" i="1"/>
  <c r="I44" i="1"/>
  <c r="H44" i="1" s="1"/>
  <c r="C44" i="1"/>
  <c r="Z43" i="1"/>
  <c r="AA43" i="1" s="1"/>
  <c r="AH43" i="1" s="1"/>
  <c r="AJ44" i="1"/>
  <c r="Q43" i="1"/>
  <c r="AT44" i="1"/>
  <c r="G44" i="1" l="1"/>
  <c r="AT45" i="1"/>
  <c r="J42" i="1"/>
  <c r="F43" i="1"/>
  <c r="O43" i="1" s="1"/>
  <c r="R43" i="1" s="1"/>
  <c r="AR172" i="1"/>
  <c r="AS171" i="1"/>
  <c r="AT171" i="1" s="1"/>
  <c r="AU169" i="1"/>
  <c r="AV170" i="1"/>
  <c r="AW44" i="1" s="1"/>
  <c r="AW169" i="1"/>
  <c r="AB46" i="1"/>
  <c r="AE45" i="1"/>
  <c r="S42" i="1"/>
  <c r="T41" i="1"/>
  <c r="AF41" i="1" s="1"/>
  <c r="AR46" i="1"/>
  <c r="AO46" i="1" s="1"/>
  <c r="AQ46" i="1"/>
  <c r="Q44" i="1"/>
  <c r="P44" i="1"/>
  <c r="L45" i="1"/>
  <c r="M45" i="1" s="1"/>
  <c r="N45" i="1" s="1"/>
  <c r="A46" i="1"/>
  <c r="X45" i="1"/>
  <c r="Z44" i="1"/>
  <c r="AA44" i="1" s="1"/>
  <c r="AH44" i="1" s="1"/>
  <c r="I45" i="1"/>
  <c r="H45" i="1" s="1"/>
  <c r="C45" i="1"/>
  <c r="Y44" i="1"/>
  <c r="AJ45" i="1"/>
  <c r="G45" i="1" l="1"/>
  <c r="F44" i="1"/>
  <c r="J44" i="1" s="1"/>
  <c r="J43" i="1"/>
  <c r="AU170" i="1"/>
  <c r="AV171" i="1"/>
  <c r="AW45" i="1" s="1"/>
  <c r="AS172" i="1"/>
  <c r="AT172" i="1" s="1"/>
  <c r="AR173" i="1"/>
  <c r="AW170" i="1"/>
  <c r="AT46" i="1"/>
  <c r="AB47" i="1"/>
  <c r="AE46" i="1"/>
  <c r="S43" i="1"/>
  <c r="T42" i="1"/>
  <c r="AF42" i="1" s="1"/>
  <c r="AQ47" i="1"/>
  <c r="AR47" i="1"/>
  <c r="AO47" i="1" s="1"/>
  <c r="C46" i="1"/>
  <c r="Z45" i="1"/>
  <c r="AA45" i="1" s="1"/>
  <c r="AH45" i="1" s="1"/>
  <c r="Y45" i="1"/>
  <c r="AJ46" i="1"/>
  <c r="I46" i="1"/>
  <c r="H46" i="1" s="1"/>
  <c r="P45" i="1"/>
  <c r="A47" i="1"/>
  <c r="X46" i="1"/>
  <c r="L46" i="1"/>
  <c r="M46" i="1" s="1"/>
  <c r="N46" i="1" s="1"/>
  <c r="Q45" i="1"/>
  <c r="O44" i="1" l="1"/>
  <c r="R44" i="1" s="1"/>
  <c r="G46" i="1"/>
  <c r="F45" i="1"/>
  <c r="O45" i="1" s="1"/>
  <c r="R45" i="1" s="1"/>
  <c r="AR174" i="1"/>
  <c r="AS173" i="1"/>
  <c r="AT173" i="1" s="1"/>
  <c r="AW171" i="1"/>
  <c r="AV172" i="1"/>
  <c r="AW46" i="1" s="1"/>
  <c r="AU171" i="1"/>
  <c r="AB48" i="1"/>
  <c r="AE47" i="1"/>
  <c r="Q46" i="1"/>
  <c r="P46" i="1"/>
  <c r="S44" i="1"/>
  <c r="T43" i="1"/>
  <c r="AF43" i="1" s="1"/>
  <c r="AQ48" i="1"/>
  <c r="AR48" i="1"/>
  <c r="AO48" i="1" s="1"/>
  <c r="Y46" i="1"/>
  <c r="C47" i="1"/>
  <c r="AJ47" i="1"/>
  <c r="I47" i="1"/>
  <c r="H47" i="1" s="1"/>
  <c r="Z46" i="1"/>
  <c r="AA46" i="1" s="1"/>
  <c r="AH46" i="1" s="1"/>
  <c r="AT47" i="1"/>
  <c r="X47" i="1"/>
  <c r="L47" i="1"/>
  <c r="M47" i="1" s="1"/>
  <c r="N47" i="1" s="1"/>
  <c r="A48" i="1"/>
  <c r="G47" i="1" l="1"/>
  <c r="J45" i="1"/>
  <c r="F46" i="1"/>
  <c r="J46" i="1" s="1"/>
  <c r="AU172" i="1"/>
  <c r="AV173" i="1"/>
  <c r="AW47" i="1" s="1"/>
  <c r="AR175" i="1"/>
  <c r="AS174" i="1"/>
  <c r="AT174" i="1" s="1"/>
  <c r="AW172" i="1"/>
  <c r="AB49" i="1"/>
  <c r="AE48" i="1"/>
  <c r="T44" i="1"/>
  <c r="AF44" i="1" s="1"/>
  <c r="S45" i="1"/>
  <c r="AQ49" i="1"/>
  <c r="AR49" i="1"/>
  <c r="AO49" i="1" s="1"/>
  <c r="Q47" i="1"/>
  <c r="Y47" i="1"/>
  <c r="AJ48" i="1"/>
  <c r="Z47" i="1"/>
  <c r="AA47" i="1" s="1"/>
  <c r="AH47" i="1" s="1"/>
  <c r="I48" i="1"/>
  <c r="H48" i="1" s="1"/>
  <c r="C48" i="1"/>
  <c r="P47" i="1"/>
  <c r="L48" i="1"/>
  <c r="M48" i="1" s="1"/>
  <c r="N48" i="1" s="1"/>
  <c r="X48" i="1"/>
  <c r="A49" i="1"/>
  <c r="AT48" i="1"/>
  <c r="G48" i="1" l="1"/>
  <c r="O46" i="1"/>
  <c r="R46" i="1" s="1"/>
  <c r="F47" i="1"/>
  <c r="O47" i="1" s="1"/>
  <c r="R47" i="1" s="1"/>
  <c r="AW173" i="1"/>
  <c r="AU173" i="1"/>
  <c r="AV174" i="1"/>
  <c r="AW48" i="1" s="1"/>
  <c r="AR176" i="1"/>
  <c r="AS175" i="1"/>
  <c r="AT175" i="1" s="1"/>
  <c r="AT49" i="1"/>
  <c r="AE49" i="1"/>
  <c r="AB50" i="1"/>
  <c r="Q48" i="1"/>
  <c r="T45" i="1"/>
  <c r="AF45" i="1" s="1"/>
  <c r="S46" i="1"/>
  <c r="L49" i="1"/>
  <c r="M49" i="1" s="1"/>
  <c r="N49" i="1" s="1"/>
  <c r="A50" i="1"/>
  <c r="X49" i="1"/>
  <c r="AJ49" i="1"/>
  <c r="Z48" i="1"/>
  <c r="AA48" i="1" s="1"/>
  <c r="AH48" i="1" s="1"/>
  <c r="I49" i="1"/>
  <c r="H49" i="1" s="1"/>
  <c r="Y48" i="1"/>
  <c r="C49" i="1"/>
  <c r="AQ50" i="1"/>
  <c r="AR50" i="1"/>
  <c r="AO50" i="1" s="1"/>
  <c r="P48" i="1"/>
  <c r="P49" i="1" l="1"/>
  <c r="G49" i="1"/>
  <c r="F48" i="1"/>
  <c r="O48" i="1" s="1"/>
  <c r="R48" i="1" s="1"/>
  <c r="J47" i="1"/>
  <c r="AW174" i="1"/>
  <c r="AU174" i="1"/>
  <c r="AV175" i="1"/>
  <c r="AW49" i="1" s="1"/>
  <c r="AR177" i="1"/>
  <c r="AS176" i="1"/>
  <c r="AT176" i="1" s="1"/>
  <c r="AE50" i="1"/>
  <c r="AB51" i="1"/>
  <c r="AT50" i="1"/>
  <c r="Q49" i="1"/>
  <c r="T46" i="1"/>
  <c r="AF46" i="1" s="1"/>
  <c r="S47" i="1"/>
  <c r="L50" i="1"/>
  <c r="M50" i="1" s="1"/>
  <c r="N50" i="1" s="1"/>
  <c r="X50" i="1"/>
  <c r="A51" i="1"/>
  <c r="AR51" i="1"/>
  <c r="AO51" i="1" s="1"/>
  <c r="AQ51" i="1"/>
  <c r="Z49" i="1"/>
  <c r="AA49" i="1" s="1"/>
  <c r="AH49" i="1" s="1"/>
  <c r="AJ50" i="1"/>
  <c r="Y49" i="1"/>
  <c r="I50" i="1"/>
  <c r="H50" i="1" s="1"/>
  <c r="C50" i="1"/>
  <c r="G50" i="1" l="1"/>
  <c r="J48" i="1"/>
  <c r="F49" i="1"/>
  <c r="O49" i="1" s="1"/>
  <c r="R49" i="1" s="1"/>
  <c r="AW175" i="1"/>
  <c r="AV176" i="1"/>
  <c r="AW50" i="1" s="1"/>
  <c r="AU175" i="1"/>
  <c r="AR178" i="1"/>
  <c r="AS177" i="1"/>
  <c r="AT177" i="1" s="1"/>
  <c r="AW176" i="1" s="1"/>
  <c r="AE51" i="1"/>
  <c r="AB52" i="1"/>
  <c r="Q50" i="1"/>
  <c r="S48" i="1"/>
  <c r="T47" i="1"/>
  <c r="AF47" i="1" s="1"/>
  <c r="AQ52" i="1"/>
  <c r="AR52" i="1"/>
  <c r="AO52" i="1" s="1"/>
  <c r="L51" i="1"/>
  <c r="M51" i="1" s="1"/>
  <c r="N51" i="1" s="1"/>
  <c r="X51" i="1"/>
  <c r="A52" i="1"/>
  <c r="P50" i="1"/>
  <c r="C51" i="1"/>
  <c r="Y50" i="1"/>
  <c r="AJ51" i="1"/>
  <c r="I51" i="1"/>
  <c r="H51" i="1" s="1"/>
  <c r="Z50" i="1"/>
  <c r="AA50" i="1" s="1"/>
  <c r="AH50" i="1" s="1"/>
  <c r="AT51" i="1"/>
  <c r="G51" i="1" l="1"/>
  <c r="F50" i="1"/>
  <c r="O50" i="1" s="1"/>
  <c r="R50" i="1" s="1"/>
  <c r="J49" i="1"/>
  <c r="AV177" i="1"/>
  <c r="AW51" i="1" s="1"/>
  <c r="AU176" i="1"/>
  <c r="AR179" i="1"/>
  <c r="AS178" i="1"/>
  <c r="AT178" i="1" s="1"/>
  <c r="AW177" i="1" s="1"/>
  <c r="AE52" i="1"/>
  <c r="AB53" i="1"/>
  <c r="T48" i="1"/>
  <c r="AF48" i="1" s="1"/>
  <c r="S49" i="1"/>
  <c r="AR53" i="1"/>
  <c r="AO53" i="1" s="1"/>
  <c r="AQ53" i="1"/>
  <c r="AT52" i="1"/>
  <c r="A53" i="1"/>
  <c r="L52" i="1"/>
  <c r="M52" i="1" s="1"/>
  <c r="N52" i="1" s="1"/>
  <c r="X52" i="1"/>
  <c r="P51" i="1"/>
  <c r="C52" i="1"/>
  <c r="Y51" i="1"/>
  <c r="AJ52" i="1"/>
  <c r="Z51" i="1"/>
  <c r="AA51" i="1" s="1"/>
  <c r="AH51" i="1" s="1"/>
  <c r="I52" i="1"/>
  <c r="H52" i="1" s="1"/>
  <c r="Q51" i="1"/>
  <c r="G52" i="1" l="1"/>
  <c r="F51" i="1"/>
  <c r="J51" i="1" s="1"/>
  <c r="J50" i="1"/>
  <c r="AU177" i="1"/>
  <c r="AV178" i="1"/>
  <c r="AW52" i="1" s="1"/>
  <c r="AR180" i="1"/>
  <c r="AS179" i="1"/>
  <c r="AT179" i="1" s="1"/>
  <c r="AT53" i="1"/>
  <c r="P52" i="1"/>
  <c r="AE53" i="1"/>
  <c r="AB54" i="1"/>
  <c r="T49" i="1"/>
  <c r="AF49" i="1" s="1"/>
  <c r="S50" i="1"/>
  <c r="AR54" i="1"/>
  <c r="AO54" i="1" s="1"/>
  <c r="AQ54" i="1"/>
  <c r="L53" i="1"/>
  <c r="M53" i="1" s="1"/>
  <c r="N53" i="1" s="1"/>
  <c r="A54" i="1"/>
  <c r="X53" i="1"/>
  <c r="Z52" i="1"/>
  <c r="AA52" i="1" s="1"/>
  <c r="AH52" i="1" s="1"/>
  <c r="Y52" i="1"/>
  <c r="AJ53" i="1"/>
  <c r="I53" i="1"/>
  <c r="H53" i="1" s="1"/>
  <c r="C53" i="1"/>
  <c r="Q52" i="1"/>
  <c r="G53" i="1" l="1"/>
  <c r="O51" i="1"/>
  <c r="R51" i="1" s="1"/>
  <c r="F52" i="1"/>
  <c r="O52" i="1" s="1"/>
  <c r="R52" i="1" s="1"/>
  <c r="AW178" i="1"/>
  <c r="AU178" i="1"/>
  <c r="AV179" i="1"/>
  <c r="AW53" i="1" s="1"/>
  <c r="AR181" i="1"/>
  <c r="AS180" i="1"/>
  <c r="AT180" i="1" s="1"/>
  <c r="AW179" i="1" s="1"/>
  <c r="AT54" i="1"/>
  <c r="AB55" i="1"/>
  <c r="AE54" i="1"/>
  <c r="Q53" i="1"/>
  <c r="P53" i="1"/>
  <c r="S51" i="1"/>
  <c r="T50" i="1"/>
  <c r="AF50" i="1" s="1"/>
  <c r="AQ55" i="1"/>
  <c r="AR55" i="1"/>
  <c r="AO55" i="1" s="1"/>
  <c r="AJ54" i="1"/>
  <c r="I54" i="1"/>
  <c r="H54" i="1" s="1"/>
  <c r="Z53" i="1"/>
  <c r="AA53" i="1" s="1"/>
  <c r="AH53" i="1" s="1"/>
  <c r="Y53" i="1"/>
  <c r="C54" i="1"/>
  <c r="L54" i="1"/>
  <c r="M54" i="1" s="1"/>
  <c r="N54" i="1" s="1"/>
  <c r="A55" i="1"/>
  <c r="X54" i="1"/>
  <c r="G54" i="1" l="1"/>
  <c r="F53" i="1"/>
  <c r="J52" i="1"/>
  <c r="AV180" i="1"/>
  <c r="AW54" i="1" s="1"/>
  <c r="AU179" i="1"/>
  <c r="AS181" i="1"/>
  <c r="AT181" i="1" s="1"/>
  <c r="AW180" i="1" s="1"/>
  <c r="AR182" i="1"/>
  <c r="AE55" i="1"/>
  <c r="AB56" i="1"/>
  <c r="Q54" i="1"/>
  <c r="S52" i="1"/>
  <c r="T51" i="1"/>
  <c r="AF51" i="1" s="1"/>
  <c r="AQ56" i="1"/>
  <c r="AR56" i="1"/>
  <c r="AO56" i="1" s="1"/>
  <c r="X55" i="1"/>
  <c r="L55" i="1"/>
  <c r="M55" i="1" s="1"/>
  <c r="N55" i="1" s="1"/>
  <c r="A56" i="1"/>
  <c r="P54" i="1"/>
  <c r="Y54" i="1"/>
  <c r="I55" i="1"/>
  <c r="H55" i="1" s="1"/>
  <c r="AJ55" i="1"/>
  <c r="Z54" i="1"/>
  <c r="AA54" i="1" s="1"/>
  <c r="AH54" i="1" s="1"/>
  <c r="C55" i="1"/>
  <c r="AT55" i="1"/>
  <c r="G55" i="1" l="1"/>
  <c r="F54" i="1"/>
  <c r="J54" i="1" s="1"/>
  <c r="J53" i="1"/>
  <c r="O53" i="1"/>
  <c r="R53" i="1" s="1"/>
  <c r="AR183" i="1"/>
  <c r="AS182" i="1"/>
  <c r="AT182" i="1" s="1"/>
  <c r="AV181" i="1"/>
  <c r="AW55" i="1" s="1"/>
  <c r="AU180" i="1"/>
  <c r="AB57" i="1"/>
  <c r="AE56" i="1"/>
  <c r="Q55" i="1"/>
  <c r="P55" i="1"/>
  <c r="T52" i="1"/>
  <c r="AF52" i="1" s="1"/>
  <c r="S53" i="1"/>
  <c r="AR57" i="1"/>
  <c r="AO57" i="1" s="1"/>
  <c r="AQ57" i="1"/>
  <c r="A57" i="1"/>
  <c r="L56" i="1"/>
  <c r="X56" i="1"/>
  <c r="AT56" i="1"/>
  <c r="C56" i="1"/>
  <c r="Z55" i="1"/>
  <c r="AA55" i="1" s="1"/>
  <c r="AH55" i="1" s="1"/>
  <c r="I56" i="1"/>
  <c r="H56" i="1" s="1"/>
  <c r="Y55" i="1"/>
  <c r="AJ56" i="1"/>
  <c r="O54" i="1" l="1"/>
  <c r="R54" i="1" s="1"/>
  <c r="F55" i="1"/>
  <c r="O55" i="1" s="1"/>
  <c r="R55" i="1" s="1"/>
  <c r="AV182" i="1"/>
  <c r="AW56" i="1" s="1"/>
  <c r="AU181" i="1"/>
  <c r="AS183" i="1"/>
  <c r="AT183" i="1" s="1"/>
  <c r="AR184" i="1"/>
  <c r="AW181" i="1"/>
  <c r="AT57" i="1"/>
  <c r="AE57" i="1"/>
  <c r="AB58" i="1"/>
  <c r="S54" i="1"/>
  <c r="T53" i="1"/>
  <c r="AF53" i="1" s="1"/>
  <c r="P56" i="1"/>
  <c r="M56" i="1"/>
  <c r="N56" i="1" s="1"/>
  <c r="G56" i="1" s="1"/>
  <c r="Q56" i="1"/>
  <c r="Z56" i="1"/>
  <c r="AA56" i="1" s="1"/>
  <c r="AH56" i="1" s="1"/>
  <c r="C57" i="1"/>
  <c r="I57" i="1"/>
  <c r="H57" i="1" s="1"/>
  <c r="Y56" i="1"/>
  <c r="AJ57" i="1"/>
  <c r="AR58" i="1"/>
  <c r="AO58" i="1" s="1"/>
  <c r="AQ58" i="1"/>
  <c r="A58" i="1"/>
  <c r="X57" i="1"/>
  <c r="L57" i="1"/>
  <c r="J55" i="1" l="1"/>
  <c r="AR185" i="1"/>
  <c r="AS184" i="1"/>
  <c r="AT184" i="1" s="1"/>
  <c r="AV183" i="1"/>
  <c r="AW57" i="1" s="1"/>
  <c r="AU182" i="1"/>
  <c r="AW182" i="1"/>
  <c r="AB59" i="1"/>
  <c r="AE58" i="1"/>
  <c r="S55" i="1"/>
  <c r="T54" i="1"/>
  <c r="AF54" i="1" s="1"/>
  <c r="AQ59" i="1"/>
  <c r="AR59" i="1"/>
  <c r="AO59" i="1" s="1"/>
  <c r="F56" i="1"/>
  <c r="O56" i="1" s="1"/>
  <c r="R56" i="1" s="1"/>
  <c r="M57" i="1"/>
  <c r="N57" i="1" s="1"/>
  <c r="G57" i="1" s="1"/>
  <c r="P57" i="1"/>
  <c r="Q57" i="1"/>
  <c r="C58" i="1"/>
  <c r="Y57" i="1"/>
  <c r="I58" i="1"/>
  <c r="H58" i="1" s="1"/>
  <c r="AJ58" i="1"/>
  <c r="Z57" i="1"/>
  <c r="AA57" i="1" s="1"/>
  <c r="AH57" i="1" s="1"/>
  <c r="X58" i="1"/>
  <c r="L58" i="1"/>
  <c r="A59" i="1"/>
  <c r="AT58" i="1"/>
  <c r="AW183" i="1" l="1"/>
  <c r="AU183" i="1"/>
  <c r="AV184" i="1"/>
  <c r="AW58" i="1" s="1"/>
  <c r="AR186" i="1"/>
  <c r="AS185" i="1"/>
  <c r="AT185" i="1" s="1"/>
  <c r="Q58" i="1"/>
  <c r="AB60" i="1"/>
  <c r="AB61" i="1" s="1"/>
  <c r="AB62" i="1" s="1"/>
  <c r="AB63" i="1" s="1"/>
  <c r="AE59" i="1"/>
  <c r="AK54" i="1"/>
  <c r="T55" i="1"/>
  <c r="AF55" i="1" s="1"/>
  <c r="S56" i="1"/>
  <c r="AQ60" i="1"/>
  <c r="AR60" i="1"/>
  <c r="AO60" i="1" s="1"/>
  <c r="C59" i="1"/>
  <c r="I59" i="1"/>
  <c r="H59" i="1" s="1"/>
  <c r="Z58" i="1"/>
  <c r="AA58" i="1" s="1"/>
  <c r="AH58" i="1" s="1"/>
  <c r="AJ59" i="1"/>
  <c r="Y58" i="1"/>
  <c r="A60" i="1"/>
  <c r="L59" i="1"/>
  <c r="X59" i="1"/>
  <c r="AT59" i="1"/>
  <c r="M58" i="1"/>
  <c r="N58" i="1" s="1"/>
  <c r="G58" i="1" s="1"/>
  <c r="P58" i="1"/>
  <c r="F57" i="1"/>
  <c r="J56" i="1"/>
  <c r="AW184" i="1" l="1"/>
  <c r="AV185" i="1"/>
  <c r="AW59" i="1" s="1"/>
  <c r="AU184" i="1"/>
  <c r="AS186" i="1"/>
  <c r="AT186" i="1" s="1"/>
  <c r="AR187" i="1"/>
  <c r="P59" i="1"/>
  <c r="M59" i="1"/>
  <c r="N59" i="1" s="1"/>
  <c r="G59" i="1" s="1"/>
  <c r="T56" i="1"/>
  <c r="AF56" i="1" s="1"/>
  <c r="S57" i="1"/>
  <c r="AR61" i="1"/>
  <c r="AO61" i="1" s="1"/>
  <c r="AQ61" i="1"/>
  <c r="Q59" i="1"/>
  <c r="X60" i="1"/>
  <c r="A61" i="1"/>
  <c r="AB64" i="1"/>
  <c r="J57" i="1"/>
  <c r="Y59" i="1"/>
  <c r="I60" i="1"/>
  <c r="H60" i="1" s="1"/>
  <c r="C60" i="1"/>
  <c r="AJ60" i="1"/>
  <c r="Z59" i="1"/>
  <c r="O57" i="1"/>
  <c r="R57" i="1" s="1"/>
  <c r="F58" i="1"/>
  <c r="AT60" i="1"/>
  <c r="AS187" i="1" l="1"/>
  <c r="AT187" i="1" s="1"/>
  <c r="AR188" i="1"/>
  <c r="AW185" i="1"/>
  <c r="AV186" i="1"/>
  <c r="AW60" i="1" s="1"/>
  <c r="AU185" i="1"/>
  <c r="AT61" i="1"/>
  <c r="T57" i="1"/>
  <c r="AF57" i="1" s="1"/>
  <c r="S58" i="1"/>
  <c r="AQ62" i="1"/>
  <c r="AR62" i="1"/>
  <c r="AO62" i="1" s="1"/>
  <c r="O58" i="1"/>
  <c r="R58" i="1" s="1"/>
  <c r="F59" i="1"/>
  <c r="AB65" i="1"/>
  <c r="C61" i="1"/>
  <c r="Y60" i="1"/>
  <c r="AJ61" i="1"/>
  <c r="Z60" i="1"/>
  <c r="AA60" i="1" s="1"/>
  <c r="AH60" i="1" s="1"/>
  <c r="I61" i="1"/>
  <c r="H61" i="1" s="1"/>
  <c r="J58" i="1"/>
  <c r="A62" i="1"/>
  <c r="X61" i="1"/>
  <c r="AR189" i="1" l="1"/>
  <c r="AS188" i="1"/>
  <c r="AT188" i="1" s="1"/>
  <c r="AW186" i="1"/>
  <c r="AU186" i="1"/>
  <c r="AV187" i="1"/>
  <c r="AW61" i="1" s="1"/>
  <c r="AT62" i="1"/>
  <c r="T58" i="1"/>
  <c r="AF58" i="1" s="1"/>
  <c r="S59" i="1"/>
  <c r="AB66" i="1"/>
  <c r="Z61" i="1"/>
  <c r="AA61" i="1" s="1"/>
  <c r="AH61" i="1" s="1"/>
  <c r="I62" i="1"/>
  <c r="H62" i="1" s="1"/>
  <c r="C62" i="1"/>
  <c r="Y61" i="1"/>
  <c r="AJ62" i="1"/>
  <c r="AQ63" i="1"/>
  <c r="AR63" i="1"/>
  <c r="AO63" i="1" s="1"/>
  <c r="X62" i="1"/>
  <c r="A63" i="1"/>
  <c r="O59" i="1"/>
  <c r="R59" i="1" s="1"/>
  <c r="J59" i="1"/>
  <c r="AW187" i="1" l="1"/>
  <c r="AV188" i="1"/>
  <c r="AW62" i="1" s="1"/>
  <c r="AU187" i="1"/>
  <c r="AS189" i="1"/>
  <c r="AT189" i="1" s="1"/>
  <c r="AR190" i="1"/>
  <c r="AT63" i="1"/>
  <c r="T59" i="1"/>
  <c r="S60" i="1"/>
  <c r="X63" i="1"/>
  <c r="A64" i="1"/>
  <c r="Z62" i="1"/>
  <c r="AA62" i="1" s="1"/>
  <c r="AH62" i="1" s="1"/>
  <c r="I63" i="1"/>
  <c r="H63" i="1" s="1"/>
  <c r="Y62" i="1"/>
  <c r="C63" i="1"/>
  <c r="AJ63" i="1"/>
  <c r="AB67" i="1"/>
  <c r="AR64" i="1"/>
  <c r="AO64" i="1" s="1"/>
  <c r="AQ64" i="1"/>
  <c r="AT64" i="1" l="1"/>
  <c r="AS190" i="1"/>
  <c r="AT190" i="1" s="1"/>
  <c r="AR191" i="1"/>
  <c r="AW188" i="1"/>
  <c r="AV189" i="1"/>
  <c r="AW63" i="1" s="1"/>
  <c r="AU188" i="1"/>
  <c r="T60" i="1"/>
  <c r="S61" i="1"/>
  <c r="AA59" i="1"/>
  <c r="AF59" i="1"/>
  <c r="AR65" i="1"/>
  <c r="AO65" i="1" s="1"/>
  <c r="AQ65" i="1"/>
  <c r="C64" i="1"/>
  <c r="Z63" i="1"/>
  <c r="AA63" i="1" s="1"/>
  <c r="AH63" i="1" s="1"/>
  <c r="I64" i="1"/>
  <c r="H64" i="1" s="1"/>
  <c r="Y63" i="1"/>
  <c r="AJ64" i="1"/>
  <c r="AB68" i="1"/>
  <c r="A65" i="1"/>
  <c r="X64" i="1"/>
  <c r="AT65" i="1" l="1"/>
  <c r="AS191" i="1"/>
  <c r="AT191" i="1" s="1"/>
  <c r="AR192" i="1"/>
  <c r="AW189" i="1"/>
  <c r="AV190" i="1"/>
  <c r="AW64" i="1" s="1"/>
  <c r="AU189" i="1"/>
  <c r="AH59" i="1"/>
  <c r="T61" i="1"/>
  <c r="S62" i="1"/>
  <c r="AR66" i="1"/>
  <c r="AO66" i="1" s="1"/>
  <c r="AQ66" i="1"/>
  <c r="X65" i="1"/>
  <c r="A66" i="1"/>
  <c r="AB69" i="1"/>
  <c r="AJ65" i="1"/>
  <c r="Z64" i="1"/>
  <c r="AA64" i="1" s="1"/>
  <c r="AH64" i="1" s="1"/>
  <c r="Y64" i="1"/>
  <c r="C65" i="1"/>
  <c r="I65" i="1"/>
  <c r="H65" i="1" s="1"/>
  <c r="AS192" i="1" l="1"/>
  <c r="AT192" i="1" s="1"/>
  <c r="AW191" i="1" s="1"/>
  <c r="AR193" i="1"/>
  <c r="AV191" i="1"/>
  <c r="AW65" i="1" s="1"/>
  <c r="AU190" i="1"/>
  <c r="AW190" i="1"/>
  <c r="S63" i="1"/>
  <c r="T62" i="1"/>
  <c r="AR67" i="1"/>
  <c r="AO67" i="1" s="1"/>
  <c r="AQ67" i="1"/>
  <c r="Z65" i="1"/>
  <c r="AA65" i="1" s="1"/>
  <c r="AH65" i="1" s="1"/>
  <c r="Y65" i="1"/>
  <c r="C66" i="1"/>
  <c r="AJ66" i="1"/>
  <c r="I66" i="1"/>
  <c r="H66" i="1" s="1"/>
  <c r="AB70" i="1"/>
  <c r="A67" i="1"/>
  <c r="X66" i="1"/>
  <c r="AT66" i="1"/>
  <c r="AT67" i="1" l="1"/>
  <c r="AR194" i="1"/>
  <c r="AS193" i="1"/>
  <c r="AT193" i="1" s="1"/>
  <c r="AU191" i="1"/>
  <c r="AV192" i="1"/>
  <c r="AW66" i="1" s="1"/>
  <c r="T63" i="1"/>
  <c r="S64" i="1"/>
  <c r="AQ68" i="1"/>
  <c r="AR68" i="1"/>
  <c r="AO68" i="1" s="1"/>
  <c r="A68" i="1"/>
  <c r="X67" i="1"/>
  <c r="AB71" i="1"/>
  <c r="Z66" i="1"/>
  <c r="AA66" i="1" s="1"/>
  <c r="AH66" i="1" s="1"/>
  <c r="C67" i="1"/>
  <c r="Y66" i="1"/>
  <c r="AJ67" i="1"/>
  <c r="I67" i="1"/>
  <c r="H67" i="1" s="1"/>
  <c r="AW192" i="1" l="1"/>
  <c r="AU192" i="1"/>
  <c r="AV193" i="1"/>
  <c r="AW67" i="1" s="1"/>
  <c r="AS194" i="1"/>
  <c r="AT194" i="1" s="1"/>
  <c r="AR195" i="1"/>
  <c r="AT68" i="1"/>
  <c r="S65" i="1"/>
  <c r="T64" i="1"/>
  <c r="AR69" i="1"/>
  <c r="AO69" i="1" s="1"/>
  <c r="AQ69" i="1"/>
  <c r="AB72" i="1"/>
  <c r="X68" i="1"/>
  <c r="A69" i="1"/>
  <c r="Y67" i="1"/>
  <c r="AJ68" i="1"/>
  <c r="I68" i="1"/>
  <c r="H68" i="1" s="1"/>
  <c r="Z67" i="1"/>
  <c r="AA67" i="1" s="1"/>
  <c r="AH67" i="1" s="1"/>
  <c r="C68" i="1"/>
  <c r="AT69" i="1" l="1"/>
  <c r="AS195" i="1"/>
  <c r="AT195" i="1" s="1"/>
  <c r="AR196" i="1"/>
  <c r="AW193" i="1"/>
  <c r="AU193" i="1"/>
  <c r="AV194" i="1"/>
  <c r="AW68" i="1" s="1"/>
  <c r="T65" i="1"/>
  <c r="S66" i="1"/>
  <c r="X69" i="1"/>
  <c r="A70" i="1"/>
  <c r="AR70" i="1"/>
  <c r="AO70" i="1" s="1"/>
  <c r="AQ70" i="1"/>
  <c r="Z68" i="1"/>
  <c r="AA68" i="1" s="1"/>
  <c r="AH68" i="1" s="1"/>
  <c r="AJ69" i="1"/>
  <c r="I69" i="1"/>
  <c r="H69" i="1" s="1"/>
  <c r="Y68" i="1"/>
  <c r="C69" i="1"/>
  <c r="AB73" i="1"/>
  <c r="AS196" i="1" l="1"/>
  <c r="AT196" i="1" s="1"/>
  <c r="AR197" i="1"/>
  <c r="AU194" i="1"/>
  <c r="AV195" i="1"/>
  <c r="AW69" i="1" s="1"/>
  <c r="AW194" i="1"/>
  <c r="S67" i="1"/>
  <c r="T66" i="1"/>
  <c r="AR71" i="1"/>
  <c r="AO71" i="1" s="1"/>
  <c r="AQ71" i="1"/>
  <c r="A71" i="1"/>
  <c r="X70" i="1"/>
  <c r="AB74" i="1"/>
  <c r="AT70" i="1"/>
  <c r="I70" i="1"/>
  <c r="H70" i="1" s="1"/>
  <c r="Z69" i="1"/>
  <c r="AA69" i="1" s="1"/>
  <c r="AH69" i="1" s="1"/>
  <c r="C70" i="1"/>
  <c r="AJ70" i="1"/>
  <c r="Y69" i="1"/>
  <c r="AR198" i="1" l="1"/>
  <c r="AS197" i="1"/>
  <c r="AT197" i="1" s="1"/>
  <c r="AW195" i="1"/>
  <c r="AV196" i="1"/>
  <c r="AW70" i="1" s="1"/>
  <c r="AU195" i="1"/>
  <c r="T67" i="1"/>
  <c r="S68" i="1"/>
  <c r="AQ72" i="1"/>
  <c r="AR72" i="1"/>
  <c r="AO72" i="1" s="1"/>
  <c r="Z70" i="1"/>
  <c r="AA70" i="1" s="1"/>
  <c r="AH70" i="1" s="1"/>
  <c r="C71" i="1"/>
  <c r="I71" i="1"/>
  <c r="H71" i="1" s="1"/>
  <c r="Y70" i="1"/>
  <c r="AJ71" i="1"/>
  <c r="AT71" i="1"/>
  <c r="AB75" i="1"/>
  <c r="A72" i="1"/>
  <c r="X71" i="1"/>
  <c r="AU196" i="1" l="1"/>
  <c r="AV197" i="1"/>
  <c r="AW71" i="1" s="1"/>
  <c r="AS198" i="1"/>
  <c r="AT198" i="1" s="1"/>
  <c r="AR199" i="1"/>
  <c r="AW196" i="1"/>
  <c r="T68" i="1"/>
  <c r="S69" i="1"/>
  <c r="AR73" i="1"/>
  <c r="AO73" i="1" s="1"/>
  <c r="AQ73" i="1"/>
  <c r="X72" i="1"/>
  <c r="A73" i="1"/>
  <c r="Y71" i="1"/>
  <c r="AJ72" i="1"/>
  <c r="I72" i="1"/>
  <c r="H72" i="1" s="1"/>
  <c r="Z71" i="1"/>
  <c r="AA71" i="1" s="1"/>
  <c r="AH71" i="1" s="1"/>
  <c r="C72" i="1"/>
  <c r="AT72" i="1"/>
  <c r="AB76" i="1"/>
  <c r="AT73" i="1" l="1"/>
  <c r="AR200" i="1"/>
  <c r="AS199" i="1"/>
  <c r="AT199" i="1" s="1"/>
  <c r="AW197" i="1"/>
  <c r="AU197" i="1"/>
  <c r="AV198" i="1"/>
  <c r="AW72" i="1" s="1"/>
  <c r="S70" i="1"/>
  <c r="T69" i="1"/>
  <c r="A74" i="1"/>
  <c r="X73" i="1"/>
  <c r="Z72" i="1"/>
  <c r="AA72" i="1" s="1"/>
  <c r="AH72" i="1" s="1"/>
  <c r="C73" i="1"/>
  <c r="AJ73" i="1"/>
  <c r="Y72" i="1"/>
  <c r="I73" i="1"/>
  <c r="H73" i="1" s="1"/>
  <c r="AR74" i="1"/>
  <c r="AO74" i="1" s="1"/>
  <c r="AQ74" i="1"/>
  <c r="AB77" i="1"/>
  <c r="AU198" i="1" l="1"/>
  <c r="AV199" i="1"/>
  <c r="AW73" i="1" s="1"/>
  <c r="AR201" i="1"/>
  <c r="AS200" i="1"/>
  <c r="AT200" i="1" s="1"/>
  <c r="AW199" i="1" s="1"/>
  <c r="AW198" i="1"/>
  <c r="AT74" i="1"/>
  <c r="S71" i="1"/>
  <c r="T70" i="1"/>
  <c r="AQ75" i="1"/>
  <c r="AR75" i="1"/>
  <c r="AO75" i="1" s="1"/>
  <c r="Y73" i="1"/>
  <c r="C74" i="1"/>
  <c r="AJ74" i="1"/>
  <c r="Z73" i="1"/>
  <c r="AA73" i="1" s="1"/>
  <c r="AH73" i="1" s="1"/>
  <c r="I74" i="1"/>
  <c r="H74" i="1" s="1"/>
  <c r="X74" i="1"/>
  <c r="A75" i="1"/>
  <c r="AB78" i="1"/>
  <c r="AU199" i="1" l="1"/>
  <c r="AV200" i="1"/>
  <c r="AW74" i="1" s="1"/>
  <c r="AR202" i="1"/>
  <c r="AS201" i="1"/>
  <c r="AT201" i="1" s="1"/>
  <c r="AW200" i="1" s="1"/>
  <c r="T71" i="1"/>
  <c r="S72" i="1"/>
  <c r="AQ76" i="1"/>
  <c r="AR76" i="1"/>
  <c r="AO76" i="1" s="1"/>
  <c r="A76" i="1"/>
  <c r="X75" i="1"/>
  <c r="AT75" i="1"/>
  <c r="AB79" i="1"/>
  <c r="Z74" i="1"/>
  <c r="AA74" i="1" s="1"/>
  <c r="AH74" i="1" s="1"/>
  <c r="AJ75" i="1"/>
  <c r="I75" i="1"/>
  <c r="H75" i="1" s="1"/>
  <c r="Y74" i="1"/>
  <c r="C75" i="1"/>
  <c r="AV201" i="1" l="1"/>
  <c r="AW75" i="1" s="1"/>
  <c r="AU200" i="1"/>
  <c r="AS202" i="1"/>
  <c r="AT202" i="1" s="1"/>
  <c r="AR203" i="1"/>
  <c r="T72" i="1"/>
  <c r="S73" i="1"/>
  <c r="AR77" i="1"/>
  <c r="AO77" i="1" s="1"/>
  <c r="AQ77" i="1"/>
  <c r="AB80" i="1"/>
  <c r="Y75" i="1"/>
  <c r="C76" i="1"/>
  <c r="Z75" i="1"/>
  <c r="AA75" i="1" s="1"/>
  <c r="AH75" i="1" s="1"/>
  <c r="AJ76" i="1"/>
  <c r="I76" i="1"/>
  <c r="H76" i="1" s="1"/>
  <c r="X76" i="1"/>
  <c r="A77" i="1"/>
  <c r="AT76" i="1"/>
  <c r="AS203" i="1" l="1"/>
  <c r="AT203" i="1" s="1"/>
  <c r="AR204" i="1"/>
  <c r="AW201" i="1"/>
  <c r="AU201" i="1"/>
  <c r="AV202" i="1"/>
  <c r="AW76" i="1" s="1"/>
  <c r="AT77" i="1"/>
  <c r="T73" i="1"/>
  <c r="S74" i="1"/>
  <c r="AQ78" i="1"/>
  <c r="AR78" i="1"/>
  <c r="AO78" i="1" s="1"/>
  <c r="X77" i="1"/>
  <c r="A78" i="1"/>
  <c r="AB81" i="1"/>
  <c r="Z76" i="1"/>
  <c r="AA76" i="1" s="1"/>
  <c r="AH76" i="1" s="1"/>
  <c r="AJ77" i="1"/>
  <c r="I77" i="1"/>
  <c r="H77" i="1" s="1"/>
  <c r="Y76" i="1"/>
  <c r="C77" i="1"/>
  <c r="AS204" i="1" l="1"/>
  <c r="AT204" i="1" s="1"/>
  <c r="AR205" i="1"/>
  <c r="AW202" i="1"/>
  <c r="AV203" i="1"/>
  <c r="AW77" i="1" s="1"/>
  <c r="AU202" i="1"/>
  <c r="S75" i="1"/>
  <c r="T74" i="1"/>
  <c r="AR79" i="1"/>
  <c r="AO79" i="1" s="1"/>
  <c r="AQ79" i="1"/>
  <c r="AT79" i="1" s="1"/>
  <c r="A79" i="1"/>
  <c r="X78" i="1"/>
  <c r="AT78" i="1"/>
  <c r="Y77" i="1"/>
  <c r="AJ78" i="1"/>
  <c r="I78" i="1"/>
  <c r="H78" i="1" s="1"/>
  <c r="Z77" i="1"/>
  <c r="AA77" i="1" s="1"/>
  <c r="AH77" i="1" s="1"/>
  <c r="C78" i="1"/>
  <c r="AB82" i="1"/>
  <c r="AS205" i="1" l="1"/>
  <c r="AT205" i="1" s="1"/>
  <c r="AR206" i="1"/>
  <c r="AU203" i="1"/>
  <c r="AV204" i="1"/>
  <c r="AW78" i="1" s="1"/>
  <c r="AW203" i="1"/>
  <c r="T75" i="1"/>
  <c r="S76" i="1"/>
  <c r="AR80" i="1"/>
  <c r="AO80" i="1" s="1"/>
  <c r="AQ80" i="1"/>
  <c r="AT80" i="1" s="1"/>
  <c r="AB83" i="1"/>
  <c r="AJ79" i="1"/>
  <c r="Z78" i="1"/>
  <c r="AA78" i="1" s="1"/>
  <c r="AH78" i="1" s="1"/>
  <c r="I79" i="1"/>
  <c r="H79" i="1" s="1"/>
  <c r="C79" i="1"/>
  <c r="Y78" i="1"/>
  <c r="A80" i="1"/>
  <c r="X79" i="1"/>
  <c r="K28" i="1" l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/>
  <c r="K60" i="1" s="1"/>
  <c r="AS206" i="1"/>
  <c r="AT206" i="1" s="1"/>
  <c r="AR207" i="1"/>
  <c r="AU204" i="1"/>
  <c r="AV205" i="1"/>
  <c r="AW79" i="1" s="1"/>
  <c r="AW204" i="1"/>
  <c r="T76" i="1"/>
  <c r="S77" i="1"/>
  <c r="AQ81" i="1"/>
  <c r="AR81" i="1"/>
  <c r="AO81" i="1" s="1"/>
  <c r="AJ80" i="1"/>
  <c r="Y79" i="1"/>
  <c r="I80" i="1"/>
  <c r="H80" i="1" s="1"/>
  <c r="Z79" i="1"/>
  <c r="AA79" i="1" s="1"/>
  <c r="AH79" i="1" s="1"/>
  <c r="C80" i="1"/>
  <c r="AB84" i="1"/>
  <c r="A81" i="1"/>
  <c r="X80" i="1"/>
  <c r="AR208" i="1" l="1"/>
  <c r="AS207" i="1"/>
  <c r="AT207" i="1" s="1"/>
  <c r="AW205" i="1"/>
  <c r="AU205" i="1"/>
  <c r="AV206" i="1"/>
  <c r="AW80" i="1" s="1"/>
  <c r="L60" i="1"/>
  <c r="K61" i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S78" i="1"/>
  <c r="T77" i="1"/>
  <c r="AQ82" i="1"/>
  <c r="AR82" i="1"/>
  <c r="AO82" i="1" s="1"/>
  <c r="Y80" i="1"/>
  <c r="C81" i="1"/>
  <c r="Z80" i="1"/>
  <c r="AA80" i="1" s="1"/>
  <c r="AH80" i="1" s="1"/>
  <c r="AJ81" i="1"/>
  <c r="I81" i="1"/>
  <c r="H81" i="1" s="1"/>
  <c r="AB85" i="1"/>
  <c r="X81" i="1"/>
  <c r="A82" i="1"/>
  <c r="AT81" i="1"/>
  <c r="AU206" i="1" l="1"/>
  <c r="AV207" i="1"/>
  <c r="AW81" i="1" s="1"/>
  <c r="AR209" i="1"/>
  <c r="AS208" i="1"/>
  <c r="AT208" i="1" s="1"/>
  <c r="AW207" i="1" s="1"/>
  <c r="M60" i="1"/>
  <c r="N60" i="1" s="1"/>
  <c r="L61" i="1"/>
  <c r="P60" i="1"/>
  <c r="Q60" i="1" s="1"/>
  <c r="AW206" i="1"/>
  <c r="T78" i="1"/>
  <c r="S79" i="1"/>
  <c r="AR83" i="1"/>
  <c r="AO83" i="1" s="1"/>
  <c r="AQ83" i="1"/>
  <c r="X82" i="1"/>
  <c r="A83" i="1"/>
  <c r="K82" i="1"/>
  <c r="AT82" i="1"/>
  <c r="AJ82" i="1"/>
  <c r="Z81" i="1"/>
  <c r="AA81" i="1" s="1"/>
  <c r="AH81" i="1" s="1"/>
  <c r="I82" i="1"/>
  <c r="H82" i="1" s="1"/>
  <c r="Y81" i="1"/>
  <c r="C82" i="1"/>
  <c r="AB86" i="1"/>
  <c r="G60" i="1" l="1"/>
  <c r="F60" i="1" s="1"/>
  <c r="J60" i="1" s="1"/>
  <c r="AC60" i="1"/>
  <c r="AE60" i="1" s="1"/>
  <c r="AF60" i="1" s="1"/>
  <c r="AU207" i="1"/>
  <c r="AV208" i="1"/>
  <c r="AW82" i="1" s="1"/>
  <c r="AR210" i="1"/>
  <c r="AS209" i="1"/>
  <c r="AT209" i="1" s="1"/>
  <c r="AT83" i="1"/>
  <c r="P61" i="1"/>
  <c r="M61" i="1"/>
  <c r="N61" i="1" s="1"/>
  <c r="Q61" i="1"/>
  <c r="L62" i="1"/>
  <c r="T79" i="1"/>
  <c r="S80" i="1"/>
  <c r="AQ84" i="1"/>
  <c r="AR84" i="1"/>
  <c r="AO84" i="1" s="1"/>
  <c r="AB87" i="1"/>
  <c r="X83" i="1"/>
  <c r="K83" i="1"/>
  <c r="A84" i="1"/>
  <c r="C83" i="1"/>
  <c r="Y82" i="1"/>
  <c r="AJ83" i="1"/>
  <c r="I83" i="1"/>
  <c r="H83" i="1" s="1"/>
  <c r="Z82" i="1"/>
  <c r="AA82" i="1" s="1"/>
  <c r="AH82" i="1" s="1"/>
  <c r="O60" i="1" l="1"/>
  <c r="R60" i="1" s="1"/>
  <c r="AU208" i="1"/>
  <c r="AV209" i="1"/>
  <c r="AW83" i="1" s="1"/>
  <c r="M62" i="1"/>
  <c r="N62" i="1" s="1"/>
  <c r="P62" i="1"/>
  <c r="Q62" i="1"/>
  <c r="L63" i="1"/>
  <c r="AS210" i="1"/>
  <c r="AT210" i="1" s="1"/>
  <c r="AR211" i="1"/>
  <c r="G61" i="1"/>
  <c r="F61" i="1" s="1"/>
  <c r="O61" i="1" s="1"/>
  <c r="R61" i="1" s="1"/>
  <c r="AC61" i="1"/>
  <c r="AE61" i="1" s="1"/>
  <c r="AF61" i="1" s="1"/>
  <c r="AW208" i="1"/>
  <c r="T80" i="1"/>
  <c r="S81" i="1"/>
  <c r="AQ85" i="1"/>
  <c r="AR85" i="1"/>
  <c r="AO85" i="1" s="1"/>
  <c r="C84" i="1"/>
  <c r="Z83" i="1"/>
  <c r="AA83" i="1" s="1"/>
  <c r="AH83" i="1" s="1"/>
  <c r="AJ84" i="1"/>
  <c r="I84" i="1"/>
  <c r="H84" i="1" s="1"/>
  <c r="Y83" i="1"/>
  <c r="AT84" i="1"/>
  <c r="X84" i="1"/>
  <c r="A85" i="1"/>
  <c r="K84" i="1"/>
  <c r="AB88" i="1"/>
  <c r="J61" i="1" l="1"/>
  <c r="P63" i="1"/>
  <c r="Q63" i="1"/>
  <c r="L64" i="1"/>
  <c r="M63" i="1"/>
  <c r="N63" i="1" s="1"/>
  <c r="AR212" i="1"/>
  <c r="AS211" i="1"/>
  <c r="AT211" i="1" s="1"/>
  <c r="G62" i="1"/>
  <c r="F62" i="1" s="1"/>
  <c r="J62" i="1" s="1"/>
  <c r="AC62" i="1"/>
  <c r="AE62" i="1" s="1"/>
  <c r="AF62" i="1" s="1"/>
  <c r="AW209" i="1"/>
  <c r="AV210" i="1"/>
  <c r="AW84" i="1" s="1"/>
  <c r="AU209" i="1"/>
  <c r="AT85" i="1"/>
  <c r="T81" i="1"/>
  <c r="S82" i="1"/>
  <c r="AB89" i="1"/>
  <c r="AR86" i="1"/>
  <c r="AO86" i="1" s="1"/>
  <c r="AQ86" i="1"/>
  <c r="Z84" i="1"/>
  <c r="AA84" i="1" s="1"/>
  <c r="AH84" i="1" s="1"/>
  <c r="AJ85" i="1"/>
  <c r="I85" i="1"/>
  <c r="H85" i="1" s="1"/>
  <c r="Y84" i="1"/>
  <c r="C85" i="1"/>
  <c r="X85" i="1"/>
  <c r="A86" i="1"/>
  <c r="K85" i="1"/>
  <c r="O62" i="1" l="1"/>
  <c r="R62" i="1" s="1"/>
  <c r="AS212" i="1"/>
  <c r="AT212" i="1" s="1"/>
  <c r="AR213" i="1"/>
  <c r="AC63" i="1"/>
  <c r="AE63" i="1" s="1"/>
  <c r="AF63" i="1" s="1"/>
  <c r="G63" i="1"/>
  <c r="F63" i="1" s="1"/>
  <c r="O63" i="1" s="1"/>
  <c r="R63" i="1" s="1"/>
  <c r="M64" i="1"/>
  <c r="N64" i="1" s="1"/>
  <c r="P64" i="1"/>
  <c r="Q64" i="1"/>
  <c r="L65" i="1"/>
  <c r="AW210" i="1"/>
  <c r="AV211" i="1"/>
  <c r="AW85" i="1" s="1"/>
  <c r="AU210" i="1"/>
  <c r="AT86" i="1"/>
  <c r="T82" i="1"/>
  <c r="S83" i="1"/>
  <c r="AQ87" i="1"/>
  <c r="AR87" i="1"/>
  <c r="AO87" i="1" s="1"/>
  <c r="AB90" i="1"/>
  <c r="I86" i="1"/>
  <c r="H86" i="1" s="1"/>
  <c r="Y85" i="1"/>
  <c r="C86" i="1"/>
  <c r="Z85" i="1"/>
  <c r="AA85" i="1" s="1"/>
  <c r="AH85" i="1" s="1"/>
  <c r="AJ86" i="1"/>
  <c r="K86" i="1"/>
  <c r="X86" i="1"/>
  <c r="A87" i="1"/>
  <c r="J63" i="1" l="1"/>
  <c r="AC64" i="1"/>
  <c r="AE64" i="1" s="1"/>
  <c r="AF64" i="1" s="1"/>
  <c r="G64" i="1"/>
  <c r="F64" i="1" s="1"/>
  <c r="J64" i="1" s="1"/>
  <c r="M65" i="1"/>
  <c r="N65" i="1" s="1"/>
  <c r="Q65" i="1"/>
  <c r="P65" i="1"/>
  <c r="L66" i="1"/>
  <c r="AS213" i="1"/>
  <c r="AT213" i="1" s="1"/>
  <c r="AR214" i="1"/>
  <c r="AW211" i="1"/>
  <c r="AU211" i="1"/>
  <c r="AV212" i="1"/>
  <c r="AW86" i="1" s="1"/>
  <c r="T83" i="1"/>
  <c r="S84" i="1"/>
  <c r="K87" i="1"/>
  <c r="A88" i="1"/>
  <c r="X87" i="1"/>
  <c r="AQ88" i="1"/>
  <c r="AR88" i="1"/>
  <c r="AO88" i="1" s="1"/>
  <c r="Y86" i="1"/>
  <c r="C87" i="1"/>
  <c r="Z86" i="1"/>
  <c r="AA86" i="1" s="1"/>
  <c r="AH86" i="1" s="1"/>
  <c r="AJ87" i="1"/>
  <c r="I87" i="1"/>
  <c r="H87" i="1" s="1"/>
  <c r="AT87" i="1"/>
  <c r="AB91" i="1"/>
  <c r="O64" i="1" l="1"/>
  <c r="R64" i="1" s="1"/>
  <c r="M66" i="1"/>
  <c r="N66" i="1" s="1"/>
  <c r="P66" i="1"/>
  <c r="Q66" i="1"/>
  <c r="L67" i="1"/>
  <c r="AC65" i="1"/>
  <c r="AE65" i="1" s="1"/>
  <c r="AF65" i="1" s="1"/>
  <c r="G65" i="1"/>
  <c r="F65" i="1" s="1"/>
  <c r="O65" i="1" s="1"/>
  <c r="R65" i="1" s="1"/>
  <c r="AS214" i="1"/>
  <c r="AT214" i="1" s="1"/>
  <c r="AR215" i="1"/>
  <c r="AW212" i="1"/>
  <c r="AU212" i="1"/>
  <c r="AV213" i="1"/>
  <c r="AW87" i="1" s="1"/>
  <c r="AT88" i="1"/>
  <c r="S85" i="1"/>
  <c r="T84" i="1"/>
  <c r="AB92" i="1"/>
  <c r="AR89" i="1"/>
  <c r="AO89" i="1" s="1"/>
  <c r="AQ89" i="1"/>
  <c r="X88" i="1"/>
  <c r="A89" i="1"/>
  <c r="K88" i="1"/>
  <c r="Z87" i="1"/>
  <c r="AA87" i="1" s="1"/>
  <c r="AH87" i="1" s="1"/>
  <c r="AJ88" i="1"/>
  <c r="Y87" i="1"/>
  <c r="I88" i="1"/>
  <c r="H88" i="1" s="1"/>
  <c r="C88" i="1"/>
  <c r="J65" i="1" l="1"/>
  <c r="AW213" i="1"/>
  <c r="AU213" i="1"/>
  <c r="AV214" i="1"/>
  <c r="AW88" i="1" s="1"/>
  <c r="M67" i="1"/>
  <c r="N67" i="1" s="1"/>
  <c r="Q67" i="1"/>
  <c r="L68" i="1"/>
  <c r="P67" i="1"/>
  <c r="AR216" i="1"/>
  <c r="AS215" i="1"/>
  <c r="AT215" i="1" s="1"/>
  <c r="AC66" i="1"/>
  <c r="AE66" i="1" s="1"/>
  <c r="AF66" i="1" s="1"/>
  <c r="G66" i="1"/>
  <c r="F66" i="1" s="1"/>
  <c r="J66" i="1" s="1"/>
  <c r="AT89" i="1"/>
  <c r="S86" i="1"/>
  <c r="T85" i="1"/>
  <c r="AR90" i="1"/>
  <c r="AO90" i="1" s="1"/>
  <c r="AQ90" i="1"/>
  <c r="X89" i="1"/>
  <c r="A90" i="1"/>
  <c r="K89" i="1"/>
  <c r="Y88" i="1"/>
  <c r="C89" i="1"/>
  <c r="Z88" i="1"/>
  <c r="AA88" i="1" s="1"/>
  <c r="AH88" i="1" s="1"/>
  <c r="I89" i="1"/>
  <c r="H89" i="1" s="1"/>
  <c r="AJ89" i="1"/>
  <c r="AB93" i="1"/>
  <c r="O66" i="1" l="1"/>
  <c r="R66" i="1" s="1"/>
  <c r="M68" i="1"/>
  <c r="N68" i="1" s="1"/>
  <c r="P68" i="1"/>
  <c r="Q68" i="1"/>
  <c r="L69" i="1"/>
  <c r="G67" i="1"/>
  <c r="F67" i="1" s="1"/>
  <c r="O67" i="1" s="1"/>
  <c r="R67" i="1" s="1"/>
  <c r="AC67" i="1"/>
  <c r="AE67" i="1" s="1"/>
  <c r="AF67" i="1" s="1"/>
  <c r="AW214" i="1"/>
  <c r="AU214" i="1"/>
  <c r="AV215" i="1"/>
  <c r="AW89" i="1" s="1"/>
  <c r="AR217" i="1"/>
  <c r="AS216" i="1"/>
  <c r="AT216" i="1" s="1"/>
  <c r="T86" i="1"/>
  <c r="S87" i="1"/>
  <c r="AT90" i="1"/>
  <c r="X90" i="1"/>
  <c r="K90" i="1"/>
  <c r="A91" i="1"/>
  <c r="AB94" i="1"/>
  <c r="AR91" i="1"/>
  <c r="AO91" i="1" s="1"/>
  <c r="AQ91" i="1"/>
  <c r="AJ90" i="1"/>
  <c r="Y89" i="1"/>
  <c r="I90" i="1"/>
  <c r="H90" i="1" s="1"/>
  <c r="Z89" i="1"/>
  <c r="C90" i="1"/>
  <c r="J67" i="1" l="1"/>
  <c r="AU215" i="1"/>
  <c r="AV216" i="1"/>
  <c r="AW90" i="1" s="1"/>
  <c r="AS217" i="1"/>
  <c r="AT217" i="1" s="1"/>
  <c r="AR218" i="1"/>
  <c r="P69" i="1"/>
  <c r="L70" i="1"/>
  <c r="Q69" i="1"/>
  <c r="M69" i="1"/>
  <c r="N69" i="1" s="1"/>
  <c r="AT91" i="1"/>
  <c r="G68" i="1"/>
  <c r="F68" i="1" s="1"/>
  <c r="O68" i="1" s="1"/>
  <c r="R68" i="1" s="1"/>
  <c r="AC68" i="1"/>
  <c r="AE68" i="1" s="1"/>
  <c r="AF68" i="1" s="1"/>
  <c r="AW215" i="1"/>
  <c r="S88" i="1"/>
  <c r="T87" i="1"/>
  <c r="AB95" i="1"/>
  <c r="X91" i="1"/>
  <c r="A92" i="1"/>
  <c r="K91" i="1"/>
  <c r="AR92" i="1"/>
  <c r="AO92" i="1" s="1"/>
  <c r="AQ92" i="1"/>
  <c r="Y90" i="1"/>
  <c r="I91" i="1"/>
  <c r="H91" i="1" s="1"/>
  <c r="Z90" i="1"/>
  <c r="AA90" i="1" s="1"/>
  <c r="AH90" i="1" s="1"/>
  <c r="C91" i="1"/>
  <c r="AJ91" i="1"/>
  <c r="J68" i="1" l="1"/>
  <c r="Q70" i="1"/>
  <c r="L71" i="1"/>
  <c r="M70" i="1"/>
  <c r="N70" i="1" s="1"/>
  <c r="P70" i="1"/>
  <c r="AS218" i="1"/>
  <c r="AT218" i="1" s="1"/>
  <c r="AW217" i="1" s="1"/>
  <c r="AR219" i="1"/>
  <c r="AW216" i="1"/>
  <c r="AU216" i="1"/>
  <c r="AV217" i="1"/>
  <c r="AW91" i="1" s="1"/>
  <c r="AC69" i="1"/>
  <c r="AE69" i="1" s="1"/>
  <c r="AF69" i="1" s="1"/>
  <c r="G69" i="1"/>
  <c r="F69" i="1" s="1"/>
  <c r="O69" i="1" s="1"/>
  <c r="R69" i="1" s="1"/>
  <c r="AT92" i="1"/>
  <c r="S89" i="1"/>
  <c r="T88" i="1"/>
  <c r="AQ93" i="1"/>
  <c r="AR93" i="1"/>
  <c r="AO93" i="1" s="1"/>
  <c r="Y91" i="1"/>
  <c r="C92" i="1"/>
  <c r="Z91" i="1"/>
  <c r="AA91" i="1" s="1"/>
  <c r="AH91" i="1" s="1"/>
  <c r="I92" i="1"/>
  <c r="H92" i="1" s="1"/>
  <c r="AJ92" i="1"/>
  <c r="AB96" i="1"/>
  <c r="X92" i="1"/>
  <c r="A93" i="1"/>
  <c r="K92" i="1"/>
  <c r="AS219" i="1" l="1"/>
  <c r="AT219" i="1" s="1"/>
  <c r="AW218" i="1" s="1"/>
  <c r="AR220" i="1"/>
  <c r="AV218" i="1"/>
  <c r="AW92" i="1" s="1"/>
  <c r="AU217" i="1"/>
  <c r="J69" i="1"/>
  <c r="G70" i="1"/>
  <c r="F70" i="1" s="1"/>
  <c r="O70" i="1" s="1"/>
  <c r="R70" i="1" s="1"/>
  <c r="AC70" i="1"/>
  <c r="AE70" i="1" s="1"/>
  <c r="AF70" i="1" s="1"/>
  <c r="P71" i="1"/>
  <c r="Q71" i="1"/>
  <c r="L72" i="1"/>
  <c r="M71" i="1"/>
  <c r="N71" i="1" s="1"/>
  <c r="AT93" i="1"/>
  <c r="S90" i="1"/>
  <c r="T89" i="1"/>
  <c r="AA89" i="1" s="1"/>
  <c r="Z92" i="1"/>
  <c r="AA92" i="1" s="1"/>
  <c r="AH92" i="1" s="1"/>
  <c r="I93" i="1"/>
  <c r="H93" i="1" s="1"/>
  <c r="Y92" i="1"/>
  <c r="C93" i="1"/>
  <c r="AJ93" i="1"/>
  <c r="AB97" i="1"/>
  <c r="X93" i="1"/>
  <c r="K93" i="1"/>
  <c r="A94" i="1"/>
  <c r="AQ94" i="1"/>
  <c r="AR94" i="1"/>
  <c r="AO94" i="1" s="1"/>
  <c r="G71" i="1" l="1"/>
  <c r="F71" i="1" s="1"/>
  <c r="O71" i="1" s="1"/>
  <c r="R71" i="1" s="1"/>
  <c r="AC71" i="1"/>
  <c r="AE71" i="1" s="1"/>
  <c r="AF71" i="1" s="1"/>
  <c r="P72" i="1"/>
  <c r="Q72" i="1"/>
  <c r="L73" i="1"/>
  <c r="M72" i="1"/>
  <c r="N72" i="1" s="1"/>
  <c r="J70" i="1"/>
  <c r="AS220" i="1"/>
  <c r="AT220" i="1" s="1"/>
  <c r="AR221" i="1"/>
  <c r="AV219" i="1"/>
  <c r="AW93" i="1" s="1"/>
  <c r="AU218" i="1"/>
  <c r="T90" i="1"/>
  <c r="S91" i="1"/>
  <c r="AR95" i="1"/>
  <c r="AO95" i="1" s="1"/>
  <c r="AQ95" i="1"/>
  <c r="AT94" i="1"/>
  <c r="X94" i="1"/>
  <c r="K94" i="1"/>
  <c r="A95" i="1"/>
  <c r="AB98" i="1"/>
  <c r="Z93" i="1"/>
  <c r="AA93" i="1" s="1"/>
  <c r="AH93" i="1" s="1"/>
  <c r="I94" i="1"/>
  <c r="H94" i="1" s="1"/>
  <c r="Y93" i="1"/>
  <c r="AJ94" i="1"/>
  <c r="C94" i="1"/>
  <c r="AT95" i="1" l="1"/>
  <c r="J71" i="1"/>
  <c r="AC72" i="1"/>
  <c r="AE72" i="1" s="1"/>
  <c r="AF72" i="1" s="1"/>
  <c r="G72" i="1"/>
  <c r="F72" i="1" s="1"/>
  <c r="J72" i="1" s="1"/>
  <c r="M73" i="1"/>
  <c r="N73" i="1" s="1"/>
  <c r="Q73" i="1"/>
  <c r="L74" i="1"/>
  <c r="P73" i="1"/>
  <c r="AS221" i="1"/>
  <c r="AT221" i="1" s="1"/>
  <c r="AR222" i="1"/>
  <c r="AW219" i="1"/>
  <c r="AV220" i="1"/>
  <c r="AW94" i="1" s="1"/>
  <c r="AU219" i="1"/>
  <c r="T91" i="1"/>
  <c r="S92" i="1"/>
  <c r="AJ95" i="1"/>
  <c r="C95" i="1"/>
  <c r="Y94" i="1"/>
  <c r="Z94" i="1"/>
  <c r="AA94" i="1" s="1"/>
  <c r="AH94" i="1" s="1"/>
  <c r="I95" i="1"/>
  <c r="H95" i="1" s="1"/>
  <c r="AQ96" i="1"/>
  <c r="AR96" i="1"/>
  <c r="AO96" i="1" s="1"/>
  <c r="X95" i="1"/>
  <c r="K95" i="1"/>
  <c r="A96" i="1"/>
  <c r="AB99" i="1"/>
  <c r="O72" i="1" l="1"/>
  <c r="R72" i="1" s="1"/>
  <c r="M74" i="1"/>
  <c r="N74" i="1" s="1"/>
  <c r="P74" i="1"/>
  <c r="Q74" i="1"/>
  <c r="L75" i="1"/>
  <c r="AC73" i="1"/>
  <c r="AE73" i="1" s="1"/>
  <c r="AF73" i="1" s="1"/>
  <c r="G73" i="1"/>
  <c r="F73" i="1" s="1"/>
  <c r="J73" i="1" s="1"/>
  <c r="AR223" i="1"/>
  <c r="AS222" i="1"/>
  <c r="AT222" i="1" s="1"/>
  <c r="AU220" i="1"/>
  <c r="AV221" i="1"/>
  <c r="AW95" i="1" s="1"/>
  <c r="AW220" i="1"/>
  <c r="T92" i="1"/>
  <c r="S93" i="1"/>
  <c r="AB100" i="1"/>
  <c r="X96" i="1"/>
  <c r="A97" i="1"/>
  <c r="K96" i="1"/>
  <c r="AR97" i="1"/>
  <c r="AO97" i="1" s="1"/>
  <c r="AQ97" i="1"/>
  <c r="I96" i="1"/>
  <c r="H96" i="1" s="1"/>
  <c r="C96" i="1"/>
  <c r="Y95" i="1"/>
  <c r="Z95" i="1"/>
  <c r="AA95" i="1" s="1"/>
  <c r="AH95" i="1" s="1"/>
  <c r="AJ96" i="1"/>
  <c r="AT96" i="1"/>
  <c r="O73" i="1" l="1"/>
  <c r="R73" i="1" s="1"/>
  <c r="AR224" i="1"/>
  <c r="AS223" i="1"/>
  <c r="AT223" i="1" s="1"/>
  <c r="P75" i="1"/>
  <c r="Q75" i="1"/>
  <c r="L76" i="1"/>
  <c r="M75" i="1"/>
  <c r="N75" i="1" s="1"/>
  <c r="AW221" i="1"/>
  <c r="AV222" i="1"/>
  <c r="AW96" i="1" s="1"/>
  <c r="AU221" i="1"/>
  <c r="AC74" i="1"/>
  <c r="AE74" i="1" s="1"/>
  <c r="AF74" i="1" s="1"/>
  <c r="G74" i="1"/>
  <c r="F74" i="1" s="1"/>
  <c r="J74" i="1" s="1"/>
  <c r="S94" i="1"/>
  <c r="T93" i="1"/>
  <c r="AR98" i="1"/>
  <c r="AO98" i="1" s="1"/>
  <c r="AQ98" i="1"/>
  <c r="AB101" i="1"/>
  <c r="AT97" i="1"/>
  <c r="AJ97" i="1"/>
  <c r="Y96" i="1"/>
  <c r="I97" i="1"/>
  <c r="H97" i="1" s="1"/>
  <c r="Z96" i="1"/>
  <c r="AA96" i="1" s="1"/>
  <c r="AH96" i="1" s="1"/>
  <c r="C97" i="1"/>
  <c r="X97" i="1"/>
  <c r="K97" i="1"/>
  <c r="A98" i="1"/>
  <c r="AT98" i="1" l="1"/>
  <c r="O74" i="1"/>
  <c r="R74" i="1" s="1"/>
  <c r="AC75" i="1"/>
  <c r="AE75" i="1" s="1"/>
  <c r="AF75" i="1" s="1"/>
  <c r="G75" i="1"/>
  <c r="F75" i="1" s="1"/>
  <c r="J75" i="1" s="1"/>
  <c r="M76" i="1"/>
  <c r="N76" i="1" s="1"/>
  <c r="P76" i="1"/>
  <c r="Q76" i="1"/>
  <c r="L77" i="1"/>
  <c r="AW222" i="1"/>
  <c r="AU222" i="1"/>
  <c r="AV223" i="1"/>
  <c r="AW97" i="1" s="1"/>
  <c r="AR225" i="1"/>
  <c r="AS224" i="1"/>
  <c r="AT224" i="1" s="1"/>
  <c r="S95" i="1"/>
  <c r="T94" i="1"/>
  <c r="Y97" i="1"/>
  <c r="C98" i="1"/>
  <c r="Z97" i="1"/>
  <c r="AA97" i="1" s="1"/>
  <c r="AH97" i="1" s="1"/>
  <c r="I98" i="1"/>
  <c r="H98" i="1" s="1"/>
  <c r="AJ98" i="1"/>
  <c r="X98" i="1"/>
  <c r="A99" i="1"/>
  <c r="K98" i="1"/>
  <c r="AB102" i="1"/>
  <c r="AR99" i="1"/>
  <c r="AO99" i="1" s="1"/>
  <c r="AQ99" i="1"/>
  <c r="O75" i="1" l="1"/>
  <c r="R75" i="1" s="1"/>
  <c r="AV224" i="1"/>
  <c r="AW98" i="1" s="1"/>
  <c r="AU223" i="1"/>
  <c r="AS225" i="1"/>
  <c r="AT225" i="1" s="1"/>
  <c r="AR226" i="1"/>
  <c r="AC76" i="1"/>
  <c r="AE76" i="1" s="1"/>
  <c r="AF76" i="1" s="1"/>
  <c r="G76" i="1"/>
  <c r="F76" i="1" s="1"/>
  <c r="O76" i="1" s="1"/>
  <c r="R76" i="1" s="1"/>
  <c r="P77" i="1"/>
  <c r="Q77" i="1"/>
  <c r="M77" i="1"/>
  <c r="N77" i="1" s="1"/>
  <c r="L78" i="1"/>
  <c r="AW223" i="1"/>
  <c r="T95" i="1"/>
  <c r="S96" i="1"/>
  <c r="AQ100" i="1"/>
  <c r="AR100" i="1"/>
  <c r="AO100" i="1" s="1"/>
  <c r="Y98" i="1"/>
  <c r="C99" i="1"/>
  <c r="Z98" i="1"/>
  <c r="AA98" i="1" s="1"/>
  <c r="AH98" i="1" s="1"/>
  <c r="I99" i="1"/>
  <c r="H99" i="1" s="1"/>
  <c r="AJ99" i="1"/>
  <c r="AB103" i="1"/>
  <c r="AT99" i="1"/>
  <c r="K99" i="1"/>
  <c r="X99" i="1"/>
  <c r="A100" i="1"/>
  <c r="J76" i="1" l="1"/>
  <c r="P78" i="1"/>
  <c r="M78" i="1"/>
  <c r="N78" i="1" s="1"/>
  <c r="Q78" i="1"/>
  <c r="L79" i="1"/>
  <c r="AS226" i="1"/>
  <c r="AT226" i="1" s="1"/>
  <c r="AR227" i="1"/>
  <c r="AW224" i="1"/>
  <c r="AV225" i="1"/>
  <c r="AW99" i="1" s="1"/>
  <c r="AU224" i="1"/>
  <c r="AC77" i="1"/>
  <c r="AE77" i="1" s="1"/>
  <c r="AF77" i="1" s="1"/>
  <c r="G77" i="1"/>
  <c r="F77" i="1" s="1"/>
  <c r="J77" i="1" s="1"/>
  <c r="S97" i="1"/>
  <c r="T96" i="1"/>
  <c r="AB104" i="1"/>
  <c r="Z99" i="1"/>
  <c r="AA99" i="1" s="1"/>
  <c r="AH99" i="1" s="1"/>
  <c r="Y99" i="1"/>
  <c r="AJ100" i="1"/>
  <c r="C100" i="1"/>
  <c r="I100" i="1"/>
  <c r="H100" i="1" s="1"/>
  <c r="AR101" i="1"/>
  <c r="AO101" i="1" s="1"/>
  <c r="AQ101" i="1"/>
  <c r="K100" i="1"/>
  <c r="A101" i="1"/>
  <c r="X100" i="1"/>
  <c r="AT100" i="1"/>
  <c r="O77" i="1" l="1"/>
  <c r="R77" i="1" s="1"/>
  <c r="AU225" i="1"/>
  <c r="AV226" i="1"/>
  <c r="AW100" i="1" s="1"/>
  <c r="P79" i="1"/>
  <c r="L80" i="1"/>
  <c r="Q79" i="1"/>
  <c r="M79" i="1"/>
  <c r="N79" i="1" s="1"/>
  <c r="G78" i="1"/>
  <c r="F78" i="1" s="1"/>
  <c r="J78" i="1" s="1"/>
  <c r="AC78" i="1"/>
  <c r="AE78" i="1" s="1"/>
  <c r="AF78" i="1" s="1"/>
  <c r="AR228" i="1"/>
  <c r="AS227" i="1"/>
  <c r="AT227" i="1" s="1"/>
  <c r="AW225" i="1"/>
  <c r="AT101" i="1"/>
  <c r="S98" i="1"/>
  <c r="T97" i="1"/>
  <c r="AQ102" i="1"/>
  <c r="AR102" i="1"/>
  <c r="AO102" i="1" s="1"/>
  <c r="A102" i="1"/>
  <c r="K101" i="1"/>
  <c r="X101" i="1"/>
  <c r="Z100" i="1"/>
  <c r="AA100" i="1" s="1"/>
  <c r="AH100" i="1" s="1"/>
  <c r="C101" i="1"/>
  <c r="Y100" i="1"/>
  <c r="I101" i="1"/>
  <c r="H101" i="1" s="1"/>
  <c r="AJ101" i="1"/>
  <c r="AB105" i="1"/>
  <c r="O78" i="1" l="1"/>
  <c r="R78" i="1" s="1"/>
  <c r="AC79" i="1"/>
  <c r="AE79" i="1" s="1"/>
  <c r="AF79" i="1" s="1"/>
  <c r="G79" i="1"/>
  <c r="F79" i="1" s="1"/>
  <c r="J79" i="1" s="1"/>
  <c r="AV227" i="1"/>
  <c r="AW101" i="1" s="1"/>
  <c r="AU226" i="1"/>
  <c r="AS228" i="1"/>
  <c r="AT228" i="1" s="1"/>
  <c r="AR229" i="1"/>
  <c r="P80" i="1"/>
  <c r="Q80" i="1"/>
  <c r="L81" i="1"/>
  <c r="M80" i="1"/>
  <c r="N80" i="1" s="1"/>
  <c r="AW226" i="1"/>
  <c r="T98" i="1"/>
  <c r="S99" i="1"/>
  <c r="AR103" i="1"/>
  <c r="AO103" i="1" s="1"/>
  <c r="AQ103" i="1"/>
  <c r="Z101" i="1"/>
  <c r="AA101" i="1" s="1"/>
  <c r="AH101" i="1" s="1"/>
  <c r="C102" i="1"/>
  <c r="Y101" i="1"/>
  <c r="I102" i="1"/>
  <c r="H102" i="1" s="1"/>
  <c r="AJ102" i="1"/>
  <c r="AT102" i="1"/>
  <c r="A103" i="1"/>
  <c r="X102" i="1"/>
  <c r="K102" i="1"/>
  <c r="AB106" i="1"/>
  <c r="AT103" i="1" l="1"/>
  <c r="O79" i="1"/>
  <c r="R79" i="1" s="1"/>
  <c r="AS229" i="1"/>
  <c r="AT229" i="1" s="1"/>
  <c r="AR230" i="1"/>
  <c r="AW227" i="1"/>
  <c r="AV228" i="1"/>
  <c r="AW102" i="1" s="1"/>
  <c r="AU227" i="1"/>
  <c r="AC80" i="1"/>
  <c r="AE80" i="1" s="1"/>
  <c r="AF80" i="1" s="1"/>
  <c r="G80" i="1"/>
  <c r="F80" i="1" s="1"/>
  <c r="J80" i="1" s="1"/>
  <c r="M81" i="1"/>
  <c r="N81" i="1" s="1"/>
  <c r="P81" i="1"/>
  <c r="Q81" i="1"/>
  <c r="L82" i="1"/>
  <c r="T99" i="1"/>
  <c r="S100" i="1"/>
  <c r="Y102" i="1"/>
  <c r="C103" i="1"/>
  <c r="Z102" i="1"/>
  <c r="AA102" i="1" s="1"/>
  <c r="AH102" i="1" s="1"/>
  <c r="I103" i="1"/>
  <c r="H103" i="1" s="1"/>
  <c r="AJ103" i="1"/>
  <c r="AR104" i="1"/>
  <c r="AO104" i="1" s="1"/>
  <c r="AQ104" i="1"/>
  <c r="AB107" i="1"/>
  <c r="A104" i="1"/>
  <c r="X103" i="1"/>
  <c r="K103" i="1"/>
  <c r="O80" i="1" l="1"/>
  <c r="R80" i="1" s="1"/>
  <c r="Q82" i="1"/>
  <c r="L83" i="1"/>
  <c r="P82" i="1"/>
  <c r="M82" i="1"/>
  <c r="N82" i="1" s="1"/>
  <c r="AC81" i="1"/>
  <c r="AE81" i="1" s="1"/>
  <c r="AF81" i="1" s="1"/>
  <c r="G81" i="1"/>
  <c r="F81" i="1" s="1"/>
  <c r="J81" i="1" s="1"/>
  <c r="AR231" i="1"/>
  <c r="AS230" i="1"/>
  <c r="AT230" i="1" s="1"/>
  <c r="AW228" i="1"/>
  <c r="AV229" i="1"/>
  <c r="AW103" i="1" s="1"/>
  <c r="AU228" i="1"/>
  <c r="T100" i="1"/>
  <c r="S101" i="1"/>
  <c r="AQ105" i="1"/>
  <c r="AR105" i="1"/>
  <c r="AO105" i="1" s="1"/>
  <c r="Y103" i="1"/>
  <c r="AJ104" i="1"/>
  <c r="Z103" i="1"/>
  <c r="AA103" i="1" s="1"/>
  <c r="AH103" i="1" s="1"/>
  <c r="I104" i="1"/>
  <c r="H104" i="1" s="1"/>
  <c r="C104" i="1"/>
  <c r="AT104" i="1"/>
  <c r="K104" i="1"/>
  <c r="X104" i="1"/>
  <c r="A105" i="1"/>
  <c r="AB108" i="1"/>
  <c r="O81" i="1" l="1"/>
  <c r="R81" i="1" s="1"/>
  <c r="AC82" i="1"/>
  <c r="AE82" i="1" s="1"/>
  <c r="AF82" i="1" s="1"/>
  <c r="G82" i="1"/>
  <c r="F82" i="1" s="1"/>
  <c r="J82" i="1" s="1"/>
  <c r="AW229" i="1"/>
  <c r="AU229" i="1"/>
  <c r="AV230" i="1"/>
  <c r="AW104" i="1" s="1"/>
  <c r="L84" i="1"/>
  <c r="M83" i="1"/>
  <c r="N83" i="1" s="1"/>
  <c r="Q83" i="1"/>
  <c r="P83" i="1"/>
  <c r="AR232" i="1"/>
  <c r="AS231" i="1"/>
  <c r="AT231" i="1" s="1"/>
  <c r="T101" i="1"/>
  <c r="S102" i="1"/>
  <c r="AR106" i="1"/>
  <c r="AO106" i="1" s="1"/>
  <c r="AQ106" i="1"/>
  <c r="AT106" i="1" s="1"/>
  <c r="X105" i="1"/>
  <c r="A106" i="1"/>
  <c r="K105" i="1"/>
  <c r="Z104" i="1"/>
  <c r="AA104" i="1" s="1"/>
  <c r="AH104" i="1" s="1"/>
  <c r="AJ105" i="1"/>
  <c r="Y104" i="1"/>
  <c r="C105" i="1"/>
  <c r="I105" i="1"/>
  <c r="H105" i="1" s="1"/>
  <c r="AT105" i="1"/>
  <c r="AB109" i="1"/>
  <c r="O82" i="1" l="1"/>
  <c r="R82" i="1" s="1"/>
  <c r="M84" i="1"/>
  <c r="N84" i="1" s="1"/>
  <c r="Q84" i="1"/>
  <c r="P84" i="1"/>
  <c r="L85" i="1"/>
  <c r="AW230" i="1"/>
  <c r="AV231" i="1"/>
  <c r="AW105" i="1" s="1"/>
  <c r="AU230" i="1"/>
  <c r="AR233" i="1"/>
  <c r="AS232" i="1"/>
  <c r="AT232" i="1" s="1"/>
  <c r="AC83" i="1"/>
  <c r="AE83" i="1" s="1"/>
  <c r="AF83" i="1" s="1"/>
  <c r="G83" i="1"/>
  <c r="F83" i="1" s="1"/>
  <c r="J83" i="1" s="1"/>
  <c r="S103" i="1"/>
  <c r="T102" i="1"/>
  <c r="X106" i="1"/>
  <c r="A107" i="1"/>
  <c r="K106" i="1"/>
  <c r="AR107" i="1"/>
  <c r="AO107" i="1" s="1"/>
  <c r="AQ107" i="1"/>
  <c r="Y105" i="1"/>
  <c r="I106" i="1"/>
  <c r="H106" i="1" s="1"/>
  <c r="C106" i="1"/>
  <c r="Z105" i="1"/>
  <c r="AA105" i="1" s="1"/>
  <c r="AH105" i="1" s="1"/>
  <c r="AJ106" i="1"/>
  <c r="AB110" i="1"/>
  <c r="P85" i="1" l="1"/>
  <c r="M85" i="1"/>
  <c r="N85" i="1" s="1"/>
  <c r="Q85" i="1"/>
  <c r="L86" i="1"/>
  <c r="AW231" i="1"/>
  <c r="AU231" i="1"/>
  <c r="AV232" i="1"/>
  <c r="AW106" i="1" s="1"/>
  <c r="O83" i="1"/>
  <c r="R83" i="1" s="1"/>
  <c r="AR234" i="1"/>
  <c r="AS233" i="1"/>
  <c r="AT233" i="1" s="1"/>
  <c r="AW232" i="1" s="1"/>
  <c r="AC84" i="1"/>
  <c r="AE84" i="1" s="1"/>
  <c r="AF84" i="1" s="1"/>
  <c r="G84" i="1"/>
  <c r="F84" i="1" s="1"/>
  <c r="J84" i="1" s="1"/>
  <c r="AT107" i="1"/>
  <c r="T103" i="1"/>
  <c r="S104" i="1"/>
  <c r="AR108" i="1"/>
  <c r="AO108" i="1" s="1"/>
  <c r="AQ108" i="1"/>
  <c r="AJ107" i="1"/>
  <c r="Y106" i="1"/>
  <c r="Z106" i="1"/>
  <c r="AA106" i="1" s="1"/>
  <c r="AH106" i="1" s="1"/>
  <c r="C107" i="1"/>
  <c r="I107" i="1"/>
  <c r="H107" i="1" s="1"/>
  <c r="AB111" i="1"/>
  <c r="A108" i="1"/>
  <c r="K107" i="1"/>
  <c r="X107" i="1"/>
  <c r="AV233" i="1" l="1"/>
  <c r="AW107" i="1" s="1"/>
  <c r="AU232" i="1"/>
  <c r="AR235" i="1"/>
  <c r="AS234" i="1"/>
  <c r="AT234" i="1" s="1"/>
  <c r="L87" i="1"/>
  <c r="M86" i="1"/>
  <c r="N86" i="1" s="1"/>
  <c r="P86" i="1"/>
  <c r="Q86" i="1"/>
  <c r="O84" i="1"/>
  <c r="R84" i="1" s="1"/>
  <c r="AC85" i="1"/>
  <c r="AE85" i="1" s="1"/>
  <c r="AF85" i="1" s="1"/>
  <c r="G85" i="1"/>
  <c r="F85" i="1" s="1"/>
  <c r="J85" i="1" s="1"/>
  <c r="AT108" i="1"/>
  <c r="S105" i="1"/>
  <c r="T104" i="1"/>
  <c r="AR109" i="1"/>
  <c r="AO109" i="1" s="1"/>
  <c r="AQ109" i="1"/>
  <c r="I108" i="1"/>
  <c r="H108" i="1" s="1"/>
  <c r="Z107" i="1"/>
  <c r="AA107" i="1" s="1"/>
  <c r="AH107" i="1" s="1"/>
  <c r="AJ108" i="1"/>
  <c r="C108" i="1"/>
  <c r="Y107" i="1"/>
  <c r="AB112" i="1"/>
  <c r="K108" i="1"/>
  <c r="A109" i="1"/>
  <c r="X108" i="1"/>
  <c r="AT109" i="1" l="1"/>
  <c r="AC86" i="1"/>
  <c r="AE86" i="1" s="1"/>
  <c r="AF86" i="1" s="1"/>
  <c r="G86" i="1"/>
  <c r="F86" i="1" s="1"/>
  <c r="O86" i="1" s="1"/>
  <c r="R86" i="1" s="1"/>
  <c r="M87" i="1"/>
  <c r="N87" i="1" s="1"/>
  <c r="Q87" i="1"/>
  <c r="L88" i="1"/>
  <c r="P87" i="1"/>
  <c r="AW233" i="1"/>
  <c r="AV234" i="1"/>
  <c r="AW108" i="1" s="1"/>
  <c r="AU233" i="1"/>
  <c r="AR236" i="1"/>
  <c r="AS235" i="1"/>
  <c r="AT235" i="1" s="1"/>
  <c r="O85" i="1"/>
  <c r="R85" i="1" s="1"/>
  <c r="S106" i="1"/>
  <c r="T105" i="1"/>
  <c r="AQ110" i="1"/>
  <c r="AR110" i="1"/>
  <c r="AO110" i="1" s="1"/>
  <c r="Z108" i="1"/>
  <c r="AA108" i="1" s="1"/>
  <c r="AH108" i="1" s="1"/>
  <c r="AJ109" i="1"/>
  <c r="C109" i="1"/>
  <c r="Y108" i="1"/>
  <c r="I109" i="1"/>
  <c r="H109" i="1" s="1"/>
  <c r="AB113" i="1"/>
  <c r="A110" i="1"/>
  <c r="K109" i="1"/>
  <c r="X109" i="1"/>
  <c r="J86" i="1" l="1"/>
  <c r="AW234" i="1"/>
  <c r="AV235" i="1"/>
  <c r="AW109" i="1" s="1"/>
  <c r="AU234" i="1"/>
  <c r="Q88" i="1"/>
  <c r="L89" i="1"/>
  <c r="M88" i="1"/>
  <c r="N88" i="1" s="1"/>
  <c r="P88" i="1"/>
  <c r="AS236" i="1"/>
  <c r="AT236" i="1" s="1"/>
  <c r="AW235" i="1" s="1"/>
  <c r="AR237" i="1"/>
  <c r="AC87" i="1"/>
  <c r="AE87" i="1" s="1"/>
  <c r="AF87" i="1" s="1"/>
  <c r="G87" i="1"/>
  <c r="F87" i="1" s="1"/>
  <c r="J87" i="1" s="1"/>
  <c r="S107" i="1"/>
  <c r="T106" i="1"/>
  <c r="AR111" i="1"/>
  <c r="AO111" i="1" s="1"/>
  <c r="AQ111" i="1"/>
  <c r="AB114" i="1"/>
  <c r="K110" i="1"/>
  <c r="X110" i="1"/>
  <c r="A111" i="1"/>
  <c r="Z109" i="1"/>
  <c r="AA109" i="1" s="1"/>
  <c r="AH109" i="1" s="1"/>
  <c r="AJ110" i="1"/>
  <c r="C110" i="1"/>
  <c r="Y109" i="1"/>
  <c r="I110" i="1"/>
  <c r="H110" i="1" s="1"/>
  <c r="AT110" i="1"/>
  <c r="AT111" i="1" l="1"/>
  <c r="O87" i="1"/>
  <c r="R87" i="1" s="1"/>
  <c r="AC88" i="1"/>
  <c r="AE88" i="1" s="1"/>
  <c r="AF88" i="1" s="1"/>
  <c r="G88" i="1"/>
  <c r="F88" i="1" s="1"/>
  <c r="O88" i="1" s="1"/>
  <c r="R88" i="1" s="1"/>
  <c r="L90" i="1"/>
  <c r="P89" i="1"/>
  <c r="M89" i="1"/>
  <c r="N89" i="1" s="1"/>
  <c r="Q89" i="1"/>
  <c r="AS237" i="1"/>
  <c r="AT237" i="1" s="1"/>
  <c r="AR238" i="1"/>
  <c r="AV236" i="1"/>
  <c r="AW110" i="1" s="1"/>
  <c r="AU235" i="1"/>
  <c r="S108" i="1"/>
  <c r="T107" i="1"/>
  <c r="AQ112" i="1"/>
  <c r="AR112" i="1"/>
  <c r="AO112" i="1" s="1"/>
  <c r="X111" i="1"/>
  <c r="A112" i="1"/>
  <c r="K111" i="1"/>
  <c r="AB115" i="1"/>
  <c r="Y110" i="1"/>
  <c r="C111" i="1"/>
  <c r="I111" i="1"/>
  <c r="H111" i="1" s="1"/>
  <c r="Z110" i="1"/>
  <c r="AA110" i="1" s="1"/>
  <c r="AH110" i="1" s="1"/>
  <c r="AJ111" i="1"/>
  <c r="J88" i="1" l="1"/>
  <c r="AC89" i="1"/>
  <c r="AE89" i="1" s="1"/>
  <c r="AF89" i="1" s="1"/>
  <c r="AH89" i="1" s="1"/>
  <c r="G89" i="1"/>
  <c r="F89" i="1" s="1"/>
  <c r="O89" i="1" s="1"/>
  <c r="R89" i="1" s="1"/>
  <c r="L91" i="1"/>
  <c r="M90" i="1"/>
  <c r="N90" i="1" s="1"/>
  <c r="AS238" i="1"/>
  <c r="AT238" i="1" s="1"/>
  <c r="AR239" i="1"/>
  <c r="AW236" i="1"/>
  <c r="AU236" i="1"/>
  <c r="AV237" i="1"/>
  <c r="AW111" i="1" s="1"/>
  <c r="T108" i="1"/>
  <c r="S109" i="1"/>
  <c r="AT112" i="1"/>
  <c r="Z111" i="1"/>
  <c r="AA111" i="1" s="1"/>
  <c r="AH111" i="1" s="1"/>
  <c r="C112" i="1"/>
  <c r="I112" i="1"/>
  <c r="H112" i="1" s="1"/>
  <c r="Y111" i="1"/>
  <c r="AJ112" i="1"/>
  <c r="AQ113" i="1"/>
  <c r="AR113" i="1"/>
  <c r="AO113" i="1" s="1"/>
  <c r="A113" i="1"/>
  <c r="X112" i="1"/>
  <c r="K112" i="1"/>
  <c r="AB116" i="1"/>
  <c r="J89" i="1" l="1"/>
  <c r="P90" i="1"/>
  <c r="P91" i="1" s="1"/>
  <c r="AR240" i="1"/>
  <c r="AS239" i="1"/>
  <c r="AT239" i="1" s="1"/>
  <c r="AW237" i="1"/>
  <c r="AV238" i="1"/>
  <c r="AW112" i="1" s="1"/>
  <c r="AU237" i="1"/>
  <c r="AC90" i="1"/>
  <c r="AE90" i="1" s="1"/>
  <c r="AF90" i="1" s="1"/>
  <c r="G90" i="1"/>
  <c r="F90" i="1" s="1"/>
  <c r="O90" i="1" s="1"/>
  <c r="M91" i="1"/>
  <c r="N91" i="1" s="1"/>
  <c r="L92" i="1"/>
  <c r="T109" i="1"/>
  <c r="S110" i="1"/>
  <c r="AQ114" i="1"/>
  <c r="AR114" i="1"/>
  <c r="AO114" i="1" s="1"/>
  <c r="Y112" i="1"/>
  <c r="I113" i="1"/>
  <c r="H113" i="1" s="1"/>
  <c r="Z112" i="1"/>
  <c r="AA112" i="1" s="1"/>
  <c r="AH112" i="1" s="1"/>
  <c r="C113" i="1"/>
  <c r="AJ113" i="1"/>
  <c r="AB117" i="1"/>
  <c r="X113" i="1"/>
  <c r="A114" i="1"/>
  <c r="K113" i="1"/>
  <c r="AT113" i="1"/>
  <c r="Q90" i="1" l="1"/>
  <c r="Q91" i="1" s="1"/>
  <c r="Q92" i="1" s="1"/>
  <c r="J90" i="1"/>
  <c r="M92" i="1"/>
  <c r="N92" i="1" s="1"/>
  <c r="L93" i="1"/>
  <c r="AC91" i="1"/>
  <c r="AE91" i="1" s="1"/>
  <c r="AF91" i="1" s="1"/>
  <c r="G91" i="1"/>
  <c r="F91" i="1" s="1"/>
  <c r="O91" i="1" s="1"/>
  <c r="AU238" i="1"/>
  <c r="AV239" i="1"/>
  <c r="AW113" i="1" s="1"/>
  <c r="AW238" i="1"/>
  <c r="P92" i="1"/>
  <c r="AR241" i="1"/>
  <c r="AS240" i="1"/>
  <c r="AT240" i="1" s="1"/>
  <c r="T110" i="1"/>
  <c r="S111" i="1"/>
  <c r="AQ115" i="1"/>
  <c r="AR115" i="1"/>
  <c r="AO115" i="1" s="1"/>
  <c r="AT114" i="1"/>
  <c r="X114" i="1"/>
  <c r="A115" i="1"/>
  <c r="K114" i="1"/>
  <c r="AB118" i="1"/>
  <c r="C114" i="1"/>
  <c r="I114" i="1"/>
  <c r="H114" i="1" s="1"/>
  <c r="Z113" i="1"/>
  <c r="AA113" i="1" s="1"/>
  <c r="AH113" i="1" s="1"/>
  <c r="Y113" i="1"/>
  <c r="AJ114" i="1"/>
  <c r="R91" i="1" l="1"/>
  <c r="P93" i="1"/>
  <c r="Q93" i="1"/>
  <c r="R90" i="1"/>
  <c r="AW239" i="1"/>
  <c r="AU239" i="1"/>
  <c r="AV240" i="1"/>
  <c r="AW114" i="1" s="1"/>
  <c r="AR242" i="1"/>
  <c r="AS241" i="1"/>
  <c r="AT241" i="1" s="1"/>
  <c r="J91" i="1"/>
  <c r="M93" i="1"/>
  <c r="N93" i="1" s="1"/>
  <c r="L94" i="1"/>
  <c r="AC92" i="1"/>
  <c r="AE92" i="1" s="1"/>
  <c r="AF92" i="1" s="1"/>
  <c r="G92" i="1"/>
  <c r="F92" i="1" s="1"/>
  <c r="J92" i="1" s="1"/>
  <c r="S112" i="1"/>
  <c r="T111" i="1"/>
  <c r="AR116" i="1"/>
  <c r="AO116" i="1" s="1"/>
  <c r="AQ116" i="1"/>
  <c r="AB119" i="1"/>
  <c r="A116" i="1"/>
  <c r="K115" i="1"/>
  <c r="X115" i="1"/>
  <c r="AJ115" i="1"/>
  <c r="I115" i="1"/>
  <c r="H115" i="1" s="1"/>
  <c r="Z114" i="1"/>
  <c r="AA114" i="1" s="1"/>
  <c r="AH114" i="1" s="1"/>
  <c r="C115" i="1"/>
  <c r="Y114" i="1"/>
  <c r="AT115" i="1"/>
  <c r="AT116" i="1" l="1"/>
  <c r="O92" i="1"/>
  <c r="R92" i="1" s="1"/>
  <c r="AC93" i="1"/>
  <c r="AE93" i="1" s="1"/>
  <c r="AF93" i="1" s="1"/>
  <c r="G93" i="1"/>
  <c r="F93" i="1" s="1"/>
  <c r="O93" i="1" s="1"/>
  <c r="R93" i="1" s="1"/>
  <c r="AW240" i="1"/>
  <c r="AV241" i="1"/>
  <c r="AW115" i="1" s="1"/>
  <c r="AU240" i="1"/>
  <c r="AS242" i="1"/>
  <c r="AT242" i="1" s="1"/>
  <c r="AR243" i="1"/>
  <c r="M94" i="1"/>
  <c r="N94" i="1" s="1"/>
  <c r="Q94" i="1"/>
  <c r="P94" i="1"/>
  <c r="L95" i="1"/>
  <c r="T112" i="1"/>
  <c r="S113" i="1"/>
  <c r="X116" i="1"/>
  <c r="A117" i="1"/>
  <c r="K116" i="1"/>
  <c r="AR117" i="1"/>
  <c r="AO117" i="1" s="1"/>
  <c r="AQ117" i="1"/>
  <c r="AT117" i="1" s="1"/>
  <c r="Y115" i="1"/>
  <c r="Z115" i="1"/>
  <c r="AA115" i="1" s="1"/>
  <c r="AH115" i="1" s="1"/>
  <c r="AJ116" i="1"/>
  <c r="I116" i="1"/>
  <c r="H116" i="1" s="1"/>
  <c r="C116" i="1"/>
  <c r="AB120" i="1"/>
  <c r="J93" i="1" l="1"/>
  <c r="AW241" i="1"/>
  <c r="AU241" i="1"/>
  <c r="AV242" i="1"/>
  <c r="AW116" i="1" s="1"/>
  <c r="M95" i="1"/>
  <c r="N95" i="1" s="1"/>
  <c r="P95" i="1"/>
  <c r="L96" i="1"/>
  <c r="Q95" i="1"/>
  <c r="AC94" i="1"/>
  <c r="AE94" i="1" s="1"/>
  <c r="AF94" i="1" s="1"/>
  <c r="G94" i="1"/>
  <c r="F94" i="1" s="1"/>
  <c r="J94" i="1" s="1"/>
  <c r="AS243" i="1"/>
  <c r="AT243" i="1" s="1"/>
  <c r="AR244" i="1"/>
  <c r="S114" i="1"/>
  <c r="T113" i="1"/>
  <c r="AQ118" i="1"/>
  <c r="AR118" i="1"/>
  <c r="AO118" i="1" s="1"/>
  <c r="A118" i="1"/>
  <c r="X117" i="1"/>
  <c r="K117" i="1"/>
  <c r="AB121" i="1"/>
  <c r="AJ117" i="1"/>
  <c r="C117" i="1"/>
  <c r="Y116" i="1"/>
  <c r="Z116" i="1"/>
  <c r="AA116" i="1" s="1"/>
  <c r="AH116" i="1" s="1"/>
  <c r="I117" i="1"/>
  <c r="H117" i="1" s="1"/>
  <c r="L97" i="1" l="1"/>
  <c r="M96" i="1"/>
  <c r="N96" i="1" s="1"/>
  <c r="P96" i="1"/>
  <c r="Q96" i="1"/>
  <c r="AS244" i="1"/>
  <c r="AT244" i="1" s="1"/>
  <c r="AW243" i="1" s="1"/>
  <c r="AR245" i="1"/>
  <c r="AC95" i="1"/>
  <c r="AE95" i="1" s="1"/>
  <c r="AF95" i="1" s="1"/>
  <c r="G95" i="1"/>
  <c r="F95" i="1" s="1"/>
  <c r="O95" i="1" s="1"/>
  <c r="R95" i="1" s="1"/>
  <c r="AW242" i="1"/>
  <c r="AV243" i="1"/>
  <c r="AW117" i="1" s="1"/>
  <c r="AU242" i="1"/>
  <c r="O94" i="1"/>
  <c r="R94" i="1" s="1"/>
  <c r="S115" i="1"/>
  <c r="T114" i="1"/>
  <c r="AR119" i="1"/>
  <c r="AO119" i="1" s="1"/>
  <c r="AQ119" i="1"/>
  <c r="AB122" i="1"/>
  <c r="K118" i="1"/>
  <c r="X118" i="1"/>
  <c r="A119" i="1"/>
  <c r="AJ118" i="1"/>
  <c r="I118" i="1"/>
  <c r="H118" i="1" s="1"/>
  <c r="Y117" i="1"/>
  <c r="Z117" i="1"/>
  <c r="AA117" i="1" s="1"/>
  <c r="AH117" i="1" s="1"/>
  <c r="C118" i="1"/>
  <c r="AT118" i="1"/>
  <c r="AT119" i="1" l="1"/>
  <c r="J95" i="1"/>
  <c r="AR246" i="1"/>
  <c r="AS245" i="1"/>
  <c r="AT245" i="1" s="1"/>
  <c r="AV244" i="1"/>
  <c r="AW118" i="1" s="1"/>
  <c r="AU243" i="1"/>
  <c r="AC96" i="1"/>
  <c r="AE96" i="1" s="1"/>
  <c r="AF96" i="1" s="1"/>
  <c r="G96" i="1"/>
  <c r="F96" i="1" s="1"/>
  <c r="J96" i="1" s="1"/>
  <c r="M97" i="1"/>
  <c r="N97" i="1" s="1"/>
  <c r="Q97" i="1"/>
  <c r="L98" i="1"/>
  <c r="P97" i="1"/>
  <c r="T115" i="1"/>
  <c r="S116" i="1"/>
  <c r="AQ120" i="1"/>
  <c r="AR120" i="1"/>
  <c r="AO120" i="1" s="1"/>
  <c r="AB123" i="1"/>
  <c r="X119" i="1"/>
  <c r="K119" i="1"/>
  <c r="A120" i="1"/>
  <c r="Z118" i="1"/>
  <c r="AA118" i="1" s="1"/>
  <c r="AH118" i="1" s="1"/>
  <c r="I119" i="1"/>
  <c r="H119" i="1" s="1"/>
  <c r="Y118" i="1"/>
  <c r="C119" i="1"/>
  <c r="AJ119" i="1"/>
  <c r="O96" i="1" l="1"/>
  <c r="R96" i="1" s="1"/>
  <c r="L99" i="1"/>
  <c r="P98" i="1"/>
  <c r="Q98" i="1"/>
  <c r="M98" i="1"/>
  <c r="N98" i="1" s="1"/>
  <c r="AW244" i="1"/>
  <c r="AV245" i="1"/>
  <c r="AW119" i="1" s="1"/>
  <c r="AU244" i="1"/>
  <c r="G97" i="1"/>
  <c r="F97" i="1" s="1"/>
  <c r="O97" i="1" s="1"/>
  <c r="R97" i="1" s="1"/>
  <c r="AC97" i="1"/>
  <c r="AE97" i="1" s="1"/>
  <c r="AF97" i="1" s="1"/>
  <c r="AS246" i="1"/>
  <c r="AT246" i="1" s="1"/>
  <c r="AR247" i="1"/>
  <c r="T116" i="1"/>
  <c r="S117" i="1"/>
  <c r="AQ121" i="1"/>
  <c r="AR121" i="1"/>
  <c r="AO121" i="1" s="1"/>
  <c r="K120" i="1"/>
  <c r="A121" i="1"/>
  <c r="X120" i="1"/>
  <c r="AT120" i="1"/>
  <c r="AB124" i="1"/>
  <c r="I120" i="1"/>
  <c r="H120" i="1" s="1"/>
  <c r="C120" i="1"/>
  <c r="Y119" i="1"/>
  <c r="Z119" i="1"/>
  <c r="AA119" i="1" s="1"/>
  <c r="AH119" i="1" s="1"/>
  <c r="AJ120" i="1"/>
  <c r="J97" i="1" l="1"/>
  <c r="AC98" i="1"/>
  <c r="AE98" i="1" s="1"/>
  <c r="AF98" i="1" s="1"/>
  <c r="G98" i="1"/>
  <c r="F98" i="1" s="1"/>
  <c r="O98" i="1" s="1"/>
  <c r="R98" i="1" s="1"/>
  <c r="AU245" i="1"/>
  <c r="AV246" i="1"/>
  <c r="AW120" i="1" s="1"/>
  <c r="AS247" i="1"/>
  <c r="AT247" i="1" s="1"/>
  <c r="AR248" i="1"/>
  <c r="Q99" i="1"/>
  <c r="L100" i="1"/>
  <c r="P99" i="1"/>
  <c r="M99" i="1"/>
  <c r="N99" i="1" s="1"/>
  <c r="AW245" i="1"/>
  <c r="S118" i="1"/>
  <c r="T117" i="1"/>
  <c r="AQ122" i="1"/>
  <c r="AR122" i="1"/>
  <c r="AO122" i="1" s="1"/>
  <c r="A122" i="1"/>
  <c r="X121" i="1"/>
  <c r="K121" i="1"/>
  <c r="AT121" i="1"/>
  <c r="AB125" i="1"/>
  <c r="AJ121" i="1"/>
  <c r="Y120" i="1"/>
  <c r="I121" i="1"/>
  <c r="H121" i="1" s="1"/>
  <c r="Z120" i="1"/>
  <c r="AA120" i="1" s="1"/>
  <c r="AH120" i="1" s="1"/>
  <c r="C121" i="1"/>
  <c r="J98" i="1" l="1"/>
  <c r="AR249" i="1"/>
  <c r="AS248" i="1"/>
  <c r="AT248" i="1" s="1"/>
  <c r="AW247" i="1" s="1"/>
  <c r="AW246" i="1"/>
  <c r="AU246" i="1"/>
  <c r="AV247" i="1"/>
  <c r="AW121" i="1" s="1"/>
  <c r="G99" i="1"/>
  <c r="F99" i="1" s="1"/>
  <c r="O99" i="1" s="1"/>
  <c r="R99" i="1" s="1"/>
  <c r="AC99" i="1"/>
  <c r="AE99" i="1" s="1"/>
  <c r="AF99" i="1" s="1"/>
  <c r="M100" i="1"/>
  <c r="N100" i="1" s="1"/>
  <c r="P100" i="1"/>
  <c r="L101" i="1"/>
  <c r="Q100" i="1"/>
  <c r="T118" i="1"/>
  <c r="S119" i="1"/>
  <c r="AQ123" i="1"/>
  <c r="AR123" i="1"/>
  <c r="AO123" i="1" s="1"/>
  <c r="Y121" i="1"/>
  <c r="AJ122" i="1"/>
  <c r="Z121" i="1"/>
  <c r="C122" i="1"/>
  <c r="I122" i="1"/>
  <c r="H122" i="1" s="1"/>
  <c r="AT122" i="1"/>
  <c r="X122" i="1"/>
  <c r="K122" i="1"/>
  <c r="A123" i="1"/>
  <c r="AB126" i="1"/>
  <c r="J99" i="1" l="1"/>
  <c r="L102" i="1"/>
  <c r="P101" i="1"/>
  <c r="M101" i="1"/>
  <c r="N101" i="1" s="1"/>
  <c r="Q101" i="1"/>
  <c r="AU247" i="1"/>
  <c r="AV248" i="1"/>
  <c r="AW122" i="1" s="1"/>
  <c r="G100" i="1"/>
  <c r="F100" i="1" s="1"/>
  <c r="O100" i="1" s="1"/>
  <c r="R100" i="1" s="1"/>
  <c r="AC100" i="1"/>
  <c r="AE100" i="1" s="1"/>
  <c r="AF100" i="1" s="1"/>
  <c r="AS249" i="1"/>
  <c r="AT249" i="1" s="1"/>
  <c r="AR250" i="1"/>
  <c r="T119" i="1"/>
  <c r="S120" i="1"/>
  <c r="AQ124" i="1"/>
  <c r="AR124" i="1"/>
  <c r="AO124" i="1" s="1"/>
  <c r="K123" i="1"/>
  <c r="A124" i="1"/>
  <c r="X123" i="1"/>
  <c r="AT123" i="1"/>
  <c r="AB127" i="1"/>
  <c r="Y122" i="1"/>
  <c r="AJ123" i="1"/>
  <c r="Z122" i="1"/>
  <c r="AA122" i="1" s="1"/>
  <c r="AH122" i="1" s="1"/>
  <c r="I123" i="1"/>
  <c r="H123" i="1" s="1"/>
  <c r="C123" i="1"/>
  <c r="J100" i="1" l="1"/>
  <c r="AR251" i="1"/>
  <c r="AS250" i="1"/>
  <c r="AT250" i="1" s="1"/>
  <c r="G101" i="1"/>
  <c r="F101" i="1" s="1"/>
  <c r="O101" i="1" s="1"/>
  <c r="R101" i="1" s="1"/>
  <c r="AC101" i="1"/>
  <c r="AE101" i="1" s="1"/>
  <c r="AF101" i="1" s="1"/>
  <c r="AU248" i="1"/>
  <c r="AV249" i="1"/>
  <c r="AW123" i="1" s="1"/>
  <c r="P102" i="1"/>
  <c r="Q102" i="1"/>
  <c r="L103" i="1"/>
  <c r="M102" i="1"/>
  <c r="N102" i="1" s="1"/>
  <c r="AW248" i="1"/>
  <c r="S121" i="1"/>
  <c r="T120" i="1"/>
  <c r="AR125" i="1"/>
  <c r="AO125" i="1" s="1"/>
  <c r="AQ125" i="1"/>
  <c r="K124" i="1"/>
  <c r="X124" i="1"/>
  <c r="A125" i="1"/>
  <c r="AB128" i="1"/>
  <c r="AT124" i="1"/>
  <c r="Z123" i="1"/>
  <c r="AA123" i="1" s="1"/>
  <c r="AH123" i="1" s="1"/>
  <c r="Y123" i="1"/>
  <c r="AJ124" i="1"/>
  <c r="C124" i="1"/>
  <c r="I124" i="1"/>
  <c r="H124" i="1" s="1"/>
  <c r="AT125" i="1" l="1"/>
  <c r="J101" i="1"/>
  <c r="AC102" i="1"/>
  <c r="AE102" i="1" s="1"/>
  <c r="AF102" i="1" s="1"/>
  <c r="G102" i="1"/>
  <c r="F102" i="1" s="1"/>
  <c r="O102" i="1" s="1"/>
  <c r="R102" i="1" s="1"/>
  <c r="P103" i="1"/>
  <c r="M103" i="1"/>
  <c r="N103" i="1" s="1"/>
  <c r="Q103" i="1"/>
  <c r="L104" i="1"/>
  <c r="AU249" i="1"/>
  <c r="AV250" i="1"/>
  <c r="AW124" i="1" s="1"/>
  <c r="AS251" i="1"/>
  <c r="AT251" i="1" s="1"/>
  <c r="AR252" i="1"/>
  <c r="AW249" i="1"/>
  <c r="S122" i="1"/>
  <c r="T121" i="1"/>
  <c r="AA121" i="1" s="1"/>
  <c r="AB129" i="1"/>
  <c r="AR126" i="1"/>
  <c r="AO126" i="1" s="1"/>
  <c r="AQ126" i="1"/>
  <c r="X125" i="1"/>
  <c r="K125" i="1"/>
  <c r="A126" i="1"/>
  <c r="C125" i="1"/>
  <c r="I125" i="1"/>
  <c r="H125" i="1" s="1"/>
  <c r="AJ125" i="1"/>
  <c r="Y124" i="1"/>
  <c r="Z124" i="1"/>
  <c r="AA124" i="1" s="1"/>
  <c r="AH124" i="1" s="1"/>
  <c r="J102" i="1" l="1"/>
  <c r="AS252" i="1"/>
  <c r="AT252" i="1" s="1"/>
  <c r="AR253" i="1"/>
  <c r="Q104" i="1"/>
  <c r="L105" i="1"/>
  <c r="P104" i="1"/>
  <c r="M104" i="1"/>
  <c r="N104" i="1" s="1"/>
  <c r="G103" i="1"/>
  <c r="F103" i="1" s="1"/>
  <c r="O103" i="1" s="1"/>
  <c r="R103" i="1" s="1"/>
  <c r="AC103" i="1"/>
  <c r="AE103" i="1" s="1"/>
  <c r="AF103" i="1" s="1"/>
  <c r="AW250" i="1"/>
  <c r="AV251" i="1"/>
  <c r="AW125" i="1" s="1"/>
  <c r="AU250" i="1"/>
  <c r="T122" i="1"/>
  <c r="S123" i="1"/>
  <c r="AQ127" i="1"/>
  <c r="AR127" i="1"/>
  <c r="AO127" i="1" s="1"/>
  <c r="Y125" i="1"/>
  <c r="Z125" i="1"/>
  <c r="AA125" i="1" s="1"/>
  <c r="AH125" i="1" s="1"/>
  <c r="AJ126" i="1"/>
  <c r="C126" i="1"/>
  <c r="I126" i="1"/>
  <c r="H126" i="1" s="1"/>
  <c r="AB130" i="1"/>
  <c r="X126" i="1"/>
  <c r="K126" i="1"/>
  <c r="A127" i="1"/>
  <c r="AT126" i="1"/>
  <c r="P105" i="1" l="1"/>
  <c r="L106" i="1"/>
  <c r="M105" i="1"/>
  <c r="N105" i="1" s="1"/>
  <c r="Q105" i="1"/>
  <c r="J103" i="1"/>
  <c r="AR254" i="1"/>
  <c r="AS253" i="1"/>
  <c r="AT253" i="1" s="1"/>
  <c r="AV252" i="1"/>
  <c r="AW126" i="1" s="1"/>
  <c r="AU251" i="1"/>
  <c r="G104" i="1"/>
  <c r="F104" i="1" s="1"/>
  <c r="J104" i="1" s="1"/>
  <c r="AC104" i="1"/>
  <c r="AE104" i="1" s="1"/>
  <c r="AF104" i="1" s="1"/>
  <c r="AW251" i="1"/>
  <c r="T123" i="1"/>
  <c r="S124" i="1"/>
  <c r="AB131" i="1"/>
  <c r="AR128" i="1"/>
  <c r="AO128" i="1" s="1"/>
  <c r="AQ128" i="1"/>
  <c r="AT127" i="1"/>
  <c r="X127" i="1"/>
  <c r="A128" i="1"/>
  <c r="K127" i="1"/>
  <c r="Z126" i="1"/>
  <c r="AA126" i="1" s="1"/>
  <c r="AH126" i="1" s="1"/>
  <c r="C127" i="1"/>
  <c r="Y126" i="1"/>
  <c r="I127" i="1"/>
  <c r="H127" i="1" s="1"/>
  <c r="AJ127" i="1"/>
  <c r="O104" i="1" l="1"/>
  <c r="R104" i="1" s="1"/>
  <c r="AS254" i="1"/>
  <c r="AT254" i="1" s="1"/>
  <c r="AR255" i="1"/>
  <c r="AC105" i="1"/>
  <c r="AE105" i="1" s="1"/>
  <c r="AF105" i="1" s="1"/>
  <c r="G105" i="1"/>
  <c r="F105" i="1" s="1"/>
  <c r="J105" i="1" s="1"/>
  <c r="M106" i="1"/>
  <c r="N106" i="1" s="1"/>
  <c r="P106" i="1"/>
  <c r="Q106" i="1"/>
  <c r="L107" i="1"/>
  <c r="AW252" i="1"/>
  <c r="AV253" i="1"/>
  <c r="AW127" i="1" s="1"/>
  <c r="AU252" i="1"/>
  <c r="S125" i="1"/>
  <c r="T124" i="1"/>
  <c r="AT128" i="1"/>
  <c r="Z127" i="1"/>
  <c r="AA127" i="1" s="1"/>
  <c r="AH127" i="1" s="1"/>
  <c r="AJ128" i="1"/>
  <c r="Y127" i="1"/>
  <c r="I128" i="1"/>
  <c r="H128" i="1" s="1"/>
  <c r="C128" i="1"/>
  <c r="X128" i="1"/>
  <c r="A129" i="1"/>
  <c r="K128" i="1"/>
  <c r="AQ129" i="1"/>
  <c r="AR129" i="1"/>
  <c r="AO129" i="1" s="1"/>
  <c r="AB132" i="1"/>
  <c r="O105" i="1" l="1"/>
  <c r="R105" i="1" s="1"/>
  <c r="G106" i="1"/>
  <c r="F106" i="1" s="1"/>
  <c r="O106" i="1" s="1"/>
  <c r="R106" i="1" s="1"/>
  <c r="AC106" i="1"/>
  <c r="AE106" i="1" s="1"/>
  <c r="AF106" i="1" s="1"/>
  <c r="Q107" i="1"/>
  <c r="L108" i="1"/>
  <c r="M107" i="1"/>
  <c r="N107" i="1" s="1"/>
  <c r="P107" i="1"/>
  <c r="AR256" i="1"/>
  <c r="AS256" i="1" s="1"/>
  <c r="AT256" i="1" s="1"/>
  <c r="AS255" i="1"/>
  <c r="AT255" i="1" s="1"/>
  <c r="AV254" i="1"/>
  <c r="AW128" i="1" s="1"/>
  <c r="AU253" i="1"/>
  <c r="AW253" i="1"/>
  <c r="AT129" i="1"/>
  <c r="T125" i="1"/>
  <c r="S126" i="1"/>
  <c r="AB133" i="1"/>
  <c r="AR130" i="1"/>
  <c r="AO130" i="1" s="1"/>
  <c r="AQ130" i="1"/>
  <c r="X129" i="1"/>
  <c r="K129" i="1"/>
  <c r="A130" i="1"/>
  <c r="Z128" i="1"/>
  <c r="AA128" i="1" s="1"/>
  <c r="AH128" i="1" s="1"/>
  <c r="AJ129" i="1"/>
  <c r="Y128" i="1"/>
  <c r="I129" i="1"/>
  <c r="H129" i="1" s="1"/>
  <c r="C129" i="1"/>
  <c r="J106" i="1" l="1"/>
  <c r="G107" i="1"/>
  <c r="F107" i="1" s="1"/>
  <c r="O107" i="1" s="1"/>
  <c r="R107" i="1" s="1"/>
  <c r="AC107" i="1"/>
  <c r="AE107" i="1" s="1"/>
  <c r="AF107" i="1" s="1"/>
  <c r="L109" i="1"/>
  <c r="P108" i="1"/>
  <c r="M108" i="1"/>
  <c r="N108" i="1" s="1"/>
  <c r="Q108" i="1"/>
  <c r="AW254" i="1"/>
  <c r="AW255" i="1"/>
  <c r="AV255" i="1"/>
  <c r="AW129" i="1" s="1"/>
  <c r="AU254" i="1"/>
  <c r="AU255" i="1"/>
  <c r="AV256" i="1"/>
  <c r="AW130" i="1" s="1"/>
  <c r="S127" i="1"/>
  <c r="T126" i="1"/>
  <c r="AR131" i="1"/>
  <c r="AO131" i="1" s="1"/>
  <c r="AQ131" i="1"/>
  <c r="Z129" i="1"/>
  <c r="AA129" i="1" s="1"/>
  <c r="AH129" i="1" s="1"/>
  <c r="C130" i="1"/>
  <c r="Y129" i="1"/>
  <c r="I130" i="1"/>
  <c r="H130" i="1" s="1"/>
  <c r="AJ130" i="1"/>
  <c r="X130" i="1"/>
  <c r="A131" i="1"/>
  <c r="K130" i="1"/>
  <c r="AB134" i="1"/>
  <c r="AT130" i="1"/>
  <c r="AT131" i="1" l="1"/>
  <c r="J107" i="1"/>
  <c r="AC108" i="1"/>
  <c r="AE108" i="1" s="1"/>
  <c r="AF108" i="1" s="1"/>
  <c r="G108" i="1"/>
  <c r="F108" i="1" s="1"/>
  <c r="J108" i="1" s="1"/>
  <c r="M109" i="1"/>
  <c r="N109" i="1" s="1"/>
  <c r="P109" i="1"/>
  <c r="Q109" i="1"/>
  <c r="L110" i="1"/>
  <c r="S128" i="1"/>
  <c r="T127" i="1"/>
  <c r="Y130" i="1"/>
  <c r="Z130" i="1"/>
  <c r="AA130" i="1" s="1"/>
  <c r="AH130" i="1" s="1"/>
  <c r="AJ131" i="1"/>
  <c r="C131" i="1"/>
  <c r="I131" i="1"/>
  <c r="H131" i="1" s="1"/>
  <c r="AB135" i="1"/>
  <c r="A132" i="1"/>
  <c r="X131" i="1"/>
  <c r="K131" i="1"/>
  <c r="O108" i="1" l="1"/>
  <c r="R108" i="1" s="1"/>
  <c r="Q110" i="1"/>
  <c r="M110" i="1"/>
  <c r="N110" i="1" s="1"/>
  <c r="P110" i="1"/>
  <c r="L111" i="1"/>
  <c r="AC109" i="1"/>
  <c r="AE109" i="1" s="1"/>
  <c r="AF109" i="1" s="1"/>
  <c r="G109" i="1"/>
  <c r="F109" i="1" s="1"/>
  <c r="J109" i="1" s="1"/>
  <c r="T128" i="1"/>
  <c r="S129" i="1"/>
  <c r="Z131" i="1"/>
  <c r="AA131" i="1" s="1"/>
  <c r="AH131" i="1" s="1"/>
  <c r="C132" i="1"/>
  <c r="Y131" i="1"/>
  <c r="I132" i="1"/>
  <c r="H132" i="1" s="1"/>
  <c r="AJ132" i="1"/>
  <c r="AB136" i="1"/>
  <c r="A133" i="1"/>
  <c r="X132" i="1"/>
  <c r="K132" i="1"/>
  <c r="L112" i="1" l="1"/>
  <c r="M111" i="1"/>
  <c r="N111" i="1" s="1"/>
  <c r="P111" i="1"/>
  <c r="Q111" i="1"/>
  <c r="O109" i="1"/>
  <c r="R109" i="1" s="1"/>
  <c r="AC110" i="1"/>
  <c r="AE110" i="1" s="1"/>
  <c r="AF110" i="1" s="1"/>
  <c r="G110" i="1"/>
  <c r="F110" i="1" s="1"/>
  <c r="J110" i="1" s="1"/>
  <c r="S130" i="1"/>
  <c r="T129" i="1"/>
  <c r="Y132" i="1"/>
  <c r="AJ133" i="1"/>
  <c r="Z132" i="1"/>
  <c r="AA132" i="1" s="1"/>
  <c r="AH132" i="1" s="1"/>
  <c r="I133" i="1"/>
  <c r="H133" i="1" s="1"/>
  <c r="C133" i="1"/>
  <c r="AB137" i="1"/>
  <c r="X133" i="1"/>
  <c r="K133" i="1"/>
  <c r="A134" i="1"/>
  <c r="O110" i="1" l="1"/>
  <c r="R110" i="1" s="1"/>
  <c r="G111" i="1"/>
  <c r="F111" i="1" s="1"/>
  <c r="J111" i="1" s="1"/>
  <c r="AC111" i="1"/>
  <c r="AE111" i="1" s="1"/>
  <c r="AF111" i="1" s="1"/>
  <c r="P112" i="1"/>
  <c r="Q112" i="1"/>
  <c r="L113" i="1"/>
  <c r="M112" i="1"/>
  <c r="N112" i="1" s="1"/>
  <c r="T130" i="1"/>
  <c r="S131" i="1"/>
  <c r="X134" i="1"/>
  <c r="K134" i="1"/>
  <c r="A135" i="1"/>
  <c r="AB138" i="1"/>
  <c r="Z133" i="1"/>
  <c r="AA133" i="1" s="1"/>
  <c r="AH133" i="1" s="1"/>
  <c r="AJ134" i="1"/>
  <c r="Y133" i="1"/>
  <c r="I134" i="1"/>
  <c r="H134" i="1" s="1"/>
  <c r="C134" i="1"/>
  <c r="O111" i="1" l="1"/>
  <c r="R111" i="1" s="1"/>
  <c r="AC112" i="1"/>
  <c r="AE112" i="1" s="1"/>
  <c r="AF112" i="1" s="1"/>
  <c r="G112" i="1"/>
  <c r="F112" i="1" s="1"/>
  <c r="J112" i="1" s="1"/>
  <c r="M113" i="1"/>
  <c r="N113" i="1" s="1"/>
  <c r="P113" i="1"/>
  <c r="Q113" i="1"/>
  <c r="L114" i="1"/>
  <c r="T131" i="1"/>
  <c r="S132" i="1"/>
  <c r="K135" i="1"/>
  <c r="X135" i="1"/>
  <c r="A136" i="1"/>
  <c r="AB139" i="1"/>
  <c r="Y134" i="1"/>
  <c r="AJ135" i="1"/>
  <c r="Z134" i="1"/>
  <c r="AA134" i="1" s="1"/>
  <c r="AH134" i="1" s="1"/>
  <c r="I135" i="1"/>
  <c r="H135" i="1" s="1"/>
  <c r="C135" i="1"/>
  <c r="O112" i="1" l="1"/>
  <c r="R112" i="1" s="1"/>
  <c r="G113" i="1"/>
  <c r="F113" i="1" s="1"/>
  <c r="O113" i="1" s="1"/>
  <c r="R113" i="1" s="1"/>
  <c r="AC113" i="1"/>
  <c r="AE113" i="1" s="1"/>
  <c r="AF113" i="1" s="1"/>
  <c r="P114" i="1"/>
  <c r="Q114" i="1"/>
  <c r="M114" i="1"/>
  <c r="N114" i="1" s="1"/>
  <c r="L115" i="1"/>
  <c r="S133" i="1"/>
  <c r="T132" i="1"/>
  <c r="AB140" i="1"/>
  <c r="Z135" i="1"/>
  <c r="AA135" i="1" s="1"/>
  <c r="AH135" i="1" s="1"/>
  <c r="AJ136" i="1"/>
  <c r="Y135" i="1"/>
  <c r="I136" i="1"/>
  <c r="H136" i="1" s="1"/>
  <c r="C136" i="1"/>
  <c r="X136" i="1"/>
  <c r="K136" i="1"/>
  <c r="A137" i="1"/>
  <c r="J113" i="1" l="1"/>
  <c r="AC114" i="1"/>
  <c r="AE114" i="1" s="1"/>
  <c r="AF114" i="1" s="1"/>
  <c r="G114" i="1"/>
  <c r="F114" i="1" s="1"/>
  <c r="J114" i="1" s="1"/>
  <c r="L116" i="1"/>
  <c r="M115" i="1"/>
  <c r="N115" i="1" s="1"/>
  <c r="Q115" i="1"/>
  <c r="P115" i="1"/>
  <c r="T133" i="1"/>
  <c r="S134" i="1"/>
  <c r="Y136" i="1"/>
  <c r="I137" i="1"/>
  <c r="H137" i="1" s="1"/>
  <c r="Z136" i="1"/>
  <c r="AA136" i="1" s="1"/>
  <c r="AH136" i="1" s="1"/>
  <c r="C137" i="1"/>
  <c r="AJ137" i="1"/>
  <c r="AB141" i="1"/>
  <c r="K137" i="1"/>
  <c r="X137" i="1"/>
  <c r="A138" i="1"/>
  <c r="O114" i="1" l="1"/>
  <c r="R114" i="1" s="1"/>
  <c r="AC115" i="1"/>
  <c r="AE115" i="1" s="1"/>
  <c r="AF115" i="1" s="1"/>
  <c r="G115" i="1"/>
  <c r="F115" i="1" s="1"/>
  <c r="O115" i="1" s="1"/>
  <c r="R115" i="1" s="1"/>
  <c r="P116" i="1"/>
  <c r="Q116" i="1"/>
  <c r="L117" i="1"/>
  <c r="M116" i="1"/>
  <c r="N116" i="1" s="1"/>
  <c r="T134" i="1"/>
  <c r="S135" i="1"/>
  <c r="A139" i="1"/>
  <c r="X138" i="1"/>
  <c r="K138" i="1"/>
  <c r="Z137" i="1"/>
  <c r="AA137" i="1" s="1"/>
  <c r="AH137" i="1" s="1"/>
  <c r="I138" i="1"/>
  <c r="H138" i="1" s="1"/>
  <c r="Y137" i="1"/>
  <c r="C138" i="1"/>
  <c r="AJ138" i="1"/>
  <c r="AB142" i="1"/>
  <c r="J115" i="1" l="1"/>
  <c r="M117" i="1"/>
  <c r="N117" i="1" s="1"/>
  <c r="L118" i="1"/>
  <c r="P117" i="1"/>
  <c r="Q117" i="1"/>
  <c r="AC116" i="1"/>
  <c r="AE116" i="1" s="1"/>
  <c r="AF116" i="1" s="1"/>
  <c r="G116" i="1"/>
  <c r="F116" i="1" s="1"/>
  <c r="O116" i="1" s="1"/>
  <c r="R116" i="1" s="1"/>
  <c r="T135" i="1"/>
  <c r="S136" i="1"/>
  <c r="Y138" i="1"/>
  <c r="Z138" i="1"/>
  <c r="AA138" i="1" s="1"/>
  <c r="AH138" i="1" s="1"/>
  <c r="AJ139" i="1"/>
  <c r="C139" i="1"/>
  <c r="I139" i="1"/>
  <c r="H139" i="1" s="1"/>
  <c r="AB143" i="1"/>
  <c r="A140" i="1"/>
  <c r="X139" i="1"/>
  <c r="K139" i="1"/>
  <c r="J116" i="1" l="1"/>
  <c r="M118" i="1"/>
  <c r="N118" i="1" s="1"/>
  <c r="P118" i="1"/>
  <c r="Q118" i="1"/>
  <c r="L119" i="1"/>
  <c r="AC117" i="1"/>
  <c r="AE117" i="1" s="1"/>
  <c r="AF117" i="1" s="1"/>
  <c r="G117" i="1"/>
  <c r="F117" i="1" s="1"/>
  <c r="J117" i="1" s="1"/>
  <c r="S137" i="1"/>
  <c r="T136" i="1"/>
  <c r="A141" i="1"/>
  <c r="K140" i="1"/>
  <c r="X140" i="1"/>
  <c r="Z139" i="1"/>
  <c r="AA139" i="1" s="1"/>
  <c r="AH139" i="1" s="1"/>
  <c r="AJ140" i="1"/>
  <c r="Y139" i="1"/>
  <c r="I140" i="1"/>
  <c r="H140" i="1" s="1"/>
  <c r="C140" i="1"/>
  <c r="AB144" i="1"/>
  <c r="L120" i="1" l="1"/>
  <c r="M119" i="1"/>
  <c r="N119" i="1" s="1"/>
  <c r="P119" i="1"/>
  <c r="Q119" i="1"/>
  <c r="O117" i="1"/>
  <c r="R117" i="1" s="1"/>
  <c r="G118" i="1"/>
  <c r="F118" i="1" s="1"/>
  <c r="O118" i="1" s="1"/>
  <c r="R118" i="1" s="1"/>
  <c r="AC118" i="1"/>
  <c r="AE118" i="1" s="1"/>
  <c r="AF118" i="1" s="1"/>
  <c r="S138" i="1"/>
  <c r="T137" i="1"/>
  <c r="AB145" i="1"/>
  <c r="A142" i="1"/>
  <c r="K141" i="1"/>
  <c r="X141" i="1"/>
  <c r="Y140" i="1"/>
  <c r="Z140" i="1"/>
  <c r="AA140" i="1" s="1"/>
  <c r="AH140" i="1" s="1"/>
  <c r="AJ141" i="1"/>
  <c r="C141" i="1"/>
  <c r="I141" i="1"/>
  <c r="H141" i="1" s="1"/>
  <c r="J118" i="1" l="1"/>
  <c r="AC119" i="1"/>
  <c r="AE119" i="1" s="1"/>
  <c r="AF119" i="1" s="1"/>
  <c r="G119" i="1"/>
  <c r="F119" i="1" s="1"/>
  <c r="O119" i="1" s="1"/>
  <c r="R119" i="1" s="1"/>
  <c r="M120" i="1"/>
  <c r="N120" i="1" s="1"/>
  <c r="Q120" i="1"/>
  <c r="L121" i="1"/>
  <c r="P120" i="1"/>
  <c r="T138" i="1"/>
  <c r="S139" i="1"/>
  <c r="Z141" i="1"/>
  <c r="AA141" i="1" s="1"/>
  <c r="AH141" i="1" s="1"/>
  <c r="I142" i="1"/>
  <c r="H142" i="1" s="1"/>
  <c r="Y141" i="1"/>
  <c r="C142" i="1"/>
  <c r="AJ142" i="1"/>
  <c r="A143" i="1"/>
  <c r="X142" i="1"/>
  <c r="K142" i="1"/>
  <c r="AB146" i="1"/>
  <c r="J119" i="1" l="1"/>
  <c r="AC120" i="1"/>
  <c r="AE120" i="1" s="1"/>
  <c r="AF120" i="1" s="1"/>
  <c r="G120" i="1"/>
  <c r="F120" i="1" s="1"/>
  <c r="J120" i="1" s="1"/>
  <c r="M121" i="1"/>
  <c r="N121" i="1" s="1"/>
  <c r="P121" i="1"/>
  <c r="Q121" i="1"/>
  <c r="L122" i="1"/>
  <c r="T139" i="1"/>
  <c r="S140" i="1"/>
  <c r="AB147" i="1"/>
  <c r="K143" i="1"/>
  <c r="A144" i="1"/>
  <c r="X143" i="1"/>
  <c r="Y142" i="1"/>
  <c r="Z142" i="1"/>
  <c r="AA142" i="1" s="1"/>
  <c r="AH142" i="1" s="1"/>
  <c r="AJ143" i="1"/>
  <c r="C143" i="1"/>
  <c r="I143" i="1"/>
  <c r="H143" i="1" s="1"/>
  <c r="O120" i="1" l="1"/>
  <c r="R120" i="1" s="1"/>
  <c r="L123" i="1"/>
  <c r="M122" i="1"/>
  <c r="N122" i="1" s="1"/>
  <c r="AC121" i="1"/>
  <c r="AE121" i="1" s="1"/>
  <c r="AF121" i="1" s="1"/>
  <c r="AH121" i="1" s="1"/>
  <c r="G121" i="1"/>
  <c r="F121" i="1" s="1"/>
  <c r="J121" i="1" s="1"/>
  <c r="T140" i="1"/>
  <c r="S141" i="1"/>
  <c r="Z143" i="1"/>
  <c r="AA143" i="1" s="1"/>
  <c r="AH143" i="1" s="1"/>
  <c r="I144" i="1"/>
  <c r="H144" i="1" s="1"/>
  <c r="Y143" i="1"/>
  <c r="C144" i="1"/>
  <c r="AJ144" i="1"/>
  <c r="AB148" i="1"/>
  <c r="K144" i="1"/>
  <c r="A145" i="1"/>
  <c r="X144" i="1"/>
  <c r="O121" i="1" l="1"/>
  <c r="P122" i="1" s="1"/>
  <c r="G122" i="1"/>
  <c r="F122" i="1" s="1"/>
  <c r="O122" i="1" s="1"/>
  <c r="AC122" i="1"/>
  <c r="AE122" i="1" s="1"/>
  <c r="AF122" i="1" s="1"/>
  <c r="M123" i="1"/>
  <c r="N123" i="1" s="1"/>
  <c r="L124" i="1"/>
  <c r="T141" i="1"/>
  <c r="S142" i="1"/>
  <c r="Y144" i="1"/>
  <c r="C145" i="1"/>
  <c r="Z144" i="1"/>
  <c r="AA144" i="1" s="1"/>
  <c r="AH144" i="1" s="1"/>
  <c r="I145" i="1"/>
  <c r="H145" i="1" s="1"/>
  <c r="AJ145" i="1"/>
  <c r="AB149" i="1"/>
  <c r="X145" i="1"/>
  <c r="A146" i="1"/>
  <c r="K145" i="1"/>
  <c r="R121" i="1" l="1"/>
  <c r="J122" i="1"/>
  <c r="L125" i="1"/>
  <c r="M124" i="1"/>
  <c r="N124" i="1" s="1"/>
  <c r="AC123" i="1"/>
  <c r="AE123" i="1" s="1"/>
  <c r="AF123" i="1" s="1"/>
  <c r="G123" i="1"/>
  <c r="F123" i="1" s="1"/>
  <c r="J123" i="1" s="1"/>
  <c r="S143" i="1"/>
  <c r="T142" i="1"/>
  <c r="AB150" i="1"/>
  <c r="Z145" i="1"/>
  <c r="AA145" i="1" s="1"/>
  <c r="AH145" i="1" s="1"/>
  <c r="C146" i="1"/>
  <c r="Y145" i="1"/>
  <c r="I146" i="1"/>
  <c r="H146" i="1" s="1"/>
  <c r="AJ146" i="1"/>
  <c r="Q122" i="1"/>
  <c r="P123" i="1"/>
  <c r="P124" i="1" s="1"/>
  <c r="K146" i="1"/>
  <c r="X146" i="1"/>
  <c r="A147" i="1"/>
  <c r="P125" i="1" l="1"/>
  <c r="O123" i="1"/>
  <c r="G124" i="1"/>
  <c r="F124" i="1" s="1"/>
  <c r="J124" i="1" s="1"/>
  <c r="AC124" i="1"/>
  <c r="AE124" i="1" s="1"/>
  <c r="AF124" i="1" s="1"/>
  <c r="M125" i="1"/>
  <c r="N125" i="1" s="1"/>
  <c r="L126" i="1"/>
  <c r="T143" i="1"/>
  <c r="S144" i="1"/>
  <c r="X147" i="1"/>
  <c r="K147" i="1"/>
  <c r="A148" i="1"/>
  <c r="Q123" i="1"/>
  <c r="Q124" i="1" s="1"/>
  <c r="Q125" i="1" s="1"/>
  <c r="R122" i="1"/>
  <c r="AB151" i="1"/>
  <c r="Y146" i="1"/>
  <c r="I147" i="1"/>
  <c r="H147" i="1" s="1"/>
  <c r="Z146" i="1"/>
  <c r="AA146" i="1" s="1"/>
  <c r="AH146" i="1" s="1"/>
  <c r="C147" i="1"/>
  <c r="AJ147" i="1"/>
  <c r="Q126" i="1" l="1"/>
  <c r="O124" i="1"/>
  <c r="R124" i="1" s="1"/>
  <c r="M126" i="1"/>
  <c r="N126" i="1" s="1"/>
  <c r="L127" i="1"/>
  <c r="AC125" i="1"/>
  <c r="AE125" i="1" s="1"/>
  <c r="AF125" i="1" s="1"/>
  <c r="G125" i="1"/>
  <c r="F125" i="1" s="1"/>
  <c r="O125" i="1" s="1"/>
  <c r="R125" i="1" s="1"/>
  <c r="P126" i="1"/>
  <c r="S145" i="1"/>
  <c r="T144" i="1"/>
  <c r="AB152" i="1"/>
  <c r="X148" i="1"/>
  <c r="A149" i="1"/>
  <c r="K148" i="1"/>
  <c r="R123" i="1"/>
  <c r="Z147" i="1"/>
  <c r="AA147" i="1" s="1"/>
  <c r="AH147" i="1" s="1"/>
  <c r="C148" i="1"/>
  <c r="Y147" i="1"/>
  <c r="I148" i="1"/>
  <c r="H148" i="1" s="1"/>
  <c r="AJ148" i="1"/>
  <c r="J125" i="1" l="1"/>
  <c r="L128" i="1"/>
  <c r="M127" i="1"/>
  <c r="N127" i="1" s="1"/>
  <c r="P127" i="1"/>
  <c r="AC126" i="1"/>
  <c r="AE126" i="1" s="1"/>
  <c r="AF126" i="1" s="1"/>
  <c r="G126" i="1"/>
  <c r="F126" i="1" s="1"/>
  <c r="J126" i="1" s="1"/>
  <c r="Q127" i="1"/>
  <c r="T145" i="1"/>
  <c r="S146" i="1"/>
  <c r="Y148" i="1"/>
  <c r="C149" i="1"/>
  <c r="Z148" i="1"/>
  <c r="AA148" i="1" s="1"/>
  <c r="AH148" i="1" s="1"/>
  <c r="I149" i="1"/>
  <c r="H149" i="1" s="1"/>
  <c r="AJ149" i="1"/>
  <c r="AB153" i="1"/>
  <c r="A150" i="1"/>
  <c r="K149" i="1"/>
  <c r="X149" i="1"/>
  <c r="G127" i="1" l="1"/>
  <c r="F127" i="1" s="1"/>
  <c r="J127" i="1" s="1"/>
  <c r="AC127" i="1"/>
  <c r="AE127" i="1" s="1"/>
  <c r="AF127" i="1" s="1"/>
  <c r="O126" i="1"/>
  <c r="R126" i="1" s="1"/>
  <c r="P128" i="1"/>
  <c r="Q128" i="1"/>
  <c r="L129" i="1"/>
  <c r="M128" i="1"/>
  <c r="N128" i="1" s="1"/>
  <c r="T146" i="1"/>
  <c r="S147" i="1"/>
  <c r="AB154" i="1"/>
  <c r="A151" i="1"/>
  <c r="K150" i="1"/>
  <c r="X150" i="1"/>
  <c r="Z149" i="1"/>
  <c r="AA149" i="1" s="1"/>
  <c r="AH149" i="1" s="1"/>
  <c r="I150" i="1"/>
  <c r="H150" i="1" s="1"/>
  <c r="Y149" i="1"/>
  <c r="C150" i="1"/>
  <c r="AJ150" i="1"/>
  <c r="O127" i="1" l="1"/>
  <c r="R127" i="1" s="1"/>
  <c r="Q129" i="1"/>
  <c r="L130" i="1"/>
  <c r="M129" i="1"/>
  <c r="N129" i="1" s="1"/>
  <c r="P129" i="1"/>
  <c r="AC128" i="1"/>
  <c r="AE128" i="1" s="1"/>
  <c r="AF128" i="1" s="1"/>
  <c r="G128" i="1"/>
  <c r="F128" i="1" s="1"/>
  <c r="J128" i="1" s="1"/>
  <c r="T147" i="1"/>
  <c r="S148" i="1"/>
  <c r="Y150" i="1"/>
  <c r="AJ151" i="1"/>
  <c r="Z150" i="1"/>
  <c r="AA150" i="1" s="1"/>
  <c r="AH150" i="1" s="1"/>
  <c r="I151" i="1"/>
  <c r="H151" i="1" s="1"/>
  <c r="C151" i="1"/>
  <c r="AB155" i="1"/>
  <c r="K151" i="1"/>
  <c r="X151" i="1"/>
  <c r="A152" i="1"/>
  <c r="AC129" i="1" l="1"/>
  <c r="AE129" i="1" s="1"/>
  <c r="AF129" i="1" s="1"/>
  <c r="G129" i="1"/>
  <c r="F129" i="1" s="1"/>
  <c r="J129" i="1" s="1"/>
  <c r="O128" i="1"/>
  <c r="R128" i="1" s="1"/>
  <c r="P130" i="1"/>
  <c r="M130" i="1"/>
  <c r="N130" i="1" s="1"/>
  <c r="Q130" i="1"/>
  <c r="L131" i="1"/>
  <c r="S149" i="1"/>
  <c r="T148" i="1"/>
  <c r="X152" i="1"/>
  <c r="A153" i="1"/>
  <c r="K152" i="1"/>
  <c r="AB156" i="1"/>
  <c r="Z151" i="1"/>
  <c r="C152" i="1"/>
  <c r="I152" i="1"/>
  <c r="H152" i="1" s="1"/>
  <c r="Y151" i="1"/>
  <c r="AJ152" i="1"/>
  <c r="O129" i="1" l="1"/>
  <c r="R129" i="1" s="1"/>
  <c r="G130" i="1"/>
  <c r="F130" i="1" s="1"/>
  <c r="J130" i="1" s="1"/>
  <c r="AC130" i="1"/>
  <c r="AE130" i="1" s="1"/>
  <c r="AF130" i="1" s="1"/>
  <c r="P131" i="1"/>
  <c r="L132" i="1"/>
  <c r="M131" i="1"/>
  <c r="N131" i="1" s="1"/>
  <c r="Q131" i="1"/>
  <c r="T149" i="1"/>
  <c r="S150" i="1"/>
  <c r="A154" i="1"/>
  <c r="K153" i="1"/>
  <c r="X153" i="1"/>
  <c r="AB157" i="1"/>
  <c r="I153" i="1"/>
  <c r="H153" i="1" s="1"/>
  <c r="C153" i="1"/>
  <c r="Z152" i="1"/>
  <c r="AA152" i="1" s="1"/>
  <c r="AH152" i="1" s="1"/>
  <c r="Y152" i="1"/>
  <c r="AJ153" i="1"/>
  <c r="O130" i="1" l="1"/>
  <c r="R130" i="1" s="1"/>
  <c r="G131" i="1"/>
  <c r="F131" i="1" s="1"/>
  <c r="O131" i="1" s="1"/>
  <c r="R131" i="1" s="1"/>
  <c r="AC131" i="1"/>
  <c r="AE131" i="1" s="1"/>
  <c r="AF131" i="1" s="1"/>
  <c r="L133" i="1"/>
  <c r="M132" i="1"/>
  <c r="N132" i="1" s="1"/>
  <c r="Q132" i="1"/>
  <c r="P132" i="1"/>
  <c r="T150" i="1"/>
  <c r="S151" i="1"/>
  <c r="AB158" i="1"/>
  <c r="AJ154" i="1"/>
  <c r="Y153" i="1"/>
  <c r="I154" i="1"/>
  <c r="H154" i="1" s="1"/>
  <c r="C154" i="1"/>
  <c r="Z153" i="1"/>
  <c r="AA153" i="1" s="1"/>
  <c r="AH153" i="1" s="1"/>
  <c r="A155" i="1"/>
  <c r="K154" i="1"/>
  <c r="X154" i="1"/>
  <c r="J131" i="1" l="1"/>
  <c r="G132" i="1"/>
  <c r="F132" i="1" s="1"/>
  <c r="J132" i="1" s="1"/>
  <c r="AC132" i="1"/>
  <c r="AE132" i="1" s="1"/>
  <c r="AF132" i="1" s="1"/>
  <c r="M133" i="1"/>
  <c r="N133" i="1" s="1"/>
  <c r="Q133" i="1"/>
  <c r="P133" i="1"/>
  <c r="L134" i="1"/>
  <c r="S152" i="1"/>
  <c r="T151" i="1"/>
  <c r="AA151" i="1" s="1"/>
  <c r="AB159" i="1"/>
  <c r="C155" i="1"/>
  <c r="I155" i="1"/>
  <c r="H155" i="1" s="1"/>
  <c r="Z154" i="1"/>
  <c r="AA154" i="1" s="1"/>
  <c r="AH154" i="1" s="1"/>
  <c r="AJ155" i="1"/>
  <c r="Y154" i="1"/>
  <c r="X155" i="1"/>
  <c r="K155" i="1"/>
  <c r="A156" i="1"/>
  <c r="O132" i="1" l="1"/>
  <c r="R132" i="1" s="1"/>
  <c r="L135" i="1"/>
  <c r="M134" i="1"/>
  <c r="N134" i="1" s="1"/>
  <c r="P134" i="1"/>
  <c r="Q134" i="1"/>
  <c r="G133" i="1"/>
  <c r="F133" i="1" s="1"/>
  <c r="O133" i="1" s="1"/>
  <c r="R133" i="1" s="1"/>
  <c r="AC133" i="1"/>
  <c r="AE133" i="1" s="1"/>
  <c r="AF133" i="1" s="1"/>
  <c r="T152" i="1"/>
  <c r="S153" i="1"/>
  <c r="X156" i="1"/>
  <c r="K156" i="1"/>
  <c r="A157" i="1"/>
  <c r="AB160" i="1"/>
  <c r="C156" i="1"/>
  <c r="I156" i="1"/>
  <c r="H156" i="1" s="1"/>
  <c r="Y155" i="1"/>
  <c r="AJ156" i="1"/>
  <c r="Z155" i="1"/>
  <c r="AA155" i="1" s="1"/>
  <c r="AH155" i="1" s="1"/>
  <c r="J133" i="1" l="1"/>
  <c r="G134" i="1"/>
  <c r="F134" i="1" s="1"/>
  <c r="O134" i="1" s="1"/>
  <c r="R134" i="1" s="1"/>
  <c r="AC134" i="1"/>
  <c r="AE134" i="1" s="1"/>
  <c r="AF134" i="1" s="1"/>
  <c r="L136" i="1"/>
  <c r="M135" i="1"/>
  <c r="N135" i="1" s="1"/>
  <c r="P135" i="1"/>
  <c r="Q135" i="1"/>
  <c r="S154" i="1"/>
  <c r="T153" i="1"/>
  <c r="AB161" i="1"/>
  <c r="A158" i="1"/>
  <c r="X157" i="1"/>
  <c r="K157" i="1"/>
  <c r="AJ157" i="1"/>
  <c r="I157" i="1"/>
  <c r="H157" i="1" s="1"/>
  <c r="Z156" i="1"/>
  <c r="AA156" i="1" s="1"/>
  <c r="AH156" i="1" s="1"/>
  <c r="Y156" i="1"/>
  <c r="C157" i="1"/>
  <c r="J134" i="1" l="1"/>
  <c r="AC135" i="1"/>
  <c r="AE135" i="1" s="1"/>
  <c r="AF135" i="1" s="1"/>
  <c r="G135" i="1"/>
  <c r="F135" i="1" s="1"/>
  <c r="O135" i="1" s="1"/>
  <c r="R135" i="1" s="1"/>
  <c r="L137" i="1"/>
  <c r="M136" i="1"/>
  <c r="N136" i="1" s="1"/>
  <c r="P136" i="1"/>
  <c r="Q136" i="1"/>
  <c r="S155" i="1"/>
  <c r="T154" i="1"/>
  <c r="K158" i="1"/>
  <c r="A159" i="1"/>
  <c r="X158" i="1"/>
  <c r="C158" i="1"/>
  <c r="I158" i="1"/>
  <c r="H158" i="1" s="1"/>
  <c r="Y157" i="1"/>
  <c r="AJ158" i="1"/>
  <c r="Z157" i="1"/>
  <c r="AA157" i="1" s="1"/>
  <c r="AH157" i="1" s="1"/>
  <c r="AB162" i="1"/>
  <c r="J135" i="1" l="1"/>
  <c r="AC136" i="1"/>
  <c r="AE136" i="1" s="1"/>
  <c r="AF136" i="1" s="1"/>
  <c r="G136" i="1"/>
  <c r="F136" i="1" s="1"/>
  <c r="J136" i="1" s="1"/>
  <c r="L138" i="1"/>
  <c r="P137" i="1"/>
  <c r="M137" i="1"/>
  <c r="N137" i="1" s="1"/>
  <c r="Q137" i="1"/>
  <c r="T155" i="1"/>
  <c r="S156" i="1"/>
  <c r="I159" i="1"/>
  <c r="H159" i="1" s="1"/>
  <c r="C159" i="1"/>
  <c r="Z158" i="1"/>
  <c r="AA158" i="1" s="1"/>
  <c r="AH158" i="1" s="1"/>
  <c r="Y158" i="1"/>
  <c r="AJ159" i="1"/>
  <c r="AB163" i="1"/>
  <c r="A160" i="1"/>
  <c r="X159" i="1"/>
  <c r="K159" i="1"/>
  <c r="O136" i="1" l="1"/>
  <c r="R136" i="1" s="1"/>
  <c r="AC137" i="1"/>
  <c r="AE137" i="1" s="1"/>
  <c r="AF137" i="1" s="1"/>
  <c r="G137" i="1"/>
  <c r="F137" i="1" s="1"/>
  <c r="O137" i="1" s="1"/>
  <c r="R137" i="1" s="1"/>
  <c r="Q138" i="1"/>
  <c r="L139" i="1"/>
  <c r="M138" i="1"/>
  <c r="N138" i="1" s="1"/>
  <c r="P138" i="1"/>
  <c r="T156" i="1"/>
  <c r="S157" i="1"/>
  <c r="A161" i="1"/>
  <c r="X160" i="1"/>
  <c r="K160" i="1"/>
  <c r="AB164" i="1"/>
  <c r="I160" i="1"/>
  <c r="H160" i="1" s="1"/>
  <c r="C160" i="1"/>
  <c r="Y159" i="1"/>
  <c r="Z159" i="1"/>
  <c r="AA159" i="1" s="1"/>
  <c r="AH159" i="1" s="1"/>
  <c r="AJ160" i="1"/>
  <c r="J137" i="1" l="1"/>
  <c r="AC138" i="1"/>
  <c r="AE138" i="1" s="1"/>
  <c r="AF138" i="1" s="1"/>
  <c r="G138" i="1"/>
  <c r="F138" i="1" s="1"/>
  <c r="O138" i="1" s="1"/>
  <c r="R138" i="1" s="1"/>
  <c r="M139" i="1"/>
  <c r="N139" i="1" s="1"/>
  <c r="P139" i="1"/>
  <c r="L140" i="1"/>
  <c r="Q139" i="1"/>
  <c r="S158" i="1"/>
  <c r="T157" i="1"/>
  <c r="AJ161" i="1"/>
  <c r="C161" i="1"/>
  <c r="Z160" i="1"/>
  <c r="AA160" i="1" s="1"/>
  <c r="AH160" i="1" s="1"/>
  <c r="Y160" i="1"/>
  <c r="I161" i="1"/>
  <c r="H161" i="1" s="1"/>
  <c r="A162" i="1"/>
  <c r="X161" i="1"/>
  <c r="K161" i="1"/>
  <c r="AB165" i="1"/>
  <c r="J138" i="1" l="1"/>
  <c r="P140" i="1"/>
  <c r="Q140" i="1"/>
  <c r="L141" i="1"/>
  <c r="M140" i="1"/>
  <c r="N140" i="1" s="1"/>
  <c r="AC139" i="1"/>
  <c r="AE139" i="1" s="1"/>
  <c r="AF139" i="1" s="1"/>
  <c r="G139" i="1"/>
  <c r="F139" i="1" s="1"/>
  <c r="J139" i="1" s="1"/>
  <c r="T158" i="1"/>
  <c r="S159" i="1"/>
  <c r="AB166" i="1"/>
  <c r="K162" i="1"/>
  <c r="A163" i="1"/>
  <c r="X162" i="1"/>
  <c r="C162" i="1"/>
  <c r="I162" i="1"/>
  <c r="H162" i="1" s="1"/>
  <c r="Y161" i="1"/>
  <c r="AJ162" i="1"/>
  <c r="Z161" i="1"/>
  <c r="AA161" i="1" s="1"/>
  <c r="AH161" i="1" s="1"/>
  <c r="G140" i="1" l="1"/>
  <c r="F140" i="1" s="1"/>
  <c r="J140" i="1" s="1"/>
  <c r="AC140" i="1"/>
  <c r="AE140" i="1" s="1"/>
  <c r="AF140" i="1" s="1"/>
  <c r="O139" i="1"/>
  <c r="R139" i="1" s="1"/>
  <c r="L142" i="1"/>
  <c r="M141" i="1"/>
  <c r="N141" i="1" s="1"/>
  <c r="P141" i="1"/>
  <c r="Q141" i="1"/>
  <c r="S160" i="1"/>
  <c r="T159" i="1"/>
  <c r="AJ163" i="1"/>
  <c r="Z162" i="1"/>
  <c r="AA162" i="1" s="1"/>
  <c r="AH162" i="1" s="1"/>
  <c r="I163" i="1"/>
  <c r="H163" i="1" s="1"/>
  <c r="Y162" i="1"/>
  <c r="C163" i="1"/>
  <c r="X163" i="1"/>
  <c r="K163" i="1"/>
  <c r="A164" i="1"/>
  <c r="AB167" i="1"/>
  <c r="O140" i="1" l="1"/>
  <c r="R140" i="1" s="1"/>
  <c r="G141" i="1"/>
  <c r="F141" i="1" s="1"/>
  <c r="J141" i="1" s="1"/>
  <c r="AC141" i="1"/>
  <c r="AE141" i="1" s="1"/>
  <c r="AF141" i="1" s="1"/>
  <c r="M142" i="1"/>
  <c r="N142" i="1" s="1"/>
  <c r="P142" i="1"/>
  <c r="L143" i="1"/>
  <c r="Q142" i="1"/>
  <c r="T160" i="1"/>
  <c r="S161" i="1"/>
  <c r="AB168" i="1"/>
  <c r="C164" i="1"/>
  <c r="I164" i="1"/>
  <c r="H164" i="1" s="1"/>
  <c r="Y163" i="1"/>
  <c r="AJ164" i="1"/>
  <c r="Z163" i="1"/>
  <c r="AA163" i="1" s="1"/>
  <c r="AH163" i="1" s="1"/>
  <c r="X164" i="1"/>
  <c r="K164" i="1"/>
  <c r="A165" i="1"/>
  <c r="O141" i="1" l="1"/>
  <c r="R141" i="1" s="1"/>
  <c r="P143" i="1"/>
  <c r="Q143" i="1"/>
  <c r="L144" i="1"/>
  <c r="M143" i="1"/>
  <c r="N143" i="1" s="1"/>
  <c r="AC142" i="1"/>
  <c r="AE142" i="1" s="1"/>
  <c r="AF142" i="1" s="1"/>
  <c r="G142" i="1"/>
  <c r="F142" i="1" s="1"/>
  <c r="J142" i="1" s="1"/>
  <c r="S162" i="1"/>
  <c r="T161" i="1"/>
  <c r="X165" i="1"/>
  <c r="K165" i="1"/>
  <c r="A166" i="1"/>
  <c r="AJ165" i="1"/>
  <c r="C165" i="1"/>
  <c r="Z164" i="1"/>
  <c r="AA164" i="1" s="1"/>
  <c r="AH164" i="1" s="1"/>
  <c r="Y164" i="1"/>
  <c r="I165" i="1"/>
  <c r="H165" i="1" s="1"/>
  <c r="AB169" i="1"/>
  <c r="AC143" i="1" l="1"/>
  <c r="AE143" i="1" s="1"/>
  <c r="AF143" i="1" s="1"/>
  <c r="G143" i="1"/>
  <c r="F143" i="1" s="1"/>
  <c r="J143" i="1" s="1"/>
  <c r="M144" i="1"/>
  <c r="N144" i="1" s="1"/>
  <c r="P144" i="1"/>
  <c r="Q144" i="1"/>
  <c r="L145" i="1"/>
  <c r="O142" i="1"/>
  <c r="R142" i="1" s="1"/>
  <c r="T162" i="1"/>
  <c r="S163" i="1"/>
  <c r="AJ166" i="1"/>
  <c r="I166" i="1"/>
  <c r="H166" i="1" s="1"/>
  <c r="Y165" i="1"/>
  <c r="C166" i="1"/>
  <c r="Z165" i="1"/>
  <c r="AA165" i="1" s="1"/>
  <c r="AH165" i="1" s="1"/>
  <c r="X166" i="1"/>
  <c r="K166" i="1"/>
  <c r="A167" i="1"/>
  <c r="AB170" i="1"/>
  <c r="O143" i="1" l="1"/>
  <c r="R143" i="1" s="1"/>
  <c r="L146" i="1"/>
  <c r="M145" i="1"/>
  <c r="N145" i="1" s="1"/>
  <c r="P145" i="1"/>
  <c r="Q145" i="1"/>
  <c r="G144" i="1"/>
  <c r="F144" i="1" s="1"/>
  <c r="O144" i="1" s="1"/>
  <c r="R144" i="1" s="1"/>
  <c r="AC144" i="1"/>
  <c r="AE144" i="1" s="1"/>
  <c r="AF144" i="1" s="1"/>
  <c r="T163" i="1"/>
  <c r="S164" i="1"/>
  <c r="AJ167" i="1"/>
  <c r="Z166" i="1"/>
  <c r="AA166" i="1" s="1"/>
  <c r="AH166" i="1" s="1"/>
  <c r="I167" i="1"/>
  <c r="H167" i="1" s="1"/>
  <c r="Y166" i="1"/>
  <c r="C167" i="1"/>
  <c r="X167" i="1"/>
  <c r="K167" i="1"/>
  <c r="A168" i="1"/>
  <c r="AB171" i="1"/>
  <c r="J144" i="1" l="1"/>
  <c r="AC145" i="1"/>
  <c r="AE145" i="1" s="1"/>
  <c r="AF145" i="1" s="1"/>
  <c r="G145" i="1"/>
  <c r="F145" i="1" s="1"/>
  <c r="O145" i="1" s="1"/>
  <c r="R145" i="1" s="1"/>
  <c r="P146" i="1"/>
  <c r="M146" i="1"/>
  <c r="N146" i="1" s="1"/>
  <c r="Q146" i="1"/>
  <c r="L147" i="1"/>
  <c r="S165" i="1"/>
  <c r="T164" i="1"/>
  <c r="X168" i="1"/>
  <c r="A169" i="1"/>
  <c r="K168" i="1"/>
  <c r="AB172" i="1"/>
  <c r="AJ168" i="1"/>
  <c r="Y167" i="1"/>
  <c r="I168" i="1"/>
  <c r="H168" i="1" s="1"/>
  <c r="Z167" i="1"/>
  <c r="AA167" i="1" s="1"/>
  <c r="AH167" i="1" s="1"/>
  <c r="C168" i="1"/>
  <c r="J145" i="1" l="1"/>
  <c r="G146" i="1"/>
  <c r="F146" i="1" s="1"/>
  <c r="O146" i="1" s="1"/>
  <c r="R146" i="1" s="1"/>
  <c r="AC146" i="1"/>
  <c r="AE146" i="1" s="1"/>
  <c r="AF146" i="1" s="1"/>
  <c r="P147" i="1"/>
  <c r="Q147" i="1"/>
  <c r="L148" i="1"/>
  <c r="M147" i="1"/>
  <c r="N147" i="1" s="1"/>
  <c r="T165" i="1"/>
  <c r="S166" i="1"/>
  <c r="AB173" i="1"/>
  <c r="A170" i="1"/>
  <c r="X169" i="1"/>
  <c r="K169" i="1"/>
  <c r="AJ169" i="1"/>
  <c r="C169" i="1"/>
  <c r="Z168" i="1"/>
  <c r="AA168" i="1" s="1"/>
  <c r="AH168" i="1" s="1"/>
  <c r="Y168" i="1"/>
  <c r="I169" i="1"/>
  <c r="H169" i="1" s="1"/>
  <c r="J146" i="1" l="1"/>
  <c r="AC147" i="1"/>
  <c r="AE147" i="1" s="1"/>
  <c r="AF147" i="1" s="1"/>
  <c r="G147" i="1"/>
  <c r="F147" i="1" s="1"/>
  <c r="J147" i="1" s="1"/>
  <c r="L149" i="1"/>
  <c r="P148" i="1"/>
  <c r="M148" i="1"/>
  <c r="N148" i="1" s="1"/>
  <c r="Q148" i="1"/>
  <c r="S167" i="1"/>
  <c r="T166" i="1"/>
  <c r="AB174" i="1"/>
  <c r="A171" i="1"/>
  <c r="K170" i="1"/>
  <c r="X170" i="1"/>
  <c r="AJ170" i="1"/>
  <c r="Y169" i="1"/>
  <c r="I170" i="1"/>
  <c r="H170" i="1" s="1"/>
  <c r="C170" i="1"/>
  <c r="Z169" i="1"/>
  <c r="AA169" i="1" s="1"/>
  <c r="AH169" i="1" s="1"/>
  <c r="O147" i="1" l="1"/>
  <c r="R147" i="1" s="1"/>
  <c r="G148" i="1"/>
  <c r="F148" i="1" s="1"/>
  <c r="O148" i="1" s="1"/>
  <c r="R148" i="1" s="1"/>
  <c r="AC148" i="1"/>
  <c r="AE148" i="1" s="1"/>
  <c r="AF148" i="1" s="1"/>
  <c r="Q149" i="1"/>
  <c r="L150" i="1"/>
  <c r="M149" i="1"/>
  <c r="N149" i="1" s="1"/>
  <c r="P149" i="1"/>
  <c r="S168" i="1"/>
  <c r="T167" i="1"/>
  <c r="A172" i="1"/>
  <c r="K171" i="1"/>
  <c r="X171" i="1"/>
  <c r="I171" i="1"/>
  <c r="H171" i="1" s="1"/>
  <c r="C171" i="1"/>
  <c r="Z170" i="1"/>
  <c r="AA170" i="1" s="1"/>
  <c r="AH170" i="1" s="1"/>
  <c r="Y170" i="1"/>
  <c r="AJ171" i="1"/>
  <c r="AB175" i="1"/>
  <c r="J148" i="1" l="1"/>
  <c r="G149" i="1"/>
  <c r="F149" i="1" s="1"/>
  <c r="O149" i="1" s="1"/>
  <c r="R149" i="1" s="1"/>
  <c r="AC149" i="1"/>
  <c r="AE149" i="1" s="1"/>
  <c r="AF149" i="1" s="1"/>
  <c r="Q150" i="1"/>
  <c r="L151" i="1"/>
  <c r="M150" i="1"/>
  <c r="N150" i="1" s="1"/>
  <c r="P150" i="1"/>
  <c r="S169" i="1"/>
  <c r="T168" i="1"/>
  <c r="AJ172" i="1"/>
  <c r="Y171" i="1"/>
  <c r="I172" i="1"/>
  <c r="H172" i="1" s="1"/>
  <c r="Z171" i="1"/>
  <c r="AA171" i="1" s="1"/>
  <c r="AH171" i="1" s="1"/>
  <c r="C172" i="1"/>
  <c r="AB176" i="1"/>
  <c r="K172" i="1"/>
  <c r="A173" i="1"/>
  <c r="X172" i="1"/>
  <c r="J149" i="1" l="1"/>
  <c r="AC150" i="1"/>
  <c r="AE150" i="1" s="1"/>
  <c r="AF150" i="1" s="1"/>
  <c r="G150" i="1"/>
  <c r="F150" i="1" s="1"/>
  <c r="J150" i="1" s="1"/>
  <c r="M151" i="1"/>
  <c r="N151" i="1" s="1"/>
  <c r="P151" i="1"/>
  <c r="Q151" i="1"/>
  <c r="L152" i="1"/>
  <c r="T169" i="1"/>
  <c r="S170" i="1"/>
  <c r="C173" i="1"/>
  <c r="I173" i="1"/>
  <c r="H173" i="1" s="1"/>
  <c r="AJ173" i="1"/>
  <c r="Z172" i="1"/>
  <c r="AA172" i="1" s="1"/>
  <c r="AH172" i="1" s="1"/>
  <c r="Y172" i="1"/>
  <c r="X173" i="1"/>
  <c r="A174" i="1"/>
  <c r="K173" i="1"/>
  <c r="AB177" i="1"/>
  <c r="O150" i="1" l="1"/>
  <c r="R150" i="1" s="1"/>
  <c r="M152" i="1"/>
  <c r="N152" i="1" s="1"/>
  <c r="L153" i="1"/>
  <c r="AC151" i="1"/>
  <c r="AE151" i="1" s="1"/>
  <c r="AF151" i="1" s="1"/>
  <c r="AH151" i="1" s="1"/>
  <c r="G151" i="1"/>
  <c r="F151" i="1" s="1"/>
  <c r="O151" i="1" s="1"/>
  <c r="R151" i="1" s="1"/>
  <c r="T170" i="1"/>
  <c r="S171" i="1"/>
  <c r="AB178" i="1"/>
  <c r="K174" i="1"/>
  <c r="A175" i="1"/>
  <c r="X174" i="1"/>
  <c r="C174" i="1"/>
  <c r="I174" i="1"/>
  <c r="H174" i="1" s="1"/>
  <c r="AJ174" i="1"/>
  <c r="Y173" i="1"/>
  <c r="Z173" i="1"/>
  <c r="AA173" i="1" s="1"/>
  <c r="AH173" i="1" s="1"/>
  <c r="J151" i="1" l="1"/>
  <c r="P152" i="1"/>
  <c r="Q152" i="1" s="1"/>
  <c r="Q153" i="1" s="1"/>
  <c r="L154" i="1"/>
  <c r="M153" i="1"/>
  <c r="N153" i="1" s="1"/>
  <c r="G152" i="1"/>
  <c r="F152" i="1" s="1"/>
  <c r="O152" i="1" s="1"/>
  <c r="AC152" i="1"/>
  <c r="AE152" i="1" s="1"/>
  <c r="AF152" i="1" s="1"/>
  <c r="T171" i="1"/>
  <c r="S172" i="1"/>
  <c r="I175" i="1"/>
  <c r="H175" i="1" s="1"/>
  <c r="C175" i="1"/>
  <c r="Z174" i="1"/>
  <c r="AA174" i="1" s="1"/>
  <c r="AH174" i="1" s="1"/>
  <c r="Y174" i="1"/>
  <c r="AJ175" i="1"/>
  <c r="X175" i="1"/>
  <c r="A176" i="1"/>
  <c r="K175" i="1"/>
  <c r="AB179" i="1"/>
  <c r="Q154" i="1" l="1"/>
  <c r="P153" i="1"/>
  <c r="P154" i="1" s="1"/>
  <c r="AC153" i="1"/>
  <c r="AE153" i="1" s="1"/>
  <c r="AF153" i="1" s="1"/>
  <c r="G153" i="1"/>
  <c r="F153" i="1" s="1"/>
  <c r="J153" i="1" s="1"/>
  <c r="J152" i="1"/>
  <c r="M154" i="1"/>
  <c r="N154" i="1" s="1"/>
  <c r="L155" i="1"/>
  <c r="T172" i="1"/>
  <c r="S173" i="1"/>
  <c r="A177" i="1"/>
  <c r="K176" i="1"/>
  <c r="X176" i="1"/>
  <c r="AB180" i="1"/>
  <c r="AJ176" i="1"/>
  <c r="Y175" i="1"/>
  <c r="C176" i="1"/>
  <c r="Z175" i="1"/>
  <c r="AA175" i="1" s="1"/>
  <c r="AH175" i="1" s="1"/>
  <c r="I176" i="1"/>
  <c r="H176" i="1" s="1"/>
  <c r="R152" i="1"/>
  <c r="Q155" i="1" l="1"/>
  <c r="O153" i="1"/>
  <c r="R153" i="1" s="1"/>
  <c r="AC154" i="1"/>
  <c r="AE154" i="1" s="1"/>
  <c r="AF154" i="1" s="1"/>
  <c r="G154" i="1"/>
  <c r="F154" i="1" s="1"/>
  <c r="J154" i="1" s="1"/>
  <c r="M155" i="1"/>
  <c r="N155" i="1" s="1"/>
  <c r="L156" i="1"/>
  <c r="P155" i="1"/>
  <c r="T173" i="1"/>
  <c r="S174" i="1"/>
  <c r="AB181" i="1"/>
  <c r="A178" i="1"/>
  <c r="K177" i="1"/>
  <c r="X177" i="1"/>
  <c r="I177" i="1"/>
  <c r="H177" i="1" s="1"/>
  <c r="C177" i="1"/>
  <c r="Z176" i="1"/>
  <c r="AA176" i="1" s="1"/>
  <c r="AH176" i="1" s="1"/>
  <c r="Y176" i="1"/>
  <c r="AJ177" i="1"/>
  <c r="O154" i="1" l="1"/>
  <c r="R154" i="1" s="1"/>
  <c r="L157" i="1"/>
  <c r="M156" i="1"/>
  <c r="N156" i="1" s="1"/>
  <c r="P156" i="1"/>
  <c r="Q156" i="1"/>
  <c r="G155" i="1"/>
  <c r="F155" i="1" s="1"/>
  <c r="O155" i="1" s="1"/>
  <c r="R155" i="1" s="1"/>
  <c r="AC155" i="1"/>
  <c r="AE155" i="1" s="1"/>
  <c r="AF155" i="1" s="1"/>
  <c r="S175" i="1"/>
  <c r="T174" i="1"/>
  <c r="K178" i="1"/>
  <c r="X178" i="1"/>
  <c r="A179" i="1"/>
  <c r="I178" i="1"/>
  <c r="H178" i="1" s="1"/>
  <c r="C178" i="1"/>
  <c r="Y177" i="1"/>
  <c r="Z177" i="1"/>
  <c r="AA177" i="1" s="1"/>
  <c r="AH177" i="1" s="1"/>
  <c r="AJ178" i="1"/>
  <c r="AB182" i="1"/>
  <c r="G156" i="1" l="1"/>
  <c r="F156" i="1" s="1"/>
  <c r="J156" i="1" s="1"/>
  <c r="AC156" i="1"/>
  <c r="AE156" i="1" s="1"/>
  <c r="AF156" i="1" s="1"/>
  <c r="J155" i="1"/>
  <c r="M157" i="1"/>
  <c r="N157" i="1" s="1"/>
  <c r="P157" i="1"/>
  <c r="Q157" i="1"/>
  <c r="L158" i="1"/>
  <c r="T175" i="1"/>
  <c r="S176" i="1"/>
  <c r="I179" i="1"/>
  <c r="H179" i="1" s="1"/>
  <c r="C179" i="1"/>
  <c r="Z178" i="1"/>
  <c r="AA178" i="1" s="1"/>
  <c r="AH178" i="1" s="1"/>
  <c r="Y178" i="1"/>
  <c r="AJ179" i="1"/>
  <c r="AB183" i="1"/>
  <c r="X179" i="1"/>
  <c r="K179" i="1"/>
  <c r="A180" i="1"/>
  <c r="O156" i="1" l="1"/>
  <c r="R156" i="1" s="1"/>
  <c r="AC157" i="1"/>
  <c r="AE157" i="1" s="1"/>
  <c r="AF157" i="1" s="1"/>
  <c r="G157" i="1"/>
  <c r="F157" i="1" s="1"/>
  <c r="J157" i="1" s="1"/>
  <c r="M158" i="1"/>
  <c r="N158" i="1" s="1"/>
  <c r="P158" i="1"/>
  <c r="Q158" i="1"/>
  <c r="L159" i="1"/>
  <c r="T176" i="1"/>
  <c r="S177" i="1"/>
  <c r="AB184" i="1"/>
  <c r="C180" i="1"/>
  <c r="I180" i="1"/>
  <c r="H180" i="1" s="1"/>
  <c r="Y179" i="1"/>
  <c r="AJ180" i="1"/>
  <c r="Z179" i="1"/>
  <c r="AA179" i="1" s="1"/>
  <c r="AH179" i="1" s="1"/>
  <c r="X180" i="1"/>
  <c r="K180" i="1"/>
  <c r="A181" i="1"/>
  <c r="O157" i="1" l="1"/>
  <c r="R157" i="1" s="1"/>
  <c r="Q159" i="1"/>
  <c r="L160" i="1"/>
  <c r="M159" i="1"/>
  <c r="N159" i="1" s="1"/>
  <c r="P159" i="1"/>
  <c r="G158" i="1"/>
  <c r="F158" i="1" s="1"/>
  <c r="O158" i="1" s="1"/>
  <c r="R158" i="1" s="1"/>
  <c r="AC158" i="1"/>
  <c r="AE158" i="1" s="1"/>
  <c r="AF158" i="1" s="1"/>
  <c r="T177" i="1"/>
  <c r="S178" i="1"/>
  <c r="X181" i="1"/>
  <c r="K181" i="1"/>
  <c r="A182" i="1"/>
  <c r="I181" i="1"/>
  <c r="H181" i="1" s="1"/>
  <c r="Y180" i="1"/>
  <c r="C181" i="1"/>
  <c r="Z180" i="1"/>
  <c r="AJ181" i="1"/>
  <c r="AB185" i="1"/>
  <c r="AC159" i="1" l="1"/>
  <c r="AE159" i="1" s="1"/>
  <c r="AF159" i="1" s="1"/>
  <c r="G159" i="1"/>
  <c r="F159" i="1" s="1"/>
  <c r="O159" i="1" s="1"/>
  <c r="R159" i="1" s="1"/>
  <c r="Q160" i="1"/>
  <c r="L161" i="1"/>
  <c r="M160" i="1"/>
  <c r="N160" i="1" s="1"/>
  <c r="P160" i="1"/>
  <c r="J158" i="1"/>
  <c r="S179" i="1"/>
  <c r="T178" i="1"/>
  <c r="AB186" i="1"/>
  <c r="X182" i="1"/>
  <c r="A183" i="1"/>
  <c r="K182" i="1"/>
  <c r="Y181" i="1"/>
  <c r="AJ182" i="1"/>
  <c r="Z181" i="1"/>
  <c r="AA181" i="1" s="1"/>
  <c r="AH181" i="1" s="1"/>
  <c r="I182" i="1"/>
  <c r="H182" i="1" s="1"/>
  <c r="C182" i="1"/>
  <c r="J159" i="1" l="1"/>
  <c r="AC160" i="1"/>
  <c r="AE160" i="1" s="1"/>
  <c r="AF160" i="1" s="1"/>
  <c r="G160" i="1"/>
  <c r="F160" i="1" s="1"/>
  <c r="J160" i="1" s="1"/>
  <c r="P161" i="1"/>
  <c r="M161" i="1"/>
  <c r="N161" i="1" s="1"/>
  <c r="Q161" i="1"/>
  <c r="L162" i="1"/>
  <c r="T179" i="1"/>
  <c r="S180" i="1"/>
  <c r="Z182" i="1"/>
  <c r="AA182" i="1" s="1"/>
  <c r="AH182" i="1" s="1"/>
  <c r="AJ183" i="1"/>
  <c r="Y182" i="1"/>
  <c r="I183" i="1"/>
  <c r="H183" i="1" s="1"/>
  <c r="C183" i="1"/>
  <c r="K183" i="1"/>
  <c r="X183" i="1"/>
  <c r="A184" i="1"/>
  <c r="AB187" i="1"/>
  <c r="O160" i="1" l="1"/>
  <c r="R160" i="1" s="1"/>
  <c r="M162" i="1"/>
  <c r="N162" i="1" s="1"/>
  <c r="P162" i="1"/>
  <c r="Q162" i="1"/>
  <c r="L163" i="1"/>
  <c r="G161" i="1"/>
  <c r="F161" i="1" s="1"/>
  <c r="O161" i="1" s="1"/>
  <c r="R161" i="1" s="1"/>
  <c r="AC161" i="1"/>
  <c r="AE161" i="1" s="1"/>
  <c r="AF161" i="1" s="1"/>
  <c r="S181" i="1"/>
  <c r="T180" i="1"/>
  <c r="AA180" i="1" s="1"/>
  <c r="X184" i="1"/>
  <c r="K184" i="1"/>
  <c r="A185" i="1"/>
  <c r="AB188" i="1"/>
  <c r="Y183" i="1"/>
  <c r="Z183" i="1"/>
  <c r="AA183" i="1" s="1"/>
  <c r="AH183" i="1" s="1"/>
  <c r="AJ184" i="1"/>
  <c r="C184" i="1"/>
  <c r="I184" i="1"/>
  <c r="H184" i="1" s="1"/>
  <c r="J161" i="1" l="1"/>
  <c r="P163" i="1"/>
  <c r="M163" i="1"/>
  <c r="N163" i="1" s="1"/>
  <c r="Q163" i="1"/>
  <c r="L164" i="1"/>
  <c r="AC162" i="1"/>
  <c r="AE162" i="1" s="1"/>
  <c r="AF162" i="1" s="1"/>
  <c r="G162" i="1"/>
  <c r="F162" i="1" s="1"/>
  <c r="O162" i="1" s="1"/>
  <c r="R162" i="1" s="1"/>
  <c r="T181" i="1"/>
  <c r="S182" i="1"/>
  <c r="X185" i="1"/>
  <c r="K185" i="1"/>
  <c r="A186" i="1"/>
  <c r="AB189" i="1"/>
  <c r="Z184" i="1"/>
  <c r="AA184" i="1" s="1"/>
  <c r="AH184" i="1" s="1"/>
  <c r="C185" i="1"/>
  <c r="Y184" i="1"/>
  <c r="I185" i="1"/>
  <c r="H185" i="1" s="1"/>
  <c r="AJ185" i="1"/>
  <c r="Q164" i="1" l="1"/>
  <c r="M164" i="1"/>
  <c r="N164" i="1" s="1"/>
  <c r="L165" i="1"/>
  <c r="P164" i="1"/>
  <c r="J162" i="1"/>
  <c r="AC163" i="1"/>
  <c r="AE163" i="1" s="1"/>
  <c r="AF163" i="1" s="1"/>
  <c r="G163" i="1"/>
  <c r="F163" i="1" s="1"/>
  <c r="O163" i="1" s="1"/>
  <c r="R163" i="1" s="1"/>
  <c r="T182" i="1"/>
  <c r="S183" i="1"/>
  <c r="AB190" i="1"/>
  <c r="A187" i="1"/>
  <c r="X186" i="1"/>
  <c r="K186" i="1"/>
  <c r="Y185" i="1"/>
  <c r="I186" i="1"/>
  <c r="H186" i="1" s="1"/>
  <c r="Z185" i="1"/>
  <c r="AA185" i="1" s="1"/>
  <c r="AH185" i="1" s="1"/>
  <c r="C186" i="1"/>
  <c r="AJ186" i="1"/>
  <c r="J163" i="1" l="1"/>
  <c r="L166" i="1"/>
  <c r="Q165" i="1"/>
  <c r="M165" i="1"/>
  <c r="N165" i="1" s="1"/>
  <c r="P165" i="1"/>
  <c r="AC164" i="1"/>
  <c r="AE164" i="1" s="1"/>
  <c r="AF164" i="1" s="1"/>
  <c r="G164" i="1"/>
  <c r="F164" i="1" s="1"/>
  <c r="J164" i="1" s="1"/>
  <c r="T183" i="1"/>
  <c r="S184" i="1"/>
  <c r="Z186" i="1"/>
  <c r="AA186" i="1" s="1"/>
  <c r="AH186" i="1" s="1"/>
  <c r="I187" i="1"/>
  <c r="H187" i="1" s="1"/>
  <c r="Y186" i="1"/>
  <c r="C187" i="1"/>
  <c r="AJ187" i="1"/>
  <c r="A188" i="1"/>
  <c r="X187" i="1"/>
  <c r="K187" i="1"/>
  <c r="AB191" i="1"/>
  <c r="AC165" i="1" l="1"/>
  <c r="AE165" i="1" s="1"/>
  <c r="AF165" i="1" s="1"/>
  <c r="G165" i="1"/>
  <c r="F165" i="1" s="1"/>
  <c r="J165" i="1" s="1"/>
  <c r="O164" i="1"/>
  <c r="R164" i="1" s="1"/>
  <c r="P166" i="1"/>
  <c r="M166" i="1"/>
  <c r="N166" i="1" s="1"/>
  <c r="Q166" i="1"/>
  <c r="L167" i="1"/>
  <c r="S185" i="1"/>
  <c r="T184" i="1"/>
  <c r="AB192" i="1"/>
  <c r="Y187" i="1"/>
  <c r="AJ188" i="1"/>
  <c r="Z187" i="1"/>
  <c r="AA187" i="1" s="1"/>
  <c r="AH187" i="1" s="1"/>
  <c r="C188" i="1"/>
  <c r="I188" i="1"/>
  <c r="H188" i="1" s="1"/>
  <c r="A189" i="1"/>
  <c r="X188" i="1"/>
  <c r="K188" i="1"/>
  <c r="O165" i="1" l="1"/>
  <c r="R165" i="1" s="1"/>
  <c r="G166" i="1"/>
  <c r="F166" i="1" s="1"/>
  <c r="J166" i="1" s="1"/>
  <c r="AC166" i="1"/>
  <c r="AE166" i="1" s="1"/>
  <c r="AF166" i="1" s="1"/>
  <c r="P167" i="1"/>
  <c r="Q167" i="1"/>
  <c r="L168" i="1"/>
  <c r="M167" i="1"/>
  <c r="N167" i="1" s="1"/>
  <c r="T185" i="1"/>
  <c r="S186" i="1"/>
  <c r="Z188" i="1"/>
  <c r="AA188" i="1" s="1"/>
  <c r="AH188" i="1" s="1"/>
  <c r="Y188" i="1"/>
  <c r="AJ189" i="1"/>
  <c r="I189" i="1"/>
  <c r="H189" i="1" s="1"/>
  <c r="C189" i="1"/>
  <c r="AB193" i="1"/>
  <c r="K189" i="1"/>
  <c r="X189" i="1"/>
  <c r="A190" i="1"/>
  <c r="O166" i="1" l="1"/>
  <c r="R166" i="1" s="1"/>
  <c r="G167" i="1"/>
  <c r="F167" i="1" s="1"/>
  <c r="J167" i="1" s="1"/>
  <c r="AC167" i="1"/>
  <c r="AE167" i="1" s="1"/>
  <c r="AF167" i="1" s="1"/>
  <c r="Q168" i="1"/>
  <c r="L169" i="1"/>
  <c r="M168" i="1"/>
  <c r="N168" i="1" s="1"/>
  <c r="P168" i="1"/>
  <c r="T186" i="1"/>
  <c r="S187" i="1"/>
  <c r="Y189" i="1"/>
  <c r="C190" i="1"/>
  <c r="Z189" i="1"/>
  <c r="AA189" i="1" s="1"/>
  <c r="AH189" i="1" s="1"/>
  <c r="I190" i="1"/>
  <c r="H190" i="1" s="1"/>
  <c r="AJ190" i="1"/>
  <c r="AB194" i="1"/>
  <c r="K190" i="1"/>
  <c r="X190" i="1"/>
  <c r="A191" i="1"/>
  <c r="O167" i="1" l="1"/>
  <c r="R167" i="1" s="1"/>
  <c r="AC168" i="1"/>
  <c r="AE168" i="1" s="1"/>
  <c r="AF168" i="1" s="1"/>
  <c r="G168" i="1"/>
  <c r="F168" i="1" s="1"/>
  <c r="J168" i="1" s="1"/>
  <c r="L170" i="1"/>
  <c r="Q169" i="1"/>
  <c r="M169" i="1"/>
  <c r="N169" i="1" s="1"/>
  <c r="P169" i="1"/>
  <c r="T187" i="1"/>
  <c r="S188" i="1"/>
  <c r="Z190" i="1"/>
  <c r="AA190" i="1" s="1"/>
  <c r="AH190" i="1" s="1"/>
  <c r="I191" i="1"/>
  <c r="H191" i="1" s="1"/>
  <c r="Y190" i="1"/>
  <c r="C191" i="1"/>
  <c r="AJ191" i="1"/>
  <c r="AB195" i="1"/>
  <c r="X191" i="1"/>
  <c r="K191" i="1"/>
  <c r="A192" i="1"/>
  <c r="O168" i="1" l="1"/>
  <c r="R168" i="1" s="1"/>
  <c r="AC169" i="1"/>
  <c r="AE169" i="1" s="1"/>
  <c r="AF169" i="1" s="1"/>
  <c r="G169" i="1"/>
  <c r="F169" i="1" s="1"/>
  <c r="O169" i="1" s="1"/>
  <c r="R169" i="1" s="1"/>
  <c r="L171" i="1"/>
  <c r="M170" i="1"/>
  <c r="N170" i="1" s="1"/>
  <c r="P170" i="1"/>
  <c r="Q170" i="1"/>
  <c r="T188" i="1"/>
  <c r="S189" i="1"/>
  <c r="Y191" i="1"/>
  <c r="Z191" i="1"/>
  <c r="AA191" i="1" s="1"/>
  <c r="AH191" i="1" s="1"/>
  <c r="AJ192" i="1"/>
  <c r="I192" i="1"/>
  <c r="H192" i="1" s="1"/>
  <c r="C192" i="1"/>
  <c r="AB196" i="1"/>
  <c r="A193" i="1"/>
  <c r="X192" i="1"/>
  <c r="K192" i="1"/>
  <c r="J169" i="1" l="1"/>
  <c r="AC170" i="1"/>
  <c r="AE170" i="1" s="1"/>
  <c r="AF170" i="1" s="1"/>
  <c r="G170" i="1"/>
  <c r="F170" i="1" s="1"/>
  <c r="O170" i="1" s="1"/>
  <c r="R170" i="1" s="1"/>
  <c r="P171" i="1"/>
  <c r="Q171" i="1"/>
  <c r="L172" i="1"/>
  <c r="M171" i="1"/>
  <c r="N171" i="1" s="1"/>
  <c r="S190" i="1"/>
  <c r="T189" i="1"/>
  <c r="K193" i="1"/>
  <c r="A194" i="1"/>
  <c r="X193" i="1"/>
  <c r="Z192" i="1"/>
  <c r="AA192" i="1" s="1"/>
  <c r="AH192" i="1" s="1"/>
  <c r="AJ193" i="1"/>
  <c r="Y192" i="1"/>
  <c r="C193" i="1"/>
  <c r="I193" i="1"/>
  <c r="H193" i="1" s="1"/>
  <c r="AB197" i="1"/>
  <c r="J170" i="1" l="1"/>
  <c r="AC171" i="1"/>
  <c r="AE171" i="1" s="1"/>
  <c r="AF171" i="1" s="1"/>
  <c r="G171" i="1"/>
  <c r="F171" i="1" s="1"/>
  <c r="J171" i="1" s="1"/>
  <c r="P172" i="1"/>
  <c r="Q172" i="1"/>
  <c r="L173" i="1"/>
  <c r="M172" i="1"/>
  <c r="N172" i="1" s="1"/>
  <c r="T190" i="1"/>
  <c r="S191" i="1"/>
  <c r="Y193" i="1"/>
  <c r="I194" i="1"/>
  <c r="H194" i="1" s="1"/>
  <c r="Z193" i="1"/>
  <c r="AA193" i="1" s="1"/>
  <c r="AH193" i="1" s="1"/>
  <c r="C194" i="1"/>
  <c r="AJ194" i="1"/>
  <c r="AB198" i="1"/>
  <c r="A195" i="1"/>
  <c r="X194" i="1"/>
  <c r="K194" i="1"/>
  <c r="O171" i="1" l="1"/>
  <c r="R171" i="1" s="1"/>
  <c r="G172" i="1"/>
  <c r="F172" i="1" s="1"/>
  <c r="J172" i="1" s="1"/>
  <c r="AC172" i="1"/>
  <c r="AE172" i="1" s="1"/>
  <c r="AF172" i="1" s="1"/>
  <c r="M173" i="1"/>
  <c r="N173" i="1" s="1"/>
  <c r="P173" i="1"/>
  <c r="L174" i="1"/>
  <c r="Q173" i="1"/>
  <c r="T191" i="1"/>
  <c r="S192" i="1"/>
  <c r="A196" i="1"/>
  <c r="K195" i="1"/>
  <c r="X195" i="1"/>
  <c r="Z194" i="1"/>
  <c r="AA194" i="1" s="1"/>
  <c r="AH194" i="1" s="1"/>
  <c r="Y194" i="1"/>
  <c r="AJ195" i="1"/>
  <c r="I195" i="1"/>
  <c r="H195" i="1" s="1"/>
  <c r="C195" i="1"/>
  <c r="AB199" i="1"/>
  <c r="O172" i="1" l="1"/>
  <c r="R172" i="1" s="1"/>
  <c r="M174" i="1"/>
  <c r="N174" i="1" s="1"/>
  <c r="P174" i="1"/>
  <c r="Q174" i="1"/>
  <c r="L175" i="1"/>
  <c r="AC173" i="1"/>
  <c r="AE173" i="1" s="1"/>
  <c r="AF173" i="1" s="1"/>
  <c r="G173" i="1"/>
  <c r="F173" i="1" s="1"/>
  <c r="O173" i="1" s="1"/>
  <c r="R173" i="1" s="1"/>
  <c r="T192" i="1"/>
  <c r="S193" i="1"/>
  <c r="K196" i="1"/>
  <c r="A197" i="1"/>
  <c r="X196" i="1"/>
  <c r="AB200" i="1"/>
  <c r="Y195" i="1"/>
  <c r="Z195" i="1"/>
  <c r="AA195" i="1" s="1"/>
  <c r="AH195" i="1" s="1"/>
  <c r="AJ196" i="1"/>
  <c r="I196" i="1"/>
  <c r="H196" i="1" s="1"/>
  <c r="C196" i="1"/>
  <c r="P175" i="1" l="1"/>
  <c r="Q175" i="1"/>
  <c r="M175" i="1"/>
  <c r="N175" i="1" s="1"/>
  <c r="L176" i="1"/>
  <c r="J173" i="1"/>
  <c r="AC174" i="1"/>
  <c r="AE174" i="1" s="1"/>
  <c r="AF174" i="1" s="1"/>
  <c r="G174" i="1"/>
  <c r="F174" i="1" s="1"/>
  <c r="O174" i="1" s="1"/>
  <c r="R174" i="1" s="1"/>
  <c r="T193" i="1"/>
  <c r="S194" i="1"/>
  <c r="X197" i="1"/>
  <c r="A198" i="1"/>
  <c r="K197" i="1"/>
  <c r="AB201" i="1"/>
  <c r="Z196" i="1"/>
  <c r="AA196" i="1" s="1"/>
  <c r="AH196" i="1" s="1"/>
  <c r="AJ197" i="1"/>
  <c r="Y196" i="1"/>
  <c r="C197" i="1"/>
  <c r="I197" i="1"/>
  <c r="H197" i="1" s="1"/>
  <c r="J174" i="1" l="1"/>
  <c r="M176" i="1"/>
  <c r="N176" i="1" s="1"/>
  <c r="P176" i="1"/>
  <c r="L177" i="1"/>
  <c r="Q176" i="1"/>
  <c r="G175" i="1"/>
  <c r="F175" i="1" s="1"/>
  <c r="J175" i="1" s="1"/>
  <c r="AC175" i="1"/>
  <c r="AE175" i="1" s="1"/>
  <c r="AF175" i="1" s="1"/>
  <c r="T194" i="1"/>
  <c r="S195" i="1"/>
  <c r="AB202" i="1"/>
  <c r="K198" i="1"/>
  <c r="X198" i="1"/>
  <c r="A199" i="1"/>
  <c r="Y197" i="1"/>
  <c r="AJ198" i="1"/>
  <c r="Z197" i="1"/>
  <c r="AA197" i="1" s="1"/>
  <c r="AH197" i="1" s="1"/>
  <c r="C198" i="1"/>
  <c r="I198" i="1"/>
  <c r="H198" i="1" s="1"/>
  <c r="O175" i="1" l="1"/>
  <c r="R175" i="1" s="1"/>
  <c r="L178" i="1"/>
  <c r="M177" i="1"/>
  <c r="N177" i="1" s="1"/>
  <c r="P177" i="1"/>
  <c r="Q177" i="1"/>
  <c r="AC176" i="1"/>
  <c r="AE176" i="1" s="1"/>
  <c r="AF176" i="1" s="1"/>
  <c r="G176" i="1"/>
  <c r="F176" i="1" s="1"/>
  <c r="O176" i="1" s="1"/>
  <c r="R176" i="1" s="1"/>
  <c r="S196" i="1"/>
  <c r="T195" i="1"/>
  <c r="X199" i="1"/>
  <c r="K199" i="1"/>
  <c r="A200" i="1"/>
  <c r="AB203" i="1"/>
  <c r="Z198" i="1"/>
  <c r="AA198" i="1" s="1"/>
  <c r="AH198" i="1" s="1"/>
  <c r="C199" i="1"/>
  <c r="Y198" i="1"/>
  <c r="I199" i="1"/>
  <c r="H199" i="1" s="1"/>
  <c r="AJ199" i="1"/>
  <c r="J176" i="1" l="1"/>
  <c r="G177" i="1"/>
  <c r="F177" i="1" s="1"/>
  <c r="O177" i="1" s="1"/>
  <c r="R177" i="1" s="1"/>
  <c r="AC177" i="1"/>
  <c r="AE177" i="1" s="1"/>
  <c r="AF177" i="1" s="1"/>
  <c r="P178" i="1"/>
  <c r="Q178" i="1"/>
  <c r="L179" i="1"/>
  <c r="M178" i="1"/>
  <c r="N178" i="1" s="1"/>
  <c r="T196" i="1"/>
  <c r="S197" i="1"/>
  <c r="X200" i="1"/>
  <c r="A201" i="1"/>
  <c r="K200" i="1"/>
  <c r="AB204" i="1"/>
  <c r="Y199" i="1"/>
  <c r="I200" i="1"/>
  <c r="H200" i="1" s="1"/>
  <c r="Z199" i="1"/>
  <c r="AA199" i="1" s="1"/>
  <c r="AH199" i="1" s="1"/>
  <c r="C200" i="1"/>
  <c r="AJ200" i="1"/>
  <c r="J177" i="1" l="1"/>
  <c r="AC178" i="1"/>
  <c r="AE178" i="1" s="1"/>
  <c r="AF178" i="1" s="1"/>
  <c r="G178" i="1"/>
  <c r="F178" i="1" s="1"/>
  <c r="J178" i="1" s="1"/>
  <c r="L180" i="1"/>
  <c r="Q179" i="1"/>
  <c r="M179" i="1"/>
  <c r="N179" i="1" s="1"/>
  <c r="P179" i="1"/>
  <c r="S198" i="1"/>
  <c r="T197" i="1"/>
  <c r="A202" i="1"/>
  <c r="K201" i="1"/>
  <c r="X201" i="1"/>
  <c r="AB205" i="1"/>
  <c r="Z200" i="1"/>
  <c r="AA200" i="1" s="1"/>
  <c r="AH200" i="1" s="1"/>
  <c r="C201" i="1"/>
  <c r="Y200" i="1"/>
  <c r="I201" i="1"/>
  <c r="H201" i="1" s="1"/>
  <c r="AJ201" i="1"/>
  <c r="O178" i="1" l="1"/>
  <c r="R178" i="1" s="1"/>
  <c r="AC179" i="1"/>
  <c r="AE179" i="1" s="1"/>
  <c r="AF179" i="1" s="1"/>
  <c r="G179" i="1"/>
  <c r="F179" i="1" s="1"/>
  <c r="J179" i="1" s="1"/>
  <c r="M180" i="1"/>
  <c r="N180" i="1" s="1"/>
  <c r="P180" i="1"/>
  <c r="Q180" i="1"/>
  <c r="L181" i="1"/>
  <c r="T198" i="1"/>
  <c r="S199" i="1"/>
  <c r="AB206" i="1"/>
  <c r="K202" i="1"/>
  <c r="X202" i="1"/>
  <c r="A203" i="1"/>
  <c r="Y201" i="1"/>
  <c r="I202" i="1"/>
  <c r="H202" i="1" s="1"/>
  <c r="Z201" i="1"/>
  <c r="AA201" i="1" s="1"/>
  <c r="AH201" i="1" s="1"/>
  <c r="C202" i="1"/>
  <c r="AJ202" i="1"/>
  <c r="O179" i="1" l="1"/>
  <c r="R179" i="1" s="1"/>
  <c r="M181" i="1"/>
  <c r="N181" i="1" s="1"/>
  <c r="L182" i="1"/>
  <c r="AC180" i="1"/>
  <c r="AE180" i="1" s="1"/>
  <c r="AF180" i="1" s="1"/>
  <c r="AH180" i="1" s="1"/>
  <c r="G180" i="1"/>
  <c r="F180" i="1" s="1"/>
  <c r="J180" i="1" s="1"/>
  <c r="S200" i="1"/>
  <c r="T199" i="1"/>
  <c r="A204" i="1"/>
  <c r="X203" i="1"/>
  <c r="K203" i="1"/>
  <c r="AB207" i="1"/>
  <c r="Z202" i="1"/>
  <c r="AA202" i="1" s="1"/>
  <c r="AH202" i="1" s="1"/>
  <c r="I203" i="1"/>
  <c r="H203" i="1" s="1"/>
  <c r="Y202" i="1"/>
  <c r="C203" i="1"/>
  <c r="AJ203" i="1"/>
  <c r="O180" i="1" l="1"/>
  <c r="R180" i="1" s="1"/>
  <c r="M182" i="1"/>
  <c r="N182" i="1" s="1"/>
  <c r="L183" i="1"/>
  <c r="G181" i="1"/>
  <c r="F181" i="1" s="1"/>
  <c r="O181" i="1" s="1"/>
  <c r="AC181" i="1"/>
  <c r="AE181" i="1" s="1"/>
  <c r="AF181" i="1" s="1"/>
  <c r="T200" i="1"/>
  <c r="S201" i="1"/>
  <c r="AB208" i="1"/>
  <c r="K204" i="1"/>
  <c r="X204" i="1"/>
  <c r="A205" i="1"/>
  <c r="Y203" i="1"/>
  <c r="AJ204" i="1"/>
  <c r="Z203" i="1"/>
  <c r="AA203" i="1" s="1"/>
  <c r="AH203" i="1" s="1"/>
  <c r="I204" i="1"/>
  <c r="H204" i="1" s="1"/>
  <c r="C204" i="1"/>
  <c r="P181" i="1" l="1"/>
  <c r="Q181" i="1" s="1"/>
  <c r="J181" i="1"/>
  <c r="M183" i="1"/>
  <c r="N183" i="1" s="1"/>
  <c r="L184" i="1"/>
  <c r="G182" i="1"/>
  <c r="F182" i="1" s="1"/>
  <c r="J182" i="1" s="1"/>
  <c r="AC182" i="1"/>
  <c r="AE182" i="1" s="1"/>
  <c r="AF182" i="1" s="1"/>
  <c r="T201" i="1"/>
  <c r="S202" i="1"/>
  <c r="Z204" i="1"/>
  <c r="AA204" i="1" s="1"/>
  <c r="AH204" i="1" s="1"/>
  <c r="AJ205" i="1"/>
  <c r="Y204" i="1"/>
  <c r="I205" i="1"/>
  <c r="H205" i="1" s="1"/>
  <c r="C205" i="1"/>
  <c r="K205" i="1"/>
  <c r="X205" i="1"/>
  <c r="A206" i="1"/>
  <c r="AB209" i="1"/>
  <c r="P182" i="1" l="1"/>
  <c r="P183" i="1" s="1"/>
  <c r="P184" i="1" s="1"/>
  <c r="O182" i="1"/>
  <c r="M184" i="1"/>
  <c r="N184" i="1" s="1"/>
  <c r="L185" i="1"/>
  <c r="G183" i="1"/>
  <c r="F183" i="1" s="1"/>
  <c r="J183" i="1" s="1"/>
  <c r="AC183" i="1"/>
  <c r="AE183" i="1" s="1"/>
  <c r="AF183" i="1" s="1"/>
  <c r="T202" i="1"/>
  <c r="S203" i="1"/>
  <c r="K206" i="1"/>
  <c r="X206" i="1"/>
  <c r="A207" i="1"/>
  <c r="Q182" i="1"/>
  <c r="R181" i="1"/>
  <c r="Y205" i="1"/>
  <c r="I206" i="1"/>
  <c r="H206" i="1" s="1"/>
  <c r="Z205" i="1"/>
  <c r="AA205" i="1" s="1"/>
  <c r="AH205" i="1" s="1"/>
  <c r="C206" i="1"/>
  <c r="AJ206" i="1"/>
  <c r="AB210" i="1"/>
  <c r="O183" i="1" l="1"/>
  <c r="M185" i="1"/>
  <c r="N185" i="1" s="1"/>
  <c r="L186" i="1"/>
  <c r="AC184" i="1"/>
  <c r="AE184" i="1" s="1"/>
  <c r="AF184" i="1" s="1"/>
  <c r="G184" i="1"/>
  <c r="F184" i="1" s="1"/>
  <c r="J184" i="1" s="1"/>
  <c r="P185" i="1"/>
  <c r="S204" i="1"/>
  <c r="T203" i="1"/>
  <c r="K207" i="1"/>
  <c r="X207" i="1"/>
  <c r="A208" i="1"/>
  <c r="Z206" i="1"/>
  <c r="AA206" i="1" s="1"/>
  <c r="AH206" i="1" s="1"/>
  <c r="I207" i="1"/>
  <c r="H207" i="1" s="1"/>
  <c r="Y206" i="1"/>
  <c r="C207" i="1"/>
  <c r="AJ207" i="1"/>
  <c r="AB211" i="1"/>
  <c r="Q183" i="1"/>
  <c r="R182" i="1"/>
  <c r="O184" i="1" l="1"/>
  <c r="M186" i="1"/>
  <c r="N186" i="1" s="1"/>
  <c r="P186" i="1"/>
  <c r="L187" i="1"/>
  <c r="AC185" i="1"/>
  <c r="AE185" i="1" s="1"/>
  <c r="AF185" i="1" s="1"/>
  <c r="G185" i="1"/>
  <c r="F185" i="1" s="1"/>
  <c r="O185" i="1" s="1"/>
  <c r="S205" i="1"/>
  <c r="T204" i="1"/>
  <c r="X208" i="1"/>
  <c r="A209" i="1"/>
  <c r="K208" i="1"/>
  <c r="AB212" i="1"/>
  <c r="Y207" i="1"/>
  <c r="Z207" i="1"/>
  <c r="AA207" i="1" s="1"/>
  <c r="AH207" i="1" s="1"/>
  <c r="I208" i="1"/>
  <c r="H208" i="1" s="1"/>
  <c r="C208" i="1"/>
  <c r="AJ208" i="1"/>
  <c r="Q184" i="1"/>
  <c r="Q185" i="1" s="1"/>
  <c r="Q186" i="1" s="1"/>
  <c r="R183" i="1"/>
  <c r="Q187" i="1" l="1"/>
  <c r="M187" i="1"/>
  <c r="N187" i="1" s="1"/>
  <c r="P187" i="1"/>
  <c r="L188" i="1"/>
  <c r="J185" i="1"/>
  <c r="G186" i="1"/>
  <c r="F186" i="1" s="1"/>
  <c r="O186" i="1" s="1"/>
  <c r="R186" i="1" s="1"/>
  <c r="AC186" i="1"/>
  <c r="AE186" i="1" s="1"/>
  <c r="AF186" i="1" s="1"/>
  <c r="S206" i="1"/>
  <c r="T205" i="1"/>
  <c r="X209" i="1"/>
  <c r="K209" i="1"/>
  <c r="A210" i="1"/>
  <c r="AB213" i="1"/>
  <c r="Z208" i="1"/>
  <c r="AA208" i="1" s="1"/>
  <c r="AH208" i="1" s="1"/>
  <c r="C209" i="1"/>
  <c r="Y208" i="1"/>
  <c r="AJ209" i="1"/>
  <c r="I209" i="1"/>
  <c r="H209" i="1" s="1"/>
  <c r="R184" i="1"/>
  <c r="R185" i="1"/>
  <c r="J186" i="1" l="1"/>
  <c r="L189" i="1"/>
  <c r="M188" i="1"/>
  <c r="N188" i="1" s="1"/>
  <c r="P188" i="1"/>
  <c r="AC187" i="1"/>
  <c r="AE187" i="1" s="1"/>
  <c r="AF187" i="1" s="1"/>
  <c r="G187" i="1"/>
  <c r="F187" i="1" s="1"/>
  <c r="O187" i="1" s="1"/>
  <c r="R187" i="1" s="1"/>
  <c r="Q188" i="1"/>
  <c r="S207" i="1"/>
  <c r="T206" i="1"/>
  <c r="Y209" i="1"/>
  <c r="C210" i="1"/>
  <c r="Z209" i="1"/>
  <c r="AA209" i="1" s="1"/>
  <c r="AH209" i="1" s="1"/>
  <c r="AJ210" i="1"/>
  <c r="I210" i="1"/>
  <c r="H210" i="1" s="1"/>
  <c r="X210" i="1"/>
  <c r="A211" i="1"/>
  <c r="K210" i="1"/>
  <c r="AB214" i="1"/>
  <c r="J187" i="1" l="1"/>
  <c r="G188" i="1"/>
  <c r="F188" i="1" s="1"/>
  <c r="O188" i="1" s="1"/>
  <c r="R188" i="1" s="1"/>
  <c r="AC188" i="1"/>
  <c r="AE188" i="1" s="1"/>
  <c r="AF188" i="1" s="1"/>
  <c r="Q189" i="1"/>
  <c r="M189" i="1"/>
  <c r="N189" i="1" s="1"/>
  <c r="L190" i="1"/>
  <c r="P189" i="1"/>
  <c r="S208" i="1"/>
  <c r="T207" i="1"/>
  <c r="X211" i="1"/>
  <c r="K211" i="1"/>
  <c r="A212" i="1"/>
  <c r="Z210" i="1"/>
  <c r="AA210" i="1" s="1"/>
  <c r="AH210" i="1" s="1"/>
  <c r="AJ211" i="1"/>
  <c r="I211" i="1"/>
  <c r="H211" i="1" s="1"/>
  <c r="Y210" i="1"/>
  <c r="C211" i="1"/>
  <c r="AB215" i="1"/>
  <c r="J188" i="1" l="1"/>
  <c r="Q190" i="1"/>
  <c r="L191" i="1"/>
  <c r="M190" i="1"/>
  <c r="N190" i="1" s="1"/>
  <c r="P190" i="1"/>
  <c r="AC189" i="1"/>
  <c r="AE189" i="1" s="1"/>
  <c r="AF189" i="1" s="1"/>
  <c r="G189" i="1"/>
  <c r="F189" i="1" s="1"/>
  <c r="J189" i="1" s="1"/>
  <c r="T208" i="1"/>
  <c r="S209" i="1"/>
  <c r="Y211" i="1"/>
  <c r="C212" i="1"/>
  <c r="AJ212" i="1"/>
  <c r="Z211" i="1"/>
  <c r="AA211" i="1" s="1"/>
  <c r="AH211" i="1" s="1"/>
  <c r="I212" i="1"/>
  <c r="H212" i="1" s="1"/>
  <c r="AB216" i="1"/>
  <c r="K212" i="1"/>
  <c r="A213" i="1"/>
  <c r="X212" i="1"/>
  <c r="AC190" i="1" l="1"/>
  <c r="AE190" i="1" s="1"/>
  <c r="AF190" i="1" s="1"/>
  <c r="G190" i="1"/>
  <c r="F190" i="1" s="1"/>
  <c r="J190" i="1" s="1"/>
  <c r="L192" i="1"/>
  <c r="P191" i="1"/>
  <c r="Q191" i="1"/>
  <c r="M191" i="1"/>
  <c r="N191" i="1" s="1"/>
  <c r="O189" i="1"/>
  <c r="R189" i="1" s="1"/>
  <c r="T209" i="1"/>
  <c r="S210" i="1"/>
  <c r="K213" i="1"/>
  <c r="A214" i="1"/>
  <c r="X213" i="1"/>
  <c r="AB217" i="1"/>
  <c r="Z212" i="1"/>
  <c r="I213" i="1"/>
  <c r="H213" i="1" s="1"/>
  <c r="Y212" i="1"/>
  <c r="C213" i="1"/>
  <c r="AJ213" i="1"/>
  <c r="O190" i="1" l="1"/>
  <c r="R190" i="1" s="1"/>
  <c r="AC191" i="1"/>
  <c r="AE191" i="1" s="1"/>
  <c r="AF191" i="1" s="1"/>
  <c r="G191" i="1"/>
  <c r="F191" i="1" s="1"/>
  <c r="J191" i="1" s="1"/>
  <c r="P192" i="1"/>
  <c r="Q192" i="1"/>
  <c r="L193" i="1"/>
  <c r="M192" i="1"/>
  <c r="N192" i="1" s="1"/>
  <c r="T210" i="1"/>
  <c r="S211" i="1"/>
  <c r="X214" i="1"/>
  <c r="K214" i="1"/>
  <c r="A215" i="1"/>
  <c r="AB218" i="1"/>
  <c r="C214" i="1"/>
  <c r="Z213" i="1"/>
  <c r="AA213" i="1" s="1"/>
  <c r="AH213" i="1" s="1"/>
  <c r="AJ214" i="1"/>
  <c r="I214" i="1"/>
  <c r="H214" i="1" s="1"/>
  <c r="Y213" i="1"/>
  <c r="O191" i="1" l="1"/>
  <c r="R191" i="1" s="1"/>
  <c r="AC192" i="1"/>
  <c r="AE192" i="1" s="1"/>
  <c r="AF192" i="1" s="1"/>
  <c r="G192" i="1"/>
  <c r="F192" i="1" s="1"/>
  <c r="O192" i="1" s="1"/>
  <c r="R192" i="1" s="1"/>
  <c r="L194" i="1"/>
  <c r="M193" i="1"/>
  <c r="N193" i="1" s="1"/>
  <c r="P193" i="1"/>
  <c r="Q193" i="1"/>
  <c r="T211" i="1"/>
  <c r="S212" i="1"/>
  <c r="AB219" i="1"/>
  <c r="I215" i="1"/>
  <c r="H215" i="1" s="1"/>
  <c r="Y214" i="1"/>
  <c r="C215" i="1"/>
  <c r="Z214" i="1"/>
  <c r="AA214" i="1" s="1"/>
  <c r="AH214" i="1" s="1"/>
  <c r="AJ215" i="1"/>
  <c r="X215" i="1"/>
  <c r="K215" i="1"/>
  <c r="A216" i="1"/>
  <c r="J192" i="1" l="1"/>
  <c r="AC193" i="1"/>
  <c r="AE193" i="1" s="1"/>
  <c r="AF193" i="1" s="1"/>
  <c r="G193" i="1"/>
  <c r="F193" i="1" s="1"/>
  <c r="O193" i="1" s="1"/>
  <c r="R193" i="1" s="1"/>
  <c r="Q194" i="1"/>
  <c r="L195" i="1"/>
  <c r="P194" i="1"/>
  <c r="M194" i="1"/>
  <c r="N194" i="1" s="1"/>
  <c r="T212" i="1"/>
  <c r="AA212" i="1" s="1"/>
  <c r="S213" i="1"/>
  <c r="AB220" i="1"/>
  <c r="K216" i="1"/>
  <c r="X216" i="1"/>
  <c r="A217" i="1"/>
  <c r="AJ216" i="1"/>
  <c r="Z215" i="1"/>
  <c r="AA215" i="1" s="1"/>
  <c r="AH215" i="1" s="1"/>
  <c r="I216" i="1"/>
  <c r="H216" i="1" s="1"/>
  <c r="Y215" i="1"/>
  <c r="C216" i="1"/>
  <c r="J193" i="1" l="1"/>
  <c r="AC194" i="1"/>
  <c r="AE194" i="1" s="1"/>
  <c r="AF194" i="1" s="1"/>
  <c r="G194" i="1"/>
  <c r="F194" i="1" s="1"/>
  <c r="O194" i="1" s="1"/>
  <c r="R194" i="1" s="1"/>
  <c r="Q195" i="1"/>
  <c r="P195" i="1"/>
  <c r="L196" i="1"/>
  <c r="M195" i="1"/>
  <c r="N195" i="1" s="1"/>
  <c r="T213" i="1"/>
  <c r="S214" i="1"/>
  <c r="AJ217" i="1"/>
  <c r="Y216" i="1"/>
  <c r="I217" i="1"/>
  <c r="H217" i="1" s="1"/>
  <c r="Z216" i="1"/>
  <c r="AA216" i="1" s="1"/>
  <c r="AH216" i="1" s="1"/>
  <c r="C217" i="1"/>
  <c r="K217" i="1"/>
  <c r="A218" i="1"/>
  <c r="X217" i="1"/>
  <c r="AB221" i="1"/>
  <c r="J194" i="1" l="1"/>
  <c r="AC195" i="1"/>
  <c r="AE195" i="1" s="1"/>
  <c r="AF195" i="1" s="1"/>
  <c r="G195" i="1"/>
  <c r="F195" i="1" s="1"/>
  <c r="J195" i="1" s="1"/>
  <c r="M196" i="1"/>
  <c r="N196" i="1" s="1"/>
  <c r="P196" i="1"/>
  <c r="Q196" i="1"/>
  <c r="L197" i="1"/>
  <c r="T214" i="1"/>
  <c r="S215" i="1"/>
  <c r="Z217" i="1"/>
  <c r="AA217" i="1" s="1"/>
  <c r="AH217" i="1" s="1"/>
  <c r="C218" i="1"/>
  <c r="AJ218" i="1"/>
  <c r="Y217" i="1"/>
  <c r="I218" i="1"/>
  <c r="H218" i="1" s="1"/>
  <c r="AB222" i="1"/>
  <c r="X218" i="1"/>
  <c r="K218" i="1"/>
  <c r="A219" i="1"/>
  <c r="O195" i="1" l="1"/>
  <c r="R195" i="1" s="1"/>
  <c r="L198" i="1"/>
  <c r="Q197" i="1"/>
  <c r="M197" i="1"/>
  <c r="N197" i="1" s="1"/>
  <c r="P197" i="1"/>
  <c r="AC196" i="1"/>
  <c r="AE196" i="1" s="1"/>
  <c r="AF196" i="1" s="1"/>
  <c r="G196" i="1"/>
  <c r="F196" i="1" s="1"/>
  <c r="J196" i="1" s="1"/>
  <c r="S216" i="1"/>
  <c r="T215" i="1"/>
  <c r="AJ219" i="1"/>
  <c r="Y218" i="1"/>
  <c r="I219" i="1"/>
  <c r="H219" i="1" s="1"/>
  <c r="Z218" i="1"/>
  <c r="AA218" i="1" s="1"/>
  <c r="AH218" i="1" s="1"/>
  <c r="C219" i="1"/>
  <c r="X219" i="1"/>
  <c r="K219" i="1"/>
  <c r="A220" i="1"/>
  <c r="AB223" i="1"/>
  <c r="AC197" i="1" l="1"/>
  <c r="AE197" i="1" s="1"/>
  <c r="AF197" i="1" s="1"/>
  <c r="G197" i="1"/>
  <c r="F197" i="1" s="1"/>
  <c r="O197" i="1" s="1"/>
  <c r="R197" i="1" s="1"/>
  <c r="O196" i="1"/>
  <c r="R196" i="1" s="1"/>
  <c r="M198" i="1"/>
  <c r="N198" i="1" s="1"/>
  <c r="L199" i="1"/>
  <c r="P198" i="1"/>
  <c r="Q198" i="1"/>
  <c r="T216" i="1"/>
  <c r="S217" i="1"/>
  <c r="AB224" i="1"/>
  <c r="Z219" i="1"/>
  <c r="AA219" i="1" s="1"/>
  <c r="AH219" i="1" s="1"/>
  <c r="C220" i="1"/>
  <c r="AJ220" i="1"/>
  <c r="Y219" i="1"/>
  <c r="I220" i="1"/>
  <c r="H220" i="1" s="1"/>
  <c r="K220" i="1"/>
  <c r="A221" i="1"/>
  <c r="X220" i="1"/>
  <c r="J197" i="1" l="1"/>
  <c r="M199" i="1"/>
  <c r="N199" i="1" s="1"/>
  <c r="P199" i="1"/>
  <c r="Q199" i="1"/>
  <c r="L200" i="1"/>
  <c r="AC198" i="1"/>
  <c r="AE198" i="1" s="1"/>
  <c r="AF198" i="1" s="1"/>
  <c r="G198" i="1"/>
  <c r="F198" i="1" s="1"/>
  <c r="J198" i="1" s="1"/>
  <c r="T217" i="1"/>
  <c r="S218" i="1"/>
  <c r="I221" i="1"/>
  <c r="H221" i="1" s="1"/>
  <c r="Y220" i="1"/>
  <c r="C221" i="1"/>
  <c r="Z220" i="1"/>
  <c r="AA220" i="1" s="1"/>
  <c r="AH220" i="1" s="1"/>
  <c r="AJ221" i="1"/>
  <c r="AB225" i="1"/>
  <c r="K221" i="1"/>
  <c r="A222" i="1"/>
  <c r="X221" i="1"/>
  <c r="L201" i="1" l="1"/>
  <c r="M200" i="1"/>
  <c r="N200" i="1" s="1"/>
  <c r="P200" i="1"/>
  <c r="Q200" i="1"/>
  <c r="O198" i="1"/>
  <c r="R198" i="1" s="1"/>
  <c r="AC199" i="1"/>
  <c r="AE199" i="1" s="1"/>
  <c r="AF199" i="1" s="1"/>
  <c r="G199" i="1"/>
  <c r="F199" i="1" s="1"/>
  <c r="O199" i="1" s="1"/>
  <c r="R199" i="1" s="1"/>
  <c r="T218" i="1"/>
  <c r="S219" i="1"/>
  <c r="C222" i="1"/>
  <c r="Z221" i="1"/>
  <c r="AA221" i="1" s="1"/>
  <c r="AH221" i="1" s="1"/>
  <c r="AJ222" i="1"/>
  <c r="I222" i="1"/>
  <c r="H222" i="1" s="1"/>
  <c r="Y221" i="1"/>
  <c r="X222" i="1"/>
  <c r="K222" i="1"/>
  <c r="A223" i="1"/>
  <c r="AB226" i="1"/>
  <c r="J199" i="1" l="1"/>
  <c r="AC200" i="1"/>
  <c r="AE200" i="1" s="1"/>
  <c r="AF200" i="1" s="1"/>
  <c r="G200" i="1"/>
  <c r="F200" i="1" s="1"/>
  <c r="J200" i="1" s="1"/>
  <c r="Q201" i="1"/>
  <c r="M201" i="1"/>
  <c r="N201" i="1" s="1"/>
  <c r="P201" i="1"/>
  <c r="L202" i="1"/>
  <c r="S220" i="1"/>
  <c r="T219" i="1"/>
  <c r="AB227" i="1"/>
  <c r="I223" i="1"/>
  <c r="H223" i="1" s="1"/>
  <c r="Y222" i="1"/>
  <c r="C223" i="1"/>
  <c r="Z222" i="1"/>
  <c r="AA222" i="1" s="1"/>
  <c r="AH222" i="1" s="1"/>
  <c r="AJ223" i="1"/>
  <c r="X223" i="1"/>
  <c r="K223" i="1"/>
  <c r="A224" i="1"/>
  <c r="O200" i="1" l="1"/>
  <c r="R200" i="1" s="1"/>
  <c r="Q202" i="1"/>
  <c r="L203" i="1"/>
  <c r="P202" i="1"/>
  <c r="M202" i="1"/>
  <c r="N202" i="1" s="1"/>
  <c r="AC201" i="1"/>
  <c r="AE201" i="1" s="1"/>
  <c r="AF201" i="1" s="1"/>
  <c r="G201" i="1"/>
  <c r="F201" i="1" s="1"/>
  <c r="O201" i="1" s="1"/>
  <c r="R201" i="1" s="1"/>
  <c r="T220" i="1"/>
  <c r="S221" i="1"/>
  <c r="X224" i="1"/>
  <c r="K224" i="1"/>
  <c r="A225" i="1"/>
  <c r="AB228" i="1"/>
  <c r="C224" i="1"/>
  <c r="Z223" i="1"/>
  <c r="AA223" i="1" s="1"/>
  <c r="AH223" i="1" s="1"/>
  <c r="AJ224" i="1"/>
  <c r="I224" i="1"/>
  <c r="H224" i="1" s="1"/>
  <c r="Y223" i="1"/>
  <c r="AC202" i="1" l="1"/>
  <c r="AE202" i="1" s="1"/>
  <c r="AF202" i="1" s="1"/>
  <c r="G202" i="1"/>
  <c r="F202" i="1" s="1"/>
  <c r="J202" i="1" s="1"/>
  <c r="J201" i="1"/>
  <c r="M203" i="1"/>
  <c r="N203" i="1" s="1"/>
  <c r="P203" i="1"/>
  <c r="Q203" i="1"/>
  <c r="L204" i="1"/>
  <c r="S222" i="1"/>
  <c r="T221" i="1"/>
  <c r="AJ225" i="1"/>
  <c r="Y224" i="1"/>
  <c r="I225" i="1"/>
  <c r="H225" i="1" s="1"/>
  <c r="Z224" i="1"/>
  <c r="AA224" i="1" s="1"/>
  <c r="AH224" i="1" s="1"/>
  <c r="C225" i="1"/>
  <c r="AB229" i="1"/>
  <c r="X225" i="1"/>
  <c r="K225" i="1"/>
  <c r="A226" i="1"/>
  <c r="O202" i="1" l="1"/>
  <c r="R202" i="1" s="1"/>
  <c r="AC203" i="1"/>
  <c r="AE203" i="1" s="1"/>
  <c r="AF203" i="1" s="1"/>
  <c r="G203" i="1"/>
  <c r="F203" i="1" s="1"/>
  <c r="J203" i="1" s="1"/>
  <c r="L205" i="1"/>
  <c r="Q204" i="1"/>
  <c r="M204" i="1"/>
  <c r="N204" i="1" s="1"/>
  <c r="P204" i="1"/>
  <c r="T222" i="1"/>
  <c r="S223" i="1"/>
  <c r="X226" i="1"/>
  <c r="K226" i="1"/>
  <c r="A227" i="1"/>
  <c r="AB230" i="1"/>
  <c r="C226" i="1"/>
  <c r="Z225" i="1"/>
  <c r="AA225" i="1" s="1"/>
  <c r="AH225" i="1" s="1"/>
  <c r="AJ226" i="1"/>
  <c r="I226" i="1"/>
  <c r="H226" i="1" s="1"/>
  <c r="Y225" i="1"/>
  <c r="O203" i="1" l="1"/>
  <c r="R203" i="1" s="1"/>
  <c r="AC204" i="1"/>
  <c r="AE204" i="1" s="1"/>
  <c r="AF204" i="1" s="1"/>
  <c r="G204" i="1"/>
  <c r="F204" i="1" s="1"/>
  <c r="O204" i="1" s="1"/>
  <c r="R204" i="1" s="1"/>
  <c r="L206" i="1"/>
  <c r="M205" i="1"/>
  <c r="N205" i="1" s="1"/>
  <c r="P205" i="1"/>
  <c r="Q205" i="1"/>
  <c r="T223" i="1"/>
  <c r="S224" i="1"/>
  <c r="I227" i="1"/>
  <c r="H227" i="1" s="1"/>
  <c r="Y226" i="1"/>
  <c r="C227" i="1"/>
  <c r="Z226" i="1"/>
  <c r="AA226" i="1" s="1"/>
  <c r="AH226" i="1" s="1"/>
  <c r="AJ227" i="1"/>
  <c r="AB231" i="1"/>
  <c r="X227" i="1"/>
  <c r="K227" i="1"/>
  <c r="A228" i="1"/>
  <c r="J204" i="1" l="1"/>
  <c r="G205" i="1"/>
  <c r="F205" i="1" s="1"/>
  <c r="J205" i="1" s="1"/>
  <c r="AC205" i="1"/>
  <c r="AE205" i="1" s="1"/>
  <c r="AF205" i="1" s="1"/>
  <c r="L207" i="1"/>
  <c r="P206" i="1"/>
  <c r="M206" i="1"/>
  <c r="N206" i="1" s="1"/>
  <c r="Q206" i="1"/>
  <c r="T224" i="1"/>
  <c r="S225" i="1"/>
  <c r="A229" i="1"/>
  <c r="X228" i="1"/>
  <c r="K228" i="1"/>
  <c r="AJ228" i="1"/>
  <c r="Z227" i="1"/>
  <c r="AA227" i="1" s="1"/>
  <c r="AH227" i="1" s="1"/>
  <c r="I228" i="1"/>
  <c r="H228" i="1" s="1"/>
  <c r="Y227" i="1"/>
  <c r="C228" i="1"/>
  <c r="AB232" i="1"/>
  <c r="O205" i="1" l="1"/>
  <c r="R205" i="1" s="1"/>
  <c r="G206" i="1"/>
  <c r="F206" i="1" s="1"/>
  <c r="O206" i="1" s="1"/>
  <c r="R206" i="1" s="1"/>
  <c r="AC206" i="1"/>
  <c r="AE206" i="1" s="1"/>
  <c r="AF206" i="1" s="1"/>
  <c r="M207" i="1"/>
  <c r="N207" i="1" s="1"/>
  <c r="P207" i="1"/>
  <c r="L208" i="1"/>
  <c r="Q207" i="1"/>
  <c r="T225" i="1"/>
  <c r="S226" i="1"/>
  <c r="AB233" i="1"/>
  <c r="A230" i="1"/>
  <c r="X229" i="1"/>
  <c r="K229" i="1"/>
  <c r="Y228" i="1"/>
  <c r="C229" i="1"/>
  <c r="AJ229" i="1"/>
  <c r="Z228" i="1"/>
  <c r="AA228" i="1" s="1"/>
  <c r="AH228" i="1" s="1"/>
  <c r="I229" i="1"/>
  <c r="H229" i="1" s="1"/>
  <c r="J206" i="1" l="1"/>
  <c r="L209" i="1"/>
  <c r="M208" i="1"/>
  <c r="N208" i="1" s="1"/>
  <c r="P208" i="1"/>
  <c r="Q208" i="1"/>
  <c r="AC207" i="1"/>
  <c r="AE207" i="1" s="1"/>
  <c r="AF207" i="1" s="1"/>
  <c r="G207" i="1"/>
  <c r="F207" i="1" s="1"/>
  <c r="O207" i="1" s="1"/>
  <c r="R207" i="1" s="1"/>
  <c r="T226" i="1"/>
  <c r="S227" i="1"/>
  <c r="X230" i="1"/>
  <c r="K230" i="1"/>
  <c r="A231" i="1"/>
  <c r="AB234" i="1"/>
  <c r="AJ230" i="1"/>
  <c r="Z229" i="1"/>
  <c r="AA229" i="1" s="1"/>
  <c r="AH229" i="1" s="1"/>
  <c r="I230" i="1"/>
  <c r="H230" i="1" s="1"/>
  <c r="Y229" i="1"/>
  <c r="C230" i="1"/>
  <c r="AC208" i="1" l="1"/>
  <c r="AE208" i="1" s="1"/>
  <c r="AF208" i="1" s="1"/>
  <c r="G208" i="1"/>
  <c r="F208" i="1" s="1"/>
  <c r="O208" i="1" s="1"/>
  <c r="R208" i="1" s="1"/>
  <c r="J207" i="1"/>
  <c r="L210" i="1"/>
  <c r="M209" i="1"/>
  <c r="N209" i="1" s="1"/>
  <c r="P209" i="1"/>
  <c r="Q209" i="1"/>
  <c r="S228" i="1"/>
  <c r="T227" i="1"/>
  <c r="X231" i="1"/>
  <c r="A232" i="1"/>
  <c r="K231" i="1"/>
  <c r="AB235" i="1"/>
  <c r="I231" i="1"/>
  <c r="H231" i="1" s="1"/>
  <c r="Y230" i="1"/>
  <c r="C231" i="1"/>
  <c r="Z230" i="1"/>
  <c r="AA230" i="1" s="1"/>
  <c r="AH230" i="1" s="1"/>
  <c r="AJ231" i="1"/>
  <c r="J208" i="1" l="1"/>
  <c r="G209" i="1"/>
  <c r="F209" i="1" s="1"/>
  <c r="J209" i="1" s="1"/>
  <c r="AC209" i="1"/>
  <c r="AE209" i="1" s="1"/>
  <c r="AF209" i="1" s="1"/>
  <c r="M210" i="1"/>
  <c r="N210" i="1" s="1"/>
  <c r="L211" i="1"/>
  <c r="P210" i="1"/>
  <c r="Q210" i="1"/>
  <c r="S229" i="1"/>
  <c r="T228" i="1"/>
  <c r="AB236" i="1"/>
  <c r="A233" i="1"/>
  <c r="X232" i="1"/>
  <c r="K232" i="1"/>
  <c r="AJ232" i="1"/>
  <c r="Z231" i="1"/>
  <c r="AA231" i="1" s="1"/>
  <c r="AH231" i="1" s="1"/>
  <c r="I232" i="1"/>
  <c r="H232" i="1" s="1"/>
  <c r="Y231" i="1"/>
  <c r="C232" i="1"/>
  <c r="O209" i="1" l="1"/>
  <c r="R209" i="1" s="1"/>
  <c r="Q211" i="1"/>
  <c r="L212" i="1"/>
  <c r="M211" i="1"/>
  <c r="N211" i="1" s="1"/>
  <c r="P211" i="1"/>
  <c r="AC210" i="1"/>
  <c r="AE210" i="1" s="1"/>
  <c r="AF210" i="1" s="1"/>
  <c r="G210" i="1"/>
  <c r="F210" i="1" s="1"/>
  <c r="O210" i="1" s="1"/>
  <c r="R210" i="1" s="1"/>
  <c r="S230" i="1"/>
  <c r="T229" i="1"/>
  <c r="A234" i="1"/>
  <c r="X233" i="1"/>
  <c r="K233" i="1"/>
  <c r="AB237" i="1"/>
  <c r="Y232" i="1"/>
  <c r="C233" i="1"/>
  <c r="AJ233" i="1"/>
  <c r="Z232" i="1"/>
  <c r="AA232" i="1" s="1"/>
  <c r="AH232" i="1" s="1"/>
  <c r="I233" i="1"/>
  <c r="H233" i="1" s="1"/>
  <c r="G211" i="1" l="1"/>
  <c r="F211" i="1" s="1"/>
  <c r="O211" i="1" s="1"/>
  <c r="R211" i="1" s="1"/>
  <c r="AC211" i="1"/>
  <c r="AE211" i="1" s="1"/>
  <c r="AF211" i="1" s="1"/>
  <c r="M212" i="1"/>
  <c r="N212" i="1" s="1"/>
  <c r="P212" i="1"/>
  <c r="Q212" i="1"/>
  <c r="L213" i="1"/>
  <c r="J210" i="1"/>
  <c r="S231" i="1"/>
  <c r="T230" i="1"/>
  <c r="AJ234" i="1"/>
  <c r="Z233" i="1"/>
  <c r="AA233" i="1" s="1"/>
  <c r="AH233" i="1" s="1"/>
  <c r="I234" i="1"/>
  <c r="H234" i="1" s="1"/>
  <c r="Y233" i="1"/>
  <c r="C234" i="1"/>
  <c r="X234" i="1"/>
  <c r="A235" i="1"/>
  <c r="K234" i="1"/>
  <c r="AB238" i="1"/>
  <c r="J211" i="1" l="1"/>
  <c r="L214" i="1"/>
  <c r="M213" i="1"/>
  <c r="N213" i="1" s="1"/>
  <c r="G212" i="1"/>
  <c r="F212" i="1" s="1"/>
  <c r="J212" i="1" s="1"/>
  <c r="AC212" i="1"/>
  <c r="AE212" i="1" s="1"/>
  <c r="AF212" i="1" s="1"/>
  <c r="AH212" i="1" s="1"/>
  <c r="T231" i="1"/>
  <c r="S232" i="1"/>
  <c r="Y234" i="1"/>
  <c r="C235" i="1"/>
  <c r="AJ235" i="1"/>
  <c r="Z234" i="1"/>
  <c r="AA234" i="1" s="1"/>
  <c r="AH234" i="1" s="1"/>
  <c r="I235" i="1"/>
  <c r="H235" i="1" s="1"/>
  <c r="K235" i="1"/>
  <c r="X235" i="1"/>
  <c r="A236" i="1"/>
  <c r="AB239" i="1"/>
  <c r="O212" i="1" l="1"/>
  <c r="R212" i="1" s="1"/>
  <c r="G213" i="1"/>
  <c r="F213" i="1" s="1"/>
  <c r="J213" i="1" s="1"/>
  <c r="AC213" i="1"/>
  <c r="AE213" i="1" s="1"/>
  <c r="AF213" i="1" s="1"/>
  <c r="L215" i="1"/>
  <c r="M214" i="1"/>
  <c r="N214" i="1" s="1"/>
  <c r="T232" i="1"/>
  <c r="S233" i="1"/>
  <c r="Z235" i="1"/>
  <c r="AA235" i="1" s="1"/>
  <c r="AH235" i="1" s="1"/>
  <c r="C236" i="1"/>
  <c r="AJ236" i="1"/>
  <c r="Y235" i="1"/>
  <c r="I236" i="1"/>
  <c r="H236" i="1" s="1"/>
  <c r="AB240" i="1"/>
  <c r="X236" i="1"/>
  <c r="K236" i="1"/>
  <c r="A237" i="1"/>
  <c r="P213" i="1" l="1"/>
  <c r="Q213" i="1" s="1"/>
  <c r="Q214" i="1" s="1"/>
  <c r="Q215" i="1" s="1"/>
  <c r="AC214" i="1"/>
  <c r="AE214" i="1" s="1"/>
  <c r="AF214" i="1" s="1"/>
  <c r="G214" i="1"/>
  <c r="F214" i="1" s="1"/>
  <c r="J214" i="1" s="1"/>
  <c r="M215" i="1"/>
  <c r="N215" i="1" s="1"/>
  <c r="L216" i="1"/>
  <c r="O213" i="1"/>
  <c r="T233" i="1"/>
  <c r="S234" i="1"/>
  <c r="I237" i="1"/>
  <c r="H237" i="1" s="1"/>
  <c r="Y236" i="1"/>
  <c r="C237" i="1"/>
  <c r="Z236" i="1"/>
  <c r="AA236" i="1" s="1"/>
  <c r="AH236" i="1" s="1"/>
  <c r="AJ237" i="1"/>
  <c r="K237" i="1"/>
  <c r="X237" i="1"/>
  <c r="A238" i="1"/>
  <c r="AB241" i="1"/>
  <c r="R213" i="1" l="1"/>
  <c r="Q216" i="1"/>
  <c r="O214" i="1"/>
  <c r="R214" i="1" s="1"/>
  <c r="P214" i="1"/>
  <c r="P215" i="1" s="1"/>
  <c r="P216" i="1" s="1"/>
  <c r="AC215" i="1"/>
  <c r="AE215" i="1" s="1"/>
  <c r="AF215" i="1" s="1"/>
  <c r="G215" i="1"/>
  <c r="F215" i="1" s="1"/>
  <c r="J215" i="1" s="1"/>
  <c r="M216" i="1"/>
  <c r="N216" i="1" s="1"/>
  <c r="L217" i="1"/>
  <c r="S235" i="1"/>
  <c r="T234" i="1"/>
  <c r="AB242" i="1"/>
  <c r="X238" i="1"/>
  <c r="K238" i="1"/>
  <c r="A239" i="1"/>
  <c r="C238" i="1"/>
  <c r="Z237" i="1"/>
  <c r="AA237" i="1" s="1"/>
  <c r="AH237" i="1" s="1"/>
  <c r="AJ238" i="1"/>
  <c r="I238" i="1"/>
  <c r="H238" i="1" s="1"/>
  <c r="Y237" i="1"/>
  <c r="O215" i="1" l="1"/>
  <c r="R215" i="1" s="1"/>
  <c r="AC216" i="1"/>
  <c r="AE216" i="1" s="1"/>
  <c r="AF216" i="1" s="1"/>
  <c r="G216" i="1"/>
  <c r="F216" i="1" s="1"/>
  <c r="O216" i="1" s="1"/>
  <c r="R216" i="1" s="1"/>
  <c r="Q217" i="1"/>
  <c r="L218" i="1"/>
  <c r="M217" i="1"/>
  <c r="N217" i="1" s="1"/>
  <c r="P217" i="1"/>
  <c r="S236" i="1"/>
  <c r="T235" i="1"/>
  <c r="AB243" i="1"/>
  <c r="A240" i="1"/>
  <c r="K239" i="1"/>
  <c r="X239" i="1"/>
  <c r="Y238" i="1"/>
  <c r="C239" i="1"/>
  <c r="AJ239" i="1"/>
  <c r="Z238" i="1"/>
  <c r="AA238" i="1" s="1"/>
  <c r="AH238" i="1" s="1"/>
  <c r="I239" i="1"/>
  <c r="H239" i="1" s="1"/>
  <c r="J216" i="1" l="1"/>
  <c r="M218" i="1"/>
  <c r="N218" i="1" s="1"/>
  <c r="P218" i="1"/>
  <c r="Q218" i="1"/>
  <c r="L219" i="1"/>
  <c r="AC217" i="1"/>
  <c r="AE217" i="1" s="1"/>
  <c r="AF217" i="1" s="1"/>
  <c r="G217" i="1"/>
  <c r="F217" i="1" s="1"/>
  <c r="O217" i="1" s="1"/>
  <c r="R217" i="1" s="1"/>
  <c r="T236" i="1"/>
  <c r="S237" i="1"/>
  <c r="AB244" i="1"/>
  <c r="K240" i="1"/>
  <c r="X240" i="1"/>
  <c r="A241" i="1"/>
  <c r="AJ240" i="1"/>
  <c r="Z239" i="1"/>
  <c r="AA239" i="1" s="1"/>
  <c r="AH239" i="1" s="1"/>
  <c r="I240" i="1"/>
  <c r="H240" i="1" s="1"/>
  <c r="Y239" i="1"/>
  <c r="C240" i="1"/>
  <c r="L220" i="1" l="1"/>
  <c r="P219" i="1"/>
  <c r="Q219" i="1"/>
  <c r="M219" i="1"/>
  <c r="N219" i="1" s="1"/>
  <c r="J217" i="1"/>
  <c r="G218" i="1"/>
  <c r="F218" i="1" s="1"/>
  <c r="O218" i="1" s="1"/>
  <c r="R218" i="1" s="1"/>
  <c r="AC218" i="1"/>
  <c r="AE218" i="1" s="1"/>
  <c r="AF218" i="1" s="1"/>
  <c r="T237" i="1"/>
  <c r="S238" i="1"/>
  <c r="A242" i="1"/>
  <c r="K241" i="1"/>
  <c r="X241" i="1"/>
  <c r="AB245" i="1"/>
  <c r="Y240" i="1"/>
  <c r="C241" i="1"/>
  <c r="AJ241" i="1"/>
  <c r="Z240" i="1"/>
  <c r="AA240" i="1" s="1"/>
  <c r="AH240" i="1" s="1"/>
  <c r="I241" i="1"/>
  <c r="H241" i="1" s="1"/>
  <c r="J218" i="1" l="1"/>
  <c r="AC219" i="1"/>
  <c r="AE219" i="1" s="1"/>
  <c r="AF219" i="1" s="1"/>
  <c r="G219" i="1"/>
  <c r="F219" i="1" s="1"/>
  <c r="J219" i="1" s="1"/>
  <c r="P220" i="1"/>
  <c r="M220" i="1"/>
  <c r="N220" i="1" s="1"/>
  <c r="Q220" i="1"/>
  <c r="L221" i="1"/>
  <c r="S239" i="1"/>
  <c r="T238" i="1"/>
  <c r="AB246" i="1"/>
  <c r="A243" i="1"/>
  <c r="X242" i="1"/>
  <c r="K242" i="1"/>
  <c r="AJ242" i="1"/>
  <c r="Z241" i="1"/>
  <c r="AA241" i="1" s="1"/>
  <c r="AH241" i="1" s="1"/>
  <c r="I242" i="1"/>
  <c r="H242" i="1" s="1"/>
  <c r="Y241" i="1"/>
  <c r="C242" i="1"/>
  <c r="O219" i="1" l="1"/>
  <c r="R219" i="1" s="1"/>
  <c r="G220" i="1"/>
  <c r="F220" i="1" s="1"/>
  <c r="O220" i="1" s="1"/>
  <c r="R220" i="1" s="1"/>
  <c r="AC220" i="1"/>
  <c r="AE220" i="1" s="1"/>
  <c r="AF220" i="1" s="1"/>
  <c r="M221" i="1"/>
  <c r="N221" i="1" s="1"/>
  <c r="P221" i="1"/>
  <c r="Q221" i="1"/>
  <c r="L222" i="1"/>
  <c r="T239" i="1"/>
  <c r="S240" i="1"/>
  <c r="Y242" i="1"/>
  <c r="C243" i="1"/>
  <c r="AJ243" i="1"/>
  <c r="Z242" i="1"/>
  <c r="I243" i="1"/>
  <c r="H243" i="1" s="1"/>
  <c r="X243" i="1"/>
  <c r="K243" i="1"/>
  <c r="A244" i="1"/>
  <c r="AB247" i="1"/>
  <c r="J220" i="1" l="1"/>
  <c r="Q222" i="1"/>
  <c r="L223" i="1"/>
  <c r="P222" i="1"/>
  <c r="M222" i="1"/>
  <c r="N222" i="1" s="1"/>
  <c r="AC221" i="1"/>
  <c r="AE221" i="1" s="1"/>
  <c r="AF221" i="1" s="1"/>
  <c r="G221" i="1"/>
  <c r="F221" i="1" s="1"/>
  <c r="J221" i="1" s="1"/>
  <c r="S241" i="1"/>
  <c r="T240" i="1"/>
  <c r="Z243" i="1"/>
  <c r="AA243" i="1" s="1"/>
  <c r="AH243" i="1" s="1"/>
  <c r="I244" i="1"/>
  <c r="H244" i="1" s="1"/>
  <c r="Y243" i="1"/>
  <c r="C244" i="1"/>
  <c r="AJ244" i="1"/>
  <c r="AB248" i="1"/>
  <c r="X244" i="1"/>
  <c r="K244" i="1"/>
  <c r="A245" i="1"/>
  <c r="AC222" i="1" l="1"/>
  <c r="AE222" i="1" s="1"/>
  <c r="AF222" i="1" s="1"/>
  <c r="G222" i="1"/>
  <c r="F222" i="1" s="1"/>
  <c r="J222" i="1" s="1"/>
  <c r="O221" i="1"/>
  <c r="R221" i="1" s="1"/>
  <c r="L224" i="1"/>
  <c r="M223" i="1"/>
  <c r="N223" i="1" s="1"/>
  <c r="P223" i="1"/>
  <c r="Q223" i="1"/>
  <c r="T241" i="1"/>
  <c r="S242" i="1"/>
  <c r="X245" i="1"/>
  <c r="K245" i="1"/>
  <c r="A246" i="1"/>
  <c r="Y244" i="1"/>
  <c r="C245" i="1"/>
  <c r="AJ245" i="1"/>
  <c r="Z244" i="1"/>
  <c r="AA244" i="1" s="1"/>
  <c r="AH244" i="1" s="1"/>
  <c r="I245" i="1"/>
  <c r="H245" i="1" s="1"/>
  <c r="AB249" i="1"/>
  <c r="O222" i="1" l="1"/>
  <c r="R222" i="1" s="1"/>
  <c r="AC223" i="1"/>
  <c r="AE223" i="1" s="1"/>
  <c r="AF223" i="1" s="1"/>
  <c r="G223" i="1"/>
  <c r="F223" i="1" s="1"/>
  <c r="O223" i="1" s="1"/>
  <c r="R223" i="1" s="1"/>
  <c r="Q224" i="1"/>
  <c r="L225" i="1"/>
  <c r="M224" i="1"/>
  <c r="N224" i="1" s="1"/>
  <c r="P224" i="1"/>
  <c r="T242" i="1"/>
  <c r="AA242" i="1" s="1"/>
  <c r="S243" i="1"/>
  <c r="AB250" i="1"/>
  <c r="X246" i="1"/>
  <c r="K246" i="1"/>
  <c r="A247" i="1"/>
  <c r="Z245" i="1"/>
  <c r="AA245" i="1" s="1"/>
  <c r="AH245" i="1" s="1"/>
  <c r="C246" i="1"/>
  <c r="AJ246" i="1"/>
  <c r="Y245" i="1"/>
  <c r="I246" i="1"/>
  <c r="H246" i="1" s="1"/>
  <c r="J223" i="1" l="1"/>
  <c r="AC224" i="1"/>
  <c r="AE224" i="1" s="1"/>
  <c r="AF224" i="1" s="1"/>
  <c r="G224" i="1"/>
  <c r="F224" i="1" s="1"/>
  <c r="J224" i="1" s="1"/>
  <c r="Q225" i="1"/>
  <c r="M225" i="1"/>
  <c r="N225" i="1" s="1"/>
  <c r="P225" i="1"/>
  <c r="L226" i="1"/>
  <c r="T243" i="1"/>
  <c r="S244" i="1"/>
  <c r="Y246" i="1"/>
  <c r="C247" i="1"/>
  <c r="AJ247" i="1"/>
  <c r="Z246" i="1"/>
  <c r="AA246" i="1" s="1"/>
  <c r="AH246" i="1" s="1"/>
  <c r="I247" i="1"/>
  <c r="H247" i="1" s="1"/>
  <c r="K247" i="1"/>
  <c r="A248" i="1"/>
  <c r="X247" i="1"/>
  <c r="AB251" i="1"/>
  <c r="O224" i="1" l="1"/>
  <c r="R224" i="1" s="1"/>
  <c r="AC225" i="1"/>
  <c r="AE225" i="1" s="1"/>
  <c r="AF225" i="1" s="1"/>
  <c r="G225" i="1"/>
  <c r="F225" i="1" s="1"/>
  <c r="O225" i="1" s="1"/>
  <c r="R225" i="1" s="1"/>
  <c r="Q226" i="1"/>
  <c r="M226" i="1"/>
  <c r="N226" i="1" s="1"/>
  <c r="P226" i="1"/>
  <c r="L227" i="1"/>
  <c r="S245" i="1"/>
  <c r="T244" i="1"/>
  <c r="AB252" i="1"/>
  <c r="Z247" i="1"/>
  <c r="AA247" i="1" s="1"/>
  <c r="AH247" i="1" s="1"/>
  <c r="AJ248" i="1"/>
  <c r="I248" i="1"/>
  <c r="H248" i="1" s="1"/>
  <c r="Y247" i="1"/>
  <c r="C248" i="1"/>
  <c r="A249" i="1"/>
  <c r="X248" i="1"/>
  <c r="K248" i="1"/>
  <c r="J225" i="1" l="1"/>
  <c r="P227" i="1"/>
  <c r="M227" i="1"/>
  <c r="N227" i="1" s="1"/>
  <c r="L228" i="1"/>
  <c r="Q227" i="1"/>
  <c r="AC226" i="1"/>
  <c r="AE226" i="1" s="1"/>
  <c r="AF226" i="1" s="1"/>
  <c r="G226" i="1"/>
  <c r="F226" i="1" s="1"/>
  <c r="J226" i="1" s="1"/>
  <c r="S246" i="1"/>
  <c r="T245" i="1"/>
  <c r="K249" i="1"/>
  <c r="X249" i="1"/>
  <c r="A250" i="1"/>
  <c r="AB253" i="1"/>
  <c r="Y248" i="1"/>
  <c r="C249" i="1"/>
  <c r="Z248" i="1"/>
  <c r="AA248" i="1" s="1"/>
  <c r="AH248" i="1" s="1"/>
  <c r="AJ249" i="1"/>
  <c r="I249" i="1"/>
  <c r="H249" i="1" s="1"/>
  <c r="O226" i="1" l="1"/>
  <c r="R226" i="1" s="1"/>
  <c r="M228" i="1"/>
  <c r="N228" i="1" s="1"/>
  <c r="P228" i="1"/>
  <c r="Q228" i="1"/>
  <c r="L229" i="1"/>
  <c r="G227" i="1"/>
  <c r="F227" i="1" s="1"/>
  <c r="J227" i="1" s="1"/>
  <c r="AC227" i="1"/>
  <c r="AE227" i="1" s="1"/>
  <c r="AF227" i="1" s="1"/>
  <c r="S247" i="1"/>
  <c r="T246" i="1"/>
  <c r="AB254" i="1"/>
  <c r="X250" i="1"/>
  <c r="A251" i="1"/>
  <c r="K250" i="1"/>
  <c r="Z249" i="1"/>
  <c r="AA249" i="1" s="1"/>
  <c r="AH249" i="1" s="1"/>
  <c r="I250" i="1"/>
  <c r="H250" i="1" s="1"/>
  <c r="Y249" i="1"/>
  <c r="C250" i="1"/>
  <c r="AJ250" i="1"/>
  <c r="O227" i="1" l="1"/>
  <c r="R227" i="1" s="1"/>
  <c r="Q229" i="1"/>
  <c r="L230" i="1"/>
  <c r="M229" i="1"/>
  <c r="N229" i="1" s="1"/>
  <c r="P229" i="1"/>
  <c r="AC228" i="1"/>
  <c r="AE228" i="1" s="1"/>
  <c r="AF228" i="1" s="1"/>
  <c r="G228" i="1"/>
  <c r="F228" i="1" s="1"/>
  <c r="O228" i="1" s="1"/>
  <c r="R228" i="1" s="1"/>
  <c r="S248" i="1"/>
  <c r="T247" i="1"/>
  <c r="A252" i="1"/>
  <c r="X251" i="1"/>
  <c r="K251" i="1"/>
  <c r="AB255" i="1"/>
  <c r="Y250" i="1"/>
  <c r="C251" i="1"/>
  <c r="Z250" i="1"/>
  <c r="AA250" i="1" s="1"/>
  <c r="AH250" i="1" s="1"/>
  <c r="AJ251" i="1"/>
  <c r="I251" i="1"/>
  <c r="H251" i="1" s="1"/>
  <c r="AC229" i="1" l="1"/>
  <c r="AE229" i="1" s="1"/>
  <c r="AF229" i="1" s="1"/>
  <c r="G229" i="1"/>
  <c r="F229" i="1" s="1"/>
  <c r="O229" i="1" s="1"/>
  <c r="R229" i="1" s="1"/>
  <c r="Q230" i="1"/>
  <c r="M230" i="1"/>
  <c r="N230" i="1" s="1"/>
  <c r="P230" i="1"/>
  <c r="L231" i="1"/>
  <c r="J228" i="1"/>
  <c r="S249" i="1"/>
  <c r="T248" i="1"/>
  <c r="Z251" i="1"/>
  <c r="AA251" i="1" s="1"/>
  <c r="AH251" i="1" s="1"/>
  <c r="AJ252" i="1"/>
  <c r="I252" i="1"/>
  <c r="H252" i="1" s="1"/>
  <c r="Y251" i="1"/>
  <c r="C252" i="1"/>
  <c r="AB256" i="1"/>
  <c r="X252" i="1"/>
  <c r="A253" i="1"/>
  <c r="K252" i="1"/>
  <c r="J229" i="1" l="1"/>
  <c r="AC230" i="1"/>
  <c r="AE230" i="1" s="1"/>
  <c r="AF230" i="1" s="1"/>
  <c r="G230" i="1"/>
  <c r="F230" i="1" s="1"/>
  <c r="J230" i="1" s="1"/>
  <c r="L232" i="1"/>
  <c r="P231" i="1"/>
  <c r="M231" i="1"/>
  <c r="N231" i="1" s="1"/>
  <c r="Q231" i="1"/>
  <c r="T249" i="1"/>
  <c r="S250" i="1"/>
  <c r="K253" i="1"/>
  <c r="X253" i="1"/>
  <c r="A254" i="1"/>
  <c r="AB257" i="1"/>
  <c r="Y252" i="1"/>
  <c r="C253" i="1"/>
  <c r="Z252" i="1"/>
  <c r="AA252" i="1" s="1"/>
  <c r="AH252" i="1" s="1"/>
  <c r="AJ253" i="1"/>
  <c r="I253" i="1"/>
  <c r="H253" i="1" s="1"/>
  <c r="O230" i="1" l="1"/>
  <c r="R230" i="1" s="1"/>
  <c r="AC231" i="1"/>
  <c r="AE231" i="1" s="1"/>
  <c r="AF231" i="1" s="1"/>
  <c r="G231" i="1"/>
  <c r="F231" i="1" s="1"/>
  <c r="J231" i="1" s="1"/>
  <c r="P232" i="1"/>
  <c r="Q232" i="1"/>
  <c r="L233" i="1"/>
  <c r="M232" i="1"/>
  <c r="N232" i="1" s="1"/>
  <c r="S251" i="1"/>
  <c r="T250" i="1"/>
  <c r="X254" i="1"/>
  <c r="A255" i="1"/>
  <c r="K254" i="1"/>
  <c r="Z253" i="1"/>
  <c r="AA253" i="1" s="1"/>
  <c r="AH253" i="1" s="1"/>
  <c r="C254" i="1"/>
  <c r="Y253" i="1"/>
  <c r="AJ254" i="1"/>
  <c r="I254" i="1"/>
  <c r="H254" i="1" s="1"/>
  <c r="AB258" i="1"/>
  <c r="O231" i="1" l="1"/>
  <c r="R231" i="1" s="1"/>
  <c r="M233" i="1"/>
  <c r="N233" i="1" s="1"/>
  <c r="P233" i="1"/>
  <c r="L234" i="1"/>
  <c r="Q233" i="1"/>
  <c r="AC232" i="1"/>
  <c r="AE232" i="1" s="1"/>
  <c r="AF232" i="1" s="1"/>
  <c r="G232" i="1"/>
  <c r="F232" i="1" s="1"/>
  <c r="J232" i="1" s="1"/>
  <c r="S252" i="1"/>
  <c r="T251" i="1"/>
  <c r="AB259" i="1"/>
  <c r="Y254" i="1"/>
  <c r="C255" i="1"/>
  <c r="Z254" i="1"/>
  <c r="AA254" i="1" s="1"/>
  <c r="AH254" i="1" s="1"/>
  <c r="AJ255" i="1"/>
  <c r="I255" i="1"/>
  <c r="H255" i="1" s="1"/>
  <c r="K255" i="1"/>
  <c r="X255" i="1"/>
  <c r="A256" i="1"/>
  <c r="M234" i="1" l="1"/>
  <c r="N234" i="1" s="1"/>
  <c r="P234" i="1"/>
  <c r="Q234" i="1"/>
  <c r="L235" i="1"/>
  <c r="O232" i="1"/>
  <c r="R232" i="1" s="1"/>
  <c r="AC233" i="1"/>
  <c r="AE233" i="1" s="1"/>
  <c r="AF233" i="1" s="1"/>
  <c r="G233" i="1"/>
  <c r="F233" i="1" s="1"/>
  <c r="O233" i="1" s="1"/>
  <c r="R233" i="1" s="1"/>
  <c r="S253" i="1"/>
  <c r="T252" i="1"/>
  <c r="X256" i="1"/>
  <c r="K256" i="1"/>
  <c r="A257" i="1"/>
  <c r="AB260" i="1"/>
  <c r="Z255" i="1"/>
  <c r="AA255" i="1" s="1"/>
  <c r="AH255" i="1" s="1"/>
  <c r="AJ256" i="1"/>
  <c r="I256" i="1"/>
  <c r="H256" i="1" s="1"/>
  <c r="Y255" i="1"/>
  <c r="C256" i="1"/>
  <c r="J233" i="1" l="1"/>
  <c r="Q235" i="1"/>
  <c r="M235" i="1"/>
  <c r="N235" i="1" s="1"/>
  <c r="P235" i="1"/>
  <c r="L236" i="1"/>
  <c r="AC234" i="1"/>
  <c r="AE234" i="1" s="1"/>
  <c r="AF234" i="1" s="1"/>
  <c r="G234" i="1"/>
  <c r="F234" i="1" s="1"/>
  <c r="J234" i="1" s="1"/>
  <c r="T253" i="1"/>
  <c r="S254" i="1"/>
  <c r="Y256" i="1"/>
  <c r="AJ257" i="1"/>
  <c r="I257" i="1"/>
  <c r="H257" i="1" s="1"/>
  <c r="Z256" i="1"/>
  <c r="AA256" i="1" s="1"/>
  <c r="AH256" i="1" s="1"/>
  <c r="C257" i="1"/>
  <c r="AB261" i="1"/>
  <c r="K257" i="1"/>
  <c r="X257" i="1"/>
  <c r="A258" i="1"/>
  <c r="O234" i="1" l="1"/>
  <c r="R234" i="1" s="1"/>
  <c r="M236" i="1"/>
  <c r="N236" i="1" s="1"/>
  <c r="P236" i="1"/>
  <c r="Q236" i="1"/>
  <c r="L237" i="1"/>
  <c r="AC235" i="1"/>
  <c r="AE235" i="1" s="1"/>
  <c r="AF235" i="1" s="1"/>
  <c r="G235" i="1"/>
  <c r="F235" i="1" s="1"/>
  <c r="O235" i="1" s="1"/>
  <c r="R235" i="1" s="1"/>
  <c r="S255" i="1"/>
  <c r="T254" i="1"/>
  <c r="Z257" i="1"/>
  <c r="AA257" i="1" s="1"/>
  <c r="AH257" i="1" s="1"/>
  <c r="AJ258" i="1"/>
  <c r="I258" i="1"/>
  <c r="H258" i="1" s="1"/>
  <c r="Y257" i="1"/>
  <c r="C258" i="1"/>
  <c r="AB262" i="1"/>
  <c r="X258" i="1"/>
  <c r="K258" i="1"/>
  <c r="A259" i="1"/>
  <c r="J235" i="1" l="1"/>
  <c r="M237" i="1"/>
  <c r="N237" i="1" s="1"/>
  <c r="Q237" i="1"/>
  <c r="P237" i="1"/>
  <c r="L238" i="1"/>
  <c r="G236" i="1"/>
  <c r="F236" i="1" s="1"/>
  <c r="O236" i="1" s="1"/>
  <c r="R236" i="1" s="1"/>
  <c r="AC236" i="1"/>
  <c r="AE236" i="1" s="1"/>
  <c r="AF236" i="1" s="1"/>
  <c r="T255" i="1"/>
  <c r="S256" i="1"/>
  <c r="A260" i="1"/>
  <c r="K259" i="1"/>
  <c r="X259" i="1"/>
  <c r="Y258" i="1"/>
  <c r="I259" i="1"/>
  <c r="H259" i="1" s="1"/>
  <c r="Z258" i="1"/>
  <c r="AA258" i="1" s="1"/>
  <c r="AH258" i="1" s="1"/>
  <c r="C259" i="1"/>
  <c r="AJ259" i="1"/>
  <c r="AB263" i="1"/>
  <c r="L239" i="1" l="1"/>
  <c r="M238" i="1"/>
  <c r="N238" i="1" s="1"/>
  <c r="P238" i="1"/>
  <c r="Q238" i="1"/>
  <c r="J236" i="1"/>
  <c r="AC237" i="1"/>
  <c r="AE237" i="1" s="1"/>
  <c r="AF237" i="1" s="1"/>
  <c r="G237" i="1"/>
  <c r="F237" i="1" s="1"/>
  <c r="J237" i="1" s="1"/>
  <c r="T256" i="1"/>
  <c r="S257" i="1"/>
  <c r="AB264" i="1"/>
  <c r="K260" i="1"/>
  <c r="X260" i="1"/>
  <c r="A261" i="1"/>
  <c r="Z259" i="1"/>
  <c r="AA259" i="1" s="1"/>
  <c r="AH259" i="1" s="1"/>
  <c r="AJ260" i="1"/>
  <c r="I260" i="1"/>
  <c r="H260" i="1" s="1"/>
  <c r="Y259" i="1"/>
  <c r="C260" i="1"/>
  <c r="O237" i="1" l="1"/>
  <c r="R237" i="1" s="1"/>
  <c r="G238" i="1"/>
  <c r="F238" i="1" s="1"/>
  <c r="O238" i="1" s="1"/>
  <c r="R238" i="1" s="1"/>
  <c r="AC238" i="1"/>
  <c r="AE238" i="1" s="1"/>
  <c r="AF238" i="1" s="1"/>
  <c r="Q239" i="1"/>
  <c r="M239" i="1"/>
  <c r="N239" i="1" s="1"/>
  <c r="L240" i="1"/>
  <c r="P239" i="1"/>
  <c r="T257" i="1"/>
  <c r="S258" i="1"/>
  <c r="K261" i="1"/>
  <c r="X261" i="1"/>
  <c r="A262" i="1"/>
  <c r="AB265" i="1"/>
  <c r="Y260" i="1"/>
  <c r="C261" i="1"/>
  <c r="Z260" i="1"/>
  <c r="AA260" i="1" s="1"/>
  <c r="AH260" i="1" s="1"/>
  <c r="AJ261" i="1"/>
  <c r="I261" i="1"/>
  <c r="H261" i="1" s="1"/>
  <c r="J238" i="1" l="1"/>
  <c r="P240" i="1"/>
  <c r="Q240" i="1"/>
  <c r="L241" i="1"/>
  <c r="M240" i="1"/>
  <c r="N240" i="1" s="1"/>
  <c r="G239" i="1"/>
  <c r="F239" i="1" s="1"/>
  <c r="J239" i="1" s="1"/>
  <c r="AC239" i="1"/>
  <c r="AE239" i="1" s="1"/>
  <c r="AF239" i="1" s="1"/>
  <c r="T258" i="1"/>
  <c r="S259" i="1"/>
  <c r="Z261" i="1"/>
  <c r="AA261" i="1" s="1"/>
  <c r="AH261" i="1" s="1"/>
  <c r="I262" i="1"/>
  <c r="H262" i="1" s="1"/>
  <c r="Y261" i="1"/>
  <c r="C262" i="1"/>
  <c r="AJ262" i="1"/>
  <c r="X262" i="1"/>
  <c r="A263" i="1"/>
  <c r="K262" i="1"/>
  <c r="AB266" i="1"/>
  <c r="AC240" i="1" l="1"/>
  <c r="AE240" i="1" s="1"/>
  <c r="AF240" i="1" s="1"/>
  <c r="G240" i="1"/>
  <c r="F240" i="1" s="1"/>
  <c r="J240" i="1" s="1"/>
  <c r="O239" i="1"/>
  <c r="R239" i="1" s="1"/>
  <c r="P241" i="1"/>
  <c r="Q241" i="1"/>
  <c r="M241" i="1"/>
  <c r="N241" i="1" s="1"/>
  <c r="L242" i="1"/>
  <c r="T259" i="1"/>
  <c r="S260" i="1"/>
  <c r="Y262" i="1"/>
  <c r="AJ263" i="1"/>
  <c r="I263" i="1"/>
  <c r="H263" i="1" s="1"/>
  <c r="Z262" i="1"/>
  <c r="AA262" i="1" s="1"/>
  <c r="AH262" i="1" s="1"/>
  <c r="C263" i="1"/>
  <c r="AB267" i="1"/>
  <c r="K263" i="1"/>
  <c r="X263" i="1"/>
  <c r="A264" i="1"/>
  <c r="O240" i="1" l="1"/>
  <c r="R240" i="1" s="1"/>
  <c r="AC241" i="1"/>
  <c r="AE241" i="1" s="1"/>
  <c r="AF241" i="1" s="1"/>
  <c r="G241" i="1"/>
  <c r="F241" i="1" s="1"/>
  <c r="J241" i="1" s="1"/>
  <c r="P242" i="1"/>
  <c r="M242" i="1"/>
  <c r="N242" i="1" s="1"/>
  <c r="Q242" i="1"/>
  <c r="L243" i="1"/>
  <c r="T260" i="1"/>
  <c r="S261" i="1"/>
  <c r="X264" i="1"/>
  <c r="K264" i="1"/>
  <c r="A265" i="1"/>
  <c r="Z263" i="1"/>
  <c r="AA263" i="1" s="1"/>
  <c r="AH263" i="1" s="1"/>
  <c r="AJ264" i="1"/>
  <c r="I264" i="1"/>
  <c r="H264" i="1" s="1"/>
  <c r="Y263" i="1"/>
  <c r="C264" i="1"/>
  <c r="AB268" i="1"/>
  <c r="O241" i="1" l="1"/>
  <c r="R241" i="1" s="1"/>
  <c r="M243" i="1"/>
  <c r="N243" i="1" s="1"/>
  <c r="L244" i="1"/>
  <c r="AC242" i="1"/>
  <c r="AE242" i="1" s="1"/>
  <c r="AF242" i="1" s="1"/>
  <c r="AH242" i="1" s="1"/>
  <c r="G242" i="1"/>
  <c r="F242" i="1" s="1"/>
  <c r="O242" i="1" s="1"/>
  <c r="R242" i="1" s="1"/>
  <c r="S262" i="1"/>
  <c r="T261" i="1"/>
  <c r="AB269" i="1"/>
  <c r="Y264" i="1"/>
  <c r="AJ265" i="1"/>
  <c r="I265" i="1"/>
  <c r="H265" i="1" s="1"/>
  <c r="Z264" i="1"/>
  <c r="AA264" i="1" s="1"/>
  <c r="AH264" i="1" s="1"/>
  <c r="C265" i="1"/>
  <c r="A266" i="1"/>
  <c r="X265" i="1"/>
  <c r="K265" i="1"/>
  <c r="P243" i="1" l="1"/>
  <c r="Q243" i="1" s="1"/>
  <c r="Q244" i="1" s="1"/>
  <c r="J242" i="1"/>
  <c r="M244" i="1"/>
  <c r="N244" i="1" s="1"/>
  <c r="L245" i="1"/>
  <c r="G243" i="1"/>
  <c r="F243" i="1" s="1"/>
  <c r="J243" i="1" s="1"/>
  <c r="AC243" i="1"/>
  <c r="AE243" i="1" s="1"/>
  <c r="AF243" i="1" s="1"/>
  <c r="S263" i="1"/>
  <c r="T262" i="1"/>
  <c r="AB270" i="1"/>
  <c r="Z265" i="1"/>
  <c r="AA265" i="1" s="1"/>
  <c r="AH265" i="1" s="1"/>
  <c r="C266" i="1"/>
  <c r="AJ266" i="1"/>
  <c r="Y265" i="1"/>
  <c r="I266" i="1"/>
  <c r="H266" i="1" s="1"/>
  <c r="X266" i="1"/>
  <c r="A267" i="1"/>
  <c r="K266" i="1"/>
  <c r="Q245" i="1" l="1"/>
  <c r="P244" i="1"/>
  <c r="P245" i="1" s="1"/>
  <c r="O243" i="1"/>
  <c r="R243" i="1" s="1"/>
  <c r="L246" i="1"/>
  <c r="M245" i="1"/>
  <c r="N245" i="1" s="1"/>
  <c r="G244" i="1"/>
  <c r="F244" i="1" s="1"/>
  <c r="O244" i="1" s="1"/>
  <c r="R244" i="1" s="1"/>
  <c r="AC244" i="1"/>
  <c r="AE244" i="1" s="1"/>
  <c r="AF244" i="1" s="1"/>
  <c r="T263" i="1"/>
  <c r="S264" i="1"/>
  <c r="A268" i="1"/>
  <c r="X267" i="1"/>
  <c r="K267" i="1"/>
  <c r="Y266" i="1"/>
  <c r="I267" i="1"/>
  <c r="H267" i="1" s="1"/>
  <c r="Z266" i="1"/>
  <c r="AA266" i="1" s="1"/>
  <c r="AH266" i="1" s="1"/>
  <c r="C267" i="1"/>
  <c r="AJ267" i="1"/>
  <c r="AB271" i="1"/>
  <c r="AC245" i="1" l="1"/>
  <c r="AE245" i="1" s="1"/>
  <c r="AF245" i="1" s="1"/>
  <c r="G245" i="1"/>
  <c r="F245" i="1" s="1"/>
  <c r="O245" i="1" s="1"/>
  <c r="R245" i="1" s="1"/>
  <c r="J244" i="1"/>
  <c r="M246" i="1"/>
  <c r="N246" i="1" s="1"/>
  <c r="L247" i="1"/>
  <c r="Q246" i="1"/>
  <c r="P246" i="1"/>
  <c r="S265" i="1"/>
  <c r="T264" i="1"/>
  <c r="AB272" i="1"/>
  <c r="Z267" i="1"/>
  <c r="AA267" i="1" s="1"/>
  <c r="AH267" i="1" s="1"/>
  <c r="I268" i="1"/>
  <c r="H268" i="1" s="1"/>
  <c r="Y267" i="1"/>
  <c r="C268" i="1"/>
  <c r="AJ268" i="1"/>
  <c r="X268" i="1"/>
  <c r="A269" i="1"/>
  <c r="K268" i="1"/>
  <c r="J245" i="1" l="1"/>
  <c r="M247" i="1"/>
  <c r="N247" i="1" s="1"/>
  <c r="Q247" i="1"/>
  <c r="L248" i="1"/>
  <c r="P247" i="1"/>
  <c r="AC246" i="1"/>
  <c r="AE246" i="1" s="1"/>
  <c r="AF246" i="1" s="1"/>
  <c r="G246" i="1"/>
  <c r="F246" i="1" s="1"/>
  <c r="J246" i="1" s="1"/>
  <c r="T265" i="1"/>
  <c r="S266" i="1"/>
  <c r="Y268" i="1"/>
  <c r="AJ269" i="1"/>
  <c r="I269" i="1"/>
  <c r="H269" i="1" s="1"/>
  <c r="Z268" i="1"/>
  <c r="AA268" i="1" s="1"/>
  <c r="AH268" i="1" s="1"/>
  <c r="C269" i="1"/>
  <c r="AB273" i="1"/>
  <c r="K269" i="1"/>
  <c r="A270" i="1"/>
  <c r="X269" i="1"/>
  <c r="O246" i="1" l="1"/>
  <c r="R246" i="1" s="1"/>
  <c r="P248" i="1"/>
  <c r="Q248" i="1"/>
  <c r="L249" i="1"/>
  <c r="M248" i="1"/>
  <c r="N248" i="1" s="1"/>
  <c r="G247" i="1"/>
  <c r="F247" i="1" s="1"/>
  <c r="O247" i="1" s="1"/>
  <c r="R247" i="1" s="1"/>
  <c r="AC247" i="1"/>
  <c r="AE247" i="1" s="1"/>
  <c r="AF247" i="1" s="1"/>
  <c r="T266" i="1"/>
  <c r="S267" i="1"/>
  <c r="AB274" i="1"/>
  <c r="Z269" i="1"/>
  <c r="AA269" i="1" s="1"/>
  <c r="AH269" i="1" s="1"/>
  <c r="I270" i="1"/>
  <c r="H270" i="1" s="1"/>
  <c r="Y269" i="1"/>
  <c r="C270" i="1"/>
  <c r="AJ270" i="1"/>
  <c r="A271" i="1"/>
  <c r="X270" i="1"/>
  <c r="K270" i="1"/>
  <c r="G248" i="1" l="1"/>
  <c r="F248" i="1" s="1"/>
  <c r="J248" i="1" s="1"/>
  <c r="AC248" i="1"/>
  <c r="AE248" i="1" s="1"/>
  <c r="AF248" i="1" s="1"/>
  <c r="Q249" i="1"/>
  <c r="M249" i="1"/>
  <c r="N249" i="1" s="1"/>
  <c r="L250" i="1"/>
  <c r="P249" i="1"/>
  <c r="J247" i="1"/>
  <c r="S268" i="1"/>
  <c r="T267" i="1"/>
  <c r="Y270" i="1"/>
  <c r="C271" i="1"/>
  <c r="Z270" i="1"/>
  <c r="AA270" i="1" s="1"/>
  <c r="AH270" i="1" s="1"/>
  <c r="AJ271" i="1"/>
  <c r="I271" i="1"/>
  <c r="H271" i="1" s="1"/>
  <c r="AB275" i="1"/>
  <c r="A272" i="1"/>
  <c r="X271" i="1"/>
  <c r="K271" i="1"/>
  <c r="O248" i="1" l="1"/>
  <c r="R248" i="1" s="1"/>
  <c r="M250" i="1"/>
  <c r="N250" i="1" s="1"/>
  <c r="P250" i="1"/>
  <c r="Q250" i="1"/>
  <c r="L251" i="1"/>
  <c r="AC249" i="1"/>
  <c r="AE249" i="1" s="1"/>
  <c r="AF249" i="1" s="1"/>
  <c r="G249" i="1"/>
  <c r="F249" i="1" s="1"/>
  <c r="O249" i="1" s="1"/>
  <c r="R249" i="1" s="1"/>
  <c r="T268" i="1"/>
  <c r="S269" i="1"/>
  <c r="X272" i="1"/>
  <c r="K272" i="1"/>
  <c r="A273" i="1"/>
  <c r="Z271" i="1"/>
  <c r="AA271" i="1" s="1"/>
  <c r="AH271" i="1" s="1"/>
  <c r="C272" i="1"/>
  <c r="AJ272" i="1"/>
  <c r="Y271" i="1"/>
  <c r="I272" i="1"/>
  <c r="H272" i="1" s="1"/>
  <c r="AB276" i="1"/>
  <c r="J249" i="1" l="1"/>
  <c r="L252" i="1"/>
  <c r="P251" i="1"/>
  <c r="M251" i="1"/>
  <c r="N251" i="1" s="1"/>
  <c r="Q251" i="1"/>
  <c r="AC250" i="1"/>
  <c r="AE250" i="1" s="1"/>
  <c r="AF250" i="1" s="1"/>
  <c r="G250" i="1"/>
  <c r="F250" i="1" s="1"/>
  <c r="J250" i="1" s="1"/>
  <c r="S270" i="1"/>
  <c r="T269" i="1"/>
  <c r="AB277" i="1"/>
  <c r="C273" i="1"/>
  <c r="Z272" i="1"/>
  <c r="AJ273" i="1"/>
  <c r="Y272" i="1"/>
  <c r="I273" i="1"/>
  <c r="H273" i="1" s="1"/>
  <c r="X273" i="1"/>
  <c r="K273" i="1"/>
  <c r="A274" i="1"/>
  <c r="AC251" i="1" l="1"/>
  <c r="AE251" i="1" s="1"/>
  <c r="AF251" i="1" s="1"/>
  <c r="G251" i="1"/>
  <c r="F251" i="1" s="1"/>
  <c r="J251" i="1" s="1"/>
  <c r="O250" i="1"/>
  <c r="R250" i="1" s="1"/>
  <c r="M252" i="1"/>
  <c r="N252" i="1" s="1"/>
  <c r="P252" i="1"/>
  <c r="Q252" i="1"/>
  <c r="L253" i="1"/>
  <c r="S271" i="1"/>
  <c r="T270" i="1"/>
  <c r="I274" i="1"/>
  <c r="H274" i="1" s="1"/>
  <c r="Y273" i="1"/>
  <c r="C274" i="1"/>
  <c r="Z273" i="1"/>
  <c r="AA273" i="1" s="1"/>
  <c r="AH273" i="1" s="1"/>
  <c r="AJ274" i="1"/>
  <c r="AB278" i="1"/>
  <c r="X274" i="1"/>
  <c r="K274" i="1"/>
  <c r="A275" i="1"/>
  <c r="O251" i="1" l="1"/>
  <c r="R251" i="1" s="1"/>
  <c r="AC252" i="1"/>
  <c r="AE252" i="1" s="1"/>
  <c r="AF252" i="1" s="1"/>
  <c r="G252" i="1"/>
  <c r="F252" i="1" s="1"/>
  <c r="J252" i="1" s="1"/>
  <c r="L254" i="1"/>
  <c r="P253" i="1"/>
  <c r="M253" i="1"/>
  <c r="N253" i="1" s="1"/>
  <c r="Q253" i="1"/>
  <c r="S272" i="1"/>
  <c r="T271" i="1"/>
  <c r="AB279" i="1"/>
  <c r="X275" i="1"/>
  <c r="K275" i="1"/>
  <c r="A276" i="1"/>
  <c r="C275" i="1"/>
  <c r="Z274" i="1"/>
  <c r="AA274" i="1" s="1"/>
  <c r="AH274" i="1" s="1"/>
  <c r="AJ275" i="1"/>
  <c r="I275" i="1"/>
  <c r="H275" i="1" s="1"/>
  <c r="Y274" i="1"/>
  <c r="O252" i="1" l="1"/>
  <c r="R252" i="1" s="1"/>
  <c r="AC253" i="1"/>
  <c r="AE253" i="1" s="1"/>
  <c r="AF253" i="1" s="1"/>
  <c r="G253" i="1"/>
  <c r="F253" i="1" s="1"/>
  <c r="J253" i="1" s="1"/>
  <c r="P254" i="1"/>
  <c r="M254" i="1"/>
  <c r="N254" i="1" s="1"/>
  <c r="Q254" i="1"/>
  <c r="L255" i="1"/>
  <c r="S273" i="1"/>
  <c r="T272" i="1"/>
  <c r="AA272" i="1" s="1"/>
  <c r="X276" i="1"/>
  <c r="K276" i="1"/>
  <c r="A277" i="1"/>
  <c r="I276" i="1"/>
  <c r="H276" i="1" s="1"/>
  <c r="Y275" i="1"/>
  <c r="C276" i="1"/>
  <c r="Z275" i="1"/>
  <c r="AA275" i="1" s="1"/>
  <c r="AH275" i="1" s="1"/>
  <c r="AJ276" i="1"/>
  <c r="AB280" i="1"/>
  <c r="O253" i="1" l="1"/>
  <c r="R253" i="1" s="1"/>
  <c r="Q255" i="1"/>
  <c r="L256" i="1"/>
  <c r="M255" i="1"/>
  <c r="N255" i="1" s="1"/>
  <c r="P255" i="1"/>
  <c r="AC254" i="1"/>
  <c r="AE254" i="1" s="1"/>
  <c r="AF254" i="1" s="1"/>
  <c r="G254" i="1"/>
  <c r="F254" i="1" s="1"/>
  <c r="J254" i="1" s="1"/>
  <c r="T273" i="1"/>
  <c r="S274" i="1"/>
  <c r="C277" i="1"/>
  <c r="Z276" i="1"/>
  <c r="AA276" i="1" s="1"/>
  <c r="AH276" i="1" s="1"/>
  <c r="AJ277" i="1"/>
  <c r="I277" i="1"/>
  <c r="H277" i="1" s="1"/>
  <c r="Y276" i="1"/>
  <c r="AB281" i="1"/>
  <c r="X277" i="1"/>
  <c r="K277" i="1"/>
  <c r="A278" i="1"/>
  <c r="AC255" i="1" l="1"/>
  <c r="AE255" i="1" s="1"/>
  <c r="AF255" i="1" s="1"/>
  <c r="G255" i="1"/>
  <c r="F255" i="1" s="1"/>
  <c r="J255" i="1" s="1"/>
  <c r="M256" i="1"/>
  <c r="N256" i="1" s="1"/>
  <c r="P256" i="1"/>
  <c r="L257" i="1"/>
  <c r="Q256" i="1"/>
  <c r="O254" i="1"/>
  <c r="R254" i="1" s="1"/>
  <c r="T274" i="1"/>
  <c r="S275" i="1"/>
  <c r="AB282" i="1"/>
  <c r="X278" i="1"/>
  <c r="A279" i="1"/>
  <c r="K278" i="1"/>
  <c r="AJ278" i="1"/>
  <c r="Y277" i="1"/>
  <c r="I278" i="1"/>
  <c r="H278" i="1" s="1"/>
  <c r="Z277" i="1"/>
  <c r="AA277" i="1" s="1"/>
  <c r="AH277" i="1" s="1"/>
  <c r="C278" i="1"/>
  <c r="O255" i="1" l="1"/>
  <c r="R255" i="1" s="1"/>
  <c r="P257" i="1"/>
  <c r="Q257" i="1"/>
  <c r="L258" i="1"/>
  <c r="M257" i="1"/>
  <c r="N257" i="1" s="1"/>
  <c r="AC256" i="1"/>
  <c r="AE256" i="1" s="1"/>
  <c r="AF256" i="1" s="1"/>
  <c r="G256" i="1"/>
  <c r="F256" i="1" s="1"/>
  <c r="O256" i="1" s="1"/>
  <c r="R256" i="1" s="1"/>
  <c r="S276" i="1"/>
  <c r="T275" i="1"/>
  <c r="X279" i="1"/>
  <c r="K279" i="1"/>
  <c r="A280" i="1"/>
  <c r="C279" i="1"/>
  <c r="Z278" i="1"/>
  <c r="AA278" i="1" s="1"/>
  <c r="AH278" i="1" s="1"/>
  <c r="AJ279" i="1"/>
  <c r="I279" i="1"/>
  <c r="H279" i="1" s="1"/>
  <c r="Y278" i="1"/>
  <c r="AB283" i="1"/>
  <c r="AC257" i="1" l="1"/>
  <c r="AE257" i="1" s="1"/>
  <c r="AF257" i="1" s="1"/>
  <c r="G257" i="1"/>
  <c r="F257" i="1" s="1"/>
  <c r="O257" i="1" s="1"/>
  <c r="R257" i="1" s="1"/>
  <c r="J256" i="1"/>
  <c r="L259" i="1"/>
  <c r="M258" i="1"/>
  <c r="N258" i="1" s="1"/>
  <c r="P258" i="1"/>
  <c r="Q258" i="1"/>
  <c r="T276" i="1"/>
  <c r="S277" i="1"/>
  <c r="AB284" i="1"/>
  <c r="I280" i="1"/>
  <c r="H280" i="1" s="1"/>
  <c r="Y279" i="1"/>
  <c r="C280" i="1"/>
  <c r="Z279" i="1"/>
  <c r="AA279" i="1" s="1"/>
  <c r="AH279" i="1" s="1"/>
  <c r="AJ280" i="1"/>
  <c r="X280" i="1"/>
  <c r="A281" i="1"/>
  <c r="K280" i="1"/>
  <c r="J257" i="1" l="1"/>
  <c r="AC258" i="1"/>
  <c r="AE258" i="1" s="1"/>
  <c r="AF258" i="1" s="1"/>
  <c r="G258" i="1"/>
  <c r="F258" i="1" s="1"/>
  <c r="J258" i="1" s="1"/>
  <c r="M259" i="1"/>
  <c r="N259" i="1" s="1"/>
  <c r="Q259" i="1"/>
  <c r="L260" i="1"/>
  <c r="P259" i="1"/>
  <c r="S278" i="1"/>
  <c r="T277" i="1"/>
  <c r="C281" i="1"/>
  <c r="Z280" i="1"/>
  <c r="AA280" i="1" s="1"/>
  <c r="AH280" i="1" s="1"/>
  <c r="AJ281" i="1"/>
  <c r="I281" i="1"/>
  <c r="H281" i="1" s="1"/>
  <c r="Y280" i="1"/>
  <c r="AB285" i="1"/>
  <c r="A282" i="1"/>
  <c r="X281" i="1"/>
  <c r="K281" i="1"/>
  <c r="O258" i="1" l="1"/>
  <c r="R258" i="1" s="1"/>
  <c r="M260" i="1"/>
  <c r="N260" i="1" s="1"/>
  <c r="P260" i="1"/>
  <c r="L261" i="1"/>
  <c r="Q260" i="1"/>
  <c r="G259" i="1"/>
  <c r="F259" i="1" s="1"/>
  <c r="J259" i="1" s="1"/>
  <c r="AC259" i="1"/>
  <c r="AE259" i="1" s="1"/>
  <c r="AF259" i="1" s="1"/>
  <c r="S279" i="1"/>
  <c r="T278" i="1"/>
  <c r="Y281" i="1"/>
  <c r="C282" i="1"/>
  <c r="AJ282" i="1"/>
  <c r="Z281" i="1"/>
  <c r="AA281" i="1" s="1"/>
  <c r="AH281" i="1" s="1"/>
  <c r="I282" i="1"/>
  <c r="H282" i="1" s="1"/>
  <c r="A283" i="1"/>
  <c r="X282" i="1"/>
  <c r="K282" i="1"/>
  <c r="AB286" i="1"/>
  <c r="O259" i="1" l="1"/>
  <c r="R259" i="1" s="1"/>
  <c r="M261" i="1"/>
  <c r="N261" i="1" s="1"/>
  <c r="P261" i="1"/>
  <c r="Q261" i="1"/>
  <c r="L262" i="1"/>
  <c r="AC260" i="1"/>
  <c r="AE260" i="1" s="1"/>
  <c r="AF260" i="1" s="1"/>
  <c r="G260" i="1"/>
  <c r="F260" i="1" s="1"/>
  <c r="J260" i="1" s="1"/>
  <c r="T279" i="1"/>
  <c r="S280" i="1"/>
  <c r="Z282" i="1"/>
  <c r="AA282" i="1" s="1"/>
  <c r="AH282" i="1" s="1"/>
  <c r="C283" i="1"/>
  <c r="AJ283" i="1"/>
  <c r="Y282" i="1"/>
  <c r="I283" i="1"/>
  <c r="H283" i="1" s="1"/>
  <c r="X283" i="1"/>
  <c r="K283" i="1"/>
  <c r="A284" i="1"/>
  <c r="AB287" i="1"/>
  <c r="O260" i="1" l="1"/>
  <c r="R260" i="1" s="1"/>
  <c r="M262" i="1"/>
  <c r="N262" i="1" s="1"/>
  <c r="P262" i="1"/>
  <c r="Q262" i="1"/>
  <c r="L263" i="1"/>
  <c r="AC261" i="1"/>
  <c r="AE261" i="1" s="1"/>
  <c r="AF261" i="1" s="1"/>
  <c r="G261" i="1"/>
  <c r="F261" i="1" s="1"/>
  <c r="J261" i="1" s="1"/>
  <c r="T280" i="1"/>
  <c r="S281" i="1"/>
  <c r="AJ284" i="1"/>
  <c r="Y283" i="1"/>
  <c r="I284" i="1"/>
  <c r="H284" i="1" s="1"/>
  <c r="Z283" i="1"/>
  <c r="AA283" i="1" s="1"/>
  <c r="AH283" i="1" s="1"/>
  <c r="C284" i="1"/>
  <c r="X284" i="1"/>
  <c r="A285" i="1"/>
  <c r="K284" i="1"/>
  <c r="AB288" i="1"/>
  <c r="M263" i="1" l="1"/>
  <c r="N263" i="1" s="1"/>
  <c r="P263" i="1"/>
  <c r="Q263" i="1"/>
  <c r="L264" i="1"/>
  <c r="O261" i="1"/>
  <c r="R261" i="1" s="1"/>
  <c r="AC262" i="1"/>
  <c r="AE262" i="1" s="1"/>
  <c r="AF262" i="1" s="1"/>
  <c r="G262" i="1"/>
  <c r="F262" i="1" s="1"/>
  <c r="J262" i="1" s="1"/>
  <c r="T281" i="1"/>
  <c r="S282" i="1"/>
  <c r="Z284" i="1"/>
  <c r="AA284" i="1" s="1"/>
  <c r="AH284" i="1" s="1"/>
  <c r="C285" i="1"/>
  <c r="AJ285" i="1"/>
  <c r="Y284" i="1"/>
  <c r="I285" i="1"/>
  <c r="H285" i="1" s="1"/>
  <c r="AB289" i="1"/>
  <c r="X285" i="1"/>
  <c r="K285" i="1"/>
  <c r="A286" i="1"/>
  <c r="L265" i="1" l="1"/>
  <c r="M264" i="1"/>
  <c r="N264" i="1" s="1"/>
  <c r="P264" i="1"/>
  <c r="Q264" i="1"/>
  <c r="O262" i="1"/>
  <c r="R262" i="1" s="1"/>
  <c r="AC263" i="1"/>
  <c r="AE263" i="1" s="1"/>
  <c r="AF263" i="1" s="1"/>
  <c r="G263" i="1"/>
  <c r="F263" i="1" s="1"/>
  <c r="O263" i="1" s="1"/>
  <c r="R263" i="1" s="1"/>
  <c r="T282" i="1"/>
  <c r="S283" i="1"/>
  <c r="I286" i="1"/>
  <c r="H286" i="1" s="1"/>
  <c r="Y285" i="1"/>
  <c r="C286" i="1"/>
  <c r="Z285" i="1"/>
  <c r="AA285" i="1" s="1"/>
  <c r="AH285" i="1" s="1"/>
  <c r="AJ286" i="1"/>
  <c r="X286" i="1"/>
  <c r="A287" i="1"/>
  <c r="K286" i="1"/>
  <c r="AB290" i="1"/>
  <c r="J263" i="1" l="1"/>
  <c r="AC264" i="1"/>
  <c r="AE264" i="1" s="1"/>
  <c r="AF264" i="1" s="1"/>
  <c r="G264" i="1"/>
  <c r="F264" i="1" s="1"/>
  <c r="O264" i="1" s="1"/>
  <c r="R264" i="1" s="1"/>
  <c r="P265" i="1"/>
  <c r="Q265" i="1"/>
  <c r="M265" i="1"/>
  <c r="N265" i="1" s="1"/>
  <c r="L266" i="1"/>
  <c r="T283" i="1"/>
  <c r="S284" i="1"/>
  <c r="X287" i="1"/>
  <c r="K287" i="1"/>
  <c r="A288" i="1"/>
  <c r="C287" i="1"/>
  <c r="Z286" i="1"/>
  <c r="AA286" i="1" s="1"/>
  <c r="AH286" i="1" s="1"/>
  <c r="AJ287" i="1"/>
  <c r="I287" i="1"/>
  <c r="H287" i="1" s="1"/>
  <c r="Y286" i="1"/>
  <c r="AB291" i="1"/>
  <c r="J264" i="1" l="1"/>
  <c r="M266" i="1"/>
  <c r="N266" i="1" s="1"/>
  <c r="P266" i="1"/>
  <c r="L267" i="1"/>
  <c r="Q266" i="1"/>
  <c r="G265" i="1"/>
  <c r="F265" i="1" s="1"/>
  <c r="J265" i="1" s="1"/>
  <c r="AC265" i="1"/>
  <c r="AE265" i="1" s="1"/>
  <c r="AF265" i="1" s="1"/>
  <c r="S285" i="1"/>
  <c r="T284" i="1"/>
  <c r="I288" i="1"/>
  <c r="H288" i="1" s="1"/>
  <c r="Y287" i="1"/>
  <c r="C288" i="1"/>
  <c r="Z287" i="1"/>
  <c r="AA287" i="1" s="1"/>
  <c r="AH287" i="1" s="1"/>
  <c r="AJ288" i="1"/>
  <c r="AB292" i="1"/>
  <c r="A289" i="1"/>
  <c r="K288" i="1"/>
  <c r="X288" i="1"/>
  <c r="O265" i="1" l="1"/>
  <c r="R265" i="1" s="1"/>
  <c r="M267" i="1"/>
  <c r="N267" i="1" s="1"/>
  <c r="P267" i="1"/>
  <c r="Q267" i="1"/>
  <c r="L268" i="1"/>
  <c r="AC266" i="1"/>
  <c r="AE266" i="1" s="1"/>
  <c r="AF266" i="1" s="1"/>
  <c r="G266" i="1"/>
  <c r="F266" i="1" s="1"/>
  <c r="O266" i="1" s="1"/>
  <c r="R266" i="1" s="1"/>
  <c r="S286" i="1"/>
  <c r="T285" i="1"/>
  <c r="AB293" i="1"/>
  <c r="A290" i="1"/>
  <c r="X289" i="1"/>
  <c r="K289" i="1"/>
  <c r="Z288" i="1"/>
  <c r="AA288" i="1" s="1"/>
  <c r="AH288" i="1" s="1"/>
  <c r="C289" i="1"/>
  <c r="AJ289" i="1"/>
  <c r="Y288" i="1"/>
  <c r="I289" i="1"/>
  <c r="H289" i="1" s="1"/>
  <c r="J266" i="1" l="1"/>
  <c r="Q268" i="1"/>
  <c r="L269" i="1"/>
  <c r="M268" i="1"/>
  <c r="N268" i="1" s="1"/>
  <c r="P268" i="1"/>
  <c r="AC267" i="1"/>
  <c r="AE267" i="1" s="1"/>
  <c r="AF267" i="1" s="1"/>
  <c r="G267" i="1"/>
  <c r="F267" i="1" s="1"/>
  <c r="O267" i="1" s="1"/>
  <c r="R267" i="1" s="1"/>
  <c r="T286" i="1"/>
  <c r="S287" i="1"/>
  <c r="X290" i="1"/>
  <c r="K290" i="1"/>
  <c r="A291" i="1"/>
  <c r="Y289" i="1"/>
  <c r="C290" i="1"/>
  <c r="AJ290" i="1"/>
  <c r="Z289" i="1"/>
  <c r="AA289" i="1" s="1"/>
  <c r="AH289" i="1" s="1"/>
  <c r="I290" i="1"/>
  <c r="H290" i="1" s="1"/>
  <c r="AB294" i="1"/>
  <c r="G268" i="1" l="1"/>
  <c r="F268" i="1" s="1"/>
  <c r="O268" i="1" s="1"/>
  <c r="R268" i="1" s="1"/>
  <c r="AC268" i="1"/>
  <c r="AE268" i="1" s="1"/>
  <c r="AF268" i="1" s="1"/>
  <c r="Q269" i="1"/>
  <c r="L270" i="1"/>
  <c r="P269" i="1"/>
  <c r="M269" i="1"/>
  <c r="N269" i="1" s="1"/>
  <c r="J267" i="1"/>
  <c r="S288" i="1"/>
  <c r="T287" i="1"/>
  <c r="AB295" i="1"/>
  <c r="X291" i="1"/>
  <c r="K291" i="1"/>
  <c r="A292" i="1"/>
  <c r="C291" i="1"/>
  <c r="Z290" i="1"/>
  <c r="AA290" i="1" s="1"/>
  <c r="AH290" i="1" s="1"/>
  <c r="AJ291" i="1"/>
  <c r="I291" i="1"/>
  <c r="H291" i="1" s="1"/>
  <c r="Y290" i="1"/>
  <c r="J268" i="1" l="1"/>
  <c r="G269" i="1"/>
  <c r="F269" i="1" s="1"/>
  <c r="J269" i="1" s="1"/>
  <c r="AC269" i="1"/>
  <c r="AE269" i="1" s="1"/>
  <c r="AF269" i="1" s="1"/>
  <c r="L271" i="1"/>
  <c r="M270" i="1"/>
  <c r="N270" i="1" s="1"/>
  <c r="P270" i="1"/>
  <c r="Q270" i="1"/>
  <c r="S289" i="1"/>
  <c r="T288" i="1"/>
  <c r="Y291" i="1"/>
  <c r="C292" i="1"/>
  <c r="AJ292" i="1"/>
  <c r="Z291" i="1"/>
  <c r="AA291" i="1" s="1"/>
  <c r="AH291" i="1" s="1"/>
  <c r="I292" i="1"/>
  <c r="H292" i="1" s="1"/>
  <c r="AB296" i="1"/>
  <c r="X292" i="1"/>
  <c r="A293" i="1"/>
  <c r="K292" i="1"/>
  <c r="O269" i="1" l="1"/>
  <c r="R269" i="1" s="1"/>
  <c r="AC270" i="1"/>
  <c r="AE270" i="1" s="1"/>
  <c r="AF270" i="1" s="1"/>
  <c r="G270" i="1"/>
  <c r="F270" i="1" s="1"/>
  <c r="J270" i="1" s="1"/>
  <c r="L272" i="1"/>
  <c r="M271" i="1"/>
  <c r="N271" i="1" s="1"/>
  <c r="P271" i="1"/>
  <c r="Q271" i="1"/>
  <c r="S290" i="1"/>
  <c r="T289" i="1"/>
  <c r="AB297" i="1"/>
  <c r="X293" i="1"/>
  <c r="K293" i="1"/>
  <c r="A294" i="1"/>
  <c r="C293" i="1"/>
  <c r="Z292" i="1"/>
  <c r="AA292" i="1" s="1"/>
  <c r="AH292" i="1" s="1"/>
  <c r="AJ293" i="1"/>
  <c r="I293" i="1"/>
  <c r="H293" i="1" s="1"/>
  <c r="Y292" i="1"/>
  <c r="O270" i="1" l="1"/>
  <c r="R270" i="1" s="1"/>
  <c r="AC271" i="1"/>
  <c r="AE271" i="1" s="1"/>
  <c r="AF271" i="1" s="1"/>
  <c r="G271" i="1"/>
  <c r="F271" i="1" s="1"/>
  <c r="J271" i="1" s="1"/>
  <c r="P272" i="1"/>
  <c r="M272" i="1"/>
  <c r="N272" i="1" s="1"/>
  <c r="Q272" i="1"/>
  <c r="L273" i="1"/>
  <c r="S291" i="1"/>
  <c r="T290" i="1"/>
  <c r="I294" i="1"/>
  <c r="H294" i="1" s="1"/>
  <c r="Y293" i="1"/>
  <c r="C294" i="1"/>
  <c r="Z293" i="1"/>
  <c r="AA293" i="1" s="1"/>
  <c r="AH293" i="1" s="1"/>
  <c r="AJ294" i="1"/>
  <c r="AB298" i="1"/>
  <c r="X294" i="1"/>
  <c r="A295" i="1"/>
  <c r="K294" i="1"/>
  <c r="O271" i="1" l="1"/>
  <c r="R271" i="1" s="1"/>
  <c r="M273" i="1"/>
  <c r="N273" i="1" s="1"/>
  <c r="L274" i="1"/>
  <c r="AC272" i="1"/>
  <c r="AE272" i="1" s="1"/>
  <c r="AF272" i="1" s="1"/>
  <c r="AH272" i="1" s="1"/>
  <c r="G272" i="1"/>
  <c r="F272" i="1" s="1"/>
  <c r="J272" i="1" s="1"/>
  <c r="T291" i="1"/>
  <c r="S292" i="1"/>
  <c r="AB299" i="1"/>
  <c r="I295" i="1"/>
  <c r="H295" i="1" s="1"/>
  <c r="Z294" i="1"/>
  <c r="AA294" i="1" s="1"/>
  <c r="AH294" i="1" s="1"/>
  <c r="C295" i="1"/>
  <c r="Y294" i="1"/>
  <c r="AJ295" i="1"/>
  <c r="A296" i="1"/>
  <c r="X295" i="1"/>
  <c r="K295" i="1"/>
  <c r="O272" i="1" l="1"/>
  <c r="R272" i="1" s="1"/>
  <c r="L275" i="1"/>
  <c r="M274" i="1"/>
  <c r="N274" i="1" s="1"/>
  <c r="AC273" i="1"/>
  <c r="AE273" i="1" s="1"/>
  <c r="AF273" i="1" s="1"/>
  <c r="G273" i="1"/>
  <c r="F273" i="1" s="1"/>
  <c r="J273" i="1" s="1"/>
  <c r="T292" i="1"/>
  <c r="S293" i="1"/>
  <c r="AB300" i="1"/>
  <c r="X296" i="1"/>
  <c r="A297" i="1"/>
  <c r="K296" i="1"/>
  <c r="Z295" i="1"/>
  <c r="AA295" i="1" s="1"/>
  <c r="AH295" i="1" s="1"/>
  <c r="I296" i="1"/>
  <c r="H296" i="1" s="1"/>
  <c r="Y295" i="1"/>
  <c r="C296" i="1"/>
  <c r="AJ296" i="1"/>
  <c r="P273" i="1" l="1"/>
  <c r="Q273" i="1" s="1"/>
  <c r="AC274" i="1"/>
  <c r="AE274" i="1" s="1"/>
  <c r="AF274" i="1" s="1"/>
  <c r="G274" i="1"/>
  <c r="F274" i="1" s="1"/>
  <c r="J274" i="1" s="1"/>
  <c r="O273" i="1"/>
  <c r="L276" i="1"/>
  <c r="M275" i="1"/>
  <c r="N275" i="1" s="1"/>
  <c r="T293" i="1"/>
  <c r="S294" i="1"/>
  <c r="C297" i="1"/>
  <c r="Y296" i="1"/>
  <c r="AJ297" i="1"/>
  <c r="I297" i="1"/>
  <c r="H297" i="1" s="1"/>
  <c r="Z296" i="1"/>
  <c r="AA296" i="1" s="1"/>
  <c r="AH296" i="1" s="1"/>
  <c r="K297" i="1"/>
  <c r="A298" i="1"/>
  <c r="X297" i="1"/>
  <c r="AB301" i="1"/>
  <c r="P274" i="1" l="1"/>
  <c r="P275" i="1" s="1"/>
  <c r="P276" i="1" s="1"/>
  <c r="O274" i="1"/>
  <c r="G275" i="1"/>
  <c r="F275" i="1" s="1"/>
  <c r="J275" i="1" s="1"/>
  <c r="AC275" i="1"/>
  <c r="AE275" i="1" s="1"/>
  <c r="AF275" i="1" s="1"/>
  <c r="L277" i="1"/>
  <c r="M276" i="1"/>
  <c r="N276" i="1" s="1"/>
  <c r="T294" i="1"/>
  <c r="S295" i="1"/>
  <c r="K298" i="1"/>
  <c r="X298" i="1"/>
  <c r="A299" i="1"/>
  <c r="C298" i="1"/>
  <c r="Z297" i="1"/>
  <c r="AA297" i="1" s="1"/>
  <c r="AH297" i="1" s="1"/>
  <c r="AJ298" i="1"/>
  <c r="I298" i="1"/>
  <c r="H298" i="1" s="1"/>
  <c r="Y297" i="1"/>
  <c r="AB302" i="1"/>
  <c r="Q274" i="1"/>
  <c r="R273" i="1"/>
  <c r="P277" i="1" l="1"/>
  <c r="O275" i="1"/>
  <c r="AC276" i="1"/>
  <c r="AE276" i="1" s="1"/>
  <c r="AF276" i="1" s="1"/>
  <c r="G276" i="1"/>
  <c r="F276" i="1" s="1"/>
  <c r="O276" i="1" s="1"/>
  <c r="L278" i="1"/>
  <c r="M277" i="1"/>
  <c r="N277" i="1" s="1"/>
  <c r="T295" i="1"/>
  <c r="S296" i="1"/>
  <c r="Q275" i="1"/>
  <c r="R274" i="1"/>
  <c r="AB303" i="1"/>
  <c r="K299" i="1"/>
  <c r="A300" i="1"/>
  <c r="X299" i="1"/>
  <c r="C299" i="1"/>
  <c r="Y298" i="1"/>
  <c r="AJ299" i="1"/>
  <c r="I299" i="1"/>
  <c r="H299" i="1" s="1"/>
  <c r="Z298" i="1"/>
  <c r="AA298" i="1" s="1"/>
  <c r="AH298" i="1" s="1"/>
  <c r="J276" i="1" l="1"/>
  <c r="G277" i="1"/>
  <c r="F277" i="1" s="1"/>
  <c r="O277" i="1" s="1"/>
  <c r="AC277" i="1"/>
  <c r="AE277" i="1" s="1"/>
  <c r="AF277" i="1" s="1"/>
  <c r="M278" i="1"/>
  <c r="N278" i="1" s="1"/>
  <c r="P278" i="1"/>
  <c r="L279" i="1"/>
  <c r="S297" i="1"/>
  <c r="T296" i="1"/>
  <c r="Q276" i="1"/>
  <c r="R275" i="1"/>
  <c r="C300" i="1"/>
  <c r="Z299" i="1"/>
  <c r="AA299" i="1" s="1"/>
  <c r="AH299" i="1" s="1"/>
  <c r="AJ300" i="1"/>
  <c r="I300" i="1"/>
  <c r="H300" i="1" s="1"/>
  <c r="Y299" i="1"/>
  <c r="AB304" i="1"/>
  <c r="K300" i="1"/>
  <c r="X300" i="1"/>
  <c r="A301" i="1"/>
  <c r="J277" i="1" l="1"/>
  <c r="M279" i="1"/>
  <c r="N279" i="1" s="1"/>
  <c r="P279" i="1"/>
  <c r="L280" i="1"/>
  <c r="AC278" i="1"/>
  <c r="AE278" i="1" s="1"/>
  <c r="AF278" i="1" s="1"/>
  <c r="G278" i="1"/>
  <c r="F278" i="1" s="1"/>
  <c r="J278" i="1" s="1"/>
  <c r="T297" i="1"/>
  <c r="S298" i="1"/>
  <c r="AB305" i="1"/>
  <c r="X301" i="1"/>
  <c r="K301" i="1"/>
  <c r="A302" i="1"/>
  <c r="I301" i="1"/>
  <c r="H301" i="1" s="1"/>
  <c r="Y300" i="1"/>
  <c r="C301" i="1"/>
  <c r="Z300" i="1"/>
  <c r="AA300" i="1" s="1"/>
  <c r="AH300" i="1" s="1"/>
  <c r="AJ301" i="1"/>
  <c r="Q277" i="1"/>
  <c r="R276" i="1"/>
  <c r="M280" i="1" l="1"/>
  <c r="N280" i="1" s="1"/>
  <c r="P280" i="1"/>
  <c r="L281" i="1"/>
  <c r="O278" i="1"/>
  <c r="G279" i="1"/>
  <c r="F279" i="1" s="1"/>
  <c r="O279" i="1" s="1"/>
  <c r="AC279" i="1"/>
  <c r="AE279" i="1" s="1"/>
  <c r="AF279" i="1" s="1"/>
  <c r="T298" i="1"/>
  <c r="S299" i="1"/>
  <c r="AB306" i="1"/>
  <c r="C302" i="1"/>
  <c r="Z301" i="1"/>
  <c r="AA301" i="1" s="1"/>
  <c r="AH301" i="1" s="1"/>
  <c r="AJ302" i="1"/>
  <c r="I302" i="1"/>
  <c r="H302" i="1" s="1"/>
  <c r="Y301" i="1"/>
  <c r="Q278" i="1"/>
  <c r="R277" i="1"/>
  <c r="K302" i="1"/>
  <c r="X302" i="1"/>
  <c r="A303" i="1"/>
  <c r="J279" i="1" l="1"/>
  <c r="P281" i="1"/>
  <c r="L282" i="1"/>
  <c r="M281" i="1"/>
  <c r="N281" i="1" s="1"/>
  <c r="AC280" i="1"/>
  <c r="AE280" i="1" s="1"/>
  <c r="AF280" i="1" s="1"/>
  <c r="G280" i="1"/>
  <c r="F280" i="1" s="1"/>
  <c r="J280" i="1" s="1"/>
  <c r="T299" i="1"/>
  <c r="S300" i="1"/>
  <c r="AB307" i="1"/>
  <c r="K303" i="1"/>
  <c r="A304" i="1"/>
  <c r="X303" i="1"/>
  <c r="Y302" i="1"/>
  <c r="C303" i="1"/>
  <c r="AJ303" i="1"/>
  <c r="Z302" i="1"/>
  <c r="AA302" i="1" s="1"/>
  <c r="AH302" i="1" s="1"/>
  <c r="I303" i="1"/>
  <c r="H303" i="1" s="1"/>
  <c r="Q279" i="1"/>
  <c r="R278" i="1"/>
  <c r="G281" i="1" l="1"/>
  <c r="F281" i="1" s="1"/>
  <c r="J281" i="1" s="1"/>
  <c r="AC281" i="1"/>
  <c r="AE281" i="1" s="1"/>
  <c r="AF281" i="1" s="1"/>
  <c r="O280" i="1"/>
  <c r="L283" i="1"/>
  <c r="M282" i="1"/>
  <c r="N282" i="1" s="1"/>
  <c r="P282" i="1"/>
  <c r="S301" i="1"/>
  <c r="T300" i="1"/>
  <c r="Z303" i="1"/>
  <c r="C304" i="1"/>
  <c r="Y303" i="1"/>
  <c r="AJ304" i="1"/>
  <c r="I304" i="1"/>
  <c r="H304" i="1" s="1"/>
  <c r="Q280" i="1"/>
  <c r="Q281" i="1" s="1"/>
  <c r="Q282" i="1" s="1"/>
  <c r="R279" i="1"/>
  <c r="A305" i="1"/>
  <c r="X304" i="1"/>
  <c r="K304" i="1"/>
  <c r="AB308" i="1"/>
  <c r="Q283" i="1" l="1"/>
  <c r="O281" i="1"/>
  <c r="R281" i="1" s="1"/>
  <c r="AC282" i="1"/>
  <c r="AE282" i="1" s="1"/>
  <c r="AF282" i="1" s="1"/>
  <c r="G282" i="1"/>
  <c r="F282" i="1" s="1"/>
  <c r="J282" i="1" s="1"/>
  <c r="M283" i="1"/>
  <c r="N283" i="1" s="1"/>
  <c r="P283" i="1"/>
  <c r="L284" i="1"/>
  <c r="S302" i="1"/>
  <c r="T301" i="1"/>
  <c r="R280" i="1"/>
  <c r="K305" i="1"/>
  <c r="X305" i="1"/>
  <c r="A306" i="1"/>
  <c r="AB309" i="1"/>
  <c r="Y304" i="1"/>
  <c r="C305" i="1"/>
  <c r="Z304" i="1"/>
  <c r="AA304" i="1" s="1"/>
  <c r="AH304" i="1" s="1"/>
  <c r="AJ305" i="1"/>
  <c r="I305" i="1"/>
  <c r="H305" i="1" s="1"/>
  <c r="Q284" i="1" l="1"/>
  <c r="O282" i="1"/>
  <c r="R282" i="1" s="1"/>
  <c r="P284" i="1"/>
  <c r="L285" i="1"/>
  <c r="M284" i="1"/>
  <c r="N284" i="1" s="1"/>
  <c r="AC283" i="1"/>
  <c r="AE283" i="1" s="1"/>
  <c r="AF283" i="1" s="1"/>
  <c r="G283" i="1"/>
  <c r="F283" i="1" s="1"/>
  <c r="J283" i="1" s="1"/>
  <c r="S303" i="1"/>
  <c r="T302" i="1"/>
  <c r="AB310" i="1"/>
  <c r="X306" i="1"/>
  <c r="A307" i="1"/>
  <c r="K306" i="1"/>
  <c r="Z305" i="1"/>
  <c r="AA305" i="1" s="1"/>
  <c r="AH305" i="1" s="1"/>
  <c r="C306" i="1"/>
  <c r="Y305" i="1"/>
  <c r="AJ306" i="1"/>
  <c r="I306" i="1"/>
  <c r="H306" i="1" s="1"/>
  <c r="O283" i="1" l="1"/>
  <c r="R283" i="1" s="1"/>
  <c r="AC284" i="1"/>
  <c r="AE284" i="1" s="1"/>
  <c r="AF284" i="1" s="1"/>
  <c r="G284" i="1"/>
  <c r="F284" i="1" s="1"/>
  <c r="J284" i="1" s="1"/>
  <c r="L286" i="1"/>
  <c r="M285" i="1"/>
  <c r="N285" i="1" s="1"/>
  <c r="P285" i="1"/>
  <c r="Q285" i="1"/>
  <c r="T303" i="1"/>
  <c r="AA303" i="1" s="1"/>
  <c r="S304" i="1"/>
  <c r="A308" i="1"/>
  <c r="X307" i="1"/>
  <c r="K307" i="1"/>
  <c r="Y306" i="1"/>
  <c r="C307" i="1"/>
  <c r="AJ307" i="1"/>
  <c r="Z306" i="1"/>
  <c r="AA306" i="1" s="1"/>
  <c r="AH306" i="1" s="1"/>
  <c r="I307" i="1"/>
  <c r="H307" i="1" s="1"/>
  <c r="AB311" i="1"/>
  <c r="O284" i="1" l="1"/>
  <c r="R284" i="1" s="1"/>
  <c r="AC285" i="1"/>
  <c r="AE285" i="1" s="1"/>
  <c r="AF285" i="1" s="1"/>
  <c r="G285" i="1"/>
  <c r="F285" i="1" s="1"/>
  <c r="O285" i="1" s="1"/>
  <c r="R285" i="1" s="1"/>
  <c r="L287" i="1"/>
  <c r="M286" i="1"/>
  <c r="N286" i="1" s="1"/>
  <c r="P286" i="1"/>
  <c r="Q286" i="1"/>
  <c r="T304" i="1"/>
  <c r="S305" i="1"/>
  <c r="AB312" i="1"/>
  <c r="Z307" i="1"/>
  <c r="AA307" i="1" s="1"/>
  <c r="AH307" i="1" s="1"/>
  <c r="C308" i="1"/>
  <c r="AJ308" i="1"/>
  <c r="Y307" i="1"/>
  <c r="I308" i="1"/>
  <c r="H308" i="1" s="1"/>
  <c r="X308" i="1"/>
  <c r="A309" i="1"/>
  <c r="K308" i="1"/>
  <c r="J285" i="1" l="1"/>
  <c r="AC286" i="1"/>
  <c r="AE286" i="1" s="1"/>
  <c r="AF286" i="1" s="1"/>
  <c r="G286" i="1"/>
  <c r="F286" i="1" s="1"/>
  <c r="O286" i="1" s="1"/>
  <c r="R286" i="1" s="1"/>
  <c r="P287" i="1"/>
  <c r="M287" i="1"/>
  <c r="N287" i="1" s="1"/>
  <c r="Q287" i="1"/>
  <c r="L288" i="1"/>
  <c r="T305" i="1"/>
  <c r="S306" i="1"/>
  <c r="K309" i="1"/>
  <c r="X309" i="1"/>
  <c r="A310" i="1"/>
  <c r="AB313" i="1"/>
  <c r="Y308" i="1"/>
  <c r="C309" i="1"/>
  <c r="Z308" i="1"/>
  <c r="AA308" i="1" s="1"/>
  <c r="AH308" i="1" s="1"/>
  <c r="AJ309" i="1"/>
  <c r="I309" i="1"/>
  <c r="H309" i="1" s="1"/>
  <c r="J286" i="1" l="1"/>
  <c r="M288" i="1"/>
  <c r="N288" i="1" s="1"/>
  <c r="P288" i="1"/>
  <c r="Q288" i="1"/>
  <c r="L289" i="1"/>
  <c r="AC287" i="1"/>
  <c r="AE287" i="1" s="1"/>
  <c r="AF287" i="1" s="1"/>
  <c r="G287" i="1"/>
  <c r="F287" i="1" s="1"/>
  <c r="O287" i="1" s="1"/>
  <c r="R287" i="1" s="1"/>
  <c r="S307" i="1"/>
  <c r="T306" i="1"/>
  <c r="AB314" i="1"/>
  <c r="Z309" i="1"/>
  <c r="AA309" i="1" s="1"/>
  <c r="AH309" i="1" s="1"/>
  <c r="C310" i="1"/>
  <c r="AJ310" i="1"/>
  <c r="Y309" i="1"/>
  <c r="I310" i="1"/>
  <c r="H310" i="1" s="1"/>
  <c r="K310" i="1"/>
  <c r="A311" i="1"/>
  <c r="X310" i="1"/>
  <c r="J287" i="1" l="1"/>
  <c r="L290" i="1"/>
  <c r="P289" i="1"/>
  <c r="M289" i="1"/>
  <c r="N289" i="1" s="1"/>
  <c r="Q289" i="1"/>
  <c r="AC288" i="1"/>
  <c r="AE288" i="1" s="1"/>
  <c r="AF288" i="1" s="1"/>
  <c r="G288" i="1"/>
  <c r="F288" i="1" s="1"/>
  <c r="O288" i="1" s="1"/>
  <c r="R288" i="1" s="1"/>
  <c r="T307" i="1"/>
  <c r="S308" i="1"/>
  <c r="K311" i="1"/>
  <c r="A312" i="1"/>
  <c r="X311" i="1"/>
  <c r="AB315" i="1"/>
  <c r="Y310" i="1"/>
  <c r="C311" i="1"/>
  <c r="Z310" i="1"/>
  <c r="AA310" i="1" s="1"/>
  <c r="AH310" i="1" s="1"/>
  <c r="AJ311" i="1"/>
  <c r="I311" i="1"/>
  <c r="H311" i="1" s="1"/>
  <c r="J288" i="1" l="1"/>
  <c r="G289" i="1"/>
  <c r="F289" i="1" s="1"/>
  <c r="J289" i="1" s="1"/>
  <c r="AC289" i="1"/>
  <c r="AE289" i="1" s="1"/>
  <c r="AF289" i="1" s="1"/>
  <c r="P290" i="1"/>
  <c r="Q290" i="1"/>
  <c r="L291" i="1"/>
  <c r="M290" i="1"/>
  <c r="N290" i="1" s="1"/>
  <c r="T308" i="1"/>
  <c r="S309" i="1"/>
  <c r="AB316" i="1"/>
  <c r="Z311" i="1"/>
  <c r="AA311" i="1" s="1"/>
  <c r="AH311" i="1" s="1"/>
  <c r="AJ312" i="1"/>
  <c r="I312" i="1"/>
  <c r="H312" i="1" s="1"/>
  <c r="Y311" i="1"/>
  <c r="C312" i="1"/>
  <c r="K312" i="1"/>
  <c r="A313" i="1"/>
  <c r="X312" i="1"/>
  <c r="O289" i="1" l="1"/>
  <c r="R289" i="1" s="1"/>
  <c r="G290" i="1"/>
  <c r="F290" i="1" s="1"/>
  <c r="J290" i="1" s="1"/>
  <c r="AC290" i="1"/>
  <c r="AE290" i="1" s="1"/>
  <c r="AF290" i="1" s="1"/>
  <c r="L292" i="1"/>
  <c r="M291" i="1"/>
  <c r="N291" i="1" s="1"/>
  <c r="P291" i="1"/>
  <c r="Q291" i="1"/>
  <c r="T309" i="1"/>
  <c r="S310" i="1"/>
  <c r="AB317" i="1"/>
  <c r="A314" i="1"/>
  <c r="K313" i="1"/>
  <c r="X313" i="1"/>
  <c r="Y312" i="1"/>
  <c r="Z312" i="1"/>
  <c r="AA312" i="1" s="1"/>
  <c r="AH312" i="1" s="1"/>
  <c r="AJ313" i="1"/>
  <c r="I313" i="1"/>
  <c r="H313" i="1" s="1"/>
  <c r="C313" i="1"/>
  <c r="O290" i="1" l="1"/>
  <c r="R290" i="1" s="1"/>
  <c r="AC291" i="1"/>
  <c r="AE291" i="1" s="1"/>
  <c r="AF291" i="1" s="1"/>
  <c r="G291" i="1"/>
  <c r="F291" i="1" s="1"/>
  <c r="O291" i="1" s="1"/>
  <c r="R291" i="1" s="1"/>
  <c r="P292" i="1"/>
  <c r="M292" i="1"/>
  <c r="N292" i="1" s="1"/>
  <c r="Q292" i="1"/>
  <c r="L293" i="1"/>
  <c r="T310" i="1"/>
  <c r="S311" i="1"/>
  <c r="X314" i="1"/>
  <c r="K314" i="1"/>
  <c r="A315" i="1"/>
  <c r="Z313" i="1"/>
  <c r="AA313" i="1" s="1"/>
  <c r="AH313" i="1" s="1"/>
  <c r="I314" i="1"/>
  <c r="H314" i="1" s="1"/>
  <c r="Y313" i="1"/>
  <c r="C314" i="1"/>
  <c r="AJ314" i="1"/>
  <c r="AB318" i="1"/>
  <c r="J291" i="1" l="1"/>
  <c r="L294" i="1"/>
  <c r="M293" i="1"/>
  <c r="N293" i="1" s="1"/>
  <c r="P293" i="1"/>
  <c r="Q293" i="1"/>
  <c r="AC292" i="1"/>
  <c r="AE292" i="1" s="1"/>
  <c r="AF292" i="1" s="1"/>
  <c r="G292" i="1"/>
  <c r="F292" i="1" s="1"/>
  <c r="O292" i="1" s="1"/>
  <c r="R292" i="1" s="1"/>
  <c r="S312" i="1"/>
  <c r="T311" i="1"/>
  <c r="AB319" i="1"/>
  <c r="X315" i="1"/>
  <c r="A316" i="1"/>
  <c r="K315" i="1"/>
  <c r="Y314" i="1"/>
  <c r="Z314" i="1"/>
  <c r="AA314" i="1" s="1"/>
  <c r="AH314" i="1" s="1"/>
  <c r="AJ315" i="1"/>
  <c r="I315" i="1"/>
  <c r="H315" i="1" s="1"/>
  <c r="C315" i="1"/>
  <c r="J292" i="1" l="1"/>
  <c r="AC293" i="1"/>
  <c r="AE293" i="1" s="1"/>
  <c r="AF293" i="1" s="1"/>
  <c r="G293" i="1"/>
  <c r="F293" i="1" s="1"/>
  <c r="O293" i="1" s="1"/>
  <c r="R293" i="1" s="1"/>
  <c r="Q294" i="1"/>
  <c r="L295" i="1"/>
  <c r="M294" i="1"/>
  <c r="N294" i="1" s="1"/>
  <c r="P294" i="1"/>
  <c r="T312" i="1"/>
  <c r="S313" i="1"/>
  <c r="Z315" i="1"/>
  <c r="AA315" i="1" s="1"/>
  <c r="AH315" i="1" s="1"/>
  <c r="AJ316" i="1"/>
  <c r="Y315" i="1"/>
  <c r="C316" i="1"/>
  <c r="I316" i="1"/>
  <c r="H316" i="1" s="1"/>
  <c r="AB320" i="1"/>
  <c r="X316" i="1"/>
  <c r="A317" i="1"/>
  <c r="K316" i="1"/>
  <c r="J293" i="1" l="1"/>
  <c r="G294" i="1"/>
  <c r="F294" i="1" s="1"/>
  <c r="J294" i="1" s="1"/>
  <c r="AC294" i="1"/>
  <c r="AE294" i="1" s="1"/>
  <c r="AF294" i="1" s="1"/>
  <c r="L296" i="1"/>
  <c r="P295" i="1"/>
  <c r="Q295" i="1"/>
  <c r="M295" i="1"/>
  <c r="N295" i="1" s="1"/>
  <c r="S314" i="1"/>
  <c r="T313" i="1"/>
  <c r="X317" i="1"/>
  <c r="K317" i="1"/>
  <c r="A318" i="1"/>
  <c r="AB321" i="1"/>
  <c r="Y316" i="1"/>
  <c r="C317" i="1"/>
  <c r="Z316" i="1"/>
  <c r="AA316" i="1" s="1"/>
  <c r="AH316" i="1" s="1"/>
  <c r="I317" i="1"/>
  <c r="H317" i="1" s="1"/>
  <c r="AJ317" i="1"/>
  <c r="O294" i="1" l="1"/>
  <c r="R294" i="1" s="1"/>
  <c r="G295" i="1"/>
  <c r="F295" i="1" s="1"/>
  <c r="O295" i="1" s="1"/>
  <c r="R295" i="1" s="1"/>
  <c r="AC295" i="1"/>
  <c r="AE295" i="1" s="1"/>
  <c r="AF295" i="1" s="1"/>
  <c r="L297" i="1"/>
  <c r="M296" i="1"/>
  <c r="N296" i="1" s="1"/>
  <c r="P296" i="1"/>
  <c r="Q296" i="1"/>
  <c r="S315" i="1"/>
  <c r="T314" i="1"/>
  <c r="Z317" i="1"/>
  <c r="AA317" i="1" s="1"/>
  <c r="AH317" i="1" s="1"/>
  <c r="C318" i="1"/>
  <c r="Y317" i="1"/>
  <c r="I318" i="1"/>
  <c r="H318" i="1" s="1"/>
  <c r="AJ318" i="1"/>
  <c r="A319" i="1"/>
  <c r="K318" i="1"/>
  <c r="X318" i="1"/>
  <c r="AB322" i="1"/>
  <c r="J295" i="1" l="1"/>
  <c r="AC296" i="1"/>
  <c r="AE296" i="1" s="1"/>
  <c r="AF296" i="1" s="1"/>
  <c r="G296" i="1"/>
  <c r="F296" i="1" s="1"/>
  <c r="J296" i="1" s="1"/>
  <c r="L298" i="1"/>
  <c r="Q297" i="1"/>
  <c r="M297" i="1"/>
  <c r="N297" i="1" s="1"/>
  <c r="P297" i="1"/>
  <c r="S316" i="1"/>
  <c r="T315" i="1"/>
  <c r="AB323" i="1"/>
  <c r="Y318" i="1"/>
  <c r="Z318" i="1"/>
  <c r="AA318" i="1" s="1"/>
  <c r="AH318" i="1" s="1"/>
  <c r="AJ319" i="1"/>
  <c r="I319" i="1"/>
  <c r="H319" i="1" s="1"/>
  <c r="C319" i="1"/>
  <c r="A320" i="1"/>
  <c r="K319" i="1"/>
  <c r="X319" i="1"/>
  <c r="O296" i="1" l="1"/>
  <c r="R296" i="1" s="1"/>
  <c r="AC297" i="1"/>
  <c r="AE297" i="1" s="1"/>
  <c r="AF297" i="1" s="1"/>
  <c r="G297" i="1"/>
  <c r="F297" i="1" s="1"/>
  <c r="J297" i="1" s="1"/>
  <c r="M298" i="1"/>
  <c r="N298" i="1" s="1"/>
  <c r="P298" i="1"/>
  <c r="Q298" i="1"/>
  <c r="L299" i="1"/>
  <c r="S317" i="1"/>
  <c r="T316" i="1"/>
  <c r="Z319" i="1"/>
  <c r="AA319" i="1" s="1"/>
  <c r="AH319" i="1" s="1"/>
  <c r="C320" i="1"/>
  <c r="Y319" i="1"/>
  <c r="I320" i="1"/>
  <c r="H320" i="1" s="1"/>
  <c r="AJ320" i="1"/>
  <c r="X320" i="1"/>
  <c r="A321" i="1"/>
  <c r="K320" i="1"/>
  <c r="AB324" i="1"/>
  <c r="O297" i="1" l="1"/>
  <c r="R297" i="1" s="1"/>
  <c r="L300" i="1"/>
  <c r="Q299" i="1"/>
  <c r="P299" i="1"/>
  <c r="M299" i="1"/>
  <c r="N299" i="1" s="1"/>
  <c r="G298" i="1"/>
  <c r="F298" i="1" s="1"/>
  <c r="J298" i="1" s="1"/>
  <c r="AC298" i="1"/>
  <c r="AE298" i="1" s="1"/>
  <c r="AF298" i="1" s="1"/>
  <c r="S318" i="1"/>
  <c r="T317" i="1"/>
  <c r="AB325" i="1"/>
  <c r="A322" i="1"/>
  <c r="K321" i="1"/>
  <c r="X321" i="1"/>
  <c r="Y320" i="1"/>
  <c r="Z320" i="1"/>
  <c r="AA320" i="1" s="1"/>
  <c r="AH320" i="1" s="1"/>
  <c r="AJ321" i="1"/>
  <c r="I321" i="1"/>
  <c r="H321" i="1" s="1"/>
  <c r="C321" i="1"/>
  <c r="AC299" i="1" l="1"/>
  <c r="AE299" i="1" s="1"/>
  <c r="AF299" i="1" s="1"/>
  <c r="G299" i="1"/>
  <c r="F299" i="1" s="1"/>
  <c r="J299" i="1" s="1"/>
  <c r="O298" i="1"/>
  <c r="R298" i="1" s="1"/>
  <c r="L301" i="1"/>
  <c r="M300" i="1"/>
  <c r="N300" i="1" s="1"/>
  <c r="P300" i="1"/>
  <c r="Q300" i="1"/>
  <c r="T318" i="1"/>
  <c r="S319" i="1"/>
  <c r="Z321" i="1"/>
  <c r="AA321" i="1" s="1"/>
  <c r="AH321" i="1" s="1"/>
  <c r="Y321" i="1"/>
  <c r="AJ322" i="1"/>
  <c r="C322" i="1"/>
  <c r="I322" i="1"/>
  <c r="H322" i="1" s="1"/>
  <c r="X322" i="1"/>
  <c r="K322" i="1"/>
  <c r="A323" i="1"/>
  <c r="AB326" i="1"/>
  <c r="O299" i="1" l="1"/>
  <c r="R299" i="1" s="1"/>
  <c r="AC300" i="1"/>
  <c r="AE300" i="1" s="1"/>
  <c r="AF300" i="1" s="1"/>
  <c r="G300" i="1"/>
  <c r="F300" i="1" s="1"/>
  <c r="O300" i="1" s="1"/>
  <c r="R300" i="1" s="1"/>
  <c r="L302" i="1"/>
  <c r="P301" i="1"/>
  <c r="Q301" i="1"/>
  <c r="M301" i="1"/>
  <c r="N301" i="1" s="1"/>
  <c r="T319" i="1"/>
  <c r="S320" i="1"/>
  <c r="AB327" i="1"/>
  <c r="K323" i="1"/>
  <c r="A324" i="1"/>
  <c r="X323" i="1"/>
  <c r="Y322" i="1"/>
  <c r="Z322" i="1"/>
  <c r="AA322" i="1" s="1"/>
  <c r="AH322" i="1" s="1"/>
  <c r="AJ323" i="1"/>
  <c r="I323" i="1"/>
  <c r="H323" i="1" s="1"/>
  <c r="C323" i="1"/>
  <c r="J300" i="1" l="1"/>
  <c r="G301" i="1"/>
  <c r="F301" i="1" s="1"/>
  <c r="J301" i="1" s="1"/>
  <c r="AC301" i="1"/>
  <c r="AE301" i="1" s="1"/>
  <c r="AF301" i="1" s="1"/>
  <c r="P302" i="1"/>
  <c r="L303" i="1"/>
  <c r="Q302" i="1"/>
  <c r="M302" i="1"/>
  <c r="N302" i="1" s="1"/>
  <c r="T320" i="1"/>
  <c r="S321" i="1"/>
  <c r="X324" i="1"/>
  <c r="A325" i="1"/>
  <c r="K324" i="1"/>
  <c r="Z323" i="1"/>
  <c r="AA323" i="1" s="1"/>
  <c r="AH323" i="1" s="1"/>
  <c r="C324" i="1"/>
  <c r="Y323" i="1"/>
  <c r="I324" i="1"/>
  <c r="H324" i="1" s="1"/>
  <c r="AJ324" i="1"/>
  <c r="AB328" i="1"/>
  <c r="O301" i="1" l="1"/>
  <c r="R301" i="1" s="1"/>
  <c r="G302" i="1"/>
  <c r="F302" i="1" s="1"/>
  <c r="O302" i="1" s="1"/>
  <c r="R302" i="1" s="1"/>
  <c r="AC302" i="1"/>
  <c r="AE302" i="1" s="1"/>
  <c r="AF302" i="1" s="1"/>
  <c r="M303" i="1"/>
  <c r="N303" i="1" s="1"/>
  <c r="P303" i="1"/>
  <c r="L304" i="1"/>
  <c r="Q303" i="1"/>
  <c r="T321" i="1"/>
  <c r="S322" i="1"/>
  <c r="AB329" i="1"/>
  <c r="X325" i="1"/>
  <c r="A326" i="1"/>
  <c r="K325" i="1"/>
  <c r="Y324" i="1"/>
  <c r="Z324" i="1"/>
  <c r="AA324" i="1" s="1"/>
  <c r="AH324" i="1" s="1"/>
  <c r="AJ325" i="1"/>
  <c r="I325" i="1"/>
  <c r="H325" i="1" s="1"/>
  <c r="C325" i="1"/>
  <c r="J302" i="1" l="1"/>
  <c r="M304" i="1"/>
  <c r="N304" i="1" s="1"/>
  <c r="L305" i="1"/>
  <c r="AC303" i="1"/>
  <c r="AE303" i="1" s="1"/>
  <c r="AF303" i="1" s="1"/>
  <c r="AH303" i="1" s="1"/>
  <c r="G303" i="1"/>
  <c r="F303" i="1" s="1"/>
  <c r="O303" i="1" s="1"/>
  <c r="P304" i="1" s="1"/>
  <c r="S323" i="1"/>
  <c r="T322" i="1"/>
  <c r="X326" i="1"/>
  <c r="A327" i="1"/>
  <c r="K326" i="1"/>
  <c r="Z325" i="1"/>
  <c r="AA325" i="1" s="1"/>
  <c r="AH325" i="1" s="1"/>
  <c r="AJ326" i="1"/>
  <c r="Y325" i="1"/>
  <c r="C326" i="1"/>
  <c r="I326" i="1"/>
  <c r="H326" i="1" s="1"/>
  <c r="AB330" i="1"/>
  <c r="R303" i="1" l="1"/>
  <c r="J303" i="1"/>
  <c r="M305" i="1"/>
  <c r="N305" i="1" s="1"/>
  <c r="L306" i="1"/>
  <c r="G304" i="1"/>
  <c r="F304" i="1" s="1"/>
  <c r="J304" i="1" s="1"/>
  <c r="AC304" i="1"/>
  <c r="AE304" i="1" s="1"/>
  <c r="AF304" i="1" s="1"/>
  <c r="T323" i="1"/>
  <c r="S324" i="1"/>
  <c r="Q304" i="1"/>
  <c r="Q305" i="1" s="1"/>
  <c r="P305" i="1"/>
  <c r="AJ327" i="1"/>
  <c r="I327" i="1"/>
  <c r="H327" i="1" s="1"/>
  <c r="Z326" i="1"/>
  <c r="AA326" i="1" s="1"/>
  <c r="AH326" i="1" s="1"/>
  <c r="C327" i="1"/>
  <c r="Y326" i="1"/>
  <c r="AB331" i="1"/>
  <c r="K327" i="1"/>
  <c r="X327" i="1"/>
  <c r="A328" i="1"/>
  <c r="Q306" i="1" l="1"/>
  <c r="M306" i="1"/>
  <c r="N306" i="1" s="1"/>
  <c r="L307" i="1"/>
  <c r="AC305" i="1"/>
  <c r="AE305" i="1" s="1"/>
  <c r="AF305" i="1" s="1"/>
  <c r="G305" i="1"/>
  <c r="F305" i="1" s="1"/>
  <c r="O305" i="1" s="1"/>
  <c r="R305" i="1" s="1"/>
  <c r="O304" i="1"/>
  <c r="R304" i="1" s="1"/>
  <c r="P306" i="1"/>
  <c r="S325" i="1"/>
  <c r="T324" i="1"/>
  <c r="X328" i="1"/>
  <c r="A329" i="1"/>
  <c r="K328" i="1"/>
  <c r="AB332" i="1"/>
  <c r="Y327" i="1"/>
  <c r="C328" i="1"/>
  <c r="Z327" i="1"/>
  <c r="AA327" i="1" s="1"/>
  <c r="AH327" i="1" s="1"/>
  <c r="I328" i="1"/>
  <c r="H328" i="1" s="1"/>
  <c r="AJ328" i="1"/>
  <c r="J305" i="1" l="1"/>
  <c r="M307" i="1"/>
  <c r="N307" i="1" s="1"/>
  <c r="L308" i="1"/>
  <c r="AC306" i="1"/>
  <c r="AE306" i="1" s="1"/>
  <c r="AF306" i="1" s="1"/>
  <c r="G306" i="1"/>
  <c r="F306" i="1" s="1"/>
  <c r="O306" i="1" s="1"/>
  <c r="R306" i="1" s="1"/>
  <c r="P307" i="1"/>
  <c r="Q307" i="1"/>
  <c r="S326" i="1"/>
  <c r="T325" i="1"/>
  <c r="A330" i="1"/>
  <c r="X329" i="1"/>
  <c r="K329" i="1"/>
  <c r="AJ329" i="1"/>
  <c r="C329" i="1"/>
  <c r="Z328" i="1"/>
  <c r="AA328" i="1" s="1"/>
  <c r="AH328" i="1" s="1"/>
  <c r="Y328" i="1"/>
  <c r="I329" i="1"/>
  <c r="H329" i="1" s="1"/>
  <c r="AB333" i="1"/>
  <c r="J306" i="1" l="1"/>
  <c r="P308" i="1"/>
  <c r="Q308" i="1"/>
  <c r="L309" i="1"/>
  <c r="M308" i="1"/>
  <c r="N308" i="1" s="1"/>
  <c r="AC307" i="1"/>
  <c r="AE307" i="1" s="1"/>
  <c r="AF307" i="1" s="1"/>
  <c r="G307" i="1"/>
  <c r="F307" i="1" s="1"/>
  <c r="J307" i="1" s="1"/>
  <c r="T326" i="1"/>
  <c r="S327" i="1"/>
  <c r="Z329" i="1"/>
  <c r="AA329" i="1" s="1"/>
  <c r="AH329" i="1" s="1"/>
  <c r="AJ330" i="1"/>
  <c r="Y329" i="1"/>
  <c r="C330" i="1"/>
  <c r="I330" i="1"/>
  <c r="H330" i="1" s="1"/>
  <c r="AB334" i="1"/>
  <c r="A331" i="1"/>
  <c r="K330" i="1"/>
  <c r="X330" i="1"/>
  <c r="AC308" i="1" l="1"/>
  <c r="AE308" i="1" s="1"/>
  <c r="AF308" i="1" s="1"/>
  <c r="G308" i="1"/>
  <c r="F308" i="1" s="1"/>
  <c r="O308" i="1" s="1"/>
  <c r="R308" i="1" s="1"/>
  <c r="O307" i="1"/>
  <c r="R307" i="1" s="1"/>
  <c r="M309" i="1"/>
  <c r="N309" i="1" s="1"/>
  <c r="P309" i="1"/>
  <c r="Q309" i="1"/>
  <c r="L310" i="1"/>
  <c r="T327" i="1"/>
  <c r="S328" i="1"/>
  <c r="X331" i="1"/>
  <c r="K331" i="1"/>
  <c r="A332" i="1"/>
  <c r="AB335" i="1"/>
  <c r="AJ331" i="1"/>
  <c r="Z330" i="1"/>
  <c r="AA330" i="1" s="1"/>
  <c r="AH330" i="1" s="1"/>
  <c r="Y330" i="1"/>
  <c r="I331" i="1"/>
  <c r="H331" i="1" s="1"/>
  <c r="C331" i="1"/>
  <c r="J308" i="1" l="1"/>
  <c r="AC309" i="1"/>
  <c r="AE309" i="1" s="1"/>
  <c r="AF309" i="1" s="1"/>
  <c r="G309" i="1"/>
  <c r="F309" i="1" s="1"/>
  <c r="J309" i="1" s="1"/>
  <c r="P310" i="1"/>
  <c r="M310" i="1"/>
  <c r="N310" i="1" s="1"/>
  <c r="Q310" i="1"/>
  <c r="L311" i="1"/>
  <c r="T328" i="1"/>
  <c r="S329" i="1"/>
  <c r="A333" i="1"/>
  <c r="X332" i="1"/>
  <c r="K332" i="1"/>
  <c r="Y331" i="1"/>
  <c r="AJ332" i="1"/>
  <c r="Z331" i="1"/>
  <c r="AA331" i="1" s="1"/>
  <c r="AH331" i="1" s="1"/>
  <c r="C332" i="1"/>
  <c r="I332" i="1"/>
  <c r="H332" i="1" s="1"/>
  <c r="AB336" i="1"/>
  <c r="O309" i="1" l="1"/>
  <c r="R309" i="1" s="1"/>
  <c r="P311" i="1"/>
  <c r="Q311" i="1"/>
  <c r="L312" i="1"/>
  <c r="M311" i="1"/>
  <c r="N311" i="1" s="1"/>
  <c r="AC310" i="1"/>
  <c r="AE310" i="1" s="1"/>
  <c r="AF310" i="1" s="1"/>
  <c r="G310" i="1"/>
  <c r="F310" i="1" s="1"/>
  <c r="O310" i="1" s="1"/>
  <c r="R310" i="1" s="1"/>
  <c r="S330" i="1"/>
  <c r="T329" i="1"/>
  <c r="A334" i="1"/>
  <c r="K333" i="1"/>
  <c r="X333" i="1"/>
  <c r="AB337" i="1"/>
  <c r="AJ333" i="1"/>
  <c r="Y332" i="1"/>
  <c r="I333" i="1"/>
  <c r="H333" i="1" s="1"/>
  <c r="C333" i="1"/>
  <c r="Z332" i="1"/>
  <c r="AA332" i="1" s="1"/>
  <c r="AH332" i="1" s="1"/>
  <c r="G311" i="1" l="1"/>
  <c r="F311" i="1" s="1"/>
  <c r="O311" i="1" s="1"/>
  <c r="R311" i="1" s="1"/>
  <c r="AC311" i="1"/>
  <c r="AE311" i="1" s="1"/>
  <c r="AF311" i="1" s="1"/>
  <c r="P312" i="1"/>
  <c r="Q312" i="1"/>
  <c r="L313" i="1"/>
  <c r="M312" i="1"/>
  <c r="N312" i="1" s="1"/>
  <c r="J310" i="1"/>
  <c r="T330" i="1"/>
  <c r="S331" i="1"/>
  <c r="Z333" i="1"/>
  <c r="AJ334" i="1"/>
  <c r="C334" i="1"/>
  <c r="I334" i="1"/>
  <c r="H334" i="1" s="1"/>
  <c r="Y333" i="1"/>
  <c r="AB338" i="1"/>
  <c r="K334" i="1"/>
  <c r="X334" i="1"/>
  <c r="A335" i="1"/>
  <c r="J311" i="1" l="1"/>
  <c r="G312" i="1"/>
  <c r="F312" i="1" s="1"/>
  <c r="O312" i="1" s="1"/>
  <c r="R312" i="1" s="1"/>
  <c r="AC312" i="1"/>
  <c r="AE312" i="1" s="1"/>
  <c r="AF312" i="1" s="1"/>
  <c r="M313" i="1"/>
  <c r="N313" i="1" s="1"/>
  <c r="Q313" i="1"/>
  <c r="L314" i="1"/>
  <c r="P313" i="1"/>
  <c r="T331" i="1"/>
  <c r="S332" i="1"/>
  <c r="X335" i="1"/>
  <c r="K335" i="1"/>
  <c r="A336" i="1"/>
  <c r="Y334" i="1"/>
  <c r="I335" i="1"/>
  <c r="H335" i="1" s="1"/>
  <c r="Z334" i="1"/>
  <c r="AA334" i="1" s="1"/>
  <c r="AH334" i="1" s="1"/>
  <c r="C335" i="1"/>
  <c r="AJ335" i="1"/>
  <c r="AB339" i="1"/>
  <c r="J312" i="1" l="1"/>
  <c r="L315" i="1"/>
  <c r="Q314" i="1"/>
  <c r="M314" i="1"/>
  <c r="N314" i="1" s="1"/>
  <c r="P314" i="1"/>
  <c r="G313" i="1"/>
  <c r="F313" i="1" s="1"/>
  <c r="O313" i="1" s="1"/>
  <c r="R313" i="1" s="1"/>
  <c r="AC313" i="1"/>
  <c r="AE313" i="1" s="1"/>
  <c r="AF313" i="1" s="1"/>
  <c r="T332" i="1"/>
  <c r="S333" i="1"/>
  <c r="AJ336" i="1"/>
  <c r="I336" i="1"/>
  <c r="H336" i="1" s="1"/>
  <c r="Z335" i="1"/>
  <c r="AA335" i="1" s="1"/>
  <c r="AH335" i="1" s="1"/>
  <c r="Y335" i="1"/>
  <c r="C336" i="1"/>
  <c r="AB340" i="1"/>
  <c r="A337" i="1"/>
  <c r="X336" i="1"/>
  <c r="K336" i="1"/>
  <c r="G314" i="1" l="1"/>
  <c r="F314" i="1" s="1"/>
  <c r="O314" i="1" s="1"/>
  <c r="R314" i="1" s="1"/>
  <c r="AC314" i="1"/>
  <c r="AE314" i="1" s="1"/>
  <c r="AF314" i="1" s="1"/>
  <c r="J313" i="1"/>
  <c r="M315" i="1"/>
  <c r="N315" i="1" s="1"/>
  <c r="P315" i="1"/>
  <c r="Q315" i="1"/>
  <c r="L316" i="1"/>
  <c r="T333" i="1"/>
  <c r="AA333" i="1" s="1"/>
  <c r="S334" i="1"/>
  <c r="Z336" i="1"/>
  <c r="AA336" i="1" s="1"/>
  <c r="AH336" i="1" s="1"/>
  <c r="C337" i="1"/>
  <c r="Y336" i="1"/>
  <c r="I337" i="1"/>
  <c r="H337" i="1" s="1"/>
  <c r="AJ337" i="1"/>
  <c r="A338" i="1"/>
  <c r="K337" i="1"/>
  <c r="X337" i="1"/>
  <c r="AB341" i="1"/>
  <c r="J314" i="1" l="1"/>
  <c r="AC315" i="1"/>
  <c r="AE315" i="1" s="1"/>
  <c r="AF315" i="1" s="1"/>
  <c r="G315" i="1"/>
  <c r="F315" i="1" s="1"/>
  <c r="J315" i="1" s="1"/>
  <c r="L317" i="1"/>
  <c r="P316" i="1"/>
  <c r="Q316" i="1"/>
  <c r="M316" i="1"/>
  <c r="N316" i="1" s="1"/>
  <c r="T334" i="1"/>
  <c r="S335" i="1"/>
  <c r="AB342" i="1"/>
  <c r="X338" i="1"/>
  <c r="A339" i="1"/>
  <c r="K338" i="1"/>
  <c r="C338" i="1"/>
  <c r="I338" i="1"/>
  <c r="H338" i="1" s="1"/>
  <c r="Z337" i="1"/>
  <c r="AA337" i="1" s="1"/>
  <c r="AH337" i="1" s="1"/>
  <c r="Y337" i="1"/>
  <c r="AJ338" i="1"/>
  <c r="O315" i="1" l="1"/>
  <c r="R315" i="1" s="1"/>
  <c r="G316" i="1"/>
  <c r="F316" i="1" s="1"/>
  <c r="J316" i="1" s="1"/>
  <c r="AC316" i="1"/>
  <c r="AE316" i="1" s="1"/>
  <c r="AF316" i="1" s="1"/>
  <c r="L318" i="1"/>
  <c r="M317" i="1"/>
  <c r="N317" i="1" s="1"/>
  <c r="P317" i="1"/>
  <c r="Q317" i="1"/>
  <c r="T335" i="1"/>
  <c r="S336" i="1"/>
  <c r="X339" i="1"/>
  <c r="K339" i="1"/>
  <c r="A340" i="1"/>
  <c r="Y338" i="1"/>
  <c r="AJ339" i="1"/>
  <c r="Z338" i="1"/>
  <c r="AA338" i="1" s="1"/>
  <c r="AH338" i="1" s="1"/>
  <c r="I339" i="1"/>
  <c r="H339" i="1" s="1"/>
  <c r="C339" i="1"/>
  <c r="AB343" i="1"/>
  <c r="O316" i="1" l="1"/>
  <c r="R316" i="1" s="1"/>
  <c r="G317" i="1"/>
  <c r="F317" i="1" s="1"/>
  <c r="J317" i="1" s="1"/>
  <c r="AC317" i="1"/>
  <c r="AE317" i="1" s="1"/>
  <c r="AF317" i="1" s="1"/>
  <c r="L319" i="1"/>
  <c r="Q318" i="1"/>
  <c r="M318" i="1"/>
  <c r="N318" i="1" s="1"/>
  <c r="P318" i="1"/>
  <c r="T336" i="1"/>
  <c r="S337" i="1"/>
  <c r="AB344" i="1"/>
  <c r="AJ340" i="1"/>
  <c r="Y339" i="1"/>
  <c r="I340" i="1"/>
  <c r="H340" i="1" s="1"/>
  <c r="C340" i="1"/>
  <c r="Z339" i="1"/>
  <c r="AA339" i="1" s="1"/>
  <c r="AH339" i="1" s="1"/>
  <c r="X340" i="1"/>
  <c r="K340" i="1"/>
  <c r="A341" i="1"/>
  <c r="O317" i="1" l="1"/>
  <c r="R317" i="1" s="1"/>
  <c r="AC318" i="1"/>
  <c r="AE318" i="1" s="1"/>
  <c r="AF318" i="1" s="1"/>
  <c r="G318" i="1"/>
  <c r="F318" i="1" s="1"/>
  <c r="J318" i="1" s="1"/>
  <c r="L320" i="1"/>
  <c r="P319" i="1"/>
  <c r="M319" i="1"/>
  <c r="N319" i="1" s="1"/>
  <c r="Q319" i="1"/>
  <c r="S338" i="1"/>
  <c r="T337" i="1"/>
  <c r="X341" i="1"/>
  <c r="K341" i="1"/>
  <c r="A342" i="1"/>
  <c r="Z340" i="1"/>
  <c r="AA340" i="1" s="1"/>
  <c r="AH340" i="1" s="1"/>
  <c r="AJ341" i="1"/>
  <c r="Y340" i="1"/>
  <c r="C341" i="1"/>
  <c r="I341" i="1"/>
  <c r="H341" i="1" s="1"/>
  <c r="AB345" i="1"/>
  <c r="O318" i="1" l="1"/>
  <c r="R318" i="1" s="1"/>
  <c r="G319" i="1"/>
  <c r="F319" i="1" s="1"/>
  <c r="O319" i="1" s="1"/>
  <c r="R319" i="1" s="1"/>
  <c r="AC319" i="1"/>
  <c r="AE319" i="1" s="1"/>
  <c r="AF319" i="1" s="1"/>
  <c r="M320" i="1"/>
  <c r="N320" i="1" s="1"/>
  <c r="P320" i="1"/>
  <c r="Q320" i="1"/>
  <c r="L321" i="1"/>
  <c r="S339" i="1"/>
  <c r="T338" i="1"/>
  <c r="K342" i="1"/>
  <c r="X342" i="1"/>
  <c r="A343" i="1"/>
  <c r="Y341" i="1"/>
  <c r="I342" i="1"/>
  <c r="H342" i="1" s="1"/>
  <c r="Z341" i="1"/>
  <c r="AA341" i="1" s="1"/>
  <c r="AH341" i="1" s="1"/>
  <c r="C342" i="1"/>
  <c r="AJ342" i="1"/>
  <c r="AB346" i="1"/>
  <c r="J319" i="1" l="1"/>
  <c r="Q321" i="1"/>
  <c r="M321" i="1"/>
  <c r="N321" i="1" s="1"/>
  <c r="L322" i="1"/>
  <c r="P321" i="1"/>
  <c r="AC320" i="1"/>
  <c r="AE320" i="1" s="1"/>
  <c r="AF320" i="1" s="1"/>
  <c r="G320" i="1"/>
  <c r="F320" i="1" s="1"/>
  <c r="J320" i="1" s="1"/>
  <c r="T339" i="1"/>
  <c r="S340" i="1"/>
  <c r="X343" i="1"/>
  <c r="A344" i="1"/>
  <c r="K343" i="1"/>
  <c r="AB347" i="1"/>
  <c r="Z342" i="1"/>
  <c r="AA342" i="1" s="1"/>
  <c r="AH342" i="1" s="1"/>
  <c r="Y342" i="1"/>
  <c r="AJ343" i="1"/>
  <c r="I343" i="1"/>
  <c r="H343" i="1" s="1"/>
  <c r="C343" i="1"/>
  <c r="O320" i="1" l="1"/>
  <c r="R320" i="1" s="1"/>
  <c r="M322" i="1"/>
  <c r="N322" i="1" s="1"/>
  <c r="Q322" i="1"/>
  <c r="L323" i="1"/>
  <c r="P322" i="1"/>
  <c r="AC321" i="1"/>
  <c r="AE321" i="1" s="1"/>
  <c r="AF321" i="1" s="1"/>
  <c r="G321" i="1"/>
  <c r="F321" i="1" s="1"/>
  <c r="J321" i="1" s="1"/>
  <c r="T340" i="1"/>
  <c r="S341" i="1"/>
  <c r="AB348" i="1"/>
  <c r="X344" i="1"/>
  <c r="K344" i="1"/>
  <c r="A345" i="1"/>
  <c r="Y343" i="1"/>
  <c r="Z343" i="1"/>
  <c r="AA343" i="1" s="1"/>
  <c r="AH343" i="1" s="1"/>
  <c r="AJ344" i="1"/>
  <c r="I344" i="1"/>
  <c r="H344" i="1" s="1"/>
  <c r="C344" i="1"/>
  <c r="O321" i="1" l="1"/>
  <c r="R321" i="1" s="1"/>
  <c r="L324" i="1"/>
  <c r="P323" i="1"/>
  <c r="Q323" i="1"/>
  <c r="M323" i="1"/>
  <c r="N323" i="1" s="1"/>
  <c r="AC322" i="1"/>
  <c r="AE322" i="1" s="1"/>
  <c r="AF322" i="1" s="1"/>
  <c r="G322" i="1"/>
  <c r="F322" i="1" s="1"/>
  <c r="J322" i="1" s="1"/>
  <c r="T341" i="1"/>
  <c r="S342" i="1"/>
  <c r="Z344" i="1"/>
  <c r="AA344" i="1" s="1"/>
  <c r="AH344" i="1" s="1"/>
  <c r="I345" i="1"/>
  <c r="H345" i="1" s="1"/>
  <c r="Y344" i="1"/>
  <c r="C345" i="1"/>
  <c r="AJ345" i="1"/>
  <c r="X345" i="1"/>
  <c r="A346" i="1"/>
  <c r="K345" i="1"/>
  <c r="AB349" i="1"/>
  <c r="AC323" i="1" l="1"/>
  <c r="AE323" i="1" s="1"/>
  <c r="AF323" i="1" s="1"/>
  <c r="G323" i="1"/>
  <c r="F323" i="1" s="1"/>
  <c r="O323" i="1" s="1"/>
  <c r="R323" i="1" s="1"/>
  <c r="O322" i="1"/>
  <c r="R322" i="1" s="1"/>
  <c r="M324" i="1"/>
  <c r="N324" i="1" s="1"/>
  <c r="P324" i="1"/>
  <c r="Q324" i="1"/>
  <c r="L325" i="1"/>
  <c r="S343" i="1"/>
  <c r="T342" i="1"/>
  <c r="AB350" i="1"/>
  <c r="Y345" i="1"/>
  <c r="I346" i="1"/>
  <c r="H346" i="1" s="1"/>
  <c r="Z345" i="1"/>
  <c r="AA345" i="1" s="1"/>
  <c r="AH345" i="1" s="1"/>
  <c r="C346" i="1"/>
  <c r="AJ346" i="1"/>
  <c r="X346" i="1"/>
  <c r="K346" i="1"/>
  <c r="A347" i="1"/>
  <c r="J323" i="1" l="1"/>
  <c r="G324" i="1"/>
  <c r="F324" i="1" s="1"/>
  <c r="J324" i="1" s="1"/>
  <c r="AC324" i="1"/>
  <c r="AE324" i="1" s="1"/>
  <c r="AF324" i="1" s="1"/>
  <c r="P325" i="1"/>
  <c r="M325" i="1"/>
  <c r="N325" i="1" s="1"/>
  <c r="Q325" i="1"/>
  <c r="L326" i="1"/>
  <c r="T343" i="1"/>
  <c r="S344" i="1"/>
  <c r="X347" i="1"/>
  <c r="K347" i="1"/>
  <c r="A348" i="1"/>
  <c r="Z346" i="1"/>
  <c r="AA346" i="1" s="1"/>
  <c r="AH346" i="1" s="1"/>
  <c r="C347" i="1"/>
  <c r="Y346" i="1"/>
  <c r="I347" i="1"/>
  <c r="H347" i="1" s="1"/>
  <c r="AJ347" i="1"/>
  <c r="AB351" i="1"/>
  <c r="O324" i="1" l="1"/>
  <c r="R324" i="1" s="1"/>
  <c r="M326" i="1"/>
  <c r="N326" i="1" s="1"/>
  <c r="P326" i="1"/>
  <c r="Q326" i="1"/>
  <c r="L327" i="1"/>
  <c r="AC325" i="1"/>
  <c r="AE325" i="1" s="1"/>
  <c r="AF325" i="1" s="1"/>
  <c r="G325" i="1"/>
  <c r="F325" i="1" s="1"/>
  <c r="O325" i="1" s="1"/>
  <c r="R325" i="1" s="1"/>
  <c r="T344" i="1"/>
  <c r="S345" i="1"/>
  <c r="Y347" i="1"/>
  <c r="I348" i="1"/>
  <c r="H348" i="1" s="1"/>
  <c r="Z347" i="1"/>
  <c r="AA347" i="1" s="1"/>
  <c r="AH347" i="1" s="1"/>
  <c r="C348" i="1"/>
  <c r="AJ348" i="1"/>
  <c r="AB352" i="1"/>
  <c r="K348" i="1"/>
  <c r="A349" i="1"/>
  <c r="X348" i="1"/>
  <c r="P327" i="1" l="1"/>
  <c r="Q327" i="1"/>
  <c r="L328" i="1"/>
  <c r="M327" i="1"/>
  <c r="N327" i="1" s="1"/>
  <c r="J325" i="1"/>
  <c r="AC326" i="1"/>
  <c r="AE326" i="1" s="1"/>
  <c r="AF326" i="1" s="1"/>
  <c r="G326" i="1"/>
  <c r="F326" i="1" s="1"/>
  <c r="J326" i="1" s="1"/>
  <c r="T345" i="1"/>
  <c r="S346" i="1"/>
  <c r="AB353" i="1"/>
  <c r="Z348" i="1"/>
  <c r="AA348" i="1" s="1"/>
  <c r="AH348" i="1" s="1"/>
  <c r="AJ349" i="1"/>
  <c r="Y348" i="1"/>
  <c r="C349" i="1"/>
  <c r="I349" i="1"/>
  <c r="H349" i="1" s="1"/>
  <c r="X349" i="1"/>
  <c r="K349" i="1"/>
  <c r="A350" i="1"/>
  <c r="O326" i="1" l="1"/>
  <c r="R326" i="1" s="1"/>
  <c r="G327" i="1"/>
  <c r="F327" i="1" s="1"/>
  <c r="O327" i="1" s="1"/>
  <c r="R327" i="1" s="1"/>
  <c r="AC327" i="1"/>
  <c r="AE327" i="1" s="1"/>
  <c r="AF327" i="1" s="1"/>
  <c r="L329" i="1"/>
  <c r="M328" i="1"/>
  <c r="N328" i="1" s="1"/>
  <c r="P328" i="1"/>
  <c r="Q328" i="1"/>
  <c r="S347" i="1"/>
  <c r="T346" i="1"/>
  <c r="AB354" i="1"/>
  <c r="A351" i="1"/>
  <c r="X350" i="1"/>
  <c r="K350" i="1"/>
  <c r="Y349" i="1"/>
  <c r="I350" i="1"/>
  <c r="H350" i="1" s="1"/>
  <c r="Z349" i="1"/>
  <c r="AA349" i="1" s="1"/>
  <c r="AH349" i="1" s="1"/>
  <c r="C350" i="1"/>
  <c r="AJ350" i="1"/>
  <c r="J327" i="1" l="1"/>
  <c r="AC328" i="1"/>
  <c r="AE328" i="1" s="1"/>
  <c r="AF328" i="1" s="1"/>
  <c r="G328" i="1"/>
  <c r="F328" i="1" s="1"/>
  <c r="J328" i="1" s="1"/>
  <c r="L330" i="1"/>
  <c r="M329" i="1"/>
  <c r="N329" i="1" s="1"/>
  <c r="Q329" i="1"/>
  <c r="P329" i="1"/>
  <c r="T347" i="1"/>
  <c r="S348" i="1"/>
  <c r="A352" i="1"/>
  <c r="K351" i="1"/>
  <c r="X351" i="1"/>
  <c r="Z350" i="1"/>
  <c r="AA350" i="1" s="1"/>
  <c r="AH350" i="1" s="1"/>
  <c r="Y350" i="1"/>
  <c r="AJ351" i="1"/>
  <c r="I351" i="1"/>
  <c r="H351" i="1" s="1"/>
  <c r="C351" i="1"/>
  <c r="AB355" i="1"/>
  <c r="O328" i="1" l="1"/>
  <c r="R328" i="1" s="1"/>
  <c r="AC329" i="1"/>
  <c r="AE329" i="1" s="1"/>
  <c r="AF329" i="1" s="1"/>
  <c r="G329" i="1"/>
  <c r="F329" i="1" s="1"/>
  <c r="J329" i="1" s="1"/>
  <c r="P330" i="1"/>
  <c r="M330" i="1"/>
  <c r="N330" i="1" s="1"/>
  <c r="Q330" i="1"/>
  <c r="L331" i="1"/>
  <c r="S349" i="1"/>
  <c r="T348" i="1"/>
  <c r="AB356" i="1"/>
  <c r="A353" i="1"/>
  <c r="K352" i="1"/>
  <c r="X352" i="1"/>
  <c r="Y351" i="1"/>
  <c r="I352" i="1"/>
  <c r="H352" i="1" s="1"/>
  <c r="Z351" i="1"/>
  <c r="AA351" i="1" s="1"/>
  <c r="AH351" i="1" s="1"/>
  <c r="C352" i="1"/>
  <c r="AJ352" i="1"/>
  <c r="O329" i="1" l="1"/>
  <c r="R329" i="1" s="1"/>
  <c r="L332" i="1"/>
  <c r="M331" i="1"/>
  <c r="N331" i="1" s="1"/>
  <c r="P331" i="1"/>
  <c r="Q331" i="1"/>
  <c r="AC330" i="1"/>
  <c r="AE330" i="1" s="1"/>
  <c r="AF330" i="1" s="1"/>
  <c r="G330" i="1"/>
  <c r="F330" i="1" s="1"/>
  <c r="O330" i="1" s="1"/>
  <c r="R330" i="1" s="1"/>
  <c r="T349" i="1"/>
  <c r="S350" i="1"/>
  <c r="Z352" i="1"/>
  <c r="AA352" i="1" s="1"/>
  <c r="AH352" i="1" s="1"/>
  <c r="Y352" i="1"/>
  <c r="AJ353" i="1"/>
  <c r="I353" i="1"/>
  <c r="H353" i="1" s="1"/>
  <c r="C353" i="1"/>
  <c r="AB357" i="1"/>
  <c r="A354" i="1"/>
  <c r="K353" i="1"/>
  <c r="X353" i="1"/>
  <c r="J330" i="1" l="1"/>
  <c r="G331" i="1"/>
  <c r="F331" i="1" s="1"/>
  <c r="O331" i="1" s="1"/>
  <c r="R331" i="1" s="1"/>
  <c r="AC331" i="1"/>
  <c r="AE331" i="1" s="1"/>
  <c r="AF331" i="1" s="1"/>
  <c r="L333" i="1"/>
  <c r="M332" i="1"/>
  <c r="N332" i="1" s="1"/>
  <c r="P332" i="1"/>
  <c r="Q332" i="1"/>
  <c r="T350" i="1"/>
  <c r="S351" i="1"/>
  <c r="AB358" i="1"/>
  <c r="Y353" i="1"/>
  <c r="AJ354" i="1"/>
  <c r="Z353" i="1"/>
  <c r="AA353" i="1" s="1"/>
  <c r="AH353" i="1" s="1"/>
  <c r="I354" i="1"/>
  <c r="H354" i="1" s="1"/>
  <c r="C354" i="1"/>
  <c r="K354" i="1"/>
  <c r="A355" i="1"/>
  <c r="X354" i="1"/>
  <c r="J331" i="1" l="1"/>
  <c r="AC332" i="1"/>
  <c r="AE332" i="1" s="1"/>
  <c r="AF332" i="1" s="1"/>
  <c r="G332" i="1"/>
  <c r="F332" i="1" s="1"/>
  <c r="J332" i="1" s="1"/>
  <c r="M333" i="1"/>
  <c r="N333" i="1" s="1"/>
  <c r="L334" i="1"/>
  <c r="P333" i="1"/>
  <c r="Q333" i="1"/>
  <c r="T351" i="1"/>
  <c r="S352" i="1"/>
  <c r="AB359" i="1"/>
  <c r="Z354" i="1"/>
  <c r="AA354" i="1" s="1"/>
  <c r="AH354" i="1" s="1"/>
  <c r="AJ355" i="1"/>
  <c r="Y354" i="1"/>
  <c r="I355" i="1"/>
  <c r="H355" i="1" s="1"/>
  <c r="C355" i="1"/>
  <c r="X355" i="1"/>
  <c r="K355" i="1"/>
  <c r="A356" i="1"/>
  <c r="O332" i="1" l="1"/>
  <c r="R332" i="1" s="1"/>
  <c r="M334" i="1"/>
  <c r="N334" i="1" s="1"/>
  <c r="L335" i="1"/>
  <c r="G333" i="1"/>
  <c r="F333" i="1" s="1"/>
  <c r="J333" i="1" s="1"/>
  <c r="AC333" i="1"/>
  <c r="AE333" i="1" s="1"/>
  <c r="AF333" i="1" s="1"/>
  <c r="AH333" i="1" s="1"/>
  <c r="S353" i="1"/>
  <c r="T352" i="1"/>
  <c r="Y355" i="1"/>
  <c r="I356" i="1"/>
  <c r="H356" i="1" s="1"/>
  <c r="Z355" i="1"/>
  <c r="AA355" i="1" s="1"/>
  <c r="AH355" i="1" s="1"/>
  <c r="C356" i="1"/>
  <c r="AJ356" i="1"/>
  <c r="AB360" i="1"/>
  <c r="K356" i="1"/>
  <c r="X356" i="1"/>
  <c r="A357" i="1"/>
  <c r="O333" i="1" l="1"/>
  <c r="R333" i="1" s="1"/>
  <c r="L336" i="1"/>
  <c r="M335" i="1"/>
  <c r="N335" i="1" s="1"/>
  <c r="G334" i="1"/>
  <c r="F334" i="1" s="1"/>
  <c r="O334" i="1" s="1"/>
  <c r="AC334" i="1"/>
  <c r="AE334" i="1" s="1"/>
  <c r="AF334" i="1" s="1"/>
  <c r="T353" i="1"/>
  <c r="S354" i="1"/>
  <c r="C357" i="1"/>
  <c r="I357" i="1"/>
  <c r="H357" i="1" s="1"/>
  <c r="Y356" i="1"/>
  <c r="AJ357" i="1"/>
  <c r="Z356" i="1"/>
  <c r="AA356" i="1" s="1"/>
  <c r="AH356" i="1" s="1"/>
  <c r="X357" i="1"/>
  <c r="K357" i="1"/>
  <c r="A358" i="1"/>
  <c r="AB361" i="1"/>
  <c r="P334" i="1" l="1"/>
  <c r="Q334" i="1" s="1"/>
  <c r="J334" i="1"/>
  <c r="AC335" i="1"/>
  <c r="AE335" i="1" s="1"/>
  <c r="AF335" i="1" s="1"/>
  <c r="G335" i="1"/>
  <c r="F335" i="1" s="1"/>
  <c r="J335" i="1" s="1"/>
  <c r="M336" i="1"/>
  <c r="N336" i="1" s="1"/>
  <c r="L337" i="1"/>
  <c r="T354" i="1"/>
  <c r="S355" i="1"/>
  <c r="C358" i="1"/>
  <c r="I358" i="1"/>
  <c r="H358" i="1" s="1"/>
  <c r="Z357" i="1"/>
  <c r="AA357" i="1" s="1"/>
  <c r="AH357" i="1" s="1"/>
  <c r="Y357" i="1"/>
  <c r="AJ358" i="1"/>
  <c r="AB362" i="1"/>
  <c r="X358" i="1"/>
  <c r="A359" i="1"/>
  <c r="K358" i="1"/>
  <c r="P335" i="1" l="1"/>
  <c r="P336" i="1" s="1"/>
  <c r="P337" i="1" s="1"/>
  <c r="O335" i="1"/>
  <c r="M337" i="1"/>
  <c r="N337" i="1" s="1"/>
  <c r="L338" i="1"/>
  <c r="AC336" i="1"/>
  <c r="AE336" i="1" s="1"/>
  <c r="AF336" i="1" s="1"/>
  <c r="G336" i="1"/>
  <c r="F336" i="1" s="1"/>
  <c r="J336" i="1" s="1"/>
  <c r="T355" i="1"/>
  <c r="S356" i="1"/>
  <c r="Q335" i="1"/>
  <c r="R334" i="1"/>
  <c r="AB363" i="1"/>
  <c r="K359" i="1"/>
  <c r="X359" i="1"/>
  <c r="A360" i="1"/>
  <c r="I359" i="1"/>
  <c r="H359" i="1" s="1"/>
  <c r="C359" i="1"/>
  <c r="Z358" i="1"/>
  <c r="AA358" i="1" s="1"/>
  <c r="AH358" i="1" s="1"/>
  <c r="Y358" i="1"/>
  <c r="AJ359" i="1"/>
  <c r="P338" i="1" l="1"/>
  <c r="O336" i="1"/>
  <c r="M338" i="1"/>
  <c r="N338" i="1" s="1"/>
  <c r="L339" i="1"/>
  <c r="AC337" i="1"/>
  <c r="AE337" i="1" s="1"/>
  <c r="AF337" i="1" s="1"/>
  <c r="G337" i="1"/>
  <c r="F337" i="1" s="1"/>
  <c r="J337" i="1" s="1"/>
  <c r="S357" i="1"/>
  <c r="T356" i="1"/>
  <c r="AB364" i="1"/>
  <c r="Q336" i="1"/>
  <c r="Q337" i="1" s="1"/>
  <c r="Q338" i="1" s="1"/>
  <c r="Q339" i="1" s="1"/>
  <c r="R335" i="1"/>
  <c r="X360" i="1"/>
  <c r="K360" i="1"/>
  <c r="A361" i="1"/>
  <c r="I360" i="1"/>
  <c r="H360" i="1" s="1"/>
  <c r="C360" i="1"/>
  <c r="Z359" i="1"/>
  <c r="AA359" i="1" s="1"/>
  <c r="AH359" i="1" s="1"/>
  <c r="Y359" i="1"/>
  <c r="AJ360" i="1"/>
  <c r="O337" i="1" l="1"/>
  <c r="R337" i="1" s="1"/>
  <c r="M339" i="1"/>
  <c r="N339" i="1" s="1"/>
  <c r="P339" i="1"/>
  <c r="L340" i="1"/>
  <c r="AC338" i="1"/>
  <c r="AE338" i="1" s="1"/>
  <c r="AF338" i="1" s="1"/>
  <c r="G338" i="1"/>
  <c r="F338" i="1" s="1"/>
  <c r="J338" i="1" s="1"/>
  <c r="R336" i="1"/>
  <c r="T357" i="1"/>
  <c r="S358" i="1"/>
  <c r="C361" i="1"/>
  <c r="I361" i="1"/>
  <c r="H361" i="1" s="1"/>
  <c r="Y360" i="1"/>
  <c r="AJ361" i="1"/>
  <c r="Z360" i="1"/>
  <c r="AA360" i="1" s="1"/>
  <c r="AH360" i="1" s="1"/>
  <c r="X361" i="1"/>
  <c r="A362" i="1"/>
  <c r="K361" i="1"/>
  <c r="AB365" i="1"/>
  <c r="O338" i="1" l="1"/>
  <c r="R338" i="1" s="1"/>
  <c r="P340" i="1"/>
  <c r="M340" i="1"/>
  <c r="N340" i="1" s="1"/>
  <c r="L341" i="1"/>
  <c r="AC339" i="1"/>
  <c r="AE339" i="1" s="1"/>
  <c r="AF339" i="1" s="1"/>
  <c r="G339" i="1"/>
  <c r="F339" i="1" s="1"/>
  <c r="O339" i="1" s="1"/>
  <c r="R339" i="1" s="1"/>
  <c r="Q340" i="1"/>
  <c r="T358" i="1"/>
  <c r="S359" i="1"/>
  <c r="AB366" i="1"/>
  <c r="X362" i="1"/>
  <c r="K362" i="1"/>
  <c r="A363" i="1"/>
  <c r="I362" i="1"/>
  <c r="H362" i="1" s="1"/>
  <c r="C362" i="1"/>
  <c r="Z361" i="1"/>
  <c r="AA361" i="1" s="1"/>
  <c r="AH361" i="1" s="1"/>
  <c r="AJ362" i="1"/>
  <c r="Y361" i="1"/>
  <c r="L342" i="1" l="1"/>
  <c r="M341" i="1"/>
  <c r="N341" i="1" s="1"/>
  <c r="P341" i="1"/>
  <c r="Q341" i="1"/>
  <c r="AC340" i="1"/>
  <c r="AE340" i="1" s="1"/>
  <c r="AF340" i="1" s="1"/>
  <c r="G340" i="1"/>
  <c r="F340" i="1" s="1"/>
  <c r="O340" i="1" s="1"/>
  <c r="R340" i="1" s="1"/>
  <c r="J339" i="1"/>
  <c r="T359" i="1"/>
  <c r="S360" i="1"/>
  <c r="AJ363" i="1"/>
  <c r="Z362" i="1"/>
  <c r="AA362" i="1" s="1"/>
  <c r="AH362" i="1" s="1"/>
  <c r="I363" i="1"/>
  <c r="H363" i="1" s="1"/>
  <c r="Y362" i="1"/>
  <c r="C363" i="1"/>
  <c r="K363" i="1"/>
  <c r="X363" i="1"/>
  <c r="A364" i="1"/>
  <c r="AB367" i="1"/>
  <c r="J340" i="1" l="1"/>
  <c r="AC341" i="1"/>
  <c r="AE341" i="1" s="1"/>
  <c r="AF341" i="1" s="1"/>
  <c r="G341" i="1"/>
  <c r="F341" i="1" s="1"/>
  <c r="J341" i="1" s="1"/>
  <c r="L343" i="1"/>
  <c r="M342" i="1"/>
  <c r="N342" i="1" s="1"/>
  <c r="P342" i="1"/>
  <c r="Q342" i="1"/>
  <c r="S361" i="1"/>
  <c r="T360" i="1"/>
  <c r="AJ364" i="1"/>
  <c r="Z363" i="1"/>
  <c r="AA363" i="1" s="1"/>
  <c r="AH363" i="1" s="1"/>
  <c r="C364" i="1"/>
  <c r="Y363" i="1"/>
  <c r="I364" i="1"/>
  <c r="H364" i="1" s="1"/>
  <c r="AB368" i="1"/>
  <c r="K364" i="1"/>
  <c r="X364" i="1"/>
  <c r="A365" i="1"/>
  <c r="O341" i="1" l="1"/>
  <c r="R341" i="1" s="1"/>
  <c r="AC342" i="1"/>
  <c r="AE342" i="1" s="1"/>
  <c r="AF342" i="1" s="1"/>
  <c r="G342" i="1"/>
  <c r="F342" i="1" s="1"/>
  <c r="J342" i="1" s="1"/>
  <c r="M343" i="1"/>
  <c r="N343" i="1" s="1"/>
  <c r="P343" i="1"/>
  <c r="Q343" i="1"/>
  <c r="L344" i="1"/>
  <c r="T361" i="1"/>
  <c r="S362" i="1"/>
  <c r="C365" i="1"/>
  <c r="I365" i="1"/>
  <c r="H365" i="1" s="1"/>
  <c r="Y364" i="1"/>
  <c r="AJ365" i="1"/>
  <c r="Z364" i="1"/>
  <c r="AA364" i="1" s="1"/>
  <c r="AH364" i="1" s="1"/>
  <c r="X365" i="1"/>
  <c r="K365" i="1"/>
  <c r="A366" i="1"/>
  <c r="AB369" i="1"/>
  <c r="O342" i="1" l="1"/>
  <c r="R342" i="1" s="1"/>
  <c r="P344" i="1"/>
  <c r="Q344" i="1"/>
  <c r="L345" i="1"/>
  <c r="M344" i="1"/>
  <c r="N344" i="1" s="1"/>
  <c r="AC343" i="1"/>
  <c r="AE343" i="1" s="1"/>
  <c r="AF343" i="1" s="1"/>
  <c r="G343" i="1"/>
  <c r="F343" i="1" s="1"/>
  <c r="J343" i="1" s="1"/>
  <c r="S363" i="1"/>
  <c r="T362" i="1"/>
  <c r="AJ366" i="1"/>
  <c r="I366" i="1"/>
  <c r="H366" i="1" s="1"/>
  <c r="C366" i="1"/>
  <c r="Z365" i="1"/>
  <c r="AA365" i="1" s="1"/>
  <c r="AH365" i="1" s="1"/>
  <c r="Y365" i="1"/>
  <c r="AB370" i="1"/>
  <c r="X366" i="1"/>
  <c r="K366" i="1"/>
  <c r="A367" i="1"/>
  <c r="AC344" i="1" l="1"/>
  <c r="AE344" i="1" s="1"/>
  <c r="AF344" i="1" s="1"/>
  <c r="G344" i="1"/>
  <c r="F344" i="1" s="1"/>
  <c r="J344" i="1" s="1"/>
  <c r="O343" i="1"/>
  <c r="R343" i="1" s="1"/>
  <c r="L346" i="1"/>
  <c r="M345" i="1"/>
  <c r="N345" i="1" s="1"/>
  <c r="P345" i="1"/>
  <c r="Q345" i="1"/>
  <c r="T363" i="1"/>
  <c r="S364" i="1"/>
  <c r="X367" i="1"/>
  <c r="A368" i="1"/>
  <c r="K367" i="1"/>
  <c r="Y366" i="1"/>
  <c r="D360" i="1" s="1"/>
  <c r="AJ367" i="1"/>
  <c r="I367" i="1"/>
  <c r="H367" i="1" s="1"/>
  <c r="Z366" i="1"/>
  <c r="C367" i="1"/>
  <c r="E367" i="1" s="1"/>
  <c r="AB371" i="1"/>
  <c r="O344" i="1" l="1"/>
  <c r="R344" i="1" s="1"/>
  <c r="G345" i="1"/>
  <c r="F345" i="1" s="1"/>
  <c r="J345" i="1" s="1"/>
  <c r="AC345" i="1"/>
  <c r="AE345" i="1" s="1"/>
  <c r="AF345" i="1" s="1"/>
  <c r="Q346" i="1"/>
  <c r="L347" i="1"/>
  <c r="P346" i="1"/>
  <c r="M346" i="1"/>
  <c r="N346" i="1" s="1"/>
  <c r="T364" i="1"/>
  <c r="S365" i="1"/>
  <c r="E360" i="1"/>
  <c r="U360" i="1"/>
  <c r="Y367" i="1"/>
  <c r="I368" i="1"/>
  <c r="H368" i="1" s="1"/>
  <c r="Z367" i="1"/>
  <c r="AA367" i="1" s="1"/>
  <c r="AH367" i="1" s="1"/>
  <c r="C368" i="1"/>
  <c r="E368" i="1" s="1"/>
  <c r="AJ368" i="1"/>
  <c r="D366" i="1"/>
  <c r="E366" i="1" s="1"/>
  <c r="D17" i="1"/>
  <c r="D14" i="1"/>
  <c r="D25" i="1"/>
  <c r="D31" i="1"/>
  <c r="D13" i="1"/>
  <c r="D27" i="1"/>
  <c r="D22" i="1"/>
  <c r="D24" i="1"/>
  <c r="D26" i="1"/>
  <c r="D23" i="1"/>
  <c r="D28" i="1"/>
  <c r="D12" i="1"/>
  <c r="D20" i="1"/>
  <c r="D30" i="1"/>
  <c r="D15" i="1"/>
  <c r="D18" i="1"/>
  <c r="D29" i="1"/>
  <c r="D11" i="1"/>
  <c r="D16" i="1"/>
  <c r="D19" i="1"/>
  <c r="D21" i="1"/>
  <c r="D10" i="1"/>
  <c r="D32" i="1"/>
  <c r="D33" i="1"/>
  <c r="D34" i="1"/>
  <c r="D35" i="1"/>
  <c r="D36" i="1"/>
  <c r="D37" i="1"/>
  <c r="D39" i="1"/>
  <c r="D38" i="1"/>
  <c r="D41" i="1"/>
  <c r="D42" i="1"/>
  <c r="D40" i="1"/>
  <c r="D43" i="1"/>
  <c r="D44" i="1"/>
  <c r="D46" i="1"/>
  <c r="D48" i="1"/>
  <c r="D45" i="1"/>
  <c r="D47" i="1"/>
  <c r="D49" i="1"/>
  <c r="D50" i="1"/>
  <c r="D51" i="1"/>
  <c r="D53" i="1"/>
  <c r="D55" i="1"/>
  <c r="D52" i="1"/>
  <c r="D56" i="1"/>
  <c r="D54" i="1"/>
  <c r="D58" i="1"/>
  <c r="D57" i="1"/>
  <c r="D59" i="1"/>
  <c r="D61" i="1"/>
  <c r="D60" i="1"/>
  <c r="D62" i="1"/>
  <c r="D63" i="1"/>
  <c r="D64" i="1"/>
  <c r="D65" i="1"/>
  <c r="D68" i="1"/>
  <c r="D66" i="1"/>
  <c r="D70" i="1"/>
  <c r="D67" i="1"/>
  <c r="D69" i="1"/>
  <c r="D71" i="1"/>
  <c r="D73" i="1"/>
  <c r="D72" i="1"/>
  <c r="D76" i="1"/>
  <c r="D75" i="1"/>
  <c r="D74" i="1"/>
  <c r="D77" i="1"/>
  <c r="D78" i="1"/>
  <c r="D79" i="1"/>
  <c r="D80" i="1"/>
  <c r="D81" i="1"/>
  <c r="D83" i="1"/>
  <c r="D82" i="1"/>
  <c r="D84" i="1"/>
  <c r="D87" i="1"/>
  <c r="D85" i="1"/>
  <c r="D86" i="1"/>
  <c r="D89" i="1"/>
  <c r="D88" i="1"/>
  <c r="D90" i="1"/>
  <c r="D91" i="1"/>
  <c r="D92" i="1"/>
  <c r="D95" i="1"/>
  <c r="D93" i="1"/>
  <c r="D96" i="1"/>
  <c r="D94" i="1"/>
  <c r="D98" i="1"/>
  <c r="D97" i="1"/>
  <c r="D99" i="1"/>
  <c r="D100" i="1"/>
  <c r="D101" i="1"/>
  <c r="D102" i="1"/>
  <c r="D103" i="1"/>
  <c r="D104" i="1"/>
  <c r="D106" i="1"/>
  <c r="D105" i="1"/>
  <c r="D107" i="1"/>
  <c r="D109" i="1"/>
  <c r="D108" i="1"/>
  <c r="D110" i="1"/>
  <c r="D111" i="1"/>
  <c r="D113" i="1"/>
  <c r="D114" i="1"/>
  <c r="D112" i="1"/>
  <c r="D116" i="1"/>
  <c r="D115" i="1"/>
  <c r="D118" i="1"/>
  <c r="D119" i="1"/>
  <c r="D117" i="1"/>
  <c r="D122" i="1"/>
  <c r="D123" i="1"/>
  <c r="D121" i="1"/>
  <c r="D120" i="1"/>
  <c r="D125" i="1"/>
  <c r="D126" i="1"/>
  <c r="D124" i="1"/>
  <c r="D130" i="1"/>
  <c r="D127" i="1"/>
  <c r="D128" i="1"/>
  <c r="D129" i="1"/>
  <c r="D131" i="1"/>
  <c r="D132" i="1"/>
  <c r="D133" i="1"/>
  <c r="D134" i="1"/>
  <c r="D135" i="1"/>
  <c r="D138" i="1"/>
  <c r="D137" i="1"/>
  <c r="D136" i="1"/>
  <c r="D141" i="1"/>
  <c r="D140" i="1"/>
  <c r="D139" i="1"/>
  <c r="D143" i="1"/>
  <c r="D142" i="1"/>
  <c r="D147" i="1"/>
  <c r="D144" i="1"/>
  <c r="D145" i="1"/>
  <c r="D146" i="1"/>
  <c r="D149" i="1"/>
  <c r="D148" i="1"/>
  <c r="D151" i="1"/>
  <c r="D152" i="1"/>
  <c r="D153" i="1"/>
  <c r="D150" i="1"/>
  <c r="D154" i="1"/>
  <c r="D156" i="1"/>
  <c r="D158" i="1"/>
  <c r="D157" i="1"/>
  <c r="D155" i="1"/>
  <c r="D161" i="1"/>
  <c r="D159" i="1"/>
  <c r="D160" i="1"/>
  <c r="D163" i="1"/>
  <c r="D162" i="1"/>
  <c r="D165" i="1"/>
  <c r="D164" i="1"/>
  <c r="D166" i="1"/>
  <c r="D167" i="1"/>
  <c r="D168" i="1"/>
  <c r="D170" i="1"/>
  <c r="D169" i="1"/>
  <c r="D174" i="1"/>
  <c r="D171" i="1"/>
  <c r="D172" i="1"/>
  <c r="D173" i="1"/>
  <c r="D175" i="1"/>
  <c r="D177" i="1"/>
  <c r="D176" i="1"/>
  <c r="D178" i="1"/>
  <c r="D180" i="1"/>
  <c r="D179" i="1"/>
  <c r="D181" i="1"/>
  <c r="D183" i="1"/>
  <c r="D182" i="1"/>
  <c r="D185" i="1"/>
  <c r="D184" i="1"/>
  <c r="D188" i="1"/>
  <c r="D186" i="1"/>
  <c r="D190" i="1"/>
  <c r="D187" i="1"/>
  <c r="D189" i="1"/>
  <c r="D192" i="1"/>
  <c r="D191" i="1"/>
  <c r="D193" i="1"/>
  <c r="D194" i="1"/>
  <c r="D195" i="1"/>
  <c r="D197" i="1"/>
  <c r="D196" i="1"/>
  <c r="D199" i="1"/>
  <c r="D198" i="1"/>
  <c r="D201" i="1"/>
  <c r="D200" i="1"/>
  <c r="D202" i="1"/>
  <c r="D205" i="1"/>
  <c r="D203" i="1"/>
  <c r="D204" i="1"/>
  <c r="D207" i="1"/>
  <c r="D208" i="1"/>
  <c r="D206" i="1"/>
  <c r="D210" i="1"/>
  <c r="D211" i="1"/>
  <c r="D209" i="1"/>
  <c r="D214" i="1"/>
  <c r="D213" i="1"/>
  <c r="D212" i="1"/>
  <c r="D216" i="1"/>
  <c r="D215" i="1"/>
  <c r="D221" i="1"/>
  <c r="D218" i="1"/>
  <c r="D217" i="1"/>
  <c r="D219" i="1"/>
  <c r="D220" i="1"/>
  <c r="D222" i="1"/>
  <c r="D225" i="1"/>
  <c r="D223" i="1"/>
  <c r="D226" i="1"/>
  <c r="D224" i="1"/>
  <c r="D229" i="1"/>
  <c r="D228" i="1"/>
  <c r="D227" i="1"/>
  <c r="D230" i="1"/>
  <c r="D232" i="1"/>
  <c r="D231" i="1"/>
  <c r="D233" i="1"/>
  <c r="D236" i="1"/>
  <c r="D235" i="1"/>
  <c r="D237" i="1"/>
  <c r="D234" i="1"/>
  <c r="D240" i="1"/>
  <c r="D239" i="1"/>
  <c r="D238" i="1"/>
  <c r="D243" i="1"/>
  <c r="D242" i="1"/>
  <c r="D241" i="1"/>
  <c r="D245" i="1"/>
  <c r="D244" i="1"/>
  <c r="D248" i="1"/>
  <c r="D247" i="1"/>
  <c r="D249" i="1"/>
  <c r="D246" i="1"/>
  <c r="D251" i="1"/>
  <c r="D252" i="1"/>
  <c r="D250" i="1"/>
  <c r="D255" i="1"/>
  <c r="D253" i="1"/>
  <c r="D254" i="1"/>
  <c r="D256" i="1"/>
  <c r="D257" i="1"/>
  <c r="D260" i="1"/>
  <c r="D258" i="1"/>
  <c r="D259" i="1"/>
  <c r="D261" i="1"/>
  <c r="D263" i="1"/>
  <c r="D262" i="1"/>
  <c r="D266" i="1"/>
  <c r="D264" i="1"/>
  <c r="D265" i="1"/>
  <c r="D267" i="1"/>
  <c r="D268" i="1"/>
  <c r="D270" i="1"/>
  <c r="D269" i="1"/>
  <c r="D271" i="1"/>
  <c r="D274" i="1"/>
  <c r="D272" i="1"/>
  <c r="D273" i="1"/>
  <c r="D277" i="1"/>
  <c r="D275" i="1"/>
  <c r="D276" i="1"/>
  <c r="D282" i="1"/>
  <c r="D278" i="1"/>
  <c r="D279" i="1"/>
  <c r="D280" i="1"/>
  <c r="D281" i="1"/>
  <c r="D285" i="1"/>
  <c r="D284" i="1"/>
  <c r="D286" i="1"/>
  <c r="D283" i="1"/>
  <c r="D287" i="1"/>
  <c r="D288" i="1"/>
  <c r="D291" i="1"/>
  <c r="D289" i="1"/>
  <c r="D290" i="1"/>
  <c r="D296" i="1"/>
  <c r="D292" i="1"/>
  <c r="D293" i="1"/>
  <c r="D294" i="1"/>
  <c r="D295" i="1"/>
  <c r="D298" i="1"/>
  <c r="D297" i="1"/>
  <c r="D299" i="1"/>
  <c r="D300" i="1"/>
  <c r="D301" i="1"/>
  <c r="D303" i="1"/>
  <c r="D302" i="1"/>
  <c r="D304" i="1"/>
  <c r="D306" i="1"/>
  <c r="D305" i="1"/>
  <c r="D307" i="1"/>
  <c r="D308" i="1"/>
  <c r="D311" i="1"/>
  <c r="D310" i="1"/>
  <c r="D313" i="1"/>
  <c r="D309" i="1"/>
  <c r="D312" i="1"/>
  <c r="D315" i="1"/>
  <c r="D316" i="1"/>
  <c r="D317" i="1"/>
  <c r="D314" i="1"/>
  <c r="D318" i="1"/>
  <c r="D319" i="1"/>
  <c r="D320" i="1"/>
  <c r="D321" i="1"/>
  <c r="D323" i="1"/>
  <c r="D322" i="1"/>
  <c r="D324" i="1"/>
  <c r="D327" i="1"/>
  <c r="D328" i="1"/>
  <c r="D325" i="1"/>
  <c r="D326" i="1"/>
  <c r="D329" i="1"/>
  <c r="D333" i="1"/>
  <c r="D330" i="1"/>
  <c r="D332" i="1"/>
  <c r="D334" i="1"/>
  <c r="D331" i="1"/>
  <c r="D335" i="1"/>
  <c r="D336" i="1"/>
  <c r="D338" i="1"/>
  <c r="D337" i="1"/>
  <c r="D339" i="1"/>
  <c r="D340" i="1"/>
  <c r="D342" i="1"/>
  <c r="D344" i="1"/>
  <c r="D341" i="1"/>
  <c r="D343" i="1"/>
  <c r="D345" i="1"/>
  <c r="D346" i="1"/>
  <c r="D347" i="1"/>
  <c r="D350" i="1"/>
  <c r="D348" i="1"/>
  <c r="D349" i="1"/>
  <c r="D351" i="1"/>
  <c r="D352" i="1"/>
  <c r="D353" i="1"/>
  <c r="D354" i="1"/>
  <c r="D355" i="1"/>
  <c r="D356" i="1"/>
  <c r="D358" i="1"/>
  <c r="D359" i="1"/>
  <c r="D362" i="1"/>
  <c r="D361" i="1"/>
  <c r="D357" i="1"/>
  <c r="D363" i="1"/>
  <c r="D364" i="1"/>
  <c r="AB372" i="1"/>
  <c r="D365" i="1"/>
  <c r="X368" i="1"/>
  <c r="K368" i="1"/>
  <c r="A369" i="1"/>
  <c r="O345" i="1" l="1"/>
  <c r="R345" i="1" s="1"/>
  <c r="AC346" i="1"/>
  <c r="AE346" i="1" s="1"/>
  <c r="AF346" i="1" s="1"/>
  <c r="G346" i="1"/>
  <c r="F346" i="1" s="1"/>
  <c r="J346" i="1" s="1"/>
  <c r="M347" i="1"/>
  <c r="N347" i="1" s="1"/>
  <c r="Q347" i="1"/>
  <c r="P347" i="1"/>
  <c r="L348" i="1"/>
  <c r="S366" i="1"/>
  <c r="T365" i="1"/>
  <c r="E365" i="1"/>
  <c r="U365" i="1"/>
  <c r="E359" i="1"/>
  <c r="U359" i="1"/>
  <c r="E349" i="1"/>
  <c r="U349" i="1"/>
  <c r="E344" i="1"/>
  <c r="V344" i="1" s="1"/>
  <c r="U344" i="1"/>
  <c r="E337" i="1"/>
  <c r="V337" i="1" s="1"/>
  <c r="U337" i="1"/>
  <c r="E333" i="1"/>
  <c r="V333" i="1" s="1"/>
  <c r="U333" i="1"/>
  <c r="E323" i="1"/>
  <c r="V323" i="1" s="1"/>
  <c r="U323" i="1"/>
  <c r="E315" i="1"/>
  <c r="V315" i="1" s="1"/>
  <c r="U315" i="1"/>
  <c r="E305" i="1"/>
  <c r="V305" i="1" s="1"/>
  <c r="U305" i="1"/>
  <c r="E293" i="1"/>
  <c r="V293" i="1" s="1"/>
  <c r="U293" i="1"/>
  <c r="E283" i="1"/>
  <c r="V283" i="1" s="1"/>
  <c r="U283" i="1"/>
  <c r="E282" i="1"/>
  <c r="V282" i="1" s="1"/>
  <c r="U282" i="1"/>
  <c r="E269" i="1"/>
  <c r="V269" i="1" s="1"/>
  <c r="U269" i="1"/>
  <c r="E265" i="1"/>
  <c r="V265" i="1" s="1"/>
  <c r="U265" i="1"/>
  <c r="E253" i="1"/>
  <c r="V253" i="1" s="1"/>
  <c r="U253" i="1"/>
  <c r="E248" i="1"/>
  <c r="V248" i="1" s="1"/>
  <c r="U248" i="1"/>
  <c r="E242" i="1"/>
  <c r="V242" i="1" s="1"/>
  <c r="U242" i="1"/>
  <c r="E230" i="1"/>
  <c r="V230" i="1" s="1"/>
  <c r="U230" i="1"/>
  <c r="E222" i="1"/>
  <c r="V222" i="1" s="1"/>
  <c r="U222" i="1"/>
  <c r="E218" i="1"/>
  <c r="V218" i="1" s="1"/>
  <c r="U218" i="1"/>
  <c r="E211" i="1"/>
  <c r="V211" i="1" s="1"/>
  <c r="U211" i="1"/>
  <c r="E202" i="1"/>
  <c r="V202" i="1" s="1"/>
  <c r="U202" i="1"/>
  <c r="E194" i="1"/>
  <c r="V194" i="1" s="1"/>
  <c r="U194" i="1"/>
  <c r="E183" i="1"/>
  <c r="V183" i="1" s="1"/>
  <c r="U183" i="1"/>
  <c r="E166" i="1"/>
  <c r="V166" i="1" s="1"/>
  <c r="U166" i="1"/>
  <c r="E154" i="1"/>
  <c r="V154" i="1" s="1"/>
  <c r="U154" i="1"/>
  <c r="E145" i="1"/>
  <c r="V145" i="1" s="1"/>
  <c r="U145" i="1"/>
  <c r="E134" i="1"/>
  <c r="V134" i="1" s="1"/>
  <c r="U134" i="1"/>
  <c r="E121" i="1"/>
  <c r="V121" i="1" s="1"/>
  <c r="U121" i="1"/>
  <c r="E110" i="1"/>
  <c r="V110" i="1" s="1"/>
  <c r="U110" i="1"/>
  <c r="E97" i="1"/>
  <c r="V97" i="1" s="1"/>
  <c r="U97" i="1"/>
  <c r="E85" i="1"/>
  <c r="V85" i="1" s="1"/>
  <c r="U85" i="1"/>
  <c r="E76" i="1"/>
  <c r="V76" i="1" s="1"/>
  <c r="U76" i="1"/>
  <c r="E62" i="1"/>
  <c r="V62" i="1" s="1"/>
  <c r="U62" i="1"/>
  <c r="E48" i="1"/>
  <c r="V48" i="1" s="1"/>
  <c r="U48" i="1"/>
  <c r="Z368" i="1"/>
  <c r="AA368" i="1" s="1"/>
  <c r="AH368" i="1" s="1"/>
  <c r="I369" i="1"/>
  <c r="H369" i="1" s="1"/>
  <c r="Y368" i="1"/>
  <c r="AJ369" i="1"/>
  <c r="C369" i="1"/>
  <c r="E369" i="1" s="1"/>
  <c r="E357" i="1"/>
  <c r="U357" i="1"/>
  <c r="E358" i="1"/>
  <c r="U358" i="1"/>
  <c r="E353" i="1"/>
  <c r="U353" i="1"/>
  <c r="E348" i="1"/>
  <c r="U348" i="1"/>
  <c r="E345" i="1"/>
  <c r="U345" i="1"/>
  <c r="E342" i="1"/>
  <c r="V342" i="1" s="1"/>
  <c r="U342" i="1"/>
  <c r="E338" i="1"/>
  <c r="V338" i="1" s="1"/>
  <c r="U338" i="1"/>
  <c r="E334" i="1"/>
  <c r="V334" i="1" s="1"/>
  <c r="U334" i="1"/>
  <c r="E329" i="1"/>
  <c r="V329" i="1" s="1"/>
  <c r="U329" i="1"/>
  <c r="E327" i="1"/>
  <c r="V327" i="1" s="1"/>
  <c r="U327" i="1"/>
  <c r="E321" i="1"/>
  <c r="V321" i="1" s="1"/>
  <c r="U321" i="1"/>
  <c r="E314" i="1"/>
  <c r="V314" i="1" s="1"/>
  <c r="U314" i="1"/>
  <c r="E312" i="1"/>
  <c r="V312" i="1" s="1"/>
  <c r="U312" i="1"/>
  <c r="E311" i="1"/>
  <c r="V311" i="1" s="1"/>
  <c r="U311" i="1"/>
  <c r="E306" i="1"/>
  <c r="V306" i="1" s="1"/>
  <c r="U306" i="1"/>
  <c r="E301" i="1"/>
  <c r="V301" i="1" s="1"/>
  <c r="U301" i="1"/>
  <c r="E298" i="1"/>
  <c r="V298" i="1" s="1"/>
  <c r="U298" i="1"/>
  <c r="E292" i="1"/>
  <c r="V292" i="1" s="1"/>
  <c r="U292" i="1"/>
  <c r="E291" i="1"/>
  <c r="V291" i="1" s="1"/>
  <c r="U291" i="1"/>
  <c r="E286" i="1"/>
  <c r="V286" i="1" s="1"/>
  <c r="U286" i="1"/>
  <c r="E280" i="1"/>
  <c r="V280" i="1" s="1"/>
  <c r="U280" i="1"/>
  <c r="E276" i="1"/>
  <c r="V276" i="1" s="1"/>
  <c r="U276" i="1"/>
  <c r="E272" i="1"/>
  <c r="V272" i="1" s="1"/>
  <c r="U272" i="1"/>
  <c r="E270" i="1"/>
  <c r="V270" i="1" s="1"/>
  <c r="U270" i="1"/>
  <c r="E264" i="1"/>
  <c r="V264" i="1" s="1"/>
  <c r="U264" i="1"/>
  <c r="E261" i="1"/>
  <c r="V261" i="1" s="1"/>
  <c r="U261" i="1"/>
  <c r="E257" i="1"/>
  <c r="V257" i="1" s="1"/>
  <c r="U257" i="1"/>
  <c r="E255" i="1"/>
  <c r="V255" i="1" s="1"/>
  <c r="U255" i="1"/>
  <c r="E246" i="1"/>
  <c r="V246" i="1" s="1"/>
  <c r="U246" i="1"/>
  <c r="E244" i="1"/>
  <c r="V244" i="1" s="1"/>
  <c r="U244" i="1"/>
  <c r="E243" i="1"/>
  <c r="V243" i="1" s="1"/>
  <c r="U243" i="1"/>
  <c r="E234" i="1"/>
  <c r="V234" i="1" s="1"/>
  <c r="U234" i="1"/>
  <c r="E233" i="1"/>
  <c r="V233" i="1" s="1"/>
  <c r="U233" i="1"/>
  <c r="E227" i="1"/>
  <c r="V227" i="1" s="1"/>
  <c r="U227" i="1"/>
  <c r="E226" i="1"/>
  <c r="V226" i="1" s="1"/>
  <c r="U226" i="1"/>
  <c r="E220" i="1"/>
  <c r="V220" i="1" s="1"/>
  <c r="U220" i="1"/>
  <c r="E221" i="1"/>
  <c r="V221" i="1" s="1"/>
  <c r="U221" i="1"/>
  <c r="E213" i="1"/>
  <c r="V213" i="1" s="1"/>
  <c r="U213" i="1"/>
  <c r="E210" i="1"/>
  <c r="V210" i="1" s="1"/>
  <c r="U210" i="1"/>
  <c r="E204" i="1"/>
  <c r="V204" i="1" s="1"/>
  <c r="U204" i="1"/>
  <c r="E200" i="1"/>
  <c r="V200" i="1" s="1"/>
  <c r="U200" i="1"/>
  <c r="E196" i="1"/>
  <c r="V196" i="1" s="1"/>
  <c r="U196" i="1"/>
  <c r="E193" i="1"/>
  <c r="V193" i="1" s="1"/>
  <c r="U193" i="1"/>
  <c r="E187" i="1"/>
  <c r="V187" i="1" s="1"/>
  <c r="U187" i="1"/>
  <c r="E184" i="1"/>
  <c r="V184" i="1" s="1"/>
  <c r="U184" i="1"/>
  <c r="E181" i="1"/>
  <c r="V181" i="1" s="1"/>
  <c r="U181" i="1"/>
  <c r="E176" i="1"/>
  <c r="V176" i="1" s="1"/>
  <c r="U176" i="1"/>
  <c r="E172" i="1"/>
  <c r="V172" i="1" s="1"/>
  <c r="U172" i="1"/>
  <c r="E170" i="1"/>
  <c r="V170" i="1" s="1"/>
  <c r="U170" i="1"/>
  <c r="E164" i="1"/>
  <c r="V164" i="1" s="1"/>
  <c r="U164" i="1"/>
  <c r="E160" i="1"/>
  <c r="V160" i="1" s="1"/>
  <c r="U160" i="1"/>
  <c r="E157" i="1"/>
  <c r="V157" i="1" s="1"/>
  <c r="U157" i="1"/>
  <c r="E150" i="1"/>
  <c r="V150" i="1" s="1"/>
  <c r="U150" i="1"/>
  <c r="E148" i="1"/>
  <c r="V148" i="1" s="1"/>
  <c r="U148" i="1"/>
  <c r="E144" i="1"/>
  <c r="V144" i="1" s="1"/>
  <c r="U144" i="1"/>
  <c r="E139" i="1"/>
  <c r="V139" i="1" s="1"/>
  <c r="U139" i="1"/>
  <c r="E137" i="1"/>
  <c r="V137" i="1" s="1"/>
  <c r="U137" i="1"/>
  <c r="E133" i="1"/>
  <c r="V133" i="1" s="1"/>
  <c r="U133" i="1"/>
  <c r="E128" i="1"/>
  <c r="V128" i="1" s="1"/>
  <c r="U128" i="1"/>
  <c r="E126" i="1"/>
  <c r="V126" i="1" s="1"/>
  <c r="U126" i="1"/>
  <c r="E123" i="1"/>
  <c r="V123" i="1" s="1"/>
  <c r="U123" i="1"/>
  <c r="E118" i="1"/>
  <c r="V118" i="1" s="1"/>
  <c r="U118" i="1"/>
  <c r="E114" i="1"/>
  <c r="V114" i="1" s="1"/>
  <c r="U114" i="1"/>
  <c r="E108" i="1"/>
  <c r="V108" i="1" s="1"/>
  <c r="U108" i="1"/>
  <c r="E106" i="1"/>
  <c r="V106" i="1" s="1"/>
  <c r="U106" i="1"/>
  <c r="E101" i="1"/>
  <c r="V101" i="1" s="1"/>
  <c r="U101" i="1"/>
  <c r="E98" i="1"/>
  <c r="V98" i="1" s="1"/>
  <c r="U98" i="1"/>
  <c r="E95" i="1"/>
  <c r="V95" i="1" s="1"/>
  <c r="U95" i="1"/>
  <c r="E88" i="1"/>
  <c r="V88" i="1" s="1"/>
  <c r="U88" i="1"/>
  <c r="E87" i="1"/>
  <c r="V87" i="1" s="1"/>
  <c r="U87" i="1"/>
  <c r="E81" i="1"/>
  <c r="V81" i="1" s="1"/>
  <c r="U81" i="1"/>
  <c r="E77" i="1"/>
  <c r="V77" i="1" s="1"/>
  <c r="U77" i="1"/>
  <c r="E72" i="1"/>
  <c r="V72" i="1" s="1"/>
  <c r="U72" i="1"/>
  <c r="E67" i="1"/>
  <c r="V67" i="1" s="1"/>
  <c r="U67" i="1"/>
  <c r="E65" i="1"/>
  <c r="V65" i="1" s="1"/>
  <c r="U65" i="1"/>
  <c r="E60" i="1"/>
  <c r="V60" i="1" s="1"/>
  <c r="U60" i="1"/>
  <c r="E58" i="1"/>
  <c r="V58" i="1" s="1"/>
  <c r="U58" i="1"/>
  <c r="E55" i="1"/>
  <c r="V55" i="1" s="1"/>
  <c r="U55" i="1"/>
  <c r="E49" i="1"/>
  <c r="V49" i="1" s="1"/>
  <c r="U49" i="1"/>
  <c r="E46" i="1"/>
  <c r="V46" i="1" s="1"/>
  <c r="U46" i="1"/>
  <c r="E42" i="1"/>
  <c r="V42" i="1" s="1"/>
  <c r="U42" i="1"/>
  <c r="E37" i="1"/>
  <c r="V37" i="1" s="1"/>
  <c r="U37" i="1"/>
  <c r="E33" i="1"/>
  <c r="V33" i="1" s="1"/>
  <c r="U33" i="1"/>
  <c r="E19" i="1"/>
  <c r="V19" i="1" s="1"/>
  <c r="U19" i="1"/>
  <c r="E18" i="1"/>
  <c r="V18" i="1" s="1"/>
  <c r="U18" i="1"/>
  <c r="E12" i="1"/>
  <c r="V12" i="1" s="1"/>
  <c r="U12" i="1"/>
  <c r="E24" i="1"/>
  <c r="V24" i="1" s="1"/>
  <c r="U24" i="1"/>
  <c r="E31" i="1"/>
  <c r="V31" i="1" s="1"/>
  <c r="U31" i="1"/>
  <c r="E363" i="1"/>
  <c r="U363" i="1"/>
  <c r="E354" i="1"/>
  <c r="U354" i="1"/>
  <c r="E346" i="1"/>
  <c r="U346" i="1"/>
  <c r="E331" i="1"/>
  <c r="V331" i="1" s="1"/>
  <c r="U331" i="1"/>
  <c r="E328" i="1"/>
  <c r="V328" i="1" s="1"/>
  <c r="U328" i="1"/>
  <c r="E318" i="1"/>
  <c r="V318" i="1" s="1"/>
  <c r="U318" i="1"/>
  <c r="E310" i="1"/>
  <c r="V310" i="1" s="1"/>
  <c r="U310" i="1"/>
  <c r="E303" i="1"/>
  <c r="V303" i="1" s="1"/>
  <c r="U303" i="1"/>
  <c r="E297" i="1"/>
  <c r="V297" i="1" s="1"/>
  <c r="U297" i="1"/>
  <c r="E289" i="1"/>
  <c r="V289" i="1" s="1"/>
  <c r="U289" i="1"/>
  <c r="E281" i="1"/>
  <c r="V281" i="1" s="1"/>
  <c r="U281" i="1"/>
  <c r="E273" i="1"/>
  <c r="V273" i="1" s="1"/>
  <c r="U273" i="1"/>
  <c r="E263" i="1"/>
  <c r="V263" i="1" s="1"/>
  <c r="U263" i="1"/>
  <c r="E260" i="1"/>
  <c r="V260" i="1" s="1"/>
  <c r="U260" i="1"/>
  <c r="E251" i="1"/>
  <c r="V251" i="1" s="1"/>
  <c r="U251" i="1"/>
  <c r="E240" i="1"/>
  <c r="V240" i="1" s="1"/>
  <c r="U240" i="1"/>
  <c r="E236" i="1"/>
  <c r="V236" i="1" s="1"/>
  <c r="U236" i="1"/>
  <c r="E224" i="1"/>
  <c r="V224" i="1" s="1"/>
  <c r="U224" i="1"/>
  <c r="E212" i="1"/>
  <c r="V212" i="1" s="1"/>
  <c r="U212" i="1"/>
  <c r="E207" i="1"/>
  <c r="V207" i="1" s="1"/>
  <c r="U207" i="1"/>
  <c r="E199" i="1"/>
  <c r="V199" i="1" s="1"/>
  <c r="U199" i="1"/>
  <c r="E189" i="1"/>
  <c r="V189" i="1" s="1"/>
  <c r="U189" i="1"/>
  <c r="E188" i="1"/>
  <c r="V188" i="1" s="1"/>
  <c r="U188" i="1"/>
  <c r="E173" i="1"/>
  <c r="V173" i="1" s="1"/>
  <c r="U173" i="1"/>
  <c r="E163" i="1"/>
  <c r="V163" i="1" s="1"/>
  <c r="U163" i="1"/>
  <c r="E151" i="1"/>
  <c r="V151" i="1" s="1"/>
  <c r="U151" i="1"/>
  <c r="E136" i="1"/>
  <c r="V136" i="1" s="1"/>
  <c r="U136" i="1"/>
  <c r="E124" i="1"/>
  <c r="V124" i="1" s="1"/>
  <c r="U124" i="1"/>
  <c r="E112" i="1"/>
  <c r="V112" i="1" s="1"/>
  <c r="U112" i="1"/>
  <c r="E102" i="1"/>
  <c r="V102" i="1" s="1"/>
  <c r="U102" i="1"/>
  <c r="E90" i="1"/>
  <c r="V90" i="1" s="1"/>
  <c r="U90" i="1"/>
  <c r="E78" i="1"/>
  <c r="V78" i="1" s="1"/>
  <c r="U78" i="1"/>
  <c r="E68" i="1"/>
  <c r="V68" i="1" s="1"/>
  <c r="U68" i="1"/>
  <c r="E52" i="1"/>
  <c r="V52" i="1" s="1"/>
  <c r="U52" i="1"/>
  <c r="E40" i="1"/>
  <c r="V40" i="1" s="1"/>
  <c r="U40" i="1"/>
  <c r="E34" i="1"/>
  <c r="V34" i="1" s="1"/>
  <c r="U34" i="1"/>
  <c r="E29" i="1"/>
  <c r="V29" i="1" s="1"/>
  <c r="U29" i="1"/>
  <c r="E13" i="1"/>
  <c r="V13" i="1" s="1"/>
  <c r="U13" i="1"/>
  <c r="AB373" i="1"/>
  <c r="E361" i="1"/>
  <c r="U361" i="1"/>
  <c r="E356" i="1"/>
  <c r="U356" i="1"/>
  <c r="E352" i="1"/>
  <c r="U352" i="1"/>
  <c r="E350" i="1"/>
  <c r="U350" i="1"/>
  <c r="E343" i="1"/>
  <c r="V343" i="1" s="1"/>
  <c r="U343" i="1"/>
  <c r="E340" i="1"/>
  <c r="V340" i="1" s="1"/>
  <c r="U340" i="1"/>
  <c r="E336" i="1"/>
  <c r="V336" i="1" s="1"/>
  <c r="U336" i="1"/>
  <c r="E332" i="1"/>
  <c r="V332" i="1" s="1"/>
  <c r="U332" i="1"/>
  <c r="E326" i="1"/>
  <c r="V326" i="1" s="1"/>
  <c r="U326" i="1"/>
  <c r="E324" i="1"/>
  <c r="V324" i="1" s="1"/>
  <c r="U324" i="1"/>
  <c r="E320" i="1"/>
  <c r="V320" i="1" s="1"/>
  <c r="U320" i="1"/>
  <c r="E317" i="1"/>
  <c r="V317" i="1" s="1"/>
  <c r="U317" i="1"/>
  <c r="E309" i="1"/>
  <c r="V309" i="1" s="1"/>
  <c r="U309" i="1"/>
  <c r="E308" i="1"/>
  <c r="V308" i="1" s="1"/>
  <c r="U308" i="1"/>
  <c r="E304" i="1"/>
  <c r="V304" i="1" s="1"/>
  <c r="U304" i="1"/>
  <c r="E300" i="1"/>
  <c r="V300" i="1" s="1"/>
  <c r="U300" i="1"/>
  <c r="E295" i="1"/>
  <c r="V295" i="1" s="1"/>
  <c r="U295" i="1"/>
  <c r="E296" i="1"/>
  <c r="V296" i="1" s="1"/>
  <c r="U296" i="1"/>
  <c r="E288" i="1"/>
  <c r="V288" i="1" s="1"/>
  <c r="U288" i="1"/>
  <c r="E284" i="1"/>
  <c r="V284" i="1" s="1"/>
  <c r="U284" i="1"/>
  <c r="E279" i="1"/>
  <c r="V279" i="1" s="1"/>
  <c r="U279" i="1"/>
  <c r="E275" i="1"/>
  <c r="V275" i="1" s="1"/>
  <c r="U275" i="1"/>
  <c r="E274" i="1"/>
  <c r="V274" i="1" s="1"/>
  <c r="U274" i="1"/>
  <c r="E268" i="1"/>
  <c r="V268" i="1" s="1"/>
  <c r="U268" i="1"/>
  <c r="E266" i="1"/>
  <c r="V266" i="1" s="1"/>
  <c r="U266" i="1"/>
  <c r="E259" i="1"/>
  <c r="V259" i="1" s="1"/>
  <c r="U259" i="1"/>
  <c r="E256" i="1"/>
  <c r="V256" i="1" s="1"/>
  <c r="U256" i="1"/>
  <c r="E250" i="1"/>
  <c r="V250" i="1" s="1"/>
  <c r="U250" i="1"/>
  <c r="E249" i="1"/>
  <c r="V249" i="1" s="1"/>
  <c r="U249" i="1"/>
  <c r="E245" i="1"/>
  <c r="V245" i="1" s="1"/>
  <c r="U245" i="1"/>
  <c r="E238" i="1"/>
  <c r="V238" i="1" s="1"/>
  <c r="U238" i="1"/>
  <c r="E237" i="1"/>
  <c r="V237" i="1" s="1"/>
  <c r="U237" i="1"/>
  <c r="E231" i="1"/>
  <c r="V231" i="1" s="1"/>
  <c r="U231" i="1"/>
  <c r="E228" i="1"/>
  <c r="V228" i="1" s="1"/>
  <c r="U228" i="1"/>
  <c r="E223" i="1"/>
  <c r="V223" i="1" s="1"/>
  <c r="U223" i="1"/>
  <c r="E219" i="1"/>
  <c r="V219" i="1" s="1"/>
  <c r="U219" i="1"/>
  <c r="E215" i="1"/>
  <c r="V215" i="1" s="1"/>
  <c r="U215" i="1"/>
  <c r="E214" i="1"/>
  <c r="V214" i="1" s="1"/>
  <c r="U214" i="1"/>
  <c r="E206" i="1"/>
  <c r="V206" i="1" s="1"/>
  <c r="U206" i="1"/>
  <c r="E203" i="1"/>
  <c r="V203" i="1" s="1"/>
  <c r="U203" i="1"/>
  <c r="E201" i="1"/>
  <c r="V201" i="1" s="1"/>
  <c r="U201" i="1"/>
  <c r="E197" i="1"/>
  <c r="V197" i="1" s="1"/>
  <c r="U197" i="1"/>
  <c r="E191" i="1"/>
  <c r="V191" i="1" s="1"/>
  <c r="U191" i="1"/>
  <c r="E190" i="1"/>
  <c r="V190" i="1" s="1"/>
  <c r="U190" i="1"/>
  <c r="E185" i="1"/>
  <c r="V185" i="1" s="1"/>
  <c r="U185" i="1"/>
  <c r="E179" i="1"/>
  <c r="V179" i="1" s="1"/>
  <c r="U179" i="1"/>
  <c r="E177" i="1"/>
  <c r="V177" i="1" s="1"/>
  <c r="U177" i="1"/>
  <c r="E171" i="1"/>
  <c r="V171" i="1" s="1"/>
  <c r="U171" i="1"/>
  <c r="E168" i="1"/>
  <c r="V168" i="1" s="1"/>
  <c r="U168" i="1"/>
  <c r="E165" i="1"/>
  <c r="V165" i="1" s="1"/>
  <c r="U165" i="1"/>
  <c r="E159" i="1"/>
  <c r="V159" i="1" s="1"/>
  <c r="U159" i="1"/>
  <c r="E158" i="1"/>
  <c r="V158" i="1" s="1"/>
  <c r="U158" i="1"/>
  <c r="E153" i="1"/>
  <c r="V153" i="1" s="1"/>
  <c r="U153" i="1"/>
  <c r="E149" i="1"/>
  <c r="V149" i="1" s="1"/>
  <c r="U149" i="1"/>
  <c r="E147" i="1"/>
  <c r="V147" i="1" s="1"/>
  <c r="U147" i="1"/>
  <c r="E140" i="1"/>
  <c r="V140" i="1" s="1"/>
  <c r="U140" i="1"/>
  <c r="E138" i="1"/>
  <c r="V138" i="1" s="1"/>
  <c r="U138" i="1"/>
  <c r="E132" i="1"/>
  <c r="V132" i="1" s="1"/>
  <c r="U132" i="1"/>
  <c r="E127" i="1"/>
  <c r="V127" i="1" s="1"/>
  <c r="U127" i="1"/>
  <c r="E125" i="1"/>
  <c r="V125" i="1" s="1"/>
  <c r="U125" i="1"/>
  <c r="E122" i="1"/>
  <c r="V122" i="1" s="1"/>
  <c r="U122" i="1"/>
  <c r="E115" i="1"/>
  <c r="V115" i="1" s="1"/>
  <c r="U115" i="1"/>
  <c r="E113" i="1"/>
  <c r="V113" i="1" s="1"/>
  <c r="U113" i="1"/>
  <c r="E109" i="1"/>
  <c r="V109" i="1" s="1"/>
  <c r="U109" i="1"/>
  <c r="E104" i="1"/>
  <c r="V104" i="1" s="1"/>
  <c r="U104" i="1"/>
  <c r="E100" i="1"/>
  <c r="V100" i="1" s="1"/>
  <c r="U100" i="1"/>
  <c r="E94" i="1"/>
  <c r="V94" i="1" s="1"/>
  <c r="U94" i="1"/>
  <c r="E92" i="1"/>
  <c r="V92" i="1" s="1"/>
  <c r="U92" i="1"/>
  <c r="E89" i="1"/>
  <c r="V89" i="1" s="1"/>
  <c r="U89" i="1"/>
  <c r="E84" i="1"/>
  <c r="V84" i="1" s="1"/>
  <c r="U84" i="1"/>
  <c r="E80" i="1"/>
  <c r="V80" i="1" s="1"/>
  <c r="U80" i="1"/>
  <c r="E74" i="1"/>
  <c r="V74" i="1" s="1"/>
  <c r="U74" i="1"/>
  <c r="E73" i="1"/>
  <c r="V73" i="1" s="1"/>
  <c r="U73" i="1"/>
  <c r="E70" i="1"/>
  <c r="V70" i="1" s="1"/>
  <c r="U70" i="1"/>
  <c r="E64" i="1"/>
  <c r="V64" i="1" s="1"/>
  <c r="U64" i="1"/>
  <c r="E61" i="1"/>
  <c r="V61" i="1" s="1"/>
  <c r="U61" i="1"/>
  <c r="E54" i="1"/>
  <c r="V54" i="1" s="1"/>
  <c r="U54" i="1"/>
  <c r="E53" i="1"/>
  <c r="V53" i="1" s="1"/>
  <c r="U53" i="1"/>
  <c r="E47" i="1"/>
  <c r="V47" i="1" s="1"/>
  <c r="U47" i="1"/>
  <c r="E44" i="1"/>
  <c r="V44" i="1" s="1"/>
  <c r="U44" i="1"/>
  <c r="E41" i="1"/>
  <c r="V41" i="1" s="1"/>
  <c r="U41" i="1"/>
  <c r="E36" i="1"/>
  <c r="V36" i="1" s="1"/>
  <c r="U36" i="1"/>
  <c r="E32" i="1"/>
  <c r="V32" i="1" s="1"/>
  <c r="U32" i="1"/>
  <c r="E16" i="1"/>
  <c r="V16" i="1" s="1"/>
  <c r="U16" i="1"/>
  <c r="E15" i="1"/>
  <c r="V15" i="1" s="1"/>
  <c r="U15" i="1"/>
  <c r="E28" i="1"/>
  <c r="V28" i="1" s="1"/>
  <c r="U28" i="1"/>
  <c r="E22" i="1"/>
  <c r="V22" i="1" s="1"/>
  <c r="U22" i="1"/>
  <c r="E25" i="1"/>
  <c r="V25" i="1" s="1"/>
  <c r="U25" i="1"/>
  <c r="O346" i="1"/>
  <c r="R346" i="1" s="1"/>
  <c r="E178" i="1"/>
  <c r="V178" i="1" s="1"/>
  <c r="U178" i="1"/>
  <c r="E169" i="1"/>
  <c r="V169" i="1" s="1"/>
  <c r="U169" i="1"/>
  <c r="E155" i="1"/>
  <c r="V155" i="1" s="1"/>
  <c r="U155" i="1"/>
  <c r="E143" i="1"/>
  <c r="V143" i="1" s="1"/>
  <c r="U143" i="1"/>
  <c r="E129" i="1"/>
  <c r="V129" i="1" s="1"/>
  <c r="U129" i="1"/>
  <c r="E119" i="1"/>
  <c r="V119" i="1" s="1"/>
  <c r="U119" i="1"/>
  <c r="E105" i="1"/>
  <c r="V105" i="1" s="1"/>
  <c r="U105" i="1"/>
  <c r="E93" i="1"/>
  <c r="V93" i="1" s="1"/>
  <c r="U93" i="1"/>
  <c r="E83" i="1"/>
  <c r="V83" i="1" s="1"/>
  <c r="U83" i="1"/>
  <c r="E69" i="1"/>
  <c r="V69" i="1" s="1"/>
  <c r="U69" i="1"/>
  <c r="E57" i="1"/>
  <c r="V57" i="1" s="1"/>
  <c r="U57" i="1"/>
  <c r="E50" i="1"/>
  <c r="V50" i="1" s="1"/>
  <c r="U50" i="1"/>
  <c r="E39" i="1"/>
  <c r="V39" i="1" s="1"/>
  <c r="U39" i="1"/>
  <c r="E21" i="1"/>
  <c r="V21" i="1" s="1"/>
  <c r="U21" i="1"/>
  <c r="E20" i="1"/>
  <c r="V20" i="1" s="1"/>
  <c r="U20" i="1"/>
  <c r="E26" i="1"/>
  <c r="V26" i="1" s="1"/>
  <c r="U26" i="1"/>
  <c r="E17" i="1"/>
  <c r="V17" i="1" s="1"/>
  <c r="U17" i="1"/>
  <c r="K369" i="1"/>
  <c r="X369" i="1"/>
  <c r="A370" i="1"/>
  <c r="E364" i="1"/>
  <c r="U364" i="1"/>
  <c r="E362" i="1"/>
  <c r="U362" i="1"/>
  <c r="E355" i="1"/>
  <c r="U355" i="1"/>
  <c r="E351" i="1"/>
  <c r="U351" i="1"/>
  <c r="E347" i="1"/>
  <c r="U347" i="1"/>
  <c r="E341" i="1"/>
  <c r="V341" i="1" s="1"/>
  <c r="U341" i="1"/>
  <c r="E339" i="1"/>
  <c r="V339" i="1" s="1"/>
  <c r="U339" i="1"/>
  <c r="E335" i="1"/>
  <c r="V335" i="1" s="1"/>
  <c r="U335" i="1"/>
  <c r="E330" i="1"/>
  <c r="V330" i="1" s="1"/>
  <c r="U330" i="1"/>
  <c r="E325" i="1"/>
  <c r="V325" i="1" s="1"/>
  <c r="U325" i="1"/>
  <c r="E322" i="1"/>
  <c r="V322" i="1" s="1"/>
  <c r="U322" i="1"/>
  <c r="E319" i="1"/>
  <c r="V319" i="1" s="1"/>
  <c r="U319" i="1"/>
  <c r="E316" i="1"/>
  <c r="V316" i="1" s="1"/>
  <c r="U316" i="1"/>
  <c r="E313" i="1"/>
  <c r="V313" i="1" s="1"/>
  <c r="U313" i="1"/>
  <c r="E307" i="1"/>
  <c r="V307" i="1" s="1"/>
  <c r="U307" i="1"/>
  <c r="E302" i="1"/>
  <c r="V302" i="1" s="1"/>
  <c r="U302" i="1"/>
  <c r="E299" i="1"/>
  <c r="V299" i="1" s="1"/>
  <c r="U299" i="1"/>
  <c r="E294" i="1"/>
  <c r="V294" i="1" s="1"/>
  <c r="U294" i="1"/>
  <c r="E290" i="1"/>
  <c r="V290" i="1" s="1"/>
  <c r="U290" i="1"/>
  <c r="E287" i="1"/>
  <c r="V287" i="1" s="1"/>
  <c r="U287" i="1"/>
  <c r="E285" i="1"/>
  <c r="V285" i="1" s="1"/>
  <c r="U285" i="1"/>
  <c r="E278" i="1"/>
  <c r="V278" i="1" s="1"/>
  <c r="U278" i="1"/>
  <c r="E277" i="1"/>
  <c r="V277" i="1" s="1"/>
  <c r="U277" i="1"/>
  <c r="E271" i="1"/>
  <c r="V271" i="1" s="1"/>
  <c r="U271" i="1"/>
  <c r="E267" i="1"/>
  <c r="V267" i="1" s="1"/>
  <c r="U267" i="1"/>
  <c r="E262" i="1"/>
  <c r="V262" i="1" s="1"/>
  <c r="U262" i="1"/>
  <c r="E258" i="1"/>
  <c r="V258" i="1" s="1"/>
  <c r="U258" i="1"/>
  <c r="E254" i="1"/>
  <c r="V254" i="1" s="1"/>
  <c r="U254" i="1"/>
  <c r="E252" i="1"/>
  <c r="V252" i="1" s="1"/>
  <c r="U252" i="1"/>
  <c r="E247" i="1"/>
  <c r="V247" i="1" s="1"/>
  <c r="U247" i="1"/>
  <c r="E241" i="1"/>
  <c r="V241" i="1" s="1"/>
  <c r="U241" i="1"/>
  <c r="E239" i="1"/>
  <c r="V239" i="1" s="1"/>
  <c r="U239" i="1"/>
  <c r="E235" i="1"/>
  <c r="V235" i="1" s="1"/>
  <c r="U235" i="1"/>
  <c r="E232" i="1"/>
  <c r="V232" i="1" s="1"/>
  <c r="U232" i="1"/>
  <c r="E229" i="1"/>
  <c r="V229" i="1" s="1"/>
  <c r="U229" i="1"/>
  <c r="E225" i="1"/>
  <c r="V225" i="1" s="1"/>
  <c r="U225" i="1"/>
  <c r="E217" i="1"/>
  <c r="V217" i="1" s="1"/>
  <c r="U217" i="1"/>
  <c r="E216" i="1"/>
  <c r="V216" i="1" s="1"/>
  <c r="U216" i="1"/>
  <c r="E209" i="1"/>
  <c r="V209" i="1" s="1"/>
  <c r="U209" i="1"/>
  <c r="E208" i="1"/>
  <c r="V208" i="1" s="1"/>
  <c r="U208" i="1"/>
  <c r="E205" i="1"/>
  <c r="V205" i="1" s="1"/>
  <c r="U205" i="1"/>
  <c r="E198" i="1"/>
  <c r="V198" i="1" s="1"/>
  <c r="U198" i="1"/>
  <c r="E195" i="1"/>
  <c r="V195" i="1" s="1"/>
  <c r="U195" i="1"/>
  <c r="E192" i="1"/>
  <c r="V192" i="1" s="1"/>
  <c r="U192" i="1"/>
  <c r="E186" i="1"/>
  <c r="V186" i="1" s="1"/>
  <c r="U186" i="1"/>
  <c r="E182" i="1"/>
  <c r="V182" i="1" s="1"/>
  <c r="U182" i="1"/>
  <c r="E180" i="1"/>
  <c r="V180" i="1" s="1"/>
  <c r="U180" i="1"/>
  <c r="E175" i="1"/>
  <c r="V175" i="1" s="1"/>
  <c r="U175" i="1"/>
  <c r="E174" i="1"/>
  <c r="V174" i="1" s="1"/>
  <c r="U174" i="1"/>
  <c r="E167" i="1"/>
  <c r="V167" i="1" s="1"/>
  <c r="U167" i="1"/>
  <c r="E162" i="1"/>
  <c r="V162" i="1" s="1"/>
  <c r="U162" i="1"/>
  <c r="E161" i="1"/>
  <c r="V161" i="1" s="1"/>
  <c r="U161" i="1"/>
  <c r="E156" i="1"/>
  <c r="V156" i="1" s="1"/>
  <c r="U156" i="1"/>
  <c r="E152" i="1"/>
  <c r="V152" i="1" s="1"/>
  <c r="U152" i="1"/>
  <c r="E146" i="1"/>
  <c r="V146" i="1" s="1"/>
  <c r="U146" i="1"/>
  <c r="E142" i="1"/>
  <c r="V142" i="1" s="1"/>
  <c r="U142" i="1"/>
  <c r="E141" i="1"/>
  <c r="V141" i="1" s="1"/>
  <c r="U141" i="1"/>
  <c r="E135" i="1"/>
  <c r="V135" i="1" s="1"/>
  <c r="U135" i="1"/>
  <c r="E131" i="1"/>
  <c r="V131" i="1" s="1"/>
  <c r="U131" i="1"/>
  <c r="E130" i="1"/>
  <c r="V130" i="1" s="1"/>
  <c r="U130" i="1"/>
  <c r="E120" i="1"/>
  <c r="V120" i="1" s="1"/>
  <c r="U120" i="1"/>
  <c r="E117" i="1"/>
  <c r="V117" i="1" s="1"/>
  <c r="U117" i="1"/>
  <c r="E116" i="1"/>
  <c r="V116" i="1" s="1"/>
  <c r="U116" i="1"/>
  <c r="E111" i="1"/>
  <c r="V111" i="1" s="1"/>
  <c r="U111" i="1"/>
  <c r="E107" i="1"/>
  <c r="V107" i="1" s="1"/>
  <c r="U107" i="1"/>
  <c r="E103" i="1"/>
  <c r="V103" i="1" s="1"/>
  <c r="U103" i="1"/>
  <c r="E99" i="1"/>
  <c r="V99" i="1" s="1"/>
  <c r="U99" i="1"/>
  <c r="E96" i="1"/>
  <c r="V96" i="1" s="1"/>
  <c r="U96" i="1"/>
  <c r="E91" i="1"/>
  <c r="V91" i="1" s="1"/>
  <c r="U91" i="1"/>
  <c r="E86" i="1"/>
  <c r="V86" i="1" s="1"/>
  <c r="U86" i="1"/>
  <c r="E82" i="1"/>
  <c r="V82" i="1" s="1"/>
  <c r="U82" i="1"/>
  <c r="E79" i="1"/>
  <c r="V79" i="1" s="1"/>
  <c r="U79" i="1"/>
  <c r="E75" i="1"/>
  <c r="V75" i="1" s="1"/>
  <c r="U75" i="1"/>
  <c r="E71" i="1"/>
  <c r="V71" i="1" s="1"/>
  <c r="U71" i="1"/>
  <c r="E66" i="1"/>
  <c r="V66" i="1" s="1"/>
  <c r="U66" i="1"/>
  <c r="E63" i="1"/>
  <c r="V63" i="1" s="1"/>
  <c r="U63" i="1"/>
  <c r="E59" i="1"/>
  <c r="V59" i="1" s="1"/>
  <c r="U59" i="1"/>
  <c r="E56" i="1"/>
  <c r="V56" i="1" s="1"/>
  <c r="U56" i="1"/>
  <c r="E51" i="1"/>
  <c r="V51" i="1" s="1"/>
  <c r="U51" i="1"/>
  <c r="E45" i="1"/>
  <c r="V45" i="1" s="1"/>
  <c r="U45" i="1"/>
  <c r="E43" i="1"/>
  <c r="V43" i="1" s="1"/>
  <c r="U43" i="1"/>
  <c r="E38" i="1"/>
  <c r="V38" i="1" s="1"/>
  <c r="U38" i="1"/>
  <c r="E35" i="1"/>
  <c r="V35" i="1" s="1"/>
  <c r="U35" i="1"/>
  <c r="E10" i="1"/>
  <c r="V10" i="1" s="1"/>
  <c r="U10" i="1"/>
  <c r="E11" i="1"/>
  <c r="V11" i="1" s="1"/>
  <c r="U11" i="1"/>
  <c r="E30" i="1"/>
  <c r="V30" i="1" s="1"/>
  <c r="U30" i="1"/>
  <c r="E23" i="1"/>
  <c r="V23" i="1" s="1"/>
  <c r="U23" i="1"/>
  <c r="E27" i="1"/>
  <c r="V27" i="1" s="1"/>
  <c r="U27" i="1"/>
  <c r="E14" i="1"/>
  <c r="V14" i="1" s="1"/>
  <c r="U14" i="1"/>
  <c r="V345" i="1" l="1"/>
  <c r="W345" i="1" s="1"/>
  <c r="AG345" i="1" s="1"/>
  <c r="B345" i="1" s="1"/>
  <c r="M348" i="1"/>
  <c r="N348" i="1" s="1"/>
  <c r="P348" i="1"/>
  <c r="Q348" i="1"/>
  <c r="L349" i="1"/>
  <c r="G347" i="1"/>
  <c r="F347" i="1" s="1"/>
  <c r="O347" i="1" s="1"/>
  <c r="R347" i="1" s="1"/>
  <c r="V347" i="1" s="1"/>
  <c r="W347" i="1" s="1"/>
  <c r="AC347" i="1"/>
  <c r="AE347" i="1" s="1"/>
  <c r="AF347" i="1" s="1"/>
  <c r="W203" i="1"/>
  <c r="AG203" i="1" s="1"/>
  <c r="B203" i="1" s="1"/>
  <c r="W219" i="1"/>
  <c r="AG219" i="1" s="1"/>
  <c r="B219" i="1" s="1"/>
  <c r="W237" i="1"/>
  <c r="AG237" i="1" s="1"/>
  <c r="B237" i="1" s="1"/>
  <c r="W250" i="1"/>
  <c r="AG250" i="1" s="1"/>
  <c r="B250" i="1" s="1"/>
  <c r="W268" i="1"/>
  <c r="AG268" i="1" s="1"/>
  <c r="B268" i="1" s="1"/>
  <c r="W284" i="1"/>
  <c r="AG284" i="1" s="1"/>
  <c r="B284" i="1" s="1"/>
  <c r="W300" i="1"/>
  <c r="AG300" i="1" s="1"/>
  <c r="B300" i="1" s="1"/>
  <c r="W317" i="1"/>
  <c r="AG317" i="1" s="1"/>
  <c r="B317" i="1" s="1"/>
  <c r="W332" i="1"/>
  <c r="AG332" i="1" s="1"/>
  <c r="B332" i="1" s="1"/>
  <c r="W24" i="1"/>
  <c r="AG24" i="1" s="1"/>
  <c r="B24" i="1" s="1"/>
  <c r="W33" i="1"/>
  <c r="AG33" i="1" s="1"/>
  <c r="B33" i="1" s="1"/>
  <c r="W49" i="1"/>
  <c r="AG49" i="1" s="1"/>
  <c r="B49" i="1" s="1"/>
  <c r="W65" i="1"/>
  <c r="AG65" i="1" s="1"/>
  <c r="W81" i="1"/>
  <c r="AG81" i="1" s="1"/>
  <c r="B81" i="1" s="1"/>
  <c r="W98" i="1"/>
  <c r="AG98" i="1" s="1"/>
  <c r="B98" i="1" s="1"/>
  <c r="W114" i="1"/>
  <c r="AG114" i="1" s="1"/>
  <c r="W128" i="1"/>
  <c r="AG128" i="1" s="1"/>
  <c r="B128" i="1" s="1"/>
  <c r="W337" i="1"/>
  <c r="AG337" i="1" s="1"/>
  <c r="B337" i="1" s="1"/>
  <c r="W214" i="1"/>
  <c r="AG214" i="1" s="1"/>
  <c r="B214" i="1" s="1"/>
  <c r="W228" i="1"/>
  <c r="AG228" i="1" s="1"/>
  <c r="B228" i="1" s="1"/>
  <c r="W245" i="1"/>
  <c r="AG245" i="1" s="1"/>
  <c r="B245" i="1" s="1"/>
  <c r="W259" i="1"/>
  <c r="AG259" i="1" s="1"/>
  <c r="W275" i="1"/>
  <c r="AG275" i="1" s="1"/>
  <c r="B275" i="1" s="1"/>
  <c r="W296" i="1"/>
  <c r="AG296" i="1" s="1"/>
  <c r="B296" i="1" s="1"/>
  <c r="W308" i="1"/>
  <c r="AG308" i="1" s="1"/>
  <c r="B308" i="1" s="1"/>
  <c r="W324" i="1"/>
  <c r="AG324" i="1" s="1"/>
  <c r="B324" i="1" s="1"/>
  <c r="W340" i="1"/>
  <c r="AG340" i="1" s="1"/>
  <c r="B340" i="1" s="1"/>
  <c r="W18" i="1"/>
  <c r="AG18" i="1" s="1"/>
  <c r="B18" i="1" s="1"/>
  <c r="W42" i="1"/>
  <c r="AG42" i="1" s="1"/>
  <c r="B42" i="1" s="1"/>
  <c r="W58" i="1"/>
  <c r="AG58" i="1" s="1"/>
  <c r="W72" i="1"/>
  <c r="AG72" i="1" s="1"/>
  <c r="W88" i="1"/>
  <c r="AG88" i="1" s="1"/>
  <c r="B88" i="1" s="1"/>
  <c r="W106" i="1"/>
  <c r="AG106" i="1" s="1"/>
  <c r="W123" i="1"/>
  <c r="AG123" i="1" s="1"/>
  <c r="B123" i="1" s="1"/>
  <c r="S367" i="1"/>
  <c r="T366" i="1"/>
  <c r="AA366" i="1" s="1"/>
  <c r="U366" i="1"/>
  <c r="W137" i="1"/>
  <c r="AG137" i="1" s="1"/>
  <c r="W144" i="1"/>
  <c r="AG144" i="1" s="1"/>
  <c r="W150" i="1"/>
  <c r="AG150" i="1" s="1"/>
  <c r="W160" i="1"/>
  <c r="AG160" i="1" s="1"/>
  <c r="B160" i="1" s="1"/>
  <c r="W170" i="1"/>
  <c r="AG170" i="1" s="1"/>
  <c r="W176" i="1"/>
  <c r="AG176" i="1" s="1"/>
  <c r="W184" i="1"/>
  <c r="AG184" i="1" s="1"/>
  <c r="B184" i="1" s="1"/>
  <c r="W193" i="1"/>
  <c r="AG193" i="1" s="1"/>
  <c r="W200" i="1"/>
  <c r="AG200" i="1" s="1"/>
  <c r="B200" i="1" s="1"/>
  <c r="W210" i="1"/>
  <c r="AG210" i="1" s="1"/>
  <c r="W221" i="1"/>
  <c r="AG221" i="1" s="1"/>
  <c r="W226" i="1"/>
  <c r="AG226" i="1" s="1"/>
  <c r="W233" i="1"/>
  <c r="AG233" i="1" s="1"/>
  <c r="B233" i="1" s="1"/>
  <c r="W243" i="1"/>
  <c r="AG243" i="1" s="1"/>
  <c r="W246" i="1"/>
  <c r="AG246" i="1" s="1"/>
  <c r="B246" i="1" s="1"/>
  <c r="W257" i="1"/>
  <c r="AG257" i="1" s="1"/>
  <c r="W264" i="1"/>
  <c r="AG264" i="1" s="1"/>
  <c r="W272" i="1"/>
  <c r="AG272" i="1" s="1"/>
  <c r="W280" i="1"/>
  <c r="AG280" i="1" s="1"/>
  <c r="B280" i="1" s="1"/>
  <c r="W291" i="1"/>
  <c r="AG291" i="1" s="1"/>
  <c r="B291" i="1" s="1"/>
  <c r="W298" i="1"/>
  <c r="AG298" i="1" s="1"/>
  <c r="W306" i="1"/>
  <c r="AG306" i="1" s="1"/>
  <c r="B306" i="1" s="1"/>
  <c r="W312" i="1"/>
  <c r="AG312" i="1" s="1"/>
  <c r="W321" i="1"/>
  <c r="AG321" i="1" s="1"/>
  <c r="B321" i="1" s="1"/>
  <c r="W329" i="1"/>
  <c r="AG329" i="1" s="1"/>
  <c r="W338" i="1"/>
  <c r="AG338" i="1" s="1"/>
  <c r="B338" i="1" s="1"/>
  <c r="W29" i="1"/>
  <c r="AG29" i="1" s="1"/>
  <c r="B29" i="1" s="1"/>
  <c r="W40" i="1"/>
  <c r="AG40" i="1" s="1"/>
  <c r="B40" i="1" s="1"/>
  <c r="W68" i="1"/>
  <c r="AG68" i="1" s="1"/>
  <c r="W90" i="1"/>
  <c r="AG90" i="1" s="1"/>
  <c r="W112" i="1"/>
  <c r="AG112" i="1" s="1"/>
  <c r="B112" i="1" s="1"/>
  <c r="W136" i="1"/>
  <c r="AG136" i="1" s="1"/>
  <c r="B136" i="1" s="1"/>
  <c r="W163" i="1"/>
  <c r="AG163" i="1" s="1"/>
  <c r="B163" i="1" s="1"/>
  <c r="W188" i="1"/>
  <c r="AG188" i="1" s="1"/>
  <c r="B188" i="1" s="1"/>
  <c r="W199" i="1"/>
  <c r="AG199" i="1" s="1"/>
  <c r="B199" i="1" s="1"/>
  <c r="W212" i="1"/>
  <c r="AG212" i="1" s="1"/>
  <c r="B212" i="1" s="1"/>
  <c r="W236" i="1"/>
  <c r="AG236" i="1" s="1"/>
  <c r="B236" i="1" s="1"/>
  <c r="W251" i="1"/>
  <c r="AG251" i="1" s="1"/>
  <c r="B251" i="1" s="1"/>
  <c r="W263" i="1"/>
  <c r="AG263" i="1" s="1"/>
  <c r="B263" i="1" s="1"/>
  <c r="W281" i="1"/>
  <c r="AG281" i="1" s="1"/>
  <c r="B281" i="1" s="1"/>
  <c r="W297" i="1"/>
  <c r="AG297" i="1" s="1"/>
  <c r="B297" i="1" s="1"/>
  <c r="W310" i="1"/>
  <c r="AG310" i="1" s="1"/>
  <c r="B310" i="1" s="1"/>
  <c r="W328" i="1"/>
  <c r="AG328" i="1" s="1"/>
  <c r="W164" i="1"/>
  <c r="AG164" i="1" s="1"/>
  <c r="B164" i="1" s="1"/>
  <c r="W172" i="1"/>
  <c r="AG172" i="1" s="1"/>
  <c r="W181" i="1"/>
  <c r="AG181" i="1" s="1"/>
  <c r="B181" i="1" s="1"/>
  <c r="W187" i="1"/>
  <c r="AG187" i="1" s="1"/>
  <c r="B187" i="1" s="1"/>
  <c r="W196" i="1"/>
  <c r="AG196" i="1" s="1"/>
  <c r="B196" i="1" s="1"/>
  <c r="W204" i="1"/>
  <c r="AG204" i="1" s="1"/>
  <c r="W213" i="1"/>
  <c r="W220" i="1"/>
  <c r="AG220" i="1" s="1"/>
  <c r="B220" i="1" s="1"/>
  <c r="W227" i="1"/>
  <c r="AG227" i="1" s="1"/>
  <c r="W234" i="1"/>
  <c r="AG234" i="1" s="1"/>
  <c r="W244" i="1"/>
  <c r="W255" i="1"/>
  <c r="AG255" i="1" s="1"/>
  <c r="W261" i="1"/>
  <c r="AG261" i="1" s="1"/>
  <c r="B261" i="1" s="1"/>
  <c r="W270" i="1"/>
  <c r="AG270" i="1" s="1"/>
  <c r="W276" i="1"/>
  <c r="AG276" i="1" s="1"/>
  <c r="W286" i="1"/>
  <c r="AG286" i="1" s="1"/>
  <c r="W292" i="1"/>
  <c r="AG292" i="1" s="1"/>
  <c r="B292" i="1" s="1"/>
  <c r="W301" i="1"/>
  <c r="AG301" i="1" s="1"/>
  <c r="W311" i="1"/>
  <c r="AG311" i="1" s="1"/>
  <c r="B311" i="1" s="1"/>
  <c r="W314" i="1"/>
  <c r="AG314" i="1" s="1"/>
  <c r="B314" i="1" s="1"/>
  <c r="W327" i="1"/>
  <c r="AG327" i="1" s="1"/>
  <c r="B327" i="1" s="1"/>
  <c r="W334" i="1"/>
  <c r="AG334" i="1" s="1"/>
  <c r="W342" i="1"/>
  <c r="W27" i="1"/>
  <c r="AG27" i="1" s="1"/>
  <c r="B27" i="1" s="1"/>
  <c r="W30" i="1"/>
  <c r="AG30" i="1" s="1"/>
  <c r="B30" i="1" s="1"/>
  <c r="W10" i="1"/>
  <c r="W38" i="1"/>
  <c r="W45" i="1"/>
  <c r="AG45" i="1" s="1"/>
  <c r="B45" i="1" s="1"/>
  <c r="W56" i="1"/>
  <c r="W63" i="1"/>
  <c r="W71" i="1"/>
  <c r="W79" i="1"/>
  <c r="W86" i="1"/>
  <c r="W96" i="1"/>
  <c r="W103" i="1"/>
  <c r="W111" i="1"/>
  <c r="W117" i="1"/>
  <c r="W130" i="1"/>
  <c r="W135" i="1"/>
  <c r="W142" i="1"/>
  <c r="W152" i="1"/>
  <c r="W161" i="1"/>
  <c r="W167" i="1"/>
  <c r="W175" i="1"/>
  <c r="W182" i="1"/>
  <c r="W192" i="1"/>
  <c r="W198" i="1"/>
  <c r="W208" i="1"/>
  <c r="W216" i="1"/>
  <c r="W225" i="1"/>
  <c r="W232" i="1"/>
  <c r="W239" i="1"/>
  <c r="W247" i="1"/>
  <c r="W254" i="1"/>
  <c r="W262" i="1"/>
  <c r="W271" i="1"/>
  <c r="W278" i="1"/>
  <c r="W287" i="1"/>
  <c r="W294" i="1"/>
  <c r="W302" i="1"/>
  <c r="W313" i="1"/>
  <c r="W319" i="1"/>
  <c r="W325" i="1"/>
  <c r="W335" i="1"/>
  <c r="W341" i="1"/>
  <c r="W17" i="1"/>
  <c r="W20" i="1"/>
  <c r="AG20" i="1" s="1"/>
  <c r="B20" i="1" s="1"/>
  <c r="W39" i="1"/>
  <c r="AG39" i="1" s="1"/>
  <c r="B39" i="1" s="1"/>
  <c r="W57" i="1"/>
  <c r="W83" i="1"/>
  <c r="W105" i="1"/>
  <c r="W129" i="1"/>
  <c r="W155" i="1"/>
  <c r="W178" i="1"/>
  <c r="W25" i="1"/>
  <c r="W28" i="1"/>
  <c r="W16" i="1"/>
  <c r="W36" i="1"/>
  <c r="W44" i="1"/>
  <c r="W53" i="1"/>
  <c r="W61" i="1"/>
  <c r="W70" i="1"/>
  <c r="W74" i="1"/>
  <c r="W84" i="1"/>
  <c r="W92" i="1"/>
  <c r="W100" i="1"/>
  <c r="W109" i="1"/>
  <c r="W115" i="1"/>
  <c r="W125" i="1"/>
  <c r="W132" i="1"/>
  <c r="W140" i="1"/>
  <c r="W149" i="1"/>
  <c r="W158" i="1"/>
  <c r="W165" i="1"/>
  <c r="W171" i="1"/>
  <c r="W179" i="1"/>
  <c r="W190" i="1"/>
  <c r="W197" i="1"/>
  <c r="W48" i="1"/>
  <c r="AG48" i="1" s="1"/>
  <c r="B48" i="1" s="1"/>
  <c r="W76" i="1"/>
  <c r="W97" i="1"/>
  <c r="W121" i="1"/>
  <c r="W145" i="1"/>
  <c r="W166" i="1"/>
  <c r="W194" i="1"/>
  <c r="W211" i="1"/>
  <c r="W222" i="1"/>
  <c r="W242" i="1"/>
  <c r="W253" i="1"/>
  <c r="W269" i="1"/>
  <c r="W283" i="1"/>
  <c r="W305" i="1"/>
  <c r="W323" i="1"/>
  <c r="A371" i="1"/>
  <c r="X370" i="1"/>
  <c r="K370" i="1"/>
  <c r="AB374" i="1"/>
  <c r="V346" i="1"/>
  <c r="W31" i="1"/>
  <c r="AG31" i="1" s="1"/>
  <c r="B31" i="1" s="1"/>
  <c r="W12" i="1"/>
  <c r="AG12" i="1" s="1"/>
  <c r="B12" i="1" s="1"/>
  <c r="W19" i="1"/>
  <c r="W37" i="1"/>
  <c r="AG37" i="1" s="1"/>
  <c r="B37" i="1" s="1"/>
  <c r="W46" i="1"/>
  <c r="AG46" i="1" s="1"/>
  <c r="B46" i="1" s="1"/>
  <c r="W55" i="1"/>
  <c r="W60" i="1"/>
  <c r="W67" i="1"/>
  <c r="W77" i="1"/>
  <c r="W87" i="1"/>
  <c r="W95" i="1"/>
  <c r="W101" i="1"/>
  <c r="W108" i="1"/>
  <c r="W118" i="1"/>
  <c r="W126" i="1"/>
  <c r="W133" i="1"/>
  <c r="W139" i="1"/>
  <c r="W148" i="1"/>
  <c r="W157" i="1"/>
  <c r="W14" i="1"/>
  <c r="AG14" i="1" s="1"/>
  <c r="B14" i="1" s="1"/>
  <c r="W23" i="1"/>
  <c r="W11" i="1"/>
  <c r="W35" i="1"/>
  <c r="W43" i="1"/>
  <c r="W51" i="1"/>
  <c r="W59" i="1"/>
  <c r="W66" i="1"/>
  <c r="W75" i="1"/>
  <c r="W82" i="1"/>
  <c r="W91" i="1"/>
  <c r="W99" i="1"/>
  <c r="W107" i="1"/>
  <c r="W116" i="1"/>
  <c r="W120" i="1"/>
  <c r="W131" i="1"/>
  <c r="W141" i="1"/>
  <c r="W146" i="1"/>
  <c r="W156" i="1"/>
  <c r="W162" i="1"/>
  <c r="W174" i="1"/>
  <c r="W180" i="1"/>
  <c r="W186" i="1"/>
  <c r="W195" i="1"/>
  <c r="W205" i="1"/>
  <c r="W209" i="1"/>
  <c r="W217" i="1"/>
  <c r="W229" i="1"/>
  <c r="W235" i="1"/>
  <c r="W241" i="1"/>
  <c r="W252" i="1"/>
  <c r="W258" i="1"/>
  <c r="W267" i="1"/>
  <c r="W277" i="1"/>
  <c r="W285" i="1"/>
  <c r="W290" i="1"/>
  <c r="W299" i="1"/>
  <c r="W307" i="1"/>
  <c r="W316" i="1"/>
  <c r="W322" i="1"/>
  <c r="W330" i="1"/>
  <c r="W339" i="1"/>
  <c r="AJ370" i="1"/>
  <c r="Z369" i="1"/>
  <c r="AA369" i="1" s="1"/>
  <c r="AH369" i="1" s="1"/>
  <c r="I370" i="1"/>
  <c r="H370" i="1" s="1"/>
  <c r="Y369" i="1"/>
  <c r="C370" i="1"/>
  <c r="E370" i="1" s="1"/>
  <c r="W26" i="1"/>
  <c r="W21" i="1"/>
  <c r="W50" i="1"/>
  <c r="W69" i="1"/>
  <c r="W93" i="1"/>
  <c r="W119" i="1"/>
  <c r="W143" i="1"/>
  <c r="W169" i="1"/>
  <c r="W22" i="1"/>
  <c r="AG22" i="1" s="1"/>
  <c r="B22" i="1" s="1"/>
  <c r="W15" i="1"/>
  <c r="AG15" i="1" s="1"/>
  <c r="B15" i="1" s="1"/>
  <c r="W32" i="1"/>
  <c r="AG32" i="1" s="1"/>
  <c r="B32" i="1" s="1"/>
  <c r="W41" i="1"/>
  <c r="W47" i="1"/>
  <c r="AG47" i="1" s="1"/>
  <c r="B47" i="1" s="1"/>
  <c r="W54" i="1"/>
  <c r="W64" i="1"/>
  <c r="W73" i="1"/>
  <c r="W80" i="1"/>
  <c r="W89" i="1"/>
  <c r="W94" i="1"/>
  <c r="W104" i="1"/>
  <c r="W113" i="1"/>
  <c r="W122" i="1"/>
  <c r="W127" i="1"/>
  <c r="W138" i="1"/>
  <c r="W147" i="1"/>
  <c r="W153" i="1"/>
  <c r="W159" i="1"/>
  <c r="W168" i="1"/>
  <c r="W177" i="1"/>
  <c r="W185" i="1"/>
  <c r="W191" i="1"/>
  <c r="W201" i="1"/>
  <c r="W206" i="1"/>
  <c r="W215" i="1"/>
  <c r="W223" i="1"/>
  <c r="W231" i="1"/>
  <c r="W238" i="1"/>
  <c r="W249" i="1"/>
  <c r="W256" i="1"/>
  <c r="W266" i="1"/>
  <c r="W274" i="1"/>
  <c r="W279" i="1"/>
  <c r="W288" i="1"/>
  <c r="W295" i="1"/>
  <c r="W304" i="1"/>
  <c r="W309" i="1"/>
  <c r="W320" i="1"/>
  <c r="W326" i="1"/>
  <c r="W336" i="1"/>
  <c r="W343" i="1"/>
  <c r="W13" i="1"/>
  <c r="W34" i="1"/>
  <c r="W52" i="1"/>
  <c r="AG52" i="1" s="1"/>
  <c r="B52" i="1" s="1"/>
  <c r="W78" i="1"/>
  <c r="W102" i="1"/>
  <c r="W124" i="1"/>
  <c r="W151" i="1"/>
  <c r="W173" i="1"/>
  <c r="W189" i="1"/>
  <c r="W207" i="1"/>
  <c r="W224" i="1"/>
  <c r="W240" i="1"/>
  <c r="W260" i="1"/>
  <c r="W273" i="1"/>
  <c r="W289" i="1"/>
  <c r="W303" i="1"/>
  <c r="W318" i="1"/>
  <c r="W331" i="1"/>
  <c r="W62" i="1"/>
  <c r="W85" i="1"/>
  <c r="W110" i="1"/>
  <c r="W134" i="1"/>
  <c r="W154" i="1"/>
  <c r="W183" i="1"/>
  <c r="W202" i="1"/>
  <c r="W218" i="1"/>
  <c r="W230" i="1"/>
  <c r="W248" i="1"/>
  <c r="W265" i="1"/>
  <c r="W282" i="1"/>
  <c r="W293" i="1"/>
  <c r="W315" i="1"/>
  <c r="W333" i="1"/>
  <c r="W344" i="1"/>
  <c r="J347" i="1" l="1"/>
  <c r="L350" i="1"/>
  <c r="M349" i="1"/>
  <c r="N349" i="1" s="1"/>
  <c r="P349" i="1"/>
  <c r="Q349" i="1"/>
  <c r="AC348" i="1"/>
  <c r="AE348" i="1" s="1"/>
  <c r="AF348" i="1" s="1"/>
  <c r="G348" i="1"/>
  <c r="F348" i="1" s="1"/>
  <c r="O348" i="1" s="1"/>
  <c r="R348" i="1" s="1"/>
  <c r="V348" i="1" s="1"/>
  <c r="W348" i="1" s="1"/>
  <c r="T367" i="1"/>
  <c r="S368" i="1"/>
  <c r="U367" i="1"/>
  <c r="AG244" i="1"/>
  <c r="B244" i="1" s="1"/>
  <c r="AG342" i="1"/>
  <c r="B342" i="1" s="1"/>
  <c r="AG213" i="1"/>
  <c r="B213" i="1" s="1"/>
  <c r="AG293" i="1"/>
  <c r="AG62" i="1"/>
  <c r="B62" i="1" s="1"/>
  <c r="AG151" i="1"/>
  <c r="B151" i="1" s="1"/>
  <c r="AG256" i="1"/>
  <c r="B256" i="1" s="1"/>
  <c r="AG299" i="1"/>
  <c r="B299" i="1" s="1"/>
  <c r="AG205" i="1"/>
  <c r="B205" i="1" s="1"/>
  <c r="AG141" i="1"/>
  <c r="AG75" i="1"/>
  <c r="B75" i="1" s="1"/>
  <c r="AG118" i="1"/>
  <c r="B118" i="1" s="1"/>
  <c r="AG55" i="1"/>
  <c r="B55" i="1" s="1"/>
  <c r="AG194" i="1"/>
  <c r="B194" i="1" s="1"/>
  <c r="AG149" i="1"/>
  <c r="B149" i="1" s="1"/>
  <c r="AG84" i="1"/>
  <c r="B84" i="1" s="1"/>
  <c r="AG28" i="1"/>
  <c r="B28" i="1" s="1"/>
  <c r="AG319" i="1"/>
  <c r="B319" i="1" s="1"/>
  <c r="AG225" i="1"/>
  <c r="B225" i="1" s="1"/>
  <c r="AG130" i="1"/>
  <c r="B130" i="1" s="1"/>
  <c r="AG10" i="1"/>
  <c r="B10" i="1" s="1"/>
  <c r="AG218" i="1"/>
  <c r="B218" i="1" s="1"/>
  <c r="AG134" i="1"/>
  <c r="AG331" i="1"/>
  <c r="B331" i="1" s="1"/>
  <c r="AG34" i="1"/>
  <c r="B34" i="1" s="1"/>
  <c r="AG279" i="1"/>
  <c r="B279" i="1" s="1"/>
  <c r="AG215" i="1"/>
  <c r="AG185" i="1"/>
  <c r="B185" i="1" s="1"/>
  <c r="AG89" i="1"/>
  <c r="AG54" i="1"/>
  <c r="B54" i="1" s="1"/>
  <c r="AG119" i="1"/>
  <c r="AG21" i="1"/>
  <c r="B21" i="1" s="1"/>
  <c r="AG322" i="1"/>
  <c r="B322" i="1" s="1"/>
  <c r="AG290" i="1"/>
  <c r="AG258" i="1"/>
  <c r="AG229" i="1"/>
  <c r="B229" i="1" s="1"/>
  <c r="AG195" i="1"/>
  <c r="B195" i="1" s="1"/>
  <c r="AG162" i="1"/>
  <c r="B162" i="1" s="1"/>
  <c r="AG131" i="1"/>
  <c r="AG99" i="1"/>
  <c r="AG66" i="1"/>
  <c r="B66" i="1" s="1"/>
  <c r="AG35" i="1"/>
  <c r="B35" i="1" s="1"/>
  <c r="AG139" i="1"/>
  <c r="AG108" i="1"/>
  <c r="B108" i="1" s="1"/>
  <c r="AG77" i="1"/>
  <c r="B77" i="1" s="1"/>
  <c r="X371" i="1"/>
  <c r="K371" i="1"/>
  <c r="A372" i="1"/>
  <c r="AG305" i="1"/>
  <c r="B305" i="1" s="1"/>
  <c r="AG242" i="1"/>
  <c r="AG166" i="1"/>
  <c r="B166" i="1" s="1"/>
  <c r="AG76" i="1"/>
  <c r="B328" i="1"/>
  <c r="B68" i="1"/>
  <c r="AG171" i="1"/>
  <c r="AG140" i="1"/>
  <c r="AG109" i="1"/>
  <c r="B109" i="1" s="1"/>
  <c r="AG74" i="1"/>
  <c r="B74" i="1" s="1"/>
  <c r="AG44" i="1"/>
  <c r="B44" i="1" s="1"/>
  <c r="AG25" i="1"/>
  <c r="B25" i="1" s="1"/>
  <c r="AG105" i="1"/>
  <c r="AG341" i="1"/>
  <c r="AG313" i="1"/>
  <c r="B313" i="1" s="1"/>
  <c r="AG278" i="1"/>
  <c r="AG247" i="1"/>
  <c r="B247" i="1" s="1"/>
  <c r="AG216" i="1"/>
  <c r="AG182" i="1"/>
  <c r="B182" i="1" s="1"/>
  <c r="AG152" i="1"/>
  <c r="AG117" i="1"/>
  <c r="B117" i="1" s="1"/>
  <c r="AG86" i="1"/>
  <c r="AG56" i="1"/>
  <c r="B56" i="1" s="1"/>
  <c r="AG154" i="1"/>
  <c r="B154" i="1" s="1"/>
  <c r="AG320" i="1"/>
  <c r="AG223" i="1"/>
  <c r="AG159" i="1"/>
  <c r="AG94" i="1"/>
  <c r="AG143" i="1"/>
  <c r="AG330" i="1"/>
  <c r="B330" i="1" s="1"/>
  <c r="AG235" i="1"/>
  <c r="AG107" i="1"/>
  <c r="B107" i="1" s="1"/>
  <c r="AG43" i="1"/>
  <c r="B43" i="1" s="1"/>
  <c r="AB375" i="1"/>
  <c r="AG253" i="1"/>
  <c r="B253" i="1" s="1"/>
  <c r="AG115" i="1"/>
  <c r="B115" i="1" s="1"/>
  <c r="AG53" i="1"/>
  <c r="B53" i="1" s="1"/>
  <c r="AG129" i="1"/>
  <c r="B129" i="1" s="1"/>
  <c r="AG254" i="1"/>
  <c r="B254" i="1" s="1"/>
  <c r="AG161" i="1"/>
  <c r="B161" i="1" s="1"/>
  <c r="AG63" i="1"/>
  <c r="B63" i="1" s="1"/>
  <c r="AG282" i="1"/>
  <c r="AG207" i="1"/>
  <c r="AG343" i="1"/>
  <c r="B343" i="1" s="1"/>
  <c r="AG249" i="1"/>
  <c r="AG153" i="1"/>
  <c r="B153" i="1" s="1"/>
  <c r="AG333" i="1"/>
  <c r="AG265" i="1"/>
  <c r="B265" i="1" s="1"/>
  <c r="AG202" i="1"/>
  <c r="AG110" i="1"/>
  <c r="B110" i="1" s="1"/>
  <c r="AG260" i="1"/>
  <c r="AG102" i="1"/>
  <c r="B102" i="1" s="1"/>
  <c r="AG304" i="1"/>
  <c r="AG206" i="1"/>
  <c r="B206" i="1" s="1"/>
  <c r="AG147" i="1"/>
  <c r="AG113" i="1"/>
  <c r="B113" i="1" s="1"/>
  <c r="AG80" i="1"/>
  <c r="AG93" i="1"/>
  <c r="B93" i="1" s="1"/>
  <c r="AG26" i="1"/>
  <c r="B26" i="1" s="1"/>
  <c r="AG316" i="1"/>
  <c r="B316" i="1" s="1"/>
  <c r="AG217" i="1"/>
  <c r="AG120" i="1"/>
  <c r="B120" i="1" s="1"/>
  <c r="B276" i="1"/>
  <c r="B227" i="1"/>
  <c r="AG133" i="1"/>
  <c r="B133" i="1" s="1"/>
  <c r="AG101" i="1"/>
  <c r="B101" i="1" s="1"/>
  <c r="AG67" i="1"/>
  <c r="AG283" i="1"/>
  <c r="B283" i="1" s="1"/>
  <c r="AG222" i="1"/>
  <c r="B222" i="1" s="1"/>
  <c r="AG145" i="1"/>
  <c r="B145" i="1" s="1"/>
  <c r="AG197" i="1"/>
  <c r="B197" i="1" s="1"/>
  <c r="AG165" i="1"/>
  <c r="AG132" i="1"/>
  <c r="B132" i="1" s="1"/>
  <c r="AG100" i="1"/>
  <c r="AG70" i="1"/>
  <c r="B70" i="1" s="1"/>
  <c r="AG36" i="1"/>
  <c r="B36" i="1" s="1"/>
  <c r="AG178" i="1"/>
  <c r="B178" i="1" s="1"/>
  <c r="AG83" i="1"/>
  <c r="B83" i="1" s="1"/>
  <c r="AG17" i="1"/>
  <c r="B17" i="1" s="1"/>
  <c r="AG335" i="1"/>
  <c r="AG302" i="1"/>
  <c r="B302" i="1" s="1"/>
  <c r="AG271" i="1"/>
  <c r="AG239" i="1"/>
  <c r="B239" i="1" s="1"/>
  <c r="AG208" i="1"/>
  <c r="B208" i="1" s="1"/>
  <c r="AG175" i="1"/>
  <c r="B175" i="1" s="1"/>
  <c r="AG142" i="1"/>
  <c r="B142" i="1" s="1"/>
  <c r="AG111" i="1"/>
  <c r="B111" i="1" s="1"/>
  <c r="AG79" i="1"/>
  <c r="B79" i="1" s="1"/>
  <c r="B264" i="1"/>
  <c r="B221" i="1"/>
  <c r="B150" i="1"/>
  <c r="B58" i="1"/>
  <c r="AG230" i="1"/>
  <c r="AG289" i="1"/>
  <c r="B289" i="1" s="1"/>
  <c r="AG224" i="1"/>
  <c r="B224" i="1" s="1"/>
  <c r="AG288" i="1"/>
  <c r="B288" i="1" s="1"/>
  <c r="AG191" i="1"/>
  <c r="B191" i="1" s="1"/>
  <c r="AG127" i="1"/>
  <c r="B127" i="1" s="1"/>
  <c r="AG64" i="1"/>
  <c r="B64" i="1" s="1"/>
  <c r="AG50" i="1"/>
  <c r="B50" i="1" s="1"/>
  <c r="AG267" i="1"/>
  <c r="B267" i="1" s="1"/>
  <c r="AG174" i="1"/>
  <c r="B174" i="1" s="1"/>
  <c r="AG148" i="1"/>
  <c r="B148" i="1" s="1"/>
  <c r="AG87" i="1"/>
  <c r="B87" i="1" s="1"/>
  <c r="AJ371" i="1"/>
  <c r="Z370" i="1"/>
  <c r="AA370" i="1" s="1"/>
  <c r="AH370" i="1" s="1"/>
  <c r="Y370" i="1"/>
  <c r="I371" i="1"/>
  <c r="H371" i="1" s="1"/>
  <c r="C371" i="1"/>
  <c r="E371" i="1" s="1"/>
  <c r="AG323" i="1"/>
  <c r="B323" i="1" s="1"/>
  <c r="AG97" i="1"/>
  <c r="B97" i="1" s="1"/>
  <c r="AG179" i="1"/>
  <c r="B179" i="1" s="1"/>
  <c r="AG287" i="1"/>
  <c r="B287" i="1" s="1"/>
  <c r="AG192" i="1"/>
  <c r="B192" i="1" s="1"/>
  <c r="AG96" i="1"/>
  <c r="B96" i="1" s="1"/>
  <c r="AG344" i="1"/>
  <c r="AG273" i="1"/>
  <c r="B273" i="1" s="1"/>
  <c r="AG124" i="1"/>
  <c r="B124" i="1" s="1"/>
  <c r="AG309" i="1"/>
  <c r="B309" i="1" s="1"/>
  <c r="AG122" i="1"/>
  <c r="B122" i="1" s="1"/>
  <c r="AG318" i="1"/>
  <c r="B318" i="1" s="1"/>
  <c r="AG189" i="1"/>
  <c r="B189" i="1" s="1"/>
  <c r="AG13" i="1"/>
  <c r="B13" i="1" s="1"/>
  <c r="AG336" i="1"/>
  <c r="B336" i="1" s="1"/>
  <c r="AG274" i="1"/>
  <c r="B274" i="1" s="1"/>
  <c r="AG238" i="1"/>
  <c r="B238" i="1" s="1"/>
  <c r="AG177" i="1"/>
  <c r="B177" i="1" s="1"/>
  <c r="AG347" i="1"/>
  <c r="B347" i="1" s="1"/>
  <c r="AG285" i="1"/>
  <c r="B285" i="1" s="1"/>
  <c r="AG252" i="1"/>
  <c r="B252" i="1" s="1"/>
  <c r="AG186" i="1"/>
  <c r="B186" i="1" s="1"/>
  <c r="AG156" i="1"/>
  <c r="B156" i="1" s="1"/>
  <c r="AG91" i="1"/>
  <c r="AG59" i="1"/>
  <c r="AG11" i="1"/>
  <c r="B11" i="1" s="1"/>
  <c r="AG315" i="1"/>
  <c r="B315" i="1" s="1"/>
  <c r="AG248" i="1"/>
  <c r="B248" i="1" s="1"/>
  <c r="AG183" i="1"/>
  <c r="B183" i="1" s="1"/>
  <c r="AG85" i="1"/>
  <c r="B85" i="1" s="1"/>
  <c r="AG303" i="1"/>
  <c r="AG240" i="1"/>
  <c r="B240" i="1" s="1"/>
  <c r="AG173" i="1"/>
  <c r="B173" i="1" s="1"/>
  <c r="AG78" i="1"/>
  <c r="B78" i="1" s="1"/>
  <c r="AG326" i="1"/>
  <c r="B326" i="1" s="1"/>
  <c r="AG295" i="1"/>
  <c r="B295" i="1" s="1"/>
  <c r="AG266" i="1"/>
  <c r="AG231" i="1"/>
  <c r="B231" i="1" s="1"/>
  <c r="AG201" i="1"/>
  <c r="B201" i="1" s="1"/>
  <c r="AG168" i="1"/>
  <c r="B168" i="1" s="1"/>
  <c r="AG138" i="1"/>
  <c r="B138" i="1" s="1"/>
  <c r="AG104" i="1"/>
  <c r="B104" i="1" s="1"/>
  <c r="AG73" i="1"/>
  <c r="B73" i="1" s="1"/>
  <c r="AG41" i="1"/>
  <c r="B41" i="1" s="1"/>
  <c r="AG169" i="1"/>
  <c r="AG69" i="1"/>
  <c r="B69" i="1" s="1"/>
  <c r="AG339" i="1"/>
  <c r="B339" i="1" s="1"/>
  <c r="AG307" i="1"/>
  <c r="B307" i="1" s="1"/>
  <c r="AG277" i="1"/>
  <c r="AG241" i="1"/>
  <c r="AG209" i="1"/>
  <c r="AG180" i="1"/>
  <c r="B180" i="1" s="1"/>
  <c r="AG146" i="1"/>
  <c r="AG116" i="1"/>
  <c r="AG82" i="1"/>
  <c r="AG51" i="1"/>
  <c r="B51" i="1" s="1"/>
  <c r="AG23" i="1"/>
  <c r="B23" i="1" s="1"/>
  <c r="B334" i="1"/>
  <c r="B301" i="1"/>
  <c r="B286" i="1"/>
  <c r="B270" i="1"/>
  <c r="B255" i="1"/>
  <c r="B234" i="1"/>
  <c r="B204" i="1"/>
  <c r="B172" i="1"/>
  <c r="AG157" i="1"/>
  <c r="B157" i="1" s="1"/>
  <c r="AG126" i="1"/>
  <c r="B126" i="1" s="1"/>
  <c r="AG95" i="1"/>
  <c r="B95" i="1" s="1"/>
  <c r="AG60" i="1"/>
  <c r="B60" i="1" s="1"/>
  <c r="AG19" i="1"/>
  <c r="B19" i="1" s="1"/>
  <c r="B176" i="1"/>
  <c r="B144" i="1"/>
  <c r="B106" i="1"/>
  <c r="B65" i="1"/>
  <c r="AG269" i="1"/>
  <c r="B269" i="1" s="1"/>
  <c r="AG211" i="1"/>
  <c r="B211" i="1" s="1"/>
  <c r="AG121" i="1"/>
  <c r="B121" i="1" s="1"/>
  <c r="W346" i="1"/>
  <c r="B90" i="1"/>
  <c r="B259" i="1"/>
  <c r="AG190" i="1"/>
  <c r="AG158" i="1"/>
  <c r="B158" i="1" s="1"/>
  <c r="AG125" i="1"/>
  <c r="AG92" i="1"/>
  <c r="AG61" i="1"/>
  <c r="AG16" i="1"/>
  <c r="B16" i="1" s="1"/>
  <c r="AG155" i="1"/>
  <c r="AG57" i="1"/>
  <c r="B57" i="1" s="1"/>
  <c r="AG325" i="1"/>
  <c r="AG294" i="1"/>
  <c r="B294" i="1" s="1"/>
  <c r="AG262" i="1"/>
  <c r="AG232" i="1"/>
  <c r="B232" i="1" s="1"/>
  <c r="AG198" i="1"/>
  <c r="AG167" i="1"/>
  <c r="B167" i="1" s="1"/>
  <c r="AG135" i="1"/>
  <c r="AG103" i="1"/>
  <c r="B103" i="1" s="1"/>
  <c r="AG71" i="1"/>
  <c r="AG38" i="1"/>
  <c r="B38" i="1" s="1"/>
  <c r="B329" i="1"/>
  <c r="B312" i="1"/>
  <c r="B298" i="1"/>
  <c r="B272" i="1"/>
  <c r="B257" i="1"/>
  <c r="B243" i="1"/>
  <c r="B226" i="1"/>
  <c r="B210" i="1"/>
  <c r="B193" i="1"/>
  <c r="B170" i="1"/>
  <c r="B137" i="1"/>
  <c r="B114" i="1"/>
  <c r="B72" i="1"/>
  <c r="AG348" i="1" l="1"/>
  <c r="B348" i="1" s="1"/>
  <c r="J348" i="1"/>
  <c r="AC349" i="1"/>
  <c r="AE349" i="1" s="1"/>
  <c r="AF349" i="1" s="1"/>
  <c r="G349" i="1"/>
  <c r="F349" i="1" s="1"/>
  <c r="O349" i="1" s="1"/>
  <c r="R349" i="1" s="1"/>
  <c r="V349" i="1" s="1"/>
  <c r="W349" i="1" s="1"/>
  <c r="M350" i="1"/>
  <c r="N350" i="1" s="1"/>
  <c r="P350" i="1"/>
  <c r="Q350" i="1"/>
  <c r="L351" i="1"/>
  <c r="U368" i="1"/>
  <c r="T368" i="1"/>
  <c r="S369" i="1"/>
  <c r="B169" i="1"/>
  <c r="B266" i="1"/>
  <c r="AB376" i="1"/>
  <c r="AJ372" i="1"/>
  <c r="Z371" i="1"/>
  <c r="AA371" i="1" s="1"/>
  <c r="AH371" i="1" s="1"/>
  <c r="Y371" i="1"/>
  <c r="I372" i="1"/>
  <c r="H372" i="1" s="1"/>
  <c r="C372" i="1"/>
  <c r="E372" i="1" s="1"/>
  <c r="AG346" i="1"/>
  <c r="B346" i="1" s="1"/>
  <c r="B92" i="1"/>
  <c r="B116" i="1"/>
  <c r="B344" i="1"/>
  <c r="B94" i="1"/>
  <c r="B223" i="1"/>
  <c r="B105" i="1"/>
  <c r="B171" i="1"/>
  <c r="A373" i="1"/>
  <c r="X372" i="1"/>
  <c r="K372" i="1"/>
  <c r="B99" i="1"/>
  <c r="B290" i="1"/>
  <c r="B303" i="1"/>
  <c r="B59" i="1"/>
  <c r="B241" i="1"/>
  <c r="B71" i="1"/>
  <c r="B135" i="1"/>
  <c r="B198" i="1"/>
  <c r="B262" i="1"/>
  <c r="B325" i="1"/>
  <c r="B155" i="1"/>
  <c r="B61" i="1"/>
  <c r="B125" i="1"/>
  <c r="B190" i="1"/>
  <c r="B82" i="1"/>
  <c r="B146" i="1"/>
  <c r="B209" i="1"/>
  <c r="B277" i="1"/>
  <c r="B91" i="1"/>
  <c r="B230" i="1"/>
  <c r="B271" i="1"/>
  <c r="B335" i="1"/>
  <c r="B100" i="1"/>
  <c r="B165" i="1"/>
  <c r="B67" i="1"/>
  <c r="B217" i="1"/>
  <c r="B80" i="1"/>
  <c r="B147" i="1"/>
  <c r="B304" i="1"/>
  <c r="B260" i="1"/>
  <c r="B202" i="1"/>
  <c r="B333" i="1"/>
  <c r="B249" i="1"/>
  <c r="B207" i="1"/>
  <c r="B282" i="1"/>
  <c r="B235" i="1"/>
  <c r="B143" i="1"/>
  <c r="B159" i="1"/>
  <c r="B320" i="1"/>
  <c r="B86" i="1"/>
  <c r="B152" i="1"/>
  <c r="B216" i="1"/>
  <c r="B278" i="1"/>
  <c r="B341" i="1"/>
  <c r="B140" i="1"/>
  <c r="B76" i="1"/>
  <c r="B242" i="1"/>
  <c r="B139" i="1"/>
  <c r="B131" i="1"/>
  <c r="B258" i="1"/>
  <c r="B119" i="1"/>
  <c r="B89" i="1"/>
  <c r="B215" i="1"/>
  <c r="B134" i="1"/>
  <c r="B141" i="1"/>
  <c r="B293" i="1"/>
  <c r="J349" i="1" l="1"/>
  <c r="AC350" i="1"/>
  <c r="AE350" i="1" s="1"/>
  <c r="AF350" i="1" s="1"/>
  <c r="G350" i="1"/>
  <c r="F350" i="1" s="1"/>
  <c r="J350" i="1" s="1"/>
  <c r="P351" i="1"/>
  <c r="Q351" i="1"/>
  <c r="L352" i="1"/>
  <c r="M351" i="1"/>
  <c r="N351" i="1" s="1"/>
  <c r="T369" i="1"/>
  <c r="S370" i="1"/>
  <c r="U369" i="1"/>
  <c r="AG349" i="1"/>
  <c r="B349" i="1" s="1"/>
  <c r="Z372" i="1"/>
  <c r="AA372" i="1" s="1"/>
  <c r="AH372" i="1" s="1"/>
  <c r="I373" i="1"/>
  <c r="H373" i="1" s="1"/>
  <c r="Y372" i="1"/>
  <c r="AJ373" i="1"/>
  <c r="C373" i="1"/>
  <c r="E373" i="1" s="1"/>
  <c r="AB377" i="1"/>
  <c r="A374" i="1"/>
  <c r="K373" i="1"/>
  <c r="X373" i="1"/>
  <c r="O350" i="1" l="1"/>
  <c r="R350" i="1" s="1"/>
  <c r="V350" i="1" s="1"/>
  <c r="W350" i="1" s="1"/>
  <c r="AG350" i="1" s="1"/>
  <c r="G351" i="1"/>
  <c r="F351" i="1" s="1"/>
  <c r="J351" i="1" s="1"/>
  <c r="AC351" i="1"/>
  <c r="AE351" i="1" s="1"/>
  <c r="AF351" i="1" s="1"/>
  <c r="L353" i="1"/>
  <c r="P352" i="1"/>
  <c r="M352" i="1"/>
  <c r="N352" i="1" s="1"/>
  <c r="Q352" i="1"/>
  <c r="U370" i="1"/>
  <c r="S371" i="1"/>
  <c r="T370" i="1"/>
  <c r="X374" i="1"/>
  <c r="K374" i="1"/>
  <c r="A375" i="1"/>
  <c r="AB378" i="1"/>
  <c r="C374" i="1"/>
  <c r="E374" i="1" s="1"/>
  <c r="I374" i="1"/>
  <c r="H374" i="1" s="1"/>
  <c r="Z373" i="1"/>
  <c r="AA373" i="1" s="1"/>
  <c r="AH373" i="1" s="1"/>
  <c r="Y373" i="1"/>
  <c r="AJ374" i="1"/>
  <c r="O351" i="1" l="1"/>
  <c r="R351" i="1" s="1"/>
  <c r="V351" i="1" s="1"/>
  <c r="W351" i="1" s="1"/>
  <c r="AG351" i="1" s="1"/>
  <c r="B351" i="1" s="1"/>
  <c r="G352" i="1"/>
  <c r="F352" i="1" s="1"/>
  <c r="O352" i="1" s="1"/>
  <c r="R352" i="1" s="1"/>
  <c r="V352" i="1" s="1"/>
  <c r="W352" i="1" s="1"/>
  <c r="AC352" i="1"/>
  <c r="AE352" i="1" s="1"/>
  <c r="AF352" i="1" s="1"/>
  <c r="L354" i="1"/>
  <c r="Q353" i="1"/>
  <c r="M353" i="1"/>
  <c r="N353" i="1" s="1"/>
  <c r="P353" i="1"/>
  <c r="U371" i="1"/>
  <c r="T371" i="1"/>
  <c r="S372" i="1"/>
  <c r="X375" i="1"/>
  <c r="A376" i="1"/>
  <c r="K375" i="1"/>
  <c r="AB379" i="1"/>
  <c r="Y374" i="1"/>
  <c r="I375" i="1"/>
  <c r="H375" i="1" s="1"/>
  <c r="Z374" i="1"/>
  <c r="AA374" i="1" s="1"/>
  <c r="AH374" i="1" s="1"/>
  <c r="C375" i="1"/>
  <c r="E375" i="1" s="1"/>
  <c r="AJ375" i="1"/>
  <c r="B350" i="1"/>
  <c r="J352" i="1" l="1"/>
  <c r="AC353" i="1"/>
  <c r="AE353" i="1" s="1"/>
  <c r="AF353" i="1" s="1"/>
  <c r="G353" i="1"/>
  <c r="F353" i="1" s="1"/>
  <c r="J353" i="1" s="1"/>
  <c r="L355" i="1"/>
  <c r="M354" i="1"/>
  <c r="N354" i="1" s="1"/>
  <c r="P354" i="1"/>
  <c r="Q354" i="1"/>
  <c r="S373" i="1"/>
  <c r="T372" i="1"/>
  <c r="U372" i="1"/>
  <c r="AB380" i="1"/>
  <c r="A377" i="1"/>
  <c r="K376" i="1"/>
  <c r="X376" i="1"/>
  <c r="AG352" i="1"/>
  <c r="B352" i="1" s="1"/>
  <c r="AJ376" i="1"/>
  <c r="Y375" i="1"/>
  <c r="I376" i="1"/>
  <c r="H376" i="1" s="1"/>
  <c r="Z375" i="1"/>
  <c r="AA375" i="1" s="1"/>
  <c r="AH375" i="1" s="1"/>
  <c r="C376" i="1"/>
  <c r="E376" i="1" s="1"/>
  <c r="O353" i="1" l="1"/>
  <c r="R353" i="1" s="1"/>
  <c r="V353" i="1" s="1"/>
  <c r="W353" i="1" s="1"/>
  <c r="AG353" i="1" s="1"/>
  <c r="B353" i="1" s="1"/>
  <c r="G354" i="1"/>
  <c r="F354" i="1" s="1"/>
  <c r="J354" i="1" s="1"/>
  <c r="AC354" i="1"/>
  <c r="AE354" i="1" s="1"/>
  <c r="AF354" i="1" s="1"/>
  <c r="M355" i="1"/>
  <c r="N355" i="1" s="1"/>
  <c r="P355" i="1"/>
  <c r="Q355" i="1"/>
  <c r="L356" i="1"/>
  <c r="T373" i="1"/>
  <c r="U373" i="1"/>
  <c r="S374" i="1"/>
  <c r="A378" i="1"/>
  <c r="K377" i="1"/>
  <c r="X377" i="1"/>
  <c r="AB381" i="1"/>
  <c r="Z376" i="1"/>
  <c r="AA376" i="1" s="1"/>
  <c r="AH376" i="1" s="1"/>
  <c r="Y376" i="1"/>
  <c r="AJ377" i="1"/>
  <c r="I377" i="1"/>
  <c r="H377" i="1" s="1"/>
  <c r="C377" i="1"/>
  <c r="E377" i="1" s="1"/>
  <c r="O354" i="1" l="1"/>
  <c r="R354" i="1" s="1"/>
  <c r="V354" i="1" s="1"/>
  <c r="W354" i="1" s="1"/>
  <c r="P356" i="1"/>
  <c r="Q356" i="1"/>
  <c r="L357" i="1"/>
  <c r="M356" i="1"/>
  <c r="N356" i="1" s="1"/>
  <c r="G355" i="1"/>
  <c r="F355" i="1" s="1"/>
  <c r="O355" i="1" s="1"/>
  <c r="R355" i="1" s="1"/>
  <c r="V355" i="1" s="1"/>
  <c r="W355" i="1" s="1"/>
  <c r="AC355" i="1"/>
  <c r="AE355" i="1" s="1"/>
  <c r="AF355" i="1" s="1"/>
  <c r="T374" i="1"/>
  <c r="U374" i="1"/>
  <c r="S375" i="1"/>
  <c r="AB382" i="1"/>
  <c r="K378" i="1"/>
  <c r="X378" i="1"/>
  <c r="A379" i="1"/>
  <c r="I378" i="1"/>
  <c r="H378" i="1" s="1"/>
  <c r="C378" i="1"/>
  <c r="E378" i="1" s="1"/>
  <c r="Z377" i="1"/>
  <c r="AA377" i="1" s="1"/>
  <c r="AH377" i="1" s="1"/>
  <c r="AJ378" i="1"/>
  <c r="Y377" i="1"/>
  <c r="J355" i="1" l="1"/>
  <c r="AC356" i="1"/>
  <c r="AE356" i="1" s="1"/>
  <c r="AF356" i="1" s="1"/>
  <c r="G356" i="1"/>
  <c r="F356" i="1" s="1"/>
  <c r="O356" i="1" s="1"/>
  <c r="R356" i="1" s="1"/>
  <c r="V356" i="1" s="1"/>
  <c r="W356" i="1" s="1"/>
  <c r="L358" i="1"/>
  <c r="M357" i="1"/>
  <c r="N357" i="1" s="1"/>
  <c r="P357" i="1"/>
  <c r="Q357" i="1"/>
  <c r="T375" i="1"/>
  <c r="U375" i="1"/>
  <c r="S376" i="1"/>
  <c r="AG354" i="1"/>
  <c r="B354" i="1" s="1"/>
  <c r="Y378" i="1"/>
  <c r="I379" i="1"/>
  <c r="H379" i="1" s="1"/>
  <c r="Z378" i="1"/>
  <c r="AA378" i="1" s="1"/>
  <c r="AH378" i="1" s="1"/>
  <c r="C379" i="1"/>
  <c r="E379" i="1" s="1"/>
  <c r="AJ379" i="1"/>
  <c r="AB383" i="1"/>
  <c r="X379" i="1"/>
  <c r="K379" i="1"/>
  <c r="A380" i="1"/>
  <c r="AG355" i="1"/>
  <c r="J356" i="1" l="1"/>
  <c r="AC357" i="1"/>
  <c r="AE357" i="1" s="1"/>
  <c r="AF357" i="1" s="1"/>
  <c r="G357" i="1"/>
  <c r="F357" i="1" s="1"/>
  <c r="O357" i="1" s="1"/>
  <c r="R357" i="1" s="1"/>
  <c r="V357" i="1" s="1"/>
  <c r="W357" i="1" s="1"/>
  <c r="P358" i="1"/>
  <c r="Q358" i="1"/>
  <c r="M358" i="1"/>
  <c r="N358" i="1" s="1"/>
  <c r="L359" i="1"/>
  <c r="U376" i="1"/>
  <c r="T376" i="1"/>
  <c r="S377" i="1"/>
  <c r="C380" i="1"/>
  <c r="E380" i="1" s="1"/>
  <c r="I380" i="1"/>
  <c r="H380" i="1" s="1"/>
  <c r="Z379" i="1"/>
  <c r="AA379" i="1" s="1"/>
  <c r="AH379" i="1" s="1"/>
  <c r="AJ380" i="1"/>
  <c r="Y379" i="1"/>
  <c r="AB384" i="1"/>
  <c r="X380" i="1"/>
  <c r="A381" i="1"/>
  <c r="K380" i="1"/>
  <c r="AG356" i="1"/>
  <c r="B356" i="1" s="1"/>
  <c r="B355" i="1"/>
  <c r="J357" i="1" l="1"/>
  <c r="L360" i="1"/>
  <c r="P359" i="1"/>
  <c r="Q359" i="1"/>
  <c r="M359" i="1"/>
  <c r="N359" i="1" s="1"/>
  <c r="G358" i="1"/>
  <c r="F358" i="1" s="1"/>
  <c r="O358" i="1" s="1"/>
  <c r="R358" i="1" s="1"/>
  <c r="V358" i="1" s="1"/>
  <c r="W358" i="1" s="1"/>
  <c r="AC358" i="1"/>
  <c r="AE358" i="1" s="1"/>
  <c r="AF358" i="1" s="1"/>
  <c r="U377" i="1"/>
  <c r="T377" i="1"/>
  <c r="S378" i="1"/>
  <c r="Z380" i="1"/>
  <c r="AA380" i="1" s="1"/>
  <c r="AH380" i="1" s="1"/>
  <c r="Y380" i="1"/>
  <c r="AJ381" i="1"/>
  <c r="I381" i="1"/>
  <c r="H381" i="1" s="1"/>
  <c r="C381" i="1"/>
  <c r="E381" i="1" s="1"/>
  <c r="AB385" i="1"/>
  <c r="X381" i="1"/>
  <c r="A382" i="1"/>
  <c r="K381" i="1"/>
  <c r="AG357" i="1"/>
  <c r="B357" i="1" s="1"/>
  <c r="J358" i="1" l="1"/>
  <c r="AC359" i="1"/>
  <c r="AE359" i="1" s="1"/>
  <c r="AF359" i="1" s="1"/>
  <c r="G359" i="1"/>
  <c r="F359" i="1" s="1"/>
  <c r="O359" i="1" s="1"/>
  <c r="R359" i="1" s="1"/>
  <c r="V359" i="1" s="1"/>
  <c r="W359" i="1" s="1"/>
  <c r="M360" i="1"/>
  <c r="N360" i="1" s="1"/>
  <c r="P360" i="1"/>
  <c r="Q360" i="1"/>
  <c r="L361" i="1"/>
  <c r="U378" i="1"/>
  <c r="T378" i="1"/>
  <c r="S379" i="1"/>
  <c r="AB386" i="1"/>
  <c r="AJ382" i="1"/>
  <c r="Z381" i="1"/>
  <c r="AA381" i="1" s="1"/>
  <c r="AH381" i="1" s="1"/>
  <c r="Y381" i="1"/>
  <c r="I382" i="1"/>
  <c r="H382" i="1" s="1"/>
  <c r="C382" i="1"/>
  <c r="E382" i="1" s="1"/>
  <c r="AG358" i="1"/>
  <c r="B358" i="1" s="1"/>
  <c r="K382" i="1"/>
  <c r="A383" i="1"/>
  <c r="X382" i="1"/>
  <c r="J359" i="1" l="1"/>
  <c r="P361" i="1"/>
  <c r="M361" i="1"/>
  <c r="N361" i="1" s="1"/>
  <c r="Q361" i="1"/>
  <c r="L362" i="1"/>
  <c r="AC360" i="1"/>
  <c r="AE360" i="1" s="1"/>
  <c r="AF360" i="1" s="1"/>
  <c r="G360" i="1"/>
  <c r="F360" i="1" s="1"/>
  <c r="J360" i="1" s="1"/>
  <c r="T379" i="1"/>
  <c r="S380" i="1"/>
  <c r="U379" i="1"/>
  <c r="AB387" i="1"/>
  <c r="Y382" i="1"/>
  <c r="I383" i="1"/>
  <c r="H383" i="1" s="1"/>
  <c r="Z382" i="1"/>
  <c r="AA382" i="1" s="1"/>
  <c r="AH382" i="1" s="1"/>
  <c r="C383" i="1"/>
  <c r="E383" i="1" s="1"/>
  <c r="AJ383" i="1"/>
  <c r="X383" i="1"/>
  <c r="A384" i="1"/>
  <c r="K383" i="1"/>
  <c r="AG359" i="1"/>
  <c r="B359" i="1" s="1"/>
  <c r="O360" i="1" l="1"/>
  <c r="R360" i="1" s="1"/>
  <c r="V360" i="1" s="1"/>
  <c r="W360" i="1" s="1"/>
  <c r="AG360" i="1" s="1"/>
  <c r="B360" i="1" s="1"/>
  <c r="M362" i="1"/>
  <c r="N362" i="1" s="1"/>
  <c r="P362" i="1"/>
  <c r="Q362" i="1"/>
  <c r="L363" i="1"/>
  <c r="AC361" i="1"/>
  <c r="AE361" i="1" s="1"/>
  <c r="AF361" i="1" s="1"/>
  <c r="G361" i="1"/>
  <c r="F361" i="1" s="1"/>
  <c r="O361" i="1" s="1"/>
  <c r="R361" i="1" s="1"/>
  <c r="V361" i="1" s="1"/>
  <c r="W361" i="1" s="1"/>
  <c r="S381" i="1"/>
  <c r="T380" i="1"/>
  <c r="U380" i="1"/>
  <c r="A385" i="1"/>
  <c r="X384" i="1"/>
  <c r="K384" i="1"/>
  <c r="C384" i="1"/>
  <c r="E384" i="1" s="1"/>
  <c r="Y383" i="1"/>
  <c r="AJ384" i="1"/>
  <c r="I384" i="1"/>
  <c r="H384" i="1" s="1"/>
  <c r="Z383" i="1"/>
  <c r="AA383" i="1" s="1"/>
  <c r="AH383" i="1" s="1"/>
  <c r="AB388" i="1"/>
  <c r="J361" i="1" l="1"/>
  <c r="Q363" i="1"/>
  <c r="L364" i="1"/>
  <c r="M363" i="1"/>
  <c r="N363" i="1" s="1"/>
  <c r="P363" i="1"/>
  <c r="AC362" i="1"/>
  <c r="AE362" i="1" s="1"/>
  <c r="AF362" i="1" s="1"/>
  <c r="G362" i="1"/>
  <c r="F362" i="1" s="1"/>
  <c r="J362" i="1" s="1"/>
  <c r="S382" i="1"/>
  <c r="T381" i="1"/>
  <c r="U381" i="1"/>
  <c r="Z384" i="1"/>
  <c r="AA384" i="1" s="1"/>
  <c r="AH384" i="1" s="1"/>
  <c r="Y384" i="1"/>
  <c r="AJ385" i="1"/>
  <c r="I385" i="1"/>
  <c r="H385" i="1" s="1"/>
  <c r="C385" i="1"/>
  <c r="E385" i="1" s="1"/>
  <c r="K385" i="1"/>
  <c r="A386" i="1"/>
  <c r="X385" i="1"/>
  <c r="AG361" i="1"/>
  <c r="B361" i="1" s="1"/>
  <c r="AB389" i="1"/>
  <c r="G363" i="1" l="1"/>
  <c r="F363" i="1" s="1"/>
  <c r="O363" i="1" s="1"/>
  <c r="R363" i="1" s="1"/>
  <c r="V363" i="1" s="1"/>
  <c r="W363" i="1" s="1"/>
  <c r="AC363" i="1"/>
  <c r="AE363" i="1" s="1"/>
  <c r="AF363" i="1" s="1"/>
  <c r="M364" i="1"/>
  <c r="N364" i="1" s="1"/>
  <c r="Q364" i="1"/>
  <c r="L365" i="1"/>
  <c r="P364" i="1"/>
  <c r="O362" i="1"/>
  <c r="R362" i="1" s="1"/>
  <c r="V362" i="1" s="1"/>
  <c r="W362" i="1" s="1"/>
  <c r="AG362" i="1" s="1"/>
  <c r="B362" i="1" s="1"/>
  <c r="S383" i="1"/>
  <c r="T382" i="1"/>
  <c r="U382" i="1"/>
  <c r="AB390" i="1"/>
  <c r="X386" i="1"/>
  <c r="A387" i="1"/>
  <c r="K386" i="1"/>
  <c r="I386" i="1"/>
  <c r="H386" i="1" s="1"/>
  <c r="C386" i="1"/>
  <c r="E386" i="1" s="1"/>
  <c r="Z385" i="1"/>
  <c r="AA385" i="1" s="1"/>
  <c r="AH385" i="1" s="1"/>
  <c r="AJ386" i="1"/>
  <c r="Y385" i="1"/>
  <c r="J363" i="1" l="1"/>
  <c r="Q365" i="1"/>
  <c r="M365" i="1"/>
  <c r="N365" i="1" s="1"/>
  <c r="L366" i="1"/>
  <c r="P365" i="1"/>
  <c r="AC364" i="1"/>
  <c r="AE364" i="1" s="1"/>
  <c r="AF364" i="1" s="1"/>
  <c r="G364" i="1"/>
  <c r="F364" i="1" s="1"/>
  <c r="O364" i="1" s="1"/>
  <c r="R364" i="1" s="1"/>
  <c r="V364" i="1" s="1"/>
  <c r="W364" i="1" s="1"/>
  <c r="U383" i="1"/>
  <c r="S384" i="1"/>
  <c r="T383" i="1"/>
  <c r="AB391" i="1"/>
  <c r="AG363" i="1"/>
  <c r="B363" i="1" s="1"/>
  <c r="Y386" i="1"/>
  <c r="I387" i="1"/>
  <c r="H387" i="1" s="1"/>
  <c r="Z386" i="1"/>
  <c r="AA386" i="1" s="1"/>
  <c r="AH386" i="1" s="1"/>
  <c r="C387" i="1"/>
  <c r="E387" i="1" s="1"/>
  <c r="AJ387" i="1"/>
  <c r="K387" i="1"/>
  <c r="X387" i="1"/>
  <c r="A388" i="1"/>
  <c r="J364" i="1" l="1"/>
  <c r="P366" i="1"/>
  <c r="L367" i="1"/>
  <c r="Q366" i="1"/>
  <c r="M366" i="1"/>
  <c r="N366" i="1" s="1"/>
  <c r="G365" i="1"/>
  <c r="F365" i="1" s="1"/>
  <c r="O365" i="1" s="1"/>
  <c r="R365" i="1" s="1"/>
  <c r="V365" i="1" s="1"/>
  <c r="W365" i="1" s="1"/>
  <c r="AC365" i="1"/>
  <c r="AE365" i="1" s="1"/>
  <c r="AF365" i="1" s="1"/>
  <c r="T384" i="1"/>
  <c r="U384" i="1"/>
  <c r="S385" i="1"/>
  <c r="AJ388" i="1"/>
  <c r="I388" i="1"/>
  <c r="H388" i="1" s="1"/>
  <c r="Z387" i="1"/>
  <c r="AA387" i="1" s="1"/>
  <c r="AH387" i="1" s="1"/>
  <c r="C388" i="1"/>
  <c r="E388" i="1" s="1"/>
  <c r="Y387" i="1"/>
  <c r="AB392" i="1"/>
  <c r="AG364" i="1"/>
  <c r="X388" i="1"/>
  <c r="A389" i="1"/>
  <c r="K388" i="1"/>
  <c r="G366" i="1" l="1"/>
  <c r="F366" i="1" s="1"/>
  <c r="J366" i="1" s="1"/>
  <c r="AC366" i="1"/>
  <c r="AE366" i="1" s="1"/>
  <c r="AF366" i="1" s="1"/>
  <c r="AH366" i="1" s="1"/>
  <c r="M367" i="1"/>
  <c r="N367" i="1" s="1"/>
  <c r="L368" i="1"/>
  <c r="J365" i="1"/>
  <c r="S386" i="1"/>
  <c r="U385" i="1"/>
  <c r="T385" i="1"/>
  <c r="X389" i="1"/>
  <c r="A390" i="1"/>
  <c r="K389" i="1"/>
  <c r="Z388" i="1"/>
  <c r="AA388" i="1" s="1"/>
  <c r="AH388" i="1" s="1"/>
  <c r="C389" i="1"/>
  <c r="E389" i="1" s="1"/>
  <c r="Y388" i="1"/>
  <c r="I389" i="1"/>
  <c r="H389" i="1" s="1"/>
  <c r="AJ389" i="1"/>
  <c r="B364" i="1"/>
  <c r="AB393" i="1"/>
  <c r="AG365" i="1"/>
  <c r="B365" i="1" s="1"/>
  <c r="O366" i="1" l="1"/>
  <c r="R366" i="1" s="1"/>
  <c r="V366" i="1" s="1"/>
  <c r="M368" i="1"/>
  <c r="N368" i="1" s="1"/>
  <c r="L369" i="1"/>
  <c r="AC367" i="1"/>
  <c r="AE367" i="1" s="1"/>
  <c r="AF367" i="1" s="1"/>
  <c r="G367" i="1"/>
  <c r="F367" i="1" s="1"/>
  <c r="O367" i="1" s="1"/>
  <c r="U386" i="1"/>
  <c r="S387" i="1"/>
  <c r="T386" i="1"/>
  <c r="AB394" i="1"/>
  <c r="AJ390" i="1"/>
  <c r="Z389" i="1"/>
  <c r="AA389" i="1" s="1"/>
  <c r="AH389" i="1" s="1"/>
  <c r="Y389" i="1"/>
  <c r="I390" i="1"/>
  <c r="H390" i="1" s="1"/>
  <c r="C390" i="1"/>
  <c r="E390" i="1" s="1"/>
  <c r="K390" i="1"/>
  <c r="A391" i="1"/>
  <c r="X390" i="1"/>
  <c r="P367" i="1" l="1"/>
  <c r="Q367" i="1" s="1"/>
  <c r="J367" i="1"/>
  <c r="M369" i="1"/>
  <c r="N369" i="1" s="1"/>
  <c r="L370" i="1"/>
  <c r="AC368" i="1"/>
  <c r="AE368" i="1" s="1"/>
  <c r="AF368" i="1" s="1"/>
  <c r="G368" i="1"/>
  <c r="F368" i="1" s="1"/>
  <c r="J368" i="1" s="1"/>
  <c r="U387" i="1"/>
  <c r="T387" i="1"/>
  <c r="S388" i="1"/>
  <c r="Y390" i="1"/>
  <c r="I391" i="1"/>
  <c r="H391" i="1" s="1"/>
  <c r="Z390" i="1"/>
  <c r="AA390" i="1" s="1"/>
  <c r="AH390" i="1" s="1"/>
  <c r="C391" i="1"/>
  <c r="E391" i="1" s="1"/>
  <c r="AJ391" i="1"/>
  <c r="AB395" i="1"/>
  <c r="A392" i="1"/>
  <c r="K391" i="1"/>
  <c r="X391" i="1"/>
  <c r="W366" i="1"/>
  <c r="P368" i="1" l="1"/>
  <c r="P369" i="1" s="1"/>
  <c r="P370" i="1" s="1"/>
  <c r="O368" i="1"/>
  <c r="M370" i="1"/>
  <c r="N370" i="1" s="1"/>
  <c r="L371" i="1"/>
  <c r="AC369" i="1"/>
  <c r="AE369" i="1" s="1"/>
  <c r="AF369" i="1" s="1"/>
  <c r="G369" i="1"/>
  <c r="F369" i="1" s="1"/>
  <c r="J369" i="1" s="1"/>
  <c r="T388" i="1"/>
  <c r="U388" i="1"/>
  <c r="S389" i="1"/>
  <c r="X392" i="1"/>
  <c r="A393" i="1"/>
  <c r="K392" i="1"/>
  <c r="AB396" i="1"/>
  <c r="AG366" i="1"/>
  <c r="B366" i="1" s="1"/>
  <c r="Q368" i="1"/>
  <c r="R367" i="1"/>
  <c r="V367" i="1" s="1"/>
  <c r="AJ392" i="1"/>
  <c r="I392" i="1"/>
  <c r="H392" i="1" s="1"/>
  <c r="Y391" i="1"/>
  <c r="C392" i="1"/>
  <c r="E392" i="1" s="1"/>
  <c r="Z391" i="1"/>
  <c r="AA391" i="1" s="1"/>
  <c r="AH391" i="1" s="1"/>
  <c r="O369" i="1" l="1"/>
  <c r="M371" i="1"/>
  <c r="N371" i="1" s="1"/>
  <c r="L372" i="1"/>
  <c r="AC370" i="1"/>
  <c r="AE370" i="1" s="1"/>
  <c r="AF370" i="1" s="1"/>
  <c r="G370" i="1"/>
  <c r="F370" i="1" s="1"/>
  <c r="O370" i="1" s="1"/>
  <c r="P371" i="1"/>
  <c r="U389" i="1"/>
  <c r="T389" i="1"/>
  <c r="S390" i="1"/>
  <c r="Z392" i="1"/>
  <c r="AA392" i="1" s="1"/>
  <c r="AH392" i="1" s="1"/>
  <c r="Y392" i="1"/>
  <c r="I393" i="1"/>
  <c r="H393" i="1" s="1"/>
  <c r="C393" i="1"/>
  <c r="E393" i="1" s="1"/>
  <c r="AJ393" i="1"/>
  <c r="W367" i="1"/>
  <c r="Q369" i="1"/>
  <c r="R368" i="1"/>
  <c r="V368" i="1" s="1"/>
  <c r="AB397" i="1"/>
  <c r="A394" i="1"/>
  <c r="X393" i="1"/>
  <c r="K393" i="1"/>
  <c r="J370" i="1" l="1"/>
  <c r="L373" i="1"/>
  <c r="M372" i="1"/>
  <c r="N372" i="1" s="1"/>
  <c r="P372" i="1"/>
  <c r="AC371" i="1"/>
  <c r="AE371" i="1" s="1"/>
  <c r="AF371" i="1" s="1"/>
  <c r="G371" i="1"/>
  <c r="F371" i="1" s="1"/>
  <c r="O371" i="1" s="1"/>
  <c r="T390" i="1"/>
  <c r="S391" i="1"/>
  <c r="U390" i="1"/>
  <c r="Z393" i="1"/>
  <c r="AA393" i="1" s="1"/>
  <c r="AH393" i="1" s="1"/>
  <c r="AJ394" i="1"/>
  <c r="I394" i="1"/>
  <c r="H394" i="1" s="1"/>
  <c r="Y393" i="1"/>
  <c r="C394" i="1"/>
  <c r="W368" i="1"/>
  <c r="K394" i="1"/>
  <c r="X394" i="1"/>
  <c r="A395" i="1"/>
  <c r="Q370" i="1"/>
  <c r="R369" i="1"/>
  <c r="V369" i="1" s="1"/>
  <c r="AB398" i="1"/>
  <c r="AG367" i="1"/>
  <c r="B367" i="1" s="1"/>
  <c r="J371" i="1" l="1"/>
  <c r="AC372" i="1"/>
  <c r="AE372" i="1" s="1"/>
  <c r="AF372" i="1" s="1"/>
  <c r="G372" i="1"/>
  <c r="F372" i="1" s="1"/>
  <c r="O372" i="1" s="1"/>
  <c r="M373" i="1"/>
  <c r="N373" i="1" s="1"/>
  <c r="P373" i="1"/>
  <c r="L374" i="1"/>
  <c r="U391" i="1"/>
  <c r="T391" i="1"/>
  <c r="S392" i="1"/>
  <c r="AB399" i="1"/>
  <c r="AG368" i="1"/>
  <c r="B368" i="1" s="1"/>
  <c r="W369" i="1"/>
  <c r="Y394" i="1"/>
  <c r="C395" i="1"/>
  <c r="AJ395" i="1"/>
  <c r="Z394" i="1"/>
  <c r="I395" i="1"/>
  <c r="H395" i="1" s="1"/>
  <c r="A396" i="1"/>
  <c r="X395" i="1"/>
  <c r="K395" i="1"/>
  <c r="Q371" i="1"/>
  <c r="R370" i="1"/>
  <c r="V370" i="1" s="1"/>
  <c r="E394" i="1"/>
  <c r="J372" i="1" l="1"/>
  <c r="P374" i="1"/>
  <c r="M374" i="1"/>
  <c r="N374" i="1" s="1"/>
  <c r="L375" i="1"/>
  <c r="AC373" i="1"/>
  <c r="AE373" i="1" s="1"/>
  <c r="AF373" i="1" s="1"/>
  <c r="G373" i="1"/>
  <c r="F373" i="1" s="1"/>
  <c r="O373" i="1" s="1"/>
  <c r="S393" i="1"/>
  <c r="T392" i="1"/>
  <c r="U392" i="1"/>
  <c r="Q372" i="1"/>
  <c r="R371" i="1"/>
  <c r="V371" i="1" s="1"/>
  <c r="AG369" i="1"/>
  <c r="Z395" i="1"/>
  <c r="AA395" i="1" s="1"/>
  <c r="AH395" i="1" s="1"/>
  <c r="C396" i="1"/>
  <c r="AJ396" i="1"/>
  <c r="Y395" i="1"/>
  <c r="I396" i="1"/>
  <c r="H396" i="1" s="1"/>
  <c r="W370" i="1"/>
  <c r="K396" i="1"/>
  <c r="X396" i="1"/>
  <c r="A397" i="1"/>
  <c r="AB400" i="1"/>
  <c r="J373" i="1" l="1"/>
  <c r="M375" i="1"/>
  <c r="N375" i="1" s="1"/>
  <c r="P375" i="1"/>
  <c r="L376" i="1"/>
  <c r="AC374" i="1"/>
  <c r="AE374" i="1" s="1"/>
  <c r="AF374" i="1" s="1"/>
  <c r="G374" i="1"/>
  <c r="F374" i="1" s="1"/>
  <c r="J374" i="1" s="1"/>
  <c r="U393" i="1"/>
  <c r="T393" i="1"/>
  <c r="Z396" i="1"/>
  <c r="AA396" i="1" s="1"/>
  <c r="AH396" i="1" s="1"/>
  <c r="I397" i="1"/>
  <c r="H397" i="1" s="1"/>
  <c r="Y396" i="1"/>
  <c r="C397" i="1"/>
  <c r="AJ397" i="1"/>
  <c r="AB401" i="1"/>
  <c r="W371" i="1"/>
  <c r="X397" i="1"/>
  <c r="A398" i="1"/>
  <c r="K397" i="1"/>
  <c r="AG370" i="1"/>
  <c r="B369" i="1"/>
  <c r="Q373" i="1"/>
  <c r="R372" i="1"/>
  <c r="V372" i="1" s="1"/>
  <c r="M376" i="1" l="1"/>
  <c r="N376" i="1" s="1"/>
  <c r="P376" i="1"/>
  <c r="L377" i="1"/>
  <c r="O374" i="1"/>
  <c r="AC375" i="1"/>
  <c r="AE375" i="1" s="1"/>
  <c r="AF375" i="1" s="1"/>
  <c r="G375" i="1"/>
  <c r="F375" i="1" s="1"/>
  <c r="J375" i="1" s="1"/>
  <c r="Q374" i="1"/>
  <c r="R373" i="1"/>
  <c r="V373" i="1" s="1"/>
  <c r="AB402" i="1"/>
  <c r="W372" i="1"/>
  <c r="K398" i="1"/>
  <c r="X398" i="1"/>
  <c r="A399" i="1"/>
  <c r="AG371" i="1"/>
  <c r="B371" i="1" s="1"/>
  <c r="B370" i="1"/>
  <c r="Y397" i="1"/>
  <c r="I398" i="1"/>
  <c r="H398" i="1" s="1"/>
  <c r="Z397" i="1"/>
  <c r="AA397" i="1" s="1"/>
  <c r="AH397" i="1" s="1"/>
  <c r="C398" i="1"/>
  <c r="AJ398" i="1"/>
  <c r="O375" i="1" l="1"/>
  <c r="M377" i="1"/>
  <c r="N377" i="1" s="1"/>
  <c r="L378" i="1"/>
  <c r="P377" i="1"/>
  <c r="G376" i="1"/>
  <c r="F376" i="1" s="1"/>
  <c r="J376" i="1" s="1"/>
  <c r="AC376" i="1"/>
  <c r="AE376" i="1" s="1"/>
  <c r="AF376" i="1" s="1"/>
  <c r="Z398" i="1"/>
  <c r="AA398" i="1" s="1"/>
  <c r="AH398" i="1" s="1"/>
  <c r="I399" i="1"/>
  <c r="H399" i="1" s="1"/>
  <c r="Y398" i="1"/>
  <c r="C399" i="1"/>
  <c r="AJ399" i="1"/>
  <c r="Q375" i="1"/>
  <c r="R374" i="1"/>
  <c r="V374" i="1" s="1"/>
  <c r="A400" i="1"/>
  <c r="K399" i="1"/>
  <c r="X399" i="1"/>
  <c r="AG372" i="1"/>
  <c r="AB403" i="1"/>
  <c r="W373" i="1"/>
  <c r="O376" i="1" l="1"/>
  <c r="P378" i="1"/>
  <c r="M378" i="1"/>
  <c r="N378" i="1" s="1"/>
  <c r="L379" i="1"/>
  <c r="AC377" i="1"/>
  <c r="AE377" i="1" s="1"/>
  <c r="AF377" i="1" s="1"/>
  <c r="G377" i="1"/>
  <c r="F377" i="1" s="1"/>
  <c r="O377" i="1" s="1"/>
  <c r="K400" i="1"/>
  <c r="X400" i="1"/>
  <c r="A401" i="1"/>
  <c r="Y399" i="1"/>
  <c r="C400" i="1"/>
  <c r="AJ400" i="1"/>
  <c r="Z399" i="1"/>
  <c r="AA399" i="1" s="1"/>
  <c r="AH399" i="1" s="1"/>
  <c r="I400" i="1"/>
  <c r="H400" i="1" s="1"/>
  <c r="AB404" i="1"/>
  <c r="W374" i="1"/>
  <c r="AG373" i="1"/>
  <c r="B372" i="1"/>
  <c r="Q376" i="1"/>
  <c r="Q377" i="1" s="1"/>
  <c r="Q378" i="1" s="1"/>
  <c r="R375" i="1"/>
  <c r="V375" i="1" s="1"/>
  <c r="Q379" i="1" l="1"/>
  <c r="L380" i="1"/>
  <c r="Q380" i="1" s="1"/>
  <c r="M379" i="1"/>
  <c r="N379" i="1" s="1"/>
  <c r="P379" i="1"/>
  <c r="AC378" i="1"/>
  <c r="AE378" i="1" s="1"/>
  <c r="AF378" i="1" s="1"/>
  <c r="G378" i="1"/>
  <c r="F378" i="1" s="1"/>
  <c r="J378" i="1" s="1"/>
  <c r="J377" i="1"/>
  <c r="Z400" i="1"/>
  <c r="AA400" i="1" s="1"/>
  <c r="AH400" i="1" s="1"/>
  <c r="C401" i="1"/>
  <c r="Y400" i="1"/>
  <c r="AJ401" i="1"/>
  <c r="I401" i="1"/>
  <c r="H401" i="1" s="1"/>
  <c r="AG374" i="1"/>
  <c r="B374" i="1" s="1"/>
  <c r="X401" i="1"/>
  <c r="K401" i="1"/>
  <c r="A402" i="1"/>
  <c r="W375" i="1"/>
  <c r="B373" i="1"/>
  <c r="AB405" i="1"/>
  <c r="R376" i="1"/>
  <c r="V376" i="1" s="1"/>
  <c r="R377" i="1"/>
  <c r="V377" i="1" s="1"/>
  <c r="AC379" i="1" l="1"/>
  <c r="AE379" i="1" s="1"/>
  <c r="AF379" i="1" s="1"/>
  <c r="G379" i="1"/>
  <c r="F379" i="1" s="1"/>
  <c r="O379" i="1" s="1"/>
  <c r="R379" i="1" s="1"/>
  <c r="V379" i="1" s="1"/>
  <c r="W379" i="1" s="1"/>
  <c r="O378" i="1"/>
  <c r="R378" i="1" s="1"/>
  <c r="V378" i="1" s="1"/>
  <c r="W378" i="1" s="1"/>
  <c r="L381" i="1"/>
  <c r="M380" i="1"/>
  <c r="N380" i="1" s="1"/>
  <c r="P380" i="1"/>
  <c r="AB406" i="1"/>
  <c r="A403" i="1"/>
  <c r="K402" i="1"/>
  <c r="X402" i="1"/>
  <c r="W377" i="1"/>
  <c r="AG375" i="1"/>
  <c r="B375" i="1" s="1"/>
  <c r="W376" i="1"/>
  <c r="Y401" i="1"/>
  <c r="I402" i="1"/>
  <c r="H402" i="1" s="1"/>
  <c r="Z401" i="1"/>
  <c r="AA401" i="1" s="1"/>
  <c r="AH401" i="1" s="1"/>
  <c r="C402" i="1"/>
  <c r="AJ402" i="1"/>
  <c r="J379" i="1" l="1"/>
  <c r="G380" i="1"/>
  <c r="F380" i="1" s="1"/>
  <c r="O380" i="1" s="1"/>
  <c r="R380" i="1" s="1"/>
  <c r="V380" i="1" s="1"/>
  <c r="W380" i="1" s="1"/>
  <c r="AC380" i="1"/>
  <c r="AE380" i="1" s="1"/>
  <c r="AF380" i="1" s="1"/>
  <c r="M381" i="1"/>
  <c r="N381" i="1" s="1"/>
  <c r="P381" i="1"/>
  <c r="Q381" i="1"/>
  <c r="L382" i="1"/>
  <c r="Z402" i="1"/>
  <c r="AA402" i="1" s="1"/>
  <c r="AH402" i="1" s="1"/>
  <c r="C403" i="1"/>
  <c r="AJ403" i="1"/>
  <c r="Y402" i="1"/>
  <c r="I403" i="1"/>
  <c r="H403" i="1" s="1"/>
  <c r="AG377" i="1"/>
  <c r="B377" i="1" s="1"/>
  <c r="AG379" i="1"/>
  <c r="AG378" i="1"/>
  <c r="B378" i="1" s="1"/>
  <c r="AB407" i="1"/>
  <c r="AG376" i="1"/>
  <c r="B376" i="1" s="1"/>
  <c r="X403" i="1"/>
  <c r="A404" i="1"/>
  <c r="K403" i="1"/>
  <c r="J380" i="1" l="1"/>
  <c r="P382" i="1"/>
  <c r="Q382" i="1"/>
  <c r="L383" i="1"/>
  <c r="M382" i="1"/>
  <c r="N382" i="1" s="1"/>
  <c r="AC381" i="1"/>
  <c r="AE381" i="1" s="1"/>
  <c r="AF381" i="1" s="1"/>
  <c r="G381" i="1"/>
  <c r="F381" i="1" s="1"/>
  <c r="J381" i="1" s="1"/>
  <c r="Y403" i="1"/>
  <c r="C404" i="1"/>
  <c r="Z403" i="1"/>
  <c r="AA403" i="1" s="1"/>
  <c r="AH403" i="1" s="1"/>
  <c r="AJ404" i="1"/>
  <c r="I404" i="1"/>
  <c r="H404" i="1" s="1"/>
  <c r="AG380" i="1"/>
  <c r="K404" i="1"/>
  <c r="X404" i="1"/>
  <c r="A405" i="1"/>
  <c r="AB408" i="1"/>
  <c r="B379" i="1"/>
  <c r="AC382" i="1" l="1"/>
  <c r="AE382" i="1" s="1"/>
  <c r="AF382" i="1" s="1"/>
  <c r="G382" i="1"/>
  <c r="F382" i="1" s="1"/>
  <c r="J382" i="1" s="1"/>
  <c r="P383" i="1"/>
  <c r="Q383" i="1"/>
  <c r="M383" i="1"/>
  <c r="N383" i="1" s="1"/>
  <c r="L384" i="1"/>
  <c r="O381" i="1"/>
  <c r="R381" i="1" s="1"/>
  <c r="V381" i="1" s="1"/>
  <c r="W381" i="1" s="1"/>
  <c r="AG381" i="1" s="1"/>
  <c r="B381" i="1" s="1"/>
  <c r="K405" i="1"/>
  <c r="A406" i="1"/>
  <c r="X405" i="1"/>
  <c r="AB409" i="1"/>
  <c r="Z404" i="1"/>
  <c r="AA404" i="1" s="1"/>
  <c r="AH404" i="1" s="1"/>
  <c r="I405" i="1"/>
  <c r="H405" i="1" s="1"/>
  <c r="Y404" i="1"/>
  <c r="C405" i="1"/>
  <c r="AJ405" i="1"/>
  <c r="B380" i="1"/>
  <c r="O382" i="1" l="1"/>
  <c r="R382" i="1" s="1"/>
  <c r="V382" i="1" s="1"/>
  <c r="W382" i="1" s="1"/>
  <c r="AG382" i="1" s="1"/>
  <c r="M384" i="1"/>
  <c r="N384" i="1" s="1"/>
  <c r="L385" i="1"/>
  <c r="P384" i="1"/>
  <c r="Q384" i="1"/>
  <c r="AC383" i="1"/>
  <c r="AE383" i="1" s="1"/>
  <c r="AF383" i="1" s="1"/>
  <c r="G383" i="1"/>
  <c r="F383" i="1" s="1"/>
  <c r="O383" i="1" s="1"/>
  <c r="R383" i="1" s="1"/>
  <c r="V383" i="1" s="1"/>
  <c r="W383" i="1" s="1"/>
  <c r="Y405" i="1"/>
  <c r="C406" i="1"/>
  <c r="AJ406" i="1"/>
  <c r="Z405" i="1"/>
  <c r="AA405" i="1" s="1"/>
  <c r="AH405" i="1" s="1"/>
  <c r="I406" i="1"/>
  <c r="H406" i="1" s="1"/>
  <c r="K406" i="1"/>
  <c r="X406" i="1"/>
  <c r="A407" i="1"/>
  <c r="AB410" i="1"/>
  <c r="J383" i="1" l="1"/>
  <c r="M385" i="1"/>
  <c r="N385" i="1" s="1"/>
  <c r="Q385" i="1"/>
  <c r="P385" i="1"/>
  <c r="L386" i="1"/>
  <c r="G384" i="1"/>
  <c r="F384" i="1" s="1"/>
  <c r="J384" i="1" s="1"/>
  <c r="AC384" i="1"/>
  <c r="AE384" i="1" s="1"/>
  <c r="AF384" i="1" s="1"/>
  <c r="Z406" i="1"/>
  <c r="AA406" i="1" s="1"/>
  <c r="AH406" i="1" s="1"/>
  <c r="C407" i="1"/>
  <c r="Y406" i="1"/>
  <c r="AJ407" i="1"/>
  <c r="I407" i="1"/>
  <c r="H407" i="1" s="1"/>
  <c r="AG383" i="1"/>
  <c r="AB411" i="1"/>
  <c r="B382" i="1"/>
  <c r="X407" i="1"/>
  <c r="K407" i="1"/>
  <c r="A408" i="1"/>
  <c r="O384" i="1" l="1"/>
  <c r="R384" i="1" s="1"/>
  <c r="V384" i="1" s="1"/>
  <c r="W384" i="1" s="1"/>
  <c r="AG384" i="1" s="1"/>
  <c r="B384" i="1" s="1"/>
  <c r="L387" i="1"/>
  <c r="P386" i="1"/>
  <c r="Q386" i="1"/>
  <c r="M386" i="1"/>
  <c r="N386" i="1" s="1"/>
  <c r="AC385" i="1"/>
  <c r="AE385" i="1" s="1"/>
  <c r="AF385" i="1" s="1"/>
  <c r="G385" i="1"/>
  <c r="F385" i="1" s="1"/>
  <c r="O385" i="1" s="1"/>
  <c r="R385" i="1" s="1"/>
  <c r="V385" i="1" s="1"/>
  <c r="W385" i="1" s="1"/>
  <c r="AB412" i="1"/>
  <c r="B383" i="1"/>
  <c r="Y407" i="1"/>
  <c r="C408" i="1"/>
  <c r="AJ408" i="1"/>
  <c r="Z407" i="1"/>
  <c r="AA407" i="1" s="1"/>
  <c r="AH407" i="1" s="1"/>
  <c r="I408" i="1"/>
  <c r="H408" i="1" s="1"/>
  <c r="K408" i="1"/>
  <c r="A409" i="1"/>
  <c r="X408" i="1"/>
  <c r="G386" i="1" l="1"/>
  <c r="F386" i="1" s="1"/>
  <c r="O386" i="1" s="1"/>
  <c r="R386" i="1" s="1"/>
  <c r="V386" i="1" s="1"/>
  <c r="W386" i="1" s="1"/>
  <c r="AC386" i="1"/>
  <c r="AE386" i="1" s="1"/>
  <c r="AF386" i="1" s="1"/>
  <c r="J385" i="1"/>
  <c r="Q387" i="1"/>
  <c r="L388" i="1"/>
  <c r="M387" i="1"/>
  <c r="N387" i="1" s="1"/>
  <c r="P387" i="1"/>
  <c r="AB413" i="1"/>
  <c r="K409" i="1"/>
  <c r="A410" i="1"/>
  <c r="X409" i="1"/>
  <c r="AG385" i="1"/>
  <c r="B385" i="1" s="1"/>
  <c r="Z408" i="1"/>
  <c r="AA408" i="1" s="1"/>
  <c r="AH408" i="1" s="1"/>
  <c r="I409" i="1"/>
  <c r="H409" i="1" s="1"/>
  <c r="Y408" i="1"/>
  <c r="C409" i="1"/>
  <c r="AJ409" i="1"/>
  <c r="J386" i="1" l="1"/>
  <c r="G387" i="1"/>
  <c r="F387" i="1" s="1"/>
  <c r="J387" i="1" s="1"/>
  <c r="AC387" i="1"/>
  <c r="AE387" i="1" s="1"/>
  <c r="AF387" i="1" s="1"/>
  <c r="L389" i="1"/>
  <c r="P388" i="1"/>
  <c r="Q388" i="1"/>
  <c r="M388" i="1"/>
  <c r="N388" i="1" s="1"/>
  <c r="Y409" i="1"/>
  <c r="I410" i="1"/>
  <c r="H410" i="1" s="1"/>
  <c r="Z409" i="1"/>
  <c r="AA409" i="1" s="1"/>
  <c r="AH409" i="1" s="1"/>
  <c r="C410" i="1"/>
  <c r="AJ410" i="1"/>
  <c r="AB414" i="1"/>
  <c r="AG386" i="1"/>
  <c r="B386" i="1" s="1"/>
  <c r="A411" i="1"/>
  <c r="K410" i="1"/>
  <c r="X410" i="1"/>
  <c r="O387" i="1" l="1"/>
  <c r="R387" i="1" s="1"/>
  <c r="V387" i="1" s="1"/>
  <c r="W387" i="1" s="1"/>
  <c r="AC388" i="1"/>
  <c r="AE388" i="1" s="1"/>
  <c r="AF388" i="1" s="1"/>
  <c r="G388" i="1"/>
  <c r="F388" i="1" s="1"/>
  <c r="J388" i="1" s="1"/>
  <c r="L390" i="1"/>
  <c r="P389" i="1"/>
  <c r="Q389" i="1"/>
  <c r="M389" i="1"/>
  <c r="N389" i="1" s="1"/>
  <c r="AB415" i="1"/>
  <c r="A412" i="1"/>
  <c r="X411" i="1"/>
  <c r="K411" i="1"/>
  <c r="Z410" i="1"/>
  <c r="AA410" i="1" s="1"/>
  <c r="AH410" i="1" s="1"/>
  <c r="C411" i="1"/>
  <c r="AJ411" i="1"/>
  <c r="Y410" i="1"/>
  <c r="I411" i="1"/>
  <c r="H411" i="1" s="1"/>
  <c r="O388" i="1" l="1"/>
  <c r="R388" i="1" s="1"/>
  <c r="V388" i="1" s="1"/>
  <c r="W388" i="1" s="1"/>
  <c r="AC389" i="1"/>
  <c r="AE389" i="1" s="1"/>
  <c r="AF389" i="1" s="1"/>
  <c r="G389" i="1"/>
  <c r="F389" i="1" s="1"/>
  <c r="O389" i="1" s="1"/>
  <c r="R389" i="1" s="1"/>
  <c r="V389" i="1" s="1"/>
  <c r="W389" i="1" s="1"/>
  <c r="M390" i="1"/>
  <c r="N390" i="1" s="1"/>
  <c r="P390" i="1"/>
  <c r="Q390" i="1"/>
  <c r="L391" i="1"/>
  <c r="X412" i="1"/>
  <c r="K412" i="1"/>
  <c r="A413" i="1"/>
  <c r="AB416" i="1"/>
  <c r="Y411" i="1"/>
  <c r="I412" i="1"/>
  <c r="H412" i="1" s="1"/>
  <c r="Z411" i="1"/>
  <c r="AA411" i="1" s="1"/>
  <c r="AH411" i="1" s="1"/>
  <c r="C412" i="1"/>
  <c r="AJ412" i="1"/>
  <c r="AG387" i="1"/>
  <c r="B387" i="1" s="1"/>
  <c r="J389" i="1" l="1"/>
  <c r="P391" i="1"/>
  <c r="Q391" i="1"/>
  <c r="L392" i="1"/>
  <c r="M391" i="1"/>
  <c r="N391" i="1" s="1"/>
  <c r="AC390" i="1"/>
  <c r="AE390" i="1" s="1"/>
  <c r="AF390" i="1" s="1"/>
  <c r="G390" i="1"/>
  <c r="F390" i="1" s="1"/>
  <c r="J390" i="1" s="1"/>
  <c r="AB417" i="1"/>
  <c r="AG389" i="1"/>
  <c r="B389" i="1" s="1"/>
  <c r="Z412" i="1"/>
  <c r="AA412" i="1" s="1"/>
  <c r="AH412" i="1" s="1"/>
  <c r="C413" i="1"/>
  <c r="Y412" i="1"/>
  <c r="AJ413" i="1"/>
  <c r="I413" i="1"/>
  <c r="H413" i="1" s="1"/>
  <c r="AG388" i="1"/>
  <c r="B388" i="1" s="1"/>
  <c r="X413" i="1"/>
  <c r="K413" i="1"/>
  <c r="A414" i="1"/>
  <c r="AC391" i="1" l="1"/>
  <c r="AE391" i="1" s="1"/>
  <c r="AF391" i="1" s="1"/>
  <c r="G391" i="1"/>
  <c r="F391" i="1" s="1"/>
  <c r="O391" i="1" s="1"/>
  <c r="R391" i="1" s="1"/>
  <c r="V391" i="1" s="1"/>
  <c r="W391" i="1" s="1"/>
  <c r="M392" i="1"/>
  <c r="N392" i="1" s="1"/>
  <c r="P392" i="1"/>
  <c r="Q392" i="1"/>
  <c r="L393" i="1"/>
  <c r="O390" i="1"/>
  <c r="R390" i="1" s="1"/>
  <c r="V390" i="1" s="1"/>
  <c r="W390" i="1" s="1"/>
  <c r="AG390" i="1" s="1"/>
  <c r="Y413" i="1"/>
  <c r="C414" i="1"/>
  <c r="AJ414" i="1"/>
  <c r="Z413" i="1"/>
  <c r="AA413" i="1" s="1"/>
  <c r="AH413" i="1" s="1"/>
  <c r="I414" i="1"/>
  <c r="H414" i="1" s="1"/>
  <c r="AB418" i="1"/>
  <c r="X414" i="1"/>
  <c r="K414" i="1"/>
  <c r="A415" i="1"/>
  <c r="J391" i="1" l="1"/>
  <c r="P393" i="1"/>
  <c r="Q393" i="1"/>
  <c r="L394" i="1"/>
  <c r="M393" i="1"/>
  <c r="N393" i="1" s="1"/>
  <c r="AC392" i="1"/>
  <c r="AE392" i="1" s="1"/>
  <c r="AF392" i="1" s="1"/>
  <c r="G392" i="1"/>
  <c r="F392" i="1" s="1"/>
  <c r="O392" i="1" s="1"/>
  <c r="R392" i="1" s="1"/>
  <c r="V392" i="1" s="1"/>
  <c r="W392" i="1" s="1"/>
  <c r="Z414" i="1"/>
  <c r="AA414" i="1" s="1"/>
  <c r="AH414" i="1" s="1"/>
  <c r="C415" i="1"/>
  <c r="AJ415" i="1"/>
  <c r="Y414" i="1"/>
  <c r="I415" i="1"/>
  <c r="H415" i="1" s="1"/>
  <c r="X415" i="1"/>
  <c r="K415" i="1"/>
  <c r="A416" i="1"/>
  <c r="AG391" i="1"/>
  <c r="B390" i="1"/>
  <c r="AB419" i="1"/>
  <c r="G393" i="1" l="1"/>
  <c r="F393" i="1" s="1"/>
  <c r="J393" i="1" s="1"/>
  <c r="AC393" i="1"/>
  <c r="AE393" i="1" s="1"/>
  <c r="AF393" i="1" s="1"/>
  <c r="M394" i="1"/>
  <c r="N394" i="1" s="1"/>
  <c r="P394" i="1"/>
  <c r="Q394" i="1"/>
  <c r="L395" i="1"/>
  <c r="J392" i="1"/>
  <c r="Y415" i="1"/>
  <c r="C416" i="1"/>
  <c r="AJ416" i="1"/>
  <c r="Z415" i="1"/>
  <c r="AA415" i="1" s="1"/>
  <c r="AH415" i="1" s="1"/>
  <c r="I416" i="1"/>
  <c r="H416" i="1" s="1"/>
  <c r="AB420" i="1"/>
  <c r="AG392" i="1"/>
  <c r="B391" i="1"/>
  <c r="A417" i="1"/>
  <c r="X416" i="1"/>
  <c r="K416" i="1"/>
  <c r="O393" i="1" l="1"/>
  <c r="R393" i="1" s="1"/>
  <c r="V393" i="1" s="1"/>
  <c r="W393" i="1" s="1"/>
  <c r="AG393" i="1" s="1"/>
  <c r="B393" i="1" s="1"/>
  <c r="L396" i="1"/>
  <c r="M395" i="1"/>
  <c r="N395" i="1" s="1"/>
  <c r="AC394" i="1"/>
  <c r="AE394" i="1" s="1"/>
  <c r="G394" i="1"/>
  <c r="F394" i="1" s="1"/>
  <c r="J394" i="1" s="1"/>
  <c r="K417" i="1"/>
  <c r="X417" i="1"/>
  <c r="A418" i="1"/>
  <c r="AB421" i="1"/>
  <c r="Z416" i="1"/>
  <c r="AA416" i="1" s="1"/>
  <c r="AH416" i="1" s="1"/>
  <c r="AJ417" i="1"/>
  <c r="I417" i="1"/>
  <c r="H417" i="1" s="1"/>
  <c r="Y416" i="1"/>
  <c r="C417" i="1"/>
  <c r="B392" i="1"/>
  <c r="O394" i="1" l="1"/>
  <c r="R394" i="1" s="1"/>
  <c r="AC395" i="1"/>
  <c r="AE395" i="1" s="1"/>
  <c r="G395" i="1"/>
  <c r="F395" i="1" s="1"/>
  <c r="J395" i="1" s="1"/>
  <c r="L397" i="1"/>
  <c r="M396" i="1"/>
  <c r="N396" i="1" s="1"/>
  <c r="AB422" i="1"/>
  <c r="K418" i="1"/>
  <c r="A419" i="1"/>
  <c r="X418" i="1"/>
  <c r="I418" i="1"/>
  <c r="H418" i="1" s="1"/>
  <c r="Z417" i="1"/>
  <c r="AA417" i="1" s="1"/>
  <c r="AH417" i="1" s="1"/>
  <c r="C418" i="1"/>
  <c r="AJ418" i="1"/>
  <c r="Y417" i="1"/>
  <c r="P395" i="1" l="1"/>
  <c r="P396" i="1" s="1"/>
  <c r="P397" i="1" s="1"/>
  <c r="O395" i="1"/>
  <c r="AC396" i="1"/>
  <c r="AE396" i="1" s="1"/>
  <c r="G396" i="1"/>
  <c r="F396" i="1" s="1"/>
  <c r="J396" i="1" s="1"/>
  <c r="M397" i="1"/>
  <c r="N397" i="1" s="1"/>
  <c r="L398" i="1"/>
  <c r="K419" i="1"/>
  <c r="A420" i="1"/>
  <c r="X419" i="1"/>
  <c r="AB423" i="1"/>
  <c r="S394" i="1"/>
  <c r="V394" i="1"/>
  <c r="Y418" i="1"/>
  <c r="AJ419" i="1"/>
  <c r="I419" i="1"/>
  <c r="H419" i="1" s="1"/>
  <c r="Z418" i="1"/>
  <c r="AA418" i="1" s="1"/>
  <c r="AH418" i="1" s="1"/>
  <c r="C419" i="1"/>
  <c r="P398" i="1" l="1"/>
  <c r="Q395" i="1"/>
  <c r="R395" i="1" s="1"/>
  <c r="O396" i="1"/>
  <c r="M398" i="1"/>
  <c r="N398" i="1" s="1"/>
  <c r="L399" i="1"/>
  <c r="AC397" i="1"/>
  <c r="AE397" i="1" s="1"/>
  <c r="G397" i="1"/>
  <c r="F397" i="1" s="1"/>
  <c r="O397" i="1" s="1"/>
  <c r="K420" i="1"/>
  <c r="X420" i="1"/>
  <c r="A421" i="1"/>
  <c r="U394" i="1"/>
  <c r="W394" i="1" s="1"/>
  <c r="T394" i="1"/>
  <c r="S395" i="1"/>
  <c r="AB424" i="1"/>
  <c r="Z419" i="1"/>
  <c r="AA419" i="1" s="1"/>
  <c r="AH419" i="1" s="1"/>
  <c r="I420" i="1"/>
  <c r="H420" i="1" s="1"/>
  <c r="Y419" i="1"/>
  <c r="C420" i="1"/>
  <c r="AJ420" i="1"/>
  <c r="Q396" i="1" l="1"/>
  <c r="Q397" i="1" s="1"/>
  <c r="J397" i="1"/>
  <c r="M399" i="1"/>
  <c r="N399" i="1" s="1"/>
  <c r="L400" i="1"/>
  <c r="AC398" i="1"/>
  <c r="AE398" i="1" s="1"/>
  <c r="G398" i="1"/>
  <c r="F398" i="1" s="1"/>
  <c r="J398" i="1" s="1"/>
  <c r="P399" i="1"/>
  <c r="AB425" i="1"/>
  <c r="T395" i="1"/>
  <c r="AF395" i="1" s="1"/>
  <c r="S396" i="1"/>
  <c r="K421" i="1"/>
  <c r="A422" i="1"/>
  <c r="X421" i="1"/>
  <c r="AF394" i="1"/>
  <c r="AA394" i="1"/>
  <c r="Y420" i="1"/>
  <c r="I421" i="1"/>
  <c r="H421" i="1" s="1"/>
  <c r="Z420" i="1"/>
  <c r="AA420" i="1" s="1"/>
  <c r="AH420" i="1" s="1"/>
  <c r="C421" i="1"/>
  <c r="AJ421" i="1"/>
  <c r="AG394" i="1"/>
  <c r="B394" i="1" s="1"/>
  <c r="R396" i="1" l="1"/>
  <c r="M400" i="1"/>
  <c r="N400" i="1" s="1"/>
  <c r="L401" i="1"/>
  <c r="P400" i="1"/>
  <c r="AC399" i="1"/>
  <c r="AE399" i="1" s="1"/>
  <c r="G399" i="1"/>
  <c r="F399" i="1" s="1"/>
  <c r="J399" i="1" s="1"/>
  <c r="O398" i="1"/>
  <c r="K422" i="1"/>
  <c r="A423" i="1"/>
  <c r="X422" i="1"/>
  <c r="Q398" i="1"/>
  <c r="R397" i="1"/>
  <c r="AH394" i="1"/>
  <c r="Z421" i="1"/>
  <c r="AA421" i="1" s="1"/>
  <c r="AH421" i="1" s="1"/>
  <c r="C422" i="1"/>
  <c r="AJ422" i="1"/>
  <c r="Y421" i="1"/>
  <c r="I422" i="1"/>
  <c r="H422" i="1" s="1"/>
  <c r="T396" i="1"/>
  <c r="AF396" i="1" s="1"/>
  <c r="S397" i="1"/>
  <c r="AB426" i="1"/>
  <c r="O399" i="1" l="1"/>
  <c r="M401" i="1"/>
  <c r="N401" i="1" s="1"/>
  <c r="L402" i="1"/>
  <c r="P401" i="1"/>
  <c r="AC400" i="1"/>
  <c r="AE400" i="1" s="1"/>
  <c r="G400" i="1"/>
  <c r="F400" i="1" s="1"/>
  <c r="J400" i="1" s="1"/>
  <c r="X423" i="1"/>
  <c r="K423" i="1"/>
  <c r="A424" i="1"/>
  <c r="AJ423" i="1"/>
  <c r="Y422" i="1"/>
  <c r="I423" i="1"/>
  <c r="H423" i="1" s="1"/>
  <c r="Z422" i="1"/>
  <c r="AA422" i="1" s="1"/>
  <c r="AH422" i="1" s="1"/>
  <c r="C423" i="1"/>
  <c r="AB427" i="1"/>
  <c r="T397" i="1"/>
  <c r="AF397" i="1" s="1"/>
  <c r="S398" i="1"/>
  <c r="Q399" i="1"/>
  <c r="R398" i="1"/>
  <c r="O400" i="1" l="1"/>
  <c r="L403" i="1"/>
  <c r="M402" i="1"/>
  <c r="N402" i="1" s="1"/>
  <c r="P402" i="1"/>
  <c r="AC401" i="1"/>
  <c r="AE401" i="1" s="1"/>
  <c r="G401" i="1"/>
  <c r="F401" i="1" s="1"/>
  <c r="O401" i="1" s="1"/>
  <c r="AJ424" i="1"/>
  <c r="Z423" i="1"/>
  <c r="AA423" i="1" s="1"/>
  <c r="AH423" i="1" s="1"/>
  <c r="I424" i="1"/>
  <c r="H424" i="1" s="1"/>
  <c r="C424" i="1"/>
  <c r="Y423" i="1"/>
  <c r="Q400" i="1"/>
  <c r="R399" i="1"/>
  <c r="T398" i="1"/>
  <c r="AF398" i="1" s="1"/>
  <c r="S399" i="1"/>
  <c r="AB428" i="1"/>
  <c r="A425" i="1"/>
  <c r="K424" i="1"/>
  <c r="X424" i="1"/>
  <c r="AC402" i="1" l="1"/>
  <c r="AE402" i="1" s="1"/>
  <c r="G402" i="1"/>
  <c r="F402" i="1" s="1"/>
  <c r="J402" i="1" s="1"/>
  <c r="P403" i="1"/>
  <c r="L404" i="1"/>
  <c r="M403" i="1"/>
  <c r="N403" i="1" s="1"/>
  <c r="J401" i="1"/>
  <c r="Y424" i="1"/>
  <c r="C425" i="1"/>
  <c r="AJ425" i="1"/>
  <c r="Z424" i="1"/>
  <c r="AA424" i="1" s="1"/>
  <c r="AH424" i="1" s="1"/>
  <c r="I425" i="1"/>
  <c r="H425" i="1" s="1"/>
  <c r="AB429" i="1"/>
  <c r="T399" i="1"/>
  <c r="AF399" i="1" s="1"/>
  <c r="S400" i="1"/>
  <c r="K425" i="1"/>
  <c r="A426" i="1"/>
  <c r="X425" i="1"/>
  <c r="Q401" i="1"/>
  <c r="R400" i="1"/>
  <c r="O402" i="1" l="1"/>
  <c r="G403" i="1"/>
  <c r="F403" i="1" s="1"/>
  <c r="J403" i="1" s="1"/>
  <c r="AC403" i="1"/>
  <c r="AE403" i="1" s="1"/>
  <c r="L405" i="1"/>
  <c r="M404" i="1"/>
  <c r="N404" i="1" s="1"/>
  <c r="P404" i="1"/>
  <c r="AB430" i="1"/>
  <c r="A427" i="1"/>
  <c r="X426" i="1"/>
  <c r="K426" i="1"/>
  <c r="T400" i="1"/>
  <c r="AF400" i="1" s="1"/>
  <c r="S401" i="1"/>
  <c r="AJ426" i="1"/>
  <c r="Z425" i="1"/>
  <c r="I426" i="1"/>
  <c r="H426" i="1" s="1"/>
  <c r="Y425" i="1"/>
  <c r="C426" i="1"/>
  <c r="Q402" i="1"/>
  <c r="Q403" i="1" s="1"/>
  <c r="Q404" i="1" s="1"/>
  <c r="R401" i="1"/>
  <c r="Q405" i="1" l="1"/>
  <c r="O403" i="1"/>
  <c r="R403" i="1" s="1"/>
  <c r="AC404" i="1"/>
  <c r="AE404" i="1" s="1"/>
  <c r="G404" i="1"/>
  <c r="F404" i="1" s="1"/>
  <c r="J404" i="1" s="1"/>
  <c r="L406" i="1"/>
  <c r="M405" i="1"/>
  <c r="N405" i="1" s="1"/>
  <c r="P405" i="1"/>
  <c r="AB431" i="1"/>
  <c r="T401" i="1"/>
  <c r="AF401" i="1" s="1"/>
  <c r="S402" i="1"/>
  <c r="C427" i="1"/>
  <c r="Y426" i="1"/>
  <c r="AJ427" i="1"/>
  <c r="I427" i="1"/>
  <c r="H427" i="1" s="1"/>
  <c r="Z426" i="1"/>
  <c r="AA426" i="1" s="1"/>
  <c r="AH426" i="1" s="1"/>
  <c r="K427" i="1"/>
  <c r="X427" i="1"/>
  <c r="A428" i="1"/>
  <c r="R402" i="1"/>
  <c r="Q406" i="1" l="1"/>
  <c r="O404" i="1"/>
  <c r="R404" i="1" s="1"/>
  <c r="G405" i="1"/>
  <c r="F405" i="1" s="1"/>
  <c r="J405" i="1" s="1"/>
  <c r="AC405" i="1"/>
  <c r="AE405" i="1" s="1"/>
  <c r="M406" i="1"/>
  <c r="N406" i="1" s="1"/>
  <c r="L407" i="1"/>
  <c r="P406" i="1"/>
  <c r="K428" i="1"/>
  <c r="A429" i="1"/>
  <c r="X428" i="1"/>
  <c r="T402" i="1"/>
  <c r="AF402" i="1" s="1"/>
  <c r="S403" i="1"/>
  <c r="AB432" i="1"/>
  <c r="Z427" i="1"/>
  <c r="AA427" i="1" s="1"/>
  <c r="AH427" i="1" s="1"/>
  <c r="C428" i="1"/>
  <c r="AJ428" i="1"/>
  <c r="Y427" i="1"/>
  <c r="I428" i="1"/>
  <c r="H428" i="1" s="1"/>
  <c r="O405" i="1" l="1"/>
  <c r="R405" i="1" s="1"/>
  <c r="L408" i="1"/>
  <c r="M407" i="1"/>
  <c r="N407" i="1" s="1"/>
  <c r="Q407" i="1"/>
  <c r="P407" i="1"/>
  <c r="G406" i="1"/>
  <c r="F406" i="1" s="1"/>
  <c r="O406" i="1" s="1"/>
  <c r="R406" i="1" s="1"/>
  <c r="AC406" i="1"/>
  <c r="AE406" i="1" s="1"/>
  <c r="AB433" i="1"/>
  <c r="K429" i="1"/>
  <c r="A430" i="1"/>
  <c r="X429" i="1"/>
  <c r="T403" i="1"/>
  <c r="AF403" i="1" s="1"/>
  <c r="S404" i="1"/>
  <c r="Y428" i="1"/>
  <c r="C429" i="1"/>
  <c r="Z428" i="1"/>
  <c r="AA428" i="1" s="1"/>
  <c r="AH428" i="1" s="1"/>
  <c r="AJ429" i="1"/>
  <c r="I429" i="1"/>
  <c r="H429" i="1" s="1"/>
  <c r="J406" i="1" l="1"/>
  <c r="AC407" i="1"/>
  <c r="AE407" i="1" s="1"/>
  <c r="G407" i="1"/>
  <c r="F407" i="1" s="1"/>
  <c r="O407" i="1" s="1"/>
  <c r="R407" i="1" s="1"/>
  <c r="M408" i="1"/>
  <c r="N408" i="1" s="1"/>
  <c r="P408" i="1"/>
  <c r="Q408" i="1"/>
  <c r="L409" i="1"/>
  <c r="AB434" i="1"/>
  <c r="T404" i="1"/>
  <c r="AF404" i="1" s="1"/>
  <c r="S405" i="1"/>
  <c r="X430" i="1"/>
  <c r="K430" i="1"/>
  <c r="A431" i="1"/>
  <c r="Z429" i="1"/>
  <c r="AA429" i="1" s="1"/>
  <c r="AH429" i="1" s="1"/>
  <c r="AJ430" i="1"/>
  <c r="I430" i="1"/>
  <c r="H430" i="1" s="1"/>
  <c r="Y429" i="1"/>
  <c r="C430" i="1"/>
  <c r="J407" i="1" l="1"/>
  <c r="AC408" i="1"/>
  <c r="AE408" i="1" s="1"/>
  <c r="G408" i="1"/>
  <c r="F408" i="1" s="1"/>
  <c r="O408" i="1" s="1"/>
  <c r="R408" i="1" s="1"/>
  <c r="M409" i="1"/>
  <c r="N409" i="1" s="1"/>
  <c r="P409" i="1"/>
  <c r="Q409" i="1"/>
  <c r="L410" i="1"/>
  <c r="AB435" i="1"/>
  <c r="K431" i="1"/>
  <c r="A432" i="1"/>
  <c r="X431" i="1"/>
  <c r="Y430" i="1"/>
  <c r="C431" i="1"/>
  <c r="Z430" i="1"/>
  <c r="AA430" i="1" s="1"/>
  <c r="AH430" i="1" s="1"/>
  <c r="AJ431" i="1"/>
  <c r="I431" i="1"/>
  <c r="H431" i="1" s="1"/>
  <c r="T405" i="1"/>
  <c r="AF405" i="1" s="1"/>
  <c r="S406" i="1"/>
  <c r="J408" i="1" l="1"/>
  <c r="P410" i="1"/>
  <c r="Q410" i="1"/>
  <c r="L411" i="1"/>
  <c r="M410" i="1"/>
  <c r="N410" i="1" s="1"/>
  <c r="G409" i="1"/>
  <c r="F409" i="1" s="1"/>
  <c r="J409" i="1" s="1"/>
  <c r="AC409" i="1"/>
  <c r="AE409" i="1" s="1"/>
  <c r="Z431" i="1"/>
  <c r="AA431" i="1" s="1"/>
  <c r="AH431" i="1" s="1"/>
  <c r="C432" i="1"/>
  <c r="Y431" i="1"/>
  <c r="AJ432" i="1"/>
  <c r="I432" i="1"/>
  <c r="H432" i="1" s="1"/>
  <c r="AB436" i="1"/>
  <c r="T406" i="1"/>
  <c r="AF406" i="1" s="1"/>
  <c r="S407" i="1"/>
  <c r="K432" i="1"/>
  <c r="X432" i="1"/>
  <c r="A433" i="1"/>
  <c r="AC410" i="1" l="1"/>
  <c r="AE410" i="1" s="1"/>
  <c r="G410" i="1"/>
  <c r="F410" i="1" s="1"/>
  <c r="J410" i="1" s="1"/>
  <c r="P411" i="1"/>
  <c r="M411" i="1"/>
  <c r="N411" i="1" s="1"/>
  <c r="Q411" i="1"/>
  <c r="L412" i="1"/>
  <c r="O409" i="1"/>
  <c r="R409" i="1" s="1"/>
  <c r="A434" i="1"/>
  <c r="K433" i="1"/>
  <c r="X433" i="1"/>
  <c r="Y432" i="1"/>
  <c r="I433" i="1"/>
  <c r="H433" i="1" s="1"/>
  <c r="Z432" i="1"/>
  <c r="AA432" i="1" s="1"/>
  <c r="AH432" i="1" s="1"/>
  <c r="C433" i="1"/>
  <c r="AJ433" i="1"/>
  <c r="T407" i="1"/>
  <c r="AF407" i="1" s="1"/>
  <c r="S408" i="1"/>
  <c r="AB437" i="1"/>
  <c r="O410" i="1" l="1"/>
  <c r="R410" i="1" s="1"/>
  <c r="L413" i="1"/>
  <c r="M412" i="1"/>
  <c r="N412" i="1" s="1"/>
  <c r="Q412" i="1"/>
  <c r="P412" i="1"/>
  <c r="G411" i="1"/>
  <c r="F411" i="1" s="1"/>
  <c r="O411" i="1" s="1"/>
  <c r="R411" i="1" s="1"/>
  <c r="AC411" i="1"/>
  <c r="AE411" i="1" s="1"/>
  <c r="Z433" i="1"/>
  <c r="AA433" i="1" s="1"/>
  <c r="AH433" i="1" s="1"/>
  <c r="C434" i="1"/>
  <c r="Y433" i="1"/>
  <c r="AJ434" i="1"/>
  <c r="I434" i="1"/>
  <c r="H434" i="1" s="1"/>
  <c r="T408" i="1"/>
  <c r="AF408" i="1" s="1"/>
  <c r="S409" i="1"/>
  <c r="AB438" i="1"/>
  <c r="A435" i="1"/>
  <c r="X434" i="1"/>
  <c r="K434" i="1"/>
  <c r="J411" i="1" l="1"/>
  <c r="AC412" i="1"/>
  <c r="AE412" i="1" s="1"/>
  <c r="G412" i="1"/>
  <c r="F412" i="1" s="1"/>
  <c r="J412" i="1" s="1"/>
  <c r="L414" i="1"/>
  <c r="M413" i="1"/>
  <c r="N413" i="1" s="1"/>
  <c r="P413" i="1"/>
  <c r="Q413" i="1"/>
  <c r="AB439" i="1"/>
  <c r="T409" i="1"/>
  <c r="AF409" i="1" s="1"/>
  <c r="S410" i="1"/>
  <c r="X435" i="1"/>
  <c r="K435" i="1"/>
  <c r="A436" i="1"/>
  <c r="Y434" i="1"/>
  <c r="C435" i="1"/>
  <c r="AJ435" i="1"/>
  <c r="Z434" i="1"/>
  <c r="AA434" i="1" s="1"/>
  <c r="AH434" i="1" s="1"/>
  <c r="I435" i="1"/>
  <c r="H435" i="1" s="1"/>
  <c r="O412" i="1" l="1"/>
  <c r="R412" i="1" s="1"/>
  <c r="AC413" i="1"/>
  <c r="AE413" i="1" s="1"/>
  <c r="G413" i="1"/>
  <c r="F413" i="1" s="1"/>
  <c r="J413" i="1" s="1"/>
  <c r="M414" i="1"/>
  <c r="N414" i="1" s="1"/>
  <c r="L415" i="1"/>
  <c r="P414" i="1"/>
  <c r="Q414" i="1"/>
  <c r="Z435" i="1"/>
  <c r="AA435" i="1" s="1"/>
  <c r="AH435" i="1" s="1"/>
  <c r="AJ436" i="1"/>
  <c r="I436" i="1"/>
  <c r="H436" i="1" s="1"/>
  <c r="Y435" i="1"/>
  <c r="C436" i="1"/>
  <c r="T410" i="1"/>
  <c r="AF410" i="1" s="1"/>
  <c r="S411" i="1"/>
  <c r="AB440" i="1"/>
  <c r="X436" i="1"/>
  <c r="K436" i="1"/>
  <c r="A437" i="1"/>
  <c r="O413" i="1" l="1"/>
  <c r="R413" i="1" s="1"/>
  <c r="P415" i="1"/>
  <c r="M415" i="1"/>
  <c r="N415" i="1" s="1"/>
  <c r="Q415" i="1"/>
  <c r="L416" i="1"/>
  <c r="G414" i="1"/>
  <c r="F414" i="1" s="1"/>
  <c r="J414" i="1" s="1"/>
  <c r="AC414" i="1"/>
  <c r="AE414" i="1" s="1"/>
  <c r="A438" i="1"/>
  <c r="K437" i="1"/>
  <c r="X437" i="1"/>
  <c r="T411" i="1"/>
  <c r="AF411" i="1" s="1"/>
  <c r="S412" i="1"/>
  <c r="Y436" i="1"/>
  <c r="AJ437" i="1"/>
  <c r="I437" i="1"/>
  <c r="H437" i="1" s="1"/>
  <c r="Z436" i="1"/>
  <c r="AA436" i="1" s="1"/>
  <c r="AH436" i="1" s="1"/>
  <c r="C437" i="1"/>
  <c r="AB441" i="1"/>
  <c r="L417" i="1" l="1"/>
  <c r="M416" i="1"/>
  <c r="N416" i="1" s="1"/>
  <c r="P416" i="1"/>
  <c r="Q416" i="1"/>
  <c r="AC415" i="1"/>
  <c r="AE415" i="1" s="1"/>
  <c r="G415" i="1"/>
  <c r="F415" i="1" s="1"/>
  <c r="J415" i="1" s="1"/>
  <c r="O414" i="1"/>
  <c r="R414" i="1" s="1"/>
  <c r="AB442" i="1"/>
  <c r="T412" i="1"/>
  <c r="AF412" i="1" s="1"/>
  <c r="S413" i="1"/>
  <c r="X438" i="1"/>
  <c r="A439" i="1"/>
  <c r="K438" i="1"/>
  <c r="Z437" i="1"/>
  <c r="AA437" i="1" s="1"/>
  <c r="AH437" i="1" s="1"/>
  <c r="I438" i="1"/>
  <c r="H438" i="1" s="1"/>
  <c r="Y437" i="1"/>
  <c r="C438" i="1"/>
  <c r="AJ438" i="1"/>
  <c r="G416" i="1" l="1"/>
  <c r="F416" i="1" s="1"/>
  <c r="J416" i="1" s="1"/>
  <c r="AC416" i="1"/>
  <c r="AE416" i="1" s="1"/>
  <c r="O415" i="1"/>
  <c r="R415" i="1" s="1"/>
  <c r="M417" i="1"/>
  <c r="N417" i="1" s="1"/>
  <c r="P417" i="1"/>
  <c r="Q417" i="1"/>
  <c r="L418" i="1"/>
  <c r="K439" i="1"/>
  <c r="A440" i="1"/>
  <c r="X439" i="1"/>
  <c r="Y438" i="1"/>
  <c r="AJ439" i="1"/>
  <c r="I439" i="1"/>
  <c r="H439" i="1" s="1"/>
  <c r="Z438" i="1"/>
  <c r="AA438" i="1" s="1"/>
  <c r="AH438" i="1" s="1"/>
  <c r="C439" i="1"/>
  <c r="AB443" i="1"/>
  <c r="T413" i="1"/>
  <c r="AF413" i="1" s="1"/>
  <c r="S414" i="1"/>
  <c r="O416" i="1" l="1"/>
  <c r="R416" i="1" s="1"/>
  <c r="AC417" i="1"/>
  <c r="AE417" i="1" s="1"/>
  <c r="G417" i="1"/>
  <c r="F417" i="1" s="1"/>
  <c r="O417" i="1" s="1"/>
  <c r="R417" i="1" s="1"/>
  <c r="M418" i="1"/>
  <c r="N418" i="1" s="1"/>
  <c r="P418" i="1"/>
  <c r="L419" i="1"/>
  <c r="Q418" i="1"/>
  <c r="T414" i="1"/>
  <c r="AF414" i="1" s="1"/>
  <c r="S415" i="1"/>
  <c r="AB444" i="1"/>
  <c r="A441" i="1"/>
  <c r="X440" i="1"/>
  <c r="K440" i="1"/>
  <c r="Z439" i="1"/>
  <c r="AA439" i="1" s="1"/>
  <c r="AH439" i="1" s="1"/>
  <c r="AJ440" i="1"/>
  <c r="I440" i="1"/>
  <c r="H440" i="1" s="1"/>
  <c r="Y439" i="1"/>
  <c r="C440" i="1"/>
  <c r="J417" i="1" l="1"/>
  <c r="M419" i="1"/>
  <c r="N419" i="1" s="1"/>
  <c r="P419" i="1"/>
  <c r="Q419" i="1"/>
  <c r="L420" i="1"/>
  <c r="AC418" i="1"/>
  <c r="AE418" i="1" s="1"/>
  <c r="G418" i="1"/>
  <c r="F418" i="1" s="1"/>
  <c r="O418" i="1" s="1"/>
  <c r="R418" i="1" s="1"/>
  <c r="K441" i="1"/>
  <c r="A442" i="1"/>
  <c r="X441" i="1"/>
  <c r="T415" i="1"/>
  <c r="AF415" i="1" s="1"/>
  <c r="S416" i="1"/>
  <c r="Y440" i="1"/>
  <c r="I441" i="1"/>
  <c r="H441" i="1" s="1"/>
  <c r="Z440" i="1"/>
  <c r="AA440" i="1" s="1"/>
  <c r="AH440" i="1" s="1"/>
  <c r="C441" i="1"/>
  <c r="AJ441" i="1"/>
  <c r="AB445" i="1"/>
  <c r="P420" i="1" l="1"/>
  <c r="M420" i="1"/>
  <c r="N420" i="1" s="1"/>
  <c r="Q420" i="1"/>
  <c r="L421" i="1"/>
  <c r="J418" i="1"/>
  <c r="AC419" i="1"/>
  <c r="AE419" i="1" s="1"/>
  <c r="G419" i="1"/>
  <c r="F419" i="1" s="1"/>
  <c r="O419" i="1" s="1"/>
  <c r="R419" i="1" s="1"/>
  <c r="AB446" i="1"/>
  <c r="A443" i="1"/>
  <c r="X442" i="1"/>
  <c r="K442" i="1"/>
  <c r="T416" i="1"/>
  <c r="AF416" i="1" s="1"/>
  <c r="S417" i="1"/>
  <c r="Z441" i="1"/>
  <c r="AA441" i="1" s="1"/>
  <c r="AH441" i="1" s="1"/>
  <c r="I442" i="1"/>
  <c r="H442" i="1" s="1"/>
  <c r="Y441" i="1"/>
  <c r="C442" i="1"/>
  <c r="AJ442" i="1"/>
  <c r="J419" i="1" l="1"/>
  <c r="M421" i="1"/>
  <c r="N421" i="1" s="1"/>
  <c r="P421" i="1"/>
  <c r="Q421" i="1"/>
  <c r="L422" i="1"/>
  <c r="AC420" i="1"/>
  <c r="AE420" i="1" s="1"/>
  <c r="G420" i="1"/>
  <c r="F420" i="1" s="1"/>
  <c r="O420" i="1" s="1"/>
  <c r="R420" i="1" s="1"/>
  <c r="T417" i="1"/>
  <c r="AF417" i="1" s="1"/>
  <c r="S418" i="1"/>
  <c r="AB447" i="1"/>
  <c r="Y442" i="1"/>
  <c r="AJ443" i="1"/>
  <c r="I443" i="1"/>
  <c r="H443" i="1" s="1"/>
  <c r="Z442" i="1"/>
  <c r="AA442" i="1" s="1"/>
  <c r="AH442" i="1" s="1"/>
  <c r="C443" i="1"/>
  <c r="A444" i="1"/>
  <c r="X443" i="1"/>
  <c r="K443" i="1"/>
  <c r="J420" i="1" l="1"/>
  <c r="L423" i="1"/>
  <c r="M422" i="1"/>
  <c r="N422" i="1" s="1"/>
  <c r="P422" i="1"/>
  <c r="Q422" i="1"/>
  <c r="AC421" i="1"/>
  <c r="AE421" i="1" s="1"/>
  <c r="G421" i="1"/>
  <c r="F421" i="1" s="1"/>
  <c r="J421" i="1" s="1"/>
  <c r="AB448" i="1"/>
  <c r="A445" i="1"/>
  <c r="X444" i="1"/>
  <c r="K444" i="1"/>
  <c r="T418" i="1"/>
  <c r="AF418" i="1" s="1"/>
  <c r="S419" i="1"/>
  <c r="Z443" i="1"/>
  <c r="AA443" i="1" s="1"/>
  <c r="AH443" i="1" s="1"/>
  <c r="C444" i="1"/>
  <c r="Y443" i="1"/>
  <c r="AJ444" i="1"/>
  <c r="I444" i="1"/>
  <c r="H444" i="1" s="1"/>
  <c r="O421" i="1" l="1"/>
  <c r="R421" i="1" s="1"/>
  <c r="AC422" i="1"/>
  <c r="AE422" i="1" s="1"/>
  <c r="G422" i="1"/>
  <c r="F422" i="1" s="1"/>
  <c r="J422" i="1" s="1"/>
  <c r="P423" i="1"/>
  <c r="Q423" i="1"/>
  <c r="L424" i="1"/>
  <c r="M423" i="1"/>
  <c r="N423" i="1" s="1"/>
  <c r="Y444" i="1"/>
  <c r="AJ445" i="1"/>
  <c r="I445" i="1"/>
  <c r="H445" i="1" s="1"/>
  <c r="Z444" i="1"/>
  <c r="AA444" i="1" s="1"/>
  <c r="AH444" i="1" s="1"/>
  <c r="C445" i="1"/>
  <c r="X445" i="1"/>
  <c r="K445" i="1"/>
  <c r="A446" i="1"/>
  <c r="T419" i="1"/>
  <c r="AF419" i="1" s="1"/>
  <c r="S420" i="1"/>
  <c r="AB449" i="1"/>
  <c r="O422" i="1" l="1"/>
  <c r="R422" i="1" s="1"/>
  <c r="M424" i="1"/>
  <c r="N424" i="1" s="1"/>
  <c r="L425" i="1"/>
  <c r="P424" i="1"/>
  <c r="Q424" i="1"/>
  <c r="AC423" i="1"/>
  <c r="AE423" i="1" s="1"/>
  <c r="G423" i="1"/>
  <c r="F423" i="1" s="1"/>
  <c r="O423" i="1" s="1"/>
  <c r="R423" i="1" s="1"/>
  <c r="K446" i="1"/>
  <c r="A447" i="1"/>
  <c r="X446" i="1"/>
  <c r="T420" i="1"/>
  <c r="AF420" i="1" s="1"/>
  <c r="S421" i="1"/>
  <c r="Z445" i="1"/>
  <c r="AA445" i="1" s="1"/>
  <c r="AH445" i="1" s="1"/>
  <c r="C446" i="1"/>
  <c r="AJ446" i="1"/>
  <c r="Y445" i="1"/>
  <c r="I446" i="1"/>
  <c r="H446" i="1" s="1"/>
  <c r="AB450" i="1"/>
  <c r="J423" i="1" l="1"/>
  <c r="P425" i="1"/>
  <c r="Q425" i="1"/>
  <c r="L426" i="1"/>
  <c r="M425" i="1"/>
  <c r="N425" i="1" s="1"/>
  <c r="AC424" i="1"/>
  <c r="AE424" i="1" s="1"/>
  <c r="G424" i="1"/>
  <c r="F424" i="1" s="1"/>
  <c r="J424" i="1" s="1"/>
  <c r="Y446" i="1"/>
  <c r="I447" i="1"/>
  <c r="H447" i="1" s="1"/>
  <c r="Z446" i="1"/>
  <c r="AA446" i="1" s="1"/>
  <c r="AH446" i="1" s="1"/>
  <c r="C447" i="1"/>
  <c r="AJ447" i="1"/>
  <c r="AB451" i="1"/>
  <c r="A448" i="1"/>
  <c r="K447" i="1"/>
  <c r="X447" i="1"/>
  <c r="T421" i="1"/>
  <c r="AF421" i="1" s="1"/>
  <c r="S422" i="1"/>
  <c r="AC425" i="1" l="1"/>
  <c r="AE425" i="1" s="1"/>
  <c r="G425" i="1"/>
  <c r="F425" i="1" s="1"/>
  <c r="O425" i="1" s="1"/>
  <c r="R425" i="1" s="1"/>
  <c r="M426" i="1"/>
  <c r="N426" i="1" s="1"/>
  <c r="L427" i="1"/>
  <c r="O424" i="1"/>
  <c r="R424" i="1" s="1"/>
  <c r="K448" i="1"/>
  <c r="X448" i="1"/>
  <c r="A449" i="1"/>
  <c r="T422" i="1"/>
  <c r="AF422" i="1" s="1"/>
  <c r="S423" i="1"/>
  <c r="Z447" i="1"/>
  <c r="AA447" i="1" s="1"/>
  <c r="AH447" i="1" s="1"/>
  <c r="C448" i="1"/>
  <c r="Y447" i="1"/>
  <c r="AJ448" i="1"/>
  <c r="I448" i="1"/>
  <c r="H448" i="1" s="1"/>
  <c r="AB452" i="1"/>
  <c r="J425" i="1" l="1"/>
  <c r="P426" i="1"/>
  <c r="P427" i="1" s="1"/>
  <c r="M427" i="1"/>
  <c r="N427" i="1" s="1"/>
  <c r="L428" i="1"/>
  <c r="AC426" i="1"/>
  <c r="AE426" i="1" s="1"/>
  <c r="G426" i="1"/>
  <c r="F426" i="1" s="1"/>
  <c r="O426" i="1" s="1"/>
  <c r="C449" i="1"/>
  <c r="Y448" i="1"/>
  <c r="AJ449" i="1"/>
  <c r="I449" i="1"/>
  <c r="H449" i="1" s="1"/>
  <c r="Z448" i="1"/>
  <c r="AA448" i="1" s="1"/>
  <c r="AH448" i="1" s="1"/>
  <c r="AB453" i="1"/>
  <c r="T423" i="1"/>
  <c r="AF423" i="1" s="1"/>
  <c r="S424" i="1"/>
  <c r="A450" i="1"/>
  <c r="X449" i="1"/>
  <c r="K449" i="1"/>
  <c r="P428" i="1" l="1"/>
  <c r="Q426" i="1"/>
  <c r="Q427" i="1" s="1"/>
  <c r="Q428" i="1" s="1"/>
  <c r="J426" i="1"/>
  <c r="M428" i="1"/>
  <c r="N428" i="1" s="1"/>
  <c r="L429" i="1"/>
  <c r="AC427" i="1"/>
  <c r="AE427" i="1" s="1"/>
  <c r="G427" i="1"/>
  <c r="F427" i="1" s="1"/>
  <c r="O427" i="1" s="1"/>
  <c r="R427" i="1" s="1"/>
  <c r="Z449" i="1"/>
  <c r="AA449" i="1" s="1"/>
  <c r="AH449" i="1" s="1"/>
  <c r="C450" i="1"/>
  <c r="AJ450" i="1"/>
  <c r="Y449" i="1"/>
  <c r="I450" i="1"/>
  <c r="H450" i="1" s="1"/>
  <c r="AB454" i="1"/>
  <c r="T424" i="1"/>
  <c r="AF424" i="1" s="1"/>
  <c r="S425" i="1"/>
  <c r="K450" i="1"/>
  <c r="X450" i="1"/>
  <c r="A451" i="1"/>
  <c r="R426" i="1" l="1"/>
  <c r="M429" i="1"/>
  <c r="N429" i="1" s="1"/>
  <c r="L430" i="1"/>
  <c r="G428" i="1"/>
  <c r="F428" i="1" s="1"/>
  <c r="O428" i="1" s="1"/>
  <c r="R428" i="1" s="1"/>
  <c r="AC428" i="1"/>
  <c r="AE428" i="1" s="1"/>
  <c r="P429" i="1"/>
  <c r="J427" i="1"/>
  <c r="Q429" i="1"/>
  <c r="T425" i="1"/>
  <c r="S426" i="1"/>
  <c r="AB455" i="1"/>
  <c r="K451" i="1"/>
  <c r="X451" i="1"/>
  <c r="A452" i="1"/>
  <c r="Z450" i="1"/>
  <c r="AA450" i="1" s="1"/>
  <c r="AH450" i="1" s="1"/>
  <c r="C451" i="1"/>
  <c r="Y450" i="1"/>
  <c r="AJ451" i="1"/>
  <c r="I451" i="1"/>
  <c r="H451" i="1" s="1"/>
  <c r="J428" i="1" l="1"/>
  <c r="M430" i="1"/>
  <c r="N430" i="1" s="1"/>
  <c r="P430" i="1"/>
  <c r="Q430" i="1"/>
  <c r="L431" i="1"/>
  <c r="AC429" i="1"/>
  <c r="AE429" i="1" s="1"/>
  <c r="G429" i="1"/>
  <c r="F429" i="1" s="1"/>
  <c r="J429" i="1" s="1"/>
  <c r="AB456" i="1"/>
  <c r="T426" i="1"/>
  <c r="AF426" i="1" s="1"/>
  <c r="S427" i="1"/>
  <c r="I452" i="1"/>
  <c r="H452" i="1" s="1"/>
  <c r="Y451" i="1"/>
  <c r="C452" i="1"/>
  <c r="Z451" i="1"/>
  <c r="AA451" i="1" s="1"/>
  <c r="AH451" i="1" s="1"/>
  <c r="AJ452" i="1"/>
  <c r="X452" i="1"/>
  <c r="K452" i="1"/>
  <c r="A453" i="1"/>
  <c r="AF425" i="1"/>
  <c r="AA425" i="1"/>
  <c r="O429" i="1" l="1"/>
  <c r="R429" i="1" s="1"/>
  <c r="L432" i="1"/>
  <c r="M431" i="1"/>
  <c r="N431" i="1" s="1"/>
  <c r="Q431" i="1"/>
  <c r="P431" i="1"/>
  <c r="AC430" i="1"/>
  <c r="AE430" i="1" s="1"/>
  <c r="G430" i="1"/>
  <c r="F430" i="1" s="1"/>
  <c r="J430" i="1" s="1"/>
  <c r="AH425" i="1"/>
  <c r="Y452" i="1"/>
  <c r="I453" i="1"/>
  <c r="H453" i="1" s="1"/>
  <c r="Z452" i="1"/>
  <c r="AA452" i="1" s="1"/>
  <c r="AH452" i="1" s="1"/>
  <c r="C453" i="1"/>
  <c r="AJ453" i="1"/>
  <c r="AB457" i="1"/>
  <c r="A454" i="1"/>
  <c r="X453" i="1"/>
  <c r="K453" i="1"/>
  <c r="T427" i="1"/>
  <c r="AF427" i="1" s="1"/>
  <c r="S428" i="1"/>
  <c r="O430" i="1" l="1"/>
  <c r="R430" i="1" s="1"/>
  <c r="AC431" i="1"/>
  <c r="AE431" i="1" s="1"/>
  <c r="G431" i="1"/>
  <c r="F431" i="1" s="1"/>
  <c r="J431" i="1" s="1"/>
  <c r="Q432" i="1"/>
  <c r="L433" i="1"/>
  <c r="M432" i="1"/>
  <c r="N432" i="1" s="1"/>
  <c r="P432" i="1"/>
  <c r="C454" i="1"/>
  <c r="Z453" i="1"/>
  <c r="AA453" i="1" s="1"/>
  <c r="AH453" i="1" s="1"/>
  <c r="AJ454" i="1"/>
  <c r="I454" i="1"/>
  <c r="H454" i="1" s="1"/>
  <c r="Y453" i="1"/>
  <c r="T428" i="1"/>
  <c r="AF428" i="1" s="1"/>
  <c r="S429" i="1"/>
  <c r="A455" i="1"/>
  <c r="X454" i="1"/>
  <c r="K454" i="1"/>
  <c r="AB458" i="1"/>
  <c r="O431" i="1" l="1"/>
  <c r="R431" i="1" s="1"/>
  <c r="AC432" i="1"/>
  <c r="AE432" i="1" s="1"/>
  <c r="G432" i="1"/>
  <c r="F432" i="1" s="1"/>
  <c r="O432" i="1" s="1"/>
  <c r="R432" i="1" s="1"/>
  <c r="L434" i="1"/>
  <c r="M433" i="1"/>
  <c r="N433" i="1" s="1"/>
  <c r="P433" i="1"/>
  <c r="Q433" i="1"/>
  <c r="Z454" i="1"/>
  <c r="AA454" i="1" s="1"/>
  <c r="AH454" i="1" s="1"/>
  <c r="C455" i="1"/>
  <c r="Y454" i="1"/>
  <c r="AJ455" i="1"/>
  <c r="I455" i="1"/>
  <c r="H455" i="1" s="1"/>
  <c r="K455" i="1"/>
  <c r="X455" i="1"/>
  <c r="A456" i="1"/>
  <c r="AB459" i="1"/>
  <c r="T429" i="1"/>
  <c r="AF429" i="1" s="1"/>
  <c r="S430" i="1"/>
  <c r="J432" i="1" l="1"/>
  <c r="AC433" i="1"/>
  <c r="AE433" i="1" s="1"/>
  <c r="G433" i="1"/>
  <c r="F433" i="1" s="1"/>
  <c r="O433" i="1" s="1"/>
  <c r="R433" i="1" s="1"/>
  <c r="M434" i="1"/>
  <c r="N434" i="1" s="1"/>
  <c r="P434" i="1"/>
  <c r="Q434" i="1"/>
  <c r="L435" i="1"/>
  <c r="T430" i="1"/>
  <c r="AF430" i="1" s="1"/>
  <c r="S431" i="1"/>
  <c r="C456" i="1"/>
  <c r="Y455" i="1"/>
  <c r="AJ456" i="1"/>
  <c r="I456" i="1"/>
  <c r="H456" i="1" s="1"/>
  <c r="Z455" i="1"/>
  <c r="AA455" i="1" s="1"/>
  <c r="AH455" i="1" s="1"/>
  <c r="K456" i="1"/>
  <c r="A457" i="1"/>
  <c r="X456" i="1"/>
  <c r="AB460" i="1"/>
  <c r="Q435" i="1" l="1"/>
  <c r="L436" i="1"/>
  <c r="M435" i="1"/>
  <c r="N435" i="1" s="1"/>
  <c r="P435" i="1"/>
  <c r="AC434" i="1"/>
  <c r="AE434" i="1" s="1"/>
  <c r="G434" i="1"/>
  <c r="F434" i="1" s="1"/>
  <c r="J434" i="1" s="1"/>
  <c r="J433" i="1"/>
  <c r="AB461" i="1"/>
  <c r="Y456" i="1"/>
  <c r="I457" i="1"/>
  <c r="H457" i="1" s="1"/>
  <c r="Z456" i="1"/>
  <c r="AA456" i="1" s="1"/>
  <c r="AH456" i="1" s="1"/>
  <c r="C457" i="1"/>
  <c r="AJ457" i="1"/>
  <c r="T431" i="1"/>
  <c r="AF431" i="1" s="1"/>
  <c r="S432" i="1"/>
  <c r="A458" i="1"/>
  <c r="K457" i="1"/>
  <c r="X457" i="1"/>
  <c r="G435" i="1" l="1"/>
  <c r="F435" i="1" s="1"/>
  <c r="O435" i="1" s="1"/>
  <c r="R435" i="1" s="1"/>
  <c r="AC435" i="1"/>
  <c r="AE435" i="1" s="1"/>
  <c r="O434" i="1"/>
  <c r="R434" i="1" s="1"/>
  <c r="P436" i="1"/>
  <c r="L437" i="1"/>
  <c r="Q436" i="1"/>
  <c r="M436" i="1"/>
  <c r="N436" i="1" s="1"/>
  <c r="AB462" i="1"/>
  <c r="X458" i="1"/>
  <c r="A459" i="1"/>
  <c r="K458" i="1"/>
  <c r="I458" i="1"/>
  <c r="H458" i="1" s="1"/>
  <c r="Z457" i="1"/>
  <c r="Y457" i="1"/>
  <c r="C458" i="1"/>
  <c r="AJ458" i="1"/>
  <c r="T432" i="1"/>
  <c r="AF432" i="1" s="1"/>
  <c r="S433" i="1"/>
  <c r="J435" i="1" l="1"/>
  <c r="L438" i="1"/>
  <c r="P437" i="1"/>
  <c r="M437" i="1"/>
  <c r="N437" i="1" s="1"/>
  <c r="Q437" i="1"/>
  <c r="AC436" i="1"/>
  <c r="AE436" i="1" s="1"/>
  <c r="G436" i="1"/>
  <c r="F436" i="1" s="1"/>
  <c r="J436" i="1" s="1"/>
  <c r="T433" i="1"/>
  <c r="AF433" i="1" s="1"/>
  <c r="S434" i="1"/>
  <c r="A460" i="1"/>
  <c r="X459" i="1"/>
  <c r="K459" i="1"/>
  <c r="I459" i="1"/>
  <c r="H459" i="1" s="1"/>
  <c r="Y458" i="1"/>
  <c r="C459" i="1"/>
  <c r="Z458" i="1"/>
  <c r="AA458" i="1" s="1"/>
  <c r="AH458" i="1" s="1"/>
  <c r="AJ459" i="1"/>
  <c r="AB463" i="1"/>
  <c r="AC437" i="1" l="1"/>
  <c r="AE437" i="1" s="1"/>
  <c r="G437" i="1"/>
  <c r="F437" i="1" s="1"/>
  <c r="J437" i="1" s="1"/>
  <c r="O436" i="1"/>
  <c r="R436" i="1" s="1"/>
  <c r="P438" i="1"/>
  <c r="M438" i="1"/>
  <c r="N438" i="1" s="1"/>
  <c r="Q438" i="1"/>
  <c r="L439" i="1"/>
  <c r="AB464" i="1"/>
  <c r="T434" i="1"/>
  <c r="AF434" i="1" s="1"/>
  <c r="S435" i="1"/>
  <c r="X460" i="1"/>
  <c r="A461" i="1"/>
  <c r="K460" i="1"/>
  <c r="Y459" i="1"/>
  <c r="C460" i="1"/>
  <c r="AJ460" i="1"/>
  <c r="Z459" i="1"/>
  <c r="AA459" i="1" s="1"/>
  <c r="AH459" i="1" s="1"/>
  <c r="I460" i="1"/>
  <c r="H460" i="1" s="1"/>
  <c r="O437" i="1" l="1"/>
  <c r="R437" i="1" s="1"/>
  <c r="G438" i="1"/>
  <c r="F438" i="1" s="1"/>
  <c r="O438" i="1" s="1"/>
  <c r="R438" i="1" s="1"/>
  <c r="AC438" i="1"/>
  <c r="AE438" i="1" s="1"/>
  <c r="P439" i="1"/>
  <c r="Q439" i="1"/>
  <c r="L440" i="1"/>
  <c r="M439" i="1"/>
  <c r="N439" i="1" s="1"/>
  <c r="AB465" i="1"/>
  <c r="I461" i="1"/>
  <c r="H461" i="1" s="1"/>
  <c r="Z460" i="1"/>
  <c r="AA460" i="1" s="1"/>
  <c r="AH460" i="1" s="1"/>
  <c r="C461" i="1"/>
  <c r="AJ461" i="1"/>
  <c r="Y460" i="1"/>
  <c r="A462" i="1"/>
  <c r="X461" i="1"/>
  <c r="K461" i="1"/>
  <c r="T435" i="1"/>
  <c r="AF435" i="1" s="1"/>
  <c r="S436" i="1"/>
  <c r="J438" i="1" l="1"/>
  <c r="AC439" i="1"/>
  <c r="AE439" i="1" s="1"/>
  <c r="G439" i="1"/>
  <c r="F439" i="1" s="1"/>
  <c r="O439" i="1" s="1"/>
  <c r="R439" i="1" s="1"/>
  <c r="M440" i="1"/>
  <c r="N440" i="1" s="1"/>
  <c r="P440" i="1"/>
  <c r="Q440" i="1"/>
  <c r="L441" i="1"/>
  <c r="Z461" i="1"/>
  <c r="AA461" i="1" s="1"/>
  <c r="AH461" i="1" s="1"/>
  <c r="C462" i="1"/>
  <c r="AJ462" i="1"/>
  <c r="Y461" i="1"/>
  <c r="I462" i="1"/>
  <c r="H462" i="1" s="1"/>
  <c r="T436" i="1"/>
  <c r="AF436" i="1" s="1"/>
  <c r="S437" i="1"/>
  <c r="K462" i="1"/>
  <c r="X462" i="1"/>
  <c r="A463" i="1"/>
  <c r="AB466" i="1"/>
  <c r="J439" i="1" l="1"/>
  <c r="P441" i="1"/>
  <c r="Q441" i="1"/>
  <c r="L442" i="1"/>
  <c r="M441" i="1"/>
  <c r="N441" i="1" s="1"/>
  <c r="G440" i="1"/>
  <c r="F440" i="1" s="1"/>
  <c r="O440" i="1" s="1"/>
  <c r="R440" i="1" s="1"/>
  <c r="AC440" i="1"/>
  <c r="AE440" i="1" s="1"/>
  <c r="T437" i="1"/>
  <c r="AF437" i="1" s="1"/>
  <c r="S438" i="1"/>
  <c r="AB467" i="1"/>
  <c r="C463" i="1"/>
  <c r="Y462" i="1"/>
  <c r="AJ463" i="1"/>
  <c r="I463" i="1"/>
  <c r="H463" i="1" s="1"/>
  <c r="Z462" i="1"/>
  <c r="AA462" i="1" s="1"/>
  <c r="AH462" i="1" s="1"/>
  <c r="A464" i="1"/>
  <c r="K463" i="1"/>
  <c r="X463" i="1"/>
  <c r="J440" i="1" l="1"/>
  <c r="G441" i="1"/>
  <c r="F441" i="1" s="1"/>
  <c r="J441" i="1" s="1"/>
  <c r="AC441" i="1"/>
  <c r="AE441" i="1" s="1"/>
  <c r="L443" i="1"/>
  <c r="M442" i="1"/>
  <c r="N442" i="1" s="1"/>
  <c r="P442" i="1"/>
  <c r="Q442" i="1"/>
  <c r="AJ464" i="1"/>
  <c r="Z463" i="1"/>
  <c r="AA463" i="1" s="1"/>
  <c r="AH463" i="1" s="1"/>
  <c r="I464" i="1"/>
  <c r="H464" i="1" s="1"/>
  <c r="C464" i="1"/>
  <c r="Y463" i="1"/>
  <c r="A465" i="1"/>
  <c r="X464" i="1"/>
  <c r="K464" i="1"/>
  <c r="T438" i="1"/>
  <c r="AF438" i="1" s="1"/>
  <c r="S439" i="1"/>
  <c r="AB468" i="1"/>
  <c r="O441" i="1" l="1"/>
  <c r="R441" i="1" s="1"/>
  <c r="AC442" i="1"/>
  <c r="AE442" i="1" s="1"/>
  <c r="G442" i="1"/>
  <c r="F442" i="1" s="1"/>
  <c r="J442" i="1" s="1"/>
  <c r="M443" i="1"/>
  <c r="N443" i="1" s="1"/>
  <c r="P443" i="1"/>
  <c r="Q443" i="1"/>
  <c r="L444" i="1"/>
  <c r="X465" i="1"/>
  <c r="A466" i="1"/>
  <c r="K465" i="1"/>
  <c r="T439" i="1"/>
  <c r="AF439" i="1" s="1"/>
  <c r="S440" i="1"/>
  <c r="AB469" i="1"/>
  <c r="C465" i="1"/>
  <c r="Y464" i="1"/>
  <c r="AJ465" i="1"/>
  <c r="I465" i="1"/>
  <c r="H465" i="1" s="1"/>
  <c r="Z464" i="1"/>
  <c r="AA464" i="1" s="1"/>
  <c r="AH464" i="1" s="1"/>
  <c r="O442" i="1" l="1"/>
  <c r="R442" i="1" s="1"/>
  <c r="L445" i="1"/>
  <c r="P444" i="1"/>
  <c r="M444" i="1"/>
  <c r="N444" i="1" s="1"/>
  <c r="Q444" i="1"/>
  <c r="AC443" i="1"/>
  <c r="AE443" i="1" s="1"/>
  <c r="G443" i="1"/>
  <c r="F443" i="1" s="1"/>
  <c r="O443" i="1" s="1"/>
  <c r="R443" i="1" s="1"/>
  <c r="AB470" i="1"/>
  <c r="K466" i="1"/>
  <c r="X466" i="1"/>
  <c r="A467" i="1"/>
  <c r="T440" i="1"/>
  <c r="AF440" i="1" s="1"/>
  <c r="S441" i="1"/>
  <c r="C466" i="1"/>
  <c r="Z465" i="1"/>
  <c r="AA465" i="1" s="1"/>
  <c r="AH465" i="1" s="1"/>
  <c r="AJ466" i="1"/>
  <c r="I466" i="1"/>
  <c r="H466" i="1" s="1"/>
  <c r="Y465" i="1"/>
  <c r="AC444" i="1" l="1"/>
  <c r="AE444" i="1" s="1"/>
  <c r="G444" i="1"/>
  <c r="F444" i="1" s="1"/>
  <c r="J444" i="1" s="1"/>
  <c r="J443" i="1"/>
  <c r="M445" i="1"/>
  <c r="N445" i="1" s="1"/>
  <c r="P445" i="1"/>
  <c r="Q445" i="1"/>
  <c r="L446" i="1"/>
  <c r="A468" i="1"/>
  <c r="K467" i="1"/>
  <c r="X467" i="1"/>
  <c r="Y466" i="1"/>
  <c r="C467" i="1"/>
  <c r="AJ467" i="1"/>
  <c r="I467" i="1"/>
  <c r="H467" i="1" s="1"/>
  <c r="Z466" i="1"/>
  <c r="AA466" i="1" s="1"/>
  <c r="AH466" i="1" s="1"/>
  <c r="T441" i="1"/>
  <c r="AF441" i="1" s="1"/>
  <c r="S442" i="1"/>
  <c r="AB471" i="1"/>
  <c r="O444" i="1" l="1"/>
  <c r="R444" i="1" s="1"/>
  <c r="G445" i="1"/>
  <c r="F445" i="1" s="1"/>
  <c r="O445" i="1" s="1"/>
  <c r="R445" i="1" s="1"/>
  <c r="AC445" i="1"/>
  <c r="AE445" i="1" s="1"/>
  <c r="L447" i="1"/>
  <c r="Q446" i="1"/>
  <c r="P446" i="1"/>
  <c r="M446" i="1"/>
  <c r="N446" i="1" s="1"/>
  <c r="Z467" i="1"/>
  <c r="AA467" i="1" s="1"/>
  <c r="AH467" i="1" s="1"/>
  <c r="C468" i="1"/>
  <c r="AJ468" i="1"/>
  <c r="Y467" i="1"/>
  <c r="I468" i="1"/>
  <c r="H468" i="1" s="1"/>
  <c r="T442" i="1"/>
  <c r="AF442" i="1" s="1"/>
  <c r="S443" i="1"/>
  <c r="AB472" i="1"/>
  <c r="K468" i="1"/>
  <c r="X468" i="1"/>
  <c r="A469" i="1"/>
  <c r="J445" i="1" l="1"/>
  <c r="AC446" i="1"/>
  <c r="AE446" i="1" s="1"/>
  <c r="G446" i="1"/>
  <c r="F446" i="1" s="1"/>
  <c r="J446" i="1" s="1"/>
  <c r="M447" i="1"/>
  <c r="N447" i="1" s="1"/>
  <c r="P447" i="1"/>
  <c r="Q447" i="1"/>
  <c r="L448" i="1"/>
  <c r="AB473" i="1"/>
  <c r="A470" i="1"/>
  <c r="K469" i="1"/>
  <c r="X469" i="1"/>
  <c r="I469" i="1"/>
  <c r="H469" i="1" s="1"/>
  <c r="Y468" i="1"/>
  <c r="C469" i="1"/>
  <c r="Z468" i="1"/>
  <c r="AA468" i="1" s="1"/>
  <c r="AH468" i="1" s="1"/>
  <c r="AJ469" i="1"/>
  <c r="T443" i="1"/>
  <c r="AF443" i="1" s="1"/>
  <c r="S444" i="1"/>
  <c r="O446" i="1" l="1"/>
  <c r="R446" i="1" s="1"/>
  <c r="L449" i="1"/>
  <c r="Q448" i="1"/>
  <c r="M448" i="1"/>
  <c r="N448" i="1" s="1"/>
  <c r="P448" i="1"/>
  <c r="AC447" i="1"/>
  <c r="AE447" i="1" s="1"/>
  <c r="G447" i="1"/>
  <c r="F447" i="1" s="1"/>
  <c r="J447" i="1" s="1"/>
  <c r="K470" i="1"/>
  <c r="X470" i="1"/>
  <c r="A471" i="1"/>
  <c r="AB474" i="1"/>
  <c r="T444" i="1"/>
  <c r="AF444" i="1" s="1"/>
  <c r="S445" i="1"/>
  <c r="I470" i="1"/>
  <c r="H470" i="1" s="1"/>
  <c r="Z469" i="1"/>
  <c r="AA469" i="1" s="1"/>
  <c r="AH469" i="1" s="1"/>
  <c r="C470" i="1"/>
  <c r="AJ470" i="1"/>
  <c r="Y469" i="1"/>
  <c r="AC448" i="1" l="1"/>
  <c r="AE448" i="1" s="1"/>
  <c r="G448" i="1"/>
  <c r="F448" i="1" s="1"/>
  <c r="J448" i="1" s="1"/>
  <c r="O447" i="1"/>
  <c r="R447" i="1" s="1"/>
  <c r="M449" i="1"/>
  <c r="N449" i="1" s="1"/>
  <c r="P449" i="1"/>
  <c r="Q449" i="1"/>
  <c r="L450" i="1"/>
  <c r="T445" i="1"/>
  <c r="AF445" i="1" s="1"/>
  <c r="S446" i="1"/>
  <c r="AB475" i="1"/>
  <c r="A472" i="1"/>
  <c r="X471" i="1"/>
  <c r="K471" i="1"/>
  <c r="Y470" i="1"/>
  <c r="C471" i="1"/>
  <c r="AJ471" i="1"/>
  <c r="Z470" i="1"/>
  <c r="AA470" i="1" s="1"/>
  <c r="AH470" i="1" s="1"/>
  <c r="I471" i="1"/>
  <c r="H471" i="1" s="1"/>
  <c r="O448" i="1" l="1"/>
  <c r="R448" i="1" s="1"/>
  <c r="AC449" i="1"/>
  <c r="AE449" i="1" s="1"/>
  <c r="G449" i="1"/>
  <c r="F449" i="1" s="1"/>
  <c r="J449" i="1" s="1"/>
  <c r="M450" i="1"/>
  <c r="N450" i="1" s="1"/>
  <c r="Q450" i="1"/>
  <c r="P450" i="1"/>
  <c r="L451" i="1"/>
  <c r="K472" i="1"/>
  <c r="X472" i="1"/>
  <c r="A473" i="1"/>
  <c r="T446" i="1"/>
  <c r="AF446" i="1" s="1"/>
  <c r="S447" i="1"/>
  <c r="AB476" i="1"/>
  <c r="AJ472" i="1"/>
  <c r="Z471" i="1"/>
  <c r="AA471" i="1" s="1"/>
  <c r="AH471" i="1" s="1"/>
  <c r="I472" i="1"/>
  <c r="H472" i="1" s="1"/>
  <c r="Y471" i="1"/>
  <c r="C472" i="1"/>
  <c r="O449" i="1" l="1"/>
  <c r="R449" i="1" s="1"/>
  <c r="Q451" i="1"/>
  <c r="L452" i="1"/>
  <c r="M451" i="1"/>
  <c r="N451" i="1" s="1"/>
  <c r="P451" i="1"/>
  <c r="G450" i="1"/>
  <c r="F450" i="1" s="1"/>
  <c r="O450" i="1" s="1"/>
  <c r="R450" i="1" s="1"/>
  <c r="AC450" i="1"/>
  <c r="AE450" i="1" s="1"/>
  <c r="AJ473" i="1"/>
  <c r="Y472" i="1"/>
  <c r="I473" i="1"/>
  <c r="H473" i="1" s="1"/>
  <c r="C473" i="1"/>
  <c r="Z472" i="1"/>
  <c r="AA472" i="1" s="1"/>
  <c r="AH472" i="1" s="1"/>
  <c r="AB477" i="1"/>
  <c r="T447" i="1"/>
  <c r="AF447" i="1" s="1"/>
  <c r="S448" i="1"/>
  <c r="X473" i="1"/>
  <c r="A474" i="1"/>
  <c r="K473" i="1"/>
  <c r="AC451" i="1" l="1"/>
  <c r="AE451" i="1" s="1"/>
  <c r="G451" i="1"/>
  <c r="F451" i="1" s="1"/>
  <c r="J451" i="1" s="1"/>
  <c r="Q452" i="1"/>
  <c r="L453" i="1"/>
  <c r="M452" i="1"/>
  <c r="N452" i="1" s="1"/>
  <c r="P452" i="1"/>
  <c r="J450" i="1"/>
  <c r="I474" i="1"/>
  <c r="H474" i="1" s="1"/>
  <c r="Z473" i="1"/>
  <c r="AA473" i="1" s="1"/>
  <c r="AH473" i="1" s="1"/>
  <c r="C474" i="1"/>
  <c r="AJ474" i="1"/>
  <c r="Y473" i="1"/>
  <c r="T448" i="1"/>
  <c r="AF448" i="1" s="1"/>
  <c r="S449" i="1"/>
  <c r="K474" i="1"/>
  <c r="X474" i="1"/>
  <c r="A475" i="1"/>
  <c r="AB478" i="1"/>
  <c r="O451" i="1" l="1"/>
  <c r="R451" i="1" s="1"/>
  <c r="G452" i="1"/>
  <c r="F452" i="1" s="1"/>
  <c r="J452" i="1" s="1"/>
  <c r="AC452" i="1"/>
  <c r="AE452" i="1" s="1"/>
  <c r="P453" i="1"/>
  <c r="Q453" i="1"/>
  <c r="L454" i="1"/>
  <c r="M453" i="1"/>
  <c r="N453" i="1" s="1"/>
  <c r="C475" i="1"/>
  <c r="Y474" i="1"/>
  <c r="AJ475" i="1"/>
  <c r="I475" i="1"/>
  <c r="H475" i="1" s="1"/>
  <c r="Z474" i="1"/>
  <c r="AA474" i="1" s="1"/>
  <c r="AH474" i="1" s="1"/>
  <c r="AB479" i="1"/>
  <c r="K475" i="1"/>
  <c r="X475" i="1"/>
  <c r="A476" i="1"/>
  <c r="T449" i="1"/>
  <c r="AF449" i="1" s="1"/>
  <c r="S450" i="1"/>
  <c r="O452" i="1" l="1"/>
  <c r="R452" i="1" s="1"/>
  <c r="G453" i="1"/>
  <c r="F453" i="1" s="1"/>
  <c r="J453" i="1" s="1"/>
  <c r="AC453" i="1"/>
  <c r="AE453" i="1" s="1"/>
  <c r="L455" i="1"/>
  <c r="P454" i="1"/>
  <c r="M454" i="1"/>
  <c r="N454" i="1" s="1"/>
  <c r="Q454" i="1"/>
  <c r="Z475" i="1"/>
  <c r="AA475" i="1" s="1"/>
  <c r="AH475" i="1" s="1"/>
  <c r="C476" i="1"/>
  <c r="AJ476" i="1"/>
  <c r="Y475" i="1"/>
  <c r="I476" i="1"/>
  <c r="H476" i="1" s="1"/>
  <c r="AB480" i="1"/>
  <c r="X476" i="1"/>
  <c r="A477" i="1"/>
  <c r="K476" i="1"/>
  <c r="T450" i="1"/>
  <c r="AF450" i="1" s="1"/>
  <c r="S451" i="1"/>
  <c r="O453" i="1" l="1"/>
  <c r="R453" i="1" s="1"/>
  <c r="G454" i="1"/>
  <c r="F454" i="1" s="1"/>
  <c r="J454" i="1" s="1"/>
  <c r="AC454" i="1"/>
  <c r="AE454" i="1" s="1"/>
  <c r="M455" i="1"/>
  <c r="N455" i="1" s="1"/>
  <c r="Q455" i="1"/>
  <c r="P455" i="1"/>
  <c r="L456" i="1"/>
  <c r="I477" i="1"/>
  <c r="H477" i="1" s="1"/>
  <c r="Y476" i="1"/>
  <c r="C477" i="1"/>
  <c r="Z476" i="1"/>
  <c r="AA476" i="1" s="1"/>
  <c r="AH476" i="1" s="1"/>
  <c r="AJ477" i="1"/>
  <c r="AB481" i="1"/>
  <c r="T451" i="1"/>
  <c r="AF451" i="1" s="1"/>
  <c r="S452" i="1"/>
  <c r="A478" i="1"/>
  <c r="X477" i="1"/>
  <c r="K477" i="1"/>
  <c r="O454" i="1" l="1"/>
  <c r="R454" i="1" s="1"/>
  <c r="L457" i="1"/>
  <c r="P456" i="1"/>
  <c r="M456" i="1"/>
  <c r="N456" i="1" s="1"/>
  <c r="Q456" i="1"/>
  <c r="AC455" i="1"/>
  <c r="AE455" i="1" s="1"/>
  <c r="G455" i="1"/>
  <c r="F455" i="1" s="1"/>
  <c r="O455" i="1" s="1"/>
  <c r="R455" i="1" s="1"/>
  <c r="AJ478" i="1"/>
  <c r="Z477" i="1"/>
  <c r="AA477" i="1" s="1"/>
  <c r="AH477" i="1" s="1"/>
  <c r="I478" i="1"/>
  <c r="H478" i="1" s="1"/>
  <c r="C478" i="1"/>
  <c r="Y477" i="1"/>
  <c r="T452" i="1"/>
  <c r="AF452" i="1" s="1"/>
  <c r="S453" i="1"/>
  <c r="X478" i="1"/>
  <c r="K478" i="1"/>
  <c r="A479" i="1"/>
  <c r="AB482" i="1"/>
  <c r="G456" i="1" l="1"/>
  <c r="F456" i="1" s="1"/>
  <c r="J456" i="1" s="1"/>
  <c r="AC456" i="1"/>
  <c r="AE456" i="1" s="1"/>
  <c r="J455" i="1"/>
  <c r="L458" i="1"/>
  <c r="M457" i="1"/>
  <c r="N457" i="1" s="1"/>
  <c r="P457" i="1"/>
  <c r="Q457" i="1"/>
  <c r="AB483" i="1"/>
  <c r="X479" i="1"/>
  <c r="A480" i="1"/>
  <c r="K479" i="1"/>
  <c r="T453" i="1"/>
  <c r="AF453" i="1" s="1"/>
  <c r="S454" i="1"/>
  <c r="I479" i="1"/>
  <c r="H479" i="1" s="1"/>
  <c r="Y478" i="1"/>
  <c r="C479" i="1"/>
  <c r="Z478" i="1"/>
  <c r="AA478" i="1" s="1"/>
  <c r="AH478" i="1" s="1"/>
  <c r="AJ479" i="1"/>
  <c r="O456" i="1" l="1"/>
  <c r="R456" i="1" s="1"/>
  <c r="AC457" i="1"/>
  <c r="AE457" i="1" s="1"/>
  <c r="G457" i="1"/>
  <c r="F457" i="1" s="1"/>
  <c r="O457" i="1" s="1"/>
  <c r="R457" i="1" s="1"/>
  <c r="L459" i="1"/>
  <c r="M458" i="1"/>
  <c r="N458" i="1" s="1"/>
  <c r="Y479" i="1"/>
  <c r="C480" i="1"/>
  <c r="AJ480" i="1"/>
  <c r="Z479" i="1"/>
  <c r="AA479" i="1" s="1"/>
  <c r="AH479" i="1" s="1"/>
  <c r="I480" i="1"/>
  <c r="H480" i="1" s="1"/>
  <c r="AB484" i="1"/>
  <c r="X480" i="1"/>
  <c r="A481" i="1"/>
  <c r="K480" i="1"/>
  <c r="T454" i="1"/>
  <c r="AF454" i="1" s="1"/>
  <c r="S455" i="1"/>
  <c r="P458" i="1" l="1"/>
  <c r="Q458" i="1" s="1"/>
  <c r="Q459" i="1" s="1"/>
  <c r="J457" i="1"/>
  <c r="G458" i="1"/>
  <c r="F458" i="1" s="1"/>
  <c r="J458" i="1" s="1"/>
  <c r="AC458" i="1"/>
  <c r="AE458" i="1" s="1"/>
  <c r="L460" i="1"/>
  <c r="M459" i="1"/>
  <c r="N459" i="1" s="1"/>
  <c r="Z480" i="1"/>
  <c r="AA480" i="1" s="1"/>
  <c r="AH480" i="1" s="1"/>
  <c r="AJ481" i="1"/>
  <c r="I481" i="1"/>
  <c r="H481" i="1" s="1"/>
  <c r="Y480" i="1"/>
  <c r="C481" i="1"/>
  <c r="A482" i="1"/>
  <c r="X481" i="1"/>
  <c r="K481" i="1"/>
  <c r="T455" i="1"/>
  <c r="AF455" i="1" s="1"/>
  <c r="S456" i="1"/>
  <c r="AB485" i="1"/>
  <c r="Q460" i="1" l="1"/>
  <c r="P459" i="1"/>
  <c r="P460" i="1" s="1"/>
  <c r="O458" i="1"/>
  <c r="R458" i="1" s="1"/>
  <c r="G459" i="1"/>
  <c r="F459" i="1" s="1"/>
  <c r="J459" i="1" s="1"/>
  <c r="AC459" i="1"/>
  <c r="AE459" i="1" s="1"/>
  <c r="M460" i="1"/>
  <c r="N460" i="1" s="1"/>
  <c r="L461" i="1"/>
  <c r="I482" i="1"/>
  <c r="H482" i="1" s="1"/>
  <c r="Z481" i="1"/>
  <c r="AA481" i="1" s="1"/>
  <c r="AH481" i="1" s="1"/>
  <c r="C482" i="1"/>
  <c r="AJ482" i="1"/>
  <c r="Y481" i="1"/>
  <c r="T456" i="1"/>
  <c r="AF456" i="1" s="1"/>
  <c r="S457" i="1"/>
  <c r="AB486" i="1"/>
  <c r="A483" i="1"/>
  <c r="X482" i="1"/>
  <c r="K482" i="1"/>
  <c r="Q461" i="1" l="1"/>
  <c r="P461" i="1"/>
  <c r="O459" i="1"/>
  <c r="R459" i="1" s="1"/>
  <c r="M461" i="1"/>
  <c r="N461" i="1" s="1"/>
  <c r="L462" i="1"/>
  <c r="G460" i="1"/>
  <c r="F460" i="1" s="1"/>
  <c r="O460" i="1" s="1"/>
  <c r="R460" i="1" s="1"/>
  <c r="AC460" i="1"/>
  <c r="AE460" i="1" s="1"/>
  <c r="T457" i="1"/>
  <c r="S458" i="1"/>
  <c r="C483" i="1"/>
  <c r="Y482" i="1"/>
  <c r="AJ483" i="1"/>
  <c r="I483" i="1"/>
  <c r="H483" i="1" s="1"/>
  <c r="Z482" i="1"/>
  <c r="AA482" i="1" s="1"/>
  <c r="AH482" i="1" s="1"/>
  <c r="K483" i="1"/>
  <c r="X483" i="1"/>
  <c r="A484" i="1"/>
  <c r="AB487" i="1"/>
  <c r="J460" i="1" l="1"/>
  <c r="M462" i="1"/>
  <c r="N462" i="1" s="1"/>
  <c r="Q462" i="1"/>
  <c r="P462" i="1"/>
  <c r="L463" i="1"/>
  <c r="G461" i="1"/>
  <c r="F461" i="1" s="1"/>
  <c r="O461" i="1" s="1"/>
  <c r="R461" i="1" s="1"/>
  <c r="AC461" i="1"/>
  <c r="AE461" i="1" s="1"/>
  <c r="T458" i="1"/>
  <c r="AF458" i="1" s="1"/>
  <c r="S459" i="1"/>
  <c r="AB488" i="1"/>
  <c r="K484" i="1"/>
  <c r="A485" i="1"/>
  <c r="X484" i="1"/>
  <c r="AF457" i="1"/>
  <c r="AA457" i="1"/>
  <c r="Z483" i="1"/>
  <c r="AA483" i="1" s="1"/>
  <c r="AH483" i="1" s="1"/>
  <c r="C484" i="1"/>
  <c r="AJ484" i="1"/>
  <c r="Y483" i="1"/>
  <c r="I484" i="1"/>
  <c r="H484" i="1" s="1"/>
  <c r="Q463" i="1" l="1"/>
  <c r="L464" i="1"/>
  <c r="M463" i="1"/>
  <c r="N463" i="1" s="1"/>
  <c r="P463" i="1"/>
  <c r="J461" i="1"/>
  <c r="AC462" i="1"/>
  <c r="AE462" i="1" s="1"/>
  <c r="G462" i="1"/>
  <c r="F462" i="1" s="1"/>
  <c r="J462" i="1" s="1"/>
  <c r="AH457" i="1"/>
  <c r="AJ485" i="1"/>
  <c r="Y484" i="1"/>
  <c r="I485" i="1"/>
  <c r="H485" i="1" s="1"/>
  <c r="C485" i="1"/>
  <c r="Z484" i="1"/>
  <c r="AA484" i="1" s="1"/>
  <c r="AH484" i="1" s="1"/>
  <c r="AB489" i="1"/>
  <c r="K485" i="1"/>
  <c r="A486" i="1"/>
  <c r="X485" i="1"/>
  <c r="T459" i="1"/>
  <c r="AF459" i="1" s="1"/>
  <c r="S460" i="1"/>
  <c r="O462" i="1" l="1"/>
  <c r="R462" i="1" s="1"/>
  <c r="G463" i="1"/>
  <c r="F463" i="1" s="1"/>
  <c r="O463" i="1" s="1"/>
  <c r="R463" i="1" s="1"/>
  <c r="AC463" i="1"/>
  <c r="AE463" i="1" s="1"/>
  <c r="M464" i="1"/>
  <c r="N464" i="1" s="1"/>
  <c r="P464" i="1"/>
  <c r="L465" i="1"/>
  <c r="Q464" i="1"/>
  <c r="AB490" i="1"/>
  <c r="T460" i="1"/>
  <c r="AF460" i="1" s="1"/>
  <c r="S461" i="1"/>
  <c r="Z485" i="1"/>
  <c r="AA485" i="1" s="1"/>
  <c r="AH485" i="1" s="1"/>
  <c r="C486" i="1"/>
  <c r="AJ486" i="1"/>
  <c r="I486" i="1"/>
  <c r="H486" i="1" s="1"/>
  <c r="Y485" i="1"/>
  <c r="A487" i="1"/>
  <c r="X486" i="1"/>
  <c r="K486" i="1"/>
  <c r="J463" i="1" l="1"/>
  <c r="M465" i="1"/>
  <c r="N465" i="1" s="1"/>
  <c r="L466" i="1"/>
  <c r="P465" i="1"/>
  <c r="Q465" i="1"/>
  <c r="AC464" i="1"/>
  <c r="AE464" i="1" s="1"/>
  <c r="G464" i="1"/>
  <c r="F464" i="1" s="1"/>
  <c r="J464" i="1" s="1"/>
  <c r="K487" i="1"/>
  <c r="X487" i="1"/>
  <c r="A488" i="1"/>
  <c r="AB491" i="1"/>
  <c r="C487" i="1"/>
  <c r="Y486" i="1"/>
  <c r="AJ487" i="1"/>
  <c r="I487" i="1"/>
  <c r="H487" i="1" s="1"/>
  <c r="Z486" i="1"/>
  <c r="AA486" i="1" s="1"/>
  <c r="AH486" i="1" s="1"/>
  <c r="T461" i="1"/>
  <c r="AF461" i="1" s="1"/>
  <c r="S462" i="1"/>
  <c r="O464" i="1" l="1"/>
  <c r="R464" i="1" s="1"/>
  <c r="P466" i="1"/>
  <c r="Q466" i="1"/>
  <c r="L467" i="1"/>
  <c r="M466" i="1"/>
  <c r="N466" i="1" s="1"/>
  <c r="AC465" i="1"/>
  <c r="AE465" i="1" s="1"/>
  <c r="G465" i="1"/>
  <c r="F465" i="1" s="1"/>
  <c r="O465" i="1" s="1"/>
  <c r="R465" i="1" s="1"/>
  <c r="T462" i="1"/>
  <c r="AF462" i="1" s="1"/>
  <c r="S463" i="1"/>
  <c r="K488" i="1"/>
  <c r="A489" i="1"/>
  <c r="X488" i="1"/>
  <c r="C488" i="1"/>
  <c r="Z487" i="1"/>
  <c r="AJ488" i="1"/>
  <c r="Y487" i="1"/>
  <c r="I488" i="1"/>
  <c r="H488" i="1" s="1"/>
  <c r="AB492" i="1"/>
  <c r="G466" i="1" l="1"/>
  <c r="F466" i="1" s="1"/>
  <c r="O466" i="1" s="1"/>
  <c r="R466" i="1" s="1"/>
  <c r="AC466" i="1"/>
  <c r="AE466" i="1" s="1"/>
  <c r="Q467" i="1"/>
  <c r="L468" i="1"/>
  <c r="P467" i="1"/>
  <c r="M467" i="1"/>
  <c r="N467" i="1" s="1"/>
  <c r="J465" i="1"/>
  <c r="A490" i="1"/>
  <c r="K489" i="1"/>
  <c r="X489" i="1"/>
  <c r="T463" i="1"/>
  <c r="AF463" i="1" s="1"/>
  <c r="S464" i="1"/>
  <c r="Y488" i="1"/>
  <c r="I489" i="1"/>
  <c r="H489" i="1" s="1"/>
  <c r="Z488" i="1"/>
  <c r="AA488" i="1" s="1"/>
  <c r="AH488" i="1" s="1"/>
  <c r="C489" i="1"/>
  <c r="AJ489" i="1"/>
  <c r="AB493" i="1"/>
  <c r="J466" i="1" l="1"/>
  <c r="AC467" i="1"/>
  <c r="AE467" i="1" s="1"/>
  <c r="G467" i="1"/>
  <c r="F467" i="1" s="1"/>
  <c r="J467" i="1" s="1"/>
  <c r="M468" i="1"/>
  <c r="N468" i="1" s="1"/>
  <c r="L469" i="1"/>
  <c r="P468" i="1"/>
  <c r="Q468" i="1"/>
  <c r="Z489" i="1"/>
  <c r="AA489" i="1" s="1"/>
  <c r="AH489" i="1" s="1"/>
  <c r="C490" i="1"/>
  <c r="AJ490" i="1"/>
  <c r="Y489" i="1"/>
  <c r="I490" i="1"/>
  <c r="H490" i="1" s="1"/>
  <c r="T464" i="1"/>
  <c r="AF464" i="1" s="1"/>
  <c r="S465" i="1"/>
  <c r="X490" i="1"/>
  <c r="K490" i="1"/>
  <c r="A491" i="1"/>
  <c r="AB494" i="1"/>
  <c r="O467" i="1" l="1"/>
  <c r="R467" i="1" s="1"/>
  <c r="P469" i="1"/>
  <c r="M469" i="1"/>
  <c r="N469" i="1" s="1"/>
  <c r="Q469" i="1"/>
  <c r="L470" i="1"/>
  <c r="AC468" i="1"/>
  <c r="AE468" i="1" s="1"/>
  <c r="G468" i="1"/>
  <c r="F468" i="1" s="1"/>
  <c r="O468" i="1" s="1"/>
  <c r="R468" i="1" s="1"/>
  <c r="X491" i="1"/>
  <c r="A492" i="1"/>
  <c r="K491" i="1"/>
  <c r="T465" i="1"/>
  <c r="AF465" i="1" s="1"/>
  <c r="S466" i="1"/>
  <c r="AB495" i="1"/>
  <c r="Y490" i="1"/>
  <c r="C491" i="1"/>
  <c r="Z490" i="1"/>
  <c r="AA490" i="1" s="1"/>
  <c r="AH490" i="1" s="1"/>
  <c r="AJ491" i="1"/>
  <c r="I491" i="1"/>
  <c r="H491" i="1" s="1"/>
  <c r="L471" i="1" l="1"/>
  <c r="M470" i="1"/>
  <c r="N470" i="1" s="1"/>
  <c r="P470" i="1"/>
  <c r="Q470" i="1"/>
  <c r="G469" i="1"/>
  <c r="F469" i="1" s="1"/>
  <c r="J469" i="1" s="1"/>
  <c r="AC469" i="1"/>
  <c r="AE469" i="1" s="1"/>
  <c r="J468" i="1"/>
  <c r="T466" i="1"/>
  <c r="AF466" i="1" s="1"/>
  <c r="S467" i="1"/>
  <c r="Z491" i="1"/>
  <c r="AA491" i="1" s="1"/>
  <c r="AH491" i="1" s="1"/>
  <c r="C492" i="1"/>
  <c r="AJ492" i="1"/>
  <c r="Y491" i="1"/>
  <c r="I492" i="1"/>
  <c r="H492" i="1" s="1"/>
  <c r="X492" i="1"/>
  <c r="K492" i="1"/>
  <c r="A493" i="1"/>
  <c r="AB496" i="1"/>
  <c r="AC470" i="1" l="1"/>
  <c r="AE470" i="1" s="1"/>
  <c r="G470" i="1"/>
  <c r="F470" i="1" s="1"/>
  <c r="J470" i="1" s="1"/>
  <c r="O469" i="1"/>
  <c r="R469" i="1" s="1"/>
  <c r="M471" i="1"/>
  <c r="N471" i="1" s="1"/>
  <c r="P471" i="1"/>
  <c r="L472" i="1"/>
  <c r="Q471" i="1"/>
  <c r="X493" i="1"/>
  <c r="K493" i="1"/>
  <c r="A494" i="1"/>
  <c r="Y492" i="1"/>
  <c r="C493" i="1"/>
  <c r="Z492" i="1"/>
  <c r="AA492" i="1" s="1"/>
  <c r="AH492" i="1" s="1"/>
  <c r="AJ493" i="1"/>
  <c r="I493" i="1"/>
  <c r="H493" i="1" s="1"/>
  <c r="T467" i="1"/>
  <c r="AF467" i="1" s="1"/>
  <c r="S468" i="1"/>
  <c r="AB497" i="1"/>
  <c r="O470" i="1" l="1"/>
  <c r="R470" i="1" s="1"/>
  <c r="L473" i="1"/>
  <c r="M472" i="1"/>
  <c r="N472" i="1" s="1"/>
  <c r="P472" i="1"/>
  <c r="Q472" i="1"/>
  <c r="AC471" i="1"/>
  <c r="AE471" i="1" s="1"/>
  <c r="G471" i="1"/>
  <c r="F471" i="1" s="1"/>
  <c r="O471" i="1" s="1"/>
  <c r="R471" i="1" s="1"/>
  <c r="T468" i="1"/>
  <c r="AF468" i="1" s="1"/>
  <c r="S469" i="1"/>
  <c r="Z493" i="1"/>
  <c r="AA493" i="1" s="1"/>
  <c r="AH493" i="1" s="1"/>
  <c r="C494" i="1"/>
  <c r="AJ494" i="1"/>
  <c r="Y493" i="1"/>
  <c r="I494" i="1"/>
  <c r="H494" i="1" s="1"/>
  <c r="AB498" i="1"/>
  <c r="X494" i="1"/>
  <c r="K494" i="1"/>
  <c r="A495" i="1"/>
  <c r="G472" i="1" l="1"/>
  <c r="F472" i="1" s="1"/>
  <c r="J472" i="1" s="1"/>
  <c r="AC472" i="1"/>
  <c r="AE472" i="1" s="1"/>
  <c r="J471" i="1"/>
  <c r="Q473" i="1"/>
  <c r="L474" i="1"/>
  <c r="M473" i="1"/>
  <c r="N473" i="1" s="1"/>
  <c r="P473" i="1"/>
  <c r="T469" i="1"/>
  <c r="AF469" i="1" s="1"/>
  <c r="S470" i="1"/>
  <c r="Y494" i="1"/>
  <c r="I495" i="1"/>
  <c r="H495" i="1" s="1"/>
  <c r="Z494" i="1"/>
  <c r="AA494" i="1" s="1"/>
  <c r="AH494" i="1" s="1"/>
  <c r="C495" i="1"/>
  <c r="AJ495" i="1"/>
  <c r="AB499" i="1"/>
  <c r="X495" i="1"/>
  <c r="A496" i="1"/>
  <c r="K495" i="1"/>
  <c r="O472" i="1" l="1"/>
  <c r="R472" i="1" s="1"/>
  <c r="G473" i="1"/>
  <c r="F473" i="1" s="1"/>
  <c r="J473" i="1" s="1"/>
  <c r="AC473" i="1"/>
  <c r="AE473" i="1" s="1"/>
  <c r="P474" i="1"/>
  <c r="Q474" i="1"/>
  <c r="L475" i="1"/>
  <c r="M474" i="1"/>
  <c r="N474" i="1" s="1"/>
  <c r="Z495" i="1"/>
  <c r="AA495" i="1" s="1"/>
  <c r="AH495" i="1" s="1"/>
  <c r="C496" i="1"/>
  <c r="AJ496" i="1"/>
  <c r="Y495" i="1"/>
  <c r="I496" i="1"/>
  <c r="H496" i="1" s="1"/>
  <c r="T470" i="1"/>
  <c r="AF470" i="1" s="1"/>
  <c r="S471" i="1"/>
  <c r="K496" i="1"/>
  <c r="X496" i="1"/>
  <c r="A497" i="1"/>
  <c r="AB500" i="1"/>
  <c r="O473" i="1" l="1"/>
  <c r="R473" i="1" s="1"/>
  <c r="G474" i="1"/>
  <c r="F474" i="1" s="1"/>
  <c r="J474" i="1" s="1"/>
  <c r="AC474" i="1"/>
  <c r="AE474" i="1" s="1"/>
  <c r="M475" i="1"/>
  <c r="N475" i="1" s="1"/>
  <c r="P475" i="1"/>
  <c r="Q475" i="1"/>
  <c r="L476" i="1"/>
  <c r="T471" i="1"/>
  <c r="AF471" i="1" s="1"/>
  <c r="S472" i="1"/>
  <c r="A498" i="1"/>
  <c r="X497" i="1"/>
  <c r="K497" i="1"/>
  <c r="AB501" i="1"/>
  <c r="Y496" i="1"/>
  <c r="I497" i="1"/>
  <c r="H497" i="1" s="1"/>
  <c r="Z496" i="1"/>
  <c r="AA496" i="1" s="1"/>
  <c r="AH496" i="1" s="1"/>
  <c r="C497" i="1"/>
  <c r="AJ497" i="1"/>
  <c r="O474" i="1" l="1"/>
  <c r="R474" i="1" s="1"/>
  <c r="M476" i="1"/>
  <c r="N476" i="1" s="1"/>
  <c r="P476" i="1"/>
  <c r="Q476" i="1"/>
  <c r="L477" i="1"/>
  <c r="G475" i="1"/>
  <c r="F475" i="1" s="1"/>
  <c r="O475" i="1" s="1"/>
  <c r="R475" i="1" s="1"/>
  <c r="AC475" i="1"/>
  <c r="AE475" i="1" s="1"/>
  <c r="K498" i="1"/>
  <c r="X498" i="1"/>
  <c r="A499" i="1"/>
  <c r="Z497" i="1"/>
  <c r="AA497" i="1" s="1"/>
  <c r="AH497" i="1" s="1"/>
  <c r="I498" i="1"/>
  <c r="H498" i="1" s="1"/>
  <c r="Y497" i="1"/>
  <c r="C498" i="1"/>
  <c r="AJ498" i="1"/>
  <c r="T472" i="1"/>
  <c r="AF472" i="1" s="1"/>
  <c r="S473" i="1"/>
  <c r="AB502" i="1"/>
  <c r="L478" i="1" l="1"/>
  <c r="M477" i="1"/>
  <c r="N477" i="1" s="1"/>
  <c r="P477" i="1"/>
  <c r="Q477" i="1"/>
  <c r="J475" i="1"/>
  <c r="G476" i="1"/>
  <c r="F476" i="1" s="1"/>
  <c r="O476" i="1" s="1"/>
  <c r="R476" i="1" s="1"/>
  <c r="AC476" i="1"/>
  <c r="AE476" i="1" s="1"/>
  <c r="AB503" i="1"/>
  <c r="Y498" i="1"/>
  <c r="I499" i="1"/>
  <c r="H499" i="1" s="1"/>
  <c r="Z498" i="1"/>
  <c r="AA498" i="1" s="1"/>
  <c r="AH498" i="1" s="1"/>
  <c r="C499" i="1"/>
  <c r="AJ499" i="1"/>
  <c r="T473" i="1"/>
  <c r="AF473" i="1" s="1"/>
  <c r="S474" i="1"/>
  <c r="A500" i="1"/>
  <c r="K499" i="1"/>
  <c r="X499" i="1"/>
  <c r="J476" i="1" l="1"/>
  <c r="G477" i="1"/>
  <c r="F477" i="1" s="1"/>
  <c r="O477" i="1" s="1"/>
  <c r="R477" i="1" s="1"/>
  <c r="AC477" i="1"/>
  <c r="AE477" i="1" s="1"/>
  <c r="L479" i="1"/>
  <c r="M478" i="1"/>
  <c r="N478" i="1" s="1"/>
  <c r="P478" i="1"/>
  <c r="Q478" i="1"/>
  <c r="Z499" i="1"/>
  <c r="AA499" i="1" s="1"/>
  <c r="AH499" i="1" s="1"/>
  <c r="C500" i="1"/>
  <c r="Y499" i="1"/>
  <c r="AJ500" i="1"/>
  <c r="I500" i="1"/>
  <c r="H500" i="1" s="1"/>
  <c r="T474" i="1"/>
  <c r="AF474" i="1" s="1"/>
  <c r="S475" i="1"/>
  <c r="AB504" i="1"/>
  <c r="A501" i="1"/>
  <c r="X500" i="1"/>
  <c r="K500" i="1"/>
  <c r="J477" i="1" l="1"/>
  <c r="AC478" i="1"/>
  <c r="AE478" i="1" s="1"/>
  <c r="G478" i="1"/>
  <c r="F478" i="1" s="1"/>
  <c r="J478" i="1" s="1"/>
  <c r="M479" i="1"/>
  <c r="N479" i="1" s="1"/>
  <c r="Q479" i="1"/>
  <c r="L480" i="1"/>
  <c r="P479" i="1"/>
  <c r="X501" i="1"/>
  <c r="K501" i="1"/>
  <c r="A502" i="1"/>
  <c r="AB505" i="1"/>
  <c r="T475" i="1"/>
  <c r="AF475" i="1" s="1"/>
  <c r="S476" i="1"/>
  <c r="Y500" i="1"/>
  <c r="C501" i="1"/>
  <c r="AJ501" i="1"/>
  <c r="Z500" i="1"/>
  <c r="AA500" i="1" s="1"/>
  <c r="AH500" i="1" s="1"/>
  <c r="I501" i="1"/>
  <c r="H501" i="1" s="1"/>
  <c r="O478" i="1" l="1"/>
  <c r="R478" i="1" s="1"/>
  <c r="Q480" i="1"/>
  <c r="M480" i="1"/>
  <c r="N480" i="1" s="1"/>
  <c r="P480" i="1"/>
  <c r="L481" i="1"/>
  <c r="G479" i="1"/>
  <c r="F479" i="1" s="1"/>
  <c r="O479" i="1" s="1"/>
  <c r="R479" i="1" s="1"/>
  <c r="AC479" i="1"/>
  <c r="AE479" i="1" s="1"/>
  <c r="T476" i="1"/>
  <c r="AF476" i="1" s="1"/>
  <c r="S477" i="1"/>
  <c r="AB506" i="1"/>
  <c r="X502" i="1"/>
  <c r="K502" i="1"/>
  <c r="A503" i="1"/>
  <c r="Z501" i="1"/>
  <c r="AA501" i="1" s="1"/>
  <c r="AH501" i="1" s="1"/>
  <c r="C502" i="1"/>
  <c r="AJ502" i="1"/>
  <c r="Y501" i="1"/>
  <c r="I502" i="1"/>
  <c r="H502" i="1" s="1"/>
  <c r="P481" i="1" l="1"/>
  <c r="Q481" i="1"/>
  <c r="M481" i="1"/>
  <c r="N481" i="1" s="1"/>
  <c r="L482" i="1"/>
  <c r="AC480" i="1"/>
  <c r="AE480" i="1" s="1"/>
  <c r="G480" i="1"/>
  <c r="F480" i="1" s="1"/>
  <c r="O480" i="1" s="1"/>
  <c r="R480" i="1" s="1"/>
  <c r="J479" i="1"/>
  <c r="Y502" i="1"/>
  <c r="I503" i="1"/>
  <c r="H503" i="1" s="1"/>
  <c r="Z502" i="1"/>
  <c r="AA502" i="1" s="1"/>
  <c r="AH502" i="1" s="1"/>
  <c r="C503" i="1"/>
  <c r="AJ503" i="1"/>
  <c r="AB507" i="1"/>
  <c r="A504" i="1"/>
  <c r="K503" i="1"/>
  <c r="X503" i="1"/>
  <c r="T477" i="1"/>
  <c r="AF477" i="1" s="1"/>
  <c r="S478" i="1"/>
  <c r="M482" i="1" l="1"/>
  <c r="N482" i="1" s="1"/>
  <c r="Q482" i="1"/>
  <c r="P482" i="1"/>
  <c r="L483" i="1"/>
  <c r="G481" i="1"/>
  <c r="F481" i="1" s="1"/>
  <c r="J481" i="1" s="1"/>
  <c r="AC481" i="1"/>
  <c r="AE481" i="1" s="1"/>
  <c r="J480" i="1"/>
  <c r="A505" i="1"/>
  <c r="X504" i="1"/>
  <c r="K504" i="1"/>
  <c r="T478" i="1"/>
  <c r="AF478" i="1" s="1"/>
  <c r="S479" i="1"/>
  <c r="Z503" i="1"/>
  <c r="AA503" i="1" s="1"/>
  <c r="AH503" i="1" s="1"/>
  <c r="C504" i="1"/>
  <c r="Y503" i="1"/>
  <c r="AJ504" i="1"/>
  <c r="I504" i="1"/>
  <c r="H504" i="1" s="1"/>
  <c r="AB508" i="1"/>
  <c r="Q483" i="1" l="1"/>
  <c r="L484" i="1"/>
  <c r="M483" i="1"/>
  <c r="N483" i="1" s="1"/>
  <c r="P483" i="1"/>
  <c r="O481" i="1"/>
  <c r="R481" i="1" s="1"/>
  <c r="AC482" i="1"/>
  <c r="AE482" i="1" s="1"/>
  <c r="G482" i="1"/>
  <c r="F482" i="1" s="1"/>
  <c r="J482" i="1" s="1"/>
  <c r="AB509" i="1"/>
  <c r="T479" i="1"/>
  <c r="AF479" i="1" s="1"/>
  <c r="S480" i="1"/>
  <c r="Y504" i="1"/>
  <c r="C505" i="1"/>
  <c r="AJ505" i="1"/>
  <c r="Z504" i="1"/>
  <c r="AA504" i="1" s="1"/>
  <c r="AH504" i="1" s="1"/>
  <c r="I505" i="1"/>
  <c r="H505" i="1" s="1"/>
  <c r="X505" i="1"/>
  <c r="K505" i="1"/>
  <c r="A506" i="1"/>
  <c r="O482" i="1" l="1"/>
  <c r="R482" i="1" s="1"/>
  <c r="AC483" i="1"/>
  <c r="AE483" i="1" s="1"/>
  <c r="G483" i="1"/>
  <c r="F483" i="1" s="1"/>
  <c r="O483" i="1" s="1"/>
  <c r="R483" i="1" s="1"/>
  <c r="M484" i="1"/>
  <c r="N484" i="1" s="1"/>
  <c r="L485" i="1"/>
  <c r="P484" i="1"/>
  <c r="Q484" i="1"/>
  <c r="AB510" i="1"/>
  <c r="X506" i="1"/>
  <c r="K506" i="1"/>
  <c r="A507" i="1"/>
  <c r="Z505" i="1"/>
  <c r="AA505" i="1" s="1"/>
  <c r="AH505" i="1" s="1"/>
  <c r="C506" i="1"/>
  <c r="Y505" i="1"/>
  <c r="AJ506" i="1"/>
  <c r="I506" i="1"/>
  <c r="H506" i="1" s="1"/>
  <c r="T480" i="1"/>
  <c r="AF480" i="1" s="1"/>
  <c r="S481" i="1"/>
  <c r="J483" i="1" l="1"/>
  <c r="M485" i="1"/>
  <c r="N485" i="1" s="1"/>
  <c r="P485" i="1"/>
  <c r="Q485" i="1"/>
  <c r="L486" i="1"/>
  <c r="AC484" i="1"/>
  <c r="AE484" i="1" s="1"/>
  <c r="G484" i="1"/>
  <c r="F484" i="1" s="1"/>
  <c r="J484" i="1" s="1"/>
  <c r="Y506" i="1"/>
  <c r="I507" i="1"/>
  <c r="H507" i="1" s="1"/>
  <c r="Z506" i="1"/>
  <c r="AA506" i="1" s="1"/>
  <c r="AH506" i="1" s="1"/>
  <c r="C507" i="1"/>
  <c r="AJ507" i="1"/>
  <c r="X507" i="1"/>
  <c r="A508" i="1"/>
  <c r="K507" i="1"/>
  <c r="T481" i="1"/>
  <c r="AF481" i="1" s="1"/>
  <c r="S482" i="1"/>
  <c r="AB511" i="1"/>
  <c r="O484" i="1" l="1"/>
  <c r="R484" i="1" s="1"/>
  <c r="M486" i="1"/>
  <c r="N486" i="1" s="1"/>
  <c r="P486" i="1"/>
  <c r="Q486" i="1"/>
  <c r="L487" i="1"/>
  <c r="AC485" i="1"/>
  <c r="AE485" i="1" s="1"/>
  <c r="G485" i="1"/>
  <c r="F485" i="1" s="1"/>
  <c r="J485" i="1" s="1"/>
  <c r="X508" i="1"/>
  <c r="K508" i="1"/>
  <c r="A509" i="1"/>
  <c r="T482" i="1"/>
  <c r="AF482" i="1" s="1"/>
  <c r="S483" i="1"/>
  <c r="AB512" i="1"/>
  <c r="Z507" i="1"/>
  <c r="AA507" i="1" s="1"/>
  <c r="AH507" i="1" s="1"/>
  <c r="C508" i="1"/>
  <c r="AJ508" i="1"/>
  <c r="Y507" i="1"/>
  <c r="I508" i="1"/>
  <c r="H508" i="1" s="1"/>
  <c r="O485" i="1" l="1"/>
  <c r="R485" i="1" s="1"/>
  <c r="Q487" i="1"/>
  <c r="L488" i="1"/>
  <c r="M487" i="1"/>
  <c r="N487" i="1" s="1"/>
  <c r="P487" i="1"/>
  <c r="AC486" i="1"/>
  <c r="AE486" i="1" s="1"/>
  <c r="G486" i="1"/>
  <c r="F486" i="1" s="1"/>
  <c r="J486" i="1" s="1"/>
  <c r="Y508" i="1"/>
  <c r="AJ509" i="1"/>
  <c r="I509" i="1"/>
  <c r="H509" i="1" s="1"/>
  <c r="Z508" i="1"/>
  <c r="AA508" i="1" s="1"/>
  <c r="AH508" i="1" s="1"/>
  <c r="C509" i="1"/>
  <c r="AB513" i="1"/>
  <c r="X509" i="1"/>
  <c r="A510" i="1"/>
  <c r="K509" i="1"/>
  <c r="T483" i="1"/>
  <c r="AF483" i="1" s="1"/>
  <c r="S484" i="1"/>
  <c r="AC487" i="1" l="1"/>
  <c r="AE487" i="1" s="1"/>
  <c r="G487" i="1"/>
  <c r="F487" i="1" s="1"/>
  <c r="J487" i="1" s="1"/>
  <c r="M488" i="1"/>
  <c r="N488" i="1" s="1"/>
  <c r="L489" i="1"/>
  <c r="O486" i="1"/>
  <c r="R486" i="1" s="1"/>
  <c r="K510" i="1"/>
  <c r="X510" i="1"/>
  <c r="A511" i="1"/>
  <c r="T484" i="1"/>
  <c r="AF484" i="1" s="1"/>
  <c r="S485" i="1"/>
  <c r="Z509" i="1"/>
  <c r="AA509" i="1" s="1"/>
  <c r="AH509" i="1" s="1"/>
  <c r="C510" i="1"/>
  <c r="AJ510" i="1"/>
  <c r="I510" i="1"/>
  <c r="H510" i="1" s="1"/>
  <c r="Y509" i="1"/>
  <c r="AB514" i="1"/>
  <c r="O487" i="1" l="1"/>
  <c r="R487" i="1" s="1"/>
  <c r="L490" i="1"/>
  <c r="M489" i="1"/>
  <c r="N489" i="1" s="1"/>
  <c r="AC488" i="1"/>
  <c r="AE488" i="1" s="1"/>
  <c r="G488" i="1"/>
  <c r="F488" i="1" s="1"/>
  <c r="O488" i="1" s="1"/>
  <c r="Z510" i="1"/>
  <c r="AA510" i="1" s="1"/>
  <c r="AH510" i="1" s="1"/>
  <c r="C511" i="1"/>
  <c r="AJ511" i="1"/>
  <c r="Y510" i="1"/>
  <c r="I511" i="1"/>
  <c r="H511" i="1" s="1"/>
  <c r="AB515" i="1"/>
  <c r="A512" i="1"/>
  <c r="X511" i="1"/>
  <c r="K511" i="1"/>
  <c r="T485" i="1"/>
  <c r="AF485" i="1" s="1"/>
  <c r="S486" i="1"/>
  <c r="P488" i="1" l="1"/>
  <c r="Q488" i="1" s="1"/>
  <c r="Q489" i="1" s="1"/>
  <c r="Q490" i="1" s="1"/>
  <c r="J488" i="1"/>
  <c r="G489" i="1"/>
  <c r="F489" i="1" s="1"/>
  <c r="J489" i="1" s="1"/>
  <c r="AC489" i="1"/>
  <c r="AE489" i="1" s="1"/>
  <c r="M490" i="1"/>
  <c r="N490" i="1" s="1"/>
  <c r="L491" i="1"/>
  <c r="K512" i="1"/>
  <c r="X512" i="1"/>
  <c r="A513" i="1"/>
  <c r="AB516" i="1"/>
  <c r="I512" i="1"/>
  <c r="H512" i="1" s="1"/>
  <c r="Z511" i="1"/>
  <c r="AA511" i="1" s="1"/>
  <c r="AH511" i="1" s="1"/>
  <c r="C512" i="1"/>
  <c r="Y511" i="1"/>
  <c r="AJ512" i="1"/>
  <c r="T486" i="1"/>
  <c r="AF486" i="1" s="1"/>
  <c r="S487" i="1"/>
  <c r="P489" i="1" l="1"/>
  <c r="P490" i="1" s="1"/>
  <c r="P491" i="1" s="1"/>
  <c r="R488" i="1"/>
  <c r="L492" i="1"/>
  <c r="M491" i="1"/>
  <c r="N491" i="1" s="1"/>
  <c r="AC490" i="1"/>
  <c r="AE490" i="1" s="1"/>
  <c r="G490" i="1"/>
  <c r="F490" i="1" s="1"/>
  <c r="J490" i="1" s="1"/>
  <c r="O489" i="1"/>
  <c r="R489" i="1" s="1"/>
  <c r="Q491" i="1"/>
  <c r="AB517" i="1"/>
  <c r="T487" i="1"/>
  <c r="S488" i="1"/>
  <c r="A514" i="1"/>
  <c r="X513" i="1"/>
  <c r="K513" i="1"/>
  <c r="I513" i="1"/>
  <c r="H513" i="1" s="1"/>
  <c r="Y512" i="1"/>
  <c r="C513" i="1"/>
  <c r="AJ513" i="1"/>
  <c r="Z512" i="1"/>
  <c r="AA512" i="1" s="1"/>
  <c r="AH512" i="1" s="1"/>
  <c r="P492" i="1" l="1"/>
  <c r="O490" i="1"/>
  <c r="R490" i="1" s="1"/>
  <c r="AC491" i="1"/>
  <c r="AE491" i="1" s="1"/>
  <c r="G491" i="1"/>
  <c r="F491" i="1" s="1"/>
  <c r="J491" i="1" s="1"/>
  <c r="L493" i="1"/>
  <c r="M492" i="1"/>
  <c r="N492" i="1" s="1"/>
  <c r="Q492" i="1"/>
  <c r="AF487" i="1"/>
  <c r="AA487" i="1"/>
  <c r="X514" i="1"/>
  <c r="K514" i="1"/>
  <c r="A515" i="1"/>
  <c r="I514" i="1"/>
  <c r="H514" i="1" s="1"/>
  <c r="Z513" i="1"/>
  <c r="AA513" i="1" s="1"/>
  <c r="AH513" i="1" s="1"/>
  <c r="C514" i="1"/>
  <c r="Y513" i="1"/>
  <c r="AJ514" i="1"/>
  <c r="T488" i="1"/>
  <c r="AF488" i="1" s="1"/>
  <c r="S489" i="1"/>
  <c r="AB518" i="1"/>
  <c r="O491" i="1" l="1"/>
  <c r="R491" i="1" s="1"/>
  <c r="AC492" i="1"/>
  <c r="AE492" i="1" s="1"/>
  <c r="G492" i="1"/>
  <c r="F492" i="1" s="1"/>
  <c r="O492" i="1" s="1"/>
  <c r="R492" i="1" s="1"/>
  <c r="L494" i="1"/>
  <c r="Q493" i="1"/>
  <c r="M493" i="1"/>
  <c r="N493" i="1" s="1"/>
  <c r="P493" i="1"/>
  <c r="AH487" i="1"/>
  <c r="AJ515" i="1"/>
  <c r="Y514" i="1"/>
  <c r="I515" i="1"/>
  <c r="H515" i="1" s="1"/>
  <c r="C515" i="1"/>
  <c r="Z514" i="1"/>
  <c r="AA514" i="1" s="1"/>
  <c r="AH514" i="1" s="1"/>
  <c r="X515" i="1"/>
  <c r="A516" i="1"/>
  <c r="K515" i="1"/>
  <c r="AB519" i="1"/>
  <c r="T489" i="1"/>
  <c r="AF489" i="1" s="1"/>
  <c r="S490" i="1"/>
  <c r="J492" i="1" l="1"/>
  <c r="G493" i="1"/>
  <c r="F493" i="1" s="1"/>
  <c r="O493" i="1" s="1"/>
  <c r="R493" i="1" s="1"/>
  <c r="AC493" i="1"/>
  <c r="AE493" i="1" s="1"/>
  <c r="P494" i="1"/>
  <c r="Q494" i="1"/>
  <c r="L495" i="1"/>
  <c r="M494" i="1"/>
  <c r="N494" i="1" s="1"/>
  <c r="AB520" i="1"/>
  <c r="T490" i="1"/>
  <c r="AF490" i="1" s="1"/>
  <c r="S491" i="1"/>
  <c r="Z515" i="1"/>
  <c r="AA515" i="1" s="1"/>
  <c r="AH515" i="1" s="1"/>
  <c r="C516" i="1"/>
  <c r="AJ516" i="1"/>
  <c r="Y515" i="1"/>
  <c r="I516" i="1"/>
  <c r="H516" i="1" s="1"/>
  <c r="X516" i="1"/>
  <c r="K516" i="1"/>
  <c r="A517" i="1"/>
  <c r="J493" i="1" l="1"/>
  <c r="AC494" i="1"/>
  <c r="AE494" i="1" s="1"/>
  <c r="G494" i="1"/>
  <c r="F494" i="1" s="1"/>
  <c r="O494" i="1" s="1"/>
  <c r="R494" i="1" s="1"/>
  <c r="L496" i="1"/>
  <c r="P495" i="1"/>
  <c r="M495" i="1"/>
  <c r="N495" i="1" s="1"/>
  <c r="Q495" i="1"/>
  <c r="AJ517" i="1"/>
  <c r="Y516" i="1"/>
  <c r="I517" i="1"/>
  <c r="H517" i="1" s="1"/>
  <c r="C517" i="1"/>
  <c r="Z516" i="1"/>
  <c r="AA516" i="1" s="1"/>
  <c r="AH516" i="1" s="1"/>
  <c r="T491" i="1"/>
  <c r="AF491" i="1" s="1"/>
  <c r="S492" i="1"/>
  <c r="X517" i="1"/>
  <c r="A518" i="1"/>
  <c r="K517" i="1"/>
  <c r="AB521" i="1"/>
  <c r="J494" i="1" l="1"/>
  <c r="G495" i="1"/>
  <c r="F495" i="1" s="1"/>
  <c r="O495" i="1" s="1"/>
  <c r="R495" i="1" s="1"/>
  <c r="AC495" i="1"/>
  <c r="AE495" i="1" s="1"/>
  <c r="M496" i="1"/>
  <c r="N496" i="1" s="1"/>
  <c r="P496" i="1"/>
  <c r="Q496" i="1"/>
  <c r="L497" i="1"/>
  <c r="AB522" i="1"/>
  <c r="Z517" i="1"/>
  <c r="C518" i="1"/>
  <c r="Y517" i="1"/>
  <c r="AJ518" i="1"/>
  <c r="I518" i="1"/>
  <c r="H518" i="1" s="1"/>
  <c r="X518" i="1"/>
  <c r="K518" i="1"/>
  <c r="A519" i="1"/>
  <c r="T492" i="1"/>
  <c r="AF492" i="1" s="1"/>
  <c r="S493" i="1"/>
  <c r="J495" i="1" l="1"/>
  <c r="M497" i="1"/>
  <c r="N497" i="1" s="1"/>
  <c r="P497" i="1"/>
  <c r="Q497" i="1"/>
  <c r="L498" i="1"/>
  <c r="AC496" i="1"/>
  <c r="AE496" i="1" s="1"/>
  <c r="G496" i="1"/>
  <c r="F496" i="1" s="1"/>
  <c r="O496" i="1" s="1"/>
  <c r="R496" i="1" s="1"/>
  <c r="A520" i="1"/>
  <c r="K519" i="1"/>
  <c r="X519" i="1"/>
  <c r="AB523" i="1"/>
  <c r="Y518" i="1"/>
  <c r="C519" i="1"/>
  <c r="AJ519" i="1"/>
  <c r="Z518" i="1"/>
  <c r="AA518" i="1" s="1"/>
  <c r="AH518" i="1" s="1"/>
  <c r="I519" i="1"/>
  <c r="H519" i="1" s="1"/>
  <c r="T493" i="1"/>
  <c r="AF493" i="1" s="1"/>
  <c r="S494" i="1"/>
  <c r="J496" i="1" l="1"/>
  <c r="M498" i="1"/>
  <c r="N498" i="1" s="1"/>
  <c r="P498" i="1"/>
  <c r="Q498" i="1"/>
  <c r="L499" i="1"/>
  <c r="AC497" i="1"/>
  <c r="AE497" i="1" s="1"/>
  <c r="G497" i="1"/>
  <c r="F497" i="1" s="1"/>
  <c r="J497" i="1" s="1"/>
  <c r="T494" i="1"/>
  <c r="AF494" i="1" s="1"/>
  <c r="S495" i="1"/>
  <c r="AB524" i="1"/>
  <c r="K520" i="1"/>
  <c r="X520" i="1"/>
  <c r="A521" i="1"/>
  <c r="Z519" i="1"/>
  <c r="AA519" i="1" s="1"/>
  <c r="AH519" i="1" s="1"/>
  <c r="AJ520" i="1"/>
  <c r="I520" i="1"/>
  <c r="H520" i="1" s="1"/>
  <c r="Y519" i="1"/>
  <c r="C520" i="1"/>
  <c r="O497" i="1" l="1"/>
  <c r="R497" i="1" s="1"/>
  <c r="M499" i="1"/>
  <c r="N499" i="1" s="1"/>
  <c r="P499" i="1"/>
  <c r="Q499" i="1"/>
  <c r="L500" i="1"/>
  <c r="G498" i="1"/>
  <c r="F498" i="1" s="1"/>
  <c r="J498" i="1" s="1"/>
  <c r="AC498" i="1"/>
  <c r="AE498" i="1" s="1"/>
  <c r="AB525" i="1"/>
  <c r="T495" i="1"/>
  <c r="AF495" i="1" s="1"/>
  <c r="S496" i="1"/>
  <c r="K521" i="1"/>
  <c r="X521" i="1"/>
  <c r="A522" i="1"/>
  <c r="Y520" i="1"/>
  <c r="I521" i="1"/>
  <c r="H521" i="1" s="1"/>
  <c r="Z520" i="1"/>
  <c r="AA520" i="1" s="1"/>
  <c r="AH520" i="1" s="1"/>
  <c r="C521" i="1"/>
  <c r="AJ521" i="1"/>
  <c r="P500" i="1" l="1"/>
  <c r="Q500" i="1"/>
  <c r="L501" i="1"/>
  <c r="M500" i="1"/>
  <c r="N500" i="1" s="1"/>
  <c r="O498" i="1"/>
  <c r="R498" i="1" s="1"/>
  <c r="G499" i="1"/>
  <c r="F499" i="1" s="1"/>
  <c r="O499" i="1" s="1"/>
  <c r="R499" i="1" s="1"/>
  <c r="AC499" i="1"/>
  <c r="AE499" i="1" s="1"/>
  <c r="Z521" i="1"/>
  <c r="AA521" i="1" s="1"/>
  <c r="AH521" i="1" s="1"/>
  <c r="C522" i="1"/>
  <c r="AJ522" i="1"/>
  <c r="Y521" i="1"/>
  <c r="I522" i="1"/>
  <c r="H522" i="1" s="1"/>
  <c r="T496" i="1"/>
  <c r="AF496" i="1" s="1"/>
  <c r="S497" i="1"/>
  <c r="X522" i="1"/>
  <c r="K522" i="1"/>
  <c r="A523" i="1"/>
  <c r="AB526" i="1"/>
  <c r="G500" i="1" l="1"/>
  <c r="F500" i="1" s="1"/>
  <c r="J500" i="1" s="1"/>
  <c r="AC500" i="1"/>
  <c r="AE500" i="1" s="1"/>
  <c r="Q501" i="1"/>
  <c r="M501" i="1"/>
  <c r="N501" i="1" s="1"/>
  <c r="P501" i="1"/>
  <c r="L502" i="1"/>
  <c r="J499" i="1"/>
  <c r="AB527" i="1"/>
  <c r="Y522" i="1"/>
  <c r="C523" i="1"/>
  <c r="Z522" i="1"/>
  <c r="AA522" i="1" s="1"/>
  <c r="AH522" i="1" s="1"/>
  <c r="AJ523" i="1"/>
  <c r="I523" i="1"/>
  <c r="H523" i="1" s="1"/>
  <c r="T497" i="1"/>
  <c r="AF497" i="1" s="1"/>
  <c r="S498" i="1"/>
  <c r="A524" i="1"/>
  <c r="K523" i="1"/>
  <c r="X523" i="1"/>
  <c r="O500" i="1" l="1"/>
  <c r="R500" i="1" s="1"/>
  <c r="L503" i="1"/>
  <c r="Q502" i="1"/>
  <c r="M502" i="1"/>
  <c r="N502" i="1" s="1"/>
  <c r="P502" i="1"/>
  <c r="AC501" i="1"/>
  <c r="AE501" i="1" s="1"/>
  <c r="G501" i="1"/>
  <c r="F501" i="1" s="1"/>
  <c r="J501" i="1" s="1"/>
  <c r="X524" i="1"/>
  <c r="K524" i="1"/>
  <c r="A525" i="1"/>
  <c r="Z523" i="1"/>
  <c r="AA523" i="1" s="1"/>
  <c r="AH523" i="1" s="1"/>
  <c r="C524" i="1"/>
  <c r="Y523" i="1"/>
  <c r="AJ524" i="1"/>
  <c r="I524" i="1"/>
  <c r="H524" i="1" s="1"/>
  <c r="T498" i="1"/>
  <c r="AF498" i="1" s="1"/>
  <c r="S499" i="1"/>
  <c r="AB528" i="1"/>
  <c r="G502" i="1" l="1"/>
  <c r="F502" i="1" s="1"/>
  <c r="O502" i="1" s="1"/>
  <c r="R502" i="1" s="1"/>
  <c r="AC502" i="1"/>
  <c r="AE502" i="1" s="1"/>
  <c r="O501" i="1"/>
  <c r="R501" i="1" s="1"/>
  <c r="L504" i="1"/>
  <c r="M503" i="1"/>
  <c r="N503" i="1" s="1"/>
  <c r="P503" i="1"/>
  <c r="Q503" i="1"/>
  <c r="T499" i="1"/>
  <c r="AF499" i="1" s="1"/>
  <c r="S500" i="1"/>
  <c r="Y524" i="1"/>
  <c r="C525" i="1"/>
  <c r="AJ525" i="1"/>
  <c r="Z524" i="1"/>
  <c r="AA524" i="1" s="1"/>
  <c r="AH524" i="1" s="1"/>
  <c r="I525" i="1"/>
  <c r="H525" i="1" s="1"/>
  <c r="AB529" i="1"/>
  <c r="X525" i="1"/>
  <c r="K525" i="1"/>
  <c r="A526" i="1"/>
  <c r="J502" i="1" l="1"/>
  <c r="G503" i="1"/>
  <c r="F503" i="1" s="1"/>
  <c r="J503" i="1" s="1"/>
  <c r="AC503" i="1"/>
  <c r="AE503" i="1" s="1"/>
  <c r="M504" i="1"/>
  <c r="N504" i="1" s="1"/>
  <c r="Q504" i="1"/>
  <c r="P504" i="1"/>
  <c r="L505" i="1"/>
  <c r="Z525" i="1"/>
  <c r="AA525" i="1" s="1"/>
  <c r="AH525" i="1" s="1"/>
  <c r="AJ526" i="1"/>
  <c r="I526" i="1"/>
  <c r="H526" i="1" s="1"/>
  <c r="Y525" i="1"/>
  <c r="C526" i="1"/>
  <c r="T500" i="1"/>
  <c r="AF500" i="1" s="1"/>
  <c r="S501" i="1"/>
  <c r="X526" i="1"/>
  <c r="K526" i="1"/>
  <c r="A527" i="1"/>
  <c r="AB530" i="1"/>
  <c r="O503" i="1" l="1"/>
  <c r="R503" i="1" s="1"/>
  <c r="L506" i="1"/>
  <c r="M505" i="1"/>
  <c r="N505" i="1" s="1"/>
  <c r="P505" i="1"/>
  <c r="Q505" i="1"/>
  <c r="AC504" i="1"/>
  <c r="AE504" i="1" s="1"/>
  <c r="G504" i="1"/>
  <c r="F504" i="1" s="1"/>
  <c r="J504" i="1" s="1"/>
  <c r="AB531" i="1"/>
  <c r="Y526" i="1"/>
  <c r="AJ527" i="1"/>
  <c r="I527" i="1"/>
  <c r="H527" i="1" s="1"/>
  <c r="Z526" i="1"/>
  <c r="AA526" i="1" s="1"/>
  <c r="AH526" i="1" s="1"/>
  <c r="C527" i="1"/>
  <c r="X527" i="1"/>
  <c r="K527" i="1"/>
  <c r="A528" i="1"/>
  <c r="T501" i="1"/>
  <c r="AF501" i="1" s="1"/>
  <c r="S502" i="1"/>
  <c r="G505" i="1" l="1"/>
  <c r="F505" i="1" s="1"/>
  <c r="J505" i="1" s="1"/>
  <c r="AC505" i="1"/>
  <c r="AE505" i="1" s="1"/>
  <c r="O504" i="1"/>
  <c r="R504" i="1" s="1"/>
  <c r="P506" i="1"/>
  <c r="Q506" i="1"/>
  <c r="L507" i="1"/>
  <c r="M506" i="1"/>
  <c r="N506" i="1" s="1"/>
  <c r="K528" i="1"/>
  <c r="A529" i="1"/>
  <c r="X528" i="1"/>
  <c r="AB532" i="1"/>
  <c r="Z527" i="1"/>
  <c r="AA527" i="1" s="1"/>
  <c r="AH527" i="1" s="1"/>
  <c r="AJ528" i="1"/>
  <c r="I528" i="1"/>
  <c r="H528" i="1" s="1"/>
  <c r="Y527" i="1"/>
  <c r="C528" i="1"/>
  <c r="T502" i="1"/>
  <c r="AF502" i="1" s="1"/>
  <c r="S503" i="1"/>
  <c r="O505" i="1" l="1"/>
  <c r="R505" i="1" s="1"/>
  <c r="M507" i="1"/>
  <c r="N507" i="1" s="1"/>
  <c r="Q507" i="1"/>
  <c r="P507" i="1"/>
  <c r="L508" i="1"/>
  <c r="AC506" i="1"/>
  <c r="AE506" i="1" s="1"/>
  <c r="G506" i="1"/>
  <c r="F506" i="1" s="1"/>
  <c r="J506" i="1" s="1"/>
  <c r="T503" i="1"/>
  <c r="AF503" i="1" s="1"/>
  <c r="S504" i="1"/>
  <c r="AB533" i="1"/>
  <c r="Y528" i="1"/>
  <c r="C529" i="1"/>
  <c r="Z528" i="1"/>
  <c r="AA528" i="1" s="1"/>
  <c r="AH528" i="1" s="1"/>
  <c r="AJ529" i="1"/>
  <c r="I529" i="1"/>
  <c r="H529" i="1" s="1"/>
  <c r="A530" i="1"/>
  <c r="K529" i="1"/>
  <c r="X529" i="1"/>
  <c r="O506" i="1" l="1"/>
  <c r="R506" i="1" s="1"/>
  <c r="L509" i="1"/>
  <c r="Q508" i="1"/>
  <c r="M508" i="1"/>
  <c r="N508" i="1" s="1"/>
  <c r="P508" i="1"/>
  <c r="AC507" i="1"/>
  <c r="AE507" i="1" s="1"/>
  <c r="G507" i="1"/>
  <c r="F507" i="1" s="1"/>
  <c r="O507" i="1" s="1"/>
  <c r="R507" i="1" s="1"/>
  <c r="K530" i="1"/>
  <c r="X530" i="1"/>
  <c r="A531" i="1"/>
  <c r="T504" i="1"/>
  <c r="AF504" i="1" s="1"/>
  <c r="S505" i="1"/>
  <c r="Z529" i="1"/>
  <c r="AA529" i="1" s="1"/>
  <c r="AH529" i="1" s="1"/>
  <c r="I530" i="1"/>
  <c r="H530" i="1" s="1"/>
  <c r="Y529" i="1"/>
  <c r="C530" i="1"/>
  <c r="AJ530" i="1"/>
  <c r="AB534" i="1"/>
  <c r="J507" i="1" l="1"/>
  <c r="AC508" i="1"/>
  <c r="AE508" i="1" s="1"/>
  <c r="G508" i="1"/>
  <c r="F508" i="1" s="1"/>
  <c r="J508" i="1" s="1"/>
  <c r="Q509" i="1"/>
  <c r="L510" i="1"/>
  <c r="M509" i="1"/>
  <c r="N509" i="1" s="1"/>
  <c r="P509" i="1"/>
  <c r="K531" i="1"/>
  <c r="X531" i="1"/>
  <c r="A532" i="1"/>
  <c r="AB535" i="1"/>
  <c r="T505" i="1"/>
  <c r="AF505" i="1" s="1"/>
  <c r="S506" i="1"/>
  <c r="Y530" i="1"/>
  <c r="AJ531" i="1"/>
  <c r="I531" i="1"/>
  <c r="H531" i="1" s="1"/>
  <c r="Z530" i="1"/>
  <c r="AA530" i="1" s="1"/>
  <c r="AH530" i="1" s="1"/>
  <c r="C531" i="1"/>
  <c r="AC509" i="1" l="1"/>
  <c r="AE509" i="1" s="1"/>
  <c r="G509" i="1"/>
  <c r="F509" i="1" s="1"/>
  <c r="J509" i="1" s="1"/>
  <c r="Q510" i="1"/>
  <c r="L511" i="1"/>
  <c r="P510" i="1"/>
  <c r="M510" i="1"/>
  <c r="N510" i="1" s="1"/>
  <c r="O508" i="1"/>
  <c r="R508" i="1" s="1"/>
  <c r="X532" i="1"/>
  <c r="A533" i="1"/>
  <c r="K532" i="1"/>
  <c r="Z531" i="1"/>
  <c r="AA531" i="1" s="1"/>
  <c r="AH531" i="1" s="1"/>
  <c r="I532" i="1"/>
  <c r="H532" i="1" s="1"/>
  <c r="Y531" i="1"/>
  <c r="C532" i="1"/>
  <c r="AJ532" i="1"/>
  <c r="T506" i="1"/>
  <c r="AF506" i="1" s="1"/>
  <c r="S507" i="1"/>
  <c r="AB536" i="1"/>
  <c r="O509" i="1" l="1"/>
  <c r="R509" i="1" s="1"/>
  <c r="G510" i="1"/>
  <c r="F510" i="1" s="1"/>
  <c r="J510" i="1" s="1"/>
  <c r="AC510" i="1"/>
  <c r="AE510" i="1" s="1"/>
  <c r="M511" i="1"/>
  <c r="N511" i="1" s="1"/>
  <c r="P511" i="1"/>
  <c r="L512" i="1"/>
  <c r="Q511" i="1"/>
  <c r="Y532" i="1"/>
  <c r="I533" i="1"/>
  <c r="H533" i="1" s="1"/>
  <c r="Z532" i="1"/>
  <c r="AA532" i="1" s="1"/>
  <c r="AH532" i="1" s="1"/>
  <c r="C533" i="1"/>
  <c r="AJ533" i="1"/>
  <c r="AB537" i="1"/>
  <c r="T507" i="1"/>
  <c r="AF507" i="1" s="1"/>
  <c r="S508" i="1"/>
  <c r="K533" i="1"/>
  <c r="X533" i="1"/>
  <c r="A534" i="1"/>
  <c r="O510" i="1" l="1"/>
  <c r="R510" i="1" s="1"/>
  <c r="P512" i="1"/>
  <c r="L513" i="1"/>
  <c r="M512" i="1"/>
  <c r="N512" i="1" s="1"/>
  <c r="Q512" i="1"/>
  <c r="AC511" i="1"/>
  <c r="AE511" i="1" s="1"/>
  <c r="G511" i="1"/>
  <c r="F511" i="1" s="1"/>
  <c r="O511" i="1" s="1"/>
  <c r="R511" i="1" s="1"/>
  <c r="T508" i="1"/>
  <c r="AF508" i="1" s="1"/>
  <c r="S509" i="1"/>
  <c r="X534" i="1"/>
  <c r="A535" i="1"/>
  <c r="K534" i="1"/>
  <c r="Z533" i="1"/>
  <c r="AA533" i="1" s="1"/>
  <c r="AH533" i="1" s="1"/>
  <c r="I534" i="1"/>
  <c r="H534" i="1" s="1"/>
  <c r="Y533" i="1"/>
  <c r="C534" i="1"/>
  <c r="AJ534" i="1"/>
  <c r="AB538" i="1"/>
  <c r="J511" i="1" l="1"/>
  <c r="G512" i="1"/>
  <c r="F512" i="1" s="1"/>
  <c r="J512" i="1" s="1"/>
  <c r="AC512" i="1"/>
  <c r="AE512" i="1" s="1"/>
  <c r="P513" i="1"/>
  <c r="L514" i="1"/>
  <c r="M513" i="1"/>
  <c r="N513" i="1" s="1"/>
  <c r="Q513" i="1"/>
  <c r="K535" i="1"/>
  <c r="X535" i="1"/>
  <c r="A536" i="1"/>
  <c r="Y534" i="1"/>
  <c r="C535" i="1"/>
  <c r="AJ535" i="1"/>
  <c r="Z534" i="1"/>
  <c r="AA534" i="1" s="1"/>
  <c r="AH534" i="1" s="1"/>
  <c r="I535" i="1"/>
  <c r="H535" i="1" s="1"/>
  <c r="T509" i="1"/>
  <c r="AF509" i="1" s="1"/>
  <c r="S510" i="1"/>
  <c r="AB539" i="1"/>
  <c r="O512" i="1" l="1"/>
  <c r="R512" i="1" s="1"/>
  <c r="AC513" i="1"/>
  <c r="AE513" i="1" s="1"/>
  <c r="G513" i="1"/>
  <c r="F513" i="1" s="1"/>
  <c r="J513" i="1" s="1"/>
  <c r="M514" i="1"/>
  <c r="N514" i="1" s="1"/>
  <c r="L515" i="1"/>
  <c r="P514" i="1"/>
  <c r="Q514" i="1"/>
  <c r="Z535" i="1"/>
  <c r="AA535" i="1" s="1"/>
  <c r="AH535" i="1" s="1"/>
  <c r="C536" i="1"/>
  <c r="Y535" i="1"/>
  <c r="AJ536" i="1"/>
  <c r="I536" i="1"/>
  <c r="H536" i="1" s="1"/>
  <c r="A537" i="1"/>
  <c r="K536" i="1"/>
  <c r="X536" i="1"/>
  <c r="AB540" i="1"/>
  <c r="T510" i="1"/>
  <c r="AF510" i="1" s="1"/>
  <c r="S511" i="1"/>
  <c r="O513" i="1" l="1"/>
  <c r="R513" i="1" s="1"/>
  <c r="P515" i="1"/>
  <c r="Q515" i="1"/>
  <c r="L516" i="1"/>
  <c r="M515" i="1"/>
  <c r="N515" i="1" s="1"/>
  <c r="G514" i="1"/>
  <c r="F514" i="1" s="1"/>
  <c r="O514" i="1" s="1"/>
  <c r="R514" i="1" s="1"/>
  <c r="AC514" i="1"/>
  <c r="AE514" i="1" s="1"/>
  <c r="Y536" i="1"/>
  <c r="I537" i="1"/>
  <c r="H537" i="1" s="1"/>
  <c r="Z536" i="1"/>
  <c r="AA536" i="1" s="1"/>
  <c r="AH536" i="1" s="1"/>
  <c r="C537" i="1"/>
  <c r="AJ537" i="1"/>
  <c r="AB541" i="1"/>
  <c r="T511" i="1"/>
  <c r="AF511" i="1" s="1"/>
  <c r="S512" i="1"/>
  <c r="A538" i="1"/>
  <c r="X537" i="1"/>
  <c r="K537" i="1"/>
  <c r="AC515" i="1" l="1"/>
  <c r="AE515" i="1" s="1"/>
  <c r="G515" i="1"/>
  <c r="F515" i="1" s="1"/>
  <c r="J515" i="1" s="1"/>
  <c r="M516" i="1"/>
  <c r="N516" i="1" s="1"/>
  <c r="P516" i="1"/>
  <c r="L517" i="1"/>
  <c r="Q516" i="1"/>
  <c r="J514" i="1"/>
  <c r="K538" i="1"/>
  <c r="X538" i="1"/>
  <c r="A539" i="1"/>
  <c r="T512" i="1"/>
  <c r="AF512" i="1" s="1"/>
  <c r="S513" i="1"/>
  <c r="AB542" i="1"/>
  <c r="Z537" i="1"/>
  <c r="AA537" i="1" s="1"/>
  <c r="AH537" i="1" s="1"/>
  <c r="AJ538" i="1"/>
  <c r="I538" i="1"/>
  <c r="H538" i="1" s="1"/>
  <c r="Y537" i="1"/>
  <c r="C538" i="1"/>
  <c r="O515" i="1" l="1"/>
  <c r="R515" i="1" s="1"/>
  <c r="M517" i="1"/>
  <c r="N517" i="1" s="1"/>
  <c r="Q517" i="1"/>
  <c r="L518" i="1"/>
  <c r="P517" i="1"/>
  <c r="AC516" i="1"/>
  <c r="AE516" i="1" s="1"/>
  <c r="G516" i="1"/>
  <c r="F516" i="1" s="1"/>
  <c r="J516" i="1" s="1"/>
  <c r="AB543" i="1"/>
  <c r="T513" i="1"/>
  <c r="AF513" i="1" s="1"/>
  <c r="S514" i="1"/>
  <c r="Y538" i="1"/>
  <c r="C539" i="1"/>
  <c r="AJ539" i="1"/>
  <c r="Z538" i="1"/>
  <c r="AA538" i="1" s="1"/>
  <c r="AH538" i="1" s="1"/>
  <c r="I539" i="1"/>
  <c r="H539" i="1" s="1"/>
  <c r="A540" i="1"/>
  <c r="K539" i="1"/>
  <c r="X539" i="1"/>
  <c r="O516" i="1" l="1"/>
  <c r="R516" i="1" s="1"/>
  <c r="M518" i="1"/>
  <c r="N518" i="1" s="1"/>
  <c r="L519" i="1"/>
  <c r="AC517" i="1"/>
  <c r="AE517" i="1" s="1"/>
  <c r="G517" i="1"/>
  <c r="F517" i="1" s="1"/>
  <c r="O517" i="1" s="1"/>
  <c r="R517" i="1" s="1"/>
  <c r="T514" i="1"/>
  <c r="AF514" i="1" s="1"/>
  <c r="S515" i="1"/>
  <c r="AB544" i="1"/>
  <c r="K540" i="1"/>
  <c r="X540" i="1"/>
  <c r="A541" i="1"/>
  <c r="C540" i="1"/>
  <c r="Z539" i="1"/>
  <c r="AA539" i="1" s="1"/>
  <c r="AH539" i="1" s="1"/>
  <c r="AJ540" i="1"/>
  <c r="I540" i="1"/>
  <c r="H540" i="1" s="1"/>
  <c r="Y539" i="1"/>
  <c r="J517" i="1" l="1"/>
  <c r="P518" i="1"/>
  <c r="Q518" i="1" s="1"/>
  <c r="Q519" i="1" s="1"/>
  <c r="L520" i="1"/>
  <c r="M519" i="1"/>
  <c r="N519" i="1" s="1"/>
  <c r="G518" i="1"/>
  <c r="F518" i="1" s="1"/>
  <c r="O518" i="1" s="1"/>
  <c r="AC518" i="1"/>
  <c r="AE518" i="1" s="1"/>
  <c r="X541" i="1"/>
  <c r="K541" i="1"/>
  <c r="A542" i="1"/>
  <c r="T515" i="1"/>
  <c r="AF515" i="1" s="1"/>
  <c r="S516" i="1"/>
  <c r="Z540" i="1"/>
  <c r="AA540" i="1" s="1"/>
  <c r="AH540" i="1" s="1"/>
  <c r="C541" i="1"/>
  <c r="Y540" i="1"/>
  <c r="AJ541" i="1"/>
  <c r="I541" i="1"/>
  <c r="H541" i="1" s="1"/>
  <c r="AB545" i="1"/>
  <c r="Q520" i="1" l="1"/>
  <c r="P519" i="1"/>
  <c r="P520" i="1" s="1"/>
  <c r="J518" i="1"/>
  <c r="AC519" i="1"/>
  <c r="AE519" i="1" s="1"/>
  <c r="G519" i="1"/>
  <c r="F519" i="1" s="1"/>
  <c r="O519" i="1" s="1"/>
  <c r="R519" i="1" s="1"/>
  <c r="L521" i="1"/>
  <c r="M520" i="1"/>
  <c r="N520" i="1" s="1"/>
  <c r="A543" i="1"/>
  <c r="X542" i="1"/>
  <c r="K542" i="1"/>
  <c r="R518" i="1"/>
  <c r="T516" i="1"/>
  <c r="AF516" i="1" s="1"/>
  <c r="S517" i="1"/>
  <c r="AB546" i="1"/>
  <c r="Y541" i="1"/>
  <c r="AJ542" i="1"/>
  <c r="I542" i="1"/>
  <c r="H542" i="1" s="1"/>
  <c r="Z541" i="1"/>
  <c r="AA541" i="1" s="1"/>
  <c r="AH541" i="1" s="1"/>
  <c r="C542" i="1"/>
  <c r="M521" i="1" l="1"/>
  <c r="N521" i="1" s="1"/>
  <c r="L522" i="1"/>
  <c r="P521" i="1"/>
  <c r="J519" i="1"/>
  <c r="AC520" i="1"/>
  <c r="AE520" i="1" s="1"/>
  <c r="G520" i="1"/>
  <c r="F520" i="1" s="1"/>
  <c r="J520" i="1" s="1"/>
  <c r="Q521" i="1"/>
  <c r="AB547" i="1"/>
  <c r="AJ543" i="1"/>
  <c r="Z542" i="1"/>
  <c r="AA542" i="1" s="1"/>
  <c r="AH542" i="1" s="1"/>
  <c r="I543" i="1"/>
  <c r="H543" i="1" s="1"/>
  <c r="Y542" i="1"/>
  <c r="C543" i="1"/>
  <c r="K543" i="1"/>
  <c r="X543" i="1"/>
  <c r="A544" i="1"/>
  <c r="T517" i="1"/>
  <c r="S518" i="1"/>
  <c r="O520" i="1" l="1"/>
  <c r="R520" i="1" s="1"/>
  <c r="Q522" i="1"/>
  <c r="L523" i="1"/>
  <c r="P522" i="1"/>
  <c r="M522" i="1"/>
  <c r="N522" i="1" s="1"/>
  <c r="G521" i="1"/>
  <c r="F521" i="1" s="1"/>
  <c r="O521" i="1" s="1"/>
  <c r="R521" i="1" s="1"/>
  <c r="AC521" i="1"/>
  <c r="AE521" i="1" s="1"/>
  <c r="T518" i="1"/>
  <c r="AF518" i="1" s="1"/>
  <c r="S519" i="1"/>
  <c r="AF517" i="1"/>
  <c r="AA517" i="1"/>
  <c r="K544" i="1"/>
  <c r="X544" i="1"/>
  <c r="A545" i="1"/>
  <c r="AB548" i="1"/>
  <c r="Z543" i="1"/>
  <c r="AA543" i="1" s="1"/>
  <c r="AH543" i="1" s="1"/>
  <c r="I544" i="1"/>
  <c r="H544" i="1" s="1"/>
  <c r="Y543" i="1"/>
  <c r="C544" i="1"/>
  <c r="AJ544" i="1"/>
  <c r="AC522" i="1" l="1"/>
  <c r="AE522" i="1" s="1"/>
  <c r="G522" i="1"/>
  <c r="F522" i="1" s="1"/>
  <c r="O522" i="1" s="1"/>
  <c r="R522" i="1" s="1"/>
  <c r="M523" i="1"/>
  <c r="N523" i="1" s="1"/>
  <c r="P523" i="1"/>
  <c r="Q523" i="1"/>
  <c r="L524" i="1"/>
  <c r="J521" i="1"/>
  <c r="X545" i="1"/>
  <c r="A546" i="1"/>
  <c r="K545" i="1"/>
  <c r="T519" i="1"/>
  <c r="AF519" i="1" s="1"/>
  <c r="S520" i="1"/>
  <c r="AB549" i="1"/>
  <c r="Y544" i="1"/>
  <c r="C545" i="1"/>
  <c r="AJ545" i="1"/>
  <c r="Z544" i="1"/>
  <c r="AA544" i="1" s="1"/>
  <c r="AH544" i="1" s="1"/>
  <c r="I545" i="1"/>
  <c r="H545" i="1" s="1"/>
  <c r="AH517" i="1"/>
  <c r="J522" i="1" l="1"/>
  <c r="P524" i="1"/>
  <c r="M524" i="1"/>
  <c r="N524" i="1" s="1"/>
  <c r="Q524" i="1"/>
  <c r="L525" i="1"/>
  <c r="AC523" i="1"/>
  <c r="AE523" i="1" s="1"/>
  <c r="G523" i="1"/>
  <c r="F523" i="1" s="1"/>
  <c r="J523" i="1" s="1"/>
  <c r="K546" i="1"/>
  <c r="X546" i="1"/>
  <c r="A547" i="1"/>
  <c r="AB550" i="1"/>
  <c r="T520" i="1"/>
  <c r="AF520" i="1" s="1"/>
  <c r="S521" i="1"/>
  <c r="C546" i="1"/>
  <c r="Z545" i="1"/>
  <c r="AJ546" i="1"/>
  <c r="Y545" i="1"/>
  <c r="I546" i="1"/>
  <c r="H546" i="1" s="1"/>
  <c r="M525" i="1" l="1"/>
  <c r="N525" i="1" s="1"/>
  <c r="P525" i="1"/>
  <c r="Q525" i="1"/>
  <c r="L526" i="1"/>
  <c r="G524" i="1"/>
  <c r="F524" i="1" s="1"/>
  <c r="J524" i="1" s="1"/>
  <c r="AC524" i="1"/>
  <c r="AE524" i="1" s="1"/>
  <c r="O523" i="1"/>
  <c r="R523" i="1" s="1"/>
  <c r="X547" i="1"/>
  <c r="K547" i="1"/>
  <c r="A548" i="1"/>
  <c r="Z546" i="1"/>
  <c r="AA546" i="1" s="1"/>
  <c r="AH546" i="1" s="1"/>
  <c r="AJ547" i="1"/>
  <c r="I547" i="1"/>
  <c r="H547" i="1" s="1"/>
  <c r="Y546" i="1"/>
  <c r="C547" i="1"/>
  <c r="AB551" i="1"/>
  <c r="T521" i="1"/>
  <c r="AF521" i="1" s="1"/>
  <c r="S522" i="1"/>
  <c r="Q526" i="1" l="1"/>
  <c r="L527" i="1"/>
  <c r="M526" i="1"/>
  <c r="N526" i="1" s="1"/>
  <c r="P526" i="1"/>
  <c r="O524" i="1"/>
  <c r="R524" i="1" s="1"/>
  <c r="AC525" i="1"/>
  <c r="AE525" i="1" s="1"/>
  <c r="G525" i="1"/>
  <c r="F525" i="1" s="1"/>
  <c r="O525" i="1" s="1"/>
  <c r="R525" i="1" s="1"/>
  <c r="AB552" i="1"/>
  <c r="X548" i="1"/>
  <c r="A549" i="1"/>
  <c r="K548" i="1"/>
  <c r="T522" i="1"/>
  <c r="AF522" i="1" s="1"/>
  <c r="S523" i="1"/>
  <c r="I548" i="1"/>
  <c r="H548" i="1" s="1"/>
  <c r="Y547" i="1"/>
  <c r="C548" i="1"/>
  <c r="Z547" i="1"/>
  <c r="AA547" i="1" s="1"/>
  <c r="AH547" i="1" s="1"/>
  <c r="AJ548" i="1"/>
  <c r="J525" i="1" l="1"/>
  <c r="AC526" i="1"/>
  <c r="AE526" i="1" s="1"/>
  <c r="G526" i="1"/>
  <c r="F526" i="1" s="1"/>
  <c r="O526" i="1" s="1"/>
  <c r="R526" i="1" s="1"/>
  <c r="M527" i="1"/>
  <c r="N527" i="1" s="1"/>
  <c r="P527" i="1"/>
  <c r="L528" i="1"/>
  <c r="Q527" i="1"/>
  <c r="Y548" i="1"/>
  <c r="C549" i="1"/>
  <c r="AJ549" i="1"/>
  <c r="Z548" i="1"/>
  <c r="AA548" i="1" s="1"/>
  <c r="AH548" i="1" s="1"/>
  <c r="I549" i="1"/>
  <c r="H549" i="1" s="1"/>
  <c r="AB553" i="1"/>
  <c r="T523" i="1"/>
  <c r="AF523" i="1" s="1"/>
  <c r="S524" i="1"/>
  <c r="X549" i="1"/>
  <c r="A550" i="1"/>
  <c r="K549" i="1"/>
  <c r="J526" i="1" l="1"/>
  <c r="L529" i="1"/>
  <c r="M528" i="1"/>
  <c r="N528" i="1" s="1"/>
  <c r="P528" i="1"/>
  <c r="Q528" i="1"/>
  <c r="G527" i="1"/>
  <c r="F527" i="1" s="1"/>
  <c r="J527" i="1" s="1"/>
  <c r="AC527" i="1"/>
  <c r="AE527" i="1" s="1"/>
  <c r="AB554" i="1"/>
  <c r="T524" i="1"/>
  <c r="AF524" i="1" s="1"/>
  <c r="S525" i="1"/>
  <c r="K550" i="1"/>
  <c r="X550" i="1"/>
  <c r="A551" i="1"/>
  <c r="C550" i="1"/>
  <c r="Z549" i="1"/>
  <c r="AA549" i="1" s="1"/>
  <c r="AH549" i="1" s="1"/>
  <c r="AJ550" i="1"/>
  <c r="I550" i="1"/>
  <c r="H550" i="1" s="1"/>
  <c r="Y549" i="1"/>
  <c r="G528" i="1" l="1"/>
  <c r="F528" i="1" s="1"/>
  <c r="J528" i="1" s="1"/>
  <c r="AC528" i="1"/>
  <c r="AE528" i="1" s="1"/>
  <c r="O527" i="1"/>
  <c r="R527" i="1" s="1"/>
  <c r="M529" i="1"/>
  <c r="N529" i="1" s="1"/>
  <c r="P529" i="1"/>
  <c r="Q529" i="1"/>
  <c r="L530" i="1"/>
  <c r="T525" i="1"/>
  <c r="AF525" i="1" s="1"/>
  <c r="S526" i="1"/>
  <c r="A552" i="1"/>
  <c r="X551" i="1"/>
  <c r="K551" i="1"/>
  <c r="Z550" i="1"/>
  <c r="AA550" i="1" s="1"/>
  <c r="AH550" i="1" s="1"/>
  <c r="C551" i="1"/>
  <c r="AJ551" i="1"/>
  <c r="Y550" i="1"/>
  <c r="I551" i="1"/>
  <c r="H551" i="1" s="1"/>
  <c r="AB555" i="1"/>
  <c r="O528" i="1" l="1"/>
  <c r="R528" i="1" s="1"/>
  <c r="AC529" i="1"/>
  <c r="AE529" i="1" s="1"/>
  <c r="G529" i="1"/>
  <c r="F529" i="1" s="1"/>
  <c r="J529" i="1" s="1"/>
  <c r="M530" i="1"/>
  <c r="N530" i="1" s="1"/>
  <c r="P530" i="1"/>
  <c r="Q530" i="1"/>
  <c r="L531" i="1"/>
  <c r="AB556" i="1"/>
  <c r="A553" i="1"/>
  <c r="X552" i="1"/>
  <c r="K552" i="1"/>
  <c r="C552" i="1"/>
  <c r="Y551" i="1"/>
  <c r="AJ552" i="1"/>
  <c r="I552" i="1"/>
  <c r="H552" i="1" s="1"/>
  <c r="Z551" i="1"/>
  <c r="AA551" i="1" s="1"/>
  <c r="AH551" i="1" s="1"/>
  <c r="T526" i="1"/>
  <c r="AF526" i="1" s="1"/>
  <c r="S527" i="1"/>
  <c r="L532" i="1" l="1"/>
  <c r="M531" i="1"/>
  <c r="N531" i="1" s="1"/>
  <c r="P531" i="1"/>
  <c r="Q531" i="1"/>
  <c r="G530" i="1"/>
  <c r="F530" i="1" s="1"/>
  <c r="J530" i="1" s="1"/>
  <c r="AC530" i="1"/>
  <c r="AE530" i="1" s="1"/>
  <c r="O529" i="1"/>
  <c r="R529" i="1" s="1"/>
  <c r="Y552" i="1"/>
  <c r="I553" i="1"/>
  <c r="H553" i="1" s="1"/>
  <c r="Z552" i="1"/>
  <c r="AA552" i="1" s="1"/>
  <c r="AH552" i="1" s="1"/>
  <c r="C553" i="1"/>
  <c r="AJ553" i="1"/>
  <c r="AB557" i="1"/>
  <c r="T527" i="1"/>
  <c r="AF527" i="1" s="1"/>
  <c r="S528" i="1"/>
  <c r="K553" i="1"/>
  <c r="X553" i="1"/>
  <c r="A554" i="1"/>
  <c r="O530" i="1" l="1"/>
  <c r="R530" i="1" s="1"/>
  <c r="G531" i="1"/>
  <c r="F531" i="1" s="1"/>
  <c r="O531" i="1" s="1"/>
  <c r="R531" i="1" s="1"/>
  <c r="AC531" i="1"/>
  <c r="AE531" i="1" s="1"/>
  <c r="L533" i="1"/>
  <c r="M532" i="1"/>
  <c r="N532" i="1" s="1"/>
  <c r="P532" i="1"/>
  <c r="Q532" i="1"/>
  <c r="T528" i="1"/>
  <c r="AF528" i="1" s="1"/>
  <c r="S529" i="1"/>
  <c r="A555" i="1"/>
  <c r="K554" i="1"/>
  <c r="X554" i="1"/>
  <c r="Z553" i="1"/>
  <c r="AA553" i="1" s="1"/>
  <c r="AH553" i="1" s="1"/>
  <c r="C554" i="1"/>
  <c r="AJ554" i="1"/>
  <c r="Y553" i="1"/>
  <c r="I554" i="1"/>
  <c r="H554" i="1" s="1"/>
  <c r="AB558" i="1"/>
  <c r="J531" i="1" l="1"/>
  <c r="AC532" i="1"/>
  <c r="AE532" i="1" s="1"/>
  <c r="G532" i="1"/>
  <c r="F532" i="1" s="1"/>
  <c r="O532" i="1" s="1"/>
  <c r="R532" i="1" s="1"/>
  <c r="L534" i="1"/>
  <c r="M533" i="1"/>
  <c r="N533" i="1" s="1"/>
  <c r="P533" i="1"/>
  <c r="Q533" i="1"/>
  <c r="AB559" i="1"/>
  <c r="X555" i="1"/>
  <c r="A556" i="1"/>
  <c r="K555" i="1"/>
  <c r="Z554" i="1"/>
  <c r="AA554" i="1" s="1"/>
  <c r="AH554" i="1" s="1"/>
  <c r="AJ555" i="1"/>
  <c r="I555" i="1"/>
  <c r="H555" i="1" s="1"/>
  <c r="Y554" i="1"/>
  <c r="C555" i="1"/>
  <c r="T529" i="1"/>
  <c r="AF529" i="1" s="1"/>
  <c r="S530" i="1"/>
  <c r="J532" i="1" l="1"/>
  <c r="AC533" i="1"/>
  <c r="AE533" i="1" s="1"/>
  <c r="G533" i="1"/>
  <c r="F533" i="1" s="1"/>
  <c r="J533" i="1" s="1"/>
  <c r="L535" i="1"/>
  <c r="M534" i="1"/>
  <c r="N534" i="1" s="1"/>
  <c r="P534" i="1"/>
  <c r="Q534" i="1"/>
  <c r="Y555" i="1"/>
  <c r="C556" i="1"/>
  <c r="AJ556" i="1"/>
  <c r="Z555" i="1"/>
  <c r="AA555" i="1" s="1"/>
  <c r="AH555" i="1" s="1"/>
  <c r="I556" i="1"/>
  <c r="H556" i="1" s="1"/>
  <c r="A557" i="1"/>
  <c r="X556" i="1"/>
  <c r="K556" i="1"/>
  <c r="T530" i="1"/>
  <c r="AF530" i="1" s="1"/>
  <c r="S531" i="1"/>
  <c r="AB560" i="1"/>
  <c r="O533" i="1" l="1"/>
  <c r="R533" i="1" s="1"/>
  <c r="G534" i="1"/>
  <c r="F534" i="1" s="1"/>
  <c r="J534" i="1" s="1"/>
  <c r="AC534" i="1"/>
  <c r="AE534" i="1" s="1"/>
  <c r="Q535" i="1"/>
  <c r="L536" i="1"/>
  <c r="P535" i="1"/>
  <c r="M535" i="1"/>
  <c r="N535" i="1" s="1"/>
  <c r="AB561" i="1"/>
  <c r="T531" i="1"/>
  <c r="AF531" i="1" s="1"/>
  <c r="S532" i="1"/>
  <c r="K557" i="1"/>
  <c r="X557" i="1"/>
  <c r="A558" i="1"/>
  <c r="Y556" i="1"/>
  <c r="C557" i="1"/>
  <c r="Z556" i="1"/>
  <c r="AA556" i="1" s="1"/>
  <c r="AH556" i="1" s="1"/>
  <c r="AJ557" i="1"/>
  <c r="I557" i="1"/>
  <c r="H557" i="1" s="1"/>
  <c r="O534" i="1" l="1"/>
  <c r="R534" i="1" s="1"/>
  <c r="G535" i="1"/>
  <c r="F535" i="1" s="1"/>
  <c r="J535" i="1" s="1"/>
  <c r="AC535" i="1"/>
  <c r="AE535" i="1" s="1"/>
  <c r="M536" i="1"/>
  <c r="N536" i="1" s="1"/>
  <c r="P536" i="1"/>
  <c r="Q536" i="1"/>
  <c r="L537" i="1"/>
  <c r="K558" i="1"/>
  <c r="X558" i="1"/>
  <c r="A559" i="1"/>
  <c r="AB562" i="1"/>
  <c r="C558" i="1"/>
  <c r="Z557" i="1"/>
  <c r="AA557" i="1" s="1"/>
  <c r="AH557" i="1" s="1"/>
  <c r="AJ558" i="1"/>
  <c r="I558" i="1"/>
  <c r="H558" i="1" s="1"/>
  <c r="Y557" i="1"/>
  <c r="T532" i="1"/>
  <c r="AF532" i="1" s="1"/>
  <c r="S533" i="1"/>
  <c r="O535" i="1" l="1"/>
  <c r="R535" i="1" s="1"/>
  <c r="L538" i="1"/>
  <c r="Q537" i="1"/>
  <c r="M537" i="1"/>
  <c r="N537" i="1" s="1"/>
  <c r="P537" i="1"/>
  <c r="G536" i="1"/>
  <c r="F536" i="1" s="1"/>
  <c r="J536" i="1" s="1"/>
  <c r="AC536" i="1"/>
  <c r="AE536" i="1" s="1"/>
  <c r="X559" i="1"/>
  <c r="A560" i="1"/>
  <c r="K559" i="1"/>
  <c r="T533" i="1"/>
  <c r="AF533" i="1" s="1"/>
  <c r="S534" i="1"/>
  <c r="AB563" i="1"/>
  <c r="Z558" i="1"/>
  <c r="AA558" i="1" s="1"/>
  <c r="AH558" i="1" s="1"/>
  <c r="AJ559" i="1"/>
  <c r="I559" i="1"/>
  <c r="H559" i="1" s="1"/>
  <c r="Y558" i="1"/>
  <c r="C559" i="1"/>
  <c r="G537" i="1" l="1"/>
  <c r="F537" i="1" s="1"/>
  <c r="O537" i="1" s="1"/>
  <c r="R537" i="1" s="1"/>
  <c r="AC537" i="1"/>
  <c r="AE537" i="1" s="1"/>
  <c r="O536" i="1"/>
  <c r="R536" i="1" s="1"/>
  <c r="P538" i="1"/>
  <c r="Q538" i="1"/>
  <c r="L539" i="1"/>
  <c r="M538" i="1"/>
  <c r="N538" i="1" s="1"/>
  <c r="Y559" i="1"/>
  <c r="C560" i="1"/>
  <c r="AJ560" i="1"/>
  <c r="Z559" i="1"/>
  <c r="AA559" i="1" s="1"/>
  <c r="AH559" i="1" s="1"/>
  <c r="I560" i="1"/>
  <c r="H560" i="1" s="1"/>
  <c r="AB564" i="1"/>
  <c r="A561" i="1"/>
  <c r="X560" i="1"/>
  <c r="K560" i="1"/>
  <c r="T534" i="1"/>
  <c r="AF534" i="1" s="1"/>
  <c r="S535" i="1"/>
  <c r="J537" i="1" l="1"/>
  <c r="M539" i="1"/>
  <c r="N539" i="1" s="1"/>
  <c r="P539" i="1"/>
  <c r="Q539" i="1"/>
  <c r="L540" i="1"/>
  <c r="G538" i="1"/>
  <c r="F538" i="1" s="1"/>
  <c r="J538" i="1" s="1"/>
  <c r="AC538" i="1"/>
  <c r="AE538" i="1" s="1"/>
  <c r="T535" i="1"/>
  <c r="AF535" i="1" s="1"/>
  <c r="S536" i="1"/>
  <c r="X561" i="1"/>
  <c r="K561" i="1"/>
  <c r="A562" i="1"/>
  <c r="Y560" i="1"/>
  <c r="C561" i="1"/>
  <c r="Z560" i="1"/>
  <c r="AA560" i="1" s="1"/>
  <c r="AH560" i="1" s="1"/>
  <c r="AJ561" i="1"/>
  <c r="I561" i="1"/>
  <c r="H561" i="1" s="1"/>
  <c r="AB565" i="1"/>
  <c r="O538" i="1" l="1"/>
  <c r="R538" i="1" s="1"/>
  <c r="M540" i="1"/>
  <c r="N540" i="1" s="1"/>
  <c r="P540" i="1"/>
  <c r="Q540" i="1"/>
  <c r="L541" i="1"/>
  <c r="AC539" i="1"/>
  <c r="AE539" i="1" s="1"/>
  <c r="G539" i="1"/>
  <c r="F539" i="1" s="1"/>
  <c r="O539" i="1" s="1"/>
  <c r="R539" i="1" s="1"/>
  <c r="A563" i="1"/>
  <c r="X562" i="1"/>
  <c r="K562" i="1"/>
  <c r="AB566" i="1"/>
  <c r="T536" i="1"/>
  <c r="AF536" i="1" s="1"/>
  <c r="S537" i="1"/>
  <c r="Z561" i="1"/>
  <c r="AA561" i="1" s="1"/>
  <c r="AH561" i="1" s="1"/>
  <c r="C562" i="1"/>
  <c r="AJ562" i="1"/>
  <c r="I562" i="1"/>
  <c r="H562" i="1" s="1"/>
  <c r="Y561" i="1"/>
  <c r="J539" i="1" l="1"/>
  <c r="M541" i="1"/>
  <c r="N541" i="1" s="1"/>
  <c r="Q541" i="1"/>
  <c r="P541" i="1"/>
  <c r="L542" i="1"/>
  <c r="G540" i="1"/>
  <c r="F540" i="1" s="1"/>
  <c r="O540" i="1" s="1"/>
  <c r="R540" i="1" s="1"/>
  <c r="AC540" i="1"/>
  <c r="AE540" i="1" s="1"/>
  <c r="T537" i="1"/>
  <c r="AF537" i="1" s="1"/>
  <c r="S538" i="1"/>
  <c r="Z562" i="1"/>
  <c r="AA562" i="1" s="1"/>
  <c r="AH562" i="1" s="1"/>
  <c r="C563" i="1"/>
  <c r="AJ563" i="1"/>
  <c r="Y562" i="1"/>
  <c r="I563" i="1"/>
  <c r="H563" i="1" s="1"/>
  <c r="AB567" i="1"/>
  <c r="X563" i="1"/>
  <c r="K563" i="1"/>
  <c r="A564" i="1"/>
  <c r="J540" i="1" l="1"/>
  <c r="P542" i="1"/>
  <c r="Q542" i="1"/>
  <c r="L543" i="1"/>
  <c r="M542" i="1"/>
  <c r="N542" i="1" s="1"/>
  <c r="G541" i="1"/>
  <c r="F541" i="1" s="1"/>
  <c r="O541" i="1" s="1"/>
  <c r="R541" i="1" s="1"/>
  <c r="AC541" i="1"/>
  <c r="AE541" i="1" s="1"/>
  <c r="T538" i="1"/>
  <c r="AF538" i="1" s="1"/>
  <c r="S539" i="1"/>
  <c r="AJ564" i="1"/>
  <c r="Y563" i="1"/>
  <c r="I564" i="1"/>
  <c r="H564" i="1" s="1"/>
  <c r="C564" i="1"/>
  <c r="Z563" i="1"/>
  <c r="AA563" i="1" s="1"/>
  <c r="AH563" i="1" s="1"/>
  <c r="X564" i="1"/>
  <c r="A565" i="1"/>
  <c r="K564" i="1"/>
  <c r="AB568" i="1"/>
  <c r="G542" i="1" l="1"/>
  <c r="F542" i="1" s="1"/>
  <c r="O542" i="1" s="1"/>
  <c r="R542" i="1" s="1"/>
  <c r="AC542" i="1"/>
  <c r="AE542" i="1" s="1"/>
  <c r="L544" i="1"/>
  <c r="M543" i="1"/>
  <c r="N543" i="1" s="1"/>
  <c r="P543" i="1"/>
  <c r="Q543" i="1"/>
  <c r="J541" i="1"/>
  <c r="X565" i="1"/>
  <c r="K565" i="1"/>
  <c r="A566" i="1"/>
  <c r="AB569" i="1"/>
  <c r="Y564" i="1"/>
  <c r="C565" i="1"/>
  <c r="AJ565" i="1"/>
  <c r="Z564" i="1"/>
  <c r="AA564" i="1" s="1"/>
  <c r="AH564" i="1" s="1"/>
  <c r="I565" i="1"/>
  <c r="H565" i="1" s="1"/>
  <c r="T539" i="1"/>
  <c r="AF539" i="1" s="1"/>
  <c r="S540" i="1"/>
  <c r="J542" i="1" l="1"/>
  <c r="G543" i="1"/>
  <c r="F543" i="1" s="1"/>
  <c r="O543" i="1" s="1"/>
  <c r="R543" i="1" s="1"/>
  <c r="AC543" i="1"/>
  <c r="AE543" i="1" s="1"/>
  <c r="M544" i="1"/>
  <c r="N544" i="1" s="1"/>
  <c r="Q544" i="1"/>
  <c r="L545" i="1"/>
  <c r="P544" i="1"/>
  <c r="I566" i="1"/>
  <c r="H566" i="1" s="1"/>
  <c r="Z565" i="1"/>
  <c r="AA565" i="1" s="1"/>
  <c r="AH565" i="1" s="1"/>
  <c r="C566" i="1"/>
  <c r="AJ566" i="1"/>
  <c r="Y565" i="1"/>
  <c r="T540" i="1"/>
  <c r="AF540" i="1" s="1"/>
  <c r="S541" i="1"/>
  <c r="AB570" i="1"/>
  <c r="X566" i="1"/>
  <c r="K566" i="1"/>
  <c r="A567" i="1"/>
  <c r="J543" i="1" l="1"/>
  <c r="M545" i="1"/>
  <c r="N545" i="1" s="1"/>
  <c r="P545" i="1"/>
  <c r="Q545" i="1"/>
  <c r="L546" i="1"/>
  <c r="G544" i="1"/>
  <c r="F544" i="1" s="1"/>
  <c r="J544" i="1" s="1"/>
  <c r="AC544" i="1"/>
  <c r="AE544" i="1" s="1"/>
  <c r="AB571" i="1"/>
  <c r="Z566" i="1"/>
  <c r="AA566" i="1" s="1"/>
  <c r="AH566" i="1" s="1"/>
  <c r="C567" i="1"/>
  <c r="Y566" i="1"/>
  <c r="AJ567" i="1"/>
  <c r="I567" i="1"/>
  <c r="H567" i="1" s="1"/>
  <c r="T541" i="1"/>
  <c r="AF541" i="1" s="1"/>
  <c r="S542" i="1"/>
  <c r="A568" i="1"/>
  <c r="K567" i="1"/>
  <c r="X567" i="1"/>
  <c r="O544" i="1" l="1"/>
  <c r="R544" i="1" s="1"/>
  <c r="M546" i="1"/>
  <c r="N546" i="1" s="1"/>
  <c r="L547" i="1"/>
  <c r="AC545" i="1"/>
  <c r="AE545" i="1" s="1"/>
  <c r="G545" i="1"/>
  <c r="F545" i="1" s="1"/>
  <c r="J545" i="1" s="1"/>
  <c r="AB572" i="1"/>
  <c r="T542" i="1"/>
  <c r="AF542" i="1" s="1"/>
  <c r="S543" i="1"/>
  <c r="AJ568" i="1"/>
  <c r="Y567" i="1"/>
  <c r="I568" i="1"/>
  <c r="H568" i="1" s="1"/>
  <c r="Z567" i="1"/>
  <c r="AA567" i="1" s="1"/>
  <c r="AH567" i="1" s="1"/>
  <c r="C568" i="1"/>
  <c r="X568" i="1"/>
  <c r="A569" i="1"/>
  <c r="K568" i="1"/>
  <c r="O545" i="1" l="1"/>
  <c r="R545" i="1" s="1"/>
  <c r="M547" i="1"/>
  <c r="N547" i="1" s="1"/>
  <c r="L548" i="1"/>
  <c r="AC546" i="1"/>
  <c r="AE546" i="1" s="1"/>
  <c r="G546" i="1"/>
  <c r="F546" i="1" s="1"/>
  <c r="O546" i="1" s="1"/>
  <c r="K569" i="1"/>
  <c r="A570" i="1"/>
  <c r="X569" i="1"/>
  <c r="AB573" i="1"/>
  <c r="Y568" i="1"/>
  <c r="I569" i="1"/>
  <c r="H569" i="1" s="1"/>
  <c r="Z568" i="1"/>
  <c r="AA568" i="1" s="1"/>
  <c r="AH568" i="1" s="1"/>
  <c r="C569" i="1"/>
  <c r="AJ569" i="1"/>
  <c r="T543" i="1"/>
  <c r="AF543" i="1" s="1"/>
  <c r="S544" i="1"/>
  <c r="P546" i="1" l="1"/>
  <c r="P547" i="1" s="1"/>
  <c r="P548" i="1" s="1"/>
  <c r="M548" i="1"/>
  <c r="N548" i="1" s="1"/>
  <c r="L549" i="1"/>
  <c r="AC547" i="1"/>
  <c r="AE547" i="1" s="1"/>
  <c r="G547" i="1"/>
  <c r="F547" i="1" s="1"/>
  <c r="J547" i="1" s="1"/>
  <c r="J546" i="1"/>
  <c r="K570" i="1"/>
  <c r="X570" i="1"/>
  <c r="A571" i="1"/>
  <c r="AB574" i="1"/>
  <c r="T544" i="1"/>
  <c r="AF544" i="1" s="1"/>
  <c r="S545" i="1"/>
  <c r="Z569" i="1"/>
  <c r="AA569" i="1" s="1"/>
  <c r="AH569" i="1" s="1"/>
  <c r="AJ570" i="1"/>
  <c r="I570" i="1"/>
  <c r="H570" i="1" s="1"/>
  <c r="Y569" i="1"/>
  <c r="C570" i="1"/>
  <c r="Q546" i="1" l="1"/>
  <c r="Q547" i="1" s="1"/>
  <c r="Q548" i="1" s="1"/>
  <c r="Q549" i="1" s="1"/>
  <c r="M549" i="1"/>
  <c r="N549" i="1" s="1"/>
  <c r="L550" i="1"/>
  <c r="AC548" i="1"/>
  <c r="AE548" i="1" s="1"/>
  <c r="G548" i="1"/>
  <c r="F548" i="1" s="1"/>
  <c r="O548" i="1" s="1"/>
  <c r="O547" i="1"/>
  <c r="P549" i="1"/>
  <c r="T545" i="1"/>
  <c r="S546" i="1"/>
  <c r="AB575" i="1"/>
  <c r="C571" i="1"/>
  <c r="Y570" i="1"/>
  <c r="AJ571" i="1"/>
  <c r="I571" i="1"/>
  <c r="H571" i="1" s="1"/>
  <c r="Z570" i="1"/>
  <c r="AA570" i="1" s="1"/>
  <c r="AH570" i="1" s="1"/>
  <c r="X571" i="1"/>
  <c r="K571" i="1"/>
  <c r="A572" i="1"/>
  <c r="R548" i="1" l="1"/>
  <c r="Q550" i="1"/>
  <c r="R546" i="1"/>
  <c r="R547" i="1"/>
  <c r="J548" i="1"/>
  <c r="M550" i="1"/>
  <c r="N550" i="1" s="1"/>
  <c r="P550" i="1"/>
  <c r="L551" i="1"/>
  <c r="G549" i="1"/>
  <c r="F549" i="1" s="1"/>
  <c r="J549" i="1" s="1"/>
  <c r="AC549" i="1"/>
  <c r="AE549" i="1" s="1"/>
  <c r="A573" i="1"/>
  <c r="X572" i="1"/>
  <c r="K572" i="1"/>
  <c r="T546" i="1"/>
  <c r="AF546" i="1" s="1"/>
  <c r="S547" i="1"/>
  <c r="Y571" i="1"/>
  <c r="C572" i="1"/>
  <c r="Z571" i="1"/>
  <c r="AA571" i="1" s="1"/>
  <c r="AH571" i="1" s="1"/>
  <c r="AJ572" i="1"/>
  <c r="I572" i="1"/>
  <c r="H572" i="1" s="1"/>
  <c r="AB576" i="1"/>
  <c r="AF545" i="1"/>
  <c r="AA545" i="1"/>
  <c r="P551" i="1" l="1"/>
  <c r="Q551" i="1"/>
  <c r="L552" i="1"/>
  <c r="M551" i="1"/>
  <c r="N551" i="1" s="1"/>
  <c r="G550" i="1"/>
  <c r="F550" i="1" s="1"/>
  <c r="J550" i="1" s="1"/>
  <c r="AC550" i="1"/>
  <c r="AE550" i="1" s="1"/>
  <c r="O549" i="1"/>
  <c r="R549" i="1" s="1"/>
  <c r="AH545" i="1"/>
  <c r="C573" i="1"/>
  <c r="Z572" i="1"/>
  <c r="AA572" i="1" s="1"/>
  <c r="AH572" i="1" s="1"/>
  <c r="AJ573" i="1"/>
  <c r="I573" i="1"/>
  <c r="H573" i="1" s="1"/>
  <c r="Y572" i="1"/>
  <c r="AB577" i="1"/>
  <c r="T547" i="1"/>
  <c r="AF547" i="1" s="1"/>
  <c r="S548" i="1"/>
  <c r="X573" i="1"/>
  <c r="K573" i="1"/>
  <c r="A574" i="1"/>
  <c r="G551" i="1" l="1"/>
  <c r="F551" i="1" s="1"/>
  <c r="J551" i="1" s="1"/>
  <c r="AC551" i="1"/>
  <c r="AE551" i="1" s="1"/>
  <c r="O550" i="1"/>
  <c r="R550" i="1" s="1"/>
  <c r="L553" i="1"/>
  <c r="M552" i="1"/>
  <c r="N552" i="1" s="1"/>
  <c r="P552" i="1"/>
  <c r="Q552" i="1"/>
  <c r="I574" i="1"/>
  <c r="H574" i="1" s="1"/>
  <c r="Y573" i="1"/>
  <c r="C574" i="1"/>
  <c r="AJ574" i="1"/>
  <c r="Z573" i="1"/>
  <c r="AA573" i="1" s="1"/>
  <c r="AH573" i="1" s="1"/>
  <c r="A575" i="1"/>
  <c r="X574" i="1"/>
  <c r="K574" i="1"/>
  <c r="T548" i="1"/>
  <c r="AF548" i="1" s="1"/>
  <c r="S549" i="1"/>
  <c r="AB578" i="1"/>
  <c r="O551" i="1" l="1"/>
  <c r="R551" i="1" s="1"/>
  <c r="AC552" i="1"/>
  <c r="AE552" i="1" s="1"/>
  <c r="G552" i="1"/>
  <c r="F552" i="1" s="1"/>
  <c r="J552" i="1" s="1"/>
  <c r="Q553" i="1"/>
  <c r="M553" i="1"/>
  <c r="N553" i="1" s="1"/>
  <c r="P553" i="1"/>
  <c r="L554" i="1"/>
  <c r="T549" i="1"/>
  <c r="AF549" i="1" s="1"/>
  <c r="S550" i="1"/>
  <c r="K575" i="1"/>
  <c r="X575" i="1"/>
  <c r="A576" i="1"/>
  <c r="I575" i="1"/>
  <c r="H575" i="1" s="1"/>
  <c r="Z574" i="1"/>
  <c r="AA574" i="1" s="1"/>
  <c r="AH574" i="1" s="1"/>
  <c r="C575" i="1"/>
  <c r="Y574" i="1"/>
  <c r="AJ575" i="1"/>
  <c r="AB579" i="1"/>
  <c r="M554" i="1" l="1"/>
  <c r="N554" i="1" s="1"/>
  <c r="Q554" i="1"/>
  <c r="P554" i="1"/>
  <c r="L555" i="1"/>
  <c r="AC553" i="1"/>
  <c r="AE553" i="1" s="1"/>
  <c r="G553" i="1"/>
  <c r="F553" i="1" s="1"/>
  <c r="J553" i="1" s="1"/>
  <c r="O552" i="1"/>
  <c r="R552" i="1" s="1"/>
  <c r="K576" i="1"/>
  <c r="A577" i="1"/>
  <c r="X576" i="1"/>
  <c r="T550" i="1"/>
  <c r="AF550" i="1" s="1"/>
  <c r="S551" i="1"/>
  <c r="AB580" i="1"/>
  <c r="Y575" i="1"/>
  <c r="C576" i="1"/>
  <c r="AJ576" i="1"/>
  <c r="Z575" i="1"/>
  <c r="AA575" i="1" s="1"/>
  <c r="AH575" i="1" s="1"/>
  <c r="I576" i="1"/>
  <c r="H576" i="1" s="1"/>
  <c r="M555" i="1" l="1"/>
  <c r="N555" i="1" s="1"/>
  <c r="Q555" i="1"/>
  <c r="P555" i="1"/>
  <c r="L556" i="1"/>
  <c r="O553" i="1"/>
  <c r="R553" i="1" s="1"/>
  <c r="G554" i="1"/>
  <c r="F554" i="1" s="1"/>
  <c r="O554" i="1" s="1"/>
  <c r="R554" i="1" s="1"/>
  <c r="AC554" i="1"/>
  <c r="AE554" i="1" s="1"/>
  <c r="Z576" i="1"/>
  <c r="C577" i="1"/>
  <c r="Y576" i="1"/>
  <c r="AJ577" i="1"/>
  <c r="I577" i="1"/>
  <c r="H577" i="1" s="1"/>
  <c r="T551" i="1"/>
  <c r="AF551" i="1" s="1"/>
  <c r="S552" i="1"/>
  <c r="X577" i="1"/>
  <c r="K577" i="1"/>
  <c r="A578" i="1"/>
  <c r="AB581" i="1"/>
  <c r="P556" i="1" l="1"/>
  <c r="M556" i="1"/>
  <c r="N556" i="1" s="1"/>
  <c r="Q556" i="1"/>
  <c r="L557" i="1"/>
  <c r="J554" i="1"/>
  <c r="G555" i="1"/>
  <c r="F555" i="1" s="1"/>
  <c r="O555" i="1" s="1"/>
  <c r="R555" i="1" s="1"/>
  <c r="AC555" i="1"/>
  <c r="AE555" i="1" s="1"/>
  <c r="Y577" i="1"/>
  <c r="I578" i="1"/>
  <c r="H578" i="1" s="1"/>
  <c r="Z577" i="1"/>
  <c r="AA577" i="1" s="1"/>
  <c r="AH577" i="1" s="1"/>
  <c r="C578" i="1"/>
  <c r="AJ578" i="1"/>
  <c r="A579" i="1"/>
  <c r="K578" i="1"/>
  <c r="X578" i="1"/>
  <c r="AB582" i="1"/>
  <c r="T552" i="1"/>
  <c r="AF552" i="1" s="1"/>
  <c r="S553" i="1"/>
  <c r="P557" i="1" l="1"/>
  <c r="Q557" i="1"/>
  <c r="M557" i="1"/>
  <c r="N557" i="1" s="1"/>
  <c r="L558" i="1"/>
  <c r="G556" i="1"/>
  <c r="F556" i="1" s="1"/>
  <c r="O556" i="1" s="1"/>
  <c r="R556" i="1" s="1"/>
  <c r="AC556" i="1"/>
  <c r="AE556" i="1" s="1"/>
  <c r="J555" i="1"/>
  <c r="T553" i="1"/>
  <c r="AF553" i="1" s="1"/>
  <c r="S554" i="1"/>
  <c r="Z578" i="1"/>
  <c r="AA578" i="1" s="1"/>
  <c r="AH578" i="1" s="1"/>
  <c r="AJ579" i="1"/>
  <c r="I579" i="1"/>
  <c r="H579" i="1" s="1"/>
  <c r="Y578" i="1"/>
  <c r="C579" i="1"/>
  <c r="AB583" i="1"/>
  <c r="K579" i="1"/>
  <c r="X579" i="1"/>
  <c r="A580" i="1"/>
  <c r="L559" i="1" l="1"/>
  <c r="Q558" i="1"/>
  <c r="M558" i="1"/>
  <c r="N558" i="1" s="1"/>
  <c r="P558" i="1"/>
  <c r="AC557" i="1"/>
  <c r="AE557" i="1" s="1"/>
  <c r="G557" i="1"/>
  <c r="F557" i="1" s="1"/>
  <c r="J557" i="1" s="1"/>
  <c r="J556" i="1"/>
  <c r="Y579" i="1"/>
  <c r="I580" i="1"/>
  <c r="H580" i="1" s="1"/>
  <c r="Z579" i="1"/>
  <c r="AA579" i="1" s="1"/>
  <c r="AH579" i="1" s="1"/>
  <c r="C580" i="1"/>
  <c r="AJ580" i="1"/>
  <c r="X580" i="1"/>
  <c r="A581" i="1"/>
  <c r="K580" i="1"/>
  <c r="AB584" i="1"/>
  <c r="T554" i="1"/>
  <c r="AF554" i="1" s="1"/>
  <c r="S555" i="1"/>
  <c r="AC558" i="1" l="1"/>
  <c r="AE558" i="1" s="1"/>
  <c r="G558" i="1"/>
  <c r="F558" i="1" s="1"/>
  <c r="O558" i="1" s="1"/>
  <c r="R558" i="1" s="1"/>
  <c r="O557" i="1"/>
  <c r="R557" i="1" s="1"/>
  <c r="P559" i="1"/>
  <c r="Q559" i="1"/>
  <c r="L560" i="1"/>
  <c r="M559" i="1"/>
  <c r="N559" i="1" s="1"/>
  <c r="AB585" i="1"/>
  <c r="K581" i="1"/>
  <c r="X581" i="1"/>
  <c r="A582" i="1"/>
  <c r="T555" i="1"/>
  <c r="AF555" i="1" s="1"/>
  <c r="S556" i="1"/>
  <c r="Z580" i="1"/>
  <c r="AA580" i="1" s="1"/>
  <c r="AH580" i="1" s="1"/>
  <c r="Y580" i="1"/>
  <c r="C581" i="1"/>
  <c r="AJ581" i="1"/>
  <c r="I581" i="1"/>
  <c r="H581" i="1" s="1"/>
  <c r="J558" i="1" l="1"/>
  <c r="M560" i="1"/>
  <c r="N560" i="1" s="1"/>
  <c r="P560" i="1"/>
  <c r="Q560" i="1"/>
  <c r="L561" i="1"/>
  <c r="G559" i="1"/>
  <c r="F559" i="1" s="1"/>
  <c r="O559" i="1" s="1"/>
  <c r="R559" i="1" s="1"/>
  <c r="AC559" i="1"/>
  <c r="AE559" i="1" s="1"/>
  <c r="T556" i="1"/>
  <c r="AF556" i="1" s="1"/>
  <c r="S557" i="1"/>
  <c r="Y581" i="1"/>
  <c r="C582" i="1"/>
  <c r="AJ582" i="1"/>
  <c r="I582" i="1"/>
  <c r="H582" i="1" s="1"/>
  <c r="Z581" i="1"/>
  <c r="AA581" i="1" s="1"/>
  <c r="AH581" i="1" s="1"/>
  <c r="A583" i="1"/>
  <c r="X582" i="1"/>
  <c r="K582" i="1"/>
  <c r="AB586" i="1"/>
  <c r="J559" i="1" l="1"/>
  <c r="L562" i="1"/>
  <c r="Q561" i="1"/>
  <c r="M561" i="1"/>
  <c r="N561" i="1" s="1"/>
  <c r="P561" i="1"/>
  <c r="G560" i="1"/>
  <c r="F560" i="1" s="1"/>
  <c r="J560" i="1" s="1"/>
  <c r="AC560" i="1"/>
  <c r="AE560" i="1" s="1"/>
  <c r="C583" i="1"/>
  <c r="Z582" i="1"/>
  <c r="AA582" i="1" s="1"/>
  <c r="AH582" i="1" s="1"/>
  <c r="AJ583" i="1"/>
  <c r="I583" i="1"/>
  <c r="H583" i="1" s="1"/>
  <c r="Y582" i="1"/>
  <c r="T557" i="1"/>
  <c r="AF557" i="1" s="1"/>
  <c r="S558" i="1"/>
  <c r="X583" i="1"/>
  <c r="K583" i="1"/>
  <c r="A584" i="1"/>
  <c r="AB587" i="1"/>
  <c r="AC561" i="1" l="1"/>
  <c r="AE561" i="1" s="1"/>
  <c r="G561" i="1"/>
  <c r="F561" i="1" s="1"/>
  <c r="J561" i="1" s="1"/>
  <c r="O560" i="1"/>
  <c r="R560" i="1" s="1"/>
  <c r="M562" i="1"/>
  <c r="N562" i="1" s="1"/>
  <c r="Q562" i="1"/>
  <c r="L563" i="1"/>
  <c r="P562" i="1"/>
  <c r="AB588" i="1"/>
  <c r="X584" i="1"/>
  <c r="A585" i="1"/>
  <c r="K584" i="1"/>
  <c r="C584" i="1"/>
  <c r="Y583" i="1"/>
  <c r="AJ584" i="1"/>
  <c r="I584" i="1"/>
  <c r="H584" i="1" s="1"/>
  <c r="Z583" i="1"/>
  <c r="AA583" i="1" s="1"/>
  <c r="AH583" i="1" s="1"/>
  <c r="T558" i="1"/>
  <c r="AF558" i="1" s="1"/>
  <c r="S559" i="1"/>
  <c r="O561" i="1" l="1"/>
  <c r="R561" i="1" s="1"/>
  <c r="M563" i="1"/>
  <c r="N563" i="1" s="1"/>
  <c r="P563" i="1"/>
  <c r="Q563" i="1"/>
  <c r="L564" i="1"/>
  <c r="AC562" i="1"/>
  <c r="AE562" i="1" s="1"/>
  <c r="G562" i="1"/>
  <c r="F562" i="1" s="1"/>
  <c r="O562" i="1" s="1"/>
  <c r="R562" i="1" s="1"/>
  <c r="Z584" i="1"/>
  <c r="AA584" i="1" s="1"/>
  <c r="AH584" i="1" s="1"/>
  <c r="C585" i="1"/>
  <c r="AJ585" i="1"/>
  <c r="I585" i="1"/>
  <c r="H585" i="1" s="1"/>
  <c r="Y584" i="1"/>
  <c r="T559" i="1"/>
  <c r="AF559" i="1" s="1"/>
  <c r="S560" i="1"/>
  <c r="A586" i="1"/>
  <c r="X585" i="1"/>
  <c r="K585" i="1"/>
  <c r="AB589" i="1"/>
  <c r="J562" i="1" l="1"/>
  <c r="Q564" i="1"/>
  <c r="M564" i="1"/>
  <c r="N564" i="1" s="1"/>
  <c r="P564" i="1"/>
  <c r="L565" i="1"/>
  <c r="AC563" i="1"/>
  <c r="AE563" i="1" s="1"/>
  <c r="G563" i="1"/>
  <c r="F563" i="1" s="1"/>
  <c r="J563" i="1" s="1"/>
  <c r="T560" i="1"/>
  <c r="AF560" i="1" s="1"/>
  <c r="S561" i="1"/>
  <c r="AB590" i="1"/>
  <c r="AJ586" i="1"/>
  <c r="Y585" i="1"/>
  <c r="I586" i="1"/>
  <c r="H586" i="1" s="1"/>
  <c r="Z585" i="1"/>
  <c r="AA585" i="1" s="1"/>
  <c r="AH585" i="1" s="1"/>
  <c r="C586" i="1"/>
  <c r="A587" i="1"/>
  <c r="X586" i="1"/>
  <c r="K586" i="1"/>
  <c r="L566" i="1" l="1"/>
  <c r="Q565" i="1"/>
  <c r="M565" i="1"/>
  <c r="N565" i="1" s="1"/>
  <c r="P565" i="1"/>
  <c r="G564" i="1"/>
  <c r="F564" i="1" s="1"/>
  <c r="J564" i="1" s="1"/>
  <c r="AC564" i="1"/>
  <c r="AE564" i="1" s="1"/>
  <c r="O563" i="1"/>
  <c r="R563" i="1" s="1"/>
  <c r="Z586" i="1"/>
  <c r="AA586" i="1" s="1"/>
  <c r="AH586" i="1" s="1"/>
  <c r="C587" i="1"/>
  <c r="AJ587" i="1"/>
  <c r="Y586" i="1"/>
  <c r="I587" i="1"/>
  <c r="H587" i="1" s="1"/>
  <c r="AB591" i="1"/>
  <c r="A588" i="1"/>
  <c r="X587" i="1"/>
  <c r="K587" i="1"/>
  <c r="T561" i="1"/>
  <c r="AF561" i="1" s="1"/>
  <c r="S562" i="1"/>
  <c r="AC565" i="1" l="1"/>
  <c r="AE565" i="1" s="1"/>
  <c r="G565" i="1"/>
  <c r="F565" i="1" s="1"/>
  <c r="J565" i="1" s="1"/>
  <c r="O564" i="1"/>
  <c r="R564" i="1" s="1"/>
  <c r="M566" i="1"/>
  <c r="N566" i="1" s="1"/>
  <c r="P566" i="1"/>
  <c r="Q566" i="1"/>
  <c r="L567" i="1"/>
  <c r="AB592" i="1"/>
  <c r="A589" i="1"/>
  <c r="X588" i="1"/>
  <c r="K588" i="1"/>
  <c r="T562" i="1"/>
  <c r="AF562" i="1" s="1"/>
  <c r="S563" i="1"/>
  <c r="Y587" i="1"/>
  <c r="C588" i="1"/>
  <c r="AJ588" i="1"/>
  <c r="I588" i="1"/>
  <c r="H588" i="1" s="1"/>
  <c r="Z587" i="1"/>
  <c r="AA587" i="1" s="1"/>
  <c r="AH587" i="1" s="1"/>
  <c r="O565" i="1" l="1"/>
  <c r="R565" i="1" s="1"/>
  <c r="AC566" i="1"/>
  <c r="AE566" i="1" s="1"/>
  <c r="G566" i="1"/>
  <c r="F566" i="1" s="1"/>
  <c r="J566" i="1" s="1"/>
  <c r="Q567" i="1"/>
  <c r="P567" i="1"/>
  <c r="L568" i="1"/>
  <c r="M567" i="1"/>
  <c r="N567" i="1" s="1"/>
  <c r="Z588" i="1"/>
  <c r="AA588" i="1" s="1"/>
  <c r="AH588" i="1" s="1"/>
  <c r="C589" i="1"/>
  <c r="AJ589" i="1"/>
  <c r="Y588" i="1"/>
  <c r="I589" i="1"/>
  <c r="H589" i="1" s="1"/>
  <c r="T563" i="1"/>
  <c r="AF563" i="1" s="1"/>
  <c r="S564" i="1"/>
  <c r="X589" i="1"/>
  <c r="K589" i="1"/>
  <c r="A590" i="1"/>
  <c r="AB593" i="1"/>
  <c r="O566" i="1" l="1"/>
  <c r="R566" i="1" s="1"/>
  <c r="AC567" i="1"/>
  <c r="AE567" i="1" s="1"/>
  <c r="G567" i="1"/>
  <c r="F567" i="1" s="1"/>
  <c r="O567" i="1" s="1"/>
  <c r="R567" i="1" s="1"/>
  <c r="P568" i="1"/>
  <c r="M568" i="1"/>
  <c r="N568" i="1" s="1"/>
  <c r="Q568" i="1"/>
  <c r="L569" i="1"/>
  <c r="X590" i="1"/>
  <c r="K590" i="1"/>
  <c r="A591" i="1"/>
  <c r="T564" i="1"/>
  <c r="AF564" i="1" s="1"/>
  <c r="S565" i="1"/>
  <c r="C590" i="1"/>
  <c r="Y589" i="1"/>
  <c r="AJ590" i="1"/>
  <c r="I590" i="1"/>
  <c r="H590" i="1" s="1"/>
  <c r="Z589" i="1"/>
  <c r="AA589" i="1" s="1"/>
  <c r="AH589" i="1" s="1"/>
  <c r="AB594" i="1"/>
  <c r="J567" i="1" l="1"/>
  <c r="P569" i="1"/>
  <c r="M569" i="1"/>
  <c r="N569" i="1" s="1"/>
  <c r="Q569" i="1"/>
  <c r="L570" i="1"/>
  <c r="AC568" i="1"/>
  <c r="AE568" i="1" s="1"/>
  <c r="G568" i="1"/>
  <c r="F568" i="1" s="1"/>
  <c r="J568" i="1" s="1"/>
  <c r="X591" i="1"/>
  <c r="A592" i="1"/>
  <c r="K591" i="1"/>
  <c r="Z590" i="1"/>
  <c r="AA590" i="1" s="1"/>
  <c r="AH590" i="1" s="1"/>
  <c r="C591" i="1"/>
  <c r="AJ591" i="1"/>
  <c r="Y590" i="1"/>
  <c r="I591" i="1"/>
  <c r="H591" i="1" s="1"/>
  <c r="AB595" i="1"/>
  <c r="T565" i="1"/>
  <c r="AF565" i="1" s="1"/>
  <c r="S566" i="1"/>
  <c r="M570" i="1" l="1"/>
  <c r="N570" i="1" s="1"/>
  <c r="P570" i="1"/>
  <c r="L571" i="1"/>
  <c r="Q570" i="1"/>
  <c r="AC569" i="1"/>
  <c r="AE569" i="1" s="1"/>
  <c r="G569" i="1"/>
  <c r="F569" i="1" s="1"/>
  <c r="J569" i="1" s="1"/>
  <c r="O568" i="1"/>
  <c r="R568" i="1" s="1"/>
  <c r="A593" i="1"/>
  <c r="X592" i="1"/>
  <c r="K592" i="1"/>
  <c r="Y591" i="1"/>
  <c r="C592" i="1"/>
  <c r="AJ592" i="1"/>
  <c r="Z591" i="1"/>
  <c r="AA591" i="1" s="1"/>
  <c r="AH591" i="1" s="1"/>
  <c r="I592" i="1"/>
  <c r="H592" i="1" s="1"/>
  <c r="T566" i="1"/>
  <c r="AF566" i="1" s="1"/>
  <c r="S567" i="1"/>
  <c r="AB596" i="1"/>
  <c r="O569" i="1" l="1"/>
  <c r="R569" i="1" s="1"/>
  <c r="M571" i="1"/>
  <c r="N571" i="1" s="1"/>
  <c r="P571" i="1"/>
  <c r="Q571" i="1"/>
  <c r="L572" i="1"/>
  <c r="G570" i="1"/>
  <c r="F570" i="1" s="1"/>
  <c r="J570" i="1" s="1"/>
  <c r="AC570" i="1"/>
  <c r="AE570" i="1" s="1"/>
  <c r="AB597" i="1"/>
  <c r="K593" i="1"/>
  <c r="X593" i="1"/>
  <c r="A594" i="1"/>
  <c r="T567" i="1"/>
  <c r="AF567" i="1" s="1"/>
  <c r="S568" i="1"/>
  <c r="AJ593" i="1"/>
  <c r="Z592" i="1"/>
  <c r="AA592" i="1" s="1"/>
  <c r="AH592" i="1" s="1"/>
  <c r="I593" i="1"/>
  <c r="H593" i="1" s="1"/>
  <c r="Y592" i="1"/>
  <c r="C593" i="1"/>
  <c r="O570" i="1" l="1"/>
  <c r="R570" i="1" s="1"/>
  <c r="L573" i="1"/>
  <c r="M572" i="1"/>
  <c r="N572" i="1" s="1"/>
  <c r="Q572" i="1"/>
  <c r="P572" i="1"/>
  <c r="AC571" i="1"/>
  <c r="AE571" i="1" s="1"/>
  <c r="G571" i="1"/>
  <c r="F571" i="1" s="1"/>
  <c r="J571" i="1" s="1"/>
  <c r="T568" i="1"/>
  <c r="AF568" i="1" s="1"/>
  <c r="S569" i="1"/>
  <c r="Y593" i="1"/>
  <c r="C594" i="1"/>
  <c r="AJ594" i="1"/>
  <c r="Z593" i="1"/>
  <c r="AA593" i="1" s="1"/>
  <c r="AH593" i="1" s="1"/>
  <c r="I594" i="1"/>
  <c r="H594" i="1" s="1"/>
  <c r="A595" i="1"/>
  <c r="X594" i="1"/>
  <c r="K594" i="1"/>
  <c r="AB598" i="1"/>
  <c r="AC572" i="1" l="1"/>
  <c r="AE572" i="1" s="1"/>
  <c r="G572" i="1"/>
  <c r="F572" i="1" s="1"/>
  <c r="O572" i="1" s="1"/>
  <c r="R572" i="1" s="1"/>
  <c r="O571" i="1"/>
  <c r="R571" i="1" s="1"/>
  <c r="M573" i="1"/>
  <c r="N573" i="1" s="1"/>
  <c r="Q573" i="1"/>
  <c r="L574" i="1"/>
  <c r="P573" i="1"/>
  <c r="AB599" i="1"/>
  <c r="C595" i="1"/>
  <c r="Z594" i="1"/>
  <c r="AA594" i="1" s="1"/>
  <c r="AH594" i="1" s="1"/>
  <c r="AJ595" i="1"/>
  <c r="I595" i="1"/>
  <c r="H595" i="1" s="1"/>
  <c r="Y594" i="1"/>
  <c r="T569" i="1"/>
  <c r="AF569" i="1" s="1"/>
  <c r="S570" i="1"/>
  <c r="X595" i="1"/>
  <c r="K595" i="1"/>
  <c r="A596" i="1"/>
  <c r="J572" i="1" l="1"/>
  <c r="Q574" i="1"/>
  <c r="L575" i="1"/>
  <c r="M574" i="1"/>
  <c r="N574" i="1" s="1"/>
  <c r="P574" i="1"/>
  <c r="AC573" i="1"/>
  <c r="AE573" i="1" s="1"/>
  <c r="G573" i="1"/>
  <c r="F573" i="1" s="1"/>
  <c r="O573" i="1" s="1"/>
  <c r="R573" i="1" s="1"/>
  <c r="X596" i="1"/>
  <c r="A597" i="1"/>
  <c r="K596" i="1"/>
  <c r="AJ596" i="1"/>
  <c r="Y595" i="1"/>
  <c r="I596" i="1"/>
  <c r="H596" i="1" s="1"/>
  <c r="C596" i="1"/>
  <c r="Z595" i="1"/>
  <c r="AA595" i="1" s="1"/>
  <c r="AH595" i="1" s="1"/>
  <c r="T570" i="1"/>
  <c r="AF570" i="1" s="1"/>
  <c r="S571" i="1"/>
  <c r="AB600" i="1"/>
  <c r="AC574" i="1" l="1"/>
  <c r="AE574" i="1" s="1"/>
  <c r="G574" i="1"/>
  <c r="F574" i="1" s="1"/>
  <c r="J574" i="1" s="1"/>
  <c r="P575" i="1"/>
  <c r="M575" i="1"/>
  <c r="N575" i="1" s="1"/>
  <c r="L576" i="1"/>
  <c r="Q575" i="1"/>
  <c r="J573" i="1"/>
  <c r="T571" i="1"/>
  <c r="AF571" i="1" s="1"/>
  <c r="S572" i="1"/>
  <c r="K597" i="1"/>
  <c r="X597" i="1"/>
  <c r="A598" i="1"/>
  <c r="AB601" i="1"/>
  <c r="I597" i="1"/>
  <c r="H597" i="1" s="1"/>
  <c r="Z596" i="1"/>
  <c r="AA596" i="1" s="1"/>
  <c r="AH596" i="1" s="1"/>
  <c r="C597" i="1"/>
  <c r="Y596" i="1"/>
  <c r="AJ597" i="1"/>
  <c r="O574" i="1" l="1"/>
  <c r="R574" i="1" s="1"/>
  <c r="M576" i="1"/>
  <c r="N576" i="1" s="1"/>
  <c r="Q576" i="1"/>
  <c r="P576" i="1"/>
  <c r="L577" i="1"/>
  <c r="AC575" i="1"/>
  <c r="AE575" i="1" s="1"/>
  <c r="G575" i="1"/>
  <c r="F575" i="1" s="1"/>
  <c r="O575" i="1" s="1"/>
  <c r="R575" i="1" s="1"/>
  <c r="A599" i="1"/>
  <c r="X598" i="1"/>
  <c r="K598" i="1"/>
  <c r="T572" i="1"/>
  <c r="AF572" i="1" s="1"/>
  <c r="S573" i="1"/>
  <c r="AB602" i="1"/>
  <c r="AJ598" i="1"/>
  <c r="Y597" i="1"/>
  <c r="I598" i="1"/>
  <c r="H598" i="1" s="1"/>
  <c r="Z597" i="1"/>
  <c r="AA597" i="1" s="1"/>
  <c r="AH597" i="1" s="1"/>
  <c r="C598" i="1"/>
  <c r="M577" i="1" l="1"/>
  <c r="N577" i="1" s="1"/>
  <c r="L578" i="1"/>
  <c r="J575" i="1"/>
  <c r="AC576" i="1"/>
  <c r="AE576" i="1" s="1"/>
  <c r="G576" i="1"/>
  <c r="F576" i="1" s="1"/>
  <c r="J576" i="1" s="1"/>
  <c r="AB603" i="1"/>
  <c r="T573" i="1"/>
  <c r="AF573" i="1" s="1"/>
  <c r="S574" i="1"/>
  <c r="Y598" i="1"/>
  <c r="C599" i="1"/>
  <c r="Z598" i="1"/>
  <c r="AA598" i="1" s="1"/>
  <c r="AH598" i="1" s="1"/>
  <c r="AJ599" i="1"/>
  <c r="I599" i="1"/>
  <c r="H599" i="1" s="1"/>
  <c r="K599" i="1"/>
  <c r="X599" i="1"/>
  <c r="A600" i="1"/>
  <c r="O576" i="1" l="1"/>
  <c r="R576" i="1" s="1"/>
  <c r="L579" i="1"/>
  <c r="M578" i="1"/>
  <c r="N578" i="1" s="1"/>
  <c r="AC577" i="1"/>
  <c r="AE577" i="1" s="1"/>
  <c r="G577" i="1"/>
  <c r="F577" i="1" s="1"/>
  <c r="O577" i="1" s="1"/>
  <c r="T574" i="1"/>
  <c r="AF574" i="1" s="1"/>
  <c r="S575" i="1"/>
  <c r="Z599" i="1"/>
  <c r="AA599" i="1" s="1"/>
  <c r="AH599" i="1" s="1"/>
  <c r="AJ600" i="1"/>
  <c r="I600" i="1"/>
  <c r="H600" i="1" s="1"/>
  <c r="Y599" i="1"/>
  <c r="C600" i="1"/>
  <c r="X600" i="1"/>
  <c r="K600" i="1"/>
  <c r="A601" i="1"/>
  <c r="AB604" i="1"/>
  <c r="P577" i="1" l="1"/>
  <c r="Q577" i="1" s="1"/>
  <c r="Q578" i="1" s="1"/>
  <c r="Q579" i="1" s="1"/>
  <c r="AC578" i="1"/>
  <c r="AE578" i="1" s="1"/>
  <c r="G578" i="1"/>
  <c r="F578" i="1" s="1"/>
  <c r="O578" i="1" s="1"/>
  <c r="M579" i="1"/>
  <c r="N579" i="1" s="1"/>
  <c r="L580" i="1"/>
  <c r="J577" i="1"/>
  <c r="AJ601" i="1"/>
  <c r="Z600" i="1"/>
  <c r="AA600" i="1" s="1"/>
  <c r="AH600" i="1" s="1"/>
  <c r="I601" i="1"/>
  <c r="H601" i="1" s="1"/>
  <c r="C601" i="1"/>
  <c r="Y600" i="1"/>
  <c r="AB605" i="1"/>
  <c r="X601" i="1"/>
  <c r="K601" i="1"/>
  <c r="A602" i="1"/>
  <c r="T575" i="1"/>
  <c r="AF575" i="1" s="1"/>
  <c r="S576" i="1"/>
  <c r="P578" i="1" l="1"/>
  <c r="P579" i="1" s="1"/>
  <c r="P580" i="1" s="1"/>
  <c r="R578" i="1"/>
  <c r="J578" i="1"/>
  <c r="R577" i="1"/>
  <c r="M580" i="1"/>
  <c r="N580" i="1" s="1"/>
  <c r="L581" i="1"/>
  <c r="G579" i="1"/>
  <c r="F579" i="1" s="1"/>
  <c r="J579" i="1" s="1"/>
  <c r="AC579" i="1"/>
  <c r="AE579" i="1" s="1"/>
  <c r="Q580" i="1"/>
  <c r="T576" i="1"/>
  <c r="S577" i="1"/>
  <c r="C602" i="1"/>
  <c r="Y601" i="1"/>
  <c r="AJ602" i="1"/>
  <c r="I602" i="1"/>
  <c r="H602" i="1" s="1"/>
  <c r="Z601" i="1"/>
  <c r="AA601" i="1" s="1"/>
  <c r="AH601" i="1" s="1"/>
  <c r="A603" i="1"/>
  <c r="X602" i="1"/>
  <c r="K602" i="1"/>
  <c r="AB606" i="1"/>
  <c r="P581" i="1" l="1"/>
  <c r="O579" i="1"/>
  <c r="R579" i="1" s="1"/>
  <c r="Q581" i="1"/>
  <c r="L582" i="1"/>
  <c r="M581" i="1"/>
  <c r="N581" i="1" s="1"/>
  <c r="AC580" i="1"/>
  <c r="AE580" i="1" s="1"/>
  <c r="G580" i="1"/>
  <c r="F580" i="1" s="1"/>
  <c r="J580" i="1" s="1"/>
  <c r="AB607" i="1"/>
  <c r="K603" i="1"/>
  <c r="X603" i="1"/>
  <c r="A604" i="1"/>
  <c r="AF576" i="1"/>
  <c r="AA576" i="1"/>
  <c r="Z602" i="1"/>
  <c r="AA602" i="1" s="1"/>
  <c r="AH602" i="1" s="1"/>
  <c r="C603" i="1"/>
  <c r="AJ603" i="1"/>
  <c r="I603" i="1"/>
  <c r="H603" i="1" s="1"/>
  <c r="Y602" i="1"/>
  <c r="T577" i="1"/>
  <c r="AF577" i="1" s="1"/>
  <c r="S578" i="1"/>
  <c r="O580" i="1" l="1"/>
  <c r="R580" i="1" s="1"/>
  <c r="AC581" i="1"/>
  <c r="AE581" i="1" s="1"/>
  <c r="G581" i="1"/>
  <c r="F581" i="1" s="1"/>
  <c r="J581" i="1" s="1"/>
  <c r="M582" i="1"/>
  <c r="N582" i="1" s="1"/>
  <c r="L583" i="1"/>
  <c r="P582" i="1"/>
  <c r="Q582" i="1"/>
  <c r="AH576" i="1"/>
  <c r="T578" i="1"/>
  <c r="AF578" i="1" s="1"/>
  <c r="S579" i="1"/>
  <c r="I604" i="1"/>
  <c r="H604" i="1" s="1"/>
  <c r="Y603" i="1"/>
  <c r="C604" i="1"/>
  <c r="AJ604" i="1"/>
  <c r="Z603" i="1"/>
  <c r="AA603" i="1" s="1"/>
  <c r="AH603" i="1" s="1"/>
  <c r="X604" i="1"/>
  <c r="A605" i="1"/>
  <c r="K604" i="1"/>
  <c r="AB608" i="1"/>
  <c r="O581" i="1" l="1"/>
  <c r="R581" i="1" s="1"/>
  <c r="P583" i="1"/>
  <c r="M583" i="1"/>
  <c r="N583" i="1" s="1"/>
  <c r="Q583" i="1"/>
  <c r="L584" i="1"/>
  <c r="G582" i="1"/>
  <c r="F582" i="1" s="1"/>
  <c r="O582" i="1" s="1"/>
  <c r="R582" i="1" s="1"/>
  <c r="AC582" i="1"/>
  <c r="AE582" i="1" s="1"/>
  <c r="AJ605" i="1"/>
  <c r="Z604" i="1"/>
  <c r="AA604" i="1" s="1"/>
  <c r="AH604" i="1" s="1"/>
  <c r="I605" i="1"/>
  <c r="H605" i="1" s="1"/>
  <c r="Y604" i="1"/>
  <c r="C605" i="1"/>
  <c r="T579" i="1"/>
  <c r="AF579" i="1" s="1"/>
  <c r="S580" i="1"/>
  <c r="AB609" i="1"/>
  <c r="X605" i="1"/>
  <c r="A606" i="1"/>
  <c r="K605" i="1"/>
  <c r="P584" i="1" l="1"/>
  <c r="M584" i="1"/>
  <c r="N584" i="1" s="1"/>
  <c r="Q584" i="1"/>
  <c r="L585" i="1"/>
  <c r="AC583" i="1"/>
  <c r="AE583" i="1" s="1"/>
  <c r="G583" i="1"/>
  <c r="F583" i="1" s="1"/>
  <c r="O583" i="1" s="1"/>
  <c r="R583" i="1" s="1"/>
  <c r="J582" i="1"/>
  <c r="T580" i="1"/>
  <c r="AF580" i="1" s="1"/>
  <c r="S581" i="1"/>
  <c r="A607" i="1"/>
  <c r="X606" i="1"/>
  <c r="K606" i="1"/>
  <c r="C606" i="1"/>
  <c r="Y605" i="1"/>
  <c r="AJ606" i="1"/>
  <c r="I606" i="1"/>
  <c r="H606" i="1" s="1"/>
  <c r="Z605" i="1"/>
  <c r="AA605" i="1" s="1"/>
  <c r="AH605" i="1" s="1"/>
  <c r="AB610" i="1"/>
  <c r="P585" i="1" l="1"/>
  <c r="Q585" i="1"/>
  <c r="M585" i="1"/>
  <c r="N585" i="1" s="1"/>
  <c r="L586" i="1"/>
  <c r="G584" i="1"/>
  <c r="F584" i="1" s="1"/>
  <c r="J584" i="1" s="1"/>
  <c r="AC584" i="1"/>
  <c r="AE584" i="1" s="1"/>
  <c r="J583" i="1"/>
  <c r="AB611" i="1"/>
  <c r="C607" i="1"/>
  <c r="Z606" i="1"/>
  <c r="AA606" i="1" s="1"/>
  <c r="AH606" i="1" s="1"/>
  <c r="AJ607" i="1"/>
  <c r="I607" i="1"/>
  <c r="H607" i="1" s="1"/>
  <c r="Y606" i="1"/>
  <c r="K607" i="1"/>
  <c r="X607" i="1"/>
  <c r="A608" i="1"/>
  <c r="T581" i="1"/>
  <c r="AF581" i="1" s="1"/>
  <c r="S582" i="1"/>
  <c r="M586" i="1" l="1"/>
  <c r="N586" i="1" s="1"/>
  <c r="P586" i="1"/>
  <c r="Q586" i="1"/>
  <c r="L587" i="1"/>
  <c r="AC585" i="1"/>
  <c r="AE585" i="1" s="1"/>
  <c r="G585" i="1"/>
  <c r="F585" i="1" s="1"/>
  <c r="O585" i="1" s="1"/>
  <c r="R585" i="1" s="1"/>
  <c r="O584" i="1"/>
  <c r="R584" i="1" s="1"/>
  <c r="K608" i="1"/>
  <c r="X608" i="1"/>
  <c r="A609" i="1"/>
  <c r="T582" i="1"/>
  <c r="AF582" i="1" s="1"/>
  <c r="S583" i="1"/>
  <c r="Y607" i="1"/>
  <c r="AJ608" i="1"/>
  <c r="I608" i="1"/>
  <c r="H608" i="1" s="1"/>
  <c r="Z607" i="1"/>
  <c r="C608" i="1"/>
  <c r="AB612" i="1"/>
  <c r="L588" i="1" l="1"/>
  <c r="Q587" i="1"/>
  <c r="M587" i="1"/>
  <c r="N587" i="1" s="1"/>
  <c r="P587" i="1"/>
  <c r="J585" i="1"/>
  <c r="G586" i="1"/>
  <c r="F586" i="1" s="1"/>
  <c r="J586" i="1" s="1"/>
  <c r="AC586" i="1"/>
  <c r="AE586" i="1" s="1"/>
  <c r="X609" i="1"/>
  <c r="K609" i="1"/>
  <c r="A610" i="1"/>
  <c r="AB613" i="1"/>
  <c r="T583" i="1"/>
  <c r="AF583" i="1" s="1"/>
  <c r="S584" i="1"/>
  <c r="Z608" i="1"/>
  <c r="AA608" i="1" s="1"/>
  <c r="AH608" i="1" s="1"/>
  <c r="C609" i="1"/>
  <c r="AJ609" i="1"/>
  <c r="Y608" i="1"/>
  <c r="I609" i="1"/>
  <c r="H609" i="1" s="1"/>
  <c r="G587" i="1" l="1"/>
  <c r="F587" i="1" s="1"/>
  <c r="J587" i="1" s="1"/>
  <c r="AC587" i="1"/>
  <c r="AE587" i="1" s="1"/>
  <c r="O586" i="1"/>
  <c r="R586" i="1" s="1"/>
  <c r="M588" i="1"/>
  <c r="N588" i="1" s="1"/>
  <c r="P588" i="1"/>
  <c r="Q588" i="1"/>
  <c r="L589" i="1"/>
  <c r="Y609" i="1"/>
  <c r="I610" i="1"/>
  <c r="H610" i="1" s="1"/>
  <c r="Z609" i="1"/>
  <c r="AA609" i="1" s="1"/>
  <c r="AH609" i="1" s="1"/>
  <c r="C610" i="1"/>
  <c r="AJ610" i="1"/>
  <c r="AB614" i="1"/>
  <c r="X610" i="1"/>
  <c r="K610" i="1"/>
  <c r="A611" i="1"/>
  <c r="T584" i="1"/>
  <c r="AF584" i="1" s="1"/>
  <c r="S585" i="1"/>
  <c r="O587" i="1" l="1"/>
  <c r="R587" i="1" s="1"/>
  <c r="AC588" i="1"/>
  <c r="AE588" i="1" s="1"/>
  <c r="G588" i="1"/>
  <c r="F588" i="1" s="1"/>
  <c r="O588" i="1" s="1"/>
  <c r="R588" i="1" s="1"/>
  <c r="Q589" i="1"/>
  <c r="L590" i="1"/>
  <c r="P589" i="1"/>
  <c r="M589" i="1"/>
  <c r="N589" i="1" s="1"/>
  <c r="AB615" i="1"/>
  <c r="X611" i="1"/>
  <c r="A612" i="1"/>
  <c r="K611" i="1"/>
  <c r="T585" i="1"/>
  <c r="AF585" i="1" s="1"/>
  <c r="S586" i="1"/>
  <c r="Z610" i="1"/>
  <c r="AA610" i="1" s="1"/>
  <c r="AH610" i="1" s="1"/>
  <c r="C611" i="1"/>
  <c r="AJ611" i="1"/>
  <c r="Y610" i="1"/>
  <c r="I611" i="1"/>
  <c r="H611" i="1" s="1"/>
  <c r="J588" i="1" l="1"/>
  <c r="AC589" i="1"/>
  <c r="AE589" i="1" s="1"/>
  <c r="G589" i="1"/>
  <c r="F589" i="1" s="1"/>
  <c r="O589" i="1" s="1"/>
  <c r="R589" i="1" s="1"/>
  <c r="M590" i="1"/>
  <c r="N590" i="1" s="1"/>
  <c r="L591" i="1"/>
  <c r="P590" i="1"/>
  <c r="Q590" i="1"/>
  <c r="K612" i="1"/>
  <c r="X612" i="1"/>
  <c r="A613" i="1"/>
  <c r="T586" i="1"/>
  <c r="AF586" i="1" s="1"/>
  <c r="S587" i="1"/>
  <c r="Y611" i="1"/>
  <c r="I612" i="1"/>
  <c r="H612" i="1" s="1"/>
  <c r="Z611" i="1"/>
  <c r="AA611" i="1" s="1"/>
  <c r="AH611" i="1" s="1"/>
  <c r="C612" i="1"/>
  <c r="AJ612" i="1"/>
  <c r="AB616" i="1"/>
  <c r="J589" i="1" l="1"/>
  <c r="M591" i="1"/>
  <c r="N591" i="1" s="1"/>
  <c r="P591" i="1"/>
  <c r="L592" i="1"/>
  <c r="Q591" i="1"/>
  <c r="G590" i="1"/>
  <c r="F590" i="1" s="1"/>
  <c r="O590" i="1" s="1"/>
  <c r="R590" i="1" s="1"/>
  <c r="AC590" i="1"/>
  <c r="AE590" i="1" s="1"/>
  <c r="T587" i="1"/>
  <c r="AF587" i="1" s="1"/>
  <c r="S588" i="1"/>
  <c r="A614" i="1"/>
  <c r="K613" i="1"/>
  <c r="X613" i="1"/>
  <c r="Z612" i="1"/>
  <c r="AA612" i="1" s="1"/>
  <c r="AH612" i="1" s="1"/>
  <c r="AJ613" i="1"/>
  <c r="I613" i="1"/>
  <c r="H613" i="1" s="1"/>
  <c r="Y612" i="1"/>
  <c r="C613" i="1"/>
  <c r="AB617" i="1"/>
  <c r="J590" i="1" l="1"/>
  <c r="L593" i="1"/>
  <c r="M592" i="1"/>
  <c r="N592" i="1" s="1"/>
  <c r="P592" i="1"/>
  <c r="Q592" i="1"/>
  <c r="AC591" i="1"/>
  <c r="AE591" i="1" s="1"/>
  <c r="G591" i="1"/>
  <c r="F591" i="1" s="1"/>
  <c r="O591" i="1" s="1"/>
  <c r="R591" i="1" s="1"/>
  <c r="T588" i="1"/>
  <c r="AF588" i="1" s="1"/>
  <c r="S589" i="1"/>
  <c r="AB618" i="1"/>
  <c r="X614" i="1"/>
  <c r="K614" i="1"/>
  <c r="A615" i="1"/>
  <c r="Y613" i="1"/>
  <c r="I614" i="1"/>
  <c r="H614" i="1" s="1"/>
  <c r="Z613" i="1"/>
  <c r="AA613" i="1" s="1"/>
  <c r="AH613" i="1" s="1"/>
  <c r="C614" i="1"/>
  <c r="AJ614" i="1"/>
  <c r="AC592" i="1" l="1"/>
  <c r="AE592" i="1" s="1"/>
  <c r="G592" i="1"/>
  <c r="F592" i="1" s="1"/>
  <c r="J592" i="1" s="1"/>
  <c r="J591" i="1"/>
  <c r="Q593" i="1"/>
  <c r="L594" i="1"/>
  <c r="M593" i="1"/>
  <c r="N593" i="1" s="1"/>
  <c r="P593" i="1"/>
  <c r="Z614" i="1"/>
  <c r="AA614" i="1" s="1"/>
  <c r="AH614" i="1" s="1"/>
  <c r="C615" i="1"/>
  <c r="AJ615" i="1"/>
  <c r="Y614" i="1"/>
  <c r="I615" i="1"/>
  <c r="H615" i="1" s="1"/>
  <c r="X615" i="1"/>
  <c r="K615" i="1"/>
  <c r="A616" i="1"/>
  <c r="AB619" i="1"/>
  <c r="T589" i="1"/>
  <c r="AF589" i="1" s="1"/>
  <c r="S590" i="1"/>
  <c r="O592" i="1" l="1"/>
  <c r="R592" i="1" s="1"/>
  <c r="G593" i="1"/>
  <c r="F593" i="1" s="1"/>
  <c r="J593" i="1" s="1"/>
  <c r="AC593" i="1"/>
  <c r="AE593" i="1" s="1"/>
  <c r="L595" i="1"/>
  <c r="Q594" i="1"/>
  <c r="M594" i="1"/>
  <c r="N594" i="1" s="1"/>
  <c r="P594" i="1"/>
  <c r="T590" i="1"/>
  <c r="AF590" i="1" s="1"/>
  <c r="S591" i="1"/>
  <c r="AB620" i="1"/>
  <c r="Y615" i="1"/>
  <c r="C616" i="1"/>
  <c r="Z615" i="1"/>
  <c r="AA615" i="1" s="1"/>
  <c r="AH615" i="1" s="1"/>
  <c r="AJ616" i="1"/>
  <c r="I616" i="1"/>
  <c r="H616" i="1" s="1"/>
  <c r="K616" i="1"/>
  <c r="X616" i="1"/>
  <c r="A617" i="1"/>
  <c r="O593" i="1" l="1"/>
  <c r="R593" i="1" s="1"/>
  <c r="AC594" i="1"/>
  <c r="AE594" i="1" s="1"/>
  <c r="G594" i="1"/>
  <c r="F594" i="1" s="1"/>
  <c r="O594" i="1" s="1"/>
  <c r="R594" i="1" s="1"/>
  <c r="M595" i="1"/>
  <c r="N595" i="1" s="1"/>
  <c r="P595" i="1"/>
  <c r="L596" i="1"/>
  <c r="Q595" i="1"/>
  <c r="X617" i="1"/>
  <c r="K617" i="1"/>
  <c r="A618" i="1"/>
  <c r="Z616" i="1"/>
  <c r="AA616" i="1" s="1"/>
  <c r="AH616" i="1" s="1"/>
  <c r="I617" i="1"/>
  <c r="H617" i="1" s="1"/>
  <c r="Y616" i="1"/>
  <c r="C617" i="1"/>
  <c r="AJ617" i="1"/>
  <c r="AB621" i="1"/>
  <c r="T591" i="1"/>
  <c r="AF591" i="1" s="1"/>
  <c r="S592" i="1"/>
  <c r="J594" i="1" l="1"/>
  <c r="L597" i="1"/>
  <c r="P596" i="1"/>
  <c r="M596" i="1"/>
  <c r="N596" i="1" s="1"/>
  <c r="Q596" i="1"/>
  <c r="G595" i="1"/>
  <c r="F595" i="1" s="1"/>
  <c r="O595" i="1" s="1"/>
  <c r="R595" i="1" s="1"/>
  <c r="AC595" i="1"/>
  <c r="AE595" i="1" s="1"/>
  <c r="K618" i="1"/>
  <c r="A619" i="1"/>
  <c r="X618" i="1"/>
  <c r="T592" i="1"/>
  <c r="AF592" i="1" s="1"/>
  <c r="S593" i="1"/>
  <c r="AB622" i="1"/>
  <c r="Y617" i="1"/>
  <c r="C618" i="1"/>
  <c r="AJ618" i="1"/>
  <c r="Z617" i="1"/>
  <c r="AA617" i="1" s="1"/>
  <c r="AH617" i="1" s="1"/>
  <c r="I618" i="1"/>
  <c r="H618" i="1" s="1"/>
  <c r="AC596" i="1" l="1"/>
  <c r="AE596" i="1" s="1"/>
  <c r="G596" i="1"/>
  <c r="F596" i="1" s="1"/>
  <c r="O596" i="1" s="1"/>
  <c r="R596" i="1" s="1"/>
  <c r="J595" i="1"/>
  <c r="Q597" i="1"/>
  <c r="L598" i="1"/>
  <c r="M597" i="1"/>
  <c r="N597" i="1" s="1"/>
  <c r="P597" i="1"/>
  <c r="T593" i="1"/>
  <c r="AF593" i="1" s="1"/>
  <c r="S594" i="1"/>
  <c r="K619" i="1"/>
  <c r="A620" i="1"/>
  <c r="X619" i="1"/>
  <c r="AB623" i="1"/>
  <c r="Z618" i="1"/>
  <c r="AA618" i="1" s="1"/>
  <c r="AH618" i="1" s="1"/>
  <c r="I619" i="1"/>
  <c r="H619" i="1" s="1"/>
  <c r="Y618" i="1"/>
  <c r="C619" i="1"/>
  <c r="AJ619" i="1"/>
  <c r="J596" i="1" l="1"/>
  <c r="G597" i="1"/>
  <c r="F597" i="1" s="1"/>
  <c r="O597" i="1" s="1"/>
  <c r="R597" i="1" s="1"/>
  <c r="AC597" i="1"/>
  <c r="AE597" i="1" s="1"/>
  <c r="M598" i="1"/>
  <c r="N598" i="1" s="1"/>
  <c r="Q598" i="1"/>
  <c r="P598" i="1"/>
  <c r="L599" i="1"/>
  <c r="T594" i="1"/>
  <c r="AF594" i="1" s="1"/>
  <c r="S595" i="1"/>
  <c r="Y619" i="1"/>
  <c r="C620" i="1"/>
  <c r="AJ620" i="1"/>
  <c r="Z619" i="1"/>
  <c r="AA619" i="1" s="1"/>
  <c r="AH619" i="1" s="1"/>
  <c r="I620" i="1"/>
  <c r="H620" i="1" s="1"/>
  <c r="X620" i="1"/>
  <c r="A621" i="1"/>
  <c r="K620" i="1"/>
  <c r="AB624" i="1"/>
  <c r="J597" i="1" l="1"/>
  <c r="M599" i="1"/>
  <c r="N599" i="1" s="1"/>
  <c r="P599" i="1"/>
  <c r="Q599" i="1"/>
  <c r="L600" i="1"/>
  <c r="AC598" i="1"/>
  <c r="AE598" i="1" s="1"/>
  <c r="G598" i="1"/>
  <c r="F598" i="1" s="1"/>
  <c r="J598" i="1" s="1"/>
  <c r="AB625" i="1"/>
  <c r="Z620" i="1"/>
  <c r="AA620" i="1" s="1"/>
  <c r="AH620" i="1" s="1"/>
  <c r="C621" i="1"/>
  <c r="AJ621" i="1"/>
  <c r="Y620" i="1"/>
  <c r="I621" i="1"/>
  <c r="H621" i="1" s="1"/>
  <c r="A622" i="1"/>
  <c r="X621" i="1"/>
  <c r="K621" i="1"/>
  <c r="T595" i="1"/>
  <c r="AF595" i="1" s="1"/>
  <c r="S596" i="1"/>
  <c r="O598" i="1" l="1"/>
  <c r="R598" i="1" s="1"/>
  <c r="M600" i="1"/>
  <c r="N600" i="1" s="1"/>
  <c r="P600" i="1"/>
  <c r="Q600" i="1"/>
  <c r="L601" i="1"/>
  <c r="AC599" i="1"/>
  <c r="AE599" i="1" s="1"/>
  <c r="G599" i="1"/>
  <c r="F599" i="1" s="1"/>
  <c r="O599" i="1" s="1"/>
  <c r="R599" i="1" s="1"/>
  <c r="T596" i="1"/>
  <c r="AF596" i="1" s="1"/>
  <c r="S597" i="1"/>
  <c r="A623" i="1"/>
  <c r="X622" i="1"/>
  <c r="K622" i="1"/>
  <c r="AB626" i="1"/>
  <c r="Y621" i="1"/>
  <c r="AJ622" i="1"/>
  <c r="I622" i="1"/>
  <c r="H622" i="1" s="1"/>
  <c r="Z621" i="1"/>
  <c r="AA621" i="1" s="1"/>
  <c r="AH621" i="1" s="1"/>
  <c r="C622" i="1"/>
  <c r="J599" i="1" l="1"/>
  <c r="M601" i="1"/>
  <c r="N601" i="1" s="1"/>
  <c r="P601" i="1"/>
  <c r="Q601" i="1"/>
  <c r="L602" i="1"/>
  <c r="AC600" i="1"/>
  <c r="AE600" i="1" s="1"/>
  <c r="G600" i="1"/>
  <c r="F600" i="1" s="1"/>
  <c r="O600" i="1" s="1"/>
  <c r="R600" i="1" s="1"/>
  <c r="X623" i="1"/>
  <c r="K623" i="1"/>
  <c r="A624" i="1"/>
  <c r="AB627" i="1"/>
  <c r="T597" i="1"/>
  <c r="AF597" i="1" s="1"/>
  <c r="S598" i="1"/>
  <c r="Z622" i="1"/>
  <c r="AA622" i="1" s="1"/>
  <c r="AH622" i="1" s="1"/>
  <c r="C623" i="1"/>
  <c r="AJ623" i="1"/>
  <c r="Y622" i="1"/>
  <c r="I623" i="1"/>
  <c r="H623" i="1" s="1"/>
  <c r="J600" i="1" l="1"/>
  <c r="Q602" i="1"/>
  <c r="M602" i="1"/>
  <c r="N602" i="1" s="1"/>
  <c r="L603" i="1"/>
  <c r="P602" i="1"/>
  <c r="AC601" i="1"/>
  <c r="AE601" i="1" s="1"/>
  <c r="G601" i="1"/>
  <c r="F601" i="1" s="1"/>
  <c r="O601" i="1" s="1"/>
  <c r="R601" i="1" s="1"/>
  <c r="T598" i="1"/>
  <c r="AF598" i="1" s="1"/>
  <c r="S599" i="1"/>
  <c r="X624" i="1"/>
  <c r="A625" i="1"/>
  <c r="K624" i="1"/>
  <c r="AB628" i="1"/>
  <c r="Y623" i="1"/>
  <c r="C624" i="1"/>
  <c r="Z623" i="1"/>
  <c r="AA623" i="1" s="1"/>
  <c r="AH623" i="1" s="1"/>
  <c r="AJ624" i="1"/>
  <c r="I624" i="1"/>
  <c r="H624" i="1" s="1"/>
  <c r="J601" i="1" l="1"/>
  <c r="M603" i="1"/>
  <c r="N603" i="1" s="1"/>
  <c r="L604" i="1"/>
  <c r="P603" i="1"/>
  <c r="Q603" i="1"/>
  <c r="G602" i="1"/>
  <c r="F602" i="1" s="1"/>
  <c r="O602" i="1" s="1"/>
  <c r="R602" i="1" s="1"/>
  <c r="AC602" i="1"/>
  <c r="AE602" i="1" s="1"/>
  <c r="Z624" i="1"/>
  <c r="AA624" i="1" s="1"/>
  <c r="AH624" i="1" s="1"/>
  <c r="C625" i="1"/>
  <c r="AJ625" i="1"/>
  <c r="Y624" i="1"/>
  <c r="I625" i="1"/>
  <c r="H625" i="1" s="1"/>
  <c r="T599" i="1"/>
  <c r="AF599" i="1" s="1"/>
  <c r="S600" i="1"/>
  <c r="AB629" i="1"/>
  <c r="X625" i="1"/>
  <c r="A626" i="1"/>
  <c r="K625" i="1"/>
  <c r="J602" i="1" l="1"/>
  <c r="M604" i="1"/>
  <c r="N604" i="1" s="1"/>
  <c r="P604" i="1"/>
  <c r="Q604" i="1"/>
  <c r="L605" i="1"/>
  <c r="G603" i="1"/>
  <c r="F603" i="1" s="1"/>
  <c r="O603" i="1" s="1"/>
  <c r="R603" i="1" s="1"/>
  <c r="AC603" i="1"/>
  <c r="AE603" i="1" s="1"/>
  <c r="K626" i="1"/>
  <c r="X626" i="1"/>
  <c r="A627" i="1"/>
  <c r="AB630" i="1"/>
  <c r="Y625" i="1"/>
  <c r="I626" i="1"/>
  <c r="H626" i="1" s="1"/>
  <c r="Z625" i="1"/>
  <c r="AA625" i="1" s="1"/>
  <c r="AH625" i="1" s="1"/>
  <c r="C626" i="1"/>
  <c r="AJ626" i="1"/>
  <c r="T600" i="1"/>
  <c r="AF600" i="1" s="1"/>
  <c r="S601" i="1"/>
  <c r="J603" i="1" l="1"/>
  <c r="M605" i="1"/>
  <c r="N605" i="1" s="1"/>
  <c r="P605" i="1"/>
  <c r="L606" i="1"/>
  <c r="Q605" i="1"/>
  <c r="AC604" i="1"/>
  <c r="AE604" i="1" s="1"/>
  <c r="G604" i="1"/>
  <c r="F604" i="1" s="1"/>
  <c r="O604" i="1" s="1"/>
  <c r="R604" i="1" s="1"/>
  <c r="T601" i="1"/>
  <c r="AF601" i="1" s="1"/>
  <c r="S602" i="1"/>
  <c r="AB631" i="1"/>
  <c r="X627" i="1"/>
  <c r="K627" i="1"/>
  <c r="A628" i="1"/>
  <c r="Z626" i="1"/>
  <c r="AA626" i="1" s="1"/>
  <c r="AH626" i="1" s="1"/>
  <c r="AJ627" i="1"/>
  <c r="I627" i="1"/>
  <c r="H627" i="1" s="1"/>
  <c r="Y626" i="1"/>
  <c r="C627" i="1"/>
  <c r="J604" i="1" l="1"/>
  <c r="M606" i="1"/>
  <c r="N606" i="1" s="1"/>
  <c r="Q606" i="1"/>
  <c r="L607" i="1"/>
  <c r="P606" i="1"/>
  <c r="G605" i="1"/>
  <c r="F605" i="1" s="1"/>
  <c r="J605" i="1" s="1"/>
  <c r="AC605" i="1"/>
  <c r="AE605" i="1" s="1"/>
  <c r="Y627" i="1"/>
  <c r="C628" i="1"/>
  <c r="AJ628" i="1"/>
  <c r="Z627" i="1"/>
  <c r="AA627" i="1" s="1"/>
  <c r="AH627" i="1" s="1"/>
  <c r="I628" i="1"/>
  <c r="H628" i="1" s="1"/>
  <c r="T602" i="1"/>
  <c r="AF602" i="1" s="1"/>
  <c r="S603" i="1"/>
  <c r="AB632" i="1"/>
  <c r="A629" i="1"/>
  <c r="K628" i="1"/>
  <c r="X628" i="1"/>
  <c r="O605" i="1" l="1"/>
  <c r="R605" i="1" s="1"/>
  <c r="L608" i="1"/>
  <c r="P607" i="1"/>
  <c r="Q607" i="1"/>
  <c r="M607" i="1"/>
  <c r="N607" i="1" s="1"/>
  <c r="G606" i="1"/>
  <c r="F606" i="1" s="1"/>
  <c r="O606" i="1" s="1"/>
  <c r="R606" i="1" s="1"/>
  <c r="AC606" i="1"/>
  <c r="AE606" i="1" s="1"/>
  <c r="Z628" i="1"/>
  <c r="AA628" i="1" s="1"/>
  <c r="AH628" i="1" s="1"/>
  <c r="I629" i="1"/>
  <c r="H629" i="1" s="1"/>
  <c r="Y628" i="1"/>
  <c r="C629" i="1"/>
  <c r="AJ629" i="1"/>
  <c r="AB633" i="1"/>
  <c r="T603" i="1"/>
  <c r="AF603" i="1" s="1"/>
  <c r="S604" i="1"/>
  <c r="X629" i="1"/>
  <c r="K629" i="1"/>
  <c r="A630" i="1"/>
  <c r="J606" i="1" l="1"/>
  <c r="G607" i="1"/>
  <c r="F607" i="1" s="1"/>
  <c r="O607" i="1" s="1"/>
  <c r="R607" i="1" s="1"/>
  <c r="AC607" i="1"/>
  <c r="AE607" i="1" s="1"/>
  <c r="M608" i="1"/>
  <c r="N608" i="1" s="1"/>
  <c r="L609" i="1"/>
  <c r="I630" i="1"/>
  <c r="H630" i="1" s="1"/>
  <c r="Y629" i="1"/>
  <c r="AJ630" i="1"/>
  <c r="Z629" i="1"/>
  <c r="AA629" i="1" s="1"/>
  <c r="AH629" i="1" s="1"/>
  <c r="C630" i="1"/>
  <c r="X630" i="1"/>
  <c r="K630" i="1"/>
  <c r="A631" i="1"/>
  <c r="T604" i="1"/>
  <c r="AF604" i="1" s="1"/>
  <c r="S605" i="1"/>
  <c r="AB634" i="1"/>
  <c r="J607" i="1" l="1"/>
  <c r="P608" i="1"/>
  <c r="P609" i="1" s="1"/>
  <c r="M609" i="1"/>
  <c r="N609" i="1" s="1"/>
  <c r="L610" i="1"/>
  <c r="G608" i="1"/>
  <c r="F608" i="1" s="1"/>
  <c r="J608" i="1" s="1"/>
  <c r="AC608" i="1"/>
  <c r="AE608" i="1" s="1"/>
  <c r="K631" i="1"/>
  <c r="X631" i="1"/>
  <c r="A632" i="1"/>
  <c r="AB635" i="1"/>
  <c r="T605" i="1"/>
  <c r="AF605" i="1" s="1"/>
  <c r="S606" i="1"/>
  <c r="Y630" i="1"/>
  <c r="I631" i="1"/>
  <c r="H631" i="1" s="1"/>
  <c r="Z630" i="1"/>
  <c r="AA630" i="1" s="1"/>
  <c r="AH630" i="1" s="1"/>
  <c r="C631" i="1"/>
  <c r="AJ631" i="1"/>
  <c r="Q608" i="1" l="1"/>
  <c r="Q609" i="1" s="1"/>
  <c r="Q610" i="1" s="1"/>
  <c r="P610" i="1"/>
  <c r="O608" i="1"/>
  <c r="L611" i="1"/>
  <c r="M610" i="1"/>
  <c r="N610" i="1" s="1"/>
  <c r="G609" i="1"/>
  <c r="F609" i="1" s="1"/>
  <c r="O609" i="1" s="1"/>
  <c r="AC609" i="1"/>
  <c r="AE609" i="1" s="1"/>
  <c r="Z631" i="1"/>
  <c r="AA631" i="1" s="1"/>
  <c r="AH631" i="1" s="1"/>
  <c r="C632" i="1"/>
  <c r="AJ632" i="1"/>
  <c r="Y631" i="1"/>
  <c r="I632" i="1"/>
  <c r="H632" i="1" s="1"/>
  <c r="T606" i="1"/>
  <c r="AF606" i="1" s="1"/>
  <c r="S607" i="1"/>
  <c r="AB636" i="1"/>
  <c r="A633" i="1"/>
  <c r="X632" i="1"/>
  <c r="K632" i="1"/>
  <c r="R609" i="1" l="1"/>
  <c r="R608" i="1"/>
  <c r="AC610" i="1"/>
  <c r="AE610" i="1" s="1"/>
  <c r="G610" i="1"/>
  <c r="F610" i="1" s="1"/>
  <c r="J610" i="1" s="1"/>
  <c r="L612" i="1"/>
  <c r="M611" i="1"/>
  <c r="N611" i="1" s="1"/>
  <c r="Q611" i="1"/>
  <c r="J609" i="1"/>
  <c r="P611" i="1"/>
  <c r="A634" i="1"/>
  <c r="X633" i="1"/>
  <c r="K633" i="1"/>
  <c r="Y632" i="1"/>
  <c r="C633" i="1"/>
  <c r="AJ633" i="1"/>
  <c r="Z632" i="1"/>
  <c r="AA632" i="1" s="1"/>
  <c r="AH632" i="1" s="1"/>
  <c r="I633" i="1"/>
  <c r="H633" i="1" s="1"/>
  <c r="AB637" i="1"/>
  <c r="T607" i="1"/>
  <c r="S608" i="1"/>
  <c r="O610" i="1" l="1"/>
  <c r="R610" i="1" s="1"/>
  <c r="AC611" i="1"/>
  <c r="AE611" i="1" s="1"/>
  <c r="G611" i="1"/>
  <c r="F611" i="1" s="1"/>
  <c r="J611" i="1" s="1"/>
  <c r="M612" i="1"/>
  <c r="N612" i="1" s="1"/>
  <c r="L613" i="1"/>
  <c r="P612" i="1"/>
  <c r="Q612" i="1"/>
  <c r="Z633" i="1"/>
  <c r="AA633" i="1" s="1"/>
  <c r="AH633" i="1" s="1"/>
  <c r="I634" i="1"/>
  <c r="H634" i="1" s="1"/>
  <c r="Y633" i="1"/>
  <c r="C634" i="1"/>
  <c r="AJ634" i="1"/>
  <c r="T608" i="1"/>
  <c r="AF608" i="1" s="1"/>
  <c r="S609" i="1"/>
  <c r="AB638" i="1"/>
  <c r="A635" i="1"/>
  <c r="X634" i="1"/>
  <c r="K634" i="1"/>
  <c r="AF607" i="1"/>
  <c r="AA607" i="1"/>
  <c r="O611" i="1" l="1"/>
  <c r="R611" i="1" s="1"/>
  <c r="M613" i="1"/>
  <c r="N613" i="1" s="1"/>
  <c r="P613" i="1"/>
  <c r="Q613" i="1"/>
  <c r="L614" i="1"/>
  <c r="AC612" i="1"/>
  <c r="AE612" i="1" s="1"/>
  <c r="G612" i="1"/>
  <c r="F612" i="1" s="1"/>
  <c r="J612" i="1" s="1"/>
  <c r="AH607" i="1"/>
  <c r="X635" i="1"/>
  <c r="K635" i="1"/>
  <c r="A636" i="1"/>
  <c r="AB639" i="1"/>
  <c r="Y634" i="1"/>
  <c r="C635" i="1"/>
  <c r="Z634" i="1"/>
  <c r="AA634" i="1" s="1"/>
  <c r="AH634" i="1" s="1"/>
  <c r="AJ635" i="1"/>
  <c r="I635" i="1"/>
  <c r="H635" i="1" s="1"/>
  <c r="T609" i="1"/>
  <c r="AF609" i="1" s="1"/>
  <c r="S610" i="1"/>
  <c r="O612" i="1" l="1"/>
  <c r="R612" i="1" s="1"/>
  <c r="Q614" i="1"/>
  <c r="L615" i="1"/>
  <c r="M614" i="1"/>
  <c r="N614" i="1" s="1"/>
  <c r="P614" i="1"/>
  <c r="AC613" i="1"/>
  <c r="AE613" i="1" s="1"/>
  <c r="G613" i="1"/>
  <c r="F613" i="1" s="1"/>
  <c r="O613" i="1" s="1"/>
  <c r="R613" i="1" s="1"/>
  <c r="T610" i="1"/>
  <c r="AF610" i="1" s="1"/>
  <c r="S611" i="1"/>
  <c r="AB640" i="1"/>
  <c r="A637" i="1"/>
  <c r="K636" i="1"/>
  <c r="X636" i="1"/>
  <c r="Z635" i="1"/>
  <c r="AA635" i="1" s="1"/>
  <c r="AH635" i="1" s="1"/>
  <c r="C636" i="1"/>
  <c r="Y635" i="1"/>
  <c r="AJ636" i="1"/>
  <c r="I636" i="1"/>
  <c r="H636" i="1" s="1"/>
  <c r="AC614" i="1" l="1"/>
  <c r="AE614" i="1" s="1"/>
  <c r="G614" i="1"/>
  <c r="F614" i="1" s="1"/>
  <c r="O614" i="1" s="1"/>
  <c r="R614" i="1" s="1"/>
  <c r="Q615" i="1"/>
  <c r="M615" i="1"/>
  <c r="N615" i="1" s="1"/>
  <c r="P615" i="1"/>
  <c r="L616" i="1"/>
  <c r="J613" i="1"/>
  <c r="Y636" i="1"/>
  <c r="AJ637" i="1"/>
  <c r="I637" i="1"/>
  <c r="H637" i="1" s="1"/>
  <c r="Z636" i="1"/>
  <c r="AA636" i="1" s="1"/>
  <c r="AH636" i="1" s="1"/>
  <c r="C637" i="1"/>
  <c r="K637" i="1"/>
  <c r="X637" i="1"/>
  <c r="A638" i="1"/>
  <c r="T611" i="1"/>
  <c r="AF611" i="1" s="1"/>
  <c r="S612" i="1"/>
  <c r="AB641" i="1"/>
  <c r="J614" i="1" l="1"/>
  <c r="M616" i="1"/>
  <c r="N616" i="1" s="1"/>
  <c r="P616" i="1"/>
  <c r="Q616" i="1"/>
  <c r="L617" i="1"/>
  <c r="G615" i="1"/>
  <c r="F615" i="1" s="1"/>
  <c r="J615" i="1" s="1"/>
  <c r="AC615" i="1"/>
  <c r="AE615" i="1" s="1"/>
  <c r="Z637" i="1"/>
  <c r="AA637" i="1" s="1"/>
  <c r="AH637" i="1" s="1"/>
  <c r="C638" i="1"/>
  <c r="Y637" i="1"/>
  <c r="AJ638" i="1"/>
  <c r="I638" i="1"/>
  <c r="H638" i="1" s="1"/>
  <c r="T612" i="1"/>
  <c r="AF612" i="1" s="1"/>
  <c r="S613" i="1"/>
  <c r="K638" i="1"/>
  <c r="A639" i="1"/>
  <c r="X638" i="1"/>
  <c r="AB642" i="1"/>
  <c r="L618" i="1" l="1"/>
  <c r="M617" i="1"/>
  <c r="N617" i="1" s="1"/>
  <c r="P617" i="1"/>
  <c r="Q617" i="1"/>
  <c r="O615" i="1"/>
  <c r="R615" i="1" s="1"/>
  <c r="G616" i="1"/>
  <c r="F616" i="1" s="1"/>
  <c r="J616" i="1" s="1"/>
  <c r="AC616" i="1"/>
  <c r="AE616" i="1" s="1"/>
  <c r="Y638" i="1"/>
  <c r="C639" i="1"/>
  <c r="AJ639" i="1"/>
  <c r="Z638" i="1"/>
  <c r="AA638" i="1" s="1"/>
  <c r="AH638" i="1" s="1"/>
  <c r="I639" i="1"/>
  <c r="H639" i="1" s="1"/>
  <c r="AB643" i="1"/>
  <c r="T613" i="1"/>
  <c r="AF613" i="1" s="1"/>
  <c r="S614" i="1"/>
  <c r="K639" i="1"/>
  <c r="A640" i="1"/>
  <c r="X639" i="1"/>
  <c r="O616" i="1" l="1"/>
  <c r="R616" i="1" s="1"/>
  <c r="AC617" i="1"/>
  <c r="AE617" i="1" s="1"/>
  <c r="G617" i="1"/>
  <c r="F617" i="1" s="1"/>
  <c r="O617" i="1" s="1"/>
  <c r="R617" i="1" s="1"/>
  <c r="Q618" i="1"/>
  <c r="L619" i="1"/>
  <c r="M618" i="1"/>
  <c r="N618" i="1" s="1"/>
  <c r="P618" i="1"/>
  <c r="Z639" i="1"/>
  <c r="Y639" i="1"/>
  <c r="C640" i="1"/>
  <c r="AJ640" i="1"/>
  <c r="I640" i="1"/>
  <c r="H640" i="1" s="1"/>
  <c r="AB644" i="1"/>
  <c r="K640" i="1"/>
  <c r="X640" i="1"/>
  <c r="A641" i="1"/>
  <c r="T614" i="1"/>
  <c r="AF614" i="1" s="1"/>
  <c r="S615" i="1"/>
  <c r="AC618" i="1" l="1"/>
  <c r="AE618" i="1" s="1"/>
  <c r="G618" i="1"/>
  <c r="F618" i="1" s="1"/>
  <c r="J618" i="1" s="1"/>
  <c r="L620" i="1"/>
  <c r="M619" i="1"/>
  <c r="N619" i="1" s="1"/>
  <c r="P619" i="1"/>
  <c r="Q619" i="1"/>
  <c r="J617" i="1"/>
  <c r="T615" i="1"/>
  <c r="AF615" i="1" s="1"/>
  <c r="S616" i="1"/>
  <c r="X641" i="1"/>
  <c r="K641" i="1"/>
  <c r="A642" i="1"/>
  <c r="AJ641" i="1"/>
  <c r="Z640" i="1"/>
  <c r="AA640" i="1" s="1"/>
  <c r="AH640" i="1" s="1"/>
  <c r="I641" i="1"/>
  <c r="H641" i="1" s="1"/>
  <c r="C641" i="1"/>
  <c r="Y640" i="1"/>
  <c r="AB645" i="1"/>
  <c r="O618" i="1" l="1"/>
  <c r="R618" i="1" s="1"/>
  <c r="AC619" i="1"/>
  <c r="AE619" i="1" s="1"/>
  <c r="G619" i="1"/>
  <c r="F619" i="1" s="1"/>
  <c r="J619" i="1" s="1"/>
  <c r="Q620" i="1"/>
  <c r="L621" i="1"/>
  <c r="M620" i="1"/>
  <c r="N620" i="1" s="1"/>
  <c r="P620" i="1"/>
  <c r="AB646" i="1"/>
  <c r="T616" i="1"/>
  <c r="AF616" i="1" s="1"/>
  <c r="S617" i="1"/>
  <c r="I642" i="1"/>
  <c r="H642" i="1" s="1"/>
  <c r="Y641" i="1"/>
  <c r="C642" i="1"/>
  <c r="Z641" i="1"/>
  <c r="AA641" i="1" s="1"/>
  <c r="AH641" i="1" s="1"/>
  <c r="AJ642" i="1"/>
  <c r="A643" i="1"/>
  <c r="X642" i="1"/>
  <c r="K642" i="1"/>
  <c r="O619" i="1" l="1"/>
  <c r="R619" i="1" s="1"/>
  <c r="G620" i="1"/>
  <c r="F620" i="1" s="1"/>
  <c r="J620" i="1" s="1"/>
  <c r="AC620" i="1"/>
  <c r="AE620" i="1" s="1"/>
  <c r="L622" i="1"/>
  <c r="M621" i="1"/>
  <c r="N621" i="1" s="1"/>
  <c r="P621" i="1"/>
  <c r="Q621" i="1"/>
  <c r="T617" i="1"/>
  <c r="AF617" i="1" s="1"/>
  <c r="S618" i="1"/>
  <c r="X643" i="1"/>
  <c r="K643" i="1"/>
  <c r="A644" i="1"/>
  <c r="C643" i="1"/>
  <c r="Z642" i="1"/>
  <c r="AA642" i="1" s="1"/>
  <c r="AH642" i="1" s="1"/>
  <c r="I643" i="1"/>
  <c r="H643" i="1" s="1"/>
  <c r="AJ643" i="1"/>
  <c r="Y642" i="1"/>
  <c r="AB647" i="1"/>
  <c r="O620" i="1" l="1"/>
  <c r="R620" i="1" s="1"/>
  <c r="AC621" i="1"/>
  <c r="AE621" i="1" s="1"/>
  <c r="G621" i="1"/>
  <c r="F621" i="1" s="1"/>
  <c r="O621" i="1" s="1"/>
  <c r="R621" i="1" s="1"/>
  <c r="P622" i="1"/>
  <c r="L623" i="1"/>
  <c r="Q622" i="1"/>
  <c r="M622" i="1"/>
  <c r="N622" i="1" s="1"/>
  <c r="AJ644" i="1"/>
  <c r="Y643" i="1"/>
  <c r="I644" i="1"/>
  <c r="H644" i="1" s="1"/>
  <c r="C644" i="1"/>
  <c r="Z643" i="1"/>
  <c r="AA643" i="1" s="1"/>
  <c r="AH643" i="1" s="1"/>
  <c r="AB648" i="1"/>
  <c r="K644" i="1"/>
  <c r="A645" i="1"/>
  <c r="X644" i="1"/>
  <c r="T618" i="1"/>
  <c r="AF618" i="1" s="1"/>
  <c r="S619" i="1"/>
  <c r="J621" i="1" l="1"/>
  <c r="G622" i="1"/>
  <c r="F622" i="1" s="1"/>
  <c r="J622" i="1" s="1"/>
  <c r="AC622" i="1"/>
  <c r="AE622" i="1" s="1"/>
  <c r="M623" i="1"/>
  <c r="N623" i="1" s="1"/>
  <c r="P623" i="1"/>
  <c r="L624" i="1"/>
  <c r="Q623" i="1"/>
  <c r="I645" i="1"/>
  <c r="H645" i="1" s="1"/>
  <c r="Z644" i="1"/>
  <c r="AA644" i="1" s="1"/>
  <c r="AH644" i="1" s="1"/>
  <c r="C645" i="1"/>
  <c r="AJ645" i="1"/>
  <c r="Y644" i="1"/>
  <c r="AB649" i="1"/>
  <c r="T619" i="1"/>
  <c r="AF619" i="1" s="1"/>
  <c r="S620" i="1"/>
  <c r="K645" i="1"/>
  <c r="A646" i="1"/>
  <c r="X645" i="1"/>
  <c r="O622" i="1" l="1"/>
  <c r="R622" i="1" s="1"/>
  <c r="P624" i="1"/>
  <c r="Q624" i="1"/>
  <c r="M624" i="1"/>
  <c r="N624" i="1" s="1"/>
  <c r="L625" i="1"/>
  <c r="AC623" i="1"/>
  <c r="AE623" i="1" s="1"/>
  <c r="G623" i="1"/>
  <c r="F623" i="1" s="1"/>
  <c r="J623" i="1" s="1"/>
  <c r="Y645" i="1"/>
  <c r="C646" i="1"/>
  <c r="AJ646" i="1"/>
  <c r="I646" i="1"/>
  <c r="H646" i="1" s="1"/>
  <c r="Z645" i="1"/>
  <c r="AA645" i="1" s="1"/>
  <c r="AH645" i="1" s="1"/>
  <c r="T620" i="1"/>
  <c r="AF620" i="1" s="1"/>
  <c r="S621" i="1"/>
  <c r="X646" i="1"/>
  <c r="A647" i="1"/>
  <c r="K646" i="1"/>
  <c r="AB650" i="1"/>
  <c r="M625" i="1" l="1"/>
  <c r="N625" i="1" s="1"/>
  <c r="P625" i="1"/>
  <c r="Q625" i="1"/>
  <c r="L626" i="1"/>
  <c r="AC624" i="1"/>
  <c r="AE624" i="1" s="1"/>
  <c r="G624" i="1"/>
  <c r="F624" i="1" s="1"/>
  <c r="J624" i="1" s="1"/>
  <c r="O623" i="1"/>
  <c r="R623" i="1" s="1"/>
  <c r="I647" i="1"/>
  <c r="H647" i="1" s="1"/>
  <c r="Z646" i="1"/>
  <c r="AA646" i="1" s="1"/>
  <c r="AH646" i="1" s="1"/>
  <c r="C647" i="1"/>
  <c r="Y646" i="1"/>
  <c r="AJ647" i="1"/>
  <c r="T621" i="1"/>
  <c r="AF621" i="1" s="1"/>
  <c r="S622" i="1"/>
  <c r="AB651" i="1"/>
  <c r="A648" i="1"/>
  <c r="X647" i="1"/>
  <c r="K647" i="1"/>
  <c r="M626" i="1" l="1"/>
  <c r="N626" i="1" s="1"/>
  <c r="Q626" i="1"/>
  <c r="P626" i="1"/>
  <c r="L627" i="1"/>
  <c r="O624" i="1"/>
  <c r="R624" i="1" s="1"/>
  <c r="AC625" i="1"/>
  <c r="AE625" i="1" s="1"/>
  <c r="G625" i="1"/>
  <c r="F625" i="1" s="1"/>
  <c r="J625" i="1" s="1"/>
  <c r="X648" i="1"/>
  <c r="K648" i="1"/>
  <c r="A649" i="1"/>
  <c r="T622" i="1"/>
  <c r="AF622" i="1" s="1"/>
  <c r="S623" i="1"/>
  <c r="AB652" i="1"/>
  <c r="Y647" i="1"/>
  <c r="C648" i="1"/>
  <c r="AJ648" i="1"/>
  <c r="Z647" i="1"/>
  <c r="AA647" i="1" s="1"/>
  <c r="AH647" i="1" s="1"/>
  <c r="I648" i="1"/>
  <c r="H648" i="1" s="1"/>
  <c r="Q627" i="1" l="1"/>
  <c r="M627" i="1"/>
  <c r="N627" i="1" s="1"/>
  <c r="L628" i="1"/>
  <c r="P627" i="1"/>
  <c r="O625" i="1"/>
  <c r="R625" i="1" s="1"/>
  <c r="AC626" i="1"/>
  <c r="AE626" i="1" s="1"/>
  <c r="G626" i="1"/>
  <c r="F626" i="1" s="1"/>
  <c r="J626" i="1" s="1"/>
  <c r="AJ649" i="1"/>
  <c r="Z648" i="1"/>
  <c r="AA648" i="1" s="1"/>
  <c r="AH648" i="1" s="1"/>
  <c r="I649" i="1"/>
  <c r="H649" i="1" s="1"/>
  <c r="C649" i="1"/>
  <c r="Y648" i="1"/>
  <c r="K649" i="1"/>
  <c r="X649" i="1"/>
  <c r="A650" i="1"/>
  <c r="AB653" i="1"/>
  <c r="T623" i="1"/>
  <c r="AF623" i="1" s="1"/>
  <c r="S624" i="1"/>
  <c r="O626" i="1" l="1"/>
  <c r="R626" i="1" s="1"/>
  <c r="P628" i="1"/>
  <c r="L629" i="1"/>
  <c r="M628" i="1"/>
  <c r="N628" i="1" s="1"/>
  <c r="Q628" i="1"/>
  <c r="AC627" i="1"/>
  <c r="AE627" i="1" s="1"/>
  <c r="G627" i="1"/>
  <c r="F627" i="1" s="1"/>
  <c r="O627" i="1" s="1"/>
  <c r="R627" i="1" s="1"/>
  <c r="AB654" i="1"/>
  <c r="T624" i="1"/>
  <c r="AF624" i="1" s="1"/>
  <c r="S625" i="1"/>
  <c r="X650" i="1"/>
  <c r="K650" i="1"/>
  <c r="A651" i="1"/>
  <c r="I650" i="1"/>
  <c r="H650" i="1" s="1"/>
  <c r="Y649" i="1"/>
  <c r="C650" i="1"/>
  <c r="Z649" i="1"/>
  <c r="AA649" i="1" s="1"/>
  <c r="AH649" i="1" s="1"/>
  <c r="AJ650" i="1"/>
  <c r="AC628" i="1" l="1"/>
  <c r="AE628" i="1" s="1"/>
  <c r="G628" i="1"/>
  <c r="F628" i="1" s="1"/>
  <c r="O628" i="1" s="1"/>
  <c r="R628" i="1" s="1"/>
  <c r="Q629" i="1"/>
  <c r="L630" i="1"/>
  <c r="M629" i="1"/>
  <c r="N629" i="1" s="1"/>
  <c r="P629" i="1"/>
  <c r="J627" i="1"/>
  <c r="T625" i="1"/>
  <c r="AF625" i="1" s="1"/>
  <c r="S626" i="1"/>
  <c r="AB655" i="1"/>
  <c r="K651" i="1"/>
  <c r="A652" i="1"/>
  <c r="X651" i="1"/>
  <c r="Z650" i="1"/>
  <c r="AA650" i="1" s="1"/>
  <c r="AH650" i="1" s="1"/>
  <c r="C651" i="1"/>
  <c r="AJ651" i="1"/>
  <c r="Y650" i="1"/>
  <c r="I651" i="1"/>
  <c r="H651" i="1" s="1"/>
  <c r="J628" i="1" l="1"/>
  <c r="AC629" i="1"/>
  <c r="AE629" i="1" s="1"/>
  <c r="G629" i="1"/>
  <c r="F629" i="1" s="1"/>
  <c r="O629" i="1" s="1"/>
  <c r="R629" i="1" s="1"/>
  <c r="M630" i="1"/>
  <c r="N630" i="1" s="1"/>
  <c r="P630" i="1"/>
  <c r="Q630" i="1"/>
  <c r="L631" i="1"/>
  <c r="K652" i="1"/>
  <c r="A653" i="1"/>
  <c r="X652" i="1"/>
  <c r="AJ652" i="1"/>
  <c r="Y651" i="1"/>
  <c r="I652" i="1"/>
  <c r="H652" i="1" s="1"/>
  <c r="C652" i="1"/>
  <c r="Z651" i="1"/>
  <c r="AA651" i="1" s="1"/>
  <c r="AH651" i="1" s="1"/>
  <c r="AB656" i="1"/>
  <c r="T626" i="1"/>
  <c r="AF626" i="1" s="1"/>
  <c r="S627" i="1"/>
  <c r="J629" i="1" l="1"/>
  <c r="P631" i="1"/>
  <c r="Q631" i="1"/>
  <c r="L632" i="1"/>
  <c r="M631" i="1"/>
  <c r="N631" i="1" s="1"/>
  <c r="AC630" i="1"/>
  <c r="AE630" i="1" s="1"/>
  <c r="G630" i="1"/>
  <c r="F630" i="1" s="1"/>
  <c r="O630" i="1" s="1"/>
  <c r="R630" i="1" s="1"/>
  <c r="A654" i="1"/>
  <c r="X653" i="1"/>
  <c r="K653" i="1"/>
  <c r="I653" i="1"/>
  <c r="H653" i="1" s="1"/>
  <c r="Z652" i="1"/>
  <c r="AA652" i="1" s="1"/>
  <c r="AH652" i="1" s="1"/>
  <c r="C653" i="1"/>
  <c r="Y652" i="1"/>
  <c r="AJ653" i="1"/>
  <c r="AB657" i="1"/>
  <c r="T627" i="1"/>
  <c r="AF627" i="1" s="1"/>
  <c r="S628" i="1"/>
  <c r="AC631" i="1" l="1"/>
  <c r="AE631" i="1" s="1"/>
  <c r="G631" i="1"/>
  <c r="F631" i="1" s="1"/>
  <c r="O631" i="1" s="1"/>
  <c r="R631" i="1" s="1"/>
  <c r="P632" i="1"/>
  <c r="Q632" i="1"/>
  <c r="L633" i="1"/>
  <c r="M632" i="1"/>
  <c r="N632" i="1" s="1"/>
  <c r="J630" i="1"/>
  <c r="AB658" i="1"/>
  <c r="T628" i="1"/>
  <c r="AF628" i="1" s="1"/>
  <c r="S629" i="1"/>
  <c r="AJ654" i="1"/>
  <c r="Y653" i="1"/>
  <c r="I654" i="1"/>
  <c r="H654" i="1" s="1"/>
  <c r="C654" i="1"/>
  <c r="Z653" i="1"/>
  <c r="AA653" i="1" s="1"/>
  <c r="AH653" i="1" s="1"/>
  <c r="X654" i="1"/>
  <c r="K654" i="1"/>
  <c r="A655" i="1"/>
  <c r="J631" i="1" l="1"/>
  <c r="AC632" i="1"/>
  <c r="AE632" i="1" s="1"/>
  <c r="G632" i="1"/>
  <c r="F632" i="1" s="1"/>
  <c r="J632" i="1" s="1"/>
  <c r="P633" i="1"/>
  <c r="Q633" i="1"/>
  <c r="L634" i="1"/>
  <c r="M633" i="1"/>
  <c r="N633" i="1" s="1"/>
  <c r="T629" i="1"/>
  <c r="AF629" i="1" s="1"/>
  <c r="S630" i="1"/>
  <c r="K655" i="1"/>
  <c r="A656" i="1"/>
  <c r="X655" i="1"/>
  <c r="Z654" i="1"/>
  <c r="AA654" i="1" s="1"/>
  <c r="AH654" i="1" s="1"/>
  <c r="C655" i="1"/>
  <c r="AJ655" i="1"/>
  <c r="Y654" i="1"/>
  <c r="I655" i="1"/>
  <c r="H655" i="1" s="1"/>
  <c r="AB659" i="1"/>
  <c r="O632" i="1" l="1"/>
  <c r="R632" i="1" s="1"/>
  <c r="G633" i="1"/>
  <c r="F633" i="1" s="1"/>
  <c r="J633" i="1" s="1"/>
  <c r="AC633" i="1"/>
  <c r="AE633" i="1" s="1"/>
  <c r="M634" i="1"/>
  <c r="N634" i="1" s="1"/>
  <c r="P634" i="1"/>
  <c r="Q634" i="1"/>
  <c r="L635" i="1"/>
  <c r="C656" i="1"/>
  <c r="Y655" i="1"/>
  <c r="AJ656" i="1"/>
  <c r="I656" i="1"/>
  <c r="H656" i="1" s="1"/>
  <c r="Z655" i="1"/>
  <c r="AA655" i="1" s="1"/>
  <c r="AH655" i="1" s="1"/>
  <c r="AB660" i="1"/>
  <c r="X656" i="1"/>
  <c r="K656" i="1"/>
  <c r="A657" i="1"/>
  <c r="T630" i="1"/>
  <c r="AF630" i="1" s="1"/>
  <c r="S631" i="1"/>
  <c r="O633" i="1" l="1"/>
  <c r="R633" i="1" s="1"/>
  <c r="L636" i="1"/>
  <c r="Q635" i="1"/>
  <c r="M635" i="1"/>
  <c r="N635" i="1" s="1"/>
  <c r="P635" i="1"/>
  <c r="G634" i="1"/>
  <c r="F634" i="1" s="1"/>
  <c r="J634" i="1" s="1"/>
  <c r="AC634" i="1"/>
  <c r="AE634" i="1" s="1"/>
  <c r="X657" i="1"/>
  <c r="A658" i="1"/>
  <c r="K657" i="1"/>
  <c r="AB661" i="1"/>
  <c r="T631" i="1"/>
  <c r="AF631" i="1" s="1"/>
  <c r="S632" i="1"/>
  <c r="Z656" i="1"/>
  <c r="AA656" i="1" s="1"/>
  <c r="AH656" i="1" s="1"/>
  <c r="C657" i="1"/>
  <c r="AJ657" i="1"/>
  <c r="I657" i="1"/>
  <c r="H657" i="1" s="1"/>
  <c r="Y656" i="1"/>
  <c r="AC635" i="1" l="1"/>
  <c r="AE635" i="1" s="1"/>
  <c r="G635" i="1"/>
  <c r="F635" i="1" s="1"/>
  <c r="O635" i="1" s="1"/>
  <c r="R635" i="1" s="1"/>
  <c r="O634" i="1"/>
  <c r="R634" i="1" s="1"/>
  <c r="P636" i="1"/>
  <c r="L637" i="1"/>
  <c r="Q636" i="1"/>
  <c r="M636" i="1"/>
  <c r="N636" i="1" s="1"/>
  <c r="K658" i="1"/>
  <c r="A659" i="1"/>
  <c r="X658" i="1"/>
  <c r="AB662" i="1"/>
  <c r="AJ658" i="1"/>
  <c r="Y657" i="1"/>
  <c r="I658" i="1"/>
  <c r="H658" i="1" s="1"/>
  <c r="Z657" i="1"/>
  <c r="AA657" i="1" s="1"/>
  <c r="AH657" i="1" s="1"/>
  <c r="C658" i="1"/>
  <c r="T632" i="1"/>
  <c r="AF632" i="1" s="1"/>
  <c r="S633" i="1"/>
  <c r="J635" i="1" l="1"/>
  <c r="M637" i="1"/>
  <c r="N637" i="1" s="1"/>
  <c r="Q637" i="1"/>
  <c r="P637" i="1"/>
  <c r="L638" i="1"/>
  <c r="AC636" i="1"/>
  <c r="AE636" i="1" s="1"/>
  <c r="G636" i="1"/>
  <c r="F636" i="1" s="1"/>
  <c r="J636" i="1" s="1"/>
  <c r="AB663" i="1"/>
  <c r="T633" i="1"/>
  <c r="AF633" i="1" s="1"/>
  <c r="S634" i="1"/>
  <c r="Z658" i="1"/>
  <c r="AA658" i="1" s="1"/>
  <c r="AH658" i="1" s="1"/>
  <c r="C659" i="1"/>
  <c r="AJ659" i="1"/>
  <c r="Y658" i="1"/>
  <c r="I659" i="1"/>
  <c r="H659" i="1" s="1"/>
  <c r="K659" i="1"/>
  <c r="X659" i="1"/>
  <c r="A660" i="1"/>
  <c r="O636" i="1" l="1"/>
  <c r="R636" i="1" s="1"/>
  <c r="M638" i="1"/>
  <c r="N638" i="1" s="1"/>
  <c r="P638" i="1"/>
  <c r="L639" i="1"/>
  <c r="Q638" i="1"/>
  <c r="AC637" i="1"/>
  <c r="AE637" i="1" s="1"/>
  <c r="G637" i="1"/>
  <c r="F637" i="1" s="1"/>
  <c r="O637" i="1" s="1"/>
  <c r="R637" i="1" s="1"/>
  <c r="X660" i="1"/>
  <c r="K660" i="1"/>
  <c r="A661" i="1"/>
  <c r="AB664" i="1"/>
  <c r="AJ660" i="1"/>
  <c r="Y659" i="1"/>
  <c r="I660" i="1"/>
  <c r="H660" i="1" s="1"/>
  <c r="C660" i="1"/>
  <c r="Z659" i="1"/>
  <c r="AA659" i="1" s="1"/>
  <c r="AH659" i="1" s="1"/>
  <c r="T634" i="1"/>
  <c r="AF634" i="1" s="1"/>
  <c r="S635" i="1"/>
  <c r="J637" i="1" l="1"/>
  <c r="L640" i="1"/>
  <c r="M639" i="1"/>
  <c r="N639" i="1" s="1"/>
  <c r="P639" i="1"/>
  <c r="Q639" i="1"/>
  <c r="AC638" i="1"/>
  <c r="AE638" i="1" s="1"/>
  <c r="G638" i="1"/>
  <c r="F638" i="1" s="1"/>
  <c r="J638" i="1" s="1"/>
  <c r="A662" i="1"/>
  <c r="X661" i="1"/>
  <c r="K661" i="1"/>
  <c r="T635" i="1"/>
  <c r="AF635" i="1" s="1"/>
  <c r="S636" i="1"/>
  <c r="AB665" i="1"/>
  <c r="I661" i="1"/>
  <c r="H661" i="1" s="1"/>
  <c r="Z660" i="1"/>
  <c r="AA660" i="1" s="1"/>
  <c r="AH660" i="1" s="1"/>
  <c r="C661" i="1"/>
  <c r="AJ661" i="1"/>
  <c r="Y660" i="1"/>
  <c r="O638" i="1" l="1"/>
  <c r="R638" i="1" s="1"/>
  <c r="AC639" i="1"/>
  <c r="AE639" i="1" s="1"/>
  <c r="G639" i="1"/>
  <c r="F639" i="1" s="1"/>
  <c r="O639" i="1" s="1"/>
  <c r="R639" i="1" s="1"/>
  <c r="L641" i="1"/>
  <c r="M640" i="1"/>
  <c r="N640" i="1" s="1"/>
  <c r="AB666" i="1"/>
  <c r="Z661" i="1"/>
  <c r="AA661" i="1" s="1"/>
  <c r="AH661" i="1" s="1"/>
  <c r="AJ662" i="1"/>
  <c r="I662" i="1"/>
  <c r="H662" i="1" s="1"/>
  <c r="Y661" i="1"/>
  <c r="C662" i="1"/>
  <c r="T636" i="1"/>
  <c r="AF636" i="1" s="1"/>
  <c r="S637" i="1"/>
  <c r="K662" i="1"/>
  <c r="A663" i="1"/>
  <c r="X662" i="1"/>
  <c r="J639" i="1" l="1"/>
  <c r="P640" i="1"/>
  <c r="Q640" i="1" s="1"/>
  <c r="Q641" i="1" s="1"/>
  <c r="G640" i="1"/>
  <c r="F640" i="1" s="1"/>
  <c r="O640" i="1" s="1"/>
  <c r="AC640" i="1"/>
  <c r="AE640" i="1" s="1"/>
  <c r="M641" i="1"/>
  <c r="N641" i="1" s="1"/>
  <c r="L642" i="1"/>
  <c r="Y662" i="1"/>
  <c r="C663" i="1"/>
  <c r="Z662" i="1"/>
  <c r="AA662" i="1" s="1"/>
  <c r="AH662" i="1" s="1"/>
  <c r="AJ663" i="1"/>
  <c r="I663" i="1"/>
  <c r="H663" i="1" s="1"/>
  <c r="T637" i="1"/>
  <c r="AF637" i="1" s="1"/>
  <c r="S638" i="1"/>
  <c r="K663" i="1"/>
  <c r="X663" i="1"/>
  <c r="A664" i="1"/>
  <c r="AB667" i="1"/>
  <c r="Q642" i="1" l="1"/>
  <c r="P641" i="1"/>
  <c r="P642" i="1" s="1"/>
  <c r="J640" i="1"/>
  <c r="M642" i="1"/>
  <c r="N642" i="1" s="1"/>
  <c r="L643" i="1"/>
  <c r="G641" i="1"/>
  <c r="F641" i="1" s="1"/>
  <c r="J641" i="1" s="1"/>
  <c r="AC641" i="1"/>
  <c r="AE641" i="1" s="1"/>
  <c r="C664" i="1"/>
  <c r="Y663" i="1"/>
  <c r="AJ664" i="1"/>
  <c r="I664" i="1"/>
  <c r="H664" i="1" s="1"/>
  <c r="Z663" i="1"/>
  <c r="AA663" i="1" s="1"/>
  <c r="AH663" i="1" s="1"/>
  <c r="X664" i="1"/>
  <c r="K664" i="1"/>
  <c r="A665" i="1"/>
  <c r="AB668" i="1"/>
  <c r="T638" i="1"/>
  <c r="AF638" i="1" s="1"/>
  <c r="S639" i="1"/>
  <c r="R640" i="1"/>
  <c r="P643" i="1" l="1"/>
  <c r="L644" i="1"/>
  <c r="M643" i="1"/>
  <c r="N643" i="1" s="1"/>
  <c r="AC642" i="1"/>
  <c r="AE642" i="1" s="1"/>
  <c r="G642" i="1"/>
  <c r="F642" i="1" s="1"/>
  <c r="O642" i="1" s="1"/>
  <c r="R642" i="1" s="1"/>
  <c r="O641" i="1"/>
  <c r="R641" i="1" s="1"/>
  <c r="Q643" i="1"/>
  <c r="AJ665" i="1"/>
  <c r="Z664" i="1"/>
  <c r="AA664" i="1" s="1"/>
  <c r="AH664" i="1" s="1"/>
  <c r="I665" i="1"/>
  <c r="H665" i="1" s="1"/>
  <c r="C665" i="1"/>
  <c r="Y664" i="1"/>
  <c r="T639" i="1"/>
  <c r="S640" i="1"/>
  <c r="AB669" i="1"/>
  <c r="A666" i="1"/>
  <c r="X665" i="1"/>
  <c r="K665" i="1"/>
  <c r="AC643" i="1" l="1"/>
  <c r="AE643" i="1" s="1"/>
  <c r="G643" i="1"/>
  <c r="F643" i="1" s="1"/>
  <c r="O643" i="1" s="1"/>
  <c r="R643" i="1" s="1"/>
  <c r="J642" i="1"/>
  <c r="Q644" i="1"/>
  <c r="M644" i="1"/>
  <c r="N644" i="1" s="1"/>
  <c r="P644" i="1"/>
  <c r="L645" i="1"/>
  <c r="K666" i="1"/>
  <c r="A667" i="1"/>
  <c r="X666" i="1"/>
  <c r="AB670" i="1"/>
  <c r="AF639" i="1"/>
  <c r="AA639" i="1"/>
  <c r="Y665" i="1"/>
  <c r="C666" i="1"/>
  <c r="AJ666" i="1"/>
  <c r="Z665" i="1"/>
  <c r="AA665" i="1" s="1"/>
  <c r="AH665" i="1" s="1"/>
  <c r="I666" i="1"/>
  <c r="H666" i="1" s="1"/>
  <c r="T640" i="1"/>
  <c r="AF640" i="1" s="1"/>
  <c r="S641" i="1"/>
  <c r="J643" i="1" l="1"/>
  <c r="AC644" i="1"/>
  <c r="AE644" i="1" s="1"/>
  <c r="G644" i="1"/>
  <c r="F644" i="1" s="1"/>
  <c r="J644" i="1" s="1"/>
  <c r="P645" i="1"/>
  <c r="L646" i="1"/>
  <c r="M645" i="1"/>
  <c r="N645" i="1" s="1"/>
  <c r="Q645" i="1"/>
  <c r="AH639" i="1"/>
  <c r="I667" i="1"/>
  <c r="H667" i="1" s="1"/>
  <c r="Z666" i="1"/>
  <c r="AA666" i="1" s="1"/>
  <c r="AH666" i="1" s="1"/>
  <c r="C667" i="1"/>
  <c r="Y666" i="1"/>
  <c r="AJ667" i="1"/>
  <c r="T641" i="1"/>
  <c r="AF641" i="1" s="1"/>
  <c r="S642" i="1"/>
  <c r="A668" i="1"/>
  <c r="X667" i="1"/>
  <c r="K667" i="1"/>
  <c r="AB671" i="1"/>
  <c r="O644" i="1" l="1"/>
  <c r="R644" i="1" s="1"/>
  <c r="G645" i="1"/>
  <c r="F645" i="1" s="1"/>
  <c r="J645" i="1" s="1"/>
  <c r="AC645" i="1"/>
  <c r="AE645" i="1" s="1"/>
  <c r="M646" i="1"/>
  <c r="N646" i="1" s="1"/>
  <c r="P646" i="1"/>
  <c r="Q646" i="1"/>
  <c r="L647" i="1"/>
  <c r="T642" i="1"/>
  <c r="AF642" i="1" s="1"/>
  <c r="S643" i="1"/>
  <c r="Y667" i="1"/>
  <c r="AJ668" i="1"/>
  <c r="I668" i="1"/>
  <c r="H668" i="1" s="1"/>
  <c r="C668" i="1"/>
  <c r="Z667" i="1"/>
  <c r="A669" i="1"/>
  <c r="X668" i="1"/>
  <c r="K668" i="1"/>
  <c r="AB672" i="1"/>
  <c r="O645" i="1" l="1"/>
  <c r="R645" i="1" s="1"/>
  <c r="P647" i="1"/>
  <c r="Q647" i="1"/>
  <c r="L648" i="1"/>
  <c r="M647" i="1"/>
  <c r="N647" i="1" s="1"/>
  <c r="AC646" i="1"/>
  <c r="AE646" i="1" s="1"/>
  <c r="G646" i="1"/>
  <c r="F646" i="1" s="1"/>
  <c r="J646" i="1" s="1"/>
  <c r="Z668" i="1"/>
  <c r="AA668" i="1" s="1"/>
  <c r="AH668" i="1" s="1"/>
  <c r="C669" i="1"/>
  <c r="AJ669" i="1"/>
  <c r="Y668" i="1"/>
  <c r="I669" i="1"/>
  <c r="H669" i="1" s="1"/>
  <c r="AB673" i="1"/>
  <c r="X669" i="1"/>
  <c r="K669" i="1"/>
  <c r="A670" i="1"/>
  <c r="T643" i="1"/>
  <c r="AF643" i="1" s="1"/>
  <c r="S644" i="1"/>
  <c r="AC647" i="1" l="1"/>
  <c r="AE647" i="1" s="1"/>
  <c r="G647" i="1"/>
  <c r="F647" i="1" s="1"/>
  <c r="J647" i="1" s="1"/>
  <c r="P648" i="1"/>
  <c r="M648" i="1"/>
  <c r="N648" i="1" s="1"/>
  <c r="Q648" i="1"/>
  <c r="L649" i="1"/>
  <c r="O646" i="1"/>
  <c r="R646" i="1" s="1"/>
  <c r="Y669" i="1"/>
  <c r="AJ670" i="1"/>
  <c r="I670" i="1"/>
  <c r="H670" i="1" s="1"/>
  <c r="Z669" i="1"/>
  <c r="AA669" i="1" s="1"/>
  <c r="AH669" i="1" s="1"/>
  <c r="C670" i="1"/>
  <c r="AB674" i="1"/>
  <c r="X670" i="1"/>
  <c r="A671" i="1"/>
  <c r="K670" i="1"/>
  <c r="T644" i="1"/>
  <c r="AF644" i="1" s="1"/>
  <c r="S645" i="1"/>
  <c r="O647" i="1" l="1"/>
  <c r="R647" i="1" s="1"/>
  <c r="P649" i="1"/>
  <c r="Q649" i="1"/>
  <c r="M649" i="1"/>
  <c r="N649" i="1" s="1"/>
  <c r="L650" i="1"/>
  <c r="AC648" i="1"/>
  <c r="AE648" i="1" s="1"/>
  <c r="G648" i="1"/>
  <c r="F648" i="1" s="1"/>
  <c r="J648" i="1" s="1"/>
  <c r="AB675" i="1"/>
  <c r="Z670" i="1"/>
  <c r="AA670" i="1" s="1"/>
  <c r="AH670" i="1" s="1"/>
  <c r="C671" i="1"/>
  <c r="AJ671" i="1"/>
  <c r="Y670" i="1"/>
  <c r="I671" i="1"/>
  <c r="H671" i="1" s="1"/>
  <c r="T645" i="1"/>
  <c r="AF645" i="1" s="1"/>
  <c r="S646" i="1"/>
  <c r="K671" i="1"/>
  <c r="X671" i="1"/>
  <c r="A672" i="1"/>
  <c r="M650" i="1" l="1"/>
  <c r="N650" i="1" s="1"/>
  <c r="Q650" i="1"/>
  <c r="L651" i="1"/>
  <c r="P650" i="1"/>
  <c r="AC649" i="1"/>
  <c r="AE649" i="1" s="1"/>
  <c r="G649" i="1"/>
  <c r="F649" i="1" s="1"/>
  <c r="O649" i="1" s="1"/>
  <c r="R649" i="1" s="1"/>
  <c r="O648" i="1"/>
  <c r="R648" i="1" s="1"/>
  <c r="A673" i="1"/>
  <c r="K672" i="1"/>
  <c r="X672" i="1"/>
  <c r="AB676" i="1"/>
  <c r="T646" i="1"/>
  <c r="AF646" i="1" s="1"/>
  <c r="S647" i="1"/>
  <c r="Y671" i="1"/>
  <c r="C672" i="1"/>
  <c r="AJ672" i="1"/>
  <c r="Z671" i="1"/>
  <c r="AA671" i="1" s="1"/>
  <c r="AH671" i="1" s="1"/>
  <c r="I672" i="1"/>
  <c r="H672" i="1" s="1"/>
  <c r="L652" i="1" l="1"/>
  <c r="P651" i="1"/>
  <c r="Q651" i="1"/>
  <c r="M651" i="1"/>
  <c r="N651" i="1" s="1"/>
  <c r="J649" i="1"/>
  <c r="G650" i="1"/>
  <c r="F650" i="1" s="1"/>
  <c r="O650" i="1" s="1"/>
  <c r="R650" i="1" s="1"/>
  <c r="AC650" i="1"/>
  <c r="AE650" i="1" s="1"/>
  <c r="AB677" i="1"/>
  <c r="K673" i="1"/>
  <c r="X673" i="1"/>
  <c r="A674" i="1"/>
  <c r="T647" i="1"/>
  <c r="AF647" i="1" s="1"/>
  <c r="S648" i="1"/>
  <c r="Z672" i="1"/>
  <c r="AA672" i="1" s="1"/>
  <c r="AH672" i="1" s="1"/>
  <c r="C673" i="1"/>
  <c r="AJ673" i="1"/>
  <c r="Y672" i="1"/>
  <c r="I673" i="1"/>
  <c r="H673" i="1" s="1"/>
  <c r="AC651" i="1" l="1"/>
  <c r="AE651" i="1" s="1"/>
  <c r="G651" i="1"/>
  <c r="F651" i="1" s="1"/>
  <c r="J651" i="1" s="1"/>
  <c r="J650" i="1"/>
  <c r="P652" i="1"/>
  <c r="L653" i="1"/>
  <c r="Q652" i="1"/>
  <c r="M652" i="1"/>
  <c r="N652" i="1" s="1"/>
  <c r="T648" i="1"/>
  <c r="AF648" i="1" s="1"/>
  <c r="S649" i="1"/>
  <c r="AB678" i="1"/>
  <c r="Y673" i="1"/>
  <c r="C674" i="1"/>
  <c r="AJ674" i="1"/>
  <c r="Z673" i="1"/>
  <c r="AA673" i="1" s="1"/>
  <c r="AH673" i="1" s="1"/>
  <c r="I674" i="1"/>
  <c r="H674" i="1" s="1"/>
  <c r="K674" i="1"/>
  <c r="A675" i="1"/>
  <c r="X674" i="1"/>
  <c r="O651" i="1" l="1"/>
  <c r="R651" i="1" s="1"/>
  <c r="P653" i="1"/>
  <c r="Q653" i="1"/>
  <c r="L654" i="1"/>
  <c r="M653" i="1"/>
  <c r="N653" i="1" s="1"/>
  <c r="G652" i="1"/>
  <c r="F652" i="1" s="1"/>
  <c r="O652" i="1" s="1"/>
  <c r="R652" i="1" s="1"/>
  <c r="AC652" i="1"/>
  <c r="AE652" i="1" s="1"/>
  <c r="T649" i="1"/>
  <c r="AF649" i="1" s="1"/>
  <c r="S650" i="1"/>
  <c r="Z674" i="1"/>
  <c r="AA674" i="1" s="1"/>
  <c r="AH674" i="1" s="1"/>
  <c r="C675" i="1"/>
  <c r="Y674" i="1"/>
  <c r="AJ675" i="1"/>
  <c r="I675" i="1"/>
  <c r="H675" i="1" s="1"/>
  <c r="AB679" i="1"/>
  <c r="X675" i="1"/>
  <c r="K675" i="1"/>
  <c r="A676" i="1"/>
  <c r="AC653" i="1" l="1"/>
  <c r="AE653" i="1" s="1"/>
  <c r="G653" i="1"/>
  <c r="F653" i="1" s="1"/>
  <c r="O653" i="1" s="1"/>
  <c r="R653" i="1" s="1"/>
  <c r="L655" i="1"/>
  <c r="M654" i="1"/>
  <c r="N654" i="1" s="1"/>
  <c r="Q654" i="1"/>
  <c r="P654" i="1"/>
  <c r="J652" i="1"/>
  <c r="Y675" i="1"/>
  <c r="I676" i="1"/>
  <c r="H676" i="1" s="1"/>
  <c r="Z675" i="1"/>
  <c r="AA675" i="1" s="1"/>
  <c r="AH675" i="1" s="1"/>
  <c r="C676" i="1"/>
  <c r="AJ676" i="1"/>
  <c r="K676" i="1"/>
  <c r="X676" i="1"/>
  <c r="A677" i="1"/>
  <c r="AB680" i="1"/>
  <c r="T650" i="1"/>
  <c r="AF650" i="1" s="1"/>
  <c r="S651" i="1"/>
  <c r="J653" i="1" l="1"/>
  <c r="G654" i="1"/>
  <c r="F654" i="1" s="1"/>
  <c r="O654" i="1" s="1"/>
  <c r="R654" i="1" s="1"/>
  <c r="AC654" i="1"/>
  <c r="AE654" i="1" s="1"/>
  <c r="L656" i="1"/>
  <c r="M655" i="1"/>
  <c r="N655" i="1" s="1"/>
  <c r="Q655" i="1"/>
  <c r="P655" i="1"/>
  <c r="AB681" i="1"/>
  <c r="X677" i="1"/>
  <c r="A678" i="1"/>
  <c r="K677" i="1"/>
  <c r="Z676" i="1"/>
  <c r="AA676" i="1" s="1"/>
  <c r="AH676" i="1" s="1"/>
  <c r="C677" i="1"/>
  <c r="AJ677" i="1"/>
  <c r="Y676" i="1"/>
  <c r="I677" i="1"/>
  <c r="H677" i="1" s="1"/>
  <c r="T651" i="1"/>
  <c r="AF651" i="1" s="1"/>
  <c r="S652" i="1"/>
  <c r="J654" i="1" l="1"/>
  <c r="AC655" i="1"/>
  <c r="AE655" i="1" s="1"/>
  <c r="G655" i="1"/>
  <c r="F655" i="1" s="1"/>
  <c r="O655" i="1" s="1"/>
  <c r="R655" i="1" s="1"/>
  <c r="M656" i="1"/>
  <c r="N656" i="1" s="1"/>
  <c r="P656" i="1"/>
  <c r="Q656" i="1"/>
  <c r="L657" i="1"/>
  <c r="T652" i="1"/>
  <c r="AF652" i="1" s="1"/>
  <c r="S653" i="1"/>
  <c r="AB682" i="1"/>
  <c r="Y677" i="1"/>
  <c r="C678" i="1"/>
  <c r="AJ678" i="1"/>
  <c r="Z677" i="1"/>
  <c r="AA677" i="1" s="1"/>
  <c r="AH677" i="1" s="1"/>
  <c r="I678" i="1"/>
  <c r="H678" i="1" s="1"/>
  <c r="K678" i="1"/>
  <c r="X678" i="1"/>
  <c r="A679" i="1"/>
  <c r="J655" i="1" l="1"/>
  <c r="M657" i="1"/>
  <c r="N657" i="1" s="1"/>
  <c r="P657" i="1"/>
  <c r="Q657" i="1"/>
  <c r="L658" i="1"/>
  <c r="AC656" i="1"/>
  <c r="AE656" i="1" s="1"/>
  <c r="G656" i="1"/>
  <c r="F656" i="1" s="1"/>
  <c r="J656" i="1" s="1"/>
  <c r="AB683" i="1"/>
  <c r="X679" i="1"/>
  <c r="A680" i="1"/>
  <c r="K679" i="1"/>
  <c r="Z678" i="1"/>
  <c r="AA678" i="1" s="1"/>
  <c r="AH678" i="1" s="1"/>
  <c r="I679" i="1"/>
  <c r="H679" i="1" s="1"/>
  <c r="Y678" i="1"/>
  <c r="C679" i="1"/>
  <c r="AJ679" i="1"/>
  <c r="T653" i="1"/>
  <c r="AF653" i="1" s="1"/>
  <c r="S654" i="1"/>
  <c r="O656" i="1" l="1"/>
  <c r="R656" i="1" s="1"/>
  <c r="P658" i="1"/>
  <c r="M658" i="1"/>
  <c r="N658" i="1" s="1"/>
  <c r="Q658" i="1"/>
  <c r="L659" i="1"/>
  <c r="G657" i="1"/>
  <c r="F657" i="1" s="1"/>
  <c r="J657" i="1" s="1"/>
  <c r="AC657" i="1"/>
  <c r="AE657" i="1" s="1"/>
  <c r="Y679" i="1"/>
  <c r="AJ680" i="1"/>
  <c r="I680" i="1"/>
  <c r="H680" i="1" s="1"/>
  <c r="Z679" i="1"/>
  <c r="AA679" i="1" s="1"/>
  <c r="AH679" i="1" s="1"/>
  <c r="C680" i="1"/>
  <c r="T654" i="1"/>
  <c r="AF654" i="1" s="1"/>
  <c r="S655" i="1"/>
  <c r="A681" i="1"/>
  <c r="X680" i="1"/>
  <c r="K680" i="1"/>
  <c r="AB684" i="1"/>
  <c r="M659" i="1" l="1"/>
  <c r="N659" i="1" s="1"/>
  <c r="Q659" i="1"/>
  <c r="L660" i="1"/>
  <c r="P659" i="1"/>
  <c r="AC658" i="1"/>
  <c r="AE658" i="1" s="1"/>
  <c r="G658" i="1"/>
  <c r="F658" i="1" s="1"/>
  <c r="O658" i="1" s="1"/>
  <c r="R658" i="1" s="1"/>
  <c r="O657" i="1"/>
  <c r="R657" i="1" s="1"/>
  <c r="Z680" i="1"/>
  <c r="AA680" i="1" s="1"/>
  <c r="AH680" i="1" s="1"/>
  <c r="I681" i="1"/>
  <c r="H681" i="1" s="1"/>
  <c r="Y680" i="1"/>
  <c r="C681" i="1"/>
  <c r="AJ681" i="1"/>
  <c r="AB685" i="1"/>
  <c r="K681" i="1"/>
  <c r="X681" i="1"/>
  <c r="A682" i="1"/>
  <c r="T655" i="1"/>
  <c r="AF655" i="1" s="1"/>
  <c r="S656" i="1"/>
  <c r="M660" i="1" l="1"/>
  <c r="N660" i="1" s="1"/>
  <c r="Q660" i="1"/>
  <c r="L661" i="1"/>
  <c r="P660" i="1"/>
  <c r="J658" i="1"/>
  <c r="AC659" i="1"/>
  <c r="AE659" i="1" s="1"/>
  <c r="G659" i="1"/>
  <c r="F659" i="1" s="1"/>
  <c r="J659" i="1" s="1"/>
  <c r="X682" i="1"/>
  <c r="K682" i="1"/>
  <c r="A683" i="1"/>
  <c r="T656" i="1"/>
  <c r="AF656" i="1" s="1"/>
  <c r="S657" i="1"/>
  <c r="AB686" i="1"/>
  <c r="Y681" i="1"/>
  <c r="AJ682" i="1"/>
  <c r="I682" i="1"/>
  <c r="H682" i="1" s="1"/>
  <c r="Z681" i="1"/>
  <c r="AA681" i="1" s="1"/>
  <c r="AH681" i="1" s="1"/>
  <c r="C682" i="1"/>
  <c r="L662" i="1" l="1"/>
  <c r="P661" i="1"/>
  <c r="M661" i="1"/>
  <c r="N661" i="1" s="1"/>
  <c r="Q661" i="1"/>
  <c r="O659" i="1"/>
  <c r="R659" i="1" s="1"/>
  <c r="AC660" i="1"/>
  <c r="AE660" i="1" s="1"/>
  <c r="G660" i="1"/>
  <c r="F660" i="1" s="1"/>
  <c r="O660" i="1" s="1"/>
  <c r="R660" i="1" s="1"/>
  <c r="Z682" i="1"/>
  <c r="AA682" i="1" s="1"/>
  <c r="AH682" i="1" s="1"/>
  <c r="C683" i="1"/>
  <c r="Y682" i="1"/>
  <c r="AJ683" i="1"/>
  <c r="I683" i="1"/>
  <c r="H683" i="1" s="1"/>
  <c r="AB687" i="1"/>
  <c r="X683" i="1"/>
  <c r="K683" i="1"/>
  <c r="A684" i="1"/>
  <c r="T657" i="1"/>
  <c r="AF657" i="1" s="1"/>
  <c r="S658" i="1"/>
  <c r="J660" i="1" l="1"/>
  <c r="AC661" i="1"/>
  <c r="AE661" i="1" s="1"/>
  <c r="G661" i="1"/>
  <c r="F661" i="1" s="1"/>
  <c r="O661" i="1" s="1"/>
  <c r="R661" i="1" s="1"/>
  <c r="Q662" i="1"/>
  <c r="M662" i="1"/>
  <c r="N662" i="1" s="1"/>
  <c r="P662" i="1"/>
  <c r="L663" i="1"/>
  <c r="A685" i="1"/>
  <c r="K684" i="1"/>
  <c r="X684" i="1"/>
  <c r="AB688" i="1"/>
  <c r="Y683" i="1"/>
  <c r="C684" i="1"/>
  <c r="AJ684" i="1"/>
  <c r="Z683" i="1"/>
  <c r="AA683" i="1" s="1"/>
  <c r="AH683" i="1" s="1"/>
  <c r="I684" i="1"/>
  <c r="H684" i="1" s="1"/>
  <c r="T658" i="1"/>
  <c r="AF658" i="1" s="1"/>
  <c r="S659" i="1"/>
  <c r="J661" i="1" l="1"/>
  <c r="Q663" i="1"/>
  <c r="M663" i="1"/>
  <c r="N663" i="1" s="1"/>
  <c r="P663" i="1"/>
  <c r="L664" i="1"/>
  <c r="AC662" i="1"/>
  <c r="AE662" i="1" s="1"/>
  <c r="G662" i="1"/>
  <c r="F662" i="1" s="1"/>
  <c r="O662" i="1" s="1"/>
  <c r="R662" i="1" s="1"/>
  <c r="T659" i="1"/>
  <c r="AF659" i="1" s="1"/>
  <c r="S660" i="1"/>
  <c r="AB689" i="1"/>
  <c r="X685" i="1"/>
  <c r="K685" i="1"/>
  <c r="A686" i="1"/>
  <c r="Z684" i="1"/>
  <c r="AA684" i="1" s="1"/>
  <c r="AH684" i="1" s="1"/>
  <c r="I685" i="1"/>
  <c r="H685" i="1" s="1"/>
  <c r="Y684" i="1"/>
  <c r="C685" i="1"/>
  <c r="AJ685" i="1"/>
  <c r="Q664" i="1" l="1"/>
  <c r="L665" i="1"/>
  <c r="M664" i="1"/>
  <c r="N664" i="1" s="1"/>
  <c r="P664" i="1"/>
  <c r="G663" i="1"/>
  <c r="F663" i="1" s="1"/>
  <c r="J663" i="1" s="1"/>
  <c r="AC663" i="1"/>
  <c r="AE663" i="1" s="1"/>
  <c r="J662" i="1"/>
  <c r="Y685" i="1"/>
  <c r="I686" i="1"/>
  <c r="H686" i="1" s="1"/>
  <c r="Z685" i="1"/>
  <c r="AA685" i="1" s="1"/>
  <c r="AH685" i="1" s="1"/>
  <c r="C686" i="1"/>
  <c r="AJ686" i="1"/>
  <c r="AB690" i="1"/>
  <c r="X686" i="1"/>
  <c r="A687" i="1"/>
  <c r="K686" i="1"/>
  <c r="T660" i="1"/>
  <c r="AF660" i="1" s="1"/>
  <c r="S661" i="1"/>
  <c r="G664" i="1" l="1"/>
  <c r="F664" i="1" s="1"/>
  <c r="J664" i="1" s="1"/>
  <c r="AC664" i="1"/>
  <c r="AE664" i="1" s="1"/>
  <c r="O663" i="1"/>
  <c r="R663" i="1" s="1"/>
  <c r="Q665" i="1"/>
  <c r="L666" i="1"/>
  <c r="M665" i="1"/>
  <c r="N665" i="1" s="1"/>
  <c r="P665" i="1"/>
  <c r="X687" i="1"/>
  <c r="A688" i="1"/>
  <c r="K687" i="1"/>
  <c r="Z686" i="1"/>
  <c r="AA686" i="1" s="1"/>
  <c r="AH686" i="1" s="1"/>
  <c r="I687" i="1"/>
  <c r="H687" i="1" s="1"/>
  <c r="Y686" i="1"/>
  <c r="C687" i="1"/>
  <c r="AJ687" i="1"/>
  <c r="T661" i="1"/>
  <c r="AF661" i="1" s="1"/>
  <c r="S662" i="1"/>
  <c r="AB691" i="1"/>
  <c r="O664" i="1" l="1"/>
  <c r="R664" i="1" s="1"/>
  <c r="G665" i="1"/>
  <c r="F665" i="1" s="1"/>
  <c r="O665" i="1" s="1"/>
  <c r="R665" i="1" s="1"/>
  <c r="AC665" i="1"/>
  <c r="AE665" i="1" s="1"/>
  <c r="L667" i="1"/>
  <c r="Q666" i="1"/>
  <c r="P666" i="1"/>
  <c r="M666" i="1"/>
  <c r="N666" i="1" s="1"/>
  <c r="A689" i="1"/>
  <c r="X688" i="1"/>
  <c r="K688" i="1"/>
  <c r="Y687" i="1"/>
  <c r="C688" i="1"/>
  <c r="AJ688" i="1"/>
  <c r="Z687" i="1"/>
  <c r="AA687" i="1" s="1"/>
  <c r="AH687" i="1" s="1"/>
  <c r="I688" i="1"/>
  <c r="H688" i="1" s="1"/>
  <c r="AB692" i="1"/>
  <c r="T662" i="1"/>
  <c r="AF662" i="1" s="1"/>
  <c r="S663" i="1"/>
  <c r="J665" i="1" l="1"/>
  <c r="G666" i="1"/>
  <c r="F666" i="1" s="1"/>
  <c r="O666" i="1" s="1"/>
  <c r="R666" i="1" s="1"/>
  <c r="AC666" i="1"/>
  <c r="AE666" i="1" s="1"/>
  <c r="M667" i="1"/>
  <c r="N667" i="1" s="1"/>
  <c r="L668" i="1"/>
  <c r="P667" i="1"/>
  <c r="Q667" i="1"/>
  <c r="T663" i="1"/>
  <c r="AF663" i="1" s="1"/>
  <c r="S664" i="1"/>
  <c r="AB693" i="1"/>
  <c r="X689" i="1"/>
  <c r="A690" i="1"/>
  <c r="K689" i="1"/>
  <c r="Z688" i="1"/>
  <c r="AA688" i="1" s="1"/>
  <c r="AH688" i="1" s="1"/>
  <c r="C689" i="1"/>
  <c r="Y688" i="1"/>
  <c r="AJ689" i="1"/>
  <c r="I689" i="1"/>
  <c r="H689" i="1" s="1"/>
  <c r="J666" i="1" l="1"/>
  <c r="M668" i="1"/>
  <c r="N668" i="1" s="1"/>
  <c r="L669" i="1"/>
  <c r="G667" i="1"/>
  <c r="F667" i="1" s="1"/>
  <c r="O667" i="1" s="1"/>
  <c r="R667" i="1" s="1"/>
  <c r="AC667" i="1"/>
  <c r="AE667" i="1" s="1"/>
  <c r="C690" i="1"/>
  <c r="Y689" i="1"/>
  <c r="AJ690" i="1"/>
  <c r="I690" i="1"/>
  <c r="H690" i="1" s="1"/>
  <c r="Z689" i="1"/>
  <c r="AA689" i="1" s="1"/>
  <c r="AH689" i="1" s="1"/>
  <c r="AB694" i="1"/>
  <c r="T664" i="1"/>
  <c r="AF664" i="1" s="1"/>
  <c r="S665" i="1"/>
  <c r="A691" i="1"/>
  <c r="X690" i="1"/>
  <c r="K690" i="1"/>
  <c r="J667" i="1" l="1"/>
  <c r="P668" i="1"/>
  <c r="Q668" i="1" s="1"/>
  <c r="Q669" i="1" s="1"/>
  <c r="M669" i="1"/>
  <c r="N669" i="1" s="1"/>
  <c r="L670" i="1"/>
  <c r="G668" i="1"/>
  <c r="F668" i="1" s="1"/>
  <c r="J668" i="1" s="1"/>
  <c r="AC668" i="1"/>
  <c r="AE668" i="1" s="1"/>
  <c r="A692" i="1"/>
  <c r="X691" i="1"/>
  <c r="K691" i="1"/>
  <c r="AB695" i="1"/>
  <c r="Y690" i="1"/>
  <c r="C691" i="1"/>
  <c r="AJ691" i="1"/>
  <c r="Z690" i="1"/>
  <c r="AA690" i="1" s="1"/>
  <c r="AH690" i="1" s="1"/>
  <c r="I691" i="1"/>
  <c r="H691" i="1" s="1"/>
  <c r="T665" i="1"/>
  <c r="AF665" i="1" s="1"/>
  <c r="S666" i="1"/>
  <c r="Q670" i="1" l="1"/>
  <c r="P669" i="1"/>
  <c r="P670" i="1" s="1"/>
  <c r="O668" i="1"/>
  <c r="R668" i="1" s="1"/>
  <c r="M670" i="1"/>
  <c r="N670" i="1" s="1"/>
  <c r="L671" i="1"/>
  <c r="G669" i="1"/>
  <c r="F669" i="1" s="1"/>
  <c r="O669" i="1" s="1"/>
  <c r="R669" i="1" s="1"/>
  <c r="AC669" i="1"/>
  <c r="AE669" i="1" s="1"/>
  <c r="AB696" i="1"/>
  <c r="K692" i="1"/>
  <c r="X692" i="1"/>
  <c r="A693" i="1"/>
  <c r="Z691" i="1"/>
  <c r="AA691" i="1" s="1"/>
  <c r="AH691" i="1" s="1"/>
  <c r="C692" i="1"/>
  <c r="AJ692" i="1"/>
  <c r="Y691" i="1"/>
  <c r="I692" i="1"/>
  <c r="H692" i="1" s="1"/>
  <c r="T666" i="1"/>
  <c r="AF666" i="1" s="1"/>
  <c r="S667" i="1"/>
  <c r="M671" i="1" l="1"/>
  <c r="N671" i="1" s="1"/>
  <c r="L672" i="1"/>
  <c r="G670" i="1"/>
  <c r="F670" i="1" s="1"/>
  <c r="J670" i="1" s="1"/>
  <c r="AC670" i="1"/>
  <c r="AE670" i="1" s="1"/>
  <c r="J669" i="1"/>
  <c r="Q671" i="1"/>
  <c r="P671" i="1"/>
  <c r="K693" i="1"/>
  <c r="A694" i="1"/>
  <c r="X693" i="1"/>
  <c r="AJ693" i="1"/>
  <c r="Y692" i="1"/>
  <c r="I693" i="1"/>
  <c r="H693" i="1" s="1"/>
  <c r="C693" i="1"/>
  <c r="Z692" i="1"/>
  <c r="AA692" i="1" s="1"/>
  <c r="AH692" i="1" s="1"/>
  <c r="AB697" i="1"/>
  <c r="T667" i="1"/>
  <c r="S668" i="1"/>
  <c r="O670" i="1" l="1"/>
  <c r="R670" i="1" s="1"/>
  <c r="P672" i="1"/>
  <c r="M672" i="1"/>
  <c r="N672" i="1" s="1"/>
  <c r="L673" i="1"/>
  <c r="Q672" i="1"/>
  <c r="AC671" i="1"/>
  <c r="AE671" i="1" s="1"/>
  <c r="G671" i="1"/>
  <c r="F671" i="1" s="1"/>
  <c r="O671" i="1" s="1"/>
  <c r="R671" i="1" s="1"/>
  <c r="T668" i="1"/>
  <c r="AF668" i="1" s="1"/>
  <c r="S669" i="1"/>
  <c r="X694" i="1"/>
  <c r="A695" i="1"/>
  <c r="K694" i="1"/>
  <c r="AF667" i="1"/>
  <c r="AA667" i="1"/>
  <c r="AB698" i="1"/>
  <c r="Y693" i="1"/>
  <c r="AJ694" i="1"/>
  <c r="I694" i="1"/>
  <c r="H694" i="1" s="1"/>
  <c r="Z693" i="1"/>
  <c r="AA693" i="1" s="1"/>
  <c r="AH693" i="1" s="1"/>
  <c r="C694" i="1"/>
  <c r="P673" i="1" l="1"/>
  <c r="Q673" i="1"/>
  <c r="L674" i="1"/>
  <c r="M673" i="1"/>
  <c r="N673" i="1" s="1"/>
  <c r="G672" i="1"/>
  <c r="F672" i="1" s="1"/>
  <c r="O672" i="1" s="1"/>
  <c r="R672" i="1" s="1"/>
  <c r="AC672" i="1"/>
  <c r="AE672" i="1" s="1"/>
  <c r="J671" i="1"/>
  <c r="AH667" i="1"/>
  <c r="T669" i="1"/>
  <c r="AF669" i="1" s="1"/>
  <c r="S670" i="1"/>
  <c r="A696" i="1"/>
  <c r="X695" i="1"/>
  <c r="K695" i="1"/>
  <c r="C695" i="1"/>
  <c r="Z694" i="1"/>
  <c r="AA694" i="1" s="1"/>
  <c r="AH694" i="1" s="1"/>
  <c r="AJ695" i="1"/>
  <c r="I695" i="1"/>
  <c r="H695" i="1" s="1"/>
  <c r="Y694" i="1"/>
  <c r="AB699" i="1"/>
  <c r="J672" i="1" l="1"/>
  <c r="G673" i="1"/>
  <c r="F673" i="1" s="1"/>
  <c r="O673" i="1" s="1"/>
  <c r="R673" i="1" s="1"/>
  <c r="AC673" i="1"/>
  <c r="AE673" i="1" s="1"/>
  <c r="M674" i="1"/>
  <c r="N674" i="1" s="1"/>
  <c r="P674" i="1"/>
  <c r="Q674" i="1"/>
  <c r="L675" i="1"/>
  <c r="T670" i="1"/>
  <c r="AF670" i="1" s="1"/>
  <c r="S671" i="1"/>
  <c r="AB700" i="1"/>
  <c r="Z695" i="1"/>
  <c r="AA695" i="1" s="1"/>
  <c r="AH695" i="1" s="1"/>
  <c r="C696" i="1"/>
  <c r="AJ696" i="1"/>
  <c r="Y695" i="1"/>
  <c r="I696" i="1"/>
  <c r="H696" i="1" s="1"/>
  <c r="A697" i="1"/>
  <c r="X696" i="1"/>
  <c r="K696" i="1"/>
  <c r="J673" i="1" l="1"/>
  <c r="P675" i="1"/>
  <c r="M675" i="1"/>
  <c r="N675" i="1" s="1"/>
  <c r="Q675" i="1"/>
  <c r="L676" i="1"/>
  <c r="AC674" i="1"/>
  <c r="AE674" i="1" s="1"/>
  <c r="G674" i="1"/>
  <c r="F674" i="1" s="1"/>
  <c r="J674" i="1" s="1"/>
  <c r="T671" i="1"/>
  <c r="AF671" i="1" s="1"/>
  <c r="S672" i="1"/>
  <c r="K697" i="1"/>
  <c r="X697" i="1"/>
  <c r="A698" i="1"/>
  <c r="AB701" i="1"/>
  <c r="Y696" i="1"/>
  <c r="C697" i="1"/>
  <c r="AJ697" i="1"/>
  <c r="Z696" i="1"/>
  <c r="AA696" i="1" s="1"/>
  <c r="AH696" i="1" s="1"/>
  <c r="I697" i="1"/>
  <c r="H697" i="1" s="1"/>
  <c r="M676" i="1" l="1"/>
  <c r="N676" i="1" s="1"/>
  <c r="P676" i="1"/>
  <c r="Q676" i="1"/>
  <c r="L677" i="1"/>
  <c r="O674" i="1"/>
  <c r="R674" i="1" s="1"/>
  <c r="AC675" i="1"/>
  <c r="AE675" i="1" s="1"/>
  <c r="G675" i="1"/>
  <c r="F675" i="1" s="1"/>
  <c r="O675" i="1" s="1"/>
  <c r="R675" i="1" s="1"/>
  <c r="A699" i="1"/>
  <c r="X698" i="1"/>
  <c r="K698" i="1"/>
  <c r="T672" i="1"/>
  <c r="AF672" i="1" s="1"/>
  <c r="S673" i="1"/>
  <c r="AB702" i="1"/>
  <c r="Y697" i="1"/>
  <c r="I698" i="1"/>
  <c r="H698" i="1" s="1"/>
  <c r="Z697" i="1"/>
  <c r="AA697" i="1" s="1"/>
  <c r="AH697" i="1" s="1"/>
  <c r="C698" i="1"/>
  <c r="AJ698" i="1"/>
  <c r="J675" i="1" l="1"/>
  <c r="P677" i="1"/>
  <c r="Q677" i="1"/>
  <c r="L678" i="1"/>
  <c r="M677" i="1"/>
  <c r="N677" i="1" s="1"/>
  <c r="G676" i="1"/>
  <c r="F676" i="1" s="1"/>
  <c r="O676" i="1" s="1"/>
  <c r="R676" i="1" s="1"/>
  <c r="AC676" i="1"/>
  <c r="AE676" i="1" s="1"/>
  <c r="AB703" i="1"/>
  <c r="T673" i="1"/>
  <c r="AF673" i="1" s="1"/>
  <c r="S674" i="1"/>
  <c r="K699" i="1"/>
  <c r="X699" i="1"/>
  <c r="A700" i="1"/>
  <c r="AJ699" i="1"/>
  <c r="Z698" i="1"/>
  <c r="I699" i="1"/>
  <c r="H699" i="1" s="1"/>
  <c r="Y698" i="1"/>
  <c r="C699" i="1"/>
  <c r="G677" i="1" l="1"/>
  <c r="F677" i="1" s="1"/>
  <c r="O677" i="1" s="1"/>
  <c r="R677" i="1" s="1"/>
  <c r="AC677" i="1"/>
  <c r="AE677" i="1" s="1"/>
  <c r="L679" i="1"/>
  <c r="M678" i="1"/>
  <c r="N678" i="1" s="1"/>
  <c r="Q678" i="1"/>
  <c r="P678" i="1"/>
  <c r="J676" i="1"/>
  <c r="T674" i="1"/>
  <c r="AF674" i="1" s="1"/>
  <c r="S675" i="1"/>
  <c r="AB704" i="1"/>
  <c r="X700" i="1"/>
  <c r="K700" i="1"/>
  <c r="A701" i="1"/>
  <c r="C700" i="1"/>
  <c r="Y699" i="1"/>
  <c r="AJ700" i="1"/>
  <c r="I700" i="1"/>
  <c r="H700" i="1" s="1"/>
  <c r="Z699" i="1"/>
  <c r="AA699" i="1" s="1"/>
  <c r="AH699" i="1" s="1"/>
  <c r="J677" i="1" l="1"/>
  <c r="AC678" i="1"/>
  <c r="AE678" i="1" s="1"/>
  <c r="G678" i="1"/>
  <c r="F678" i="1" s="1"/>
  <c r="J678" i="1" s="1"/>
  <c r="P679" i="1"/>
  <c r="M679" i="1"/>
  <c r="N679" i="1" s="1"/>
  <c r="Q679" i="1"/>
  <c r="L680" i="1"/>
  <c r="K701" i="1"/>
  <c r="X701" i="1"/>
  <c r="A702" i="1"/>
  <c r="T675" i="1"/>
  <c r="AF675" i="1" s="1"/>
  <c r="S676" i="1"/>
  <c r="Y700" i="1"/>
  <c r="AJ701" i="1"/>
  <c r="I701" i="1"/>
  <c r="H701" i="1" s="1"/>
  <c r="Z700" i="1"/>
  <c r="AA700" i="1" s="1"/>
  <c r="AH700" i="1" s="1"/>
  <c r="C701" i="1"/>
  <c r="AB705" i="1"/>
  <c r="O678" i="1" l="1"/>
  <c r="R678" i="1" s="1"/>
  <c r="L681" i="1"/>
  <c r="M680" i="1"/>
  <c r="N680" i="1" s="1"/>
  <c r="P680" i="1"/>
  <c r="Q680" i="1"/>
  <c r="G679" i="1"/>
  <c r="F679" i="1" s="1"/>
  <c r="O679" i="1" s="1"/>
  <c r="R679" i="1" s="1"/>
  <c r="AC679" i="1"/>
  <c r="AE679" i="1" s="1"/>
  <c r="T676" i="1"/>
  <c r="AF676" i="1" s="1"/>
  <c r="S677" i="1"/>
  <c r="AB706" i="1"/>
  <c r="X702" i="1"/>
  <c r="A703" i="1"/>
  <c r="K702" i="1"/>
  <c r="Z701" i="1"/>
  <c r="AA701" i="1" s="1"/>
  <c r="AH701" i="1" s="1"/>
  <c r="C702" i="1"/>
  <c r="AJ702" i="1"/>
  <c r="Y701" i="1"/>
  <c r="I702" i="1"/>
  <c r="H702" i="1" s="1"/>
  <c r="J679" i="1" l="1"/>
  <c r="G680" i="1"/>
  <c r="F680" i="1" s="1"/>
  <c r="O680" i="1" s="1"/>
  <c r="R680" i="1" s="1"/>
  <c r="AC680" i="1"/>
  <c r="AE680" i="1" s="1"/>
  <c r="M681" i="1"/>
  <c r="N681" i="1" s="1"/>
  <c r="Q681" i="1"/>
  <c r="P681" i="1"/>
  <c r="L682" i="1"/>
  <c r="Z702" i="1"/>
  <c r="AA702" i="1" s="1"/>
  <c r="AH702" i="1" s="1"/>
  <c r="I703" i="1"/>
  <c r="H703" i="1" s="1"/>
  <c r="Y702" i="1"/>
  <c r="C703" i="1"/>
  <c r="AJ703" i="1"/>
  <c r="T677" i="1"/>
  <c r="AF677" i="1" s="1"/>
  <c r="S678" i="1"/>
  <c r="X703" i="1"/>
  <c r="A704" i="1"/>
  <c r="K703" i="1"/>
  <c r="AB707" i="1"/>
  <c r="J680" i="1" l="1"/>
  <c r="M682" i="1"/>
  <c r="N682" i="1" s="1"/>
  <c r="P682" i="1"/>
  <c r="Q682" i="1"/>
  <c r="L683" i="1"/>
  <c r="AC681" i="1"/>
  <c r="AE681" i="1" s="1"/>
  <c r="G681" i="1"/>
  <c r="F681" i="1" s="1"/>
  <c r="J681" i="1" s="1"/>
  <c r="K704" i="1"/>
  <c r="X704" i="1"/>
  <c r="A705" i="1"/>
  <c r="AB708" i="1"/>
  <c r="Y703" i="1"/>
  <c r="C704" i="1"/>
  <c r="AJ704" i="1"/>
  <c r="Z703" i="1"/>
  <c r="AA703" i="1" s="1"/>
  <c r="AH703" i="1" s="1"/>
  <c r="I704" i="1"/>
  <c r="H704" i="1" s="1"/>
  <c r="T678" i="1"/>
  <c r="AF678" i="1" s="1"/>
  <c r="S679" i="1"/>
  <c r="O681" i="1" l="1"/>
  <c r="R681" i="1" s="1"/>
  <c r="M683" i="1"/>
  <c r="N683" i="1" s="1"/>
  <c r="P683" i="1"/>
  <c r="Q683" i="1"/>
  <c r="L684" i="1"/>
  <c r="AC682" i="1"/>
  <c r="AE682" i="1" s="1"/>
  <c r="G682" i="1"/>
  <c r="F682" i="1" s="1"/>
  <c r="O682" i="1" s="1"/>
  <c r="R682" i="1" s="1"/>
  <c r="X705" i="1"/>
  <c r="A706" i="1"/>
  <c r="K705" i="1"/>
  <c r="AB709" i="1"/>
  <c r="Y704" i="1"/>
  <c r="C705" i="1"/>
  <c r="AJ705" i="1"/>
  <c r="Z704" i="1"/>
  <c r="AA704" i="1" s="1"/>
  <c r="AH704" i="1" s="1"/>
  <c r="I705" i="1"/>
  <c r="H705" i="1" s="1"/>
  <c r="T679" i="1"/>
  <c r="AF679" i="1" s="1"/>
  <c r="S680" i="1"/>
  <c r="J682" i="1" l="1"/>
  <c r="M684" i="1"/>
  <c r="N684" i="1" s="1"/>
  <c r="Q684" i="1"/>
  <c r="L685" i="1"/>
  <c r="P684" i="1"/>
  <c r="G683" i="1"/>
  <c r="F683" i="1" s="1"/>
  <c r="O683" i="1" s="1"/>
  <c r="R683" i="1" s="1"/>
  <c r="AC683" i="1"/>
  <c r="AE683" i="1" s="1"/>
  <c r="AB710" i="1"/>
  <c r="T680" i="1"/>
  <c r="AF680" i="1" s="1"/>
  <c r="S681" i="1"/>
  <c r="I706" i="1"/>
  <c r="H706" i="1" s="1"/>
  <c r="Z705" i="1"/>
  <c r="AA705" i="1" s="1"/>
  <c r="AH705" i="1" s="1"/>
  <c r="C706" i="1"/>
  <c r="Y705" i="1"/>
  <c r="AJ706" i="1"/>
  <c r="A707" i="1"/>
  <c r="X706" i="1"/>
  <c r="K706" i="1"/>
  <c r="J683" i="1" l="1"/>
  <c r="M685" i="1"/>
  <c r="N685" i="1" s="1"/>
  <c r="P685" i="1"/>
  <c r="Q685" i="1"/>
  <c r="L686" i="1"/>
  <c r="G684" i="1"/>
  <c r="F684" i="1" s="1"/>
  <c r="O684" i="1" s="1"/>
  <c r="R684" i="1" s="1"/>
  <c r="AC684" i="1"/>
  <c r="AE684" i="1" s="1"/>
  <c r="AB711" i="1"/>
  <c r="T681" i="1"/>
  <c r="AF681" i="1" s="1"/>
  <c r="S682" i="1"/>
  <c r="Z706" i="1"/>
  <c r="AA706" i="1" s="1"/>
  <c r="AH706" i="1" s="1"/>
  <c r="I707" i="1"/>
  <c r="H707" i="1" s="1"/>
  <c r="Y706" i="1"/>
  <c r="C707" i="1"/>
  <c r="AJ707" i="1"/>
  <c r="K707" i="1"/>
  <c r="X707" i="1"/>
  <c r="A708" i="1"/>
  <c r="J684" i="1" l="1"/>
  <c r="Q686" i="1"/>
  <c r="P686" i="1"/>
  <c r="L687" i="1"/>
  <c r="M686" i="1"/>
  <c r="N686" i="1" s="1"/>
  <c r="AC685" i="1"/>
  <c r="AE685" i="1" s="1"/>
  <c r="G685" i="1"/>
  <c r="F685" i="1" s="1"/>
  <c r="J685" i="1" s="1"/>
  <c r="C708" i="1"/>
  <c r="Y707" i="1"/>
  <c r="AJ708" i="1"/>
  <c r="I708" i="1"/>
  <c r="H708" i="1" s="1"/>
  <c r="Z707" i="1"/>
  <c r="AA707" i="1" s="1"/>
  <c r="AH707" i="1" s="1"/>
  <c r="K708" i="1"/>
  <c r="A709" i="1"/>
  <c r="X708" i="1"/>
  <c r="AB712" i="1"/>
  <c r="T682" i="1"/>
  <c r="AF682" i="1" s="1"/>
  <c r="S683" i="1"/>
  <c r="AC686" i="1" l="1"/>
  <c r="AE686" i="1" s="1"/>
  <c r="G686" i="1"/>
  <c r="F686" i="1" s="1"/>
  <c r="O686" i="1" s="1"/>
  <c r="R686" i="1" s="1"/>
  <c r="M687" i="1"/>
  <c r="N687" i="1" s="1"/>
  <c r="Q687" i="1"/>
  <c r="L688" i="1"/>
  <c r="P687" i="1"/>
  <c r="O685" i="1"/>
  <c r="R685" i="1" s="1"/>
  <c r="Y708" i="1"/>
  <c r="C709" i="1"/>
  <c r="Z708" i="1"/>
  <c r="AA708" i="1" s="1"/>
  <c r="AH708" i="1" s="1"/>
  <c r="AJ709" i="1"/>
  <c r="I709" i="1"/>
  <c r="H709" i="1" s="1"/>
  <c r="T683" i="1"/>
  <c r="AF683" i="1" s="1"/>
  <c r="S684" i="1"/>
  <c r="AB713" i="1"/>
  <c r="K709" i="1"/>
  <c r="A710" i="1"/>
  <c r="X709" i="1"/>
  <c r="J686" i="1" l="1"/>
  <c r="M688" i="1"/>
  <c r="N688" i="1" s="1"/>
  <c r="P688" i="1"/>
  <c r="Q688" i="1"/>
  <c r="L689" i="1"/>
  <c r="G687" i="1"/>
  <c r="F687" i="1" s="1"/>
  <c r="O687" i="1" s="1"/>
  <c r="R687" i="1" s="1"/>
  <c r="AC687" i="1"/>
  <c r="AE687" i="1" s="1"/>
  <c r="Z709" i="1"/>
  <c r="AA709" i="1" s="1"/>
  <c r="AH709" i="1" s="1"/>
  <c r="C710" i="1"/>
  <c r="AJ710" i="1"/>
  <c r="I710" i="1"/>
  <c r="H710" i="1" s="1"/>
  <c r="Y709" i="1"/>
  <c r="AB714" i="1"/>
  <c r="T684" i="1"/>
  <c r="AF684" i="1" s="1"/>
  <c r="S685" i="1"/>
  <c r="K710" i="1"/>
  <c r="A711" i="1"/>
  <c r="X710" i="1"/>
  <c r="J687" i="1" l="1"/>
  <c r="L690" i="1"/>
  <c r="M689" i="1"/>
  <c r="N689" i="1" s="1"/>
  <c r="Q689" i="1"/>
  <c r="P689" i="1"/>
  <c r="AC688" i="1"/>
  <c r="AE688" i="1" s="1"/>
  <c r="G688" i="1"/>
  <c r="F688" i="1" s="1"/>
  <c r="O688" i="1" s="1"/>
  <c r="R688" i="1" s="1"/>
  <c r="Z710" i="1"/>
  <c r="AA710" i="1" s="1"/>
  <c r="AH710" i="1" s="1"/>
  <c r="C711" i="1"/>
  <c r="AJ711" i="1"/>
  <c r="Y710" i="1"/>
  <c r="I711" i="1"/>
  <c r="H711" i="1" s="1"/>
  <c r="T685" i="1"/>
  <c r="AF685" i="1" s="1"/>
  <c r="S686" i="1"/>
  <c r="AB715" i="1"/>
  <c r="X711" i="1"/>
  <c r="K711" i="1"/>
  <c r="A712" i="1"/>
  <c r="AC689" i="1" l="1"/>
  <c r="AE689" i="1" s="1"/>
  <c r="G689" i="1"/>
  <c r="F689" i="1" s="1"/>
  <c r="O689" i="1" s="1"/>
  <c r="R689" i="1" s="1"/>
  <c r="J688" i="1"/>
  <c r="M690" i="1"/>
  <c r="N690" i="1" s="1"/>
  <c r="P690" i="1"/>
  <c r="Q690" i="1"/>
  <c r="L691" i="1"/>
  <c r="AB716" i="1"/>
  <c r="T686" i="1"/>
  <c r="AF686" i="1" s="1"/>
  <c r="S687" i="1"/>
  <c r="Y711" i="1"/>
  <c r="C712" i="1"/>
  <c r="AJ712" i="1"/>
  <c r="Z711" i="1"/>
  <c r="AA711" i="1" s="1"/>
  <c r="AH711" i="1" s="1"/>
  <c r="I712" i="1"/>
  <c r="H712" i="1" s="1"/>
  <c r="K712" i="1"/>
  <c r="A713" i="1"/>
  <c r="X712" i="1"/>
  <c r="J689" i="1" l="1"/>
  <c r="G690" i="1"/>
  <c r="F690" i="1" s="1"/>
  <c r="J690" i="1" s="1"/>
  <c r="AC690" i="1"/>
  <c r="AE690" i="1" s="1"/>
  <c r="L692" i="1"/>
  <c r="P691" i="1"/>
  <c r="M691" i="1"/>
  <c r="N691" i="1" s="1"/>
  <c r="Q691" i="1"/>
  <c r="K713" i="1"/>
  <c r="A714" i="1"/>
  <c r="X713" i="1"/>
  <c r="Y712" i="1"/>
  <c r="AJ713" i="1"/>
  <c r="I713" i="1"/>
  <c r="H713" i="1" s="1"/>
  <c r="Z712" i="1"/>
  <c r="AA712" i="1" s="1"/>
  <c r="AH712" i="1" s="1"/>
  <c r="C713" i="1"/>
  <c r="T687" i="1"/>
  <c r="AF687" i="1" s="1"/>
  <c r="S688" i="1"/>
  <c r="AB717" i="1"/>
  <c r="O690" i="1" l="1"/>
  <c r="R690" i="1" s="1"/>
  <c r="G691" i="1"/>
  <c r="F691" i="1" s="1"/>
  <c r="O691" i="1" s="1"/>
  <c r="R691" i="1" s="1"/>
  <c r="AC691" i="1"/>
  <c r="AE691" i="1" s="1"/>
  <c r="Q692" i="1"/>
  <c r="L693" i="1"/>
  <c r="M692" i="1"/>
  <c r="N692" i="1" s="1"/>
  <c r="P692" i="1"/>
  <c r="C714" i="1"/>
  <c r="Z713" i="1"/>
  <c r="AA713" i="1" s="1"/>
  <c r="AH713" i="1" s="1"/>
  <c r="AJ714" i="1"/>
  <c r="I714" i="1"/>
  <c r="H714" i="1" s="1"/>
  <c r="Y713" i="1"/>
  <c r="AB718" i="1"/>
  <c r="T688" i="1"/>
  <c r="AF688" i="1" s="1"/>
  <c r="S689" i="1"/>
  <c r="K714" i="1"/>
  <c r="X714" i="1"/>
  <c r="A715" i="1"/>
  <c r="J691" i="1" l="1"/>
  <c r="G692" i="1"/>
  <c r="F692" i="1" s="1"/>
  <c r="J692" i="1" s="1"/>
  <c r="AC692" i="1"/>
  <c r="AE692" i="1" s="1"/>
  <c r="P693" i="1"/>
  <c r="Q693" i="1"/>
  <c r="L694" i="1"/>
  <c r="M693" i="1"/>
  <c r="N693" i="1" s="1"/>
  <c r="X715" i="1"/>
  <c r="A716" i="1"/>
  <c r="K715" i="1"/>
  <c r="AB719" i="1"/>
  <c r="Z714" i="1"/>
  <c r="AA714" i="1" s="1"/>
  <c r="AH714" i="1" s="1"/>
  <c r="C715" i="1"/>
  <c r="AJ715" i="1"/>
  <c r="Y714" i="1"/>
  <c r="I715" i="1"/>
  <c r="H715" i="1" s="1"/>
  <c r="T689" i="1"/>
  <c r="AF689" i="1" s="1"/>
  <c r="S690" i="1"/>
  <c r="O692" i="1" l="1"/>
  <c r="R692" i="1" s="1"/>
  <c r="AC693" i="1"/>
  <c r="AE693" i="1" s="1"/>
  <c r="G693" i="1"/>
  <c r="F693" i="1" s="1"/>
  <c r="J693" i="1" s="1"/>
  <c r="Q694" i="1"/>
  <c r="M694" i="1"/>
  <c r="N694" i="1" s="1"/>
  <c r="P694" i="1"/>
  <c r="L695" i="1"/>
  <c r="T690" i="1"/>
  <c r="AF690" i="1" s="1"/>
  <c r="S691" i="1"/>
  <c r="AB720" i="1"/>
  <c r="K716" i="1"/>
  <c r="X716" i="1"/>
  <c r="A717" i="1"/>
  <c r="C716" i="1"/>
  <c r="Y715" i="1"/>
  <c r="AJ716" i="1"/>
  <c r="I716" i="1"/>
  <c r="H716" i="1" s="1"/>
  <c r="Z715" i="1"/>
  <c r="AA715" i="1" s="1"/>
  <c r="AH715" i="1" s="1"/>
  <c r="O693" i="1" l="1"/>
  <c r="R693" i="1" s="1"/>
  <c r="M695" i="1"/>
  <c r="N695" i="1" s="1"/>
  <c r="P695" i="1"/>
  <c r="Q695" i="1"/>
  <c r="L696" i="1"/>
  <c r="AC694" i="1"/>
  <c r="AE694" i="1" s="1"/>
  <c r="G694" i="1"/>
  <c r="F694" i="1" s="1"/>
  <c r="J694" i="1" s="1"/>
  <c r="AB721" i="1"/>
  <c r="K717" i="1"/>
  <c r="A718" i="1"/>
  <c r="X717" i="1"/>
  <c r="Y716" i="1"/>
  <c r="I717" i="1"/>
  <c r="H717" i="1" s="1"/>
  <c r="Z716" i="1"/>
  <c r="AA716" i="1" s="1"/>
  <c r="AH716" i="1" s="1"/>
  <c r="C717" i="1"/>
  <c r="AJ717" i="1"/>
  <c r="T691" i="1"/>
  <c r="AF691" i="1" s="1"/>
  <c r="S692" i="1"/>
  <c r="O694" i="1" l="1"/>
  <c r="R694" i="1" s="1"/>
  <c r="M696" i="1"/>
  <c r="N696" i="1" s="1"/>
  <c r="P696" i="1"/>
  <c r="Q696" i="1"/>
  <c r="L697" i="1"/>
  <c r="AC695" i="1"/>
  <c r="AE695" i="1" s="1"/>
  <c r="G695" i="1"/>
  <c r="F695" i="1" s="1"/>
  <c r="J695" i="1" s="1"/>
  <c r="A719" i="1"/>
  <c r="K718" i="1"/>
  <c r="X718" i="1"/>
  <c r="C718" i="1"/>
  <c r="Z717" i="1"/>
  <c r="AA717" i="1" s="1"/>
  <c r="AH717" i="1" s="1"/>
  <c r="AJ718" i="1"/>
  <c r="I718" i="1"/>
  <c r="H718" i="1" s="1"/>
  <c r="Y717" i="1"/>
  <c r="T692" i="1"/>
  <c r="AF692" i="1" s="1"/>
  <c r="S693" i="1"/>
  <c r="AB722" i="1"/>
  <c r="O695" i="1" l="1"/>
  <c r="R695" i="1" s="1"/>
  <c r="Q697" i="1"/>
  <c r="M697" i="1"/>
  <c r="N697" i="1" s="1"/>
  <c r="L698" i="1"/>
  <c r="P697" i="1"/>
  <c r="G696" i="1"/>
  <c r="F696" i="1" s="1"/>
  <c r="O696" i="1" s="1"/>
  <c r="R696" i="1" s="1"/>
  <c r="AC696" i="1"/>
  <c r="AE696" i="1" s="1"/>
  <c r="AB723" i="1"/>
  <c r="Z718" i="1"/>
  <c r="AA718" i="1" s="1"/>
  <c r="AH718" i="1" s="1"/>
  <c r="C719" i="1"/>
  <c r="Y718" i="1"/>
  <c r="AJ719" i="1"/>
  <c r="I719" i="1"/>
  <c r="H719" i="1" s="1"/>
  <c r="T693" i="1"/>
  <c r="AF693" i="1" s="1"/>
  <c r="S694" i="1"/>
  <c r="A720" i="1"/>
  <c r="X719" i="1"/>
  <c r="K719" i="1"/>
  <c r="M698" i="1" l="1"/>
  <c r="N698" i="1" s="1"/>
  <c r="P698" i="1"/>
  <c r="L699" i="1"/>
  <c r="Q698" i="1"/>
  <c r="AC697" i="1"/>
  <c r="AE697" i="1" s="1"/>
  <c r="G697" i="1"/>
  <c r="F697" i="1" s="1"/>
  <c r="J697" i="1" s="1"/>
  <c r="J696" i="1"/>
  <c r="X720" i="1"/>
  <c r="A721" i="1"/>
  <c r="K720" i="1"/>
  <c r="C720" i="1"/>
  <c r="Y719" i="1"/>
  <c r="AJ720" i="1"/>
  <c r="I720" i="1"/>
  <c r="H720" i="1" s="1"/>
  <c r="Z719" i="1"/>
  <c r="AA719" i="1" s="1"/>
  <c r="AH719" i="1" s="1"/>
  <c r="T694" i="1"/>
  <c r="AF694" i="1" s="1"/>
  <c r="S695" i="1"/>
  <c r="AB724" i="1"/>
  <c r="L700" i="1" l="1"/>
  <c r="M699" i="1"/>
  <c r="N699" i="1" s="1"/>
  <c r="O697" i="1"/>
  <c r="R697" i="1" s="1"/>
  <c r="AC698" i="1"/>
  <c r="AE698" i="1" s="1"/>
  <c r="G698" i="1"/>
  <c r="F698" i="1" s="1"/>
  <c r="J698" i="1" s="1"/>
  <c r="T695" i="1"/>
  <c r="AF695" i="1" s="1"/>
  <c r="S696" i="1"/>
  <c r="K721" i="1"/>
  <c r="A722" i="1"/>
  <c r="X721" i="1"/>
  <c r="AB725" i="1"/>
  <c r="C721" i="1"/>
  <c r="Y720" i="1"/>
  <c r="AJ721" i="1"/>
  <c r="I721" i="1"/>
  <c r="H721" i="1" s="1"/>
  <c r="Z720" i="1"/>
  <c r="AA720" i="1" s="1"/>
  <c r="AH720" i="1" s="1"/>
  <c r="O698" i="1" l="1"/>
  <c r="P699" i="1" s="1"/>
  <c r="Q699" i="1" s="1"/>
  <c r="Q700" i="1" s="1"/>
  <c r="G699" i="1"/>
  <c r="F699" i="1" s="1"/>
  <c r="J699" i="1" s="1"/>
  <c r="AC699" i="1"/>
  <c r="AE699" i="1" s="1"/>
  <c r="M700" i="1"/>
  <c r="N700" i="1" s="1"/>
  <c r="L701" i="1"/>
  <c r="AB726" i="1"/>
  <c r="T696" i="1"/>
  <c r="AF696" i="1" s="1"/>
  <c r="S697" i="1"/>
  <c r="K722" i="1"/>
  <c r="X722" i="1"/>
  <c r="A723" i="1"/>
  <c r="I722" i="1"/>
  <c r="H722" i="1" s="1"/>
  <c r="Y721" i="1"/>
  <c r="C722" i="1"/>
  <c r="Z721" i="1"/>
  <c r="AA721" i="1" s="1"/>
  <c r="AH721" i="1" s="1"/>
  <c r="AJ722" i="1"/>
  <c r="Q701" i="1" l="1"/>
  <c r="P700" i="1"/>
  <c r="P701" i="1" s="1"/>
  <c r="R698" i="1"/>
  <c r="L702" i="1"/>
  <c r="M701" i="1"/>
  <c r="N701" i="1" s="1"/>
  <c r="G700" i="1"/>
  <c r="F700" i="1" s="1"/>
  <c r="J700" i="1" s="1"/>
  <c r="AC700" i="1"/>
  <c r="AE700" i="1" s="1"/>
  <c r="O699" i="1"/>
  <c r="R699" i="1" s="1"/>
  <c r="AB727" i="1"/>
  <c r="AJ723" i="1"/>
  <c r="Z722" i="1"/>
  <c r="AA722" i="1" s="1"/>
  <c r="AH722" i="1" s="1"/>
  <c r="I723" i="1"/>
  <c r="H723" i="1" s="1"/>
  <c r="C723" i="1"/>
  <c r="Y722" i="1"/>
  <c r="T697" i="1"/>
  <c r="AF697" i="1" s="1"/>
  <c r="S698" i="1"/>
  <c r="K723" i="1"/>
  <c r="A724" i="1"/>
  <c r="X723" i="1"/>
  <c r="P702" i="1" l="1"/>
  <c r="Q702" i="1"/>
  <c r="O700" i="1"/>
  <c r="R700" i="1" s="1"/>
  <c r="AC701" i="1"/>
  <c r="AE701" i="1" s="1"/>
  <c r="G701" i="1"/>
  <c r="F701" i="1" s="1"/>
  <c r="J701" i="1" s="1"/>
  <c r="M702" i="1"/>
  <c r="N702" i="1" s="1"/>
  <c r="L703" i="1"/>
  <c r="Z723" i="1"/>
  <c r="AA723" i="1" s="1"/>
  <c r="AH723" i="1" s="1"/>
  <c r="C724" i="1"/>
  <c r="AJ724" i="1"/>
  <c r="Y723" i="1"/>
  <c r="I724" i="1"/>
  <c r="H724" i="1" s="1"/>
  <c r="AB728" i="1"/>
  <c r="A725" i="1"/>
  <c r="K724" i="1"/>
  <c r="X724" i="1"/>
  <c r="T698" i="1"/>
  <c r="S699" i="1"/>
  <c r="O701" i="1" l="1"/>
  <c r="R701" i="1" s="1"/>
  <c r="Q703" i="1"/>
  <c r="M703" i="1"/>
  <c r="N703" i="1" s="1"/>
  <c r="P703" i="1"/>
  <c r="L704" i="1"/>
  <c r="G702" i="1"/>
  <c r="F702" i="1" s="1"/>
  <c r="O702" i="1" s="1"/>
  <c r="R702" i="1" s="1"/>
  <c r="AC702" i="1"/>
  <c r="AE702" i="1" s="1"/>
  <c r="T699" i="1"/>
  <c r="AF699" i="1" s="1"/>
  <c r="S700" i="1"/>
  <c r="Y724" i="1"/>
  <c r="C725" i="1"/>
  <c r="AJ725" i="1"/>
  <c r="Z724" i="1"/>
  <c r="AA724" i="1" s="1"/>
  <c r="AH724" i="1" s="1"/>
  <c r="I725" i="1"/>
  <c r="H725" i="1" s="1"/>
  <c r="AF698" i="1"/>
  <c r="AA698" i="1"/>
  <c r="A726" i="1"/>
  <c r="X725" i="1"/>
  <c r="K725" i="1"/>
  <c r="AB729" i="1"/>
  <c r="P704" i="1" l="1"/>
  <c r="M704" i="1"/>
  <c r="N704" i="1" s="1"/>
  <c r="Q704" i="1"/>
  <c r="L705" i="1"/>
  <c r="AC703" i="1"/>
  <c r="AE703" i="1" s="1"/>
  <c r="G703" i="1"/>
  <c r="F703" i="1" s="1"/>
  <c r="O703" i="1" s="1"/>
  <c r="R703" i="1" s="1"/>
  <c r="J702" i="1"/>
  <c r="AH698" i="1"/>
  <c r="Z725" i="1"/>
  <c r="AA725" i="1" s="1"/>
  <c r="AH725" i="1" s="1"/>
  <c r="C726" i="1"/>
  <c r="AJ726" i="1"/>
  <c r="Y725" i="1"/>
  <c r="I726" i="1"/>
  <c r="H726" i="1" s="1"/>
  <c r="T700" i="1"/>
  <c r="AF700" i="1" s="1"/>
  <c r="S701" i="1"/>
  <c r="AB730" i="1"/>
  <c r="K726" i="1"/>
  <c r="X726" i="1"/>
  <c r="A727" i="1"/>
  <c r="L706" i="1" l="1"/>
  <c r="M705" i="1"/>
  <c r="N705" i="1" s="1"/>
  <c r="P705" i="1"/>
  <c r="Q705" i="1"/>
  <c r="AC704" i="1"/>
  <c r="AE704" i="1" s="1"/>
  <c r="G704" i="1"/>
  <c r="F704" i="1" s="1"/>
  <c r="O704" i="1" s="1"/>
  <c r="R704" i="1" s="1"/>
  <c r="J703" i="1"/>
  <c r="A728" i="1"/>
  <c r="X727" i="1"/>
  <c r="K727" i="1"/>
  <c r="AB731" i="1"/>
  <c r="T701" i="1"/>
  <c r="AF701" i="1" s="1"/>
  <c r="S702" i="1"/>
  <c r="Y726" i="1"/>
  <c r="C727" i="1"/>
  <c r="AJ727" i="1"/>
  <c r="Z726" i="1"/>
  <c r="AA726" i="1" s="1"/>
  <c r="AH726" i="1" s="1"/>
  <c r="I727" i="1"/>
  <c r="H727" i="1" s="1"/>
  <c r="AC705" i="1" l="1"/>
  <c r="AE705" i="1" s="1"/>
  <c r="G705" i="1"/>
  <c r="F705" i="1" s="1"/>
  <c r="J705" i="1" s="1"/>
  <c r="J704" i="1"/>
  <c r="Q706" i="1"/>
  <c r="L707" i="1"/>
  <c r="M706" i="1"/>
  <c r="N706" i="1" s="1"/>
  <c r="P706" i="1"/>
  <c r="AB732" i="1"/>
  <c r="Z727" i="1"/>
  <c r="AA727" i="1" s="1"/>
  <c r="AH727" i="1" s="1"/>
  <c r="C728" i="1"/>
  <c r="AJ728" i="1"/>
  <c r="Y727" i="1"/>
  <c r="I728" i="1"/>
  <c r="H728" i="1" s="1"/>
  <c r="T702" i="1"/>
  <c r="AF702" i="1" s="1"/>
  <c r="S703" i="1"/>
  <c r="X728" i="1"/>
  <c r="K728" i="1"/>
  <c r="A729" i="1"/>
  <c r="O705" i="1" l="1"/>
  <c r="R705" i="1" s="1"/>
  <c r="AC706" i="1"/>
  <c r="AE706" i="1" s="1"/>
  <c r="G706" i="1"/>
  <c r="F706" i="1" s="1"/>
  <c r="J706" i="1" s="1"/>
  <c r="L708" i="1"/>
  <c r="Q707" i="1"/>
  <c r="M707" i="1"/>
  <c r="N707" i="1" s="1"/>
  <c r="P707" i="1"/>
  <c r="X729" i="1"/>
  <c r="A730" i="1"/>
  <c r="K729" i="1"/>
  <c r="AB733" i="1"/>
  <c r="Y728" i="1"/>
  <c r="C729" i="1"/>
  <c r="AJ729" i="1"/>
  <c r="Z728" i="1"/>
  <c r="AA728" i="1" s="1"/>
  <c r="AH728" i="1" s="1"/>
  <c r="I729" i="1"/>
  <c r="H729" i="1" s="1"/>
  <c r="T703" i="1"/>
  <c r="AF703" i="1" s="1"/>
  <c r="S704" i="1"/>
  <c r="O706" i="1" l="1"/>
  <c r="R706" i="1" s="1"/>
  <c r="AC707" i="1"/>
  <c r="AE707" i="1" s="1"/>
  <c r="G707" i="1"/>
  <c r="F707" i="1" s="1"/>
  <c r="O707" i="1" s="1"/>
  <c r="R707" i="1" s="1"/>
  <c r="M708" i="1"/>
  <c r="N708" i="1" s="1"/>
  <c r="P708" i="1"/>
  <c r="Q708" i="1"/>
  <c r="L709" i="1"/>
  <c r="AB734" i="1"/>
  <c r="Z729" i="1"/>
  <c r="AA729" i="1" s="1"/>
  <c r="AH729" i="1" s="1"/>
  <c r="C730" i="1"/>
  <c r="AJ730" i="1"/>
  <c r="Y729" i="1"/>
  <c r="I730" i="1"/>
  <c r="H730" i="1" s="1"/>
  <c r="T704" i="1"/>
  <c r="AF704" i="1" s="1"/>
  <c r="S705" i="1"/>
  <c r="A731" i="1"/>
  <c r="X730" i="1"/>
  <c r="K730" i="1"/>
  <c r="J707" i="1" l="1"/>
  <c r="P709" i="1"/>
  <c r="Q709" i="1"/>
  <c r="L710" i="1"/>
  <c r="M709" i="1"/>
  <c r="N709" i="1" s="1"/>
  <c r="AC708" i="1"/>
  <c r="AE708" i="1" s="1"/>
  <c r="G708" i="1"/>
  <c r="F708" i="1" s="1"/>
  <c r="O708" i="1" s="1"/>
  <c r="R708" i="1" s="1"/>
  <c r="AB735" i="1"/>
  <c r="T705" i="1"/>
  <c r="AF705" i="1" s="1"/>
  <c r="S706" i="1"/>
  <c r="I731" i="1"/>
  <c r="H731" i="1" s="1"/>
  <c r="Z730" i="1"/>
  <c r="C731" i="1"/>
  <c r="Y730" i="1"/>
  <c r="D722" i="1" s="1"/>
  <c r="AJ731" i="1"/>
  <c r="X731" i="1"/>
  <c r="K731" i="1"/>
  <c r="A732" i="1"/>
  <c r="AC709" i="1" l="1"/>
  <c r="AE709" i="1" s="1"/>
  <c r="G709" i="1"/>
  <c r="F709" i="1" s="1"/>
  <c r="J709" i="1" s="1"/>
  <c r="L711" i="1"/>
  <c r="M710" i="1"/>
  <c r="N710" i="1" s="1"/>
  <c r="P710" i="1"/>
  <c r="Q710" i="1"/>
  <c r="J708" i="1"/>
  <c r="D728" i="1"/>
  <c r="E728" i="1" s="1"/>
  <c r="D726" i="1"/>
  <c r="D727" i="1"/>
  <c r="E727" i="1" s="1"/>
  <c r="E722" i="1"/>
  <c r="X732" i="1"/>
  <c r="K732" i="1"/>
  <c r="A733" i="1"/>
  <c r="E726" i="1"/>
  <c r="D730" i="1"/>
  <c r="D395" i="1"/>
  <c r="D396" i="1"/>
  <c r="D397" i="1"/>
  <c r="D398" i="1"/>
  <c r="D400" i="1"/>
  <c r="D399" i="1"/>
  <c r="D403" i="1"/>
  <c r="D402" i="1"/>
  <c r="D401" i="1"/>
  <c r="D406" i="1"/>
  <c r="D404" i="1"/>
  <c r="D407" i="1"/>
  <c r="D405" i="1"/>
  <c r="D408" i="1"/>
  <c r="D409" i="1"/>
  <c r="D411" i="1"/>
  <c r="D410" i="1"/>
  <c r="D412" i="1"/>
  <c r="D414" i="1"/>
  <c r="D413" i="1"/>
  <c r="D415" i="1"/>
  <c r="D417" i="1"/>
  <c r="D416" i="1"/>
  <c r="D418" i="1"/>
  <c r="D419" i="1"/>
  <c r="D420" i="1"/>
  <c r="D424" i="1"/>
  <c r="D422" i="1"/>
  <c r="D423" i="1"/>
  <c r="D421" i="1"/>
  <c r="D425" i="1"/>
  <c r="D427" i="1"/>
  <c r="D429" i="1"/>
  <c r="D428" i="1"/>
  <c r="D426" i="1"/>
  <c r="D430" i="1"/>
  <c r="D431" i="1"/>
  <c r="D433" i="1"/>
  <c r="D434" i="1"/>
  <c r="D432" i="1"/>
  <c r="D435" i="1"/>
  <c r="D438" i="1"/>
  <c r="D439" i="1"/>
  <c r="D437" i="1"/>
  <c r="D436" i="1"/>
  <c r="D440" i="1"/>
  <c r="D441" i="1"/>
  <c r="D442" i="1"/>
  <c r="D444" i="1"/>
  <c r="D445" i="1"/>
  <c r="D443" i="1"/>
  <c r="D446" i="1"/>
  <c r="D447" i="1"/>
  <c r="D448" i="1"/>
  <c r="D450" i="1"/>
  <c r="D451" i="1"/>
  <c r="D449" i="1"/>
  <c r="D454" i="1"/>
  <c r="D452" i="1"/>
  <c r="D455" i="1"/>
  <c r="D456" i="1"/>
  <c r="D453" i="1"/>
  <c r="D457" i="1"/>
  <c r="D458" i="1"/>
  <c r="D459" i="1"/>
  <c r="D461" i="1"/>
  <c r="D460" i="1"/>
  <c r="D463" i="1"/>
  <c r="D462" i="1"/>
  <c r="D464" i="1"/>
  <c r="D465" i="1"/>
  <c r="D468" i="1"/>
  <c r="D467" i="1"/>
  <c r="D466" i="1"/>
  <c r="D471" i="1"/>
  <c r="D469" i="1"/>
  <c r="D470" i="1"/>
  <c r="D472" i="1"/>
  <c r="D475" i="1"/>
  <c r="D474" i="1"/>
  <c r="D476" i="1"/>
  <c r="D473" i="1"/>
  <c r="D477" i="1"/>
  <c r="D479" i="1"/>
  <c r="D480" i="1"/>
  <c r="D478" i="1"/>
  <c r="D482" i="1"/>
  <c r="D481" i="1"/>
  <c r="D483" i="1"/>
  <c r="D484" i="1"/>
  <c r="D485" i="1"/>
  <c r="D486" i="1"/>
  <c r="D487" i="1"/>
  <c r="D489" i="1"/>
  <c r="D491" i="1"/>
  <c r="D488" i="1"/>
  <c r="D495" i="1"/>
  <c r="D490" i="1"/>
  <c r="D493" i="1"/>
  <c r="D492" i="1"/>
  <c r="D494" i="1"/>
  <c r="D497" i="1"/>
  <c r="D498" i="1"/>
  <c r="D496" i="1"/>
  <c r="D499" i="1"/>
  <c r="D501" i="1"/>
  <c r="D502" i="1"/>
  <c r="D500" i="1"/>
  <c r="D504" i="1"/>
  <c r="D503" i="1"/>
  <c r="D505" i="1"/>
  <c r="D506" i="1"/>
  <c r="D507" i="1"/>
  <c r="D508" i="1"/>
  <c r="D510" i="1"/>
  <c r="D511" i="1"/>
  <c r="D509" i="1"/>
  <c r="D513" i="1"/>
  <c r="D512" i="1"/>
  <c r="D515" i="1"/>
  <c r="D516" i="1"/>
  <c r="D514" i="1"/>
  <c r="D517" i="1"/>
  <c r="D518" i="1"/>
  <c r="D520" i="1"/>
  <c r="D519" i="1"/>
  <c r="D522" i="1"/>
  <c r="D521" i="1"/>
  <c r="D525" i="1"/>
  <c r="D523" i="1"/>
  <c r="D526" i="1"/>
  <c r="D524" i="1"/>
  <c r="D527" i="1"/>
  <c r="D528" i="1"/>
  <c r="D529" i="1"/>
  <c r="D530" i="1"/>
  <c r="D531" i="1"/>
  <c r="D532" i="1"/>
  <c r="D534" i="1"/>
  <c r="D536" i="1"/>
  <c r="D533" i="1"/>
  <c r="D535" i="1"/>
  <c r="D538" i="1"/>
  <c r="D537" i="1"/>
  <c r="D540" i="1"/>
  <c r="D542" i="1"/>
  <c r="D539" i="1"/>
  <c r="D541" i="1"/>
  <c r="D546" i="1"/>
  <c r="D543" i="1"/>
  <c r="D544" i="1"/>
  <c r="D545" i="1"/>
  <c r="D550" i="1"/>
  <c r="D548" i="1"/>
  <c r="D547" i="1"/>
  <c r="D549" i="1"/>
  <c r="D551" i="1"/>
  <c r="D555" i="1"/>
  <c r="D552" i="1"/>
  <c r="D554" i="1"/>
  <c r="D553" i="1"/>
  <c r="D557" i="1"/>
  <c r="D556" i="1"/>
  <c r="D558" i="1"/>
  <c r="D562" i="1"/>
  <c r="D559" i="1"/>
  <c r="D561" i="1"/>
  <c r="D560" i="1"/>
  <c r="D563" i="1"/>
  <c r="D565" i="1"/>
  <c r="D564" i="1"/>
  <c r="D566" i="1"/>
  <c r="D568" i="1"/>
  <c r="D567" i="1"/>
  <c r="D569" i="1"/>
  <c r="D570" i="1"/>
  <c r="D572" i="1"/>
  <c r="D571" i="1"/>
  <c r="D576" i="1"/>
  <c r="D574" i="1"/>
  <c r="D573" i="1"/>
  <c r="D575" i="1"/>
  <c r="D579" i="1"/>
  <c r="D578" i="1"/>
  <c r="D577" i="1"/>
  <c r="D581" i="1"/>
  <c r="D580" i="1"/>
  <c r="D583" i="1"/>
  <c r="D582" i="1"/>
  <c r="D586" i="1"/>
  <c r="D584" i="1"/>
  <c r="D585" i="1"/>
  <c r="D587" i="1"/>
  <c r="D588" i="1"/>
  <c r="D589" i="1"/>
  <c r="D590" i="1"/>
  <c r="D591" i="1"/>
  <c r="D592" i="1"/>
  <c r="D593" i="1"/>
  <c r="D595" i="1"/>
  <c r="D596" i="1"/>
  <c r="D594" i="1"/>
  <c r="D597" i="1"/>
  <c r="D598" i="1"/>
  <c r="D599" i="1"/>
  <c r="D600" i="1"/>
  <c r="D604" i="1"/>
  <c r="D601" i="1"/>
  <c r="D602" i="1"/>
  <c r="D603" i="1"/>
  <c r="D605" i="1"/>
  <c r="D607" i="1"/>
  <c r="D606" i="1"/>
  <c r="D608" i="1"/>
  <c r="D610" i="1"/>
  <c r="D609" i="1"/>
  <c r="D614" i="1"/>
  <c r="D611" i="1"/>
  <c r="D613" i="1"/>
  <c r="D612" i="1"/>
  <c r="D616" i="1"/>
  <c r="D615" i="1"/>
  <c r="D617" i="1"/>
  <c r="D618" i="1"/>
  <c r="D619" i="1"/>
  <c r="D620" i="1"/>
  <c r="D622" i="1"/>
  <c r="D621" i="1"/>
  <c r="D623" i="1"/>
  <c r="D626" i="1"/>
  <c r="D625" i="1"/>
  <c r="D624" i="1"/>
  <c r="D627" i="1"/>
  <c r="D628" i="1"/>
  <c r="D630" i="1"/>
  <c r="D629" i="1"/>
  <c r="D631" i="1"/>
  <c r="D632" i="1"/>
  <c r="D633" i="1"/>
  <c r="D636" i="1"/>
  <c r="D638" i="1"/>
  <c r="D634" i="1"/>
  <c r="D635" i="1"/>
  <c r="D637" i="1"/>
  <c r="D639" i="1"/>
  <c r="D640" i="1"/>
  <c r="D641" i="1"/>
  <c r="D642" i="1"/>
  <c r="D643" i="1"/>
  <c r="D645" i="1"/>
  <c r="D647" i="1"/>
  <c r="D644" i="1"/>
  <c r="D646" i="1"/>
  <c r="D648" i="1"/>
  <c r="D650" i="1"/>
  <c r="D651" i="1"/>
  <c r="D653" i="1"/>
  <c r="D649" i="1"/>
  <c r="D655" i="1"/>
  <c r="D652" i="1"/>
  <c r="D654" i="1"/>
  <c r="D657" i="1"/>
  <c r="D656" i="1"/>
  <c r="D661" i="1"/>
  <c r="D658" i="1"/>
  <c r="D659" i="1"/>
  <c r="D660" i="1"/>
  <c r="D663" i="1"/>
  <c r="D662" i="1"/>
  <c r="D664" i="1"/>
  <c r="D666" i="1"/>
  <c r="D665" i="1"/>
  <c r="D667" i="1"/>
  <c r="D670" i="1"/>
  <c r="D669" i="1"/>
  <c r="D668" i="1"/>
  <c r="D672" i="1"/>
  <c r="D671" i="1"/>
  <c r="D675" i="1"/>
  <c r="D673" i="1"/>
  <c r="D674" i="1"/>
  <c r="D678" i="1"/>
  <c r="D677" i="1"/>
  <c r="D676" i="1"/>
  <c r="D682" i="1"/>
  <c r="D679" i="1"/>
  <c r="D681" i="1"/>
  <c r="D680" i="1"/>
  <c r="D684" i="1"/>
  <c r="D683" i="1"/>
  <c r="D686" i="1"/>
  <c r="D685" i="1"/>
  <c r="D687" i="1"/>
  <c r="D689" i="1"/>
  <c r="D690" i="1"/>
  <c r="D688" i="1"/>
  <c r="D691" i="1"/>
  <c r="D695" i="1"/>
  <c r="D694" i="1"/>
  <c r="D693" i="1"/>
  <c r="D692" i="1"/>
  <c r="D697" i="1"/>
  <c r="D698" i="1"/>
  <c r="D696" i="1"/>
  <c r="D701" i="1"/>
  <c r="D700" i="1"/>
  <c r="D699" i="1"/>
  <c r="D703" i="1"/>
  <c r="D702" i="1"/>
  <c r="D704" i="1"/>
  <c r="D710" i="1"/>
  <c r="D705" i="1"/>
  <c r="D706" i="1"/>
  <c r="D708" i="1"/>
  <c r="D707" i="1"/>
  <c r="D709" i="1"/>
  <c r="D714" i="1"/>
  <c r="D711" i="1"/>
  <c r="D713" i="1"/>
  <c r="D712" i="1"/>
  <c r="D716" i="1"/>
  <c r="D715" i="1"/>
  <c r="D718" i="1"/>
  <c r="D717" i="1"/>
  <c r="D720" i="1"/>
  <c r="D719" i="1"/>
  <c r="D723" i="1"/>
  <c r="D721" i="1"/>
  <c r="D724" i="1"/>
  <c r="AB736" i="1"/>
  <c r="D725" i="1"/>
  <c r="Y731" i="1"/>
  <c r="C732" i="1"/>
  <c r="AJ732" i="1"/>
  <c r="I732" i="1"/>
  <c r="H732" i="1" s="1"/>
  <c r="Z731" i="1"/>
  <c r="AA731" i="1" s="1"/>
  <c r="AH731" i="1" s="1"/>
  <c r="E731" i="1"/>
  <c r="T706" i="1"/>
  <c r="AF706" i="1" s="1"/>
  <c r="S707" i="1"/>
  <c r="D729" i="1"/>
  <c r="O709" i="1" l="1"/>
  <c r="R709" i="1" s="1"/>
  <c r="G710" i="1"/>
  <c r="F710" i="1" s="1"/>
  <c r="O710" i="1" s="1"/>
  <c r="R710" i="1" s="1"/>
  <c r="AC710" i="1"/>
  <c r="AE710" i="1" s="1"/>
  <c r="M711" i="1"/>
  <c r="N711" i="1" s="1"/>
  <c r="L712" i="1"/>
  <c r="P711" i="1"/>
  <c r="Q711" i="1"/>
  <c r="E719" i="1"/>
  <c r="E708" i="1"/>
  <c r="V708" i="1" s="1"/>
  <c r="U697" i="1"/>
  <c r="E697" i="1"/>
  <c r="V697" i="1" s="1"/>
  <c r="U683" i="1"/>
  <c r="E683" i="1"/>
  <c r="V683" i="1" s="1"/>
  <c r="U678" i="1"/>
  <c r="E678" i="1"/>
  <c r="V678" i="1" s="1"/>
  <c r="U664" i="1"/>
  <c r="E664" i="1"/>
  <c r="V664" i="1" s="1"/>
  <c r="U648" i="1"/>
  <c r="E648" i="1"/>
  <c r="V648" i="1" s="1"/>
  <c r="U634" i="1"/>
  <c r="E634" i="1"/>
  <c r="V634" i="1" s="1"/>
  <c r="U626" i="1"/>
  <c r="E626" i="1"/>
  <c r="V626" i="1" s="1"/>
  <c r="U615" i="1"/>
  <c r="E615" i="1"/>
  <c r="V615" i="1" s="1"/>
  <c r="U603" i="1"/>
  <c r="E603" i="1"/>
  <c r="V603" i="1" s="1"/>
  <c r="U592" i="1"/>
  <c r="E592" i="1"/>
  <c r="V592" i="1" s="1"/>
  <c r="U581" i="1"/>
  <c r="E581" i="1"/>
  <c r="V581" i="1" s="1"/>
  <c r="U567" i="1"/>
  <c r="E567" i="1"/>
  <c r="V567" i="1" s="1"/>
  <c r="U557" i="1"/>
  <c r="E557" i="1"/>
  <c r="V557" i="1" s="1"/>
  <c r="U543" i="1"/>
  <c r="E543" i="1"/>
  <c r="V543" i="1" s="1"/>
  <c r="U532" i="1"/>
  <c r="E532" i="1"/>
  <c r="V532" i="1" s="1"/>
  <c r="U519" i="1"/>
  <c r="E519" i="1"/>
  <c r="V519" i="1" s="1"/>
  <c r="U508" i="1"/>
  <c r="E508" i="1"/>
  <c r="V508" i="1" s="1"/>
  <c r="U490" i="1"/>
  <c r="E490" i="1"/>
  <c r="V490" i="1" s="1"/>
  <c r="U478" i="1"/>
  <c r="E478" i="1"/>
  <c r="V478" i="1" s="1"/>
  <c r="U466" i="1"/>
  <c r="E466" i="1"/>
  <c r="V466" i="1" s="1"/>
  <c r="U453" i="1"/>
  <c r="E453" i="1"/>
  <c r="V453" i="1" s="1"/>
  <c r="U445" i="1"/>
  <c r="E445" i="1"/>
  <c r="V445" i="1" s="1"/>
  <c r="U433" i="1"/>
  <c r="E433" i="1"/>
  <c r="V433" i="1" s="1"/>
  <c r="U420" i="1"/>
  <c r="E420" i="1"/>
  <c r="V420" i="1" s="1"/>
  <c r="U408" i="1"/>
  <c r="E408" i="1"/>
  <c r="V408" i="1" s="1"/>
  <c r="U396" i="1"/>
  <c r="E396" i="1"/>
  <c r="V396" i="1" s="1"/>
  <c r="E716" i="1"/>
  <c r="U702" i="1"/>
  <c r="E702" i="1"/>
  <c r="V702" i="1" s="1"/>
  <c r="U691" i="1"/>
  <c r="E691" i="1"/>
  <c r="V691" i="1" s="1"/>
  <c r="U682" i="1"/>
  <c r="E682" i="1"/>
  <c r="V682" i="1" s="1"/>
  <c r="U662" i="1"/>
  <c r="E662" i="1"/>
  <c r="V662" i="1" s="1"/>
  <c r="U653" i="1"/>
  <c r="E653" i="1"/>
  <c r="V653" i="1" s="1"/>
  <c r="U638" i="1"/>
  <c r="E638" i="1"/>
  <c r="V638" i="1" s="1"/>
  <c r="U623" i="1"/>
  <c r="E623" i="1"/>
  <c r="V623" i="1" s="1"/>
  <c r="U614" i="1"/>
  <c r="E614" i="1"/>
  <c r="V614" i="1" s="1"/>
  <c r="U599" i="1"/>
  <c r="E599" i="1"/>
  <c r="V599" i="1" s="1"/>
  <c r="U587" i="1"/>
  <c r="E587" i="1"/>
  <c r="V587" i="1" s="1"/>
  <c r="U573" i="1"/>
  <c r="E573" i="1"/>
  <c r="V573" i="1" s="1"/>
  <c r="U563" i="1"/>
  <c r="E563" i="1"/>
  <c r="V563" i="1" s="1"/>
  <c r="U553" i="1"/>
  <c r="E553" i="1"/>
  <c r="V553" i="1" s="1"/>
  <c r="U546" i="1"/>
  <c r="E546" i="1"/>
  <c r="V546" i="1" s="1"/>
  <c r="U540" i="1"/>
  <c r="E540" i="1"/>
  <c r="V540" i="1" s="1"/>
  <c r="U531" i="1"/>
  <c r="E531" i="1"/>
  <c r="V531" i="1" s="1"/>
  <c r="U527" i="1"/>
  <c r="E527" i="1"/>
  <c r="V527" i="1" s="1"/>
  <c r="U525" i="1"/>
  <c r="E525" i="1"/>
  <c r="V525" i="1" s="1"/>
  <c r="U520" i="1"/>
  <c r="E520" i="1"/>
  <c r="V520" i="1" s="1"/>
  <c r="U516" i="1"/>
  <c r="E516" i="1"/>
  <c r="V516" i="1" s="1"/>
  <c r="U509" i="1"/>
  <c r="E509" i="1"/>
  <c r="V509" i="1" s="1"/>
  <c r="U507" i="1"/>
  <c r="E507" i="1"/>
  <c r="V507" i="1" s="1"/>
  <c r="U504" i="1"/>
  <c r="E504" i="1"/>
  <c r="V504" i="1" s="1"/>
  <c r="U499" i="1"/>
  <c r="E499" i="1"/>
  <c r="V499" i="1" s="1"/>
  <c r="U494" i="1"/>
  <c r="E494" i="1"/>
  <c r="V494" i="1" s="1"/>
  <c r="U495" i="1"/>
  <c r="E495" i="1"/>
  <c r="V495" i="1" s="1"/>
  <c r="U487" i="1"/>
  <c r="E487" i="1"/>
  <c r="V487" i="1" s="1"/>
  <c r="U483" i="1"/>
  <c r="E483" i="1"/>
  <c r="V483" i="1" s="1"/>
  <c r="U480" i="1"/>
  <c r="E480" i="1"/>
  <c r="V480" i="1" s="1"/>
  <c r="U476" i="1"/>
  <c r="E476" i="1"/>
  <c r="V476" i="1" s="1"/>
  <c r="U470" i="1"/>
  <c r="E470" i="1"/>
  <c r="V470" i="1" s="1"/>
  <c r="U467" i="1"/>
  <c r="E467" i="1"/>
  <c r="V467" i="1" s="1"/>
  <c r="U462" i="1"/>
  <c r="E462" i="1"/>
  <c r="V462" i="1" s="1"/>
  <c r="U459" i="1"/>
  <c r="E459" i="1"/>
  <c r="V459" i="1" s="1"/>
  <c r="U456" i="1"/>
  <c r="E456" i="1"/>
  <c r="V456" i="1" s="1"/>
  <c r="U449" i="1"/>
  <c r="E449" i="1"/>
  <c r="V449" i="1" s="1"/>
  <c r="U447" i="1"/>
  <c r="E447" i="1"/>
  <c r="V447" i="1" s="1"/>
  <c r="U444" i="1"/>
  <c r="E444" i="1"/>
  <c r="V444" i="1" s="1"/>
  <c r="U436" i="1"/>
  <c r="E436" i="1"/>
  <c r="V436" i="1" s="1"/>
  <c r="U435" i="1"/>
  <c r="E435" i="1"/>
  <c r="V435" i="1" s="1"/>
  <c r="U431" i="1"/>
  <c r="E431" i="1"/>
  <c r="V431" i="1" s="1"/>
  <c r="U429" i="1"/>
  <c r="E429" i="1"/>
  <c r="V429" i="1" s="1"/>
  <c r="U423" i="1"/>
  <c r="E423" i="1"/>
  <c r="V423" i="1" s="1"/>
  <c r="U419" i="1"/>
  <c r="E419" i="1"/>
  <c r="V419" i="1" s="1"/>
  <c r="U415" i="1"/>
  <c r="E415" i="1"/>
  <c r="V415" i="1" s="1"/>
  <c r="U410" i="1"/>
  <c r="E410" i="1"/>
  <c r="V410" i="1" s="1"/>
  <c r="U405" i="1"/>
  <c r="E405" i="1"/>
  <c r="V405" i="1" s="1"/>
  <c r="U401" i="1"/>
  <c r="E401" i="1"/>
  <c r="V401" i="1" s="1"/>
  <c r="U400" i="1"/>
  <c r="E400" i="1"/>
  <c r="V400" i="1" s="1"/>
  <c r="U395" i="1"/>
  <c r="E395" i="1"/>
  <c r="V395" i="1" s="1"/>
  <c r="AB737" i="1"/>
  <c r="E711" i="1"/>
  <c r="U700" i="1"/>
  <c r="E700" i="1"/>
  <c r="V700" i="1" s="1"/>
  <c r="U689" i="1"/>
  <c r="E689" i="1"/>
  <c r="V689" i="1" s="1"/>
  <c r="U671" i="1"/>
  <c r="E671" i="1"/>
  <c r="V671" i="1" s="1"/>
  <c r="U659" i="1"/>
  <c r="E659" i="1"/>
  <c r="V659" i="1" s="1"/>
  <c r="U649" i="1"/>
  <c r="E649" i="1"/>
  <c r="V649" i="1" s="1"/>
  <c r="U640" i="1"/>
  <c r="E640" i="1"/>
  <c r="V640" i="1" s="1"/>
  <c r="U628" i="1"/>
  <c r="E628" i="1"/>
  <c r="V628" i="1" s="1"/>
  <c r="U611" i="1"/>
  <c r="E611" i="1"/>
  <c r="V611" i="1" s="1"/>
  <c r="U600" i="1"/>
  <c r="E600" i="1"/>
  <c r="V600" i="1" s="1"/>
  <c r="U588" i="1"/>
  <c r="E588" i="1"/>
  <c r="V588" i="1" s="1"/>
  <c r="U575" i="1"/>
  <c r="E575" i="1"/>
  <c r="V575" i="1" s="1"/>
  <c r="U565" i="1"/>
  <c r="E565" i="1"/>
  <c r="V565" i="1" s="1"/>
  <c r="U555" i="1"/>
  <c r="E555" i="1"/>
  <c r="V555" i="1" s="1"/>
  <c r="U542" i="1"/>
  <c r="E542" i="1"/>
  <c r="V542" i="1" s="1"/>
  <c r="U528" i="1"/>
  <c r="E528" i="1"/>
  <c r="V528" i="1" s="1"/>
  <c r="U514" i="1"/>
  <c r="E514" i="1"/>
  <c r="V514" i="1" s="1"/>
  <c r="U503" i="1"/>
  <c r="E503" i="1"/>
  <c r="V503" i="1" s="1"/>
  <c r="U497" i="1"/>
  <c r="E497" i="1"/>
  <c r="V497" i="1" s="1"/>
  <c r="U484" i="1"/>
  <c r="E484" i="1"/>
  <c r="V484" i="1" s="1"/>
  <c r="U472" i="1"/>
  <c r="E472" i="1"/>
  <c r="V472" i="1" s="1"/>
  <c r="U461" i="1"/>
  <c r="E461" i="1"/>
  <c r="V461" i="1" s="1"/>
  <c r="U448" i="1"/>
  <c r="E448" i="1"/>
  <c r="V448" i="1" s="1"/>
  <c r="U438" i="1"/>
  <c r="E438" i="1"/>
  <c r="V438" i="1" s="1"/>
  <c r="U421" i="1"/>
  <c r="E421" i="1"/>
  <c r="V421" i="1" s="1"/>
  <c r="U412" i="1"/>
  <c r="E412" i="1"/>
  <c r="V412" i="1" s="1"/>
  <c r="U399" i="1"/>
  <c r="E399" i="1"/>
  <c r="V399" i="1" s="1"/>
  <c r="E724" i="1"/>
  <c r="E714" i="1"/>
  <c r="U701" i="1"/>
  <c r="E701" i="1"/>
  <c r="V701" i="1" s="1"/>
  <c r="U684" i="1"/>
  <c r="E684" i="1"/>
  <c r="V684" i="1" s="1"/>
  <c r="U672" i="1"/>
  <c r="E672" i="1"/>
  <c r="V672" i="1" s="1"/>
  <c r="U658" i="1"/>
  <c r="E658" i="1"/>
  <c r="V658" i="1" s="1"/>
  <c r="U646" i="1"/>
  <c r="E646" i="1"/>
  <c r="V646" i="1" s="1"/>
  <c r="U639" i="1"/>
  <c r="E639" i="1"/>
  <c r="V639" i="1" s="1"/>
  <c r="U627" i="1"/>
  <c r="E627" i="1"/>
  <c r="V627" i="1" s="1"/>
  <c r="U616" i="1"/>
  <c r="E616" i="1"/>
  <c r="V616" i="1" s="1"/>
  <c r="U602" i="1"/>
  <c r="E602" i="1"/>
  <c r="V602" i="1" s="1"/>
  <c r="U591" i="1"/>
  <c r="E591" i="1"/>
  <c r="V591" i="1" s="1"/>
  <c r="U577" i="1"/>
  <c r="E577" i="1"/>
  <c r="V577" i="1" s="1"/>
  <c r="U568" i="1"/>
  <c r="E568" i="1"/>
  <c r="V568" i="1" s="1"/>
  <c r="U562" i="1"/>
  <c r="E562" i="1"/>
  <c r="V562" i="1" s="1"/>
  <c r="U550" i="1"/>
  <c r="E550" i="1"/>
  <c r="V550" i="1" s="1"/>
  <c r="U533" i="1"/>
  <c r="E533" i="1"/>
  <c r="V533" i="1" s="1"/>
  <c r="T707" i="1"/>
  <c r="AF707" i="1" s="1"/>
  <c r="S708" i="1"/>
  <c r="E725" i="1"/>
  <c r="E721" i="1"/>
  <c r="E717" i="1"/>
  <c r="E712" i="1"/>
  <c r="E709" i="1"/>
  <c r="U705" i="1"/>
  <c r="E705" i="1"/>
  <c r="V705" i="1" s="1"/>
  <c r="U703" i="1"/>
  <c r="E703" i="1"/>
  <c r="V703" i="1" s="1"/>
  <c r="U696" i="1"/>
  <c r="E696" i="1"/>
  <c r="V696" i="1" s="1"/>
  <c r="U693" i="1"/>
  <c r="E693" i="1"/>
  <c r="V693" i="1" s="1"/>
  <c r="U688" i="1"/>
  <c r="E688" i="1"/>
  <c r="V688" i="1" s="1"/>
  <c r="U685" i="1"/>
  <c r="E685" i="1"/>
  <c r="V685" i="1" s="1"/>
  <c r="U680" i="1"/>
  <c r="E680" i="1"/>
  <c r="V680" i="1" s="1"/>
  <c r="U676" i="1"/>
  <c r="E676" i="1"/>
  <c r="V676" i="1" s="1"/>
  <c r="U673" i="1"/>
  <c r="E673" i="1"/>
  <c r="V673" i="1" s="1"/>
  <c r="U668" i="1"/>
  <c r="E668" i="1"/>
  <c r="V668" i="1" s="1"/>
  <c r="U665" i="1"/>
  <c r="E665" i="1"/>
  <c r="V665" i="1" s="1"/>
  <c r="U663" i="1"/>
  <c r="E663" i="1"/>
  <c r="V663" i="1" s="1"/>
  <c r="U661" i="1"/>
  <c r="E661" i="1"/>
  <c r="V661" i="1" s="1"/>
  <c r="U652" i="1"/>
  <c r="E652" i="1"/>
  <c r="V652" i="1" s="1"/>
  <c r="U651" i="1"/>
  <c r="E651" i="1"/>
  <c r="V651" i="1" s="1"/>
  <c r="U644" i="1"/>
  <c r="E644" i="1"/>
  <c r="V644" i="1" s="1"/>
  <c r="U642" i="1"/>
  <c r="E642" i="1"/>
  <c r="V642" i="1" s="1"/>
  <c r="U637" i="1"/>
  <c r="E637" i="1"/>
  <c r="V637" i="1" s="1"/>
  <c r="U636" i="1"/>
  <c r="E636" i="1"/>
  <c r="V636" i="1" s="1"/>
  <c r="U629" i="1"/>
  <c r="E629" i="1"/>
  <c r="V629" i="1" s="1"/>
  <c r="U624" i="1"/>
  <c r="E624" i="1"/>
  <c r="V624" i="1" s="1"/>
  <c r="U621" i="1"/>
  <c r="E621" i="1"/>
  <c r="V621" i="1" s="1"/>
  <c r="U618" i="1"/>
  <c r="E618" i="1"/>
  <c r="V618" i="1" s="1"/>
  <c r="U612" i="1"/>
  <c r="E612" i="1"/>
  <c r="V612" i="1" s="1"/>
  <c r="U609" i="1"/>
  <c r="E609" i="1"/>
  <c r="V609" i="1" s="1"/>
  <c r="U607" i="1"/>
  <c r="E607" i="1"/>
  <c r="V607" i="1" s="1"/>
  <c r="U601" i="1"/>
  <c r="E601" i="1"/>
  <c r="V601" i="1" s="1"/>
  <c r="U598" i="1"/>
  <c r="E598" i="1"/>
  <c r="V598" i="1" s="1"/>
  <c r="U595" i="1"/>
  <c r="E595" i="1"/>
  <c r="V595" i="1" s="1"/>
  <c r="U590" i="1"/>
  <c r="E590" i="1"/>
  <c r="V590" i="1" s="1"/>
  <c r="U585" i="1"/>
  <c r="E585" i="1"/>
  <c r="V585" i="1" s="1"/>
  <c r="U583" i="1"/>
  <c r="E583" i="1"/>
  <c r="V583" i="1" s="1"/>
  <c r="U578" i="1"/>
  <c r="E578" i="1"/>
  <c r="V578" i="1" s="1"/>
  <c r="U574" i="1"/>
  <c r="E574" i="1"/>
  <c r="V574" i="1" s="1"/>
  <c r="U570" i="1"/>
  <c r="E570" i="1"/>
  <c r="V570" i="1" s="1"/>
  <c r="U566" i="1"/>
  <c r="E566" i="1"/>
  <c r="V566" i="1" s="1"/>
  <c r="U560" i="1"/>
  <c r="E560" i="1"/>
  <c r="V560" i="1" s="1"/>
  <c r="U558" i="1"/>
  <c r="E558" i="1"/>
  <c r="V558" i="1" s="1"/>
  <c r="U554" i="1"/>
  <c r="E554" i="1"/>
  <c r="V554" i="1" s="1"/>
  <c r="U549" i="1"/>
  <c r="E549" i="1"/>
  <c r="V549" i="1" s="1"/>
  <c r="U545" i="1"/>
  <c r="E545" i="1"/>
  <c r="V545" i="1" s="1"/>
  <c r="U541" i="1"/>
  <c r="E541" i="1"/>
  <c r="V541" i="1" s="1"/>
  <c r="U537" i="1"/>
  <c r="E537" i="1"/>
  <c r="V537" i="1" s="1"/>
  <c r="U536" i="1"/>
  <c r="E536" i="1"/>
  <c r="V536" i="1" s="1"/>
  <c r="U530" i="1"/>
  <c r="E530" i="1"/>
  <c r="V530" i="1" s="1"/>
  <c r="U524" i="1"/>
  <c r="E524" i="1"/>
  <c r="V524" i="1" s="1"/>
  <c r="U521" i="1"/>
  <c r="E521" i="1"/>
  <c r="V521" i="1" s="1"/>
  <c r="U518" i="1"/>
  <c r="E518" i="1"/>
  <c r="V518" i="1" s="1"/>
  <c r="U515" i="1"/>
  <c r="E515" i="1"/>
  <c r="V515" i="1" s="1"/>
  <c r="U511" i="1"/>
  <c r="E511" i="1"/>
  <c r="V511" i="1" s="1"/>
  <c r="U506" i="1"/>
  <c r="E506" i="1"/>
  <c r="V506" i="1" s="1"/>
  <c r="U500" i="1"/>
  <c r="E500" i="1"/>
  <c r="V500" i="1" s="1"/>
  <c r="U496" i="1"/>
  <c r="E496" i="1"/>
  <c r="V496" i="1" s="1"/>
  <c r="U492" i="1"/>
  <c r="E492" i="1"/>
  <c r="V492" i="1" s="1"/>
  <c r="U488" i="1"/>
  <c r="E488" i="1"/>
  <c r="V488" i="1" s="1"/>
  <c r="U486" i="1"/>
  <c r="E486" i="1"/>
  <c r="V486" i="1" s="1"/>
  <c r="U481" i="1"/>
  <c r="E481" i="1"/>
  <c r="V481" i="1" s="1"/>
  <c r="U479" i="1"/>
  <c r="E479" i="1"/>
  <c r="V479" i="1" s="1"/>
  <c r="U474" i="1"/>
  <c r="E474" i="1"/>
  <c r="V474" i="1" s="1"/>
  <c r="U469" i="1"/>
  <c r="E469" i="1"/>
  <c r="V469" i="1" s="1"/>
  <c r="U468" i="1"/>
  <c r="E468" i="1"/>
  <c r="V468" i="1" s="1"/>
  <c r="U463" i="1"/>
  <c r="E463" i="1"/>
  <c r="V463" i="1" s="1"/>
  <c r="U458" i="1"/>
  <c r="E458" i="1"/>
  <c r="V458" i="1" s="1"/>
  <c r="U455" i="1"/>
  <c r="E455" i="1"/>
  <c r="V455" i="1" s="1"/>
  <c r="U451" i="1"/>
  <c r="E451" i="1"/>
  <c r="V451" i="1" s="1"/>
  <c r="U446" i="1"/>
  <c r="E446" i="1"/>
  <c r="V446" i="1" s="1"/>
  <c r="U442" i="1"/>
  <c r="E442" i="1"/>
  <c r="V442" i="1" s="1"/>
  <c r="U437" i="1"/>
  <c r="E437" i="1"/>
  <c r="V437" i="1" s="1"/>
  <c r="U432" i="1"/>
  <c r="E432" i="1"/>
  <c r="V432" i="1" s="1"/>
  <c r="U430" i="1"/>
  <c r="E430" i="1"/>
  <c r="V430" i="1" s="1"/>
  <c r="U427" i="1"/>
  <c r="E427" i="1"/>
  <c r="V427" i="1" s="1"/>
  <c r="U422" i="1"/>
  <c r="E422" i="1"/>
  <c r="V422" i="1" s="1"/>
  <c r="U418" i="1"/>
  <c r="E418" i="1"/>
  <c r="V418" i="1" s="1"/>
  <c r="U413" i="1"/>
  <c r="E413" i="1"/>
  <c r="V413" i="1" s="1"/>
  <c r="U411" i="1"/>
  <c r="E411" i="1"/>
  <c r="V411" i="1" s="1"/>
  <c r="U407" i="1"/>
  <c r="E407" i="1"/>
  <c r="V407" i="1" s="1"/>
  <c r="U402" i="1"/>
  <c r="E402" i="1"/>
  <c r="V402" i="1" s="1"/>
  <c r="U398" i="1"/>
  <c r="E398" i="1"/>
  <c r="V398" i="1" s="1"/>
  <c r="E730" i="1"/>
  <c r="A734" i="1"/>
  <c r="X733" i="1"/>
  <c r="K733" i="1"/>
  <c r="E715" i="1"/>
  <c r="U704" i="1"/>
  <c r="E704" i="1"/>
  <c r="V704" i="1" s="1"/>
  <c r="U695" i="1"/>
  <c r="E695" i="1"/>
  <c r="V695" i="1" s="1"/>
  <c r="U679" i="1"/>
  <c r="E679" i="1"/>
  <c r="V679" i="1" s="1"/>
  <c r="U670" i="1"/>
  <c r="E670" i="1"/>
  <c r="V670" i="1" s="1"/>
  <c r="U657" i="1"/>
  <c r="E657" i="1"/>
  <c r="V657" i="1" s="1"/>
  <c r="U645" i="1"/>
  <c r="E645" i="1"/>
  <c r="V645" i="1" s="1"/>
  <c r="U632" i="1"/>
  <c r="E632" i="1"/>
  <c r="V632" i="1" s="1"/>
  <c r="U620" i="1"/>
  <c r="E620" i="1"/>
  <c r="V620" i="1" s="1"/>
  <c r="U608" i="1"/>
  <c r="E608" i="1"/>
  <c r="V608" i="1" s="1"/>
  <c r="U594" i="1"/>
  <c r="E594" i="1"/>
  <c r="V594" i="1" s="1"/>
  <c r="U586" i="1"/>
  <c r="E586" i="1"/>
  <c r="V586" i="1" s="1"/>
  <c r="U571" i="1"/>
  <c r="E571" i="1"/>
  <c r="V571" i="1" s="1"/>
  <c r="U559" i="1"/>
  <c r="E559" i="1"/>
  <c r="V559" i="1" s="1"/>
  <c r="U548" i="1"/>
  <c r="E548" i="1"/>
  <c r="V548" i="1" s="1"/>
  <c r="U535" i="1"/>
  <c r="E535" i="1"/>
  <c r="V535" i="1" s="1"/>
  <c r="U523" i="1"/>
  <c r="E523" i="1"/>
  <c r="V523" i="1" s="1"/>
  <c r="U513" i="1"/>
  <c r="E513" i="1"/>
  <c r="V513" i="1" s="1"/>
  <c r="U501" i="1"/>
  <c r="E501" i="1"/>
  <c r="V501" i="1" s="1"/>
  <c r="U489" i="1"/>
  <c r="E489" i="1"/>
  <c r="V489" i="1" s="1"/>
  <c r="U473" i="1"/>
  <c r="E473" i="1"/>
  <c r="V473" i="1" s="1"/>
  <c r="U464" i="1"/>
  <c r="E464" i="1"/>
  <c r="V464" i="1" s="1"/>
  <c r="U454" i="1"/>
  <c r="E454" i="1"/>
  <c r="V454" i="1" s="1"/>
  <c r="U440" i="1"/>
  <c r="E440" i="1"/>
  <c r="V440" i="1" s="1"/>
  <c r="U428" i="1"/>
  <c r="E428" i="1"/>
  <c r="V428" i="1" s="1"/>
  <c r="U417" i="1"/>
  <c r="E417" i="1"/>
  <c r="V417" i="1" s="1"/>
  <c r="U406" i="1"/>
  <c r="E406" i="1"/>
  <c r="V406" i="1" s="1"/>
  <c r="AJ733" i="1"/>
  <c r="Z732" i="1"/>
  <c r="AA732" i="1" s="1"/>
  <c r="AH732" i="1" s="1"/>
  <c r="I733" i="1"/>
  <c r="H733" i="1" s="1"/>
  <c r="Y732" i="1"/>
  <c r="C733" i="1"/>
  <c r="E720" i="1"/>
  <c r="U706" i="1"/>
  <c r="E706" i="1"/>
  <c r="V706" i="1" s="1"/>
  <c r="U692" i="1"/>
  <c r="E692" i="1"/>
  <c r="V692" i="1" s="1"/>
  <c r="U687" i="1"/>
  <c r="E687" i="1"/>
  <c r="V687" i="1" s="1"/>
  <c r="U674" i="1"/>
  <c r="E674" i="1"/>
  <c r="V674" i="1" s="1"/>
  <c r="U667" i="1"/>
  <c r="E667" i="1"/>
  <c r="V667" i="1" s="1"/>
  <c r="U654" i="1"/>
  <c r="E654" i="1"/>
  <c r="V654" i="1" s="1"/>
  <c r="U643" i="1"/>
  <c r="E643" i="1"/>
  <c r="V643" i="1" s="1"/>
  <c r="U631" i="1"/>
  <c r="E631" i="1"/>
  <c r="V631" i="1" s="1"/>
  <c r="U619" i="1"/>
  <c r="E619" i="1"/>
  <c r="V619" i="1" s="1"/>
  <c r="U606" i="1"/>
  <c r="E606" i="1"/>
  <c r="V606" i="1" s="1"/>
  <c r="U596" i="1"/>
  <c r="E596" i="1"/>
  <c r="V596" i="1" s="1"/>
  <c r="U582" i="1"/>
  <c r="E582" i="1"/>
  <c r="V582" i="1" s="1"/>
  <c r="U572" i="1"/>
  <c r="E572" i="1"/>
  <c r="V572" i="1" s="1"/>
  <c r="U551" i="1"/>
  <c r="E551" i="1"/>
  <c r="V551" i="1" s="1"/>
  <c r="E729" i="1"/>
  <c r="E732" i="1"/>
  <c r="E723" i="1"/>
  <c r="E718" i="1"/>
  <c r="E713" i="1"/>
  <c r="U707" i="1"/>
  <c r="E707" i="1"/>
  <c r="V707" i="1" s="1"/>
  <c r="E710" i="1"/>
  <c r="U699" i="1"/>
  <c r="E699" i="1"/>
  <c r="V699" i="1" s="1"/>
  <c r="U698" i="1"/>
  <c r="E698" i="1"/>
  <c r="V698" i="1" s="1"/>
  <c r="U694" i="1"/>
  <c r="E694" i="1"/>
  <c r="V694" i="1" s="1"/>
  <c r="U690" i="1"/>
  <c r="E690" i="1"/>
  <c r="V690" i="1" s="1"/>
  <c r="U686" i="1"/>
  <c r="E686" i="1"/>
  <c r="V686" i="1" s="1"/>
  <c r="U681" i="1"/>
  <c r="E681" i="1"/>
  <c r="V681" i="1" s="1"/>
  <c r="U677" i="1"/>
  <c r="E677" i="1"/>
  <c r="V677" i="1" s="1"/>
  <c r="U675" i="1"/>
  <c r="E675" i="1"/>
  <c r="V675" i="1" s="1"/>
  <c r="U669" i="1"/>
  <c r="E669" i="1"/>
  <c r="V669" i="1" s="1"/>
  <c r="U666" i="1"/>
  <c r="E666" i="1"/>
  <c r="V666" i="1" s="1"/>
  <c r="U660" i="1"/>
  <c r="E660" i="1"/>
  <c r="V660" i="1" s="1"/>
  <c r="U656" i="1"/>
  <c r="E656" i="1"/>
  <c r="V656" i="1" s="1"/>
  <c r="U655" i="1"/>
  <c r="E655" i="1"/>
  <c r="V655" i="1" s="1"/>
  <c r="U650" i="1"/>
  <c r="E650" i="1"/>
  <c r="V650" i="1" s="1"/>
  <c r="U647" i="1"/>
  <c r="E647" i="1"/>
  <c r="V647" i="1" s="1"/>
  <c r="U641" i="1"/>
  <c r="E641" i="1"/>
  <c r="V641" i="1" s="1"/>
  <c r="U635" i="1"/>
  <c r="E635" i="1"/>
  <c r="V635" i="1" s="1"/>
  <c r="U633" i="1"/>
  <c r="E633" i="1"/>
  <c r="V633" i="1" s="1"/>
  <c r="U630" i="1"/>
  <c r="E630" i="1"/>
  <c r="V630" i="1" s="1"/>
  <c r="U625" i="1"/>
  <c r="E625" i="1"/>
  <c r="V625" i="1" s="1"/>
  <c r="U622" i="1"/>
  <c r="E622" i="1"/>
  <c r="V622" i="1" s="1"/>
  <c r="U617" i="1"/>
  <c r="E617" i="1"/>
  <c r="V617" i="1" s="1"/>
  <c r="U613" i="1"/>
  <c r="E613" i="1"/>
  <c r="V613" i="1" s="1"/>
  <c r="U610" i="1"/>
  <c r="E610" i="1"/>
  <c r="V610" i="1" s="1"/>
  <c r="U605" i="1"/>
  <c r="E605" i="1"/>
  <c r="V605" i="1" s="1"/>
  <c r="U604" i="1"/>
  <c r="E604" i="1"/>
  <c r="V604" i="1" s="1"/>
  <c r="U597" i="1"/>
  <c r="E597" i="1"/>
  <c r="V597" i="1" s="1"/>
  <c r="U593" i="1"/>
  <c r="E593" i="1"/>
  <c r="V593" i="1" s="1"/>
  <c r="U589" i="1"/>
  <c r="E589" i="1"/>
  <c r="V589" i="1" s="1"/>
  <c r="U584" i="1"/>
  <c r="E584" i="1"/>
  <c r="V584" i="1" s="1"/>
  <c r="U580" i="1"/>
  <c r="E580" i="1"/>
  <c r="V580" i="1" s="1"/>
  <c r="U579" i="1"/>
  <c r="E579" i="1"/>
  <c r="V579" i="1" s="1"/>
  <c r="U576" i="1"/>
  <c r="E576" i="1"/>
  <c r="V576" i="1" s="1"/>
  <c r="U569" i="1"/>
  <c r="E569" i="1"/>
  <c r="V569" i="1" s="1"/>
  <c r="U564" i="1"/>
  <c r="E564" i="1"/>
  <c r="V564" i="1" s="1"/>
  <c r="U561" i="1"/>
  <c r="E561" i="1"/>
  <c r="V561" i="1" s="1"/>
  <c r="U556" i="1"/>
  <c r="E556" i="1"/>
  <c r="V556" i="1" s="1"/>
  <c r="U552" i="1"/>
  <c r="E552" i="1"/>
  <c r="V552" i="1" s="1"/>
  <c r="U547" i="1"/>
  <c r="E547" i="1"/>
  <c r="V547" i="1" s="1"/>
  <c r="U544" i="1"/>
  <c r="E544" i="1"/>
  <c r="V544" i="1" s="1"/>
  <c r="U539" i="1"/>
  <c r="E539" i="1"/>
  <c r="V539" i="1" s="1"/>
  <c r="U538" i="1"/>
  <c r="E538" i="1"/>
  <c r="V538" i="1" s="1"/>
  <c r="U534" i="1"/>
  <c r="E534" i="1"/>
  <c r="V534" i="1" s="1"/>
  <c r="U529" i="1"/>
  <c r="E529" i="1"/>
  <c r="V529" i="1" s="1"/>
  <c r="U526" i="1"/>
  <c r="E526" i="1"/>
  <c r="V526" i="1" s="1"/>
  <c r="U522" i="1"/>
  <c r="E522" i="1"/>
  <c r="V522" i="1" s="1"/>
  <c r="U517" i="1"/>
  <c r="E517" i="1"/>
  <c r="V517" i="1" s="1"/>
  <c r="U512" i="1"/>
  <c r="E512" i="1"/>
  <c r="V512" i="1" s="1"/>
  <c r="U510" i="1"/>
  <c r="E510" i="1"/>
  <c r="V510" i="1" s="1"/>
  <c r="U505" i="1"/>
  <c r="E505" i="1"/>
  <c r="V505" i="1" s="1"/>
  <c r="U502" i="1"/>
  <c r="E502" i="1"/>
  <c r="V502" i="1" s="1"/>
  <c r="U498" i="1"/>
  <c r="E498" i="1"/>
  <c r="V498" i="1" s="1"/>
  <c r="U493" i="1"/>
  <c r="E493" i="1"/>
  <c r="V493" i="1" s="1"/>
  <c r="U491" i="1"/>
  <c r="E491" i="1"/>
  <c r="V491" i="1" s="1"/>
  <c r="U485" i="1"/>
  <c r="E485" i="1"/>
  <c r="V485" i="1" s="1"/>
  <c r="U482" i="1"/>
  <c r="E482" i="1"/>
  <c r="V482" i="1" s="1"/>
  <c r="U477" i="1"/>
  <c r="E477" i="1"/>
  <c r="V477" i="1" s="1"/>
  <c r="U475" i="1"/>
  <c r="E475" i="1"/>
  <c r="V475" i="1" s="1"/>
  <c r="U471" i="1"/>
  <c r="E471" i="1"/>
  <c r="V471" i="1" s="1"/>
  <c r="U465" i="1"/>
  <c r="E465" i="1"/>
  <c r="V465" i="1" s="1"/>
  <c r="U460" i="1"/>
  <c r="E460" i="1"/>
  <c r="V460" i="1" s="1"/>
  <c r="U457" i="1"/>
  <c r="E457" i="1"/>
  <c r="V457" i="1" s="1"/>
  <c r="U452" i="1"/>
  <c r="E452" i="1"/>
  <c r="V452" i="1" s="1"/>
  <c r="U450" i="1"/>
  <c r="E450" i="1"/>
  <c r="V450" i="1" s="1"/>
  <c r="U443" i="1"/>
  <c r="E443" i="1"/>
  <c r="V443" i="1" s="1"/>
  <c r="U441" i="1"/>
  <c r="E441" i="1"/>
  <c r="V441" i="1" s="1"/>
  <c r="U439" i="1"/>
  <c r="E439" i="1"/>
  <c r="V439" i="1" s="1"/>
  <c r="U434" i="1"/>
  <c r="E434" i="1"/>
  <c r="V434" i="1" s="1"/>
  <c r="U426" i="1"/>
  <c r="E426" i="1"/>
  <c r="V426" i="1" s="1"/>
  <c r="U425" i="1"/>
  <c r="E425" i="1"/>
  <c r="V425" i="1" s="1"/>
  <c r="U424" i="1"/>
  <c r="E424" i="1"/>
  <c r="V424" i="1" s="1"/>
  <c r="U416" i="1"/>
  <c r="E416" i="1"/>
  <c r="V416" i="1" s="1"/>
  <c r="U414" i="1"/>
  <c r="E414" i="1"/>
  <c r="V414" i="1" s="1"/>
  <c r="U409" i="1"/>
  <c r="E409" i="1"/>
  <c r="V409" i="1" s="1"/>
  <c r="U404" i="1"/>
  <c r="E404" i="1"/>
  <c r="V404" i="1" s="1"/>
  <c r="U403" i="1"/>
  <c r="E403" i="1"/>
  <c r="V403" i="1" s="1"/>
  <c r="U397" i="1"/>
  <c r="E397" i="1"/>
  <c r="V397" i="1" s="1"/>
  <c r="V709" i="1" l="1"/>
  <c r="J710" i="1"/>
  <c r="V710" i="1"/>
  <c r="P712" i="1"/>
  <c r="Q712" i="1"/>
  <c r="L713" i="1"/>
  <c r="M712" i="1"/>
  <c r="N712" i="1" s="1"/>
  <c r="G711" i="1"/>
  <c r="F711" i="1" s="1"/>
  <c r="O711" i="1" s="1"/>
  <c r="R711" i="1" s="1"/>
  <c r="V711" i="1" s="1"/>
  <c r="AC711" i="1"/>
  <c r="AE711" i="1" s="1"/>
  <c r="W707" i="1"/>
  <c r="AG707" i="1" s="1"/>
  <c r="B707" i="1" s="1"/>
  <c r="W630" i="1"/>
  <c r="AG630" i="1" s="1"/>
  <c r="B630" i="1" s="1"/>
  <c r="W635" i="1"/>
  <c r="AG635" i="1" s="1"/>
  <c r="B635" i="1" s="1"/>
  <c r="W647" i="1"/>
  <c r="AG647" i="1" s="1"/>
  <c r="B647" i="1" s="1"/>
  <c r="W655" i="1"/>
  <c r="AG655" i="1" s="1"/>
  <c r="W660" i="1"/>
  <c r="AG660" i="1" s="1"/>
  <c r="B660" i="1" s="1"/>
  <c r="W669" i="1"/>
  <c r="AG669" i="1" s="1"/>
  <c r="W677" i="1"/>
  <c r="AG677" i="1" s="1"/>
  <c r="W686" i="1"/>
  <c r="AG686" i="1" s="1"/>
  <c r="W694" i="1"/>
  <c r="AG694" i="1" s="1"/>
  <c r="B694" i="1" s="1"/>
  <c r="W699" i="1"/>
  <c r="AG699" i="1" s="1"/>
  <c r="B699" i="1" s="1"/>
  <c r="W572" i="1"/>
  <c r="AG572" i="1" s="1"/>
  <c r="W596" i="1"/>
  <c r="AG596" i="1" s="1"/>
  <c r="B596" i="1" s="1"/>
  <c r="W619" i="1"/>
  <c r="AG619" i="1" s="1"/>
  <c r="B619" i="1" s="1"/>
  <c r="W643" i="1"/>
  <c r="AG643" i="1" s="1"/>
  <c r="B643" i="1" s="1"/>
  <c r="W667" i="1"/>
  <c r="AG667" i="1" s="1"/>
  <c r="W687" i="1"/>
  <c r="AG687" i="1" s="1"/>
  <c r="B687" i="1" s="1"/>
  <c r="W706" i="1"/>
  <c r="AG706" i="1" s="1"/>
  <c r="B706" i="1" s="1"/>
  <c r="W398" i="1"/>
  <c r="AG398" i="1" s="1"/>
  <c r="B398" i="1" s="1"/>
  <c r="W407" i="1"/>
  <c r="AG407" i="1" s="1"/>
  <c r="W413" i="1"/>
  <c r="AG413" i="1" s="1"/>
  <c r="B413" i="1" s="1"/>
  <c r="W422" i="1"/>
  <c r="AG422" i="1" s="1"/>
  <c r="W430" i="1"/>
  <c r="AG430" i="1" s="1"/>
  <c r="B430" i="1" s="1"/>
  <c r="W437" i="1"/>
  <c r="AG437" i="1" s="1"/>
  <c r="W446" i="1"/>
  <c r="AG446" i="1" s="1"/>
  <c r="B446" i="1" s="1"/>
  <c r="W455" i="1"/>
  <c r="AG455" i="1" s="1"/>
  <c r="W463" i="1"/>
  <c r="AG463" i="1" s="1"/>
  <c r="B463" i="1" s="1"/>
  <c r="W469" i="1"/>
  <c r="AG469" i="1" s="1"/>
  <c r="W479" i="1"/>
  <c r="AG479" i="1" s="1"/>
  <c r="B479" i="1" s="1"/>
  <c r="W486" i="1"/>
  <c r="AG486" i="1" s="1"/>
  <c r="B486" i="1" s="1"/>
  <c r="W492" i="1"/>
  <c r="AG492" i="1" s="1"/>
  <c r="B492" i="1" s="1"/>
  <c r="W500" i="1"/>
  <c r="AG500" i="1" s="1"/>
  <c r="W511" i="1"/>
  <c r="AG511" i="1" s="1"/>
  <c r="B511" i="1" s="1"/>
  <c r="W518" i="1"/>
  <c r="AG518" i="1" s="1"/>
  <c r="W524" i="1"/>
  <c r="AG524" i="1" s="1"/>
  <c r="B524" i="1" s="1"/>
  <c r="W536" i="1"/>
  <c r="AG536" i="1" s="1"/>
  <c r="W541" i="1"/>
  <c r="AG541" i="1" s="1"/>
  <c r="B541" i="1" s="1"/>
  <c r="W549" i="1"/>
  <c r="AG549" i="1" s="1"/>
  <c r="W558" i="1"/>
  <c r="AG558" i="1" s="1"/>
  <c r="B558" i="1" s="1"/>
  <c r="W566" i="1"/>
  <c r="AG566" i="1" s="1"/>
  <c r="W574" i="1"/>
  <c r="AG574" i="1" s="1"/>
  <c r="B574" i="1" s="1"/>
  <c r="W583" i="1"/>
  <c r="AG583" i="1" s="1"/>
  <c r="W590" i="1"/>
  <c r="AG590" i="1" s="1"/>
  <c r="B590" i="1" s="1"/>
  <c r="W598" i="1"/>
  <c r="AG598" i="1" s="1"/>
  <c r="W607" i="1"/>
  <c r="AG607" i="1" s="1"/>
  <c r="B607" i="1" s="1"/>
  <c r="W612" i="1"/>
  <c r="AG612" i="1" s="1"/>
  <c r="W621" i="1"/>
  <c r="AG621" i="1" s="1"/>
  <c r="B621" i="1" s="1"/>
  <c r="W629" i="1"/>
  <c r="AG629" i="1" s="1"/>
  <c r="W637" i="1"/>
  <c r="AG637" i="1" s="1"/>
  <c r="B637" i="1" s="1"/>
  <c r="W644" i="1"/>
  <c r="AG644" i="1" s="1"/>
  <c r="W652" i="1"/>
  <c r="AG652" i="1" s="1"/>
  <c r="B652" i="1" s="1"/>
  <c r="W663" i="1"/>
  <c r="AG663" i="1" s="1"/>
  <c r="W668" i="1"/>
  <c r="AG668" i="1" s="1"/>
  <c r="B668" i="1" s="1"/>
  <c r="W676" i="1"/>
  <c r="AG676" i="1" s="1"/>
  <c r="W685" i="1"/>
  <c r="AG685" i="1" s="1"/>
  <c r="B685" i="1" s="1"/>
  <c r="W693" i="1"/>
  <c r="AG693" i="1" s="1"/>
  <c r="W703" i="1"/>
  <c r="AG703" i="1" s="1"/>
  <c r="B703" i="1" s="1"/>
  <c r="W403" i="1"/>
  <c r="AG403" i="1" s="1"/>
  <c r="W409" i="1"/>
  <c r="AG409" i="1" s="1"/>
  <c r="B409" i="1" s="1"/>
  <c r="W416" i="1"/>
  <c r="AG416" i="1" s="1"/>
  <c r="W425" i="1"/>
  <c r="AG425" i="1" s="1"/>
  <c r="W434" i="1"/>
  <c r="AG434" i="1" s="1"/>
  <c r="W441" i="1"/>
  <c r="AG441" i="1" s="1"/>
  <c r="B441" i="1" s="1"/>
  <c r="W450" i="1"/>
  <c r="AG450" i="1" s="1"/>
  <c r="B450" i="1" s="1"/>
  <c r="W457" i="1"/>
  <c r="AG457" i="1" s="1"/>
  <c r="B457" i="1" s="1"/>
  <c r="W465" i="1"/>
  <c r="AG465" i="1" s="1"/>
  <c r="B465" i="1" s="1"/>
  <c r="W475" i="1"/>
  <c r="AG475" i="1" s="1"/>
  <c r="W482" i="1"/>
  <c r="AG482" i="1" s="1"/>
  <c r="W491" i="1"/>
  <c r="AG491" i="1" s="1"/>
  <c r="B491" i="1" s="1"/>
  <c r="W498" i="1"/>
  <c r="AG498" i="1" s="1"/>
  <c r="B498" i="1" s="1"/>
  <c r="W505" i="1"/>
  <c r="AG505" i="1" s="1"/>
  <c r="W512" i="1"/>
  <c r="AG512" i="1" s="1"/>
  <c r="W522" i="1"/>
  <c r="AG522" i="1" s="1"/>
  <c r="B522" i="1" s="1"/>
  <c r="W529" i="1"/>
  <c r="AG529" i="1" s="1"/>
  <c r="B529" i="1" s="1"/>
  <c r="W538" i="1"/>
  <c r="AG538" i="1" s="1"/>
  <c r="B538" i="1" s="1"/>
  <c r="W544" i="1"/>
  <c r="AG544" i="1" s="1"/>
  <c r="B544" i="1" s="1"/>
  <c r="W552" i="1"/>
  <c r="AG552" i="1" s="1"/>
  <c r="W561" i="1"/>
  <c r="AG561" i="1" s="1"/>
  <c r="W569" i="1"/>
  <c r="AG569" i="1" s="1"/>
  <c r="W579" i="1"/>
  <c r="W584" i="1"/>
  <c r="AG584" i="1" s="1"/>
  <c r="B584" i="1" s="1"/>
  <c r="W593" i="1"/>
  <c r="AG593" i="1" s="1"/>
  <c r="B593" i="1" s="1"/>
  <c r="W604" i="1"/>
  <c r="AG604" i="1" s="1"/>
  <c r="W610" i="1"/>
  <c r="AG610" i="1" s="1"/>
  <c r="W617" i="1"/>
  <c r="AG617" i="1" s="1"/>
  <c r="B617" i="1" s="1"/>
  <c r="W625" i="1"/>
  <c r="AG625" i="1" s="1"/>
  <c r="B625" i="1" s="1"/>
  <c r="W633" i="1"/>
  <c r="AG633" i="1" s="1"/>
  <c r="B633" i="1" s="1"/>
  <c r="W641" i="1"/>
  <c r="AG641" i="1" s="1"/>
  <c r="W650" i="1"/>
  <c r="AG650" i="1" s="1"/>
  <c r="W656" i="1"/>
  <c r="AG656" i="1" s="1"/>
  <c r="B656" i="1" s="1"/>
  <c r="W666" i="1"/>
  <c r="AG666" i="1" s="1"/>
  <c r="W675" i="1"/>
  <c r="AG675" i="1" s="1"/>
  <c r="B675" i="1" s="1"/>
  <c r="W681" i="1"/>
  <c r="AG681" i="1" s="1"/>
  <c r="B681" i="1" s="1"/>
  <c r="W690" i="1"/>
  <c r="AG690" i="1" s="1"/>
  <c r="W698" i="1"/>
  <c r="AG698" i="1" s="1"/>
  <c r="B698" i="1" s="1"/>
  <c r="W551" i="1"/>
  <c r="AG551" i="1" s="1"/>
  <c r="W582" i="1"/>
  <c r="AG582" i="1" s="1"/>
  <c r="B582" i="1" s="1"/>
  <c r="W606" i="1"/>
  <c r="AG606" i="1" s="1"/>
  <c r="W631" i="1"/>
  <c r="AG631" i="1" s="1"/>
  <c r="W654" i="1"/>
  <c r="W674" i="1"/>
  <c r="AG674" i="1" s="1"/>
  <c r="W692" i="1"/>
  <c r="AG692" i="1" s="1"/>
  <c r="B692" i="1" s="1"/>
  <c r="W513" i="1"/>
  <c r="AG513" i="1" s="1"/>
  <c r="W535" i="1"/>
  <c r="AG535" i="1" s="1"/>
  <c r="W559" i="1"/>
  <c r="AG559" i="1" s="1"/>
  <c r="B559" i="1" s="1"/>
  <c r="W586" i="1"/>
  <c r="AG586" i="1" s="1"/>
  <c r="B586" i="1" s="1"/>
  <c r="W608" i="1"/>
  <c r="AG608" i="1" s="1"/>
  <c r="W632" i="1"/>
  <c r="AG632" i="1" s="1"/>
  <c r="W657" i="1"/>
  <c r="AG657" i="1" s="1"/>
  <c r="B657" i="1" s="1"/>
  <c r="W679" i="1"/>
  <c r="AG679" i="1" s="1"/>
  <c r="B679" i="1" s="1"/>
  <c r="W704" i="1"/>
  <c r="AG704" i="1" s="1"/>
  <c r="W402" i="1"/>
  <c r="AG402" i="1" s="1"/>
  <c r="W411" i="1"/>
  <c r="AG411" i="1" s="1"/>
  <c r="W418" i="1"/>
  <c r="AG418" i="1" s="1"/>
  <c r="B418" i="1" s="1"/>
  <c r="W427" i="1"/>
  <c r="AG427" i="1" s="1"/>
  <c r="B427" i="1" s="1"/>
  <c r="W432" i="1"/>
  <c r="AG432" i="1" s="1"/>
  <c r="B432" i="1" s="1"/>
  <c r="W442" i="1"/>
  <c r="AG442" i="1" s="1"/>
  <c r="B442" i="1" s="1"/>
  <c r="W451" i="1"/>
  <c r="AG451" i="1" s="1"/>
  <c r="W458" i="1"/>
  <c r="AG458" i="1" s="1"/>
  <c r="W468" i="1"/>
  <c r="AG468" i="1" s="1"/>
  <c r="W474" i="1"/>
  <c r="AG474" i="1" s="1"/>
  <c r="B474" i="1" s="1"/>
  <c r="W481" i="1"/>
  <c r="AG481" i="1" s="1"/>
  <c r="B481" i="1" s="1"/>
  <c r="W488" i="1"/>
  <c r="AG488" i="1" s="1"/>
  <c r="B488" i="1" s="1"/>
  <c r="W496" i="1"/>
  <c r="AG496" i="1" s="1"/>
  <c r="W506" i="1"/>
  <c r="AG506" i="1" s="1"/>
  <c r="W515" i="1"/>
  <c r="AG515" i="1" s="1"/>
  <c r="B515" i="1" s="1"/>
  <c r="W521" i="1"/>
  <c r="AG521" i="1" s="1"/>
  <c r="B521" i="1" s="1"/>
  <c r="W530" i="1"/>
  <c r="AG530" i="1" s="1"/>
  <c r="B530" i="1" s="1"/>
  <c r="W537" i="1"/>
  <c r="AG537" i="1" s="1"/>
  <c r="B537" i="1" s="1"/>
  <c r="W545" i="1"/>
  <c r="AG545" i="1" s="1"/>
  <c r="W554" i="1"/>
  <c r="AG554" i="1" s="1"/>
  <c r="W560" i="1"/>
  <c r="AG560" i="1" s="1"/>
  <c r="W570" i="1"/>
  <c r="AG570" i="1" s="1"/>
  <c r="B570" i="1" s="1"/>
  <c r="W578" i="1"/>
  <c r="AG578" i="1" s="1"/>
  <c r="B578" i="1" s="1"/>
  <c r="W585" i="1"/>
  <c r="AG585" i="1" s="1"/>
  <c r="B585" i="1" s="1"/>
  <c r="W595" i="1"/>
  <c r="AG595" i="1" s="1"/>
  <c r="W601" i="1"/>
  <c r="AG601" i="1" s="1"/>
  <c r="B601" i="1" s="1"/>
  <c r="W609" i="1"/>
  <c r="AG609" i="1" s="1"/>
  <c r="W618" i="1"/>
  <c r="AG618" i="1" s="1"/>
  <c r="B618" i="1" s="1"/>
  <c r="W624" i="1"/>
  <c r="AG624" i="1" s="1"/>
  <c r="W636" i="1"/>
  <c r="AG636" i="1" s="1"/>
  <c r="B636" i="1" s="1"/>
  <c r="W642" i="1"/>
  <c r="AG642" i="1" s="1"/>
  <c r="W651" i="1"/>
  <c r="AG651" i="1" s="1"/>
  <c r="W661" i="1"/>
  <c r="W665" i="1"/>
  <c r="AG665" i="1" s="1"/>
  <c r="B665" i="1" s="1"/>
  <c r="W673" i="1"/>
  <c r="AG673" i="1" s="1"/>
  <c r="B673" i="1" s="1"/>
  <c r="W680" i="1"/>
  <c r="AG680" i="1" s="1"/>
  <c r="W688" i="1"/>
  <c r="AG688" i="1" s="1"/>
  <c r="B688" i="1" s="1"/>
  <c r="W696" i="1"/>
  <c r="AG696" i="1" s="1"/>
  <c r="W705" i="1"/>
  <c r="AG705" i="1" s="1"/>
  <c r="B705" i="1" s="1"/>
  <c r="T708" i="1"/>
  <c r="AF708" i="1" s="1"/>
  <c r="S709" i="1"/>
  <c r="W406" i="1"/>
  <c r="W428" i="1"/>
  <c r="W454" i="1"/>
  <c r="W473" i="1"/>
  <c r="W501" i="1"/>
  <c r="W523" i="1"/>
  <c r="W548" i="1"/>
  <c r="W571" i="1"/>
  <c r="W594" i="1"/>
  <c r="W620" i="1"/>
  <c r="W645" i="1"/>
  <c r="W670" i="1"/>
  <c r="W695" i="1"/>
  <c r="AJ734" i="1"/>
  <c r="Z733" i="1"/>
  <c r="AA733" i="1" s="1"/>
  <c r="AH733" i="1" s="1"/>
  <c r="I734" i="1"/>
  <c r="H734" i="1" s="1"/>
  <c r="C734" i="1"/>
  <c r="Y733" i="1"/>
  <c r="W550" i="1"/>
  <c r="W568" i="1"/>
  <c r="W591" i="1"/>
  <c r="W616" i="1"/>
  <c r="W639" i="1"/>
  <c r="W658" i="1"/>
  <c r="W684" i="1"/>
  <c r="W399" i="1"/>
  <c r="W421" i="1"/>
  <c r="W448" i="1"/>
  <c r="W472" i="1"/>
  <c r="W497" i="1"/>
  <c r="W514" i="1"/>
  <c r="W542" i="1"/>
  <c r="W565" i="1"/>
  <c r="W588" i="1"/>
  <c r="W611" i="1"/>
  <c r="W640" i="1"/>
  <c r="W659" i="1"/>
  <c r="W689" i="1"/>
  <c r="W400" i="1"/>
  <c r="W405" i="1"/>
  <c r="W415" i="1"/>
  <c r="W423" i="1"/>
  <c r="W431" i="1"/>
  <c r="W436" i="1"/>
  <c r="W447" i="1"/>
  <c r="W456" i="1"/>
  <c r="W462" i="1"/>
  <c r="W470" i="1"/>
  <c r="W480" i="1"/>
  <c r="W487" i="1"/>
  <c r="W494" i="1"/>
  <c r="W504" i="1"/>
  <c r="W509" i="1"/>
  <c r="W520" i="1"/>
  <c r="W527" i="1"/>
  <c r="W540" i="1"/>
  <c r="W553" i="1"/>
  <c r="W573" i="1"/>
  <c r="W599" i="1"/>
  <c r="W623" i="1"/>
  <c r="W653" i="1"/>
  <c r="W682" i="1"/>
  <c r="W702" i="1"/>
  <c r="W396" i="1"/>
  <c r="W420" i="1"/>
  <c r="W445" i="1"/>
  <c r="W466" i="1"/>
  <c r="W490" i="1"/>
  <c r="W519" i="1"/>
  <c r="W543" i="1"/>
  <c r="W567" i="1"/>
  <c r="W592" i="1"/>
  <c r="W615" i="1"/>
  <c r="W634" i="1"/>
  <c r="W664" i="1"/>
  <c r="W683" i="1"/>
  <c r="U708" i="1"/>
  <c r="W708" i="1" s="1"/>
  <c r="W397" i="1"/>
  <c r="W404" i="1"/>
  <c r="W414" i="1"/>
  <c r="W424" i="1"/>
  <c r="W426" i="1"/>
  <c r="W439" i="1"/>
  <c r="W443" i="1"/>
  <c r="W452" i="1"/>
  <c r="W460" i="1"/>
  <c r="W471" i="1"/>
  <c r="W477" i="1"/>
  <c r="W485" i="1"/>
  <c r="W493" i="1"/>
  <c r="W502" i="1"/>
  <c r="W510" i="1"/>
  <c r="W517" i="1"/>
  <c r="W526" i="1"/>
  <c r="W534" i="1"/>
  <c r="W539" i="1"/>
  <c r="W547" i="1"/>
  <c r="W556" i="1"/>
  <c r="W564" i="1"/>
  <c r="W576" i="1"/>
  <c r="W580" i="1"/>
  <c r="W589" i="1"/>
  <c r="W597" i="1"/>
  <c r="W605" i="1"/>
  <c r="W613" i="1"/>
  <c r="W622" i="1"/>
  <c r="X734" i="1"/>
  <c r="A735" i="1"/>
  <c r="K734" i="1"/>
  <c r="E733" i="1"/>
  <c r="W417" i="1"/>
  <c r="W440" i="1"/>
  <c r="W464" i="1"/>
  <c r="W489" i="1"/>
  <c r="W533" i="1"/>
  <c r="W562" i="1"/>
  <c r="W577" i="1"/>
  <c r="W602" i="1"/>
  <c r="W627" i="1"/>
  <c r="W646" i="1"/>
  <c r="W672" i="1"/>
  <c r="W701" i="1"/>
  <c r="W412" i="1"/>
  <c r="W438" i="1"/>
  <c r="W461" i="1"/>
  <c r="W484" i="1"/>
  <c r="W503" i="1"/>
  <c r="W528" i="1"/>
  <c r="W555" i="1"/>
  <c r="W575" i="1"/>
  <c r="W600" i="1"/>
  <c r="W628" i="1"/>
  <c r="W649" i="1"/>
  <c r="W671" i="1"/>
  <c r="W700" i="1"/>
  <c r="AB738" i="1"/>
  <c r="W395" i="1"/>
  <c r="W401" i="1"/>
  <c r="W410" i="1"/>
  <c r="W419" i="1"/>
  <c r="W429" i="1"/>
  <c r="W435" i="1"/>
  <c r="W444" i="1"/>
  <c r="W449" i="1"/>
  <c r="W459" i="1"/>
  <c r="W467" i="1"/>
  <c r="W476" i="1"/>
  <c r="W483" i="1"/>
  <c r="W495" i="1"/>
  <c r="W499" i="1"/>
  <c r="W507" i="1"/>
  <c r="W516" i="1"/>
  <c r="W525" i="1"/>
  <c r="W531" i="1"/>
  <c r="W546" i="1"/>
  <c r="W563" i="1"/>
  <c r="W587" i="1"/>
  <c r="W614" i="1"/>
  <c r="W638" i="1"/>
  <c r="W662" i="1"/>
  <c r="W691" i="1"/>
  <c r="W408" i="1"/>
  <c r="W433" i="1"/>
  <c r="W453" i="1"/>
  <c r="W478" i="1"/>
  <c r="W508" i="1"/>
  <c r="W532" i="1"/>
  <c r="W557" i="1"/>
  <c r="W581" i="1"/>
  <c r="W603" i="1"/>
  <c r="W626" i="1"/>
  <c r="W648" i="1"/>
  <c r="W678" i="1"/>
  <c r="W697" i="1"/>
  <c r="J711" i="1" l="1"/>
  <c r="AC712" i="1"/>
  <c r="AE712" i="1" s="1"/>
  <c r="G712" i="1"/>
  <c r="F712" i="1" s="1"/>
  <c r="J712" i="1" s="1"/>
  <c r="P713" i="1"/>
  <c r="Q713" i="1"/>
  <c r="L714" i="1"/>
  <c r="M713" i="1"/>
  <c r="N713" i="1" s="1"/>
  <c r="B402" i="1"/>
  <c r="B686" i="1"/>
  <c r="B680" i="1"/>
  <c r="B651" i="1"/>
  <c r="B608" i="1"/>
  <c r="B513" i="1"/>
  <c r="B631" i="1"/>
  <c r="B666" i="1"/>
  <c r="B569" i="1"/>
  <c r="B667" i="1"/>
  <c r="B677" i="1"/>
  <c r="B690" i="1"/>
  <c r="B434" i="1"/>
  <c r="B669" i="1"/>
  <c r="AG661" i="1"/>
  <c r="B661" i="1" s="1"/>
  <c r="B632" i="1"/>
  <c r="B535" i="1"/>
  <c r="B624" i="1"/>
  <c r="B468" i="1"/>
  <c r="AG654" i="1"/>
  <c r="B654" i="1" s="1"/>
  <c r="B551" i="1"/>
  <c r="B641" i="1"/>
  <c r="AG579" i="1"/>
  <c r="B579" i="1" s="1"/>
  <c r="B572" i="1"/>
  <c r="B655" i="1"/>
  <c r="B416" i="1"/>
  <c r="AG603" i="1"/>
  <c r="B603" i="1" s="1"/>
  <c r="AG531" i="1"/>
  <c r="B531" i="1" s="1"/>
  <c r="AG401" i="1"/>
  <c r="B401" i="1" s="1"/>
  <c r="AG412" i="1"/>
  <c r="B412" i="1" s="1"/>
  <c r="AG622" i="1"/>
  <c r="AG556" i="1"/>
  <c r="B556" i="1" s="1"/>
  <c r="AG460" i="1"/>
  <c r="AG519" i="1"/>
  <c r="B519" i="1" s="1"/>
  <c r="AG553" i="1"/>
  <c r="B553" i="1" s="1"/>
  <c r="AG447" i="1"/>
  <c r="B447" i="1" s="1"/>
  <c r="AG565" i="1"/>
  <c r="AG591" i="1"/>
  <c r="B591" i="1" s="1"/>
  <c r="E734" i="1"/>
  <c r="AG523" i="1"/>
  <c r="AG678" i="1"/>
  <c r="B678" i="1" s="1"/>
  <c r="AG581" i="1"/>
  <c r="B581" i="1" s="1"/>
  <c r="AG478" i="1"/>
  <c r="B478" i="1" s="1"/>
  <c r="AG691" i="1"/>
  <c r="B691" i="1" s="1"/>
  <c r="AG587" i="1"/>
  <c r="AG525" i="1"/>
  <c r="B525" i="1" s="1"/>
  <c r="AG495" i="1"/>
  <c r="B495" i="1" s="1"/>
  <c r="AG459" i="1"/>
  <c r="B459" i="1" s="1"/>
  <c r="AG429" i="1"/>
  <c r="B429" i="1" s="1"/>
  <c r="AG395" i="1"/>
  <c r="B395" i="1" s="1"/>
  <c r="AG671" i="1"/>
  <c r="B671" i="1" s="1"/>
  <c r="AG575" i="1"/>
  <c r="B575" i="1" s="1"/>
  <c r="AG484" i="1"/>
  <c r="B484" i="1" s="1"/>
  <c r="AG646" i="1"/>
  <c r="B646" i="1" s="1"/>
  <c r="AG562" i="1"/>
  <c r="AG464" i="1"/>
  <c r="X735" i="1"/>
  <c r="A736" i="1"/>
  <c r="K735" i="1"/>
  <c r="AG613" i="1"/>
  <c r="AG580" i="1"/>
  <c r="B580" i="1" s="1"/>
  <c r="AG547" i="1"/>
  <c r="AG517" i="1"/>
  <c r="B517" i="1" s="1"/>
  <c r="AG485" i="1"/>
  <c r="AG452" i="1"/>
  <c r="B452" i="1" s="1"/>
  <c r="AG424" i="1"/>
  <c r="AG683" i="1"/>
  <c r="B683" i="1" s="1"/>
  <c r="AG592" i="1"/>
  <c r="AG490" i="1"/>
  <c r="B490" i="1" s="1"/>
  <c r="AG396" i="1"/>
  <c r="AG623" i="1"/>
  <c r="B623" i="1" s="1"/>
  <c r="AG540" i="1"/>
  <c r="AG504" i="1"/>
  <c r="AG470" i="1"/>
  <c r="AG436" i="1"/>
  <c r="B436" i="1" s="1"/>
  <c r="AG405" i="1"/>
  <c r="AG640" i="1"/>
  <c r="B640" i="1" s="1"/>
  <c r="AG542" i="1"/>
  <c r="AG448" i="1"/>
  <c r="B448" i="1" s="1"/>
  <c r="AG658" i="1"/>
  <c r="AG568" i="1"/>
  <c r="B568" i="1" s="1"/>
  <c r="AG695" i="1"/>
  <c r="AG594" i="1"/>
  <c r="B594" i="1" s="1"/>
  <c r="AG501" i="1"/>
  <c r="AG406" i="1"/>
  <c r="B674" i="1"/>
  <c r="B482" i="1"/>
  <c r="AG508" i="1"/>
  <c r="B508" i="1" s="1"/>
  <c r="AG614" i="1"/>
  <c r="AG467" i="1"/>
  <c r="B467" i="1" s="1"/>
  <c r="AG700" i="1"/>
  <c r="B700" i="1" s="1"/>
  <c r="AG503" i="1"/>
  <c r="B503" i="1" s="1"/>
  <c r="AG577" i="1"/>
  <c r="AG526" i="1"/>
  <c r="B526" i="1" s="1"/>
  <c r="AG426" i="1"/>
  <c r="B426" i="1" s="1"/>
  <c r="AG708" i="1"/>
  <c r="B708" i="1" s="1"/>
  <c r="AG420" i="1"/>
  <c r="AG509" i="1"/>
  <c r="B509" i="1" s="1"/>
  <c r="AG415" i="1"/>
  <c r="AG472" i="1"/>
  <c r="B472" i="1" s="1"/>
  <c r="AG620" i="1"/>
  <c r="B620" i="1" s="1"/>
  <c r="AG557" i="1"/>
  <c r="AG483" i="1"/>
  <c r="B483" i="1" s="1"/>
  <c r="AG533" i="1"/>
  <c r="B533" i="1" s="1"/>
  <c r="AG440" i="1"/>
  <c r="B440" i="1" s="1"/>
  <c r="Y734" i="1"/>
  <c r="Z734" i="1"/>
  <c r="AA734" i="1" s="1"/>
  <c r="AH734" i="1" s="1"/>
  <c r="C735" i="1"/>
  <c r="AJ735" i="1"/>
  <c r="I735" i="1"/>
  <c r="H735" i="1" s="1"/>
  <c r="AG605" i="1"/>
  <c r="B605" i="1" s="1"/>
  <c r="AG576" i="1"/>
  <c r="B576" i="1" s="1"/>
  <c r="AG539" i="1"/>
  <c r="B539" i="1" s="1"/>
  <c r="AG510" i="1"/>
  <c r="B510" i="1" s="1"/>
  <c r="AG477" i="1"/>
  <c r="B477" i="1" s="1"/>
  <c r="AG443" i="1"/>
  <c r="B443" i="1" s="1"/>
  <c r="AG414" i="1"/>
  <c r="B414" i="1" s="1"/>
  <c r="AG664" i="1"/>
  <c r="B664" i="1" s="1"/>
  <c r="AG567" i="1"/>
  <c r="B567" i="1" s="1"/>
  <c r="AG466" i="1"/>
  <c r="B466" i="1" s="1"/>
  <c r="AG702" i="1"/>
  <c r="B702" i="1" s="1"/>
  <c r="AG599" i="1"/>
  <c r="B599" i="1" s="1"/>
  <c r="AG527" i="1"/>
  <c r="AG494" i="1"/>
  <c r="B494" i="1" s="1"/>
  <c r="AG462" i="1"/>
  <c r="B462" i="1" s="1"/>
  <c r="AG431" i="1"/>
  <c r="B431" i="1" s="1"/>
  <c r="AG400" i="1"/>
  <c r="B400" i="1" s="1"/>
  <c r="AG611" i="1"/>
  <c r="B611" i="1" s="1"/>
  <c r="AG514" i="1"/>
  <c r="B514" i="1" s="1"/>
  <c r="AG421" i="1"/>
  <c r="AG639" i="1"/>
  <c r="B639" i="1" s="1"/>
  <c r="AG550" i="1"/>
  <c r="B550" i="1" s="1"/>
  <c r="AG670" i="1"/>
  <c r="B670" i="1" s="1"/>
  <c r="AG571" i="1"/>
  <c r="B571" i="1" s="1"/>
  <c r="AG473" i="1"/>
  <c r="B473" i="1" s="1"/>
  <c r="AG697" i="1"/>
  <c r="B697" i="1" s="1"/>
  <c r="AG408" i="1"/>
  <c r="B408" i="1" s="1"/>
  <c r="AG499" i="1"/>
  <c r="B499" i="1" s="1"/>
  <c r="AG435" i="1"/>
  <c r="AG600" i="1"/>
  <c r="B600" i="1" s="1"/>
  <c r="AG672" i="1"/>
  <c r="AG489" i="1"/>
  <c r="B489" i="1" s="1"/>
  <c r="AG589" i="1"/>
  <c r="AG493" i="1"/>
  <c r="B493" i="1" s="1"/>
  <c r="AG397" i="1"/>
  <c r="AG615" i="1"/>
  <c r="B615" i="1" s="1"/>
  <c r="AG653" i="1"/>
  <c r="AG480" i="1"/>
  <c r="B480" i="1" s="1"/>
  <c r="AG659" i="1"/>
  <c r="AG684" i="1"/>
  <c r="B684" i="1" s="1"/>
  <c r="AG428" i="1"/>
  <c r="AG648" i="1"/>
  <c r="B648" i="1" s="1"/>
  <c r="AG453" i="1"/>
  <c r="B453" i="1" s="1"/>
  <c r="AG662" i="1"/>
  <c r="B662" i="1" s="1"/>
  <c r="AG563" i="1"/>
  <c r="AG516" i="1"/>
  <c r="B516" i="1" s="1"/>
  <c r="AG449" i="1"/>
  <c r="B449" i="1" s="1"/>
  <c r="AG419" i="1"/>
  <c r="AG649" i="1"/>
  <c r="B649" i="1" s="1"/>
  <c r="AG555" i="1"/>
  <c r="B555" i="1" s="1"/>
  <c r="AG461" i="1"/>
  <c r="B461" i="1" s="1"/>
  <c r="AG627" i="1"/>
  <c r="B627" i="1" s="1"/>
  <c r="AG626" i="1"/>
  <c r="B626" i="1" s="1"/>
  <c r="AG532" i="1"/>
  <c r="B532" i="1" s="1"/>
  <c r="AG433" i="1"/>
  <c r="B433" i="1" s="1"/>
  <c r="AG638" i="1"/>
  <c r="AG546" i="1"/>
  <c r="B546" i="1" s="1"/>
  <c r="AG507" i="1"/>
  <c r="B507" i="1" s="1"/>
  <c r="AG476" i="1"/>
  <c r="B476" i="1" s="1"/>
  <c r="AG444" i="1"/>
  <c r="B444" i="1" s="1"/>
  <c r="AG410" i="1"/>
  <c r="B410" i="1" s="1"/>
  <c r="AB739" i="1"/>
  <c r="AG628" i="1"/>
  <c r="B628" i="1" s="1"/>
  <c r="AG528" i="1"/>
  <c r="B528" i="1" s="1"/>
  <c r="AG438" i="1"/>
  <c r="AG701" i="1"/>
  <c r="B701" i="1" s="1"/>
  <c r="AG602" i="1"/>
  <c r="B602" i="1" s="1"/>
  <c r="B704" i="1"/>
  <c r="AG417" i="1"/>
  <c r="B417" i="1" s="1"/>
  <c r="B560" i="1"/>
  <c r="B650" i="1"/>
  <c r="B604" i="1"/>
  <c r="B552" i="1"/>
  <c r="B512" i="1"/>
  <c r="B475" i="1"/>
  <c r="B425" i="1"/>
  <c r="B693" i="1"/>
  <c r="B676" i="1"/>
  <c r="B663" i="1"/>
  <c r="B644" i="1"/>
  <c r="B629" i="1"/>
  <c r="B612" i="1"/>
  <c r="B598" i="1"/>
  <c r="B583" i="1"/>
  <c r="B566" i="1"/>
  <c r="B549" i="1"/>
  <c r="B536" i="1"/>
  <c r="B518" i="1"/>
  <c r="B500" i="1"/>
  <c r="B469" i="1"/>
  <c r="B455" i="1"/>
  <c r="B437" i="1"/>
  <c r="B422" i="1"/>
  <c r="B407" i="1"/>
  <c r="AG597" i="1"/>
  <c r="B597" i="1" s="1"/>
  <c r="AG564" i="1"/>
  <c r="B564" i="1" s="1"/>
  <c r="AG534" i="1"/>
  <c r="B534" i="1" s="1"/>
  <c r="AG502" i="1"/>
  <c r="B502" i="1" s="1"/>
  <c r="AG471" i="1"/>
  <c r="B471" i="1" s="1"/>
  <c r="AG439" i="1"/>
  <c r="B439" i="1" s="1"/>
  <c r="AG404" i="1"/>
  <c r="B404" i="1" s="1"/>
  <c r="B696" i="1"/>
  <c r="B609" i="1"/>
  <c r="B554" i="1"/>
  <c r="B506" i="1"/>
  <c r="B458" i="1"/>
  <c r="B411" i="1"/>
  <c r="B610" i="1"/>
  <c r="B561" i="1"/>
  <c r="AG634" i="1"/>
  <c r="B634" i="1" s="1"/>
  <c r="AG543" i="1"/>
  <c r="B543" i="1" s="1"/>
  <c r="AG445" i="1"/>
  <c r="B445" i="1" s="1"/>
  <c r="AG682" i="1"/>
  <c r="B682" i="1" s="1"/>
  <c r="AG573" i="1"/>
  <c r="B573" i="1" s="1"/>
  <c r="AG520" i="1"/>
  <c r="B520" i="1" s="1"/>
  <c r="AG487" i="1"/>
  <c r="B487" i="1" s="1"/>
  <c r="AG456" i="1"/>
  <c r="B456" i="1" s="1"/>
  <c r="AG423" i="1"/>
  <c r="B423" i="1" s="1"/>
  <c r="AG689" i="1"/>
  <c r="B689" i="1" s="1"/>
  <c r="AG588" i="1"/>
  <c r="B588" i="1" s="1"/>
  <c r="AG497" i="1"/>
  <c r="B497" i="1" s="1"/>
  <c r="AG399" i="1"/>
  <c r="AG616" i="1"/>
  <c r="B616" i="1" s="1"/>
  <c r="AG645" i="1"/>
  <c r="AG548" i="1"/>
  <c r="B548" i="1" s="1"/>
  <c r="AG454" i="1"/>
  <c r="B454" i="1" s="1"/>
  <c r="T709" i="1"/>
  <c r="AF709" i="1" s="1"/>
  <c r="S710" i="1"/>
  <c r="U709" i="1"/>
  <c r="W709" i="1" s="1"/>
  <c r="B642" i="1"/>
  <c r="B595" i="1"/>
  <c r="B545" i="1"/>
  <c r="B496" i="1"/>
  <c r="B451" i="1"/>
  <c r="B606" i="1"/>
  <c r="B505" i="1"/>
  <c r="B403" i="1"/>
  <c r="O712" i="1" l="1"/>
  <c r="R712" i="1" s="1"/>
  <c r="V712" i="1" s="1"/>
  <c r="G713" i="1"/>
  <c r="F713" i="1" s="1"/>
  <c r="J713" i="1" s="1"/>
  <c r="AC713" i="1"/>
  <c r="AE713" i="1" s="1"/>
  <c r="L715" i="1"/>
  <c r="M714" i="1"/>
  <c r="N714" i="1" s="1"/>
  <c r="P714" i="1"/>
  <c r="Q714" i="1"/>
  <c r="AB740" i="1"/>
  <c r="B638" i="1"/>
  <c r="B419" i="1"/>
  <c r="B527" i="1"/>
  <c r="E735" i="1"/>
  <c r="C736" i="1"/>
  <c r="Y735" i="1"/>
  <c r="AJ736" i="1"/>
  <c r="I736" i="1"/>
  <c r="H736" i="1" s="1"/>
  <c r="Z735" i="1"/>
  <c r="AA735" i="1" s="1"/>
  <c r="AH735" i="1" s="1"/>
  <c r="AG709" i="1"/>
  <c r="B709" i="1" s="1"/>
  <c r="B406" i="1"/>
  <c r="B504" i="1"/>
  <c r="B464" i="1"/>
  <c r="T710" i="1"/>
  <c r="AF710" i="1" s="1"/>
  <c r="S711" i="1"/>
  <c r="U710" i="1"/>
  <c r="W710" i="1" s="1"/>
  <c r="B645" i="1"/>
  <c r="B399" i="1"/>
  <c r="B438" i="1"/>
  <c r="B563" i="1"/>
  <c r="B428" i="1"/>
  <c r="B659" i="1"/>
  <c r="B653" i="1"/>
  <c r="B397" i="1"/>
  <c r="B589" i="1"/>
  <c r="B672" i="1"/>
  <c r="B435" i="1"/>
  <c r="B421" i="1"/>
  <c r="B557" i="1"/>
  <c r="B415" i="1"/>
  <c r="B420" i="1"/>
  <c r="B577" i="1"/>
  <c r="B614" i="1"/>
  <c r="B501" i="1"/>
  <c r="B695" i="1"/>
  <c r="B658" i="1"/>
  <c r="B542" i="1"/>
  <c r="B405" i="1"/>
  <c r="B470" i="1"/>
  <c r="B540" i="1"/>
  <c r="B396" i="1"/>
  <c r="B592" i="1"/>
  <c r="B424" i="1"/>
  <c r="B485" i="1"/>
  <c r="B547" i="1"/>
  <c r="B613" i="1"/>
  <c r="X736" i="1"/>
  <c r="K736" i="1"/>
  <c r="A737" i="1"/>
  <c r="B562" i="1"/>
  <c r="B587" i="1"/>
  <c r="B523" i="1"/>
  <c r="B565" i="1"/>
  <c r="B460" i="1"/>
  <c r="B622" i="1"/>
  <c r="O713" i="1" l="1"/>
  <c r="R713" i="1" s="1"/>
  <c r="V713" i="1" s="1"/>
  <c r="AC714" i="1"/>
  <c r="AE714" i="1" s="1"/>
  <c r="G714" i="1"/>
  <c r="F714" i="1" s="1"/>
  <c r="J714" i="1" s="1"/>
  <c r="M715" i="1"/>
  <c r="N715" i="1" s="1"/>
  <c r="P715" i="1"/>
  <c r="Q715" i="1"/>
  <c r="L716" i="1"/>
  <c r="X737" i="1"/>
  <c r="A738" i="1"/>
  <c r="K737" i="1"/>
  <c r="T711" i="1"/>
  <c r="AF711" i="1" s="1"/>
  <c r="S712" i="1"/>
  <c r="U711" i="1"/>
  <c r="W711" i="1" s="1"/>
  <c r="Y736" i="1"/>
  <c r="I737" i="1"/>
  <c r="H737" i="1" s="1"/>
  <c r="Z736" i="1"/>
  <c r="AA736" i="1" s="1"/>
  <c r="AH736" i="1" s="1"/>
  <c r="C737" i="1"/>
  <c r="AJ737" i="1"/>
  <c r="AG710" i="1"/>
  <c r="B710" i="1" s="1"/>
  <c r="E736" i="1"/>
  <c r="AB741" i="1"/>
  <c r="O714" i="1" l="1"/>
  <c r="R714" i="1" s="1"/>
  <c r="V714" i="1" s="1"/>
  <c r="L717" i="1"/>
  <c r="M716" i="1"/>
  <c r="N716" i="1" s="1"/>
  <c r="P716" i="1"/>
  <c r="Q716" i="1"/>
  <c r="G715" i="1"/>
  <c r="F715" i="1" s="1"/>
  <c r="J715" i="1" s="1"/>
  <c r="AC715" i="1"/>
  <c r="AE715" i="1" s="1"/>
  <c r="E737" i="1"/>
  <c r="AB742" i="1"/>
  <c r="A739" i="1"/>
  <c r="X738" i="1"/>
  <c r="K738" i="1"/>
  <c r="T712" i="1"/>
  <c r="AF712" i="1" s="1"/>
  <c r="S713" i="1"/>
  <c r="U712" i="1"/>
  <c r="W712" i="1" s="1"/>
  <c r="AG711" i="1"/>
  <c r="B711" i="1" s="1"/>
  <c r="I738" i="1"/>
  <c r="H738" i="1" s="1"/>
  <c r="Z737" i="1"/>
  <c r="AA737" i="1" s="1"/>
  <c r="AH737" i="1" s="1"/>
  <c r="C738" i="1"/>
  <c r="AJ738" i="1"/>
  <c r="Y737" i="1"/>
  <c r="AC716" i="1" l="1"/>
  <c r="AE716" i="1" s="1"/>
  <c r="G716" i="1"/>
  <c r="F716" i="1" s="1"/>
  <c r="O716" i="1" s="1"/>
  <c r="R716" i="1" s="1"/>
  <c r="V716" i="1" s="1"/>
  <c r="O715" i="1"/>
  <c r="R715" i="1" s="1"/>
  <c r="V715" i="1" s="1"/>
  <c r="L718" i="1"/>
  <c r="M717" i="1"/>
  <c r="N717" i="1" s="1"/>
  <c r="P717" i="1"/>
  <c r="Q717" i="1"/>
  <c r="AB743" i="1"/>
  <c r="E738" i="1"/>
  <c r="AG712" i="1"/>
  <c r="B712" i="1" s="1"/>
  <c r="T713" i="1"/>
  <c r="AF713" i="1" s="1"/>
  <c r="S714" i="1"/>
  <c r="U713" i="1"/>
  <c r="W713" i="1" s="1"/>
  <c r="K739" i="1"/>
  <c r="X739" i="1"/>
  <c r="A740" i="1"/>
  <c r="Z738" i="1"/>
  <c r="AA738" i="1" s="1"/>
  <c r="AH738" i="1" s="1"/>
  <c r="C739" i="1"/>
  <c r="AJ739" i="1"/>
  <c r="Y738" i="1"/>
  <c r="I739" i="1"/>
  <c r="H739" i="1" s="1"/>
  <c r="J716" i="1" l="1"/>
  <c r="G717" i="1"/>
  <c r="F717" i="1" s="1"/>
  <c r="O717" i="1" s="1"/>
  <c r="R717" i="1" s="1"/>
  <c r="V717" i="1" s="1"/>
  <c r="AC717" i="1"/>
  <c r="AE717" i="1" s="1"/>
  <c r="L719" i="1"/>
  <c r="M718" i="1"/>
  <c r="N718" i="1" s="1"/>
  <c r="Q718" i="1"/>
  <c r="P718" i="1"/>
  <c r="AJ740" i="1"/>
  <c r="Y739" i="1"/>
  <c r="I740" i="1"/>
  <c r="H740" i="1" s="1"/>
  <c r="Z739" i="1"/>
  <c r="AA739" i="1" s="1"/>
  <c r="AH739" i="1" s="1"/>
  <c r="C740" i="1"/>
  <c r="AB744" i="1"/>
  <c r="E739" i="1"/>
  <c r="T714" i="1"/>
  <c r="AF714" i="1" s="1"/>
  <c r="S715" i="1"/>
  <c r="U714" i="1"/>
  <c r="W714" i="1" s="1"/>
  <c r="X740" i="1"/>
  <c r="K740" i="1"/>
  <c r="A741" i="1"/>
  <c r="AG713" i="1"/>
  <c r="B713" i="1" s="1"/>
  <c r="J717" i="1" l="1"/>
  <c r="AC718" i="1"/>
  <c r="AE718" i="1" s="1"/>
  <c r="G718" i="1"/>
  <c r="F718" i="1" s="1"/>
  <c r="J718" i="1" s="1"/>
  <c r="M719" i="1"/>
  <c r="N719" i="1" s="1"/>
  <c r="P719" i="1"/>
  <c r="Q719" i="1"/>
  <c r="L720" i="1"/>
  <c r="Y740" i="1"/>
  <c r="I741" i="1"/>
  <c r="H741" i="1" s="1"/>
  <c r="Z740" i="1"/>
  <c r="AA740" i="1" s="1"/>
  <c r="AH740" i="1" s="1"/>
  <c r="C741" i="1"/>
  <c r="AJ741" i="1"/>
  <c r="T715" i="1"/>
  <c r="AF715" i="1" s="1"/>
  <c r="S716" i="1"/>
  <c r="U715" i="1"/>
  <c r="W715" i="1" s="1"/>
  <c r="AB745" i="1"/>
  <c r="E740" i="1"/>
  <c r="K741" i="1"/>
  <c r="X741" i="1"/>
  <c r="A742" i="1"/>
  <c r="AG714" i="1"/>
  <c r="B714" i="1" s="1"/>
  <c r="O718" i="1" l="1"/>
  <c r="R718" i="1" s="1"/>
  <c r="V718" i="1" s="1"/>
  <c r="M720" i="1"/>
  <c r="N720" i="1" s="1"/>
  <c r="L721" i="1"/>
  <c r="P720" i="1"/>
  <c r="Q720" i="1"/>
  <c r="AC719" i="1"/>
  <c r="AE719" i="1" s="1"/>
  <c r="G719" i="1"/>
  <c r="F719" i="1" s="1"/>
  <c r="J719" i="1" s="1"/>
  <c r="AG715" i="1"/>
  <c r="B715" i="1" s="1"/>
  <c r="X742" i="1"/>
  <c r="A743" i="1"/>
  <c r="K742" i="1"/>
  <c r="AB746" i="1"/>
  <c r="T716" i="1"/>
  <c r="AF716" i="1" s="1"/>
  <c r="S717" i="1"/>
  <c r="U716" i="1"/>
  <c r="W716" i="1" s="1"/>
  <c r="E741" i="1"/>
  <c r="I742" i="1"/>
  <c r="H742" i="1" s="1"/>
  <c r="Z741" i="1"/>
  <c r="AA741" i="1" s="1"/>
  <c r="AH741" i="1" s="1"/>
  <c r="C742" i="1"/>
  <c r="Y741" i="1"/>
  <c r="AJ742" i="1"/>
  <c r="O719" i="1" l="1"/>
  <c r="R719" i="1" s="1"/>
  <c r="V719" i="1" s="1"/>
  <c r="Q721" i="1"/>
  <c r="L722" i="1"/>
  <c r="P721" i="1"/>
  <c r="M721" i="1"/>
  <c r="N721" i="1" s="1"/>
  <c r="AC720" i="1"/>
  <c r="AE720" i="1" s="1"/>
  <c r="G720" i="1"/>
  <c r="F720" i="1" s="1"/>
  <c r="J720" i="1" s="1"/>
  <c r="AG716" i="1"/>
  <c r="B716" i="1" s="1"/>
  <c r="AB747" i="1"/>
  <c r="T717" i="1"/>
  <c r="AF717" i="1" s="1"/>
  <c r="S718" i="1"/>
  <c r="U717" i="1"/>
  <c r="W717" i="1" s="1"/>
  <c r="E742" i="1"/>
  <c r="Z742" i="1"/>
  <c r="AA742" i="1" s="1"/>
  <c r="AH742" i="1" s="1"/>
  <c r="I743" i="1"/>
  <c r="H743" i="1" s="1"/>
  <c r="Y742" i="1"/>
  <c r="C743" i="1"/>
  <c r="AJ743" i="1"/>
  <c r="K743" i="1"/>
  <c r="X743" i="1"/>
  <c r="A744" i="1"/>
  <c r="AC721" i="1" l="1"/>
  <c r="AE721" i="1" s="1"/>
  <c r="G721" i="1"/>
  <c r="F721" i="1" s="1"/>
  <c r="J721" i="1" s="1"/>
  <c r="O720" i="1"/>
  <c r="R720" i="1" s="1"/>
  <c r="V720" i="1" s="1"/>
  <c r="M722" i="1"/>
  <c r="N722" i="1" s="1"/>
  <c r="P722" i="1"/>
  <c r="Q722" i="1"/>
  <c r="L723" i="1"/>
  <c r="T718" i="1"/>
  <c r="AF718" i="1" s="1"/>
  <c r="S719" i="1"/>
  <c r="U718" i="1"/>
  <c r="W718" i="1" s="1"/>
  <c r="C744" i="1"/>
  <c r="Y743" i="1"/>
  <c r="AJ744" i="1"/>
  <c r="I744" i="1"/>
  <c r="H744" i="1" s="1"/>
  <c r="Z743" i="1"/>
  <c r="AA743" i="1" s="1"/>
  <c r="AH743" i="1" s="1"/>
  <c r="K744" i="1"/>
  <c r="X744" i="1"/>
  <c r="A745" i="1"/>
  <c r="AB748" i="1"/>
  <c r="E743" i="1"/>
  <c r="AG717" i="1"/>
  <c r="O721" i="1" l="1"/>
  <c r="R721" i="1" s="1"/>
  <c r="V721" i="1" s="1"/>
  <c r="AC722" i="1"/>
  <c r="AE722" i="1" s="1"/>
  <c r="G722" i="1"/>
  <c r="F722" i="1" s="1"/>
  <c r="J722" i="1" s="1"/>
  <c r="P723" i="1"/>
  <c r="L724" i="1"/>
  <c r="Q723" i="1"/>
  <c r="M723" i="1"/>
  <c r="N723" i="1" s="1"/>
  <c r="AG718" i="1"/>
  <c r="B718" i="1" s="1"/>
  <c r="AB749" i="1"/>
  <c r="B717" i="1"/>
  <c r="X745" i="1"/>
  <c r="A746" i="1"/>
  <c r="K745" i="1"/>
  <c r="E744" i="1"/>
  <c r="T719" i="1"/>
  <c r="AF719" i="1" s="1"/>
  <c r="S720" i="1"/>
  <c r="U719" i="1"/>
  <c r="W719" i="1" s="1"/>
  <c r="Y744" i="1"/>
  <c r="AJ745" i="1"/>
  <c r="I745" i="1"/>
  <c r="H745" i="1" s="1"/>
  <c r="Z744" i="1"/>
  <c r="AA744" i="1" s="1"/>
  <c r="AH744" i="1" s="1"/>
  <c r="C745" i="1"/>
  <c r="O722" i="1" l="1"/>
  <c r="R722" i="1" s="1"/>
  <c r="V722" i="1" s="1"/>
  <c r="AC723" i="1"/>
  <c r="AE723" i="1" s="1"/>
  <c r="G723" i="1"/>
  <c r="F723" i="1" s="1"/>
  <c r="O723" i="1" s="1"/>
  <c r="R723" i="1" s="1"/>
  <c r="V723" i="1" s="1"/>
  <c r="P724" i="1"/>
  <c r="Q724" i="1"/>
  <c r="L725" i="1"/>
  <c r="M724" i="1"/>
  <c r="N724" i="1" s="1"/>
  <c r="E745" i="1"/>
  <c r="AG719" i="1"/>
  <c r="B719" i="1" s="1"/>
  <c r="X746" i="1"/>
  <c r="A747" i="1"/>
  <c r="K746" i="1"/>
  <c r="T720" i="1"/>
  <c r="AF720" i="1" s="1"/>
  <c r="S721" i="1"/>
  <c r="U720" i="1"/>
  <c r="W720" i="1" s="1"/>
  <c r="C746" i="1"/>
  <c r="Z745" i="1"/>
  <c r="AA745" i="1" s="1"/>
  <c r="AH745" i="1" s="1"/>
  <c r="AJ746" i="1"/>
  <c r="I746" i="1"/>
  <c r="H746" i="1" s="1"/>
  <c r="Y745" i="1"/>
  <c r="AB750" i="1"/>
  <c r="J723" i="1" l="1"/>
  <c r="G724" i="1"/>
  <c r="F724" i="1" s="1"/>
  <c r="O724" i="1" s="1"/>
  <c r="R724" i="1" s="1"/>
  <c r="V724" i="1" s="1"/>
  <c r="AC724" i="1"/>
  <c r="AE724" i="1" s="1"/>
  <c r="M725" i="1"/>
  <c r="N725" i="1" s="1"/>
  <c r="P725" i="1"/>
  <c r="Q725" i="1"/>
  <c r="L726" i="1"/>
  <c r="AB751" i="1"/>
  <c r="E746" i="1"/>
  <c r="A748" i="1"/>
  <c r="X747" i="1"/>
  <c r="K747" i="1"/>
  <c r="AG720" i="1"/>
  <c r="B720" i="1" s="1"/>
  <c r="T721" i="1"/>
  <c r="AF721" i="1" s="1"/>
  <c r="S722" i="1"/>
  <c r="U721" i="1"/>
  <c r="W721" i="1" s="1"/>
  <c r="Z746" i="1"/>
  <c r="AA746" i="1" s="1"/>
  <c r="AH746" i="1" s="1"/>
  <c r="I747" i="1"/>
  <c r="H747" i="1" s="1"/>
  <c r="Y746" i="1"/>
  <c r="C747" i="1"/>
  <c r="AJ747" i="1"/>
  <c r="J724" i="1" l="1"/>
  <c r="L727" i="1"/>
  <c r="M726" i="1"/>
  <c r="N726" i="1" s="1"/>
  <c r="Q726" i="1"/>
  <c r="P726" i="1"/>
  <c r="AC725" i="1"/>
  <c r="AE725" i="1" s="1"/>
  <c r="G725" i="1"/>
  <c r="F725" i="1" s="1"/>
  <c r="J725" i="1" s="1"/>
  <c r="E747" i="1"/>
  <c r="AG721" i="1"/>
  <c r="B721" i="1" s="1"/>
  <c r="T722" i="1"/>
  <c r="AF722" i="1" s="1"/>
  <c r="S723" i="1"/>
  <c r="U722" i="1"/>
  <c r="W722" i="1" s="1"/>
  <c r="Z747" i="1"/>
  <c r="AA747" i="1" s="1"/>
  <c r="AH747" i="1" s="1"/>
  <c r="AJ748" i="1"/>
  <c r="I748" i="1"/>
  <c r="H748" i="1" s="1"/>
  <c r="Y747" i="1"/>
  <c r="C748" i="1"/>
  <c r="AB752" i="1"/>
  <c r="X748" i="1"/>
  <c r="A749" i="1"/>
  <c r="K748" i="1"/>
  <c r="O725" i="1" l="1"/>
  <c r="R725" i="1" s="1"/>
  <c r="V725" i="1" s="1"/>
  <c r="AC726" i="1"/>
  <c r="AE726" i="1" s="1"/>
  <c r="G726" i="1"/>
  <c r="F726" i="1" s="1"/>
  <c r="L728" i="1"/>
  <c r="M727" i="1"/>
  <c r="N727" i="1" s="1"/>
  <c r="P727" i="1"/>
  <c r="Q727" i="1"/>
  <c r="AG722" i="1"/>
  <c r="B722" i="1" s="1"/>
  <c r="K749" i="1"/>
  <c r="X749" i="1"/>
  <c r="A750" i="1"/>
  <c r="T723" i="1"/>
  <c r="AF723" i="1" s="1"/>
  <c r="S724" i="1"/>
  <c r="U723" i="1"/>
  <c r="W723" i="1" s="1"/>
  <c r="Y748" i="1"/>
  <c r="C749" i="1"/>
  <c r="AJ749" i="1"/>
  <c r="Z748" i="1"/>
  <c r="AA748" i="1" s="1"/>
  <c r="AH748" i="1" s="1"/>
  <c r="I749" i="1"/>
  <c r="H749" i="1" s="1"/>
  <c r="AB753" i="1"/>
  <c r="E748" i="1"/>
  <c r="O726" i="1" l="1"/>
  <c r="R726" i="1" s="1"/>
  <c r="V726" i="1" s="1"/>
  <c r="J726" i="1"/>
  <c r="G727" i="1"/>
  <c r="F727" i="1" s="1"/>
  <c r="J727" i="1" s="1"/>
  <c r="AC727" i="1"/>
  <c r="AE727" i="1" s="1"/>
  <c r="P728" i="1"/>
  <c r="Q728" i="1"/>
  <c r="L729" i="1"/>
  <c r="M728" i="1"/>
  <c r="N728" i="1" s="1"/>
  <c r="AB754" i="1"/>
  <c r="I750" i="1"/>
  <c r="H750" i="1" s="1"/>
  <c r="Z749" i="1"/>
  <c r="AA749" i="1" s="1"/>
  <c r="AH749" i="1" s="1"/>
  <c r="C750" i="1"/>
  <c r="AJ750" i="1"/>
  <c r="Y749" i="1"/>
  <c r="E749" i="1"/>
  <c r="AG723" i="1"/>
  <c r="B723" i="1" s="1"/>
  <c r="T724" i="1"/>
  <c r="AF724" i="1" s="1"/>
  <c r="S725" i="1"/>
  <c r="U724" i="1"/>
  <c r="W724" i="1" s="1"/>
  <c r="A751" i="1"/>
  <c r="K750" i="1"/>
  <c r="X750" i="1"/>
  <c r="O727" i="1" l="1"/>
  <c r="R727" i="1" s="1"/>
  <c r="V727" i="1" s="1"/>
  <c r="AC728" i="1"/>
  <c r="AE728" i="1" s="1"/>
  <c r="G728" i="1"/>
  <c r="F728" i="1" s="1"/>
  <c r="O728" i="1" s="1"/>
  <c r="R728" i="1" s="1"/>
  <c r="V728" i="1" s="1"/>
  <c r="Q729" i="1"/>
  <c r="L730" i="1"/>
  <c r="M729" i="1"/>
  <c r="N729" i="1" s="1"/>
  <c r="P729" i="1"/>
  <c r="T725" i="1"/>
  <c r="AF725" i="1" s="1"/>
  <c r="S726" i="1"/>
  <c r="U725" i="1"/>
  <c r="W725" i="1" s="1"/>
  <c r="X751" i="1"/>
  <c r="K751" i="1"/>
  <c r="A752" i="1"/>
  <c r="Z750" i="1"/>
  <c r="AA750" i="1" s="1"/>
  <c r="AH750" i="1" s="1"/>
  <c r="AJ751" i="1"/>
  <c r="I751" i="1"/>
  <c r="H751" i="1" s="1"/>
  <c r="Y750" i="1"/>
  <c r="C751" i="1"/>
  <c r="AG724" i="1"/>
  <c r="E750" i="1"/>
  <c r="AB755" i="1"/>
  <c r="J728" i="1" l="1"/>
  <c r="AC729" i="1"/>
  <c r="AE729" i="1" s="1"/>
  <c r="G729" i="1"/>
  <c r="F729" i="1" s="1"/>
  <c r="J729" i="1" s="1"/>
  <c r="M730" i="1"/>
  <c r="N730" i="1" s="1"/>
  <c r="P730" i="1"/>
  <c r="Q730" i="1"/>
  <c r="L731" i="1"/>
  <c r="I752" i="1"/>
  <c r="H752" i="1" s="1"/>
  <c r="Y751" i="1"/>
  <c r="C752" i="1"/>
  <c r="Z751" i="1"/>
  <c r="AA751" i="1" s="1"/>
  <c r="AH751" i="1" s="1"/>
  <c r="AJ752" i="1"/>
  <c r="E751" i="1"/>
  <c r="X752" i="1"/>
  <c r="K752" i="1"/>
  <c r="A753" i="1"/>
  <c r="AG725" i="1"/>
  <c r="AB756" i="1"/>
  <c r="B724" i="1"/>
  <c r="T726" i="1"/>
  <c r="AF726" i="1" s="1"/>
  <c r="S727" i="1"/>
  <c r="U726" i="1"/>
  <c r="W726" i="1" s="1"/>
  <c r="O729" i="1" l="1"/>
  <c r="R729" i="1" s="1"/>
  <c r="V729" i="1" s="1"/>
  <c r="M731" i="1"/>
  <c r="N731" i="1" s="1"/>
  <c r="L732" i="1"/>
  <c r="AC730" i="1"/>
  <c r="AE730" i="1" s="1"/>
  <c r="G730" i="1"/>
  <c r="F730" i="1" s="1"/>
  <c r="O730" i="1" s="1"/>
  <c r="R730" i="1" s="1"/>
  <c r="V730" i="1" s="1"/>
  <c r="T727" i="1"/>
  <c r="AF727" i="1" s="1"/>
  <c r="S728" i="1"/>
  <c r="U727" i="1"/>
  <c r="W727" i="1" s="1"/>
  <c r="AB757" i="1"/>
  <c r="B725" i="1"/>
  <c r="Z752" i="1"/>
  <c r="AA752" i="1" s="1"/>
  <c r="AH752" i="1" s="1"/>
  <c r="C753" i="1"/>
  <c r="AJ753" i="1"/>
  <c r="Y752" i="1"/>
  <c r="I753" i="1"/>
  <c r="H753" i="1" s="1"/>
  <c r="AG726" i="1"/>
  <c r="B726" i="1" s="1"/>
  <c r="X753" i="1"/>
  <c r="A754" i="1"/>
  <c r="K753" i="1"/>
  <c r="E752" i="1"/>
  <c r="J730" i="1" l="1"/>
  <c r="P731" i="1"/>
  <c r="P732" i="1" s="1"/>
  <c r="M732" i="1"/>
  <c r="N732" i="1" s="1"/>
  <c r="L733" i="1"/>
  <c r="G731" i="1"/>
  <c r="F731" i="1" s="1"/>
  <c r="O731" i="1" s="1"/>
  <c r="AC731" i="1"/>
  <c r="AE731" i="1" s="1"/>
  <c r="AG727" i="1"/>
  <c r="B727" i="1" s="1"/>
  <c r="T728" i="1"/>
  <c r="AF728" i="1" s="1"/>
  <c r="S729" i="1"/>
  <c r="U728" i="1"/>
  <c r="W728" i="1" s="1"/>
  <c r="Y753" i="1"/>
  <c r="C754" i="1"/>
  <c r="AJ754" i="1"/>
  <c r="Z753" i="1"/>
  <c r="AA753" i="1" s="1"/>
  <c r="AH753" i="1" s="1"/>
  <c r="I754" i="1"/>
  <c r="H754" i="1" s="1"/>
  <c r="E753" i="1"/>
  <c r="AB758" i="1"/>
  <c r="A755" i="1"/>
  <c r="X754" i="1"/>
  <c r="K754" i="1"/>
  <c r="Q731" i="1" l="1"/>
  <c r="Q732" i="1" s="1"/>
  <c r="Q733" i="1" s="1"/>
  <c r="P733" i="1"/>
  <c r="J731" i="1"/>
  <c r="M733" i="1"/>
  <c r="N733" i="1" s="1"/>
  <c r="L734" i="1"/>
  <c r="AC732" i="1"/>
  <c r="AE732" i="1" s="1"/>
  <c r="G732" i="1"/>
  <c r="F732" i="1" s="1"/>
  <c r="J732" i="1" s="1"/>
  <c r="E754" i="1"/>
  <c r="AB759" i="1"/>
  <c r="Z754" i="1"/>
  <c r="AA754" i="1" s="1"/>
  <c r="AH754" i="1" s="1"/>
  <c r="I755" i="1"/>
  <c r="H755" i="1" s="1"/>
  <c r="Y754" i="1"/>
  <c r="C755" i="1"/>
  <c r="AJ755" i="1"/>
  <c r="AG728" i="1"/>
  <c r="B728" i="1" s="1"/>
  <c r="A756" i="1"/>
  <c r="X755" i="1"/>
  <c r="K755" i="1"/>
  <c r="T729" i="1"/>
  <c r="AF729" i="1" s="1"/>
  <c r="S730" i="1"/>
  <c r="U729" i="1"/>
  <c r="W729" i="1" s="1"/>
  <c r="R731" i="1" l="1"/>
  <c r="V731" i="1" s="1"/>
  <c r="O732" i="1"/>
  <c r="R732" i="1" s="1"/>
  <c r="V732" i="1" s="1"/>
  <c r="M734" i="1"/>
  <c r="N734" i="1" s="1"/>
  <c r="L735" i="1"/>
  <c r="G733" i="1"/>
  <c r="F733" i="1" s="1"/>
  <c r="J733" i="1" s="1"/>
  <c r="AC733" i="1"/>
  <c r="AE733" i="1" s="1"/>
  <c r="P734" i="1"/>
  <c r="Q734" i="1"/>
  <c r="AG729" i="1"/>
  <c r="B729" i="1" s="1"/>
  <c r="T730" i="1"/>
  <c r="S731" i="1"/>
  <c r="U730" i="1"/>
  <c r="W730" i="1" s="1"/>
  <c r="AB760" i="1"/>
  <c r="Y755" i="1"/>
  <c r="C756" i="1"/>
  <c r="AJ756" i="1"/>
  <c r="Z755" i="1"/>
  <c r="AA755" i="1" s="1"/>
  <c r="AH755" i="1" s="1"/>
  <c r="I756" i="1"/>
  <c r="H756" i="1" s="1"/>
  <c r="E755" i="1"/>
  <c r="X756" i="1"/>
  <c r="K756" i="1"/>
  <c r="A757" i="1"/>
  <c r="O733" i="1" l="1"/>
  <c r="R733" i="1" s="1"/>
  <c r="V733" i="1" s="1"/>
  <c r="M735" i="1"/>
  <c r="N735" i="1" s="1"/>
  <c r="Q735" i="1"/>
  <c r="L736" i="1"/>
  <c r="P735" i="1"/>
  <c r="G734" i="1"/>
  <c r="F734" i="1" s="1"/>
  <c r="O734" i="1" s="1"/>
  <c r="R734" i="1" s="1"/>
  <c r="V734" i="1" s="1"/>
  <c r="AC734" i="1"/>
  <c r="AE734" i="1" s="1"/>
  <c r="E756" i="1"/>
  <c r="AB761" i="1"/>
  <c r="U731" i="1"/>
  <c r="W731" i="1" s="1"/>
  <c r="T731" i="1"/>
  <c r="AF731" i="1" s="1"/>
  <c r="S732" i="1"/>
  <c r="X757" i="1"/>
  <c r="K757" i="1"/>
  <c r="A758" i="1"/>
  <c r="AF730" i="1"/>
  <c r="AA730" i="1"/>
  <c r="Y756" i="1"/>
  <c r="C757" i="1"/>
  <c r="Z756" i="1"/>
  <c r="AA756" i="1" s="1"/>
  <c r="AH756" i="1" s="1"/>
  <c r="AJ757" i="1"/>
  <c r="I757" i="1"/>
  <c r="H757" i="1" s="1"/>
  <c r="AG730" i="1"/>
  <c r="B730" i="1" s="1"/>
  <c r="J734" i="1" l="1"/>
  <c r="Q736" i="1"/>
  <c r="L737" i="1"/>
  <c r="P736" i="1"/>
  <c r="M736" i="1"/>
  <c r="N736" i="1" s="1"/>
  <c r="AC735" i="1"/>
  <c r="AE735" i="1" s="1"/>
  <c r="G735" i="1"/>
  <c r="F735" i="1" s="1"/>
  <c r="O735" i="1" s="1"/>
  <c r="R735" i="1" s="1"/>
  <c r="V735" i="1" s="1"/>
  <c r="E757" i="1"/>
  <c r="C758" i="1"/>
  <c r="Z757" i="1"/>
  <c r="AA757" i="1" s="1"/>
  <c r="AH757" i="1" s="1"/>
  <c r="AJ758" i="1"/>
  <c r="I758" i="1"/>
  <c r="H758" i="1" s="1"/>
  <c r="Y757" i="1"/>
  <c r="A759" i="1"/>
  <c r="K758" i="1"/>
  <c r="X758" i="1"/>
  <c r="AB762" i="1"/>
  <c r="AG731" i="1"/>
  <c r="AH730" i="1"/>
  <c r="U732" i="1"/>
  <c r="W732" i="1" s="1"/>
  <c r="T732" i="1"/>
  <c r="AF732" i="1" s="1"/>
  <c r="S733" i="1"/>
  <c r="J735" i="1" l="1"/>
  <c r="AC736" i="1"/>
  <c r="AE736" i="1" s="1"/>
  <c r="G736" i="1"/>
  <c r="F736" i="1" s="1"/>
  <c r="O736" i="1" s="1"/>
  <c r="R736" i="1" s="1"/>
  <c r="V736" i="1" s="1"/>
  <c r="P737" i="1"/>
  <c r="Q737" i="1"/>
  <c r="L738" i="1"/>
  <c r="M737" i="1"/>
  <c r="N737" i="1" s="1"/>
  <c r="AB763" i="1"/>
  <c r="E758" i="1"/>
  <c r="AG732" i="1"/>
  <c r="B732" i="1" s="1"/>
  <c r="B731" i="1"/>
  <c r="X759" i="1"/>
  <c r="K759" i="1"/>
  <c r="A760" i="1"/>
  <c r="U733" i="1"/>
  <c r="W733" i="1" s="1"/>
  <c r="T733" i="1"/>
  <c r="AF733" i="1" s="1"/>
  <c r="S734" i="1"/>
  <c r="Z758" i="1"/>
  <c r="AA758" i="1" s="1"/>
  <c r="AH758" i="1" s="1"/>
  <c r="C759" i="1"/>
  <c r="AJ759" i="1"/>
  <c r="Y758" i="1"/>
  <c r="I759" i="1"/>
  <c r="H759" i="1" s="1"/>
  <c r="J736" i="1" l="1"/>
  <c r="G737" i="1"/>
  <c r="F737" i="1" s="1"/>
  <c r="O737" i="1" s="1"/>
  <c r="R737" i="1" s="1"/>
  <c r="V737" i="1" s="1"/>
  <c r="AC737" i="1"/>
  <c r="AE737" i="1" s="1"/>
  <c r="L739" i="1"/>
  <c r="M738" i="1"/>
  <c r="N738" i="1" s="1"/>
  <c r="Q738" i="1"/>
  <c r="P738" i="1"/>
  <c r="Y759" i="1"/>
  <c r="AJ760" i="1"/>
  <c r="I760" i="1"/>
  <c r="H760" i="1" s="1"/>
  <c r="Z759" i="1"/>
  <c r="C760" i="1"/>
  <c r="E759" i="1"/>
  <c r="AG733" i="1"/>
  <c r="U734" i="1"/>
  <c r="W734" i="1" s="1"/>
  <c r="T734" i="1"/>
  <c r="AF734" i="1" s="1"/>
  <c r="S735" i="1"/>
  <c r="A761" i="1"/>
  <c r="K760" i="1"/>
  <c r="X760" i="1"/>
  <c r="AB764" i="1"/>
  <c r="J737" i="1" l="1"/>
  <c r="G738" i="1"/>
  <c r="F738" i="1" s="1"/>
  <c r="O738" i="1" s="1"/>
  <c r="R738" i="1" s="1"/>
  <c r="V738" i="1" s="1"/>
  <c r="AC738" i="1"/>
  <c r="AE738" i="1" s="1"/>
  <c r="P739" i="1"/>
  <c r="M739" i="1"/>
  <c r="N739" i="1" s="1"/>
  <c r="Q739" i="1"/>
  <c r="L740" i="1"/>
  <c r="AG734" i="1"/>
  <c r="X761" i="1"/>
  <c r="K761" i="1"/>
  <c r="A762" i="1"/>
  <c r="AB765" i="1"/>
  <c r="U735" i="1"/>
  <c r="W735" i="1" s="1"/>
  <c r="T735" i="1"/>
  <c r="AF735" i="1" s="1"/>
  <c r="S736" i="1"/>
  <c r="AJ761" i="1"/>
  <c r="Z760" i="1"/>
  <c r="AA760" i="1" s="1"/>
  <c r="AH760" i="1" s="1"/>
  <c r="I761" i="1"/>
  <c r="H761" i="1" s="1"/>
  <c r="Y760" i="1"/>
  <c r="C761" i="1"/>
  <c r="B733" i="1"/>
  <c r="J738" i="1" l="1"/>
  <c r="P740" i="1"/>
  <c r="M740" i="1"/>
  <c r="N740" i="1" s="1"/>
  <c r="L741" i="1"/>
  <c r="Q740" i="1"/>
  <c r="AC739" i="1"/>
  <c r="AE739" i="1" s="1"/>
  <c r="G739" i="1"/>
  <c r="F739" i="1" s="1"/>
  <c r="O739" i="1" s="1"/>
  <c r="R739" i="1" s="1"/>
  <c r="V739" i="1" s="1"/>
  <c r="AG735" i="1"/>
  <c r="B735" i="1" s="1"/>
  <c r="AB766" i="1"/>
  <c r="X762" i="1"/>
  <c r="K762" i="1"/>
  <c r="A763" i="1"/>
  <c r="U736" i="1"/>
  <c r="W736" i="1" s="1"/>
  <c r="T736" i="1"/>
  <c r="AF736" i="1" s="1"/>
  <c r="S737" i="1"/>
  <c r="Z761" i="1"/>
  <c r="AA761" i="1" s="1"/>
  <c r="AH761" i="1" s="1"/>
  <c r="C762" i="1"/>
  <c r="AJ762" i="1"/>
  <c r="Y761" i="1"/>
  <c r="I762" i="1"/>
  <c r="H762" i="1" s="1"/>
  <c r="B734" i="1"/>
  <c r="P741" i="1" l="1"/>
  <c r="Q741" i="1"/>
  <c r="L742" i="1"/>
  <c r="M741" i="1"/>
  <c r="N741" i="1" s="1"/>
  <c r="G740" i="1"/>
  <c r="F740" i="1" s="1"/>
  <c r="J740" i="1" s="1"/>
  <c r="AC740" i="1"/>
  <c r="AE740" i="1" s="1"/>
  <c r="J739" i="1"/>
  <c r="AB767" i="1"/>
  <c r="Y762" i="1"/>
  <c r="AJ763" i="1"/>
  <c r="I763" i="1"/>
  <c r="H763" i="1" s="1"/>
  <c r="Z762" i="1"/>
  <c r="AA762" i="1" s="1"/>
  <c r="AH762" i="1" s="1"/>
  <c r="C763" i="1"/>
  <c r="U737" i="1"/>
  <c r="W737" i="1" s="1"/>
  <c r="T737" i="1"/>
  <c r="AF737" i="1" s="1"/>
  <c r="S738" i="1"/>
  <c r="K763" i="1"/>
  <c r="A764" i="1"/>
  <c r="X763" i="1"/>
  <c r="AG736" i="1"/>
  <c r="O740" i="1" l="1"/>
  <c r="R740" i="1" s="1"/>
  <c r="V740" i="1" s="1"/>
  <c r="G741" i="1"/>
  <c r="F741" i="1" s="1"/>
  <c r="O741" i="1" s="1"/>
  <c r="R741" i="1" s="1"/>
  <c r="V741" i="1" s="1"/>
  <c r="AC741" i="1"/>
  <c r="AE741" i="1" s="1"/>
  <c r="Q742" i="1"/>
  <c r="L743" i="1"/>
  <c r="P742" i="1"/>
  <c r="M742" i="1"/>
  <c r="N742" i="1" s="1"/>
  <c r="AG737" i="1"/>
  <c r="B737" i="1" s="1"/>
  <c r="Z763" i="1"/>
  <c r="AA763" i="1" s="1"/>
  <c r="AH763" i="1" s="1"/>
  <c r="I764" i="1"/>
  <c r="H764" i="1" s="1"/>
  <c r="Y763" i="1"/>
  <c r="C764" i="1"/>
  <c r="AJ764" i="1"/>
  <c r="U738" i="1"/>
  <c r="W738" i="1" s="1"/>
  <c r="T738" i="1"/>
  <c r="AF738" i="1" s="1"/>
  <c r="S739" i="1"/>
  <c r="AB768" i="1"/>
  <c r="A765" i="1"/>
  <c r="X764" i="1"/>
  <c r="K764" i="1"/>
  <c r="B736" i="1"/>
  <c r="J741" i="1" l="1"/>
  <c r="AC742" i="1"/>
  <c r="AE742" i="1" s="1"/>
  <c r="G742" i="1"/>
  <c r="F742" i="1" s="1"/>
  <c r="O742" i="1" s="1"/>
  <c r="R742" i="1" s="1"/>
  <c r="V742" i="1" s="1"/>
  <c r="Q743" i="1"/>
  <c r="L744" i="1"/>
  <c r="M743" i="1"/>
  <c r="N743" i="1" s="1"/>
  <c r="P743" i="1"/>
  <c r="AB769" i="1"/>
  <c r="Y764" i="1"/>
  <c r="I765" i="1"/>
  <c r="H765" i="1" s="1"/>
  <c r="Z764" i="1"/>
  <c r="AA764" i="1" s="1"/>
  <c r="AH764" i="1" s="1"/>
  <c r="C765" i="1"/>
  <c r="AJ765" i="1"/>
  <c r="AG738" i="1"/>
  <c r="B738" i="1" s="1"/>
  <c r="A766" i="1"/>
  <c r="X765" i="1"/>
  <c r="K765" i="1"/>
  <c r="U739" i="1"/>
  <c r="W739" i="1" s="1"/>
  <c r="T739" i="1"/>
  <c r="AF739" i="1" s="1"/>
  <c r="S740" i="1"/>
  <c r="J742" i="1" l="1"/>
  <c r="AC743" i="1"/>
  <c r="AE743" i="1" s="1"/>
  <c r="G743" i="1"/>
  <c r="F743" i="1" s="1"/>
  <c r="J743" i="1" s="1"/>
  <c r="M744" i="1"/>
  <c r="N744" i="1" s="1"/>
  <c r="P744" i="1"/>
  <c r="Q744" i="1"/>
  <c r="L745" i="1"/>
  <c r="Z765" i="1"/>
  <c r="AA765" i="1" s="1"/>
  <c r="AH765" i="1" s="1"/>
  <c r="AJ766" i="1"/>
  <c r="I766" i="1"/>
  <c r="H766" i="1" s="1"/>
  <c r="Y765" i="1"/>
  <c r="C766" i="1"/>
  <c r="AG739" i="1"/>
  <c r="B739" i="1" s="1"/>
  <c r="K766" i="1"/>
  <c r="X766" i="1"/>
  <c r="A767" i="1"/>
  <c r="AB770" i="1"/>
  <c r="U740" i="1"/>
  <c r="W740" i="1" s="1"/>
  <c r="T740" i="1"/>
  <c r="AF740" i="1" s="1"/>
  <c r="S741" i="1"/>
  <c r="O743" i="1" l="1"/>
  <c r="R743" i="1" s="1"/>
  <c r="V743" i="1" s="1"/>
  <c r="Q745" i="1"/>
  <c r="L746" i="1"/>
  <c r="P745" i="1"/>
  <c r="M745" i="1"/>
  <c r="N745" i="1" s="1"/>
  <c r="AC744" i="1"/>
  <c r="AE744" i="1" s="1"/>
  <c r="G744" i="1"/>
  <c r="F744" i="1" s="1"/>
  <c r="J744" i="1" s="1"/>
  <c r="AG740" i="1"/>
  <c r="B740" i="1" s="1"/>
  <c r="AB771" i="1"/>
  <c r="Y766" i="1"/>
  <c r="C767" i="1"/>
  <c r="Z766" i="1"/>
  <c r="AA766" i="1" s="1"/>
  <c r="AH766" i="1" s="1"/>
  <c r="AJ767" i="1"/>
  <c r="I767" i="1"/>
  <c r="H767" i="1" s="1"/>
  <c r="K767" i="1"/>
  <c r="A768" i="1"/>
  <c r="X767" i="1"/>
  <c r="U741" i="1"/>
  <c r="W741" i="1" s="1"/>
  <c r="T741" i="1"/>
  <c r="AF741" i="1" s="1"/>
  <c r="S742" i="1"/>
  <c r="AC745" i="1" l="1"/>
  <c r="AE745" i="1" s="1"/>
  <c r="G745" i="1"/>
  <c r="F745" i="1" s="1"/>
  <c r="O745" i="1" s="1"/>
  <c r="R745" i="1" s="1"/>
  <c r="V745" i="1" s="1"/>
  <c r="M746" i="1"/>
  <c r="N746" i="1" s="1"/>
  <c r="Q746" i="1"/>
  <c r="P746" i="1"/>
  <c r="L747" i="1"/>
  <c r="O744" i="1"/>
  <c r="R744" i="1" s="1"/>
  <c r="V744" i="1" s="1"/>
  <c r="U742" i="1"/>
  <c r="W742" i="1" s="1"/>
  <c r="T742" i="1"/>
  <c r="AF742" i="1" s="1"/>
  <c r="S743" i="1"/>
  <c r="X768" i="1"/>
  <c r="A769" i="1"/>
  <c r="K768" i="1"/>
  <c r="AB772" i="1"/>
  <c r="AG741" i="1"/>
  <c r="B741" i="1" s="1"/>
  <c r="Z767" i="1"/>
  <c r="AA767" i="1" s="1"/>
  <c r="AH767" i="1" s="1"/>
  <c r="AJ768" i="1"/>
  <c r="I768" i="1"/>
  <c r="H768" i="1" s="1"/>
  <c r="Y767" i="1"/>
  <c r="C768" i="1"/>
  <c r="J745" i="1" l="1"/>
  <c r="Q747" i="1"/>
  <c r="M747" i="1"/>
  <c r="N747" i="1" s="1"/>
  <c r="P747" i="1"/>
  <c r="L748" i="1"/>
  <c r="AC746" i="1"/>
  <c r="AE746" i="1" s="1"/>
  <c r="G746" i="1"/>
  <c r="F746" i="1" s="1"/>
  <c r="O746" i="1" s="1"/>
  <c r="R746" i="1" s="1"/>
  <c r="V746" i="1" s="1"/>
  <c r="AB773" i="1"/>
  <c r="K769" i="1"/>
  <c r="A770" i="1"/>
  <c r="X769" i="1"/>
  <c r="Y768" i="1"/>
  <c r="I769" i="1"/>
  <c r="H769" i="1" s="1"/>
  <c r="Z768" i="1"/>
  <c r="AA768" i="1" s="1"/>
  <c r="AH768" i="1" s="1"/>
  <c r="C769" i="1"/>
  <c r="AJ769" i="1"/>
  <c r="U743" i="1"/>
  <c r="W743" i="1" s="1"/>
  <c r="T743" i="1"/>
  <c r="AF743" i="1" s="1"/>
  <c r="S744" i="1"/>
  <c r="AG742" i="1"/>
  <c r="P748" i="1" l="1"/>
  <c r="L749" i="1"/>
  <c r="Q748" i="1"/>
  <c r="M748" i="1"/>
  <c r="N748" i="1" s="1"/>
  <c r="G747" i="1"/>
  <c r="F747" i="1" s="1"/>
  <c r="O747" i="1" s="1"/>
  <c r="R747" i="1" s="1"/>
  <c r="V747" i="1" s="1"/>
  <c r="AC747" i="1"/>
  <c r="AE747" i="1" s="1"/>
  <c r="J746" i="1"/>
  <c r="U744" i="1"/>
  <c r="W744" i="1" s="1"/>
  <c r="T744" i="1"/>
  <c r="AF744" i="1" s="1"/>
  <c r="S745" i="1"/>
  <c r="K770" i="1"/>
  <c r="X770" i="1"/>
  <c r="A771" i="1"/>
  <c r="AB774" i="1"/>
  <c r="B742" i="1"/>
  <c r="AG743" i="1"/>
  <c r="Z769" i="1"/>
  <c r="AA769" i="1" s="1"/>
  <c r="AH769" i="1" s="1"/>
  <c r="C770" i="1"/>
  <c r="AJ770" i="1"/>
  <c r="Y769" i="1"/>
  <c r="I770" i="1"/>
  <c r="H770" i="1" s="1"/>
  <c r="AC748" i="1" l="1"/>
  <c r="AE748" i="1" s="1"/>
  <c r="G748" i="1"/>
  <c r="F748" i="1" s="1"/>
  <c r="J748" i="1" s="1"/>
  <c r="J747" i="1"/>
  <c r="Q749" i="1"/>
  <c r="L750" i="1"/>
  <c r="P749" i="1"/>
  <c r="M749" i="1"/>
  <c r="N749" i="1" s="1"/>
  <c r="U745" i="1"/>
  <c r="W745" i="1" s="1"/>
  <c r="T745" i="1"/>
  <c r="AF745" i="1" s="1"/>
  <c r="S746" i="1"/>
  <c r="AB775" i="1"/>
  <c r="AG744" i="1"/>
  <c r="Y770" i="1"/>
  <c r="C771" i="1"/>
  <c r="Z770" i="1"/>
  <c r="AA770" i="1" s="1"/>
  <c r="AH770" i="1" s="1"/>
  <c r="AJ771" i="1"/>
  <c r="I771" i="1"/>
  <c r="H771" i="1" s="1"/>
  <c r="B743" i="1"/>
  <c r="K771" i="1"/>
  <c r="X771" i="1"/>
  <c r="A772" i="1"/>
  <c r="O748" i="1" l="1"/>
  <c r="R748" i="1" s="1"/>
  <c r="V748" i="1" s="1"/>
  <c r="L751" i="1"/>
  <c r="P750" i="1"/>
  <c r="M750" i="1"/>
  <c r="N750" i="1" s="1"/>
  <c r="Q750" i="1"/>
  <c r="AC749" i="1"/>
  <c r="AE749" i="1" s="1"/>
  <c r="G749" i="1"/>
  <c r="F749" i="1" s="1"/>
  <c r="O749" i="1" s="1"/>
  <c r="R749" i="1" s="1"/>
  <c r="V749" i="1" s="1"/>
  <c r="U746" i="1"/>
  <c r="W746" i="1" s="1"/>
  <c r="T746" i="1"/>
  <c r="AF746" i="1" s="1"/>
  <c r="S747" i="1"/>
  <c r="X772" i="1"/>
  <c r="A773" i="1"/>
  <c r="K772" i="1"/>
  <c r="AB776" i="1"/>
  <c r="AG745" i="1"/>
  <c r="Z771" i="1"/>
  <c r="AA771" i="1" s="1"/>
  <c r="AH771" i="1" s="1"/>
  <c r="AJ772" i="1"/>
  <c r="I772" i="1"/>
  <c r="H772" i="1" s="1"/>
  <c r="Y771" i="1"/>
  <c r="C772" i="1"/>
  <c r="B744" i="1"/>
  <c r="AC750" i="1" l="1"/>
  <c r="AE750" i="1" s="1"/>
  <c r="G750" i="1"/>
  <c r="F750" i="1" s="1"/>
  <c r="O750" i="1" s="1"/>
  <c r="R750" i="1" s="1"/>
  <c r="V750" i="1" s="1"/>
  <c r="J749" i="1"/>
  <c r="M751" i="1"/>
  <c r="N751" i="1" s="1"/>
  <c r="P751" i="1"/>
  <c r="Q751" i="1"/>
  <c r="L752" i="1"/>
  <c r="Y772" i="1"/>
  <c r="I773" i="1"/>
  <c r="H773" i="1" s="1"/>
  <c r="Z772" i="1"/>
  <c r="AA772" i="1" s="1"/>
  <c r="AH772" i="1" s="1"/>
  <c r="C773" i="1"/>
  <c r="AJ773" i="1"/>
  <c r="AG746" i="1"/>
  <c r="B746" i="1" s="1"/>
  <c r="B745" i="1"/>
  <c r="AB777" i="1"/>
  <c r="K773" i="1"/>
  <c r="X773" i="1"/>
  <c r="A774" i="1"/>
  <c r="U747" i="1"/>
  <c r="W747" i="1" s="1"/>
  <c r="T747" i="1"/>
  <c r="AF747" i="1" s="1"/>
  <c r="S748" i="1"/>
  <c r="J750" i="1" l="1"/>
  <c r="G751" i="1"/>
  <c r="F751" i="1" s="1"/>
  <c r="O751" i="1" s="1"/>
  <c r="R751" i="1" s="1"/>
  <c r="V751" i="1" s="1"/>
  <c r="AC751" i="1"/>
  <c r="AE751" i="1" s="1"/>
  <c r="L753" i="1"/>
  <c r="P752" i="1"/>
  <c r="Q752" i="1"/>
  <c r="M752" i="1"/>
  <c r="N752" i="1" s="1"/>
  <c r="AG747" i="1"/>
  <c r="B747" i="1" s="1"/>
  <c r="AB778" i="1"/>
  <c r="A775" i="1"/>
  <c r="K774" i="1"/>
  <c r="X774" i="1"/>
  <c r="U748" i="1"/>
  <c r="W748" i="1" s="1"/>
  <c r="T748" i="1"/>
  <c r="AF748" i="1" s="1"/>
  <c r="S749" i="1"/>
  <c r="Z773" i="1"/>
  <c r="AA773" i="1" s="1"/>
  <c r="AH773" i="1" s="1"/>
  <c r="C774" i="1"/>
  <c r="AJ774" i="1"/>
  <c r="Y773" i="1"/>
  <c r="I774" i="1"/>
  <c r="H774" i="1" s="1"/>
  <c r="J751" i="1" l="1"/>
  <c r="AC752" i="1"/>
  <c r="AE752" i="1" s="1"/>
  <c r="G752" i="1"/>
  <c r="F752" i="1" s="1"/>
  <c r="J752" i="1" s="1"/>
  <c r="L754" i="1"/>
  <c r="M753" i="1"/>
  <c r="N753" i="1" s="1"/>
  <c r="P753" i="1"/>
  <c r="Q753" i="1"/>
  <c r="X775" i="1"/>
  <c r="K775" i="1"/>
  <c r="A776" i="1"/>
  <c r="AG748" i="1"/>
  <c r="B748" i="1" s="1"/>
  <c r="U749" i="1"/>
  <c r="W749" i="1" s="1"/>
  <c r="T749" i="1"/>
  <c r="AF749" i="1" s="1"/>
  <c r="S750" i="1"/>
  <c r="Y774" i="1"/>
  <c r="C775" i="1"/>
  <c r="AJ775" i="1"/>
  <c r="I775" i="1"/>
  <c r="H775" i="1" s="1"/>
  <c r="Z774" i="1"/>
  <c r="AA774" i="1" s="1"/>
  <c r="AH774" i="1" s="1"/>
  <c r="AB779" i="1"/>
  <c r="O752" i="1" l="1"/>
  <c r="R752" i="1" s="1"/>
  <c r="V752" i="1" s="1"/>
  <c r="AC753" i="1"/>
  <c r="AE753" i="1" s="1"/>
  <c r="G753" i="1"/>
  <c r="F753" i="1" s="1"/>
  <c r="O753" i="1" s="1"/>
  <c r="R753" i="1" s="1"/>
  <c r="V753" i="1" s="1"/>
  <c r="M754" i="1"/>
  <c r="N754" i="1" s="1"/>
  <c r="P754" i="1"/>
  <c r="L755" i="1"/>
  <c r="Q754" i="1"/>
  <c r="AG749" i="1"/>
  <c r="X776" i="1"/>
  <c r="A777" i="1"/>
  <c r="K776" i="1"/>
  <c r="U750" i="1"/>
  <c r="W750" i="1" s="1"/>
  <c r="T750" i="1"/>
  <c r="AF750" i="1" s="1"/>
  <c r="S751" i="1"/>
  <c r="Z775" i="1"/>
  <c r="AA775" i="1" s="1"/>
  <c r="AH775" i="1" s="1"/>
  <c r="AJ776" i="1"/>
  <c r="I776" i="1"/>
  <c r="H776" i="1" s="1"/>
  <c r="Y775" i="1"/>
  <c r="C776" i="1"/>
  <c r="AB780" i="1"/>
  <c r="J753" i="1" l="1"/>
  <c r="L756" i="1"/>
  <c r="M755" i="1"/>
  <c r="N755" i="1" s="1"/>
  <c r="P755" i="1"/>
  <c r="Q755" i="1"/>
  <c r="AC754" i="1"/>
  <c r="AE754" i="1" s="1"/>
  <c r="G754" i="1"/>
  <c r="F754" i="1" s="1"/>
  <c r="J754" i="1" s="1"/>
  <c r="AG750" i="1"/>
  <c r="U751" i="1"/>
  <c r="W751" i="1" s="1"/>
  <c r="T751" i="1"/>
  <c r="AF751" i="1" s="1"/>
  <c r="S752" i="1"/>
  <c r="Y776" i="1"/>
  <c r="I777" i="1"/>
  <c r="H777" i="1" s="1"/>
  <c r="Z776" i="1"/>
  <c r="AA776" i="1" s="1"/>
  <c r="AH776" i="1" s="1"/>
  <c r="C777" i="1"/>
  <c r="AJ777" i="1"/>
  <c r="K777" i="1"/>
  <c r="X777" i="1"/>
  <c r="A778" i="1"/>
  <c r="AB781" i="1"/>
  <c r="B749" i="1"/>
  <c r="G755" i="1" l="1"/>
  <c r="F755" i="1" s="1"/>
  <c r="O755" i="1" s="1"/>
  <c r="R755" i="1" s="1"/>
  <c r="V755" i="1" s="1"/>
  <c r="AC755" i="1"/>
  <c r="AE755" i="1" s="1"/>
  <c r="O754" i="1"/>
  <c r="R754" i="1" s="1"/>
  <c r="V754" i="1" s="1"/>
  <c r="M756" i="1"/>
  <c r="N756" i="1" s="1"/>
  <c r="Q756" i="1"/>
  <c r="P756" i="1"/>
  <c r="L757" i="1"/>
  <c r="K778" i="1"/>
  <c r="A779" i="1"/>
  <c r="X778" i="1"/>
  <c r="U752" i="1"/>
  <c r="W752" i="1" s="1"/>
  <c r="T752" i="1"/>
  <c r="AF752" i="1" s="1"/>
  <c r="S753" i="1"/>
  <c r="Z777" i="1"/>
  <c r="AA777" i="1" s="1"/>
  <c r="AH777" i="1" s="1"/>
  <c r="I778" i="1"/>
  <c r="H778" i="1" s="1"/>
  <c r="Y777" i="1"/>
  <c r="C778" i="1"/>
  <c r="AJ778" i="1"/>
  <c r="AB782" i="1"/>
  <c r="AG751" i="1"/>
  <c r="B751" i="1" s="1"/>
  <c r="B750" i="1"/>
  <c r="J755" i="1" l="1"/>
  <c r="AC756" i="1"/>
  <c r="AE756" i="1" s="1"/>
  <c r="G756" i="1"/>
  <c r="F756" i="1" s="1"/>
  <c r="O756" i="1" s="1"/>
  <c r="R756" i="1" s="1"/>
  <c r="V756" i="1" s="1"/>
  <c r="M757" i="1"/>
  <c r="N757" i="1" s="1"/>
  <c r="P757" i="1"/>
  <c r="Q757" i="1"/>
  <c r="L758" i="1"/>
  <c r="U753" i="1"/>
  <c r="W753" i="1" s="1"/>
  <c r="T753" i="1"/>
  <c r="AF753" i="1" s="1"/>
  <c r="S754" i="1"/>
  <c r="A780" i="1"/>
  <c r="X779" i="1"/>
  <c r="K779" i="1"/>
  <c r="AG752" i="1"/>
  <c r="B752" i="1" s="1"/>
  <c r="AB783" i="1"/>
  <c r="Y778" i="1"/>
  <c r="C779" i="1"/>
  <c r="Z778" i="1"/>
  <c r="AA778" i="1" s="1"/>
  <c r="AH778" i="1" s="1"/>
  <c r="AJ779" i="1"/>
  <c r="I779" i="1"/>
  <c r="H779" i="1" s="1"/>
  <c r="J756" i="1" l="1"/>
  <c r="M758" i="1"/>
  <c r="N758" i="1" s="1"/>
  <c r="P758" i="1"/>
  <c r="Q758" i="1"/>
  <c r="L759" i="1"/>
  <c r="AC757" i="1"/>
  <c r="AE757" i="1" s="1"/>
  <c r="G757" i="1"/>
  <c r="F757" i="1" s="1"/>
  <c r="O757" i="1" s="1"/>
  <c r="R757" i="1" s="1"/>
  <c r="V757" i="1" s="1"/>
  <c r="AG753" i="1"/>
  <c r="Z779" i="1"/>
  <c r="AA779" i="1" s="1"/>
  <c r="AH779" i="1" s="1"/>
  <c r="I780" i="1"/>
  <c r="H780" i="1" s="1"/>
  <c r="Y779" i="1"/>
  <c r="C780" i="1"/>
  <c r="AJ780" i="1"/>
  <c r="AB784" i="1"/>
  <c r="A781" i="1"/>
  <c r="X780" i="1"/>
  <c r="K780" i="1"/>
  <c r="U754" i="1"/>
  <c r="W754" i="1" s="1"/>
  <c r="T754" i="1"/>
  <c r="AF754" i="1" s="1"/>
  <c r="S755" i="1"/>
  <c r="J757" i="1" l="1"/>
  <c r="P759" i="1"/>
  <c r="Q759" i="1"/>
  <c r="L760" i="1"/>
  <c r="M759" i="1"/>
  <c r="N759" i="1" s="1"/>
  <c r="AC758" i="1"/>
  <c r="AE758" i="1" s="1"/>
  <c r="G758" i="1"/>
  <c r="F758" i="1" s="1"/>
  <c r="J758" i="1" s="1"/>
  <c r="AB785" i="1"/>
  <c r="AG754" i="1"/>
  <c r="B754" i="1" s="1"/>
  <c r="Y780" i="1"/>
  <c r="C781" i="1"/>
  <c r="AJ781" i="1"/>
  <c r="Z780" i="1"/>
  <c r="AA780" i="1" s="1"/>
  <c r="AH780" i="1" s="1"/>
  <c r="I781" i="1"/>
  <c r="H781" i="1" s="1"/>
  <c r="U755" i="1"/>
  <c r="W755" i="1" s="1"/>
  <c r="T755" i="1"/>
  <c r="AF755" i="1" s="1"/>
  <c r="S756" i="1"/>
  <c r="X781" i="1"/>
  <c r="K781" i="1"/>
  <c r="A782" i="1"/>
  <c r="B753" i="1"/>
  <c r="AC759" i="1" l="1"/>
  <c r="AE759" i="1" s="1"/>
  <c r="G759" i="1"/>
  <c r="F759" i="1" s="1"/>
  <c r="O759" i="1" s="1"/>
  <c r="R759" i="1" s="1"/>
  <c r="O758" i="1"/>
  <c r="R758" i="1" s="1"/>
  <c r="V758" i="1" s="1"/>
  <c r="M760" i="1"/>
  <c r="N760" i="1" s="1"/>
  <c r="L761" i="1"/>
  <c r="A783" i="1"/>
  <c r="K782" i="1"/>
  <c r="X782" i="1"/>
  <c r="AB786" i="1"/>
  <c r="U756" i="1"/>
  <c r="W756" i="1" s="1"/>
  <c r="T756" i="1"/>
  <c r="AF756" i="1" s="1"/>
  <c r="S757" i="1"/>
  <c r="Z781" i="1"/>
  <c r="AA781" i="1" s="1"/>
  <c r="AH781" i="1" s="1"/>
  <c r="C782" i="1"/>
  <c r="AJ782" i="1"/>
  <c r="I782" i="1"/>
  <c r="H782" i="1" s="1"/>
  <c r="Y781" i="1"/>
  <c r="AG755" i="1"/>
  <c r="B755" i="1" s="1"/>
  <c r="J759" i="1" l="1"/>
  <c r="P760" i="1"/>
  <c r="P761" i="1" s="1"/>
  <c r="M761" i="1"/>
  <c r="N761" i="1" s="1"/>
  <c r="L762" i="1"/>
  <c r="AC760" i="1"/>
  <c r="AE760" i="1" s="1"/>
  <c r="G760" i="1"/>
  <c r="F760" i="1" s="1"/>
  <c r="O760" i="1" s="1"/>
  <c r="AB787" i="1"/>
  <c r="S759" i="1"/>
  <c r="V759" i="1"/>
  <c r="X783" i="1"/>
  <c r="K783" i="1"/>
  <c r="A784" i="1"/>
  <c r="AG756" i="1"/>
  <c r="B756" i="1" s="1"/>
  <c r="U757" i="1"/>
  <c r="W757" i="1" s="1"/>
  <c r="T757" i="1"/>
  <c r="AF757" i="1" s="1"/>
  <c r="S758" i="1"/>
  <c r="Z782" i="1"/>
  <c r="AA782" i="1" s="1"/>
  <c r="AH782" i="1" s="1"/>
  <c r="I783" i="1"/>
  <c r="H783" i="1" s="1"/>
  <c r="Y782" i="1"/>
  <c r="C783" i="1"/>
  <c r="AJ783" i="1"/>
  <c r="Q760" i="1" l="1"/>
  <c r="Q761" i="1" s="1"/>
  <c r="Q762" i="1" s="1"/>
  <c r="P762" i="1"/>
  <c r="J760" i="1"/>
  <c r="L763" i="1"/>
  <c r="M762" i="1"/>
  <c r="N762" i="1" s="1"/>
  <c r="AC761" i="1"/>
  <c r="AE761" i="1" s="1"/>
  <c r="G761" i="1"/>
  <c r="F761" i="1" s="1"/>
  <c r="J761" i="1" s="1"/>
  <c r="U758" i="1"/>
  <c r="W758" i="1" s="1"/>
  <c r="T758" i="1"/>
  <c r="AF758" i="1" s="1"/>
  <c r="U759" i="1"/>
  <c r="W759" i="1" s="1"/>
  <c r="T759" i="1"/>
  <c r="S760" i="1"/>
  <c r="X784" i="1"/>
  <c r="K784" i="1"/>
  <c r="A785" i="1"/>
  <c r="Y783" i="1"/>
  <c r="C784" i="1"/>
  <c r="Z783" i="1"/>
  <c r="AA783" i="1" s="1"/>
  <c r="AH783" i="1" s="1"/>
  <c r="AJ784" i="1"/>
  <c r="I784" i="1"/>
  <c r="H784" i="1" s="1"/>
  <c r="AB788" i="1"/>
  <c r="AG757" i="1"/>
  <c r="R760" i="1" l="1"/>
  <c r="AC762" i="1"/>
  <c r="AE762" i="1" s="1"/>
  <c r="G762" i="1"/>
  <c r="F762" i="1" s="1"/>
  <c r="O762" i="1" s="1"/>
  <c r="R762" i="1" s="1"/>
  <c r="M763" i="1"/>
  <c r="N763" i="1" s="1"/>
  <c r="L764" i="1"/>
  <c r="Q763" i="1"/>
  <c r="O761" i="1"/>
  <c r="R761" i="1" s="1"/>
  <c r="P763" i="1"/>
  <c r="Z784" i="1"/>
  <c r="AA784" i="1" s="1"/>
  <c r="AH784" i="1" s="1"/>
  <c r="C785" i="1"/>
  <c r="AJ785" i="1"/>
  <c r="I785" i="1"/>
  <c r="H785" i="1" s="1"/>
  <c r="Y784" i="1"/>
  <c r="AG758" i="1"/>
  <c r="AF759" i="1"/>
  <c r="AA759" i="1"/>
  <c r="T760" i="1"/>
  <c r="AF760" i="1" s="1"/>
  <c r="S761" i="1"/>
  <c r="AB789" i="1"/>
  <c r="A786" i="1"/>
  <c r="K785" i="1"/>
  <c r="X785" i="1"/>
  <c r="AG759" i="1"/>
  <c r="B757" i="1"/>
  <c r="J762" i="1" l="1"/>
  <c r="Q764" i="1"/>
  <c r="M764" i="1"/>
  <c r="N764" i="1" s="1"/>
  <c r="L765" i="1"/>
  <c r="P764" i="1"/>
  <c r="G763" i="1"/>
  <c r="F763" i="1" s="1"/>
  <c r="J763" i="1" s="1"/>
  <c r="AC763" i="1"/>
  <c r="AE763" i="1" s="1"/>
  <c r="Z785" i="1"/>
  <c r="AA785" i="1" s="1"/>
  <c r="AH785" i="1" s="1"/>
  <c r="C786" i="1"/>
  <c r="AJ786" i="1"/>
  <c r="Y785" i="1"/>
  <c r="I786" i="1"/>
  <c r="H786" i="1" s="1"/>
  <c r="T761" i="1"/>
  <c r="AF761" i="1" s="1"/>
  <c r="S762" i="1"/>
  <c r="AB790" i="1"/>
  <c r="B759" i="1"/>
  <c r="A787" i="1"/>
  <c r="X786" i="1"/>
  <c r="K786" i="1"/>
  <c r="AH759" i="1"/>
  <c r="B758" i="1"/>
  <c r="O763" i="1" l="1"/>
  <c r="R763" i="1" s="1"/>
  <c r="L766" i="1"/>
  <c r="M765" i="1"/>
  <c r="N765" i="1" s="1"/>
  <c r="P765" i="1"/>
  <c r="Q765" i="1"/>
  <c r="G764" i="1"/>
  <c r="F764" i="1" s="1"/>
  <c r="O764" i="1" s="1"/>
  <c r="R764" i="1" s="1"/>
  <c r="AC764" i="1"/>
  <c r="AE764" i="1" s="1"/>
  <c r="T762" i="1"/>
  <c r="AF762" i="1" s="1"/>
  <c r="S763" i="1"/>
  <c r="C787" i="1"/>
  <c r="Z786" i="1"/>
  <c r="AA786" i="1" s="1"/>
  <c r="AH786" i="1" s="1"/>
  <c r="AJ787" i="1"/>
  <c r="I787" i="1"/>
  <c r="H787" i="1" s="1"/>
  <c r="Y786" i="1"/>
  <c r="AB791" i="1"/>
  <c r="K787" i="1"/>
  <c r="X787" i="1"/>
  <c r="A788" i="1"/>
  <c r="AC765" i="1" l="1"/>
  <c r="AE765" i="1" s="1"/>
  <c r="G765" i="1"/>
  <c r="F765" i="1" s="1"/>
  <c r="J765" i="1" s="1"/>
  <c r="J764" i="1"/>
  <c r="M766" i="1"/>
  <c r="N766" i="1" s="1"/>
  <c r="P766" i="1"/>
  <c r="L767" i="1"/>
  <c r="Q766" i="1"/>
  <c r="T763" i="1"/>
  <c r="AF763" i="1" s="1"/>
  <c r="S764" i="1"/>
  <c r="A789" i="1"/>
  <c r="K788" i="1"/>
  <c r="X788" i="1"/>
  <c r="AB792" i="1"/>
  <c r="AJ788" i="1"/>
  <c r="Y787" i="1"/>
  <c r="I788" i="1"/>
  <c r="H788" i="1" s="1"/>
  <c r="C788" i="1"/>
  <c r="Z787" i="1"/>
  <c r="AA787" i="1" s="1"/>
  <c r="AH787" i="1" s="1"/>
  <c r="O765" i="1" l="1"/>
  <c r="R765" i="1" s="1"/>
  <c r="L768" i="1"/>
  <c r="M767" i="1"/>
  <c r="N767" i="1" s="1"/>
  <c r="P767" i="1"/>
  <c r="Q767" i="1"/>
  <c r="AC766" i="1"/>
  <c r="AE766" i="1" s="1"/>
  <c r="G766" i="1"/>
  <c r="F766" i="1" s="1"/>
  <c r="J766" i="1" s="1"/>
  <c r="X789" i="1"/>
  <c r="K789" i="1"/>
  <c r="A790" i="1"/>
  <c r="AB793" i="1"/>
  <c r="Z788" i="1"/>
  <c r="AA788" i="1" s="1"/>
  <c r="AH788" i="1" s="1"/>
  <c r="C789" i="1"/>
  <c r="AJ789" i="1"/>
  <c r="Y788" i="1"/>
  <c r="I789" i="1"/>
  <c r="H789" i="1" s="1"/>
  <c r="T764" i="1"/>
  <c r="AF764" i="1" s="1"/>
  <c r="S765" i="1"/>
  <c r="O766" i="1" l="1"/>
  <c r="R766" i="1" s="1"/>
  <c r="G767" i="1"/>
  <c r="F767" i="1" s="1"/>
  <c r="O767" i="1" s="1"/>
  <c r="R767" i="1" s="1"/>
  <c r="AC767" i="1"/>
  <c r="AE767" i="1" s="1"/>
  <c r="Q768" i="1"/>
  <c r="L769" i="1"/>
  <c r="P768" i="1"/>
  <c r="M768" i="1"/>
  <c r="N768" i="1" s="1"/>
  <c r="T765" i="1"/>
  <c r="AF765" i="1" s="1"/>
  <c r="S766" i="1"/>
  <c r="I790" i="1"/>
  <c r="H790" i="1" s="1"/>
  <c r="Y789" i="1"/>
  <c r="C790" i="1"/>
  <c r="AJ790" i="1"/>
  <c r="Z789" i="1"/>
  <c r="AA789" i="1" s="1"/>
  <c r="AH789" i="1" s="1"/>
  <c r="AB794" i="1"/>
  <c r="X790" i="1"/>
  <c r="A791" i="1"/>
  <c r="K790" i="1"/>
  <c r="J767" i="1" l="1"/>
  <c r="Q769" i="1"/>
  <c r="L770" i="1"/>
  <c r="M769" i="1"/>
  <c r="N769" i="1" s="1"/>
  <c r="P769" i="1"/>
  <c r="AC768" i="1"/>
  <c r="AE768" i="1" s="1"/>
  <c r="G768" i="1"/>
  <c r="F768" i="1" s="1"/>
  <c r="O768" i="1" s="1"/>
  <c r="R768" i="1" s="1"/>
  <c r="AB795" i="1"/>
  <c r="K791" i="1"/>
  <c r="X791" i="1"/>
  <c r="A792" i="1"/>
  <c r="C791" i="1"/>
  <c r="Z790" i="1"/>
  <c r="AJ791" i="1"/>
  <c r="Y790" i="1"/>
  <c r="I791" i="1"/>
  <c r="H791" i="1" s="1"/>
  <c r="T766" i="1"/>
  <c r="AF766" i="1" s="1"/>
  <c r="S767" i="1"/>
  <c r="AC769" i="1" l="1"/>
  <c r="AE769" i="1" s="1"/>
  <c r="G769" i="1"/>
  <c r="F769" i="1" s="1"/>
  <c r="O769" i="1" s="1"/>
  <c r="R769" i="1" s="1"/>
  <c r="L771" i="1"/>
  <c r="Q770" i="1"/>
  <c r="M770" i="1"/>
  <c r="N770" i="1" s="1"/>
  <c r="P770" i="1"/>
  <c r="J768" i="1"/>
  <c r="Y791" i="1"/>
  <c r="AJ792" i="1"/>
  <c r="I792" i="1"/>
  <c r="H792" i="1" s="1"/>
  <c r="Z791" i="1"/>
  <c r="AA791" i="1" s="1"/>
  <c r="AH791" i="1" s="1"/>
  <c r="C792" i="1"/>
  <c r="A793" i="1"/>
  <c r="K792" i="1"/>
  <c r="X792" i="1"/>
  <c r="AB796" i="1"/>
  <c r="T767" i="1"/>
  <c r="AF767" i="1" s="1"/>
  <c r="S768" i="1"/>
  <c r="J769" i="1" l="1"/>
  <c r="G770" i="1"/>
  <c r="F770" i="1" s="1"/>
  <c r="J770" i="1" s="1"/>
  <c r="AC770" i="1"/>
  <c r="AE770" i="1" s="1"/>
  <c r="M771" i="1"/>
  <c r="N771" i="1" s="1"/>
  <c r="P771" i="1"/>
  <c r="Q771" i="1"/>
  <c r="L772" i="1"/>
  <c r="Z792" i="1"/>
  <c r="AA792" i="1" s="1"/>
  <c r="AH792" i="1" s="1"/>
  <c r="I793" i="1"/>
  <c r="H793" i="1" s="1"/>
  <c r="Y792" i="1"/>
  <c r="C793" i="1"/>
  <c r="AJ793" i="1"/>
  <c r="AB797" i="1"/>
  <c r="X793" i="1"/>
  <c r="A794" i="1"/>
  <c r="K793" i="1"/>
  <c r="T768" i="1"/>
  <c r="AF768" i="1" s="1"/>
  <c r="S769" i="1"/>
  <c r="O770" i="1" l="1"/>
  <c r="R770" i="1" s="1"/>
  <c r="L773" i="1"/>
  <c r="P772" i="1"/>
  <c r="Q772" i="1"/>
  <c r="M772" i="1"/>
  <c r="N772" i="1" s="1"/>
  <c r="AC771" i="1"/>
  <c r="AE771" i="1" s="1"/>
  <c r="G771" i="1"/>
  <c r="F771" i="1" s="1"/>
  <c r="J771" i="1" s="1"/>
  <c r="AB798" i="1"/>
  <c r="K794" i="1"/>
  <c r="X794" i="1"/>
  <c r="A795" i="1"/>
  <c r="T769" i="1"/>
  <c r="AF769" i="1" s="1"/>
  <c r="S770" i="1"/>
  <c r="Y793" i="1"/>
  <c r="C794" i="1"/>
  <c r="Z793" i="1"/>
  <c r="AA793" i="1" s="1"/>
  <c r="AH793" i="1" s="1"/>
  <c r="AJ794" i="1"/>
  <c r="I794" i="1"/>
  <c r="H794" i="1" s="1"/>
  <c r="O771" i="1" l="1"/>
  <c r="R771" i="1" s="1"/>
  <c r="AC772" i="1"/>
  <c r="AE772" i="1" s="1"/>
  <c r="G772" i="1"/>
  <c r="F772" i="1" s="1"/>
  <c r="J772" i="1" s="1"/>
  <c r="M773" i="1"/>
  <c r="N773" i="1" s="1"/>
  <c r="Q773" i="1"/>
  <c r="L774" i="1"/>
  <c r="P773" i="1"/>
  <c r="T770" i="1"/>
  <c r="AF770" i="1" s="1"/>
  <c r="S771" i="1"/>
  <c r="X795" i="1"/>
  <c r="K795" i="1"/>
  <c r="A796" i="1"/>
  <c r="Z794" i="1"/>
  <c r="AA794" i="1" s="1"/>
  <c r="AH794" i="1" s="1"/>
  <c r="C795" i="1"/>
  <c r="Y794" i="1"/>
  <c r="AJ795" i="1"/>
  <c r="I795" i="1"/>
  <c r="H795" i="1" s="1"/>
  <c r="AB799" i="1"/>
  <c r="O772" i="1" l="1"/>
  <c r="R772" i="1" s="1"/>
  <c r="M774" i="1"/>
  <c r="N774" i="1" s="1"/>
  <c r="Q774" i="1"/>
  <c r="P774" i="1"/>
  <c r="L775" i="1"/>
  <c r="AC773" i="1"/>
  <c r="AE773" i="1" s="1"/>
  <c r="G773" i="1"/>
  <c r="F773" i="1" s="1"/>
  <c r="J773" i="1" s="1"/>
  <c r="AB800" i="1"/>
  <c r="T771" i="1"/>
  <c r="AF771" i="1" s="1"/>
  <c r="S772" i="1"/>
  <c r="C796" i="1"/>
  <c r="Y795" i="1"/>
  <c r="AJ796" i="1"/>
  <c r="I796" i="1"/>
  <c r="H796" i="1" s="1"/>
  <c r="Z795" i="1"/>
  <c r="AA795" i="1" s="1"/>
  <c r="AH795" i="1" s="1"/>
  <c r="X796" i="1"/>
  <c r="K796" i="1"/>
  <c r="A797" i="1"/>
  <c r="O773" i="1" l="1"/>
  <c r="R773" i="1" s="1"/>
  <c r="P775" i="1"/>
  <c r="Q775" i="1"/>
  <c r="L776" i="1"/>
  <c r="M775" i="1"/>
  <c r="N775" i="1" s="1"/>
  <c r="AC774" i="1"/>
  <c r="AE774" i="1" s="1"/>
  <c r="G774" i="1"/>
  <c r="F774" i="1" s="1"/>
  <c r="O774" i="1" s="1"/>
  <c r="R774" i="1" s="1"/>
  <c r="Z796" i="1"/>
  <c r="AA796" i="1" s="1"/>
  <c r="AH796" i="1" s="1"/>
  <c r="AJ797" i="1"/>
  <c r="I797" i="1"/>
  <c r="H797" i="1" s="1"/>
  <c r="Y796" i="1"/>
  <c r="C797" i="1"/>
  <c r="X797" i="1"/>
  <c r="A798" i="1"/>
  <c r="K797" i="1"/>
  <c r="AB801" i="1"/>
  <c r="T772" i="1"/>
  <c r="AF772" i="1" s="1"/>
  <c r="S773" i="1"/>
  <c r="AC775" i="1" l="1"/>
  <c r="AE775" i="1" s="1"/>
  <c r="G775" i="1"/>
  <c r="F775" i="1" s="1"/>
  <c r="O775" i="1" s="1"/>
  <c r="R775" i="1" s="1"/>
  <c r="Q776" i="1"/>
  <c r="L777" i="1"/>
  <c r="P776" i="1"/>
  <c r="M776" i="1"/>
  <c r="N776" i="1" s="1"/>
  <c r="J774" i="1"/>
  <c r="T773" i="1"/>
  <c r="AF773" i="1" s="1"/>
  <c r="S774" i="1"/>
  <c r="A799" i="1"/>
  <c r="X798" i="1"/>
  <c r="K798" i="1"/>
  <c r="AB802" i="1"/>
  <c r="Y797" i="1"/>
  <c r="C798" i="1"/>
  <c r="Z797" i="1"/>
  <c r="AA797" i="1" s="1"/>
  <c r="AH797" i="1" s="1"/>
  <c r="AJ798" i="1"/>
  <c r="I798" i="1"/>
  <c r="H798" i="1" s="1"/>
  <c r="J775" i="1" l="1"/>
  <c r="AC776" i="1"/>
  <c r="AE776" i="1" s="1"/>
  <c r="G776" i="1"/>
  <c r="F776" i="1" s="1"/>
  <c r="O776" i="1" s="1"/>
  <c r="R776" i="1" s="1"/>
  <c r="M777" i="1"/>
  <c r="N777" i="1" s="1"/>
  <c r="P777" i="1"/>
  <c r="L778" i="1"/>
  <c r="Q777" i="1"/>
  <c r="Z798" i="1"/>
  <c r="AA798" i="1" s="1"/>
  <c r="AH798" i="1" s="1"/>
  <c r="I799" i="1"/>
  <c r="H799" i="1" s="1"/>
  <c r="Y798" i="1"/>
  <c r="C799" i="1"/>
  <c r="AJ799" i="1"/>
  <c r="A800" i="1"/>
  <c r="X799" i="1"/>
  <c r="K799" i="1"/>
  <c r="T774" i="1"/>
  <c r="AF774" i="1" s="1"/>
  <c r="S775" i="1"/>
  <c r="AB803" i="1"/>
  <c r="J776" i="1" l="1"/>
  <c r="L779" i="1"/>
  <c r="Q778" i="1"/>
  <c r="P778" i="1"/>
  <c r="M778" i="1"/>
  <c r="N778" i="1" s="1"/>
  <c r="AC777" i="1"/>
  <c r="AE777" i="1" s="1"/>
  <c r="G777" i="1"/>
  <c r="F777" i="1" s="1"/>
  <c r="J777" i="1" s="1"/>
  <c r="A801" i="1"/>
  <c r="X800" i="1"/>
  <c r="K800" i="1"/>
  <c r="Y799" i="1"/>
  <c r="AJ800" i="1"/>
  <c r="I800" i="1"/>
  <c r="H800" i="1" s="1"/>
  <c r="Z799" i="1"/>
  <c r="AA799" i="1" s="1"/>
  <c r="AH799" i="1" s="1"/>
  <c r="C800" i="1"/>
  <c r="T775" i="1"/>
  <c r="AF775" i="1" s="1"/>
  <c r="S776" i="1"/>
  <c r="AB804" i="1"/>
  <c r="G778" i="1" l="1"/>
  <c r="F778" i="1" s="1"/>
  <c r="O778" i="1" s="1"/>
  <c r="R778" i="1" s="1"/>
  <c r="AC778" i="1"/>
  <c r="AE778" i="1" s="1"/>
  <c r="O777" i="1"/>
  <c r="R777" i="1" s="1"/>
  <c r="P779" i="1"/>
  <c r="Q779" i="1"/>
  <c r="L780" i="1"/>
  <c r="M779" i="1"/>
  <c r="N779" i="1" s="1"/>
  <c r="AB805" i="1"/>
  <c r="T776" i="1"/>
  <c r="AF776" i="1" s="1"/>
  <c r="S777" i="1"/>
  <c r="Z800" i="1"/>
  <c r="AA800" i="1" s="1"/>
  <c r="AH800" i="1" s="1"/>
  <c r="I801" i="1"/>
  <c r="H801" i="1" s="1"/>
  <c r="Y800" i="1"/>
  <c r="C801" i="1"/>
  <c r="AJ801" i="1"/>
  <c r="X801" i="1"/>
  <c r="A802" i="1"/>
  <c r="K801" i="1"/>
  <c r="J778" i="1" l="1"/>
  <c r="P780" i="1"/>
  <c r="Q780" i="1"/>
  <c r="L781" i="1"/>
  <c r="M780" i="1"/>
  <c r="N780" i="1" s="1"/>
  <c r="G779" i="1"/>
  <c r="F779" i="1" s="1"/>
  <c r="O779" i="1" s="1"/>
  <c r="R779" i="1" s="1"/>
  <c r="AC779" i="1"/>
  <c r="AE779" i="1" s="1"/>
  <c r="T777" i="1"/>
  <c r="AF777" i="1" s="1"/>
  <c r="S778" i="1"/>
  <c r="Y801" i="1"/>
  <c r="C802" i="1"/>
  <c r="Z801" i="1"/>
  <c r="AA801" i="1" s="1"/>
  <c r="AH801" i="1" s="1"/>
  <c r="AJ802" i="1"/>
  <c r="I802" i="1"/>
  <c r="H802" i="1" s="1"/>
  <c r="AB806" i="1"/>
  <c r="A803" i="1"/>
  <c r="X802" i="1"/>
  <c r="K802" i="1"/>
  <c r="AC780" i="1" l="1"/>
  <c r="AE780" i="1" s="1"/>
  <c r="G780" i="1"/>
  <c r="F780" i="1" s="1"/>
  <c r="J780" i="1" s="1"/>
  <c r="M781" i="1"/>
  <c r="N781" i="1" s="1"/>
  <c r="P781" i="1"/>
  <c r="Q781" i="1"/>
  <c r="L782" i="1"/>
  <c r="J779" i="1"/>
  <c r="X803" i="1"/>
  <c r="K803" i="1"/>
  <c r="A804" i="1"/>
  <c r="T778" i="1"/>
  <c r="AF778" i="1" s="1"/>
  <c r="S779" i="1"/>
  <c r="AB807" i="1"/>
  <c r="Z802" i="1"/>
  <c r="AA802" i="1" s="1"/>
  <c r="AH802" i="1" s="1"/>
  <c r="I803" i="1"/>
  <c r="H803" i="1" s="1"/>
  <c r="Y802" i="1"/>
  <c r="C803" i="1"/>
  <c r="AJ803" i="1"/>
  <c r="O780" i="1" l="1"/>
  <c r="R780" i="1" s="1"/>
  <c r="M782" i="1"/>
  <c r="N782" i="1" s="1"/>
  <c r="Q782" i="1"/>
  <c r="L783" i="1"/>
  <c r="P782" i="1"/>
  <c r="AC781" i="1"/>
  <c r="AE781" i="1" s="1"/>
  <c r="G781" i="1"/>
  <c r="F781" i="1" s="1"/>
  <c r="O781" i="1" s="1"/>
  <c r="R781" i="1" s="1"/>
  <c r="T779" i="1"/>
  <c r="AF779" i="1" s="1"/>
  <c r="S780" i="1"/>
  <c r="X804" i="1"/>
  <c r="A805" i="1"/>
  <c r="K804" i="1"/>
  <c r="AB808" i="1"/>
  <c r="Y803" i="1"/>
  <c r="I804" i="1"/>
  <c r="H804" i="1" s="1"/>
  <c r="Z803" i="1"/>
  <c r="AA803" i="1" s="1"/>
  <c r="AH803" i="1" s="1"/>
  <c r="C804" i="1"/>
  <c r="AJ804" i="1"/>
  <c r="J781" i="1" l="1"/>
  <c r="L784" i="1"/>
  <c r="P783" i="1"/>
  <c r="M783" i="1"/>
  <c r="N783" i="1" s="1"/>
  <c r="Q783" i="1"/>
  <c r="AC782" i="1"/>
  <c r="AE782" i="1" s="1"/>
  <c r="G782" i="1"/>
  <c r="F782" i="1" s="1"/>
  <c r="J782" i="1" s="1"/>
  <c r="AB809" i="1"/>
  <c r="Z804" i="1"/>
  <c r="AA804" i="1" s="1"/>
  <c r="AH804" i="1" s="1"/>
  <c r="I805" i="1"/>
  <c r="H805" i="1" s="1"/>
  <c r="Y804" i="1"/>
  <c r="C805" i="1"/>
  <c r="AJ805" i="1"/>
  <c r="T780" i="1"/>
  <c r="AF780" i="1" s="1"/>
  <c r="S781" i="1"/>
  <c r="K805" i="1"/>
  <c r="X805" i="1"/>
  <c r="A806" i="1"/>
  <c r="G783" i="1" l="1"/>
  <c r="F783" i="1" s="1"/>
  <c r="O783" i="1" s="1"/>
  <c r="R783" i="1" s="1"/>
  <c r="AC783" i="1"/>
  <c r="AE783" i="1" s="1"/>
  <c r="O782" i="1"/>
  <c r="R782" i="1" s="1"/>
  <c r="M784" i="1"/>
  <c r="N784" i="1" s="1"/>
  <c r="P784" i="1"/>
  <c r="Q784" i="1"/>
  <c r="L785" i="1"/>
  <c r="K806" i="1"/>
  <c r="A807" i="1"/>
  <c r="X806" i="1"/>
  <c r="T781" i="1"/>
  <c r="AF781" i="1" s="1"/>
  <c r="S782" i="1"/>
  <c r="AB810" i="1"/>
  <c r="Y805" i="1"/>
  <c r="C806" i="1"/>
  <c r="Z805" i="1"/>
  <c r="AA805" i="1" s="1"/>
  <c r="AH805" i="1" s="1"/>
  <c r="AJ806" i="1"/>
  <c r="I806" i="1"/>
  <c r="H806" i="1" s="1"/>
  <c r="J783" i="1" l="1"/>
  <c r="AC784" i="1"/>
  <c r="AE784" i="1" s="1"/>
  <c r="G784" i="1"/>
  <c r="F784" i="1" s="1"/>
  <c r="J784" i="1" s="1"/>
  <c r="Q785" i="1"/>
  <c r="L786" i="1"/>
  <c r="M785" i="1"/>
  <c r="N785" i="1" s="1"/>
  <c r="P785" i="1"/>
  <c r="T782" i="1"/>
  <c r="AF782" i="1" s="1"/>
  <c r="S783" i="1"/>
  <c r="AB811" i="1"/>
  <c r="K807" i="1"/>
  <c r="A808" i="1"/>
  <c r="X807" i="1"/>
  <c r="Z806" i="1"/>
  <c r="AA806" i="1" s="1"/>
  <c r="AH806" i="1" s="1"/>
  <c r="AJ807" i="1"/>
  <c r="I807" i="1"/>
  <c r="H807" i="1" s="1"/>
  <c r="Y806" i="1"/>
  <c r="C807" i="1"/>
  <c r="O784" i="1" l="1"/>
  <c r="R784" i="1" s="1"/>
  <c r="G785" i="1"/>
  <c r="F785" i="1" s="1"/>
  <c r="O785" i="1" s="1"/>
  <c r="R785" i="1" s="1"/>
  <c r="AC785" i="1"/>
  <c r="AE785" i="1" s="1"/>
  <c r="Q786" i="1"/>
  <c r="L787" i="1"/>
  <c r="P786" i="1"/>
  <c r="M786" i="1"/>
  <c r="N786" i="1" s="1"/>
  <c r="Y807" i="1"/>
  <c r="C808" i="1"/>
  <c r="AJ808" i="1"/>
  <c r="Z807" i="1"/>
  <c r="AA807" i="1" s="1"/>
  <c r="AH807" i="1" s="1"/>
  <c r="I808" i="1"/>
  <c r="H808" i="1" s="1"/>
  <c r="AB812" i="1"/>
  <c r="K808" i="1"/>
  <c r="X808" i="1"/>
  <c r="A809" i="1"/>
  <c r="T783" i="1"/>
  <c r="AF783" i="1" s="1"/>
  <c r="S784" i="1"/>
  <c r="J785" i="1" l="1"/>
  <c r="AC786" i="1"/>
  <c r="AE786" i="1" s="1"/>
  <c r="G786" i="1"/>
  <c r="F786" i="1" s="1"/>
  <c r="J786" i="1" s="1"/>
  <c r="L788" i="1"/>
  <c r="Q787" i="1"/>
  <c r="M787" i="1"/>
  <c r="N787" i="1" s="1"/>
  <c r="P787" i="1"/>
  <c r="T784" i="1"/>
  <c r="AF784" i="1" s="1"/>
  <c r="S785" i="1"/>
  <c r="X809" i="1"/>
  <c r="A810" i="1"/>
  <c r="K809" i="1"/>
  <c r="Z808" i="1"/>
  <c r="AA808" i="1" s="1"/>
  <c r="AH808" i="1" s="1"/>
  <c r="AJ809" i="1"/>
  <c r="I809" i="1"/>
  <c r="H809" i="1" s="1"/>
  <c r="Y808" i="1"/>
  <c r="C809" i="1"/>
  <c r="AB813" i="1"/>
  <c r="O786" i="1" l="1"/>
  <c r="R786" i="1" s="1"/>
  <c r="AC787" i="1"/>
  <c r="AE787" i="1" s="1"/>
  <c r="G787" i="1"/>
  <c r="F787" i="1" s="1"/>
  <c r="O787" i="1" s="1"/>
  <c r="R787" i="1" s="1"/>
  <c r="Q788" i="1"/>
  <c r="M788" i="1"/>
  <c r="N788" i="1" s="1"/>
  <c r="P788" i="1"/>
  <c r="L789" i="1"/>
  <c r="AB814" i="1"/>
  <c r="Y809" i="1"/>
  <c r="I810" i="1"/>
  <c r="H810" i="1" s="1"/>
  <c r="Z809" i="1"/>
  <c r="AA809" i="1" s="1"/>
  <c r="AH809" i="1" s="1"/>
  <c r="C810" i="1"/>
  <c r="AJ810" i="1"/>
  <c r="T785" i="1"/>
  <c r="AF785" i="1" s="1"/>
  <c r="S786" i="1"/>
  <c r="K810" i="1"/>
  <c r="X810" i="1"/>
  <c r="A811" i="1"/>
  <c r="J787" i="1" l="1"/>
  <c r="M789" i="1"/>
  <c r="N789" i="1" s="1"/>
  <c r="P789" i="1"/>
  <c r="Q789" i="1"/>
  <c r="L790" i="1"/>
  <c r="AC788" i="1"/>
  <c r="AE788" i="1" s="1"/>
  <c r="G788" i="1"/>
  <c r="F788" i="1" s="1"/>
  <c r="O788" i="1" s="1"/>
  <c r="R788" i="1" s="1"/>
  <c r="A812" i="1"/>
  <c r="K811" i="1"/>
  <c r="X811" i="1"/>
  <c r="T786" i="1"/>
  <c r="AF786" i="1" s="1"/>
  <c r="S787" i="1"/>
  <c r="AB815" i="1"/>
  <c r="Z810" i="1"/>
  <c r="AA810" i="1" s="1"/>
  <c r="AH810" i="1" s="1"/>
  <c r="I811" i="1"/>
  <c r="H811" i="1" s="1"/>
  <c r="Y810" i="1"/>
  <c r="C811" i="1"/>
  <c r="AJ811" i="1"/>
  <c r="J788" i="1" l="1"/>
  <c r="Q790" i="1"/>
  <c r="L791" i="1"/>
  <c r="M790" i="1"/>
  <c r="N790" i="1" s="1"/>
  <c r="P790" i="1"/>
  <c r="AC789" i="1"/>
  <c r="AE789" i="1" s="1"/>
  <c r="G789" i="1"/>
  <c r="F789" i="1" s="1"/>
  <c r="J789" i="1" s="1"/>
  <c r="T787" i="1"/>
  <c r="AF787" i="1" s="1"/>
  <c r="S788" i="1"/>
  <c r="Y811" i="1"/>
  <c r="I812" i="1"/>
  <c r="H812" i="1" s="1"/>
  <c r="Z811" i="1"/>
  <c r="AA811" i="1" s="1"/>
  <c r="AH811" i="1" s="1"/>
  <c r="C812" i="1"/>
  <c r="AJ812" i="1"/>
  <c r="K812" i="1"/>
  <c r="X812" i="1"/>
  <c r="A813" i="1"/>
  <c r="AB816" i="1"/>
  <c r="O789" i="1" l="1"/>
  <c r="R789" i="1" s="1"/>
  <c r="AC790" i="1"/>
  <c r="AE790" i="1" s="1"/>
  <c r="G790" i="1"/>
  <c r="F790" i="1" s="1"/>
  <c r="O790" i="1" s="1"/>
  <c r="R790" i="1" s="1"/>
  <c r="M791" i="1"/>
  <c r="N791" i="1" s="1"/>
  <c r="L792" i="1"/>
  <c r="X813" i="1"/>
  <c r="K813" i="1"/>
  <c r="A814" i="1"/>
  <c r="AB817" i="1"/>
  <c r="Z812" i="1"/>
  <c r="AA812" i="1" s="1"/>
  <c r="AH812" i="1" s="1"/>
  <c r="C813" i="1"/>
  <c r="Y812" i="1"/>
  <c r="AJ813" i="1"/>
  <c r="I813" i="1"/>
  <c r="H813" i="1" s="1"/>
  <c r="T788" i="1"/>
  <c r="AF788" i="1" s="1"/>
  <c r="S789" i="1"/>
  <c r="J790" i="1" l="1"/>
  <c r="P791" i="1"/>
  <c r="Q791" i="1" s="1"/>
  <c r="Q792" i="1" s="1"/>
  <c r="L793" i="1"/>
  <c r="M792" i="1"/>
  <c r="N792" i="1" s="1"/>
  <c r="AC791" i="1"/>
  <c r="AE791" i="1" s="1"/>
  <c r="G791" i="1"/>
  <c r="F791" i="1" s="1"/>
  <c r="J791" i="1" s="1"/>
  <c r="T789" i="1"/>
  <c r="AF789" i="1" s="1"/>
  <c r="S790" i="1"/>
  <c r="AB818" i="1"/>
  <c r="A815" i="1"/>
  <c r="K814" i="1"/>
  <c r="X814" i="1"/>
  <c r="C814" i="1"/>
  <c r="Y813" i="1"/>
  <c r="AJ814" i="1"/>
  <c r="I814" i="1"/>
  <c r="H814" i="1" s="1"/>
  <c r="Z813" i="1"/>
  <c r="AA813" i="1" s="1"/>
  <c r="AH813" i="1" s="1"/>
  <c r="Q793" i="1" l="1"/>
  <c r="P792" i="1"/>
  <c r="P793" i="1" s="1"/>
  <c r="O791" i="1"/>
  <c r="R791" i="1" s="1"/>
  <c r="G792" i="1"/>
  <c r="F792" i="1" s="1"/>
  <c r="O792" i="1" s="1"/>
  <c r="R792" i="1" s="1"/>
  <c r="AC792" i="1"/>
  <c r="AE792" i="1" s="1"/>
  <c r="L794" i="1"/>
  <c r="M793" i="1"/>
  <c r="N793" i="1" s="1"/>
  <c r="K815" i="1"/>
  <c r="X815" i="1"/>
  <c r="A816" i="1"/>
  <c r="T790" i="1"/>
  <c r="S791" i="1"/>
  <c r="C815" i="1"/>
  <c r="Z814" i="1"/>
  <c r="AA814" i="1" s="1"/>
  <c r="AH814" i="1" s="1"/>
  <c r="AJ815" i="1"/>
  <c r="I815" i="1"/>
  <c r="H815" i="1" s="1"/>
  <c r="Y814" i="1"/>
  <c r="AB819" i="1"/>
  <c r="M794" i="1" l="1"/>
  <c r="N794" i="1" s="1"/>
  <c r="L795" i="1"/>
  <c r="J792" i="1"/>
  <c r="Q794" i="1"/>
  <c r="AC793" i="1"/>
  <c r="AE793" i="1" s="1"/>
  <c r="G793" i="1"/>
  <c r="F793" i="1" s="1"/>
  <c r="J793" i="1" s="1"/>
  <c r="P794" i="1"/>
  <c r="T791" i="1"/>
  <c r="AF791" i="1" s="1"/>
  <c r="S792" i="1"/>
  <c r="Z815" i="1"/>
  <c r="AA815" i="1" s="1"/>
  <c r="AH815" i="1" s="1"/>
  <c r="AJ816" i="1"/>
  <c r="I816" i="1"/>
  <c r="H816" i="1" s="1"/>
  <c r="Y815" i="1"/>
  <c r="C816" i="1"/>
  <c r="AF790" i="1"/>
  <c r="AA790" i="1"/>
  <c r="AB820" i="1"/>
  <c r="X816" i="1"/>
  <c r="A817" i="1"/>
  <c r="K816" i="1"/>
  <c r="O793" i="1" l="1"/>
  <c r="R793" i="1" s="1"/>
  <c r="M795" i="1"/>
  <c r="N795" i="1" s="1"/>
  <c r="P795" i="1"/>
  <c r="Q795" i="1"/>
  <c r="L796" i="1"/>
  <c r="G794" i="1"/>
  <c r="F794" i="1" s="1"/>
  <c r="O794" i="1" s="1"/>
  <c r="R794" i="1" s="1"/>
  <c r="AC794" i="1"/>
  <c r="AE794" i="1" s="1"/>
  <c r="AH790" i="1"/>
  <c r="Y816" i="1"/>
  <c r="AJ817" i="1"/>
  <c r="I817" i="1"/>
  <c r="H817" i="1" s="1"/>
  <c r="Z816" i="1"/>
  <c r="AA816" i="1" s="1"/>
  <c r="AH816" i="1" s="1"/>
  <c r="C817" i="1"/>
  <c r="AB821" i="1"/>
  <c r="X817" i="1"/>
  <c r="K817" i="1"/>
  <c r="A818" i="1"/>
  <c r="T792" i="1"/>
  <c r="AF792" i="1" s="1"/>
  <c r="S793" i="1"/>
  <c r="L797" i="1" l="1"/>
  <c r="M796" i="1"/>
  <c r="N796" i="1" s="1"/>
  <c r="P796" i="1"/>
  <c r="Q796" i="1"/>
  <c r="J794" i="1"/>
  <c r="AC795" i="1"/>
  <c r="AE795" i="1" s="1"/>
  <c r="G795" i="1"/>
  <c r="F795" i="1" s="1"/>
  <c r="O795" i="1" s="1"/>
  <c r="R795" i="1" s="1"/>
  <c r="X818" i="1"/>
  <c r="K818" i="1"/>
  <c r="A819" i="1"/>
  <c r="AB822" i="1"/>
  <c r="T793" i="1"/>
  <c r="AF793" i="1" s="1"/>
  <c r="S794" i="1"/>
  <c r="Z817" i="1"/>
  <c r="AA817" i="1" s="1"/>
  <c r="AH817" i="1" s="1"/>
  <c r="C818" i="1"/>
  <c r="AJ818" i="1"/>
  <c r="Y817" i="1"/>
  <c r="I818" i="1"/>
  <c r="H818" i="1" s="1"/>
  <c r="J795" i="1" l="1"/>
  <c r="AC796" i="1"/>
  <c r="AE796" i="1" s="1"/>
  <c r="G796" i="1"/>
  <c r="F796" i="1" s="1"/>
  <c r="O796" i="1" s="1"/>
  <c r="R796" i="1" s="1"/>
  <c r="M797" i="1"/>
  <c r="N797" i="1" s="1"/>
  <c r="P797" i="1"/>
  <c r="Q797" i="1"/>
  <c r="L798" i="1"/>
  <c r="T794" i="1"/>
  <c r="AF794" i="1" s="1"/>
  <c r="S795" i="1"/>
  <c r="AB823" i="1"/>
  <c r="Y818" i="1"/>
  <c r="C819" i="1"/>
  <c r="Z818" i="1"/>
  <c r="AA818" i="1" s="1"/>
  <c r="AH818" i="1" s="1"/>
  <c r="AJ819" i="1"/>
  <c r="I819" i="1"/>
  <c r="H819" i="1" s="1"/>
  <c r="X819" i="1"/>
  <c r="K819" i="1"/>
  <c r="A820" i="1"/>
  <c r="J796" i="1" l="1"/>
  <c r="M798" i="1"/>
  <c r="N798" i="1" s="1"/>
  <c r="L799" i="1"/>
  <c r="P798" i="1"/>
  <c r="Q798" i="1"/>
  <c r="G797" i="1"/>
  <c r="F797" i="1" s="1"/>
  <c r="J797" i="1" s="1"/>
  <c r="AC797" i="1"/>
  <c r="AE797" i="1" s="1"/>
  <c r="K820" i="1"/>
  <c r="A821" i="1"/>
  <c r="X820" i="1"/>
  <c r="Z819" i="1"/>
  <c r="AA819" i="1" s="1"/>
  <c r="AH819" i="1" s="1"/>
  <c r="C820" i="1"/>
  <c r="Y819" i="1"/>
  <c r="AJ820" i="1"/>
  <c r="I820" i="1"/>
  <c r="H820" i="1" s="1"/>
  <c r="T795" i="1"/>
  <c r="AF795" i="1" s="1"/>
  <c r="S796" i="1"/>
  <c r="AB824" i="1"/>
  <c r="O797" i="1" l="1"/>
  <c r="R797" i="1" s="1"/>
  <c r="M799" i="1"/>
  <c r="N799" i="1" s="1"/>
  <c r="P799" i="1"/>
  <c r="Q799" i="1"/>
  <c r="L800" i="1"/>
  <c r="AC798" i="1"/>
  <c r="AE798" i="1" s="1"/>
  <c r="G798" i="1"/>
  <c r="F798" i="1" s="1"/>
  <c r="J798" i="1" s="1"/>
  <c r="AB825" i="1"/>
  <c r="X821" i="1"/>
  <c r="K821" i="1"/>
  <c r="A822" i="1"/>
  <c r="T796" i="1"/>
  <c r="AF796" i="1" s="1"/>
  <c r="S797" i="1"/>
  <c r="Y820" i="1"/>
  <c r="C821" i="1"/>
  <c r="Z820" i="1"/>
  <c r="AA820" i="1" s="1"/>
  <c r="AH820" i="1" s="1"/>
  <c r="AJ821" i="1"/>
  <c r="I821" i="1"/>
  <c r="H821" i="1" s="1"/>
  <c r="O798" i="1" l="1"/>
  <c r="R798" i="1" s="1"/>
  <c r="M800" i="1"/>
  <c r="N800" i="1" s="1"/>
  <c r="Q800" i="1"/>
  <c r="P800" i="1"/>
  <c r="L801" i="1"/>
  <c r="G799" i="1"/>
  <c r="F799" i="1" s="1"/>
  <c r="O799" i="1" s="1"/>
  <c r="R799" i="1" s="1"/>
  <c r="AC799" i="1"/>
  <c r="AE799" i="1" s="1"/>
  <c r="T797" i="1"/>
  <c r="AF797" i="1" s="1"/>
  <c r="S798" i="1"/>
  <c r="Z821" i="1"/>
  <c r="I822" i="1"/>
  <c r="H822" i="1" s="1"/>
  <c r="Y821" i="1"/>
  <c r="C822" i="1"/>
  <c r="AJ822" i="1"/>
  <c r="X822" i="1"/>
  <c r="K822" i="1"/>
  <c r="A823" i="1"/>
  <c r="AB826" i="1"/>
  <c r="J799" i="1" l="1"/>
  <c r="M801" i="1"/>
  <c r="N801" i="1" s="1"/>
  <c r="P801" i="1"/>
  <c r="Q801" i="1"/>
  <c r="L802" i="1"/>
  <c r="AC800" i="1"/>
  <c r="AE800" i="1" s="1"/>
  <c r="G800" i="1"/>
  <c r="F800" i="1" s="1"/>
  <c r="O800" i="1" s="1"/>
  <c r="R800" i="1" s="1"/>
  <c r="I823" i="1"/>
  <c r="H823" i="1" s="1"/>
  <c r="Z822" i="1"/>
  <c r="AA822" i="1" s="1"/>
  <c r="AH822" i="1" s="1"/>
  <c r="C823" i="1"/>
  <c r="Y822" i="1"/>
  <c r="AJ823" i="1"/>
  <c r="AB827" i="1"/>
  <c r="X823" i="1"/>
  <c r="A824" i="1"/>
  <c r="K823" i="1"/>
  <c r="T798" i="1"/>
  <c r="AF798" i="1" s="1"/>
  <c r="S799" i="1"/>
  <c r="M802" i="1" l="1"/>
  <c r="N802" i="1" s="1"/>
  <c r="P802" i="1"/>
  <c r="Q802" i="1"/>
  <c r="L803" i="1"/>
  <c r="J800" i="1"/>
  <c r="AC801" i="1"/>
  <c r="AE801" i="1" s="1"/>
  <c r="G801" i="1"/>
  <c r="F801" i="1" s="1"/>
  <c r="O801" i="1" s="1"/>
  <c r="R801" i="1" s="1"/>
  <c r="X824" i="1"/>
  <c r="K824" i="1"/>
  <c r="A825" i="1"/>
  <c r="AB828" i="1"/>
  <c r="T799" i="1"/>
  <c r="AF799" i="1" s="1"/>
  <c r="S800" i="1"/>
  <c r="I824" i="1"/>
  <c r="H824" i="1" s="1"/>
  <c r="Y823" i="1"/>
  <c r="C824" i="1"/>
  <c r="Z823" i="1"/>
  <c r="AA823" i="1" s="1"/>
  <c r="AH823" i="1" s="1"/>
  <c r="AJ824" i="1"/>
  <c r="L804" i="1" l="1"/>
  <c r="M803" i="1"/>
  <c r="N803" i="1" s="1"/>
  <c r="P803" i="1"/>
  <c r="Q803" i="1"/>
  <c r="J801" i="1"/>
  <c r="AC802" i="1"/>
  <c r="AE802" i="1" s="1"/>
  <c r="G802" i="1"/>
  <c r="F802" i="1" s="1"/>
  <c r="J802" i="1" s="1"/>
  <c r="AB829" i="1"/>
  <c r="I825" i="1"/>
  <c r="H825" i="1" s="1"/>
  <c r="Z824" i="1"/>
  <c r="AA824" i="1" s="1"/>
  <c r="AH824" i="1" s="1"/>
  <c r="C825" i="1"/>
  <c r="AJ825" i="1"/>
  <c r="Y824" i="1"/>
  <c r="T800" i="1"/>
  <c r="AF800" i="1" s="1"/>
  <c r="S801" i="1"/>
  <c r="X825" i="1"/>
  <c r="K825" i="1"/>
  <c r="A826" i="1"/>
  <c r="O802" i="1" l="1"/>
  <c r="R802" i="1" s="1"/>
  <c r="AC803" i="1"/>
  <c r="AE803" i="1" s="1"/>
  <c r="G803" i="1"/>
  <c r="F803" i="1" s="1"/>
  <c r="J803" i="1" s="1"/>
  <c r="M804" i="1"/>
  <c r="N804" i="1" s="1"/>
  <c r="P804" i="1"/>
  <c r="Q804" i="1"/>
  <c r="L805" i="1"/>
  <c r="X826" i="1"/>
  <c r="K826" i="1"/>
  <c r="A827" i="1"/>
  <c r="T801" i="1"/>
  <c r="AF801" i="1" s="1"/>
  <c r="S802" i="1"/>
  <c r="AB830" i="1"/>
  <c r="AJ826" i="1"/>
  <c r="Y825" i="1"/>
  <c r="I826" i="1"/>
  <c r="H826" i="1" s="1"/>
  <c r="Z825" i="1"/>
  <c r="AA825" i="1" s="1"/>
  <c r="AH825" i="1" s="1"/>
  <c r="C826" i="1"/>
  <c r="O803" i="1" l="1"/>
  <c r="R803" i="1" s="1"/>
  <c r="L806" i="1"/>
  <c r="Q805" i="1"/>
  <c r="M805" i="1"/>
  <c r="N805" i="1" s="1"/>
  <c r="P805" i="1"/>
  <c r="AC804" i="1"/>
  <c r="AE804" i="1" s="1"/>
  <c r="G804" i="1"/>
  <c r="F804" i="1" s="1"/>
  <c r="O804" i="1" s="1"/>
  <c r="R804" i="1" s="1"/>
  <c r="A828" i="1"/>
  <c r="X827" i="1"/>
  <c r="K827" i="1"/>
  <c r="AB831" i="1"/>
  <c r="T802" i="1"/>
  <c r="AF802" i="1" s="1"/>
  <c r="S803" i="1"/>
  <c r="C827" i="1"/>
  <c r="Z826" i="1"/>
  <c r="AA826" i="1" s="1"/>
  <c r="AH826" i="1" s="1"/>
  <c r="AJ827" i="1"/>
  <c r="I827" i="1"/>
  <c r="H827" i="1" s="1"/>
  <c r="Y826" i="1"/>
  <c r="AC805" i="1" l="1"/>
  <c r="AE805" i="1" s="1"/>
  <c r="G805" i="1"/>
  <c r="F805" i="1" s="1"/>
  <c r="J805" i="1" s="1"/>
  <c r="J804" i="1"/>
  <c r="Q806" i="1"/>
  <c r="L807" i="1"/>
  <c r="M806" i="1"/>
  <c r="N806" i="1" s="1"/>
  <c r="P806" i="1"/>
  <c r="I828" i="1"/>
  <c r="H828" i="1" s="1"/>
  <c r="Y827" i="1"/>
  <c r="C828" i="1"/>
  <c r="AJ828" i="1"/>
  <c r="Z827" i="1"/>
  <c r="AA827" i="1" s="1"/>
  <c r="AH827" i="1" s="1"/>
  <c r="T803" i="1"/>
  <c r="AF803" i="1" s="1"/>
  <c r="S804" i="1"/>
  <c r="AB832" i="1"/>
  <c r="K828" i="1"/>
  <c r="X828" i="1"/>
  <c r="A829" i="1"/>
  <c r="O805" i="1" l="1"/>
  <c r="R805" i="1" s="1"/>
  <c r="G806" i="1"/>
  <c r="F806" i="1" s="1"/>
  <c r="O806" i="1" s="1"/>
  <c r="R806" i="1" s="1"/>
  <c r="AC806" i="1"/>
  <c r="AE806" i="1" s="1"/>
  <c r="L808" i="1"/>
  <c r="M807" i="1"/>
  <c r="N807" i="1" s="1"/>
  <c r="P807" i="1"/>
  <c r="Q807" i="1"/>
  <c r="A830" i="1"/>
  <c r="X829" i="1"/>
  <c r="K829" i="1"/>
  <c r="I829" i="1"/>
  <c r="H829" i="1" s="1"/>
  <c r="Z828" i="1"/>
  <c r="AA828" i="1" s="1"/>
  <c r="AH828" i="1" s="1"/>
  <c r="C829" i="1"/>
  <c r="Y828" i="1"/>
  <c r="AJ829" i="1"/>
  <c r="AB833" i="1"/>
  <c r="T804" i="1"/>
  <c r="AF804" i="1" s="1"/>
  <c r="S805" i="1"/>
  <c r="J806" i="1" l="1"/>
  <c r="AC807" i="1"/>
  <c r="AE807" i="1" s="1"/>
  <c r="G807" i="1"/>
  <c r="F807" i="1" s="1"/>
  <c r="O807" i="1" s="1"/>
  <c r="R807" i="1" s="1"/>
  <c r="L809" i="1"/>
  <c r="Q808" i="1"/>
  <c r="P808" i="1"/>
  <c r="M808" i="1"/>
  <c r="N808" i="1" s="1"/>
  <c r="T805" i="1"/>
  <c r="AF805" i="1" s="1"/>
  <c r="S806" i="1"/>
  <c r="AB834" i="1"/>
  <c r="K830" i="1"/>
  <c r="X830" i="1"/>
  <c r="A831" i="1"/>
  <c r="I830" i="1"/>
  <c r="H830" i="1" s="1"/>
  <c r="Y829" i="1"/>
  <c r="C830" i="1"/>
  <c r="AJ830" i="1"/>
  <c r="Z829" i="1"/>
  <c r="AA829" i="1" s="1"/>
  <c r="AH829" i="1" s="1"/>
  <c r="J807" i="1" l="1"/>
  <c r="AC808" i="1"/>
  <c r="AE808" i="1" s="1"/>
  <c r="G808" i="1"/>
  <c r="F808" i="1" s="1"/>
  <c r="O808" i="1" s="1"/>
  <c r="R808" i="1" s="1"/>
  <c r="M809" i="1"/>
  <c r="N809" i="1" s="1"/>
  <c r="Q809" i="1"/>
  <c r="P809" i="1"/>
  <c r="L810" i="1"/>
  <c r="A832" i="1"/>
  <c r="K831" i="1"/>
  <c r="X831" i="1"/>
  <c r="AB835" i="1"/>
  <c r="AJ831" i="1"/>
  <c r="Z830" i="1"/>
  <c r="AA830" i="1" s="1"/>
  <c r="AH830" i="1" s="1"/>
  <c r="I831" i="1"/>
  <c r="H831" i="1" s="1"/>
  <c r="Y830" i="1"/>
  <c r="C831" i="1"/>
  <c r="T806" i="1"/>
  <c r="AF806" i="1" s="1"/>
  <c r="S807" i="1"/>
  <c r="J808" i="1" l="1"/>
  <c r="M810" i="1"/>
  <c r="N810" i="1" s="1"/>
  <c r="P810" i="1"/>
  <c r="Q810" i="1"/>
  <c r="L811" i="1"/>
  <c r="AC809" i="1"/>
  <c r="AE809" i="1" s="1"/>
  <c r="G809" i="1"/>
  <c r="F809" i="1" s="1"/>
  <c r="J809" i="1" s="1"/>
  <c r="I832" i="1"/>
  <c r="H832" i="1" s="1"/>
  <c r="Y831" i="1"/>
  <c r="C832" i="1"/>
  <c r="Z831" i="1"/>
  <c r="AA831" i="1" s="1"/>
  <c r="AH831" i="1" s="1"/>
  <c r="AJ832" i="1"/>
  <c r="T807" i="1"/>
  <c r="AF807" i="1" s="1"/>
  <c r="S808" i="1"/>
  <c r="AB836" i="1"/>
  <c r="A833" i="1"/>
  <c r="X832" i="1"/>
  <c r="K832" i="1"/>
  <c r="O809" i="1" l="1"/>
  <c r="R809" i="1" s="1"/>
  <c r="M811" i="1"/>
  <c r="N811" i="1" s="1"/>
  <c r="Q811" i="1"/>
  <c r="P811" i="1"/>
  <c r="L812" i="1"/>
  <c r="AC810" i="1"/>
  <c r="AE810" i="1" s="1"/>
  <c r="G810" i="1"/>
  <c r="F810" i="1" s="1"/>
  <c r="O810" i="1" s="1"/>
  <c r="R810" i="1" s="1"/>
  <c r="K833" i="1"/>
  <c r="X833" i="1"/>
  <c r="A834" i="1"/>
  <c r="AJ833" i="1"/>
  <c r="Z832" i="1"/>
  <c r="AA832" i="1" s="1"/>
  <c r="AH832" i="1" s="1"/>
  <c r="I833" i="1"/>
  <c r="H833" i="1" s="1"/>
  <c r="C833" i="1"/>
  <c r="Y832" i="1"/>
  <c r="AB837" i="1"/>
  <c r="T808" i="1"/>
  <c r="AF808" i="1" s="1"/>
  <c r="S809" i="1"/>
  <c r="J810" i="1" l="1"/>
  <c r="M812" i="1"/>
  <c r="N812" i="1" s="1"/>
  <c r="Q812" i="1"/>
  <c r="L813" i="1"/>
  <c r="P812" i="1"/>
  <c r="AC811" i="1"/>
  <c r="AE811" i="1" s="1"/>
  <c r="G811" i="1"/>
  <c r="F811" i="1" s="1"/>
  <c r="J811" i="1" s="1"/>
  <c r="AJ834" i="1"/>
  <c r="Y833" i="1"/>
  <c r="I834" i="1"/>
  <c r="H834" i="1" s="1"/>
  <c r="Z833" i="1"/>
  <c r="AA833" i="1" s="1"/>
  <c r="AH833" i="1" s="1"/>
  <c r="C834" i="1"/>
  <c r="T809" i="1"/>
  <c r="AF809" i="1" s="1"/>
  <c r="S810" i="1"/>
  <c r="AB838" i="1"/>
  <c r="K834" i="1"/>
  <c r="A835" i="1"/>
  <c r="X834" i="1"/>
  <c r="O811" i="1" l="1"/>
  <c r="R811" i="1" s="1"/>
  <c r="M813" i="1"/>
  <c r="N813" i="1" s="1"/>
  <c r="L814" i="1"/>
  <c r="P813" i="1"/>
  <c r="Q813" i="1"/>
  <c r="G812" i="1"/>
  <c r="F812" i="1" s="1"/>
  <c r="O812" i="1" s="1"/>
  <c r="R812" i="1" s="1"/>
  <c r="AC812" i="1"/>
  <c r="AE812" i="1" s="1"/>
  <c r="C835" i="1"/>
  <c r="Z834" i="1"/>
  <c r="AA834" i="1" s="1"/>
  <c r="AH834" i="1" s="1"/>
  <c r="AJ835" i="1"/>
  <c r="I835" i="1"/>
  <c r="H835" i="1" s="1"/>
  <c r="Y834" i="1"/>
  <c r="AB839" i="1"/>
  <c r="T810" i="1"/>
  <c r="AF810" i="1" s="1"/>
  <c r="S811" i="1"/>
  <c r="K835" i="1"/>
  <c r="A836" i="1"/>
  <c r="X835" i="1"/>
  <c r="J812" i="1" l="1"/>
  <c r="Q814" i="1"/>
  <c r="L815" i="1"/>
  <c r="P814" i="1"/>
  <c r="M814" i="1"/>
  <c r="N814" i="1" s="1"/>
  <c r="G813" i="1"/>
  <c r="F813" i="1" s="1"/>
  <c r="O813" i="1" s="1"/>
  <c r="R813" i="1" s="1"/>
  <c r="AC813" i="1"/>
  <c r="AE813" i="1" s="1"/>
  <c r="K836" i="1"/>
  <c r="A837" i="1"/>
  <c r="X836" i="1"/>
  <c r="T811" i="1"/>
  <c r="AF811" i="1" s="1"/>
  <c r="S812" i="1"/>
  <c r="Y835" i="1"/>
  <c r="C836" i="1"/>
  <c r="AJ836" i="1"/>
  <c r="I836" i="1"/>
  <c r="H836" i="1" s="1"/>
  <c r="Z835" i="1"/>
  <c r="AA835" i="1" s="1"/>
  <c r="AH835" i="1" s="1"/>
  <c r="AB840" i="1"/>
  <c r="G814" i="1" l="1"/>
  <c r="F814" i="1" s="1"/>
  <c r="J814" i="1" s="1"/>
  <c r="AC814" i="1"/>
  <c r="AE814" i="1" s="1"/>
  <c r="M815" i="1"/>
  <c r="N815" i="1" s="1"/>
  <c r="L816" i="1"/>
  <c r="P815" i="1"/>
  <c r="Q815" i="1"/>
  <c r="J813" i="1"/>
  <c r="T812" i="1"/>
  <c r="AF812" i="1" s="1"/>
  <c r="S813" i="1"/>
  <c r="A838" i="1"/>
  <c r="X837" i="1"/>
  <c r="K837" i="1"/>
  <c r="AJ837" i="1"/>
  <c r="Z836" i="1"/>
  <c r="AA836" i="1" s="1"/>
  <c r="AH836" i="1" s="1"/>
  <c r="I837" i="1"/>
  <c r="H837" i="1" s="1"/>
  <c r="C837" i="1"/>
  <c r="Y836" i="1"/>
  <c r="AB841" i="1"/>
  <c r="O814" i="1" l="1"/>
  <c r="R814" i="1" s="1"/>
  <c r="L817" i="1"/>
  <c r="M816" i="1"/>
  <c r="N816" i="1" s="1"/>
  <c r="P816" i="1"/>
  <c r="Q816" i="1"/>
  <c r="AC815" i="1"/>
  <c r="AE815" i="1" s="1"/>
  <c r="G815" i="1"/>
  <c r="F815" i="1" s="1"/>
  <c r="J815" i="1" s="1"/>
  <c r="K838" i="1"/>
  <c r="A839" i="1"/>
  <c r="X838" i="1"/>
  <c r="AB842" i="1"/>
  <c r="AJ838" i="1"/>
  <c r="Y837" i="1"/>
  <c r="I838" i="1"/>
  <c r="H838" i="1" s="1"/>
  <c r="Z837" i="1"/>
  <c r="AA837" i="1" s="1"/>
  <c r="AH837" i="1" s="1"/>
  <c r="C838" i="1"/>
  <c r="T813" i="1"/>
  <c r="AF813" i="1" s="1"/>
  <c r="S814" i="1"/>
  <c r="G816" i="1" l="1"/>
  <c r="F816" i="1" s="1"/>
  <c r="O816" i="1" s="1"/>
  <c r="R816" i="1" s="1"/>
  <c r="AC816" i="1"/>
  <c r="AE816" i="1" s="1"/>
  <c r="O815" i="1"/>
  <c r="R815" i="1" s="1"/>
  <c r="L818" i="1"/>
  <c r="M817" i="1"/>
  <c r="N817" i="1" s="1"/>
  <c r="P817" i="1"/>
  <c r="Q817" i="1"/>
  <c r="AB843" i="1"/>
  <c r="T814" i="1"/>
  <c r="AF814" i="1" s="1"/>
  <c r="S815" i="1"/>
  <c r="AJ839" i="1"/>
  <c r="Z838" i="1"/>
  <c r="AA838" i="1" s="1"/>
  <c r="AH838" i="1" s="1"/>
  <c r="I839" i="1"/>
  <c r="H839" i="1" s="1"/>
  <c r="Y838" i="1"/>
  <c r="C839" i="1"/>
  <c r="A840" i="1"/>
  <c r="X839" i="1"/>
  <c r="K839" i="1"/>
  <c r="J816" i="1" l="1"/>
  <c r="G817" i="1"/>
  <c r="F817" i="1" s="1"/>
  <c r="J817" i="1" s="1"/>
  <c r="AC817" i="1"/>
  <c r="AE817" i="1" s="1"/>
  <c r="M818" i="1"/>
  <c r="N818" i="1" s="1"/>
  <c r="P818" i="1"/>
  <c r="Q818" i="1"/>
  <c r="L819" i="1"/>
  <c r="I840" i="1"/>
  <c r="H840" i="1" s="1"/>
  <c r="Y839" i="1"/>
  <c r="C840" i="1"/>
  <c r="Z839" i="1"/>
  <c r="AA839" i="1" s="1"/>
  <c r="AH839" i="1" s="1"/>
  <c r="AJ840" i="1"/>
  <c r="K840" i="1"/>
  <c r="X840" i="1"/>
  <c r="A841" i="1"/>
  <c r="T815" i="1"/>
  <c r="AF815" i="1" s="1"/>
  <c r="S816" i="1"/>
  <c r="AB844" i="1"/>
  <c r="O817" i="1" l="1"/>
  <c r="R817" i="1" s="1"/>
  <c r="L820" i="1"/>
  <c r="P819" i="1"/>
  <c r="M819" i="1"/>
  <c r="N819" i="1" s="1"/>
  <c r="Q819" i="1"/>
  <c r="G818" i="1"/>
  <c r="F818" i="1" s="1"/>
  <c r="O818" i="1" s="1"/>
  <c r="R818" i="1" s="1"/>
  <c r="AC818" i="1"/>
  <c r="AE818" i="1" s="1"/>
  <c r="A842" i="1"/>
  <c r="X841" i="1"/>
  <c r="K841" i="1"/>
  <c r="AJ841" i="1"/>
  <c r="Z840" i="1"/>
  <c r="AA840" i="1" s="1"/>
  <c r="AH840" i="1" s="1"/>
  <c r="I841" i="1"/>
  <c r="H841" i="1" s="1"/>
  <c r="C841" i="1"/>
  <c r="Y840" i="1"/>
  <c r="AB845" i="1"/>
  <c r="T816" i="1"/>
  <c r="AF816" i="1" s="1"/>
  <c r="S817" i="1"/>
  <c r="J818" i="1" l="1"/>
  <c r="AC819" i="1"/>
  <c r="AE819" i="1" s="1"/>
  <c r="G819" i="1"/>
  <c r="F819" i="1" s="1"/>
  <c r="J819" i="1" s="1"/>
  <c r="L821" i="1"/>
  <c r="P820" i="1"/>
  <c r="M820" i="1"/>
  <c r="N820" i="1" s="1"/>
  <c r="Q820" i="1"/>
  <c r="T817" i="1"/>
  <c r="AF817" i="1" s="1"/>
  <c r="S818" i="1"/>
  <c r="AB846" i="1"/>
  <c r="K842" i="1"/>
  <c r="X842" i="1"/>
  <c r="A843" i="1"/>
  <c r="AJ842" i="1"/>
  <c r="Y841" i="1"/>
  <c r="I842" i="1"/>
  <c r="H842" i="1" s="1"/>
  <c r="Z841" i="1"/>
  <c r="AA841" i="1" s="1"/>
  <c r="AH841" i="1" s="1"/>
  <c r="C842" i="1"/>
  <c r="O819" i="1" l="1"/>
  <c r="R819" i="1" s="1"/>
  <c r="AC820" i="1"/>
  <c r="AE820" i="1" s="1"/>
  <c r="G820" i="1"/>
  <c r="F820" i="1" s="1"/>
  <c r="O820" i="1" s="1"/>
  <c r="R820" i="1" s="1"/>
  <c r="L822" i="1"/>
  <c r="P821" i="1"/>
  <c r="Q821" i="1"/>
  <c r="M821" i="1"/>
  <c r="N821" i="1" s="1"/>
  <c r="K843" i="1"/>
  <c r="A844" i="1"/>
  <c r="X843" i="1"/>
  <c r="T818" i="1"/>
  <c r="AF818" i="1" s="1"/>
  <c r="S819" i="1"/>
  <c r="I843" i="1"/>
  <c r="H843" i="1" s="1"/>
  <c r="Z842" i="1"/>
  <c r="AA842" i="1" s="1"/>
  <c r="AH842" i="1" s="1"/>
  <c r="C843" i="1"/>
  <c r="Y842" i="1"/>
  <c r="AJ843" i="1"/>
  <c r="AB847" i="1"/>
  <c r="J820" i="1" l="1"/>
  <c r="AC821" i="1"/>
  <c r="AE821" i="1" s="1"/>
  <c r="G821" i="1"/>
  <c r="F821" i="1" s="1"/>
  <c r="J821" i="1" s="1"/>
  <c r="M822" i="1"/>
  <c r="N822" i="1" s="1"/>
  <c r="L823" i="1"/>
  <c r="AB848" i="1"/>
  <c r="T819" i="1"/>
  <c r="AF819" i="1" s="1"/>
  <c r="S820" i="1"/>
  <c r="Z843" i="1"/>
  <c r="AA843" i="1" s="1"/>
  <c r="AH843" i="1" s="1"/>
  <c r="AJ844" i="1"/>
  <c r="I844" i="1"/>
  <c r="H844" i="1" s="1"/>
  <c r="Y843" i="1"/>
  <c r="C844" i="1"/>
  <c r="X844" i="1"/>
  <c r="K844" i="1"/>
  <c r="A845" i="1"/>
  <c r="O821" i="1" l="1"/>
  <c r="R821" i="1" s="1"/>
  <c r="M823" i="1"/>
  <c r="N823" i="1" s="1"/>
  <c r="L824" i="1"/>
  <c r="AC822" i="1"/>
  <c r="AE822" i="1" s="1"/>
  <c r="G822" i="1"/>
  <c r="F822" i="1" s="1"/>
  <c r="J822" i="1" s="1"/>
  <c r="T820" i="1"/>
  <c r="AF820" i="1" s="1"/>
  <c r="S821" i="1"/>
  <c r="Y844" i="1"/>
  <c r="AJ845" i="1"/>
  <c r="I845" i="1"/>
  <c r="H845" i="1" s="1"/>
  <c r="Z844" i="1"/>
  <c r="AA844" i="1" s="1"/>
  <c r="AH844" i="1" s="1"/>
  <c r="C845" i="1"/>
  <c r="AB849" i="1"/>
  <c r="K845" i="1"/>
  <c r="X845" i="1"/>
  <c r="A846" i="1"/>
  <c r="P822" i="1" l="1"/>
  <c r="P823" i="1" s="1"/>
  <c r="P824" i="1" s="1"/>
  <c r="O822" i="1"/>
  <c r="M824" i="1"/>
  <c r="N824" i="1" s="1"/>
  <c r="L825" i="1"/>
  <c r="G823" i="1"/>
  <c r="F823" i="1" s="1"/>
  <c r="J823" i="1" s="1"/>
  <c r="AC823" i="1"/>
  <c r="AE823" i="1" s="1"/>
  <c r="AJ846" i="1"/>
  <c r="Y845" i="1"/>
  <c r="I846" i="1"/>
  <c r="H846" i="1" s="1"/>
  <c r="Z845" i="1"/>
  <c r="AA845" i="1" s="1"/>
  <c r="AH845" i="1" s="1"/>
  <c r="C846" i="1"/>
  <c r="X846" i="1"/>
  <c r="K846" i="1"/>
  <c r="A847" i="1"/>
  <c r="T821" i="1"/>
  <c r="S822" i="1"/>
  <c r="AB850" i="1"/>
  <c r="Q822" i="1" l="1"/>
  <c r="Q823" i="1" s="1"/>
  <c r="Q824" i="1" s="1"/>
  <c r="Q825" i="1" s="1"/>
  <c r="M825" i="1"/>
  <c r="N825" i="1" s="1"/>
  <c r="L826" i="1"/>
  <c r="AC824" i="1"/>
  <c r="AE824" i="1" s="1"/>
  <c r="G824" i="1"/>
  <c r="F824" i="1" s="1"/>
  <c r="J824" i="1" s="1"/>
  <c r="O823" i="1"/>
  <c r="P825" i="1"/>
  <c r="T822" i="1"/>
  <c r="AF822" i="1" s="1"/>
  <c r="S823" i="1"/>
  <c r="AB851" i="1"/>
  <c r="A848" i="1"/>
  <c r="K847" i="1"/>
  <c r="X847" i="1"/>
  <c r="AF821" i="1"/>
  <c r="AA821" i="1"/>
  <c r="I847" i="1"/>
  <c r="H847" i="1" s="1"/>
  <c r="Z846" i="1"/>
  <c r="AA846" i="1" s="1"/>
  <c r="AH846" i="1" s="1"/>
  <c r="C847" i="1"/>
  <c r="Y846" i="1"/>
  <c r="AJ847" i="1"/>
  <c r="R823" i="1" l="1"/>
  <c r="R822" i="1"/>
  <c r="O824" i="1"/>
  <c r="R824" i="1" s="1"/>
  <c r="Q826" i="1"/>
  <c r="M826" i="1"/>
  <c r="N826" i="1" s="1"/>
  <c r="P826" i="1"/>
  <c r="L827" i="1"/>
  <c r="G825" i="1"/>
  <c r="F825" i="1" s="1"/>
  <c r="O825" i="1" s="1"/>
  <c r="R825" i="1" s="1"/>
  <c r="AC825" i="1"/>
  <c r="AE825" i="1" s="1"/>
  <c r="AH821" i="1"/>
  <c r="T823" i="1"/>
  <c r="AF823" i="1" s="1"/>
  <c r="S824" i="1"/>
  <c r="K848" i="1"/>
  <c r="X848" i="1"/>
  <c r="A849" i="1"/>
  <c r="Y847" i="1"/>
  <c r="C848" i="1"/>
  <c r="Z847" i="1"/>
  <c r="AA847" i="1" s="1"/>
  <c r="AH847" i="1" s="1"/>
  <c r="AJ848" i="1"/>
  <c r="I848" i="1"/>
  <c r="H848" i="1" s="1"/>
  <c r="AB852" i="1"/>
  <c r="Q827" i="1" l="1"/>
  <c r="L828" i="1"/>
  <c r="P827" i="1"/>
  <c r="M827" i="1"/>
  <c r="N827" i="1" s="1"/>
  <c r="J825" i="1"/>
  <c r="G826" i="1"/>
  <c r="F826" i="1" s="1"/>
  <c r="O826" i="1" s="1"/>
  <c r="R826" i="1" s="1"/>
  <c r="AC826" i="1"/>
  <c r="AE826" i="1" s="1"/>
  <c r="Y848" i="1"/>
  <c r="C849" i="1"/>
  <c r="AJ849" i="1"/>
  <c r="I849" i="1"/>
  <c r="H849" i="1" s="1"/>
  <c r="Z848" i="1"/>
  <c r="AA848" i="1" s="1"/>
  <c r="AH848" i="1" s="1"/>
  <c r="T824" i="1"/>
  <c r="AF824" i="1" s="1"/>
  <c r="S825" i="1"/>
  <c r="A850" i="1"/>
  <c r="X849" i="1"/>
  <c r="K849" i="1"/>
  <c r="AB853" i="1"/>
  <c r="AC827" i="1" l="1"/>
  <c r="AE827" i="1" s="1"/>
  <c r="G827" i="1"/>
  <c r="F827" i="1" s="1"/>
  <c r="O827" i="1" s="1"/>
  <c r="R827" i="1" s="1"/>
  <c r="J826" i="1"/>
  <c r="Q828" i="1"/>
  <c r="L829" i="1"/>
  <c r="P828" i="1"/>
  <c r="M828" i="1"/>
  <c r="N828" i="1" s="1"/>
  <c r="A851" i="1"/>
  <c r="X850" i="1"/>
  <c r="K850" i="1"/>
  <c r="T825" i="1"/>
  <c r="AF825" i="1" s="1"/>
  <c r="S826" i="1"/>
  <c r="AB854" i="1"/>
  <c r="Z849" i="1"/>
  <c r="AA849" i="1" s="1"/>
  <c r="AH849" i="1" s="1"/>
  <c r="C850" i="1"/>
  <c r="AJ850" i="1"/>
  <c r="Y849" i="1"/>
  <c r="I850" i="1"/>
  <c r="H850" i="1" s="1"/>
  <c r="J827" i="1" l="1"/>
  <c r="P829" i="1"/>
  <c r="Q829" i="1"/>
  <c r="L830" i="1"/>
  <c r="M829" i="1"/>
  <c r="N829" i="1" s="1"/>
  <c r="G828" i="1"/>
  <c r="F828" i="1" s="1"/>
  <c r="O828" i="1" s="1"/>
  <c r="R828" i="1" s="1"/>
  <c r="AC828" i="1"/>
  <c r="AE828" i="1" s="1"/>
  <c r="AB855" i="1"/>
  <c r="AJ851" i="1"/>
  <c r="Y850" i="1"/>
  <c r="I851" i="1"/>
  <c r="H851" i="1" s="1"/>
  <c r="Z850" i="1"/>
  <c r="AA850" i="1" s="1"/>
  <c r="AH850" i="1" s="1"/>
  <c r="C851" i="1"/>
  <c r="T826" i="1"/>
  <c r="AF826" i="1" s="1"/>
  <c r="S827" i="1"/>
  <c r="X851" i="1"/>
  <c r="A852" i="1"/>
  <c r="K851" i="1"/>
  <c r="AC829" i="1" l="1"/>
  <c r="AE829" i="1" s="1"/>
  <c r="G829" i="1"/>
  <c r="F829" i="1" s="1"/>
  <c r="J829" i="1" s="1"/>
  <c r="L831" i="1"/>
  <c r="Q830" i="1"/>
  <c r="M830" i="1"/>
  <c r="N830" i="1" s="1"/>
  <c r="P830" i="1"/>
  <c r="J828" i="1"/>
  <c r="Z851" i="1"/>
  <c r="AA851" i="1" s="1"/>
  <c r="AH851" i="1" s="1"/>
  <c r="I852" i="1"/>
  <c r="H852" i="1" s="1"/>
  <c r="Y851" i="1"/>
  <c r="C852" i="1"/>
  <c r="AJ852" i="1"/>
  <c r="AB856" i="1"/>
  <c r="X852" i="1"/>
  <c r="K852" i="1"/>
  <c r="A853" i="1"/>
  <c r="T827" i="1"/>
  <c r="AF827" i="1" s="1"/>
  <c r="S828" i="1"/>
  <c r="O829" i="1" l="1"/>
  <c r="R829" i="1" s="1"/>
  <c r="AC830" i="1"/>
  <c r="AE830" i="1" s="1"/>
  <c r="G830" i="1"/>
  <c r="F830" i="1" s="1"/>
  <c r="O830" i="1" s="1"/>
  <c r="R830" i="1" s="1"/>
  <c r="M831" i="1"/>
  <c r="N831" i="1" s="1"/>
  <c r="P831" i="1"/>
  <c r="L832" i="1"/>
  <c r="Q831" i="1"/>
  <c r="T828" i="1"/>
  <c r="AF828" i="1" s="1"/>
  <c r="S829" i="1"/>
  <c r="I853" i="1"/>
  <c r="H853" i="1" s="1"/>
  <c r="Z852" i="1"/>
  <c r="Y852" i="1"/>
  <c r="C853" i="1"/>
  <c r="AJ853" i="1"/>
  <c r="X853" i="1"/>
  <c r="K853" i="1"/>
  <c r="A854" i="1"/>
  <c r="AB857" i="1"/>
  <c r="J830" i="1" l="1"/>
  <c r="Q832" i="1"/>
  <c r="L833" i="1"/>
  <c r="M832" i="1"/>
  <c r="N832" i="1" s="1"/>
  <c r="P832" i="1"/>
  <c r="AC831" i="1"/>
  <c r="AE831" i="1" s="1"/>
  <c r="G831" i="1"/>
  <c r="F831" i="1" s="1"/>
  <c r="J831" i="1" s="1"/>
  <c r="AB858" i="1"/>
  <c r="X854" i="1"/>
  <c r="K854" i="1"/>
  <c r="A855" i="1"/>
  <c r="I854" i="1"/>
  <c r="H854" i="1" s="1"/>
  <c r="Z853" i="1"/>
  <c r="AA853" i="1" s="1"/>
  <c r="AH853" i="1" s="1"/>
  <c r="C854" i="1"/>
  <c r="Y853" i="1"/>
  <c r="AJ854" i="1"/>
  <c r="T829" i="1"/>
  <c r="AF829" i="1" s="1"/>
  <c r="S830" i="1"/>
  <c r="G832" i="1" l="1"/>
  <c r="F832" i="1" s="1"/>
  <c r="O832" i="1" s="1"/>
  <c r="R832" i="1" s="1"/>
  <c r="AC832" i="1"/>
  <c r="AE832" i="1" s="1"/>
  <c r="P833" i="1"/>
  <c r="Q833" i="1"/>
  <c r="L834" i="1"/>
  <c r="M833" i="1"/>
  <c r="N833" i="1" s="1"/>
  <c r="O831" i="1"/>
  <c r="R831" i="1" s="1"/>
  <c r="T830" i="1"/>
  <c r="AF830" i="1" s="1"/>
  <c r="S831" i="1"/>
  <c r="AB859" i="1"/>
  <c r="Y854" i="1"/>
  <c r="C855" i="1"/>
  <c r="AJ855" i="1"/>
  <c r="Z854" i="1"/>
  <c r="AA854" i="1" s="1"/>
  <c r="AH854" i="1" s="1"/>
  <c r="I855" i="1"/>
  <c r="H855" i="1" s="1"/>
  <c r="A856" i="1"/>
  <c r="K855" i="1"/>
  <c r="X855" i="1"/>
  <c r="J832" i="1" l="1"/>
  <c r="AC833" i="1"/>
  <c r="AE833" i="1" s="1"/>
  <c r="G833" i="1"/>
  <c r="F833" i="1" s="1"/>
  <c r="J833" i="1" s="1"/>
  <c r="M834" i="1"/>
  <c r="N834" i="1" s="1"/>
  <c r="P834" i="1"/>
  <c r="Q834" i="1"/>
  <c r="L835" i="1"/>
  <c r="I856" i="1"/>
  <c r="H856" i="1" s="1"/>
  <c r="Y855" i="1"/>
  <c r="C856" i="1"/>
  <c r="AJ856" i="1"/>
  <c r="Z855" i="1"/>
  <c r="AA855" i="1" s="1"/>
  <c r="AH855" i="1" s="1"/>
  <c r="T831" i="1"/>
  <c r="AF831" i="1" s="1"/>
  <c r="S832" i="1"/>
  <c r="K856" i="1"/>
  <c r="A857" i="1"/>
  <c r="X856" i="1"/>
  <c r="AB860" i="1"/>
  <c r="O833" i="1" l="1"/>
  <c r="R833" i="1" s="1"/>
  <c r="Q835" i="1"/>
  <c r="L836" i="1"/>
  <c r="P835" i="1"/>
  <c r="M835" i="1"/>
  <c r="N835" i="1" s="1"/>
  <c r="AC834" i="1"/>
  <c r="AE834" i="1" s="1"/>
  <c r="G834" i="1"/>
  <c r="F834" i="1" s="1"/>
  <c r="O834" i="1" s="1"/>
  <c r="R834" i="1" s="1"/>
  <c r="A858" i="1"/>
  <c r="X857" i="1"/>
  <c r="K857" i="1"/>
  <c r="AB861" i="1"/>
  <c r="T832" i="1"/>
  <c r="AF832" i="1" s="1"/>
  <c r="S833" i="1"/>
  <c r="Z856" i="1"/>
  <c r="AA856" i="1" s="1"/>
  <c r="AH856" i="1" s="1"/>
  <c r="I857" i="1"/>
  <c r="H857" i="1" s="1"/>
  <c r="Y856" i="1"/>
  <c r="C857" i="1"/>
  <c r="AJ857" i="1"/>
  <c r="AC835" i="1" l="1"/>
  <c r="AE835" i="1" s="1"/>
  <c r="G835" i="1"/>
  <c r="F835" i="1" s="1"/>
  <c r="O835" i="1" s="1"/>
  <c r="R835" i="1" s="1"/>
  <c r="M836" i="1"/>
  <c r="N836" i="1" s="1"/>
  <c r="P836" i="1"/>
  <c r="Q836" i="1"/>
  <c r="L837" i="1"/>
  <c r="J834" i="1"/>
  <c r="AB862" i="1"/>
  <c r="AJ858" i="1"/>
  <c r="Z857" i="1"/>
  <c r="AA857" i="1" s="1"/>
  <c r="AH857" i="1" s="1"/>
  <c r="I858" i="1"/>
  <c r="H858" i="1" s="1"/>
  <c r="C858" i="1"/>
  <c r="Y857" i="1"/>
  <c r="T833" i="1"/>
  <c r="AF833" i="1" s="1"/>
  <c r="S834" i="1"/>
  <c r="K858" i="1"/>
  <c r="X858" i="1"/>
  <c r="A859" i="1"/>
  <c r="J835" i="1" l="1"/>
  <c r="Q837" i="1"/>
  <c r="M837" i="1"/>
  <c r="N837" i="1" s="1"/>
  <c r="L838" i="1"/>
  <c r="P837" i="1"/>
  <c r="G836" i="1"/>
  <c r="F836" i="1" s="1"/>
  <c r="O836" i="1" s="1"/>
  <c r="R836" i="1" s="1"/>
  <c r="AC836" i="1"/>
  <c r="AE836" i="1" s="1"/>
  <c r="K859" i="1"/>
  <c r="A860" i="1"/>
  <c r="X859" i="1"/>
  <c r="T834" i="1"/>
  <c r="AF834" i="1" s="1"/>
  <c r="S835" i="1"/>
  <c r="AB863" i="1"/>
  <c r="Y858" i="1"/>
  <c r="C859" i="1"/>
  <c r="AJ859" i="1"/>
  <c r="Z858" i="1"/>
  <c r="AA858" i="1" s="1"/>
  <c r="AH858" i="1" s="1"/>
  <c r="I859" i="1"/>
  <c r="H859" i="1" s="1"/>
  <c r="J836" i="1" l="1"/>
  <c r="L839" i="1"/>
  <c r="M838" i="1"/>
  <c r="N838" i="1" s="1"/>
  <c r="P838" i="1"/>
  <c r="Q838" i="1"/>
  <c r="G837" i="1"/>
  <c r="F837" i="1" s="1"/>
  <c r="O837" i="1" s="1"/>
  <c r="R837" i="1" s="1"/>
  <c r="AC837" i="1"/>
  <c r="AE837" i="1" s="1"/>
  <c r="X860" i="1"/>
  <c r="K860" i="1"/>
  <c r="A861" i="1"/>
  <c r="AB864" i="1"/>
  <c r="T835" i="1"/>
  <c r="AF835" i="1" s="1"/>
  <c r="S836" i="1"/>
  <c r="C860" i="1"/>
  <c r="Y859" i="1"/>
  <c r="AJ860" i="1"/>
  <c r="I860" i="1"/>
  <c r="H860" i="1" s="1"/>
  <c r="Z859" i="1"/>
  <c r="AA859" i="1" s="1"/>
  <c r="AH859" i="1" s="1"/>
  <c r="G838" i="1" l="1"/>
  <c r="F838" i="1" s="1"/>
  <c r="O838" i="1" s="1"/>
  <c r="R838" i="1" s="1"/>
  <c r="AC838" i="1"/>
  <c r="AE838" i="1" s="1"/>
  <c r="J837" i="1"/>
  <c r="P839" i="1"/>
  <c r="Q839" i="1"/>
  <c r="L840" i="1"/>
  <c r="M839" i="1"/>
  <c r="N839" i="1" s="1"/>
  <c r="T836" i="1"/>
  <c r="AF836" i="1" s="1"/>
  <c r="S837" i="1"/>
  <c r="Z860" i="1"/>
  <c r="AA860" i="1" s="1"/>
  <c r="AH860" i="1" s="1"/>
  <c r="C861" i="1"/>
  <c r="AJ861" i="1"/>
  <c r="Y860" i="1"/>
  <c r="I861" i="1"/>
  <c r="H861" i="1" s="1"/>
  <c r="K861" i="1"/>
  <c r="A862" i="1"/>
  <c r="X861" i="1"/>
  <c r="AB865" i="1"/>
  <c r="J838" i="1" l="1"/>
  <c r="M840" i="1"/>
  <c r="N840" i="1" s="1"/>
  <c r="L841" i="1"/>
  <c r="P840" i="1"/>
  <c r="Q840" i="1"/>
  <c r="AC839" i="1"/>
  <c r="AE839" i="1" s="1"/>
  <c r="G839" i="1"/>
  <c r="F839" i="1" s="1"/>
  <c r="O839" i="1" s="1"/>
  <c r="R839" i="1" s="1"/>
  <c r="T837" i="1"/>
  <c r="AF837" i="1" s="1"/>
  <c r="S838" i="1"/>
  <c r="AB866" i="1"/>
  <c r="C862" i="1"/>
  <c r="Z861" i="1"/>
  <c r="AA861" i="1" s="1"/>
  <c r="AH861" i="1" s="1"/>
  <c r="AJ862" i="1"/>
  <c r="I862" i="1"/>
  <c r="H862" i="1" s="1"/>
  <c r="Y861" i="1"/>
  <c r="K862" i="1"/>
  <c r="A863" i="1"/>
  <c r="X862" i="1"/>
  <c r="J839" i="1" l="1"/>
  <c r="M841" i="1"/>
  <c r="N841" i="1" s="1"/>
  <c r="P841" i="1"/>
  <c r="Q841" i="1"/>
  <c r="L842" i="1"/>
  <c r="AC840" i="1"/>
  <c r="AE840" i="1" s="1"/>
  <c r="G840" i="1"/>
  <c r="F840" i="1" s="1"/>
  <c r="J840" i="1" s="1"/>
  <c r="AB867" i="1"/>
  <c r="T838" i="1"/>
  <c r="AF838" i="1" s="1"/>
  <c r="S839" i="1"/>
  <c r="A864" i="1"/>
  <c r="K863" i="1"/>
  <c r="X863" i="1"/>
  <c r="Y862" i="1"/>
  <c r="AJ863" i="1"/>
  <c r="I863" i="1"/>
  <c r="H863" i="1" s="1"/>
  <c r="Z862" i="1"/>
  <c r="AA862" i="1" s="1"/>
  <c r="AH862" i="1" s="1"/>
  <c r="C863" i="1"/>
  <c r="O840" i="1" l="1"/>
  <c r="R840" i="1" s="1"/>
  <c r="P842" i="1"/>
  <c r="M842" i="1"/>
  <c r="N842" i="1" s="1"/>
  <c r="Q842" i="1"/>
  <c r="L843" i="1"/>
  <c r="AC841" i="1"/>
  <c r="AE841" i="1" s="1"/>
  <c r="G841" i="1"/>
  <c r="F841" i="1" s="1"/>
  <c r="J841" i="1" s="1"/>
  <c r="X864" i="1"/>
  <c r="A865" i="1"/>
  <c r="K864" i="1"/>
  <c r="AB868" i="1"/>
  <c r="T839" i="1"/>
  <c r="AF839" i="1" s="1"/>
  <c r="S840" i="1"/>
  <c r="AJ864" i="1"/>
  <c r="Y863" i="1"/>
  <c r="I864" i="1"/>
  <c r="H864" i="1" s="1"/>
  <c r="Z863" i="1"/>
  <c r="AA863" i="1" s="1"/>
  <c r="AH863" i="1" s="1"/>
  <c r="C864" i="1"/>
  <c r="P843" i="1" l="1"/>
  <c r="Q843" i="1"/>
  <c r="L844" i="1"/>
  <c r="M843" i="1"/>
  <c r="N843" i="1" s="1"/>
  <c r="G842" i="1"/>
  <c r="F842" i="1" s="1"/>
  <c r="J842" i="1" s="1"/>
  <c r="AC842" i="1"/>
  <c r="AE842" i="1" s="1"/>
  <c r="O841" i="1"/>
  <c r="R841" i="1" s="1"/>
  <c r="AB869" i="1"/>
  <c r="K865" i="1"/>
  <c r="X865" i="1"/>
  <c r="A866" i="1"/>
  <c r="T840" i="1"/>
  <c r="AF840" i="1" s="1"/>
  <c r="S841" i="1"/>
  <c r="Z864" i="1"/>
  <c r="AA864" i="1" s="1"/>
  <c r="AH864" i="1" s="1"/>
  <c r="AJ865" i="1"/>
  <c r="I865" i="1"/>
  <c r="H865" i="1" s="1"/>
  <c r="Y864" i="1"/>
  <c r="C865" i="1"/>
  <c r="AC843" i="1" l="1"/>
  <c r="AE843" i="1" s="1"/>
  <c r="G843" i="1"/>
  <c r="F843" i="1" s="1"/>
  <c r="O843" i="1" s="1"/>
  <c r="R843" i="1" s="1"/>
  <c r="L845" i="1"/>
  <c r="M844" i="1"/>
  <c r="N844" i="1" s="1"/>
  <c r="P844" i="1"/>
  <c r="Q844" i="1"/>
  <c r="O842" i="1"/>
  <c r="R842" i="1" s="1"/>
  <c r="K866" i="1"/>
  <c r="A867" i="1"/>
  <c r="X866" i="1"/>
  <c r="AB870" i="1"/>
  <c r="Z865" i="1"/>
  <c r="AA865" i="1" s="1"/>
  <c r="AH865" i="1" s="1"/>
  <c r="C866" i="1"/>
  <c r="AJ866" i="1"/>
  <c r="Y865" i="1"/>
  <c r="I866" i="1"/>
  <c r="H866" i="1" s="1"/>
  <c r="T841" i="1"/>
  <c r="AF841" i="1" s="1"/>
  <c r="S842" i="1"/>
  <c r="J843" i="1" l="1"/>
  <c r="G844" i="1"/>
  <c r="F844" i="1" s="1"/>
  <c r="O844" i="1" s="1"/>
  <c r="R844" i="1" s="1"/>
  <c r="AC844" i="1"/>
  <c r="AE844" i="1" s="1"/>
  <c r="L846" i="1"/>
  <c r="M845" i="1"/>
  <c r="N845" i="1" s="1"/>
  <c r="P845" i="1"/>
  <c r="Q845" i="1"/>
  <c r="AB871" i="1"/>
  <c r="X867" i="1"/>
  <c r="A868" i="1"/>
  <c r="K867" i="1"/>
  <c r="T842" i="1"/>
  <c r="AF842" i="1" s="1"/>
  <c r="S843" i="1"/>
  <c r="Y866" i="1"/>
  <c r="C867" i="1"/>
  <c r="AJ867" i="1"/>
  <c r="Z866" i="1"/>
  <c r="AA866" i="1" s="1"/>
  <c r="AH866" i="1" s="1"/>
  <c r="I867" i="1"/>
  <c r="H867" i="1" s="1"/>
  <c r="J844" i="1" l="1"/>
  <c r="AC845" i="1"/>
  <c r="AE845" i="1" s="1"/>
  <c r="G845" i="1"/>
  <c r="F845" i="1" s="1"/>
  <c r="J845" i="1" s="1"/>
  <c r="M846" i="1"/>
  <c r="N846" i="1" s="1"/>
  <c r="P846" i="1"/>
  <c r="Q846" i="1"/>
  <c r="L847" i="1"/>
  <c r="K868" i="1"/>
  <c r="X868" i="1"/>
  <c r="A869" i="1"/>
  <c r="AB872" i="1"/>
  <c r="T843" i="1"/>
  <c r="AF843" i="1" s="1"/>
  <c r="S844" i="1"/>
  <c r="C868" i="1"/>
  <c r="Y867" i="1"/>
  <c r="AJ868" i="1"/>
  <c r="I868" i="1"/>
  <c r="H868" i="1" s="1"/>
  <c r="Z867" i="1"/>
  <c r="AA867" i="1" s="1"/>
  <c r="AH867" i="1" s="1"/>
  <c r="O845" i="1" l="1"/>
  <c r="R845" i="1" s="1"/>
  <c r="L848" i="1"/>
  <c r="M847" i="1"/>
  <c r="N847" i="1" s="1"/>
  <c r="P847" i="1"/>
  <c r="Q847" i="1"/>
  <c r="AC846" i="1"/>
  <c r="AE846" i="1" s="1"/>
  <c r="G846" i="1"/>
  <c r="F846" i="1" s="1"/>
  <c r="J846" i="1" s="1"/>
  <c r="AB873" i="1"/>
  <c r="I869" i="1"/>
  <c r="H869" i="1" s="1"/>
  <c r="Z868" i="1"/>
  <c r="AA868" i="1" s="1"/>
  <c r="AH868" i="1" s="1"/>
  <c r="C869" i="1"/>
  <c r="Y868" i="1"/>
  <c r="AJ869" i="1"/>
  <c r="T844" i="1"/>
  <c r="AF844" i="1" s="1"/>
  <c r="S845" i="1"/>
  <c r="K869" i="1"/>
  <c r="X869" i="1"/>
  <c r="A870" i="1"/>
  <c r="AC847" i="1" l="1"/>
  <c r="AE847" i="1" s="1"/>
  <c r="G847" i="1"/>
  <c r="F847" i="1" s="1"/>
  <c r="O847" i="1" s="1"/>
  <c r="R847" i="1" s="1"/>
  <c r="O846" i="1"/>
  <c r="R846" i="1" s="1"/>
  <c r="M848" i="1"/>
  <c r="N848" i="1" s="1"/>
  <c r="P848" i="1"/>
  <c r="Q848" i="1"/>
  <c r="L849" i="1"/>
  <c r="T845" i="1"/>
  <c r="AF845" i="1" s="1"/>
  <c r="S846" i="1"/>
  <c r="X870" i="1"/>
  <c r="K870" i="1"/>
  <c r="A871" i="1"/>
  <c r="AB874" i="1"/>
  <c r="AJ870" i="1"/>
  <c r="Y869" i="1"/>
  <c r="I870" i="1"/>
  <c r="H870" i="1" s="1"/>
  <c r="Z869" i="1"/>
  <c r="AA869" i="1" s="1"/>
  <c r="AH869" i="1" s="1"/>
  <c r="C870" i="1"/>
  <c r="J847" i="1" l="1"/>
  <c r="AC848" i="1"/>
  <c r="AE848" i="1" s="1"/>
  <c r="G848" i="1"/>
  <c r="F848" i="1" s="1"/>
  <c r="J848" i="1" s="1"/>
  <c r="Q849" i="1"/>
  <c r="L850" i="1"/>
  <c r="P849" i="1"/>
  <c r="M849" i="1"/>
  <c r="N849" i="1" s="1"/>
  <c r="AB875" i="1"/>
  <c r="X871" i="1"/>
  <c r="K871" i="1"/>
  <c r="A872" i="1"/>
  <c r="T846" i="1"/>
  <c r="AF846" i="1" s="1"/>
  <c r="S847" i="1"/>
  <c r="AJ871" i="1"/>
  <c r="Z870" i="1"/>
  <c r="AA870" i="1" s="1"/>
  <c r="AH870" i="1" s="1"/>
  <c r="I871" i="1"/>
  <c r="H871" i="1" s="1"/>
  <c r="C871" i="1"/>
  <c r="Y870" i="1"/>
  <c r="O848" i="1" l="1"/>
  <c r="R848" i="1" s="1"/>
  <c r="G849" i="1"/>
  <c r="F849" i="1" s="1"/>
  <c r="J849" i="1" s="1"/>
  <c r="AC849" i="1"/>
  <c r="AE849" i="1" s="1"/>
  <c r="M850" i="1"/>
  <c r="N850" i="1" s="1"/>
  <c r="Q850" i="1"/>
  <c r="P850" i="1"/>
  <c r="L851" i="1"/>
  <c r="T847" i="1"/>
  <c r="AF847" i="1" s="1"/>
  <c r="S848" i="1"/>
  <c r="C872" i="1"/>
  <c r="Y871" i="1"/>
  <c r="AJ872" i="1"/>
  <c r="I872" i="1"/>
  <c r="H872" i="1" s="1"/>
  <c r="Z871" i="1"/>
  <c r="AA871" i="1" s="1"/>
  <c r="AH871" i="1" s="1"/>
  <c r="X872" i="1"/>
  <c r="A873" i="1"/>
  <c r="K872" i="1"/>
  <c r="AB876" i="1"/>
  <c r="O849" i="1" l="1"/>
  <c r="R849" i="1" s="1"/>
  <c r="L852" i="1"/>
  <c r="M851" i="1"/>
  <c r="N851" i="1" s="1"/>
  <c r="P851" i="1"/>
  <c r="Q851" i="1"/>
  <c r="AC850" i="1"/>
  <c r="AE850" i="1" s="1"/>
  <c r="G850" i="1"/>
  <c r="F850" i="1" s="1"/>
  <c r="O850" i="1" s="1"/>
  <c r="R850" i="1" s="1"/>
  <c r="AB877" i="1"/>
  <c r="AJ873" i="1"/>
  <c r="Z872" i="1"/>
  <c r="AA872" i="1" s="1"/>
  <c r="AH872" i="1" s="1"/>
  <c r="I873" i="1"/>
  <c r="H873" i="1" s="1"/>
  <c r="Y872" i="1"/>
  <c r="C873" i="1"/>
  <c r="T848" i="1"/>
  <c r="AF848" i="1" s="1"/>
  <c r="S849" i="1"/>
  <c r="X873" i="1"/>
  <c r="K873" i="1"/>
  <c r="A874" i="1"/>
  <c r="AC851" i="1" l="1"/>
  <c r="AE851" i="1" s="1"/>
  <c r="G851" i="1"/>
  <c r="F851" i="1" s="1"/>
  <c r="O851" i="1" s="1"/>
  <c r="R851" i="1" s="1"/>
  <c r="J850" i="1"/>
  <c r="L853" i="1"/>
  <c r="M852" i="1"/>
  <c r="N852" i="1" s="1"/>
  <c r="P852" i="1"/>
  <c r="Q852" i="1"/>
  <c r="X874" i="1"/>
  <c r="K874" i="1"/>
  <c r="A875" i="1"/>
  <c r="T849" i="1"/>
  <c r="AF849" i="1" s="1"/>
  <c r="S850" i="1"/>
  <c r="AJ874" i="1"/>
  <c r="Y873" i="1"/>
  <c r="I874" i="1"/>
  <c r="H874" i="1" s="1"/>
  <c r="C874" i="1"/>
  <c r="Z873" i="1"/>
  <c r="AA873" i="1" s="1"/>
  <c r="AH873" i="1" s="1"/>
  <c r="AB878" i="1"/>
  <c r="J851" i="1" l="1"/>
  <c r="AC852" i="1"/>
  <c r="AE852" i="1" s="1"/>
  <c r="G852" i="1"/>
  <c r="F852" i="1" s="1"/>
  <c r="O852" i="1" s="1"/>
  <c r="P853" i="1" s="1"/>
  <c r="L854" i="1"/>
  <c r="M853" i="1"/>
  <c r="N853" i="1" s="1"/>
  <c r="Y874" i="1"/>
  <c r="I875" i="1"/>
  <c r="H875" i="1" s="1"/>
  <c r="Z874" i="1"/>
  <c r="AA874" i="1" s="1"/>
  <c r="AH874" i="1" s="1"/>
  <c r="C875" i="1"/>
  <c r="AJ875" i="1"/>
  <c r="AB879" i="1"/>
  <c r="K875" i="1"/>
  <c r="A876" i="1"/>
  <c r="X875" i="1"/>
  <c r="T850" i="1"/>
  <c r="AF850" i="1" s="1"/>
  <c r="S851" i="1"/>
  <c r="R852" i="1" l="1"/>
  <c r="J852" i="1"/>
  <c r="G853" i="1"/>
  <c r="F853" i="1" s="1"/>
  <c r="O853" i="1" s="1"/>
  <c r="AC853" i="1"/>
  <c r="AE853" i="1" s="1"/>
  <c r="M854" i="1"/>
  <c r="N854" i="1" s="1"/>
  <c r="L855" i="1"/>
  <c r="T851" i="1"/>
  <c r="AF851" i="1" s="1"/>
  <c r="S852" i="1"/>
  <c r="Z875" i="1"/>
  <c r="AA875" i="1" s="1"/>
  <c r="AH875" i="1" s="1"/>
  <c r="I876" i="1"/>
  <c r="H876" i="1" s="1"/>
  <c r="Y875" i="1"/>
  <c r="C876" i="1"/>
  <c r="AJ876" i="1"/>
  <c r="AB880" i="1"/>
  <c r="K876" i="1"/>
  <c r="A877" i="1"/>
  <c r="X876" i="1"/>
  <c r="Q853" i="1"/>
  <c r="Q854" i="1" s="1"/>
  <c r="P854" i="1"/>
  <c r="P855" i="1" s="1"/>
  <c r="Q855" i="1" l="1"/>
  <c r="J853" i="1"/>
  <c r="M855" i="1"/>
  <c r="N855" i="1" s="1"/>
  <c r="L856" i="1"/>
  <c r="Q856" i="1" s="1"/>
  <c r="AC854" i="1"/>
  <c r="AE854" i="1" s="1"/>
  <c r="G854" i="1"/>
  <c r="F854" i="1" s="1"/>
  <c r="J854" i="1" s="1"/>
  <c r="P856" i="1"/>
  <c r="X877" i="1"/>
  <c r="K877" i="1"/>
  <c r="A878" i="1"/>
  <c r="R853" i="1"/>
  <c r="I877" i="1"/>
  <c r="H877" i="1" s="1"/>
  <c r="Z876" i="1"/>
  <c r="AA876" i="1" s="1"/>
  <c r="AH876" i="1" s="1"/>
  <c r="C877" i="1"/>
  <c r="Y876" i="1"/>
  <c r="AJ877" i="1"/>
  <c r="AB881" i="1"/>
  <c r="T852" i="1"/>
  <c r="S853" i="1"/>
  <c r="O854" i="1" l="1"/>
  <c r="R854" i="1" s="1"/>
  <c r="M856" i="1"/>
  <c r="N856" i="1" s="1"/>
  <c r="L857" i="1"/>
  <c r="AC855" i="1"/>
  <c r="AE855" i="1" s="1"/>
  <c r="G855" i="1"/>
  <c r="F855" i="1" s="1"/>
  <c r="J855" i="1" s="1"/>
  <c r="A879" i="1"/>
  <c r="K878" i="1"/>
  <c r="X878" i="1"/>
  <c r="AF852" i="1"/>
  <c r="AA852" i="1"/>
  <c r="AB882" i="1"/>
  <c r="T853" i="1"/>
  <c r="AF853" i="1" s="1"/>
  <c r="S854" i="1"/>
  <c r="Y877" i="1"/>
  <c r="C878" i="1"/>
  <c r="Z877" i="1"/>
  <c r="AA877" i="1" s="1"/>
  <c r="AH877" i="1" s="1"/>
  <c r="AJ878" i="1"/>
  <c r="I878" i="1"/>
  <c r="H878" i="1" s="1"/>
  <c r="O855" i="1" l="1"/>
  <c r="R855" i="1" s="1"/>
  <c r="P857" i="1"/>
  <c r="Q857" i="1"/>
  <c r="L858" i="1"/>
  <c r="M857" i="1"/>
  <c r="N857" i="1" s="1"/>
  <c r="G856" i="1"/>
  <c r="F856" i="1" s="1"/>
  <c r="O856" i="1" s="1"/>
  <c r="R856" i="1" s="1"/>
  <c r="AC856" i="1"/>
  <c r="AE856" i="1" s="1"/>
  <c r="AH852" i="1"/>
  <c r="A880" i="1"/>
  <c r="X879" i="1"/>
  <c r="K879" i="1"/>
  <c r="T854" i="1"/>
  <c r="AF854" i="1" s="1"/>
  <c r="S855" i="1"/>
  <c r="Z878" i="1"/>
  <c r="AA878" i="1" s="1"/>
  <c r="AH878" i="1" s="1"/>
  <c r="C879" i="1"/>
  <c r="AJ879" i="1"/>
  <c r="Y878" i="1"/>
  <c r="I879" i="1"/>
  <c r="H879" i="1" s="1"/>
  <c r="AB883" i="1"/>
  <c r="G857" i="1" l="1"/>
  <c r="F857" i="1" s="1"/>
  <c r="O857" i="1" s="1"/>
  <c r="R857" i="1" s="1"/>
  <c r="AC857" i="1"/>
  <c r="AE857" i="1" s="1"/>
  <c r="M858" i="1"/>
  <c r="N858" i="1" s="1"/>
  <c r="P858" i="1"/>
  <c r="Q858" i="1"/>
  <c r="L859" i="1"/>
  <c r="J856" i="1"/>
  <c r="T855" i="1"/>
  <c r="AF855" i="1" s="1"/>
  <c r="S856" i="1"/>
  <c r="X880" i="1"/>
  <c r="K880" i="1"/>
  <c r="A881" i="1"/>
  <c r="AJ880" i="1"/>
  <c r="Z879" i="1"/>
  <c r="AA879" i="1" s="1"/>
  <c r="AH879" i="1" s="1"/>
  <c r="I880" i="1"/>
  <c r="H880" i="1" s="1"/>
  <c r="Y879" i="1"/>
  <c r="C880" i="1"/>
  <c r="AB884" i="1"/>
  <c r="J857" i="1" l="1"/>
  <c r="Q859" i="1"/>
  <c r="L860" i="1"/>
  <c r="M859" i="1"/>
  <c r="N859" i="1" s="1"/>
  <c r="P859" i="1"/>
  <c r="G858" i="1"/>
  <c r="F858" i="1" s="1"/>
  <c r="J858" i="1" s="1"/>
  <c r="AC858" i="1"/>
  <c r="AE858" i="1" s="1"/>
  <c r="X881" i="1"/>
  <c r="K881" i="1"/>
  <c r="A882" i="1"/>
  <c r="AB885" i="1"/>
  <c r="T856" i="1"/>
  <c r="AF856" i="1" s="1"/>
  <c r="S857" i="1"/>
  <c r="I881" i="1"/>
  <c r="H881" i="1" s="1"/>
  <c r="Y880" i="1"/>
  <c r="C881" i="1"/>
  <c r="Z880" i="1"/>
  <c r="AA880" i="1" s="1"/>
  <c r="AH880" i="1" s="1"/>
  <c r="AJ881" i="1"/>
  <c r="AC859" i="1" l="1"/>
  <c r="AE859" i="1" s="1"/>
  <c r="G859" i="1"/>
  <c r="F859" i="1" s="1"/>
  <c r="J859" i="1" s="1"/>
  <c r="L861" i="1"/>
  <c r="M860" i="1"/>
  <c r="N860" i="1" s="1"/>
  <c r="P860" i="1"/>
  <c r="Q860" i="1"/>
  <c r="O858" i="1"/>
  <c r="R858" i="1" s="1"/>
  <c r="T857" i="1"/>
  <c r="AF857" i="1" s="1"/>
  <c r="S858" i="1"/>
  <c r="A883" i="1"/>
  <c r="X882" i="1"/>
  <c r="K882" i="1"/>
  <c r="AB886" i="1"/>
  <c r="Z881" i="1"/>
  <c r="AA881" i="1" s="1"/>
  <c r="AH881" i="1" s="1"/>
  <c r="C882" i="1"/>
  <c r="Y881" i="1"/>
  <c r="AJ882" i="1"/>
  <c r="I882" i="1"/>
  <c r="H882" i="1" s="1"/>
  <c r="O859" i="1" l="1"/>
  <c r="R859" i="1" s="1"/>
  <c r="AC860" i="1"/>
  <c r="AE860" i="1" s="1"/>
  <c r="G860" i="1"/>
  <c r="F860" i="1" s="1"/>
  <c r="J860" i="1" s="1"/>
  <c r="L862" i="1"/>
  <c r="Q861" i="1"/>
  <c r="M861" i="1"/>
  <c r="N861" i="1" s="1"/>
  <c r="P861" i="1"/>
  <c r="Y882" i="1"/>
  <c r="C883" i="1"/>
  <c r="AJ883" i="1"/>
  <c r="Z882" i="1"/>
  <c r="AA882" i="1" s="1"/>
  <c r="AH882" i="1" s="1"/>
  <c r="I883" i="1"/>
  <c r="H883" i="1" s="1"/>
  <c r="AB887" i="1"/>
  <c r="A884" i="1"/>
  <c r="X883" i="1"/>
  <c r="K883" i="1"/>
  <c r="T858" i="1"/>
  <c r="AF858" i="1" s="1"/>
  <c r="S859" i="1"/>
  <c r="O860" i="1" l="1"/>
  <c r="R860" i="1" s="1"/>
  <c r="AC861" i="1"/>
  <c r="AE861" i="1" s="1"/>
  <c r="G861" i="1"/>
  <c r="F861" i="1" s="1"/>
  <c r="O861" i="1" s="1"/>
  <c r="R861" i="1" s="1"/>
  <c r="M862" i="1"/>
  <c r="N862" i="1" s="1"/>
  <c r="Q862" i="1"/>
  <c r="P862" i="1"/>
  <c r="L863" i="1"/>
  <c r="T859" i="1"/>
  <c r="AF859" i="1" s="1"/>
  <c r="S860" i="1"/>
  <c r="C884" i="1"/>
  <c r="Y883" i="1"/>
  <c r="AJ884" i="1"/>
  <c r="I884" i="1"/>
  <c r="H884" i="1" s="1"/>
  <c r="Z883" i="1"/>
  <c r="AA883" i="1" s="1"/>
  <c r="AH883" i="1" s="1"/>
  <c r="K884" i="1"/>
  <c r="X884" i="1"/>
  <c r="A885" i="1"/>
  <c r="AB888" i="1"/>
  <c r="J861" i="1" l="1"/>
  <c r="P863" i="1"/>
  <c r="Q863" i="1"/>
  <c r="L864" i="1"/>
  <c r="M863" i="1"/>
  <c r="N863" i="1" s="1"/>
  <c r="G862" i="1"/>
  <c r="F862" i="1" s="1"/>
  <c r="J862" i="1" s="1"/>
  <c r="AC862" i="1"/>
  <c r="AE862" i="1" s="1"/>
  <c r="AB889" i="1"/>
  <c r="Z884" i="1"/>
  <c r="I885" i="1"/>
  <c r="H885" i="1" s="1"/>
  <c r="Y884" i="1"/>
  <c r="C885" i="1"/>
  <c r="AJ885" i="1"/>
  <c r="T860" i="1"/>
  <c r="AF860" i="1" s="1"/>
  <c r="S861" i="1"/>
  <c r="X885" i="1"/>
  <c r="A886" i="1"/>
  <c r="K885" i="1"/>
  <c r="AC863" i="1" l="1"/>
  <c r="AE863" i="1" s="1"/>
  <c r="G863" i="1"/>
  <c r="F863" i="1" s="1"/>
  <c r="O863" i="1" s="1"/>
  <c r="R863" i="1" s="1"/>
  <c r="P864" i="1"/>
  <c r="M864" i="1"/>
  <c r="N864" i="1" s="1"/>
  <c r="Q864" i="1"/>
  <c r="L865" i="1"/>
  <c r="O862" i="1"/>
  <c r="R862" i="1" s="1"/>
  <c r="A887" i="1"/>
  <c r="X886" i="1"/>
  <c r="K886" i="1"/>
  <c r="T861" i="1"/>
  <c r="AF861" i="1" s="1"/>
  <c r="S862" i="1"/>
  <c r="AB890" i="1"/>
  <c r="Z885" i="1"/>
  <c r="AA885" i="1" s="1"/>
  <c r="AH885" i="1" s="1"/>
  <c r="I886" i="1"/>
  <c r="H886" i="1" s="1"/>
  <c r="Y885" i="1"/>
  <c r="C886" i="1"/>
  <c r="AJ886" i="1"/>
  <c r="J863" i="1" l="1"/>
  <c r="Q865" i="1"/>
  <c r="L866" i="1"/>
  <c r="P865" i="1"/>
  <c r="M865" i="1"/>
  <c r="N865" i="1" s="1"/>
  <c r="AC864" i="1"/>
  <c r="AE864" i="1" s="1"/>
  <c r="G864" i="1"/>
  <c r="F864" i="1" s="1"/>
  <c r="O864" i="1" s="1"/>
  <c r="R864" i="1" s="1"/>
  <c r="T862" i="1"/>
  <c r="AF862" i="1" s="1"/>
  <c r="S863" i="1"/>
  <c r="AB891" i="1"/>
  <c r="C887" i="1"/>
  <c r="Z886" i="1"/>
  <c r="AA886" i="1" s="1"/>
  <c r="AH886" i="1" s="1"/>
  <c r="AJ887" i="1"/>
  <c r="I887" i="1"/>
  <c r="H887" i="1" s="1"/>
  <c r="Y886" i="1"/>
  <c r="X887" i="1"/>
  <c r="A888" i="1"/>
  <c r="K887" i="1"/>
  <c r="G865" i="1" l="1"/>
  <c r="F865" i="1" s="1"/>
  <c r="J865" i="1" s="1"/>
  <c r="AC865" i="1"/>
  <c r="AE865" i="1" s="1"/>
  <c r="M866" i="1"/>
  <c r="N866" i="1" s="1"/>
  <c r="P866" i="1"/>
  <c r="Q866" i="1"/>
  <c r="L867" i="1"/>
  <c r="J864" i="1"/>
  <c r="K888" i="1"/>
  <c r="X888" i="1"/>
  <c r="A889" i="1"/>
  <c r="Y887" i="1"/>
  <c r="C888" i="1"/>
  <c r="Z887" i="1"/>
  <c r="AA887" i="1" s="1"/>
  <c r="AH887" i="1" s="1"/>
  <c r="AJ888" i="1"/>
  <c r="I888" i="1"/>
  <c r="H888" i="1" s="1"/>
  <c r="AB892" i="1"/>
  <c r="T863" i="1"/>
  <c r="AF863" i="1" s="1"/>
  <c r="S864" i="1"/>
  <c r="O865" i="1" l="1"/>
  <c r="R865" i="1" s="1"/>
  <c r="L868" i="1"/>
  <c r="M867" i="1"/>
  <c r="N867" i="1" s="1"/>
  <c r="P867" i="1"/>
  <c r="Q867" i="1"/>
  <c r="AC866" i="1"/>
  <c r="AE866" i="1" s="1"/>
  <c r="G866" i="1"/>
  <c r="F866" i="1" s="1"/>
  <c r="O866" i="1" s="1"/>
  <c r="R866" i="1" s="1"/>
  <c r="AB893" i="1"/>
  <c r="Y888" i="1"/>
  <c r="C889" i="1"/>
  <c r="AJ889" i="1"/>
  <c r="I889" i="1"/>
  <c r="H889" i="1" s="1"/>
  <c r="Z888" i="1"/>
  <c r="AA888" i="1" s="1"/>
  <c r="AH888" i="1" s="1"/>
  <c r="T864" i="1"/>
  <c r="AF864" i="1" s="1"/>
  <c r="S865" i="1"/>
  <c r="A890" i="1"/>
  <c r="X889" i="1"/>
  <c r="K889" i="1"/>
  <c r="AC867" i="1" l="1"/>
  <c r="AE867" i="1" s="1"/>
  <c r="G867" i="1"/>
  <c r="F867" i="1" s="1"/>
  <c r="O867" i="1" s="1"/>
  <c r="R867" i="1" s="1"/>
  <c r="J866" i="1"/>
  <c r="M868" i="1"/>
  <c r="N868" i="1" s="1"/>
  <c r="L869" i="1"/>
  <c r="P868" i="1"/>
  <c r="Q868" i="1"/>
  <c r="Z889" i="1"/>
  <c r="AA889" i="1" s="1"/>
  <c r="AH889" i="1" s="1"/>
  <c r="AJ890" i="1"/>
  <c r="I890" i="1"/>
  <c r="H890" i="1" s="1"/>
  <c r="Y889" i="1"/>
  <c r="C890" i="1"/>
  <c r="T865" i="1"/>
  <c r="AF865" i="1" s="1"/>
  <c r="S866" i="1"/>
  <c r="AB894" i="1"/>
  <c r="K890" i="1"/>
  <c r="X890" i="1"/>
  <c r="A891" i="1"/>
  <c r="J867" i="1" l="1"/>
  <c r="M869" i="1"/>
  <c r="N869" i="1" s="1"/>
  <c r="P869" i="1"/>
  <c r="Q869" i="1"/>
  <c r="L870" i="1"/>
  <c r="AC868" i="1"/>
  <c r="AE868" i="1" s="1"/>
  <c r="G868" i="1"/>
  <c r="F868" i="1" s="1"/>
  <c r="J868" i="1" s="1"/>
  <c r="AB895" i="1"/>
  <c r="X891" i="1"/>
  <c r="K891" i="1"/>
  <c r="A892" i="1"/>
  <c r="AJ891" i="1"/>
  <c r="Z890" i="1"/>
  <c r="AA890" i="1" s="1"/>
  <c r="AH890" i="1" s="1"/>
  <c r="I891" i="1"/>
  <c r="H891" i="1" s="1"/>
  <c r="C891" i="1"/>
  <c r="Y890" i="1"/>
  <c r="T866" i="1"/>
  <c r="AF866" i="1" s="1"/>
  <c r="S867" i="1"/>
  <c r="P870" i="1" l="1"/>
  <c r="Q870" i="1"/>
  <c r="M870" i="1"/>
  <c r="N870" i="1" s="1"/>
  <c r="L871" i="1"/>
  <c r="O868" i="1"/>
  <c r="R868" i="1" s="1"/>
  <c r="AC869" i="1"/>
  <c r="AE869" i="1" s="1"/>
  <c r="G869" i="1"/>
  <c r="F869" i="1" s="1"/>
  <c r="O869" i="1" s="1"/>
  <c r="R869" i="1" s="1"/>
  <c r="Y891" i="1"/>
  <c r="I892" i="1"/>
  <c r="H892" i="1" s="1"/>
  <c r="Z891" i="1"/>
  <c r="AA891" i="1" s="1"/>
  <c r="AH891" i="1" s="1"/>
  <c r="C892" i="1"/>
  <c r="AJ892" i="1"/>
  <c r="AB896" i="1"/>
  <c r="T867" i="1"/>
  <c r="AF867" i="1" s="1"/>
  <c r="S868" i="1"/>
  <c r="X892" i="1"/>
  <c r="K892" i="1"/>
  <c r="A893" i="1"/>
  <c r="P871" i="1" l="1"/>
  <c r="M871" i="1"/>
  <c r="N871" i="1" s="1"/>
  <c r="Q871" i="1"/>
  <c r="L872" i="1"/>
  <c r="G870" i="1"/>
  <c r="F870" i="1" s="1"/>
  <c r="O870" i="1" s="1"/>
  <c r="R870" i="1" s="1"/>
  <c r="AC870" i="1"/>
  <c r="AE870" i="1" s="1"/>
  <c r="J869" i="1"/>
  <c r="A894" i="1"/>
  <c r="K893" i="1"/>
  <c r="X893" i="1"/>
  <c r="AB897" i="1"/>
  <c r="AJ893" i="1"/>
  <c r="Y892" i="1"/>
  <c r="I893" i="1"/>
  <c r="H893" i="1" s="1"/>
  <c r="Z892" i="1"/>
  <c r="AA892" i="1" s="1"/>
  <c r="AH892" i="1" s="1"/>
  <c r="C893" i="1"/>
  <c r="T868" i="1"/>
  <c r="AF868" i="1" s="1"/>
  <c r="S869" i="1"/>
  <c r="P872" i="1" l="1"/>
  <c r="Q872" i="1"/>
  <c r="L873" i="1"/>
  <c r="M872" i="1"/>
  <c r="N872" i="1" s="1"/>
  <c r="AC871" i="1"/>
  <c r="AE871" i="1" s="1"/>
  <c r="G871" i="1"/>
  <c r="F871" i="1" s="1"/>
  <c r="O871" i="1" s="1"/>
  <c r="R871" i="1" s="1"/>
  <c r="J870" i="1"/>
  <c r="AB898" i="1"/>
  <c r="K894" i="1"/>
  <c r="X894" i="1"/>
  <c r="A895" i="1"/>
  <c r="T869" i="1"/>
  <c r="AF869" i="1" s="1"/>
  <c r="S870" i="1"/>
  <c r="Z893" i="1"/>
  <c r="AA893" i="1" s="1"/>
  <c r="AH893" i="1" s="1"/>
  <c r="C894" i="1"/>
  <c r="AJ894" i="1"/>
  <c r="Y893" i="1"/>
  <c r="I894" i="1"/>
  <c r="H894" i="1" s="1"/>
  <c r="AC872" i="1" l="1"/>
  <c r="AE872" i="1" s="1"/>
  <c r="G872" i="1"/>
  <c r="F872" i="1" s="1"/>
  <c r="O872" i="1" s="1"/>
  <c r="R872" i="1" s="1"/>
  <c r="P873" i="1"/>
  <c r="Q873" i="1"/>
  <c r="L874" i="1"/>
  <c r="M873" i="1"/>
  <c r="N873" i="1" s="1"/>
  <c r="J871" i="1"/>
  <c r="C895" i="1"/>
  <c r="Z894" i="1"/>
  <c r="AA894" i="1" s="1"/>
  <c r="AH894" i="1" s="1"/>
  <c r="AJ895" i="1"/>
  <c r="I895" i="1"/>
  <c r="H895" i="1" s="1"/>
  <c r="Y894" i="1"/>
  <c r="T870" i="1"/>
  <c r="AF870" i="1" s="1"/>
  <c r="S871" i="1"/>
  <c r="AB899" i="1"/>
  <c r="X895" i="1"/>
  <c r="K895" i="1"/>
  <c r="A896" i="1"/>
  <c r="J872" i="1" l="1"/>
  <c r="AC873" i="1"/>
  <c r="AE873" i="1" s="1"/>
  <c r="G873" i="1"/>
  <c r="F873" i="1" s="1"/>
  <c r="J873" i="1" s="1"/>
  <c r="Q874" i="1"/>
  <c r="M874" i="1"/>
  <c r="N874" i="1" s="1"/>
  <c r="L875" i="1"/>
  <c r="P874" i="1"/>
  <c r="Y895" i="1"/>
  <c r="I896" i="1"/>
  <c r="H896" i="1" s="1"/>
  <c r="Z895" i="1"/>
  <c r="AA895" i="1" s="1"/>
  <c r="AH895" i="1" s="1"/>
  <c r="C896" i="1"/>
  <c r="AJ896" i="1"/>
  <c r="T871" i="1"/>
  <c r="AF871" i="1" s="1"/>
  <c r="S872" i="1"/>
  <c r="X896" i="1"/>
  <c r="A897" i="1"/>
  <c r="K896" i="1"/>
  <c r="AB900" i="1"/>
  <c r="O873" i="1" l="1"/>
  <c r="R873" i="1" s="1"/>
  <c r="M875" i="1"/>
  <c r="N875" i="1" s="1"/>
  <c r="P875" i="1"/>
  <c r="Q875" i="1"/>
  <c r="L876" i="1"/>
  <c r="AC874" i="1"/>
  <c r="AE874" i="1" s="1"/>
  <c r="G874" i="1"/>
  <c r="F874" i="1" s="1"/>
  <c r="O874" i="1" s="1"/>
  <c r="R874" i="1" s="1"/>
  <c r="AB901" i="1"/>
  <c r="I897" i="1"/>
  <c r="H897" i="1" s="1"/>
  <c r="Y896" i="1"/>
  <c r="C897" i="1"/>
  <c r="Z896" i="1"/>
  <c r="AA896" i="1" s="1"/>
  <c r="AH896" i="1" s="1"/>
  <c r="AJ897" i="1"/>
  <c r="T872" i="1"/>
  <c r="AF872" i="1" s="1"/>
  <c r="S873" i="1"/>
  <c r="A898" i="1"/>
  <c r="X897" i="1"/>
  <c r="K897" i="1"/>
  <c r="J874" i="1" l="1"/>
  <c r="M876" i="1"/>
  <c r="N876" i="1" s="1"/>
  <c r="P876" i="1"/>
  <c r="Q876" i="1"/>
  <c r="L877" i="1"/>
  <c r="AC875" i="1"/>
  <c r="AE875" i="1" s="1"/>
  <c r="G875" i="1"/>
  <c r="F875" i="1" s="1"/>
  <c r="O875" i="1" s="1"/>
  <c r="R875" i="1" s="1"/>
  <c r="Z897" i="1"/>
  <c r="AA897" i="1" s="1"/>
  <c r="AH897" i="1" s="1"/>
  <c r="AJ898" i="1"/>
  <c r="I898" i="1"/>
  <c r="H898" i="1" s="1"/>
  <c r="Y897" i="1"/>
  <c r="C898" i="1"/>
  <c r="X898" i="1"/>
  <c r="A899" i="1"/>
  <c r="K898" i="1"/>
  <c r="T873" i="1"/>
  <c r="AF873" i="1" s="1"/>
  <c r="S874" i="1"/>
  <c r="AB902" i="1"/>
  <c r="J875" i="1" l="1"/>
  <c r="M877" i="1"/>
  <c r="N877" i="1" s="1"/>
  <c r="Q877" i="1"/>
  <c r="P877" i="1"/>
  <c r="L878" i="1"/>
  <c r="AC876" i="1"/>
  <c r="AE876" i="1" s="1"/>
  <c r="G876" i="1"/>
  <c r="F876" i="1" s="1"/>
  <c r="J876" i="1" s="1"/>
  <c r="Y898" i="1"/>
  <c r="C899" i="1"/>
  <c r="Z898" i="1"/>
  <c r="AA898" i="1" s="1"/>
  <c r="AH898" i="1" s="1"/>
  <c r="AJ899" i="1"/>
  <c r="I899" i="1"/>
  <c r="H899" i="1" s="1"/>
  <c r="T874" i="1"/>
  <c r="AF874" i="1" s="1"/>
  <c r="S875" i="1"/>
  <c r="X899" i="1"/>
  <c r="K899" i="1"/>
  <c r="A900" i="1"/>
  <c r="AB903" i="1"/>
  <c r="O876" i="1" l="1"/>
  <c r="R876" i="1" s="1"/>
  <c r="M878" i="1"/>
  <c r="N878" i="1" s="1"/>
  <c r="L879" i="1"/>
  <c r="P878" i="1"/>
  <c r="Q878" i="1"/>
  <c r="AC877" i="1"/>
  <c r="AE877" i="1" s="1"/>
  <c r="G877" i="1"/>
  <c r="F877" i="1" s="1"/>
  <c r="J877" i="1" s="1"/>
  <c r="Z899" i="1"/>
  <c r="AA899" i="1" s="1"/>
  <c r="AH899" i="1" s="1"/>
  <c r="AJ900" i="1"/>
  <c r="I900" i="1"/>
  <c r="H900" i="1" s="1"/>
  <c r="Y899" i="1"/>
  <c r="C900" i="1"/>
  <c r="AB904" i="1"/>
  <c r="X900" i="1"/>
  <c r="A901" i="1"/>
  <c r="K900" i="1"/>
  <c r="T875" i="1"/>
  <c r="AF875" i="1" s="1"/>
  <c r="S876" i="1"/>
  <c r="O877" i="1" l="1"/>
  <c r="R877" i="1" s="1"/>
  <c r="P879" i="1"/>
  <c r="Q879" i="1"/>
  <c r="L880" i="1"/>
  <c r="M879" i="1"/>
  <c r="N879" i="1" s="1"/>
  <c r="G878" i="1"/>
  <c r="F878" i="1" s="1"/>
  <c r="J878" i="1" s="1"/>
  <c r="AC878" i="1"/>
  <c r="AE878" i="1" s="1"/>
  <c r="AB905" i="1"/>
  <c r="T876" i="1"/>
  <c r="AF876" i="1" s="1"/>
  <c r="S877" i="1"/>
  <c r="X901" i="1"/>
  <c r="K901" i="1"/>
  <c r="A902" i="1"/>
  <c r="Z900" i="1"/>
  <c r="AA900" i="1" s="1"/>
  <c r="AH900" i="1" s="1"/>
  <c r="C901" i="1"/>
  <c r="AJ901" i="1"/>
  <c r="I901" i="1"/>
  <c r="H901" i="1" s="1"/>
  <c r="Y900" i="1"/>
  <c r="AC879" i="1" l="1"/>
  <c r="AE879" i="1" s="1"/>
  <c r="G879" i="1"/>
  <c r="F879" i="1" s="1"/>
  <c r="O879" i="1" s="1"/>
  <c r="R879" i="1" s="1"/>
  <c r="M880" i="1"/>
  <c r="N880" i="1" s="1"/>
  <c r="P880" i="1"/>
  <c r="Q880" i="1"/>
  <c r="L881" i="1"/>
  <c r="O878" i="1"/>
  <c r="R878" i="1" s="1"/>
  <c r="X902" i="1"/>
  <c r="K902" i="1"/>
  <c r="A903" i="1"/>
  <c r="T877" i="1"/>
  <c r="AF877" i="1" s="1"/>
  <c r="S878" i="1"/>
  <c r="AB906" i="1"/>
  <c r="AJ902" i="1"/>
  <c r="Y901" i="1"/>
  <c r="I902" i="1"/>
  <c r="H902" i="1" s="1"/>
  <c r="Z901" i="1"/>
  <c r="AA901" i="1" s="1"/>
  <c r="AH901" i="1" s="1"/>
  <c r="C902" i="1"/>
  <c r="J879" i="1" l="1"/>
  <c r="Q881" i="1"/>
  <c r="M881" i="1"/>
  <c r="N881" i="1" s="1"/>
  <c r="P881" i="1"/>
  <c r="L882" i="1"/>
  <c r="AC880" i="1"/>
  <c r="AE880" i="1" s="1"/>
  <c r="G880" i="1"/>
  <c r="F880" i="1" s="1"/>
  <c r="J880" i="1" s="1"/>
  <c r="T878" i="1"/>
  <c r="AF878" i="1" s="1"/>
  <c r="S879" i="1"/>
  <c r="AB907" i="1"/>
  <c r="Z902" i="1"/>
  <c r="AA902" i="1" s="1"/>
  <c r="AH902" i="1" s="1"/>
  <c r="C903" i="1"/>
  <c r="AJ903" i="1"/>
  <c r="I903" i="1"/>
  <c r="H903" i="1" s="1"/>
  <c r="Y902" i="1"/>
  <c r="K903" i="1"/>
  <c r="X903" i="1"/>
  <c r="A904" i="1"/>
  <c r="M882" i="1" l="1"/>
  <c r="N882" i="1" s="1"/>
  <c r="P882" i="1"/>
  <c r="Q882" i="1"/>
  <c r="L883" i="1"/>
  <c r="G881" i="1"/>
  <c r="F881" i="1" s="1"/>
  <c r="O881" i="1" s="1"/>
  <c r="R881" i="1" s="1"/>
  <c r="AC881" i="1"/>
  <c r="AE881" i="1" s="1"/>
  <c r="O880" i="1"/>
  <c r="R880" i="1" s="1"/>
  <c r="T879" i="1"/>
  <c r="AF879" i="1" s="1"/>
  <c r="S880" i="1"/>
  <c r="X904" i="1"/>
  <c r="A905" i="1"/>
  <c r="K904" i="1"/>
  <c r="AB908" i="1"/>
  <c r="AJ904" i="1"/>
  <c r="Y903" i="1"/>
  <c r="I904" i="1"/>
  <c r="H904" i="1" s="1"/>
  <c r="C904" i="1"/>
  <c r="Z903" i="1"/>
  <c r="AA903" i="1" s="1"/>
  <c r="AH903" i="1" s="1"/>
  <c r="M883" i="1" l="1"/>
  <c r="N883" i="1" s="1"/>
  <c r="P883" i="1"/>
  <c r="Q883" i="1"/>
  <c r="L884" i="1"/>
  <c r="J881" i="1"/>
  <c r="AC882" i="1"/>
  <c r="AE882" i="1" s="1"/>
  <c r="G882" i="1"/>
  <c r="F882" i="1" s="1"/>
  <c r="O882" i="1" s="1"/>
  <c r="R882" i="1" s="1"/>
  <c r="A906" i="1"/>
  <c r="X905" i="1"/>
  <c r="K905" i="1"/>
  <c r="I905" i="1"/>
  <c r="H905" i="1" s="1"/>
  <c r="Z904" i="1"/>
  <c r="AA904" i="1" s="1"/>
  <c r="AH904" i="1" s="1"/>
  <c r="C905" i="1"/>
  <c r="Y904" i="1"/>
  <c r="AJ905" i="1"/>
  <c r="T880" i="1"/>
  <c r="AF880" i="1" s="1"/>
  <c r="S881" i="1"/>
  <c r="AB909" i="1"/>
  <c r="M884" i="1" l="1"/>
  <c r="N884" i="1" s="1"/>
  <c r="Q884" i="1"/>
  <c r="L885" i="1"/>
  <c r="P884" i="1"/>
  <c r="J882" i="1"/>
  <c r="G883" i="1"/>
  <c r="F883" i="1" s="1"/>
  <c r="J883" i="1" s="1"/>
  <c r="AC883" i="1"/>
  <c r="AE883" i="1" s="1"/>
  <c r="T881" i="1"/>
  <c r="AF881" i="1" s="1"/>
  <c r="S882" i="1"/>
  <c r="AJ906" i="1"/>
  <c r="Y905" i="1"/>
  <c r="I906" i="1"/>
  <c r="H906" i="1" s="1"/>
  <c r="C906" i="1"/>
  <c r="Z905" i="1"/>
  <c r="AA905" i="1" s="1"/>
  <c r="AH905" i="1" s="1"/>
  <c r="AB910" i="1"/>
  <c r="X906" i="1"/>
  <c r="K906" i="1"/>
  <c r="A907" i="1"/>
  <c r="O883" i="1" l="1"/>
  <c r="R883" i="1" s="1"/>
  <c r="L886" i="1"/>
  <c r="M885" i="1"/>
  <c r="N885" i="1" s="1"/>
  <c r="G884" i="1"/>
  <c r="F884" i="1" s="1"/>
  <c r="O884" i="1" s="1"/>
  <c r="P885" i="1" s="1"/>
  <c r="AC884" i="1"/>
  <c r="AE884" i="1" s="1"/>
  <c r="T882" i="1"/>
  <c r="AF882" i="1" s="1"/>
  <c r="S883" i="1"/>
  <c r="Y906" i="1"/>
  <c r="I907" i="1"/>
  <c r="H907" i="1" s="1"/>
  <c r="Z906" i="1"/>
  <c r="AA906" i="1" s="1"/>
  <c r="AH906" i="1" s="1"/>
  <c r="C907" i="1"/>
  <c r="AJ907" i="1"/>
  <c r="X907" i="1"/>
  <c r="K907" i="1"/>
  <c r="A908" i="1"/>
  <c r="AB911" i="1"/>
  <c r="J884" i="1" l="1"/>
  <c r="R884" i="1"/>
  <c r="G885" i="1"/>
  <c r="F885" i="1" s="1"/>
  <c r="O885" i="1" s="1"/>
  <c r="AC885" i="1"/>
  <c r="AE885" i="1" s="1"/>
  <c r="L887" i="1"/>
  <c r="M886" i="1"/>
  <c r="N886" i="1" s="1"/>
  <c r="T883" i="1"/>
  <c r="AF883" i="1" s="1"/>
  <c r="S884" i="1"/>
  <c r="Z907" i="1"/>
  <c r="AA907" i="1" s="1"/>
  <c r="AH907" i="1" s="1"/>
  <c r="C908" i="1"/>
  <c r="AJ908" i="1"/>
  <c r="I908" i="1"/>
  <c r="H908" i="1" s="1"/>
  <c r="Y907" i="1"/>
  <c r="AB912" i="1"/>
  <c r="Q885" i="1"/>
  <c r="Q886" i="1" s="1"/>
  <c r="P886" i="1"/>
  <c r="A909" i="1"/>
  <c r="K908" i="1"/>
  <c r="X908" i="1"/>
  <c r="Q887" i="1" l="1"/>
  <c r="J885" i="1"/>
  <c r="G886" i="1"/>
  <c r="F886" i="1" s="1"/>
  <c r="J886" i="1" s="1"/>
  <c r="AC886" i="1"/>
  <c r="AE886" i="1" s="1"/>
  <c r="M887" i="1"/>
  <c r="N887" i="1" s="1"/>
  <c r="L888" i="1"/>
  <c r="P887" i="1"/>
  <c r="T884" i="1"/>
  <c r="S885" i="1"/>
  <c r="A910" i="1"/>
  <c r="X909" i="1"/>
  <c r="K909" i="1"/>
  <c r="Y908" i="1"/>
  <c r="AJ909" i="1"/>
  <c r="I909" i="1"/>
  <c r="H909" i="1" s="1"/>
  <c r="Z908" i="1"/>
  <c r="AA908" i="1" s="1"/>
  <c r="AH908" i="1" s="1"/>
  <c r="C909" i="1"/>
  <c r="AB913" i="1"/>
  <c r="R885" i="1"/>
  <c r="P888" i="1" l="1"/>
  <c r="M888" i="1"/>
  <c r="N888" i="1" s="1"/>
  <c r="L889" i="1"/>
  <c r="AC887" i="1"/>
  <c r="AE887" i="1" s="1"/>
  <c r="G887" i="1"/>
  <c r="F887" i="1" s="1"/>
  <c r="O887" i="1" s="1"/>
  <c r="R887" i="1" s="1"/>
  <c r="O886" i="1"/>
  <c r="R886" i="1" s="1"/>
  <c r="Q888" i="1"/>
  <c r="T885" i="1"/>
  <c r="AF885" i="1" s="1"/>
  <c r="S886" i="1"/>
  <c r="AF884" i="1"/>
  <c r="AA884" i="1"/>
  <c r="AB914" i="1"/>
  <c r="Z909" i="1"/>
  <c r="AA909" i="1" s="1"/>
  <c r="AH909" i="1" s="1"/>
  <c r="C910" i="1"/>
  <c r="Y909" i="1"/>
  <c r="AJ910" i="1"/>
  <c r="I910" i="1"/>
  <c r="H910" i="1" s="1"/>
  <c r="X910" i="1"/>
  <c r="K910" i="1"/>
  <c r="A911" i="1"/>
  <c r="J887" i="1" l="1"/>
  <c r="Q889" i="1"/>
  <c r="M889" i="1"/>
  <c r="N889" i="1" s="1"/>
  <c r="P889" i="1"/>
  <c r="L890" i="1"/>
  <c r="G888" i="1"/>
  <c r="F888" i="1" s="1"/>
  <c r="O888" i="1" s="1"/>
  <c r="R888" i="1" s="1"/>
  <c r="AC888" i="1"/>
  <c r="AE888" i="1" s="1"/>
  <c r="AH884" i="1"/>
  <c r="AJ911" i="1"/>
  <c r="Z910" i="1"/>
  <c r="AA910" i="1" s="1"/>
  <c r="AH910" i="1" s="1"/>
  <c r="I911" i="1"/>
  <c r="H911" i="1" s="1"/>
  <c r="C911" i="1"/>
  <c r="Y910" i="1"/>
  <c r="X911" i="1"/>
  <c r="K911" i="1"/>
  <c r="A912" i="1"/>
  <c r="AB915" i="1"/>
  <c r="T886" i="1"/>
  <c r="AF886" i="1" s="1"/>
  <c r="S887" i="1"/>
  <c r="L891" i="1" l="1"/>
  <c r="Q890" i="1"/>
  <c r="M890" i="1"/>
  <c r="N890" i="1" s="1"/>
  <c r="P890" i="1"/>
  <c r="J888" i="1"/>
  <c r="G889" i="1"/>
  <c r="F889" i="1" s="1"/>
  <c r="O889" i="1" s="1"/>
  <c r="R889" i="1" s="1"/>
  <c r="AC889" i="1"/>
  <c r="AE889" i="1" s="1"/>
  <c r="T887" i="1"/>
  <c r="AF887" i="1" s="1"/>
  <c r="S888" i="1"/>
  <c r="C912" i="1"/>
  <c r="Y911" i="1"/>
  <c r="AJ912" i="1"/>
  <c r="I912" i="1"/>
  <c r="H912" i="1" s="1"/>
  <c r="Z911" i="1"/>
  <c r="AA911" i="1" s="1"/>
  <c r="AH911" i="1" s="1"/>
  <c r="AB916" i="1"/>
  <c r="K912" i="1"/>
  <c r="X912" i="1"/>
  <c r="A913" i="1"/>
  <c r="AC890" i="1" l="1"/>
  <c r="AE890" i="1" s="1"/>
  <c r="G890" i="1"/>
  <c r="F890" i="1" s="1"/>
  <c r="J890" i="1" s="1"/>
  <c r="J889" i="1"/>
  <c r="M891" i="1"/>
  <c r="N891" i="1" s="1"/>
  <c r="P891" i="1"/>
  <c r="Q891" i="1"/>
  <c r="L892" i="1"/>
  <c r="Z912" i="1"/>
  <c r="AA912" i="1" s="1"/>
  <c r="AH912" i="1" s="1"/>
  <c r="I913" i="1"/>
  <c r="H913" i="1" s="1"/>
  <c r="Y912" i="1"/>
  <c r="C913" i="1"/>
  <c r="AJ913" i="1"/>
  <c r="T888" i="1"/>
  <c r="AF888" i="1" s="1"/>
  <c r="S889" i="1"/>
  <c r="A914" i="1"/>
  <c r="X913" i="1"/>
  <c r="K913" i="1"/>
  <c r="AB917" i="1"/>
  <c r="O890" i="1" l="1"/>
  <c r="R890" i="1" s="1"/>
  <c r="G891" i="1"/>
  <c r="F891" i="1" s="1"/>
  <c r="O891" i="1" s="1"/>
  <c r="R891" i="1" s="1"/>
  <c r="AC891" i="1"/>
  <c r="AE891" i="1" s="1"/>
  <c r="L893" i="1"/>
  <c r="Q892" i="1"/>
  <c r="M892" i="1"/>
  <c r="N892" i="1" s="1"/>
  <c r="P892" i="1"/>
  <c r="AB918" i="1"/>
  <c r="X914" i="1"/>
  <c r="A915" i="1"/>
  <c r="K914" i="1"/>
  <c r="T889" i="1"/>
  <c r="AF889" i="1" s="1"/>
  <c r="S890" i="1"/>
  <c r="AJ914" i="1"/>
  <c r="Z913" i="1"/>
  <c r="AA913" i="1" s="1"/>
  <c r="AH913" i="1" s="1"/>
  <c r="I914" i="1"/>
  <c r="H914" i="1" s="1"/>
  <c r="C914" i="1"/>
  <c r="Y913" i="1"/>
  <c r="J891" i="1" l="1"/>
  <c r="G892" i="1"/>
  <c r="F892" i="1" s="1"/>
  <c r="O892" i="1" s="1"/>
  <c r="R892" i="1" s="1"/>
  <c r="AC892" i="1"/>
  <c r="AE892" i="1" s="1"/>
  <c r="L894" i="1"/>
  <c r="M893" i="1"/>
  <c r="N893" i="1" s="1"/>
  <c r="P893" i="1"/>
  <c r="Q893" i="1"/>
  <c r="Y914" i="1"/>
  <c r="I915" i="1"/>
  <c r="H915" i="1" s="1"/>
  <c r="C915" i="1"/>
  <c r="AJ915" i="1"/>
  <c r="Z914" i="1"/>
  <c r="AB919" i="1"/>
  <c r="T890" i="1"/>
  <c r="AF890" i="1" s="1"/>
  <c r="S891" i="1"/>
  <c r="A916" i="1"/>
  <c r="X915" i="1"/>
  <c r="K915" i="1"/>
  <c r="J892" i="1" l="1"/>
  <c r="AC893" i="1"/>
  <c r="AE893" i="1" s="1"/>
  <c r="G893" i="1"/>
  <c r="F893" i="1" s="1"/>
  <c r="O893" i="1" s="1"/>
  <c r="R893" i="1" s="1"/>
  <c r="P894" i="1"/>
  <c r="Q894" i="1"/>
  <c r="L895" i="1"/>
  <c r="M894" i="1"/>
  <c r="N894" i="1" s="1"/>
  <c r="AJ916" i="1"/>
  <c r="Y915" i="1"/>
  <c r="I916" i="1"/>
  <c r="H916" i="1" s="1"/>
  <c r="Z915" i="1"/>
  <c r="AA915" i="1" s="1"/>
  <c r="AH915" i="1" s="1"/>
  <c r="C916" i="1"/>
  <c r="K916" i="1"/>
  <c r="X916" i="1"/>
  <c r="A917" i="1"/>
  <c r="AB920" i="1"/>
  <c r="T891" i="1"/>
  <c r="AF891" i="1" s="1"/>
  <c r="S892" i="1"/>
  <c r="J893" i="1" l="1"/>
  <c r="G894" i="1"/>
  <c r="F894" i="1" s="1"/>
  <c r="J894" i="1" s="1"/>
  <c r="AC894" i="1"/>
  <c r="AE894" i="1" s="1"/>
  <c r="L896" i="1"/>
  <c r="M895" i="1"/>
  <c r="N895" i="1" s="1"/>
  <c r="P895" i="1"/>
  <c r="Q895" i="1"/>
  <c r="Z916" i="1"/>
  <c r="AA916" i="1" s="1"/>
  <c r="AH916" i="1" s="1"/>
  <c r="I917" i="1"/>
  <c r="H917" i="1" s="1"/>
  <c r="Y916" i="1"/>
  <c r="C917" i="1"/>
  <c r="AJ917" i="1"/>
  <c r="T892" i="1"/>
  <c r="AF892" i="1" s="1"/>
  <c r="S893" i="1"/>
  <c r="AB921" i="1"/>
  <c r="A918" i="1"/>
  <c r="X917" i="1"/>
  <c r="K917" i="1"/>
  <c r="O894" i="1" l="1"/>
  <c r="R894" i="1" s="1"/>
  <c r="AC895" i="1"/>
  <c r="AE895" i="1" s="1"/>
  <c r="G895" i="1"/>
  <c r="F895" i="1" s="1"/>
  <c r="O895" i="1" s="1"/>
  <c r="R895" i="1" s="1"/>
  <c r="M896" i="1"/>
  <c r="N896" i="1" s="1"/>
  <c r="P896" i="1"/>
  <c r="Q896" i="1"/>
  <c r="L897" i="1"/>
  <c r="AJ918" i="1"/>
  <c r="Z917" i="1"/>
  <c r="AA917" i="1" s="1"/>
  <c r="AH917" i="1" s="1"/>
  <c r="I918" i="1"/>
  <c r="H918" i="1" s="1"/>
  <c r="C918" i="1"/>
  <c r="Y917" i="1"/>
  <c r="X918" i="1"/>
  <c r="A919" i="1"/>
  <c r="K918" i="1"/>
  <c r="T893" i="1"/>
  <c r="AF893" i="1" s="1"/>
  <c r="S894" i="1"/>
  <c r="AB922" i="1"/>
  <c r="J895" i="1" l="1"/>
  <c r="M897" i="1"/>
  <c r="N897" i="1" s="1"/>
  <c r="P897" i="1"/>
  <c r="Q897" i="1"/>
  <c r="L898" i="1"/>
  <c r="AC896" i="1"/>
  <c r="AE896" i="1" s="1"/>
  <c r="G896" i="1"/>
  <c r="F896" i="1" s="1"/>
  <c r="O896" i="1" s="1"/>
  <c r="R896" i="1" s="1"/>
  <c r="AB923" i="1"/>
  <c r="T894" i="1"/>
  <c r="AF894" i="1" s="1"/>
  <c r="S895" i="1"/>
  <c r="K919" i="1"/>
  <c r="A920" i="1"/>
  <c r="X919" i="1"/>
  <c r="Y918" i="1"/>
  <c r="C919" i="1"/>
  <c r="AJ919" i="1"/>
  <c r="Z918" i="1"/>
  <c r="AA918" i="1" s="1"/>
  <c r="AH918" i="1" s="1"/>
  <c r="I919" i="1"/>
  <c r="H919" i="1" s="1"/>
  <c r="J896" i="1" l="1"/>
  <c r="Q898" i="1"/>
  <c r="L899" i="1"/>
  <c r="M898" i="1"/>
  <c r="N898" i="1" s="1"/>
  <c r="P898" i="1"/>
  <c r="AC897" i="1"/>
  <c r="AE897" i="1" s="1"/>
  <c r="G897" i="1"/>
  <c r="F897" i="1" s="1"/>
  <c r="J897" i="1" s="1"/>
  <c r="K920" i="1"/>
  <c r="X920" i="1"/>
  <c r="A921" i="1"/>
  <c r="T895" i="1"/>
  <c r="AF895" i="1" s="1"/>
  <c r="S896" i="1"/>
  <c r="AJ920" i="1"/>
  <c r="Y919" i="1"/>
  <c r="I920" i="1"/>
  <c r="H920" i="1" s="1"/>
  <c r="Z919" i="1"/>
  <c r="AA919" i="1" s="1"/>
  <c r="AH919" i="1" s="1"/>
  <c r="C920" i="1"/>
  <c r="AB924" i="1"/>
  <c r="AC898" i="1" l="1"/>
  <c r="AE898" i="1" s="1"/>
  <c r="G898" i="1"/>
  <c r="F898" i="1" s="1"/>
  <c r="O898" i="1" s="1"/>
  <c r="R898" i="1" s="1"/>
  <c r="L900" i="1"/>
  <c r="M899" i="1"/>
  <c r="N899" i="1" s="1"/>
  <c r="P899" i="1"/>
  <c r="Q899" i="1"/>
  <c r="O897" i="1"/>
  <c r="R897" i="1" s="1"/>
  <c r="K921" i="1"/>
  <c r="A922" i="1"/>
  <c r="X921" i="1"/>
  <c r="T896" i="1"/>
  <c r="AF896" i="1" s="1"/>
  <c r="S897" i="1"/>
  <c r="Z920" i="1"/>
  <c r="AA920" i="1" s="1"/>
  <c r="AH920" i="1" s="1"/>
  <c r="AJ921" i="1"/>
  <c r="I921" i="1"/>
  <c r="H921" i="1" s="1"/>
  <c r="Y920" i="1"/>
  <c r="C921" i="1"/>
  <c r="AB925" i="1"/>
  <c r="J898" i="1" l="1"/>
  <c r="G899" i="1"/>
  <c r="F899" i="1" s="1"/>
  <c r="J899" i="1" s="1"/>
  <c r="AC899" i="1"/>
  <c r="AE899" i="1" s="1"/>
  <c r="M900" i="1"/>
  <c r="N900" i="1" s="1"/>
  <c r="L901" i="1"/>
  <c r="P900" i="1"/>
  <c r="Q900" i="1"/>
  <c r="AB926" i="1"/>
  <c r="T897" i="1"/>
  <c r="AF897" i="1" s="1"/>
  <c r="S898" i="1"/>
  <c r="X922" i="1"/>
  <c r="A923" i="1"/>
  <c r="K922" i="1"/>
  <c r="Z921" i="1"/>
  <c r="AA921" i="1" s="1"/>
  <c r="AH921" i="1" s="1"/>
  <c r="Y921" i="1"/>
  <c r="AJ922" i="1"/>
  <c r="I922" i="1"/>
  <c r="H922" i="1" s="1"/>
  <c r="C922" i="1"/>
  <c r="O899" i="1" l="1"/>
  <c r="R899" i="1" s="1"/>
  <c r="M901" i="1"/>
  <c r="N901" i="1" s="1"/>
  <c r="P901" i="1"/>
  <c r="Q901" i="1"/>
  <c r="L902" i="1"/>
  <c r="G900" i="1"/>
  <c r="F900" i="1" s="1"/>
  <c r="O900" i="1" s="1"/>
  <c r="R900" i="1" s="1"/>
  <c r="AC900" i="1"/>
  <c r="AE900" i="1" s="1"/>
  <c r="X923" i="1"/>
  <c r="K923" i="1"/>
  <c r="A924" i="1"/>
  <c r="T898" i="1"/>
  <c r="AF898" i="1" s="1"/>
  <c r="S899" i="1"/>
  <c r="AJ923" i="1"/>
  <c r="Z922" i="1"/>
  <c r="AA922" i="1" s="1"/>
  <c r="AH922" i="1" s="1"/>
  <c r="I923" i="1"/>
  <c r="H923" i="1" s="1"/>
  <c r="C923" i="1"/>
  <c r="Y922" i="1"/>
  <c r="AB927" i="1"/>
  <c r="J900" i="1" l="1"/>
  <c r="M902" i="1"/>
  <c r="N902" i="1" s="1"/>
  <c r="P902" i="1"/>
  <c r="Q902" i="1"/>
  <c r="L903" i="1"/>
  <c r="G901" i="1"/>
  <c r="F901" i="1" s="1"/>
  <c r="O901" i="1" s="1"/>
  <c r="R901" i="1" s="1"/>
  <c r="AC901" i="1"/>
  <c r="AE901" i="1" s="1"/>
  <c r="T899" i="1"/>
  <c r="AF899" i="1" s="1"/>
  <c r="S900" i="1"/>
  <c r="Y923" i="1"/>
  <c r="C924" i="1"/>
  <c r="Z923" i="1"/>
  <c r="AA923" i="1" s="1"/>
  <c r="AH923" i="1" s="1"/>
  <c r="AJ924" i="1"/>
  <c r="I924" i="1"/>
  <c r="H924" i="1" s="1"/>
  <c r="A925" i="1"/>
  <c r="K924" i="1"/>
  <c r="X924" i="1"/>
  <c r="AB928" i="1"/>
  <c r="J901" i="1" l="1"/>
  <c r="M903" i="1"/>
  <c r="N903" i="1" s="1"/>
  <c r="L904" i="1"/>
  <c r="P903" i="1"/>
  <c r="Q903" i="1"/>
  <c r="AC902" i="1"/>
  <c r="AE902" i="1" s="1"/>
  <c r="G902" i="1"/>
  <c r="F902" i="1" s="1"/>
  <c r="O902" i="1" s="1"/>
  <c r="R902" i="1" s="1"/>
  <c r="X925" i="1"/>
  <c r="K925" i="1"/>
  <c r="A926" i="1"/>
  <c r="T900" i="1"/>
  <c r="AF900" i="1" s="1"/>
  <c r="S901" i="1"/>
  <c r="I925" i="1"/>
  <c r="H925" i="1" s="1"/>
  <c r="Y924" i="1"/>
  <c r="C925" i="1"/>
  <c r="AJ925" i="1"/>
  <c r="Z924" i="1"/>
  <c r="AA924" i="1" s="1"/>
  <c r="AH924" i="1" s="1"/>
  <c r="AB929" i="1"/>
  <c r="J902" i="1" l="1"/>
  <c r="L905" i="1"/>
  <c r="M904" i="1"/>
  <c r="N904" i="1" s="1"/>
  <c r="P904" i="1"/>
  <c r="Q904" i="1"/>
  <c r="G903" i="1"/>
  <c r="F903" i="1" s="1"/>
  <c r="J903" i="1" s="1"/>
  <c r="AC903" i="1"/>
  <c r="AE903" i="1" s="1"/>
  <c r="T901" i="1"/>
  <c r="AF901" i="1" s="1"/>
  <c r="S902" i="1"/>
  <c r="Z925" i="1"/>
  <c r="AA925" i="1" s="1"/>
  <c r="AH925" i="1" s="1"/>
  <c r="C926" i="1"/>
  <c r="Y925" i="1"/>
  <c r="AJ926" i="1"/>
  <c r="I926" i="1"/>
  <c r="H926" i="1" s="1"/>
  <c r="A927" i="1"/>
  <c r="K926" i="1"/>
  <c r="X926" i="1"/>
  <c r="AB930" i="1"/>
  <c r="O903" i="1" l="1"/>
  <c r="R903" i="1" s="1"/>
  <c r="AC904" i="1"/>
  <c r="AE904" i="1" s="1"/>
  <c r="G904" i="1"/>
  <c r="F904" i="1" s="1"/>
  <c r="O904" i="1" s="1"/>
  <c r="R904" i="1" s="1"/>
  <c r="M905" i="1"/>
  <c r="N905" i="1" s="1"/>
  <c r="P905" i="1"/>
  <c r="Q905" i="1"/>
  <c r="L906" i="1"/>
  <c r="I927" i="1"/>
  <c r="H927" i="1" s="1"/>
  <c r="Z926" i="1"/>
  <c r="AA926" i="1" s="1"/>
  <c r="AH926" i="1" s="1"/>
  <c r="C927" i="1"/>
  <c r="Y926" i="1"/>
  <c r="AJ927" i="1"/>
  <c r="T902" i="1"/>
  <c r="AF902" i="1" s="1"/>
  <c r="S903" i="1"/>
  <c r="AB931" i="1"/>
  <c r="X927" i="1"/>
  <c r="K927" i="1"/>
  <c r="A928" i="1"/>
  <c r="J904" i="1" l="1"/>
  <c r="G905" i="1"/>
  <c r="F905" i="1" s="1"/>
  <c r="J905" i="1" s="1"/>
  <c r="AC905" i="1"/>
  <c r="AE905" i="1" s="1"/>
  <c r="M906" i="1"/>
  <c r="N906" i="1" s="1"/>
  <c r="P906" i="1"/>
  <c r="Q906" i="1"/>
  <c r="L907" i="1"/>
  <c r="A929" i="1"/>
  <c r="K928" i="1"/>
  <c r="X928" i="1"/>
  <c r="AB932" i="1"/>
  <c r="T903" i="1"/>
  <c r="AF903" i="1" s="1"/>
  <c r="S904" i="1"/>
  <c r="Y927" i="1"/>
  <c r="C928" i="1"/>
  <c r="AJ928" i="1"/>
  <c r="Z927" i="1"/>
  <c r="AA927" i="1" s="1"/>
  <c r="AH927" i="1" s="1"/>
  <c r="I928" i="1"/>
  <c r="H928" i="1" s="1"/>
  <c r="O905" i="1" l="1"/>
  <c r="R905" i="1" s="1"/>
  <c r="P907" i="1"/>
  <c r="Q907" i="1"/>
  <c r="L908" i="1"/>
  <c r="M907" i="1"/>
  <c r="N907" i="1" s="1"/>
  <c r="AC906" i="1"/>
  <c r="AE906" i="1" s="1"/>
  <c r="G906" i="1"/>
  <c r="F906" i="1" s="1"/>
  <c r="J906" i="1" s="1"/>
  <c r="I929" i="1"/>
  <c r="H929" i="1" s="1"/>
  <c r="Y928" i="1"/>
  <c r="C929" i="1"/>
  <c r="Z928" i="1"/>
  <c r="AA928" i="1" s="1"/>
  <c r="AH928" i="1" s="1"/>
  <c r="AJ929" i="1"/>
  <c r="T904" i="1"/>
  <c r="AF904" i="1" s="1"/>
  <c r="S905" i="1"/>
  <c r="AB933" i="1"/>
  <c r="X929" i="1"/>
  <c r="K929" i="1"/>
  <c r="A930" i="1"/>
  <c r="O906" i="1" l="1"/>
  <c r="R906" i="1" s="1"/>
  <c r="AC907" i="1"/>
  <c r="AE907" i="1" s="1"/>
  <c r="G907" i="1"/>
  <c r="F907" i="1" s="1"/>
  <c r="O907" i="1" s="1"/>
  <c r="R907" i="1" s="1"/>
  <c r="M908" i="1"/>
  <c r="N908" i="1" s="1"/>
  <c r="P908" i="1"/>
  <c r="Q908" i="1"/>
  <c r="L909" i="1"/>
  <c r="T905" i="1"/>
  <c r="AF905" i="1" s="1"/>
  <c r="S906" i="1"/>
  <c r="Z929" i="1"/>
  <c r="AA929" i="1" s="1"/>
  <c r="AH929" i="1" s="1"/>
  <c r="AJ930" i="1"/>
  <c r="I930" i="1"/>
  <c r="H930" i="1" s="1"/>
  <c r="Y929" i="1"/>
  <c r="C930" i="1"/>
  <c r="X930" i="1"/>
  <c r="K930" i="1"/>
  <c r="A931" i="1"/>
  <c r="AB934" i="1"/>
  <c r="J907" i="1" l="1"/>
  <c r="Q909" i="1"/>
  <c r="M909" i="1"/>
  <c r="N909" i="1" s="1"/>
  <c r="P909" i="1"/>
  <c r="L910" i="1"/>
  <c r="G908" i="1"/>
  <c r="F908" i="1" s="1"/>
  <c r="J908" i="1" s="1"/>
  <c r="AC908" i="1"/>
  <c r="AE908" i="1" s="1"/>
  <c r="AB935" i="1"/>
  <c r="T906" i="1"/>
  <c r="AF906" i="1" s="1"/>
  <c r="S907" i="1"/>
  <c r="Z930" i="1"/>
  <c r="AA930" i="1" s="1"/>
  <c r="AH930" i="1" s="1"/>
  <c r="C931" i="1"/>
  <c r="AJ931" i="1"/>
  <c r="I931" i="1"/>
  <c r="H931" i="1" s="1"/>
  <c r="Y930" i="1"/>
  <c r="X931" i="1"/>
  <c r="K931" i="1"/>
  <c r="A932" i="1"/>
  <c r="Q910" i="1" l="1"/>
  <c r="L911" i="1"/>
  <c r="P910" i="1"/>
  <c r="M910" i="1"/>
  <c r="N910" i="1" s="1"/>
  <c r="O908" i="1"/>
  <c r="R908" i="1" s="1"/>
  <c r="AC909" i="1"/>
  <c r="AE909" i="1" s="1"/>
  <c r="G909" i="1"/>
  <c r="F909" i="1" s="1"/>
  <c r="O909" i="1" s="1"/>
  <c r="R909" i="1" s="1"/>
  <c r="A933" i="1"/>
  <c r="K932" i="1"/>
  <c r="X932" i="1"/>
  <c r="T907" i="1"/>
  <c r="AF907" i="1" s="1"/>
  <c r="S908" i="1"/>
  <c r="I932" i="1"/>
  <c r="H932" i="1" s="1"/>
  <c r="Y931" i="1"/>
  <c r="C932" i="1"/>
  <c r="Z931" i="1"/>
  <c r="AA931" i="1" s="1"/>
  <c r="AH931" i="1" s="1"/>
  <c r="AJ932" i="1"/>
  <c r="AB936" i="1"/>
  <c r="J909" i="1" l="1"/>
  <c r="AC910" i="1"/>
  <c r="AE910" i="1" s="1"/>
  <c r="G910" i="1"/>
  <c r="F910" i="1" s="1"/>
  <c r="O910" i="1" s="1"/>
  <c r="R910" i="1" s="1"/>
  <c r="M911" i="1"/>
  <c r="N911" i="1" s="1"/>
  <c r="L912" i="1"/>
  <c r="P911" i="1"/>
  <c r="Q911" i="1"/>
  <c r="T908" i="1"/>
  <c r="AF908" i="1" s="1"/>
  <c r="S909" i="1"/>
  <c r="AJ933" i="1"/>
  <c r="Z932" i="1"/>
  <c r="AA932" i="1" s="1"/>
  <c r="AH932" i="1" s="1"/>
  <c r="I933" i="1"/>
  <c r="H933" i="1" s="1"/>
  <c r="Y932" i="1"/>
  <c r="C933" i="1"/>
  <c r="AB937" i="1"/>
  <c r="X933" i="1"/>
  <c r="K933" i="1"/>
  <c r="A934" i="1"/>
  <c r="J910" i="1" l="1"/>
  <c r="L913" i="1"/>
  <c r="Q912" i="1"/>
  <c r="M912" i="1"/>
  <c r="N912" i="1" s="1"/>
  <c r="P912" i="1"/>
  <c r="AC911" i="1"/>
  <c r="AE911" i="1" s="1"/>
  <c r="G911" i="1"/>
  <c r="F911" i="1" s="1"/>
  <c r="O911" i="1" s="1"/>
  <c r="R911" i="1" s="1"/>
  <c r="X934" i="1"/>
  <c r="A935" i="1"/>
  <c r="K934" i="1"/>
  <c r="T909" i="1"/>
  <c r="AF909" i="1" s="1"/>
  <c r="S910" i="1"/>
  <c r="Y933" i="1"/>
  <c r="C934" i="1"/>
  <c r="AJ934" i="1"/>
  <c r="I934" i="1"/>
  <c r="H934" i="1" s="1"/>
  <c r="Z933" i="1"/>
  <c r="AA933" i="1" s="1"/>
  <c r="AH933" i="1" s="1"/>
  <c r="AB938" i="1"/>
  <c r="AC912" i="1" l="1"/>
  <c r="AE912" i="1" s="1"/>
  <c r="G912" i="1"/>
  <c r="F912" i="1" s="1"/>
  <c r="J912" i="1" s="1"/>
  <c r="J911" i="1"/>
  <c r="M913" i="1"/>
  <c r="N913" i="1" s="1"/>
  <c r="P913" i="1"/>
  <c r="Q913" i="1"/>
  <c r="L914" i="1"/>
  <c r="X935" i="1"/>
  <c r="K935" i="1"/>
  <c r="A936" i="1"/>
  <c r="AB939" i="1"/>
  <c r="Z934" i="1"/>
  <c r="AA934" i="1" s="1"/>
  <c r="AH934" i="1" s="1"/>
  <c r="C935" i="1"/>
  <c r="AJ935" i="1"/>
  <c r="I935" i="1"/>
  <c r="H935" i="1" s="1"/>
  <c r="Y934" i="1"/>
  <c r="T910" i="1"/>
  <c r="AF910" i="1" s="1"/>
  <c r="S911" i="1"/>
  <c r="O912" i="1" l="1"/>
  <c r="R912" i="1" s="1"/>
  <c r="G913" i="1"/>
  <c r="F913" i="1" s="1"/>
  <c r="O913" i="1" s="1"/>
  <c r="R913" i="1" s="1"/>
  <c r="AC913" i="1"/>
  <c r="AE913" i="1" s="1"/>
  <c r="M914" i="1"/>
  <c r="N914" i="1" s="1"/>
  <c r="Q914" i="1"/>
  <c r="P914" i="1"/>
  <c r="L915" i="1"/>
  <c r="C936" i="1"/>
  <c r="Y935" i="1"/>
  <c r="AJ936" i="1"/>
  <c r="I936" i="1"/>
  <c r="H936" i="1" s="1"/>
  <c r="Z935" i="1"/>
  <c r="AA935" i="1" s="1"/>
  <c r="AH935" i="1" s="1"/>
  <c r="T911" i="1"/>
  <c r="AF911" i="1" s="1"/>
  <c r="S912" i="1"/>
  <c r="X936" i="1"/>
  <c r="A937" i="1"/>
  <c r="K936" i="1"/>
  <c r="AB940" i="1"/>
  <c r="J913" i="1" l="1"/>
  <c r="M915" i="1"/>
  <c r="N915" i="1" s="1"/>
  <c r="L916" i="1"/>
  <c r="AC914" i="1"/>
  <c r="AE914" i="1" s="1"/>
  <c r="G914" i="1"/>
  <c r="F914" i="1" s="1"/>
  <c r="O914" i="1" s="1"/>
  <c r="R914" i="1" s="1"/>
  <c r="Y936" i="1"/>
  <c r="C937" i="1"/>
  <c r="Z936" i="1"/>
  <c r="AA936" i="1" s="1"/>
  <c r="AH936" i="1" s="1"/>
  <c r="AJ937" i="1"/>
  <c r="I937" i="1"/>
  <c r="H937" i="1" s="1"/>
  <c r="T912" i="1"/>
  <c r="AF912" i="1" s="1"/>
  <c r="S913" i="1"/>
  <c r="X937" i="1"/>
  <c r="K937" i="1"/>
  <c r="A938" i="1"/>
  <c r="AB941" i="1"/>
  <c r="P915" i="1" l="1"/>
  <c r="Q915" i="1" s="1"/>
  <c r="Q916" i="1" s="1"/>
  <c r="J914" i="1"/>
  <c r="M916" i="1"/>
  <c r="N916" i="1" s="1"/>
  <c r="L917" i="1"/>
  <c r="AC915" i="1"/>
  <c r="AE915" i="1" s="1"/>
  <c r="G915" i="1"/>
  <c r="F915" i="1" s="1"/>
  <c r="O915" i="1" s="1"/>
  <c r="AB942" i="1"/>
  <c r="I938" i="1"/>
  <c r="H938" i="1" s="1"/>
  <c r="Z937" i="1"/>
  <c r="AA937" i="1" s="1"/>
  <c r="AH937" i="1" s="1"/>
  <c r="C938" i="1"/>
  <c r="Y937" i="1"/>
  <c r="AJ938" i="1"/>
  <c r="T913" i="1"/>
  <c r="AF913" i="1" s="1"/>
  <c r="S914" i="1"/>
  <c r="X938" i="1"/>
  <c r="K938" i="1"/>
  <c r="A939" i="1"/>
  <c r="P916" i="1" l="1"/>
  <c r="P917" i="1" s="1"/>
  <c r="Q917" i="1"/>
  <c r="J915" i="1"/>
  <c r="M917" i="1"/>
  <c r="N917" i="1" s="1"/>
  <c r="L918" i="1"/>
  <c r="G916" i="1"/>
  <c r="F916" i="1" s="1"/>
  <c r="O916" i="1" s="1"/>
  <c r="R916" i="1" s="1"/>
  <c r="AC916" i="1"/>
  <c r="AE916" i="1" s="1"/>
  <c r="C939" i="1"/>
  <c r="Y938" i="1"/>
  <c r="AJ939" i="1"/>
  <c r="I939" i="1"/>
  <c r="H939" i="1" s="1"/>
  <c r="Z938" i="1"/>
  <c r="AA938" i="1" s="1"/>
  <c r="AH938" i="1" s="1"/>
  <c r="AB943" i="1"/>
  <c r="A940" i="1"/>
  <c r="X939" i="1"/>
  <c r="K939" i="1"/>
  <c r="T914" i="1"/>
  <c r="S915" i="1"/>
  <c r="R915" i="1"/>
  <c r="J916" i="1" l="1"/>
  <c r="M918" i="1"/>
  <c r="N918" i="1" s="1"/>
  <c r="L919" i="1"/>
  <c r="G917" i="1"/>
  <c r="F917" i="1" s="1"/>
  <c r="O917" i="1" s="1"/>
  <c r="R917" i="1" s="1"/>
  <c r="AC917" i="1"/>
  <c r="AE917" i="1" s="1"/>
  <c r="Q918" i="1"/>
  <c r="P918" i="1"/>
  <c r="AB944" i="1"/>
  <c r="AF914" i="1"/>
  <c r="AA914" i="1"/>
  <c r="A941" i="1"/>
  <c r="X940" i="1"/>
  <c r="K940" i="1"/>
  <c r="T915" i="1"/>
  <c r="AF915" i="1" s="1"/>
  <c r="S916" i="1"/>
  <c r="Z939" i="1"/>
  <c r="AA939" i="1" s="1"/>
  <c r="AH939" i="1" s="1"/>
  <c r="C940" i="1"/>
  <c r="AJ940" i="1"/>
  <c r="Y939" i="1"/>
  <c r="I940" i="1"/>
  <c r="H940" i="1" s="1"/>
  <c r="L920" i="1" l="1"/>
  <c r="M919" i="1"/>
  <c r="N919" i="1" s="1"/>
  <c r="Q919" i="1"/>
  <c r="P919" i="1"/>
  <c r="AC918" i="1"/>
  <c r="AE918" i="1" s="1"/>
  <c r="G918" i="1"/>
  <c r="F918" i="1" s="1"/>
  <c r="J918" i="1" s="1"/>
  <c r="J917" i="1"/>
  <c r="Z940" i="1"/>
  <c r="AA940" i="1" s="1"/>
  <c r="AH940" i="1" s="1"/>
  <c r="AJ941" i="1"/>
  <c r="I941" i="1"/>
  <c r="H941" i="1" s="1"/>
  <c r="Y940" i="1"/>
  <c r="C941" i="1"/>
  <c r="K941" i="1"/>
  <c r="X941" i="1"/>
  <c r="A942" i="1"/>
  <c r="AB945" i="1"/>
  <c r="T916" i="1"/>
  <c r="AF916" i="1" s="1"/>
  <c r="S917" i="1"/>
  <c r="AH914" i="1"/>
  <c r="G919" i="1" l="1"/>
  <c r="F919" i="1" s="1"/>
  <c r="J919" i="1" s="1"/>
  <c r="AC919" i="1"/>
  <c r="AE919" i="1" s="1"/>
  <c r="O918" i="1"/>
  <c r="R918" i="1" s="1"/>
  <c r="P920" i="1"/>
  <c r="M920" i="1"/>
  <c r="N920" i="1" s="1"/>
  <c r="Q920" i="1"/>
  <c r="L921" i="1"/>
  <c r="K942" i="1"/>
  <c r="X942" i="1"/>
  <c r="A943" i="1"/>
  <c r="Y941" i="1"/>
  <c r="I942" i="1"/>
  <c r="H942" i="1" s="1"/>
  <c r="C942" i="1"/>
  <c r="Z941" i="1"/>
  <c r="AJ942" i="1"/>
  <c r="T917" i="1"/>
  <c r="AF917" i="1" s="1"/>
  <c r="S918" i="1"/>
  <c r="AB946" i="1"/>
  <c r="O919" i="1" l="1"/>
  <c r="R919" i="1" s="1"/>
  <c r="G920" i="1"/>
  <c r="F920" i="1" s="1"/>
  <c r="O920" i="1" s="1"/>
  <c r="R920" i="1" s="1"/>
  <c r="AC920" i="1"/>
  <c r="AE920" i="1" s="1"/>
  <c r="Q921" i="1"/>
  <c r="M921" i="1"/>
  <c r="N921" i="1" s="1"/>
  <c r="P921" i="1"/>
  <c r="L922" i="1"/>
  <c r="T918" i="1"/>
  <c r="AF918" i="1" s="1"/>
  <c r="S919" i="1"/>
  <c r="Z942" i="1"/>
  <c r="AA942" i="1" s="1"/>
  <c r="AH942" i="1" s="1"/>
  <c r="C943" i="1"/>
  <c r="Y942" i="1"/>
  <c r="AJ943" i="1"/>
  <c r="I943" i="1"/>
  <c r="H943" i="1" s="1"/>
  <c r="AB947" i="1"/>
  <c r="X943" i="1"/>
  <c r="A944" i="1"/>
  <c r="K943" i="1"/>
  <c r="J920" i="1" l="1"/>
  <c r="Q922" i="1"/>
  <c r="M922" i="1"/>
  <c r="N922" i="1" s="1"/>
  <c r="L923" i="1"/>
  <c r="P922" i="1"/>
  <c r="AC921" i="1"/>
  <c r="AE921" i="1" s="1"/>
  <c r="G921" i="1"/>
  <c r="F921" i="1" s="1"/>
  <c r="J921" i="1" s="1"/>
  <c r="Y943" i="1"/>
  <c r="AJ944" i="1"/>
  <c r="I944" i="1"/>
  <c r="H944" i="1" s="1"/>
  <c r="Z943" i="1"/>
  <c r="AA943" i="1" s="1"/>
  <c r="AH943" i="1" s="1"/>
  <c r="C944" i="1"/>
  <c r="T919" i="1"/>
  <c r="AF919" i="1" s="1"/>
  <c r="S920" i="1"/>
  <c r="K944" i="1"/>
  <c r="X944" i="1"/>
  <c r="A945" i="1"/>
  <c r="AB948" i="1"/>
  <c r="O921" i="1" l="1"/>
  <c r="R921" i="1" s="1"/>
  <c r="P923" i="1"/>
  <c r="Q923" i="1"/>
  <c r="L924" i="1"/>
  <c r="M923" i="1"/>
  <c r="N923" i="1" s="1"/>
  <c r="AC922" i="1"/>
  <c r="AE922" i="1" s="1"/>
  <c r="G922" i="1"/>
  <c r="F922" i="1" s="1"/>
  <c r="J922" i="1" s="1"/>
  <c r="AB949" i="1"/>
  <c r="Z944" i="1"/>
  <c r="AA944" i="1" s="1"/>
  <c r="AH944" i="1" s="1"/>
  <c r="I945" i="1"/>
  <c r="H945" i="1" s="1"/>
  <c r="Y944" i="1"/>
  <c r="C945" i="1"/>
  <c r="AJ945" i="1"/>
  <c r="T920" i="1"/>
  <c r="AF920" i="1" s="1"/>
  <c r="S921" i="1"/>
  <c r="A946" i="1"/>
  <c r="X945" i="1"/>
  <c r="K945" i="1"/>
  <c r="O922" i="1" l="1"/>
  <c r="R922" i="1" s="1"/>
  <c r="G923" i="1"/>
  <c r="F923" i="1" s="1"/>
  <c r="O923" i="1" s="1"/>
  <c r="R923" i="1" s="1"/>
  <c r="AC923" i="1"/>
  <c r="AE923" i="1" s="1"/>
  <c r="M924" i="1"/>
  <c r="N924" i="1" s="1"/>
  <c r="P924" i="1"/>
  <c r="Q924" i="1"/>
  <c r="L925" i="1"/>
  <c r="C946" i="1"/>
  <c r="Z945" i="1"/>
  <c r="AA945" i="1" s="1"/>
  <c r="AH945" i="1" s="1"/>
  <c r="AJ946" i="1"/>
  <c r="I946" i="1"/>
  <c r="H946" i="1" s="1"/>
  <c r="Y945" i="1"/>
  <c r="AB950" i="1"/>
  <c r="X946" i="1"/>
  <c r="K946" i="1"/>
  <c r="A947" i="1"/>
  <c r="T921" i="1"/>
  <c r="AF921" i="1" s="1"/>
  <c r="S922" i="1"/>
  <c r="J923" i="1" l="1"/>
  <c r="L926" i="1"/>
  <c r="P925" i="1"/>
  <c r="Q925" i="1"/>
  <c r="M925" i="1"/>
  <c r="N925" i="1" s="1"/>
  <c r="AC924" i="1"/>
  <c r="AE924" i="1" s="1"/>
  <c r="G924" i="1"/>
  <c r="F924" i="1" s="1"/>
  <c r="J924" i="1" s="1"/>
  <c r="X947" i="1"/>
  <c r="A948" i="1"/>
  <c r="K947" i="1"/>
  <c r="Y946" i="1"/>
  <c r="AJ947" i="1"/>
  <c r="I947" i="1"/>
  <c r="H947" i="1" s="1"/>
  <c r="Z946" i="1"/>
  <c r="AA946" i="1" s="1"/>
  <c r="AH946" i="1" s="1"/>
  <c r="C947" i="1"/>
  <c r="AB951" i="1"/>
  <c r="T922" i="1"/>
  <c r="AF922" i="1" s="1"/>
  <c r="S923" i="1"/>
  <c r="AC925" i="1" l="1"/>
  <c r="AE925" i="1" s="1"/>
  <c r="G925" i="1"/>
  <c r="F925" i="1" s="1"/>
  <c r="O925" i="1" s="1"/>
  <c r="R925" i="1" s="1"/>
  <c r="O924" i="1"/>
  <c r="R924" i="1" s="1"/>
  <c r="P926" i="1"/>
  <c r="L927" i="1"/>
  <c r="Q926" i="1"/>
  <c r="M926" i="1"/>
  <c r="N926" i="1" s="1"/>
  <c r="AB952" i="1"/>
  <c r="K948" i="1"/>
  <c r="X948" i="1"/>
  <c r="A949" i="1"/>
  <c r="T923" i="1"/>
  <c r="AF923" i="1" s="1"/>
  <c r="S924" i="1"/>
  <c r="C948" i="1"/>
  <c r="Y947" i="1"/>
  <c r="AJ948" i="1"/>
  <c r="I948" i="1"/>
  <c r="H948" i="1" s="1"/>
  <c r="Z947" i="1"/>
  <c r="AA947" i="1" s="1"/>
  <c r="AH947" i="1" s="1"/>
  <c r="J925" i="1" l="1"/>
  <c r="M927" i="1"/>
  <c r="N927" i="1" s="1"/>
  <c r="P927" i="1"/>
  <c r="Q927" i="1"/>
  <c r="L928" i="1"/>
  <c r="AC926" i="1"/>
  <c r="AE926" i="1" s="1"/>
  <c r="G926" i="1"/>
  <c r="F926" i="1" s="1"/>
  <c r="O926" i="1" s="1"/>
  <c r="R926" i="1" s="1"/>
  <c r="T924" i="1"/>
  <c r="AF924" i="1" s="1"/>
  <c r="S925" i="1"/>
  <c r="Z948" i="1"/>
  <c r="AA948" i="1" s="1"/>
  <c r="AH948" i="1" s="1"/>
  <c r="I949" i="1"/>
  <c r="H949" i="1" s="1"/>
  <c r="Y948" i="1"/>
  <c r="C949" i="1"/>
  <c r="AJ949" i="1"/>
  <c r="K949" i="1"/>
  <c r="A950" i="1"/>
  <c r="X949" i="1"/>
  <c r="AB953" i="1"/>
  <c r="Q928" i="1" l="1"/>
  <c r="M928" i="1"/>
  <c r="N928" i="1" s="1"/>
  <c r="L929" i="1"/>
  <c r="P928" i="1"/>
  <c r="J926" i="1"/>
  <c r="AC927" i="1"/>
  <c r="AE927" i="1" s="1"/>
  <c r="G927" i="1"/>
  <c r="F927" i="1" s="1"/>
  <c r="J927" i="1" s="1"/>
  <c r="T925" i="1"/>
  <c r="AF925" i="1" s="1"/>
  <c r="S926" i="1"/>
  <c r="A951" i="1"/>
  <c r="X950" i="1"/>
  <c r="K950" i="1"/>
  <c r="AB954" i="1"/>
  <c r="I950" i="1"/>
  <c r="H950" i="1" s="1"/>
  <c r="Z949" i="1"/>
  <c r="AA949" i="1" s="1"/>
  <c r="AH949" i="1" s="1"/>
  <c r="C950" i="1"/>
  <c r="AJ950" i="1"/>
  <c r="Y949" i="1"/>
  <c r="O927" i="1" l="1"/>
  <c r="R927" i="1" s="1"/>
  <c r="M929" i="1"/>
  <c r="N929" i="1" s="1"/>
  <c r="P929" i="1"/>
  <c r="Q929" i="1"/>
  <c r="L930" i="1"/>
  <c r="G928" i="1"/>
  <c r="F928" i="1" s="1"/>
  <c r="J928" i="1" s="1"/>
  <c r="AC928" i="1"/>
  <c r="AE928" i="1" s="1"/>
  <c r="Y950" i="1"/>
  <c r="C951" i="1"/>
  <c r="Z950" i="1"/>
  <c r="AA950" i="1" s="1"/>
  <c r="AH950" i="1" s="1"/>
  <c r="AJ951" i="1"/>
  <c r="I951" i="1"/>
  <c r="H951" i="1" s="1"/>
  <c r="AB955" i="1"/>
  <c r="T926" i="1"/>
  <c r="AF926" i="1" s="1"/>
  <c r="S927" i="1"/>
  <c r="X951" i="1"/>
  <c r="K951" i="1"/>
  <c r="A952" i="1"/>
  <c r="O928" i="1" l="1"/>
  <c r="R928" i="1" s="1"/>
  <c r="L931" i="1"/>
  <c r="M930" i="1"/>
  <c r="N930" i="1" s="1"/>
  <c r="Q930" i="1"/>
  <c r="P930" i="1"/>
  <c r="AC929" i="1"/>
  <c r="AE929" i="1" s="1"/>
  <c r="G929" i="1"/>
  <c r="F929" i="1" s="1"/>
  <c r="O929" i="1" s="1"/>
  <c r="R929" i="1" s="1"/>
  <c r="T927" i="1"/>
  <c r="S928" i="1"/>
  <c r="Z951" i="1"/>
  <c r="AA951" i="1" s="1"/>
  <c r="AH951" i="1" s="1"/>
  <c r="C952" i="1"/>
  <c r="AJ952" i="1"/>
  <c r="Y951" i="1"/>
  <c r="I952" i="1"/>
  <c r="H952" i="1" s="1"/>
  <c r="X952" i="1"/>
  <c r="K952" i="1"/>
  <c r="A953" i="1"/>
  <c r="AB956" i="1"/>
  <c r="AC930" i="1" l="1"/>
  <c r="AE930" i="1" s="1"/>
  <c r="G930" i="1"/>
  <c r="F930" i="1" s="1"/>
  <c r="J930" i="1" s="1"/>
  <c r="J929" i="1"/>
  <c r="P931" i="1"/>
  <c r="Q931" i="1"/>
  <c r="L932" i="1"/>
  <c r="M931" i="1"/>
  <c r="N931" i="1" s="1"/>
  <c r="K953" i="1"/>
  <c r="X953" i="1"/>
  <c r="A954" i="1"/>
  <c r="T928" i="1"/>
  <c r="S929" i="1"/>
  <c r="AB957" i="1"/>
  <c r="C953" i="1"/>
  <c r="Z952" i="1"/>
  <c r="AA952" i="1" s="1"/>
  <c r="AH952" i="1" s="1"/>
  <c r="AJ953" i="1"/>
  <c r="I953" i="1"/>
  <c r="H953" i="1" s="1"/>
  <c r="Y952" i="1"/>
  <c r="AF928" i="1"/>
  <c r="AF927" i="1"/>
  <c r="O930" i="1" l="1"/>
  <c r="R930" i="1" s="1"/>
  <c r="M932" i="1"/>
  <c r="N932" i="1" s="1"/>
  <c r="P932" i="1"/>
  <c r="Q932" i="1"/>
  <c r="L933" i="1"/>
  <c r="G931" i="1"/>
  <c r="F931" i="1" s="1"/>
  <c r="O931" i="1" s="1"/>
  <c r="R931" i="1" s="1"/>
  <c r="AC931" i="1"/>
  <c r="AE931" i="1" s="1"/>
  <c r="T929" i="1"/>
  <c r="AF929" i="1" s="1"/>
  <c r="S930" i="1"/>
  <c r="AB958" i="1"/>
  <c r="X954" i="1"/>
  <c r="A955" i="1"/>
  <c r="K954" i="1"/>
  <c r="Y953" i="1"/>
  <c r="I954" i="1"/>
  <c r="H954" i="1" s="1"/>
  <c r="Z953" i="1"/>
  <c r="AA953" i="1" s="1"/>
  <c r="AH953" i="1" s="1"/>
  <c r="C954" i="1"/>
  <c r="AJ954" i="1"/>
  <c r="L934" i="1" l="1"/>
  <c r="Q933" i="1"/>
  <c r="P933" i="1"/>
  <c r="M933" i="1"/>
  <c r="N933" i="1" s="1"/>
  <c r="J931" i="1"/>
  <c r="AC932" i="1"/>
  <c r="AE932" i="1" s="1"/>
  <c r="G932" i="1"/>
  <c r="F932" i="1" s="1"/>
  <c r="O932" i="1" s="1"/>
  <c r="R932" i="1" s="1"/>
  <c r="AB959" i="1"/>
  <c r="K955" i="1"/>
  <c r="A956" i="1"/>
  <c r="X955" i="1"/>
  <c r="T930" i="1"/>
  <c r="AF930" i="1" s="1"/>
  <c r="S931" i="1"/>
  <c r="AJ955" i="1"/>
  <c r="Y954" i="1"/>
  <c r="I955" i="1"/>
  <c r="H955" i="1" s="1"/>
  <c r="Z954" i="1"/>
  <c r="AA954" i="1" s="1"/>
  <c r="AH954" i="1" s="1"/>
  <c r="C955" i="1"/>
  <c r="J932" i="1" l="1"/>
  <c r="G933" i="1"/>
  <c r="F933" i="1" s="1"/>
  <c r="J933" i="1" s="1"/>
  <c r="AC933" i="1"/>
  <c r="AE933" i="1" s="1"/>
  <c r="Q934" i="1"/>
  <c r="M934" i="1"/>
  <c r="N934" i="1" s="1"/>
  <c r="L935" i="1"/>
  <c r="P934" i="1"/>
  <c r="Z955" i="1"/>
  <c r="AA955" i="1" s="1"/>
  <c r="AH955" i="1" s="1"/>
  <c r="C956" i="1"/>
  <c r="AJ956" i="1"/>
  <c r="Y955" i="1"/>
  <c r="I956" i="1"/>
  <c r="H956" i="1" s="1"/>
  <c r="K956" i="1"/>
  <c r="X956" i="1"/>
  <c r="A957" i="1"/>
  <c r="T931" i="1"/>
  <c r="AF931" i="1" s="1"/>
  <c r="S932" i="1"/>
  <c r="AB960" i="1"/>
  <c r="O933" i="1" l="1"/>
  <c r="R933" i="1" s="1"/>
  <c r="M935" i="1"/>
  <c r="N935" i="1" s="1"/>
  <c r="P935" i="1"/>
  <c r="L936" i="1"/>
  <c r="Q935" i="1"/>
  <c r="AC934" i="1"/>
  <c r="AE934" i="1" s="1"/>
  <c r="G934" i="1"/>
  <c r="F934" i="1" s="1"/>
  <c r="J934" i="1" s="1"/>
  <c r="AB961" i="1"/>
  <c r="T932" i="1"/>
  <c r="AF932" i="1" s="1"/>
  <c r="S933" i="1"/>
  <c r="K957" i="1"/>
  <c r="A958" i="1"/>
  <c r="X957" i="1"/>
  <c r="AJ957" i="1"/>
  <c r="Z956" i="1"/>
  <c r="AA956" i="1" s="1"/>
  <c r="AH956" i="1" s="1"/>
  <c r="I957" i="1"/>
  <c r="H957" i="1" s="1"/>
  <c r="Y956" i="1"/>
  <c r="C957" i="1"/>
  <c r="O934" i="1" l="1"/>
  <c r="R934" i="1" s="1"/>
  <c r="M936" i="1"/>
  <c r="N936" i="1" s="1"/>
  <c r="L937" i="1"/>
  <c r="P936" i="1"/>
  <c r="Q936" i="1"/>
  <c r="G935" i="1"/>
  <c r="F935" i="1" s="1"/>
  <c r="J935" i="1" s="1"/>
  <c r="AC935" i="1"/>
  <c r="AE935" i="1" s="1"/>
  <c r="K958" i="1"/>
  <c r="X958" i="1"/>
  <c r="A959" i="1"/>
  <c r="T933" i="1"/>
  <c r="AF933" i="1" s="1"/>
  <c r="S934" i="1"/>
  <c r="Y957" i="1"/>
  <c r="I958" i="1"/>
  <c r="H958" i="1" s="1"/>
  <c r="Z957" i="1"/>
  <c r="AA957" i="1" s="1"/>
  <c r="AH957" i="1" s="1"/>
  <c r="C958" i="1"/>
  <c r="AJ958" i="1"/>
  <c r="AB962" i="1"/>
  <c r="O935" i="1" l="1"/>
  <c r="R935" i="1" s="1"/>
  <c r="M937" i="1"/>
  <c r="N937" i="1" s="1"/>
  <c r="Q937" i="1"/>
  <c r="P937" i="1"/>
  <c r="L938" i="1"/>
  <c r="G936" i="1"/>
  <c r="F936" i="1" s="1"/>
  <c r="O936" i="1" s="1"/>
  <c r="R936" i="1" s="1"/>
  <c r="AC936" i="1"/>
  <c r="AE936" i="1" s="1"/>
  <c r="T934" i="1"/>
  <c r="AF934" i="1" s="1"/>
  <c r="S935" i="1"/>
  <c r="C959" i="1"/>
  <c r="Y958" i="1"/>
  <c r="AJ959" i="1"/>
  <c r="I959" i="1"/>
  <c r="H959" i="1" s="1"/>
  <c r="Z958" i="1"/>
  <c r="AA958" i="1" s="1"/>
  <c r="AH958" i="1" s="1"/>
  <c r="AB963" i="1"/>
  <c r="A960" i="1"/>
  <c r="K959" i="1"/>
  <c r="X959" i="1"/>
  <c r="J936" i="1" l="1"/>
  <c r="P938" i="1"/>
  <c r="M938" i="1"/>
  <c r="N938" i="1" s="1"/>
  <c r="Q938" i="1"/>
  <c r="L939" i="1"/>
  <c r="G937" i="1"/>
  <c r="F937" i="1" s="1"/>
  <c r="O937" i="1" s="1"/>
  <c r="R937" i="1" s="1"/>
  <c r="AC937" i="1"/>
  <c r="AE937" i="1" s="1"/>
  <c r="X960" i="1"/>
  <c r="K960" i="1"/>
  <c r="A961" i="1"/>
  <c r="AB964" i="1"/>
  <c r="Z959" i="1"/>
  <c r="AA959" i="1" s="1"/>
  <c r="AH959" i="1" s="1"/>
  <c r="C960" i="1"/>
  <c r="Y959" i="1"/>
  <c r="AJ960" i="1"/>
  <c r="I960" i="1"/>
  <c r="H960" i="1" s="1"/>
  <c r="T935" i="1"/>
  <c r="AF935" i="1" s="1"/>
  <c r="S936" i="1"/>
  <c r="M939" i="1" l="1"/>
  <c r="N939" i="1" s="1"/>
  <c r="P939" i="1"/>
  <c r="Q939" i="1"/>
  <c r="L940" i="1"/>
  <c r="AC938" i="1"/>
  <c r="AE938" i="1" s="1"/>
  <c r="G938" i="1"/>
  <c r="F938" i="1" s="1"/>
  <c r="J938" i="1" s="1"/>
  <c r="J937" i="1"/>
  <c r="X961" i="1"/>
  <c r="K961" i="1"/>
  <c r="A962" i="1"/>
  <c r="Y960" i="1"/>
  <c r="I961" i="1"/>
  <c r="H961" i="1" s="1"/>
  <c r="Z960" i="1"/>
  <c r="AA960" i="1" s="1"/>
  <c r="AH960" i="1" s="1"/>
  <c r="C961" i="1"/>
  <c r="AJ961" i="1"/>
  <c r="T936" i="1"/>
  <c r="AF936" i="1" s="1"/>
  <c r="S937" i="1"/>
  <c r="AB965" i="1"/>
  <c r="M940" i="1" l="1"/>
  <c r="N940" i="1" s="1"/>
  <c r="L941" i="1"/>
  <c r="P940" i="1"/>
  <c r="Q940" i="1"/>
  <c r="O938" i="1"/>
  <c r="R938" i="1" s="1"/>
  <c r="AC939" i="1"/>
  <c r="AE939" i="1" s="1"/>
  <c r="G939" i="1"/>
  <c r="F939" i="1" s="1"/>
  <c r="O939" i="1" s="1"/>
  <c r="R939" i="1" s="1"/>
  <c r="AB966" i="1"/>
  <c r="T937" i="1"/>
  <c r="AF937" i="1" s="1"/>
  <c r="S938" i="1"/>
  <c r="Z961" i="1"/>
  <c r="AA961" i="1" s="1"/>
  <c r="AH961" i="1" s="1"/>
  <c r="C962" i="1"/>
  <c r="Y961" i="1"/>
  <c r="AJ962" i="1"/>
  <c r="I962" i="1"/>
  <c r="H962" i="1" s="1"/>
  <c r="X962" i="1"/>
  <c r="A963" i="1"/>
  <c r="K962" i="1"/>
  <c r="J939" i="1" l="1"/>
  <c r="Q941" i="1"/>
  <c r="L942" i="1"/>
  <c r="P941" i="1"/>
  <c r="M941" i="1"/>
  <c r="N941" i="1" s="1"/>
  <c r="G940" i="1"/>
  <c r="F940" i="1" s="1"/>
  <c r="J940" i="1" s="1"/>
  <c r="AC940" i="1"/>
  <c r="AE940" i="1" s="1"/>
  <c r="T938" i="1"/>
  <c r="AF938" i="1" s="1"/>
  <c r="S939" i="1"/>
  <c r="Y962" i="1"/>
  <c r="I963" i="1"/>
  <c r="H963" i="1" s="1"/>
  <c r="Z962" i="1"/>
  <c r="AA962" i="1" s="1"/>
  <c r="AH962" i="1" s="1"/>
  <c r="C963" i="1"/>
  <c r="AJ963" i="1"/>
  <c r="K963" i="1"/>
  <c r="A964" i="1"/>
  <c r="X963" i="1"/>
  <c r="AB967" i="1"/>
  <c r="AC941" i="1" l="1"/>
  <c r="AE941" i="1" s="1"/>
  <c r="G941" i="1"/>
  <c r="F941" i="1" s="1"/>
  <c r="J941" i="1" s="1"/>
  <c r="L943" i="1"/>
  <c r="M942" i="1"/>
  <c r="N942" i="1" s="1"/>
  <c r="O940" i="1"/>
  <c r="R940" i="1" s="1"/>
  <c r="K964" i="1"/>
  <c r="X964" i="1"/>
  <c r="A965" i="1"/>
  <c r="T939" i="1"/>
  <c r="AF939" i="1" s="1"/>
  <c r="S940" i="1"/>
  <c r="AB968" i="1"/>
  <c r="C964" i="1"/>
  <c r="Z963" i="1"/>
  <c r="AA963" i="1" s="1"/>
  <c r="AH963" i="1" s="1"/>
  <c r="AJ964" i="1"/>
  <c r="I964" i="1"/>
  <c r="H964" i="1" s="1"/>
  <c r="Y963" i="1"/>
  <c r="O941" i="1" l="1"/>
  <c r="R941" i="1" s="1"/>
  <c r="G942" i="1"/>
  <c r="F942" i="1" s="1"/>
  <c r="J942" i="1" s="1"/>
  <c r="AC942" i="1"/>
  <c r="AE942" i="1" s="1"/>
  <c r="M943" i="1"/>
  <c r="N943" i="1" s="1"/>
  <c r="L944" i="1"/>
  <c r="AB969" i="1"/>
  <c r="T940" i="1"/>
  <c r="AF940" i="1" s="1"/>
  <c r="S941" i="1"/>
  <c r="Z964" i="1"/>
  <c r="AA964" i="1" s="1"/>
  <c r="AH964" i="1" s="1"/>
  <c r="C965" i="1"/>
  <c r="Y964" i="1"/>
  <c r="AJ965" i="1"/>
  <c r="I965" i="1"/>
  <c r="H965" i="1" s="1"/>
  <c r="X965" i="1"/>
  <c r="A966" i="1"/>
  <c r="K965" i="1"/>
  <c r="P942" i="1" l="1"/>
  <c r="Q942" i="1" s="1"/>
  <c r="O942" i="1"/>
  <c r="M944" i="1"/>
  <c r="N944" i="1" s="1"/>
  <c r="L945" i="1"/>
  <c r="AC943" i="1"/>
  <c r="AE943" i="1" s="1"/>
  <c r="G943" i="1"/>
  <c r="F943" i="1" s="1"/>
  <c r="O943" i="1" s="1"/>
  <c r="AB970" i="1"/>
  <c r="X966" i="1"/>
  <c r="A967" i="1"/>
  <c r="K966" i="1"/>
  <c r="T941" i="1"/>
  <c r="S942" i="1"/>
  <c r="Y965" i="1"/>
  <c r="I966" i="1"/>
  <c r="H966" i="1" s="1"/>
  <c r="Z965" i="1"/>
  <c r="AA965" i="1" s="1"/>
  <c r="AH965" i="1" s="1"/>
  <c r="C966" i="1"/>
  <c r="AJ966" i="1"/>
  <c r="P943" i="1" l="1"/>
  <c r="P944" i="1" s="1"/>
  <c r="P945" i="1" s="1"/>
  <c r="J943" i="1"/>
  <c r="M945" i="1"/>
  <c r="N945" i="1" s="1"/>
  <c r="L946" i="1"/>
  <c r="G944" i="1"/>
  <c r="F944" i="1" s="1"/>
  <c r="J944" i="1" s="1"/>
  <c r="AC944" i="1"/>
  <c r="AE944" i="1" s="1"/>
  <c r="Q943" i="1"/>
  <c r="R942" i="1"/>
  <c r="T942" i="1"/>
  <c r="AF942" i="1" s="1"/>
  <c r="S943" i="1"/>
  <c r="X967" i="1"/>
  <c r="K967" i="1"/>
  <c r="A968" i="1"/>
  <c r="AF941" i="1"/>
  <c r="AA941" i="1"/>
  <c r="Z966" i="1"/>
  <c r="AA966" i="1" s="1"/>
  <c r="AH966" i="1" s="1"/>
  <c r="C967" i="1"/>
  <c r="Y966" i="1"/>
  <c r="AJ967" i="1"/>
  <c r="I967" i="1"/>
  <c r="H967" i="1" s="1"/>
  <c r="AB971" i="1"/>
  <c r="O944" i="1" l="1"/>
  <c r="M946" i="1"/>
  <c r="N946" i="1" s="1"/>
  <c r="L947" i="1"/>
  <c r="AC945" i="1"/>
  <c r="AE945" i="1" s="1"/>
  <c r="G945" i="1"/>
  <c r="F945" i="1" s="1"/>
  <c r="O945" i="1" s="1"/>
  <c r="P946" i="1"/>
  <c r="AH941" i="1"/>
  <c r="Y967" i="1"/>
  <c r="I968" i="1"/>
  <c r="H968" i="1" s="1"/>
  <c r="Z967" i="1"/>
  <c r="AA967" i="1" s="1"/>
  <c r="AH967" i="1" s="1"/>
  <c r="C968" i="1"/>
  <c r="AJ968" i="1"/>
  <c r="Q944" i="1"/>
  <c r="R943" i="1"/>
  <c r="X968" i="1"/>
  <c r="A969" i="1"/>
  <c r="K968" i="1"/>
  <c r="T943" i="1"/>
  <c r="AF943" i="1" s="1"/>
  <c r="S944" i="1"/>
  <c r="AB972" i="1"/>
  <c r="J945" i="1" l="1"/>
  <c r="M947" i="1"/>
  <c r="N947" i="1" s="1"/>
  <c r="P947" i="1"/>
  <c r="L948" i="1"/>
  <c r="AC946" i="1"/>
  <c r="AE946" i="1" s="1"/>
  <c r="G946" i="1"/>
  <c r="F946" i="1" s="1"/>
  <c r="O946" i="1" s="1"/>
  <c r="AB973" i="1"/>
  <c r="T944" i="1"/>
  <c r="AF944" i="1" s="1"/>
  <c r="S945" i="1"/>
  <c r="X969" i="1"/>
  <c r="A970" i="1"/>
  <c r="K969" i="1"/>
  <c r="Q945" i="1"/>
  <c r="R944" i="1"/>
  <c r="AJ969" i="1"/>
  <c r="Y968" i="1"/>
  <c r="I969" i="1"/>
  <c r="H969" i="1" s="1"/>
  <c r="Z968" i="1"/>
  <c r="AA968" i="1" s="1"/>
  <c r="AH968" i="1" s="1"/>
  <c r="C969" i="1"/>
  <c r="J946" i="1" l="1"/>
  <c r="M948" i="1"/>
  <c r="N948" i="1" s="1"/>
  <c r="P948" i="1"/>
  <c r="L949" i="1"/>
  <c r="AC947" i="1"/>
  <c r="AE947" i="1" s="1"/>
  <c r="G947" i="1"/>
  <c r="F947" i="1" s="1"/>
  <c r="J947" i="1" s="1"/>
  <c r="Q946" i="1"/>
  <c r="R945" i="1"/>
  <c r="T945" i="1"/>
  <c r="AF945" i="1" s="1"/>
  <c r="S946" i="1"/>
  <c r="K970" i="1"/>
  <c r="X970" i="1"/>
  <c r="A971" i="1"/>
  <c r="Z969" i="1"/>
  <c r="AA969" i="1" s="1"/>
  <c r="AH969" i="1" s="1"/>
  <c r="AJ970" i="1"/>
  <c r="I970" i="1"/>
  <c r="H970" i="1" s="1"/>
  <c r="Y969" i="1"/>
  <c r="C970" i="1"/>
  <c r="AB974" i="1"/>
  <c r="M949" i="1" l="1"/>
  <c r="N949" i="1" s="1"/>
  <c r="L950" i="1"/>
  <c r="P949" i="1"/>
  <c r="AC948" i="1"/>
  <c r="AE948" i="1" s="1"/>
  <c r="G948" i="1"/>
  <c r="F948" i="1" s="1"/>
  <c r="O948" i="1" s="1"/>
  <c r="O947" i="1"/>
  <c r="AB975" i="1"/>
  <c r="X971" i="1"/>
  <c r="K971" i="1"/>
  <c r="A972" i="1"/>
  <c r="I971" i="1"/>
  <c r="H971" i="1" s="1"/>
  <c r="Z970" i="1"/>
  <c r="AA970" i="1" s="1"/>
  <c r="AH970" i="1" s="1"/>
  <c r="C971" i="1"/>
  <c r="Y970" i="1"/>
  <c r="AJ971" i="1"/>
  <c r="T946" i="1"/>
  <c r="AF946" i="1" s="1"/>
  <c r="S947" i="1"/>
  <c r="Q947" i="1"/>
  <c r="Q948" i="1" s="1"/>
  <c r="Q949" i="1" s="1"/>
  <c r="Q950" i="1" s="1"/>
  <c r="R946" i="1"/>
  <c r="J948" i="1" l="1"/>
  <c r="L951" i="1"/>
  <c r="P950" i="1"/>
  <c r="M950" i="1"/>
  <c r="N950" i="1" s="1"/>
  <c r="AC949" i="1"/>
  <c r="AE949" i="1" s="1"/>
  <c r="G949" i="1"/>
  <c r="F949" i="1" s="1"/>
  <c r="J949" i="1" s="1"/>
  <c r="R948" i="1"/>
  <c r="T947" i="1"/>
  <c r="AF947" i="1" s="1"/>
  <c r="S948" i="1"/>
  <c r="X972" i="1"/>
  <c r="A973" i="1"/>
  <c r="K972" i="1"/>
  <c r="AB976" i="1"/>
  <c r="R947" i="1"/>
  <c r="Y971" i="1"/>
  <c r="C972" i="1"/>
  <c r="Z971" i="1"/>
  <c r="AA971" i="1" s="1"/>
  <c r="AH971" i="1" s="1"/>
  <c r="AJ972" i="1"/>
  <c r="I972" i="1"/>
  <c r="H972" i="1" s="1"/>
  <c r="G950" i="1" l="1"/>
  <c r="F950" i="1" s="1"/>
  <c r="O950" i="1" s="1"/>
  <c r="R950" i="1" s="1"/>
  <c r="AC950" i="1"/>
  <c r="AE950" i="1" s="1"/>
  <c r="M951" i="1"/>
  <c r="N951" i="1" s="1"/>
  <c r="P951" i="1"/>
  <c r="L952" i="1"/>
  <c r="O949" i="1"/>
  <c r="R949" i="1" s="1"/>
  <c r="Q951" i="1"/>
  <c r="AB977" i="1"/>
  <c r="Z972" i="1"/>
  <c r="C973" i="1"/>
  <c r="Y972" i="1"/>
  <c r="AJ973" i="1"/>
  <c r="I973" i="1"/>
  <c r="H973" i="1" s="1"/>
  <c r="T948" i="1"/>
  <c r="AF948" i="1" s="1"/>
  <c r="S949" i="1"/>
  <c r="K973" i="1"/>
  <c r="X973" i="1"/>
  <c r="A974" i="1"/>
  <c r="J950" i="1" l="1"/>
  <c r="Q952" i="1"/>
  <c r="L953" i="1"/>
  <c r="P952" i="1"/>
  <c r="M952" i="1"/>
  <c r="N952" i="1" s="1"/>
  <c r="G951" i="1"/>
  <c r="F951" i="1" s="1"/>
  <c r="J951" i="1" s="1"/>
  <c r="AC951" i="1"/>
  <c r="AE951" i="1" s="1"/>
  <c r="T949" i="1"/>
  <c r="AF949" i="1" s="1"/>
  <c r="S950" i="1"/>
  <c r="AB978" i="1"/>
  <c r="A975" i="1"/>
  <c r="X974" i="1"/>
  <c r="K974" i="1"/>
  <c r="Z973" i="1"/>
  <c r="AA973" i="1" s="1"/>
  <c r="AH973" i="1" s="1"/>
  <c r="C974" i="1"/>
  <c r="AJ974" i="1"/>
  <c r="Y973" i="1"/>
  <c r="I974" i="1"/>
  <c r="H974" i="1" s="1"/>
  <c r="AC952" i="1" l="1"/>
  <c r="AE952" i="1" s="1"/>
  <c r="G952" i="1"/>
  <c r="F952" i="1" s="1"/>
  <c r="O952" i="1" s="1"/>
  <c r="R952" i="1" s="1"/>
  <c r="L954" i="1"/>
  <c r="M953" i="1"/>
  <c r="N953" i="1" s="1"/>
  <c r="P953" i="1"/>
  <c r="Q953" i="1"/>
  <c r="O951" i="1"/>
  <c r="R951" i="1" s="1"/>
  <c r="AB979" i="1"/>
  <c r="T950" i="1"/>
  <c r="AF950" i="1" s="1"/>
  <c r="S951" i="1"/>
  <c r="Z974" i="1"/>
  <c r="AA974" i="1" s="1"/>
  <c r="AH974" i="1" s="1"/>
  <c r="C975" i="1"/>
  <c r="AJ975" i="1"/>
  <c r="Y974" i="1"/>
  <c r="I975" i="1"/>
  <c r="H975" i="1" s="1"/>
  <c r="A976" i="1"/>
  <c r="X975" i="1"/>
  <c r="K975" i="1"/>
  <c r="J952" i="1" l="1"/>
  <c r="G953" i="1"/>
  <c r="F953" i="1" s="1"/>
  <c r="J953" i="1" s="1"/>
  <c r="AC953" i="1"/>
  <c r="AE953" i="1" s="1"/>
  <c r="L955" i="1"/>
  <c r="Q954" i="1"/>
  <c r="M954" i="1"/>
  <c r="N954" i="1" s="1"/>
  <c r="P954" i="1"/>
  <c r="AB980" i="1"/>
  <c r="K976" i="1"/>
  <c r="X976" i="1"/>
  <c r="A977" i="1"/>
  <c r="T951" i="1"/>
  <c r="AF951" i="1" s="1"/>
  <c r="S952" i="1"/>
  <c r="I976" i="1"/>
  <c r="H976" i="1" s="1"/>
  <c r="Y975" i="1"/>
  <c r="C976" i="1"/>
  <c r="AJ976" i="1"/>
  <c r="Z975" i="1"/>
  <c r="AA975" i="1" s="1"/>
  <c r="AH975" i="1" s="1"/>
  <c r="O953" i="1" l="1"/>
  <c r="R953" i="1" s="1"/>
  <c r="AC954" i="1"/>
  <c r="AE954" i="1" s="1"/>
  <c r="G954" i="1"/>
  <c r="F954" i="1" s="1"/>
  <c r="O954" i="1" s="1"/>
  <c r="R954" i="1" s="1"/>
  <c r="P955" i="1"/>
  <c r="M955" i="1"/>
  <c r="N955" i="1" s="1"/>
  <c r="Q955" i="1"/>
  <c r="L956" i="1"/>
  <c r="T952" i="1"/>
  <c r="AF952" i="1" s="1"/>
  <c r="S953" i="1"/>
  <c r="K977" i="1"/>
  <c r="A978" i="1"/>
  <c r="X977" i="1"/>
  <c r="AB981" i="1"/>
  <c r="Z976" i="1"/>
  <c r="AA976" i="1" s="1"/>
  <c r="AH976" i="1" s="1"/>
  <c r="C977" i="1"/>
  <c r="Y976" i="1"/>
  <c r="AJ977" i="1"/>
  <c r="I977" i="1"/>
  <c r="H977" i="1" s="1"/>
  <c r="J954" i="1" l="1"/>
  <c r="M956" i="1"/>
  <c r="N956" i="1" s="1"/>
  <c r="P956" i="1"/>
  <c r="L957" i="1"/>
  <c r="Q956" i="1"/>
  <c r="G955" i="1"/>
  <c r="F955" i="1" s="1"/>
  <c r="J955" i="1" s="1"/>
  <c r="AC955" i="1"/>
  <c r="AE955" i="1" s="1"/>
  <c r="C978" i="1"/>
  <c r="Z977" i="1"/>
  <c r="AA977" i="1" s="1"/>
  <c r="AH977" i="1" s="1"/>
  <c r="AJ978" i="1"/>
  <c r="I978" i="1"/>
  <c r="H978" i="1" s="1"/>
  <c r="Y977" i="1"/>
  <c r="X978" i="1"/>
  <c r="A979" i="1"/>
  <c r="K978" i="1"/>
  <c r="T953" i="1"/>
  <c r="AF953" i="1" s="1"/>
  <c r="S954" i="1"/>
  <c r="AB982" i="1"/>
  <c r="O955" i="1" l="1"/>
  <c r="R955" i="1" s="1"/>
  <c r="Q957" i="1"/>
  <c r="L958" i="1"/>
  <c r="M957" i="1"/>
  <c r="N957" i="1" s="1"/>
  <c r="P957" i="1"/>
  <c r="AC956" i="1"/>
  <c r="AE956" i="1" s="1"/>
  <c r="G956" i="1"/>
  <c r="F956" i="1" s="1"/>
  <c r="O956" i="1" s="1"/>
  <c r="R956" i="1" s="1"/>
  <c r="T954" i="1"/>
  <c r="AF954" i="1" s="1"/>
  <c r="S955" i="1"/>
  <c r="X979" i="1"/>
  <c r="A980" i="1"/>
  <c r="K979" i="1"/>
  <c r="AB983" i="1"/>
  <c r="Y978" i="1"/>
  <c r="C979" i="1"/>
  <c r="Z978" i="1"/>
  <c r="AA978" i="1" s="1"/>
  <c r="AH978" i="1" s="1"/>
  <c r="AJ979" i="1"/>
  <c r="I979" i="1"/>
  <c r="H979" i="1" s="1"/>
  <c r="AC957" i="1" l="1"/>
  <c r="AE957" i="1" s="1"/>
  <c r="G957" i="1"/>
  <c r="F957" i="1" s="1"/>
  <c r="J957" i="1" s="1"/>
  <c r="L959" i="1"/>
  <c r="M958" i="1"/>
  <c r="N958" i="1" s="1"/>
  <c r="P958" i="1"/>
  <c r="Q958" i="1"/>
  <c r="J956" i="1"/>
  <c r="AB984" i="1"/>
  <c r="I980" i="1"/>
  <c r="H980" i="1" s="1"/>
  <c r="Y979" i="1"/>
  <c r="C980" i="1"/>
  <c r="Z979" i="1"/>
  <c r="AA979" i="1" s="1"/>
  <c r="AH979" i="1" s="1"/>
  <c r="AJ980" i="1"/>
  <c r="K980" i="1"/>
  <c r="X980" i="1"/>
  <c r="A981" i="1"/>
  <c r="T955" i="1"/>
  <c r="AF955" i="1" s="1"/>
  <c r="S956" i="1"/>
  <c r="O957" i="1" l="1"/>
  <c r="R957" i="1" s="1"/>
  <c r="AC958" i="1"/>
  <c r="AE958" i="1" s="1"/>
  <c r="G958" i="1"/>
  <c r="F958" i="1" s="1"/>
  <c r="O958" i="1" s="1"/>
  <c r="R958" i="1" s="1"/>
  <c r="P959" i="1"/>
  <c r="M959" i="1"/>
  <c r="N959" i="1" s="1"/>
  <c r="Q959" i="1"/>
  <c r="L960" i="1"/>
  <c r="AB985" i="1"/>
  <c r="T956" i="1"/>
  <c r="AF956" i="1" s="1"/>
  <c r="S957" i="1"/>
  <c r="Z980" i="1"/>
  <c r="AA980" i="1" s="1"/>
  <c r="AH980" i="1" s="1"/>
  <c r="C981" i="1"/>
  <c r="AJ981" i="1"/>
  <c r="Y980" i="1"/>
  <c r="I981" i="1"/>
  <c r="H981" i="1" s="1"/>
  <c r="A982" i="1"/>
  <c r="K981" i="1"/>
  <c r="X981" i="1"/>
  <c r="J958" i="1" l="1"/>
  <c r="P960" i="1"/>
  <c r="M960" i="1"/>
  <c r="N960" i="1" s="1"/>
  <c r="Q960" i="1"/>
  <c r="L961" i="1"/>
  <c r="G959" i="1"/>
  <c r="F959" i="1" s="1"/>
  <c r="J959" i="1" s="1"/>
  <c r="AC959" i="1"/>
  <c r="AE959" i="1" s="1"/>
  <c r="T957" i="1"/>
  <c r="AF957" i="1" s="1"/>
  <c r="S958" i="1"/>
  <c r="AB986" i="1"/>
  <c r="C982" i="1"/>
  <c r="Z981" i="1"/>
  <c r="AA981" i="1" s="1"/>
  <c r="AH981" i="1" s="1"/>
  <c r="AJ982" i="1"/>
  <c r="I982" i="1"/>
  <c r="H982" i="1" s="1"/>
  <c r="Y981" i="1"/>
  <c r="X982" i="1"/>
  <c r="A983" i="1"/>
  <c r="K982" i="1"/>
  <c r="Q961" i="1" l="1"/>
  <c r="L962" i="1"/>
  <c r="M961" i="1"/>
  <c r="N961" i="1" s="1"/>
  <c r="P961" i="1"/>
  <c r="AC960" i="1"/>
  <c r="AE960" i="1" s="1"/>
  <c r="G960" i="1"/>
  <c r="F960" i="1" s="1"/>
  <c r="O960" i="1" s="1"/>
  <c r="R960" i="1" s="1"/>
  <c r="O959" i="1"/>
  <c r="R959" i="1" s="1"/>
  <c r="Y982" i="1"/>
  <c r="C983" i="1"/>
  <c r="AJ983" i="1"/>
  <c r="Z982" i="1"/>
  <c r="AA982" i="1" s="1"/>
  <c r="AH982" i="1" s="1"/>
  <c r="I983" i="1"/>
  <c r="H983" i="1" s="1"/>
  <c r="T958" i="1"/>
  <c r="AF958" i="1" s="1"/>
  <c r="S959" i="1"/>
  <c r="AB987" i="1"/>
  <c r="K983" i="1"/>
  <c r="X983" i="1"/>
  <c r="A984" i="1"/>
  <c r="AC961" i="1" l="1"/>
  <c r="AE961" i="1" s="1"/>
  <c r="G961" i="1"/>
  <c r="F961" i="1" s="1"/>
  <c r="O961" i="1" s="1"/>
  <c r="R961" i="1" s="1"/>
  <c r="J960" i="1"/>
  <c r="P962" i="1"/>
  <c r="Q962" i="1"/>
  <c r="M962" i="1"/>
  <c r="N962" i="1" s="1"/>
  <c r="L963" i="1"/>
  <c r="I984" i="1"/>
  <c r="H984" i="1" s="1"/>
  <c r="Y983" i="1"/>
  <c r="C984" i="1"/>
  <c r="Z983" i="1"/>
  <c r="AA983" i="1" s="1"/>
  <c r="AH983" i="1" s="1"/>
  <c r="AJ984" i="1"/>
  <c r="AB988" i="1"/>
  <c r="X984" i="1"/>
  <c r="K984" i="1"/>
  <c r="A985" i="1"/>
  <c r="T959" i="1"/>
  <c r="AF959" i="1" s="1"/>
  <c r="S960" i="1"/>
  <c r="J961" i="1" l="1"/>
  <c r="G962" i="1"/>
  <c r="F962" i="1" s="1"/>
  <c r="O962" i="1" s="1"/>
  <c r="R962" i="1" s="1"/>
  <c r="AC962" i="1"/>
  <c r="AE962" i="1" s="1"/>
  <c r="M963" i="1"/>
  <c r="N963" i="1" s="1"/>
  <c r="P963" i="1"/>
  <c r="Q963" i="1"/>
  <c r="L964" i="1"/>
  <c r="T960" i="1"/>
  <c r="AF960" i="1" s="1"/>
  <c r="S961" i="1"/>
  <c r="A986" i="1"/>
  <c r="K985" i="1"/>
  <c r="X985" i="1"/>
  <c r="Z984" i="1"/>
  <c r="AA984" i="1" s="1"/>
  <c r="AH984" i="1" s="1"/>
  <c r="I985" i="1"/>
  <c r="H985" i="1" s="1"/>
  <c r="Y984" i="1"/>
  <c r="C985" i="1"/>
  <c r="AJ985" i="1"/>
  <c r="AB989" i="1"/>
  <c r="J962" i="1" l="1"/>
  <c r="P964" i="1"/>
  <c r="Q964" i="1"/>
  <c r="L965" i="1"/>
  <c r="M964" i="1"/>
  <c r="N964" i="1" s="1"/>
  <c r="AC963" i="1"/>
  <c r="AE963" i="1" s="1"/>
  <c r="G963" i="1"/>
  <c r="F963" i="1" s="1"/>
  <c r="J963" i="1" s="1"/>
  <c r="A987" i="1"/>
  <c r="X986" i="1"/>
  <c r="K986" i="1"/>
  <c r="AJ986" i="1"/>
  <c r="Z985" i="1"/>
  <c r="AA985" i="1" s="1"/>
  <c r="AH985" i="1" s="1"/>
  <c r="I986" i="1"/>
  <c r="H986" i="1" s="1"/>
  <c r="C986" i="1"/>
  <c r="Y985" i="1"/>
  <c r="T961" i="1"/>
  <c r="AF961" i="1" s="1"/>
  <c r="S962" i="1"/>
  <c r="AB990" i="1"/>
  <c r="O963" i="1" l="1"/>
  <c r="R963" i="1" s="1"/>
  <c r="AC964" i="1"/>
  <c r="AE964" i="1" s="1"/>
  <c r="G964" i="1"/>
  <c r="F964" i="1" s="1"/>
  <c r="O964" i="1" s="1"/>
  <c r="R964" i="1" s="1"/>
  <c r="M965" i="1"/>
  <c r="N965" i="1" s="1"/>
  <c r="P965" i="1"/>
  <c r="Q965" i="1"/>
  <c r="L966" i="1"/>
  <c r="AB991" i="1"/>
  <c r="T962" i="1"/>
  <c r="AF962" i="1" s="1"/>
  <c r="S963" i="1"/>
  <c r="Y986" i="1"/>
  <c r="C987" i="1"/>
  <c r="Z986" i="1"/>
  <c r="AA986" i="1" s="1"/>
  <c r="AH986" i="1" s="1"/>
  <c r="AJ987" i="1"/>
  <c r="I987" i="1"/>
  <c r="H987" i="1" s="1"/>
  <c r="A988" i="1"/>
  <c r="X987" i="1"/>
  <c r="K987" i="1"/>
  <c r="J964" i="1" l="1"/>
  <c r="M966" i="1"/>
  <c r="N966" i="1" s="1"/>
  <c r="P966" i="1"/>
  <c r="L967" i="1"/>
  <c r="Q966" i="1"/>
  <c r="AC965" i="1"/>
  <c r="AE965" i="1" s="1"/>
  <c r="G965" i="1"/>
  <c r="F965" i="1" s="1"/>
  <c r="J965" i="1" s="1"/>
  <c r="T963" i="1"/>
  <c r="AF963" i="1" s="1"/>
  <c r="S964" i="1"/>
  <c r="AJ988" i="1"/>
  <c r="Y987" i="1"/>
  <c r="I988" i="1"/>
  <c r="H988" i="1" s="1"/>
  <c r="Z987" i="1"/>
  <c r="AA987" i="1" s="1"/>
  <c r="AH987" i="1" s="1"/>
  <c r="C988" i="1"/>
  <c r="X988" i="1"/>
  <c r="A989" i="1"/>
  <c r="K988" i="1"/>
  <c r="AB992" i="1"/>
  <c r="O965" i="1" l="1"/>
  <c r="R965" i="1" s="1"/>
  <c r="P967" i="1"/>
  <c r="Q967" i="1"/>
  <c r="M967" i="1"/>
  <c r="N967" i="1" s="1"/>
  <c r="L968" i="1"/>
  <c r="AC966" i="1"/>
  <c r="AE966" i="1" s="1"/>
  <c r="G966" i="1"/>
  <c r="F966" i="1" s="1"/>
  <c r="J966" i="1" s="1"/>
  <c r="AB993" i="1"/>
  <c r="T964" i="1"/>
  <c r="AF964" i="1" s="1"/>
  <c r="S965" i="1"/>
  <c r="A990" i="1"/>
  <c r="X989" i="1"/>
  <c r="K989" i="1"/>
  <c r="C989" i="1"/>
  <c r="Z988" i="1"/>
  <c r="AA988" i="1" s="1"/>
  <c r="AH988" i="1" s="1"/>
  <c r="AJ989" i="1"/>
  <c r="I989" i="1"/>
  <c r="H989" i="1" s="1"/>
  <c r="Y988" i="1"/>
  <c r="M968" i="1" l="1"/>
  <c r="N968" i="1" s="1"/>
  <c r="L969" i="1"/>
  <c r="P968" i="1"/>
  <c r="Q968" i="1"/>
  <c r="AC967" i="1"/>
  <c r="AE967" i="1" s="1"/>
  <c r="G967" i="1"/>
  <c r="F967" i="1" s="1"/>
  <c r="O967" i="1" s="1"/>
  <c r="R967" i="1" s="1"/>
  <c r="O966" i="1"/>
  <c r="R966" i="1" s="1"/>
  <c r="A991" i="1"/>
  <c r="X990" i="1"/>
  <c r="K990" i="1"/>
  <c r="C990" i="1"/>
  <c r="Y989" i="1"/>
  <c r="AJ990" i="1"/>
  <c r="I990" i="1"/>
  <c r="H990" i="1" s="1"/>
  <c r="Z989" i="1"/>
  <c r="AA989" i="1" s="1"/>
  <c r="AH989" i="1" s="1"/>
  <c r="AB994" i="1"/>
  <c r="T965" i="1"/>
  <c r="AF965" i="1" s="1"/>
  <c r="S966" i="1"/>
  <c r="J967" i="1" l="1"/>
  <c r="M969" i="1"/>
  <c r="N969" i="1" s="1"/>
  <c r="Q969" i="1"/>
  <c r="L970" i="1"/>
  <c r="P969" i="1"/>
  <c r="AC968" i="1"/>
  <c r="AE968" i="1" s="1"/>
  <c r="G968" i="1"/>
  <c r="F968" i="1" s="1"/>
  <c r="J968" i="1" s="1"/>
  <c r="T966" i="1"/>
  <c r="AF966" i="1" s="1"/>
  <c r="S967" i="1"/>
  <c r="Z990" i="1"/>
  <c r="AA990" i="1" s="1"/>
  <c r="AH990" i="1" s="1"/>
  <c r="I991" i="1"/>
  <c r="H991" i="1" s="1"/>
  <c r="Y990" i="1"/>
  <c r="C991" i="1"/>
  <c r="AJ991" i="1"/>
  <c r="AB995" i="1"/>
  <c r="X991" i="1"/>
  <c r="A992" i="1"/>
  <c r="K991" i="1"/>
  <c r="O968" i="1" l="1"/>
  <c r="R968" i="1" s="1"/>
  <c r="P970" i="1"/>
  <c r="Q970" i="1"/>
  <c r="M970" i="1"/>
  <c r="N970" i="1" s="1"/>
  <c r="L971" i="1"/>
  <c r="AC969" i="1"/>
  <c r="AE969" i="1" s="1"/>
  <c r="G969" i="1"/>
  <c r="F969" i="1" s="1"/>
  <c r="J969" i="1" s="1"/>
  <c r="Y991" i="1"/>
  <c r="I992" i="1"/>
  <c r="H992" i="1" s="1"/>
  <c r="Z991" i="1"/>
  <c r="AA991" i="1" s="1"/>
  <c r="AH991" i="1" s="1"/>
  <c r="C992" i="1"/>
  <c r="AJ992" i="1"/>
  <c r="K992" i="1"/>
  <c r="X992" i="1"/>
  <c r="A993" i="1"/>
  <c r="AB996" i="1"/>
  <c r="T967" i="1"/>
  <c r="AF967" i="1" s="1"/>
  <c r="S968" i="1"/>
  <c r="AC970" i="1" l="1"/>
  <c r="AE970" i="1" s="1"/>
  <c r="G970" i="1"/>
  <c r="F970" i="1" s="1"/>
  <c r="O970" i="1" s="1"/>
  <c r="R970" i="1" s="1"/>
  <c r="Q971" i="1"/>
  <c r="L972" i="1"/>
  <c r="P971" i="1"/>
  <c r="M971" i="1"/>
  <c r="N971" i="1" s="1"/>
  <c r="O969" i="1"/>
  <c r="R969" i="1" s="1"/>
  <c r="T968" i="1"/>
  <c r="AF968" i="1" s="1"/>
  <c r="S969" i="1"/>
  <c r="AB997" i="1"/>
  <c r="X993" i="1"/>
  <c r="K993" i="1"/>
  <c r="A994" i="1"/>
  <c r="Z992" i="1"/>
  <c r="AA992" i="1" s="1"/>
  <c r="AH992" i="1" s="1"/>
  <c r="I993" i="1"/>
  <c r="H993" i="1" s="1"/>
  <c r="Y992" i="1"/>
  <c r="C993" i="1"/>
  <c r="AJ993" i="1"/>
  <c r="J970" i="1" l="1"/>
  <c r="P972" i="1"/>
  <c r="L973" i="1"/>
  <c r="M972" i="1"/>
  <c r="N972" i="1" s="1"/>
  <c r="Q972" i="1"/>
  <c r="AC971" i="1"/>
  <c r="AE971" i="1" s="1"/>
  <c r="G971" i="1"/>
  <c r="F971" i="1" s="1"/>
  <c r="O971" i="1" s="1"/>
  <c r="R971" i="1" s="1"/>
  <c r="A995" i="1"/>
  <c r="K994" i="1"/>
  <c r="X994" i="1"/>
  <c r="AB998" i="1"/>
  <c r="T969" i="1"/>
  <c r="AF969" i="1" s="1"/>
  <c r="S970" i="1"/>
  <c r="Y993" i="1"/>
  <c r="I994" i="1"/>
  <c r="H994" i="1" s="1"/>
  <c r="Z993" i="1"/>
  <c r="AA993" i="1" s="1"/>
  <c r="AH993" i="1" s="1"/>
  <c r="C994" i="1"/>
  <c r="AJ994" i="1"/>
  <c r="J971" i="1" l="1"/>
  <c r="L974" i="1"/>
  <c r="M973" i="1"/>
  <c r="N973" i="1" s="1"/>
  <c r="G972" i="1"/>
  <c r="F972" i="1" s="1"/>
  <c r="O972" i="1" s="1"/>
  <c r="R972" i="1" s="1"/>
  <c r="AC972" i="1"/>
  <c r="AE972" i="1" s="1"/>
  <c r="T970" i="1"/>
  <c r="AF970" i="1" s="1"/>
  <c r="S971" i="1"/>
  <c r="Z994" i="1"/>
  <c r="AA994" i="1" s="1"/>
  <c r="AH994" i="1" s="1"/>
  <c r="C995" i="1"/>
  <c r="AJ995" i="1"/>
  <c r="Y994" i="1"/>
  <c r="I995" i="1"/>
  <c r="H995" i="1" s="1"/>
  <c r="A996" i="1"/>
  <c r="X995" i="1"/>
  <c r="K995" i="1"/>
  <c r="AB999" i="1"/>
  <c r="J972" i="1" l="1"/>
  <c r="G973" i="1"/>
  <c r="F973" i="1" s="1"/>
  <c r="O973" i="1" s="1"/>
  <c r="AC973" i="1"/>
  <c r="AE973" i="1" s="1"/>
  <c r="P973" i="1"/>
  <c r="P974" i="1" s="1"/>
  <c r="M974" i="1"/>
  <c r="N974" i="1" s="1"/>
  <c r="L975" i="1"/>
  <c r="Z995" i="1"/>
  <c r="AA995" i="1" s="1"/>
  <c r="AH995" i="1" s="1"/>
  <c r="C996" i="1"/>
  <c r="Y995" i="1"/>
  <c r="AJ996" i="1"/>
  <c r="I996" i="1"/>
  <c r="H996" i="1" s="1"/>
  <c r="AB1000" i="1"/>
  <c r="X996" i="1"/>
  <c r="K996" i="1"/>
  <c r="A997" i="1"/>
  <c r="T971" i="1"/>
  <c r="AF971" i="1" s="1"/>
  <c r="S972" i="1"/>
  <c r="P975" i="1" l="1"/>
  <c r="Q973" i="1"/>
  <c r="Q974" i="1" s="1"/>
  <c r="Q975" i="1" s="1"/>
  <c r="J973" i="1"/>
  <c r="M975" i="1"/>
  <c r="N975" i="1" s="1"/>
  <c r="L976" i="1"/>
  <c r="AC974" i="1"/>
  <c r="AE974" i="1" s="1"/>
  <c r="G974" i="1"/>
  <c r="F974" i="1" s="1"/>
  <c r="J974" i="1" s="1"/>
  <c r="X997" i="1"/>
  <c r="A998" i="1"/>
  <c r="K997" i="1"/>
  <c r="AB1001" i="1"/>
  <c r="T972" i="1"/>
  <c r="S973" i="1"/>
  <c r="Y996" i="1"/>
  <c r="I997" i="1"/>
  <c r="H997" i="1" s="1"/>
  <c r="Z996" i="1"/>
  <c r="AA996" i="1" s="1"/>
  <c r="AH996" i="1" s="1"/>
  <c r="C997" i="1"/>
  <c r="AJ997" i="1"/>
  <c r="R973" i="1" l="1"/>
  <c r="Q976" i="1"/>
  <c r="P976" i="1"/>
  <c r="O974" i="1"/>
  <c r="R974" i="1" s="1"/>
  <c r="M976" i="1"/>
  <c r="N976" i="1" s="1"/>
  <c r="L977" i="1"/>
  <c r="AC975" i="1"/>
  <c r="AE975" i="1" s="1"/>
  <c r="G975" i="1"/>
  <c r="F975" i="1" s="1"/>
  <c r="J975" i="1" s="1"/>
  <c r="X998" i="1"/>
  <c r="K998" i="1"/>
  <c r="A999" i="1"/>
  <c r="T973" i="1"/>
  <c r="AF973" i="1" s="1"/>
  <c r="S974" i="1"/>
  <c r="Z997" i="1"/>
  <c r="AA997" i="1" s="1"/>
  <c r="AH997" i="1" s="1"/>
  <c r="I998" i="1"/>
  <c r="H998" i="1" s="1"/>
  <c r="Y997" i="1"/>
  <c r="C998" i="1"/>
  <c r="AJ998" i="1"/>
  <c r="AB1002" i="1"/>
  <c r="AF972" i="1"/>
  <c r="AA972" i="1"/>
  <c r="O975" i="1" l="1"/>
  <c r="R975" i="1" s="1"/>
  <c r="P977" i="1"/>
  <c r="Q977" i="1"/>
  <c r="M977" i="1"/>
  <c r="N977" i="1" s="1"/>
  <c r="L978" i="1"/>
  <c r="G976" i="1"/>
  <c r="F976" i="1" s="1"/>
  <c r="J976" i="1" s="1"/>
  <c r="AC976" i="1"/>
  <c r="AE976" i="1" s="1"/>
  <c r="AH972" i="1"/>
  <c r="Y998" i="1"/>
  <c r="AJ999" i="1"/>
  <c r="I999" i="1"/>
  <c r="H999" i="1" s="1"/>
  <c r="Z998" i="1"/>
  <c r="AA998" i="1" s="1"/>
  <c r="AH998" i="1" s="1"/>
  <c r="C999" i="1"/>
  <c r="X999" i="1"/>
  <c r="K999" i="1"/>
  <c r="A1000" i="1"/>
  <c r="AB1003" i="1"/>
  <c r="T974" i="1"/>
  <c r="AF974" i="1" s="1"/>
  <c r="S975" i="1"/>
  <c r="O976" i="1" l="1"/>
  <c r="R976" i="1" s="1"/>
  <c r="M978" i="1"/>
  <c r="N978" i="1" s="1"/>
  <c r="P978" i="1"/>
  <c r="Q978" i="1"/>
  <c r="L979" i="1"/>
  <c r="AC977" i="1"/>
  <c r="AE977" i="1" s="1"/>
  <c r="G977" i="1"/>
  <c r="F977" i="1" s="1"/>
  <c r="J977" i="1" s="1"/>
  <c r="Z999" i="1"/>
  <c r="AA999" i="1" s="1"/>
  <c r="AH999" i="1" s="1"/>
  <c r="C1000" i="1"/>
  <c r="AJ1000" i="1"/>
  <c r="Y999" i="1"/>
  <c r="I1000" i="1"/>
  <c r="H1000" i="1" s="1"/>
  <c r="AB1004" i="1"/>
  <c r="A1001" i="1"/>
  <c r="X1000" i="1"/>
  <c r="K1000" i="1"/>
  <c r="T975" i="1"/>
  <c r="AF975" i="1" s="1"/>
  <c r="S976" i="1"/>
  <c r="O977" i="1" l="1"/>
  <c r="R977" i="1" s="1"/>
  <c r="P979" i="1"/>
  <c r="M979" i="1"/>
  <c r="N979" i="1" s="1"/>
  <c r="Q979" i="1"/>
  <c r="L980" i="1"/>
  <c r="G978" i="1"/>
  <c r="F978" i="1" s="1"/>
  <c r="J978" i="1" s="1"/>
  <c r="AC978" i="1"/>
  <c r="AE978" i="1" s="1"/>
  <c r="Y1000" i="1"/>
  <c r="I1001" i="1"/>
  <c r="H1001" i="1" s="1"/>
  <c r="Z1000" i="1"/>
  <c r="AA1000" i="1" s="1"/>
  <c r="AH1000" i="1" s="1"/>
  <c r="C1001" i="1"/>
  <c r="AJ1001" i="1"/>
  <c r="K1001" i="1"/>
  <c r="X1001" i="1"/>
  <c r="A1002" i="1"/>
  <c r="AB1005" i="1"/>
  <c r="T976" i="1"/>
  <c r="AF976" i="1" s="1"/>
  <c r="S977" i="1"/>
  <c r="M980" i="1" l="1"/>
  <c r="N980" i="1" s="1"/>
  <c r="Q980" i="1"/>
  <c r="P980" i="1"/>
  <c r="L981" i="1"/>
  <c r="G979" i="1"/>
  <c r="F979" i="1" s="1"/>
  <c r="O979" i="1" s="1"/>
  <c r="R979" i="1" s="1"/>
  <c r="AC979" i="1"/>
  <c r="AE979" i="1" s="1"/>
  <c r="O978" i="1"/>
  <c r="R978" i="1" s="1"/>
  <c r="K1002" i="1"/>
  <c r="X1002" i="1"/>
  <c r="A1003" i="1"/>
  <c r="AB1006" i="1"/>
  <c r="Z1001" i="1"/>
  <c r="AA1001" i="1" s="1"/>
  <c r="AH1001" i="1" s="1"/>
  <c r="I1002" i="1"/>
  <c r="H1002" i="1" s="1"/>
  <c r="Y1001" i="1"/>
  <c r="C1002" i="1"/>
  <c r="AJ1002" i="1"/>
  <c r="T977" i="1"/>
  <c r="AF977" i="1" s="1"/>
  <c r="S978" i="1"/>
  <c r="M981" i="1" l="1"/>
  <c r="N981" i="1" s="1"/>
  <c r="P981" i="1"/>
  <c r="L982" i="1"/>
  <c r="Q981" i="1"/>
  <c r="J979" i="1"/>
  <c r="AC980" i="1"/>
  <c r="AE980" i="1" s="1"/>
  <c r="G980" i="1"/>
  <c r="F980" i="1" s="1"/>
  <c r="J980" i="1" s="1"/>
  <c r="T978" i="1"/>
  <c r="AF978" i="1" s="1"/>
  <c r="S979" i="1"/>
  <c r="AB1007" i="1"/>
  <c r="Y1002" i="1"/>
  <c r="C1003" i="1"/>
  <c r="AJ1003" i="1"/>
  <c r="Z1002" i="1"/>
  <c r="AA1002" i="1" s="1"/>
  <c r="AH1002" i="1" s="1"/>
  <c r="I1003" i="1"/>
  <c r="H1003" i="1" s="1"/>
  <c r="X1003" i="1"/>
  <c r="K1003" i="1"/>
  <c r="A1004" i="1"/>
  <c r="L983" i="1" l="1"/>
  <c r="M982" i="1"/>
  <c r="N982" i="1" s="1"/>
  <c r="Q982" i="1"/>
  <c r="P982" i="1"/>
  <c r="O980" i="1"/>
  <c r="R980" i="1" s="1"/>
  <c r="AC981" i="1"/>
  <c r="AE981" i="1" s="1"/>
  <c r="G981" i="1"/>
  <c r="F981" i="1" s="1"/>
  <c r="J981" i="1" s="1"/>
  <c r="Z1003" i="1"/>
  <c r="C1004" i="1"/>
  <c r="Y1003" i="1"/>
  <c r="AJ1004" i="1"/>
  <c r="I1004" i="1"/>
  <c r="H1004" i="1" s="1"/>
  <c r="AB1008" i="1"/>
  <c r="X1004" i="1"/>
  <c r="A1005" i="1"/>
  <c r="K1004" i="1"/>
  <c r="T979" i="1"/>
  <c r="AF979" i="1" s="1"/>
  <c r="S980" i="1"/>
  <c r="O981" i="1" l="1"/>
  <c r="R981" i="1" s="1"/>
  <c r="G982" i="1"/>
  <c r="F982" i="1" s="1"/>
  <c r="O982" i="1" s="1"/>
  <c r="R982" i="1" s="1"/>
  <c r="AC982" i="1"/>
  <c r="AE982" i="1" s="1"/>
  <c r="L984" i="1"/>
  <c r="M983" i="1"/>
  <c r="N983" i="1" s="1"/>
  <c r="Q983" i="1"/>
  <c r="P983" i="1"/>
  <c r="T980" i="1"/>
  <c r="AF980" i="1" s="1"/>
  <c r="S981" i="1"/>
  <c r="I1005" i="1"/>
  <c r="H1005" i="1" s="1"/>
  <c r="Z1004" i="1"/>
  <c r="AA1004" i="1" s="1"/>
  <c r="AH1004" i="1" s="1"/>
  <c r="C1005" i="1"/>
  <c r="AJ1005" i="1"/>
  <c r="Y1004" i="1"/>
  <c r="A1006" i="1"/>
  <c r="X1005" i="1"/>
  <c r="K1005" i="1"/>
  <c r="AB1009" i="1"/>
  <c r="J982" i="1" l="1"/>
  <c r="G983" i="1"/>
  <c r="F983" i="1" s="1"/>
  <c r="J983" i="1" s="1"/>
  <c r="AC983" i="1"/>
  <c r="AE983" i="1" s="1"/>
  <c r="M984" i="1"/>
  <c r="N984" i="1" s="1"/>
  <c r="P984" i="1"/>
  <c r="Q984" i="1"/>
  <c r="L985" i="1"/>
  <c r="AB1010" i="1"/>
  <c r="Y1005" i="1"/>
  <c r="C1006" i="1"/>
  <c r="Z1005" i="1"/>
  <c r="AA1005" i="1" s="1"/>
  <c r="AH1005" i="1" s="1"/>
  <c r="AJ1006" i="1"/>
  <c r="I1006" i="1"/>
  <c r="H1006" i="1" s="1"/>
  <c r="X1006" i="1"/>
  <c r="K1006" i="1"/>
  <c r="A1007" i="1"/>
  <c r="T981" i="1"/>
  <c r="AF981" i="1" s="1"/>
  <c r="S982" i="1"/>
  <c r="O983" i="1" l="1"/>
  <c r="R983" i="1" s="1"/>
  <c r="P985" i="1"/>
  <c r="L986" i="1"/>
  <c r="M985" i="1"/>
  <c r="N985" i="1" s="1"/>
  <c r="Q985" i="1"/>
  <c r="AC984" i="1"/>
  <c r="AE984" i="1" s="1"/>
  <c r="G984" i="1"/>
  <c r="F984" i="1" s="1"/>
  <c r="J984" i="1" s="1"/>
  <c r="T982" i="1"/>
  <c r="AF982" i="1" s="1"/>
  <c r="S983" i="1"/>
  <c r="AB1011" i="1"/>
  <c r="X1007" i="1"/>
  <c r="A1008" i="1"/>
  <c r="K1007" i="1"/>
  <c r="C1007" i="1"/>
  <c r="Y1006" i="1"/>
  <c r="AJ1007" i="1"/>
  <c r="I1007" i="1"/>
  <c r="H1007" i="1" s="1"/>
  <c r="Z1006" i="1"/>
  <c r="AA1006" i="1" s="1"/>
  <c r="AH1006" i="1" s="1"/>
  <c r="O984" i="1" l="1"/>
  <c r="R984" i="1" s="1"/>
  <c r="AC985" i="1"/>
  <c r="AE985" i="1" s="1"/>
  <c r="G985" i="1"/>
  <c r="F985" i="1" s="1"/>
  <c r="O985" i="1" s="1"/>
  <c r="R985" i="1" s="1"/>
  <c r="M986" i="1"/>
  <c r="N986" i="1" s="1"/>
  <c r="P986" i="1"/>
  <c r="Q986" i="1"/>
  <c r="L987" i="1"/>
  <c r="X1008" i="1"/>
  <c r="K1008" i="1"/>
  <c r="A1009" i="1"/>
  <c r="T983" i="1"/>
  <c r="AF983" i="1" s="1"/>
  <c r="S984" i="1"/>
  <c r="Z1007" i="1"/>
  <c r="AA1007" i="1" s="1"/>
  <c r="AH1007" i="1" s="1"/>
  <c r="I1008" i="1"/>
  <c r="H1008" i="1" s="1"/>
  <c r="Y1007" i="1"/>
  <c r="C1008" i="1"/>
  <c r="AJ1008" i="1"/>
  <c r="AB1012" i="1"/>
  <c r="AC986" i="1" l="1"/>
  <c r="AE986" i="1" s="1"/>
  <c r="G986" i="1"/>
  <c r="F986" i="1" s="1"/>
  <c r="J986" i="1" s="1"/>
  <c r="J985" i="1"/>
  <c r="P987" i="1"/>
  <c r="M987" i="1"/>
  <c r="N987" i="1" s="1"/>
  <c r="Q987" i="1"/>
  <c r="L988" i="1"/>
  <c r="AB1013" i="1"/>
  <c r="K1009" i="1"/>
  <c r="X1009" i="1"/>
  <c r="A1010" i="1"/>
  <c r="T984" i="1"/>
  <c r="AF984" i="1" s="1"/>
  <c r="S985" i="1"/>
  <c r="Z1008" i="1"/>
  <c r="AA1008" i="1" s="1"/>
  <c r="AH1008" i="1" s="1"/>
  <c r="C1009" i="1"/>
  <c r="AJ1009" i="1"/>
  <c r="Y1008" i="1"/>
  <c r="I1009" i="1"/>
  <c r="H1009" i="1" s="1"/>
  <c r="O986" i="1" l="1"/>
  <c r="R986" i="1" s="1"/>
  <c r="G987" i="1"/>
  <c r="F987" i="1" s="1"/>
  <c r="O987" i="1" s="1"/>
  <c r="R987" i="1" s="1"/>
  <c r="AC987" i="1"/>
  <c r="AE987" i="1" s="1"/>
  <c r="Q988" i="1"/>
  <c r="M988" i="1"/>
  <c r="N988" i="1" s="1"/>
  <c r="P988" i="1"/>
  <c r="L989" i="1"/>
  <c r="X1010" i="1"/>
  <c r="A1011" i="1"/>
  <c r="K1010" i="1"/>
  <c r="AB1014" i="1"/>
  <c r="T985" i="1"/>
  <c r="AF985" i="1" s="1"/>
  <c r="S986" i="1"/>
  <c r="Y1009" i="1"/>
  <c r="I1010" i="1"/>
  <c r="H1010" i="1" s="1"/>
  <c r="Z1009" i="1"/>
  <c r="AA1009" i="1" s="1"/>
  <c r="AH1009" i="1" s="1"/>
  <c r="C1010" i="1"/>
  <c r="AJ1010" i="1"/>
  <c r="J987" i="1" l="1"/>
  <c r="M989" i="1"/>
  <c r="N989" i="1" s="1"/>
  <c r="P989" i="1"/>
  <c r="Q989" i="1"/>
  <c r="L990" i="1"/>
  <c r="G988" i="1"/>
  <c r="F988" i="1" s="1"/>
  <c r="J988" i="1" s="1"/>
  <c r="AC988" i="1"/>
  <c r="AE988" i="1" s="1"/>
  <c r="X1011" i="1"/>
  <c r="K1011" i="1"/>
  <c r="A1012" i="1"/>
  <c r="T986" i="1"/>
  <c r="AF986" i="1" s="1"/>
  <c r="S987" i="1"/>
  <c r="I1011" i="1"/>
  <c r="H1011" i="1" s="1"/>
  <c r="Y1010" i="1"/>
  <c r="C1011" i="1"/>
  <c r="AJ1011" i="1"/>
  <c r="Z1010" i="1"/>
  <c r="AA1010" i="1" s="1"/>
  <c r="AH1010" i="1" s="1"/>
  <c r="AB1015" i="1"/>
  <c r="O988" i="1" l="1"/>
  <c r="R988" i="1" s="1"/>
  <c r="M990" i="1"/>
  <c r="N990" i="1" s="1"/>
  <c r="P990" i="1"/>
  <c r="L991" i="1"/>
  <c r="Q990" i="1"/>
  <c r="AC989" i="1"/>
  <c r="AE989" i="1" s="1"/>
  <c r="G989" i="1"/>
  <c r="F989" i="1" s="1"/>
  <c r="O989" i="1" s="1"/>
  <c r="R989" i="1" s="1"/>
  <c r="AB1016" i="1"/>
  <c r="T987" i="1"/>
  <c r="AF987" i="1" s="1"/>
  <c r="S988" i="1"/>
  <c r="X1012" i="1"/>
  <c r="K1012" i="1"/>
  <c r="A1013" i="1"/>
  <c r="Z1011" i="1"/>
  <c r="AA1011" i="1" s="1"/>
  <c r="AH1011" i="1" s="1"/>
  <c r="C1012" i="1"/>
  <c r="Y1011" i="1"/>
  <c r="AJ1012" i="1"/>
  <c r="I1012" i="1"/>
  <c r="H1012" i="1" s="1"/>
  <c r="J989" i="1" l="1"/>
  <c r="M991" i="1"/>
  <c r="N991" i="1" s="1"/>
  <c r="P991" i="1"/>
  <c r="Q991" i="1"/>
  <c r="L992" i="1"/>
  <c r="G990" i="1"/>
  <c r="F990" i="1" s="1"/>
  <c r="O990" i="1" s="1"/>
  <c r="R990" i="1" s="1"/>
  <c r="AC990" i="1"/>
  <c r="AE990" i="1" s="1"/>
  <c r="AB1017" i="1"/>
  <c r="T988" i="1"/>
  <c r="AF988" i="1" s="1"/>
  <c r="S989" i="1"/>
  <c r="I1013" i="1"/>
  <c r="H1013" i="1" s="1"/>
  <c r="Z1012" i="1"/>
  <c r="AA1012" i="1" s="1"/>
  <c r="AH1012" i="1" s="1"/>
  <c r="C1013" i="1"/>
  <c r="Y1012" i="1"/>
  <c r="AJ1013" i="1"/>
  <c r="A1014" i="1"/>
  <c r="X1013" i="1"/>
  <c r="K1013" i="1"/>
  <c r="J990" i="1" l="1"/>
  <c r="P992" i="1"/>
  <c r="Q992" i="1"/>
  <c r="M992" i="1"/>
  <c r="N992" i="1" s="1"/>
  <c r="L993" i="1"/>
  <c r="AC991" i="1"/>
  <c r="AE991" i="1" s="1"/>
  <c r="G991" i="1"/>
  <c r="F991" i="1" s="1"/>
  <c r="O991" i="1" s="1"/>
  <c r="R991" i="1" s="1"/>
  <c r="AB1018" i="1"/>
  <c r="Y1013" i="1"/>
  <c r="AJ1014" i="1"/>
  <c r="I1014" i="1"/>
  <c r="H1014" i="1" s="1"/>
  <c r="Z1013" i="1"/>
  <c r="AA1013" i="1" s="1"/>
  <c r="AH1013" i="1" s="1"/>
  <c r="C1014" i="1"/>
  <c r="T989" i="1"/>
  <c r="AF989" i="1" s="1"/>
  <c r="S990" i="1"/>
  <c r="K1014" i="1"/>
  <c r="X1014" i="1"/>
  <c r="A1015" i="1"/>
  <c r="P993" i="1" l="1"/>
  <c r="Q993" i="1"/>
  <c r="M993" i="1"/>
  <c r="N993" i="1" s="1"/>
  <c r="L994" i="1"/>
  <c r="G992" i="1"/>
  <c r="F992" i="1" s="1"/>
  <c r="J992" i="1" s="1"/>
  <c r="AC992" i="1"/>
  <c r="AE992" i="1" s="1"/>
  <c r="J991" i="1"/>
  <c r="A1016" i="1"/>
  <c r="X1015" i="1"/>
  <c r="K1015" i="1"/>
  <c r="I1015" i="1"/>
  <c r="H1015" i="1" s="1"/>
  <c r="Y1014" i="1"/>
  <c r="C1015" i="1"/>
  <c r="Z1014" i="1"/>
  <c r="AA1014" i="1" s="1"/>
  <c r="AH1014" i="1" s="1"/>
  <c r="AJ1015" i="1"/>
  <c r="T990" i="1"/>
  <c r="AF990" i="1" s="1"/>
  <c r="S991" i="1"/>
  <c r="AB1019" i="1"/>
  <c r="M994" i="1" l="1"/>
  <c r="N994" i="1" s="1"/>
  <c r="Q994" i="1"/>
  <c r="P994" i="1"/>
  <c r="L995" i="1"/>
  <c r="AC993" i="1"/>
  <c r="AE993" i="1" s="1"/>
  <c r="G993" i="1"/>
  <c r="F993" i="1" s="1"/>
  <c r="J993" i="1" s="1"/>
  <c r="O992" i="1"/>
  <c r="R992" i="1" s="1"/>
  <c r="AB1020" i="1"/>
  <c r="T991" i="1"/>
  <c r="AF991" i="1" s="1"/>
  <c r="S992" i="1"/>
  <c r="Z1015" i="1"/>
  <c r="AA1015" i="1" s="1"/>
  <c r="AH1015" i="1" s="1"/>
  <c r="AJ1016" i="1"/>
  <c r="I1016" i="1"/>
  <c r="H1016" i="1" s="1"/>
  <c r="Y1015" i="1"/>
  <c r="C1016" i="1"/>
  <c r="X1016" i="1"/>
  <c r="K1016" i="1"/>
  <c r="A1017" i="1"/>
  <c r="M995" i="1" l="1"/>
  <c r="N995" i="1" s="1"/>
  <c r="L996" i="1"/>
  <c r="P995" i="1"/>
  <c r="Q995" i="1"/>
  <c r="O993" i="1"/>
  <c r="R993" i="1" s="1"/>
  <c r="G994" i="1"/>
  <c r="F994" i="1" s="1"/>
  <c r="O994" i="1" s="1"/>
  <c r="R994" i="1" s="1"/>
  <c r="AC994" i="1"/>
  <c r="AE994" i="1" s="1"/>
  <c r="AJ1017" i="1"/>
  <c r="Z1016" i="1"/>
  <c r="AA1016" i="1" s="1"/>
  <c r="AH1016" i="1" s="1"/>
  <c r="I1017" i="1"/>
  <c r="H1017" i="1" s="1"/>
  <c r="Y1016" i="1"/>
  <c r="C1017" i="1"/>
  <c r="T992" i="1"/>
  <c r="AF992" i="1" s="1"/>
  <c r="S993" i="1"/>
  <c r="X1017" i="1"/>
  <c r="A1018" i="1"/>
  <c r="K1017" i="1"/>
  <c r="AB1021" i="1"/>
  <c r="J994" i="1" l="1"/>
  <c r="Q996" i="1"/>
  <c r="P996" i="1"/>
  <c r="L997" i="1"/>
  <c r="M996" i="1"/>
  <c r="N996" i="1" s="1"/>
  <c r="AC995" i="1"/>
  <c r="AE995" i="1" s="1"/>
  <c r="G995" i="1"/>
  <c r="F995" i="1" s="1"/>
  <c r="O995" i="1" s="1"/>
  <c r="R995" i="1" s="1"/>
  <c r="K1018" i="1"/>
  <c r="X1018" i="1"/>
  <c r="A1019" i="1"/>
  <c r="Y1017" i="1"/>
  <c r="C1018" i="1"/>
  <c r="Z1017" i="1"/>
  <c r="AA1017" i="1" s="1"/>
  <c r="AH1017" i="1" s="1"/>
  <c r="AJ1018" i="1"/>
  <c r="I1018" i="1"/>
  <c r="H1018" i="1" s="1"/>
  <c r="T993" i="1"/>
  <c r="AF993" i="1" s="1"/>
  <c r="S994" i="1"/>
  <c r="AB1022" i="1"/>
  <c r="J995" i="1" l="1"/>
  <c r="AC996" i="1"/>
  <c r="AE996" i="1" s="1"/>
  <c r="G996" i="1"/>
  <c r="F996" i="1" s="1"/>
  <c r="J996" i="1" s="1"/>
  <c r="P997" i="1"/>
  <c r="Q997" i="1"/>
  <c r="L998" i="1"/>
  <c r="M997" i="1"/>
  <c r="N997" i="1" s="1"/>
  <c r="AB1023" i="1"/>
  <c r="K1019" i="1"/>
  <c r="X1019" i="1"/>
  <c r="A1020" i="1"/>
  <c r="Z1018" i="1"/>
  <c r="AA1018" i="1" s="1"/>
  <c r="AH1018" i="1" s="1"/>
  <c r="C1019" i="1"/>
  <c r="AJ1019" i="1"/>
  <c r="Y1018" i="1"/>
  <c r="I1019" i="1"/>
  <c r="H1019" i="1" s="1"/>
  <c r="T994" i="1"/>
  <c r="AF994" i="1" s="1"/>
  <c r="S995" i="1"/>
  <c r="O996" i="1" l="1"/>
  <c r="R996" i="1" s="1"/>
  <c r="G997" i="1"/>
  <c r="F997" i="1" s="1"/>
  <c r="O997" i="1" s="1"/>
  <c r="R997" i="1" s="1"/>
  <c r="AC997" i="1"/>
  <c r="AE997" i="1" s="1"/>
  <c r="M998" i="1"/>
  <c r="N998" i="1" s="1"/>
  <c r="P998" i="1"/>
  <c r="Q998" i="1"/>
  <c r="L999" i="1"/>
  <c r="Y1019" i="1"/>
  <c r="I1020" i="1"/>
  <c r="H1020" i="1" s="1"/>
  <c r="Z1019" i="1"/>
  <c r="AA1019" i="1" s="1"/>
  <c r="AH1019" i="1" s="1"/>
  <c r="C1020" i="1"/>
  <c r="AJ1020" i="1"/>
  <c r="T995" i="1"/>
  <c r="AF995" i="1" s="1"/>
  <c r="S996" i="1"/>
  <c r="K1020" i="1"/>
  <c r="A1021" i="1"/>
  <c r="X1020" i="1"/>
  <c r="AB1024" i="1"/>
  <c r="J997" i="1" l="1"/>
  <c r="P999" i="1"/>
  <c r="Q999" i="1"/>
  <c r="M999" i="1"/>
  <c r="N999" i="1" s="1"/>
  <c r="L1000" i="1"/>
  <c r="AC998" i="1"/>
  <c r="AE998" i="1" s="1"/>
  <c r="G998" i="1"/>
  <c r="F998" i="1" s="1"/>
  <c r="J998" i="1" s="1"/>
  <c r="T996" i="1"/>
  <c r="AF996" i="1" s="1"/>
  <c r="S997" i="1"/>
  <c r="A1022" i="1"/>
  <c r="X1021" i="1"/>
  <c r="K1021" i="1"/>
  <c r="AB1025" i="1"/>
  <c r="Y1020" i="1"/>
  <c r="C1021" i="1"/>
  <c r="AJ1021" i="1"/>
  <c r="I1021" i="1"/>
  <c r="H1021" i="1" s="1"/>
  <c r="Z1020" i="1"/>
  <c r="AA1020" i="1" s="1"/>
  <c r="AH1020" i="1" s="1"/>
  <c r="Q1000" i="1" l="1"/>
  <c r="L1001" i="1"/>
  <c r="M1000" i="1"/>
  <c r="N1000" i="1" s="1"/>
  <c r="P1000" i="1"/>
  <c r="G999" i="1"/>
  <c r="F999" i="1" s="1"/>
  <c r="J999" i="1" s="1"/>
  <c r="AC999" i="1"/>
  <c r="AE999" i="1" s="1"/>
  <c r="O998" i="1"/>
  <c r="R998" i="1" s="1"/>
  <c r="K1022" i="1"/>
  <c r="A1023" i="1"/>
  <c r="X1022" i="1"/>
  <c r="AB1026" i="1"/>
  <c r="C1022" i="1"/>
  <c r="Z1021" i="1"/>
  <c r="AA1021" i="1" s="1"/>
  <c r="AH1021" i="1" s="1"/>
  <c r="AJ1022" i="1"/>
  <c r="I1022" i="1"/>
  <c r="H1022" i="1" s="1"/>
  <c r="Y1021" i="1"/>
  <c r="T997" i="1"/>
  <c r="AF997" i="1" s="1"/>
  <c r="S998" i="1"/>
  <c r="AC1000" i="1" l="1"/>
  <c r="AE1000" i="1" s="1"/>
  <c r="G1000" i="1"/>
  <c r="F1000" i="1" s="1"/>
  <c r="J1000" i="1" s="1"/>
  <c r="O999" i="1"/>
  <c r="R999" i="1" s="1"/>
  <c r="M1001" i="1"/>
  <c r="N1001" i="1" s="1"/>
  <c r="P1001" i="1"/>
  <c r="Q1001" i="1"/>
  <c r="L1002" i="1"/>
  <c r="K1023" i="1"/>
  <c r="X1023" i="1"/>
  <c r="A1024" i="1"/>
  <c r="T998" i="1"/>
  <c r="AF998" i="1" s="1"/>
  <c r="S999" i="1"/>
  <c r="AB1027" i="1"/>
  <c r="AJ1023" i="1"/>
  <c r="Y1022" i="1"/>
  <c r="I1023" i="1"/>
  <c r="H1023" i="1" s="1"/>
  <c r="C1023" i="1"/>
  <c r="Z1022" i="1"/>
  <c r="AA1022" i="1" s="1"/>
  <c r="AH1022" i="1" s="1"/>
  <c r="O1000" i="1" l="1"/>
  <c r="R1000" i="1" s="1"/>
  <c r="AC1001" i="1"/>
  <c r="AE1001" i="1" s="1"/>
  <c r="G1001" i="1"/>
  <c r="F1001" i="1" s="1"/>
  <c r="J1001" i="1" s="1"/>
  <c r="Q1002" i="1"/>
  <c r="L1003" i="1"/>
  <c r="P1002" i="1"/>
  <c r="M1002" i="1"/>
  <c r="N1002" i="1" s="1"/>
  <c r="X1024" i="1"/>
  <c r="K1024" i="1"/>
  <c r="A1025" i="1"/>
  <c r="AB1028" i="1"/>
  <c r="T999" i="1"/>
  <c r="AF999" i="1" s="1"/>
  <c r="S1000" i="1"/>
  <c r="C1024" i="1"/>
  <c r="Z1023" i="1"/>
  <c r="AA1023" i="1" s="1"/>
  <c r="AH1023" i="1" s="1"/>
  <c r="AJ1024" i="1"/>
  <c r="I1024" i="1"/>
  <c r="H1024" i="1" s="1"/>
  <c r="Y1023" i="1"/>
  <c r="O1001" i="1" l="1"/>
  <c r="R1001" i="1" s="1"/>
  <c r="G1002" i="1"/>
  <c r="F1002" i="1" s="1"/>
  <c r="O1002" i="1" s="1"/>
  <c r="R1002" i="1" s="1"/>
  <c r="AC1002" i="1"/>
  <c r="AE1002" i="1" s="1"/>
  <c r="L1004" i="1"/>
  <c r="P1003" i="1"/>
  <c r="M1003" i="1"/>
  <c r="N1003" i="1" s="1"/>
  <c r="Q1003" i="1"/>
  <c r="T1000" i="1"/>
  <c r="AF1000" i="1" s="1"/>
  <c r="S1001" i="1"/>
  <c r="A1026" i="1"/>
  <c r="K1025" i="1"/>
  <c r="X1025" i="1"/>
  <c r="AB1029" i="1"/>
  <c r="Y1024" i="1"/>
  <c r="C1025" i="1"/>
  <c r="AJ1025" i="1"/>
  <c r="Z1024" i="1"/>
  <c r="AA1024" i="1" s="1"/>
  <c r="AH1024" i="1" s="1"/>
  <c r="I1025" i="1"/>
  <c r="H1025" i="1" s="1"/>
  <c r="J1002" i="1" l="1"/>
  <c r="AC1003" i="1"/>
  <c r="AE1003" i="1" s="1"/>
  <c r="G1003" i="1"/>
  <c r="F1003" i="1" s="1"/>
  <c r="J1003" i="1" s="1"/>
  <c r="M1004" i="1"/>
  <c r="N1004" i="1" s="1"/>
  <c r="L1005" i="1"/>
  <c r="Y1025" i="1"/>
  <c r="C1026" i="1"/>
  <c r="AJ1026" i="1"/>
  <c r="Z1025" i="1"/>
  <c r="AA1025" i="1" s="1"/>
  <c r="AH1025" i="1" s="1"/>
  <c r="I1026" i="1"/>
  <c r="H1026" i="1" s="1"/>
  <c r="T1001" i="1"/>
  <c r="AF1001" i="1" s="1"/>
  <c r="S1002" i="1"/>
  <c r="AB1030" i="1"/>
  <c r="X1026" i="1"/>
  <c r="K1026" i="1"/>
  <c r="A1027" i="1"/>
  <c r="O1003" i="1" l="1"/>
  <c r="P1004" i="1" s="1"/>
  <c r="P1005" i="1" s="1"/>
  <c r="M1005" i="1"/>
  <c r="N1005" i="1" s="1"/>
  <c r="L1006" i="1"/>
  <c r="AC1004" i="1"/>
  <c r="AE1004" i="1" s="1"/>
  <c r="G1004" i="1"/>
  <c r="F1004" i="1" s="1"/>
  <c r="O1004" i="1" s="1"/>
  <c r="AB1031" i="1"/>
  <c r="T1002" i="1"/>
  <c r="AF1002" i="1" s="1"/>
  <c r="S1003" i="1"/>
  <c r="X1027" i="1"/>
  <c r="K1027" i="1"/>
  <c r="A1028" i="1"/>
  <c r="AJ1027" i="1"/>
  <c r="Z1026" i="1"/>
  <c r="AA1026" i="1" s="1"/>
  <c r="AH1026" i="1" s="1"/>
  <c r="I1027" i="1"/>
  <c r="H1027" i="1" s="1"/>
  <c r="Y1026" i="1"/>
  <c r="C1027" i="1"/>
  <c r="P1006" i="1" l="1"/>
  <c r="R1003" i="1"/>
  <c r="Q1004" i="1"/>
  <c r="Q1005" i="1" s="1"/>
  <c r="Q1006" i="1" s="1"/>
  <c r="J1004" i="1"/>
  <c r="M1006" i="1"/>
  <c r="N1006" i="1" s="1"/>
  <c r="L1007" i="1"/>
  <c r="AC1005" i="1"/>
  <c r="AE1005" i="1" s="1"/>
  <c r="G1005" i="1"/>
  <c r="F1005" i="1" s="1"/>
  <c r="O1005" i="1" s="1"/>
  <c r="AJ1028" i="1"/>
  <c r="Y1027" i="1"/>
  <c r="I1028" i="1"/>
  <c r="H1028" i="1" s="1"/>
  <c r="C1028" i="1"/>
  <c r="Z1027" i="1"/>
  <c r="AA1027" i="1" s="1"/>
  <c r="AH1027" i="1" s="1"/>
  <c r="T1003" i="1"/>
  <c r="S1004" i="1"/>
  <c r="K1028" i="1"/>
  <c r="A1029" i="1"/>
  <c r="X1028" i="1"/>
  <c r="AB1032" i="1"/>
  <c r="R1005" i="1" l="1"/>
  <c r="R1004" i="1"/>
  <c r="M1007" i="1"/>
  <c r="N1007" i="1" s="1"/>
  <c r="L1008" i="1"/>
  <c r="G1006" i="1"/>
  <c r="F1006" i="1" s="1"/>
  <c r="O1006" i="1" s="1"/>
  <c r="R1006" i="1" s="1"/>
  <c r="AC1006" i="1"/>
  <c r="AE1006" i="1" s="1"/>
  <c r="Q1007" i="1"/>
  <c r="J1005" i="1"/>
  <c r="P1007" i="1"/>
  <c r="Z1028" i="1"/>
  <c r="AA1028" i="1" s="1"/>
  <c r="AH1028" i="1" s="1"/>
  <c r="C1029" i="1"/>
  <c r="AJ1029" i="1"/>
  <c r="Y1028" i="1"/>
  <c r="I1029" i="1"/>
  <c r="H1029" i="1" s="1"/>
  <c r="X1029" i="1"/>
  <c r="K1029" i="1"/>
  <c r="A1030" i="1"/>
  <c r="T1004" i="1"/>
  <c r="AF1004" i="1" s="1"/>
  <c r="S1005" i="1"/>
  <c r="AF1003" i="1"/>
  <c r="AA1003" i="1"/>
  <c r="AB1033" i="1"/>
  <c r="J1006" i="1" l="1"/>
  <c r="L1009" i="1"/>
  <c r="Q1008" i="1"/>
  <c r="M1008" i="1"/>
  <c r="N1008" i="1" s="1"/>
  <c r="P1008" i="1"/>
  <c r="AC1007" i="1"/>
  <c r="AE1007" i="1" s="1"/>
  <c r="G1007" i="1"/>
  <c r="F1007" i="1" s="1"/>
  <c r="O1007" i="1" s="1"/>
  <c r="R1007" i="1" s="1"/>
  <c r="AH1003" i="1"/>
  <c r="AB1034" i="1"/>
  <c r="T1005" i="1"/>
  <c r="AF1005" i="1" s="1"/>
  <c r="S1006" i="1"/>
  <c r="X1030" i="1"/>
  <c r="K1030" i="1"/>
  <c r="A1031" i="1"/>
  <c r="C1030" i="1"/>
  <c r="Y1029" i="1"/>
  <c r="AJ1030" i="1"/>
  <c r="I1030" i="1"/>
  <c r="H1030" i="1" s="1"/>
  <c r="Z1029" i="1"/>
  <c r="AA1029" i="1" s="1"/>
  <c r="AH1029" i="1" s="1"/>
  <c r="J1007" i="1" l="1"/>
  <c r="AC1008" i="1"/>
  <c r="AE1008" i="1" s="1"/>
  <c r="G1008" i="1"/>
  <c r="F1008" i="1" s="1"/>
  <c r="O1008" i="1" s="1"/>
  <c r="R1008" i="1" s="1"/>
  <c r="Q1009" i="1"/>
  <c r="L1010" i="1"/>
  <c r="M1009" i="1"/>
  <c r="N1009" i="1" s="1"/>
  <c r="P1009" i="1"/>
  <c r="Y1030" i="1"/>
  <c r="C1031" i="1"/>
  <c r="Z1030" i="1"/>
  <c r="AA1030" i="1" s="1"/>
  <c r="AH1030" i="1" s="1"/>
  <c r="AJ1031" i="1"/>
  <c r="I1031" i="1"/>
  <c r="H1031" i="1" s="1"/>
  <c r="T1006" i="1"/>
  <c r="AF1006" i="1" s="1"/>
  <c r="S1007" i="1"/>
  <c r="K1031" i="1"/>
  <c r="A1032" i="1"/>
  <c r="X1031" i="1"/>
  <c r="AB1035" i="1"/>
  <c r="J1008" i="1" l="1"/>
  <c r="G1009" i="1"/>
  <c r="F1009" i="1" s="1"/>
  <c r="O1009" i="1" s="1"/>
  <c r="R1009" i="1" s="1"/>
  <c r="AC1009" i="1"/>
  <c r="AE1009" i="1" s="1"/>
  <c r="L1011" i="1"/>
  <c r="M1010" i="1"/>
  <c r="N1010" i="1" s="1"/>
  <c r="Q1010" i="1"/>
  <c r="P1010" i="1"/>
  <c r="AB1036" i="1"/>
  <c r="Z1031" i="1"/>
  <c r="AA1031" i="1" s="1"/>
  <c r="AH1031" i="1" s="1"/>
  <c r="I1032" i="1"/>
  <c r="H1032" i="1" s="1"/>
  <c r="Y1031" i="1"/>
  <c r="C1032" i="1"/>
  <c r="AJ1032" i="1"/>
  <c r="K1032" i="1"/>
  <c r="A1033" i="1"/>
  <c r="X1032" i="1"/>
  <c r="T1007" i="1"/>
  <c r="AF1007" i="1" s="1"/>
  <c r="S1008" i="1"/>
  <c r="J1009" i="1" l="1"/>
  <c r="AC1010" i="1"/>
  <c r="AE1010" i="1" s="1"/>
  <c r="G1010" i="1"/>
  <c r="F1010" i="1" s="1"/>
  <c r="J1010" i="1" s="1"/>
  <c r="L1012" i="1"/>
  <c r="M1011" i="1"/>
  <c r="N1011" i="1" s="1"/>
  <c r="P1011" i="1"/>
  <c r="Q1011" i="1"/>
  <c r="Y1032" i="1"/>
  <c r="AJ1033" i="1"/>
  <c r="I1033" i="1"/>
  <c r="H1033" i="1" s="1"/>
  <c r="C1033" i="1"/>
  <c r="Z1032" i="1"/>
  <c r="T1008" i="1"/>
  <c r="AF1008" i="1" s="1"/>
  <c r="S1009" i="1"/>
  <c r="A1034" i="1"/>
  <c r="X1033" i="1"/>
  <c r="K1033" i="1"/>
  <c r="AB1037" i="1"/>
  <c r="O1010" i="1" l="1"/>
  <c r="R1010" i="1" s="1"/>
  <c r="AC1011" i="1"/>
  <c r="AE1011" i="1" s="1"/>
  <c r="G1011" i="1"/>
  <c r="F1011" i="1" s="1"/>
  <c r="O1011" i="1" s="1"/>
  <c r="R1011" i="1" s="1"/>
  <c r="P1012" i="1"/>
  <c r="Q1012" i="1"/>
  <c r="L1013" i="1"/>
  <c r="M1012" i="1"/>
  <c r="N1012" i="1" s="1"/>
  <c r="Z1033" i="1"/>
  <c r="AA1033" i="1" s="1"/>
  <c r="AH1033" i="1" s="1"/>
  <c r="C1034" i="1"/>
  <c r="Y1033" i="1"/>
  <c r="AJ1034" i="1"/>
  <c r="I1034" i="1"/>
  <c r="H1034" i="1" s="1"/>
  <c r="T1009" i="1"/>
  <c r="AF1009" i="1" s="1"/>
  <c r="S1010" i="1"/>
  <c r="AB1038" i="1"/>
  <c r="K1034" i="1"/>
  <c r="X1034" i="1"/>
  <c r="A1035" i="1"/>
  <c r="J1011" i="1" l="1"/>
  <c r="G1012" i="1"/>
  <c r="F1012" i="1" s="1"/>
  <c r="O1012" i="1" s="1"/>
  <c r="R1012" i="1" s="1"/>
  <c r="AC1012" i="1"/>
  <c r="AE1012" i="1" s="1"/>
  <c r="Q1013" i="1"/>
  <c r="L1014" i="1"/>
  <c r="M1013" i="1"/>
  <c r="N1013" i="1" s="1"/>
  <c r="P1013" i="1"/>
  <c r="A1036" i="1"/>
  <c r="X1035" i="1"/>
  <c r="K1035" i="1"/>
  <c r="AB1039" i="1"/>
  <c r="T1010" i="1"/>
  <c r="AF1010" i="1" s="1"/>
  <c r="S1011" i="1"/>
  <c r="Y1034" i="1"/>
  <c r="C1035" i="1"/>
  <c r="Z1034" i="1"/>
  <c r="AA1034" i="1" s="1"/>
  <c r="AH1034" i="1" s="1"/>
  <c r="AJ1035" i="1"/>
  <c r="I1035" i="1"/>
  <c r="H1035" i="1" s="1"/>
  <c r="J1012" i="1" l="1"/>
  <c r="AC1013" i="1"/>
  <c r="AE1013" i="1" s="1"/>
  <c r="G1013" i="1"/>
  <c r="F1013" i="1" s="1"/>
  <c r="J1013" i="1" s="1"/>
  <c r="M1014" i="1"/>
  <c r="N1014" i="1" s="1"/>
  <c r="P1014" i="1"/>
  <c r="Q1014" i="1"/>
  <c r="L1015" i="1"/>
  <c r="T1011" i="1"/>
  <c r="AF1011" i="1" s="1"/>
  <c r="S1012" i="1"/>
  <c r="Z1035" i="1"/>
  <c r="AA1035" i="1" s="1"/>
  <c r="AH1035" i="1" s="1"/>
  <c r="C1036" i="1"/>
  <c r="Y1035" i="1"/>
  <c r="AJ1036" i="1"/>
  <c r="I1036" i="1"/>
  <c r="H1036" i="1" s="1"/>
  <c r="AB1040" i="1"/>
  <c r="A1037" i="1"/>
  <c r="X1036" i="1"/>
  <c r="K1036" i="1"/>
  <c r="O1013" i="1" l="1"/>
  <c r="R1013" i="1" s="1"/>
  <c r="M1015" i="1"/>
  <c r="N1015" i="1" s="1"/>
  <c r="P1015" i="1"/>
  <c r="L1016" i="1"/>
  <c r="Q1015" i="1"/>
  <c r="G1014" i="1"/>
  <c r="F1014" i="1" s="1"/>
  <c r="J1014" i="1" s="1"/>
  <c r="AC1014" i="1"/>
  <c r="AE1014" i="1" s="1"/>
  <c r="AB1041" i="1"/>
  <c r="T1012" i="1"/>
  <c r="AF1012" i="1" s="1"/>
  <c r="S1013" i="1"/>
  <c r="AJ1037" i="1"/>
  <c r="Z1036" i="1"/>
  <c r="AA1036" i="1" s="1"/>
  <c r="AH1036" i="1" s="1"/>
  <c r="I1037" i="1"/>
  <c r="H1037" i="1" s="1"/>
  <c r="Y1036" i="1"/>
  <c r="C1037" i="1"/>
  <c r="K1037" i="1"/>
  <c r="X1037" i="1"/>
  <c r="A1038" i="1"/>
  <c r="O1014" i="1" l="1"/>
  <c r="R1014" i="1" s="1"/>
  <c r="Q1016" i="1"/>
  <c r="L1017" i="1"/>
  <c r="P1016" i="1"/>
  <c r="M1016" i="1"/>
  <c r="N1016" i="1" s="1"/>
  <c r="AC1015" i="1"/>
  <c r="AE1015" i="1" s="1"/>
  <c r="G1015" i="1"/>
  <c r="F1015" i="1" s="1"/>
  <c r="J1015" i="1" s="1"/>
  <c r="Y1037" i="1"/>
  <c r="AJ1038" i="1"/>
  <c r="I1038" i="1"/>
  <c r="H1038" i="1" s="1"/>
  <c r="Z1037" i="1"/>
  <c r="AA1037" i="1" s="1"/>
  <c r="AH1037" i="1" s="1"/>
  <c r="C1038" i="1"/>
  <c r="K1038" i="1"/>
  <c r="A1039" i="1"/>
  <c r="X1038" i="1"/>
  <c r="T1013" i="1"/>
  <c r="AF1013" i="1" s="1"/>
  <c r="S1014" i="1"/>
  <c r="AB1042" i="1"/>
  <c r="AC1016" i="1" l="1"/>
  <c r="AE1016" i="1" s="1"/>
  <c r="G1016" i="1"/>
  <c r="F1016" i="1" s="1"/>
  <c r="J1016" i="1" s="1"/>
  <c r="M1017" i="1"/>
  <c r="N1017" i="1" s="1"/>
  <c r="P1017" i="1"/>
  <c r="Q1017" i="1"/>
  <c r="L1018" i="1"/>
  <c r="O1015" i="1"/>
  <c r="R1015" i="1" s="1"/>
  <c r="K1039" i="1"/>
  <c r="A1040" i="1"/>
  <c r="X1039" i="1"/>
  <c r="T1014" i="1"/>
  <c r="AF1014" i="1" s="1"/>
  <c r="S1015" i="1"/>
  <c r="AB1043" i="1"/>
  <c r="C1039" i="1"/>
  <c r="Y1038" i="1"/>
  <c r="AJ1039" i="1"/>
  <c r="I1039" i="1"/>
  <c r="H1039" i="1" s="1"/>
  <c r="Z1038" i="1"/>
  <c r="AA1038" i="1" s="1"/>
  <c r="AH1038" i="1" s="1"/>
  <c r="O1016" i="1" l="1"/>
  <c r="R1016" i="1" s="1"/>
  <c r="M1018" i="1"/>
  <c r="N1018" i="1" s="1"/>
  <c r="P1018" i="1"/>
  <c r="Q1018" i="1"/>
  <c r="L1019" i="1"/>
  <c r="AC1017" i="1"/>
  <c r="AE1017" i="1" s="1"/>
  <c r="G1017" i="1"/>
  <c r="F1017" i="1" s="1"/>
  <c r="O1017" i="1" s="1"/>
  <c r="R1017" i="1" s="1"/>
  <c r="T1015" i="1"/>
  <c r="AF1015" i="1" s="1"/>
  <c r="S1016" i="1"/>
  <c r="AB1044" i="1"/>
  <c r="Z1039" i="1"/>
  <c r="AA1039" i="1" s="1"/>
  <c r="AH1039" i="1" s="1"/>
  <c r="I1040" i="1"/>
  <c r="H1040" i="1" s="1"/>
  <c r="Y1039" i="1"/>
  <c r="C1040" i="1"/>
  <c r="AJ1040" i="1"/>
  <c r="X1040" i="1"/>
  <c r="K1040" i="1"/>
  <c r="A1041" i="1"/>
  <c r="J1017" i="1" l="1"/>
  <c r="Q1019" i="1"/>
  <c r="L1020" i="1"/>
  <c r="M1019" i="1"/>
  <c r="N1019" i="1" s="1"/>
  <c r="P1019" i="1"/>
  <c r="G1018" i="1"/>
  <c r="F1018" i="1" s="1"/>
  <c r="O1018" i="1" s="1"/>
  <c r="R1018" i="1" s="1"/>
  <c r="AC1018" i="1"/>
  <c r="AE1018" i="1" s="1"/>
  <c r="AB1045" i="1"/>
  <c r="T1016" i="1"/>
  <c r="AF1016" i="1" s="1"/>
  <c r="S1017" i="1"/>
  <c r="X1041" i="1"/>
  <c r="A1042" i="1"/>
  <c r="K1041" i="1"/>
  <c r="AJ1041" i="1"/>
  <c r="Z1040" i="1"/>
  <c r="AA1040" i="1" s="1"/>
  <c r="AH1040" i="1" s="1"/>
  <c r="I1041" i="1"/>
  <c r="H1041" i="1" s="1"/>
  <c r="Y1040" i="1"/>
  <c r="C1041" i="1"/>
  <c r="G1019" i="1" l="1"/>
  <c r="F1019" i="1" s="1"/>
  <c r="O1019" i="1" s="1"/>
  <c r="R1019" i="1" s="1"/>
  <c r="AC1019" i="1"/>
  <c r="AE1019" i="1" s="1"/>
  <c r="P1020" i="1"/>
  <c r="Q1020" i="1"/>
  <c r="L1021" i="1"/>
  <c r="M1020" i="1"/>
  <c r="N1020" i="1" s="1"/>
  <c r="J1018" i="1"/>
  <c r="Y1041" i="1"/>
  <c r="C1042" i="1"/>
  <c r="AJ1042" i="1"/>
  <c r="Z1041" i="1"/>
  <c r="AA1041" i="1" s="1"/>
  <c r="AH1041" i="1" s="1"/>
  <c r="I1042" i="1"/>
  <c r="H1042" i="1" s="1"/>
  <c r="AB1046" i="1"/>
  <c r="T1017" i="1"/>
  <c r="AF1017" i="1" s="1"/>
  <c r="S1018" i="1"/>
  <c r="X1042" i="1"/>
  <c r="K1042" i="1"/>
  <c r="A1043" i="1"/>
  <c r="J1019" i="1" l="1"/>
  <c r="AC1020" i="1"/>
  <c r="AE1020" i="1" s="1"/>
  <c r="G1020" i="1"/>
  <c r="F1020" i="1" s="1"/>
  <c r="O1020" i="1" s="1"/>
  <c r="R1020" i="1" s="1"/>
  <c r="L1022" i="1"/>
  <c r="M1021" i="1"/>
  <c r="N1021" i="1" s="1"/>
  <c r="P1021" i="1"/>
  <c r="Q1021" i="1"/>
  <c r="X1043" i="1"/>
  <c r="A1044" i="1"/>
  <c r="K1043" i="1"/>
  <c r="AB1047" i="1"/>
  <c r="T1018" i="1"/>
  <c r="AF1018" i="1" s="1"/>
  <c r="S1019" i="1"/>
  <c r="AJ1043" i="1"/>
  <c r="Y1042" i="1"/>
  <c r="I1043" i="1"/>
  <c r="H1043" i="1" s="1"/>
  <c r="C1043" i="1"/>
  <c r="Z1042" i="1"/>
  <c r="AA1042" i="1" s="1"/>
  <c r="AH1042" i="1" s="1"/>
  <c r="J1020" i="1" l="1"/>
  <c r="AC1021" i="1"/>
  <c r="AE1021" i="1" s="1"/>
  <c r="G1021" i="1"/>
  <c r="F1021" i="1" s="1"/>
  <c r="O1021" i="1" s="1"/>
  <c r="R1021" i="1" s="1"/>
  <c r="Q1022" i="1"/>
  <c r="L1023" i="1"/>
  <c r="M1022" i="1"/>
  <c r="N1022" i="1" s="1"/>
  <c r="P1022" i="1"/>
  <c r="Z1043" i="1"/>
  <c r="AA1043" i="1" s="1"/>
  <c r="AH1043" i="1" s="1"/>
  <c r="C1044" i="1"/>
  <c r="AJ1044" i="1"/>
  <c r="Y1043" i="1"/>
  <c r="I1044" i="1"/>
  <c r="H1044" i="1" s="1"/>
  <c r="K1044" i="1"/>
  <c r="X1044" i="1"/>
  <c r="A1045" i="1"/>
  <c r="T1019" i="1"/>
  <c r="AF1019" i="1" s="1"/>
  <c r="S1020" i="1"/>
  <c r="AB1048" i="1"/>
  <c r="J1021" i="1" l="1"/>
  <c r="G1022" i="1"/>
  <c r="F1022" i="1" s="1"/>
  <c r="J1022" i="1" s="1"/>
  <c r="AC1022" i="1"/>
  <c r="AE1022" i="1" s="1"/>
  <c r="Q1023" i="1"/>
  <c r="L1024" i="1"/>
  <c r="M1023" i="1"/>
  <c r="N1023" i="1" s="1"/>
  <c r="P1023" i="1"/>
  <c r="T1020" i="1"/>
  <c r="AF1020" i="1" s="1"/>
  <c r="S1021" i="1"/>
  <c r="X1045" i="1"/>
  <c r="A1046" i="1"/>
  <c r="K1045" i="1"/>
  <c r="AB1049" i="1"/>
  <c r="AJ1045" i="1"/>
  <c r="Y1044" i="1"/>
  <c r="I1045" i="1"/>
  <c r="H1045" i="1" s="1"/>
  <c r="C1045" i="1"/>
  <c r="Z1044" i="1"/>
  <c r="AA1044" i="1" s="1"/>
  <c r="AH1044" i="1" s="1"/>
  <c r="O1022" i="1" l="1"/>
  <c r="R1022" i="1" s="1"/>
  <c r="AC1023" i="1"/>
  <c r="AE1023" i="1" s="1"/>
  <c r="G1023" i="1"/>
  <c r="F1023" i="1" s="1"/>
  <c r="J1023" i="1" s="1"/>
  <c r="P1024" i="1"/>
  <c r="Q1024" i="1"/>
  <c r="L1025" i="1"/>
  <c r="M1024" i="1"/>
  <c r="N1024" i="1" s="1"/>
  <c r="AB1050" i="1"/>
  <c r="T1021" i="1"/>
  <c r="AF1021" i="1" s="1"/>
  <c r="S1022" i="1"/>
  <c r="I1046" i="1"/>
  <c r="H1046" i="1" s="1"/>
  <c r="Z1045" i="1"/>
  <c r="AA1045" i="1" s="1"/>
  <c r="AH1045" i="1" s="1"/>
  <c r="C1046" i="1"/>
  <c r="Y1045" i="1"/>
  <c r="AJ1046" i="1"/>
  <c r="K1046" i="1"/>
  <c r="X1046" i="1"/>
  <c r="A1047" i="1"/>
  <c r="O1023" i="1" l="1"/>
  <c r="R1023" i="1" s="1"/>
  <c r="AC1024" i="1"/>
  <c r="AE1024" i="1" s="1"/>
  <c r="G1024" i="1"/>
  <c r="F1024" i="1" s="1"/>
  <c r="O1024" i="1" s="1"/>
  <c r="R1024" i="1" s="1"/>
  <c r="Q1025" i="1"/>
  <c r="L1026" i="1"/>
  <c r="M1025" i="1"/>
  <c r="N1025" i="1" s="1"/>
  <c r="P1025" i="1"/>
  <c r="Y1046" i="1"/>
  <c r="C1047" i="1"/>
  <c r="AJ1047" i="1"/>
  <c r="Z1046" i="1"/>
  <c r="AA1046" i="1" s="1"/>
  <c r="AH1046" i="1" s="1"/>
  <c r="I1047" i="1"/>
  <c r="H1047" i="1" s="1"/>
  <c r="AB1051" i="1"/>
  <c r="A1048" i="1"/>
  <c r="K1047" i="1"/>
  <c r="X1047" i="1"/>
  <c r="T1022" i="1"/>
  <c r="AF1022" i="1" s="1"/>
  <c r="S1023" i="1"/>
  <c r="J1024" i="1" l="1"/>
  <c r="AC1025" i="1"/>
  <c r="AE1025" i="1" s="1"/>
  <c r="G1025" i="1"/>
  <c r="F1025" i="1" s="1"/>
  <c r="J1025" i="1" s="1"/>
  <c r="M1026" i="1"/>
  <c r="N1026" i="1" s="1"/>
  <c r="P1026" i="1"/>
  <c r="Q1026" i="1"/>
  <c r="L1027" i="1"/>
  <c r="T1023" i="1"/>
  <c r="AF1023" i="1" s="1"/>
  <c r="S1024" i="1"/>
  <c r="AB1052" i="1"/>
  <c r="AJ1048" i="1"/>
  <c r="Z1047" i="1"/>
  <c r="AA1047" i="1" s="1"/>
  <c r="AH1047" i="1" s="1"/>
  <c r="I1048" i="1"/>
  <c r="H1048" i="1" s="1"/>
  <c r="Y1047" i="1"/>
  <c r="C1048" i="1"/>
  <c r="K1048" i="1"/>
  <c r="X1048" i="1"/>
  <c r="A1049" i="1"/>
  <c r="O1025" i="1" l="1"/>
  <c r="R1025" i="1" s="1"/>
  <c r="L1028" i="1"/>
  <c r="M1027" i="1"/>
  <c r="N1027" i="1" s="1"/>
  <c r="P1027" i="1"/>
  <c r="Q1027" i="1"/>
  <c r="AC1026" i="1"/>
  <c r="AE1026" i="1" s="1"/>
  <c r="G1026" i="1"/>
  <c r="F1026" i="1" s="1"/>
  <c r="J1026" i="1" s="1"/>
  <c r="AB1053" i="1"/>
  <c r="T1024" i="1"/>
  <c r="AF1024" i="1" s="1"/>
  <c r="S1025" i="1"/>
  <c r="A1050" i="1"/>
  <c r="K1049" i="1"/>
  <c r="X1049" i="1"/>
  <c r="C1049" i="1"/>
  <c r="Y1048" i="1"/>
  <c r="AJ1049" i="1"/>
  <c r="I1049" i="1"/>
  <c r="H1049" i="1" s="1"/>
  <c r="Z1048" i="1"/>
  <c r="AA1048" i="1" s="1"/>
  <c r="AH1048" i="1" s="1"/>
  <c r="G1027" i="1" l="1"/>
  <c r="F1027" i="1" s="1"/>
  <c r="J1027" i="1" s="1"/>
  <c r="AC1027" i="1"/>
  <c r="AE1027" i="1" s="1"/>
  <c r="O1026" i="1"/>
  <c r="R1026" i="1" s="1"/>
  <c r="M1028" i="1"/>
  <c r="N1028" i="1" s="1"/>
  <c r="P1028" i="1"/>
  <c r="Q1028" i="1"/>
  <c r="L1029" i="1"/>
  <c r="X1050" i="1"/>
  <c r="A1051" i="1"/>
  <c r="K1050" i="1"/>
  <c r="AB1054" i="1"/>
  <c r="I1050" i="1"/>
  <c r="H1050" i="1" s="1"/>
  <c r="Z1049" i="1"/>
  <c r="AA1049" i="1" s="1"/>
  <c r="AH1049" i="1" s="1"/>
  <c r="C1050" i="1"/>
  <c r="AJ1050" i="1"/>
  <c r="Y1049" i="1"/>
  <c r="T1025" i="1"/>
  <c r="AF1025" i="1" s="1"/>
  <c r="S1026" i="1"/>
  <c r="O1027" i="1" l="1"/>
  <c r="R1027" i="1" s="1"/>
  <c r="AC1028" i="1"/>
  <c r="AE1028" i="1" s="1"/>
  <c r="G1028" i="1"/>
  <c r="F1028" i="1" s="1"/>
  <c r="O1028" i="1" s="1"/>
  <c r="R1028" i="1" s="1"/>
  <c r="M1029" i="1"/>
  <c r="N1029" i="1" s="1"/>
  <c r="P1029" i="1"/>
  <c r="L1030" i="1"/>
  <c r="Q1029" i="1"/>
  <c r="T1026" i="1"/>
  <c r="AF1026" i="1" s="1"/>
  <c r="S1027" i="1"/>
  <c r="A1052" i="1"/>
  <c r="X1051" i="1"/>
  <c r="K1051" i="1"/>
  <c r="AB1055" i="1"/>
  <c r="C1051" i="1"/>
  <c r="Y1050" i="1"/>
  <c r="AJ1051" i="1"/>
  <c r="I1051" i="1"/>
  <c r="H1051" i="1" s="1"/>
  <c r="Z1050" i="1"/>
  <c r="AA1050" i="1" s="1"/>
  <c r="AH1050" i="1" s="1"/>
  <c r="J1028" i="1" l="1"/>
  <c r="L1031" i="1"/>
  <c r="M1030" i="1"/>
  <c r="N1030" i="1" s="1"/>
  <c r="P1030" i="1"/>
  <c r="Q1030" i="1"/>
  <c r="AC1029" i="1"/>
  <c r="AE1029" i="1" s="1"/>
  <c r="G1029" i="1"/>
  <c r="F1029" i="1" s="1"/>
  <c r="J1029" i="1" s="1"/>
  <c r="K1052" i="1"/>
  <c r="X1052" i="1"/>
  <c r="A1053" i="1"/>
  <c r="AJ1052" i="1"/>
  <c r="Z1051" i="1"/>
  <c r="AA1051" i="1" s="1"/>
  <c r="AH1051" i="1" s="1"/>
  <c r="I1052" i="1"/>
  <c r="H1052" i="1" s="1"/>
  <c r="Y1051" i="1"/>
  <c r="C1052" i="1"/>
  <c r="T1027" i="1"/>
  <c r="AF1027" i="1" s="1"/>
  <c r="S1028" i="1"/>
  <c r="AB1056" i="1"/>
  <c r="AC1030" i="1" l="1"/>
  <c r="AE1030" i="1" s="1"/>
  <c r="G1030" i="1"/>
  <c r="F1030" i="1" s="1"/>
  <c r="J1030" i="1" s="1"/>
  <c r="O1029" i="1"/>
  <c r="R1029" i="1" s="1"/>
  <c r="L1032" i="1"/>
  <c r="M1031" i="1"/>
  <c r="N1031" i="1" s="1"/>
  <c r="P1031" i="1"/>
  <c r="Q1031" i="1"/>
  <c r="AB1057" i="1"/>
  <c r="T1028" i="1"/>
  <c r="AF1028" i="1" s="1"/>
  <c r="S1029" i="1"/>
  <c r="A1054" i="1"/>
  <c r="X1053" i="1"/>
  <c r="K1053" i="1"/>
  <c r="Y1052" i="1"/>
  <c r="C1053" i="1"/>
  <c r="AJ1053" i="1"/>
  <c r="I1053" i="1"/>
  <c r="H1053" i="1" s="1"/>
  <c r="Z1052" i="1"/>
  <c r="AA1052" i="1" s="1"/>
  <c r="AH1052" i="1" s="1"/>
  <c r="O1030" i="1" l="1"/>
  <c r="R1030" i="1" s="1"/>
  <c r="AC1031" i="1"/>
  <c r="AE1031" i="1" s="1"/>
  <c r="G1031" i="1"/>
  <c r="F1031" i="1" s="1"/>
  <c r="O1031" i="1" s="1"/>
  <c r="R1031" i="1" s="1"/>
  <c r="M1032" i="1"/>
  <c r="N1032" i="1" s="1"/>
  <c r="P1032" i="1"/>
  <c r="Q1032" i="1"/>
  <c r="L1033" i="1"/>
  <c r="A1055" i="1"/>
  <c r="X1054" i="1"/>
  <c r="K1054" i="1"/>
  <c r="Z1053" i="1"/>
  <c r="AA1053" i="1" s="1"/>
  <c r="AH1053" i="1" s="1"/>
  <c r="C1054" i="1"/>
  <c r="AJ1054" i="1"/>
  <c r="Y1053" i="1"/>
  <c r="I1054" i="1"/>
  <c r="H1054" i="1" s="1"/>
  <c r="T1029" i="1"/>
  <c r="AF1029" i="1" s="1"/>
  <c r="S1030" i="1"/>
  <c r="AB1058" i="1"/>
  <c r="J1031" i="1" l="1"/>
  <c r="M1033" i="1"/>
  <c r="N1033" i="1" s="1"/>
  <c r="L1034" i="1"/>
  <c r="AC1032" i="1"/>
  <c r="AE1032" i="1" s="1"/>
  <c r="G1032" i="1"/>
  <c r="F1032" i="1" s="1"/>
  <c r="O1032" i="1" s="1"/>
  <c r="R1032" i="1" s="1"/>
  <c r="Z1054" i="1"/>
  <c r="AA1054" i="1" s="1"/>
  <c r="AH1054" i="1" s="1"/>
  <c r="C1055" i="1"/>
  <c r="Y1054" i="1"/>
  <c r="AJ1055" i="1"/>
  <c r="I1055" i="1"/>
  <c r="H1055" i="1" s="1"/>
  <c r="T1030" i="1"/>
  <c r="AF1030" i="1" s="1"/>
  <c r="S1031" i="1"/>
  <c r="K1055" i="1"/>
  <c r="X1055" i="1"/>
  <c r="A1056" i="1"/>
  <c r="AB1059" i="1"/>
  <c r="J1032" i="1" l="1"/>
  <c r="P1033" i="1"/>
  <c r="Q1033" i="1" s="1"/>
  <c r="Q1034" i="1" s="1"/>
  <c r="L1035" i="1"/>
  <c r="M1034" i="1"/>
  <c r="N1034" i="1" s="1"/>
  <c r="AC1033" i="1"/>
  <c r="AE1033" i="1" s="1"/>
  <c r="G1033" i="1"/>
  <c r="F1033" i="1" s="1"/>
  <c r="O1033" i="1" s="1"/>
  <c r="I1056" i="1"/>
  <c r="H1056" i="1" s="1"/>
  <c r="Y1055" i="1"/>
  <c r="C1056" i="1"/>
  <c r="AJ1056" i="1"/>
  <c r="Z1055" i="1"/>
  <c r="AA1055" i="1" s="1"/>
  <c r="AH1055" i="1" s="1"/>
  <c r="AB1060" i="1"/>
  <c r="K1056" i="1"/>
  <c r="A1057" i="1"/>
  <c r="X1056" i="1"/>
  <c r="T1031" i="1"/>
  <c r="AF1031" i="1" s="1"/>
  <c r="S1032" i="1"/>
  <c r="Q1035" i="1" l="1"/>
  <c r="P1034" i="1"/>
  <c r="P1035" i="1" s="1"/>
  <c r="J1033" i="1"/>
  <c r="G1034" i="1"/>
  <c r="F1034" i="1" s="1"/>
  <c r="O1034" i="1" s="1"/>
  <c r="R1034" i="1" s="1"/>
  <c r="AC1034" i="1"/>
  <c r="AE1034" i="1" s="1"/>
  <c r="M1035" i="1"/>
  <c r="N1035" i="1" s="1"/>
  <c r="L1036" i="1"/>
  <c r="R1033" i="1"/>
  <c r="AB1061" i="1"/>
  <c r="T1032" i="1"/>
  <c r="S1033" i="1"/>
  <c r="A1058" i="1"/>
  <c r="K1057" i="1"/>
  <c r="X1057" i="1"/>
  <c r="AJ1057" i="1"/>
  <c r="Z1056" i="1"/>
  <c r="AA1056" i="1" s="1"/>
  <c r="AH1056" i="1" s="1"/>
  <c r="I1057" i="1"/>
  <c r="H1057" i="1" s="1"/>
  <c r="Y1056" i="1"/>
  <c r="C1057" i="1"/>
  <c r="Q1036" i="1" l="1"/>
  <c r="P1036" i="1"/>
  <c r="G1035" i="1"/>
  <c r="F1035" i="1" s="1"/>
  <c r="J1035" i="1" s="1"/>
  <c r="AC1035" i="1"/>
  <c r="AE1035" i="1" s="1"/>
  <c r="J1034" i="1"/>
  <c r="L1037" i="1"/>
  <c r="M1036" i="1"/>
  <c r="N1036" i="1" s="1"/>
  <c r="Z1057" i="1"/>
  <c r="AA1057" i="1" s="1"/>
  <c r="AH1057" i="1" s="1"/>
  <c r="C1058" i="1"/>
  <c r="AJ1058" i="1"/>
  <c r="Y1057" i="1"/>
  <c r="I1058" i="1"/>
  <c r="H1058" i="1" s="1"/>
  <c r="AB1062" i="1"/>
  <c r="K1058" i="1"/>
  <c r="X1058" i="1"/>
  <c r="A1059" i="1"/>
  <c r="AF1032" i="1"/>
  <c r="AA1032" i="1"/>
  <c r="T1033" i="1"/>
  <c r="AF1033" i="1" s="1"/>
  <c r="S1034" i="1"/>
  <c r="O1035" i="1" l="1"/>
  <c r="R1035" i="1" s="1"/>
  <c r="AC1036" i="1"/>
  <c r="AE1036" i="1" s="1"/>
  <c r="G1036" i="1"/>
  <c r="F1036" i="1" s="1"/>
  <c r="J1036" i="1" s="1"/>
  <c r="P1037" i="1"/>
  <c r="Q1037" i="1"/>
  <c r="L1038" i="1"/>
  <c r="M1037" i="1"/>
  <c r="N1037" i="1" s="1"/>
  <c r="AH1032" i="1"/>
  <c r="T1034" i="1"/>
  <c r="AF1034" i="1" s="1"/>
  <c r="S1035" i="1"/>
  <c r="K1059" i="1"/>
  <c r="A1060" i="1"/>
  <c r="X1059" i="1"/>
  <c r="AJ1059" i="1"/>
  <c r="Y1058" i="1"/>
  <c r="I1059" i="1"/>
  <c r="H1059" i="1" s="1"/>
  <c r="Z1058" i="1"/>
  <c r="AA1058" i="1" s="1"/>
  <c r="AH1058" i="1" s="1"/>
  <c r="C1059" i="1"/>
  <c r="AB1063" i="1"/>
  <c r="O1036" i="1" l="1"/>
  <c r="R1036" i="1" s="1"/>
  <c r="G1037" i="1"/>
  <c r="F1037" i="1" s="1"/>
  <c r="O1037" i="1" s="1"/>
  <c r="R1037" i="1" s="1"/>
  <c r="AC1037" i="1"/>
  <c r="AE1037" i="1" s="1"/>
  <c r="Q1038" i="1"/>
  <c r="L1039" i="1"/>
  <c r="P1038" i="1"/>
  <c r="M1038" i="1"/>
  <c r="N1038" i="1" s="1"/>
  <c r="A1061" i="1"/>
  <c r="K1060" i="1"/>
  <c r="X1060" i="1"/>
  <c r="AB1064" i="1"/>
  <c r="Y1059" i="1"/>
  <c r="C1060" i="1"/>
  <c r="Z1059" i="1"/>
  <c r="AA1059" i="1" s="1"/>
  <c r="AH1059" i="1" s="1"/>
  <c r="AJ1060" i="1"/>
  <c r="I1060" i="1"/>
  <c r="H1060" i="1" s="1"/>
  <c r="T1035" i="1"/>
  <c r="AF1035" i="1" s="1"/>
  <c r="S1036" i="1"/>
  <c r="J1037" i="1" l="1"/>
  <c r="G1038" i="1"/>
  <c r="F1038" i="1" s="1"/>
  <c r="O1038" i="1" s="1"/>
  <c r="R1038" i="1" s="1"/>
  <c r="AC1038" i="1"/>
  <c r="AE1038" i="1" s="1"/>
  <c r="L1040" i="1"/>
  <c r="P1039" i="1"/>
  <c r="Q1039" i="1"/>
  <c r="M1039" i="1"/>
  <c r="N1039" i="1" s="1"/>
  <c r="T1036" i="1"/>
  <c r="AF1036" i="1" s="1"/>
  <c r="S1037" i="1"/>
  <c r="AB1065" i="1"/>
  <c r="X1061" i="1"/>
  <c r="K1061" i="1"/>
  <c r="A1062" i="1"/>
  <c r="Z1060" i="1"/>
  <c r="AA1060" i="1" s="1"/>
  <c r="AH1060" i="1" s="1"/>
  <c r="I1061" i="1"/>
  <c r="H1061" i="1" s="1"/>
  <c r="Y1060" i="1"/>
  <c r="C1061" i="1"/>
  <c r="AJ1061" i="1"/>
  <c r="J1038" i="1" l="1"/>
  <c r="AC1039" i="1"/>
  <c r="AE1039" i="1" s="1"/>
  <c r="G1039" i="1"/>
  <c r="F1039" i="1" s="1"/>
  <c r="O1039" i="1" s="1"/>
  <c r="R1039" i="1" s="1"/>
  <c r="P1040" i="1"/>
  <c r="M1040" i="1"/>
  <c r="N1040" i="1" s="1"/>
  <c r="Q1040" i="1"/>
  <c r="L1041" i="1"/>
  <c r="T1037" i="1"/>
  <c r="AF1037" i="1" s="1"/>
  <c r="S1038" i="1"/>
  <c r="X1062" i="1"/>
  <c r="A1063" i="1"/>
  <c r="K1062" i="1"/>
  <c r="AB1066" i="1"/>
  <c r="Y1061" i="1"/>
  <c r="C1062" i="1"/>
  <c r="Z1061" i="1"/>
  <c r="AA1061" i="1" s="1"/>
  <c r="AH1061" i="1" s="1"/>
  <c r="AJ1062" i="1"/>
  <c r="I1062" i="1"/>
  <c r="H1062" i="1" s="1"/>
  <c r="J1039" i="1" l="1"/>
  <c r="Q1041" i="1"/>
  <c r="L1042" i="1"/>
  <c r="P1041" i="1"/>
  <c r="M1041" i="1"/>
  <c r="N1041" i="1" s="1"/>
  <c r="AC1040" i="1"/>
  <c r="AE1040" i="1" s="1"/>
  <c r="G1040" i="1"/>
  <c r="F1040" i="1" s="1"/>
  <c r="O1040" i="1" s="1"/>
  <c r="R1040" i="1" s="1"/>
  <c r="X1063" i="1"/>
  <c r="K1063" i="1"/>
  <c r="A1064" i="1"/>
  <c r="Z1062" i="1"/>
  <c r="AA1062" i="1" s="1"/>
  <c r="AH1062" i="1" s="1"/>
  <c r="C1063" i="1"/>
  <c r="Y1062" i="1"/>
  <c r="AJ1063" i="1"/>
  <c r="I1063" i="1"/>
  <c r="H1063" i="1" s="1"/>
  <c r="T1038" i="1"/>
  <c r="AF1038" i="1" s="1"/>
  <c r="S1039" i="1"/>
  <c r="AB1067" i="1"/>
  <c r="G1041" i="1" l="1"/>
  <c r="F1041" i="1" s="1"/>
  <c r="J1041" i="1" s="1"/>
  <c r="AC1041" i="1"/>
  <c r="AE1041" i="1" s="1"/>
  <c r="M1042" i="1"/>
  <c r="N1042" i="1" s="1"/>
  <c r="P1042" i="1"/>
  <c r="Q1042" i="1"/>
  <c r="L1043" i="1"/>
  <c r="J1040" i="1"/>
  <c r="C1064" i="1"/>
  <c r="AJ1064" i="1"/>
  <c r="Z1063" i="1"/>
  <c r="I1064" i="1"/>
  <c r="H1064" i="1" s="1"/>
  <c r="Y1063" i="1"/>
  <c r="T1039" i="1"/>
  <c r="AF1039" i="1" s="1"/>
  <c r="S1040" i="1"/>
  <c r="X1064" i="1"/>
  <c r="K1064" i="1"/>
  <c r="A1065" i="1"/>
  <c r="AB1068" i="1"/>
  <c r="O1041" i="1" l="1"/>
  <c r="R1041" i="1" s="1"/>
  <c r="M1043" i="1"/>
  <c r="N1043" i="1" s="1"/>
  <c r="Q1043" i="1"/>
  <c r="P1043" i="1"/>
  <c r="L1044" i="1"/>
  <c r="AC1042" i="1"/>
  <c r="AE1042" i="1" s="1"/>
  <c r="G1042" i="1"/>
  <c r="F1042" i="1" s="1"/>
  <c r="O1042" i="1" s="1"/>
  <c r="R1042" i="1" s="1"/>
  <c r="K1065" i="1"/>
  <c r="A1066" i="1"/>
  <c r="X1065" i="1"/>
  <c r="AB1069" i="1"/>
  <c r="I1065" i="1"/>
  <c r="H1065" i="1" s="1"/>
  <c r="Y1064" i="1"/>
  <c r="C1065" i="1"/>
  <c r="Z1064" i="1"/>
  <c r="AA1064" i="1" s="1"/>
  <c r="AH1064" i="1" s="1"/>
  <c r="AJ1065" i="1"/>
  <c r="T1040" i="1"/>
  <c r="AF1040" i="1" s="1"/>
  <c r="S1041" i="1"/>
  <c r="J1042" i="1" l="1"/>
  <c r="P1044" i="1"/>
  <c r="Q1044" i="1"/>
  <c r="L1045" i="1"/>
  <c r="M1044" i="1"/>
  <c r="N1044" i="1" s="1"/>
  <c r="AC1043" i="1"/>
  <c r="AE1043" i="1" s="1"/>
  <c r="G1043" i="1"/>
  <c r="F1043" i="1" s="1"/>
  <c r="O1043" i="1" s="1"/>
  <c r="R1043" i="1" s="1"/>
  <c r="X1066" i="1"/>
  <c r="K1066" i="1"/>
  <c r="A1067" i="1"/>
  <c r="T1041" i="1"/>
  <c r="AF1041" i="1" s="1"/>
  <c r="S1042" i="1"/>
  <c r="AB1070" i="1"/>
  <c r="C1066" i="1"/>
  <c r="Z1065" i="1"/>
  <c r="AA1065" i="1" s="1"/>
  <c r="AH1065" i="1" s="1"/>
  <c r="AJ1066" i="1"/>
  <c r="I1066" i="1"/>
  <c r="H1066" i="1" s="1"/>
  <c r="Y1065" i="1"/>
  <c r="AC1044" i="1" l="1"/>
  <c r="AE1044" i="1" s="1"/>
  <c r="G1044" i="1"/>
  <c r="F1044" i="1" s="1"/>
  <c r="O1044" i="1" s="1"/>
  <c r="R1044" i="1" s="1"/>
  <c r="P1045" i="1"/>
  <c r="Q1045" i="1"/>
  <c r="L1046" i="1"/>
  <c r="M1045" i="1"/>
  <c r="N1045" i="1" s="1"/>
  <c r="J1043" i="1"/>
  <c r="AB1071" i="1"/>
  <c r="X1067" i="1"/>
  <c r="K1067" i="1"/>
  <c r="A1068" i="1"/>
  <c r="T1042" i="1"/>
  <c r="AF1042" i="1" s="1"/>
  <c r="S1043" i="1"/>
  <c r="I1067" i="1"/>
  <c r="H1067" i="1" s="1"/>
  <c r="Y1066" i="1"/>
  <c r="C1067" i="1"/>
  <c r="Z1066" i="1"/>
  <c r="AA1066" i="1" s="1"/>
  <c r="AH1066" i="1" s="1"/>
  <c r="AJ1067" i="1"/>
  <c r="J1044" i="1" l="1"/>
  <c r="AC1045" i="1"/>
  <c r="AE1045" i="1" s="1"/>
  <c r="G1045" i="1"/>
  <c r="F1045" i="1" s="1"/>
  <c r="O1045" i="1" s="1"/>
  <c r="R1045" i="1" s="1"/>
  <c r="L1047" i="1"/>
  <c r="M1046" i="1"/>
  <c r="N1046" i="1" s="1"/>
  <c r="P1046" i="1"/>
  <c r="Q1046" i="1"/>
  <c r="Z1067" i="1"/>
  <c r="AA1067" i="1" s="1"/>
  <c r="AH1067" i="1" s="1"/>
  <c r="C1068" i="1"/>
  <c r="AJ1068" i="1"/>
  <c r="Y1067" i="1"/>
  <c r="I1068" i="1"/>
  <c r="H1068" i="1" s="1"/>
  <c r="X1068" i="1"/>
  <c r="K1068" i="1"/>
  <c r="A1069" i="1"/>
  <c r="AB1072" i="1"/>
  <c r="T1043" i="1"/>
  <c r="AF1043" i="1" s="1"/>
  <c r="S1044" i="1"/>
  <c r="J1045" i="1" l="1"/>
  <c r="AC1046" i="1"/>
  <c r="AE1046" i="1" s="1"/>
  <c r="G1046" i="1"/>
  <c r="F1046" i="1" s="1"/>
  <c r="J1046" i="1" s="1"/>
  <c r="Q1047" i="1"/>
  <c r="P1047" i="1"/>
  <c r="L1048" i="1"/>
  <c r="M1047" i="1"/>
  <c r="N1047" i="1" s="1"/>
  <c r="X1069" i="1"/>
  <c r="A1070" i="1"/>
  <c r="K1069" i="1"/>
  <c r="AB1073" i="1"/>
  <c r="T1044" i="1"/>
  <c r="AF1044" i="1" s="1"/>
  <c r="S1045" i="1"/>
  <c r="C1069" i="1"/>
  <c r="Y1068" i="1"/>
  <c r="AJ1069" i="1"/>
  <c r="I1069" i="1"/>
  <c r="H1069" i="1" s="1"/>
  <c r="Z1068" i="1"/>
  <c r="AA1068" i="1" s="1"/>
  <c r="AH1068" i="1" s="1"/>
  <c r="O1046" i="1" l="1"/>
  <c r="R1046" i="1" s="1"/>
  <c r="G1047" i="1"/>
  <c r="F1047" i="1" s="1"/>
  <c r="J1047" i="1" s="1"/>
  <c r="AC1047" i="1"/>
  <c r="AE1047" i="1" s="1"/>
  <c r="L1049" i="1"/>
  <c r="M1048" i="1"/>
  <c r="N1048" i="1" s="1"/>
  <c r="Q1048" i="1"/>
  <c r="P1048" i="1"/>
  <c r="T1045" i="1"/>
  <c r="AF1045" i="1" s="1"/>
  <c r="S1046" i="1"/>
  <c r="A1071" i="1"/>
  <c r="X1070" i="1"/>
  <c r="K1070" i="1"/>
  <c r="AB1074" i="1"/>
  <c r="AJ1070" i="1"/>
  <c r="Z1069" i="1"/>
  <c r="AA1069" i="1" s="1"/>
  <c r="AH1069" i="1" s="1"/>
  <c r="I1070" i="1"/>
  <c r="H1070" i="1" s="1"/>
  <c r="Y1069" i="1"/>
  <c r="C1070" i="1"/>
  <c r="O1047" i="1" l="1"/>
  <c r="R1047" i="1" s="1"/>
  <c r="G1048" i="1"/>
  <c r="F1048" i="1" s="1"/>
  <c r="O1048" i="1" s="1"/>
  <c r="R1048" i="1" s="1"/>
  <c r="AC1048" i="1"/>
  <c r="AE1048" i="1" s="1"/>
  <c r="Q1049" i="1"/>
  <c r="L1050" i="1"/>
  <c r="P1049" i="1"/>
  <c r="M1049" i="1"/>
  <c r="N1049" i="1" s="1"/>
  <c r="A1072" i="1"/>
  <c r="X1071" i="1"/>
  <c r="K1071" i="1"/>
  <c r="I1071" i="1"/>
  <c r="H1071" i="1" s="1"/>
  <c r="Y1070" i="1"/>
  <c r="C1071" i="1"/>
  <c r="Z1070" i="1"/>
  <c r="AA1070" i="1" s="1"/>
  <c r="AH1070" i="1" s="1"/>
  <c r="AJ1071" i="1"/>
  <c r="AB1075" i="1"/>
  <c r="T1046" i="1"/>
  <c r="AF1046" i="1" s="1"/>
  <c r="S1047" i="1"/>
  <c r="J1048" i="1" l="1"/>
  <c r="AC1049" i="1"/>
  <c r="AE1049" i="1" s="1"/>
  <c r="G1049" i="1"/>
  <c r="F1049" i="1" s="1"/>
  <c r="J1049" i="1" s="1"/>
  <c r="L1051" i="1"/>
  <c r="M1050" i="1"/>
  <c r="N1050" i="1" s="1"/>
  <c r="P1050" i="1"/>
  <c r="Q1050" i="1"/>
  <c r="I1072" i="1"/>
  <c r="H1072" i="1" s="1"/>
  <c r="Z1071" i="1"/>
  <c r="AA1071" i="1" s="1"/>
  <c r="AH1071" i="1" s="1"/>
  <c r="C1072" i="1"/>
  <c r="Y1071" i="1"/>
  <c r="AJ1072" i="1"/>
  <c r="AB1076" i="1"/>
  <c r="T1047" i="1"/>
  <c r="AF1047" i="1" s="1"/>
  <c r="S1048" i="1"/>
  <c r="X1072" i="1"/>
  <c r="K1072" i="1"/>
  <c r="A1073" i="1"/>
  <c r="O1049" i="1" l="1"/>
  <c r="R1049" i="1" s="1"/>
  <c r="AC1050" i="1"/>
  <c r="AE1050" i="1" s="1"/>
  <c r="G1050" i="1"/>
  <c r="F1050" i="1" s="1"/>
  <c r="O1050" i="1" s="1"/>
  <c r="R1050" i="1" s="1"/>
  <c r="M1051" i="1"/>
  <c r="N1051" i="1" s="1"/>
  <c r="P1051" i="1"/>
  <c r="Q1051" i="1"/>
  <c r="L1052" i="1"/>
  <c r="T1048" i="1"/>
  <c r="AF1048" i="1" s="1"/>
  <c r="S1049" i="1"/>
  <c r="AB1077" i="1"/>
  <c r="C1073" i="1"/>
  <c r="Y1072" i="1"/>
  <c r="AJ1073" i="1"/>
  <c r="I1073" i="1"/>
  <c r="H1073" i="1" s="1"/>
  <c r="Z1072" i="1"/>
  <c r="AA1072" i="1" s="1"/>
  <c r="AH1072" i="1" s="1"/>
  <c r="X1073" i="1"/>
  <c r="K1073" i="1"/>
  <c r="A1074" i="1"/>
  <c r="J1050" i="1" l="1"/>
  <c r="M1052" i="1"/>
  <c r="N1052" i="1" s="1"/>
  <c r="P1052" i="1"/>
  <c r="Q1052" i="1"/>
  <c r="L1053" i="1"/>
  <c r="AC1051" i="1"/>
  <c r="AE1051" i="1" s="1"/>
  <c r="G1051" i="1"/>
  <c r="F1051" i="1" s="1"/>
  <c r="J1051" i="1" s="1"/>
  <c r="AB1078" i="1"/>
  <c r="T1049" i="1"/>
  <c r="AF1049" i="1" s="1"/>
  <c r="S1050" i="1"/>
  <c r="Z1073" i="1"/>
  <c r="AA1073" i="1" s="1"/>
  <c r="AH1073" i="1" s="1"/>
  <c r="C1074" i="1"/>
  <c r="AJ1074" i="1"/>
  <c r="I1074" i="1"/>
  <c r="H1074" i="1" s="1"/>
  <c r="Y1073" i="1"/>
  <c r="X1074" i="1"/>
  <c r="K1074" i="1"/>
  <c r="A1075" i="1"/>
  <c r="O1051" i="1" l="1"/>
  <c r="R1051" i="1" s="1"/>
  <c r="P1053" i="1"/>
  <c r="L1054" i="1"/>
  <c r="Q1053" i="1"/>
  <c r="M1053" i="1"/>
  <c r="N1053" i="1" s="1"/>
  <c r="AC1052" i="1"/>
  <c r="AE1052" i="1" s="1"/>
  <c r="G1052" i="1"/>
  <c r="F1052" i="1" s="1"/>
  <c r="J1052" i="1" s="1"/>
  <c r="AB1079" i="1"/>
  <c r="X1075" i="1"/>
  <c r="A1076" i="1"/>
  <c r="K1075" i="1"/>
  <c r="T1050" i="1"/>
  <c r="AF1050" i="1" s="1"/>
  <c r="S1051" i="1"/>
  <c r="AJ1075" i="1"/>
  <c r="Y1074" i="1"/>
  <c r="I1075" i="1"/>
  <c r="H1075" i="1" s="1"/>
  <c r="Z1074" i="1"/>
  <c r="AA1074" i="1" s="1"/>
  <c r="AH1074" i="1" s="1"/>
  <c r="C1075" i="1"/>
  <c r="AC1053" i="1" l="1"/>
  <c r="AE1053" i="1" s="1"/>
  <c r="G1053" i="1"/>
  <c r="F1053" i="1" s="1"/>
  <c r="J1053" i="1" s="1"/>
  <c r="M1054" i="1"/>
  <c r="N1054" i="1" s="1"/>
  <c r="P1054" i="1"/>
  <c r="Q1054" i="1"/>
  <c r="L1055" i="1"/>
  <c r="O1052" i="1"/>
  <c r="R1052" i="1" s="1"/>
  <c r="K1076" i="1"/>
  <c r="X1076" i="1"/>
  <c r="A1077" i="1"/>
  <c r="T1051" i="1"/>
  <c r="AF1051" i="1" s="1"/>
  <c r="S1052" i="1"/>
  <c r="I1076" i="1"/>
  <c r="H1076" i="1" s="1"/>
  <c r="Z1075" i="1"/>
  <c r="AA1075" i="1" s="1"/>
  <c r="AH1075" i="1" s="1"/>
  <c r="C1076" i="1"/>
  <c r="Y1075" i="1"/>
  <c r="AJ1076" i="1"/>
  <c r="AB1080" i="1"/>
  <c r="O1053" i="1" l="1"/>
  <c r="R1053" i="1" s="1"/>
  <c r="M1055" i="1"/>
  <c r="N1055" i="1" s="1"/>
  <c r="Q1055" i="1"/>
  <c r="L1056" i="1"/>
  <c r="P1055" i="1"/>
  <c r="G1054" i="1"/>
  <c r="F1054" i="1" s="1"/>
  <c r="J1054" i="1" s="1"/>
  <c r="AC1054" i="1"/>
  <c r="AE1054" i="1" s="1"/>
  <c r="C1077" i="1"/>
  <c r="Y1076" i="1"/>
  <c r="AJ1077" i="1"/>
  <c r="I1077" i="1"/>
  <c r="H1077" i="1" s="1"/>
  <c r="Z1076" i="1"/>
  <c r="AA1076" i="1" s="1"/>
  <c r="AH1076" i="1" s="1"/>
  <c r="AB1081" i="1"/>
  <c r="T1052" i="1"/>
  <c r="AF1052" i="1" s="1"/>
  <c r="S1053" i="1"/>
  <c r="A1078" i="1"/>
  <c r="X1077" i="1"/>
  <c r="K1077" i="1"/>
  <c r="O1054" i="1" l="1"/>
  <c r="R1054" i="1" s="1"/>
  <c r="P1056" i="1"/>
  <c r="Q1056" i="1"/>
  <c r="L1057" i="1"/>
  <c r="M1056" i="1"/>
  <c r="N1056" i="1" s="1"/>
  <c r="AC1055" i="1"/>
  <c r="AE1055" i="1" s="1"/>
  <c r="G1055" i="1"/>
  <c r="F1055" i="1" s="1"/>
  <c r="J1055" i="1" s="1"/>
  <c r="I1078" i="1"/>
  <c r="H1078" i="1" s="1"/>
  <c r="Z1077" i="1"/>
  <c r="AA1077" i="1" s="1"/>
  <c r="AH1077" i="1" s="1"/>
  <c r="C1078" i="1"/>
  <c r="Y1077" i="1"/>
  <c r="AJ1078" i="1"/>
  <c r="T1053" i="1"/>
  <c r="AF1053" i="1" s="1"/>
  <c r="S1054" i="1"/>
  <c r="K1078" i="1"/>
  <c r="X1078" i="1"/>
  <c r="A1079" i="1"/>
  <c r="AB1082" i="1"/>
  <c r="AC1056" i="1" l="1"/>
  <c r="AE1056" i="1" s="1"/>
  <c r="G1056" i="1"/>
  <c r="F1056" i="1" s="1"/>
  <c r="O1056" i="1" s="1"/>
  <c r="R1056" i="1" s="1"/>
  <c r="L1058" i="1"/>
  <c r="M1057" i="1"/>
  <c r="N1057" i="1" s="1"/>
  <c r="P1057" i="1"/>
  <c r="Q1057" i="1"/>
  <c r="O1055" i="1"/>
  <c r="R1055" i="1" s="1"/>
  <c r="X1079" i="1"/>
  <c r="A1080" i="1"/>
  <c r="K1079" i="1"/>
  <c r="T1054" i="1"/>
  <c r="AF1054" i="1" s="1"/>
  <c r="S1055" i="1"/>
  <c r="AB1083" i="1"/>
  <c r="I1079" i="1"/>
  <c r="H1079" i="1" s="1"/>
  <c r="Y1078" i="1"/>
  <c r="C1079" i="1"/>
  <c r="Z1078" i="1"/>
  <c r="AA1078" i="1" s="1"/>
  <c r="AH1078" i="1" s="1"/>
  <c r="AJ1079" i="1"/>
  <c r="J1056" i="1" l="1"/>
  <c r="AC1057" i="1"/>
  <c r="AE1057" i="1" s="1"/>
  <c r="G1057" i="1"/>
  <c r="F1057" i="1" s="1"/>
  <c r="O1057" i="1" s="1"/>
  <c r="R1057" i="1" s="1"/>
  <c r="L1059" i="1"/>
  <c r="M1058" i="1"/>
  <c r="N1058" i="1" s="1"/>
  <c r="Q1058" i="1"/>
  <c r="P1058" i="1"/>
  <c r="AB1084" i="1"/>
  <c r="C1080" i="1"/>
  <c r="Z1079" i="1"/>
  <c r="AA1079" i="1" s="1"/>
  <c r="AH1079" i="1" s="1"/>
  <c r="AJ1080" i="1"/>
  <c r="I1080" i="1"/>
  <c r="H1080" i="1" s="1"/>
  <c r="Y1079" i="1"/>
  <c r="T1055" i="1"/>
  <c r="AF1055" i="1" s="1"/>
  <c r="S1056" i="1"/>
  <c r="A1081" i="1"/>
  <c r="X1080" i="1"/>
  <c r="K1080" i="1"/>
  <c r="J1057" i="1" l="1"/>
  <c r="AC1058" i="1"/>
  <c r="AE1058" i="1" s="1"/>
  <c r="G1058" i="1"/>
  <c r="F1058" i="1" s="1"/>
  <c r="O1058" i="1" s="1"/>
  <c r="R1058" i="1" s="1"/>
  <c r="L1060" i="1"/>
  <c r="M1059" i="1"/>
  <c r="N1059" i="1" s="1"/>
  <c r="P1059" i="1"/>
  <c r="Q1059" i="1"/>
  <c r="X1081" i="1"/>
  <c r="K1081" i="1"/>
  <c r="A1082" i="1"/>
  <c r="C1081" i="1"/>
  <c r="Y1080" i="1"/>
  <c r="AJ1081" i="1"/>
  <c r="I1081" i="1"/>
  <c r="H1081" i="1" s="1"/>
  <c r="Z1080" i="1"/>
  <c r="AA1080" i="1" s="1"/>
  <c r="AH1080" i="1" s="1"/>
  <c r="T1056" i="1"/>
  <c r="AF1056" i="1" s="1"/>
  <c r="S1057" i="1"/>
  <c r="AB1085" i="1"/>
  <c r="J1058" i="1" l="1"/>
  <c r="G1059" i="1"/>
  <c r="F1059" i="1" s="1"/>
  <c r="O1059" i="1" s="1"/>
  <c r="R1059" i="1" s="1"/>
  <c r="AC1059" i="1"/>
  <c r="AE1059" i="1" s="1"/>
  <c r="M1060" i="1"/>
  <c r="N1060" i="1" s="1"/>
  <c r="P1060" i="1"/>
  <c r="Q1060" i="1"/>
  <c r="L1061" i="1"/>
  <c r="A1083" i="1"/>
  <c r="X1082" i="1"/>
  <c r="K1082" i="1"/>
  <c r="T1057" i="1"/>
  <c r="AF1057" i="1" s="1"/>
  <c r="S1058" i="1"/>
  <c r="Z1081" i="1"/>
  <c r="AA1081" i="1" s="1"/>
  <c r="AH1081" i="1" s="1"/>
  <c r="C1082" i="1"/>
  <c r="AJ1082" i="1"/>
  <c r="I1082" i="1"/>
  <c r="H1082" i="1" s="1"/>
  <c r="Y1081" i="1"/>
  <c r="AB1086" i="1"/>
  <c r="J1059" i="1" l="1"/>
  <c r="Q1061" i="1"/>
  <c r="L1062" i="1"/>
  <c r="M1061" i="1"/>
  <c r="N1061" i="1" s="1"/>
  <c r="P1061" i="1"/>
  <c r="G1060" i="1"/>
  <c r="F1060" i="1" s="1"/>
  <c r="J1060" i="1" s="1"/>
  <c r="AC1060" i="1"/>
  <c r="AE1060" i="1" s="1"/>
  <c r="I1083" i="1"/>
  <c r="H1083" i="1" s="1"/>
  <c r="Y1082" i="1"/>
  <c r="C1083" i="1"/>
  <c r="Z1082" i="1"/>
  <c r="AA1082" i="1" s="1"/>
  <c r="AH1082" i="1" s="1"/>
  <c r="AJ1083" i="1"/>
  <c r="T1058" i="1"/>
  <c r="AF1058" i="1" s="1"/>
  <c r="S1059" i="1"/>
  <c r="K1083" i="1"/>
  <c r="A1084" i="1"/>
  <c r="X1083" i="1"/>
  <c r="AB1087" i="1"/>
  <c r="AC1061" i="1" l="1"/>
  <c r="AE1061" i="1" s="1"/>
  <c r="G1061" i="1"/>
  <c r="F1061" i="1" s="1"/>
  <c r="J1061" i="1" s="1"/>
  <c r="Q1062" i="1"/>
  <c r="L1063" i="1"/>
  <c r="M1062" i="1"/>
  <c r="N1062" i="1" s="1"/>
  <c r="P1062" i="1"/>
  <c r="O1060" i="1"/>
  <c r="R1060" i="1" s="1"/>
  <c r="AJ1084" i="1"/>
  <c r="Z1083" i="1"/>
  <c r="AA1083" i="1" s="1"/>
  <c r="AH1083" i="1" s="1"/>
  <c r="I1084" i="1"/>
  <c r="H1084" i="1" s="1"/>
  <c r="C1084" i="1"/>
  <c r="Y1083" i="1"/>
  <c r="T1059" i="1"/>
  <c r="AF1059" i="1" s="1"/>
  <c r="S1060" i="1"/>
  <c r="AB1088" i="1"/>
  <c r="K1084" i="1"/>
  <c r="X1084" i="1"/>
  <c r="A1085" i="1"/>
  <c r="O1061" i="1" l="1"/>
  <c r="R1061" i="1" s="1"/>
  <c r="AC1062" i="1"/>
  <c r="AE1062" i="1" s="1"/>
  <c r="G1062" i="1"/>
  <c r="F1062" i="1" s="1"/>
  <c r="O1062" i="1" s="1"/>
  <c r="R1062" i="1" s="1"/>
  <c r="L1064" i="1"/>
  <c r="M1063" i="1"/>
  <c r="N1063" i="1" s="1"/>
  <c r="P1063" i="1"/>
  <c r="Q1063" i="1"/>
  <c r="X1085" i="1"/>
  <c r="K1085" i="1"/>
  <c r="A1086" i="1"/>
  <c r="AJ1085" i="1"/>
  <c r="Y1084" i="1"/>
  <c r="I1085" i="1"/>
  <c r="H1085" i="1" s="1"/>
  <c r="C1085" i="1"/>
  <c r="Z1084" i="1"/>
  <c r="AA1084" i="1" s="1"/>
  <c r="AH1084" i="1" s="1"/>
  <c r="AB1089" i="1"/>
  <c r="T1060" i="1"/>
  <c r="AF1060" i="1" s="1"/>
  <c r="S1061" i="1"/>
  <c r="J1062" i="1" l="1"/>
  <c r="G1063" i="1"/>
  <c r="F1063" i="1" s="1"/>
  <c r="J1063" i="1" s="1"/>
  <c r="AC1063" i="1"/>
  <c r="AE1063" i="1" s="1"/>
  <c r="M1064" i="1"/>
  <c r="N1064" i="1" s="1"/>
  <c r="L1065" i="1"/>
  <c r="AB1090" i="1"/>
  <c r="Y1085" i="1"/>
  <c r="C1086" i="1"/>
  <c r="Z1085" i="1"/>
  <c r="AA1085" i="1" s="1"/>
  <c r="AH1085" i="1" s="1"/>
  <c r="AJ1086" i="1"/>
  <c r="I1086" i="1"/>
  <c r="H1086" i="1" s="1"/>
  <c r="T1061" i="1"/>
  <c r="AF1061" i="1" s="1"/>
  <c r="S1062" i="1"/>
  <c r="X1086" i="1"/>
  <c r="A1087" i="1"/>
  <c r="K1086" i="1"/>
  <c r="O1063" i="1" l="1"/>
  <c r="R1063" i="1" s="1"/>
  <c r="M1065" i="1"/>
  <c r="N1065" i="1" s="1"/>
  <c r="L1066" i="1"/>
  <c r="AC1064" i="1"/>
  <c r="AE1064" i="1" s="1"/>
  <c r="G1064" i="1"/>
  <c r="F1064" i="1" s="1"/>
  <c r="J1064" i="1" s="1"/>
  <c r="T1062" i="1"/>
  <c r="AF1062" i="1" s="1"/>
  <c r="S1063" i="1"/>
  <c r="X1087" i="1"/>
  <c r="K1087" i="1"/>
  <c r="A1088" i="1"/>
  <c r="C1087" i="1"/>
  <c r="Z1086" i="1"/>
  <c r="AA1086" i="1" s="1"/>
  <c r="AH1086" i="1" s="1"/>
  <c r="AJ1087" i="1"/>
  <c r="I1087" i="1"/>
  <c r="H1087" i="1" s="1"/>
  <c r="Y1086" i="1"/>
  <c r="AB1091" i="1"/>
  <c r="P1064" i="1" l="1"/>
  <c r="Q1064" i="1" s="1"/>
  <c r="O1064" i="1"/>
  <c r="L1067" i="1"/>
  <c r="M1066" i="1"/>
  <c r="N1066" i="1" s="1"/>
  <c r="AC1065" i="1"/>
  <c r="AE1065" i="1" s="1"/>
  <c r="G1065" i="1"/>
  <c r="F1065" i="1" s="1"/>
  <c r="O1065" i="1" s="1"/>
  <c r="AJ1088" i="1"/>
  <c r="Y1087" i="1"/>
  <c r="I1088" i="1"/>
  <c r="H1088" i="1" s="1"/>
  <c r="Z1087" i="1"/>
  <c r="AA1087" i="1" s="1"/>
  <c r="AH1087" i="1" s="1"/>
  <c r="C1088" i="1"/>
  <c r="X1088" i="1"/>
  <c r="A1089" i="1"/>
  <c r="K1088" i="1"/>
  <c r="AB1092" i="1"/>
  <c r="T1063" i="1"/>
  <c r="S1064" i="1"/>
  <c r="P1065" i="1" l="1"/>
  <c r="P1066" i="1" s="1"/>
  <c r="P1067" i="1" s="1"/>
  <c r="J1065" i="1"/>
  <c r="G1066" i="1"/>
  <c r="F1066" i="1" s="1"/>
  <c r="J1066" i="1" s="1"/>
  <c r="AC1066" i="1"/>
  <c r="AE1066" i="1" s="1"/>
  <c r="M1067" i="1"/>
  <c r="N1067" i="1" s="1"/>
  <c r="L1068" i="1"/>
  <c r="AB1093" i="1"/>
  <c r="AJ1089" i="1"/>
  <c r="Z1088" i="1"/>
  <c r="AA1088" i="1" s="1"/>
  <c r="AH1088" i="1" s="1"/>
  <c r="I1089" i="1"/>
  <c r="H1089" i="1" s="1"/>
  <c r="Y1088" i="1"/>
  <c r="C1089" i="1"/>
  <c r="Q1065" i="1"/>
  <c r="R1064" i="1"/>
  <c r="X1089" i="1"/>
  <c r="K1089" i="1"/>
  <c r="A1090" i="1"/>
  <c r="T1064" i="1"/>
  <c r="AF1064" i="1" s="1"/>
  <c r="S1065" i="1"/>
  <c r="AF1063" i="1"/>
  <c r="AA1063" i="1"/>
  <c r="P1068" i="1" l="1"/>
  <c r="M1068" i="1"/>
  <c r="N1068" i="1" s="1"/>
  <c r="L1069" i="1"/>
  <c r="AC1067" i="1"/>
  <c r="AE1067" i="1" s="1"/>
  <c r="G1067" i="1"/>
  <c r="F1067" i="1" s="1"/>
  <c r="O1067" i="1" s="1"/>
  <c r="O1066" i="1"/>
  <c r="AH1063" i="1"/>
  <c r="Q1066" i="1"/>
  <c r="R1065" i="1"/>
  <c r="AB1094" i="1"/>
  <c r="T1065" i="1"/>
  <c r="AF1065" i="1" s="1"/>
  <c r="S1066" i="1"/>
  <c r="Y1089" i="1"/>
  <c r="C1090" i="1"/>
  <c r="AJ1090" i="1"/>
  <c r="I1090" i="1"/>
  <c r="H1090" i="1" s="1"/>
  <c r="Z1089" i="1"/>
  <c r="AA1089" i="1" s="1"/>
  <c r="AH1089" i="1" s="1"/>
  <c r="X1090" i="1"/>
  <c r="K1090" i="1"/>
  <c r="A1091" i="1"/>
  <c r="J1067" i="1" l="1"/>
  <c r="M1069" i="1"/>
  <c r="N1069" i="1" s="1"/>
  <c r="P1069" i="1"/>
  <c r="L1070" i="1"/>
  <c r="AC1068" i="1"/>
  <c r="AE1068" i="1" s="1"/>
  <c r="G1068" i="1"/>
  <c r="F1068" i="1" s="1"/>
  <c r="J1068" i="1" s="1"/>
  <c r="C1091" i="1"/>
  <c r="Z1090" i="1"/>
  <c r="AA1090" i="1" s="1"/>
  <c r="AH1090" i="1" s="1"/>
  <c r="AJ1091" i="1"/>
  <c r="I1091" i="1"/>
  <c r="H1091" i="1" s="1"/>
  <c r="Y1090" i="1"/>
  <c r="Q1067" i="1"/>
  <c r="R1066" i="1"/>
  <c r="T1066" i="1"/>
  <c r="AF1066" i="1" s="1"/>
  <c r="S1067" i="1"/>
  <c r="AB1095" i="1"/>
  <c r="X1091" i="1"/>
  <c r="A1092" i="1"/>
  <c r="K1091" i="1"/>
  <c r="O1068" i="1" l="1"/>
  <c r="P1070" i="1"/>
  <c r="M1070" i="1"/>
  <c r="N1070" i="1" s="1"/>
  <c r="L1071" i="1"/>
  <c r="AC1069" i="1"/>
  <c r="AE1069" i="1" s="1"/>
  <c r="G1069" i="1"/>
  <c r="F1069" i="1" s="1"/>
  <c r="O1069" i="1" s="1"/>
  <c r="A1093" i="1"/>
  <c r="X1092" i="1"/>
  <c r="K1092" i="1"/>
  <c r="AJ1092" i="1"/>
  <c r="Y1091" i="1"/>
  <c r="I1092" i="1"/>
  <c r="H1092" i="1" s="1"/>
  <c r="C1092" i="1"/>
  <c r="Z1091" i="1"/>
  <c r="AA1091" i="1" s="1"/>
  <c r="AH1091" i="1" s="1"/>
  <c r="Q1068" i="1"/>
  <c r="R1067" i="1"/>
  <c r="T1067" i="1"/>
  <c r="AF1067" i="1" s="1"/>
  <c r="S1068" i="1"/>
  <c r="AB1096" i="1"/>
  <c r="L1072" i="1" l="1"/>
  <c r="M1071" i="1"/>
  <c r="N1071" i="1" s="1"/>
  <c r="P1071" i="1"/>
  <c r="AC1070" i="1"/>
  <c r="AE1070" i="1" s="1"/>
  <c r="G1070" i="1"/>
  <c r="F1070" i="1" s="1"/>
  <c r="J1070" i="1" s="1"/>
  <c r="J1069" i="1"/>
  <c r="Q1069" i="1"/>
  <c r="R1068" i="1"/>
  <c r="X1093" i="1"/>
  <c r="K1093" i="1"/>
  <c r="A1094" i="1"/>
  <c r="T1068" i="1"/>
  <c r="AF1068" i="1" s="1"/>
  <c r="S1069" i="1"/>
  <c r="I1093" i="1"/>
  <c r="H1093" i="1" s="1"/>
  <c r="Z1092" i="1"/>
  <c r="AA1092" i="1" s="1"/>
  <c r="AH1092" i="1" s="1"/>
  <c r="C1093" i="1"/>
  <c r="Y1092" i="1"/>
  <c r="AJ1093" i="1"/>
  <c r="AB1097" i="1"/>
  <c r="G1071" i="1" l="1"/>
  <c r="F1071" i="1" s="1"/>
  <c r="O1071" i="1" s="1"/>
  <c r="AC1071" i="1"/>
  <c r="AE1071" i="1" s="1"/>
  <c r="O1070" i="1"/>
  <c r="M1072" i="1"/>
  <c r="N1072" i="1" s="1"/>
  <c r="P1072" i="1"/>
  <c r="L1073" i="1"/>
  <c r="T1069" i="1"/>
  <c r="AF1069" i="1" s="1"/>
  <c r="S1070" i="1"/>
  <c r="Y1093" i="1"/>
  <c r="C1094" i="1"/>
  <c r="AJ1094" i="1"/>
  <c r="Z1093" i="1"/>
  <c r="AA1093" i="1" s="1"/>
  <c r="AH1093" i="1" s="1"/>
  <c r="I1094" i="1"/>
  <c r="H1094" i="1" s="1"/>
  <c r="Q1070" i="1"/>
  <c r="R1069" i="1"/>
  <c r="AB1098" i="1"/>
  <c r="X1094" i="1"/>
  <c r="K1094" i="1"/>
  <c r="A1095" i="1"/>
  <c r="J1071" i="1" l="1"/>
  <c r="M1073" i="1"/>
  <c r="N1073" i="1" s="1"/>
  <c r="P1073" i="1"/>
  <c r="L1074" i="1"/>
  <c r="AC1072" i="1"/>
  <c r="AE1072" i="1" s="1"/>
  <c r="G1072" i="1"/>
  <c r="F1072" i="1" s="1"/>
  <c r="J1072" i="1" s="1"/>
  <c r="C1095" i="1"/>
  <c r="Z1094" i="1"/>
  <c r="AJ1095" i="1"/>
  <c r="Y1094" i="1"/>
  <c r="D1093" i="1" s="1"/>
  <c r="I1095" i="1"/>
  <c r="H1095" i="1" s="1"/>
  <c r="K1095" i="1"/>
  <c r="A1096" i="1"/>
  <c r="X1095" i="1"/>
  <c r="Q1071" i="1"/>
  <c r="R1070" i="1"/>
  <c r="AB1099" i="1"/>
  <c r="T1070" i="1"/>
  <c r="AF1070" i="1" s="1"/>
  <c r="S1071" i="1"/>
  <c r="O1072" i="1" l="1"/>
  <c r="L1075" i="1"/>
  <c r="M1074" i="1"/>
  <c r="N1074" i="1" s="1"/>
  <c r="P1074" i="1"/>
  <c r="G1073" i="1"/>
  <c r="F1073" i="1" s="1"/>
  <c r="J1073" i="1" s="1"/>
  <c r="AC1073" i="1"/>
  <c r="AE1073" i="1" s="1"/>
  <c r="D1086" i="1"/>
  <c r="E1086" i="1" s="1"/>
  <c r="D1091" i="1"/>
  <c r="E1091" i="1" s="1"/>
  <c r="Y1095" i="1"/>
  <c r="AJ1096" i="1"/>
  <c r="I1096" i="1"/>
  <c r="H1096" i="1" s="1"/>
  <c r="Z1095" i="1"/>
  <c r="AA1095" i="1" s="1"/>
  <c r="AH1095" i="1" s="1"/>
  <c r="C1096" i="1"/>
  <c r="E1095" i="1"/>
  <c r="T1071" i="1"/>
  <c r="AF1071" i="1" s="1"/>
  <c r="S1072" i="1"/>
  <c r="K1096" i="1"/>
  <c r="A1097" i="1"/>
  <c r="X1096" i="1"/>
  <c r="D1094" i="1"/>
  <c r="D760" i="1"/>
  <c r="D761" i="1"/>
  <c r="D764" i="1"/>
  <c r="D763" i="1"/>
  <c r="D762" i="1"/>
  <c r="D766" i="1"/>
  <c r="D765" i="1"/>
  <c r="D767" i="1"/>
  <c r="D768" i="1"/>
  <c r="D769" i="1"/>
  <c r="D772" i="1"/>
  <c r="D770" i="1"/>
  <c r="D773" i="1"/>
  <c r="D771" i="1"/>
  <c r="D775" i="1"/>
  <c r="D774" i="1"/>
  <c r="D779" i="1"/>
  <c r="D776" i="1"/>
  <c r="D778" i="1"/>
  <c r="D777" i="1"/>
  <c r="D780" i="1"/>
  <c r="D782" i="1"/>
  <c r="D781" i="1"/>
  <c r="D783" i="1"/>
  <c r="D785" i="1"/>
  <c r="D784" i="1"/>
  <c r="D787" i="1"/>
  <c r="D786" i="1"/>
  <c r="D790" i="1"/>
  <c r="D788" i="1"/>
  <c r="D789" i="1"/>
  <c r="D791" i="1"/>
  <c r="D793" i="1"/>
  <c r="D792" i="1"/>
  <c r="D794" i="1"/>
  <c r="D797" i="1"/>
  <c r="D798" i="1"/>
  <c r="D796" i="1"/>
  <c r="D795" i="1"/>
  <c r="D800" i="1"/>
  <c r="D801" i="1"/>
  <c r="D799" i="1"/>
  <c r="D802" i="1"/>
  <c r="D804" i="1"/>
  <c r="D806" i="1"/>
  <c r="D803" i="1"/>
  <c r="D805" i="1"/>
  <c r="D808" i="1"/>
  <c r="D807" i="1"/>
  <c r="D809" i="1"/>
  <c r="D813" i="1"/>
  <c r="D811" i="1"/>
  <c r="D812" i="1"/>
  <c r="D810" i="1"/>
  <c r="D816" i="1"/>
  <c r="D814" i="1"/>
  <c r="D815" i="1"/>
  <c r="D817" i="1"/>
  <c r="D818" i="1"/>
  <c r="D820" i="1"/>
  <c r="D823" i="1"/>
  <c r="D821" i="1"/>
  <c r="D819" i="1"/>
  <c r="D825" i="1"/>
  <c r="D822" i="1"/>
  <c r="D824" i="1"/>
  <c r="D827" i="1"/>
  <c r="D826" i="1"/>
  <c r="D829" i="1"/>
  <c r="D828" i="1"/>
  <c r="D830" i="1"/>
  <c r="D831" i="1"/>
  <c r="D832" i="1"/>
  <c r="D835" i="1"/>
  <c r="D834" i="1"/>
  <c r="D836" i="1"/>
  <c r="D833" i="1"/>
  <c r="D839" i="1"/>
  <c r="D837" i="1"/>
  <c r="D838" i="1"/>
  <c r="D841" i="1"/>
  <c r="D842" i="1"/>
  <c r="D840" i="1"/>
  <c r="D844" i="1"/>
  <c r="D843" i="1"/>
  <c r="D847" i="1"/>
  <c r="D845" i="1"/>
  <c r="D846" i="1"/>
  <c r="D849" i="1"/>
  <c r="D848" i="1"/>
  <c r="D850" i="1"/>
  <c r="D853" i="1"/>
  <c r="D851" i="1"/>
  <c r="D852" i="1"/>
  <c r="D854" i="1"/>
  <c r="D857" i="1"/>
  <c r="D855" i="1"/>
  <c r="D856" i="1"/>
  <c r="D858" i="1"/>
  <c r="D860" i="1"/>
  <c r="D859" i="1"/>
  <c r="D861" i="1"/>
  <c r="D864" i="1"/>
  <c r="D862" i="1"/>
  <c r="D863" i="1"/>
  <c r="D866" i="1"/>
  <c r="D865" i="1"/>
  <c r="D868" i="1"/>
  <c r="D867" i="1"/>
  <c r="D869" i="1"/>
  <c r="D871" i="1"/>
  <c r="D870" i="1"/>
  <c r="D872" i="1"/>
  <c r="D873" i="1"/>
  <c r="D875" i="1"/>
  <c r="D874" i="1"/>
  <c r="D877" i="1"/>
  <c r="D876" i="1"/>
  <c r="D878" i="1"/>
  <c r="D880" i="1"/>
  <c r="D881" i="1"/>
  <c r="D879" i="1"/>
  <c r="D885" i="1"/>
  <c r="D882" i="1"/>
  <c r="D884" i="1"/>
  <c r="D883" i="1"/>
  <c r="D888" i="1"/>
  <c r="D886" i="1"/>
  <c r="D889" i="1"/>
  <c r="D887" i="1"/>
  <c r="D891" i="1"/>
  <c r="D890" i="1"/>
  <c r="D892" i="1"/>
  <c r="D895" i="1"/>
  <c r="D893" i="1"/>
  <c r="D894" i="1"/>
  <c r="D896" i="1"/>
  <c r="D897" i="1"/>
  <c r="D898" i="1"/>
  <c r="D902" i="1"/>
  <c r="D900" i="1"/>
  <c r="D899" i="1"/>
  <c r="D901" i="1"/>
  <c r="D903" i="1"/>
  <c r="D904" i="1"/>
  <c r="D906" i="1"/>
  <c r="D907" i="1"/>
  <c r="D905" i="1"/>
  <c r="D908" i="1"/>
  <c r="D909" i="1"/>
  <c r="D912" i="1"/>
  <c r="D910" i="1"/>
  <c r="D913" i="1"/>
  <c r="D911" i="1"/>
  <c r="D914" i="1"/>
  <c r="D915" i="1"/>
  <c r="D917" i="1"/>
  <c r="D916" i="1"/>
  <c r="D918" i="1"/>
  <c r="D919" i="1"/>
  <c r="D920" i="1"/>
  <c r="D921" i="1"/>
  <c r="D922" i="1"/>
  <c r="D924" i="1"/>
  <c r="D923" i="1"/>
  <c r="D925" i="1"/>
  <c r="D926" i="1"/>
  <c r="D927" i="1"/>
  <c r="D929" i="1"/>
  <c r="D928" i="1"/>
  <c r="D930" i="1"/>
  <c r="D931" i="1"/>
  <c r="D932" i="1"/>
  <c r="D933" i="1"/>
  <c r="D936" i="1"/>
  <c r="D935" i="1"/>
  <c r="D934" i="1"/>
  <c r="D937" i="1"/>
  <c r="D938" i="1"/>
  <c r="D940" i="1"/>
  <c r="D939" i="1"/>
  <c r="D942" i="1"/>
  <c r="D941" i="1"/>
  <c r="D943" i="1"/>
  <c r="D944" i="1"/>
  <c r="D945" i="1"/>
  <c r="D946" i="1"/>
  <c r="D950" i="1"/>
  <c r="D948" i="1"/>
  <c r="D947" i="1"/>
  <c r="D949" i="1"/>
  <c r="D952" i="1"/>
  <c r="D951" i="1"/>
  <c r="D954" i="1"/>
  <c r="D953" i="1"/>
  <c r="D955" i="1"/>
  <c r="D956" i="1"/>
  <c r="D957" i="1"/>
  <c r="D959" i="1"/>
  <c r="D962" i="1"/>
  <c r="D958" i="1"/>
  <c r="D960" i="1"/>
  <c r="D961" i="1"/>
  <c r="D964" i="1"/>
  <c r="D963" i="1"/>
  <c r="D966" i="1"/>
  <c r="D967" i="1"/>
  <c r="D965" i="1"/>
  <c r="D968" i="1"/>
  <c r="D969" i="1"/>
  <c r="D972" i="1"/>
  <c r="D970" i="1"/>
  <c r="D975" i="1"/>
  <c r="D971" i="1"/>
  <c r="D974" i="1"/>
  <c r="D976" i="1"/>
  <c r="D973" i="1"/>
  <c r="D977" i="1"/>
  <c r="D979" i="1"/>
  <c r="D980" i="1"/>
  <c r="D978" i="1"/>
  <c r="D981" i="1"/>
  <c r="D983" i="1"/>
  <c r="D982" i="1"/>
  <c r="D984" i="1"/>
  <c r="D986" i="1"/>
  <c r="D985" i="1"/>
  <c r="D988" i="1"/>
  <c r="D987" i="1"/>
  <c r="D992" i="1"/>
  <c r="D990" i="1"/>
  <c r="D989" i="1"/>
  <c r="D993" i="1"/>
  <c r="D991" i="1"/>
  <c r="D995" i="1"/>
  <c r="D994" i="1"/>
  <c r="D996" i="1"/>
  <c r="D997" i="1"/>
  <c r="D998" i="1"/>
  <c r="D999" i="1"/>
  <c r="D1001" i="1"/>
  <c r="D1000" i="1"/>
  <c r="D1002" i="1"/>
  <c r="D1004" i="1"/>
  <c r="D1003" i="1"/>
  <c r="D1005" i="1"/>
  <c r="D1008" i="1"/>
  <c r="D1006" i="1"/>
  <c r="D1007" i="1"/>
  <c r="D1010" i="1"/>
  <c r="D1009" i="1"/>
  <c r="D1014" i="1"/>
  <c r="D1011" i="1"/>
  <c r="D1013" i="1"/>
  <c r="D1012" i="1"/>
  <c r="D1015" i="1"/>
  <c r="D1016" i="1"/>
  <c r="D1018" i="1"/>
  <c r="D1019" i="1"/>
  <c r="D1017" i="1"/>
  <c r="D1020" i="1"/>
  <c r="D1022" i="1"/>
  <c r="D1023" i="1"/>
  <c r="D1021" i="1"/>
  <c r="D1025" i="1"/>
  <c r="D1024" i="1"/>
  <c r="D1029" i="1"/>
  <c r="D1028" i="1"/>
  <c r="D1027" i="1"/>
  <c r="D1026" i="1"/>
  <c r="D1031" i="1"/>
  <c r="D1030" i="1"/>
  <c r="D1032" i="1"/>
  <c r="D1033" i="1"/>
  <c r="D1035" i="1"/>
  <c r="D1034" i="1"/>
  <c r="D1037" i="1"/>
  <c r="D1038" i="1"/>
  <c r="D1039" i="1"/>
  <c r="D1036" i="1"/>
  <c r="D1040" i="1"/>
  <c r="D1042" i="1"/>
  <c r="D1043" i="1"/>
  <c r="D1041" i="1"/>
  <c r="D1044" i="1"/>
  <c r="D1045" i="1"/>
  <c r="D1046" i="1"/>
  <c r="D1049" i="1"/>
  <c r="D1047" i="1"/>
  <c r="D1048" i="1"/>
  <c r="D1051" i="1"/>
  <c r="D1052" i="1"/>
  <c r="D1050" i="1"/>
  <c r="D1053" i="1"/>
  <c r="D1055" i="1"/>
  <c r="D1054" i="1"/>
  <c r="D1058" i="1"/>
  <c r="D1056" i="1"/>
  <c r="D1057" i="1"/>
  <c r="D1059" i="1"/>
  <c r="D1061" i="1"/>
  <c r="D1062" i="1"/>
  <c r="D1064" i="1"/>
  <c r="D1060" i="1"/>
  <c r="D1063" i="1"/>
  <c r="D1065" i="1"/>
  <c r="D1066" i="1"/>
  <c r="D1069" i="1"/>
  <c r="D1068" i="1"/>
  <c r="D1067" i="1"/>
  <c r="D1070" i="1"/>
  <c r="D1071" i="1"/>
  <c r="D1074" i="1"/>
  <c r="D1072" i="1"/>
  <c r="D1075" i="1"/>
  <c r="D1073" i="1"/>
  <c r="D1077" i="1"/>
  <c r="D1076" i="1"/>
  <c r="D1079" i="1"/>
  <c r="D1078" i="1"/>
  <c r="D1081" i="1"/>
  <c r="D1085" i="1"/>
  <c r="D1080" i="1"/>
  <c r="D1083" i="1"/>
  <c r="D1087" i="1"/>
  <c r="D1082" i="1"/>
  <c r="D1088" i="1"/>
  <c r="D1084" i="1"/>
  <c r="D1090" i="1"/>
  <c r="D1092" i="1"/>
  <c r="D1089" i="1"/>
  <c r="AB1100" i="1"/>
  <c r="Q1072" i="1"/>
  <c r="R1071" i="1"/>
  <c r="E1093" i="1"/>
  <c r="O1073" i="1" l="1"/>
  <c r="AC1074" i="1"/>
  <c r="AE1074" i="1" s="1"/>
  <c r="G1074" i="1"/>
  <c r="F1074" i="1" s="1"/>
  <c r="O1074" i="1" s="1"/>
  <c r="M1075" i="1"/>
  <c r="N1075" i="1" s="1"/>
  <c r="L1076" i="1"/>
  <c r="P1075" i="1"/>
  <c r="E1088" i="1"/>
  <c r="E1075" i="1"/>
  <c r="U1064" i="1"/>
  <c r="E1064" i="1"/>
  <c r="V1064" i="1" s="1"/>
  <c r="U1051" i="1"/>
  <c r="E1051" i="1"/>
  <c r="V1051" i="1" s="1"/>
  <c r="U1039" i="1"/>
  <c r="E1039" i="1"/>
  <c r="V1039" i="1" s="1"/>
  <c r="U1029" i="1"/>
  <c r="E1029" i="1"/>
  <c r="V1029" i="1" s="1"/>
  <c r="U1012" i="1"/>
  <c r="E1012" i="1"/>
  <c r="V1012" i="1" s="1"/>
  <c r="U1008" i="1"/>
  <c r="E1008" i="1"/>
  <c r="V1008" i="1" s="1"/>
  <c r="U995" i="1"/>
  <c r="E995" i="1"/>
  <c r="V995" i="1" s="1"/>
  <c r="U983" i="1"/>
  <c r="E983" i="1"/>
  <c r="V983" i="1" s="1"/>
  <c r="U967" i="1"/>
  <c r="E967" i="1"/>
  <c r="V967" i="1" s="1"/>
  <c r="U953" i="1"/>
  <c r="E953" i="1"/>
  <c r="V953" i="1" s="1"/>
  <c r="U941" i="1"/>
  <c r="E941" i="1"/>
  <c r="V941" i="1" s="1"/>
  <c r="U936" i="1"/>
  <c r="E936" i="1"/>
  <c r="V936" i="1" s="1"/>
  <c r="U922" i="1"/>
  <c r="E922" i="1"/>
  <c r="V922" i="1" s="1"/>
  <c r="U912" i="1"/>
  <c r="E912" i="1"/>
  <c r="V912" i="1" s="1"/>
  <c r="U898" i="1"/>
  <c r="E898" i="1"/>
  <c r="V898" i="1" s="1"/>
  <c r="U885" i="1"/>
  <c r="E885" i="1"/>
  <c r="V885" i="1" s="1"/>
  <c r="U871" i="1"/>
  <c r="E871" i="1"/>
  <c r="V871" i="1" s="1"/>
  <c r="U864" i="1"/>
  <c r="E864" i="1"/>
  <c r="V864" i="1" s="1"/>
  <c r="U850" i="1"/>
  <c r="E850" i="1"/>
  <c r="V850" i="1" s="1"/>
  <c r="U837" i="1"/>
  <c r="E837" i="1"/>
  <c r="V837" i="1" s="1"/>
  <c r="U830" i="1"/>
  <c r="E830" i="1"/>
  <c r="V830" i="1" s="1"/>
  <c r="U818" i="1"/>
  <c r="E818" i="1"/>
  <c r="V818" i="1" s="1"/>
  <c r="U805" i="1"/>
  <c r="E805" i="1"/>
  <c r="V805" i="1" s="1"/>
  <c r="U789" i="1"/>
  <c r="E789" i="1"/>
  <c r="V789" i="1" s="1"/>
  <c r="U775" i="1"/>
  <c r="E775" i="1"/>
  <c r="V775" i="1" s="1"/>
  <c r="U764" i="1"/>
  <c r="E764" i="1"/>
  <c r="V764" i="1" s="1"/>
  <c r="E1085" i="1"/>
  <c r="U1067" i="1"/>
  <c r="E1067" i="1"/>
  <c r="V1067" i="1" s="1"/>
  <c r="U1048" i="1"/>
  <c r="E1048" i="1"/>
  <c r="V1048" i="1" s="1"/>
  <c r="U1038" i="1"/>
  <c r="E1038" i="1"/>
  <c r="V1038" i="1" s="1"/>
  <c r="U1024" i="1"/>
  <c r="E1024" i="1"/>
  <c r="V1024" i="1" s="1"/>
  <c r="U1013" i="1"/>
  <c r="E1013" i="1"/>
  <c r="V1013" i="1" s="1"/>
  <c r="U1000" i="1"/>
  <c r="E1000" i="1"/>
  <c r="V1000" i="1" s="1"/>
  <c r="U992" i="1"/>
  <c r="E992" i="1"/>
  <c r="V992" i="1" s="1"/>
  <c r="U977" i="1"/>
  <c r="E977" i="1"/>
  <c r="V977" i="1" s="1"/>
  <c r="U966" i="1"/>
  <c r="E966" i="1"/>
  <c r="V966" i="1" s="1"/>
  <c r="U954" i="1"/>
  <c r="E954" i="1"/>
  <c r="V954" i="1" s="1"/>
  <c r="U942" i="1"/>
  <c r="E942" i="1"/>
  <c r="V942" i="1" s="1"/>
  <c r="U928" i="1"/>
  <c r="E928" i="1"/>
  <c r="V928" i="1" s="1"/>
  <c r="U916" i="1"/>
  <c r="E916" i="1"/>
  <c r="V916" i="1" s="1"/>
  <c r="U906" i="1"/>
  <c r="E906" i="1"/>
  <c r="V906" i="1" s="1"/>
  <c r="U883" i="1"/>
  <c r="E883" i="1"/>
  <c r="V883" i="1" s="1"/>
  <c r="U873" i="1"/>
  <c r="E873" i="1"/>
  <c r="V873" i="1" s="1"/>
  <c r="U861" i="1"/>
  <c r="E861" i="1"/>
  <c r="V861" i="1" s="1"/>
  <c r="U848" i="1"/>
  <c r="E848" i="1"/>
  <c r="V848" i="1" s="1"/>
  <c r="U839" i="1"/>
  <c r="E839" i="1"/>
  <c r="V839" i="1" s="1"/>
  <c r="U824" i="1"/>
  <c r="E824" i="1"/>
  <c r="V824" i="1" s="1"/>
  <c r="U810" i="1"/>
  <c r="E810" i="1"/>
  <c r="V810" i="1" s="1"/>
  <c r="U799" i="1"/>
  <c r="E799" i="1"/>
  <c r="V799" i="1" s="1"/>
  <c r="U788" i="1"/>
  <c r="E788" i="1"/>
  <c r="V788" i="1" s="1"/>
  <c r="U776" i="1"/>
  <c r="E776" i="1"/>
  <c r="V776" i="1" s="1"/>
  <c r="U761" i="1"/>
  <c r="E761" i="1"/>
  <c r="V761" i="1" s="1"/>
  <c r="AB1101" i="1"/>
  <c r="E1080" i="1"/>
  <c r="U1070" i="1"/>
  <c r="E1070" i="1"/>
  <c r="V1070" i="1" s="1"/>
  <c r="U1057" i="1"/>
  <c r="E1057" i="1"/>
  <c r="V1057" i="1" s="1"/>
  <c r="U1046" i="1"/>
  <c r="E1046" i="1"/>
  <c r="V1046" i="1" s="1"/>
  <c r="U1035" i="1"/>
  <c r="E1035" i="1"/>
  <c r="V1035" i="1" s="1"/>
  <c r="U1023" i="1"/>
  <c r="E1023" i="1"/>
  <c r="V1023" i="1" s="1"/>
  <c r="U1009" i="1"/>
  <c r="E1009" i="1"/>
  <c r="V1009" i="1" s="1"/>
  <c r="U998" i="1"/>
  <c r="E998" i="1"/>
  <c r="V998" i="1" s="1"/>
  <c r="U985" i="1"/>
  <c r="E985" i="1"/>
  <c r="V985" i="1" s="1"/>
  <c r="U974" i="1"/>
  <c r="E974" i="1"/>
  <c r="V974" i="1" s="1"/>
  <c r="U961" i="1"/>
  <c r="E961" i="1"/>
  <c r="V961" i="1" s="1"/>
  <c r="U949" i="1"/>
  <c r="E949" i="1"/>
  <c r="V949" i="1" s="1"/>
  <c r="U938" i="1"/>
  <c r="E938" i="1"/>
  <c r="V938" i="1" s="1"/>
  <c r="U926" i="1"/>
  <c r="E926" i="1"/>
  <c r="V926" i="1" s="1"/>
  <c r="U914" i="1"/>
  <c r="E914" i="1"/>
  <c r="V914" i="1" s="1"/>
  <c r="U893" i="1"/>
  <c r="E893" i="1"/>
  <c r="V893" i="1" s="1"/>
  <c r="U888" i="1"/>
  <c r="E888" i="1"/>
  <c r="V888" i="1" s="1"/>
  <c r="U878" i="1"/>
  <c r="E878" i="1"/>
  <c r="V878" i="1" s="1"/>
  <c r="U865" i="1"/>
  <c r="E865" i="1"/>
  <c r="V865" i="1" s="1"/>
  <c r="U854" i="1"/>
  <c r="E854" i="1"/>
  <c r="V854" i="1" s="1"/>
  <c r="U840" i="1"/>
  <c r="E840" i="1"/>
  <c r="V840" i="1" s="1"/>
  <c r="U819" i="1"/>
  <c r="E819" i="1"/>
  <c r="V819" i="1" s="1"/>
  <c r="U813" i="1"/>
  <c r="E813" i="1"/>
  <c r="V813" i="1" s="1"/>
  <c r="U795" i="1"/>
  <c r="E795" i="1"/>
  <c r="V795" i="1" s="1"/>
  <c r="U787" i="1"/>
  <c r="E787" i="1"/>
  <c r="V787" i="1" s="1"/>
  <c r="U778" i="1"/>
  <c r="E778" i="1"/>
  <c r="V778" i="1" s="1"/>
  <c r="U765" i="1"/>
  <c r="E765" i="1"/>
  <c r="V765" i="1" s="1"/>
  <c r="E1096" i="1"/>
  <c r="E1092" i="1"/>
  <c r="E1076" i="1"/>
  <c r="U1065" i="1"/>
  <c r="E1065" i="1"/>
  <c r="V1065" i="1" s="1"/>
  <c r="U1053" i="1"/>
  <c r="E1053" i="1"/>
  <c r="V1053" i="1" s="1"/>
  <c r="U1042" i="1"/>
  <c r="E1042" i="1"/>
  <c r="V1042" i="1" s="1"/>
  <c r="U1026" i="1"/>
  <c r="E1026" i="1"/>
  <c r="V1026" i="1" s="1"/>
  <c r="U1022" i="1"/>
  <c r="E1022" i="1"/>
  <c r="V1022" i="1" s="1"/>
  <c r="U1010" i="1"/>
  <c r="E1010" i="1"/>
  <c r="V1010" i="1" s="1"/>
  <c r="U997" i="1"/>
  <c r="E997" i="1"/>
  <c r="V997" i="1" s="1"/>
  <c r="U986" i="1"/>
  <c r="E986" i="1"/>
  <c r="V986" i="1" s="1"/>
  <c r="U969" i="1"/>
  <c r="E969" i="1"/>
  <c r="V969" i="1" s="1"/>
  <c r="U957" i="1"/>
  <c r="E957" i="1"/>
  <c r="V957" i="1" s="1"/>
  <c r="U945" i="1"/>
  <c r="E945" i="1"/>
  <c r="V945" i="1" s="1"/>
  <c r="U937" i="1"/>
  <c r="E937" i="1"/>
  <c r="V937" i="1" s="1"/>
  <c r="U925" i="1"/>
  <c r="E925" i="1"/>
  <c r="V925" i="1" s="1"/>
  <c r="U911" i="1"/>
  <c r="E911" i="1"/>
  <c r="V911" i="1" s="1"/>
  <c r="U899" i="1"/>
  <c r="E899" i="1"/>
  <c r="V899" i="1" s="1"/>
  <c r="U887" i="1"/>
  <c r="E887" i="1"/>
  <c r="V887" i="1" s="1"/>
  <c r="U879" i="1"/>
  <c r="E879" i="1"/>
  <c r="V879" i="1" s="1"/>
  <c r="U869" i="1"/>
  <c r="E869" i="1"/>
  <c r="V869" i="1" s="1"/>
  <c r="U856" i="1"/>
  <c r="E856" i="1"/>
  <c r="V856" i="1" s="1"/>
  <c r="U847" i="1"/>
  <c r="E847" i="1"/>
  <c r="V847" i="1" s="1"/>
  <c r="U835" i="1"/>
  <c r="E835" i="1"/>
  <c r="V835" i="1" s="1"/>
  <c r="U821" i="1"/>
  <c r="E821" i="1"/>
  <c r="V821" i="1" s="1"/>
  <c r="U809" i="1"/>
  <c r="E809" i="1"/>
  <c r="V809" i="1" s="1"/>
  <c r="U796" i="1"/>
  <c r="E796" i="1"/>
  <c r="V796" i="1" s="1"/>
  <c r="U784" i="1"/>
  <c r="E784" i="1"/>
  <c r="V784" i="1" s="1"/>
  <c r="U771" i="1"/>
  <c r="E771" i="1"/>
  <c r="V771" i="1" s="1"/>
  <c r="U766" i="1"/>
  <c r="E766" i="1"/>
  <c r="V766" i="1" s="1"/>
  <c r="E1090" i="1"/>
  <c r="E1087" i="1"/>
  <c r="E1081" i="1"/>
  <c r="E1077" i="1"/>
  <c r="E1074" i="1"/>
  <c r="U1068" i="1"/>
  <c r="E1068" i="1"/>
  <c r="V1068" i="1" s="1"/>
  <c r="U1063" i="1"/>
  <c r="E1063" i="1"/>
  <c r="V1063" i="1" s="1"/>
  <c r="U1061" i="1"/>
  <c r="E1061" i="1"/>
  <c r="V1061" i="1" s="1"/>
  <c r="U1058" i="1"/>
  <c r="E1058" i="1"/>
  <c r="V1058" i="1" s="1"/>
  <c r="U1050" i="1"/>
  <c r="E1050" i="1"/>
  <c r="V1050" i="1" s="1"/>
  <c r="U1047" i="1"/>
  <c r="E1047" i="1"/>
  <c r="V1047" i="1" s="1"/>
  <c r="U1044" i="1"/>
  <c r="E1044" i="1"/>
  <c r="V1044" i="1" s="1"/>
  <c r="U1040" i="1"/>
  <c r="E1040" i="1"/>
  <c r="V1040" i="1" s="1"/>
  <c r="U1037" i="1"/>
  <c r="E1037" i="1"/>
  <c r="V1037" i="1" s="1"/>
  <c r="U1032" i="1"/>
  <c r="E1032" i="1"/>
  <c r="V1032" i="1" s="1"/>
  <c r="U1027" i="1"/>
  <c r="E1027" i="1"/>
  <c r="V1027" i="1" s="1"/>
  <c r="U1025" i="1"/>
  <c r="E1025" i="1"/>
  <c r="V1025" i="1" s="1"/>
  <c r="U1020" i="1"/>
  <c r="E1020" i="1"/>
  <c r="V1020" i="1" s="1"/>
  <c r="U1016" i="1"/>
  <c r="E1016" i="1"/>
  <c r="V1016" i="1" s="1"/>
  <c r="U1011" i="1"/>
  <c r="E1011" i="1"/>
  <c r="V1011" i="1" s="1"/>
  <c r="U1007" i="1"/>
  <c r="E1007" i="1"/>
  <c r="V1007" i="1" s="1"/>
  <c r="U1003" i="1"/>
  <c r="E1003" i="1"/>
  <c r="V1003" i="1" s="1"/>
  <c r="U1001" i="1"/>
  <c r="E1001" i="1"/>
  <c r="V1001" i="1" s="1"/>
  <c r="U996" i="1"/>
  <c r="E996" i="1"/>
  <c r="V996" i="1" s="1"/>
  <c r="U993" i="1"/>
  <c r="E993" i="1"/>
  <c r="V993" i="1" s="1"/>
  <c r="U987" i="1"/>
  <c r="E987" i="1"/>
  <c r="V987" i="1" s="1"/>
  <c r="U984" i="1"/>
  <c r="E984" i="1"/>
  <c r="V984" i="1" s="1"/>
  <c r="U978" i="1"/>
  <c r="E978" i="1"/>
  <c r="V978" i="1" s="1"/>
  <c r="U973" i="1"/>
  <c r="E973" i="1"/>
  <c r="V973" i="1" s="1"/>
  <c r="U975" i="1"/>
  <c r="E975" i="1"/>
  <c r="V975" i="1" s="1"/>
  <c r="U968" i="1"/>
  <c r="E968" i="1"/>
  <c r="V968" i="1" s="1"/>
  <c r="U963" i="1"/>
  <c r="E963" i="1"/>
  <c r="V963" i="1" s="1"/>
  <c r="U958" i="1"/>
  <c r="E958" i="1"/>
  <c r="V958" i="1" s="1"/>
  <c r="U956" i="1"/>
  <c r="E956" i="1"/>
  <c r="V956" i="1" s="1"/>
  <c r="U951" i="1"/>
  <c r="E951" i="1"/>
  <c r="V951" i="1" s="1"/>
  <c r="U948" i="1"/>
  <c r="E948" i="1"/>
  <c r="V948" i="1" s="1"/>
  <c r="U944" i="1"/>
  <c r="E944" i="1"/>
  <c r="V944" i="1" s="1"/>
  <c r="U939" i="1"/>
  <c r="E939" i="1"/>
  <c r="V939" i="1" s="1"/>
  <c r="U934" i="1"/>
  <c r="E934" i="1"/>
  <c r="V934" i="1" s="1"/>
  <c r="U932" i="1"/>
  <c r="E932" i="1"/>
  <c r="V932" i="1" s="1"/>
  <c r="U929" i="1"/>
  <c r="E929" i="1"/>
  <c r="V929" i="1" s="1"/>
  <c r="U923" i="1"/>
  <c r="E923" i="1"/>
  <c r="V923" i="1" s="1"/>
  <c r="U920" i="1"/>
  <c r="E920" i="1"/>
  <c r="V920" i="1" s="1"/>
  <c r="U917" i="1"/>
  <c r="E917" i="1"/>
  <c r="V917" i="1" s="1"/>
  <c r="U913" i="1"/>
  <c r="E913" i="1"/>
  <c r="V913" i="1" s="1"/>
  <c r="U908" i="1"/>
  <c r="E908" i="1"/>
  <c r="V908" i="1" s="1"/>
  <c r="U904" i="1"/>
  <c r="E904" i="1"/>
  <c r="V904" i="1" s="1"/>
  <c r="U900" i="1"/>
  <c r="E900" i="1"/>
  <c r="V900" i="1" s="1"/>
  <c r="U896" i="1"/>
  <c r="E896" i="1"/>
  <c r="V896" i="1" s="1"/>
  <c r="U892" i="1"/>
  <c r="E892" i="1"/>
  <c r="V892" i="1" s="1"/>
  <c r="U889" i="1"/>
  <c r="E889" i="1"/>
  <c r="V889" i="1" s="1"/>
  <c r="U884" i="1"/>
  <c r="E884" i="1"/>
  <c r="V884" i="1" s="1"/>
  <c r="U881" i="1"/>
  <c r="E881" i="1"/>
  <c r="V881" i="1" s="1"/>
  <c r="U877" i="1"/>
  <c r="E877" i="1"/>
  <c r="V877" i="1" s="1"/>
  <c r="U872" i="1"/>
  <c r="E872" i="1"/>
  <c r="V872" i="1" s="1"/>
  <c r="U867" i="1"/>
  <c r="E867" i="1"/>
  <c r="V867" i="1" s="1"/>
  <c r="U863" i="1"/>
  <c r="E863" i="1"/>
  <c r="V863" i="1" s="1"/>
  <c r="U859" i="1"/>
  <c r="E859" i="1"/>
  <c r="V859" i="1" s="1"/>
  <c r="U855" i="1"/>
  <c r="E855" i="1"/>
  <c r="V855" i="1" s="1"/>
  <c r="U851" i="1"/>
  <c r="E851" i="1"/>
  <c r="V851" i="1" s="1"/>
  <c r="U849" i="1"/>
  <c r="E849" i="1"/>
  <c r="V849" i="1" s="1"/>
  <c r="U843" i="1"/>
  <c r="E843" i="1"/>
  <c r="V843" i="1" s="1"/>
  <c r="U841" i="1"/>
  <c r="E841" i="1"/>
  <c r="V841" i="1" s="1"/>
  <c r="U833" i="1"/>
  <c r="E833" i="1"/>
  <c r="V833" i="1" s="1"/>
  <c r="U832" i="1"/>
  <c r="E832" i="1"/>
  <c r="V832" i="1" s="1"/>
  <c r="U829" i="1"/>
  <c r="E829" i="1"/>
  <c r="V829" i="1" s="1"/>
  <c r="U822" i="1"/>
  <c r="E822" i="1"/>
  <c r="V822" i="1" s="1"/>
  <c r="U823" i="1"/>
  <c r="E823" i="1"/>
  <c r="V823" i="1" s="1"/>
  <c r="U815" i="1"/>
  <c r="E815" i="1"/>
  <c r="V815" i="1" s="1"/>
  <c r="U812" i="1"/>
  <c r="E812" i="1"/>
  <c r="V812" i="1" s="1"/>
  <c r="U807" i="1"/>
  <c r="E807" i="1"/>
  <c r="V807" i="1" s="1"/>
  <c r="U806" i="1"/>
  <c r="E806" i="1"/>
  <c r="V806" i="1" s="1"/>
  <c r="U801" i="1"/>
  <c r="E801" i="1"/>
  <c r="V801" i="1" s="1"/>
  <c r="U798" i="1"/>
  <c r="E798" i="1"/>
  <c r="V798" i="1" s="1"/>
  <c r="U793" i="1"/>
  <c r="E793" i="1"/>
  <c r="V793" i="1" s="1"/>
  <c r="U790" i="1"/>
  <c r="E790" i="1"/>
  <c r="V790" i="1" s="1"/>
  <c r="U785" i="1"/>
  <c r="E785" i="1"/>
  <c r="V785" i="1" s="1"/>
  <c r="U780" i="1"/>
  <c r="E780" i="1"/>
  <c r="V780" i="1" s="1"/>
  <c r="U779" i="1"/>
  <c r="E779" i="1"/>
  <c r="V779" i="1" s="1"/>
  <c r="U773" i="1"/>
  <c r="E773" i="1"/>
  <c r="V773" i="1" s="1"/>
  <c r="U768" i="1"/>
  <c r="E768" i="1"/>
  <c r="V768" i="1" s="1"/>
  <c r="U762" i="1"/>
  <c r="E762" i="1"/>
  <c r="V762" i="1" s="1"/>
  <c r="U760" i="1"/>
  <c r="E760" i="1"/>
  <c r="V760" i="1" s="1"/>
  <c r="Z1096" i="1"/>
  <c r="AA1096" i="1" s="1"/>
  <c r="AH1096" i="1" s="1"/>
  <c r="C1097" i="1"/>
  <c r="AJ1097" i="1"/>
  <c r="Y1096" i="1"/>
  <c r="I1097" i="1"/>
  <c r="H1097" i="1" s="1"/>
  <c r="Q1073" i="1"/>
  <c r="R1072" i="1"/>
  <c r="E1089" i="1"/>
  <c r="E1079" i="1"/>
  <c r="U1066" i="1"/>
  <c r="E1066" i="1"/>
  <c r="V1066" i="1" s="1"/>
  <c r="U1055" i="1"/>
  <c r="E1055" i="1"/>
  <c r="V1055" i="1" s="1"/>
  <c r="U1043" i="1"/>
  <c r="E1043" i="1"/>
  <c r="V1043" i="1" s="1"/>
  <c r="U1031" i="1"/>
  <c r="E1031" i="1"/>
  <c r="V1031" i="1" s="1"/>
  <c r="U1019" i="1"/>
  <c r="E1019" i="1"/>
  <c r="V1019" i="1" s="1"/>
  <c r="U1002" i="1"/>
  <c r="E1002" i="1"/>
  <c r="V1002" i="1" s="1"/>
  <c r="U990" i="1"/>
  <c r="E990" i="1"/>
  <c r="V990" i="1" s="1"/>
  <c r="U979" i="1"/>
  <c r="E979" i="1"/>
  <c r="V979" i="1" s="1"/>
  <c r="U972" i="1"/>
  <c r="E972" i="1"/>
  <c r="V972" i="1" s="1"/>
  <c r="U959" i="1"/>
  <c r="E959" i="1"/>
  <c r="V959" i="1" s="1"/>
  <c r="U946" i="1"/>
  <c r="E946" i="1"/>
  <c r="V946" i="1" s="1"/>
  <c r="U930" i="1"/>
  <c r="E930" i="1"/>
  <c r="V930" i="1" s="1"/>
  <c r="U918" i="1"/>
  <c r="E918" i="1"/>
  <c r="V918" i="1" s="1"/>
  <c r="U907" i="1"/>
  <c r="E907" i="1"/>
  <c r="V907" i="1" s="1"/>
  <c r="U901" i="1"/>
  <c r="E901" i="1"/>
  <c r="V901" i="1" s="1"/>
  <c r="U891" i="1"/>
  <c r="E891" i="1"/>
  <c r="V891" i="1" s="1"/>
  <c r="U875" i="1"/>
  <c r="E875" i="1"/>
  <c r="V875" i="1" s="1"/>
  <c r="U858" i="1"/>
  <c r="E858" i="1"/>
  <c r="V858" i="1" s="1"/>
  <c r="U845" i="1"/>
  <c r="E845" i="1"/>
  <c r="V845" i="1" s="1"/>
  <c r="U834" i="1"/>
  <c r="E834" i="1"/>
  <c r="V834" i="1" s="1"/>
  <c r="U827" i="1"/>
  <c r="E827" i="1"/>
  <c r="V827" i="1" s="1"/>
  <c r="U816" i="1"/>
  <c r="E816" i="1"/>
  <c r="V816" i="1" s="1"/>
  <c r="U802" i="1"/>
  <c r="E802" i="1"/>
  <c r="V802" i="1" s="1"/>
  <c r="U794" i="1"/>
  <c r="E794" i="1"/>
  <c r="V794" i="1" s="1"/>
  <c r="U781" i="1"/>
  <c r="E781" i="1"/>
  <c r="V781" i="1" s="1"/>
  <c r="U772" i="1"/>
  <c r="E772" i="1"/>
  <c r="V772" i="1" s="1"/>
  <c r="E1082" i="1"/>
  <c r="U1072" i="1"/>
  <c r="E1072" i="1"/>
  <c r="U1062" i="1"/>
  <c r="E1062" i="1"/>
  <c r="V1062" i="1" s="1"/>
  <c r="U1056" i="1"/>
  <c r="E1056" i="1"/>
  <c r="V1056" i="1" s="1"/>
  <c r="U1045" i="1"/>
  <c r="E1045" i="1"/>
  <c r="V1045" i="1" s="1"/>
  <c r="U1033" i="1"/>
  <c r="E1033" i="1"/>
  <c r="V1033" i="1" s="1"/>
  <c r="U1018" i="1"/>
  <c r="E1018" i="1"/>
  <c r="V1018" i="1" s="1"/>
  <c r="U1005" i="1"/>
  <c r="E1005" i="1"/>
  <c r="V1005" i="1" s="1"/>
  <c r="U991" i="1"/>
  <c r="E991" i="1"/>
  <c r="V991" i="1" s="1"/>
  <c r="U981" i="1"/>
  <c r="E981" i="1"/>
  <c r="V981" i="1" s="1"/>
  <c r="U971" i="1"/>
  <c r="E971" i="1"/>
  <c r="V971" i="1" s="1"/>
  <c r="U960" i="1"/>
  <c r="E960" i="1"/>
  <c r="V960" i="1" s="1"/>
  <c r="U947" i="1"/>
  <c r="E947" i="1"/>
  <c r="V947" i="1" s="1"/>
  <c r="U933" i="1"/>
  <c r="E933" i="1"/>
  <c r="V933" i="1" s="1"/>
  <c r="U921" i="1"/>
  <c r="E921" i="1"/>
  <c r="V921" i="1" s="1"/>
  <c r="U909" i="1"/>
  <c r="E909" i="1"/>
  <c r="V909" i="1" s="1"/>
  <c r="U897" i="1"/>
  <c r="E897" i="1"/>
  <c r="V897" i="1" s="1"/>
  <c r="U895" i="1"/>
  <c r="E895" i="1"/>
  <c r="V895" i="1" s="1"/>
  <c r="U876" i="1"/>
  <c r="E876" i="1"/>
  <c r="V876" i="1" s="1"/>
  <c r="U866" i="1"/>
  <c r="E866" i="1"/>
  <c r="V866" i="1" s="1"/>
  <c r="U852" i="1"/>
  <c r="E852" i="1"/>
  <c r="V852" i="1" s="1"/>
  <c r="U842" i="1"/>
  <c r="E842" i="1"/>
  <c r="V842" i="1" s="1"/>
  <c r="U828" i="1"/>
  <c r="E828" i="1"/>
  <c r="V828" i="1" s="1"/>
  <c r="U817" i="1"/>
  <c r="E817" i="1"/>
  <c r="V817" i="1" s="1"/>
  <c r="U803" i="1"/>
  <c r="E803" i="1"/>
  <c r="V803" i="1" s="1"/>
  <c r="U792" i="1"/>
  <c r="E792" i="1"/>
  <c r="V792" i="1" s="1"/>
  <c r="U782" i="1"/>
  <c r="E782" i="1"/>
  <c r="V782" i="1" s="1"/>
  <c r="U769" i="1"/>
  <c r="E769" i="1"/>
  <c r="V769" i="1" s="1"/>
  <c r="E1084" i="1"/>
  <c r="E1083" i="1"/>
  <c r="E1078" i="1"/>
  <c r="E1073" i="1"/>
  <c r="U1071" i="1"/>
  <c r="E1071" i="1"/>
  <c r="V1071" i="1" s="1"/>
  <c r="U1069" i="1"/>
  <c r="E1069" i="1"/>
  <c r="V1069" i="1" s="1"/>
  <c r="U1060" i="1"/>
  <c r="E1060" i="1"/>
  <c r="V1060" i="1" s="1"/>
  <c r="U1059" i="1"/>
  <c r="E1059" i="1"/>
  <c r="V1059" i="1" s="1"/>
  <c r="U1054" i="1"/>
  <c r="E1054" i="1"/>
  <c r="V1054" i="1" s="1"/>
  <c r="U1052" i="1"/>
  <c r="E1052" i="1"/>
  <c r="V1052" i="1" s="1"/>
  <c r="U1049" i="1"/>
  <c r="E1049" i="1"/>
  <c r="V1049" i="1" s="1"/>
  <c r="U1041" i="1"/>
  <c r="E1041" i="1"/>
  <c r="V1041" i="1" s="1"/>
  <c r="U1036" i="1"/>
  <c r="E1036" i="1"/>
  <c r="V1036" i="1" s="1"/>
  <c r="U1034" i="1"/>
  <c r="E1034" i="1"/>
  <c r="V1034" i="1" s="1"/>
  <c r="U1030" i="1"/>
  <c r="E1030" i="1"/>
  <c r="V1030" i="1" s="1"/>
  <c r="U1028" i="1"/>
  <c r="E1028" i="1"/>
  <c r="V1028" i="1" s="1"/>
  <c r="U1021" i="1"/>
  <c r="E1021" i="1"/>
  <c r="V1021" i="1" s="1"/>
  <c r="U1017" i="1"/>
  <c r="E1017" i="1"/>
  <c r="V1017" i="1" s="1"/>
  <c r="U1015" i="1"/>
  <c r="E1015" i="1"/>
  <c r="V1015" i="1" s="1"/>
  <c r="U1014" i="1"/>
  <c r="E1014" i="1"/>
  <c r="V1014" i="1" s="1"/>
  <c r="U1006" i="1"/>
  <c r="E1006" i="1"/>
  <c r="V1006" i="1" s="1"/>
  <c r="U1004" i="1"/>
  <c r="E1004" i="1"/>
  <c r="V1004" i="1" s="1"/>
  <c r="U999" i="1"/>
  <c r="E999" i="1"/>
  <c r="V999" i="1" s="1"/>
  <c r="U994" i="1"/>
  <c r="E994" i="1"/>
  <c r="V994" i="1" s="1"/>
  <c r="U989" i="1"/>
  <c r="E989" i="1"/>
  <c r="V989" i="1" s="1"/>
  <c r="U988" i="1"/>
  <c r="E988" i="1"/>
  <c r="V988" i="1" s="1"/>
  <c r="U982" i="1"/>
  <c r="E982" i="1"/>
  <c r="V982" i="1" s="1"/>
  <c r="U980" i="1"/>
  <c r="E980" i="1"/>
  <c r="V980" i="1" s="1"/>
  <c r="U976" i="1"/>
  <c r="E976" i="1"/>
  <c r="V976" i="1" s="1"/>
  <c r="U970" i="1"/>
  <c r="E970" i="1"/>
  <c r="V970" i="1" s="1"/>
  <c r="U965" i="1"/>
  <c r="E965" i="1"/>
  <c r="V965" i="1" s="1"/>
  <c r="U964" i="1"/>
  <c r="E964" i="1"/>
  <c r="V964" i="1" s="1"/>
  <c r="U962" i="1"/>
  <c r="E962" i="1"/>
  <c r="V962" i="1" s="1"/>
  <c r="U955" i="1"/>
  <c r="E955" i="1"/>
  <c r="V955" i="1" s="1"/>
  <c r="U952" i="1"/>
  <c r="E952" i="1"/>
  <c r="V952" i="1" s="1"/>
  <c r="U950" i="1"/>
  <c r="E950" i="1"/>
  <c r="V950" i="1" s="1"/>
  <c r="U943" i="1"/>
  <c r="E943" i="1"/>
  <c r="V943" i="1" s="1"/>
  <c r="U940" i="1"/>
  <c r="E940" i="1"/>
  <c r="V940" i="1" s="1"/>
  <c r="U935" i="1"/>
  <c r="E935" i="1"/>
  <c r="V935" i="1" s="1"/>
  <c r="U931" i="1"/>
  <c r="E931" i="1"/>
  <c r="V931" i="1" s="1"/>
  <c r="U927" i="1"/>
  <c r="E927" i="1"/>
  <c r="V927" i="1" s="1"/>
  <c r="U924" i="1"/>
  <c r="E924" i="1"/>
  <c r="V924" i="1" s="1"/>
  <c r="U919" i="1"/>
  <c r="E919" i="1"/>
  <c r="V919" i="1" s="1"/>
  <c r="U915" i="1"/>
  <c r="E915" i="1"/>
  <c r="V915" i="1" s="1"/>
  <c r="U910" i="1"/>
  <c r="E910" i="1"/>
  <c r="V910" i="1" s="1"/>
  <c r="U905" i="1"/>
  <c r="E905" i="1"/>
  <c r="V905" i="1" s="1"/>
  <c r="U903" i="1"/>
  <c r="E903" i="1"/>
  <c r="V903" i="1" s="1"/>
  <c r="U902" i="1"/>
  <c r="E902" i="1"/>
  <c r="V902" i="1" s="1"/>
  <c r="U894" i="1"/>
  <c r="E894" i="1"/>
  <c r="V894" i="1" s="1"/>
  <c r="U890" i="1"/>
  <c r="E890" i="1"/>
  <c r="V890" i="1" s="1"/>
  <c r="U886" i="1"/>
  <c r="E886" i="1"/>
  <c r="V886" i="1" s="1"/>
  <c r="U882" i="1"/>
  <c r="E882" i="1"/>
  <c r="V882" i="1" s="1"/>
  <c r="U880" i="1"/>
  <c r="E880" i="1"/>
  <c r="V880" i="1" s="1"/>
  <c r="U874" i="1"/>
  <c r="E874" i="1"/>
  <c r="V874" i="1" s="1"/>
  <c r="U870" i="1"/>
  <c r="E870" i="1"/>
  <c r="V870" i="1" s="1"/>
  <c r="U868" i="1"/>
  <c r="E868" i="1"/>
  <c r="V868" i="1" s="1"/>
  <c r="U862" i="1"/>
  <c r="E862" i="1"/>
  <c r="V862" i="1" s="1"/>
  <c r="U860" i="1"/>
  <c r="E860" i="1"/>
  <c r="V860" i="1" s="1"/>
  <c r="U857" i="1"/>
  <c r="E857" i="1"/>
  <c r="V857" i="1" s="1"/>
  <c r="U853" i="1"/>
  <c r="E853" i="1"/>
  <c r="V853" i="1" s="1"/>
  <c r="U846" i="1"/>
  <c r="E846" i="1"/>
  <c r="V846" i="1" s="1"/>
  <c r="U844" i="1"/>
  <c r="E844" i="1"/>
  <c r="V844" i="1" s="1"/>
  <c r="U838" i="1"/>
  <c r="E838" i="1"/>
  <c r="V838" i="1" s="1"/>
  <c r="U836" i="1"/>
  <c r="E836" i="1"/>
  <c r="V836" i="1" s="1"/>
  <c r="U831" i="1"/>
  <c r="E831" i="1"/>
  <c r="V831" i="1" s="1"/>
  <c r="U826" i="1"/>
  <c r="E826" i="1"/>
  <c r="V826" i="1" s="1"/>
  <c r="U825" i="1"/>
  <c r="E825" i="1"/>
  <c r="V825" i="1" s="1"/>
  <c r="U820" i="1"/>
  <c r="E820" i="1"/>
  <c r="V820" i="1" s="1"/>
  <c r="U814" i="1"/>
  <c r="E814" i="1"/>
  <c r="V814" i="1" s="1"/>
  <c r="U811" i="1"/>
  <c r="E811" i="1"/>
  <c r="V811" i="1" s="1"/>
  <c r="U808" i="1"/>
  <c r="E808" i="1"/>
  <c r="V808" i="1" s="1"/>
  <c r="U804" i="1"/>
  <c r="E804" i="1"/>
  <c r="V804" i="1" s="1"/>
  <c r="U800" i="1"/>
  <c r="E800" i="1"/>
  <c r="V800" i="1" s="1"/>
  <c r="U797" i="1"/>
  <c r="E797" i="1"/>
  <c r="V797" i="1" s="1"/>
  <c r="U791" i="1"/>
  <c r="E791" i="1"/>
  <c r="V791" i="1" s="1"/>
  <c r="U786" i="1"/>
  <c r="E786" i="1"/>
  <c r="V786" i="1" s="1"/>
  <c r="U783" i="1"/>
  <c r="E783" i="1"/>
  <c r="V783" i="1" s="1"/>
  <c r="U777" i="1"/>
  <c r="E777" i="1"/>
  <c r="V777" i="1" s="1"/>
  <c r="U774" i="1"/>
  <c r="E774" i="1"/>
  <c r="V774" i="1" s="1"/>
  <c r="U770" i="1"/>
  <c r="E770" i="1"/>
  <c r="V770" i="1" s="1"/>
  <c r="U767" i="1"/>
  <c r="E767" i="1"/>
  <c r="V767" i="1" s="1"/>
  <c r="U763" i="1"/>
  <c r="E763" i="1"/>
  <c r="V763" i="1" s="1"/>
  <c r="E1094" i="1"/>
  <c r="A1098" i="1"/>
  <c r="K1097" i="1"/>
  <c r="X1097" i="1"/>
  <c r="T1072" i="1"/>
  <c r="AF1072" i="1" s="1"/>
  <c r="S1073" i="1"/>
  <c r="U1073" i="1" s="1"/>
  <c r="J1074" i="1" l="1"/>
  <c r="M1076" i="1"/>
  <c r="N1076" i="1" s="1"/>
  <c r="P1076" i="1"/>
  <c r="L1077" i="1"/>
  <c r="AC1075" i="1"/>
  <c r="AE1075" i="1" s="1"/>
  <c r="G1075" i="1"/>
  <c r="F1075" i="1" s="1"/>
  <c r="J1075" i="1" s="1"/>
  <c r="W782" i="1"/>
  <c r="AG782" i="1" s="1"/>
  <c r="B782" i="1" s="1"/>
  <c r="W803" i="1"/>
  <c r="AG803" i="1" s="1"/>
  <c r="B803" i="1" s="1"/>
  <c r="W828" i="1"/>
  <c r="AG828" i="1" s="1"/>
  <c r="W852" i="1"/>
  <c r="AG852" i="1" s="1"/>
  <c r="W876" i="1"/>
  <c r="AG876" i="1" s="1"/>
  <c r="B876" i="1" s="1"/>
  <c r="W897" i="1"/>
  <c r="AG897" i="1" s="1"/>
  <c r="W921" i="1"/>
  <c r="AG921" i="1" s="1"/>
  <c r="B921" i="1" s="1"/>
  <c r="W947" i="1"/>
  <c r="AG947" i="1" s="1"/>
  <c r="B947" i="1" s="1"/>
  <c r="W971" i="1"/>
  <c r="AG971" i="1" s="1"/>
  <c r="B971" i="1" s="1"/>
  <c r="W991" i="1"/>
  <c r="AG991" i="1" s="1"/>
  <c r="B991" i="1" s="1"/>
  <c r="W1018" i="1"/>
  <c r="AG1018" i="1" s="1"/>
  <c r="W1045" i="1"/>
  <c r="AG1045" i="1" s="1"/>
  <c r="B1045" i="1" s="1"/>
  <c r="W771" i="1"/>
  <c r="AG771" i="1" s="1"/>
  <c r="B771" i="1" s="1"/>
  <c r="W796" i="1"/>
  <c r="AG796" i="1" s="1"/>
  <c r="B796" i="1" s="1"/>
  <c r="W821" i="1"/>
  <c r="AG821" i="1" s="1"/>
  <c r="B821" i="1" s="1"/>
  <c r="W847" i="1"/>
  <c r="AG847" i="1" s="1"/>
  <c r="W869" i="1"/>
  <c r="AG869" i="1" s="1"/>
  <c r="B869" i="1" s="1"/>
  <c r="W887" i="1"/>
  <c r="AG887" i="1" s="1"/>
  <c r="B887" i="1" s="1"/>
  <c r="W911" i="1"/>
  <c r="AG911" i="1" s="1"/>
  <c r="B911" i="1" s="1"/>
  <c r="W937" i="1"/>
  <c r="AG937" i="1" s="1"/>
  <c r="B937" i="1" s="1"/>
  <c r="W957" i="1"/>
  <c r="AG957" i="1" s="1"/>
  <c r="B957" i="1" s="1"/>
  <c r="W986" i="1"/>
  <c r="AG986" i="1" s="1"/>
  <c r="W1010" i="1"/>
  <c r="AG1010" i="1" s="1"/>
  <c r="B1010" i="1" s="1"/>
  <c r="W1026" i="1"/>
  <c r="AG1026" i="1" s="1"/>
  <c r="W1053" i="1"/>
  <c r="AG1053" i="1" s="1"/>
  <c r="B1053" i="1" s="1"/>
  <c r="W1062" i="1"/>
  <c r="AG1062" i="1" s="1"/>
  <c r="B1062" i="1" s="1"/>
  <c r="V1072" i="1"/>
  <c r="W1072" i="1" s="1"/>
  <c r="E1097" i="1"/>
  <c r="W763" i="1"/>
  <c r="W777" i="1"/>
  <c r="W797" i="1"/>
  <c r="W811" i="1"/>
  <c r="W820" i="1"/>
  <c r="W836" i="1"/>
  <c r="W853" i="1"/>
  <c r="W868" i="1"/>
  <c r="W890" i="1"/>
  <c r="W905" i="1"/>
  <c r="W915" i="1"/>
  <c r="W931" i="1"/>
  <c r="W950" i="1"/>
  <c r="W964" i="1"/>
  <c r="W980" i="1"/>
  <c r="W994" i="1"/>
  <c r="W1014" i="1"/>
  <c r="W1028" i="1"/>
  <c r="W1041" i="1"/>
  <c r="W1059" i="1"/>
  <c r="W781" i="1"/>
  <c r="W827" i="1"/>
  <c r="W845" i="1"/>
  <c r="W901" i="1"/>
  <c r="W946" i="1"/>
  <c r="W1019" i="1"/>
  <c r="W762" i="1"/>
  <c r="W780" i="1"/>
  <c r="W798" i="1"/>
  <c r="W812" i="1"/>
  <c r="W823" i="1"/>
  <c r="W833" i="1"/>
  <c r="W851" i="1"/>
  <c r="W867" i="1"/>
  <c r="W884" i="1"/>
  <c r="W900" i="1"/>
  <c r="W917" i="1"/>
  <c r="W932" i="1"/>
  <c r="W948" i="1"/>
  <c r="W963" i="1"/>
  <c r="W978" i="1"/>
  <c r="W996" i="1"/>
  <c r="W1011" i="1"/>
  <c r="W1027" i="1"/>
  <c r="W1044" i="1"/>
  <c r="W1061" i="1"/>
  <c r="W1068" i="1"/>
  <c r="W765" i="1"/>
  <c r="W813" i="1"/>
  <c r="W865" i="1"/>
  <c r="W914" i="1"/>
  <c r="W961" i="1"/>
  <c r="W1009" i="1"/>
  <c r="W1057" i="1"/>
  <c r="W776" i="1"/>
  <c r="W824" i="1"/>
  <c r="W873" i="1"/>
  <c r="W928" i="1"/>
  <c r="W977" i="1"/>
  <c r="W1024" i="1"/>
  <c r="W764" i="1"/>
  <c r="W818" i="1"/>
  <c r="W864" i="1"/>
  <c r="W912" i="1"/>
  <c r="W936" i="1"/>
  <c r="W953" i="1"/>
  <c r="W983" i="1"/>
  <c r="W1008" i="1"/>
  <c r="W1029" i="1"/>
  <c r="W792" i="1"/>
  <c r="W842" i="1"/>
  <c r="W895" i="1"/>
  <c r="W909" i="1"/>
  <c r="W960" i="1"/>
  <c r="W981" i="1"/>
  <c r="W1005" i="1"/>
  <c r="W1033" i="1"/>
  <c r="W1056" i="1"/>
  <c r="W766" i="1"/>
  <c r="W784" i="1"/>
  <c r="W809" i="1"/>
  <c r="W835" i="1"/>
  <c r="W856" i="1"/>
  <c r="W879" i="1"/>
  <c r="W899" i="1"/>
  <c r="W925" i="1"/>
  <c r="W945" i="1"/>
  <c r="W969" i="1"/>
  <c r="W997" i="1"/>
  <c r="W1022" i="1"/>
  <c r="W1042" i="1"/>
  <c r="W1065" i="1"/>
  <c r="T1073" i="1"/>
  <c r="AF1073" i="1" s="1"/>
  <c r="S1074" i="1"/>
  <c r="K1098" i="1"/>
  <c r="X1098" i="1"/>
  <c r="A1099" i="1"/>
  <c r="W770" i="1"/>
  <c r="W786" i="1"/>
  <c r="W804" i="1"/>
  <c r="W826" i="1"/>
  <c r="W844" i="1"/>
  <c r="W860" i="1"/>
  <c r="W874" i="1"/>
  <c r="W882" i="1"/>
  <c r="W902" i="1"/>
  <c r="W924" i="1"/>
  <c r="W940" i="1"/>
  <c r="W955" i="1"/>
  <c r="W970" i="1"/>
  <c r="W988" i="1"/>
  <c r="W1004" i="1"/>
  <c r="W1017" i="1"/>
  <c r="W1034" i="1"/>
  <c r="W1052" i="1"/>
  <c r="W1069" i="1"/>
  <c r="W802" i="1"/>
  <c r="W875" i="1"/>
  <c r="W918" i="1"/>
  <c r="W972" i="1"/>
  <c r="W990" i="1"/>
  <c r="W1043" i="1"/>
  <c r="W1066" i="1"/>
  <c r="W773" i="1"/>
  <c r="W790" i="1"/>
  <c r="W806" i="1"/>
  <c r="W829" i="1"/>
  <c r="W843" i="1"/>
  <c r="W859" i="1"/>
  <c r="W877" i="1"/>
  <c r="W892" i="1"/>
  <c r="W908" i="1"/>
  <c r="W923" i="1"/>
  <c r="W939" i="1"/>
  <c r="W956" i="1"/>
  <c r="W975" i="1"/>
  <c r="W987" i="1"/>
  <c r="W1003" i="1"/>
  <c r="W1020" i="1"/>
  <c r="W1037" i="1"/>
  <c r="W1050" i="1"/>
  <c r="W787" i="1"/>
  <c r="W840" i="1"/>
  <c r="W888" i="1"/>
  <c r="W938" i="1"/>
  <c r="W985" i="1"/>
  <c r="W1035" i="1"/>
  <c r="W799" i="1"/>
  <c r="W848" i="1"/>
  <c r="W906" i="1"/>
  <c r="W954" i="1"/>
  <c r="W1000" i="1"/>
  <c r="W1048" i="1"/>
  <c r="W789" i="1"/>
  <c r="W837" i="1"/>
  <c r="W885" i="1"/>
  <c r="W1051" i="1"/>
  <c r="Z1097" i="1"/>
  <c r="AA1097" i="1" s="1"/>
  <c r="AH1097" i="1" s="1"/>
  <c r="C1098" i="1"/>
  <c r="Y1097" i="1"/>
  <c r="AJ1098" i="1"/>
  <c r="I1098" i="1"/>
  <c r="H1098" i="1" s="1"/>
  <c r="W769" i="1"/>
  <c r="W817" i="1"/>
  <c r="W866" i="1"/>
  <c r="W933" i="1"/>
  <c r="W767" i="1"/>
  <c r="W774" i="1"/>
  <c r="W783" i="1"/>
  <c r="W791" i="1"/>
  <c r="W800" i="1"/>
  <c r="W808" i="1"/>
  <c r="W814" i="1"/>
  <c r="W825" i="1"/>
  <c r="W831" i="1"/>
  <c r="W838" i="1"/>
  <c r="W846" i="1"/>
  <c r="W857" i="1"/>
  <c r="W862" i="1"/>
  <c r="W870" i="1"/>
  <c r="W880" i="1"/>
  <c r="W886" i="1"/>
  <c r="W894" i="1"/>
  <c r="W903" i="1"/>
  <c r="W910" i="1"/>
  <c r="W919" i="1"/>
  <c r="W927" i="1"/>
  <c r="W935" i="1"/>
  <c r="W943" i="1"/>
  <c r="W952" i="1"/>
  <c r="W962" i="1"/>
  <c r="W965" i="1"/>
  <c r="W976" i="1"/>
  <c r="W982" i="1"/>
  <c r="W989" i="1"/>
  <c r="W999" i="1"/>
  <c r="W1006" i="1"/>
  <c r="W1015" i="1"/>
  <c r="W1021" i="1"/>
  <c r="W1030" i="1"/>
  <c r="W1036" i="1"/>
  <c r="W1049" i="1"/>
  <c r="W1054" i="1"/>
  <c r="W1060" i="1"/>
  <c r="W1071" i="1"/>
  <c r="W772" i="1"/>
  <c r="W794" i="1"/>
  <c r="W816" i="1"/>
  <c r="W834" i="1"/>
  <c r="W858" i="1"/>
  <c r="W891" i="1"/>
  <c r="W907" i="1"/>
  <c r="W930" i="1"/>
  <c r="W959" i="1"/>
  <c r="W979" i="1"/>
  <c r="W1002" i="1"/>
  <c r="W1031" i="1"/>
  <c r="W1055" i="1"/>
  <c r="Q1074" i="1"/>
  <c r="R1073" i="1"/>
  <c r="V1073" i="1" s="1"/>
  <c r="W760" i="1"/>
  <c r="W768" i="1"/>
  <c r="W779" i="1"/>
  <c r="W785" i="1"/>
  <c r="W793" i="1"/>
  <c r="W801" i="1"/>
  <c r="W807" i="1"/>
  <c r="W815" i="1"/>
  <c r="W822" i="1"/>
  <c r="W832" i="1"/>
  <c r="W841" i="1"/>
  <c r="W849" i="1"/>
  <c r="W855" i="1"/>
  <c r="W863" i="1"/>
  <c r="W872" i="1"/>
  <c r="W881" i="1"/>
  <c r="W889" i="1"/>
  <c r="W896" i="1"/>
  <c r="W904" i="1"/>
  <c r="W913" i="1"/>
  <c r="W920" i="1"/>
  <c r="W929" i="1"/>
  <c r="W934" i="1"/>
  <c r="W944" i="1"/>
  <c r="W951" i="1"/>
  <c r="W958" i="1"/>
  <c r="W968" i="1"/>
  <c r="W973" i="1"/>
  <c r="W984" i="1"/>
  <c r="W993" i="1"/>
  <c r="W1001" i="1"/>
  <c r="W1007" i="1"/>
  <c r="W1016" i="1"/>
  <c r="W1025" i="1"/>
  <c r="W1032" i="1"/>
  <c r="W1040" i="1"/>
  <c r="W1047" i="1"/>
  <c r="W1058" i="1"/>
  <c r="W1063" i="1"/>
  <c r="W778" i="1"/>
  <c r="W795" i="1"/>
  <c r="W819" i="1"/>
  <c r="W854" i="1"/>
  <c r="W878" i="1"/>
  <c r="W893" i="1"/>
  <c r="W926" i="1"/>
  <c r="W949" i="1"/>
  <c r="W974" i="1"/>
  <c r="W998" i="1"/>
  <c r="W1023" i="1"/>
  <c r="W1046" i="1"/>
  <c r="W1070" i="1"/>
  <c r="AB1102" i="1"/>
  <c r="W761" i="1"/>
  <c r="W788" i="1"/>
  <c r="W810" i="1"/>
  <c r="W839" i="1"/>
  <c r="W861" i="1"/>
  <c r="W883" i="1"/>
  <c r="W916" i="1"/>
  <c r="W942" i="1"/>
  <c r="W966" i="1"/>
  <c r="W992" i="1"/>
  <c r="W1013" i="1"/>
  <c r="W1038" i="1"/>
  <c r="W1067" i="1"/>
  <c r="W775" i="1"/>
  <c r="W805" i="1"/>
  <c r="W830" i="1"/>
  <c r="W850" i="1"/>
  <c r="W871" i="1"/>
  <c r="W898" i="1"/>
  <c r="W922" i="1"/>
  <c r="W941" i="1"/>
  <c r="W967" i="1"/>
  <c r="W995" i="1"/>
  <c r="W1012" i="1"/>
  <c r="W1039" i="1"/>
  <c r="W1064" i="1"/>
  <c r="O1075" i="1" l="1"/>
  <c r="M1077" i="1"/>
  <c r="N1077" i="1" s="1"/>
  <c r="P1077" i="1"/>
  <c r="L1078" i="1"/>
  <c r="AC1076" i="1"/>
  <c r="AE1076" i="1" s="1"/>
  <c r="G1076" i="1"/>
  <c r="F1076" i="1" s="1"/>
  <c r="O1076" i="1" s="1"/>
  <c r="W1073" i="1"/>
  <c r="AG850" i="1"/>
  <c r="B850" i="1" s="1"/>
  <c r="AG861" i="1"/>
  <c r="B861" i="1" s="1"/>
  <c r="AG949" i="1"/>
  <c r="B949" i="1" s="1"/>
  <c r="AG984" i="1"/>
  <c r="B984" i="1" s="1"/>
  <c r="AG855" i="1"/>
  <c r="B855" i="1" s="1"/>
  <c r="AG760" i="1"/>
  <c r="B760" i="1" s="1"/>
  <c r="AG891" i="1"/>
  <c r="B891" i="1" s="1"/>
  <c r="AG1036" i="1"/>
  <c r="B1036" i="1" s="1"/>
  <c r="AG943" i="1"/>
  <c r="B943" i="1" s="1"/>
  <c r="AG846" i="1"/>
  <c r="B846" i="1" s="1"/>
  <c r="AG783" i="1"/>
  <c r="B783" i="1" s="1"/>
  <c r="AG848" i="1"/>
  <c r="B848" i="1" s="1"/>
  <c r="AG1050" i="1"/>
  <c r="AG923" i="1"/>
  <c r="B923" i="1" s="1"/>
  <c r="AG790" i="1"/>
  <c r="B790" i="1" s="1"/>
  <c r="AG802" i="1"/>
  <c r="B802" i="1" s="1"/>
  <c r="AG1069" i="1"/>
  <c r="B1069" i="1" s="1"/>
  <c r="AG940" i="1"/>
  <c r="B940" i="1" s="1"/>
  <c r="AG804" i="1"/>
  <c r="B804" i="1" s="1"/>
  <c r="AG835" i="1"/>
  <c r="B835" i="1" s="1"/>
  <c r="AG981" i="1"/>
  <c r="B981" i="1" s="1"/>
  <c r="AG977" i="1"/>
  <c r="B977" i="1" s="1"/>
  <c r="AG961" i="1"/>
  <c r="B961" i="1" s="1"/>
  <c r="AG1068" i="1"/>
  <c r="B1068" i="1" s="1"/>
  <c r="AG823" i="1"/>
  <c r="B823" i="1" s="1"/>
  <c r="AG964" i="1"/>
  <c r="B964" i="1" s="1"/>
  <c r="AG777" i="1"/>
  <c r="B777" i="1" s="1"/>
  <c r="AG1038" i="1"/>
  <c r="B1038" i="1" s="1"/>
  <c r="AG1007" i="1"/>
  <c r="AG881" i="1"/>
  <c r="B881" i="1" s="1"/>
  <c r="AG772" i="1"/>
  <c r="B772" i="1" s="1"/>
  <c r="AG1060" i="1"/>
  <c r="B1060" i="1" s="1"/>
  <c r="AG935" i="1"/>
  <c r="B935" i="1" s="1"/>
  <c r="AG838" i="1"/>
  <c r="B838" i="1" s="1"/>
  <c r="AG817" i="1"/>
  <c r="B817" i="1" s="1"/>
  <c r="AG885" i="1"/>
  <c r="B885" i="1" s="1"/>
  <c r="AG1000" i="1"/>
  <c r="B1000" i="1" s="1"/>
  <c r="AG799" i="1"/>
  <c r="B799" i="1" s="1"/>
  <c r="AG888" i="1"/>
  <c r="AG1037" i="1"/>
  <c r="B1037" i="1" s="1"/>
  <c r="AG975" i="1"/>
  <c r="B975" i="1" s="1"/>
  <c r="AG908" i="1"/>
  <c r="B908" i="1" s="1"/>
  <c r="AG843" i="1"/>
  <c r="B843" i="1" s="1"/>
  <c r="AG773" i="1"/>
  <c r="B773" i="1" s="1"/>
  <c r="AG972" i="1"/>
  <c r="B972" i="1" s="1"/>
  <c r="AG1052" i="1"/>
  <c r="B1052" i="1" s="1"/>
  <c r="AG988" i="1"/>
  <c r="B988" i="1" s="1"/>
  <c r="AG924" i="1"/>
  <c r="B924" i="1" s="1"/>
  <c r="AG860" i="1"/>
  <c r="B860" i="1" s="1"/>
  <c r="AG786" i="1"/>
  <c r="B786" i="1" s="1"/>
  <c r="AG997" i="1"/>
  <c r="AG899" i="1"/>
  <c r="B899" i="1" s="1"/>
  <c r="AG809" i="1"/>
  <c r="AG1056" i="1"/>
  <c r="B1056" i="1" s="1"/>
  <c r="AG960" i="1"/>
  <c r="B960" i="1" s="1"/>
  <c r="AG792" i="1"/>
  <c r="B792" i="1" s="1"/>
  <c r="AG953" i="1"/>
  <c r="B953" i="1" s="1"/>
  <c r="AG818" i="1"/>
  <c r="B818" i="1" s="1"/>
  <c r="AG928" i="1"/>
  <c r="B928" i="1" s="1"/>
  <c r="AG914" i="1"/>
  <c r="B914" i="1" s="1"/>
  <c r="AG1061" i="1"/>
  <c r="B1061" i="1" s="1"/>
  <c r="AG996" i="1"/>
  <c r="B996" i="1" s="1"/>
  <c r="AG932" i="1"/>
  <c r="B932" i="1" s="1"/>
  <c r="AG867" i="1"/>
  <c r="B867" i="1" s="1"/>
  <c r="AG812" i="1"/>
  <c r="B812" i="1" s="1"/>
  <c r="AG1019" i="1"/>
  <c r="B1019" i="1" s="1"/>
  <c r="AG827" i="1"/>
  <c r="B827" i="1" s="1"/>
  <c r="AG1014" i="1"/>
  <c r="B1014" i="1" s="1"/>
  <c r="AG950" i="1"/>
  <c r="B950" i="1" s="1"/>
  <c r="AG890" i="1"/>
  <c r="B890" i="1" s="1"/>
  <c r="AG820" i="1"/>
  <c r="B820" i="1" s="1"/>
  <c r="AG763" i="1"/>
  <c r="B763" i="1" s="1"/>
  <c r="B897" i="1"/>
  <c r="AG941" i="1"/>
  <c r="B941" i="1" s="1"/>
  <c r="AG966" i="1"/>
  <c r="AG1046" i="1"/>
  <c r="B1046" i="1" s="1"/>
  <c r="AG1016" i="1"/>
  <c r="B1016" i="1" s="1"/>
  <c r="AG920" i="1"/>
  <c r="B920" i="1" s="1"/>
  <c r="AG822" i="1"/>
  <c r="Q1075" i="1"/>
  <c r="R1074" i="1"/>
  <c r="V1074" i="1" s="1"/>
  <c r="AG794" i="1"/>
  <c r="AG976" i="1"/>
  <c r="B976" i="1" s="1"/>
  <c r="AG910" i="1"/>
  <c r="B910" i="1" s="1"/>
  <c r="AG814" i="1"/>
  <c r="B814" i="1" s="1"/>
  <c r="AG1051" i="1"/>
  <c r="B1051" i="1" s="1"/>
  <c r="AG938" i="1"/>
  <c r="B938" i="1" s="1"/>
  <c r="AG859" i="1"/>
  <c r="B859" i="1" s="1"/>
  <c r="AG990" i="1"/>
  <c r="B990" i="1" s="1"/>
  <c r="AG1004" i="1"/>
  <c r="AG874" i="1"/>
  <c r="B874" i="1" s="1"/>
  <c r="AG925" i="1"/>
  <c r="B925" i="1" s="1"/>
  <c r="AG1072" i="1"/>
  <c r="B1072" i="1" s="1"/>
  <c r="AG864" i="1"/>
  <c r="B864" i="1" s="1"/>
  <c r="AG765" i="1"/>
  <c r="B765" i="1" s="1"/>
  <c r="AG1011" i="1"/>
  <c r="B1011" i="1" s="1"/>
  <c r="AG884" i="1"/>
  <c r="B884" i="1" s="1"/>
  <c r="AG845" i="1"/>
  <c r="B845" i="1" s="1"/>
  <c r="AG1028" i="1"/>
  <c r="B1028" i="1" s="1"/>
  <c r="AG836" i="1"/>
  <c r="B836" i="1" s="1"/>
  <c r="AG922" i="1"/>
  <c r="B922" i="1" s="1"/>
  <c r="AG942" i="1"/>
  <c r="AG1023" i="1"/>
  <c r="B1023" i="1" s="1"/>
  <c r="AG819" i="1"/>
  <c r="AG1040" i="1"/>
  <c r="B1040" i="1" s="1"/>
  <c r="AG944" i="1"/>
  <c r="AG849" i="1"/>
  <c r="B849" i="1" s="1"/>
  <c r="AG785" i="1"/>
  <c r="AG959" i="1"/>
  <c r="B959" i="1" s="1"/>
  <c r="AG999" i="1"/>
  <c r="AG903" i="1"/>
  <c r="B903" i="1" s="1"/>
  <c r="AG808" i="1"/>
  <c r="AG805" i="1"/>
  <c r="B805" i="1" s="1"/>
  <c r="AG810" i="1"/>
  <c r="AG893" i="1"/>
  <c r="B893" i="1" s="1"/>
  <c r="AG1032" i="1"/>
  <c r="AG968" i="1"/>
  <c r="B968" i="1" s="1"/>
  <c r="AG934" i="1"/>
  <c r="AG872" i="1"/>
  <c r="B872" i="1" s="1"/>
  <c r="AG841" i="1"/>
  <c r="AG807" i="1"/>
  <c r="B807" i="1" s="1"/>
  <c r="AG779" i="1"/>
  <c r="AG1031" i="1"/>
  <c r="B1031" i="1" s="1"/>
  <c r="AG930" i="1"/>
  <c r="AG834" i="1"/>
  <c r="B834" i="1" s="1"/>
  <c r="AG1054" i="1"/>
  <c r="AG1021" i="1"/>
  <c r="B1021" i="1" s="1"/>
  <c r="AG989" i="1"/>
  <c r="B989" i="1" s="1"/>
  <c r="AG962" i="1"/>
  <c r="B962" i="1" s="1"/>
  <c r="AG927" i="1"/>
  <c r="AG894" i="1"/>
  <c r="B894" i="1" s="1"/>
  <c r="AG862" i="1"/>
  <c r="B862" i="1" s="1"/>
  <c r="AG831" i="1"/>
  <c r="B831" i="1" s="1"/>
  <c r="AG800" i="1"/>
  <c r="AG767" i="1"/>
  <c r="B767" i="1" s="1"/>
  <c r="AG769" i="1"/>
  <c r="B769" i="1" s="1"/>
  <c r="E1098" i="1"/>
  <c r="AG837" i="1"/>
  <c r="B837" i="1" s="1"/>
  <c r="AG954" i="1"/>
  <c r="B954" i="1" s="1"/>
  <c r="AG1035" i="1"/>
  <c r="B1035" i="1" s="1"/>
  <c r="AG840" i="1"/>
  <c r="B840" i="1" s="1"/>
  <c r="AG1020" i="1"/>
  <c r="B1020" i="1" s="1"/>
  <c r="AG956" i="1"/>
  <c r="B956" i="1" s="1"/>
  <c r="AG892" i="1"/>
  <c r="B892" i="1" s="1"/>
  <c r="AG829" i="1"/>
  <c r="B829" i="1" s="1"/>
  <c r="AG1066" i="1"/>
  <c r="B1066" i="1" s="1"/>
  <c r="AG918" i="1"/>
  <c r="B918" i="1" s="1"/>
  <c r="AG1034" i="1"/>
  <c r="B1034" i="1" s="1"/>
  <c r="AG970" i="1"/>
  <c r="B970" i="1" s="1"/>
  <c r="AG902" i="1"/>
  <c r="B902" i="1" s="1"/>
  <c r="AG844" i="1"/>
  <c r="B844" i="1" s="1"/>
  <c r="AG770" i="1"/>
  <c r="B770" i="1" s="1"/>
  <c r="AG1065" i="1"/>
  <c r="B1065" i="1" s="1"/>
  <c r="AG969" i="1"/>
  <c r="B969" i="1" s="1"/>
  <c r="AG879" i="1"/>
  <c r="B879" i="1" s="1"/>
  <c r="AG784" i="1"/>
  <c r="B784" i="1" s="1"/>
  <c r="AG1033" i="1"/>
  <c r="B1033" i="1" s="1"/>
  <c r="AG909" i="1"/>
  <c r="B909" i="1" s="1"/>
  <c r="AG1029" i="1"/>
  <c r="AG936" i="1"/>
  <c r="B936" i="1" s="1"/>
  <c r="AG764" i="1"/>
  <c r="B764" i="1" s="1"/>
  <c r="AG873" i="1"/>
  <c r="B873" i="1" s="1"/>
  <c r="AG1057" i="1"/>
  <c r="B1057" i="1" s="1"/>
  <c r="AG865" i="1"/>
  <c r="B865" i="1" s="1"/>
  <c r="AG1044" i="1"/>
  <c r="B1044" i="1" s="1"/>
  <c r="AG978" i="1"/>
  <c r="B978" i="1" s="1"/>
  <c r="AG917" i="1"/>
  <c r="AG851" i="1"/>
  <c r="B851" i="1" s="1"/>
  <c r="AG798" i="1"/>
  <c r="B798" i="1" s="1"/>
  <c r="AG946" i="1"/>
  <c r="B946" i="1" s="1"/>
  <c r="AG781" i="1"/>
  <c r="B781" i="1" s="1"/>
  <c r="AG1059" i="1"/>
  <c r="B1059" i="1" s="1"/>
  <c r="AG994" i="1"/>
  <c r="B994" i="1" s="1"/>
  <c r="AG931" i="1"/>
  <c r="B931" i="1" s="1"/>
  <c r="AG868" i="1"/>
  <c r="AG811" i="1"/>
  <c r="B811" i="1" s="1"/>
  <c r="B986" i="1"/>
  <c r="AG1039" i="1"/>
  <c r="B1039" i="1" s="1"/>
  <c r="AG1067" i="1"/>
  <c r="B1067" i="1" s="1"/>
  <c r="AG761" i="1"/>
  <c r="B761" i="1" s="1"/>
  <c r="AG854" i="1"/>
  <c r="B854" i="1" s="1"/>
  <c r="AG1047" i="1"/>
  <c r="B1047" i="1" s="1"/>
  <c r="AG951" i="1"/>
  <c r="B951" i="1" s="1"/>
  <c r="AG889" i="1"/>
  <c r="B889" i="1" s="1"/>
  <c r="AG793" i="1"/>
  <c r="AG979" i="1"/>
  <c r="B979" i="1" s="1"/>
  <c r="AG1071" i="1"/>
  <c r="B1071" i="1" s="1"/>
  <c r="AG1006" i="1"/>
  <c r="B1006" i="1" s="1"/>
  <c r="AG880" i="1"/>
  <c r="B880" i="1" s="1"/>
  <c r="AG866" i="1"/>
  <c r="B866" i="1" s="1"/>
  <c r="AG1048" i="1"/>
  <c r="B1048" i="1" s="1"/>
  <c r="AG987" i="1"/>
  <c r="B987" i="1" s="1"/>
  <c r="Z1098" i="1"/>
  <c r="AA1098" i="1" s="1"/>
  <c r="AH1098" i="1" s="1"/>
  <c r="AJ1099" i="1"/>
  <c r="I1099" i="1"/>
  <c r="H1099" i="1" s="1"/>
  <c r="Y1098" i="1"/>
  <c r="C1099" i="1"/>
  <c r="AG1022" i="1"/>
  <c r="AG842" i="1"/>
  <c r="AG983" i="1"/>
  <c r="B983" i="1" s="1"/>
  <c r="AG776" i="1"/>
  <c r="B776" i="1" s="1"/>
  <c r="AG948" i="1"/>
  <c r="B948" i="1" s="1"/>
  <c r="AG762" i="1"/>
  <c r="B762" i="1" s="1"/>
  <c r="AG905" i="1"/>
  <c r="AG1012" i="1"/>
  <c r="AG830" i="1"/>
  <c r="B830" i="1" s="1"/>
  <c r="AG839" i="1"/>
  <c r="AG926" i="1"/>
  <c r="B926" i="1" s="1"/>
  <c r="AG973" i="1"/>
  <c r="AG913" i="1"/>
  <c r="B913" i="1" s="1"/>
  <c r="AG815" i="1"/>
  <c r="AG1055" i="1"/>
  <c r="B1055" i="1" s="1"/>
  <c r="AG858" i="1"/>
  <c r="B858" i="1" s="1"/>
  <c r="AG1030" i="1"/>
  <c r="B1030" i="1" s="1"/>
  <c r="AG965" i="1"/>
  <c r="AG870" i="1"/>
  <c r="B870" i="1" s="1"/>
  <c r="AG774" i="1"/>
  <c r="AG995" i="1"/>
  <c r="B995" i="1" s="1"/>
  <c r="AG898" i="1"/>
  <c r="AG1013" i="1"/>
  <c r="B1013" i="1" s="1"/>
  <c r="AG916" i="1"/>
  <c r="B916" i="1" s="1"/>
  <c r="AB1103" i="1"/>
  <c r="AG998" i="1"/>
  <c r="AG795" i="1"/>
  <c r="B795" i="1" s="1"/>
  <c r="AG1063" i="1"/>
  <c r="AG1001" i="1"/>
  <c r="B1001" i="1" s="1"/>
  <c r="AG904" i="1"/>
  <c r="B904" i="1" s="1"/>
  <c r="AG1064" i="1"/>
  <c r="B1064" i="1" s="1"/>
  <c r="AG967" i="1"/>
  <c r="AG871" i="1"/>
  <c r="B871" i="1" s="1"/>
  <c r="AG775" i="1"/>
  <c r="AG992" i="1"/>
  <c r="B992" i="1" s="1"/>
  <c r="AG883" i="1"/>
  <c r="AG788" i="1"/>
  <c r="B788" i="1" s="1"/>
  <c r="AG1070" i="1"/>
  <c r="AG974" i="1"/>
  <c r="B974" i="1" s="1"/>
  <c r="AG878" i="1"/>
  <c r="B878" i="1" s="1"/>
  <c r="AG778" i="1"/>
  <c r="B778" i="1" s="1"/>
  <c r="AG1058" i="1"/>
  <c r="AG1025" i="1"/>
  <c r="B1025" i="1" s="1"/>
  <c r="AG993" i="1"/>
  <c r="AG958" i="1"/>
  <c r="B958" i="1" s="1"/>
  <c r="AG929" i="1"/>
  <c r="AG896" i="1"/>
  <c r="AG863" i="1"/>
  <c r="AG832" i="1"/>
  <c r="B832" i="1" s="1"/>
  <c r="AG801" i="1"/>
  <c r="B801" i="1" s="1"/>
  <c r="AG768" i="1"/>
  <c r="B768" i="1" s="1"/>
  <c r="AG1002" i="1"/>
  <c r="AG907" i="1"/>
  <c r="B907" i="1" s="1"/>
  <c r="AG816" i="1"/>
  <c r="AG1049" i="1"/>
  <c r="B1049" i="1" s="1"/>
  <c r="AG1015" i="1"/>
  <c r="AG982" i="1"/>
  <c r="AG952" i="1"/>
  <c r="AG919" i="1"/>
  <c r="B919" i="1" s="1"/>
  <c r="AG886" i="1"/>
  <c r="B886" i="1" s="1"/>
  <c r="AG857" i="1"/>
  <c r="B857" i="1" s="1"/>
  <c r="AG825" i="1"/>
  <c r="AG791" i="1"/>
  <c r="B791" i="1" s="1"/>
  <c r="AG933" i="1"/>
  <c r="AG789" i="1"/>
  <c r="B789" i="1" s="1"/>
  <c r="AG906" i="1"/>
  <c r="AG985" i="1"/>
  <c r="B985" i="1" s="1"/>
  <c r="AG787" i="1"/>
  <c r="AG1003" i="1"/>
  <c r="B1003" i="1" s="1"/>
  <c r="AG939" i="1"/>
  <c r="AG877" i="1"/>
  <c r="B877" i="1" s="1"/>
  <c r="AG806" i="1"/>
  <c r="AG1043" i="1"/>
  <c r="B1043" i="1" s="1"/>
  <c r="AG875" i="1"/>
  <c r="AG1017" i="1"/>
  <c r="B1017" i="1" s="1"/>
  <c r="AG955" i="1"/>
  <c r="B955" i="1" s="1"/>
  <c r="AG882" i="1"/>
  <c r="B882" i="1" s="1"/>
  <c r="AG826" i="1"/>
  <c r="X1099" i="1"/>
  <c r="K1099" i="1"/>
  <c r="A1100" i="1"/>
  <c r="B1018" i="1"/>
  <c r="B828" i="1"/>
  <c r="T1074" i="1"/>
  <c r="AF1074" i="1" s="1"/>
  <c r="S1075" i="1"/>
  <c r="U1074" i="1"/>
  <c r="AG1042" i="1"/>
  <c r="B1042" i="1" s="1"/>
  <c r="AG945" i="1"/>
  <c r="B945" i="1" s="1"/>
  <c r="AG856" i="1"/>
  <c r="B856" i="1" s="1"/>
  <c r="AG766" i="1"/>
  <c r="AG1005" i="1"/>
  <c r="B1005" i="1" s="1"/>
  <c r="AG895" i="1"/>
  <c r="B895" i="1" s="1"/>
  <c r="AG1008" i="1"/>
  <c r="B1008" i="1" s="1"/>
  <c r="AG912" i="1"/>
  <c r="B912" i="1" s="1"/>
  <c r="AG1024" i="1"/>
  <c r="B1024" i="1" s="1"/>
  <c r="AG824" i="1"/>
  <c r="B824" i="1" s="1"/>
  <c r="AG1009" i="1"/>
  <c r="B1009" i="1" s="1"/>
  <c r="AG813" i="1"/>
  <c r="B813" i="1" s="1"/>
  <c r="AG1027" i="1"/>
  <c r="B1027" i="1" s="1"/>
  <c r="AG963" i="1"/>
  <c r="B963" i="1" s="1"/>
  <c r="AG900" i="1"/>
  <c r="AG833" i="1"/>
  <c r="B833" i="1" s="1"/>
  <c r="AG780" i="1"/>
  <c r="B780" i="1" s="1"/>
  <c r="AG901" i="1"/>
  <c r="B901" i="1" s="1"/>
  <c r="AG1041" i="1"/>
  <c r="B1041" i="1" s="1"/>
  <c r="AG980" i="1"/>
  <c r="B980" i="1" s="1"/>
  <c r="AG915" i="1"/>
  <c r="B915" i="1" s="1"/>
  <c r="AG853" i="1"/>
  <c r="B853" i="1" s="1"/>
  <c r="AG797" i="1"/>
  <c r="B797" i="1" s="1"/>
  <c r="B1026" i="1"/>
  <c r="B847" i="1"/>
  <c r="B852" i="1"/>
  <c r="J1076" i="1" l="1"/>
  <c r="L1079" i="1"/>
  <c r="M1078" i="1"/>
  <c r="N1078" i="1" s="1"/>
  <c r="P1078" i="1"/>
  <c r="AC1077" i="1"/>
  <c r="AE1077" i="1" s="1"/>
  <c r="G1077" i="1"/>
  <c r="F1077" i="1" s="1"/>
  <c r="O1077" i="1" s="1"/>
  <c r="B900" i="1"/>
  <c r="K1100" i="1"/>
  <c r="A1101" i="1"/>
  <c r="X1100" i="1"/>
  <c r="E1099" i="1"/>
  <c r="B917" i="1"/>
  <c r="W1074" i="1"/>
  <c r="C1100" i="1"/>
  <c r="Y1099" i="1"/>
  <c r="AJ1100" i="1"/>
  <c r="I1100" i="1"/>
  <c r="H1100" i="1" s="1"/>
  <c r="Z1099" i="1"/>
  <c r="AA1099" i="1" s="1"/>
  <c r="AH1099" i="1" s="1"/>
  <c r="B982" i="1"/>
  <c r="B896" i="1"/>
  <c r="AB1104" i="1"/>
  <c r="B842" i="1"/>
  <c r="Q1076" i="1"/>
  <c r="R1075" i="1"/>
  <c r="V1075" i="1" s="1"/>
  <c r="AG1073" i="1"/>
  <c r="B1073" i="1" s="1"/>
  <c r="B793" i="1"/>
  <c r="B868" i="1"/>
  <c r="B1029" i="1"/>
  <c r="B888" i="1"/>
  <c r="B1050" i="1"/>
  <c r="B766" i="1"/>
  <c r="T1075" i="1"/>
  <c r="AF1075" i="1" s="1"/>
  <c r="S1076" i="1"/>
  <c r="U1075" i="1"/>
  <c r="B826" i="1"/>
  <c r="B875" i="1"/>
  <c r="B806" i="1"/>
  <c r="B939" i="1"/>
  <c r="B787" i="1"/>
  <c r="B906" i="1"/>
  <c r="B933" i="1"/>
  <c r="B825" i="1"/>
  <c r="B952" i="1"/>
  <c r="B1015" i="1"/>
  <c r="B816" i="1"/>
  <c r="B1002" i="1"/>
  <c r="B863" i="1"/>
  <c r="B929" i="1"/>
  <c r="B993" i="1"/>
  <c r="B1058" i="1"/>
  <c r="B1070" i="1"/>
  <c r="B883" i="1"/>
  <c r="B775" i="1"/>
  <c r="B967" i="1"/>
  <c r="B1063" i="1"/>
  <c r="B998" i="1"/>
  <c r="B898" i="1"/>
  <c r="B774" i="1"/>
  <c r="B965" i="1"/>
  <c r="B815" i="1"/>
  <c r="B973" i="1"/>
  <c r="B839" i="1"/>
  <c r="B1012" i="1"/>
  <c r="B905" i="1"/>
  <c r="B1022" i="1"/>
  <c r="B800" i="1"/>
  <c r="B927" i="1"/>
  <c r="B1054" i="1"/>
  <c r="B930" i="1"/>
  <c r="B779" i="1"/>
  <c r="B841" i="1"/>
  <c r="B934" i="1"/>
  <c r="B1032" i="1"/>
  <c r="B810" i="1"/>
  <c r="B808" i="1"/>
  <c r="B999" i="1"/>
  <c r="B785" i="1"/>
  <c r="B944" i="1"/>
  <c r="B819" i="1"/>
  <c r="B942" i="1"/>
  <c r="B1004" i="1"/>
  <c r="B794" i="1"/>
  <c r="B822" i="1"/>
  <c r="B966" i="1"/>
  <c r="B809" i="1"/>
  <c r="B997" i="1"/>
  <c r="B1007" i="1"/>
  <c r="J1077" i="1" l="1"/>
  <c r="AC1078" i="1"/>
  <c r="AE1078" i="1" s="1"/>
  <c r="G1078" i="1"/>
  <c r="F1078" i="1" s="1"/>
  <c r="J1078" i="1" s="1"/>
  <c r="M1079" i="1"/>
  <c r="N1079" i="1" s="1"/>
  <c r="P1079" i="1"/>
  <c r="L1080" i="1"/>
  <c r="W1075" i="1"/>
  <c r="AG1075" i="1" s="1"/>
  <c r="B1075" i="1" s="1"/>
  <c r="X1101" i="1"/>
  <c r="A1102" i="1"/>
  <c r="K1101" i="1"/>
  <c r="T1076" i="1"/>
  <c r="AF1076" i="1" s="1"/>
  <c r="S1077" i="1"/>
  <c r="U1076" i="1"/>
  <c r="Q1077" i="1"/>
  <c r="R1076" i="1"/>
  <c r="V1076" i="1" s="1"/>
  <c r="AB1105" i="1"/>
  <c r="E1100" i="1"/>
  <c r="AG1074" i="1"/>
  <c r="B1074" i="1" s="1"/>
  <c r="Y1100" i="1"/>
  <c r="AJ1101" i="1"/>
  <c r="I1101" i="1"/>
  <c r="H1101" i="1" s="1"/>
  <c r="Z1100" i="1"/>
  <c r="AA1100" i="1" s="1"/>
  <c r="AH1100" i="1" s="1"/>
  <c r="C1101" i="1"/>
  <c r="O1078" i="1" l="1"/>
  <c r="L1081" i="1"/>
  <c r="M1080" i="1"/>
  <c r="N1080" i="1" s="1"/>
  <c r="P1080" i="1"/>
  <c r="AC1079" i="1"/>
  <c r="AE1079" i="1" s="1"/>
  <c r="G1079" i="1"/>
  <c r="F1079" i="1" s="1"/>
  <c r="O1079" i="1" s="1"/>
  <c r="W1076" i="1"/>
  <c r="AG1076" i="1" s="1"/>
  <c r="B1076" i="1" s="1"/>
  <c r="AB1106" i="1"/>
  <c r="Q1078" i="1"/>
  <c r="R1077" i="1"/>
  <c r="V1077" i="1" s="1"/>
  <c r="T1077" i="1"/>
  <c r="AF1077" i="1" s="1"/>
  <c r="S1078" i="1"/>
  <c r="U1077" i="1"/>
  <c r="A1103" i="1"/>
  <c r="X1102" i="1"/>
  <c r="K1102" i="1"/>
  <c r="E1101" i="1"/>
  <c r="I1102" i="1"/>
  <c r="H1102" i="1" s="1"/>
  <c r="Z1101" i="1"/>
  <c r="AA1101" i="1" s="1"/>
  <c r="AH1101" i="1" s="1"/>
  <c r="C1102" i="1"/>
  <c r="AJ1102" i="1"/>
  <c r="Y1101" i="1"/>
  <c r="J1079" i="1" l="1"/>
  <c r="AC1080" i="1"/>
  <c r="AE1080" i="1" s="1"/>
  <c r="G1080" i="1"/>
  <c r="F1080" i="1" s="1"/>
  <c r="O1080" i="1" s="1"/>
  <c r="M1081" i="1"/>
  <c r="N1081" i="1" s="1"/>
  <c r="L1082" i="1"/>
  <c r="P1081" i="1"/>
  <c r="W1077" i="1"/>
  <c r="AG1077" i="1" s="1"/>
  <c r="Z1102" i="1"/>
  <c r="AA1102" i="1" s="1"/>
  <c r="AH1102" i="1" s="1"/>
  <c r="I1103" i="1"/>
  <c r="H1103" i="1" s="1"/>
  <c r="Y1102" i="1"/>
  <c r="C1103" i="1"/>
  <c r="AJ1103" i="1"/>
  <c r="AB1107" i="1"/>
  <c r="E1102" i="1"/>
  <c r="T1078" i="1"/>
  <c r="AF1078" i="1" s="1"/>
  <c r="S1079" i="1"/>
  <c r="U1078" i="1"/>
  <c r="K1103" i="1"/>
  <c r="X1103" i="1"/>
  <c r="A1104" i="1"/>
  <c r="Q1079" i="1"/>
  <c r="R1078" i="1"/>
  <c r="V1078" i="1" s="1"/>
  <c r="J1080" i="1" l="1"/>
  <c r="M1082" i="1"/>
  <c r="N1082" i="1" s="1"/>
  <c r="P1082" i="1"/>
  <c r="L1083" i="1"/>
  <c r="G1081" i="1"/>
  <c r="F1081" i="1" s="1"/>
  <c r="J1081" i="1" s="1"/>
  <c r="AC1081" i="1"/>
  <c r="AE1081" i="1" s="1"/>
  <c r="E1103" i="1"/>
  <c r="Q1080" i="1"/>
  <c r="R1079" i="1"/>
  <c r="V1079" i="1" s="1"/>
  <c r="T1079" i="1"/>
  <c r="AF1079" i="1" s="1"/>
  <c r="S1080" i="1"/>
  <c r="U1079" i="1"/>
  <c r="AB1108" i="1"/>
  <c r="I1104" i="1"/>
  <c r="H1104" i="1" s="1"/>
  <c r="Y1103" i="1"/>
  <c r="C1104" i="1"/>
  <c r="AJ1104" i="1"/>
  <c r="Z1103" i="1"/>
  <c r="AA1103" i="1" s="1"/>
  <c r="AH1103" i="1" s="1"/>
  <c r="W1078" i="1"/>
  <c r="A1105" i="1"/>
  <c r="X1104" i="1"/>
  <c r="K1104" i="1"/>
  <c r="B1077" i="1"/>
  <c r="O1081" i="1" l="1"/>
  <c r="M1083" i="1"/>
  <c r="N1083" i="1" s="1"/>
  <c r="P1083" i="1"/>
  <c r="L1084" i="1"/>
  <c r="AC1082" i="1"/>
  <c r="AE1082" i="1" s="1"/>
  <c r="G1082" i="1"/>
  <c r="F1082" i="1" s="1"/>
  <c r="O1082" i="1" s="1"/>
  <c r="Y1104" i="1"/>
  <c r="I1105" i="1"/>
  <c r="H1105" i="1" s="1"/>
  <c r="Z1104" i="1"/>
  <c r="AA1104" i="1" s="1"/>
  <c r="AH1104" i="1" s="1"/>
  <c r="C1105" i="1"/>
  <c r="AJ1105" i="1"/>
  <c r="E1104" i="1"/>
  <c r="A1106" i="1"/>
  <c r="X1105" i="1"/>
  <c r="K1105" i="1"/>
  <c r="AB1109" i="1"/>
  <c r="AG1078" i="1"/>
  <c r="B1078" i="1" s="1"/>
  <c r="T1080" i="1"/>
  <c r="AF1080" i="1" s="1"/>
  <c r="S1081" i="1"/>
  <c r="U1080" i="1"/>
  <c r="W1079" i="1"/>
  <c r="Q1081" i="1"/>
  <c r="R1080" i="1"/>
  <c r="V1080" i="1" s="1"/>
  <c r="P1084" i="1" l="1"/>
  <c r="M1084" i="1"/>
  <c r="N1084" i="1" s="1"/>
  <c r="L1085" i="1"/>
  <c r="J1082" i="1"/>
  <c r="AC1083" i="1"/>
  <c r="AE1083" i="1" s="1"/>
  <c r="G1083" i="1"/>
  <c r="F1083" i="1" s="1"/>
  <c r="J1083" i="1" s="1"/>
  <c r="E1105" i="1"/>
  <c r="W1080" i="1"/>
  <c r="AB1110" i="1"/>
  <c r="Z1105" i="1"/>
  <c r="AA1105" i="1" s="1"/>
  <c r="AH1105" i="1" s="1"/>
  <c r="C1106" i="1"/>
  <c r="AJ1106" i="1"/>
  <c r="Y1105" i="1"/>
  <c r="I1106" i="1"/>
  <c r="H1106" i="1" s="1"/>
  <c r="Q1082" i="1"/>
  <c r="R1081" i="1"/>
  <c r="V1081" i="1" s="1"/>
  <c r="T1081" i="1"/>
  <c r="AF1081" i="1" s="1"/>
  <c r="S1082" i="1"/>
  <c r="U1081" i="1"/>
  <c r="X1106" i="1"/>
  <c r="K1106" i="1"/>
  <c r="A1107" i="1"/>
  <c r="AG1079" i="1"/>
  <c r="B1079" i="1" s="1"/>
  <c r="M1085" i="1" l="1"/>
  <c r="N1085" i="1" s="1"/>
  <c r="P1085" i="1"/>
  <c r="L1086" i="1"/>
  <c r="G1084" i="1"/>
  <c r="F1084" i="1" s="1"/>
  <c r="O1084" i="1" s="1"/>
  <c r="AC1084" i="1"/>
  <c r="AE1084" i="1" s="1"/>
  <c r="O1083" i="1"/>
  <c r="Z1106" i="1"/>
  <c r="AA1106" i="1" s="1"/>
  <c r="AH1106" i="1" s="1"/>
  <c r="I1107" i="1"/>
  <c r="H1107" i="1" s="1"/>
  <c r="Y1106" i="1"/>
  <c r="C1107" i="1"/>
  <c r="AJ1107" i="1"/>
  <c r="AG1080" i="1"/>
  <c r="B1080" i="1" s="1"/>
  <c r="X1107" i="1"/>
  <c r="A1108" i="1"/>
  <c r="K1107" i="1"/>
  <c r="AB1111" i="1"/>
  <c r="T1082" i="1"/>
  <c r="AF1082" i="1" s="1"/>
  <c r="S1083" i="1"/>
  <c r="U1082" i="1"/>
  <c r="E1106" i="1"/>
  <c r="W1081" i="1"/>
  <c r="Q1083" i="1"/>
  <c r="R1082" i="1"/>
  <c r="V1082" i="1" s="1"/>
  <c r="J1084" i="1" l="1"/>
  <c r="M1086" i="1"/>
  <c r="N1086" i="1" s="1"/>
  <c r="P1086" i="1"/>
  <c r="L1087" i="1"/>
  <c r="AC1085" i="1"/>
  <c r="AE1085" i="1" s="1"/>
  <c r="G1085" i="1"/>
  <c r="F1085" i="1" s="1"/>
  <c r="O1085" i="1" s="1"/>
  <c r="E1107" i="1"/>
  <c r="Q1084" i="1"/>
  <c r="R1083" i="1"/>
  <c r="V1083" i="1" s="1"/>
  <c r="T1083" i="1"/>
  <c r="AF1083" i="1" s="1"/>
  <c r="S1084" i="1"/>
  <c r="U1083" i="1"/>
  <c r="A1109" i="1"/>
  <c r="X1108" i="1"/>
  <c r="K1108" i="1"/>
  <c r="AB1112" i="1"/>
  <c r="C1108" i="1"/>
  <c r="Y1107" i="1"/>
  <c r="AJ1108" i="1"/>
  <c r="I1108" i="1"/>
  <c r="H1108" i="1" s="1"/>
  <c r="Z1107" i="1"/>
  <c r="AA1107" i="1" s="1"/>
  <c r="AH1107" i="1" s="1"/>
  <c r="W1082" i="1"/>
  <c r="AG1081" i="1"/>
  <c r="B1081" i="1" s="1"/>
  <c r="J1085" i="1" l="1"/>
  <c r="L1088" i="1"/>
  <c r="M1087" i="1"/>
  <c r="N1087" i="1" s="1"/>
  <c r="P1087" i="1"/>
  <c r="G1086" i="1"/>
  <c r="F1086" i="1" s="1"/>
  <c r="O1086" i="1" s="1"/>
  <c r="AC1086" i="1"/>
  <c r="AE1086" i="1" s="1"/>
  <c r="AG1082" i="1"/>
  <c r="B1082" i="1" s="1"/>
  <c r="E1108" i="1"/>
  <c r="T1084" i="1"/>
  <c r="AF1084" i="1" s="1"/>
  <c r="S1085" i="1"/>
  <c r="U1084" i="1"/>
  <c r="AB1113" i="1"/>
  <c r="AJ1109" i="1"/>
  <c r="Y1108" i="1"/>
  <c r="I1109" i="1"/>
  <c r="H1109" i="1" s="1"/>
  <c r="C1109" i="1"/>
  <c r="Z1108" i="1"/>
  <c r="AA1108" i="1" s="1"/>
  <c r="AH1108" i="1" s="1"/>
  <c r="X1109" i="1"/>
  <c r="A1110" i="1"/>
  <c r="K1109" i="1"/>
  <c r="W1083" i="1"/>
  <c r="Q1085" i="1"/>
  <c r="R1084" i="1"/>
  <c r="V1084" i="1" s="1"/>
  <c r="J1086" i="1" l="1"/>
  <c r="G1087" i="1"/>
  <c r="F1087" i="1" s="1"/>
  <c r="J1087" i="1" s="1"/>
  <c r="AC1087" i="1"/>
  <c r="AE1087" i="1" s="1"/>
  <c r="P1088" i="1"/>
  <c r="L1089" i="1"/>
  <c r="M1088" i="1"/>
  <c r="N1088" i="1" s="1"/>
  <c r="T1085" i="1"/>
  <c r="AF1085" i="1" s="1"/>
  <c r="S1086" i="1"/>
  <c r="U1085" i="1"/>
  <c r="AG1083" i="1"/>
  <c r="Z1109" i="1"/>
  <c r="AA1109" i="1" s="1"/>
  <c r="AH1109" i="1" s="1"/>
  <c r="C1110" i="1"/>
  <c r="AJ1110" i="1"/>
  <c r="Y1109" i="1"/>
  <c r="I1110" i="1"/>
  <c r="H1110" i="1" s="1"/>
  <c r="E1109" i="1"/>
  <c r="Q1086" i="1"/>
  <c r="R1085" i="1"/>
  <c r="V1085" i="1" s="1"/>
  <c r="A1111" i="1"/>
  <c r="X1110" i="1"/>
  <c r="K1110" i="1"/>
  <c r="AB1114" i="1"/>
  <c r="W1084" i="1"/>
  <c r="O1087" i="1" l="1"/>
  <c r="AC1088" i="1"/>
  <c r="AE1088" i="1" s="1"/>
  <c r="G1088" i="1"/>
  <c r="F1088" i="1" s="1"/>
  <c r="J1088" i="1" s="1"/>
  <c r="M1089" i="1"/>
  <c r="N1089" i="1" s="1"/>
  <c r="P1089" i="1"/>
  <c r="L1090" i="1"/>
  <c r="E1110" i="1"/>
  <c r="A1112" i="1"/>
  <c r="X1111" i="1"/>
  <c r="K1111" i="1"/>
  <c r="Z1110" i="1"/>
  <c r="AA1110" i="1" s="1"/>
  <c r="AH1110" i="1" s="1"/>
  <c r="C1111" i="1"/>
  <c r="Y1110" i="1"/>
  <c r="AJ1111" i="1"/>
  <c r="I1111" i="1"/>
  <c r="H1111" i="1" s="1"/>
  <c r="Q1087" i="1"/>
  <c r="R1086" i="1"/>
  <c r="V1086" i="1" s="1"/>
  <c r="W1085" i="1"/>
  <c r="AG1084" i="1"/>
  <c r="B1084" i="1" s="1"/>
  <c r="AB1115" i="1"/>
  <c r="B1083" i="1"/>
  <c r="T1086" i="1"/>
  <c r="AF1086" i="1" s="1"/>
  <c r="S1087" i="1"/>
  <c r="U1086" i="1"/>
  <c r="O1088" i="1" l="1"/>
  <c r="M1090" i="1"/>
  <c r="N1090" i="1" s="1"/>
  <c r="P1090" i="1"/>
  <c r="L1091" i="1"/>
  <c r="G1089" i="1"/>
  <c r="F1089" i="1" s="1"/>
  <c r="O1089" i="1" s="1"/>
  <c r="AC1089" i="1"/>
  <c r="AE1089" i="1" s="1"/>
  <c r="W1086" i="1"/>
  <c r="AG1086" i="1" s="1"/>
  <c r="B1086" i="1" s="1"/>
  <c r="AB1116" i="1"/>
  <c r="Q1088" i="1"/>
  <c r="Q1089" i="1" s="1"/>
  <c r="Q1090" i="1" s="1"/>
  <c r="R1087" i="1"/>
  <c r="V1087" i="1" s="1"/>
  <c r="T1087" i="1"/>
  <c r="AF1087" i="1" s="1"/>
  <c r="S1088" i="1"/>
  <c r="U1087" i="1"/>
  <c r="AG1085" i="1"/>
  <c r="E1111" i="1"/>
  <c r="AJ1112" i="1"/>
  <c r="Y1111" i="1"/>
  <c r="I1112" i="1"/>
  <c r="H1112" i="1" s="1"/>
  <c r="Z1111" i="1"/>
  <c r="AA1111" i="1" s="1"/>
  <c r="AH1111" i="1" s="1"/>
  <c r="C1112" i="1"/>
  <c r="X1112" i="1"/>
  <c r="K1112" i="1"/>
  <c r="A1113" i="1"/>
  <c r="Q1091" i="1" l="1"/>
  <c r="J1089" i="1"/>
  <c r="P1091" i="1"/>
  <c r="M1091" i="1"/>
  <c r="N1091" i="1" s="1"/>
  <c r="L1092" i="1"/>
  <c r="G1090" i="1"/>
  <c r="F1090" i="1" s="1"/>
  <c r="J1090" i="1" s="1"/>
  <c r="AC1090" i="1"/>
  <c r="AE1090" i="1" s="1"/>
  <c r="R1088" i="1"/>
  <c r="V1088" i="1" s="1"/>
  <c r="Y1112" i="1"/>
  <c r="C1113" i="1"/>
  <c r="Z1112" i="1"/>
  <c r="AA1112" i="1" s="1"/>
  <c r="AH1112" i="1" s="1"/>
  <c r="AJ1113" i="1"/>
  <c r="I1113" i="1"/>
  <c r="H1113" i="1" s="1"/>
  <c r="W1087" i="1"/>
  <c r="T1088" i="1"/>
  <c r="AF1088" i="1" s="1"/>
  <c r="S1089" i="1"/>
  <c r="U1088" i="1"/>
  <c r="AB1117" i="1"/>
  <c r="R1089" i="1"/>
  <c r="V1089" i="1" s="1"/>
  <c r="X1113" i="1"/>
  <c r="A1114" i="1"/>
  <c r="K1113" i="1"/>
  <c r="E1112" i="1"/>
  <c r="B1085" i="1"/>
  <c r="W1088" i="1" l="1"/>
  <c r="AG1088" i="1" s="1"/>
  <c r="B1088" i="1" s="1"/>
  <c r="M1092" i="1"/>
  <c r="N1092" i="1" s="1"/>
  <c r="P1092" i="1"/>
  <c r="L1093" i="1"/>
  <c r="AC1091" i="1"/>
  <c r="AE1091" i="1" s="1"/>
  <c r="G1091" i="1"/>
  <c r="F1091" i="1" s="1"/>
  <c r="J1091" i="1" s="1"/>
  <c r="O1090" i="1"/>
  <c r="R1090" i="1" s="1"/>
  <c r="V1090" i="1" s="1"/>
  <c r="Q1092" i="1"/>
  <c r="AJ1114" i="1"/>
  <c r="Z1113" i="1"/>
  <c r="AA1113" i="1" s="1"/>
  <c r="AH1113" i="1" s="1"/>
  <c r="I1114" i="1"/>
  <c r="H1114" i="1" s="1"/>
  <c r="C1114" i="1"/>
  <c r="Y1113" i="1"/>
  <c r="AB1118" i="1"/>
  <c r="K1114" i="1"/>
  <c r="X1114" i="1"/>
  <c r="A1115" i="1"/>
  <c r="AG1087" i="1"/>
  <c r="B1087" i="1" s="1"/>
  <c r="E1113" i="1"/>
  <c r="T1089" i="1"/>
  <c r="AF1089" i="1" s="1"/>
  <c r="S1090" i="1"/>
  <c r="U1089" i="1"/>
  <c r="W1089" i="1" s="1"/>
  <c r="M1093" i="1" l="1"/>
  <c r="N1093" i="1" s="1"/>
  <c r="L1094" i="1"/>
  <c r="P1093" i="1"/>
  <c r="Q1093" i="1"/>
  <c r="O1091" i="1"/>
  <c r="R1091" i="1" s="1"/>
  <c r="V1091" i="1" s="1"/>
  <c r="G1092" i="1"/>
  <c r="F1092" i="1" s="1"/>
  <c r="O1092" i="1" s="1"/>
  <c r="R1092" i="1" s="1"/>
  <c r="V1092" i="1" s="1"/>
  <c r="AC1092" i="1"/>
  <c r="AE1092" i="1" s="1"/>
  <c r="K1115" i="1"/>
  <c r="X1115" i="1"/>
  <c r="A1116" i="1"/>
  <c r="E1114" i="1"/>
  <c r="AG1089" i="1"/>
  <c r="Y1114" i="1"/>
  <c r="C1115" i="1"/>
  <c r="AJ1115" i="1"/>
  <c r="Z1114" i="1"/>
  <c r="AA1114" i="1" s="1"/>
  <c r="AH1114" i="1" s="1"/>
  <c r="I1115" i="1"/>
  <c r="H1115" i="1" s="1"/>
  <c r="AB1119" i="1"/>
  <c r="T1090" i="1"/>
  <c r="AF1090" i="1" s="1"/>
  <c r="S1091" i="1"/>
  <c r="U1090" i="1"/>
  <c r="W1090" i="1" s="1"/>
  <c r="J1092" i="1" l="1"/>
  <c r="P1094" i="1"/>
  <c r="M1094" i="1"/>
  <c r="N1094" i="1" s="1"/>
  <c r="Q1094" i="1"/>
  <c r="L1095" i="1"/>
  <c r="AC1093" i="1"/>
  <c r="AE1093" i="1" s="1"/>
  <c r="G1093" i="1"/>
  <c r="F1093" i="1" s="1"/>
  <c r="J1093" i="1" s="1"/>
  <c r="I1116" i="1"/>
  <c r="H1116" i="1" s="1"/>
  <c r="Z1115" i="1"/>
  <c r="AA1115" i="1" s="1"/>
  <c r="AH1115" i="1" s="1"/>
  <c r="C1116" i="1"/>
  <c r="AJ1116" i="1"/>
  <c r="Y1115" i="1"/>
  <c r="T1091" i="1"/>
  <c r="AF1091" i="1" s="1"/>
  <c r="S1092" i="1"/>
  <c r="U1091" i="1"/>
  <c r="W1091" i="1" s="1"/>
  <c r="AB1120" i="1"/>
  <c r="X1116" i="1"/>
  <c r="K1116" i="1"/>
  <c r="A1117" i="1"/>
  <c r="E1115" i="1"/>
  <c r="AG1090" i="1"/>
  <c r="B1090" i="1" s="1"/>
  <c r="B1089" i="1"/>
  <c r="O1093" i="1" l="1"/>
  <c r="R1093" i="1" s="1"/>
  <c r="V1093" i="1" s="1"/>
  <c r="M1095" i="1"/>
  <c r="N1095" i="1" s="1"/>
  <c r="L1096" i="1"/>
  <c r="AC1094" i="1"/>
  <c r="AE1094" i="1" s="1"/>
  <c r="G1094" i="1"/>
  <c r="F1094" i="1" s="1"/>
  <c r="O1094" i="1" s="1"/>
  <c r="R1094" i="1" s="1"/>
  <c r="V1094" i="1" s="1"/>
  <c r="AG1091" i="1"/>
  <c r="Z1116" i="1"/>
  <c r="AA1116" i="1" s="1"/>
  <c r="AH1116" i="1" s="1"/>
  <c r="C1117" i="1"/>
  <c r="AJ1117" i="1"/>
  <c r="Y1116" i="1"/>
  <c r="I1117" i="1"/>
  <c r="H1117" i="1" s="1"/>
  <c r="T1092" i="1"/>
  <c r="AF1092" i="1" s="1"/>
  <c r="S1093" i="1"/>
  <c r="U1092" i="1"/>
  <c r="W1092" i="1" s="1"/>
  <c r="E1116" i="1"/>
  <c r="X1117" i="1"/>
  <c r="K1117" i="1"/>
  <c r="A1118" i="1"/>
  <c r="AB1121" i="1"/>
  <c r="J1094" i="1" l="1"/>
  <c r="P1095" i="1"/>
  <c r="Q1095" i="1" s="1"/>
  <c r="Q1096" i="1" s="1"/>
  <c r="M1096" i="1"/>
  <c r="N1096" i="1" s="1"/>
  <c r="L1097" i="1"/>
  <c r="G1095" i="1"/>
  <c r="F1095" i="1" s="1"/>
  <c r="J1095" i="1" s="1"/>
  <c r="AC1095" i="1"/>
  <c r="AE1095" i="1" s="1"/>
  <c r="A1119" i="1"/>
  <c r="K1118" i="1"/>
  <c r="X1118" i="1"/>
  <c r="T1093" i="1"/>
  <c r="AF1093" i="1" s="1"/>
  <c r="S1094" i="1"/>
  <c r="U1093" i="1"/>
  <c r="W1093" i="1" s="1"/>
  <c r="AG1092" i="1"/>
  <c r="AB1122" i="1"/>
  <c r="C1118" i="1"/>
  <c r="Y1117" i="1"/>
  <c r="AJ1118" i="1"/>
  <c r="I1118" i="1"/>
  <c r="H1118" i="1" s="1"/>
  <c r="Z1117" i="1"/>
  <c r="AA1117" i="1" s="1"/>
  <c r="AH1117" i="1" s="1"/>
  <c r="E1117" i="1"/>
  <c r="B1091" i="1"/>
  <c r="P1096" i="1" l="1"/>
  <c r="P1097" i="1" s="1"/>
  <c r="Q1097" i="1"/>
  <c r="O1095" i="1"/>
  <c r="R1095" i="1" s="1"/>
  <c r="V1095" i="1" s="1"/>
  <c r="M1097" i="1"/>
  <c r="N1097" i="1" s="1"/>
  <c r="L1098" i="1"/>
  <c r="AC1096" i="1"/>
  <c r="AE1096" i="1" s="1"/>
  <c r="G1096" i="1"/>
  <c r="F1096" i="1" s="1"/>
  <c r="J1096" i="1" s="1"/>
  <c r="AG1093" i="1"/>
  <c r="B1093" i="1" s="1"/>
  <c r="C1119" i="1"/>
  <c r="Z1118" i="1"/>
  <c r="AA1118" i="1" s="1"/>
  <c r="AH1118" i="1" s="1"/>
  <c r="AJ1119" i="1"/>
  <c r="I1119" i="1"/>
  <c r="H1119" i="1" s="1"/>
  <c r="Y1118" i="1"/>
  <c r="E1118" i="1"/>
  <c r="B1092" i="1"/>
  <c r="T1094" i="1"/>
  <c r="S1095" i="1"/>
  <c r="U1094" i="1"/>
  <c r="W1094" i="1" s="1"/>
  <c r="AB1123" i="1"/>
  <c r="K1119" i="1"/>
  <c r="A1120" i="1"/>
  <c r="X1119" i="1"/>
  <c r="M1098" i="1" l="1"/>
  <c r="N1098" i="1" s="1"/>
  <c r="L1099" i="1"/>
  <c r="AC1097" i="1"/>
  <c r="AE1097" i="1" s="1"/>
  <c r="G1097" i="1"/>
  <c r="F1097" i="1" s="1"/>
  <c r="J1097" i="1" s="1"/>
  <c r="Q1098" i="1"/>
  <c r="O1096" i="1"/>
  <c r="R1096" i="1" s="1"/>
  <c r="V1096" i="1" s="1"/>
  <c r="P1098" i="1"/>
  <c r="AF1094" i="1"/>
  <c r="AA1094" i="1"/>
  <c r="Z1119" i="1"/>
  <c r="AA1119" i="1" s="1"/>
  <c r="AH1119" i="1" s="1"/>
  <c r="C1120" i="1"/>
  <c r="Y1119" i="1"/>
  <c r="AJ1120" i="1"/>
  <c r="I1120" i="1"/>
  <c r="H1120" i="1" s="1"/>
  <c r="AB1124" i="1"/>
  <c r="U1095" i="1"/>
  <c r="W1095" i="1" s="1"/>
  <c r="T1095" i="1"/>
  <c r="AF1095" i="1" s="1"/>
  <c r="S1096" i="1"/>
  <c r="E1119" i="1"/>
  <c r="K1120" i="1"/>
  <c r="X1120" i="1"/>
  <c r="A1121" i="1"/>
  <c r="AG1094" i="1"/>
  <c r="B1094" i="1" s="1"/>
  <c r="AH1094" i="1" l="1"/>
  <c r="O1097" i="1"/>
  <c r="R1097" i="1" s="1"/>
  <c r="V1097" i="1" s="1"/>
  <c r="P1099" i="1"/>
  <c r="Q1099" i="1"/>
  <c r="L1100" i="1"/>
  <c r="M1099" i="1"/>
  <c r="N1099" i="1" s="1"/>
  <c r="AC1098" i="1"/>
  <c r="AE1098" i="1" s="1"/>
  <c r="G1098" i="1"/>
  <c r="F1098" i="1" s="1"/>
  <c r="O1098" i="1" s="1"/>
  <c r="R1098" i="1" s="1"/>
  <c r="V1098" i="1" s="1"/>
  <c r="C1121" i="1"/>
  <c r="Y1120" i="1"/>
  <c r="AJ1121" i="1"/>
  <c r="I1121" i="1"/>
  <c r="H1121" i="1" s="1"/>
  <c r="Z1120" i="1"/>
  <c r="AA1120" i="1" s="1"/>
  <c r="AH1120" i="1" s="1"/>
  <c r="AG1095" i="1"/>
  <c r="B1095" i="1" s="1"/>
  <c r="U1096" i="1"/>
  <c r="W1096" i="1" s="1"/>
  <c r="T1096" i="1"/>
  <c r="AF1096" i="1" s="1"/>
  <c r="S1097" i="1"/>
  <c r="AB1125" i="1"/>
  <c r="X1121" i="1"/>
  <c r="A1122" i="1"/>
  <c r="K1121" i="1"/>
  <c r="E1120" i="1"/>
  <c r="G1099" i="1" l="1"/>
  <c r="F1099" i="1" s="1"/>
  <c r="O1099" i="1" s="1"/>
  <c r="R1099" i="1" s="1"/>
  <c r="V1099" i="1" s="1"/>
  <c r="AC1099" i="1"/>
  <c r="AE1099" i="1" s="1"/>
  <c r="P1100" i="1"/>
  <c r="Q1100" i="1"/>
  <c r="L1101" i="1"/>
  <c r="M1100" i="1"/>
  <c r="N1100" i="1" s="1"/>
  <c r="J1098" i="1"/>
  <c r="AB1126" i="1"/>
  <c r="U1097" i="1"/>
  <c r="W1097" i="1" s="1"/>
  <c r="T1097" i="1"/>
  <c r="AF1097" i="1" s="1"/>
  <c r="S1098" i="1"/>
  <c r="E1121" i="1"/>
  <c r="AG1096" i="1"/>
  <c r="Y1121" i="1"/>
  <c r="AJ1122" i="1"/>
  <c r="I1122" i="1"/>
  <c r="H1122" i="1" s="1"/>
  <c r="Z1121" i="1"/>
  <c r="AA1121" i="1" s="1"/>
  <c r="AH1121" i="1" s="1"/>
  <c r="C1122" i="1"/>
  <c r="X1122" i="1"/>
  <c r="A1123" i="1"/>
  <c r="K1122" i="1"/>
  <c r="J1099" i="1" l="1"/>
  <c r="AC1100" i="1"/>
  <c r="AE1100" i="1" s="1"/>
  <c r="G1100" i="1"/>
  <c r="F1100" i="1" s="1"/>
  <c r="J1100" i="1" s="1"/>
  <c r="L1102" i="1"/>
  <c r="M1101" i="1"/>
  <c r="N1101" i="1" s="1"/>
  <c r="P1101" i="1"/>
  <c r="Q1101" i="1"/>
  <c r="B1096" i="1"/>
  <c r="AB1127" i="1"/>
  <c r="A1124" i="1"/>
  <c r="X1123" i="1"/>
  <c r="K1123" i="1"/>
  <c r="U1098" i="1"/>
  <c r="W1098" i="1" s="1"/>
  <c r="T1098" i="1"/>
  <c r="AF1098" i="1" s="1"/>
  <c r="S1099" i="1"/>
  <c r="AG1097" i="1"/>
  <c r="B1097" i="1" s="1"/>
  <c r="AJ1123" i="1"/>
  <c r="Z1122" i="1"/>
  <c r="AA1122" i="1" s="1"/>
  <c r="AH1122" i="1" s="1"/>
  <c r="I1123" i="1"/>
  <c r="H1123" i="1" s="1"/>
  <c r="C1123" i="1"/>
  <c r="Y1122" i="1"/>
  <c r="E1122" i="1"/>
  <c r="O1100" i="1" l="1"/>
  <c r="R1100" i="1" s="1"/>
  <c r="V1100" i="1" s="1"/>
  <c r="AC1101" i="1"/>
  <c r="AE1101" i="1" s="1"/>
  <c r="G1101" i="1"/>
  <c r="F1101" i="1" s="1"/>
  <c r="J1101" i="1" s="1"/>
  <c r="L1103" i="1"/>
  <c r="M1102" i="1"/>
  <c r="N1102" i="1" s="1"/>
  <c r="P1102" i="1"/>
  <c r="Q1102" i="1"/>
  <c r="E1123" i="1"/>
  <c r="Z1123" i="1"/>
  <c r="AA1123" i="1" s="1"/>
  <c r="AH1123" i="1" s="1"/>
  <c r="I1124" i="1"/>
  <c r="H1124" i="1" s="1"/>
  <c r="Y1123" i="1"/>
  <c r="C1124" i="1"/>
  <c r="AJ1124" i="1"/>
  <c r="AG1098" i="1"/>
  <c r="B1098" i="1" s="1"/>
  <c r="X1124" i="1"/>
  <c r="A1125" i="1"/>
  <c r="K1124" i="1"/>
  <c r="U1099" i="1"/>
  <c r="W1099" i="1" s="1"/>
  <c r="T1099" i="1"/>
  <c r="AF1099" i="1" s="1"/>
  <c r="S1100" i="1"/>
  <c r="AB1128" i="1"/>
  <c r="O1101" i="1" l="1"/>
  <c r="R1101" i="1" s="1"/>
  <c r="V1101" i="1" s="1"/>
  <c r="G1102" i="1"/>
  <c r="F1102" i="1" s="1"/>
  <c r="J1102" i="1" s="1"/>
  <c r="AC1102" i="1"/>
  <c r="AE1102" i="1" s="1"/>
  <c r="M1103" i="1"/>
  <c r="N1103" i="1" s="1"/>
  <c r="P1103" i="1"/>
  <c r="Q1103" i="1"/>
  <c r="L1104" i="1"/>
  <c r="AG1099" i="1"/>
  <c r="A1126" i="1"/>
  <c r="X1125" i="1"/>
  <c r="K1125" i="1"/>
  <c r="AB1129" i="1"/>
  <c r="Y1124" i="1"/>
  <c r="C1125" i="1"/>
  <c r="AJ1125" i="1"/>
  <c r="Z1124" i="1"/>
  <c r="I1125" i="1"/>
  <c r="H1125" i="1" s="1"/>
  <c r="E1124" i="1"/>
  <c r="U1100" i="1"/>
  <c r="W1100" i="1" s="1"/>
  <c r="T1100" i="1"/>
  <c r="AF1100" i="1" s="1"/>
  <c r="S1101" i="1"/>
  <c r="O1102" i="1" l="1"/>
  <c r="R1102" i="1" s="1"/>
  <c r="V1102" i="1" s="1"/>
  <c r="P1104" i="1"/>
  <c r="M1104" i="1"/>
  <c r="N1104" i="1" s="1"/>
  <c r="Q1104" i="1"/>
  <c r="L1105" i="1"/>
  <c r="AC1103" i="1"/>
  <c r="AE1103" i="1" s="1"/>
  <c r="G1103" i="1"/>
  <c r="F1103" i="1" s="1"/>
  <c r="J1103" i="1" s="1"/>
  <c r="Z1125" i="1"/>
  <c r="AA1125" i="1" s="1"/>
  <c r="AH1125" i="1" s="1"/>
  <c r="AJ1126" i="1"/>
  <c r="I1126" i="1"/>
  <c r="H1126" i="1" s="1"/>
  <c r="Y1125" i="1"/>
  <c r="C1126" i="1"/>
  <c r="AG1100" i="1"/>
  <c r="B1100" i="1" s="1"/>
  <c r="AB1130" i="1"/>
  <c r="X1126" i="1"/>
  <c r="A1127" i="1"/>
  <c r="K1126" i="1"/>
  <c r="U1101" i="1"/>
  <c r="W1101" i="1" s="1"/>
  <c r="T1101" i="1"/>
  <c r="AF1101" i="1" s="1"/>
  <c r="S1102" i="1"/>
  <c r="B1099" i="1"/>
  <c r="P1105" i="1" l="1"/>
  <c r="M1105" i="1"/>
  <c r="N1105" i="1" s="1"/>
  <c r="Q1105" i="1"/>
  <c r="L1106" i="1"/>
  <c r="AC1104" i="1"/>
  <c r="AE1104" i="1" s="1"/>
  <c r="G1104" i="1"/>
  <c r="F1104" i="1" s="1"/>
  <c r="J1104" i="1" s="1"/>
  <c r="O1103" i="1"/>
  <c r="R1103" i="1" s="1"/>
  <c r="V1103" i="1" s="1"/>
  <c r="AG1101" i="1"/>
  <c r="B1101" i="1" s="1"/>
  <c r="K1127" i="1"/>
  <c r="X1127" i="1"/>
  <c r="A1128" i="1"/>
  <c r="U1102" i="1"/>
  <c r="W1102" i="1" s="1"/>
  <c r="T1102" i="1"/>
  <c r="AF1102" i="1" s="1"/>
  <c r="S1103" i="1"/>
  <c r="I1127" i="1"/>
  <c r="H1127" i="1" s="1"/>
  <c r="Y1126" i="1"/>
  <c r="C1127" i="1"/>
  <c r="Z1126" i="1"/>
  <c r="AA1126" i="1" s="1"/>
  <c r="AH1126" i="1" s="1"/>
  <c r="AJ1127" i="1"/>
  <c r="AB1131" i="1"/>
  <c r="O1104" i="1" l="1"/>
  <c r="R1104" i="1" s="1"/>
  <c r="V1104" i="1" s="1"/>
  <c r="Q1106" i="1"/>
  <c r="L1107" i="1"/>
  <c r="M1106" i="1"/>
  <c r="N1106" i="1" s="1"/>
  <c r="P1106" i="1"/>
  <c r="AC1105" i="1"/>
  <c r="AE1105" i="1" s="1"/>
  <c r="G1105" i="1"/>
  <c r="F1105" i="1" s="1"/>
  <c r="O1105" i="1" s="1"/>
  <c r="R1105" i="1" s="1"/>
  <c r="V1105" i="1" s="1"/>
  <c r="AG1102" i="1"/>
  <c r="B1102" i="1" s="1"/>
  <c r="U1103" i="1"/>
  <c r="W1103" i="1" s="1"/>
  <c r="T1103" i="1"/>
  <c r="AF1103" i="1" s="1"/>
  <c r="S1104" i="1"/>
  <c r="Z1127" i="1"/>
  <c r="AA1127" i="1" s="1"/>
  <c r="AH1127" i="1" s="1"/>
  <c r="C1128" i="1"/>
  <c r="Y1127" i="1"/>
  <c r="AJ1128" i="1"/>
  <c r="I1128" i="1"/>
  <c r="H1128" i="1" s="1"/>
  <c r="AB1132" i="1"/>
  <c r="X1128" i="1"/>
  <c r="K1128" i="1"/>
  <c r="A1129" i="1"/>
  <c r="J1105" i="1" l="1"/>
  <c r="AC1106" i="1"/>
  <c r="AE1106" i="1" s="1"/>
  <c r="G1106" i="1"/>
  <c r="F1106" i="1" s="1"/>
  <c r="J1106" i="1" s="1"/>
  <c r="M1107" i="1"/>
  <c r="N1107" i="1" s="1"/>
  <c r="P1107" i="1"/>
  <c r="Q1107" i="1"/>
  <c r="L1108" i="1"/>
  <c r="X1129" i="1"/>
  <c r="K1129" i="1"/>
  <c r="A1130" i="1"/>
  <c r="AB1133" i="1"/>
  <c r="AG1103" i="1"/>
  <c r="U1104" i="1"/>
  <c r="W1104" i="1" s="1"/>
  <c r="T1104" i="1"/>
  <c r="AF1104" i="1" s="1"/>
  <c r="S1105" i="1"/>
  <c r="Y1128" i="1"/>
  <c r="C1129" i="1"/>
  <c r="AJ1129" i="1"/>
  <c r="Z1128" i="1"/>
  <c r="AA1128" i="1" s="1"/>
  <c r="AH1128" i="1" s="1"/>
  <c r="I1129" i="1"/>
  <c r="H1129" i="1" s="1"/>
  <c r="O1106" i="1" l="1"/>
  <c r="R1106" i="1" s="1"/>
  <c r="V1106" i="1" s="1"/>
  <c r="M1108" i="1"/>
  <c r="N1108" i="1" s="1"/>
  <c r="P1108" i="1"/>
  <c r="L1109" i="1"/>
  <c r="Q1108" i="1"/>
  <c r="AC1107" i="1"/>
  <c r="AE1107" i="1" s="1"/>
  <c r="G1107" i="1"/>
  <c r="F1107" i="1" s="1"/>
  <c r="J1107" i="1" s="1"/>
  <c r="U1105" i="1"/>
  <c r="W1105" i="1" s="1"/>
  <c r="T1105" i="1"/>
  <c r="AF1105" i="1" s="1"/>
  <c r="S1106" i="1"/>
  <c r="X1130" i="1"/>
  <c r="K1130" i="1"/>
  <c r="A1131" i="1"/>
  <c r="AB1134" i="1"/>
  <c r="AG1104" i="1"/>
  <c r="B1104" i="1" s="1"/>
  <c r="B1103" i="1"/>
  <c r="C1130" i="1"/>
  <c r="Y1129" i="1"/>
  <c r="AJ1130" i="1"/>
  <c r="I1130" i="1"/>
  <c r="H1130" i="1" s="1"/>
  <c r="Z1129" i="1"/>
  <c r="AA1129" i="1" s="1"/>
  <c r="AH1129" i="1" s="1"/>
  <c r="O1107" i="1" l="1"/>
  <c r="R1107" i="1" s="1"/>
  <c r="V1107" i="1" s="1"/>
  <c r="Q1109" i="1"/>
  <c r="L1110" i="1"/>
  <c r="M1109" i="1"/>
  <c r="N1109" i="1" s="1"/>
  <c r="P1109" i="1"/>
  <c r="AC1108" i="1"/>
  <c r="AE1108" i="1" s="1"/>
  <c r="G1108" i="1"/>
  <c r="F1108" i="1" s="1"/>
  <c r="O1108" i="1" s="1"/>
  <c r="R1108" i="1" s="1"/>
  <c r="V1108" i="1" s="1"/>
  <c r="I1131" i="1"/>
  <c r="H1131" i="1" s="1"/>
  <c r="Z1130" i="1"/>
  <c r="AA1130" i="1" s="1"/>
  <c r="AH1130" i="1" s="1"/>
  <c r="C1131" i="1"/>
  <c r="AJ1131" i="1"/>
  <c r="Y1130" i="1"/>
  <c r="AG1105" i="1"/>
  <c r="AB1135" i="1"/>
  <c r="X1131" i="1"/>
  <c r="A1132" i="1"/>
  <c r="K1131" i="1"/>
  <c r="U1106" i="1"/>
  <c r="W1106" i="1" s="1"/>
  <c r="T1106" i="1"/>
  <c r="AF1106" i="1" s="1"/>
  <c r="S1107" i="1"/>
  <c r="AC1109" i="1" l="1"/>
  <c r="AE1109" i="1" s="1"/>
  <c r="G1109" i="1"/>
  <c r="F1109" i="1" s="1"/>
  <c r="J1109" i="1" s="1"/>
  <c r="P1110" i="1"/>
  <c r="M1110" i="1"/>
  <c r="N1110" i="1" s="1"/>
  <c r="Q1110" i="1"/>
  <c r="L1111" i="1"/>
  <c r="J1108" i="1"/>
  <c r="AB1136" i="1"/>
  <c r="U1107" i="1"/>
  <c r="W1107" i="1" s="1"/>
  <c r="T1107" i="1"/>
  <c r="AF1107" i="1" s="1"/>
  <c r="S1108" i="1"/>
  <c r="X1132" i="1"/>
  <c r="A1133" i="1"/>
  <c r="K1132" i="1"/>
  <c r="Y1131" i="1"/>
  <c r="C1132" i="1"/>
  <c r="AJ1132" i="1"/>
  <c r="Z1131" i="1"/>
  <c r="AA1131" i="1" s="1"/>
  <c r="AH1131" i="1" s="1"/>
  <c r="I1132" i="1"/>
  <c r="H1132" i="1" s="1"/>
  <c r="AG1106" i="1"/>
  <c r="B1106" i="1" s="1"/>
  <c r="B1105" i="1"/>
  <c r="O1109" i="1" l="1"/>
  <c r="R1109" i="1" s="1"/>
  <c r="V1109" i="1" s="1"/>
  <c r="P1111" i="1"/>
  <c r="M1111" i="1"/>
  <c r="N1111" i="1" s="1"/>
  <c r="Q1111" i="1"/>
  <c r="L1112" i="1"/>
  <c r="G1110" i="1"/>
  <c r="F1110" i="1" s="1"/>
  <c r="J1110" i="1" s="1"/>
  <c r="AC1110" i="1"/>
  <c r="AE1110" i="1" s="1"/>
  <c r="U1108" i="1"/>
  <c r="W1108" i="1" s="1"/>
  <c r="T1108" i="1"/>
  <c r="AF1108" i="1" s="1"/>
  <c r="S1109" i="1"/>
  <c r="A1134" i="1"/>
  <c r="X1133" i="1"/>
  <c r="K1133" i="1"/>
  <c r="Z1132" i="1"/>
  <c r="AA1132" i="1" s="1"/>
  <c r="AH1132" i="1" s="1"/>
  <c r="AJ1133" i="1"/>
  <c r="I1133" i="1"/>
  <c r="H1133" i="1" s="1"/>
  <c r="Y1132" i="1"/>
  <c r="C1133" i="1"/>
  <c r="AG1107" i="1"/>
  <c r="B1107" i="1" s="1"/>
  <c r="AB1137" i="1"/>
  <c r="M1112" i="1" l="1"/>
  <c r="N1112" i="1" s="1"/>
  <c r="P1112" i="1"/>
  <c r="Q1112" i="1"/>
  <c r="L1113" i="1"/>
  <c r="AC1111" i="1"/>
  <c r="AE1111" i="1" s="1"/>
  <c r="G1111" i="1"/>
  <c r="F1111" i="1" s="1"/>
  <c r="O1111" i="1" s="1"/>
  <c r="R1111" i="1" s="1"/>
  <c r="V1111" i="1" s="1"/>
  <c r="O1110" i="1"/>
  <c r="R1110" i="1" s="1"/>
  <c r="V1110" i="1" s="1"/>
  <c r="I1134" i="1"/>
  <c r="H1134" i="1" s="1"/>
  <c r="Z1133" i="1"/>
  <c r="AA1133" i="1" s="1"/>
  <c r="AH1133" i="1" s="1"/>
  <c r="C1134" i="1"/>
  <c r="AJ1134" i="1"/>
  <c r="Y1133" i="1"/>
  <c r="AB1138" i="1"/>
  <c r="U1109" i="1"/>
  <c r="W1109" i="1" s="1"/>
  <c r="T1109" i="1"/>
  <c r="AF1109" i="1" s="1"/>
  <c r="S1110" i="1"/>
  <c r="K1134" i="1"/>
  <c r="X1134" i="1"/>
  <c r="A1135" i="1"/>
  <c r="AG1108" i="1"/>
  <c r="B1108" i="1" s="1"/>
  <c r="M1113" i="1" l="1"/>
  <c r="N1113" i="1" s="1"/>
  <c r="P1113" i="1"/>
  <c r="Q1113" i="1"/>
  <c r="L1114" i="1"/>
  <c r="J1111" i="1"/>
  <c r="AC1112" i="1"/>
  <c r="AE1112" i="1" s="1"/>
  <c r="G1112" i="1"/>
  <c r="F1112" i="1" s="1"/>
  <c r="J1112" i="1" s="1"/>
  <c r="U1110" i="1"/>
  <c r="W1110" i="1" s="1"/>
  <c r="T1110" i="1"/>
  <c r="AF1110" i="1" s="1"/>
  <c r="S1111" i="1"/>
  <c r="AB1139" i="1"/>
  <c r="A1136" i="1"/>
  <c r="K1135" i="1"/>
  <c r="X1135" i="1"/>
  <c r="AG1109" i="1"/>
  <c r="B1109" i="1" s="1"/>
  <c r="C1135" i="1"/>
  <c r="Y1134" i="1"/>
  <c r="AJ1135" i="1"/>
  <c r="I1135" i="1"/>
  <c r="H1135" i="1" s="1"/>
  <c r="Z1134" i="1"/>
  <c r="AA1134" i="1" s="1"/>
  <c r="AH1134" i="1" s="1"/>
  <c r="M1114" i="1" l="1"/>
  <c r="N1114" i="1" s="1"/>
  <c r="P1114" i="1"/>
  <c r="Q1114" i="1"/>
  <c r="L1115" i="1"/>
  <c r="O1112" i="1"/>
  <c r="R1112" i="1" s="1"/>
  <c r="V1112" i="1" s="1"/>
  <c r="AC1113" i="1"/>
  <c r="AE1113" i="1" s="1"/>
  <c r="G1113" i="1"/>
  <c r="F1113" i="1" s="1"/>
  <c r="J1113" i="1" s="1"/>
  <c r="AB1140" i="1"/>
  <c r="K1136" i="1"/>
  <c r="X1136" i="1"/>
  <c r="A1137" i="1"/>
  <c r="U1111" i="1"/>
  <c r="W1111" i="1" s="1"/>
  <c r="T1111" i="1"/>
  <c r="AF1111" i="1" s="1"/>
  <c r="S1112" i="1"/>
  <c r="Z1135" i="1"/>
  <c r="AA1135" i="1" s="1"/>
  <c r="AH1135" i="1" s="1"/>
  <c r="C1136" i="1"/>
  <c r="Y1135" i="1"/>
  <c r="AJ1136" i="1"/>
  <c r="I1136" i="1"/>
  <c r="H1136" i="1" s="1"/>
  <c r="AG1110" i="1"/>
  <c r="Q1115" i="1" l="1"/>
  <c r="L1116" i="1"/>
  <c r="M1115" i="1"/>
  <c r="N1115" i="1" s="1"/>
  <c r="P1115" i="1"/>
  <c r="O1113" i="1"/>
  <c r="R1113" i="1" s="1"/>
  <c r="V1113" i="1" s="1"/>
  <c r="AC1114" i="1"/>
  <c r="AE1114" i="1" s="1"/>
  <c r="G1114" i="1"/>
  <c r="F1114" i="1" s="1"/>
  <c r="O1114" i="1" s="1"/>
  <c r="R1114" i="1" s="1"/>
  <c r="V1114" i="1" s="1"/>
  <c r="Y1136" i="1"/>
  <c r="AJ1137" i="1"/>
  <c r="I1137" i="1"/>
  <c r="H1137" i="1" s="1"/>
  <c r="Z1136" i="1"/>
  <c r="AA1136" i="1" s="1"/>
  <c r="AH1136" i="1" s="1"/>
  <c r="C1137" i="1"/>
  <c r="U1112" i="1"/>
  <c r="W1112" i="1" s="1"/>
  <c r="T1112" i="1"/>
  <c r="AF1112" i="1" s="1"/>
  <c r="S1113" i="1"/>
  <c r="AG1111" i="1"/>
  <c r="B1111" i="1" s="1"/>
  <c r="AB1141" i="1"/>
  <c r="B1110" i="1"/>
  <c r="A1138" i="1"/>
  <c r="K1137" i="1"/>
  <c r="X1137" i="1"/>
  <c r="J1114" i="1" l="1"/>
  <c r="G1115" i="1"/>
  <c r="F1115" i="1" s="1"/>
  <c r="J1115" i="1" s="1"/>
  <c r="AC1115" i="1"/>
  <c r="AE1115" i="1" s="1"/>
  <c r="Q1116" i="1"/>
  <c r="L1117" i="1"/>
  <c r="M1116" i="1"/>
  <c r="N1116" i="1" s="1"/>
  <c r="P1116" i="1"/>
  <c r="U1113" i="1"/>
  <c r="W1113" i="1" s="1"/>
  <c r="T1113" i="1"/>
  <c r="AF1113" i="1" s="1"/>
  <c r="S1114" i="1"/>
  <c r="C1138" i="1"/>
  <c r="Y1137" i="1"/>
  <c r="AJ1138" i="1"/>
  <c r="I1138" i="1"/>
  <c r="H1138" i="1" s="1"/>
  <c r="Z1137" i="1"/>
  <c r="AA1137" i="1" s="1"/>
  <c r="AH1137" i="1" s="1"/>
  <c r="K1138" i="1"/>
  <c r="X1138" i="1"/>
  <c r="A1139" i="1"/>
  <c r="AB1142" i="1"/>
  <c r="AG1112" i="1"/>
  <c r="O1115" i="1" l="1"/>
  <c r="R1115" i="1" s="1"/>
  <c r="V1115" i="1" s="1"/>
  <c r="AC1116" i="1"/>
  <c r="AE1116" i="1" s="1"/>
  <c r="G1116" i="1"/>
  <c r="F1116" i="1" s="1"/>
  <c r="O1116" i="1" s="1"/>
  <c r="R1116" i="1" s="1"/>
  <c r="V1116" i="1" s="1"/>
  <c r="M1117" i="1"/>
  <c r="N1117" i="1" s="1"/>
  <c r="P1117" i="1"/>
  <c r="Q1117" i="1"/>
  <c r="L1118" i="1"/>
  <c r="X1139" i="1"/>
  <c r="A1140" i="1"/>
  <c r="K1139" i="1"/>
  <c r="U1114" i="1"/>
  <c r="W1114" i="1" s="1"/>
  <c r="T1114" i="1"/>
  <c r="AF1114" i="1" s="1"/>
  <c r="S1115" i="1"/>
  <c r="AB1143" i="1"/>
  <c r="Z1138" i="1"/>
  <c r="AA1138" i="1" s="1"/>
  <c r="AH1138" i="1" s="1"/>
  <c r="C1139" i="1"/>
  <c r="AJ1139" i="1"/>
  <c r="Y1138" i="1"/>
  <c r="I1139" i="1"/>
  <c r="H1139" i="1" s="1"/>
  <c r="B1112" i="1"/>
  <c r="AG1113" i="1"/>
  <c r="J1116" i="1" l="1"/>
  <c r="M1118" i="1"/>
  <c r="N1118" i="1" s="1"/>
  <c r="P1118" i="1"/>
  <c r="Q1118" i="1"/>
  <c r="L1119" i="1"/>
  <c r="AC1117" i="1"/>
  <c r="AE1117" i="1" s="1"/>
  <c r="G1117" i="1"/>
  <c r="F1117" i="1" s="1"/>
  <c r="O1117" i="1" s="1"/>
  <c r="R1117" i="1" s="1"/>
  <c r="V1117" i="1" s="1"/>
  <c r="AG1114" i="1"/>
  <c r="B1114" i="1" s="1"/>
  <c r="U1115" i="1"/>
  <c r="W1115" i="1" s="1"/>
  <c r="T1115" i="1"/>
  <c r="AF1115" i="1" s="1"/>
  <c r="S1116" i="1"/>
  <c r="B1113" i="1"/>
  <c r="AB1144" i="1"/>
  <c r="K1140" i="1"/>
  <c r="X1140" i="1"/>
  <c r="A1141" i="1"/>
  <c r="Y1139" i="1"/>
  <c r="AJ1140" i="1"/>
  <c r="I1140" i="1"/>
  <c r="H1140" i="1" s="1"/>
  <c r="Z1139" i="1"/>
  <c r="AA1139" i="1" s="1"/>
  <c r="AH1139" i="1" s="1"/>
  <c r="C1140" i="1"/>
  <c r="J1117" i="1" l="1"/>
  <c r="P1119" i="1"/>
  <c r="L1120" i="1"/>
  <c r="Q1119" i="1"/>
  <c r="M1119" i="1"/>
  <c r="N1119" i="1" s="1"/>
  <c r="AC1118" i="1"/>
  <c r="AE1118" i="1" s="1"/>
  <c r="G1118" i="1"/>
  <c r="F1118" i="1" s="1"/>
  <c r="O1118" i="1" s="1"/>
  <c r="R1118" i="1" s="1"/>
  <c r="V1118" i="1" s="1"/>
  <c r="AB1145" i="1"/>
  <c r="U1116" i="1"/>
  <c r="W1116" i="1" s="1"/>
  <c r="T1116" i="1"/>
  <c r="AF1116" i="1" s="1"/>
  <c r="S1117" i="1"/>
  <c r="Z1140" i="1"/>
  <c r="AA1140" i="1" s="1"/>
  <c r="AH1140" i="1" s="1"/>
  <c r="I1141" i="1"/>
  <c r="H1141" i="1" s="1"/>
  <c r="Y1140" i="1"/>
  <c r="C1141" i="1"/>
  <c r="AJ1141" i="1"/>
  <c r="A1142" i="1"/>
  <c r="K1141" i="1"/>
  <c r="X1141" i="1"/>
  <c r="AG1115" i="1"/>
  <c r="B1115" i="1" s="1"/>
  <c r="J1118" i="1" l="1"/>
  <c r="AC1119" i="1"/>
  <c r="AE1119" i="1" s="1"/>
  <c r="G1119" i="1"/>
  <c r="F1119" i="1" s="1"/>
  <c r="O1119" i="1" s="1"/>
  <c r="R1119" i="1" s="1"/>
  <c r="V1119" i="1" s="1"/>
  <c r="M1120" i="1"/>
  <c r="N1120" i="1" s="1"/>
  <c r="P1120" i="1"/>
  <c r="L1121" i="1"/>
  <c r="Q1120" i="1"/>
  <c r="I1142" i="1"/>
  <c r="H1142" i="1" s="1"/>
  <c r="Z1141" i="1"/>
  <c r="AA1141" i="1" s="1"/>
  <c r="AH1141" i="1" s="1"/>
  <c r="C1142" i="1"/>
  <c r="Y1141" i="1"/>
  <c r="AJ1142" i="1"/>
  <c r="AG1116" i="1"/>
  <c r="B1116" i="1" s="1"/>
  <c r="AB1146" i="1"/>
  <c r="X1142" i="1"/>
  <c r="K1142" i="1"/>
  <c r="A1143" i="1"/>
  <c r="U1117" i="1"/>
  <c r="W1117" i="1" s="1"/>
  <c r="T1117" i="1"/>
  <c r="AF1117" i="1" s="1"/>
  <c r="S1118" i="1"/>
  <c r="J1119" i="1" l="1"/>
  <c r="M1121" i="1"/>
  <c r="N1121" i="1" s="1"/>
  <c r="L1122" i="1"/>
  <c r="P1121" i="1"/>
  <c r="Q1121" i="1"/>
  <c r="AC1120" i="1"/>
  <c r="AE1120" i="1" s="1"/>
  <c r="G1120" i="1"/>
  <c r="F1120" i="1" s="1"/>
  <c r="J1120" i="1" s="1"/>
  <c r="AG1117" i="1"/>
  <c r="X1143" i="1"/>
  <c r="A1144" i="1"/>
  <c r="K1143" i="1"/>
  <c r="AB1147" i="1"/>
  <c r="Y1142" i="1"/>
  <c r="I1143" i="1"/>
  <c r="H1143" i="1" s="1"/>
  <c r="Z1142" i="1"/>
  <c r="AA1142" i="1" s="1"/>
  <c r="AH1142" i="1" s="1"/>
  <c r="C1143" i="1"/>
  <c r="AJ1143" i="1"/>
  <c r="U1118" i="1"/>
  <c r="W1118" i="1" s="1"/>
  <c r="T1118" i="1"/>
  <c r="AF1118" i="1" s="1"/>
  <c r="S1119" i="1"/>
  <c r="O1120" i="1" l="1"/>
  <c r="R1120" i="1" s="1"/>
  <c r="V1120" i="1" s="1"/>
  <c r="L1123" i="1"/>
  <c r="M1122" i="1"/>
  <c r="N1122" i="1" s="1"/>
  <c r="P1122" i="1"/>
  <c r="Q1122" i="1"/>
  <c r="AC1121" i="1"/>
  <c r="AE1121" i="1" s="1"/>
  <c r="G1121" i="1"/>
  <c r="F1121" i="1" s="1"/>
  <c r="O1121" i="1" s="1"/>
  <c r="R1121" i="1" s="1"/>
  <c r="V1121" i="1" s="1"/>
  <c r="AB1148" i="1"/>
  <c r="AG1118" i="1"/>
  <c r="B1118" i="1" s="1"/>
  <c r="X1144" i="1"/>
  <c r="A1145" i="1"/>
  <c r="K1144" i="1"/>
  <c r="Z1143" i="1"/>
  <c r="AA1143" i="1" s="1"/>
  <c r="AH1143" i="1" s="1"/>
  <c r="AJ1144" i="1"/>
  <c r="I1144" i="1"/>
  <c r="H1144" i="1" s="1"/>
  <c r="Y1143" i="1"/>
  <c r="C1144" i="1"/>
  <c r="U1119" i="1"/>
  <c r="W1119" i="1" s="1"/>
  <c r="T1119" i="1"/>
  <c r="AF1119" i="1" s="1"/>
  <c r="S1120" i="1"/>
  <c r="B1117" i="1"/>
  <c r="G1122" i="1" l="1"/>
  <c r="F1122" i="1" s="1"/>
  <c r="O1122" i="1" s="1"/>
  <c r="R1122" i="1" s="1"/>
  <c r="V1122" i="1" s="1"/>
  <c r="AC1122" i="1"/>
  <c r="AE1122" i="1" s="1"/>
  <c r="J1121" i="1"/>
  <c r="P1123" i="1"/>
  <c r="M1123" i="1"/>
  <c r="N1123" i="1" s="1"/>
  <c r="L1124" i="1"/>
  <c r="Q1123" i="1"/>
  <c r="U1120" i="1"/>
  <c r="W1120" i="1" s="1"/>
  <c r="T1120" i="1"/>
  <c r="AF1120" i="1" s="1"/>
  <c r="S1121" i="1"/>
  <c r="Y1144" i="1"/>
  <c r="C1145" i="1"/>
  <c r="AJ1145" i="1"/>
  <c r="Z1144" i="1"/>
  <c r="AA1144" i="1" s="1"/>
  <c r="AH1144" i="1" s="1"/>
  <c r="I1145" i="1"/>
  <c r="H1145" i="1" s="1"/>
  <c r="AB1149" i="1"/>
  <c r="AG1119" i="1"/>
  <c r="B1119" i="1" s="1"/>
  <c r="A1146" i="1"/>
  <c r="X1145" i="1"/>
  <c r="K1145" i="1"/>
  <c r="J1122" i="1" l="1"/>
  <c r="Q1124" i="1"/>
  <c r="L1125" i="1"/>
  <c r="M1124" i="1"/>
  <c r="N1124" i="1" s="1"/>
  <c r="P1124" i="1"/>
  <c r="AC1123" i="1"/>
  <c r="AE1123" i="1" s="1"/>
  <c r="G1123" i="1"/>
  <c r="F1123" i="1" s="1"/>
  <c r="J1123" i="1" s="1"/>
  <c r="U1121" i="1"/>
  <c r="W1121" i="1" s="1"/>
  <c r="T1121" i="1"/>
  <c r="AF1121" i="1" s="1"/>
  <c r="S1122" i="1"/>
  <c r="A1147" i="1"/>
  <c r="X1146" i="1"/>
  <c r="K1146" i="1"/>
  <c r="AB1150" i="1"/>
  <c r="Z1145" i="1"/>
  <c r="AA1145" i="1" s="1"/>
  <c r="AH1145" i="1" s="1"/>
  <c r="C1146" i="1"/>
  <c r="Y1145" i="1"/>
  <c r="AJ1146" i="1"/>
  <c r="I1146" i="1"/>
  <c r="H1146" i="1" s="1"/>
  <c r="AG1120" i="1"/>
  <c r="B1120" i="1" s="1"/>
  <c r="AC1124" i="1" l="1"/>
  <c r="AE1124" i="1" s="1"/>
  <c r="G1124" i="1"/>
  <c r="F1124" i="1" s="1"/>
  <c r="J1124" i="1" s="1"/>
  <c r="L1126" i="1"/>
  <c r="M1125" i="1"/>
  <c r="N1125" i="1" s="1"/>
  <c r="O1123" i="1"/>
  <c r="R1123" i="1" s="1"/>
  <c r="V1123" i="1" s="1"/>
  <c r="AG1121" i="1"/>
  <c r="B1121" i="1" s="1"/>
  <c r="AB1151" i="1"/>
  <c r="AJ1147" i="1"/>
  <c r="Y1146" i="1"/>
  <c r="I1147" i="1"/>
  <c r="H1147" i="1" s="1"/>
  <c r="Z1146" i="1"/>
  <c r="AA1146" i="1" s="1"/>
  <c r="AH1146" i="1" s="1"/>
  <c r="C1147" i="1"/>
  <c r="U1122" i="1"/>
  <c r="W1122" i="1" s="1"/>
  <c r="T1122" i="1"/>
  <c r="AF1122" i="1" s="1"/>
  <c r="S1123" i="1"/>
  <c r="A1148" i="1"/>
  <c r="X1147" i="1"/>
  <c r="K1147" i="1"/>
  <c r="O1124" i="1" l="1"/>
  <c r="P1125" i="1" s="1"/>
  <c r="Q1125" i="1" s="1"/>
  <c r="Q1126" i="1" s="1"/>
  <c r="G1125" i="1"/>
  <c r="F1125" i="1" s="1"/>
  <c r="J1125" i="1" s="1"/>
  <c r="AC1125" i="1"/>
  <c r="AE1125" i="1" s="1"/>
  <c r="M1126" i="1"/>
  <c r="N1126" i="1" s="1"/>
  <c r="L1127" i="1"/>
  <c r="U1123" i="1"/>
  <c r="W1123" i="1" s="1"/>
  <c r="T1123" i="1"/>
  <c r="AF1123" i="1" s="1"/>
  <c r="Y1147" i="1"/>
  <c r="AJ1148" i="1"/>
  <c r="I1148" i="1"/>
  <c r="H1148" i="1" s="1"/>
  <c r="Z1147" i="1"/>
  <c r="AA1147" i="1" s="1"/>
  <c r="AH1147" i="1" s="1"/>
  <c r="C1148" i="1"/>
  <c r="AB1152" i="1"/>
  <c r="X1148" i="1"/>
  <c r="A1149" i="1"/>
  <c r="K1148" i="1"/>
  <c r="AG1122" i="1"/>
  <c r="B1122" i="1" s="1"/>
  <c r="P1126" i="1" l="1"/>
  <c r="P1127" i="1" s="1"/>
  <c r="R1124" i="1"/>
  <c r="V1124" i="1" s="1"/>
  <c r="Q1127" i="1"/>
  <c r="O1125" i="1"/>
  <c r="R1125" i="1" s="1"/>
  <c r="M1127" i="1"/>
  <c r="N1127" i="1" s="1"/>
  <c r="L1128" i="1"/>
  <c r="G1126" i="1"/>
  <c r="F1126" i="1" s="1"/>
  <c r="O1126" i="1" s="1"/>
  <c r="R1126" i="1" s="1"/>
  <c r="AC1126" i="1"/>
  <c r="AE1126" i="1" s="1"/>
  <c r="K1149" i="1"/>
  <c r="X1149" i="1"/>
  <c r="A1150" i="1"/>
  <c r="Z1148" i="1"/>
  <c r="AA1148" i="1" s="1"/>
  <c r="AH1148" i="1" s="1"/>
  <c r="I1149" i="1"/>
  <c r="H1149" i="1" s="1"/>
  <c r="Y1148" i="1"/>
  <c r="C1149" i="1"/>
  <c r="AJ1149" i="1"/>
  <c r="AB1153" i="1"/>
  <c r="AG1123" i="1"/>
  <c r="B1123" i="1" s="1"/>
  <c r="Q1128" i="1" l="1"/>
  <c r="S1124" i="1"/>
  <c r="S1125" i="1" s="1"/>
  <c r="T1125" i="1" s="1"/>
  <c r="AF1125" i="1" s="1"/>
  <c r="J1126" i="1"/>
  <c r="M1128" i="1"/>
  <c r="N1128" i="1" s="1"/>
  <c r="L1129" i="1"/>
  <c r="G1127" i="1"/>
  <c r="F1127" i="1" s="1"/>
  <c r="J1127" i="1" s="1"/>
  <c r="AC1127" i="1"/>
  <c r="AE1127" i="1" s="1"/>
  <c r="P1128" i="1"/>
  <c r="AB1154" i="1"/>
  <c r="AJ1150" i="1"/>
  <c r="Z1149" i="1"/>
  <c r="AA1149" i="1" s="1"/>
  <c r="AH1149" i="1" s="1"/>
  <c r="I1150" i="1"/>
  <c r="H1150" i="1" s="1"/>
  <c r="Y1149" i="1"/>
  <c r="C1150" i="1"/>
  <c r="X1150" i="1"/>
  <c r="K1150" i="1"/>
  <c r="A1151" i="1"/>
  <c r="S1126" i="1" l="1"/>
  <c r="S1127" i="1" s="1"/>
  <c r="U1124" i="1"/>
  <c r="W1124" i="1" s="1"/>
  <c r="AG1124" i="1" s="1"/>
  <c r="B1124" i="1" s="1"/>
  <c r="T1124" i="1"/>
  <c r="AF1124" i="1" s="1"/>
  <c r="O1127" i="1"/>
  <c r="R1127" i="1" s="1"/>
  <c r="L1130" i="1"/>
  <c r="M1129" i="1"/>
  <c r="N1129" i="1" s="1"/>
  <c r="P1129" i="1"/>
  <c r="Q1129" i="1"/>
  <c r="AC1128" i="1"/>
  <c r="AE1128" i="1" s="1"/>
  <c r="G1128" i="1"/>
  <c r="F1128" i="1" s="1"/>
  <c r="J1128" i="1" s="1"/>
  <c r="Z1150" i="1"/>
  <c r="AA1150" i="1" s="1"/>
  <c r="AH1150" i="1" s="1"/>
  <c r="C1151" i="1"/>
  <c r="AJ1151" i="1"/>
  <c r="Y1150" i="1"/>
  <c r="I1151" i="1"/>
  <c r="H1151" i="1" s="1"/>
  <c r="X1151" i="1"/>
  <c r="A1152" i="1"/>
  <c r="K1151" i="1"/>
  <c r="AB1155" i="1"/>
  <c r="T1126" i="1" l="1"/>
  <c r="AF1126" i="1" s="1"/>
  <c r="AA1124" i="1"/>
  <c r="AH1124" i="1" s="1"/>
  <c r="G1129" i="1"/>
  <c r="F1129" i="1" s="1"/>
  <c r="O1129" i="1" s="1"/>
  <c r="R1129" i="1" s="1"/>
  <c r="AC1129" i="1"/>
  <c r="AE1129" i="1" s="1"/>
  <c r="O1128" i="1"/>
  <c r="R1128" i="1" s="1"/>
  <c r="L1131" i="1"/>
  <c r="M1130" i="1"/>
  <c r="N1130" i="1" s="1"/>
  <c r="P1130" i="1"/>
  <c r="Q1130" i="1"/>
  <c r="X1152" i="1"/>
  <c r="A1153" i="1"/>
  <c r="K1152" i="1"/>
  <c r="AB1156" i="1"/>
  <c r="Y1151" i="1"/>
  <c r="AJ1152" i="1"/>
  <c r="I1152" i="1"/>
  <c r="H1152" i="1" s="1"/>
  <c r="Z1151" i="1"/>
  <c r="AA1151" i="1" s="1"/>
  <c r="AH1151" i="1" s="1"/>
  <c r="C1152" i="1"/>
  <c r="T1127" i="1"/>
  <c r="AF1127" i="1" s="1"/>
  <c r="S1128" i="1"/>
  <c r="J1129" i="1" l="1"/>
  <c r="AC1130" i="1"/>
  <c r="AE1130" i="1" s="1"/>
  <c r="G1130" i="1"/>
  <c r="F1130" i="1" s="1"/>
  <c r="J1130" i="1" s="1"/>
  <c r="L1132" i="1"/>
  <c r="P1131" i="1"/>
  <c r="M1131" i="1"/>
  <c r="N1131" i="1" s="1"/>
  <c r="Q1131" i="1"/>
  <c r="K1153" i="1"/>
  <c r="A1154" i="1"/>
  <c r="X1153" i="1"/>
  <c r="T1128" i="1"/>
  <c r="AF1128" i="1" s="1"/>
  <c r="S1129" i="1"/>
  <c r="AJ1153" i="1"/>
  <c r="Y1152" i="1"/>
  <c r="I1153" i="1"/>
  <c r="H1153" i="1" s="1"/>
  <c r="Z1152" i="1"/>
  <c r="AA1152" i="1" s="1"/>
  <c r="AH1152" i="1" s="1"/>
  <c r="C1153" i="1"/>
  <c r="AB1157" i="1"/>
  <c r="O1130" i="1" l="1"/>
  <c r="R1130" i="1" s="1"/>
  <c r="G1131" i="1"/>
  <c r="F1131" i="1" s="1"/>
  <c r="J1131" i="1" s="1"/>
  <c r="AC1131" i="1"/>
  <c r="AE1131" i="1" s="1"/>
  <c r="M1132" i="1"/>
  <c r="N1132" i="1" s="1"/>
  <c r="P1132" i="1"/>
  <c r="Q1132" i="1"/>
  <c r="L1133" i="1"/>
  <c r="AB1158" i="1"/>
  <c r="A1155" i="1"/>
  <c r="X1154" i="1"/>
  <c r="K1154" i="1"/>
  <c r="AJ1154" i="1"/>
  <c r="Z1153" i="1"/>
  <c r="AA1153" i="1" s="1"/>
  <c r="AH1153" i="1" s="1"/>
  <c r="I1154" i="1"/>
  <c r="H1154" i="1" s="1"/>
  <c r="C1154" i="1"/>
  <c r="Y1153" i="1"/>
  <c r="T1129" i="1"/>
  <c r="AF1129" i="1" s="1"/>
  <c r="S1130" i="1"/>
  <c r="O1131" i="1" l="1"/>
  <c r="R1131" i="1" s="1"/>
  <c r="Q1133" i="1"/>
  <c r="L1134" i="1"/>
  <c r="M1133" i="1"/>
  <c r="N1133" i="1" s="1"/>
  <c r="P1133" i="1"/>
  <c r="AC1132" i="1"/>
  <c r="AE1132" i="1" s="1"/>
  <c r="G1132" i="1"/>
  <c r="F1132" i="1" s="1"/>
  <c r="O1132" i="1" s="1"/>
  <c r="R1132" i="1" s="1"/>
  <c r="AB1159" i="1"/>
  <c r="C1155" i="1"/>
  <c r="Y1154" i="1"/>
  <c r="AJ1155" i="1"/>
  <c r="I1155" i="1"/>
  <c r="H1155" i="1" s="1"/>
  <c r="Z1154" i="1"/>
  <c r="AA1154" i="1" s="1"/>
  <c r="AH1154" i="1" s="1"/>
  <c r="T1130" i="1"/>
  <c r="AF1130" i="1" s="1"/>
  <c r="S1131" i="1"/>
  <c r="X1155" i="1"/>
  <c r="K1155" i="1"/>
  <c r="A1156" i="1"/>
  <c r="AC1133" i="1" l="1"/>
  <c r="AE1133" i="1" s="1"/>
  <c r="G1133" i="1"/>
  <c r="F1133" i="1" s="1"/>
  <c r="J1133" i="1" s="1"/>
  <c r="P1134" i="1"/>
  <c r="M1134" i="1"/>
  <c r="N1134" i="1" s="1"/>
  <c r="Q1134" i="1"/>
  <c r="L1135" i="1"/>
  <c r="J1132" i="1"/>
  <c r="X1156" i="1"/>
  <c r="K1156" i="1"/>
  <c r="A1157" i="1"/>
  <c r="AB1160" i="1"/>
  <c r="Z1155" i="1"/>
  <c r="AA1155" i="1" s="1"/>
  <c r="AH1155" i="1" s="1"/>
  <c r="C1156" i="1"/>
  <c r="AJ1156" i="1"/>
  <c r="Y1155" i="1"/>
  <c r="I1156" i="1"/>
  <c r="H1156" i="1" s="1"/>
  <c r="T1131" i="1"/>
  <c r="AF1131" i="1" s="1"/>
  <c r="S1132" i="1"/>
  <c r="O1133" i="1" l="1"/>
  <c r="R1133" i="1" s="1"/>
  <c r="M1135" i="1"/>
  <c r="N1135" i="1" s="1"/>
  <c r="Q1135" i="1"/>
  <c r="P1135" i="1"/>
  <c r="L1136" i="1"/>
  <c r="AC1134" i="1"/>
  <c r="AE1134" i="1" s="1"/>
  <c r="G1134" i="1"/>
  <c r="F1134" i="1" s="1"/>
  <c r="J1134" i="1" s="1"/>
  <c r="Y1156" i="1"/>
  <c r="C1157" i="1"/>
  <c r="AJ1157" i="1"/>
  <c r="Z1156" i="1"/>
  <c r="AA1156" i="1" s="1"/>
  <c r="AH1156" i="1" s="1"/>
  <c r="I1157" i="1"/>
  <c r="H1157" i="1" s="1"/>
  <c r="X1157" i="1"/>
  <c r="A1158" i="1"/>
  <c r="K1157" i="1"/>
  <c r="AB1161" i="1"/>
  <c r="T1132" i="1"/>
  <c r="AF1132" i="1" s="1"/>
  <c r="S1133" i="1"/>
  <c r="O1134" i="1" l="1"/>
  <c r="R1134" i="1" s="1"/>
  <c r="L1137" i="1"/>
  <c r="P1136" i="1"/>
  <c r="Q1136" i="1"/>
  <c r="M1136" i="1"/>
  <c r="N1136" i="1" s="1"/>
  <c r="AC1135" i="1"/>
  <c r="AE1135" i="1" s="1"/>
  <c r="G1135" i="1"/>
  <c r="F1135" i="1" s="1"/>
  <c r="J1135" i="1" s="1"/>
  <c r="Z1157" i="1"/>
  <c r="AJ1158" i="1"/>
  <c r="Y1157" i="1"/>
  <c r="I1158" i="1"/>
  <c r="H1158" i="1" s="1"/>
  <c r="C1158" i="1"/>
  <c r="AB1162" i="1"/>
  <c r="X1158" i="1"/>
  <c r="A1159" i="1"/>
  <c r="K1158" i="1"/>
  <c r="T1133" i="1"/>
  <c r="AF1133" i="1" s="1"/>
  <c r="S1134" i="1"/>
  <c r="G1136" i="1" l="1"/>
  <c r="F1136" i="1" s="1"/>
  <c r="J1136" i="1" s="1"/>
  <c r="AC1136" i="1"/>
  <c r="AE1136" i="1" s="1"/>
  <c r="O1135" i="1"/>
  <c r="R1135" i="1" s="1"/>
  <c r="P1137" i="1"/>
  <c r="Q1137" i="1"/>
  <c r="L1138" i="1"/>
  <c r="M1137" i="1"/>
  <c r="N1137" i="1" s="1"/>
  <c r="AB1163" i="1"/>
  <c r="C1159" i="1"/>
  <c r="Z1158" i="1"/>
  <c r="AA1158" i="1" s="1"/>
  <c r="AH1158" i="1" s="1"/>
  <c r="AJ1159" i="1"/>
  <c r="I1159" i="1"/>
  <c r="H1159" i="1" s="1"/>
  <c r="Y1158" i="1"/>
  <c r="T1134" i="1"/>
  <c r="AF1134" i="1" s="1"/>
  <c r="S1135" i="1"/>
  <c r="X1159" i="1"/>
  <c r="K1159" i="1"/>
  <c r="A1160" i="1"/>
  <c r="O1136" i="1" l="1"/>
  <c r="R1136" i="1" s="1"/>
  <c r="M1138" i="1"/>
  <c r="N1138" i="1" s="1"/>
  <c r="Q1138" i="1"/>
  <c r="P1138" i="1"/>
  <c r="L1139" i="1"/>
  <c r="AC1137" i="1"/>
  <c r="AE1137" i="1" s="1"/>
  <c r="G1137" i="1"/>
  <c r="F1137" i="1" s="1"/>
  <c r="O1137" i="1" s="1"/>
  <c r="R1137" i="1" s="1"/>
  <c r="Y1159" i="1"/>
  <c r="C1160" i="1"/>
  <c r="AJ1160" i="1"/>
  <c r="I1160" i="1"/>
  <c r="H1160" i="1" s="1"/>
  <c r="Z1159" i="1"/>
  <c r="AA1159" i="1" s="1"/>
  <c r="AH1159" i="1" s="1"/>
  <c r="AB1164" i="1"/>
  <c r="X1160" i="1"/>
  <c r="A1161" i="1"/>
  <c r="K1160" i="1"/>
  <c r="T1135" i="1"/>
  <c r="AF1135" i="1" s="1"/>
  <c r="S1136" i="1"/>
  <c r="J1137" i="1" l="1"/>
  <c r="M1139" i="1"/>
  <c r="N1139" i="1" s="1"/>
  <c r="P1139" i="1"/>
  <c r="Q1139" i="1"/>
  <c r="L1140" i="1"/>
  <c r="AC1138" i="1"/>
  <c r="AE1138" i="1" s="1"/>
  <c r="G1138" i="1"/>
  <c r="F1138" i="1" s="1"/>
  <c r="O1138" i="1" s="1"/>
  <c r="R1138" i="1" s="1"/>
  <c r="AB1165" i="1"/>
  <c r="T1136" i="1"/>
  <c r="AF1136" i="1" s="1"/>
  <c r="S1137" i="1"/>
  <c r="X1161" i="1"/>
  <c r="K1161" i="1"/>
  <c r="A1162" i="1"/>
  <c r="C1161" i="1"/>
  <c r="Z1160" i="1"/>
  <c r="AA1160" i="1" s="1"/>
  <c r="AH1160" i="1" s="1"/>
  <c r="AJ1161" i="1"/>
  <c r="I1161" i="1"/>
  <c r="H1161" i="1" s="1"/>
  <c r="Y1160" i="1"/>
  <c r="M1140" i="1" l="1"/>
  <c r="N1140" i="1" s="1"/>
  <c r="P1140" i="1"/>
  <c r="Q1140" i="1"/>
  <c r="L1141" i="1"/>
  <c r="J1138" i="1"/>
  <c r="AC1139" i="1"/>
  <c r="AE1139" i="1" s="1"/>
  <c r="G1139" i="1"/>
  <c r="F1139" i="1" s="1"/>
  <c r="O1139" i="1" s="1"/>
  <c r="R1139" i="1" s="1"/>
  <c r="AB1166" i="1"/>
  <c r="T1137" i="1"/>
  <c r="AF1137" i="1" s="1"/>
  <c r="S1138" i="1"/>
  <c r="A1163" i="1"/>
  <c r="K1162" i="1"/>
  <c r="X1162" i="1"/>
  <c r="C1162" i="1"/>
  <c r="Y1161" i="1"/>
  <c r="AJ1162" i="1"/>
  <c r="I1162" i="1"/>
  <c r="H1162" i="1" s="1"/>
  <c r="Z1161" i="1"/>
  <c r="AA1161" i="1" s="1"/>
  <c r="AH1161" i="1" s="1"/>
  <c r="J1139" i="1" l="1"/>
  <c r="L1142" i="1"/>
  <c r="P1141" i="1"/>
  <c r="M1141" i="1"/>
  <c r="N1141" i="1" s="1"/>
  <c r="Q1141" i="1"/>
  <c r="G1140" i="1"/>
  <c r="F1140" i="1" s="1"/>
  <c r="J1140" i="1" s="1"/>
  <c r="AC1140" i="1"/>
  <c r="AE1140" i="1" s="1"/>
  <c r="T1138" i="1"/>
  <c r="AF1138" i="1" s="1"/>
  <c r="S1139" i="1"/>
  <c r="K1163" i="1"/>
  <c r="X1163" i="1"/>
  <c r="A1164" i="1"/>
  <c r="AB1167" i="1"/>
  <c r="AJ1163" i="1"/>
  <c r="Z1162" i="1"/>
  <c r="AA1162" i="1" s="1"/>
  <c r="AH1162" i="1" s="1"/>
  <c r="I1163" i="1"/>
  <c r="H1163" i="1" s="1"/>
  <c r="Y1162" i="1"/>
  <c r="C1163" i="1"/>
  <c r="AC1141" i="1" l="1"/>
  <c r="AE1141" i="1" s="1"/>
  <c r="G1141" i="1"/>
  <c r="F1141" i="1" s="1"/>
  <c r="O1141" i="1" s="1"/>
  <c r="R1141" i="1" s="1"/>
  <c r="Q1142" i="1"/>
  <c r="L1143" i="1"/>
  <c r="P1142" i="1"/>
  <c r="M1142" i="1"/>
  <c r="N1142" i="1" s="1"/>
  <c r="O1140" i="1"/>
  <c r="R1140" i="1" s="1"/>
  <c r="AB1168" i="1"/>
  <c r="K1164" i="1"/>
  <c r="X1164" i="1"/>
  <c r="A1165" i="1"/>
  <c r="AJ1164" i="1"/>
  <c r="Y1163" i="1"/>
  <c r="I1164" i="1"/>
  <c r="H1164" i="1" s="1"/>
  <c r="C1164" i="1"/>
  <c r="Z1163" i="1"/>
  <c r="AA1163" i="1" s="1"/>
  <c r="AH1163" i="1" s="1"/>
  <c r="T1139" i="1"/>
  <c r="AF1139" i="1" s="1"/>
  <c r="S1140" i="1"/>
  <c r="J1141" i="1" l="1"/>
  <c r="AC1142" i="1"/>
  <c r="AE1142" i="1" s="1"/>
  <c r="G1142" i="1"/>
  <c r="F1142" i="1" s="1"/>
  <c r="O1142" i="1" s="1"/>
  <c r="R1142" i="1" s="1"/>
  <c r="L1144" i="1"/>
  <c r="Q1143" i="1"/>
  <c r="M1143" i="1"/>
  <c r="N1143" i="1" s="1"/>
  <c r="P1143" i="1"/>
  <c r="X1165" i="1"/>
  <c r="K1165" i="1"/>
  <c r="A1166" i="1"/>
  <c r="T1140" i="1"/>
  <c r="AF1140" i="1" s="1"/>
  <c r="S1141" i="1"/>
  <c r="C1165" i="1"/>
  <c r="Z1164" i="1"/>
  <c r="AA1164" i="1" s="1"/>
  <c r="AH1164" i="1" s="1"/>
  <c r="AJ1165" i="1"/>
  <c r="I1165" i="1"/>
  <c r="H1165" i="1" s="1"/>
  <c r="Y1164" i="1"/>
  <c r="AB1169" i="1"/>
  <c r="J1142" i="1" l="1"/>
  <c r="G1143" i="1"/>
  <c r="F1143" i="1" s="1"/>
  <c r="J1143" i="1" s="1"/>
  <c r="AC1143" i="1"/>
  <c r="AE1143" i="1" s="1"/>
  <c r="Q1144" i="1"/>
  <c r="M1144" i="1"/>
  <c r="N1144" i="1" s="1"/>
  <c r="L1145" i="1"/>
  <c r="P1144" i="1"/>
  <c r="C1166" i="1"/>
  <c r="Y1165" i="1"/>
  <c r="AJ1166" i="1"/>
  <c r="I1166" i="1"/>
  <c r="H1166" i="1" s="1"/>
  <c r="Z1165" i="1"/>
  <c r="AA1165" i="1" s="1"/>
  <c r="AH1165" i="1" s="1"/>
  <c r="T1141" i="1"/>
  <c r="AF1141" i="1" s="1"/>
  <c r="S1142" i="1"/>
  <c r="AB1170" i="1"/>
  <c r="A1167" i="1"/>
  <c r="X1166" i="1"/>
  <c r="K1166" i="1"/>
  <c r="O1143" i="1" l="1"/>
  <c r="R1143" i="1" s="1"/>
  <c r="M1145" i="1"/>
  <c r="N1145" i="1" s="1"/>
  <c r="Q1145" i="1"/>
  <c r="P1145" i="1"/>
  <c r="L1146" i="1"/>
  <c r="G1144" i="1"/>
  <c r="F1144" i="1" s="1"/>
  <c r="J1144" i="1" s="1"/>
  <c r="AC1144" i="1"/>
  <c r="AE1144" i="1" s="1"/>
  <c r="AB1171" i="1"/>
  <c r="T1142" i="1"/>
  <c r="AF1142" i="1" s="1"/>
  <c r="S1143" i="1"/>
  <c r="K1167" i="1"/>
  <c r="X1167" i="1"/>
  <c r="A1168" i="1"/>
  <c r="C1167" i="1"/>
  <c r="Z1166" i="1"/>
  <c r="AA1166" i="1" s="1"/>
  <c r="AH1166" i="1" s="1"/>
  <c r="AJ1167" i="1"/>
  <c r="I1167" i="1"/>
  <c r="H1167" i="1" s="1"/>
  <c r="Y1166" i="1"/>
  <c r="O1144" i="1" l="1"/>
  <c r="R1144" i="1" s="1"/>
  <c r="M1146" i="1"/>
  <c r="N1146" i="1" s="1"/>
  <c r="P1146" i="1"/>
  <c r="Q1146" i="1"/>
  <c r="L1147" i="1"/>
  <c r="AC1145" i="1"/>
  <c r="AE1145" i="1" s="1"/>
  <c r="G1145" i="1"/>
  <c r="F1145" i="1" s="1"/>
  <c r="O1145" i="1" s="1"/>
  <c r="R1145" i="1" s="1"/>
  <c r="AB1172" i="1"/>
  <c r="K1168" i="1"/>
  <c r="A1169" i="1"/>
  <c r="X1168" i="1"/>
  <c r="T1143" i="1"/>
  <c r="AF1143" i="1" s="1"/>
  <c r="S1144" i="1"/>
  <c r="Y1167" i="1"/>
  <c r="C1168" i="1"/>
  <c r="AJ1168" i="1"/>
  <c r="Z1167" i="1"/>
  <c r="AA1167" i="1" s="1"/>
  <c r="AH1167" i="1" s="1"/>
  <c r="I1168" i="1"/>
  <c r="H1168" i="1" s="1"/>
  <c r="J1145" i="1" l="1"/>
  <c r="M1147" i="1"/>
  <c r="N1147" i="1" s="1"/>
  <c r="P1147" i="1"/>
  <c r="Q1147" i="1"/>
  <c r="L1148" i="1"/>
  <c r="AC1146" i="1"/>
  <c r="AE1146" i="1" s="1"/>
  <c r="G1146" i="1"/>
  <c r="F1146" i="1" s="1"/>
  <c r="O1146" i="1" s="1"/>
  <c r="R1146" i="1" s="1"/>
  <c r="T1144" i="1"/>
  <c r="AF1144" i="1" s="1"/>
  <c r="S1145" i="1"/>
  <c r="AB1173" i="1"/>
  <c r="Z1168" i="1"/>
  <c r="AA1168" i="1" s="1"/>
  <c r="AH1168" i="1" s="1"/>
  <c r="C1169" i="1"/>
  <c r="AJ1169" i="1"/>
  <c r="Y1168" i="1"/>
  <c r="I1169" i="1"/>
  <c r="H1169" i="1" s="1"/>
  <c r="K1169" i="1"/>
  <c r="A1170" i="1"/>
  <c r="X1169" i="1"/>
  <c r="M1148" i="1" l="1"/>
  <c r="N1148" i="1" s="1"/>
  <c r="P1148" i="1"/>
  <c r="Q1148" i="1"/>
  <c r="L1149" i="1"/>
  <c r="J1146" i="1"/>
  <c r="G1147" i="1"/>
  <c r="F1147" i="1" s="1"/>
  <c r="O1147" i="1" s="1"/>
  <c r="R1147" i="1" s="1"/>
  <c r="AC1147" i="1"/>
  <c r="AE1147" i="1" s="1"/>
  <c r="AB1174" i="1"/>
  <c r="K1170" i="1"/>
  <c r="A1171" i="1"/>
  <c r="X1170" i="1"/>
  <c r="T1145" i="1"/>
  <c r="AF1145" i="1" s="1"/>
  <c r="S1146" i="1"/>
  <c r="Y1169" i="1"/>
  <c r="C1170" i="1"/>
  <c r="AJ1170" i="1"/>
  <c r="Z1169" i="1"/>
  <c r="AA1169" i="1" s="1"/>
  <c r="AH1169" i="1" s="1"/>
  <c r="I1170" i="1"/>
  <c r="H1170" i="1" s="1"/>
  <c r="P1149" i="1" l="1"/>
  <c r="Q1149" i="1"/>
  <c r="L1150" i="1"/>
  <c r="M1149" i="1"/>
  <c r="N1149" i="1" s="1"/>
  <c r="J1147" i="1"/>
  <c r="AC1148" i="1"/>
  <c r="AE1148" i="1" s="1"/>
  <c r="G1148" i="1"/>
  <c r="F1148" i="1" s="1"/>
  <c r="O1148" i="1" s="1"/>
  <c r="R1148" i="1" s="1"/>
  <c r="T1146" i="1"/>
  <c r="AF1146" i="1" s="1"/>
  <c r="S1147" i="1"/>
  <c r="Z1170" i="1"/>
  <c r="AA1170" i="1" s="1"/>
  <c r="AH1170" i="1" s="1"/>
  <c r="AJ1171" i="1"/>
  <c r="I1171" i="1"/>
  <c r="H1171" i="1" s="1"/>
  <c r="Y1170" i="1"/>
  <c r="C1171" i="1"/>
  <c r="AB1175" i="1"/>
  <c r="A1172" i="1"/>
  <c r="X1171" i="1"/>
  <c r="K1171" i="1"/>
  <c r="J1148" i="1" l="1"/>
  <c r="AC1149" i="1"/>
  <c r="AE1149" i="1" s="1"/>
  <c r="G1149" i="1"/>
  <c r="F1149" i="1" s="1"/>
  <c r="O1149" i="1" s="1"/>
  <c r="R1149" i="1" s="1"/>
  <c r="M1150" i="1"/>
  <c r="N1150" i="1" s="1"/>
  <c r="P1150" i="1"/>
  <c r="Q1150" i="1"/>
  <c r="L1151" i="1"/>
  <c r="AB1176" i="1"/>
  <c r="T1147" i="1"/>
  <c r="AF1147" i="1" s="1"/>
  <c r="S1148" i="1"/>
  <c r="X1172" i="1"/>
  <c r="A1173" i="1"/>
  <c r="K1172" i="1"/>
  <c r="Y1171" i="1"/>
  <c r="I1172" i="1"/>
  <c r="H1172" i="1" s="1"/>
  <c r="Z1171" i="1"/>
  <c r="AA1171" i="1" s="1"/>
  <c r="AH1171" i="1" s="1"/>
  <c r="C1172" i="1"/>
  <c r="AJ1172" i="1"/>
  <c r="J1149" i="1" l="1"/>
  <c r="M1151" i="1"/>
  <c r="N1151" i="1" s="1"/>
  <c r="P1151" i="1"/>
  <c r="L1152" i="1"/>
  <c r="Q1151" i="1"/>
  <c r="AC1150" i="1"/>
  <c r="AE1150" i="1" s="1"/>
  <c r="G1150" i="1"/>
  <c r="F1150" i="1" s="1"/>
  <c r="O1150" i="1" s="1"/>
  <c r="R1150" i="1" s="1"/>
  <c r="K1173" i="1"/>
  <c r="A1174" i="1"/>
  <c r="X1173" i="1"/>
  <c r="Z1172" i="1"/>
  <c r="AA1172" i="1" s="1"/>
  <c r="AH1172" i="1" s="1"/>
  <c r="I1173" i="1"/>
  <c r="H1173" i="1" s="1"/>
  <c r="Y1172" i="1"/>
  <c r="C1173" i="1"/>
  <c r="AJ1173" i="1"/>
  <c r="T1148" i="1"/>
  <c r="AF1148" i="1" s="1"/>
  <c r="S1149" i="1"/>
  <c r="AB1177" i="1"/>
  <c r="J1150" i="1" l="1"/>
  <c r="L1153" i="1"/>
  <c r="M1152" i="1"/>
  <c r="N1152" i="1" s="1"/>
  <c r="P1152" i="1"/>
  <c r="Q1152" i="1"/>
  <c r="G1151" i="1"/>
  <c r="F1151" i="1" s="1"/>
  <c r="O1151" i="1" s="1"/>
  <c r="R1151" i="1" s="1"/>
  <c r="AC1151" i="1"/>
  <c r="AE1151" i="1" s="1"/>
  <c r="Y1173" i="1"/>
  <c r="C1174" i="1"/>
  <c r="AJ1174" i="1"/>
  <c r="Z1173" i="1"/>
  <c r="AA1173" i="1" s="1"/>
  <c r="AH1173" i="1" s="1"/>
  <c r="I1174" i="1"/>
  <c r="H1174" i="1" s="1"/>
  <c r="T1149" i="1"/>
  <c r="AF1149" i="1" s="1"/>
  <c r="S1150" i="1"/>
  <c r="K1174" i="1"/>
  <c r="X1174" i="1"/>
  <c r="A1175" i="1"/>
  <c r="AB1178" i="1"/>
  <c r="AC1152" i="1" l="1"/>
  <c r="AE1152" i="1" s="1"/>
  <c r="G1152" i="1"/>
  <c r="F1152" i="1" s="1"/>
  <c r="O1152" i="1" s="1"/>
  <c r="R1152" i="1" s="1"/>
  <c r="J1151" i="1"/>
  <c r="M1153" i="1"/>
  <c r="N1153" i="1" s="1"/>
  <c r="P1153" i="1"/>
  <c r="L1154" i="1"/>
  <c r="Q1153" i="1"/>
  <c r="T1150" i="1"/>
  <c r="AF1150" i="1" s="1"/>
  <c r="S1151" i="1"/>
  <c r="AB1179" i="1"/>
  <c r="K1175" i="1"/>
  <c r="A1176" i="1"/>
  <c r="X1175" i="1"/>
  <c r="Z1174" i="1"/>
  <c r="AA1174" i="1" s="1"/>
  <c r="AH1174" i="1" s="1"/>
  <c r="C1175" i="1"/>
  <c r="AJ1175" i="1"/>
  <c r="Y1174" i="1"/>
  <c r="I1175" i="1"/>
  <c r="H1175" i="1" s="1"/>
  <c r="J1152" i="1" l="1"/>
  <c r="M1154" i="1"/>
  <c r="N1154" i="1" s="1"/>
  <c r="P1154" i="1"/>
  <c r="Q1154" i="1"/>
  <c r="L1155" i="1"/>
  <c r="G1153" i="1"/>
  <c r="F1153" i="1" s="1"/>
  <c r="O1153" i="1" s="1"/>
  <c r="R1153" i="1" s="1"/>
  <c r="AC1153" i="1"/>
  <c r="AE1153" i="1" s="1"/>
  <c r="A1177" i="1"/>
  <c r="X1176" i="1"/>
  <c r="K1176" i="1"/>
  <c r="AB1180" i="1"/>
  <c r="T1151" i="1"/>
  <c r="AF1151" i="1" s="1"/>
  <c r="S1152" i="1"/>
  <c r="I1176" i="1"/>
  <c r="H1176" i="1" s="1"/>
  <c r="Y1175" i="1"/>
  <c r="C1176" i="1"/>
  <c r="Z1175" i="1"/>
  <c r="AA1175" i="1" s="1"/>
  <c r="AH1175" i="1" s="1"/>
  <c r="AJ1176" i="1"/>
  <c r="J1153" i="1" l="1"/>
  <c r="L1156" i="1"/>
  <c r="M1155" i="1"/>
  <c r="N1155" i="1" s="1"/>
  <c r="P1155" i="1"/>
  <c r="Q1155" i="1"/>
  <c r="G1154" i="1"/>
  <c r="F1154" i="1" s="1"/>
  <c r="O1154" i="1" s="1"/>
  <c r="R1154" i="1" s="1"/>
  <c r="AC1154" i="1"/>
  <c r="AE1154" i="1" s="1"/>
  <c r="AB1181" i="1"/>
  <c r="T1152" i="1"/>
  <c r="AF1152" i="1" s="1"/>
  <c r="S1153" i="1"/>
  <c r="K1177" i="1"/>
  <c r="X1177" i="1"/>
  <c r="A1178" i="1"/>
  <c r="Z1176" i="1"/>
  <c r="AA1176" i="1" s="1"/>
  <c r="AH1176" i="1" s="1"/>
  <c r="AJ1177" i="1"/>
  <c r="I1177" i="1"/>
  <c r="H1177" i="1" s="1"/>
  <c r="Y1176" i="1"/>
  <c r="C1177" i="1"/>
  <c r="G1155" i="1" l="1"/>
  <c r="F1155" i="1" s="1"/>
  <c r="O1155" i="1" s="1"/>
  <c r="R1155" i="1" s="1"/>
  <c r="AC1155" i="1"/>
  <c r="AE1155" i="1" s="1"/>
  <c r="J1154" i="1"/>
  <c r="M1156" i="1"/>
  <c r="N1156" i="1" s="1"/>
  <c r="L1157" i="1"/>
  <c r="P1156" i="1"/>
  <c r="Q1156" i="1"/>
  <c r="K1178" i="1"/>
  <c r="A1179" i="1"/>
  <c r="X1178" i="1"/>
  <c r="T1153" i="1"/>
  <c r="AF1153" i="1" s="1"/>
  <c r="S1154" i="1"/>
  <c r="AB1182" i="1"/>
  <c r="AJ1178" i="1"/>
  <c r="Z1177" i="1"/>
  <c r="AA1177" i="1" s="1"/>
  <c r="AH1177" i="1" s="1"/>
  <c r="I1178" i="1"/>
  <c r="H1178" i="1" s="1"/>
  <c r="C1178" i="1"/>
  <c r="Y1177" i="1"/>
  <c r="J1155" i="1" l="1"/>
  <c r="M1157" i="1"/>
  <c r="N1157" i="1" s="1"/>
  <c r="Q1157" i="1"/>
  <c r="P1157" i="1"/>
  <c r="L1158" i="1"/>
  <c r="AC1156" i="1"/>
  <c r="AE1156" i="1" s="1"/>
  <c r="G1156" i="1"/>
  <c r="F1156" i="1" s="1"/>
  <c r="J1156" i="1" s="1"/>
  <c r="AJ1179" i="1"/>
  <c r="Y1178" i="1"/>
  <c r="I1179" i="1"/>
  <c r="H1179" i="1" s="1"/>
  <c r="C1179" i="1"/>
  <c r="Z1178" i="1"/>
  <c r="AA1178" i="1" s="1"/>
  <c r="AH1178" i="1" s="1"/>
  <c r="AB1183" i="1"/>
  <c r="T1154" i="1"/>
  <c r="AF1154" i="1" s="1"/>
  <c r="S1155" i="1"/>
  <c r="X1179" i="1"/>
  <c r="K1179" i="1"/>
  <c r="A1180" i="1"/>
  <c r="O1156" i="1" l="1"/>
  <c r="R1156" i="1" s="1"/>
  <c r="L1159" i="1"/>
  <c r="M1158" i="1"/>
  <c r="N1158" i="1" s="1"/>
  <c r="AC1157" i="1"/>
  <c r="AE1157" i="1" s="1"/>
  <c r="G1157" i="1"/>
  <c r="F1157" i="1" s="1"/>
  <c r="J1157" i="1" s="1"/>
  <c r="Y1179" i="1"/>
  <c r="C1180" i="1"/>
  <c r="AJ1180" i="1"/>
  <c r="Z1179" i="1"/>
  <c r="AA1179" i="1" s="1"/>
  <c r="AH1179" i="1" s="1"/>
  <c r="I1180" i="1"/>
  <c r="H1180" i="1" s="1"/>
  <c r="X1180" i="1"/>
  <c r="K1180" i="1"/>
  <c r="A1181" i="1"/>
  <c r="T1155" i="1"/>
  <c r="AF1155" i="1" s="1"/>
  <c r="S1156" i="1"/>
  <c r="AB1184" i="1"/>
  <c r="O1157" i="1" l="1"/>
  <c r="R1157" i="1" s="1"/>
  <c r="G1158" i="1"/>
  <c r="F1158" i="1" s="1"/>
  <c r="O1158" i="1" s="1"/>
  <c r="AC1158" i="1"/>
  <c r="AE1158" i="1" s="1"/>
  <c r="M1159" i="1"/>
  <c r="N1159" i="1" s="1"/>
  <c r="L1160" i="1"/>
  <c r="T1156" i="1"/>
  <c r="AF1156" i="1" s="1"/>
  <c r="S1157" i="1"/>
  <c r="AJ1181" i="1"/>
  <c r="Z1180" i="1"/>
  <c r="AA1180" i="1" s="1"/>
  <c r="AH1180" i="1" s="1"/>
  <c r="I1181" i="1"/>
  <c r="H1181" i="1" s="1"/>
  <c r="C1181" i="1"/>
  <c r="Y1180" i="1"/>
  <c r="AB1185" i="1"/>
  <c r="K1181" i="1"/>
  <c r="A1182" i="1"/>
  <c r="X1181" i="1"/>
  <c r="P1158" i="1" l="1"/>
  <c r="Q1158" i="1" s="1"/>
  <c r="Q1159" i="1" s="1"/>
  <c r="Q1160" i="1" s="1"/>
  <c r="J1158" i="1"/>
  <c r="L1161" i="1"/>
  <c r="M1160" i="1"/>
  <c r="N1160" i="1" s="1"/>
  <c r="G1159" i="1"/>
  <c r="F1159" i="1" s="1"/>
  <c r="J1159" i="1" s="1"/>
  <c r="AC1159" i="1"/>
  <c r="AE1159" i="1" s="1"/>
  <c r="Y1181" i="1"/>
  <c r="I1182" i="1"/>
  <c r="H1182" i="1" s="1"/>
  <c r="Z1181" i="1"/>
  <c r="AA1181" i="1" s="1"/>
  <c r="AH1181" i="1" s="1"/>
  <c r="C1182" i="1"/>
  <c r="AJ1182" i="1"/>
  <c r="AB1186" i="1"/>
  <c r="T1157" i="1"/>
  <c r="S1158" i="1"/>
  <c r="A1183" i="1"/>
  <c r="K1182" i="1"/>
  <c r="X1182" i="1"/>
  <c r="Q1161" i="1" l="1"/>
  <c r="R1158" i="1"/>
  <c r="P1159" i="1"/>
  <c r="P1160" i="1" s="1"/>
  <c r="P1161" i="1" s="1"/>
  <c r="AC1160" i="1"/>
  <c r="AE1160" i="1" s="1"/>
  <c r="G1160" i="1"/>
  <c r="F1160" i="1" s="1"/>
  <c r="J1160" i="1" s="1"/>
  <c r="M1161" i="1"/>
  <c r="N1161" i="1" s="1"/>
  <c r="L1162" i="1"/>
  <c r="O1159" i="1"/>
  <c r="R1159" i="1" s="1"/>
  <c r="AF1157" i="1"/>
  <c r="AA1157" i="1"/>
  <c r="AB1187" i="1"/>
  <c r="X1183" i="1"/>
  <c r="K1183" i="1"/>
  <c r="A1184" i="1"/>
  <c r="Z1182" i="1"/>
  <c r="AA1182" i="1" s="1"/>
  <c r="AH1182" i="1" s="1"/>
  <c r="C1183" i="1"/>
  <c r="Y1182" i="1"/>
  <c r="AJ1183" i="1"/>
  <c r="I1183" i="1"/>
  <c r="H1183" i="1" s="1"/>
  <c r="T1158" i="1"/>
  <c r="AF1158" i="1" s="1"/>
  <c r="S1159" i="1"/>
  <c r="O1160" i="1" l="1"/>
  <c r="R1160" i="1" s="1"/>
  <c r="M1162" i="1"/>
  <c r="N1162" i="1" s="1"/>
  <c r="P1162" i="1"/>
  <c r="Q1162" i="1"/>
  <c r="L1163" i="1"/>
  <c r="AC1161" i="1"/>
  <c r="AE1161" i="1" s="1"/>
  <c r="G1161" i="1"/>
  <c r="F1161" i="1" s="1"/>
  <c r="J1161" i="1" s="1"/>
  <c r="AH1157" i="1"/>
  <c r="AB1188" i="1"/>
  <c r="T1159" i="1"/>
  <c r="AF1159" i="1" s="1"/>
  <c r="S1160" i="1"/>
  <c r="A1185" i="1"/>
  <c r="K1184" i="1"/>
  <c r="X1184" i="1"/>
  <c r="Y1183" i="1"/>
  <c r="I1184" i="1"/>
  <c r="H1184" i="1" s="1"/>
  <c r="Z1183" i="1"/>
  <c r="AA1183" i="1" s="1"/>
  <c r="AH1183" i="1" s="1"/>
  <c r="C1184" i="1"/>
  <c r="AJ1184" i="1"/>
  <c r="O1161" i="1" l="1"/>
  <c r="R1161" i="1" s="1"/>
  <c r="M1163" i="1"/>
  <c r="N1163" i="1" s="1"/>
  <c r="P1163" i="1"/>
  <c r="Q1163" i="1"/>
  <c r="L1164" i="1"/>
  <c r="AC1162" i="1"/>
  <c r="AE1162" i="1" s="1"/>
  <c r="G1162" i="1"/>
  <c r="F1162" i="1" s="1"/>
  <c r="J1162" i="1" s="1"/>
  <c r="AB1189" i="1"/>
  <c r="X1185" i="1"/>
  <c r="K1185" i="1"/>
  <c r="A1186" i="1"/>
  <c r="Z1184" i="1"/>
  <c r="AA1184" i="1" s="1"/>
  <c r="AH1184" i="1" s="1"/>
  <c r="I1185" i="1"/>
  <c r="H1185" i="1" s="1"/>
  <c r="Y1184" i="1"/>
  <c r="C1185" i="1"/>
  <c r="AJ1185" i="1"/>
  <c r="T1160" i="1"/>
  <c r="AF1160" i="1" s="1"/>
  <c r="S1161" i="1"/>
  <c r="O1162" i="1" l="1"/>
  <c r="R1162" i="1" s="1"/>
  <c r="Q1164" i="1"/>
  <c r="L1165" i="1"/>
  <c r="P1164" i="1"/>
  <c r="M1164" i="1"/>
  <c r="N1164" i="1" s="1"/>
  <c r="AC1163" i="1"/>
  <c r="AE1163" i="1" s="1"/>
  <c r="G1163" i="1"/>
  <c r="F1163" i="1" s="1"/>
  <c r="O1163" i="1" s="1"/>
  <c r="R1163" i="1" s="1"/>
  <c r="AB1190" i="1"/>
  <c r="X1186" i="1"/>
  <c r="A1187" i="1"/>
  <c r="K1186" i="1"/>
  <c r="T1161" i="1"/>
  <c r="AF1161" i="1" s="1"/>
  <c r="S1162" i="1"/>
  <c r="AJ1186" i="1"/>
  <c r="I1186" i="1"/>
  <c r="H1186" i="1" s="1"/>
  <c r="Z1185" i="1"/>
  <c r="C1186" i="1"/>
  <c r="Y1185" i="1"/>
  <c r="G1164" i="1" l="1"/>
  <c r="F1164" i="1" s="1"/>
  <c r="J1164" i="1" s="1"/>
  <c r="AC1164" i="1"/>
  <c r="AE1164" i="1" s="1"/>
  <c r="M1165" i="1"/>
  <c r="N1165" i="1" s="1"/>
  <c r="P1165" i="1"/>
  <c r="L1166" i="1"/>
  <c r="Q1165" i="1"/>
  <c r="J1163" i="1"/>
  <c r="AB1191" i="1"/>
  <c r="K1187" i="1"/>
  <c r="X1187" i="1"/>
  <c r="A1188" i="1"/>
  <c r="T1162" i="1"/>
  <c r="AF1162" i="1" s="1"/>
  <c r="S1163" i="1"/>
  <c r="Y1186" i="1"/>
  <c r="C1187" i="1"/>
  <c r="AJ1187" i="1"/>
  <c r="I1187" i="1"/>
  <c r="H1187" i="1" s="1"/>
  <c r="Z1186" i="1"/>
  <c r="AA1186" i="1" s="1"/>
  <c r="AH1186" i="1" s="1"/>
  <c r="O1164" i="1" l="1"/>
  <c r="R1164" i="1" s="1"/>
  <c r="L1167" i="1"/>
  <c r="P1166" i="1"/>
  <c r="M1166" i="1"/>
  <c r="N1166" i="1" s="1"/>
  <c r="Q1166" i="1"/>
  <c r="AC1165" i="1"/>
  <c r="AE1165" i="1" s="1"/>
  <c r="G1165" i="1"/>
  <c r="F1165" i="1" s="1"/>
  <c r="O1165" i="1" s="1"/>
  <c r="R1165" i="1" s="1"/>
  <c r="AB1192" i="1"/>
  <c r="I1188" i="1"/>
  <c r="H1188" i="1" s="1"/>
  <c r="Z1187" i="1"/>
  <c r="AA1187" i="1" s="1"/>
  <c r="AH1187" i="1" s="1"/>
  <c r="C1188" i="1"/>
  <c r="AJ1188" i="1"/>
  <c r="Y1187" i="1"/>
  <c r="T1163" i="1"/>
  <c r="AF1163" i="1" s="1"/>
  <c r="S1164" i="1"/>
  <c r="K1188" i="1"/>
  <c r="X1188" i="1"/>
  <c r="A1189" i="1"/>
  <c r="AC1166" i="1" l="1"/>
  <c r="AE1166" i="1" s="1"/>
  <c r="G1166" i="1"/>
  <c r="F1166" i="1" s="1"/>
  <c r="O1166" i="1" s="1"/>
  <c r="R1166" i="1" s="1"/>
  <c r="J1165" i="1"/>
  <c r="L1168" i="1"/>
  <c r="M1167" i="1"/>
  <c r="N1167" i="1" s="1"/>
  <c r="P1167" i="1"/>
  <c r="Q1167" i="1"/>
  <c r="X1189" i="1"/>
  <c r="A1190" i="1"/>
  <c r="K1189" i="1"/>
  <c r="AB1193" i="1"/>
  <c r="T1164" i="1"/>
  <c r="AF1164" i="1" s="1"/>
  <c r="S1165" i="1"/>
  <c r="Y1188" i="1"/>
  <c r="C1189" i="1"/>
  <c r="AJ1189" i="1"/>
  <c r="Z1188" i="1"/>
  <c r="AA1188" i="1" s="1"/>
  <c r="AH1188" i="1" s="1"/>
  <c r="I1189" i="1"/>
  <c r="H1189" i="1" s="1"/>
  <c r="J1166" i="1" l="1"/>
  <c r="AC1167" i="1"/>
  <c r="AE1167" i="1" s="1"/>
  <c r="G1167" i="1"/>
  <c r="F1167" i="1" s="1"/>
  <c r="J1167" i="1" s="1"/>
  <c r="P1168" i="1"/>
  <c r="L1169" i="1"/>
  <c r="Q1168" i="1"/>
  <c r="M1168" i="1"/>
  <c r="N1168" i="1" s="1"/>
  <c r="T1165" i="1"/>
  <c r="AF1165" i="1" s="1"/>
  <c r="S1166" i="1"/>
  <c r="AB1194" i="1"/>
  <c r="A1191" i="1"/>
  <c r="X1190" i="1"/>
  <c r="K1190" i="1"/>
  <c r="C1190" i="1"/>
  <c r="Z1189" i="1"/>
  <c r="AA1189" i="1" s="1"/>
  <c r="AH1189" i="1" s="1"/>
  <c r="AJ1190" i="1"/>
  <c r="I1190" i="1"/>
  <c r="H1190" i="1" s="1"/>
  <c r="Y1189" i="1"/>
  <c r="O1167" i="1" l="1"/>
  <c r="R1167" i="1" s="1"/>
  <c r="G1168" i="1"/>
  <c r="F1168" i="1" s="1"/>
  <c r="O1168" i="1" s="1"/>
  <c r="R1168" i="1" s="1"/>
  <c r="AC1168" i="1"/>
  <c r="AE1168" i="1" s="1"/>
  <c r="P1169" i="1"/>
  <c r="Q1169" i="1"/>
  <c r="L1170" i="1"/>
  <c r="M1169" i="1"/>
  <c r="N1169" i="1" s="1"/>
  <c r="T1166" i="1"/>
  <c r="AF1166" i="1" s="1"/>
  <c r="S1167" i="1"/>
  <c r="AB1195" i="1"/>
  <c r="I1191" i="1"/>
  <c r="H1191" i="1" s="1"/>
  <c r="Y1190" i="1"/>
  <c r="C1191" i="1"/>
  <c r="Z1190" i="1"/>
  <c r="AA1190" i="1" s="1"/>
  <c r="AH1190" i="1" s="1"/>
  <c r="AJ1191" i="1"/>
  <c r="A1192" i="1"/>
  <c r="X1191" i="1"/>
  <c r="K1191" i="1"/>
  <c r="J1168" i="1" l="1"/>
  <c r="G1169" i="1"/>
  <c r="F1169" i="1" s="1"/>
  <c r="O1169" i="1" s="1"/>
  <c r="R1169" i="1" s="1"/>
  <c r="AC1169" i="1"/>
  <c r="AE1169" i="1" s="1"/>
  <c r="L1171" i="1"/>
  <c r="Q1170" i="1"/>
  <c r="M1170" i="1"/>
  <c r="N1170" i="1" s="1"/>
  <c r="P1170" i="1"/>
  <c r="Z1191" i="1"/>
  <c r="AA1191" i="1" s="1"/>
  <c r="AH1191" i="1" s="1"/>
  <c r="C1192" i="1"/>
  <c r="AJ1192" i="1"/>
  <c r="I1192" i="1"/>
  <c r="H1192" i="1" s="1"/>
  <c r="Y1191" i="1"/>
  <c r="K1192" i="1"/>
  <c r="X1192" i="1"/>
  <c r="A1193" i="1"/>
  <c r="AB1196" i="1"/>
  <c r="T1167" i="1"/>
  <c r="AF1167" i="1" s="1"/>
  <c r="S1168" i="1"/>
  <c r="J1169" i="1" l="1"/>
  <c r="AC1170" i="1"/>
  <c r="AE1170" i="1" s="1"/>
  <c r="G1170" i="1"/>
  <c r="F1170" i="1" s="1"/>
  <c r="O1170" i="1" s="1"/>
  <c r="R1170" i="1" s="1"/>
  <c r="Q1171" i="1"/>
  <c r="L1172" i="1"/>
  <c r="M1171" i="1"/>
  <c r="N1171" i="1" s="1"/>
  <c r="P1171" i="1"/>
  <c r="T1168" i="1"/>
  <c r="AF1168" i="1" s="1"/>
  <c r="S1169" i="1"/>
  <c r="I1193" i="1"/>
  <c r="H1193" i="1" s="1"/>
  <c r="Y1192" i="1"/>
  <c r="C1193" i="1"/>
  <c r="Z1192" i="1"/>
  <c r="AA1192" i="1" s="1"/>
  <c r="AH1192" i="1" s="1"/>
  <c r="AJ1193" i="1"/>
  <c r="AB1197" i="1"/>
  <c r="A1194" i="1"/>
  <c r="K1193" i="1"/>
  <c r="X1193" i="1"/>
  <c r="J1170" i="1" l="1"/>
  <c r="G1171" i="1"/>
  <c r="F1171" i="1" s="1"/>
  <c r="J1171" i="1" s="1"/>
  <c r="AC1171" i="1"/>
  <c r="AE1171" i="1" s="1"/>
  <c r="Q1172" i="1"/>
  <c r="M1172" i="1"/>
  <c r="N1172" i="1" s="1"/>
  <c r="P1172" i="1"/>
  <c r="L1173" i="1"/>
  <c r="K1194" i="1"/>
  <c r="X1194" i="1"/>
  <c r="A1195" i="1"/>
  <c r="AB1198" i="1"/>
  <c r="I1194" i="1"/>
  <c r="H1194" i="1" s="1"/>
  <c r="Z1193" i="1"/>
  <c r="AA1193" i="1" s="1"/>
  <c r="AH1193" i="1" s="1"/>
  <c r="C1194" i="1"/>
  <c r="Y1193" i="1"/>
  <c r="AJ1194" i="1"/>
  <c r="T1169" i="1"/>
  <c r="AF1169" i="1" s="1"/>
  <c r="S1170" i="1"/>
  <c r="O1171" i="1" l="1"/>
  <c r="R1171" i="1" s="1"/>
  <c r="P1173" i="1"/>
  <c r="Q1173" i="1"/>
  <c r="L1174" i="1"/>
  <c r="M1173" i="1"/>
  <c r="N1173" i="1" s="1"/>
  <c r="AC1172" i="1"/>
  <c r="AE1172" i="1" s="1"/>
  <c r="G1172" i="1"/>
  <c r="F1172" i="1" s="1"/>
  <c r="O1172" i="1" s="1"/>
  <c r="R1172" i="1" s="1"/>
  <c r="AB1199" i="1"/>
  <c r="Y1194" i="1"/>
  <c r="C1195" i="1"/>
  <c r="AJ1195" i="1"/>
  <c r="I1195" i="1"/>
  <c r="H1195" i="1" s="1"/>
  <c r="Z1194" i="1"/>
  <c r="AA1194" i="1" s="1"/>
  <c r="AH1194" i="1" s="1"/>
  <c r="T1170" i="1"/>
  <c r="AF1170" i="1" s="1"/>
  <c r="S1171" i="1"/>
  <c r="X1195" i="1"/>
  <c r="A1196" i="1"/>
  <c r="K1195" i="1"/>
  <c r="AC1173" i="1" l="1"/>
  <c r="AE1173" i="1" s="1"/>
  <c r="G1173" i="1"/>
  <c r="F1173" i="1" s="1"/>
  <c r="O1173" i="1" s="1"/>
  <c r="R1173" i="1" s="1"/>
  <c r="Q1174" i="1"/>
  <c r="L1175" i="1"/>
  <c r="M1174" i="1"/>
  <c r="N1174" i="1" s="1"/>
  <c r="P1174" i="1"/>
  <c r="J1172" i="1"/>
  <c r="AB1200" i="1"/>
  <c r="T1171" i="1"/>
  <c r="AF1171" i="1" s="1"/>
  <c r="S1172" i="1"/>
  <c r="Z1195" i="1"/>
  <c r="AA1195" i="1" s="1"/>
  <c r="AH1195" i="1" s="1"/>
  <c r="C1196" i="1"/>
  <c r="AJ1196" i="1"/>
  <c r="I1196" i="1"/>
  <c r="H1196" i="1" s="1"/>
  <c r="Y1195" i="1"/>
  <c r="K1196" i="1"/>
  <c r="X1196" i="1"/>
  <c r="A1197" i="1"/>
  <c r="J1173" i="1" l="1"/>
  <c r="AC1174" i="1"/>
  <c r="AE1174" i="1" s="1"/>
  <c r="G1174" i="1"/>
  <c r="F1174" i="1" s="1"/>
  <c r="O1174" i="1" s="1"/>
  <c r="R1174" i="1" s="1"/>
  <c r="L1176" i="1"/>
  <c r="P1175" i="1"/>
  <c r="Q1175" i="1"/>
  <c r="M1175" i="1"/>
  <c r="N1175" i="1" s="1"/>
  <c r="AB1201" i="1"/>
  <c r="A1198" i="1"/>
  <c r="X1197" i="1"/>
  <c r="K1197" i="1"/>
  <c r="T1172" i="1"/>
  <c r="AF1172" i="1" s="1"/>
  <c r="S1173" i="1"/>
  <c r="AJ1197" i="1"/>
  <c r="Y1196" i="1"/>
  <c r="I1197" i="1"/>
  <c r="H1197" i="1" s="1"/>
  <c r="C1197" i="1"/>
  <c r="Z1196" i="1"/>
  <c r="AA1196" i="1" s="1"/>
  <c r="AH1196" i="1" s="1"/>
  <c r="J1174" i="1" l="1"/>
  <c r="AC1175" i="1"/>
  <c r="AE1175" i="1" s="1"/>
  <c r="G1175" i="1"/>
  <c r="F1175" i="1" s="1"/>
  <c r="O1175" i="1" s="1"/>
  <c r="R1175" i="1" s="1"/>
  <c r="Q1176" i="1"/>
  <c r="L1177" i="1"/>
  <c r="M1176" i="1"/>
  <c r="N1176" i="1" s="1"/>
  <c r="P1176" i="1"/>
  <c r="AB1202" i="1"/>
  <c r="T1173" i="1"/>
  <c r="AF1173" i="1" s="1"/>
  <c r="S1174" i="1"/>
  <c r="Z1197" i="1"/>
  <c r="AA1197" i="1" s="1"/>
  <c r="AH1197" i="1" s="1"/>
  <c r="C1198" i="1"/>
  <c r="AJ1198" i="1"/>
  <c r="Y1197" i="1"/>
  <c r="I1198" i="1"/>
  <c r="H1198" i="1" s="1"/>
  <c r="A1199" i="1"/>
  <c r="X1198" i="1"/>
  <c r="K1198" i="1"/>
  <c r="J1175" i="1" l="1"/>
  <c r="AC1176" i="1"/>
  <c r="AE1176" i="1" s="1"/>
  <c r="G1176" i="1"/>
  <c r="F1176" i="1" s="1"/>
  <c r="J1176" i="1" s="1"/>
  <c r="L1178" i="1"/>
  <c r="M1177" i="1"/>
  <c r="N1177" i="1" s="1"/>
  <c r="P1177" i="1"/>
  <c r="Q1177" i="1"/>
  <c r="A1200" i="1"/>
  <c r="X1199" i="1"/>
  <c r="K1199" i="1"/>
  <c r="T1174" i="1"/>
  <c r="AF1174" i="1" s="1"/>
  <c r="S1175" i="1"/>
  <c r="Y1198" i="1"/>
  <c r="C1199" i="1"/>
  <c r="AJ1199" i="1"/>
  <c r="Z1198" i="1"/>
  <c r="AA1198" i="1" s="1"/>
  <c r="AH1198" i="1" s="1"/>
  <c r="I1199" i="1"/>
  <c r="H1199" i="1" s="1"/>
  <c r="AB1203" i="1"/>
  <c r="O1176" i="1" l="1"/>
  <c r="R1176" i="1" s="1"/>
  <c r="AC1177" i="1"/>
  <c r="AE1177" i="1" s="1"/>
  <c r="G1177" i="1"/>
  <c r="F1177" i="1" s="1"/>
  <c r="O1177" i="1" s="1"/>
  <c r="R1177" i="1" s="1"/>
  <c r="Q1178" i="1"/>
  <c r="L1179" i="1"/>
  <c r="M1178" i="1"/>
  <c r="N1178" i="1" s="1"/>
  <c r="P1178" i="1"/>
  <c r="AB1204" i="1"/>
  <c r="A1201" i="1"/>
  <c r="X1200" i="1"/>
  <c r="K1200" i="1"/>
  <c r="T1175" i="1"/>
  <c r="AF1175" i="1" s="1"/>
  <c r="S1176" i="1"/>
  <c r="I1200" i="1"/>
  <c r="H1200" i="1" s="1"/>
  <c r="Z1199" i="1"/>
  <c r="AA1199" i="1" s="1"/>
  <c r="AH1199" i="1" s="1"/>
  <c r="C1200" i="1"/>
  <c r="AJ1200" i="1"/>
  <c r="Y1199" i="1"/>
  <c r="J1177" i="1" l="1"/>
  <c r="AC1178" i="1"/>
  <c r="AE1178" i="1" s="1"/>
  <c r="G1178" i="1"/>
  <c r="F1178" i="1" s="1"/>
  <c r="O1178" i="1" s="1"/>
  <c r="R1178" i="1" s="1"/>
  <c r="M1179" i="1"/>
  <c r="N1179" i="1" s="1"/>
  <c r="Q1179" i="1"/>
  <c r="L1180" i="1"/>
  <c r="P1179" i="1"/>
  <c r="T1176" i="1"/>
  <c r="AF1176" i="1" s="1"/>
  <c r="S1177" i="1"/>
  <c r="X1201" i="1"/>
  <c r="K1201" i="1"/>
  <c r="A1202" i="1"/>
  <c r="AB1205" i="1"/>
  <c r="Y1200" i="1"/>
  <c r="C1201" i="1"/>
  <c r="AJ1201" i="1"/>
  <c r="Z1200" i="1"/>
  <c r="AA1200" i="1" s="1"/>
  <c r="AH1200" i="1" s="1"/>
  <c r="I1201" i="1"/>
  <c r="H1201" i="1" s="1"/>
  <c r="J1178" i="1" l="1"/>
  <c r="L1181" i="1"/>
  <c r="P1180" i="1"/>
  <c r="M1180" i="1"/>
  <c r="N1180" i="1" s="1"/>
  <c r="Q1180" i="1"/>
  <c r="AC1179" i="1"/>
  <c r="AE1179" i="1" s="1"/>
  <c r="G1179" i="1"/>
  <c r="F1179" i="1" s="1"/>
  <c r="J1179" i="1" s="1"/>
  <c r="AB1206" i="1"/>
  <c r="T1177" i="1"/>
  <c r="AF1177" i="1" s="1"/>
  <c r="S1178" i="1"/>
  <c r="I1202" i="1"/>
  <c r="H1202" i="1" s="1"/>
  <c r="Z1201" i="1"/>
  <c r="AA1201" i="1" s="1"/>
  <c r="AH1201" i="1" s="1"/>
  <c r="C1202" i="1"/>
  <c r="AJ1202" i="1"/>
  <c r="Y1201" i="1"/>
  <c r="X1202" i="1"/>
  <c r="K1202" i="1"/>
  <c r="A1203" i="1"/>
  <c r="G1180" i="1" l="1"/>
  <c r="F1180" i="1" s="1"/>
  <c r="O1180" i="1" s="1"/>
  <c r="R1180" i="1" s="1"/>
  <c r="AC1180" i="1"/>
  <c r="AE1180" i="1" s="1"/>
  <c r="O1179" i="1"/>
  <c r="R1179" i="1" s="1"/>
  <c r="P1181" i="1"/>
  <c r="Q1181" i="1"/>
  <c r="L1182" i="1"/>
  <c r="M1181" i="1"/>
  <c r="N1181" i="1" s="1"/>
  <c r="I1203" i="1"/>
  <c r="H1203" i="1" s="1"/>
  <c r="Y1202" i="1"/>
  <c r="C1203" i="1"/>
  <c r="Z1202" i="1"/>
  <c r="AA1202" i="1" s="1"/>
  <c r="AH1202" i="1" s="1"/>
  <c r="AJ1203" i="1"/>
  <c r="A1204" i="1"/>
  <c r="K1203" i="1"/>
  <c r="X1203" i="1"/>
  <c r="AB1207" i="1"/>
  <c r="T1178" i="1"/>
  <c r="AF1178" i="1" s="1"/>
  <c r="S1179" i="1"/>
  <c r="J1180" i="1" l="1"/>
  <c r="M1182" i="1"/>
  <c r="N1182" i="1" s="1"/>
  <c r="Q1182" i="1"/>
  <c r="P1182" i="1"/>
  <c r="L1183" i="1"/>
  <c r="G1181" i="1"/>
  <c r="F1181" i="1" s="1"/>
  <c r="O1181" i="1" s="1"/>
  <c r="R1181" i="1" s="1"/>
  <c r="AC1181" i="1"/>
  <c r="AE1181" i="1" s="1"/>
  <c r="AB1208" i="1"/>
  <c r="A1205" i="1"/>
  <c r="X1204" i="1"/>
  <c r="K1204" i="1"/>
  <c r="T1179" i="1"/>
  <c r="AF1179" i="1" s="1"/>
  <c r="S1180" i="1"/>
  <c r="Z1203" i="1"/>
  <c r="AA1203" i="1" s="1"/>
  <c r="AH1203" i="1" s="1"/>
  <c r="C1204" i="1"/>
  <c r="AJ1204" i="1"/>
  <c r="Y1203" i="1"/>
  <c r="I1204" i="1"/>
  <c r="H1204" i="1" s="1"/>
  <c r="J1181" i="1" l="1"/>
  <c r="Q1183" i="1"/>
  <c r="L1184" i="1"/>
  <c r="M1183" i="1"/>
  <c r="N1183" i="1" s="1"/>
  <c r="P1183" i="1"/>
  <c r="AC1182" i="1"/>
  <c r="AE1182" i="1" s="1"/>
  <c r="G1182" i="1"/>
  <c r="F1182" i="1" s="1"/>
  <c r="O1182" i="1" s="1"/>
  <c r="R1182" i="1" s="1"/>
  <c r="T1180" i="1"/>
  <c r="AF1180" i="1" s="1"/>
  <c r="S1181" i="1"/>
  <c r="X1205" i="1"/>
  <c r="A1206" i="1"/>
  <c r="K1205" i="1"/>
  <c r="AJ1205" i="1"/>
  <c r="Y1204" i="1"/>
  <c r="I1205" i="1"/>
  <c r="H1205" i="1" s="1"/>
  <c r="C1205" i="1"/>
  <c r="Z1204" i="1"/>
  <c r="AA1204" i="1" s="1"/>
  <c r="AH1204" i="1" s="1"/>
  <c r="AB1209" i="1"/>
  <c r="AC1183" i="1" l="1"/>
  <c r="AE1183" i="1" s="1"/>
  <c r="G1183" i="1"/>
  <c r="F1183" i="1" s="1"/>
  <c r="J1183" i="1" s="1"/>
  <c r="Q1184" i="1"/>
  <c r="M1184" i="1"/>
  <c r="N1184" i="1" s="1"/>
  <c r="P1184" i="1"/>
  <c r="L1185" i="1"/>
  <c r="J1182" i="1"/>
  <c r="I1206" i="1"/>
  <c r="H1206" i="1" s="1"/>
  <c r="Z1205" i="1"/>
  <c r="AA1205" i="1" s="1"/>
  <c r="AH1205" i="1" s="1"/>
  <c r="C1206" i="1"/>
  <c r="Y1205" i="1"/>
  <c r="AJ1206" i="1"/>
  <c r="AB1210" i="1"/>
  <c r="A1207" i="1"/>
  <c r="X1206" i="1"/>
  <c r="K1206" i="1"/>
  <c r="T1181" i="1"/>
  <c r="AF1181" i="1" s="1"/>
  <c r="S1182" i="1"/>
  <c r="O1183" i="1" l="1"/>
  <c r="R1183" i="1" s="1"/>
  <c r="P1185" i="1"/>
  <c r="Q1185" i="1"/>
  <c r="M1185" i="1"/>
  <c r="N1185" i="1" s="1"/>
  <c r="L1186" i="1"/>
  <c r="AC1184" i="1"/>
  <c r="AE1184" i="1" s="1"/>
  <c r="G1184" i="1"/>
  <c r="F1184" i="1" s="1"/>
  <c r="O1184" i="1" s="1"/>
  <c r="R1184" i="1" s="1"/>
  <c r="K1207" i="1"/>
  <c r="X1207" i="1"/>
  <c r="A1208" i="1"/>
  <c r="T1182" i="1"/>
  <c r="AF1182" i="1" s="1"/>
  <c r="S1183" i="1"/>
  <c r="AB1211" i="1"/>
  <c r="AJ1207" i="1"/>
  <c r="Y1206" i="1"/>
  <c r="I1207" i="1"/>
  <c r="H1207" i="1" s="1"/>
  <c r="Z1206" i="1"/>
  <c r="AA1206" i="1" s="1"/>
  <c r="AH1206" i="1" s="1"/>
  <c r="C1207" i="1"/>
  <c r="M1186" i="1" l="1"/>
  <c r="N1186" i="1" s="1"/>
  <c r="L1187" i="1"/>
  <c r="G1185" i="1"/>
  <c r="F1185" i="1" s="1"/>
  <c r="O1185" i="1" s="1"/>
  <c r="R1185" i="1" s="1"/>
  <c r="AC1185" i="1"/>
  <c r="AE1185" i="1" s="1"/>
  <c r="J1184" i="1"/>
  <c r="K1208" i="1"/>
  <c r="A1209" i="1"/>
  <c r="X1208" i="1"/>
  <c r="Y1207" i="1"/>
  <c r="C1208" i="1"/>
  <c r="Z1207" i="1"/>
  <c r="AA1207" i="1" s="1"/>
  <c r="AH1207" i="1" s="1"/>
  <c r="AJ1208" i="1"/>
  <c r="I1208" i="1"/>
  <c r="H1208" i="1" s="1"/>
  <c r="AB1212" i="1"/>
  <c r="T1183" i="1"/>
  <c r="AF1183" i="1" s="1"/>
  <c r="S1184" i="1"/>
  <c r="P1186" i="1" l="1"/>
  <c r="P1187" i="1" s="1"/>
  <c r="J1185" i="1"/>
  <c r="L1188" i="1"/>
  <c r="M1187" i="1"/>
  <c r="N1187" i="1" s="1"/>
  <c r="AC1186" i="1"/>
  <c r="AE1186" i="1" s="1"/>
  <c r="G1186" i="1"/>
  <c r="F1186" i="1" s="1"/>
  <c r="J1186" i="1" s="1"/>
  <c r="A1210" i="1"/>
  <c r="X1209" i="1"/>
  <c r="K1209" i="1"/>
  <c r="T1184" i="1"/>
  <c r="AF1184" i="1" s="1"/>
  <c r="S1185" i="1"/>
  <c r="AB1213" i="1"/>
  <c r="Z1208" i="1"/>
  <c r="AA1208" i="1" s="1"/>
  <c r="AH1208" i="1" s="1"/>
  <c r="AJ1209" i="1"/>
  <c r="I1209" i="1"/>
  <c r="H1209" i="1" s="1"/>
  <c r="Y1208" i="1"/>
  <c r="C1209" i="1"/>
  <c r="Q1186" i="1" l="1"/>
  <c r="Q1187" i="1" s="1"/>
  <c r="Q1188" i="1" s="1"/>
  <c r="P1188" i="1"/>
  <c r="O1186" i="1"/>
  <c r="AC1187" i="1"/>
  <c r="AE1187" i="1" s="1"/>
  <c r="G1187" i="1"/>
  <c r="F1187" i="1" s="1"/>
  <c r="O1187" i="1" s="1"/>
  <c r="L1189" i="1"/>
  <c r="M1188" i="1"/>
  <c r="N1188" i="1" s="1"/>
  <c r="K1210" i="1"/>
  <c r="X1210" i="1"/>
  <c r="A1211" i="1"/>
  <c r="AB1214" i="1"/>
  <c r="C1210" i="1"/>
  <c r="Z1209" i="1"/>
  <c r="AA1209" i="1" s="1"/>
  <c r="AH1209" i="1" s="1"/>
  <c r="AJ1210" i="1"/>
  <c r="I1210" i="1"/>
  <c r="H1210" i="1" s="1"/>
  <c r="Y1209" i="1"/>
  <c r="T1185" i="1"/>
  <c r="S1186" i="1"/>
  <c r="R1186" i="1" l="1"/>
  <c r="R1187" i="1"/>
  <c r="J1187" i="1"/>
  <c r="M1189" i="1"/>
  <c r="N1189" i="1" s="1"/>
  <c r="L1190" i="1"/>
  <c r="Q1189" i="1"/>
  <c r="G1188" i="1"/>
  <c r="F1188" i="1" s="1"/>
  <c r="O1188" i="1" s="1"/>
  <c r="R1188" i="1" s="1"/>
  <c r="AC1188" i="1"/>
  <c r="AE1188" i="1" s="1"/>
  <c r="P1189" i="1"/>
  <c r="AF1185" i="1"/>
  <c r="AA1185" i="1"/>
  <c r="A1212" i="1"/>
  <c r="K1211" i="1"/>
  <c r="X1211" i="1"/>
  <c r="T1186" i="1"/>
  <c r="AF1186" i="1" s="1"/>
  <c r="S1187" i="1"/>
  <c r="AB1215" i="1"/>
  <c r="Y1210" i="1"/>
  <c r="C1211" i="1"/>
  <c r="AJ1211" i="1"/>
  <c r="I1211" i="1"/>
  <c r="H1211" i="1" s="1"/>
  <c r="Z1210" i="1"/>
  <c r="AA1210" i="1" s="1"/>
  <c r="AH1210" i="1" s="1"/>
  <c r="J1188" i="1" l="1"/>
  <c r="L1191" i="1"/>
  <c r="M1190" i="1"/>
  <c r="N1190" i="1" s="1"/>
  <c r="P1190" i="1"/>
  <c r="Q1190" i="1"/>
  <c r="G1189" i="1"/>
  <c r="F1189" i="1" s="1"/>
  <c r="J1189" i="1" s="1"/>
  <c r="AC1189" i="1"/>
  <c r="AE1189" i="1" s="1"/>
  <c r="AH1185" i="1"/>
  <c r="K1212" i="1"/>
  <c r="X1212" i="1"/>
  <c r="A1213" i="1"/>
  <c r="T1187" i="1"/>
  <c r="AF1187" i="1" s="1"/>
  <c r="S1188" i="1"/>
  <c r="AB1216" i="1"/>
  <c r="AJ1212" i="1"/>
  <c r="Z1211" i="1"/>
  <c r="AA1211" i="1" s="1"/>
  <c r="AH1211" i="1" s="1"/>
  <c r="I1212" i="1"/>
  <c r="H1212" i="1" s="1"/>
  <c r="Y1211" i="1"/>
  <c r="C1212" i="1"/>
  <c r="AC1190" i="1" l="1"/>
  <c r="AE1190" i="1" s="1"/>
  <c r="G1190" i="1"/>
  <c r="F1190" i="1" s="1"/>
  <c r="O1190" i="1" s="1"/>
  <c r="R1190" i="1" s="1"/>
  <c r="O1189" i="1"/>
  <c r="R1189" i="1" s="1"/>
  <c r="M1191" i="1"/>
  <c r="N1191" i="1" s="1"/>
  <c r="P1191" i="1"/>
  <c r="L1192" i="1"/>
  <c r="Q1191" i="1"/>
  <c r="T1188" i="1"/>
  <c r="AF1188" i="1" s="1"/>
  <c r="S1189" i="1"/>
  <c r="AB1217" i="1"/>
  <c r="C1213" i="1"/>
  <c r="Y1212" i="1"/>
  <c r="AJ1213" i="1"/>
  <c r="I1213" i="1"/>
  <c r="H1213" i="1" s="1"/>
  <c r="Z1212" i="1"/>
  <c r="AA1212" i="1" s="1"/>
  <c r="AH1212" i="1" s="1"/>
  <c r="K1213" i="1"/>
  <c r="A1214" i="1"/>
  <c r="X1213" i="1"/>
  <c r="J1190" i="1" l="1"/>
  <c r="M1192" i="1"/>
  <c r="N1192" i="1" s="1"/>
  <c r="L1193" i="1"/>
  <c r="P1192" i="1"/>
  <c r="Q1192" i="1"/>
  <c r="AC1191" i="1"/>
  <c r="AE1191" i="1" s="1"/>
  <c r="G1191" i="1"/>
  <c r="F1191" i="1" s="1"/>
  <c r="O1191" i="1" s="1"/>
  <c r="R1191" i="1" s="1"/>
  <c r="A1215" i="1"/>
  <c r="K1214" i="1"/>
  <c r="X1214" i="1"/>
  <c r="I1214" i="1"/>
  <c r="H1214" i="1" s="1"/>
  <c r="Z1213" i="1"/>
  <c r="AA1213" i="1" s="1"/>
  <c r="AH1213" i="1" s="1"/>
  <c r="C1214" i="1"/>
  <c r="Y1213" i="1"/>
  <c r="AJ1214" i="1"/>
  <c r="T1189" i="1"/>
  <c r="AF1189" i="1" s="1"/>
  <c r="S1190" i="1"/>
  <c r="AB1218" i="1"/>
  <c r="J1191" i="1" l="1"/>
  <c r="M1193" i="1"/>
  <c r="N1193" i="1" s="1"/>
  <c r="Q1193" i="1"/>
  <c r="P1193" i="1"/>
  <c r="L1194" i="1"/>
  <c r="AC1192" i="1"/>
  <c r="AE1192" i="1" s="1"/>
  <c r="G1192" i="1"/>
  <c r="F1192" i="1" s="1"/>
  <c r="O1192" i="1" s="1"/>
  <c r="R1192" i="1" s="1"/>
  <c r="Y1214" i="1"/>
  <c r="C1215" i="1"/>
  <c r="AJ1215" i="1"/>
  <c r="Z1214" i="1"/>
  <c r="AA1214" i="1" s="1"/>
  <c r="AH1214" i="1" s="1"/>
  <c r="I1215" i="1"/>
  <c r="H1215" i="1" s="1"/>
  <c r="T1190" i="1"/>
  <c r="AF1190" i="1" s="1"/>
  <c r="S1191" i="1"/>
  <c r="X1215" i="1"/>
  <c r="A1216" i="1"/>
  <c r="K1215" i="1"/>
  <c r="AB1219" i="1"/>
  <c r="J1192" i="1" l="1"/>
  <c r="Q1194" i="1"/>
  <c r="L1195" i="1"/>
  <c r="M1194" i="1"/>
  <c r="N1194" i="1" s="1"/>
  <c r="P1194" i="1"/>
  <c r="AC1193" i="1"/>
  <c r="AE1193" i="1" s="1"/>
  <c r="G1193" i="1"/>
  <c r="F1193" i="1" s="1"/>
  <c r="O1193" i="1" s="1"/>
  <c r="R1193" i="1" s="1"/>
  <c r="AB1220" i="1"/>
  <c r="K1216" i="1"/>
  <c r="X1216" i="1"/>
  <c r="A1217" i="1"/>
  <c r="C1216" i="1"/>
  <c r="Y1215" i="1"/>
  <c r="AJ1216" i="1"/>
  <c r="I1216" i="1"/>
  <c r="H1216" i="1" s="1"/>
  <c r="Z1215" i="1"/>
  <c r="AA1215" i="1" s="1"/>
  <c r="AH1215" i="1" s="1"/>
  <c r="T1191" i="1"/>
  <c r="AF1191" i="1" s="1"/>
  <c r="S1192" i="1"/>
  <c r="J1193" i="1" l="1"/>
  <c r="AC1194" i="1"/>
  <c r="AE1194" i="1" s="1"/>
  <c r="G1194" i="1"/>
  <c r="F1194" i="1" s="1"/>
  <c r="J1194" i="1" s="1"/>
  <c r="P1195" i="1"/>
  <c r="Q1195" i="1"/>
  <c r="M1195" i="1"/>
  <c r="N1195" i="1" s="1"/>
  <c r="L1196" i="1"/>
  <c r="K1217" i="1"/>
  <c r="A1218" i="1"/>
  <c r="X1217" i="1"/>
  <c r="Z1216" i="1"/>
  <c r="AA1216" i="1" s="1"/>
  <c r="AH1216" i="1" s="1"/>
  <c r="C1217" i="1"/>
  <c r="AJ1217" i="1"/>
  <c r="Y1216" i="1"/>
  <c r="I1217" i="1"/>
  <c r="H1217" i="1" s="1"/>
  <c r="AB1221" i="1"/>
  <c r="T1192" i="1"/>
  <c r="AF1192" i="1" s="1"/>
  <c r="S1193" i="1"/>
  <c r="O1194" i="1" l="1"/>
  <c r="R1194" i="1" s="1"/>
  <c r="L1197" i="1"/>
  <c r="P1196" i="1"/>
  <c r="M1196" i="1"/>
  <c r="N1196" i="1" s="1"/>
  <c r="Q1196" i="1"/>
  <c r="AC1195" i="1"/>
  <c r="AE1195" i="1" s="1"/>
  <c r="G1195" i="1"/>
  <c r="F1195" i="1" s="1"/>
  <c r="J1195" i="1" s="1"/>
  <c r="AB1222" i="1"/>
  <c r="K1218" i="1"/>
  <c r="X1218" i="1"/>
  <c r="A1219" i="1"/>
  <c r="T1193" i="1"/>
  <c r="AF1193" i="1" s="1"/>
  <c r="S1194" i="1"/>
  <c r="I1218" i="1"/>
  <c r="H1218" i="1" s="1"/>
  <c r="Z1217" i="1"/>
  <c r="Y1217" i="1"/>
  <c r="C1218" i="1"/>
  <c r="AJ1218" i="1"/>
  <c r="AC1196" i="1" l="1"/>
  <c r="AE1196" i="1" s="1"/>
  <c r="G1196" i="1"/>
  <c r="F1196" i="1" s="1"/>
  <c r="O1196" i="1" s="1"/>
  <c r="R1196" i="1" s="1"/>
  <c r="O1195" i="1"/>
  <c r="R1195" i="1" s="1"/>
  <c r="Q1197" i="1"/>
  <c r="L1198" i="1"/>
  <c r="M1197" i="1"/>
  <c r="N1197" i="1" s="1"/>
  <c r="P1197" i="1"/>
  <c r="X1219" i="1"/>
  <c r="A1220" i="1"/>
  <c r="K1219" i="1"/>
  <c r="T1194" i="1"/>
  <c r="AF1194" i="1" s="1"/>
  <c r="S1195" i="1"/>
  <c r="I1219" i="1"/>
  <c r="H1219" i="1" s="1"/>
  <c r="Z1218" i="1"/>
  <c r="AA1218" i="1" s="1"/>
  <c r="AH1218" i="1" s="1"/>
  <c r="C1219" i="1"/>
  <c r="AJ1219" i="1"/>
  <c r="Y1218" i="1"/>
  <c r="AB1223" i="1"/>
  <c r="J1196" i="1" l="1"/>
  <c r="G1197" i="1"/>
  <c r="F1197" i="1" s="1"/>
  <c r="O1197" i="1" s="1"/>
  <c r="R1197" i="1" s="1"/>
  <c r="AC1197" i="1"/>
  <c r="AE1197" i="1" s="1"/>
  <c r="L1199" i="1"/>
  <c r="M1198" i="1"/>
  <c r="N1198" i="1" s="1"/>
  <c r="P1198" i="1"/>
  <c r="Q1198" i="1"/>
  <c r="AB1224" i="1"/>
  <c r="T1195" i="1"/>
  <c r="AF1195" i="1" s="1"/>
  <c r="S1196" i="1"/>
  <c r="Y1219" i="1"/>
  <c r="I1220" i="1"/>
  <c r="H1220" i="1" s="1"/>
  <c r="Z1219" i="1"/>
  <c r="AA1219" i="1" s="1"/>
  <c r="AH1219" i="1" s="1"/>
  <c r="C1220" i="1"/>
  <c r="AJ1220" i="1"/>
  <c r="A1221" i="1"/>
  <c r="X1220" i="1"/>
  <c r="K1220" i="1"/>
  <c r="J1197" i="1" l="1"/>
  <c r="AC1198" i="1"/>
  <c r="AE1198" i="1" s="1"/>
  <c r="G1198" i="1"/>
  <c r="F1198" i="1" s="1"/>
  <c r="O1198" i="1" s="1"/>
  <c r="R1198" i="1" s="1"/>
  <c r="P1199" i="1"/>
  <c r="L1200" i="1"/>
  <c r="M1199" i="1"/>
  <c r="N1199" i="1" s="1"/>
  <c r="Q1199" i="1"/>
  <c r="AB1225" i="1"/>
  <c r="AJ1221" i="1"/>
  <c r="Y1220" i="1"/>
  <c r="I1221" i="1"/>
  <c r="H1221" i="1" s="1"/>
  <c r="Z1220" i="1"/>
  <c r="AA1220" i="1" s="1"/>
  <c r="AH1220" i="1" s="1"/>
  <c r="C1221" i="1"/>
  <c r="T1196" i="1"/>
  <c r="AF1196" i="1" s="1"/>
  <c r="S1197" i="1"/>
  <c r="X1221" i="1"/>
  <c r="K1221" i="1"/>
  <c r="A1222" i="1"/>
  <c r="J1198" i="1" l="1"/>
  <c r="AC1199" i="1"/>
  <c r="AE1199" i="1" s="1"/>
  <c r="G1199" i="1"/>
  <c r="F1199" i="1" s="1"/>
  <c r="J1199" i="1" s="1"/>
  <c r="L1201" i="1"/>
  <c r="M1200" i="1"/>
  <c r="N1200" i="1" s="1"/>
  <c r="P1200" i="1"/>
  <c r="Q1200" i="1"/>
  <c r="T1197" i="1"/>
  <c r="AF1197" i="1" s="1"/>
  <c r="S1198" i="1"/>
  <c r="X1222" i="1"/>
  <c r="K1222" i="1"/>
  <c r="A1223" i="1"/>
  <c r="Z1221" i="1"/>
  <c r="AA1221" i="1" s="1"/>
  <c r="AH1221" i="1" s="1"/>
  <c r="AJ1222" i="1"/>
  <c r="I1222" i="1"/>
  <c r="H1222" i="1" s="1"/>
  <c r="Y1221" i="1"/>
  <c r="C1222" i="1"/>
  <c r="AB1226" i="1"/>
  <c r="O1199" i="1" l="1"/>
  <c r="R1199" i="1" s="1"/>
  <c r="AC1200" i="1"/>
  <c r="AE1200" i="1" s="1"/>
  <c r="G1200" i="1"/>
  <c r="F1200" i="1" s="1"/>
  <c r="O1200" i="1" s="1"/>
  <c r="R1200" i="1" s="1"/>
  <c r="L1202" i="1"/>
  <c r="P1201" i="1"/>
  <c r="M1201" i="1"/>
  <c r="N1201" i="1" s="1"/>
  <c r="Q1201" i="1"/>
  <c r="AB1227" i="1"/>
  <c r="AJ1223" i="1"/>
  <c r="Z1222" i="1"/>
  <c r="AA1222" i="1" s="1"/>
  <c r="AH1222" i="1" s="1"/>
  <c r="I1223" i="1"/>
  <c r="H1223" i="1" s="1"/>
  <c r="C1223" i="1"/>
  <c r="Y1222" i="1"/>
  <c r="K1223" i="1"/>
  <c r="A1224" i="1"/>
  <c r="X1223" i="1"/>
  <c r="T1198" i="1"/>
  <c r="AF1198" i="1" s="1"/>
  <c r="S1199" i="1"/>
  <c r="J1200" i="1" l="1"/>
  <c r="AC1201" i="1"/>
  <c r="AE1201" i="1" s="1"/>
  <c r="G1201" i="1"/>
  <c r="F1201" i="1" s="1"/>
  <c r="J1201" i="1" s="1"/>
  <c r="P1202" i="1"/>
  <c r="M1202" i="1"/>
  <c r="N1202" i="1" s="1"/>
  <c r="Q1202" i="1"/>
  <c r="L1203" i="1"/>
  <c r="Y1223" i="1"/>
  <c r="I1224" i="1"/>
  <c r="H1224" i="1" s="1"/>
  <c r="Z1223" i="1"/>
  <c r="AA1223" i="1" s="1"/>
  <c r="AH1223" i="1" s="1"/>
  <c r="C1224" i="1"/>
  <c r="AJ1224" i="1"/>
  <c r="K1224" i="1"/>
  <c r="A1225" i="1"/>
  <c r="X1224" i="1"/>
  <c r="AB1228" i="1"/>
  <c r="T1199" i="1"/>
  <c r="AF1199" i="1" s="1"/>
  <c r="S1200" i="1"/>
  <c r="O1201" i="1" l="1"/>
  <c r="R1201" i="1" s="1"/>
  <c r="Q1203" i="1"/>
  <c r="M1203" i="1"/>
  <c r="N1203" i="1" s="1"/>
  <c r="L1204" i="1"/>
  <c r="P1203" i="1"/>
  <c r="AC1202" i="1"/>
  <c r="AE1202" i="1" s="1"/>
  <c r="G1202" i="1"/>
  <c r="F1202" i="1" s="1"/>
  <c r="J1202" i="1" s="1"/>
  <c r="AB1229" i="1"/>
  <c r="AJ1225" i="1"/>
  <c r="Y1224" i="1"/>
  <c r="I1225" i="1"/>
  <c r="H1225" i="1" s="1"/>
  <c r="C1225" i="1"/>
  <c r="Z1224" i="1"/>
  <c r="AA1224" i="1" s="1"/>
  <c r="AH1224" i="1" s="1"/>
  <c r="T1200" i="1"/>
  <c r="AF1200" i="1" s="1"/>
  <c r="S1201" i="1"/>
  <c r="X1225" i="1"/>
  <c r="A1226" i="1"/>
  <c r="K1225" i="1"/>
  <c r="M1204" i="1" l="1"/>
  <c r="N1204" i="1" s="1"/>
  <c r="P1204" i="1"/>
  <c r="Q1204" i="1"/>
  <c r="L1205" i="1"/>
  <c r="G1203" i="1"/>
  <c r="F1203" i="1" s="1"/>
  <c r="O1203" i="1" s="1"/>
  <c r="R1203" i="1" s="1"/>
  <c r="AC1203" i="1"/>
  <c r="AE1203" i="1" s="1"/>
  <c r="O1202" i="1"/>
  <c r="R1202" i="1" s="1"/>
  <c r="A1227" i="1"/>
  <c r="X1226" i="1"/>
  <c r="K1226" i="1"/>
  <c r="AB1230" i="1"/>
  <c r="Z1225" i="1"/>
  <c r="AA1225" i="1" s="1"/>
  <c r="AH1225" i="1" s="1"/>
  <c r="C1226" i="1"/>
  <c r="AJ1226" i="1"/>
  <c r="Y1225" i="1"/>
  <c r="I1226" i="1"/>
  <c r="H1226" i="1" s="1"/>
  <c r="T1201" i="1"/>
  <c r="AF1201" i="1" s="1"/>
  <c r="S1202" i="1"/>
  <c r="M1205" i="1" l="1"/>
  <c r="N1205" i="1" s="1"/>
  <c r="P1205" i="1"/>
  <c r="Q1205" i="1"/>
  <c r="L1206" i="1"/>
  <c r="J1203" i="1"/>
  <c r="AC1204" i="1"/>
  <c r="AE1204" i="1" s="1"/>
  <c r="G1204" i="1"/>
  <c r="F1204" i="1" s="1"/>
  <c r="J1204" i="1" s="1"/>
  <c r="AB1231" i="1"/>
  <c r="Z1226" i="1"/>
  <c r="AA1226" i="1" s="1"/>
  <c r="AH1226" i="1" s="1"/>
  <c r="C1227" i="1"/>
  <c r="AJ1227" i="1"/>
  <c r="Y1226" i="1"/>
  <c r="I1227" i="1"/>
  <c r="H1227" i="1" s="1"/>
  <c r="A1228" i="1"/>
  <c r="X1227" i="1"/>
  <c r="K1227" i="1"/>
  <c r="T1202" i="1"/>
  <c r="AF1202" i="1" s="1"/>
  <c r="S1203" i="1"/>
  <c r="M1206" i="1" l="1"/>
  <c r="N1206" i="1" s="1"/>
  <c r="L1207" i="1"/>
  <c r="P1206" i="1"/>
  <c r="Q1206" i="1"/>
  <c r="O1204" i="1"/>
  <c r="R1204" i="1" s="1"/>
  <c r="AC1205" i="1"/>
  <c r="AE1205" i="1" s="1"/>
  <c r="G1205" i="1"/>
  <c r="F1205" i="1" s="1"/>
  <c r="J1205" i="1" s="1"/>
  <c r="X1228" i="1"/>
  <c r="K1228" i="1"/>
  <c r="A1229" i="1"/>
  <c r="Y1227" i="1"/>
  <c r="AJ1228" i="1"/>
  <c r="I1228" i="1"/>
  <c r="H1228" i="1" s="1"/>
  <c r="Z1227" i="1"/>
  <c r="AA1227" i="1" s="1"/>
  <c r="AH1227" i="1" s="1"/>
  <c r="C1228" i="1"/>
  <c r="T1203" i="1"/>
  <c r="AF1203" i="1" s="1"/>
  <c r="S1204" i="1"/>
  <c r="AB1232" i="1"/>
  <c r="O1205" i="1" l="1"/>
  <c r="R1205" i="1" s="1"/>
  <c r="M1207" i="1"/>
  <c r="N1207" i="1" s="1"/>
  <c r="L1208" i="1"/>
  <c r="P1207" i="1"/>
  <c r="Q1207" i="1"/>
  <c r="AC1206" i="1"/>
  <c r="AE1206" i="1" s="1"/>
  <c r="G1206" i="1"/>
  <c r="F1206" i="1" s="1"/>
  <c r="J1206" i="1" s="1"/>
  <c r="C1229" i="1"/>
  <c r="Y1228" i="1"/>
  <c r="AJ1229" i="1"/>
  <c r="I1229" i="1"/>
  <c r="H1229" i="1" s="1"/>
  <c r="Z1228" i="1"/>
  <c r="AA1228" i="1" s="1"/>
  <c r="AH1228" i="1" s="1"/>
  <c r="T1204" i="1"/>
  <c r="AF1204" i="1" s="1"/>
  <c r="S1205" i="1"/>
  <c r="X1229" i="1"/>
  <c r="K1229" i="1"/>
  <c r="A1230" i="1"/>
  <c r="AB1233" i="1"/>
  <c r="O1206" i="1" l="1"/>
  <c r="R1206" i="1" s="1"/>
  <c r="Q1208" i="1"/>
  <c r="L1209" i="1"/>
  <c r="M1208" i="1"/>
  <c r="N1208" i="1" s="1"/>
  <c r="P1208" i="1"/>
  <c r="AC1207" i="1"/>
  <c r="AE1207" i="1" s="1"/>
  <c r="G1207" i="1"/>
  <c r="F1207" i="1" s="1"/>
  <c r="J1207" i="1" s="1"/>
  <c r="K1230" i="1"/>
  <c r="A1231" i="1"/>
  <c r="X1230" i="1"/>
  <c r="T1205" i="1"/>
  <c r="AF1205" i="1" s="1"/>
  <c r="S1206" i="1"/>
  <c r="AB1234" i="1"/>
  <c r="Z1229" i="1"/>
  <c r="AA1229" i="1" s="1"/>
  <c r="AH1229" i="1" s="1"/>
  <c r="C1230" i="1"/>
  <c r="AJ1230" i="1"/>
  <c r="Y1229" i="1"/>
  <c r="I1230" i="1"/>
  <c r="H1230" i="1" s="1"/>
  <c r="AC1208" i="1" l="1"/>
  <c r="AE1208" i="1" s="1"/>
  <c r="G1208" i="1"/>
  <c r="F1208" i="1" s="1"/>
  <c r="O1208" i="1" s="1"/>
  <c r="R1208" i="1" s="1"/>
  <c r="P1209" i="1"/>
  <c r="L1210" i="1"/>
  <c r="M1209" i="1"/>
  <c r="N1209" i="1" s="1"/>
  <c r="Q1209" i="1"/>
  <c r="O1207" i="1"/>
  <c r="R1207" i="1" s="1"/>
  <c r="AB1235" i="1"/>
  <c r="Z1230" i="1"/>
  <c r="AA1230" i="1" s="1"/>
  <c r="AH1230" i="1" s="1"/>
  <c r="C1231" i="1"/>
  <c r="AJ1231" i="1"/>
  <c r="Y1230" i="1"/>
  <c r="I1231" i="1"/>
  <c r="H1231" i="1" s="1"/>
  <c r="T1206" i="1"/>
  <c r="AF1206" i="1" s="1"/>
  <c r="S1207" i="1"/>
  <c r="A1232" i="1"/>
  <c r="X1231" i="1"/>
  <c r="K1231" i="1"/>
  <c r="J1208" i="1" l="1"/>
  <c r="AC1209" i="1"/>
  <c r="AE1209" i="1" s="1"/>
  <c r="G1209" i="1"/>
  <c r="F1209" i="1" s="1"/>
  <c r="O1209" i="1" s="1"/>
  <c r="R1209" i="1" s="1"/>
  <c r="M1210" i="1"/>
  <c r="N1210" i="1" s="1"/>
  <c r="Q1210" i="1"/>
  <c r="L1211" i="1"/>
  <c r="P1210" i="1"/>
  <c r="I1232" i="1"/>
  <c r="H1232" i="1" s="1"/>
  <c r="Y1231" i="1"/>
  <c r="C1232" i="1"/>
  <c r="AJ1232" i="1"/>
  <c r="Z1231" i="1"/>
  <c r="AA1231" i="1" s="1"/>
  <c r="AH1231" i="1" s="1"/>
  <c r="X1232" i="1"/>
  <c r="K1232" i="1"/>
  <c r="A1233" i="1"/>
  <c r="T1207" i="1"/>
  <c r="AF1207" i="1" s="1"/>
  <c r="S1208" i="1"/>
  <c r="AB1236" i="1"/>
  <c r="J1209" i="1" l="1"/>
  <c r="P1211" i="1"/>
  <c r="Q1211" i="1"/>
  <c r="L1212" i="1"/>
  <c r="M1211" i="1"/>
  <c r="N1211" i="1" s="1"/>
  <c r="AC1210" i="1"/>
  <c r="AE1210" i="1" s="1"/>
  <c r="G1210" i="1"/>
  <c r="F1210" i="1" s="1"/>
  <c r="J1210" i="1" s="1"/>
  <c r="T1208" i="1"/>
  <c r="AF1208" i="1" s="1"/>
  <c r="S1209" i="1"/>
  <c r="K1233" i="1"/>
  <c r="A1234" i="1"/>
  <c r="X1233" i="1"/>
  <c r="AB1237" i="1"/>
  <c r="C1233" i="1"/>
  <c r="Z1232" i="1"/>
  <c r="AA1232" i="1" s="1"/>
  <c r="AH1232" i="1" s="1"/>
  <c r="AJ1233" i="1"/>
  <c r="I1233" i="1"/>
  <c r="H1233" i="1" s="1"/>
  <c r="Y1232" i="1"/>
  <c r="AC1211" i="1" l="1"/>
  <c r="AE1211" i="1" s="1"/>
  <c r="G1211" i="1"/>
  <c r="F1211" i="1" s="1"/>
  <c r="J1211" i="1" s="1"/>
  <c r="Q1212" i="1"/>
  <c r="L1213" i="1"/>
  <c r="P1212" i="1"/>
  <c r="M1212" i="1"/>
  <c r="N1212" i="1" s="1"/>
  <c r="O1210" i="1"/>
  <c r="R1210" i="1" s="1"/>
  <c r="K1234" i="1"/>
  <c r="A1235" i="1"/>
  <c r="X1234" i="1"/>
  <c r="T1209" i="1"/>
  <c r="AF1209" i="1" s="1"/>
  <c r="S1210" i="1"/>
  <c r="AB1238" i="1"/>
  <c r="Y1233" i="1"/>
  <c r="I1234" i="1"/>
  <c r="H1234" i="1" s="1"/>
  <c r="Z1233" i="1"/>
  <c r="AA1233" i="1" s="1"/>
  <c r="AH1233" i="1" s="1"/>
  <c r="C1234" i="1"/>
  <c r="AJ1234" i="1"/>
  <c r="O1211" i="1" l="1"/>
  <c r="R1211" i="1" s="1"/>
  <c r="G1212" i="1"/>
  <c r="F1212" i="1" s="1"/>
  <c r="O1212" i="1" s="1"/>
  <c r="R1212" i="1" s="1"/>
  <c r="AC1212" i="1"/>
  <c r="AE1212" i="1" s="1"/>
  <c r="M1213" i="1"/>
  <c r="N1213" i="1" s="1"/>
  <c r="P1213" i="1"/>
  <c r="L1214" i="1"/>
  <c r="Q1213" i="1"/>
  <c r="AB1239" i="1"/>
  <c r="X1235" i="1"/>
  <c r="K1235" i="1"/>
  <c r="A1236" i="1"/>
  <c r="AJ1235" i="1"/>
  <c r="Y1234" i="1"/>
  <c r="I1235" i="1"/>
  <c r="H1235" i="1" s="1"/>
  <c r="C1235" i="1"/>
  <c r="Z1234" i="1"/>
  <c r="AA1234" i="1" s="1"/>
  <c r="AH1234" i="1" s="1"/>
  <c r="T1210" i="1"/>
  <c r="AF1210" i="1" s="1"/>
  <c r="S1211" i="1"/>
  <c r="J1212" i="1" l="1"/>
  <c r="Q1214" i="1"/>
  <c r="L1215" i="1"/>
  <c r="P1214" i="1"/>
  <c r="M1214" i="1"/>
  <c r="N1214" i="1" s="1"/>
  <c r="AC1213" i="1"/>
  <c r="AE1213" i="1" s="1"/>
  <c r="G1213" i="1"/>
  <c r="F1213" i="1" s="1"/>
  <c r="O1213" i="1" s="1"/>
  <c r="R1213" i="1" s="1"/>
  <c r="K1236" i="1"/>
  <c r="A1237" i="1"/>
  <c r="X1236" i="1"/>
  <c r="T1211" i="1"/>
  <c r="AF1211" i="1" s="1"/>
  <c r="S1212" i="1"/>
  <c r="Z1235" i="1"/>
  <c r="AA1235" i="1" s="1"/>
  <c r="AH1235" i="1" s="1"/>
  <c r="I1236" i="1"/>
  <c r="H1236" i="1" s="1"/>
  <c r="Y1235" i="1"/>
  <c r="C1236" i="1"/>
  <c r="AJ1236" i="1"/>
  <c r="AB1240" i="1"/>
  <c r="G1214" i="1" l="1"/>
  <c r="F1214" i="1" s="1"/>
  <c r="O1214" i="1" s="1"/>
  <c r="R1214" i="1" s="1"/>
  <c r="AC1214" i="1"/>
  <c r="AE1214" i="1" s="1"/>
  <c r="P1215" i="1"/>
  <c r="Q1215" i="1"/>
  <c r="L1216" i="1"/>
  <c r="M1215" i="1"/>
  <c r="N1215" i="1" s="1"/>
  <c r="J1213" i="1"/>
  <c r="AJ1237" i="1"/>
  <c r="Z1236" i="1"/>
  <c r="AA1236" i="1" s="1"/>
  <c r="AH1236" i="1" s="1"/>
  <c r="I1237" i="1"/>
  <c r="H1237" i="1" s="1"/>
  <c r="Y1236" i="1"/>
  <c r="C1237" i="1"/>
  <c r="T1212" i="1"/>
  <c r="AF1212" i="1" s="1"/>
  <c r="S1213" i="1"/>
  <c r="AB1241" i="1"/>
  <c r="K1237" i="1"/>
  <c r="X1237" i="1"/>
  <c r="A1238" i="1"/>
  <c r="J1214" i="1" l="1"/>
  <c r="AC1215" i="1"/>
  <c r="AE1215" i="1" s="1"/>
  <c r="G1215" i="1"/>
  <c r="F1215" i="1" s="1"/>
  <c r="O1215" i="1" s="1"/>
  <c r="R1215" i="1" s="1"/>
  <c r="M1216" i="1"/>
  <c r="N1216" i="1" s="1"/>
  <c r="Q1216" i="1"/>
  <c r="P1216" i="1"/>
  <c r="L1217" i="1"/>
  <c r="AB1242" i="1"/>
  <c r="Y1237" i="1"/>
  <c r="AJ1238" i="1"/>
  <c r="I1238" i="1"/>
  <c r="H1238" i="1" s="1"/>
  <c r="Z1237" i="1"/>
  <c r="AA1237" i="1" s="1"/>
  <c r="AH1237" i="1" s="1"/>
  <c r="C1238" i="1"/>
  <c r="X1238" i="1"/>
  <c r="K1238" i="1"/>
  <c r="A1239" i="1"/>
  <c r="T1213" i="1"/>
  <c r="AF1213" i="1" s="1"/>
  <c r="S1214" i="1"/>
  <c r="J1215" i="1" l="1"/>
  <c r="L1218" i="1"/>
  <c r="M1217" i="1"/>
  <c r="N1217" i="1" s="1"/>
  <c r="Q1217" i="1"/>
  <c r="P1217" i="1"/>
  <c r="AC1216" i="1"/>
  <c r="AE1216" i="1" s="1"/>
  <c r="G1216" i="1"/>
  <c r="F1216" i="1" s="1"/>
  <c r="J1216" i="1" s="1"/>
  <c r="X1239" i="1"/>
  <c r="A1240" i="1"/>
  <c r="K1239" i="1"/>
  <c r="T1214" i="1"/>
  <c r="AF1214" i="1" s="1"/>
  <c r="S1215" i="1"/>
  <c r="AJ1239" i="1"/>
  <c r="Y1238" i="1"/>
  <c r="I1239" i="1"/>
  <c r="H1239" i="1" s="1"/>
  <c r="C1239" i="1"/>
  <c r="Z1238" i="1"/>
  <c r="AA1238" i="1" s="1"/>
  <c r="AH1238" i="1" s="1"/>
  <c r="AB1243" i="1"/>
  <c r="O1216" i="1" l="1"/>
  <c r="R1216" i="1" s="1"/>
  <c r="AC1217" i="1"/>
  <c r="AE1217" i="1" s="1"/>
  <c r="G1217" i="1"/>
  <c r="F1217" i="1" s="1"/>
  <c r="O1217" i="1" s="1"/>
  <c r="P1218" i="1" s="1"/>
  <c r="M1218" i="1"/>
  <c r="N1218" i="1" s="1"/>
  <c r="L1219" i="1"/>
  <c r="Y1239" i="1"/>
  <c r="AJ1240" i="1"/>
  <c r="I1240" i="1"/>
  <c r="H1240" i="1" s="1"/>
  <c r="Z1239" i="1"/>
  <c r="AA1239" i="1" s="1"/>
  <c r="AH1239" i="1" s="1"/>
  <c r="C1240" i="1"/>
  <c r="AB1244" i="1"/>
  <c r="K1240" i="1"/>
  <c r="A1241" i="1"/>
  <c r="X1240" i="1"/>
  <c r="T1215" i="1"/>
  <c r="AF1215" i="1" s="1"/>
  <c r="S1216" i="1"/>
  <c r="J1217" i="1" l="1"/>
  <c r="R1217" i="1"/>
  <c r="M1219" i="1"/>
  <c r="N1219" i="1" s="1"/>
  <c r="L1220" i="1"/>
  <c r="G1218" i="1"/>
  <c r="F1218" i="1" s="1"/>
  <c r="J1218" i="1" s="1"/>
  <c r="AC1218" i="1"/>
  <c r="AE1218" i="1" s="1"/>
  <c r="Q1218" i="1"/>
  <c r="Q1219" i="1" s="1"/>
  <c r="P1219" i="1"/>
  <c r="T1216" i="1"/>
  <c r="AF1216" i="1" s="1"/>
  <c r="S1217" i="1"/>
  <c r="AJ1241" i="1"/>
  <c r="Z1240" i="1"/>
  <c r="AA1240" i="1" s="1"/>
  <c r="AH1240" i="1" s="1"/>
  <c r="I1241" i="1"/>
  <c r="H1241" i="1" s="1"/>
  <c r="C1241" i="1"/>
  <c r="Y1240" i="1"/>
  <c r="AB1245" i="1"/>
  <c r="K1241" i="1"/>
  <c r="X1241" i="1"/>
  <c r="A1242" i="1"/>
  <c r="P1220" i="1" l="1"/>
  <c r="Q1220" i="1"/>
  <c r="O1218" i="1"/>
  <c r="R1218" i="1" s="1"/>
  <c r="M1220" i="1"/>
  <c r="N1220" i="1" s="1"/>
  <c r="L1221" i="1"/>
  <c r="AC1219" i="1"/>
  <c r="AE1219" i="1" s="1"/>
  <c r="G1219" i="1"/>
  <c r="F1219" i="1" s="1"/>
  <c r="J1219" i="1" s="1"/>
  <c r="AB1246" i="1"/>
  <c r="T1217" i="1"/>
  <c r="S1218" i="1"/>
  <c r="K1242" i="1"/>
  <c r="A1243" i="1"/>
  <c r="X1242" i="1"/>
  <c r="I1242" i="1"/>
  <c r="H1242" i="1" s="1"/>
  <c r="Y1241" i="1"/>
  <c r="C1242" i="1"/>
  <c r="Z1241" i="1"/>
  <c r="AA1241" i="1" s="1"/>
  <c r="AH1241" i="1" s="1"/>
  <c r="AJ1242" i="1"/>
  <c r="M1221" i="1" l="1"/>
  <c r="N1221" i="1" s="1"/>
  <c r="P1221" i="1"/>
  <c r="L1222" i="1"/>
  <c r="G1220" i="1"/>
  <c r="F1220" i="1" s="1"/>
  <c r="J1220" i="1" s="1"/>
  <c r="AC1220" i="1"/>
  <c r="AE1220" i="1" s="1"/>
  <c r="O1219" i="1"/>
  <c r="R1219" i="1" s="1"/>
  <c r="Q1221" i="1"/>
  <c r="I1243" i="1"/>
  <c r="H1243" i="1" s="1"/>
  <c r="Z1242" i="1"/>
  <c r="AA1242" i="1" s="1"/>
  <c r="AH1242" i="1" s="1"/>
  <c r="C1243" i="1"/>
  <c r="Y1242" i="1"/>
  <c r="AJ1243" i="1"/>
  <c r="T1218" i="1"/>
  <c r="AF1218" i="1" s="1"/>
  <c r="S1219" i="1"/>
  <c r="AB1247" i="1"/>
  <c r="A1244" i="1"/>
  <c r="X1243" i="1"/>
  <c r="K1243" i="1"/>
  <c r="AF1217" i="1"/>
  <c r="AA1217" i="1"/>
  <c r="M1222" i="1" l="1"/>
  <c r="N1222" i="1" s="1"/>
  <c r="P1222" i="1"/>
  <c r="Q1222" i="1"/>
  <c r="L1223" i="1"/>
  <c r="O1220" i="1"/>
  <c r="R1220" i="1" s="1"/>
  <c r="G1221" i="1"/>
  <c r="F1221" i="1" s="1"/>
  <c r="O1221" i="1" s="1"/>
  <c r="R1221" i="1" s="1"/>
  <c r="AC1221" i="1"/>
  <c r="AE1221" i="1" s="1"/>
  <c r="T1219" i="1"/>
  <c r="AF1219" i="1" s="1"/>
  <c r="S1220" i="1"/>
  <c r="K1244" i="1"/>
  <c r="A1245" i="1"/>
  <c r="X1244" i="1"/>
  <c r="AB1248" i="1"/>
  <c r="AH1217" i="1"/>
  <c r="Y1243" i="1"/>
  <c r="C1244" i="1"/>
  <c r="AJ1244" i="1"/>
  <c r="Z1243" i="1"/>
  <c r="AA1243" i="1" s="1"/>
  <c r="AH1243" i="1" s="1"/>
  <c r="I1244" i="1"/>
  <c r="H1244" i="1" s="1"/>
  <c r="Q1223" i="1" l="1"/>
  <c r="L1224" i="1"/>
  <c r="M1223" i="1"/>
  <c r="N1223" i="1" s="1"/>
  <c r="P1223" i="1"/>
  <c r="J1221" i="1"/>
  <c r="G1222" i="1"/>
  <c r="F1222" i="1" s="1"/>
  <c r="O1222" i="1" s="1"/>
  <c r="R1222" i="1" s="1"/>
  <c r="AC1222" i="1"/>
  <c r="AE1222" i="1" s="1"/>
  <c r="I1245" i="1"/>
  <c r="H1245" i="1" s="1"/>
  <c r="Z1244" i="1"/>
  <c r="AA1244" i="1" s="1"/>
  <c r="AH1244" i="1" s="1"/>
  <c r="C1245" i="1"/>
  <c r="Y1244" i="1"/>
  <c r="AJ1245" i="1"/>
  <c r="AB1249" i="1"/>
  <c r="A1246" i="1"/>
  <c r="X1245" i="1"/>
  <c r="K1245" i="1"/>
  <c r="T1220" i="1"/>
  <c r="AF1220" i="1" s="1"/>
  <c r="S1221" i="1"/>
  <c r="AC1223" i="1" l="1"/>
  <c r="AE1223" i="1" s="1"/>
  <c r="G1223" i="1"/>
  <c r="F1223" i="1" s="1"/>
  <c r="J1223" i="1" s="1"/>
  <c r="J1222" i="1"/>
  <c r="L1225" i="1"/>
  <c r="M1224" i="1"/>
  <c r="N1224" i="1" s="1"/>
  <c r="P1224" i="1"/>
  <c r="Q1224" i="1"/>
  <c r="T1221" i="1"/>
  <c r="AF1221" i="1" s="1"/>
  <c r="S1222" i="1"/>
  <c r="X1246" i="1"/>
  <c r="K1246" i="1"/>
  <c r="A1247" i="1"/>
  <c r="AJ1246" i="1"/>
  <c r="Y1245" i="1"/>
  <c r="I1246" i="1"/>
  <c r="H1246" i="1" s="1"/>
  <c r="Z1245" i="1"/>
  <c r="AA1245" i="1" s="1"/>
  <c r="AH1245" i="1" s="1"/>
  <c r="C1246" i="1"/>
  <c r="AB1250" i="1"/>
  <c r="O1223" i="1" l="1"/>
  <c r="R1223" i="1" s="1"/>
  <c r="AC1224" i="1"/>
  <c r="AE1224" i="1" s="1"/>
  <c r="G1224" i="1"/>
  <c r="F1224" i="1" s="1"/>
  <c r="O1224" i="1" s="1"/>
  <c r="R1224" i="1" s="1"/>
  <c r="L1226" i="1"/>
  <c r="Q1225" i="1"/>
  <c r="P1225" i="1"/>
  <c r="M1225" i="1"/>
  <c r="N1225" i="1" s="1"/>
  <c r="X1247" i="1"/>
  <c r="A1248" i="1"/>
  <c r="K1247" i="1"/>
  <c r="T1222" i="1"/>
  <c r="AF1222" i="1" s="1"/>
  <c r="S1223" i="1"/>
  <c r="AB1251" i="1"/>
  <c r="AJ1247" i="1"/>
  <c r="Z1246" i="1"/>
  <c r="AA1246" i="1" s="1"/>
  <c r="AH1246" i="1" s="1"/>
  <c r="I1247" i="1"/>
  <c r="H1247" i="1" s="1"/>
  <c r="Y1246" i="1"/>
  <c r="C1247" i="1"/>
  <c r="J1224" i="1" l="1"/>
  <c r="AC1225" i="1"/>
  <c r="AE1225" i="1" s="1"/>
  <c r="G1225" i="1"/>
  <c r="F1225" i="1" s="1"/>
  <c r="J1225" i="1" s="1"/>
  <c r="L1227" i="1"/>
  <c r="Q1226" i="1"/>
  <c r="P1226" i="1"/>
  <c r="M1226" i="1"/>
  <c r="N1226" i="1" s="1"/>
  <c r="X1248" i="1"/>
  <c r="K1248" i="1"/>
  <c r="A1249" i="1"/>
  <c r="AB1252" i="1"/>
  <c r="Y1247" i="1"/>
  <c r="C1248" i="1"/>
  <c r="AJ1248" i="1"/>
  <c r="Z1247" i="1"/>
  <c r="AA1247" i="1" s="1"/>
  <c r="AH1247" i="1" s="1"/>
  <c r="I1248" i="1"/>
  <c r="H1248" i="1" s="1"/>
  <c r="T1223" i="1"/>
  <c r="AF1223" i="1" s="1"/>
  <c r="S1224" i="1"/>
  <c r="O1225" i="1" l="1"/>
  <c r="R1225" i="1" s="1"/>
  <c r="AC1226" i="1"/>
  <c r="AE1226" i="1" s="1"/>
  <c r="G1226" i="1"/>
  <c r="F1226" i="1" s="1"/>
  <c r="J1226" i="1" s="1"/>
  <c r="Q1227" i="1"/>
  <c r="L1228" i="1"/>
  <c r="M1227" i="1"/>
  <c r="N1227" i="1" s="1"/>
  <c r="P1227" i="1"/>
  <c r="T1224" i="1"/>
  <c r="AF1224" i="1" s="1"/>
  <c r="S1225" i="1"/>
  <c r="AB1253" i="1"/>
  <c r="X1249" i="1"/>
  <c r="A1250" i="1"/>
  <c r="K1249" i="1"/>
  <c r="Z1248" i="1"/>
  <c r="C1249" i="1"/>
  <c r="Y1248" i="1"/>
  <c r="AJ1249" i="1"/>
  <c r="I1249" i="1"/>
  <c r="H1249" i="1" s="1"/>
  <c r="O1226" i="1" l="1"/>
  <c r="R1226" i="1" s="1"/>
  <c r="AC1227" i="1"/>
  <c r="AE1227" i="1" s="1"/>
  <c r="G1227" i="1"/>
  <c r="F1227" i="1" s="1"/>
  <c r="O1227" i="1" s="1"/>
  <c r="R1227" i="1" s="1"/>
  <c r="P1228" i="1"/>
  <c r="L1229" i="1"/>
  <c r="Q1228" i="1"/>
  <c r="M1228" i="1"/>
  <c r="N1228" i="1" s="1"/>
  <c r="K1250" i="1"/>
  <c r="A1251" i="1"/>
  <c r="X1250" i="1"/>
  <c r="Y1249" i="1"/>
  <c r="AJ1250" i="1"/>
  <c r="I1250" i="1"/>
  <c r="H1250" i="1" s="1"/>
  <c r="Z1249" i="1"/>
  <c r="AA1249" i="1" s="1"/>
  <c r="AH1249" i="1" s="1"/>
  <c r="C1250" i="1"/>
  <c r="AB1254" i="1"/>
  <c r="T1225" i="1"/>
  <c r="AF1225" i="1" s="1"/>
  <c r="S1226" i="1"/>
  <c r="J1227" i="1" l="1"/>
  <c r="AC1228" i="1"/>
  <c r="AE1228" i="1" s="1"/>
  <c r="G1228" i="1"/>
  <c r="F1228" i="1" s="1"/>
  <c r="O1228" i="1" s="1"/>
  <c r="R1228" i="1" s="1"/>
  <c r="Q1229" i="1"/>
  <c r="L1230" i="1"/>
  <c r="M1229" i="1"/>
  <c r="N1229" i="1" s="1"/>
  <c r="P1229" i="1"/>
  <c r="T1226" i="1"/>
  <c r="AF1226" i="1" s="1"/>
  <c r="S1227" i="1"/>
  <c r="AB1255" i="1"/>
  <c r="Z1250" i="1"/>
  <c r="AA1250" i="1" s="1"/>
  <c r="AH1250" i="1" s="1"/>
  <c r="C1251" i="1"/>
  <c r="Y1250" i="1"/>
  <c r="AJ1251" i="1"/>
  <c r="I1251" i="1"/>
  <c r="H1251" i="1" s="1"/>
  <c r="K1251" i="1"/>
  <c r="X1251" i="1"/>
  <c r="A1252" i="1"/>
  <c r="AC1229" i="1" l="1"/>
  <c r="AE1229" i="1" s="1"/>
  <c r="G1229" i="1"/>
  <c r="F1229" i="1" s="1"/>
  <c r="J1229" i="1" s="1"/>
  <c r="M1230" i="1"/>
  <c r="N1230" i="1" s="1"/>
  <c r="P1230" i="1"/>
  <c r="Q1230" i="1"/>
  <c r="L1231" i="1"/>
  <c r="J1228" i="1"/>
  <c r="AB1256" i="1"/>
  <c r="X1252" i="1"/>
  <c r="K1252" i="1"/>
  <c r="A1253" i="1"/>
  <c r="Y1251" i="1"/>
  <c r="AJ1252" i="1"/>
  <c r="I1252" i="1"/>
  <c r="H1252" i="1" s="1"/>
  <c r="Z1251" i="1"/>
  <c r="AA1251" i="1" s="1"/>
  <c r="AH1251" i="1" s="1"/>
  <c r="C1252" i="1"/>
  <c r="T1227" i="1"/>
  <c r="AF1227" i="1" s="1"/>
  <c r="S1228" i="1"/>
  <c r="O1229" i="1" l="1"/>
  <c r="R1229" i="1" s="1"/>
  <c r="M1231" i="1"/>
  <c r="N1231" i="1" s="1"/>
  <c r="Q1231" i="1"/>
  <c r="P1231" i="1"/>
  <c r="L1232" i="1"/>
  <c r="AC1230" i="1"/>
  <c r="AE1230" i="1" s="1"/>
  <c r="G1230" i="1"/>
  <c r="F1230" i="1" s="1"/>
  <c r="O1230" i="1" s="1"/>
  <c r="R1230" i="1" s="1"/>
  <c r="A1254" i="1"/>
  <c r="K1253" i="1"/>
  <c r="X1253" i="1"/>
  <c r="AB1257" i="1"/>
  <c r="T1228" i="1"/>
  <c r="AF1228" i="1" s="1"/>
  <c r="S1229" i="1"/>
  <c r="Z1252" i="1"/>
  <c r="AA1252" i="1" s="1"/>
  <c r="AH1252" i="1" s="1"/>
  <c r="AJ1253" i="1"/>
  <c r="I1253" i="1"/>
  <c r="H1253" i="1" s="1"/>
  <c r="Y1252" i="1"/>
  <c r="C1253" i="1"/>
  <c r="P1232" i="1" l="1"/>
  <c r="M1232" i="1"/>
  <c r="N1232" i="1" s="1"/>
  <c r="Q1232" i="1"/>
  <c r="L1233" i="1"/>
  <c r="J1230" i="1"/>
  <c r="G1231" i="1"/>
  <c r="F1231" i="1" s="1"/>
  <c r="J1231" i="1" s="1"/>
  <c r="AC1231" i="1"/>
  <c r="AE1231" i="1" s="1"/>
  <c r="A1255" i="1"/>
  <c r="X1254" i="1"/>
  <c r="K1254" i="1"/>
  <c r="T1229" i="1"/>
  <c r="AF1229" i="1" s="1"/>
  <c r="S1230" i="1"/>
  <c r="AB1258" i="1"/>
  <c r="Y1253" i="1"/>
  <c r="I1254" i="1"/>
  <c r="H1254" i="1" s="1"/>
  <c r="Z1253" i="1"/>
  <c r="AA1253" i="1" s="1"/>
  <c r="AH1253" i="1" s="1"/>
  <c r="C1254" i="1"/>
  <c r="AJ1254" i="1"/>
  <c r="L1234" i="1" l="1"/>
  <c r="M1233" i="1"/>
  <c r="N1233" i="1" s="1"/>
  <c r="Q1233" i="1"/>
  <c r="P1233" i="1"/>
  <c r="G1232" i="1"/>
  <c r="F1232" i="1" s="1"/>
  <c r="O1232" i="1" s="1"/>
  <c r="R1232" i="1" s="1"/>
  <c r="AC1232" i="1"/>
  <c r="AE1232" i="1" s="1"/>
  <c r="O1231" i="1"/>
  <c r="R1231" i="1" s="1"/>
  <c r="AB1259" i="1"/>
  <c r="T1230" i="1"/>
  <c r="AF1230" i="1" s="1"/>
  <c r="S1231" i="1"/>
  <c r="Z1254" i="1"/>
  <c r="AA1254" i="1" s="1"/>
  <c r="AH1254" i="1" s="1"/>
  <c r="C1255" i="1"/>
  <c r="AJ1255" i="1"/>
  <c r="Y1254" i="1"/>
  <c r="I1255" i="1"/>
  <c r="H1255" i="1" s="1"/>
  <c r="K1255" i="1"/>
  <c r="X1255" i="1"/>
  <c r="A1256" i="1"/>
  <c r="AC1233" i="1" l="1"/>
  <c r="AE1233" i="1" s="1"/>
  <c r="G1233" i="1"/>
  <c r="F1233" i="1" s="1"/>
  <c r="J1233" i="1" s="1"/>
  <c r="J1232" i="1"/>
  <c r="M1234" i="1"/>
  <c r="N1234" i="1" s="1"/>
  <c r="P1234" i="1"/>
  <c r="Q1234" i="1"/>
  <c r="L1235" i="1"/>
  <c r="T1231" i="1"/>
  <c r="AF1231" i="1" s="1"/>
  <c r="S1232" i="1"/>
  <c r="AB1260" i="1"/>
  <c r="Y1255" i="1"/>
  <c r="I1256" i="1"/>
  <c r="H1256" i="1" s="1"/>
  <c r="Z1255" i="1"/>
  <c r="AA1255" i="1" s="1"/>
  <c r="AH1255" i="1" s="1"/>
  <c r="C1256" i="1"/>
  <c r="AJ1256" i="1"/>
  <c r="A1257" i="1"/>
  <c r="X1256" i="1"/>
  <c r="K1256" i="1"/>
  <c r="O1233" i="1" l="1"/>
  <c r="R1233" i="1" s="1"/>
  <c r="AC1234" i="1"/>
  <c r="AE1234" i="1" s="1"/>
  <c r="G1234" i="1"/>
  <c r="F1234" i="1" s="1"/>
  <c r="O1234" i="1" s="1"/>
  <c r="R1234" i="1" s="1"/>
  <c r="M1235" i="1"/>
  <c r="N1235" i="1" s="1"/>
  <c r="Q1235" i="1"/>
  <c r="P1235" i="1"/>
  <c r="L1236" i="1"/>
  <c r="Z1256" i="1"/>
  <c r="AA1256" i="1" s="1"/>
  <c r="AH1256" i="1" s="1"/>
  <c r="AJ1257" i="1"/>
  <c r="I1257" i="1"/>
  <c r="H1257" i="1" s="1"/>
  <c r="Y1256" i="1"/>
  <c r="C1257" i="1"/>
  <c r="T1232" i="1"/>
  <c r="AF1232" i="1" s="1"/>
  <c r="S1233" i="1"/>
  <c r="AB1261" i="1"/>
  <c r="X1257" i="1"/>
  <c r="A1258" i="1"/>
  <c r="K1257" i="1"/>
  <c r="J1234" i="1" l="1"/>
  <c r="M1236" i="1"/>
  <c r="N1236" i="1" s="1"/>
  <c r="P1236" i="1"/>
  <c r="Q1236" i="1"/>
  <c r="L1237" i="1"/>
  <c r="AC1235" i="1"/>
  <c r="AE1235" i="1" s="1"/>
  <c r="G1235" i="1"/>
  <c r="F1235" i="1" s="1"/>
  <c r="O1235" i="1" s="1"/>
  <c r="R1235" i="1" s="1"/>
  <c r="K1258" i="1"/>
  <c r="X1258" i="1"/>
  <c r="A1259" i="1"/>
  <c r="AB1262" i="1"/>
  <c r="Y1257" i="1"/>
  <c r="C1258" i="1"/>
  <c r="Z1257" i="1"/>
  <c r="AA1257" i="1" s="1"/>
  <c r="AH1257" i="1" s="1"/>
  <c r="AJ1258" i="1"/>
  <c r="I1258" i="1"/>
  <c r="H1258" i="1" s="1"/>
  <c r="T1233" i="1"/>
  <c r="AF1233" i="1" s="1"/>
  <c r="S1234" i="1"/>
  <c r="J1235" i="1" l="1"/>
  <c r="L1238" i="1"/>
  <c r="M1237" i="1"/>
  <c r="N1237" i="1" s="1"/>
  <c r="P1237" i="1"/>
  <c r="Q1237" i="1"/>
  <c r="G1236" i="1"/>
  <c r="F1236" i="1" s="1"/>
  <c r="O1236" i="1" s="1"/>
  <c r="R1236" i="1" s="1"/>
  <c r="AC1236" i="1"/>
  <c r="AE1236" i="1" s="1"/>
  <c r="AB1263" i="1"/>
  <c r="T1234" i="1"/>
  <c r="AF1234" i="1" s="1"/>
  <c r="S1235" i="1"/>
  <c r="A1260" i="1"/>
  <c r="K1259" i="1"/>
  <c r="X1259" i="1"/>
  <c r="Z1258" i="1"/>
  <c r="AA1258" i="1" s="1"/>
  <c r="AH1258" i="1" s="1"/>
  <c r="AJ1259" i="1"/>
  <c r="I1259" i="1"/>
  <c r="H1259" i="1" s="1"/>
  <c r="Y1258" i="1"/>
  <c r="C1259" i="1"/>
  <c r="AC1237" i="1" l="1"/>
  <c r="AE1237" i="1" s="1"/>
  <c r="G1237" i="1"/>
  <c r="F1237" i="1" s="1"/>
  <c r="J1237" i="1" s="1"/>
  <c r="J1236" i="1"/>
  <c r="L1239" i="1"/>
  <c r="M1238" i="1"/>
  <c r="N1238" i="1" s="1"/>
  <c r="P1238" i="1"/>
  <c r="Q1238" i="1"/>
  <c r="X1260" i="1"/>
  <c r="K1260" i="1"/>
  <c r="A1261" i="1"/>
  <c r="Y1259" i="1"/>
  <c r="C1260" i="1"/>
  <c r="Z1259" i="1"/>
  <c r="AA1259" i="1" s="1"/>
  <c r="AH1259" i="1" s="1"/>
  <c r="AJ1260" i="1"/>
  <c r="I1260" i="1"/>
  <c r="H1260" i="1" s="1"/>
  <c r="T1235" i="1"/>
  <c r="AF1235" i="1" s="1"/>
  <c r="S1236" i="1"/>
  <c r="AB1264" i="1"/>
  <c r="O1237" i="1" l="1"/>
  <c r="R1237" i="1" s="1"/>
  <c r="AC1238" i="1"/>
  <c r="AE1238" i="1" s="1"/>
  <c r="G1238" i="1"/>
  <c r="F1238" i="1" s="1"/>
  <c r="J1238" i="1" s="1"/>
  <c r="L1240" i="1"/>
  <c r="Q1239" i="1"/>
  <c r="M1239" i="1"/>
  <c r="N1239" i="1" s="1"/>
  <c r="P1239" i="1"/>
  <c r="T1236" i="1"/>
  <c r="AF1236" i="1" s="1"/>
  <c r="S1237" i="1"/>
  <c r="X1261" i="1"/>
  <c r="K1261" i="1"/>
  <c r="A1262" i="1"/>
  <c r="Z1260" i="1"/>
  <c r="AA1260" i="1" s="1"/>
  <c r="AH1260" i="1" s="1"/>
  <c r="I1261" i="1"/>
  <c r="H1261" i="1" s="1"/>
  <c r="Y1260" i="1"/>
  <c r="C1261" i="1"/>
  <c r="AJ1261" i="1"/>
  <c r="AB1265" i="1"/>
  <c r="O1238" i="1" l="1"/>
  <c r="R1238" i="1" s="1"/>
  <c r="AC1239" i="1"/>
  <c r="AE1239" i="1" s="1"/>
  <c r="G1239" i="1"/>
  <c r="F1239" i="1" s="1"/>
  <c r="O1239" i="1" s="1"/>
  <c r="R1239" i="1" s="1"/>
  <c r="P1240" i="1"/>
  <c r="Q1240" i="1"/>
  <c r="L1241" i="1"/>
  <c r="M1240" i="1"/>
  <c r="N1240" i="1" s="1"/>
  <c r="T1237" i="1"/>
  <c r="AF1237" i="1" s="1"/>
  <c r="S1238" i="1"/>
  <c r="X1262" i="1"/>
  <c r="A1263" i="1"/>
  <c r="K1262" i="1"/>
  <c r="AB1266" i="1"/>
  <c r="Y1261" i="1"/>
  <c r="C1262" i="1"/>
  <c r="AJ1262" i="1"/>
  <c r="Z1261" i="1"/>
  <c r="AA1261" i="1" s="1"/>
  <c r="AH1261" i="1" s="1"/>
  <c r="I1262" i="1"/>
  <c r="H1262" i="1" s="1"/>
  <c r="J1239" i="1" l="1"/>
  <c r="AC1240" i="1"/>
  <c r="AE1240" i="1" s="1"/>
  <c r="G1240" i="1"/>
  <c r="F1240" i="1" s="1"/>
  <c r="J1240" i="1" s="1"/>
  <c r="P1241" i="1"/>
  <c r="Q1241" i="1"/>
  <c r="L1242" i="1"/>
  <c r="M1241" i="1"/>
  <c r="N1241" i="1" s="1"/>
  <c r="AB1267" i="1"/>
  <c r="T1238" i="1"/>
  <c r="AF1238" i="1" s="1"/>
  <c r="S1239" i="1"/>
  <c r="Z1262" i="1"/>
  <c r="AA1262" i="1" s="1"/>
  <c r="AH1262" i="1" s="1"/>
  <c r="C1263" i="1"/>
  <c r="Y1262" i="1"/>
  <c r="AJ1263" i="1"/>
  <c r="I1263" i="1"/>
  <c r="H1263" i="1" s="1"/>
  <c r="A1264" i="1"/>
  <c r="X1263" i="1"/>
  <c r="K1263" i="1"/>
  <c r="O1240" i="1" l="1"/>
  <c r="R1240" i="1" s="1"/>
  <c r="AC1241" i="1"/>
  <c r="AE1241" i="1" s="1"/>
  <c r="G1241" i="1"/>
  <c r="F1241" i="1" s="1"/>
  <c r="J1241" i="1" s="1"/>
  <c r="P1242" i="1"/>
  <c r="Q1242" i="1"/>
  <c r="M1242" i="1"/>
  <c r="N1242" i="1" s="1"/>
  <c r="L1243" i="1"/>
  <c r="T1239" i="1"/>
  <c r="AF1239" i="1" s="1"/>
  <c r="S1240" i="1"/>
  <c r="Y1263" i="1"/>
  <c r="C1264" i="1"/>
  <c r="AJ1264" i="1"/>
  <c r="Z1263" i="1"/>
  <c r="AA1263" i="1" s="1"/>
  <c r="AH1263" i="1" s="1"/>
  <c r="I1264" i="1"/>
  <c r="H1264" i="1" s="1"/>
  <c r="AB1268" i="1"/>
  <c r="A1265" i="1"/>
  <c r="X1264" i="1"/>
  <c r="K1264" i="1"/>
  <c r="O1241" i="1" l="1"/>
  <c r="R1241" i="1" s="1"/>
  <c r="M1243" i="1"/>
  <c r="N1243" i="1" s="1"/>
  <c r="P1243" i="1"/>
  <c r="L1244" i="1"/>
  <c r="Q1243" i="1"/>
  <c r="G1242" i="1"/>
  <c r="F1242" i="1" s="1"/>
  <c r="J1242" i="1" s="1"/>
  <c r="AC1242" i="1"/>
  <c r="AE1242" i="1" s="1"/>
  <c r="T1240" i="1"/>
  <c r="AF1240" i="1" s="1"/>
  <c r="S1241" i="1"/>
  <c r="K1265" i="1"/>
  <c r="X1265" i="1"/>
  <c r="A1266" i="1"/>
  <c r="AJ1265" i="1"/>
  <c r="Y1264" i="1"/>
  <c r="I1265" i="1"/>
  <c r="H1265" i="1" s="1"/>
  <c r="C1265" i="1"/>
  <c r="Z1264" i="1"/>
  <c r="AA1264" i="1" s="1"/>
  <c r="AH1264" i="1" s="1"/>
  <c r="AB1269" i="1"/>
  <c r="O1242" i="1" l="1"/>
  <c r="R1242" i="1" s="1"/>
  <c r="L1245" i="1"/>
  <c r="P1244" i="1"/>
  <c r="M1244" i="1"/>
  <c r="N1244" i="1" s="1"/>
  <c r="Q1244" i="1"/>
  <c r="AC1243" i="1"/>
  <c r="AE1243" i="1" s="1"/>
  <c r="G1243" i="1"/>
  <c r="F1243" i="1" s="1"/>
  <c r="J1243" i="1" s="1"/>
  <c r="A1267" i="1"/>
  <c r="K1266" i="1"/>
  <c r="X1266" i="1"/>
  <c r="I1266" i="1"/>
  <c r="H1266" i="1" s="1"/>
  <c r="Z1265" i="1"/>
  <c r="AA1265" i="1" s="1"/>
  <c r="AH1265" i="1" s="1"/>
  <c r="C1266" i="1"/>
  <c r="Y1265" i="1"/>
  <c r="AJ1266" i="1"/>
  <c r="AB1270" i="1"/>
  <c r="T1241" i="1"/>
  <c r="AF1241" i="1" s="1"/>
  <c r="S1242" i="1"/>
  <c r="G1244" i="1" l="1"/>
  <c r="F1244" i="1" s="1"/>
  <c r="J1244" i="1" s="1"/>
  <c r="AC1244" i="1"/>
  <c r="AE1244" i="1" s="1"/>
  <c r="O1243" i="1"/>
  <c r="R1243" i="1" s="1"/>
  <c r="M1245" i="1"/>
  <c r="N1245" i="1" s="1"/>
  <c r="P1245" i="1"/>
  <c r="Q1245" i="1"/>
  <c r="L1246" i="1"/>
  <c r="AB1271" i="1"/>
  <c r="T1242" i="1"/>
  <c r="AF1242" i="1" s="1"/>
  <c r="S1243" i="1"/>
  <c r="A1268" i="1"/>
  <c r="X1267" i="1"/>
  <c r="K1267" i="1"/>
  <c r="AJ1267" i="1"/>
  <c r="Y1266" i="1"/>
  <c r="C1267" i="1"/>
  <c r="I1267" i="1"/>
  <c r="H1267" i="1" s="1"/>
  <c r="Z1266" i="1"/>
  <c r="AA1266" i="1" s="1"/>
  <c r="AH1266" i="1" s="1"/>
  <c r="O1244" i="1" l="1"/>
  <c r="R1244" i="1" s="1"/>
  <c r="AC1245" i="1"/>
  <c r="AE1245" i="1" s="1"/>
  <c r="G1245" i="1"/>
  <c r="F1245" i="1" s="1"/>
  <c r="J1245" i="1" s="1"/>
  <c r="L1247" i="1"/>
  <c r="M1246" i="1"/>
  <c r="N1246" i="1" s="1"/>
  <c r="P1246" i="1"/>
  <c r="Q1246" i="1"/>
  <c r="K1268" i="1"/>
  <c r="X1268" i="1"/>
  <c r="A1269" i="1"/>
  <c r="T1243" i="1"/>
  <c r="AF1243" i="1" s="1"/>
  <c r="S1244" i="1"/>
  <c r="AB1272" i="1"/>
  <c r="I1268" i="1"/>
  <c r="H1268" i="1" s="1"/>
  <c r="Z1267" i="1"/>
  <c r="AA1267" i="1" s="1"/>
  <c r="AH1267" i="1" s="1"/>
  <c r="C1268" i="1"/>
  <c r="AJ1268" i="1"/>
  <c r="Y1267" i="1"/>
  <c r="O1245" i="1" l="1"/>
  <c r="R1245" i="1" s="1"/>
  <c r="AC1246" i="1"/>
  <c r="AE1246" i="1" s="1"/>
  <c r="G1246" i="1"/>
  <c r="F1246" i="1" s="1"/>
  <c r="J1246" i="1" s="1"/>
  <c r="L1248" i="1"/>
  <c r="M1247" i="1"/>
  <c r="N1247" i="1" s="1"/>
  <c r="P1247" i="1"/>
  <c r="Q1247" i="1"/>
  <c r="AB1273" i="1"/>
  <c r="X1269" i="1"/>
  <c r="K1269" i="1"/>
  <c r="A1270" i="1"/>
  <c r="Y1268" i="1"/>
  <c r="AJ1269" i="1"/>
  <c r="C1269" i="1"/>
  <c r="Z1268" i="1"/>
  <c r="AA1268" i="1" s="1"/>
  <c r="AH1268" i="1" s="1"/>
  <c r="I1269" i="1"/>
  <c r="H1269" i="1" s="1"/>
  <c r="T1244" i="1"/>
  <c r="AF1244" i="1" s="1"/>
  <c r="S1245" i="1"/>
  <c r="O1246" i="1" l="1"/>
  <c r="R1246" i="1" s="1"/>
  <c r="AC1247" i="1"/>
  <c r="AE1247" i="1" s="1"/>
  <c r="G1247" i="1"/>
  <c r="F1247" i="1" s="1"/>
  <c r="O1247" i="1" s="1"/>
  <c r="R1247" i="1" s="1"/>
  <c r="Q1248" i="1"/>
  <c r="L1249" i="1"/>
  <c r="M1248" i="1"/>
  <c r="N1248" i="1" s="1"/>
  <c r="P1248" i="1"/>
  <c r="AB1274" i="1"/>
  <c r="X1270" i="1"/>
  <c r="A1271" i="1"/>
  <c r="K1270" i="1"/>
  <c r="T1245" i="1"/>
  <c r="AF1245" i="1" s="1"/>
  <c r="S1246" i="1"/>
  <c r="Z1269" i="1"/>
  <c r="AA1269" i="1" s="1"/>
  <c r="AH1269" i="1" s="1"/>
  <c r="C1270" i="1"/>
  <c r="AJ1270" i="1"/>
  <c r="I1270" i="1"/>
  <c r="H1270" i="1" s="1"/>
  <c r="Y1269" i="1"/>
  <c r="J1247" i="1" l="1"/>
  <c r="AC1248" i="1"/>
  <c r="AE1248" i="1" s="1"/>
  <c r="G1248" i="1"/>
  <c r="F1248" i="1" s="1"/>
  <c r="J1248" i="1" s="1"/>
  <c r="L1250" i="1"/>
  <c r="M1249" i="1"/>
  <c r="N1249" i="1" s="1"/>
  <c r="Z1270" i="1"/>
  <c r="AA1270" i="1" s="1"/>
  <c r="AH1270" i="1" s="1"/>
  <c r="C1271" i="1"/>
  <c r="I1271" i="1"/>
  <c r="H1271" i="1" s="1"/>
  <c r="Y1270" i="1"/>
  <c r="AJ1271" i="1"/>
  <c r="T1246" i="1"/>
  <c r="AF1246" i="1" s="1"/>
  <c r="S1247" i="1"/>
  <c r="AB1275" i="1"/>
  <c r="X1271" i="1"/>
  <c r="K1271" i="1"/>
  <c r="A1272" i="1"/>
  <c r="O1248" i="1" l="1"/>
  <c r="R1248" i="1" s="1"/>
  <c r="AC1249" i="1"/>
  <c r="AE1249" i="1" s="1"/>
  <c r="G1249" i="1"/>
  <c r="F1249" i="1" s="1"/>
  <c r="J1249" i="1" s="1"/>
  <c r="M1250" i="1"/>
  <c r="N1250" i="1" s="1"/>
  <c r="L1251" i="1"/>
  <c r="T1247" i="1"/>
  <c r="AF1247" i="1" s="1"/>
  <c r="S1248" i="1"/>
  <c r="X1272" i="1"/>
  <c r="K1272" i="1"/>
  <c r="A1273" i="1"/>
  <c r="C1272" i="1"/>
  <c r="Y1271" i="1"/>
  <c r="AJ1272" i="1"/>
  <c r="I1272" i="1"/>
  <c r="H1272" i="1" s="1"/>
  <c r="Z1271" i="1"/>
  <c r="AA1271" i="1" s="1"/>
  <c r="AH1271" i="1" s="1"/>
  <c r="AB1276" i="1"/>
  <c r="P1249" i="1" l="1"/>
  <c r="Q1249" i="1" s="1"/>
  <c r="Q1250" i="1" s="1"/>
  <c r="Q1251" i="1" s="1"/>
  <c r="O1249" i="1"/>
  <c r="L1252" i="1"/>
  <c r="M1251" i="1"/>
  <c r="N1251" i="1" s="1"/>
  <c r="G1250" i="1"/>
  <c r="F1250" i="1" s="1"/>
  <c r="J1250" i="1" s="1"/>
  <c r="AC1250" i="1"/>
  <c r="AE1250" i="1" s="1"/>
  <c r="AB1277" i="1"/>
  <c r="T1248" i="1"/>
  <c r="S1249" i="1"/>
  <c r="Z1272" i="1"/>
  <c r="AA1272" i="1" s="1"/>
  <c r="AH1272" i="1" s="1"/>
  <c r="AJ1273" i="1"/>
  <c r="C1273" i="1"/>
  <c r="Y1272" i="1"/>
  <c r="I1273" i="1"/>
  <c r="H1273" i="1" s="1"/>
  <c r="A1274" i="1"/>
  <c r="K1273" i="1"/>
  <c r="X1273" i="1"/>
  <c r="P1250" i="1" l="1"/>
  <c r="P1251" i="1" s="1"/>
  <c r="P1252" i="1" s="1"/>
  <c r="R1249" i="1"/>
  <c r="AC1251" i="1"/>
  <c r="AE1251" i="1" s="1"/>
  <c r="G1251" i="1"/>
  <c r="F1251" i="1" s="1"/>
  <c r="O1251" i="1" s="1"/>
  <c r="R1251" i="1" s="1"/>
  <c r="O1250" i="1"/>
  <c r="R1250" i="1" s="1"/>
  <c r="M1252" i="1"/>
  <c r="N1252" i="1" s="1"/>
  <c r="L1253" i="1"/>
  <c r="Q1252" i="1"/>
  <c r="Z1273" i="1"/>
  <c r="AA1273" i="1" s="1"/>
  <c r="AH1273" i="1" s="1"/>
  <c r="C1274" i="1"/>
  <c r="Y1273" i="1"/>
  <c r="AJ1274" i="1"/>
  <c r="I1274" i="1"/>
  <c r="H1274" i="1" s="1"/>
  <c r="AF1248" i="1"/>
  <c r="AA1248" i="1"/>
  <c r="X1274" i="1"/>
  <c r="K1274" i="1"/>
  <c r="A1275" i="1"/>
  <c r="AB1278" i="1"/>
  <c r="T1249" i="1"/>
  <c r="AF1249" i="1" s="1"/>
  <c r="S1250" i="1"/>
  <c r="J1251" i="1" l="1"/>
  <c r="M1253" i="1"/>
  <c r="N1253" i="1" s="1"/>
  <c r="P1253" i="1"/>
  <c r="Q1253" i="1"/>
  <c r="L1254" i="1"/>
  <c r="AC1252" i="1"/>
  <c r="AE1252" i="1" s="1"/>
  <c r="G1252" i="1"/>
  <c r="F1252" i="1" s="1"/>
  <c r="O1252" i="1" s="1"/>
  <c r="R1252" i="1" s="1"/>
  <c r="AH1248" i="1"/>
  <c r="AB1279" i="1"/>
  <c r="Y1274" i="1"/>
  <c r="C1275" i="1"/>
  <c r="I1275" i="1"/>
  <c r="H1275" i="1" s="1"/>
  <c r="Z1274" i="1"/>
  <c r="AA1274" i="1" s="1"/>
  <c r="AH1274" i="1" s="1"/>
  <c r="AJ1275" i="1"/>
  <c r="T1250" i="1"/>
  <c r="AF1250" i="1" s="1"/>
  <c r="S1251" i="1"/>
  <c r="X1275" i="1"/>
  <c r="K1275" i="1"/>
  <c r="A1276" i="1"/>
  <c r="J1252" i="1" l="1"/>
  <c r="Q1254" i="1"/>
  <c r="L1255" i="1"/>
  <c r="M1254" i="1"/>
  <c r="N1254" i="1" s="1"/>
  <c r="P1254" i="1"/>
  <c r="G1253" i="1"/>
  <c r="F1253" i="1" s="1"/>
  <c r="J1253" i="1" s="1"/>
  <c r="AC1253" i="1"/>
  <c r="AE1253" i="1" s="1"/>
  <c r="K1276" i="1"/>
  <c r="A1277" i="1"/>
  <c r="X1276" i="1"/>
  <c r="Z1275" i="1"/>
  <c r="AA1275" i="1" s="1"/>
  <c r="AH1275" i="1" s="1"/>
  <c r="C1276" i="1"/>
  <c r="Y1275" i="1"/>
  <c r="AJ1276" i="1"/>
  <c r="I1276" i="1"/>
  <c r="H1276" i="1" s="1"/>
  <c r="AB1280" i="1"/>
  <c r="T1251" i="1"/>
  <c r="AF1251" i="1" s="1"/>
  <c r="S1252" i="1"/>
  <c r="AC1254" i="1" l="1"/>
  <c r="AE1254" i="1" s="1"/>
  <c r="G1254" i="1"/>
  <c r="F1254" i="1" s="1"/>
  <c r="O1254" i="1" s="1"/>
  <c r="R1254" i="1" s="1"/>
  <c r="L1256" i="1"/>
  <c r="P1255" i="1"/>
  <c r="Q1255" i="1"/>
  <c r="M1255" i="1"/>
  <c r="N1255" i="1" s="1"/>
  <c r="O1253" i="1"/>
  <c r="R1253" i="1" s="1"/>
  <c r="T1252" i="1"/>
  <c r="AF1252" i="1" s="1"/>
  <c r="S1253" i="1"/>
  <c r="X1277" i="1"/>
  <c r="K1277" i="1"/>
  <c r="A1278" i="1"/>
  <c r="C1277" i="1"/>
  <c r="I1277" i="1"/>
  <c r="H1277" i="1" s="1"/>
  <c r="Z1276" i="1"/>
  <c r="Y1276" i="1"/>
  <c r="AJ1277" i="1"/>
  <c r="AB1281" i="1"/>
  <c r="J1254" i="1" l="1"/>
  <c r="AC1255" i="1"/>
  <c r="AE1255" i="1" s="1"/>
  <c r="G1255" i="1"/>
  <c r="F1255" i="1" s="1"/>
  <c r="O1255" i="1" s="1"/>
  <c r="R1255" i="1" s="1"/>
  <c r="L1257" i="1"/>
  <c r="P1256" i="1"/>
  <c r="M1256" i="1"/>
  <c r="N1256" i="1" s="1"/>
  <c r="Q1256" i="1"/>
  <c r="I1278" i="1"/>
  <c r="H1278" i="1" s="1"/>
  <c r="Y1277" i="1"/>
  <c r="C1278" i="1"/>
  <c r="AJ1278" i="1"/>
  <c r="Z1277" i="1"/>
  <c r="AA1277" i="1" s="1"/>
  <c r="AH1277" i="1" s="1"/>
  <c r="T1253" i="1"/>
  <c r="AF1253" i="1" s="1"/>
  <c r="S1254" i="1"/>
  <c r="AB1282" i="1"/>
  <c r="X1278" i="1"/>
  <c r="A1279" i="1"/>
  <c r="K1278" i="1"/>
  <c r="AC1256" i="1" l="1"/>
  <c r="AE1256" i="1" s="1"/>
  <c r="G1256" i="1"/>
  <c r="F1256" i="1" s="1"/>
  <c r="J1256" i="1" s="1"/>
  <c r="P1257" i="1"/>
  <c r="Q1257" i="1"/>
  <c r="L1258" i="1"/>
  <c r="M1257" i="1"/>
  <c r="N1257" i="1" s="1"/>
  <c r="J1255" i="1"/>
  <c r="C1279" i="1"/>
  <c r="Z1278" i="1"/>
  <c r="AA1278" i="1" s="1"/>
  <c r="AH1278" i="1" s="1"/>
  <c r="I1279" i="1"/>
  <c r="H1279" i="1" s="1"/>
  <c r="Y1278" i="1"/>
  <c r="AJ1279" i="1"/>
  <c r="T1254" i="1"/>
  <c r="AF1254" i="1" s="1"/>
  <c r="S1255" i="1"/>
  <c r="A1280" i="1"/>
  <c r="X1279" i="1"/>
  <c r="K1279" i="1"/>
  <c r="AB1283" i="1"/>
  <c r="O1256" i="1" l="1"/>
  <c r="R1256" i="1" s="1"/>
  <c r="G1257" i="1"/>
  <c r="F1257" i="1" s="1"/>
  <c r="J1257" i="1" s="1"/>
  <c r="AC1257" i="1"/>
  <c r="AE1257" i="1" s="1"/>
  <c r="M1258" i="1"/>
  <c r="N1258" i="1" s="1"/>
  <c r="P1258" i="1"/>
  <c r="Q1258" i="1"/>
  <c r="L1259" i="1"/>
  <c r="AB1284" i="1"/>
  <c r="K1280" i="1"/>
  <c r="X1280" i="1"/>
  <c r="A1281" i="1"/>
  <c r="AJ1280" i="1"/>
  <c r="Y1279" i="1"/>
  <c r="I1280" i="1"/>
  <c r="H1280" i="1" s="1"/>
  <c r="Z1279" i="1"/>
  <c r="AA1279" i="1" s="1"/>
  <c r="AH1279" i="1" s="1"/>
  <c r="C1280" i="1"/>
  <c r="T1255" i="1"/>
  <c r="AF1255" i="1" s="1"/>
  <c r="S1256" i="1"/>
  <c r="O1257" i="1" l="1"/>
  <c r="R1257" i="1" s="1"/>
  <c r="M1259" i="1"/>
  <c r="N1259" i="1" s="1"/>
  <c r="L1260" i="1"/>
  <c r="P1259" i="1"/>
  <c r="Q1259" i="1"/>
  <c r="AC1258" i="1"/>
  <c r="AE1258" i="1" s="1"/>
  <c r="G1258" i="1"/>
  <c r="F1258" i="1" s="1"/>
  <c r="O1258" i="1" s="1"/>
  <c r="R1258" i="1" s="1"/>
  <c r="AB1285" i="1"/>
  <c r="T1256" i="1"/>
  <c r="AF1256" i="1" s="1"/>
  <c r="S1257" i="1"/>
  <c r="C1281" i="1"/>
  <c r="Z1280" i="1"/>
  <c r="AA1280" i="1" s="1"/>
  <c r="AH1280" i="1" s="1"/>
  <c r="AJ1281" i="1"/>
  <c r="I1281" i="1"/>
  <c r="H1281" i="1" s="1"/>
  <c r="Y1280" i="1"/>
  <c r="A1282" i="1"/>
  <c r="X1281" i="1"/>
  <c r="K1281" i="1"/>
  <c r="J1258" i="1" l="1"/>
  <c r="M1260" i="1"/>
  <c r="N1260" i="1" s="1"/>
  <c r="Q1260" i="1"/>
  <c r="P1260" i="1"/>
  <c r="L1261" i="1"/>
  <c r="G1259" i="1"/>
  <c r="F1259" i="1" s="1"/>
  <c r="J1259" i="1" s="1"/>
  <c r="AC1259" i="1"/>
  <c r="AE1259" i="1" s="1"/>
  <c r="AB1286" i="1"/>
  <c r="T1257" i="1"/>
  <c r="AF1257" i="1" s="1"/>
  <c r="S1258" i="1"/>
  <c r="K1282" i="1"/>
  <c r="X1282" i="1"/>
  <c r="A1283" i="1"/>
  <c r="AJ1282" i="1"/>
  <c r="Y1281" i="1"/>
  <c r="I1282" i="1"/>
  <c r="H1282" i="1" s="1"/>
  <c r="Z1281" i="1"/>
  <c r="AA1281" i="1" s="1"/>
  <c r="AH1281" i="1" s="1"/>
  <c r="C1282" i="1"/>
  <c r="Q1261" i="1" l="1"/>
  <c r="L1262" i="1"/>
  <c r="M1261" i="1"/>
  <c r="N1261" i="1" s="1"/>
  <c r="P1261" i="1"/>
  <c r="G1260" i="1"/>
  <c r="F1260" i="1" s="1"/>
  <c r="O1260" i="1" s="1"/>
  <c r="R1260" i="1" s="1"/>
  <c r="AC1260" i="1"/>
  <c r="AE1260" i="1" s="1"/>
  <c r="O1259" i="1"/>
  <c r="R1259" i="1" s="1"/>
  <c r="K1283" i="1"/>
  <c r="X1283" i="1"/>
  <c r="A1284" i="1"/>
  <c r="C1283" i="1"/>
  <c r="Z1282" i="1"/>
  <c r="AA1282" i="1" s="1"/>
  <c r="AH1282" i="1" s="1"/>
  <c r="AJ1283" i="1"/>
  <c r="I1283" i="1"/>
  <c r="H1283" i="1" s="1"/>
  <c r="Y1282" i="1"/>
  <c r="AB1287" i="1"/>
  <c r="T1258" i="1"/>
  <c r="AF1258" i="1" s="1"/>
  <c r="S1259" i="1"/>
  <c r="AC1261" i="1" l="1"/>
  <c r="AE1261" i="1" s="1"/>
  <c r="G1261" i="1"/>
  <c r="F1261" i="1" s="1"/>
  <c r="J1261" i="1" s="1"/>
  <c r="J1260" i="1"/>
  <c r="P1262" i="1"/>
  <c r="Q1262" i="1"/>
  <c r="M1262" i="1"/>
  <c r="N1262" i="1" s="1"/>
  <c r="L1263" i="1"/>
  <c r="A1285" i="1"/>
  <c r="X1284" i="1"/>
  <c r="K1284" i="1"/>
  <c r="AJ1284" i="1"/>
  <c r="Y1283" i="1"/>
  <c r="I1284" i="1"/>
  <c r="H1284" i="1" s="1"/>
  <c r="C1284" i="1"/>
  <c r="Z1283" i="1"/>
  <c r="AA1283" i="1" s="1"/>
  <c r="AH1283" i="1" s="1"/>
  <c r="T1259" i="1"/>
  <c r="AF1259" i="1" s="1"/>
  <c r="S1260" i="1"/>
  <c r="AB1288" i="1"/>
  <c r="O1261" i="1" l="1"/>
  <c r="R1261" i="1" s="1"/>
  <c r="AC1262" i="1"/>
  <c r="AE1262" i="1" s="1"/>
  <c r="G1262" i="1"/>
  <c r="F1262" i="1" s="1"/>
  <c r="J1262" i="1" s="1"/>
  <c r="L1264" i="1"/>
  <c r="P1263" i="1"/>
  <c r="Q1263" i="1"/>
  <c r="M1263" i="1"/>
  <c r="N1263" i="1" s="1"/>
  <c r="T1260" i="1"/>
  <c r="AF1260" i="1" s="1"/>
  <c r="S1261" i="1"/>
  <c r="AB1289" i="1"/>
  <c r="Z1284" i="1"/>
  <c r="AA1284" i="1" s="1"/>
  <c r="AH1284" i="1" s="1"/>
  <c r="C1285" i="1"/>
  <c r="AJ1285" i="1"/>
  <c r="Y1284" i="1"/>
  <c r="I1285" i="1"/>
  <c r="H1285" i="1" s="1"/>
  <c r="K1285" i="1"/>
  <c r="X1285" i="1"/>
  <c r="A1286" i="1"/>
  <c r="O1262" i="1" l="1"/>
  <c r="R1262" i="1" s="1"/>
  <c r="L1265" i="1"/>
  <c r="Q1264" i="1"/>
  <c r="M1264" i="1"/>
  <c r="N1264" i="1" s="1"/>
  <c r="P1264" i="1"/>
  <c r="AC1263" i="1"/>
  <c r="AE1263" i="1" s="1"/>
  <c r="G1263" i="1"/>
  <c r="F1263" i="1" s="1"/>
  <c r="J1263" i="1" s="1"/>
  <c r="AB1290" i="1"/>
  <c r="T1261" i="1"/>
  <c r="AF1261" i="1" s="1"/>
  <c r="S1262" i="1"/>
  <c r="AJ1286" i="1"/>
  <c r="Y1285" i="1"/>
  <c r="I1286" i="1"/>
  <c r="H1286" i="1" s="1"/>
  <c r="Z1285" i="1"/>
  <c r="AA1285" i="1" s="1"/>
  <c r="AH1285" i="1" s="1"/>
  <c r="C1286" i="1"/>
  <c r="A1287" i="1"/>
  <c r="X1286" i="1"/>
  <c r="K1286" i="1"/>
  <c r="AC1264" i="1" l="1"/>
  <c r="AE1264" i="1" s="1"/>
  <c r="G1264" i="1"/>
  <c r="F1264" i="1" s="1"/>
  <c r="O1264" i="1" s="1"/>
  <c r="R1264" i="1" s="1"/>
  <c r="O1263" i="1"/>
  <c r="R1263" i="1" s="1"/>
  <c r="L1266" i="1"/>
  <c r="M1265" i="1"/>
  <c r="N1265" i="1" s="1"/>
  <c r="P1265" i="1"/>
  <c r="Q1265" i="1"/>
  <c r="AB1291" i="1"/>
  <c r="C1287" i="1"/>
  <c r="Z1286" i="1"/>
  <c r="AA1286" i="1" s="1"/>
  <c r="AH1286" i="1" s="1"/>
  <c r="AJ1287" i="1"/>
  <c r="I1287" i="1"/>
  <c r="H1287" i="1" s="1"/>
  <c r="Y1286" i="1"/>
  <c r="A1288" i="1"/>
  <c r="X1287" i="1"/>
  <c r="K1287" i="1"/>
  <c r="T1262" i="1"/>
  <c r="AF1262" i="1" s="1"/>
  <c r="S1263" i="1"/>
  <c r="J1264" i="1" l="1"/>
  <c r="L1267" i="1"/>
  <c r="P1266" i="1"/>
  <c r="M1266" i="1"/>
  <c r="N1266" i="1" s="1"/>
  <c r="Q1266" i="1"/>
  <c r="AC1265" i="1"/>
  <c r="AE1265" i="1" s="1"/>
  <c r="G1265" i="1"/>
  <c r="F1265" i="1" s="1"/>
  <c r="J1265" i="1" s="1"/>
  <c r="T1263" i="1"/>
  <c r="AF1263" i="1" s="1"/>
  <c r="S1264" i="1"/>
  <c r="Y1287" i="1"/>
  <c r="C1288" i="1"/>
  <c r="AJ1288" i="1"/>
  <c r="Z1287" i="1"/>
  <c r="AA1287" i="1" s="1"/>
  <c r="AH1287" i="1" s="1"/>
  <c r="I1288" i="1"/>
  <c r="H1288" i="1" s="1"/>
  <c r="AB1292" i="1"/>
  <c r="X1288" i="1"/>
  <c r="K1288" i="1"/>
  <c r="A1289" i="1"/>
  <c r="AC1266" i="1" l="1"/>
  <c r="AE1266" i="1" s="1"/>
  <c r="G1266" i="1"/>
  <c r="F1266" i="1" s="1"/>
  <c r="J1266" i="1" s="1"/>
  <c r="O1265" i="1"/>
  <c r="R1265" i="1" s="1"/>
  <c r="L1268" i="1"/>
  <c r="Q1267" i="1"/>
  <c r="M1267" i="1"/>
  <c r="N1267" i="1" s="1"/>
  <c r="P1267" i="1"/>
  <c r="T1264" i="1"/>
  <c r="AF1264" i="1" s="1"/>
  <c r="S1265" i="1"/>
  <c r="AB1293" i="1"/>
  <c r="AJ1289" i="1"/>
  <c r="Z1288" i="1"/>
  <c r="AA1288" i="1" s="1"/>
  <c r="AH1288" i="1" s="1"/>
  <c r="I1289" i="1"/>
  <c r="H1289" i="1" s="1"/>
  <c r="C1289" i="1"/>
  <c r="Y1288" i="1"/>
  <c r="K1289" i="1"/>
  <c r="A1290" i="1"/>
  <c r="X1289" i="1"/>
  <c r="O1266" i="1" l="1"/>
  <c r="R1266" i="1" s="1"/>
  <c r="G1267" i="1"/>
  <c r="F1267" i="1" s="1"/>
  <c r="O1267" i="1" s="1"/>
  <c r="R1267" i="1" s="1"/>
  <c r="AC1267" i="1"/>
  <c r="AE1267" i="1" s="1"/>
  <c r="L1269" i="1"/>
  <c r="P1268" i="1"/>
  <c r="M1268" i="1"/>
  <c r="N1268" i="1" s="1"/>
  <c r="Q1268" i="1"/>
  <c r="T1265" i="1"/>
  <c r="AF1265" i="1" s="1"/>
  <c r="S1266" i="1"/>
  <c r="AJ1290" i="1"/>
  <c r="Y1289" i="1"/>
  <c r="I1290" i="1"/>
  <c r="H1290" i="1" s="1"/>
  <c r="Z1289" i="1"/>
  <c r="AA1289" i="1" s="1"/>
  <c r="AH1289" i="1" s="1"/>
  <c r="C1290" i="1"/>
  <c r="AB1294" i="1"/>
  <c r="K1290" i="1"/>
  <c r="A1291" i="1"/>
  <c r="X1290" i="1"/>
  <c r="J1267" i="1" l="1"/>
  <c r="G1268" i="1"/>
  <c r="F1268" i="1" s="1"/>
  <c r="J1268" i="1" s="1"/>
  <c r="AC1268" i="1"/>
  <c r="AE1268" i="1" s="1"/>
  <c r="L1270" i="1"/>
  <c r="Q1269" i="1"/>
  <c r="M1269" i="1"/>
  <c r="N1269" i="1" s="1"/>
  <c r="P1269" i="1"/>
  <c r="AB1295" i="1"/>
  <c r="A1292" i="1"/>
  <c r="K1291" i="1"/>
  <c r="X1291" i="1"/>
  <c r="AJ1291" i="1"/>
  <c r="Z1290" i="1"/>
  <c r="AA1290" i="1" s="1"/>
  <c r="AH1290" i="1" s="1"/>
  <c r="I1291" i="1"/>
  <c r="H1291" i="1" s="1"/>
  <c r="C1291" i="1"/>
  <c r="Y1290" i="1"/>
  <c r="T1266" i="1"/>
  <c r="AF1266" i="1" s="1"/>
  <c r="S1267" i="1"/>
  <c r="O1268" i="1" l="1"/>
  <c r="R1268" i="1" s="1"/>
  <c r="G1269" i="1"/>
  <c r="F1269" i="1" s="1"/>
  <c r="J1269" i="1" s="1"/>
  <c r="AC1269" i="1"/>
  <c r="AE1269" i="1" s="1"/>
  <c r="P1270" i="1"/>
  <c r="Q1270" i="1"/>
  <c r="L1271" i="1"/>
  <c r="M1270" i="1"/>
  <c r="N1270" i="1" s="1"/>
  <c r="I1292" i="1"/>
  <c r="H1292" i="1" s="1"/>
  <c r="Y1291" i="1"/>
  <c r="C1292" i="1"/>
  <c r="AJ1292" i="1"/>
  <c r="Z1291" i="1"/>
  <c r="AA1291" i="1" s="1"/>
  <c r="AH1291" i="1" s="1"/>
  <c r="T1267" i="1"/>
  <c r="AF1267" i="1" s="1"/>
  <c r="S1268" i="1"/>
  <c r="K1292" i="1"/>
  <c r="X1292" i="1"/>
  <c r="A1293" i="1"/>
  <c r="AB1296" i="1"/>
  <c r="O1269" i="1" l="1"/>
  <c r="R1269" i="1" s="1"/>
  <c r="AC1270" i="1"/>
  <c r="AE1270" i="1" s="1"/>
  <c r="G1270" i="1"/>
  <c r="F1270" i="1" s="1"/>
  <c r="O1270" i="1" s="1"/>
  <c r="R1270" i="1" s="1"/>
  <c r="P1271" i="1"/>
  <c r="Q1271" i="1"/>
  <c r="L1272" i="1"/>
  <c r="M1271" i="1"/>
  <c r="N1271" i="1" s="1"/>
  <c r="Z1292" i="1"/>
  <c r="AA1292" i="1" s="1"/>
  <c r="AH1292" i="1" s="1"/>
  <c r="C1293" i="1"/>
  <c r="AJ1293" i="1"/>
  <c r="Y1292" i="1"/>
  <c r="I1293" i="1"/>
  <c r="H1293" i="1" s="1"/>
  <c r="AB1297" i="1"/>
  <c r="T1268" i="1"/>
  <c r="AF1268" i="1" s="1"/>
  <c r="S1269" i="1"/>
  <c r="A1294" i="1"/>
  <c r="X1293" i="1"/>
  <c r="K1293" i="1"/>
  <c r="J1270" i="1" l="1"/>
  <c r="AC1271" i="1"/>
  <c r="AE1271" i="1" s="1"/>
  <c r="G1271" i="1"/>
  <c r="F1271" i="1" s="1"/>
  <c r="O1271" i="1" s="1"/>
  <c r="R1271" i="1" s="1"/>
  <c r="P1272" i="1"/>
  <c r="Q1272" i="1"/>
  <c r="M1272" i="1"/>
  <c r="N1272" i="1" s="1"/>
  <c r="L1273" i="1"/>
  <c r="A1295" i="1"/>
  <c r="X1294" i="1"/>
  <c r="K1294" i="1"/>
  <c r="AB1298" i="1"/>
  <c r="AJ1294" i="1"/>
  <c r="Y1293" i="1"/>
  <c r="I1294" i="1"/>
  <c r="H1294" i="1" s="1"/>
  <c r="Z1293" i="1"/>
  <c r="AA1293" i="1" s="1"/>
  <c r="AH1293" i="1" s="1"/>
  <c r="C1294" i="1"/>
  <c r="T1269" i="1"/>
  <c r="AF1269" i="1" s="1"/>
  <c r="S1270" i="1"/>
  <c r="J1271" i="1" l="1"/>
  <c r="M1273" i="1"/>
  <c r="N1273" i="1" s="1"/>
  <c r="P1273" i="1"/>
  <c r="Q1273" i="1"/>
  <c r="L1274" i="1"/>
  <c r="AC1272" i="1"/>
  <c r="AE1272" i="1" s="1"/>
  <c r="G1272" i="1"/>
  <c r="F1272" i="1" s="1"/>
  <c r="J1272" i="1" s="1"/>
  <c r="AB1299" i="1"/>
  <c r="C1295" i="1"/>
  <c r="Z1294" i="1"/>
  <c r="AA1294" i="1" s="1"/>
  <c r="AH1294" i="1" s="1"/>
  <c r="AJ1295" i="1"/>
  <c r="I1295" i="1"/>
  <c r="H1295" i="1" s="1"/>
  <c r="Y1294" i="1"/>
  <c r="K1295" i="1"/>
  <c r="X1295" i="1"/>
  <c r="A1296" i="1"/>
  <c r="T1270" i="1"/>
  <c r="AF1270" i="1" s="1"/>
  <c r="S1271" i="1"/>
  <c r="O1272" i="1" l="1"/>
  <c r="R1272" i="1" s="1"/>
  <c r="P1274" i="1"/>
  <c r="Q1274" i="1"/>
  <c r="L1275" i="1"/>
  <c r="M1274" i="1"/>
  <c r="N1274" i="1" s="1"/>
  <c r="AC1273" i="1"/>
  <c r="AE1273" i="1" s="1"/>
  <c r="G1273" i="1"/>
  <c r="F1273" i="1" s="1"/>
  <c r="J1273" i="1" s="1"/>
  <c r="T1271" i="1"/>
  <c r="AF1271" i="1" s="1"/>
  <c r="S1272" i="1"/>
  <c r="K1296" i="1"/>
  <c r="A1297" i="1"/>
  <c r="X1296" i="1"/>
  <c r="AB1300" i="1"/>
  <c r="Y1295" i="1"/>
  <c r="C1296" i="1"/>
  <c r="AJ1296" i="1"/>
  <c r="Z1295" i="1"/>
  <c r="AA1295" i="1" s="1"/>
  <c r="AH1295" i="1" s="1"/>
  <c r="I1296" i="1"/>
  <c r="H1296" i="1" s="1"/>
  <c r="AC1274" i="1" l="1"/>
  <c r="AE1274" i="1" s="1"/>
  <c r="G1274" i="1"/>
  <c r="F1274" i="1" s="1"/>
  <c r="J1274" i="1" s="1"/>
  <c r="L1276" i="1"/>
  <c r="M1275" i="1"/>
  <c r="N1275" i="1" s="1"/>
  <c r="Q1275" i="1"/>
  <c r="P1275" i="1"/>
  <c r="O1273" i="1"/>
  <c r="R1273" i="1" s="1"/>
  <c r="T1272" i="1"/>
  <c r="AF1272" i="1" s="1"/>
  <c r="S1273" i="1"/>
  <c r="A1298" i="1"/>
  <c r="K1297" i="1"/>
  <c r="X1297" i="1"/>
  <c r="AB1301" i="1"/>
  <c r="Y1296" i="1"/>
  <c r="C1297" i="1"/>
  <c r="AJ1297" i="1"/>
  <c r="Z1296" i="1"/>
  <c r="AA1296" i="1" s="1"/>
  <c r="AH1296" i="1" s="1"/>
  <c r="I1297" i="1"/>
  <c r="H1297" i="1" s="1"/>
  <c r="O1274" i="1" l="1"/>
  <c r="R1274" i="1" s="1"/>
  <c r="AC1275" i="1"/>
  <c r="AE1275" i="1" s="1"/>
  <c r="G1275" i="1"/>
  <c r="F1275" i="1" s="1"/>
  <c r="O1275" i="1" s="1"/>
  <c r="R1275" i="1" s="1"/>
  <c r="M1276" i="1"/>
  <c r="N1276" i="1" s="1"/>
  <c r="Q1276" i="1"/>
  <c r="P1276" i="1"/>
  <c r="L1277" i="1"/>
  <c r="T1273" i="1"/>
  <c r="AF1273" i="1" s="1"/>
  <c r="S1274" i="1"/>
  <c r="K1298" i="1"/>
  <c r="X1298" i="1"/>
  <c r="A1299" i="1"/>
  <c r="AB1302" i="1"/>
  <c r="Z1297" i="1"/>
  <c r="AA1297" i="1" s="1"/>
  <c r="AH1297" i="1" s="1"/>
  <c r="AJ1298" i="1"/>
  <c r="I1298" i="1"/>
  <c r="H1298" i="1" s="1"/>
  <c r="Y1297" i="1"/>
  <c r="C1298" i="1"/>
  <c r="J1275" i="1" l="1"/>
  <c r="M1277" i="1"/>
  <c r="N1277" i="1" s="1"/>
  <c r="L1278" i="1"/>
  <c r="AC1276" i="1"/>
  <c r="AE1276" i="1" s="1"/>
  <c r="G1276" i="1"/>
  <c r="F1276" i="1" s="1"/>
  <c r="J1276" i="1" s="1"/>
  <c r="Y1298" i="1"/>
  <c r="C1299" i="1"/>
  <c r="AJ1299" i="1"/>
  <c r="Z1298" i="1"/>
  <c r="AA1298" i="1" s="1"/>
  <c r="AH1298" i="1" s="1"/>
  <c r="I1299" i="1"/>
  <c r="H1299" i="1" s="1"/>
  <c r="AB1303" i="1"/>
  <c r="K1299" i="1"/>
  <c r="X1299" i="1"/>
  <c r="A1300" i="1"/>
  <c r="T1274" i="1"/>
  <c r="AF1274" i="1" s="1"/>
  <c r="S1275" i="1"/>
  <c r="O1276" i="1" l="1"/>
  <c r="R1276" i="1" s="1"/>
  <c r="M1278" i="1"/>
  <c r="N1278" i="1" s="1"/>
  <c r="L1279" i="1"/>
  <c r="AC1277" i="1"/>
  <c r="AE1277" i="1" s="1"/>
  <c r="G1277" i="1"/>
  <c r="F1277" i="1" s="1"/>
  <c r="J1277" i="1" s="1"/>
  <c r="X1300" i="1"/>
  <c r="K1300" i="1"/>
  <c r="A1301" i="1"/>
  <c r="T1275" i="1"/>
  <c r="AF1275" i="1" s="1"/>
  <c r="S1276" i="1"/>
  <c r="AB1304" i="1"/>
  <c r="Y1299" i="1"/>
  <c r="C1300" i="1"/>
  <c r="AJ1300" i="1"/>
  <c r="Z1299" i="1"/>
  <c r="AA1299" i="1" s="1"/>
  <c r="AH1299" i="1" s="1"/>
  <c r="I1300" i="1"/>
  <c r="H1300" i="1" s="1"/>
  <c r="P1277" i="1" l="1"/>
  <c r="O1277" i="1"/>
  <c r="L1280" i="1"/>
  <c r="M1279" i="1"/>
  <c r="N1279" i="1" s="1"/>
  <c r="G1278" i="1"/>
  <c r="F1278" i="1" s="1"/>
  <c r="O1278" i="1" s="1"/>
  <c r="AC1278" i="1"/>
  <c r="AE1278" i="1" s="1"/>
  <c r="T1276" i="1"/>
  <c r="S1277" i="1"/>
  <c r="C1301" i="1"/>
  <c r="Y1300" i="1"/>
  <c r="AJ1301" i="1"/>
  <c r="I1301" i="1"/>
  <c r="H1301" i="1" s="1"/>
  <c r="Z1300" i="1"/>
  <c r="AA1300" i="1" s="1"/>
  <c r="AH1300" i="1" s="1"/>
  <c r="AB1305" i="1"/>
  <c r="X1301" i="1"/>
  <c r="K1301" i="1"/>
  <c r="A1302" i="1"/>
  <c r="Q1277" i="1" l="1"/>
  <c r="P1278" i="1"/>
  <c r="P1279" i="1" s="1"/>
  <c r="P1280" i="1" s="1"/>
  <c r="AC1279" i="1"/>
  <c r="AE1279" i="1" s="1"/>
  <c r="G1279" i="1"/>
  <c r="F1279" i="1" s="1"/>
  <c r="O1279" i="1" s="1"/>
  <c r="M1280" i="1"/>
  <c r="N1280" i="1" s="1"/>
  <c r="L1281" i="1"/>
  <c r="J1278" i="1"/>
  <c r="C1302" i="1"/>
  <c r="Z1301" i="1"/>
  <c r="AA1301" i="1" s="1"/>
  <c r="AH1301" i="1" s="1"/>
  <c r="AJ1302" i="1"/>
  <c r="I1302" i="1"/>
  <c r="H1302" i="1" s="1"/>
  <c r="Y1301" i="1"/>
  <c r="AF1276" i="1"/>
  <c r="AA1276" i="1"/>
  <c r="K1302" i="1"/>
  <c r="X1302" i="1"/>
  <c r="A1303" i="1"/>
  <c r="AB1306" i="1"/>
  <c r="T1277" i="1"/>
  <c r="AF1277" i="1" s="1"/>
  <c r="S1278" i="1"/>
  <c r="Q1278" i="1" l="1"/>
  <c r="R1277" i="1"/>
  <c r="J1279" i="1"/>
  <c r="P1281" i="1"/>
  <c r="L1282" i="1"/>
  <c r="M1281" i="1"/>
  <c r="N1281" i="1" s="1"/>
  <c r="AC1280" i="1"/>
  <c r="AE1280" i="1" s="1"/>
  <c r="G1280" i="1"/>
  <c r="F1280" i="1" s="1"/>
  <c r="O1280" i="1" s="1"/>
  <c r="AB1307" i="1"/>
  <c r="X1303" i="1"/>
  <c r="A1304" i="1"/>
  <c r="K1303" i="1"/>
  <c r="Y1302" i="1"/>
  <c r="C1303" i="1"/>
  <c r="AJ1303" i="1"/>
  <c r="I1303" i="1"/>
  <c r="H1303" i="1" s="1"/>
  <c r="Z1302" i="1"/>
  <c r="AA1302" i="1" s="1"/>
  <c r="AH1302" i="1" s="1"/>
  <c r="T1278" i="1"/>
  <c r="AF1278" i="1" s="1"/>
  <c r="S1279" i="1"/>
  <c r="AH1276" i="1"/>
  <c r="Q1279" i="1" l="1"/>
  <c r="R1278" i="1"/>
  <c r="G1281" i="1"/>
  <c r="F1281" i="1" s="1"/>
  <c r="O1281" i="1" s="1"/>
  <c r="AC1281" i="1"/>
  <c r="AE1281" i="1" s="1"/>
  <c r="M1282" i="1"/>
  <c r="N1282" i="1" s="1"/>
  <c r="P1282" i="1"/>
  <c r="L1283" i="1"/>
  <c r="J1280" i="1"/>
  <c r="Z1303" i="1"/>
  <c r="AA1303" i="1" s="1"/>
  <c r="AH1303" i="1" s="1"/>
  <c r="C1304" i="1"/>
  <c r="AJ1304" i="1"/>
  <c r="Y1303" i="1"/>
  <c r="I1304" i="1"/>
  <c r="H1304" i="1" s="1"/>
  <c r="T1279" i="1"/>
  <c r="AF1279" i="1" s="1"/>
  <c r="S1280" i="1"/>
  <c r="AB1308" i="1"/>
  <c r="K1304" i="1"/>
  <c r="X1304" i="1"/>
  <c r="A1305" i="1"/>
  <c r="J1281" i="1" l="1"/>
  <c r="Q1280" i="1"/>
  <c r="R1279" i="1"/>
  <c r="M1283" i="1"/>
  <c r="N1283" i="1" s="1"/>
  <c r="P1283" i="1"/>
  <c r="L1284" i="1"/>
  <c r="AC1282" i="1"/>
  <c r="AE1282" i="1" s="1"/>
  <c r="G1282" i="1"/>
  <c r="F1282" i="1" s="1"/>
  <c r="O1282" i="1" s="1"/>
  <c r="AB1309" i="1"/>
  <c r="AJ1305" i="1"/>
  <c r="Y1304" i="1"/>
  <c r="I1305" i="1"/>
  <c r="H1305" i="1" s="1"/>
  <c r="C1305" i="1"/>
  <c r="Z1304" i="1"/>
  <c r="AA1304" i="1" s="1"/>
  <c r="AH1304" i="1" s="1"/>
  <c r="K1305" i="1"/>
  <c r="A1306" i="1"/>
  <c r="X1305" i="1"/>
  <c r="T1280" i="1"/>
  <c r="AF1280" i="1" s="1"/>
  <c r="S1281" i="1"/>
  <c r="Q1281" i="1" l="1"/>
  <c r="R1280" i="1"/>
  <c r="J1282" i="1"/>
  <c r="L1285" i="1"/>
  <c r="M1284" i="1"/>
  <c r="N1284" i="1" s="1"/>
  <c r="P1284" i="1"/>
  <c r="G1283" i="1"/>
  <c r="F1283" i="1" s="1"/>
  <c r="O1283" i="1" s="1"/>
  <c r="AC1283" i="1"/>
  <c r="AE1283" i="1" s="1"/>
  <c r="X1306" i="1"/>
  <c r="A1307" i="1"/>
  <c r="K1306" i="1"/>
  <c r="T1281" i="1"/>
  <c r="AF1281" i="1" s="1"/>
  <c r="S1282" i="1"/>
  <c r="I1306" i="1"/>
  <c r="H1306" i="1" s="1"/>
  <c r="Z1305" i="1"/>
  <c r="AA1305" i="1" s="1"/>
  <c r="AH1305" i="1" s="1"/>
  <c r="C1306" i="1"/>
  <c r="Y1305" i="1"/>
  <c r="AJ1306" i="1"/>
  <c r="AB1310" i="1"/>
  <c r="Q1282" i="1" l="1"/>
  <c r="R1281" i="1"/>
  <c r="AC1284" i="1"/>
  <c r="AE1284" i="1" s="1"/>
  <c r="G1284" i="1"/>
  <c r="F1284" i="1" s="1"/>
  <c r="O1284" i="1" s="1"/>
  <c r="M1285" i="1"/>
  <c r="N1285" i="1" s="1"/>
  <c r="P1285" i="1"/>
  <c r="L1286" i="1"/>
  <c r="J1283" i="1"/>
  <c r="AB1311" i="1"/>
  <c r="Y1306" i="1"/>
  <c r="AJ1307" i="1"/>
  <c r="I1307" i="1"/>
  <c r="H1307" i="1" s="1"/>
  <c r="C1307" i="1"/>
  <c r="Z1306" i="1"/>
  <c r="T1282" i="1"/>
  <c r="AF1282" i="1" s="1"/>
  <c r="S1283" i="1"/>
  <c r="X1307" i="1"/>
  <c r="K1307" i="1"/>
  <c r="A1308" i="1"/>
  <c r="Q1283" i="1" l="1"/>
  <c r="R1282" i="1"/>
  <c r="J1284" i="1"/>
  <c r="M1286" i="1"/>
  <c r="N1286" i="1" s="1"/>
  <c r="P1286" i="1"/>
  <c r="L1287" i="1"/>
  <c r="G1285" i="1"/>
  <c r="F1285" i="1" s="1"/>
  <c r="O1285" i="1" s="1"/>
  <c r="AC1285" i="1"/>
  <c r="AE1285" i="1" s="1"/>
  <c r="Z1307" i="1"/>
  <c r="AA1307" i="1" s="1"/>
  <c r="AH1307" i="1" s="1"/>
  <c r="AJ1308" i="1"/>
  <c r="I1308" i="1"/>
  <c r="H1308" i="1" s="1"/>
  <c r="Y1307" i="1"/>
  <c r="C1308" i="1"/>
  <c r="X1308" i="1"/>
  <c r="K1308" i="1"/>
  <c r="A1309" i="1"/>
  <c r="AB1312" i="1"/>
  <c r="T1283" i="1"/>
  <c r="AF1283" i="1" s="1"/>
  <c r="S1284" i="1"/>
  <c r="Q1284" i="1" l="1"/>
  <c r="R1283" i="1"/>
  <c r="J1285" i="1"/>
  <c r="M1287" i="1"/>
  <c r="N1287" i="1" s="1"/>
  <c r="P1287" i="1"/>
  <c r="L1288" i="1"/>
  <c r="AC1286" i="1"/>
  <c r="AE1286" i="1" s="1"/>
  <c r="G1286" i="1"/>
  <c r="F1286" i="1" s="1"/>
  <c r="J1286" i="1" s="1"/>
  <c r="Y1308" i="1"/>
  <c r="I1309" i="1"/>
  <c r="H1309" i="1" s="1"/>
  <c r="Z1308" i="1"/>
  <c r="AA1308" i="1" s="1"/>
  <c r="AH1308" i="1" s="1"/>
  <c r="C1309" i="1"/>
  <c r="AJ1309" i="1"/>
  <c r="T1284" i="1"/>
  <c r="AF1284" i="1" s="1"/>
  <c r="S1285" i="1"/>
  <c r="A1310" i="1"/>
  <c r="X1309" i="1"/>
  <c r="K1309" i="1"/>
  <c r="AB1313" i="1"/>
  <c r="O1286" i="1" l="1"/>
  <c r="Q1285" i="1"/>
  <c r="R1284" i="1"/>
  <c r="L1289" i="1"/>
  <c r="P1288" i="1"/>
  <c r="M1288" i="1"/>
  <c r="N1288" i="1" s="1"/>
  <c r="G1287" i="1"/>
  <c r="F1287" i="1" s="1"/>
  <c r="O1287" i="1" s="1"/>
  <c r="AC1287" i="1"/>
  <c r="AE1287" i="1" s="1"/>
  <c r="T1285" i="1"/>
  <c r="AF1285" i="1" s="1"/>
  <c r="S1286" i="1"/>
  <c r="Z1309" i="1"/>
  <c r="AA1309" i="1" s="1"/>
  <c r="AH1309" i="1" s="1"/>
  <c r="C1310" i="1"/>
  <c r="Y1309" i="1"/>
  <c r="AJ1310" i="1"/>
  <c r="I1310" i="1"/>
  <c r="H1310" i="1" s="1"/>
  <c r="AB1314" i="1"/>
  <c r="K1310" i="1"/>
  <c r="X1310" i="1"/>
  <c r="A1311" i="1"/>
  <c r="Q1286" i="1" l="1"/>
  <c r="Q1287" i="1" s="1"/>
  <c r="Q1288" i="1" s="1"/>
  <c r="Q1289" i="1" s="1"/>
  <c r="R1285" i="1"/>
  <c r="G1288" i="1"/>
  <c r="F1288" i="1" s="1"/>
  <c r="O1288" i="1" s="1"/>
  <c r="AC1288" i="1"/>
  <c r="AE1288" i="1" s="1"/>
  <c r="M1289" i="1"/>
  <c r="N1289" i="1" s="1"/>
  <c r="P1289" i="1"/>
  <c r="L1290" i="1"/>
  <c r="J1287" i="1"/>
  <c r="AB1315" i="1"/>
  <c r="Y1310" i="1"/>
  <c r="C1311" i="1"/>
  <c r="Z1310" i="1"/>
  <c r="AA1310" i="1" s="1"/>
  <c r="AH1310" i="1" s="1"/>
  <c r="AJ1311" i="1"/>
  <c r="I1311" i="1"/>
  <c r="H1311" i="1" s="1"/>
  <c r="T1286" i="1"/>
  <c r="AF1286" i="1" s="1"/>
  <c r="S1287" i="1"/>
  <c r="K1311" i="1"/>
  <c r="A1312" i="1"/>
  <c r="X1311" i="1"/>
  <c r="R1288" i="1" l="1"/>
  <c r="R1286" i="1"/>
  <c r="J1288" i="1"/>
  <c r="R1287" i="1"/>
  <c r="P1290" i="1"/>
  <c r="Q1290" i="1"/>
  <c r="M1290" i="1"/>
  <c r="N1290" i="1" s="1"/>
  <c r="L1291" i="1"/>
  <c r="AC1289" i="1"/>
  <c r="AE1289" i="1" s="1"/>
  <c r="G1289" i="1"/>
  <c r="F1289" i="1" s="1"/>
  <c r="O1289" i="1" s="1"/>
  <c r="R1289" i="1" s="1"/>
  <c r="K1312" i="1"/>
  <c r="X1312" i="1"/>
  <c r="A1313" i="1"/>
  <c r="Z1311" i="1"/>
  <c r="AA1311" i="1" s="1"/>
  <c r="AH1311" i="1" s="1"/>
  <c r="C1312" i="1"/>
  <c r="Y1311" i="1"/>
  <c r="AJ1312" i="1"/>
  <c r="I1312" i="1"/>
  <c r="H1312" i="1" s="1"/>
  <c r="T1287" i="1"/>
  <c r="AF1287" i="1" s="1"/>
  <c r="S1288" i="1"/>
  <c r="AB1316" i="1"/>
  <c r="J1289" i="1" l="1"/>
  <c r="L1292" i="1"/>
  <c r="M1291" i="1"/>
  <c r="N1291" i="1" s="1"/>
  <c r="Q1291" i="1"/>
  <c r="P1291" i="1"/>
  <c r="AC1290" i="1"/>
  <c r="AE1290" i="1" s="1"/>
  <c r="G1290" i="1"/>
  <c r="F1290" i="1" s="1"/>
  <c r="O1290" i="1" s="1"/>
  <c r="R1290" i="1" s="1"/>
  <c r="AB1317" i="1"/>
  <c r="X1313" i="1"/>
  <c r="K1313" i="1"/>
  <c r="A1314" i="1"/>
  <c r="T1288" i="1"/>
  <c r="AF1288" i="1" s="1"/>
  <c r="S1289" i="1"/>
  <c r="Y1312" i="1"/>
  <c r="AJ1313" i="1"/>
  <c r="I1313" i="1"/>
  <c r="H1313" i="1" s="1"/>
  <c r="Z1312" i="1"/>
  <c r="AA1312" i="1" s="1"/>
  <c r="AH1312" i="1" s="1"/>
  <c r="C1313" i="1"/>
  <c r="AC1291" i="1" l="1"/>
  <c r="AE1291" i="1" s="1"/>
  <c r="G1291" i="1"/>
  <c r="F1291" i="1" s="1"/>
  <c r="J1291" i="1" s="1"/>
  <c r="J1290" i="1"/>
  <c r="M1292" i="1"/>
  <c r="N1292" i="1" s="1"/>
  <c r="L1293" i="1"/>
  <c r="Q1292" i="1"/>
  <c r="P1292" i="1"/>
  <c r="Z1313" i="1"/>
  <c r="AA1313" i="1" s="1"/>
  <c r="AH1313" i="1" s="1"/>
  <c r="I1314" i="1"/>
  <c r="H1314" i="1" s="1"/>
  <c r="Y1313" i="1"/>
  <c r="C1314" i="1"/>
  <c r="AJ1314" i="1"/>
  <c r="AB1318" i="1"/>
  <c r="T1289" i="1"/>
  <c r="AF1289" i="1" s="1"/>
  <c r="S1290" i="1"/>
  <c r="X1314" i="1"/>
  <c r="K1314" i="1"/>
  <c r="A1315" i="1"/>
  <c r="O1291" i="1" l="1"/>
  <c r="R1291" i="1" s="1"/>
  <c r="M1293" i="1"/>
  <c r="N1293" i="1" s="1"/>
  <c r="P1293" i="1"/>
  <c r="Q1293" i="1"/>
  <c r="L1294" i="1"/>
  <c r="G1292" i="1"/>
  <c r="F1292" i="1" s="1"/>
  <c r="J1292" i="1" s="1"/>
  <c r="AC1292" i="1"/>
  <c r="AE1292" i="1" s="1"/>
  <c r="X1315" i="1"/>
  <c r="K1315" i="1"/>
  <c r="A1316" i="1"/>
  <c r="Y1314" i="1"/>
  <c r="AJ1315" i="1"/>
  <c r="I1315" i="1"/>
  <c r="H1315" i="1" s="1"/>
  <c r="Z1314" i="1"/>
  <c r="AA1314" i="1" s="1"/>
  <c r="AH1314" i="1" s="1"/>
  <c r="C1315" i="1"/>
  <c r="T1290" i="1"/>
  <c r="AF1290" i="1" s="1"/>
  <c r="S1291" i="1"/>
  <c r="AB1319" i="1"/>
  <c r="O1292" i="1" l="1"/>
  <c r="R1292" i="1" s="1"/>
  <c r="L1295" i="1"/>
  <c r="P1294" i="1"/>
  <c r="Q1294" i="1"/>
  <c r="M1294" i="1"/>
  <c r="N1294" i="1" s="1"/>
  <c r="G1293" i="1"/>
  <c r="F1293" i="1" s="1"/>
  <c r="O1293" i="1" s="1"/>
  <c r="R1293" i="1" s="1"/>
  <c r="AC1293" i="1"/>
  <c r="AE1293" i="1" s="1"/>
  <c r="X1316" i="1"/>
  <c r="A1317" i="1"/>
  <c r="K1316" i="1"/>
  <c r="AB1320" i="1"/>
  <c r="T1291" i="1"/>
  <c r="AF1291" i="1" s="1"/>
  <c r="S1292" i="1"/>
  <c r="Z1315" i="1"/>
  <c r="AA1315" i="1" s="1"/>
  <c r="AH1315" i="1" s="1"/>
  <c r="C1316" i="1"/>
  <c r="Y1315" i="1"/>
  <c r="AJ1316" i="1"/>
  <c r="I1316" i="1"/>
  <c r="H1316" i="1" s="1"/>
  <c r="J1293" i="1" l="1"/>
  <c r="AC1294" i="1"/>
  <c r="AE1294" i="1" s="1"/>
  <c r="G1294" i="1"/>
  <c r="F1294" i="1" s="1"/>
  <c r="O1294" i="1" s="1"/>
  <c r="R1294" i="1" s="1"/>
  <c r="L1296" i="1"/>
  <c r="Q1295" i="1"/>
  <c r="P1295" i="1"/>
  <c r="M1295" i="1"/>
  <c r="N1295" i="1" s="1"/>
  <c r="Y1316" i="1"/>
  <c r="C1317" i="1"/>
  <c r="Z1316" i="1"/>
  <c r="AA1316" i="1" s="1"/>
  <c r="AH1316" i="1" s="1"/>
  <c r="AJ1317" i="1"/>
  <c r="I1317" i="1"/>
  <c r="H1317" i="1" s="1"/>
  <c r="T1292" i="1"/>
  <c r="AF1292" i="1" s="1"/>
  <c r="S1293" i="1"/>
  <c r="AB1321" i="1"/>
  <c r="A1318" i="1"/>
  <c r="X1317" i="1"/>
  <c r="K1317" i="1"/>
  <c r="J1294" i="1" l="1"/>
  <c r="G1295" i="1"/>
  <c r="F1295" i="1" s="1"/>
  <c r="O1295" i="1" s="1"/>
  <c r="R1295" i="1" s="1"/>
  <c r="AC1295" i="1"/>
  <c r="AE1295" i="1" s="1"/>
  <c r="P1296" i="1"/>
  <c r="Q1296" i="1"/>
  <c r="L1297" i="1"/>
  <c r="M1296" i="1"/>
  <c r="N1296" i="1" s="1"/>
  <c r="AJ1318" i="1"/>
  <c r="Y1317" i="1"/>
  <c r="I1318" i="1"/>
  <c r="H1318" i="1" s="1"/>
  <c r="Z1317" i="1"/>
  <c r="AA1317" i="1" s="1"/>
  <c r="AH1317" i="1" s="1"/>
  <c r="C1318" i="1"/>
  <c r="AB1322" i="1"/>
  <c r="K1318" i="1"/>
  <c r="X1318" i="1"/>
  <c r="A1319" i="1"/>
  <c r="T1293" i="1"/>
  <c r="S1294" i="1"/>
  <c r="J1295" i="1" l="1"/>
  <c r="AC1296" i="1"/>
  <c r="AE1296" i="1" s="1"/>
  <c r="G1296" i="1"/>
  <c r="F1296" i="1" s="1"/>
  <c r="J1296" i="1" s="1"/>
  <c r="L1298" i="1"/>
  <c r="Q1297" i="1"/>
  <c r="M1297" i="1"/>
  <c r="N1297" i="1" s="1"/>
  <c r="P1297" i="1"/>
  <c r="T1294" i="1"/>
  <c r="S1295" i="1"/>
  <c r="AF1293" i="1"/>
  <c r="AF1294" i="1"/>
  <c r="A1320" i="1"/>
  <c r="K1319" i="1"/>
  <c r="X1319" i="1"/>
  <c r="AB1323" i="1"/>
  <c r="Y1318" i="1"/>
  <c r="AJ1319" i="1"/>
  <c r="I1319" i="1"/>
  <c r="H1319" i="1" s="1"/>
  <c r="Z1318" i="1"/>
  <c r="AA1318" i="1" s="1"/>
  <c r="AH1318" i="1" s="1"/>
  <c r="C1319" i="1"/>
  <c r="O1296" i="1" l="1"/>
  <c r="R1296" i="1" s="1"/>
  <c r="AC1297" i="1"/>
  <c r="AE1297" i="1" s="1"/>
  <c r="G1297" i="1"/>
  <c r="F1297" i="1" s="1"/>
  <c r="O1297" i="1" s="1"/>
  <c r="R1297" i="1" s="1"/>
  <c r="L1299" i="1"/>
  <c r="Q1298" i="1"/>
  <c r="M1298" i="1"/>
  <c r="N1298" i="1" s="1"/>
  <c r="P1298" i="1"/>
  <c r="AB1324" i="1"/>
  <c r="A1321" i="1"/>
  <c r="X1320" i="1"/>
  <c r="K1320" i="1"/>
  <c r="T1295" i="1"/>
  <c r="AF1295" i="1" s="1"/>
  <c r="S1296" i="1"/>
  <c r="Z1319" i="1"/>
  <c r="AA1319" i="1" s="1"/>
  <c r="AH1319" i="1" s="1"/>
  <c r="I1320" i="1"/>
  <c r="H1320" i="1" s="1"/>
  <c r="Y1319" i="1"/>
  <c r="C1320" i="1"/>
  <c r="AJ1320" i="1"/>
  <c r="J1297" i="1" l="1"/>
  <c r="AC1298" i="1"/>
  <c r="AE1298" i="1" s="1"/>
  <c r="G1298" i="1"/>
  <c r="F1298" i="1" s="1"/>
  <c r="O1298" i="1" s="1"/>
  <c r="R1298" i="1" s="1"/>
  <c r="Q1299" i="1"/>
  <c r="L1300" i="1"/>
  <c r="M1299" i="1"/>
  <c r="N1299" i="1" s="1"/>
  <c r="P1299" i="1"/>
  <c r="X1321" i="1"/>
  <c r="K1321" i="1"/>
  <c r="A1322" i="1"/>
  <c r="Y1320" i="1"/>
  <c r="AJ1321" i="1"/>
  <c r="I1321" i="1"/>
  <c r="H1321" i="1" s="1"/>
  <c r="Z1320" i="1"/>
  <c r="AA1320" i="1" s="1"/>
  <c r="AH1320" i="1" s="1"/>
  <c r="C1321" i="1"/>
  <c r="T1296" i="1"/>
  <c r="AF1296" i="1" s="1"/>
  <c r="S1297" i="1"/>
  <c r="AB1325" i="1"/>
  <c r="J1298" i="1" l="1"/>
  <c r="AC1299" i="1"/>
  <c r="AE1299" i="1" s="1"/>
  <c r="G1299" i="1"/>
  <c r="F1299" i="1" s="1"/>
  <c r="O1299" i="1" s="1"/>
  <c r="R1299" i="1" s="1"/>
  <c r="L1301" i="1"/>
  <c r="M1300" i="1"/>
  <c r="N1300" i="1" s="1"/>
  <c r="P1300" i="1"/>
  <c r="Q1300" i="1"/>
  <c r="AB1326" i="1"/>
  <c r="T1297" i="1"/>
  <c r="AF1297" i="1" s="1"/>
  <c r="S1298" i="1"/>
  <c r="Z1321" i="1"/>
  <c r="AA1321" i="1" s="1"/>
  <c r="AH1321" i="1" s="1"/>
  <c r="AJ1322" i="1"/>
  <c r="I1322" i="1"/>
  <c r="H1322" i="1" s="1"/>
  <c r="Y1321" i="1"/>
  <c r="C1322" i="1"/>
  <c r="X1322" i="1"/>
  <c r="A1323" i="1"/>
  <c r="K1322" i="1"/>
  <c r="J1299" i="1" l="1"/>
  <c r="AC1300" i="1"/>
  <c r="AE1300" i="1" s="1"/>
  <c r="G1300" i="1"/>
  <c r="F1300" i="1" s="1"/>
  <c r="O1300" i="1" s="1"/>
  <c r="R1300" i="1" s="1"/>
  <c r="P1301" i="1"/>
  <c r="Q1301" i="1"/>
  <c r="L1302" i="1"/>
  <c r="M1301" i="1"/>
  <c r="N1301" i="1" s="1"/>
  <c r="K1323" i="1"/>
  <c r="X1323" i="1"/>
  <c r="A1324" i="1"/>
  <c r="Y1322" i="1"/>
  <c r="C1323" i="1"/>
  <c r="AJ1323" i="1"/>
  <c r="Z1322" i="1"/>
  <c r="AA1322" i="1" s="1"/>
  <c r="AH1322" i="1" s="1"/>
  <c r="I1323" i="1"/>
  <c r="H1323" i="1" s="1"/>
  <c r="T1298" i="1"/>
  <c r="AF1298" i="1" s="1"/>
  <c r="S1299" i="1"/>
  <c r="AB1327" i="1"/>
  <c r="J1300" i="1" l="1"/>
  <c r="AC1301" i="1"/>
  <c r="AE1301" i="1" s="1"/>
  <c r="G1301" i="1"/>
  <c r="F1301" i="1" s="1"/>
  <c r="O1301" i="1" s="1"/>
  <c r="R1301" i="1" s="1"/>
  <c r="Q1302" i="1"/>
  <c r="L1303" i="1"/>
  <c r="M1302" i="1"/>
  <c r="N1302" i="1" s="1"/>
  <c r="P1302" i="1"/>
  <c r="T1299" i="1"/>
  <c r="AF1299" i="1" s="1"/>
  <c r="S1300" i="1"/>
  <c r="K1324" i="1"/>
  <c r="A1325" i="1"/>
  <c r="X1324" i="1"/>
  <c r="AB1328" i="1"/>
  <c r="Z1323" i="1"/>
  <c r="AA1323" i="1" s="1"/>
  <c r="AH1323" i="1" s="1"/>
  <c r="AJ1324" i="1"/>
  <c r="I1324" i="1"/>
  <c r="H1324" i="1" s="1"/>
  <c r="Y1323" i="1"/>
  <c r="C1324" i="1"/>
  <c r="J1301" i="1" l="1"/>
  <c r="AC1302" i="1"/>
  <c r="AE1302" i="1" s="1"/>
  <c r="G1302" i="1"/>
  <c r="F1302" i="1" s="1"/>
  <c r="O1302" i="1" s="1"/>
  <c r="R1302" i="1" s="1"/>
  <c r="P1303" i="1"/>
  <c r="Q1303" i="1"/>
  <c r="M1303" i="1"/>
  <c r="N1303" i="1" s="1"/>
  <c r="L1304" i="1"/>
  <c r="T1300" i="1"/>
  <c r="AF1300" i="1" s="1"/>
  <c r="S1301" i="1"/>
  <c r="K1325" i="1"/>
  <c r="A1326" i="1"/>
  <c r="X1325" i="1"/>
  <c r="AB1329" i="1"/>
  <c r="AJ1325" i="1"/>
  <c r="Z1324" i="1"/>
  <c r="AA1324" i="1" s="1"/>
  <c r="AH1324" i="1" s="1"/>
  <c r="I1325" i="1"/>
  <c r="H1325" i="1" s="1"/>
  <c r="Y1324" i="1"/>
  <c r="C1325" i="1"/>
  <c r="J1302" i="1" l="1"/>
  <c r="L1305" i="1"/>
  <c r="P1304" i="1"/>
  <c r="M1304" i="1"/>
  <c r="N1304" i="1" s="1"/>
  <c r="Q1304" i="1"/>
  <c r="G1303" i="1"/>
  <c r="F1303" i="1" s="1"/>
  <c r="J1303" i="1" s="1"/>
  <c r="AC1303" i="1"/>
  <c r="AE1303" i="1" s="1"/>
  <c r="C1326" i="1"/>
  <c r="Y1325" i="1"/>
  <c r="AJ1326" i="1"/>
  <c r="I1326" i="1"/>
  <c r="H1326" i="1" s="1"/>
  <c r="Z1325" i="1"/>
  <c r="AA1325" i="1" s="1"/>
  <c r="AH1325" i="1" s="1"/>
  <c r="K1326" i="1"/>
  <c r="A1327" i="1"/>
  <c r="X1326" i="1"/>
  <c r="AB1330" i="1"/>
  <c r="T1301" i="1"/>
  <c r="AF1301" i="1" s="1"/>
  <c r="S1302" i="1"/>
  <c r="AC1304" i="1" l="1"/>
  <c r="AE1304" i="1" s="1"/>
  <c r="G1304" i="1"/>
  <c r="F1304" i="1" s="1"/>
  <c r="J1304" i="1" s="1"/>
  <c r="O1303" i="1"/>
  <c r="R1303" i="1" s="1"/>
  <c r="M1305" i="1"/>
  <c r="N1305" i="1" s="1"/>
  <c r="P1305" i="1"/>
  <c r="Q1305" i="1"/>
  <c r="L1306" i="1"/>
  <c r="K1327" i="1"/>
  <c r="X1327" i="1"/>
  <c r="A1328" i="1"/>
  <c r="T1302" i="1"/>
  <c r="AF1302" i="1" s="1"/>
  <c r="S1303" i="1"/>
  <c r="AB1331" i="1"/>
  <c r="I1327" i="1"/>
  <c r="H1327" i="1" s="1"/>
  <c r="Z1326" i="1"/>
  <c r="AA1326" i="1" s="1"/>
  <c r="AH1326" i="1" s="1"/>
  <c r="C1327" i="1"/>
  <c r="AJ1327" i="1"/>
  <c r="Y1326" i="1"/>
  <c r="O1304" i="1" l="1"/>
  <c r="R1304" i="1" s="1"/>
  <c r="AC1305" i="1"/>
  <c r="AE1305" i="1" s="1"/>
  <c r="G1305" i="1"/>
  <c r="F1305" i="1" s="1"/>
  <c r="J1305" i="1" s="1"/>
  <c r="M1306" i="1"/>
  <c r="N1306" i="1" s="1"/>
  <c r="P1306" i="1"/>
  <c r="Q1306" i="1"/>
  <c r="L1307" i="1"/>
  <c r="AB1332" i="1"/>
  <c r="X1328" i="1"/>
  <c r="K1328" i="1"/>
  <c r="A1329" i="1"/>
  <c r="T1303" i="1"/>
  <c r="AF1303" i="1" s="1"/>
  <c r="S1304" i="1"/>
  <c r="I1328" i="1"/>
  <c r="H1328" i="1" s="1"/>
  <c r="Y1327" i="1"/>
  <c r="C1328" i="1"/>
  <c r="Z1327" i="1"/>
  <c r="AA1327" i="1" s="1"/>
  <c r="AH1327" i="1" s="1"/>
  <c r="AJ1328" i="1"/>
  <c r="O1305" i="1" l="1"/>
  <c r="R1305" i="1" s="1"/>
  <c r="M1307" i="1"/>
  <c r="N1307" i="1" s="1"/>
  <c r="L1308" i="1"/>
  <c r="AC1306" i="1"/>
  <c r="AE1306" i="1" s="1"/>
  <c r="G1306" i="1"/>
  <c r="F1306" i="1" s="1"/>
  <c r="O1306" i="1" s="1"/>
  <c r="R1306" i="1" s="1"/>
  <c r="Y1328" i="1"/>
  <c r="Z1328" i="1"/>
  <c r="AA1328" i="1" s="1"/>
  <c r="AH1328" i="1" s="1"/>
  <c r="C1329" i="1"/>
  <c r="AJ1329" i="1"/>
  <c r="I1329" i="1"/>
  <c r="H1329" i="1" s="1"/>
  <c r="AB1333" i="1"/>
  <c r="T1304" i="1"/>
  <c r="AF1304" i="1" s="1"/>
  <c r="S1305" i="1"/>
  <c r="A1330" i="1"/>
  <c r="X1329" i="1"/>
  <c r="K1329" i="1"/>
  <c r="J1306" i="1" l="1"/>
  <c r="P1307" i="1"/>
  <c r="Q1307" i="1" s="1"/>
  <c r="Q1308" i="1" s="1"/>
  <c r="M1308" i="1"/>
  <c r="N1308" i="1" s="1"/>
  <c r="L1309" i="1"/>
  <c r="G1307" i="1"/>
  <c r="F1307" i="1" s="1"/>
  <c r="J1307" i="1" s="1"/>
  <c r="AC1307" i="1"/>
  <c r="AE1307" i="1" s="1"/>
  <c r="A1331" i="1"/>
  <c r="X1330" i="1"/>
  <c r="K1330" i="1"/>
  <c r="AB1334" i="1"/>
  <c r="I1330" i="1"/>
  <c r="H1330" i="1" s="1"/>
  <c r="Y1329" i="1"/>
  <c r="C1330" i="1"/>
  <c r="Z1329" i="1"/>
  <c r="AA1329" i="1" s="1"/>
  <c r="AH1329" i="1" s="1"/>
  <c r="AJ1330" i="1"/>
  <c r="T1305" i="1"/>
  <c r="AF1305" i="1" s="1"/>
  <c r="S1306" i="1"/>
  <c r="Q1309" i="1" l="1"/>
  <c r="P1308" i="1"/>
  <c r="P1309" i="1" s="1"/>
  <c r="O1307" i="1"/>
  <c r="R1307" i="1" s="1"/>
  <c r="M1309" i="1"/>
  <c r="N1309" i="1" s="1"/>
  <c r="L1310" i="1"/>
  <c r="AC1308" i="1"/>
  <c r="AE1308" i="1" s="1"/>
  <c r="G1308" i="1"/>
  <c r="F1308" i="1" s="1"/>
  <c r="J1308" i="1" s="1"/>
  <c r="T1306" i="1"/>
  <c r="S1307" i="1"/>
  <c r="AJ1331" i="1"/>
  <c r="Z1330" i="1"/>
  <c r="AA1330" i="1" s="1"/>
  <c r="AH1330" i="1" s="1"/>
  <c r="I1331" i="1"/>
  <c r="H1331" i="1" s="1"/>
  <c r="Y1330" i="1"/>
  <c r="C1331" i="1"/>
  <c r="A1332" i="1"/>
  <c r="X1331" i="1"/>
  <c r="K1331" i="1"/>
  <c r="AB1335" i="1"/>
  <c r="M1310" i="1" l="1"/>
  <c r="N1310" i="1" s="1"/>
  <c r="L1311" i="1"/>
  <c r="AC1309" i="1"/>
  <c r="AE1309" i="1" s="1"/>
  <c r="G1309" i="1"/>
  <c r="F1309" i="1" s="1"/>
  <c r="O1309" i="1" s="1"/>
  <c r="R1309" i="1" s="1"/>
  <c r="Q1310" i="1"/>
  <c r="O1308" i="1"/>
  <c r="R1308" i="1" s="1"/>
  <c r="P1310" i="1"/>
  <c r="T1307" i="1"/>
  <c r="AF1307" i="1" s="1"/>
  <c r="S1308" i="1"/>
  <c r="AB1336" i="1"/>
  <c r="AF1306" i="1"/>
  <c r="AA1306" i="1"/>
  <c r="Z1331" i="1"/>
  <c r="AA1331" i="1" s="1"/>
  <c r="AH1331" i="1" s="1"/>
  <c r="C1332" i="1"/>
  <c r="Y1331" i="1"/>
  <c r="AJ1332" i="1"/>
  <c r="I1332" i="1"/>
  <c r="H1332" i="1" s="1"/>
  <c r="A1333" i="1"/>
  <c r="X1332" i="1"/>
  <c r="K1332" i="1"/>
  <c r="J1309" i="1" l="1"/>
  <c r="L1312" i="1"/>
  <c r="Q1311" i="1"/>
  <c r="M1311" i="1"/>
  <c r="N1311" i="1" s="1"/>
  <c r="P1311" i="1"/>
  <c r="AC1310" i="1"/>
  <c r="AE1310" i="1" s="1"/>
  <c r="G1310" i="1"/>
  <c r="F1310" i="1" s="1"/>
  <c r="J1310" i="1" s="1"/>
  <c r="AH1306" i="1"/>
  <c r="I1333" i="1"/>
  <c r="H1333" i="1" s="1"/>
  <c r="Y1332" i="1"/>
  <c r="C1333" i="1"/>
  <c r="AJ1333" i="1"/>
  <c r="Z1332" i="1"/>
  <c r="AA1332" i="1" s="1"/>
  <c r="AH1332" i="1" s="1"/>
  <c r="AB1337" i="1"/>
  <c r="T1308" i="1"/>
  <c r="AF1308" i="1" s="1"/>
  <c r="S1309" i="1"/>
  <c r="K1333" i="1"/>
  <c r="X1333" i="1"/>
  <c r="A1334" i="1"/>
  <c r="O1310" i="1" l="1"/>
  <c r="R1310" i="1" s="1"/>
  <c r="AC1311" i="1"/>
  <c r="AE1311" i="1" s="1"/>
  <c r="G1311" i="1"/>
  <c r="F1311" i="1" s="1"/>
  <c r="O1311" i="1" s="1"/>
  <c r="R1311" i="1" s="1"/>
  <c r="Q1312" i="1"/>
  <c r="L1313" i="1"/>
  <c r="P1312" i="1"/>
  <c r="M1312" i="1"/>
  <c r="N1312" i="1" s="1"/>
  <c r="T1309" i="1"/>
  <c r="AF1309" i="1" s="1"/>
  <c r="S1310" i="1"/>
  <c r="K1334" i="1"/>
  <c r="A1335" i="1"/>
  <c r="X1334" i="1"/>
  <c r="Y1333" i="1"/>
  <c r="C1334" i="1"/>
  <c r="AJ1334" i="1"/>
  <c r="Z1333" i="1"/>
  <c r="AA1333" i="1" s="1"/>
  <c r="AH1333" i="1" s="1"/>
  <c r="I1334" i="1"/>
  <c r="H1334" i="1" s="1"/>
  <c r="AB1338" i="1"/>
  <c r="J1311" i="1" l="1"/>
  <c r="G1312" i="1"/>
  <c r="F1312" i="1" s="1"/>
  <c r="J1312" i="1" s="1"/>
  <c r="AC1312" i="1"/>
  <c r="AE1312" i="1" s="1"/>
  <c r="M1313" i="1"/>
  <c r="N1313" i="1" s="1"/>
  <c r="P1313" i="1"/>
  <c r="Q1313" i="1"/>
  <c r="L1314" i="1"/>
  <c r="AB1339" i="1"/>
  <c r="T1310" i="1"/>
  <c r="AF1310" i="1" s="1"/>
  <c r="S1311" i="1"/>
  <c r="X1335" i="1"/>
  <c r="K1335" i="1"/>
  <c r="A1336" i="1"/>
  <c r="Z1334" i="1"/>
  <c r="AA1334" i="1" s="1"/>
  <c r="AH1334" i="1" s="1"/>
  <c r="C1335" i="1"/>
  <c r="AJ1335" i="1"/>
  <c r="I1335" i="1"/>
  <c r="H1335" i="1" s="1"/>
  <c r="Y1334" i="1"/>
  <c r="O1312" i="1" l="1"/>
  <c r="R1312" i="1" s="1"/>
  <c r="M1314" i="1"/>
  <c r="N1314" i="1" s="1"/>
  <c r="P1314" i="1"/>
  <c r="Q1314" i="1"/>
  <c r="L1315" i="1"/>
  <c r="AC1313" i="1"/>
  <c r="AE1313" i="1" s="1"/>
  <c r="G1313" i="1"/>
  <c r="F1313" i="1" s="1"/>
  <c r="J1313" i="1" s="1"/>
  <c r="AJ1336" i="1"/>
  <c r="Y1335" i="1"/>
  <c r="I1336" i="1"/>
  <c r="H1336" i="1" s="1"/>
  <c r="C1336" i="1"/>
  <c r="Z1335" i="1"/>
  <c r="AA1335" i="1" s="1"/>
  <c r="AH1335" i="1" s="1"/>
  <c r="T1311" i="1"/>
  <c r="AF1311" i="1" s="1"/>
  <c r="S1312" i="1"/>
  <c r="A1337" i="1"/>
  <c r="K1336" i="1"/>
  <c r="X1336" i="1"/>
  <c r="AB1340" i="1"/>
  <c r="O1313" i="1" l="1"/>
  <c r="R1313" i="1" s="1"/>
  <c r="L1316" i="1"/>
  <c r="M1315" i="1"/>
  <c r="N1315" i="1" s="1"/>
  <c r="P1315" i="1"/>
  <c r="Q1315" i="1"/>
  <c r="AC1314" i="1"/>
  <c r="AE1314" i="1" s="1"/>
  <c r="G1314" i="1"/>
  <c r="F1314" i="1" s="1"/>
  <c r="J1314" i="1" s="1"/>
  <c r="Z1336" i="1"/>
  <c r="AA1336" i="1" s="1"/>
  <c r="AH1336" i="1" s="1"/>
  <c r="C1337" i="1"/>
  <c r="AJ1337" i="1"/>
  <c r="Y1336" i="1"/>
  <c r="I1337" i="1"/>
  <c r="H1337" i="1" s="1"/>
  <c r="T1312" i="1"/>
  <c r="AF1312" i="1" s="1"/>
  <c r="S1313" i="1"/>
  <c r="X1337" i="1"/>
  <c r="K1337" i="1"/>
  <c r="A1338" i="1"/>
  <c r="AB1341" i="1"/>
  <c r="O1314" i="1" l="1"/>
  <c r="R1314" i="1" s="1"/>
  <c r="G1315" i="1"/>
  <c r="F1315" i="1" s="1"/>
  <c r="J1315" i="1" s="1"/>
  <c r="AC1315" i="1"/>
  <c r="AE1315" i="1" s="1"/>
  <c r="M1316" i="1"/>
  <c r="N1316" i="1" s="1"/>
  <c r="L1317" i="1"/>
  <c r="P1316" i="1"/>
  <c r="Q1316" i="1"/>
  <c r="Y1337" i="1"/>
  <c r="C1338" i="1"/>
  <c r="AJ1338" i="1"/>
  <c r="I1338" i="1"/>
  <c r="H1338" i="1" s="1"/>
  <c r="Z1337" i="1"/>
  <c r="AA1337" i="1" s="1"/>
  <c r="AH1337" i="1" s="1"/>
  <c r="X1338" i="1"/>
  <c r="K1338" i="1"/>
  <c r="A1339" i="1"/>
  <c r="AB1342" i="1"/>
  <c r="T1313" i="1"/>
  <c r="AF1313" i="1" s="1"/>
  <c r="S1314" i="1"/>
  <c r="O1315" i="1" l="1"/>
  <c r="R1315" i="1" s="1"/>
  <c r="Q1317" i="1"/>
  <c r="M1317" i="1"/>
  <c r="N1317" i="1" s="1"/>
  <c r="P1317" i="1"/>
  <c r="L1318" i="1"/>
  <c r="AC1316" i="1"/>
  <c r="AE1316" i="1" s="1"/>
  <c r="G1316" i="1"/>
  <c r="F1316" i="1" s="1"/>
  <c r="J1316" i="1" s="1"/>
  <c r="X1339" i="1"/>
  <c r="K1339" i="1"/>
  <c r="A1340" i="1"/>
  <c r="AB1343" i="1"/>
  <c r="T1314" i="1"/>
  <c r="AF1314" i="1" s="1"/>
  <c r="S1315" i="1"/>
  <c r="C1339" i="1"/>
  <c r="Z1338" i="1"/>
  <c r="AA1338" i="1" s="1"/>
  <c r="AH1338" i="1" s="1"/>
  <c r="AJ1339" i="1"/>
  <c r="I1339" i="1"/>
  <c r="H1339" i="1" s="1"/>
  <c r="Y1338" i="1"/>
  <c r="L1319" i="1" l="1"/>
  <c r="M1318" i="1"/>
  <c r="N1318" i="1" s="1"/>
  <c r="P1318" i="1"/>
  <c r="Q1318" i="1"/>
  <c r="AC1317" i="1"/>
  <c r="AE1317" i="1" s="1"/>
  <c r="G1317" i="1"/>
  <c r="F1317" i="1" s="1"/>
  <c r="J1317" i="1" s="1"/>
  <c r="O1316" i="1"/>
  <c r="R1316" i="1" s="1"/>
  <c r="Y1339" i="1"/>
  <c r="AJ1340" i="1"/>
  <c r="I1340" i="1"/>
  <c r="H1340" i="1" s="1"/>
  <c r="Z1339" i="1"/>
  <c r="C1340" i="1"/>
  <c r="AB1344" i="1"/>
  <c r="T1315" i="1"/>
  <c r="AF1315" i="1" s="1"/>
  <c r="S1316" i="1"/>
  <c r="A1341" i="1"/>
  <c r="K1340" i="1"/>
  <c r="X1340" i="1"/>
  <c r="O1317" i="1" l="1"/>
  <c r="R1317" i="1" s="1"/>
  <c r="AC1318" i="1"/>
  <c r="AE1318" i="1" s="1"/>
  <c r="G1318" i="1"/>
  <c r="F1318" i="1" s="1"/>
  <c r="J1318" i="1" s="1"/>
  <c r="Q1319" i="1"/>
  <c r="M1319" i="1"/>
  <c r="N1319" i="1" s="1"/>
  <c r="P1319" i="1"/>
  <c r="L1320" i="1"/>
  <c r="AB1345" i="1"/>
  <c r="X1341" i="1"/>
  <c r="K1341" i="1"/>
  <c r="A1342" i="1"/>
  <c r="Z1340" i="1"/>
  <c r="AA1340" i="1" s="1"/>
  <c r="AH1340" i="1" s="1"/>
  <c r="AJ1341" i="1"/>
  <c r="I1341" i="1"/>
  <c r="H1341" i="1" s="1"/>
  <c r="Y1340" i="1"/>
  <c r="C1341" i="1"/>
  <c r="T1316" i="1"/>
  <c r="AF1316" i="1" s="1"/>
  <c r="S1317" i="1"/>
  <c r="O1318" i="1" l="1"/>
  <c r="R1318" i="1" s="1"/>
  <c r="M1320" i="1"/>
  <c r="N1320" i="1" s="1"/>
  <c r="Q1320" i="1"/>
  <c r="L1321" i="1"/>
  <c r="P1320" i="1"/>
  <c r="AC1319" i="1"/>
  <c r="AE1319" i="1" s="1"/>
  <c r="G1319" i="1"/>
  <c r="F1319" i="1" s="1"/>
  <c r="O1319" i="1" s="1"/>
  <c r="R1319" i="1" s="1"/>
  <c r="AB1346" i="1"/>
  <c r="T1317" i="1"/>
  <c r="AF1317" i="1" s="1"/>
  <c r="S1318" i="1"/>
  <c r="X1342" i="1"/>
  <c r="A1343" i="1"/>
  <c r="K1342" i="1"/>
  <c r="Y1341" i="1"/>
  <c r="C1342" i="1"/>
  <c r="AJ1342" i="1"/>
  <c r="Z1341" i="1"/>
  <c r="AA1341" i="1" s="1"/>
  <c r="AH1341" i="1" s="1"/>
  <c r="I1342" i="1"/>
  <c r="H1342" i="1" s="1"/>
  <c r="J1319" i="1" l="1"/>
  <c r="M1321" i="1"/>
  <c r="N1321" i="1" s="1"/>
  <c r="P1321" i="1"/>
  <c r="L1322" i="1"/>
  <c r="Q1321" i="1"/>
  <c r="G1320" i="1"/>
  <c r="F1320" i="1" s="1"/>
  <c r="J1320" i="1" s="1"/>
  <c r="AC1320" i="1"/>
  <c r="AE1320" i="1" s="1"/>
  <c r="T1318" i="1"/>
  <c r="AF1318" i="1" s="1"/>
  <c r="S1319" i="1"/>
  <c r="A1344" i="1"/>
  <c r="X1343" i="1"/>
  <c r="K1343" i="1"/>
  <c r="Z1342" i="1"/>
  <c r="AA1342" i="1" s="1"/>
  <c r="AH1342" i="1" s="1"/>
  <c r="C1343" i="1"/>
  <c r="Y1342" i="1"/>
  <c r="AJ1343" i="1"/>
  <c r="I1343" i="1"/>
  <c r="H1343" i="1" s="1"/>
  <c r="AB1347" i="1"/>
  <c r="O1320" i="1" l="1"/>
  <c r="R1320" i="1" s="1"/>
  <c r="P1322" i="1"/>
  <c r="L1323" i="1"/>
  <c r="M1322" i="1"/>
  <c r="N1322" i="1" s="1"/>
  <c r="Q1322" i="1"/>
  <c r="AC1321" i="1"/>
  <c r="AE1321" i="1" s="1"/>
  <c r="G1321" i="1"/>
  <c r="F1321" i="1" s="1"/>
  <c r="O1321" i="1" s="1"/>
  <c r="R1321" i="1" s="1"/>
  <c r="X1344" i="1"/>
  <c r="A1345" i="1"/>
  <c r="K1344" i="1"/>
  <c r="T1319" i="1"/>
  <c r="AF1319" i="1" s="1"/>
  <c r="S1320" i="1"/>
  <c r="AB1348" i="1"/>
  <c r="Y1343" i="1"/>
  <c r="I1344" i="1"/>
  <c r="H1344" i="1" s="1"/>
  <c r="Z1343" i="1"/>
  <c r="AA1343" i="1" s="1"/>
  <c r="AH1343" i="1" s="1"/>
  <c r="C1344" i="1"/>
  <c r="AJ1344" i="1"/>
  <c r="AC1322" i="1" l="1"/>
  <c r="AE1322" i="1" s="1"/>
  <c r="G1322" i="1"/>
  <c r="F1322" i="1" s="1"/>
  <c r="O1322" i="1" s="1"/>
  <c r="R1322" i="1" s="1"/>
  <c r="M1323" i="1"/>
  <c r="N1323" i="1" s="1"/>
  <c r="P1323" i="1"/>
  <c r="Q1323" i="1"/>
  <c r="L1324" i="1"/>
  <c r="J1321" i="1"/>
  <c r="AB1349" i="1"/>
  <c r="T1320" i="1"/>
  <c r="AF1320" i="1" s="1"/>
  <c r="S1321" i="1"/>
  <c r="K1345" i="1"/>
  <c r="X1345" i="1"/>
  <c r="A1346" i="1"/>
  <c r="Z1344" i="1"/>
  <c r="AA1344" i="1" s="1"/>
  <c r="AH1344" i="1" s="1"/>
  <c r="C1345" i="1"/>
  <c r="Y1344" i="1"/>
  <c r="AJ1345" i="1"/>
  <c r="I1345" i="1"/>
  <c r="H1345" i="1" s="1"/>
  <c r="J1322" i="1" l="1"/>
  <c r="P1324" i="1"/>
  <c r="Q1324" i="1"/>
  <c r="L1325" i="1"/>
  <c r="M1324" i="1"/>
  <c r="N1324" i="1" s="1"/>
  <c r="G1323" i="1"/>
  <c r="F1323" i="1" s="1"/>
  <c r="O1323" i="1" s="1"/>
  <c r="R1323" i="1" s="1"/>
  <c r="AC1323" i="1"/>
  <c r="AE1323" i="1" s="1"/>
  <c r="AB1350" i="1"/>
  <c r="Y1345" i="1"/>
  <c r="C1346" i="1"/>
  <c r="AJ1346" i="1"/>
  <c r="Z1345" i="1"/>
  <c r="AA1345" i="1" s="1"/>
  <c r="AH1345" i="1" s="1"/>
  <c r="I1346" i="1"/>
  <c r="H1346" i="1" s="1"/>
  <c r="K1346" i="1"/>
  <c r="A1347" i="1"/>
  <c r="X1346" i="1"/>
  <c r="T1321" i="1"/>
  <c r="AF1321" i="1" s="1"/>
  <c r="S1322" i="1"/>
  <c r="AC1324" i="1" l="1"/>
  <c r="AE1324" i="1" s="1"/>
  <c r="G1324" i="1"/>
  <c r="F1324" i="1" s="1"/>
  <c r="O1324" i="1" s="1"/>
  <c r="R1324" i="1" s="1"/>
  <c r="L1326" i="1"/>
  <c r="M1325" i="1"/>
  <c r="N1325" i="1" s="1"/>
  <c r="P1325" i="1"/>
  <c r="Q1325" i="1"/>
  <c r="J1323" i="1"/>
  <c r="Z1346" i="1"/>
  <c r="AA1346" i="1" s="1"/>
  <c r="AH1346" i="1" s="1"/>
  <c r="AJ1347" i="1"/>
  <c r="I1347" i="1"/>
  <c r="H1347" i="1" s="1"/>
  <c r="Y1346" i="1"/>
  <c r="C1347" i="1"/>
  <c r="T1322" i="1"/>
  <c r="AF1322" i="1" s="1"/>
  <c r="S1323" i="1"/>
  <c r="K1347" i="1"/>
  <c r="A1348" i="1"/>
  <c r="X1347" i="1"/>
  <c r="AB1351" i="1"/>
  <c r="J1324" i="1" l="1"/>
  <c r="AC1325" i="1"/>
  <c r="AE1325" i="1" s="1"/>
  <c r="G1325" i="1"/>
  <c r="F1325" i="1" s="1"/>
  <c r="O1325" i="1" s="1"/>
  <c r="R1325" i="1" s="1"/>
  <c r="P1326" i="1"/>
  <c r="Q1326" i="1"/>
  <c r="L1327" i="1"/>
  <c r="M1326" i="1"/>
  <c r="N1326" i="1" s="1"/>
  <c r="Y1347" i="1"/>
  <c r="C1348" i="1"/>
  <c r="AJ1348" i="1"/>
  <c r="Z1347" i="1"/>
  <c r="AA1347" i="1" s="1"/>
  <c r="AH1347" i="1" s="1"/>
  <c r="I1348" i="1"/>
  <c r="H1348" i="1" s="1"/>
  <c r="T1323" i="1"/>
  <c r="AF1323" i="1" s="1"/>
  <c r="S1324" i="1"/>
  <c r="AB1352" i="1"/>
  <c r="K1348" i="1"/>
  <c r="X1348" i="1"/>
  <c r="A1349" i="1"/>
  <c r="J1325" i="1" l="1"/>
  <c r="AC1326" i="1"/>
  <c r="AE1326" i="1" s="1"/>
  <c r="G1326" i="1"/>
  <c r="F1326" i="1" s="1"/>
  <c r="J1326" i="1" s="1"/>
  <c r="M1327" i="1"/>
  <c r="N1327" i="1" s="1"/>
  <c r="Q1327" i="1"/>
  <c r="L1328" i="1"/>
  <c r="P1327" i="1"/>
  <c r="K1349" i="1"/>
  <c r="A1350" i="1"/>
  <c r="X1349" i="1"/>
  <c r="Z1348" i="1"/>
  <c r="AA1348" i="1" s="1"/>
  <c r="AH1348" i="1" s="1"/>
  <c r="C1349" i="1"/>
  <c r="AJ1349" i="1"/>
  <c r="Y1348" i="1"/>
  <c r="I1349" i="1"/>
  <c r="H1349" i="1" s="1"/>
  <c r="T1324" i="1"/>
  <c r="AF1324" i="1" s="1"/>
  <c r="S1325" i="1"/>
  <c r="AB1353" i="1"/>
  <c r="O1326" i="1" l="1"/>
  <c r="R1326" i="1" s="1"/>
  <c r="Q1328" i="1"/>
  <c r="L1329" i="1"/>
  <c r="P1328" i="1"/>
  <c r="M1328" i="1"/>
  <c r="N1328" i="1" s="1"/>
  <c r="AC1327" i="1"/>
  <c r="AE1327" i="1" s="1"/>
  <c r="G1327" i="1"/>
  <c r="F1327" i="1" s="1"/>
  <c r="J1327" i="1" s="1"/>
  <c r="K1350" i="1"/>
  <c r="A1351" i="1"/>
  <c r="X1350" i="1"/>
  <c r="AB1354" i="1"/>
  <c r="T1325" i="1"/>
  <c r="AF1325" i="1" s="1"/>
  <c r="S1326" i="1"/>
  <c r="Y1349" i="1"/>
  <c r="C1350" i="1"/>
  <c r="AJ1350" i="1"/>
  <c r="Z1349" i="1"/>
  <c r="AA1349" i="1" s="1"/>
  <c r="AH1349" i="1" s="1"/>
  <c r="I1350" i="1"/>
  <c r="H1350" i="1" s="1"/>
  <c r="AC1328" i="1" l="1"/>
  <c r="AE1328" i="1" s="1"/>
  <c r="G1328" i="1"/>
  <c r="F1328" i="1" s="1"/>
  <c r="O1328" i="1" s="1"/>
  <c r="R1328" i="1" s="1"/>
  <c r="O1327" i="1"/>
  <c r="R1327" i="1" s="1"/>
  <c r="L1330" i="1"/>
  <c r="M1329" i="1"/>
  <c r="N1329" i="1" s="1"/>
  <c r="P1329" i="1"/>
  <c r="Q1329" i="1"/>
  <c r="AB1355" i="1"/>
  <c r="K1351" i="1"/>
  <c r="A1352" i="1"/>
  <c r="X1351" i="1"/>
  <c r="T1326" i="1"/>
  <c r="AF1326" i="1" s="1"/>
  <c r="S1327" i="1"/>
  <c r="Z1350" i="1"/>
  <c r="AA1350" i="1" s="1"/>
  <c r="AH1350" i="1" s="1"/>
  <c r="C1351" i="1"/>
  <c r="Y1350" i="1"/>
  <c r="AJ1351" i="1"/>
  <c r="I1351" i="1"/>
  <c r="H1351" i="1" s="1"/>
  <c r="J1328" i="1" l="1"/>
  <c r="G1329" i="1"/>
  <c r="F1329" i="1" s="1"/>
  <c r="J1329" i="1" s="1"/>
  <c r="AC1329" i="1"/>
  <c r="AE1329" i="1" s="1"/>
  <c r="L1331" i="1"/>
  <c r="Q1330" i="1"/>
  <c r="M1330" i="1"/>
  <c r="N1330" i="1" s="1"/>
  <c r="P1330" i="1"/>
  <c r="AB1356" i="1"/>
  <c r="A1353" i="1"/>
  <c r="K1352" i="1"/>
  <c r="X1352" i="1"/>
  <c r="Y1351" i="1"/>
  <c r="I1352" i="1"/>
  <c r="H1352" i="1" s="1"/>
  <c r="Z1351" i="1"/>
  <c r="AA1351" i="1" s="1"/>
  <c r="AH1351" i="1" s="1"/>
  <c r="C1352" i="1"/>
  <c r="AJ1352" i="1"/>
  <c r="T1327" i="1"/>
  <c r="AF1327" i="1" s="1"/>
  <c r="S1328" i="1"/>
  <c r="O1329" i="1" l="1"/>
  <c r="R1329" i="1" s="1"/>
  <c r="AC1330" i="1"/>
  <c r="AE1330" i="1" s="1"/>
  <c r="G1330" i="1"/>
  <c r="F1330" i="1" s="1"/>
  <c r="O1330" i="1" s="1"/>
  <c r="R1330" i="1" s="1"/>
  <c r="M1331" i="1"/>
  <c r="N1331" i="1" s="1"/>
  <c r="L1332" i="1"/>
  <c r="P1331" i="1"/>
  <c r="Q1331" i="1"/>
  <c r="Z1352" i="1"/>
  <c r="AA1352" i="1" s="1"/>
  <c r="AH1352" i="1" s="1"/>
  <c r="C1353" i="1"/>
  <c r="AJ1353" i="1"/>
  <c r="Y1352" i="1"/>
  <c r="I1353" i="1"/>
  <c r="H1353" i="1" s="1"/>
  <c r="AB1357" i="1"/>
  <c r="T1328" i="1"/>
  <c r="AF1328" i="1" s="1"/>
  <c r="S1329" i="1"/>
  <c r="K1353" i="1"/>
  <c r="X1353" i="1"/>
  <c r="A1354" i="1"/>
  <c r="J1330" i="1" l="1"/>
  <c r="L1333" i="1"/>
  <c r="P1332" i="1"/>
  <c r="M1332" i="1"/>
  <c r="N1332" i="1" s="1"/>
  <c r="Q1332" i="1"/>
  <c r="AC1331" i="1"/>
  <c r="AE1331" i="1" s="1"/>
  <c r="G1331" i="1"/>
  <c r="F1331" i="1" s="1"/>
  <c r="J1331" i="1" s="1"/>
  <c r="K1354" i="1"/>
  <c r="X1354" i="1"/>
  <c r="A1355" i="1"/>
  <c r="Y1353" i="1"/>
  <c r="AJ1354" i="1"/>
  <c r="I1354" i="1"/>
  <c r="H1354" i="1" s="1"/>
  <c r="Z1353" i="1"/>
  <c r="AA1353" i="1" s="1"/>
  <c r="AH1353" i="1" s="1"/>
  <c r="C1354" i="1"/>
  <c r="T1329" i="1"/>
  <c r="AF1329" i="1" s="1"/>
  <c r="S1330" i="1"/>
  <c r="AB1358" i="1"/>
  <c r="AC1332" i="1" l="1"/>
  <c r="AE1332" i="1" s="1"/>
  <c r="G1332" i="1"/>
  <c r="F1332" i="1" s="1"/>
  <c r="J1332" i="1" s="1"/>
  <c r="O1331" i="1"/>
  <c r="R1331" i="1" s="1"/>
  <c r="M1333" i="1"/>
  <c r="N1333" i="1" s="1"/>
  <c r="L1334" i="1"/>
  <c r="P1333" i="1"/>
  <c r="Q1333" i="1"/>
  <c r="X1355" i="1"/>
  <c r="K1355" i="1"/>
  <c r="A1356" i="1"/>
  <c r="AJ1355" i="1"/>
  <c r="Y1354" i="1"/>
  <c r="I1355" i="1"/>
  <c r="H1355" i="1" s="1"/>
  <c r="Z1354" i="1"/>
  <c r="AA1354" i="1" s="1"/>
  <c r="AH1354" i="1" s="1"/>
  <c r="C1355" i="1"/>
  <c r="AB1359" i="1"/>
  <c r="T1330" i="1"/>
  <c r="AF1330" i="1" s="1"/>
  <c r="S1331" i="1"/>
  <c r="O1332" i="1" l="1"/>
  <c r="R1332" i="1" s="1"/>
  <c r="M1334" i="1"/>
  <c r="N1334" i="1" s="1"/>
  <c r="P1334" i="1"/>
  <c r="Q1334" i="1"/>
  <c r="L1335" i="1"/>
  <c r="AC1333" i="1"/>
  <c r="AE1333" i="1" s="1"/>
  <c r="G1333" i="1"/>
  <c r="F1333" i="1" s="1"/>
  <c r="O1333" i="1" s="1"/>
  <c r="R1333" i="1" s="1"/>
  <c r="AJ1356" i="1"/>
  <c r="Z1355" i="1"/>
  <c r="AA1355" i="1" s="1"/>
  <c r="AH1355" i="1" s="1"/>
  <c r="I1356" i="1"/>
  <c r="H1356" i="1" s="1"/>
  <c r="Y1355" i="1"/>
  <c r="C1356" i="1"/>
  <c r="AB1360" i="1"/>
  <c r="X1356" i="1"/>
  <c r="A1357" i="1"/>
  <c r="K1356" i="1"/>
  <c r="T1331" i="1"/>
  <c r="AF1331" i="1" s="1"/>
  <c r="S1332" i="1"/>
  <c r="J1333" i="1" l="1"/>
  <c r="M1335" i="1"/>
  <c r="N1335" i="1" s="1"/>
  <c r="P1335" i="1"/>
  <c r="Q1335" i="1"/>
  <c r="L1336" i="1"/>
  <c r="G1334" i="1"/>
  <c r="F1334" i="1" s="1"/>
  <c r="O1334" i="1" s="1"/>
  <c r="R1334" i="1" s="1"/>
  <c r="AC1334" i="1"/>
  <c r="AE1334" i="1" s="1"/>
  <c r="K1357" i="1"/>
  <c r="A1358" i="1"/>
  <c r="X1357" i="1"/>
  <c r="I1357" i="1"/>
  <c r="H1357" i="1" s="1"/>
  <c r="Y1356" i="1"/>
  <c r="C1357" i="1"/>
  <c r="Z1356" i="1"/>
  <c r="AA1356" i="1" s="1"/>
  <c r="AH1356" i="1" s="1"/>
  <c r="AJ1357" i="1"/>
  <c r="T1332" i="1"/>
  <c r="AF1332" i="1" s="1"/>
  <c r="S1333" i="1"/>
  <c r="AB1361" i="1"/>
  <c r="L1337" i="1" l="1"/>
  <c r="M1336" i="1"/>
  <c r="N1336" i="1" s="1"/>
  <c r="P1336" i="1"/>
  <c r="Q1336" i="1"/>
  <c r="J1334" i="1"/>
  <c r="AC1335" i="1"/>
  <c r="AE1335" i="1" s="1"/>
  <c r="G1335" i="1"/>
  <c r="F1335" i="1" s="1"/>
  <c r="O1335" i="1" s="1"/>
  <c r="R1335" i="1" s="1"/>
  <c r="K1358" i="1"/>
  <c r="X1358" i="1"/>
  <c r="A1359" i="1"/>
  <c r="AB1362" i="1"/>
  <c r="AJ1358" i="1"/>
  <c r="Z1357" i="1"/>
  <c r="AA1357" i="1" s="1"/>
  <c r="AH1357" i="1" s="1"/>
  <c r="I1358" i="1"/>
  <c r="H1358" i="1" s="1"/>
  <c r="C1358" i="1"/>
  <c r="Y1357" i="1"/>
  <c r="T1333" i="1"/>
  <c r="AF1333" i="1" s="1"/>
  <c r="S1334" i="1"/>
  <c r="J1335" i="1" l="1"/>
  <c r="G1336" i="1"/>
  <c r="F1336" i="1" s="1"/>
  <c r="O1336" i="1" s="1"/>
  <c r="R1336" i="1" s="1"/>
  <c r="AC1336" i="1"/>
  <c r="AE1336" i="1" s="1"/>
  <c r="M1337" i="1"/>
  <c r="N1337" i="1" s="1"/>
  <c r="P1337" i="1"/>
  <c r="Q1337" i="1"/>
  <c r="L1338" i="1"/>
  <c r="AB1363" i="1"/>
  <c r="I1359" i="1"/>
  <c r="H1359" i="1" s="1"/>
  <c r="Y1358" i="1"/>
  <c r="C1359" i="1"/>
  <c r="Z1358" i="1"/>
  <c r="AA1358" i="1" s="1"/>
  <c r="AH1358" i="1" s="1"/>
  <c r="AJ1359" i="1"/>
  <c r="X1359" i="1"/>
  <c r="K1359" i="1"/>
  <c r="A1360" i="1"/>
  <c r="T1334" i="1"/>
  <c r="AF1334" i="1" s="1"/>
  <c r="S1335" i="1"/>
  <c r="J1336" i="1" l="1"/>
  <c r="M1338" i="1"/>
  <c r="N1338" i="1" s="1"/>
  <c r="P1338" i="1"/>
  <c r="L1339" i="1"/>
  <c r="Q1338" i="1"/>
  <c r="AC1337" i="1"/>
  <c r="AE1337" i="1" s="1"/>
  <c r="G1337" i="1"/>
  <c r="F1337" i="1" s="1"/>
  <c r="O1337" i="1" s="1"/>
  <c r="R1337" i="1" s="1"/>
  <c r="C1360" i="1"/>
  <c r="Z1359" i="1"/>
  <c r="AA1359" i="1" s="1"/>
  <c r="AH1359" i="1" s="1"/>
  <c r="AJ1360" i="1"/>
  <c r="I1360" i="1"/>
  <c r="H1360" i="1" s="1"/>
  <c r="Y1359" i="1"/>
  <c r="AB1364" i="1"/>
  <c r="T1335" i="1"/>
  <c r="AF1335" i="1" s="1"/>
  <c r="S1336" i="1"/>
  <c r="K1360" i="1"/>
  <c r="X1360" i="1"/>
  <c r="A1361" i="1"/>
  <c r="J1337" i="1" l="1"/>
  <c r="M1339" i="1"/>
  <c r="N1339" i="1" s="1"/>
  <c r="P1339" i="1"/>
  <c r="Q1339" i="1"/>
  <c r="L1340" i="1"/>
  <c r="AC1338" i="1"/>
  <c r="AE1338" i="1" s="1"/>
  <c r="G1338" i="1"/>
  <c r="F1338" i="1" s="1"/>
  <c r="J1338" i="1" s="1"/>
  <c r="X1361" i="1"/>
  <c r="K1361" i="1"/>
  <c r="A1362" i="1"/>
  <c r="T1336" i="1"/>
  <c r="AF1336" i="1" s="1"/>
  <c r="S1337" i="1"/>
  <c r="C1361" i="1"/>
  <c r="Y1360" i="1"/>
  <c r="AJ1361" i="1"/>
  <c r="I1361" i="1"/>
  <c r="H1361" i="1" s="1"/>
  <c r="Z1360" i="1"/>
  <c r="AA1360" i="1" s="1"/>
  <c r="AH1360" i="1" s="1"/>
  <c r="AB1365" i="1"/>
  <c r="O1338" i="1" l="1"/>
  <c r="R1338" i="1" s="1"/>
  <c r="L1341" i="1"/>
  <c r="M1340" i="1"/>
  <c r="N1340" i="1" s="1"/>
  <c r="AC1339" i="1"/>
  <c r="AE1339" i="1" s="1"/>
  <c r="G1339" i="1"/>
  <c r="F1339" i="1" s="1"/>
  <c r="J1339" i="1" s="1"/>
  <c r="T1337" i="1"/>
  <c r="AF1337" i="1" s="1"/>
  <c r="S1338" i="1"/>
  <c r="AB1366" i="1"/>
  <c r="Y1361" i="1"/>
  <c r="C1362" i="1"/>
  <c r="Z1361" i="1"/>
  <c r="AA1361" i="1" s="1"/>
  <c r="AH1361" i="1" s="1"/>
  <c r="AJ1362" i="1"/>
  <c r="I1362" i="1"/>
  <c r="H1362" i="1" s="1"/>
  <c r="X1362" i="1"/>
  <c r="A1363" i="1"/>
  <c r="K1362" i="1"/>
  <c r="O1339" i="1" l="1"/>
  <c r="R1339" i="1" s="1"/>
  <c r="G1340" i="1"/>
  <c r="F1340" i="1" s="1"/>
  <c r="J1340" i="1" s="1"/>
  <c r="AC1340" i="1"/>
  <c r="AE1340" i="1" s="1"/>
  <c r="M1341" i="1"/>
  <c r="N1341" i="1" s="1"/>
  <c r="L1342" i="1"/>
  <c r="A1364" i="1"/>
  <c r="X1363" i="1"/>
  <c r="K1363" i="1"/>
  <c r="T1338" i="1"/>
  <c r="AF1338" i="1" s="1"/>
  <c r="S1339" i="1"/>
  <c r="C1363" i="1"/>
  <c r="Z1362" i="1"/>
  <c r="AA1362" i="1" s="1"/>
  <c r="AH1362" i="1" s="1"/>
  <c r="AJ1363" i="1"/>
  <c r="I1363" i="1"/>
  <c r="H1363" i="1" s="1"/>
  <c r="Y1362" i="1"/>
  <c r="AB1367" i="1"/>
  <c r="P1340" i="1" l="1"/>
  <c r="P1341" i="1" s="1"/>
  <c r="P1342" i="1" s="1"/>
  <c r="O1340" i="1"/>
  <c r="L1343" i="1"/>
  <c r="M1342" i="1"/>
  <c r="N1342" i="1" s="1"/>
  <c r="AC1341" i="1"/>
  <c r="AE1341" i="1" s="1"/>
  <c r="G1341" i="1"/>
  <c r="F1341" i="1" s="1"/>
  <c r="O1341" i="1" s="1"/>
  <c r="X1364" i="1"/>
  <c r="A1365" i="1"/>
  <c r="K1364" i="1"/>
  <c r="AB1368" i="1"/>
  <c r="T1339" i="1"/>
  <c r="S1340" i="1"/>
  <c r="Y1363" i="1"/>
  <c r="C1364" i="1"/>
  <c r="AJ1364" i="1"/>
  <c r="Z1363" i="1"/>
  <c r="AA1363" i="1" s="1"/>
  <c r="AH1363" i="1" s="1"/>
  <c r="I1364" i="1"/>
  <c r="H1364" i="1" s="1"/>
  <c r="Q1340" i="1" l="1"/>
  <c r="Q1341" i="1" s="1"/>
  <c r="Q1342" i="1" s="1"/>
  <c r="Q1343" i="1" s="1"/>
  <c r="G1342" i="1"/>
  <c r="F1342" i="1" s="1"/>
  <c r="J1342" i="1" s="1"/>
  <c r="AC1342" i="1"/>
  <c r="AE1342" i="1" s="1"/>
  <c r="M1343" i="1"/>
  <c r="N1343" i="1" s="1"/>
  <c r="L1344" i="1"/>
  <c r="J1341" i="1"/>
  <c r="P1343" i="1"/>
  <c r="AF1339" i="1"/>
  <c r="AA1339" i="1"/>
  <c r="Y1364" i="1"/>
  <c r="C1365" i="1"/>
  <c r="Z1364" i="1"/>
  <c r="AA1364" i="1" s="1"/>
  <c r="AH1364" i="1" s="1"/>
  <c r="AJ1365" i="1"/>
  <c r="I1365" i="1"/>
  <c r="H1365" i="1" s="1"/>
  <c r="AB1369" i="1"/>
  <c r="T1340" i="1"/>
  <c r="AF1340" i="1" s="1"/>
  <c r="S1341" i="1"/>
  <c r="K1365" i="1"/>
  <c r="A1366" i="1"/>
  <c r="X1365" i="1"/>
  <c r="R1340" i="1" l="1"/>
  <c r="R1341" i="1"/>
  <c r="O1342" i="1"/>
  <c r="R1342" i="1" s="1"/>
  <c r="P1344" i="1"/>
  <c r="Q1344" i="1"/>
  <c r="L1345" i="1"/>
  <c r="M1344" i="1"/>
  <c r="N1344" i="1" s="1"/>
  <c r="G1343" i="1"/>
  <c r="F1343" i="1" s="1"/>
  <c r="J1343" i="1" s="1"/>
  <c r="AC1343" i="1"/>
  <c r="AE1343" i="1" s="1"/>
  <c r="AH1339" i="1"/>
  <c r="A1367" i="1"/>
  <c r="X1366" i="1"/>
  <c r="K1366" i="1"/>
  <c r="AB1370" i="1"/>
  <c r="T1341" i="1"/>
  <c r="AF1341" i="1" s="1"/>
  <c r="S1342" i="1"/>
  <c r="C1366" i="1"/>
  <c r="Z1365" i="1"/>
  <c r="AA1365" i="1" s="1"/>
  <c r="AH1365" i="1" s="1"/>
  <c r="AJ1366" i="1"/>
  <c r="I1366" i="1"/>
  <c r="H1366" i="1" s="1"/>
  <c r="Y1365" i="1"/>
  <c r="G1344" i="1" l="1"/>
  <c r="F1344" i="1" s="1"/>
  <c r="J1344" i="1" s="1"/>
  <c r="AC1344" i="1"/>
  <c r="AE1344" i="1" s="1"/>
  <c r="P1345" i="1"/>
  <c r="Q1345" i="1"/>
  <c r="L1346" i="1"/>
  <c r="M1345" i="1"/>
  <c r="N1345" i="1" s="1"/>
  <c r="O1343" i="1"/>
  <c r="R1343" i="1" s="1"/>
  <c r="T1342" i="1"/>
  <c r="AF1342" i="1" s="1"/>
  <c r="S1343" i="1"/>
  <c r="AB1371" i="1"/>
  <c r="Z1366" i="1"/>
  <c r="AA1366" i="1" s="1"/>
  <c r="AH1366" i="1" s="1"/>
  <c r="C1367" i="1"/>
  <c r="Y1366" i="1"/>
  <c r="AJ1367" i="1"/>
  <c r="I1367" i="1"/>
  <c r="H1367" i="1" s="1"/>
  <c r="X1367" i="1"/>
  <c r="K1367" i="1"/>
  <c r="A1368" i="1"/>
  <c r="O1344" i="1" l="1"/>
  <c r="R1344" i="1" s="1"/>
  <c r="AC1345" i="1"/>
  <c r="AE1345" i="1" s="1"/>
  <c r="G1345" i="1"/>
  <c r="F1345" i="1" s="1"/>
  <c r="O1345" i="1" s="1"/>
  <c r="R1345" i="1" s="1"/>
  <c r="L1347" i="1"/>
  <c r="M1346" i="1"/>
  <c r="N1346" i="1" s="1"/>
  <c r="P1346" i="1"/>
  <c r="Q1346" i="1"/>
  <c r="X1368" i="1"/>
  <c r="K1368" i="1"/>
  <c r="A1369" i="1"/>
  <c r="C1368" i="1"/>
  <c r="AJ1368" i="1"/>
  <c r="Z1367" i="1"/>
  <c r="I1368" i="1"/>
  <c r="H1368" i="1" s="1"/>
  <c r="Y1367" i="1"/>
  <c r="AB1372" i="1"/>
  <c r="T1343" i="1"/>
  <c r="AF1343" i="1" s="1"/>
  <c r="S1344" i="1"/>
  <c r="AC1346" i="1" l="1"/>
  <c r="AE1346" i="1" s="1"/>
  <c r="G1346" i="1"/>
  <c r="F1346" i="1" s="1"/>
  <c r="O1346" i="1" s="1"/>
  <c r="R1346" i="1" s="1"/>
  <c r="M1347" i="1"/>
  <c r="N1347" i="1" s="1"/>
  <c r="P1347" i="1"/>
  <c r="Q1347" i="1"/>
  <c r="L1348" i="1"/>
  <c r="J1345" i="1"/>
  <c r="T1344" i="1"/>
  <c r="AF1344" i="1" s="1"/>
  <c r="S1345" i="1"/>
  <c r="AB1373" i="1"/>
  <c r="I1369" i="1"/>
  <c r="H1369" i="1" s="1"/>
  <c r="Y1368" i="1"/>
  <c r="C1369" i="1"/>
  <c r="Z1368" i="1"/>
  <c r="AA1368" i="1" s="1"/>
  <c r="AH1368" i="1" s="1"/>
  <c r="AJ1369" i="1"/>
  <c r="X1369" i="1"/>
  <c r="K1369" i="1"/>
  <c r="A1370" i="1"/>
  <c r="J1346" i="1" l="1"/>
  <c r="M1348" i="1"/>
  <c r="N1348" i="1" s="1"/>
  <c r="P1348" i="1"/>
  <c r="Q1348" i="1"/>
  <c r="L1349" i="1"/>
  <c r="G1347" i="1"/>
  <c r="F1347" i="1" s="1"/>
  <c r="J1347" i="1" s="1"/>
  <c r="AC1347" i="1"/>
  <c r="AE1347" i="1" s="1"/>
  <c r="A1371" i="1"/>
  <c r="K1370" i="1"/>
  <c r="X1370" i="1"/>
  <c r="AB1374" i="1"/>
  <c r="T1345" i="1"/>
  <c r="AF1345" i="1" s="1"/>
  <c r="S1346" i="1"/>
  <c r="AJ1370" i="1"/>
  <c r="Z1369" i="1"/>
  <c r="AA1369" i="1" s="1"/>
  <c r="AH1369" i="1" s="1"/>
  <c r="I1370" i="1"/>
  <c r="H1370" i="1" s="1"/>
  <c r="C1370" i="1"/>
  <c r="Y1369" i="1"/>
  <c r="O1347" i="1" l="1"/>
  <c r="R1347" i="1" s="1"/>
  <c r="Q1349" i="1"/>
  <c r="L1350" i="1"/>
  <c r="M1349" i="1"/>
  <c r="N1349" i="1" s="1"/>
  <c r="P1349" i="1"/>
  <c r="G1348" i="1"/>
  <c r="F1348" i="1" s="1"/>
  <c r="O1348" i="1" s="1"/>
  <c r="R1348" i="1" s="1"/>
  <c r="AC1348" i="1"/>
  <c r="AE1348" i="1" s="1"/>
  <c r="T1346" i="1"/>
  <c r="AF1346" i="1" s="1"/>
  <c r="S1347" i="1"/>
  <c r="X1371" i="1"/>
  <c r="K1371" i="1"/>
  <c r="A1372" i="1"/>
  <c r="AB1375" i="1"/>
  <c r="Y1370" i="1"/>
  <c r="C1371" i="1"/>
  <c r="AJ1371" i="1"/>
  <c r="I1371" i="1"/>
  <c r="H1371" i="1" s="1"/>
  <c r="Z1370" i="1"/>
  <c r="AA1370" i="1" s="1"/>
  <c r="AH1370" i="1" s="1"/>
  <c r="AC1349" i="1" l="1"/>
  <c r="AE1349" i="1" s="1"/>
  <c r="G1349" i="1"/>
  <c r="F1349" i="1" s="1"/>
  <c r="O1349" i="1" s="1"/>
  <c r="R1349" i="1" s="1"/>
  <c r="P1350" i="1"/>
  <c r="Q1350" i="1"/>
  <c r="L1351" i="1"/>
  <c r="M1350" i="1"/>
  <c r="N1350" i="1" s="1"/>
  <c r="J1348" i="1"/>
  <c r="X1372" i="1"/>
  <c r="A1373" i="1"/>
  <c r="K1372" i="1"/>
  <c r="AJ1372" i="1"/>
  <c r="Z1371" i="1"/>
  <c r="AA1371" i="1" s="1"/>
  <c r="AH1371" i="1" s="1"/>
  <c r="I1372" i="1"/>
  <c r="H1372" i="1" s="1"/>
  <c r="Y1371" i="1"/>
  <c r="C1372" i="1"/>
  <c r="T1347" i="1"/>
  <c r="AF1347" i="1" s="1"/>
  <c r="S1348" i="1"/>
  <c r="AB1376" i="1"/>
  <c r="J1349" i="1" l="1"/>
  <c r="G1350" i="1"/>
  <c r="F1350" i="1" s="1"/>
  <c r="O1350" i="1" s="1"/>
  <c r="R1350" i="1" s="1"/>
  <c r="AC1350" i="1"/>
  <c r="AE1350" i="1" s="1"/>
  <c r="L1352" i="1"/>
  <c r="M1351" i="1"/>
  <c r="N1351" i="1" s="1"/>
  <c r="P1351" i="1"/>
  <c r="Q1351" i="1"/>
  <c r="K1373" i="1"/>
  <c r="A1374" i="1"/>
  <c r="X1373" i="1"/>
  <c r="AB1377" i="1"/>
  <c r="C1373" i="1"/>
  <c r="Y1372" i="1"/>
  <c r="AJ1373" i="1"/>
  <c r="I1373" i="1"/>
  <c r="H1373" i="1" s="1"/>
  <c r="Z1372" i="1"/>
  <c r="AA1372" i="1" s="1"/>
  <c r="AH1372" i="1" s="1"/>
  <c r="T1348" i="1"/>
  <c r="AF1348" i="1" s="1"/>
  <c r="S1349" i="1"/>
  <c r="J1350" i="1" l="1"/>
  <c r="AC1351" i="1"/>
  <c r="AE1351" i="1" s="1"/>
  <c r="G1351" i="1"/>
  <c r="F1351" i="1" s="1"/>
  <c r="J1351" i="1" s="1"/>
  <c r="L1353" i="1"/>
  <c r="Q1352" i="1"/>
  <c r="M1352" i="1"/>
  <c r="N1352" i="1" s="1"/>
  <c r="P1352" i="1"/>
  <c r="T1349" i="1"/>
  <c r="AF1349" i="1" s="1"/>
  <c r="S1350" i="1"/>
  <c r="AB1378" i="1"/>
  <c r="C1374" i="1"/>
  <c r="Z1373" i="1"/>
  <c r="AA1373" i="1" s="1"/>
  <c r="AH1373" i="1" s="1"/>
  <c r="AJ1374" i="1"/>
  <c r="I1374" i="1"/>
  <c r="H1374" i="1" s="1"/>
  <c r="Y1373" i="1"/>
  <c r="K1374" i="1"/>
  <c r="X1374" i="1"/>
  <c r="A1375" i="1"/>
  <c r="O1351" i="1" l="1"/>
  <c r="R1351" i="1" s="1"/>
  <c r="G1352" i="1"/>
  <c r="F1352" i="1" s="1"/>
  <c r="O1352" i="1" s="1"/>
  <c r="R1352" i="1" s="1"/>
  <c r="AC1352" i="1"/>
  <c r="AE1352" i="1" s="1"/>
  <c r="L1354" i="1"/>
  <c r="P1353" i="1"/>
  <c r="Q1353" i="1"/>
  <c r="M1353" i="1"/>
  <c r="N1353" i="1" s="1"/>
  <c r="AB1379" i="1"/>
  <c r="T1350" i="1"/>
  <c r="AF1350" i="1" s="1"/>
  <c r="S1351" i="1"/>
  <c r="Y1374" i="1"/>
  <c r="C1375" i="1"/>
  <c r="AJ1375" i="1"/>
  <c r="I1375" i="1"/>
  <c r="H1375" i="1" s="1"/>
  <c r="Z1374" i="1"/>
  <c r="AA1374" i="1" s="1"/>
  <c r="AH1374" i="1" s="1"/>
  <c r="X1375" i="1"/>
  <c r="K1375" i="1"/>
  <c r="A1376" i="1"/>
  <c r="J1352" i="1" l="1"/>
  <c r="AC1353" i="1"/>
  <c r="AE1353" i="1" s="1"/>
  <c r="G1353" i="1"/>
  <c r="F1353" i="1" s="1"/>
  <c r="J1353" i="1" s="1"/>
  <c r="M1354" i="1"/>
  <c r="N1354" i="1" s="1"/>
  <c r="Q1354" i="1"/>
  <c r="P1354" i="1"/>
  <c r="L1355" i="1"/>
  <c r="AB1380" i="1"/>
  <c r="T1351" i="1"/>
  <c r="AF1351" i="1" s="1"/>
  <c r="S1352" i="1"/>
  <c r="X1376" i="1"/>
  <c r="K1376" i="1"/>
  <c r="A1377" i="1"/>
  <c r="C1376" i="1"/>
  <c r="Z1375" i="1"/>
  <c r="AA1375" i="1" s="1"/>
  <c r="AH1375" i="1" s="1"/>
  <c r="AJ1376" i="1"/>
  <c r="I1376" i="1"/>
  <c r="H1376" i="1" s="1"/>
  <c r="Y1375" i="1"/>
  <c r="O1353" i="1" l="1"/>
  <c r="R1353" i="1" s="1"/>
  <c r="M1355" i="1"/>
  <c r="N1355" i="1" s="1"/>
  <c r="P1355" i="1"/>
  <c r="Q1355" i="1"/>
  <c r="L1356" i="1"/>
  <c r="AC1354" i="1"/>
  <c r="AE1354" i="1" s="1"/>
  <c r="G1354" i="1"/>
  <c r="F1354" i="1" s="1"/>
  <c r="O1354" i="1" s="1"/>
  <c r="R1354" i="1" s="1"/>
  <c r="Y1376" i="1"/>
  <c r="C1377" i="1"/>
  <c r="AJ1377" i="1"/>
  <c r="Z1376" i="1"/>
  <c r="AA1376" i="1" s="1"/>
  <c r="AH1376" i="1" s="1"/>
  <c r="I1377" i="1"/>
  <c r="H1377" i="1" s="1"/>
  <c r="A1378" i="1"/>
  <c r="X1377" i="1"/>
  <c r="K1377" i="1"/>
  <c r="AB1381" i="1"/>
  <c r="T1352" i="1"/>
  <c r="AF1352" i="1" s="1"/>
  <c r="S1353" i="1"/>
  <c r="J1354" i="1" l="1"/>
  <c r="M1356" i="1"/>
  <c r="N1356" i="1" s="1"/>
  <c r="P1356" i="1"/>
  <c r="Q1356" i="1"/>
  <c r="L1357" i="1"/>
  <c r="AC1355" i="1"/>
  <c r="AE1355" i="1" s="1"/>
  <c r="G1355" i="1"/>
  <c r="F1355" i="1" s="1"/>
  <c r="O1355" i="1" s="1"/>
  <c r="R1355" i="1" s="1"/>
  <c r="T1353" i="1"/>
  <c r="AF1353" i="1" s="1"/>
  <c r="S1354" i="1"/>
  <c r="K1378" i="1"/>
  <c r="X1378" i="1"/>
  <c r="A1379" i="1"/>
  <c r="I1378" i="1"/>
  <c r="H1378" i="1" s="1"/>
  <c r="Z1377" i="1"/>
  <c r="AA1377" i="1" s="1"/>
  <c r="AH1377" i="1" s="1"/>
  <c r="C1378" i="1"/>
  <c r="AJ1378" i="1"/>
  <c r="Y1377" i="1"/>
  <c r="AB1382" i="1"/>
  <c r="J1355" i="1" l="1"/>
  <c r="L1358" i="1"/>
  <c r="M1357" i="1"/>
  <c r="N1357" i="1" s="1"/>
  <c r="P1357" i="1"/>
  <c r="Q1357" i="1"/>
  <c r="AC1356" i="1"/>
  <c r="AE1356" i="1" s="1"/>
  <c r="G1356" i="1"/>
  <c r="F1356" i="1" s="1"/>
  <c r="J1356" i="1" s="1"/>
  <c r="AB1383" i="1"/>
  <c r="A1380" i="1"/>
  <c r="K1379" i="1"/>
  <c r="X1379" i="1"/>
  <c r="T1354" i="1"/>
  <c r="AF1354" i="1" s="1"/>
  <c r="S1355" i="1"/>
  <c r="Y1378" i="1"/>
  <c r="C1379" i="1"/>
  <c r="AJ1379" i="1"/>
  <c r="I1379" i="1"/>
  <c r="H1379" i="1" s="1"/>
  <c r="Z1378" i="1"/>
  <c r="AA1378" i="1" s="1"/>
  <c r="AH1378" i="1" s="1"/>
  <c r="O1356" i="1" l="1"/>
  <c r="R1356" i="1" s="1"/>
  <c r="G1357" i="1"/>
  <c r="F1357" i="1" s="1"/>
  <c r="O1357" i="1" s="1"/>
  <c r="R1357" i="1" s="1"/>
  <c r="AC1357" i="1"/>
  <c r="AE1357" i="1" s="1"/>
  <c r="L1359" i="1"/>
  <c r="M1358" i="1"/>
  <c r="N1358" i="1" s="1"/>
  <c r="Q1358" i="1"/>
  <c r="P1358" i="1"/>
  <c r="T1355" i="1"/>
  <c r="AF1355" i="1" s="1"/>
  <c r="S1356" i="1"/>
  <c r="K1380" i="1"/>
  <c r="X1380" i="1"/>
  <c r="A1381" i="1"/>
  <c r="I1380" i="1"/>
  <c r="H1380" i="1" s="1"/>
  <c r="Z1379" i="1"/>
  <c r="AA1379" i="1" s="1"/>
  <c r="AH1379" i="1" s="1"/>
  <c r="C1380" i="1"/>
  <c r="Y1379" i="1"/>
  <c r="AJ1380" i="1"/>
  <c r="AB1384" i="1"/>
  <c r="J1357" i="1" l="1"/>
  <c r="AC1358" i="1"/>
  <c r="AE1358" i="1" s="1"/>
  <c r="G1358" i="1"/>
  <c r="F1358" i="1" s="1"/>
  <c r="O1358" i="1" s="1"/>
  <c r="R1358" i="1" s="1"/>
  <c r="M1359" i="1"/>
  <c r="N1359" i="1" s="1"/>
  <c r="Q1359" i="1"/>
  <c r="P1359" i="1"/>
  <c r="L1360" i="1"/>
  <c r="A1382" i="1"/>
  <c r="K1381" i="1"/>
  <c r="X1381" i="1"/>
  <c r="AB1385" i="1"/>
  <c r="AJ1381" i="1"/>
  <c r="Y1380" i="1"/>
  <c r="I1381" i="1"/>
  <c r="H1381" i="1" s="1"/>
  <c r="C1381" i="1"/>
  <c r="Z1380" i="1"/>
  <c r="AA1380" i="1" s="1"/>
  <c r="AH1380" i="1" s="1"/>
  <c r="T1356" i="1"/>
  <c r="AF1356" i="1" s="1"/>
  <c r="S1357" i="1"/>
  <c r="J1358" i="1" l="1"/>
  <c r="M1360" i="1"/>
  <c r="N1360" i="1" s="1"/>
  <c r="P1360" i="1"/>
  <c r="Q1360" i="1"/>
  <c r="L1361" i="1"/>
  <c r="AC1359" i="1"/>
  <c r="AE1359" i="1" s="1"/>
  <c r="G1359" i="1"/>
  <c r="F1359" i="1" s="1"/>
  <c r="O1359" i="1" s="1"/>
  <c r="R1359" i="1" s="1"/>
  <c r="K1382" i="1"/>
  <c r="X1382" i="1"/>
  <c r="A1383" i="1"/>
  <c r="T1357" i="1"/>
  <c r="AF1357" i="1" s="1"/>
  <c r="S1358" i="1"/>
  <c r="AB1386" i="1"/>
  <c r="I1382" i="1"/>
  <c r="H1382" i="1" s="1"/>
  <c r="Z1381" i="1"/>
  <c r="AA1381" i="1" s="1"/>
  <c r="AH1381" i="1" s="1"/>
  <c r="C1382" i="1"/>
  <c r="Y1381" i="1"/>
  <c r="AJ1382" i="1"/>
  <c r="J1359" i="1" l="1"/>
  <c r="M1361" i="1"/>
  <c r="N1361" i="1" s="1"/>
  <c r="P1361" i="1"/>
  <c r="Q1361" i="1"/>
  <c r="L1362" i="1"/>
  <c r="G1360" i="1"/>
  <c r="F1360" i="1" s="1"/>
  <c r="O1360" i="1" s="1"/>
  <c r="R1360" i="1" s="1"/>
  <c r="AC1360" i="1"/>
  <c r="AE1360" i="1" s="1"/>
  <c r="AB1387" i="1"/>
  <c r="Y1382" i="1"/>
  <c r="C1383" i="1"/>
  <c r="AJ1383" i="1"/>
  <c r="Z1382" i="1"/>
  <c r="AA1382" i="1" s="1"/>
  <c r="AH1382" i="1" s="1"/>
  <c r="I1383" i="1"/>
  <c r="H1383" i="1" s="1"/>
  <c r="A1384" i="1"/>
  <c r="K1383" i="1"/>
  <c r="X1383" i="1"/>
  <c r="T1358" i="1"/>
  <c r="AF1358" i="1" s="1"/>
  <c r="S1359" i="1"/>
  <c r="J1360" i="1" l="1"/>
  <c r="P1362" i="1"/>
  <c r="M1362" i="1"/>
  <c r="N1362" i="1" s="1"/>
  <c r="Q1362" i="1"/>
  <c r="L1363" i="1"/>
  <c r="AC1361" i="1"/>
  <c r="AE1361" i="1" s="1"/>
  <c r="G1361" i="1"/>
  <c r="F1361" i="1" s="1"/>
  <c r="J1361" i="1" s="1"/>
  <c r="AB1388" i="1"/>
  <c r="Z1383" i="1"/>
  <c r="AA1383" i="1" s="1"/>
  <c r="AH1383" i="1" s="1"/>
  <c r="C1384" i="1"/>
  <c r="AJ1384" i="1"/>
  <c r="I1384" i="1"/>
  <c r="H1384" i="1" s="1"/>
  <c r="Y1383" i="1"/>
  <c r="A1385" i="1"/>
  <c r="X1384" i="1"/>
  <c r="K1384" i="1"/>
  <c r="T1359" i="1"/>
  <c r="AF1359" i="1" s="1"/>
  <c r="S1360" i="1"/>
  <c r="P1363" i="1" l="1"/>
  <c r="L1364" i="1"/>
  <c r="M1363" i="1"/>
  <c r="N1363" i="1" s="1"/>
  <c r="Q1363" i="1"/>
  <c r="AC1362" i="1"/>
  <c r="AE1362" i="1" s="1"/>
  <c r="G1362" i="1"/>
  <c r="F1362" i="1" s="1"/>
  <c r="J1362" i="1" s="1"/>
  <c r="O1361" i="1"/>
  <c r="R1361" i="1" s="1"/>
  <c r="T1360" i="1"/>
  <c r="AF1360" i="1" s="1"/>
  <c r="S1361" i="1"/>
  <c r="AB1389" i="1"/>
  <c r="A1386" i="1"/>
  <c r="X1385" i="1"/>
  <c r="K1385" i="1"/>
  <c r="I1385" i="1"/>
  <c r="H1385" i="1" s="1"/>
  <c r="Y1384" i="1"/>
  <c r="C1385" i="1"/>
  <c r="Z1384" i="1"/>
  <c r="AA1384" i="1" s="1"/>
  <c r="AH1384" i="1" s="1"/>
  <c r="AJ1385" i="1"/>
  <c r="AC1363" i="1" l="1"/>
  <c r="AE1363" i="1" s="1"/>
  <c r="G1363" i="1"/>
  <c r="F1363" i="1" s="1"/>
  <c r="O1363" i="1" s="1"/>
  <c r="R1363" i="1" s="1"/>
  <c r="O1362" i="1"/>
  <c r="R1362" i="1" s="1"/>
  <c r="M1364" i="1"/>
  <c r="N1364" i="1" s="1"/>
  <c r="P1364" i="1"/>
  <c r="Q1364" i="1"/>
  <c r="L1365" i="1"/>
  <c r="T1361" i="1"/>
  <c r="AF1361" i="1" s="1"/>
  <c r="S1362" i="1"/>
  <c r="AB1390" i="1"/>
  <c r="K1386" i="1"/>
  <c r="X1386" i="1"/>
  <c r="A1387" i="1"/>
  <c r="C1386" i="1"/>
  <c r="Z1385" i="1"/>
  <c r="AA1385" i="1" s="1"/>
  <c r="AH1385" i="1" s="1"/>
  <c r="AJ1386" i="1"/>
  <c r="I1386" i="1"/>
  <c r="H1386" i="1" s="1"/>
  <c r="Y1385" i="1"/>
  <c r="J1363" i="1" l="1"/>
  <c r="AC1364" i="1"/>
  <c r="AE1364" i="1" s="1"/>
  <c r="G1364" i="1"/>
  <c r="F1364" i="1" s="1"/>
  <c r="J1364" i="1" s="1"/>
  <c r="P1365" i="1"/>
  <c r="L1366" i="1"/>
  <c r="Q1365" i="1"/>
  <c r="M1365" i="1"/>
  <c r="N1365" i="1" s="1"/>
  <c r="AB1391" i="1"/>
  <c r="K1387" i="1"/>
  <c r="A1388" i="1"/>
  <c r="X1387" i="1"/>
  <c r="T1362" i="1"/>
  <c r="AF1362" i="1" s="1"/>
  <c r="S1363" i="1"/>
  <c r="Y1386" i="1"/>
  <c r="I1387" i="1"/>
  <c r="H1387" i="1" s="1"/>
  <c r="Z1386" i="1"/>
  <c r="AA1386" i="1" s="1"/>
  <c r="AH1386" i="1" s="1"/>
  <c r="C1387" i="1"/>
  <c r="AJ1387" i="1"/>
  <c r="O1364" i="1" l="1"/>
  <c r="R1364" i="1" s="1"/>
  <c r="AC1365" i="1"/>
  <c r="AE1365" i="1" s="1"/>
  <c r="G1365" i="1"/>
  <c r="F1365" i="1" s="1"/>
  <c r="J1365" i="1" s="1"/>
  <c r="M1366" i="1"/>
  <c r="N1366" i="1" s="1"/>
  <c r="Q1366" i="1"/>
  <c r="L1367" i="1"/>
  <c r="P1366" i="1"/>
  <c r="T1363" i="1"/>
  <c r="AF1363" i="1" s="1"/>
  <c r="S1364" i="1"/>
  <c r="Z1387" i="1"/>
  <c r="AA1387" i="1" s="1"/>
  <c r="AH1387" i="1" s="1"/>
  <c r="I1388" i="1"/>
  <c r="H1388" i="1" s="1"/>
  <c r="Y1387" i="1"/>
  <c r="C1388" i="1"/>
  <c r="AJ1388" i="1"/>
  <c r="AB1392" i="1"/>
  <c r="K1388" i="1"/>
  <c r="A1389" i="1"/>
  <c r="X1388" i="1"/>
  <c r="O1365" i="1" l="1"/>
  <c r="R1365" i="1" s="1"/>
  <c r="M1367" i="1"/>
  <c r="N1367" i="1" s="1"/>
  <c r="L1368" i="1"/>
  <c r="P1367" i="1"/>
  <c r="Q1367" i="1"/>
  <c r="AC1366" i="1"/>
  <c r="AE1366" i="1" s="1"/>
  <c r="G1366" i="1"/>
  <c r="F1366" i="1" s="1"/>
  <c r="J1366" i="1" s="1"/>
  <c r="T1364" i="1"/>
  <c r="AF1364" i="1" s="1"/>
  <c r="S1365" i="1"/>
  <c r="A1390" i="1"/>
  <c r="K1389" i="1"/>
  <c r="X1389" i="1"/>
  <c r="AB1393" i="1"/>
  <c r="Y1388" i="1"/>
  <c r="AJ1389" i="1"/>
  <c r="I1389" i="1"/>
  <c r="H1389" i="1" s="1"/>
  <c r="Z1388" i="1"/>
  <c r="AA1388" i="1" s="1"/>
  <c r="AH1388" i="1" s="1"/>
  <c r="C1389" i="1"/>
  <c r="O1366" i="1" l="1"/>
  <c r="R1366" i="1" s="1"/>
  <c r="M1368" i="1"/>
  <c r="N1368" i="1" s="1"/>
  <c r="L1369" i="1"/>
  <c r="AC1367" i="1"/>
  <c r="AE1367" i="1" s="1"/>
  <c r="G1367" i="1"/>
  <c r="F1367" i="1" s="1"/>
  <c r="J1367" i="1" s="1"/>
  <c r="AB1394" i="1"/>
  <c r="K1390" i="1"/>
  <c r="X1390" i="1"/>
  <c r="A1391" i="1"/>
  <c r="I1390" i="1"/>
  <c r="H1390" i="1" s="1"/>
  <c r="Z1389" i="1"/>
  <c r="AA1389" i="1" s="1"/>
  <c r="AH1389" i="1" s="1"/>
  <c r="C1390" i="1"/>
  <c r="Y1389" i="1"/>
  <c r="AJ1390" i="1"/>
  <c r="T1365" i="1"/>
  <c r="AF1365" i="1" s="1"/>
  <c r="S1366" i="1"/>
  <c r="O1367" i="1" l="1"/>
  <c r="R1367" i="1" s="1"/>
  <c r="M1369" i="1"/>
  <c r="N1369" i="1" s="1"/>
  <c r="L1370" i="1"/>
  <c r="AC1368" i="1"/>
  <c r="AE1368" i="1" s="1"/>
  <c r="G1368" i="1"/>
  <c r="F1368" i="1" s="1"/>
  <c r="O1368" i="1" s="1"/>
  <c r="X1391" i="1"/>
  <c r="K1391" i="1"/>
  <c r="A1392" i="1"/>
  <c r="T1366" i="1"/>
  <c r="AF1366" i="1" s="1"/>
  <c r="S1367" i="1"/>
  <c r="Z1390" i="1"/>
  <c r="AA1390" i="1" s="1"/>
  <c r="AH1390" i="1" s="1"/>
  <c r="C1391" i="1"/>
  <c r="Y1390" i="1"/>
  <c r="AJ1391" i="1"/>
  <c r="I1391" i="1"/>
  <c r="H1391" i="1" s="1"/>
  <c r="AB1395" i="1"/>
  <c r="P1368" i="1" l="1"/>
  <c r="P1369" i="1" s="1"/>
  <c r="P1370" i="1" s="1"/>
  <c r="J1368" i="1"/>
  <c r="L1371" i="1"/>
  <c r="M1370" i="1"/>
  <c r="N1370" i="1" s="1"/>
  <c r="AC1369" i="1"/>
  <c r="AE1369" i="1" s="1"/>
  <c r="G1369" i="1"/>
  <c r="F1369" i="1" s="1"/>
  <c r="J1369" i="1" s="1"/>
  <c r="I1392" i="1"/>
  <c r="H1392" i="1" s="1"/>
  <c r="Z1391" i="1"/>
  <c r="AA1391" i="1" s="1"/>
  <c r="AH1391" i="1" s="1"/>
  <c r="C1392" i="1"/>
  <c r="Y1391" i="1"/>
  <c r="AJ1392" i="1"/>
  <c r="AB1396" i="1"/>
  <c r="A1393" i="1"/>
  <c r="X1392" i="1"/>
  <c r="K1392" i="1"/>
  <c r="T1367" i="1"/>
  <c r="S1368" i="1"/>
  <c r="Q1368" i="1" l="1"/>
  <c r="Q1369" i="1" s="1"/>
  <c r="Q1370" i="1" s="1"/>
  <c r="Q1371" i="1" s="1"/>
  <c r="AC1370" i="1"/>
  <c r="AE1370" i="1" s="1"/>
  <c r="G1370" i="1"/>
  <c r="F1370" i="1" s="1"/>
  <c r="O1370" i="1" s="1"/>
  <c r="L1372" i="1"/>
  <c r="M1371" i="1"/>
  <c r="N1371" i="1" s="1"/>
  <c r="O1369" i="1"/>
  <c r="P1371" i="1"/>
  <c r="A1394" i="1"/>
  <c r="X1393" i="1"/>
  <c r="K1393" i="1"/>
  <c r="AF1367" i="1"/>
  <c r="AA1367" i="1"/>
  <c r="T1368" i="1"/>
  <c r="AF1368" i="1" s="1"/>
  <c r="S1369" i="1"/>
  <c r="I1393" i="1"/>
  <c r="H1393" i="1" s="1"/>
  <c r="Y1392" i="1"/>
  <c r="C1393" i="1"/>
  <c r="Z1392" i="1"/>
  <c r="AA1392" i="1" s="1"/>
  <c r="AH1392" i="1" s="1"/>
  <c r="AJ1393" i="1"/>
  <c r="AB1397" i="1"/>
  <c r="P1372" i="1" l="1"/>
  <c r="R1368" i="1"/>
  <c r="Q1372" i="1"/>
  <c r="J1370" i="1"/>
  <c r="G1371" i="1"/>
  <c r="F1371" i="1" s="1"/>
  <c r="O1371" i="1" s="1"/>
  <c r="R1371" i="1" s="1"/>
  <c r="AC1371" i="1"/>
  <c r="AE1371" i="1" s="1"/>
  <c r="M1372" i="1"/>
  <c r="N1372" i="1" s="1"/>
  <c r="L1373" i="1"/>
  <c r="AH1367" i="1"/>
  <c r="K1394" i="1"/>
  <c r="X1394" i="1"/>
  <c r="A1395" i="1"/>
  <c r="AB1398" i="1"/>
  <c r="C1394" i="1"/>
  <c r="Z1393" i="1"/>
  <c r="AA1393" i="1" s="1"/>
  <c r="AH1393" i="1" s="1"/>
  <c r="AJ1394" i="1"/>
  <c r="I1394" i="1"/>
  <c r="H1394" i="1" s="1"/>
  <c r="Y1393" i="1"/>
  <c r="R1369" i="1"/>
  <c r="T1369" i="1"/>
  <c r="AF1369" i="1" s="1"/>
  <c r="S1370" i="1"/>
  <c r="R1370" i="1"/>
  <c r="J1371" i="1" l="1"/>
  <c r="L1374" i="1"/>
  <c r="P1373" i="1"/>
  <c r="M1373" i="1"/>
  <c r="N1373" i="1" s="1"/>
  <c r="AC1372" i="1"/>
  <c r="AE1372" i="1" s="1"/>
  <c r="G1372" i="1"/>
  <c r="F1372" i="1" s="1"/>
  <c r="J1372" i="1" s="1"/>
  <c r="Q1373" i="1"/>
  <c r="AB1399" i="1"/>
  <c r="T1370" i="1"/>
  <c r="AF1370" i="1" s="1"/>
  <c r="S1371" i="1"/>
  <c r="K1395" i="1"/>
  <c r="X1395" i="1"/>
  <c r="A1396" i="1"/>
  <c r="Y1394" i="1"/>
  <c r="C1395" i="1"/>
  <c r="AJ1395" i="1"/>
  <c r="I1395" i="1"/>
  <c r="H1395" i="1" s="1"/>
  <c r="Z1394" i="1"/>
  <c r="AA1394" i="1" s="1"/>
  <c r="AH1394" i="1" s="1"/>
  <c r="AC1373" i="1" l="1"/>
  <c r="AE1373" i="1" s="1"/>
  <c r="G1373" i="1"/>
  <c r="F1373" i="1" s="1"/>
  <c r="J1373" i="1" s="1"/>
  <c r="O1372" i="1"/>
  <c r="R1372" i="1" s="1"/>
  <c r="L1375" i="1"/>
  <c r="P1374" i="1"/>
  <c r="M1374" i="1"/>
  <c r="N1374" i="1" s="1"/>
  <c r="Q1374" i="1"/>
  <c r="I1396" i="1"/>
  <c r="H1396" i="1" s="1"/>
  <c r="Z1395" i="1"/>
  <c r="AA1395" i="1" s="1"/>
  <c r="AH1395" i="1" s="1"/>
  <c r="C1396" i="1"/>
  <c r="Y1395" i="1"/>
  <c r="AJ1396" i="1"/>
  <c r="T1371" i="1"/>
  <c r="AF1371" i="1" s="1"/>
  <c r="S1372" i="1"/>
  <c r="AB1400" i="1"/>
  <c r="X1396" i="1"/>
  <c r="K1396" i="1"/>
  <c r="A1397" i="1"/>
  <c r="O1373" i="1" l="1"/>
  <c r="R1373" i="1" s="1"/>
  <c r="P1375" i="1"/>
  <c r="L1376" i="1"/>
  <c r="M1375" i="1"/>
  <c r="N1375" i="1" s="1"/>
  <c r="Q1375" i="1"/>
  <c r="G1374" i="1"/>
  <c r="F1374" i="1" s="1"/>
  <c r="O1374" i="1" s="1"/>
  <c r="R1374" i="1" s="1"/>
  <c r="AC1374" i="1"/>
  <c r="AE1374" i="1" s="1"/>
  <c r="Y1396" i="1"/>
  <c r="C1397" i="1"/>
  <c r="AJ1397" i="1"/>
  <c r="Z1396" i="1"/>
  <c r="AA1396" i="1" s="1"/>
  <c r="AH1396" i="1" s="1"/>
  <c r="I1397" i="1"/>
  <c r="H1397" i="1" s="1"/>
  <c r="T1372" i="1"/>
  <c r="AF1372" i="1" s="1"/>
  <c r="S1373" i="1"/>
  <c r="AB1401" i="1"/>
  <c r="A1398" i="1"/>
  <c r="K1397" i="1"/>
  <c r="X1397" i="1"/>
  <c r="AC1375" i="1" l="1"/>
  <c r="AE1375" i="1" s="1"/>
  <c r="G1375" i="1"/>
  <c r="F1375" i="1" s="1"/>
  <c r="O1375" i="1" s="1"/>
  <c r="R1375" i="1" s="1"/>
  <c r="L1377" i="1"/>
  <c r="Q1376" i="1"/>
  <c r="M1376" i="1"/>
  <c r="N1376" i="1" s="1"/>
  <c r="P1376" i="1"/>
  <c r="J1374" i="1"/>
  <c r="T1373" i="1"/>
  <c r="AF1373" i="1" s="1"/>
  <c r="S1374" i="1"/>
  <c r="Z1397" i="1"/>
  <c r="C1398" i="1"/>
  <c r="Y1397" i="1"/>
  <c r="AJ1398" i="1"/>
  <c r="I1398" i="1"/>
  <c r="H1398" i="1" s="1"/>
  <c r="A1399" i="1"/>
  <c r="X1398" i="1"/>
  <c r="K1398" i="1"/>
  <c r="AB1402" i="1"/>
  <c r="J1375" i="1" l="1"/>
  <c r="G1376" i="1"/>
  <c r="F1376" i="1" s="1"/>
  <c r="O1376" i="1" s="1"/>
  <c r="R1376" i="1" s="1"/>
  <c r="AC1376" i="1"/>
  <c r="AE1376" i="1" s="1"/>
  <c r="Q1377" i="1"/>
  <c r="M1377" i="1"/>
  <c r="N1377" i="1" s="1"/>
  <c r="L1378" i="1"/>
  <c r="P1377" i="1"/>
  <c r="AB1403" i="1"/>
  <c r="T1374" i="1"/>
  <c r="AF1374" i="1" s="1"/>
  <c r="S1375" i="1"/>
  <c r="Y1398" i="1"/>
  <c r="C1399" i="1"/>
  <c r="AJ1399" i="1"/>
  <c r="Z1398" i="1"/>
  <c r="AA1398" i="1" s="1"/>
  <c r="AH1398" i="1" s="1"/>
  <c r="I1399" i="1"/>
  <c r="H1399" i="1" s="1"/>
  <c r="K1399" i="1"/>
  <c r="X1399" i="1"/>
  <c r="A1400" i="1"/>
  <c r="J1376" i="1" l="1"/>
  <c r="G1377" i="1"/>
  <c r="F1377" i="1" s="1"/>
  <c r="J1377" i="1" s="1"/>
  <c r="AC1377" i="1"/>
  <c r="AE1377" i="1" s="1"/>
  <c r="Q1378" i="1"/>
  <c r="L1379" i="1"/>
  <c r="P1378" i="1"/>
  <c r="M1378" i="1"/>
  <c r="N1378" i="1" s="1"/>
  <c r="T1375" i="1"/>
  <c r="AF1375" i="1" s="1"/>
  <c r="S1376" i="1"/>
  <c r="AB1404" i="1"/>
  <c r="A1401" i="1"/>
  <c r="K1400" i="1"/>
  <c r="X1400" i="1"/>
  <c r="Z1399" i="1"/>
  <c r="AA1399" i="1" s="1"/>
  <c r="AH1399" i="1" s="1"/>
  <c r="C1400" i="1"/>
  <c r="AJ1400" i="1"/>
  <c r="Y1399" i="1"/>
  <c r="I1400" i="1"/>
  <c r="H1400" i="1" s="1"/>
  <c r="O1377" i="1" l="1"/>
  <c r="R1377" i="1" s="1"/>
  <c r="AC1378" i="1"/>
  <c r="AE1378" i="1" s="1"/>
  <c r="G1378" i="1"/>
  <c r="F1378" i="1" s="1"/>
  <c r="O1378" i="1" s="1"/>
  <c r="R1378" i="1" s="1"/>
  <c r="P1379" i="1"/>
  <c r="Q1379" i="1"/>
  <c r="L1380" i="1"/>
  <c r="M1379" i="1"/>
  <c r="N1379" i="1" s="1"/>
  <c r="K1401" i="1"/>
  <c r="X1401" i="1"/>
  <c r="A1402" i="1"/>
  <c r="AB1405" i="1"/>
  <c r="T1376" i="1"/>
  <c r="AF1376" i="1" s="1"/>
  <c r="S1377" i="1"/>
  <c r="Y1400" i="1"/>
  <c r="C1401" i="1"/>
  <c r="AJ1401" i="1"/>
  <c r="Z1400" i="1"/>
  <c r="AA1400" i="1" s="1"/>
  <c r="AH1400" i="1" s="1"/>
  <c r="I1401" i="1"/>
  <c r="H1401" i="1" s="1"/>
  <c r="J1378" i="1" l="1"/>
  <c r="L1381" i="1"/>
  <c r="M1380" i="1"/>
  <c r="N1380" i="1" s="1"/>
  <c r="P1380" i="1"/>
  <c r="Q1380" i="1"/>
  <c r="AC1379" i="1"/>
  <c r="AE1379" i="1" s="1"/>
  <c r="G1379" i="1"/>
  <c r="F1379" i="1" s="1"/>
  <c r="J1379" i="1" s="1"/>
  <c r="AB1406" i="1"/>
  <c r="T1377" i="1"/>
  <c r="AF1377" i="1" s="1"/>
  <c r="S1378" i="1"/>
  <c r="X1402" i="1"/>
  <c r="A1403" i="1"/>
  <c r="K1402" i="1"/>
  <c r="Z1401" i="1"/>
  <c r="AA1401" i="1" s="1"/>
  <c r="AH1401" i="1" s="1"/>
  <c r="C1402" i="1"/>
  <c r="Y1401" i="1"/>
  <c r="AJ1402" i="1"/>
  <c r="I1402" i="1"/>
  <c r="H1402" i="1" s="1"/>
  <c r="AC1380" i="1" l="1"/>
  <c r="AE1380" i="1" s="1"/>
  <c r="G1380" i="1"/>
  <c r="F1380" i="1" s="1"/>
  <c r="O1380" i="1" s="1"/>
  <c r="R1380" i="1" s="1"/>
  <c r="O1379" i="1"/>
  <c r="R1379" i="1" s="1"/>
  <c r="M1381" i="1"/>
  <c r="N1381" i="1" s="1"/>
  <c r="P1381" i="1"/>
  <c r="Q1381" i="1"/>
  <c r="L1382" i="1"/>
  <c r="Y1402" i="1"/>
  <c r="I1403" i="1"/>
  <c r="H1403" i="1" s="1"/>
  <c r="Z1402" i="1"/>
  <c r="AA1402" i="1" s="1"/>
  <c r="AH1402" i="1" s="1"/>
  <c r="C1403" i="1"/>
  <c r="AJ1403" i="1"/>
  <c r="T1378" i="1"/>
  <c r="AF1378" i="1" s="1"/>
  <c r="S1379" i="1"/>
  <c r="X1403" i="1"/>
  <c r="A1404" i="1"/>
  <c r="K1403" i="1"/>
  <c r="AB1407" i="1"/>
  <c r="J1380" i="1" l="1"/>
  <c r="AC1381" i="1"/>
  <c r="AE1381" i="1" s="1"/>
  <c r="G1381" i="1"/>
  <c r="F1381" i="1" s="1"/>
  <c r="J1381" i="1" s="1"/>
  <c r="M1382" i="1"/>
  <c r="N1382" i="1" s="1"/>
  <c r="P1382" i="1"/>
  <c r="L1383" i="1"/>
  <c r="Q1382" i="1"/>
  <c r="AB1408" i="1"/>
  <c r="A1405" i="1"/>
  <c r="X1404" i="1"/>
  <c r="K1404" i="1"/>
  <c r="T1379" i="1"/>
  <c r="AF1379" i="1" s="1"/>
  <c r="S1380" i="1"/>
  <c r="Z1403" i="1"/>
  <c r="AA1403" i="1" s="1"/>
  <c r="AH1403" i="1" s="1"/>
  <c r="C1404" i="1"/>
  <c r="AJ1404" i="1"/>
  <c r="Y1403" i="1"/>
  <c r="I1404" i="1"/>
  <c r="H1404" i="1" s="1"/>
  <c r="O1381" i="1" l="1"/>
  <c r="R1381" i="1" s="1"/>
  <c r="Q1383" i="1"/>
  <c r="L1384" i="1"/>
  <c r="M1383" i="1"/>
  <c r="N1383" i="1" s="1"/>
  <c r="P1383" i="1"/>
  <c r="AC1382" i="1"/>
  <c r="AE1382" i="1" s="1"/>
  <c r="G1382" i="1"/>
  <c r="F1382" i="1" s="1"/>
  <c r="O1382" i="1" s="1"/>
  <c r="R1382" i="1" s="1"/>
  <c r="Y1404" i="1"/>
  <c r="C1405" i="1"/>
  <c r="AJ1405" i="1"/>
  <c r="Z1404" i="1"/>
  <c r="AA1404" i="1" s="1"/>
  <c r="AH1404" i="1" s="1"/>
  <c r="I1405" i="1"/>
  <c r="H1405" i="1" s="1"/>
  <c r="T1380" i="1"/>
  <c r="AF1380" i="1" s="1"/>
  <c r="S1381" i="1"/>
  <c r="AB1409" i="1"/>
  <c r="K1405" i="1"/>
  <c r="X1405" i="1"/>
  <c r="A1406" i="1"/>
  <c r="AC1383" i="1" l="1"/>
  <c r="AE1383" i="1" s="1"/>
  <c r="G1383" i="1"/>
  <c r="F1383" i="1" s="1"/>
  <c r="O1383" i="1" s="1"/>
  <c r="R1383" i="1" s="1"/>
  <c r="P1384" i="1"/>
  <c r="Q1384" i="1"/>
  <c r="L1385" i="1"/>
  <c r="M1384" i="1"/>
  <c r="N1384" i="1" s="1"/>
  <c r="J1382" i="1"/>
  <c r="T1381" i="1"/>
  <c r="AF1381" i="1" s="1"/>
  <c r="S1382" i="1"/>
  <c r="Z1405" i="1"/>
  <c r="AA1405" i="1" s="1"/>
  <c r="AH1405" i="1" s="1"/>
  <c r="C1406" i="1"/>
  <c r="AJ1406" i="1"/>
  <c r="Y1405" i="1"/>
  <c r="I1406" i="1"/>
  <c r="H1406" i="1" s="1"/>
  <c r="A1407" i="1"/>
  <c r="K1406" i="1"/>
  <c r="X1406" i="1"/>
  <c r="AB1410" i="1"/>
  <c r="J1383" i="1" l="1"/>
  <c r="AC1384" i="1"/>
  <c r="AE1384" i="1" s="1"/>
  <c r="G1384" i="1"/>
  <c r="F1384" i="1" s="1"/>
  <c r="J1384" i="1" s="1"/>
  <c r="M1385" i="1"/>
  <c r="N1385" i="1" s="1"/>
  <c r="Q1385" i="1"/>
  <c r="P1385" i="1"/>
  <c r="L1386" i="1"/>
  <c r="Y1406" i="1"/>
  <c r="C1407" i="1"/>
  <c r="AJ1407" i="1"/>
  <c r="Z1406" i="1"/>
  <c r="AA1406" i="1" s="1"/>
  <c r="AH1406" i="1" s="1"/>
  <c r="I1407" i="1"/>
  <c r="H1407" i="1" s="1"/>
  <c r="T1382" i="1"/>
  <c r="AF1382" i="1" s="1"/>
  <c r="S1383" i="1"/>
  <c r="AB1411" i="1"/>
  <c r="A1408" i="1"/>
  <c r="X1407" i="1"/>
  <c r="K1407" i="1"/>
  <c r="O1384" i="1" l="1"/>
  <c r="R1384" i="1" s="1"/>
  <c r="L1387" i="1"/>
  <c r="P1386" i="1"/>
  <c r="M1386" i="1"/>
  <c r="N1386" i="1" s="1"/>
  <c r="Q1386" i="1"/>
  <c r="AC1385" i="1"/>
  <c r="AE1385" i="1" s="1"/>
  <c r="G1385" i="1"/>
  <c r="F1385" i="1" s="1"/>
  <c r="O1385" i="1" s="1"/>
  <c r="R1385" i="1" s="1"/>
  <c r="Z1407" i="1"/>
  <c r="AA1407" i="1" s="1"/>
  <c r="AH1407" i="1" s="1"/>
  <c r="C1408" i="1"/>
  <c r="Y1407" i="1"/>
  <c r="AJ1408" i="1"/>
  <c r="I1408" i="1"/>
  <c r="H1408" i="1" s="1"/>
  <c r="K1408" i="1"/>
  <c r="X1408" i="1"/>
  <c r="A1409" i="1"/>
  <c r="AB1412" i="1"/>
  <c r="T1383" i="1"/>
  <c r="AF1383" i="1" s="1"/>
  <c r="S1384" i="1"/>
  <c r="AC1386" i="1" l="1"/>
  <c r="AE1386" i="1" s="1"/>
  <c r="G1386" i="1"/>
  <c r="F1386" i="1" s="1"/>
  <c r="J1386" i="1" s="1"/>
  <c r="J1385" i="1"/>
  <c r="M1387" i="1"/>
  <c r="N1387" i="1" s="1"/>
  <c r="P1387" i="1"/>
  <c r="L1388" i="1"/>
  <c r="Q1387" i="1"/>
  <c r="AB1413" i="1"/>
  <c r="A1410" i="1"/>
  <c r="K1409" i="1"/>
  <c r="X1409" i="1"/>
  <c r="T1384" i="1"/>
  <c r="AF1384" i="1" s="1"/>
  <c r="S1385" i="1"/>
  <c r="Y1408" i="1"/>
  <c r="C1409" i="1"/>
  <c r="AJ1409" i="1"/>
  <c r="Z1408" i="1"/>
  <c r="AA1408" i="1" s="1"/>
  <c r="AH1408" i="1" s="1"/>
  <c r="I1409" i="1"/>
  <c r="H1409" i="1" s="1"/>
  <c r="O1386" i="1" l="1"/>
  <c r="R1386" i="1" s="1"/>
  <c r="M1388" i="1"/>
  <c r="N1388" i="1" s="1"/>
  <c r="P1388" i="1"/>
  <c r="Q1388" i="1"/>
  <c r="L1389" i="1"/>
  <c r="AC1387" i="1"/>
  <c r="AE1387" i="1" s="1"/>
  <c r="G1387" i="1"/>
  <c r="F1387" i="1" s="1"/>
  <c r="O1387" i="1" s="1"/>
  <c r="R1387" i="1" s="1"/>
  <c r="Z1409" i="1"/>
  <c r="AA1409" i="1" s="1"/>
  <c r="AH1409" i="1" s="1"/>
  <c r="C1410" i="1"/>
  <c r="Y1409" i="1"/>
  <c r="AJ1410" i="1"/>
  <c r="I1410" i="1"/>
  <c r="H1410" i="1" s="1"/>
  <c r="T1385" i="1"/>
  <c r="AF1385" i="1" s="1"/>
  <c r="S1386" i="1"/>
  <c r="X1410" i="1"/>
  <c r="A1411" i="1"/>
  <c r="K1410" i="1"/>
  <c r="AB1414" i="1"/>
  <c r="J1387" i="1" l="1"/>
  <c r="M1389" i="1"/>
  <c r="N1389" i="1" s="1"/>
  <c r="P1389" i="1"/>
  <c r="Q1389" i="1"/>
  <c r="L1390" i="1"/>
  <c r="AC1388" i="1"/>
  <c r="AE1388" i="1" s="1"/>
  <c r="G1388" i="1"/>
  <c r="F1388" i="1" s="1"/>
  <c r="O1388" i="1" s="1"/>
  <c r="R1388" i="1" s="1"/>
  <c r="K1411" i="1"/>
  <c r="X1411" i="1"/>
  <c r="A1412" i="1"/>
  <c r="AB1415" i="1"/>
  <c r="Y1410" i="1"/>
  <c r="I1411" i="1"/>
  <c r="H1411" i="1" s="1"/>
  <c r="Z1410" i="1"/>
  <c r="AA1410" i="1" s="1"/>
  <c r="AH1410" i="1" s="1"/>
  <c r="C1411" i="1"/>
  <c r="AJ1411" i="1"/>
  <c r="T1386" i="1"/>
  <c r="AF1386" i="1" s="1"/>
  <c r="S1387" i="1"/>
  <c r="J1388" i="1" l="1"/>
  <c r="M1390" i="1"/>
  <c r="N1390" i="1" s="1"/>
  <c r="P1390" i="1"/>
  <c r="Q1390" i="1"/>
  <c r="L1391" i="1"/>
  <c r="AC1389" i="1"/>
  <c r="AE1389" i="1" s="1"/>
  <c r="G1389" i="1"/>
  <c r="F1389" i="1" s="1"/>
  <c r="J1389" i="1" s="1"/>
  <c r="T1387" i="1"/>
  <c r="AF1387" i="1" s="1"/>
  <c r="S1388" i="1"/>
  <c r="K1412" i="1"/>
  <c r="A1413" i="1"/>
  <c r="X1412" i="1"/>
  <c r="AB1416" i="1"/>
  <c r="Z1411" i="1"/>
  <c r="AA1411" i="1" s="1"/>
  <c r="AH1411" i="1" s="1"/>
  <c r="C1412" i="1"/>
  <c r="AJ1412" i="1"/>
  <c r="Y1411" i="1"/>
  <c r="I1412" i="1"/>
  <c r="H1412" i="1" s="1"/>
  <c r="O1389" i="1" l="1"/>
  <c r="R1389" i="1" s="1"/>
  <c r="M1391" i="1"/>
  <c r="N1391" i="1" s="1"/>
  <c r="Q1391" i="1"/>
  <c r="L1392" i="1"/>
  <c r="P1391" i="1"/>
  <c r="G1390" i="1"/>
  <c r="F1390" i="1" s="1"/>
  <c r="J1390" i="1" s="1"/>
  <c r="AC1390" i="1"/>
  <c r="AE1390" i="1" s="1"/>
  <c r="A1414" i="1"/>
  <c r="X1413" i="1"/>
  <c r="K1413" i="1"/>
  <c r="AB1417" i="1"/>
  <c r="T1388" i="1"/>
  <c r="AF1388" i="1" s="1"/>
  <c r="S1389" i="1"/>
  <c r="Y1412" i="1"/>
  <c r="AJ1413" i="1"/>
  <c r="I1413" i="1"/>
  <c r="H1413" i="1" s="1"/>
  <c r="Z1412" i="1"/>
  <c r="AA1412" i="1" s="1"/>
  <c r="AH1412" i="1" s="1"/>
  <c r="C1413" i="1"/>
  <c r="M1392" i="1" l="1"/>
  <c r="N1392" i="1" s="1"/>
  <c r="P1392" i="1"/>
  <c r="L1393" i="1"/>
  <c r="Q1392" i="1"/>
  <c r="O1390" i="1"/>
  <c r="R1390" i="1" s="1"/>
  <c r="AC1391" i="1"/>
  <c r="AE1391" i="1" s="1"/>
  <c r="G1391" i="1"/>
  <c r="F1391" i="1" s="1"/>
  <c r="J1391" i="1" s="1"/>
  <c r="A1415" i="1"/>
  <c r="X1414" i="1"/>
  <c r="K1414" i="1"/>
  <c r="T1389" i="1"/>
  <c r="AF1389" i="1" s="1"/>
  <c r="S1390" i="1"/>
  <c r="AB1418" i="1"/>
  <c r="Y1413" i="1"/>
  <c r="C1414" i="1"/>
  <c r="AJ1414" i="1"/>
  <c r="I1414" i="1"/>
  <c r="H1414" i="1" s="1"/>
  <c r="Z1413" i="1"/>
  <c r="AA1413" i="1" s="1"/>
  <c r="AH1413" i="1" s="1"/>
  <c r="M1393" i="1" l="1"/>
  <c r="N1393" i="1" s="1"/>
  <c r="P1393" i="1"/>
  <c r="Q1393" i="1"/>
  <c r="L1394" i="1"/>
  <c r="O1391" i="1"/>
  <c r="R1391" i="1" s="1"/>
  <c r="AC1392" i="1"/>
  <c r="AE1392" i="1" s="1"/>
  <c r="G1392" i="1"/>
  <c r="F1392" i="1" s="1"/>
  <c r="O1392" i="1" s="1"/>
  <c r="R1392" i="1" s="1"/>
  <c r="Z1414" i="1"/>
  <c r="AA1414" i="1" s="1"/>
  <c r="AH1414" i="1" s="1"/>
  <c r="I1415" i="1"/>
  <c r="H1415" i="1" s="1"/>
  <c r="Y1414" i="1"/>
  <c r="C1415" i="1"/>
  <c r="AJ1415" i="1"/>
  <c r="A1416" i="1"/>
  <c r="X1415" i="1"/>
  <c r="K1415" i="1"/>
  <c r="T1390" i="1"/>
  <c r="AF1390" i="1" s="1"/>
  <c r="S1391" i="1"/>
  <c r="AB1419" i="1"/>
  <c r="L1395" i="1" l="1"/>
  <c r="M1394" i="1"/>
  <c r="N1394" i="1" s="1"/>
  <c r="P1394" i="1"/>
  <c r="Q1394" i="1"/>
  <c r="J1392" i="1"/>
  <c r="AC1393" i="1"/>
  <c r="AE1393" i="1" s="1"/>
  <c r="G1393" i="1"/>
  <c r="F1393" i="1" s="1"/>
  <c r="J1393" i="1" s="1"/>
  <c r="T1391" i="1"/>
  <c r="AF1391" i="1" s="1"/>
  <c r="S1392" i="1"/>
  <c r="X1416" i="1"/>
  <c r="K1416" i="1"/>
  <c r="A1417" i="1"/>
  <c r="Y1415" i="1"/>
  <c r="C1416" i="1"/>
  <c r="Z1415" i="1"/>
  <c r="AA1415" i="1" s="1"/>
  <c r="AH1415" i="1" s="1"/>
  <c r="AJ1416" i="1"/>
  <c r="I1416" i="1"/>
  <c r="H1416" i="1" s="1"/>
  <c r="AB1420" i="1"/>
  <c r="O1393" i="1" l="1"/>
  <c r="R1393" i="1" s="1"/>
  <c r="AC1394" i="1"/>
  <c r="AE1394" i="1" s="1"/>
  <c r="G1394" i="1"/>
  <c r="F1394" i="1" s="1"/>
  <c r="O1394" i="1" s="1"/>
  <c r="R1394" i="1" s="1"/>
  <c r="P1395" i="1"/>
  <c r="Q1395" i="1"/>
  <c r="L1396" i="1"/>
  <c r="M1395" i="1"/>
  <c r="N1395" i="1" s="1"/>
  <c r="Z1416" i="1"/>
  <c r="AA1416" i="1" s="1"/>
  <c r="AH1416" i="1" s="1"/>
  <c r="C1417" i="1"/>
  <c r="AJ1417" i="1"/>
  <c r="Y1416" i="1"/>
  <c r="I1417" i="1"/>
  <c r="H1417" i="1" s="1"/>
  <c r="AB1421" i="1"/>
  <c r="T1392" i="1"/>
  <c r="AF1392" i="1" s="1"/>
  <c r="S1393" i="1"/>
  <c r="A1418" i="1"/>
  <c r="K1417" i="1"/>
  <c r="X1417" i="1"/>
  <c r="J1394" i="1" l="1"/>
  <c r="AC1395" i="1"/>
  <c r="AE1395" i="1" s="1"/>
  <c r="G1395" i="1"/>
  <c r="F1395" i="1" s="1"/>
  <c r="O1395" i="1" s="1"/>
  <c r="R1395" i="1" s="1"/>
  <c r="M1396" i="1"/>
  <c r="N1396" i="1" s="1"/>
  <c r="Q1396" i="1"/>
  <c r="P1396" i="1"/>
  <c r="L1397" i="1"/>
  <c r="K1418" i="1"/>
  <c r="X1418" i="1"/>
  <c r="A1419" i="1"/>
  <c r="AB1422" i="1"/>
  <c r="Y1417" i="1"/>
  <c r="I1418" i="1"/>
  <c r="H1418" i="1" s="1"/>
  <c r="Z1417" i="1"/>
  <c r="AA1417" i="1" s="1"/>
  <c r="AH1417" i="1" s="1"/>
  <c r="C1418" i="1"/>
  <c r="AJ1418" i="1"/>
  <c r="T1393" i="1"/>
  <c r="AF1393" i="1" s="1"/>
  <c r="S1394" i="1"/>
  <c r="J1395" i="1" l="1"/>
  <c r="M1397" i="1"/>
  <c r="N1397" i="1" s="1"/>
  <c r="P1397" i="1"/>
  <c r="Q1397" i="1"/>
  <c r="L1398" i="1"/>
  <c r="G1396" i="1"/>
  <c r="F1396" i="1" s="1"/>
  <c r="O1396" i="1" s="1"/>
  <c r="R1396" i="1" s="1"/>
  <c r="AC1396" i="1"/>
  <c r="AE1396" i="1" s="1"/>
  <c r="T1394" i="1"/>
  <c r="AF1394" i="1" s="1"/>
  <c r="S1395" i="1"/>
  <c r="A1420" i="1"/>
  <c r="X1419" i="1"/>
  <c r="K1419" i="1"/>
  <c r="AB1423" i="1"/>
  <c r="Z1418" i="1"/>
  <c r="AA1418" i="1" s="1"/>
  <c r="AH1418" i="1" s="1"/>
  <c r="C1419" i="1"/>
  <c r="Y1418" i="1"/>
  <c r="AJ1419" i="1"/>
  <c r="I1419" i="1"/>
  <c r="H1419" i="1" s="1"/>
  <c r="M1398" i="1" l="1"/>
  <c r="N1398" i="1" s="1"/>
  <c r="L1399" i="1"/>
  <c r="J1396" i="1"/>
  <c r="AC1397" i="1"/>
  <c r="AE1397" i="1" s="1"/>
  <c r="G1397" i="1"/>
  <c r="F1397" i="1" s="1"/>
  <c r="J1397" i="1" s="1"/>
  <c r="AJ1420" i="1"/>
  <c r="Y1419" i="1"/>
  <c r="I1420" i="1"/>
  <c r="H1420" i="1" s="1"/>
  <c r="Z1419" i="1"/>
  <c r="AA1419" i="1" s="1"/>
  <c r="AH1419" i="1" s="1"/>
  <c r="C1420" i="1"/>
  <c r="K1420" i="1"/>
  <c r="A1421" i="1"/>
  <c r="X1420" i="1"/>
  <c r="T1395" i="1"/>
  <c r="AF1395" i="1" s="1"/>
  <c r="S1396" i="1"/>
  <c r="AB1424" i="1"/>
  <c r="O1397" i="1" l="1"/>
  <c r="R1397" i="1" s="1"/>
  <c r="M1399" i="1"/>
  <c r="N1399" i="1" s="1"/>
  <c r="L1400" i="1"/>
  <c r="G1398" i="1"/>
  <c r="F1398" i="1" s="1"/>
  <c r="O1398" i="1" s="1"/>
  <c r="AC1398" i="1"/>
  <c r="AE1398" i="1" s="1"/>
  <c r="T1396" i="1"/>
  <c r="AF1396" i="1" s="1"/>
  <c r="S1397" i="1"/>
  <c r="AB1425" i="1"/>
  <c r="A1422" i="1"/>
  <c r="X1421" i="1"/>
  <c r="K1421" i="1"/>
  <c r="I1421" i="1"/>
  <c r="H1421" i="1" s="1"/>
  <c r="Z1420" i="1"/>
  <c r="AA1420" i="1" s="1"/>
  <c r="AH1420" i="1" s="1"/>
  <c r="C1421" i="1"/>
  <c r="AJ1421" i="1"/>
  <c r="Y1420" i="1"/>
  <c r="P1398" i="1" l="1"/>
  <c r="P1399" i="1" s="1"/>
  <c r="P1400" i="1" s="1"/>
  <c r="M1400" i="1"/>
  <c r="N1400" i="1" s="1"/>
  <c r="L1401" i="1"/>
  <c r="G1399" i="1"/>
  <c r="F1399" i="1" s="1"/>
  <c r="O1399" i="1" s="1"/>
  <c r="AC1399" i="1"/>
  <c r="AE1399" i="1" s="1"/>
  <c r="J1398" i="1"/>
  <c r="Y1421" i="1"/>
  <c r="C1422" i="1"/>
  <c r="AJ1422" i="1"/>
  <c r="Z1421" i="1"/>
  <c r="AA1421" i="1" s="1"/>
  <c r="AH1421" i="1" s="1"/>
  <c r="I1422" i="1"/>
  <c r="H1422" i="1" s="1"/>
  <c r="K1422" i="1"/>
  <c r="X1422" i="1"/>
  <c r="A1423" i="1"/>
  <c r="AB1426" i="1"/>
  <c r="T1397" i="1"/>
  <c r="S1398" i="1"/>
  <c r="P1401" i="1" l="1"/>
  <c r="Q1398" i="1"/>
  <c r="Q1399" i="1" s="1"/>
  <c r="Q1400" i="1" s="1"/>
  <c r="Q1401" i="1" s="1"/>
  <c r="J1399" i="1"/>
  <c r="L1402" i="1"/>
  <c r="M1401" i="1"/>
  <c r="N1401" i="1" s="1"/>
  <c r="AC1400" i="1"/>
  <c r="AE1400" i="1" s="1"/>
  <c r="G1400" i="1"/>
  <c r="F1400" i="1" s="1"/>
  <c r="O1400" i="1" s="1"/>
  <c r="AB1427" i="1"/>
  <c r="AF1397" i="1"/>
  <c r="AA1397" i="1"/>
  <c r="A1424" i="1"/>
  <c r="X1423" i="1"/>
  <c r="K1423" i="1"/>
  <c r="T1398" i="1"/>
  <c r="AF1398" i="1" s="1"/>
  <c r="S1399" i="1"/>
  <c r="Z1422" i="1"/>
  <c r="AA1422" i="1" s="1"/>
  <c r="AH1422" i="1" s="1"/>
  <c r="AJ1423" i="1"/>
  <c r="I1423" i="1"/>
  <c r="H1423" i="1" s="1"/>
  <c r="Y1422" i="1"/>
  <c r="C1423" i="1"/>
  <c r="R1400" i="1" l="1"/>
  <c r="R1398" i="1"/>
  <c r="R1399" i="1"/>
  <c r="J1400" i="1"/>
  <c r="G1401" i="1"/>
  <c r="F1401" i="1" s="1"/>
  <c r="O1401" i="1" s="1"/>
  <c r="R1401" i="1" s="1"/>
  <c r="AC1401" i="1"/>
  <c r="AE1401" i="1" s="1"/>
  <c r="M1402" i="1"/>
  <c r="N1402" i="1" s="1"/>
  <c r="L1403" i="1"/>
  <c r="P1402" i="1"/>
  <c r="Q1402" i="1"/>
  <c r="AH1397" i="1"/>
  <c r="AB1428" i="1"/>
  <c r="Y1423" i="1"/>
  <c r="C1424" i="1"/>
  <c r="Z1423" i="1"/>
  <c r="AA1423" i="1" s="1"/>
  <c r="AH1423" i="1" s="1"/>
  <c r="AJ1424" i="1"/>
  <c r="I1424" i="1"/>
  <c r="H1424" i="1" s="1"/>
  <c r="T1399" i="1"/>
  <c r="AF1399" i="1" s="1"/>
  <c r="S1400" i="1"/>
  <c r="X1424" i="1"/>
  <c r="K1424" i="1"/>
  <c r="A1425" i="1"/>
  <c r="J1401" i="1" l="1"/>
  <c r="M1403" i="1"/>
  <c r="N1403" i="1" s="1"/>
  <c r="P1403" i="1"/>
  <c r="Q1403" i="1"/>
  <c r="L1404" i="1"/>
  <c r="AC1402" i="1"/>
  <c r="AE1402" i="1" s="1"/>
  <c r="G1402" i="1"/>
  <c r="F1402" i="1" s="1"/>
  <c r="J1402" i="1" s="1"/>
  <c r="Z1424" i="1"/>
  <c r="AA1424" i="1" s="1"/>
  <c r="AH1424" i="1" s="1"/>
  <c r="I1425" i="1"/>
  <c r="H1425" i="1" s="1"/>
  <c r="Y1424" i="1"/>
  <c r="C1425" i="1"/>
  <c r="AJ1425" i="1"/>
  <c r="X1425" i="1"/>
  <c r="K1425" i="1"/>
  <c r="A1426" i="1"/>
  <c r="T1400" i="1"/>
  <c r="AF1400" i="1" s="1"/>
  <c r="S1401" i="1"/>
  <c r="AB1429" i="1"/>
  <c r="O1402" i="1" l="1"/>
  <c r="R1402" i="1" s="1"/>
  <c r="L1405" i="1"/>
  <c r="M1404" i="1"/>
  <c r="N1404" i="1" s="1"/>
  <c r="Q1404" i="1"/>
  <c r="P1404" i="1"/>
  <c r="AC1403" i="1"/>
  <c r="AE1403" i="1" s="1"/>
  <c r="G1403" i="1"/>
  <c r="F1403" i="1" s="1"/>
  <c r="J1403" i="1" s="1"/>
  <c r="AB1430" i="1"/>
  <c r="T1401" i="1"/>
  <c r="AF1401" i="1" s="1"/>
  <c r="S1402" i="1"/>
  <c r="Y1425" i="1"/>
  <c r="AJ1426" i="1"/>
  <c r="I1426" i="1"/>
  <c r="H1426" i="1" s="1"/>
  <c r="Z1425" i="1"/>
  <c r="AA1425" i="1" s="1"/>
  <c r="AH1425" i="1" s="1"/>
  <c r="C1426" i="1"/>
  <c r="K1426" i="1"/>
  <c r="A1427" i="1"/>
  <c r="X1426" i="1"/>
  <c r="AC1404" i="1" l="1"/>
  <c r="AE1404" i="1" s="1"/>
  <c r="G1404" i="1"/>
  <c r="F1404" i="1" s="1"/>
  <c r="O1404" i="1" s="1"/>
  <c r="R1404" i="1" s="1"/>
  <c r="O1403" i="1"/>
  <c r="R1403" i="1" s="1"/>
  <c r="P1405" i="1"/>
  <c r="Q1405" i="1"/>
  <c r="L1406" i="1"/>
  <c r="M1405" i="1"/>
  <c r="N1405" i="1" s="1"/>
  <c r="K1427" i="1"/>
  <c r="A1428" i="1"/>
  <c r="X1427" i="1"/>
  <c r="T1402" i="1"/>
  <c r="AF1402" i="1" s="1"/>
  <c r="S1403" i="1"/>
  <c r="AB1431" i="1"/>
  <c r="Z1426" i="1"/>
  <c r="AA1426" i="1" s="1"/>
  <c r="AH1426" i="1" s="1"/>
  <c r="C1427" i="1"/>
  <c r="AJ1427" i="1"/>
  <c r="Y1426" i="1"/>
  <c r="I1427" i="1"/>
  <c r="H1427" i="1" s="1"/>
  <c r="J1404" i="1" l="1"/>
  <c r="M1406" i="1"/>
  <c r="N1406" i="1" s="1"/>
  <c r="P1406" i="1"/>
  <c r="L1407" i="1"/>
  <c r="Q1406" i="1"/>
  <c r="AC1405" i="1"/>
  <c r="AE1405" i="1" s="1"/>
  <c r="G1405" i="1"/>
  <c r="F1405" i="1" s="1"/>
  <c r="O1405" i="1" s="1"/>
  <c r="R1405" i="1" s="1"/>
  <c r="T1403" i="1"/>
  <c r="AF1403" i="1" s="1"/>
  <c r="S1404" i="1"/>
  <c r="AB1432" i="1"/>
  <c r="Y1427" i="1"/>
  <c r="C1428" i="1"/>
  <c r="Z1427" i="1"/>
  <c r="AA1427" i="1" s="1"/>
  <c r="AH1427" i="1" s="1"/>
  <c r="AJ1428" i="1"/>
  <c r="I1428" i="1"/>
  <c r="H1428" i="1" s="1"/>
  <c r="X1428" i="1"/>
  <c r="K1428" i="1"/>
  <c r="A1429" i="1"/>
  <c r="J1405" i="1" l="1"/>
  <c r="L1408" i="1"/>
  <c r="Q1407" i="1"/>
  <c r="P1407" i="1"/>
  <c r="M1407" i="1"/>
  <c r="N1407" i="1" s="1"/>
  <c r="AC1406" i="1"/>
  <c r="AE1406" i="1" s="1"/>
  <c r="G1406" i="1"/>
  <c r="F1406" i="1" s="1"/>
  <c r="O1406" i="1" s="1"/>
  <c r="R1406" i="1" s="1"/>
  <c r="Z1428" i="1"/>
  <c r="AA1428" i="1" s="1"/>
  <c r="AH1428" i="1" s="1"/>
  <c r="I1429" i="1"/>
  <c r="H1429" i="1" s="1"/>
  <c r="Y1428" i="1"/>
  <c r="C1429" i="1"/>
  <c r="AJ1429" i="1"/>
  <c r="X1429" i="1"/>
  <c r="K1429" i="1"/>
  <c r="A1430" i="1"/>
  <c r="AB1433" i="1"/>
  <c r="T1404" i="1"/>
  <c r="AF1404" i="1" s="1"/>
  <c r="S1405" i="1"/>
  <c r="AC1407" i="1" l="1"/>
  <c r="AE1407" i="1" s="1"/>
  <c r="G1407" i="1"/>
  <c r="F1407" i="1" s="1"/>
  <c r="J1407" i="1" s="1"/>
  <c r="J1406" i="1"/>
  <c r="M1408" i="1"/>
  <c r="N1408" i="1" s="1"/>
  <c r="P1408" i="1"/>
  <c r="L1409" i="1"/>
  <c r="Q1408" i="1"/>
  <c r="K1430" i="1"/>
  <c r="A1431" i="1"/>
  <c r="X1430" i="1"/>
  <c r="T1405" i="1"/>
  <c r="AF1405" i="1" s="1"/>
  <c r="S1406" i="1"/>
  <c r="AB1434" i="1"/>
  <c r="Y1429" i="1"/>
  <c r="I1430" i="1"/>
  <c r="H1430" i="1" s="1"/>
  <c r="Z1429" i="1"/>
  <c r="AA1429" i="1" s="1"/>
  <c r="AH1429" i="1" s="1"/>
  <c r="C1430" i="1"/>
  <c r="AJ1430" i="1"/>
  <c r="O1407" i="1" l="1"/>
  <c r="R1407" i="1" s="1"/>
  <c r="Q1409" i="1"/>
  <c r="P1409" i="1"/>
  <c r="L1410" i="1"/>
  <c r="M1409" i="1"/>
  <c r="N1409" i="1" s="1"/>
  <c r="AC1408" i="1"/>
  <c r="AE1408" i="1" s="1"/>
  <c r="G1408" i="1"/>
  <c r="F1408" i="1" s="1"/>
  <c r="J1408" i="1" s="1"/>
  <c r="T1406" i="1"/>
  <c r="AF1406" i="1" s="1"/>
  <c r="S1407" i="1"/>
  <c r="Z1430" i="1"/>
  <c r="Y1430" i="1"/>
  <c r="C1431" i="1"/>
  <c r="AJ1431" i="1"/>
  <c r="I1431" i="1"/>
  <c r="H1431" i="1" s="1"/>
  <c r="AB1435" i="1"/>
  <c r="A1432" i="1"/>
  <c r="X1431" i="1"/>
  <c r="K1431" i="1"/>
  <c r="AC1409" i="1" l="1"/>
  <c r="AE1409" i="1" s="1"/>
  <c r="G1409" i="1"/>
  <c r="F1409" i="1" s="1"/>
  <c r="J1409" i="1" s="1"/>
  <c r="M1410" i="1"/>
  <c r="N1410" i="1" s="1"/>
  <c r="P1410" i="1"/>
  <c r="Q1410" i="1"/>
  <c r="L1411" i="1"/>
  <c r="O1408" i="1"/>
  <c r="R1408" i="1" s="1"/>
  <c r="AJ1432" i="1"/>
  <c r="Z1431" i="1"/>
  <c r="AA1431" i="1" s="1"/>
  <c r="AH1431" i="1" s="1"/>
  <c r="I1432" i="1"/>
  <c r="H1432" i="1" s="1"/>
  <c r="Y1431" i="1"/>
  <c r="C1432" i="1"/>
  <c r="AB1436" i="1"/>
  <c r="X1432" i="1"/>
  <c r="K1432" i="1"/>
  <c r="A1433" i="1"/>
  <c r="T1407" i="1"/>
  <c r="AF1407" i="1" s="1"/>
  <c r="S1408" i="1"/>
  <c r="O1409" i="1" l="1"/>
  <c r="R1409" i="1" s="1"/>
  <c r="P1411" i="1"/>
  <c r="Q1411" i="1"/>
  <c r="L1412" i="1"/>
  <c r="M1411" i="1"/>
  <c r="N1411" i="1" s="1"/>
  <c r="AC1410" i="1"/>
  <c r="AE1410" i="1" s="1"/>
  <c r="G1410" i="1"/>
  <c r="F1410" i="1" s="1"/>
  <c r="O1410" i="1" s="1"/>
  <c r="R1410" i="1" s="1"/>
  <c r="X1433" i="1"/>
  <c r="A1434" i="1"/>
  <c r="K1433" i="1"/>
  <c r="AB1437" i="1"/>
  <c r="T1408" i="1"/>
  <c r="AF1408" i="1" s="1"/>
  <c r="S1409" i="1"/>
  <c r="Y1432" i="1"/>
  <c r="C1433" i="1"/>
  <c r="AJ1433" i="1"/>
  <c r="I1433" i="1"/>
  <c r="H1433" i="1" s="1"/>
  <c r="Z1432" i="1"/>
  <c r="AA1432" i="1" s="1"/>
  <c r="AH1432" i="1" s="1"/>
  <c r="AC1411" i="1" l="1"/>
  <c r="AE1411" i="1" s="1"/>
  <c r="G1411" i="1"/>
  <c r="F1411" i="1" s="1"/>
  <c r="J1411" i="1" s="1"/>
  <c r="M1412" i="1"/>
  <c r="N1412" i="1" s="1"/>
  <c r="P1412" i="1"/>
  <c r="Q1412" i="1"/>
  <c r="L1413" i="1"/>
  <c r="J1410" i="1"/>
  <c r="AB1438" i="1"/>
  <c r="X1434" i="1"/>
  <c r="K1434" i="1"/>
  <c r="A1435" i="1"/>
  <c r="T1409" i="1"/>
  <c r="AF1409" i="1" s="1"/>
  <c r="S1410" i="1"/>
  <c r="I1434" i="1"/>
  <c r="H1434" i="1" s="1"/>
  <c r="Z1433" i="1"/>
  <c r="AA1433" i="1" s="1"/>
  <c r="AH1433" i="1" s="1"/>
  <c r="C1434" i="1"/>
  <c r="AJ1434" i="1"/>
  <c r="Y1433" i="1"/>
  <c r="O1411" i="1" l="1"/>
  <c r="R1411" i="1" s="1"/>
  <c r="L1414" i="1"/>
  <c r="M1413" i="1"/>
  <c r="N1413" i="1" s="1"/>
  <c r="Q1413" i="1"/>
  <c r="P1413" i="1"/>
  <c r="AC1412" i="1"/>
  <c r="AE1412" i="1" s="1"/>
  <c r="G1412" i="1"/>
  <c r="F1412" i="1" s="1"/>
  <c r="O1412" i="1" s="1"/>
  <c r="R1412" i="1" s="1"/>
  <c r="X1435" i="1"/>
  <c r="A1436" i="1"/>
  <c r="K1435" i="1"/>
  <c r="T1410" i="1"/>
  <c r="AF1410" i="1" s="1"/>
  <c r="S1411" i="1"/>
  <c r="AB1439" i="1"/>
  <c r="AJ1435" i="1"/>
  <c r="Y1434" i="1"/>
  <c r="I1435" i="1"/>
  <c r="H1435" i="1" s="1"/>
  <c r="Z1434" i="1"/>
  <c r="AA1434" i="1" s="1"/>
  <c r="AH1434" i="1" s="1"/>
  <c r="C1435" i="1"/>
  <c r="G1413" i="1" l="1"/>
  <c r="F1413" i="1" s="1"/>
  <c r="J1413" i="1" s="1"/>
  <c r="AC1413" i="1"/>
  <c r="AE1413" i="1" s="1"/>
  <c r="J1412" i="1"/>
  <c r="M1414" i="1"/>
  <c r="N1414" i="1" s="1"/>
  <c r="P1414" i="1"/>
  <c r="Q1414" i="1"/>
  <c r="L1415" i="1"/>
  <c r="Z1435" i="1"/>
  <c r="AA1435" i="1" s="1"/>
  <c r="AH1435" i="1" s="1"/>
  <c r="C1436" i="1"/>
  <c r="AJ1436" i="1"/>
  <c r="Y1435" i="1"/>
  <c r="I1436" i="1"/>
  <c r="H1436" i="1" s="1"/>
  <c r="T1411" i="1"/>
  <c r="AF1411" i="1" s="1"/>
  <c r="S1412" i="1"/>
  <c r="AB1440" i="1"/>
  <c r="X1436" i="1"/>
  <c r="K1436" i="1"/>
  <c r="A1437" i="1"/>
  <c r="O1413" i="1" l="1"/>
  <c r="R1413" i="1" s="1"/>
  <c r="AC1414" i="1"/>
  <c r="AE1414" i="1" s="1"/>
  <c r="G1414" i="1"/>
  <c r="F1414" i="1" s="1"/>
  <c r="J1414" i="1" s="1"/>
  <c r="Q1415" i="1"/>
  <c r="L1416" i="1"/>
  <c r="P1415" i="1"/>
  <c r="M1415" i="1"/>
  <c r="N1415" i="1" s="1"/>
  <c r="X1437" i="1"/>
  <c r="A1438" i="1"/>
  <c r="K1437" i="1"/>
  <c r="AB1441" i="1"/>
  <c r="C1437" i="1"/>
  <c r="Y1436" i="1"/>
  <c r="AJ1437" i="1"/>
  <c r="I1437" i="1"/>
  <c r="H1437" i="1" s="1"/>
  <c r="Z1436" i="1"/>
  <c r="AA1436" i="1" s="1"/>
  <c r="AH1436" i="1" s="1"/>
  <c r="T1412" i="1"/>
  <c r="AF1412" i="1" s="1"/>
  <c r="S1413" i="1"/>
  <c r="O1414" i="1" l="1"/>
  <c r="R1414" i="1" s="1"/>
  <c r="AC1415" i="1"/>
  <c r="AE1415" i="1" s="1"/>
  <c r="G1415" i="1"/>
  <c r="F1415" i="1" s="1"/>
  <c r="J1415" i="1" s="1"/>
  <c r="L1417" i="1"/>
  <c r="M1416" i="1"/>
  <c r="N1416" i="1" s="1"/>
  <c r="P1416" i="1"/>
  <c r="Q1416" i="1"/>
  <c r="AB1442" i="1"/>
  <c r="C1438" i="1"/>
  <c r="Z1437" i="1"/>
  <c r="AA1437" i="1" s="1"/>
  <c r="AH1437" i="1" s="1"/>
  <c r="AJ1438" i="1"/>
  <c r="I1438" i="1"/>
  <c r="H1438" i="1" s="1"/>
  <c r="Y1437" i="1"/>
  <c r="A1439" i="1"/>
  <c r="X1438" i="1"/>
  <c r="K1438" i="1"/>
  <c r="T1413" i="1"/>
  <c r="AF1413" i="1" s="1"/>
  <c r="S1414" i="1"/>
  <c r="O1415" i="1" l="1"/>
  <c r="R1415" i="1" s="1"/>
  <c r="AC1416" i="1"/>
  <c r="AE1416" i="1" s="1"/>
  <c r="G1416" i="1"/>
  <c r="F1416" i="1" s="1"/>
  <c r="J1416" i="1" s="1"/>
  <c r="M1417" i="1"/>
  <c r="N1417" i="1" s="1"/>
  <c r="P1417" i="1"/>
  <c r="Q1417" i="1"/>
  <c r="L1418" i="1"/>
  <c r="A1440" i="1"/>
  <c r="X1439" i="1"/>
  <c r="K1439" i="1"/>
  <c r="AB1443" i="1"/>
  <c r="Y1438" i="1"/>
  <c r="C1439" i="1"/>
  <c r="AJ1439" i="1"/>
  <c r="Z1438" i="1"/>
  <c r="AA1438" i="1" s="1"/>
  <c r="AH1438" i="1" s="1"/>
  <c r="I1439" i="1"/>
  <c r="H1439" i="1" s="1"/>
  <c r="T1414" i="1"/>
  <c r="AF1414" i="1" s="1"/>
  <c r="S1415" i="1"/>
  <c r="O1416" i="1" l="1"/>
  <c r="R1416" i="1" s="1"/>
  <c r="M1418" i="1"/>
  <c r="N1418" i="1" s="1"/>
  <c r="P1418" i="1"/>
  <c r="Q1418" i="1"/>
  <c r="L1419" i="1"/>
  <c r="G1417" i="1"/>
  <c r="F1417" i="1" s="1"/>
  <c r="O1417" i="1" s="1"/>
  <c r="R1417" i="1" s="1"/>
  <c r="AC1417" i="1"/>
  <c r="AE1417" i="1" s="1"/>
  <c r="C1440" i="1"/>
  <c r="Z1439" i="1"/>
  <c r="AA1439" i="1" s="1"/>
  <c r="AH1439" i="1" s="1"/>
  <c r="AJ1440" i="1"/>
  <c r="I1440" i="1"/>
  <c r="H1440" i="1" s="1"/>
  <c r="Y1439" i="1"/>
  <c r="X1440" i="1"/>
  <c r="K1440" i="1"/>
  <c r="A1441" i="1"/>
  <c r="AB1444" i="1"/>
  <c r="T1415" i="1"/>
  <c r="AF1415" i="1" s="1"/>
  <c r="S1416" i="1"/>
  <c r="J1417" i="1" l="1"/>
  <c r="P1419" i="1"/>
  <c r="L1420" i="1"/>
  <c r="Q1419" i="1"/>
  <c r="M1419" i="1"/>
  <c r="N1419" i="1" s="1"/>
  <c r="G1418" i="1"/>
  <c r="F1418" i="1" s="1"/>
  <c r="J1418" i="1" s="1"/>
  <c r="AC1418" i="1"/>
  <c r="AE1418" i="1" s="1"/>
  <c r="AB1445" i="1"/>
  <c r="Y1440" i="1"/>
  <c r="C1441" i="1"/>
  <c r="AJ1441" i="1"/>
  <c r="I1441" i="1"/>
  <c r="H1441" i="1" s="1"/>
  <c r="Z1440" i="1"/>
  <c r="AA1440" i="1" s="1"/>
  <c r="AH1440" i="1" s="1"/>
  <c r="T1416" i="1"/>
  <c r="AF1416" i="1" s="1"/>
  <c r="S1417" i="1"/>
  <c r="A1442" i="1"/>
  <c r="K1441" i="1"/>
  <c r="X1441" i="1"/>
  <c r="AC1419" i="1" l="1"/>
  <c r="AE1419" i="1" s="1"/>
  <c r="G1419" i="1"/>
  <c r="F1419" i="1" s="1"/>
  <c r="O1419" i="1" s="1"/>
  <c r="R1419" i="1" s="1"/>
  <c r="M1420" i="1"/>
  <c r="N1420" i="1" s="1"/>
  <c r="P1420" i="1"/>
  <c r="L1421" i="1"/>
  <c r="Q1420" i="1"/>
  <c r="O1418" i="1"/>
  <c r="R1418" i="1" s="1"/>
  <c r="AB1446" i="1"/>
  <c r="X1442" i="1"/>
  <c r="K1442" i="1"/>
  <c r="A1443" i="1"/>
  <c r="T1417" i="1"/>
  <c r="AF1417" i="1" s="1"/>
  <c r="S1418" i="1"/>
  <c r="C1442" i="1"/>
  <c r="Z1441" i="1"/>
  <c r="AA1441" i="1" s="1"/>
  <c r="AH1441" i="1" s="1"/>
  <c r="AJ1442" i="1"/>
  <c r="I1442" i="1"/>
  <c r="H1442" i="1" s="1"/>
  <c r="Y1441" i="1"/>
  <c r="J1419" i="1" l="1"/>
  <c r="P1421" i="1"/>
  <c r="M1421" i="1"/>
  <c r="N1421" i="1" s="1"/>
  <c r="Q1421" i="1"/>
  <c r="L1422" i="1"/>
  <c r="AC1420" i="1"/>
  <c r="AE1420" i="1" s="1"/>
  <c r="G1420" i="1"/>
  <c r="F1420" i="1" s="1"/>
  <c r="J1420" i="1" s="1"/>
  <c r="AB1447" i="1"/>
  <c r="C1443" i="1"/>
  <c r="Y1442" i="1"/>
  <c r="AJ1443" i="1"/>
  <c r="I1443" i="1"/>
  <c r="H1443" i="1" s="1"/>
  <c r="Z1442" i="1"/>
  <c r="AA1442" i="1" s="1"/>
  <c r="AH1442" i="1" s="1"/>
  <c r="K1443" i="1"/>
  <c r="A1444" i="1"/>
  <c r="X1443" i="1"/>
  <c r="T1418" i="1"/>
  <c r="AF1418" i="1" s="1"/>
  <c r="S1419" i="1"/>
  <c r="Q1422" i="1" l="1"/>
  <c r="M1422" i="1"/>
  <c r="N1422" i="1" s="1"/>
  <c r="L1423" i="1"/>
  <c r="P1422" i="1"/>
  <c r="AC1421" i="1"/>
  <c r="AE1421" i="1" s="1"/>
  <c r="G1421" i="1"/>
  <c r="F1421" i="1" s="1"/>
  <c r="O1421" i="1" s="1"/>
  <c r="R1421" i="1" s="1"/>
  <c r="O1420" i="1"/>
  <c r="R1420" i="1" s="1"/>
  <c r="K1444" i="1"/>
  <c r="X1444" i="1"/>
  <c r="A1445" i="1"/>
  <c r="T1419" i="1"/>
  <c r="AF1419" i="1" s="1"/>
  <c r="S1420" i="1"/>
  <c r="AB1448" i="1"/>
  <c r="Z1443" i="1"/>
  <c r="AA1443" i="1" s="1"/>
  <c r="AH1443" i="1" s="1"/>
  <c r="C1444" i="1"/>
  <c r="Y1443" i="1"/>
  <c r="AJ1444" i="1"/>
  <c r="I1444" i="1"/>
  <c r="H1444" i="1" s="1"/>
  <c r="J1421" i="1" l="1"/>
  <c r="M1423" i="1"/>
  <c r="N1423" i="1" s="1"/>
  <c r="P1423" i="1"/>
  <c r="Q1423" i="1"/>
  <c r="L1424" i="1"/>
  <c r="AC1422" i="1"/>
  <c r="AE1422" i="1" s="1"/>
  <c r="G1422" i="1"/>
  <c r="F1422" i="1" s="1"/>
  <c r="O1422" i="1" s="1"/>
  <c r="R1422" i="1" s="1"/>
  <c r="Y1444" i="1"/>
  <c r="C1445" i="1"/>
  <c r="Z1444" i="1"/>
  <c r="AA1444" i="1" s="1"/>
  <c r="AH1444" i="1" s="1"/>
  <c r="AJ1445" i="1"/>
  <c r="I1445" i="1"/>
  <c r="H1445" i="1" s="1"/>
  <c r="AB1449" i="1"/>
  <c r="T1420" i="1"/>
  <c r="AF1420" i="1" s="1"/>
  <c r="S1421" i="1"/>
  <c r="X1445" i="1"/>
  <c r="A1446" i="1"/>
  <c r="K1445" i="1"/>
  <c r="J1422" i="1" l="1"/>
  <c r="M1424" i="1"/>
  <c r="N1424" i="1" s="1"/>
  <c r="Q1424" i="1"/>
  <c r="L1425" i="1"/>
  <c r="P1424" i="1"/>
  <c r="G1423" i="1"/>
  <c r="F1423" i="1" s="1"/>
  <c r="J1423" i="1" s="1"/>
  <c r="AC1423" i="1"/>
  <c r="AE1423" i="1" s="1"/>
  <c r="AB1450" i="1"/>
  <c r="Y1445" i="1"/>
  <c r="C1446" i="1"/>
  <c r="AJ1446" i="1"/>
  <c r="I1446" i="1"/>
  <c r="H1446" i="1" s="1"/>
  <c r="Z1445" i="1"/>
  <c r="AA1445" i="1" s="1"/>
  <c r="AH1445" i="1" s="1"/>
  <c r="A1447" i="1"/>
  <c r="X1446" i="1"/>
  <c r="K1446" i="1"/>
  <c r="T1421" i="1"/>
  <c r="AF1421" i="1" s="1"/>
  <c r="S1422" i="1"/>
  <c r="O1423" i="1" l="1"/>
  <c r="R1423" i="1" s="1"/>
  <c r="P1425" i="1"/>
  <c r="Q1425" i="1"/>
  <c r="L1426" i="1"/>
  <c r="M1425" i="1"/>
  <c r="N1425" i="1" s="1"/>
  <c r="AC1424" i="1"/>
  <c r="AE1424" i="1" s="1"/>
  <c r="G1424" i="1"/>
  <c r="F1424" i="1" s="1"/>
  <c r="J1424" i="1" s="1"/>
  <c r="AB1451" i="1"/>
  <c r="K1447" i="1"/>
  <c r="X1447" i="1"/>
  <c r="A1448" i="1"/>
  <c r="T1422" i="1"/>
  <c r="AF1422" i="1" s="1"/>
  <c r="S1423" i="1"/>
  <c r="Z1446" i="1"/>
  <c r="AA1446" i="1" s="1"/>
  <c r="AH1446" i="1" s="1"/>
  <c r="AJ1447" i="1"/>
  <c r="I1447" i="1"/>
  <c r="H1447" i="1" s="1"/>
  <c r="Y1446" i="1"/>
  <c r="C1447" i="1"/>
  <c r="G1425" i="1" l="1"/>
  <c r="F1425" i="1" s="1"/>
  <c r="O1425" i="1" s="1"/>
  <c r="R1425" i="1" s="1"/>
  <c r="AC1425" i="1"/>
  <c r="AE1425" i="1" s="1"/>
  <c r="M1426" i="1"/>
  <c r="N1426" i="1" s="1"/>
  <c r="P1426" i="1"/>
  <c r="Q1426" i="1"/>
  <c r="L1427" i="1"/>
  <c r="O1424" i="1"/>
  <c r="R1424" i="1" s="1"/>
  <c r="K1448" i="1"/>
  <c r="A1449" i="1"/>
  <c r="X1448" i="1"/>
  <c r="AB1452" i="1"/>
  <c r="T1423" i="1"/>
  <c r="AF1423" i="1" s="1"/>
  <c r="S1424" i="1"/>
  <c r="Y1447" i="1"/>
  <c r="AJ1448" i="1"/>
  <c r="I1448" i="1"/>
  <c r="H1448" i="1" s="1"/>
  <c r="Z1447" i="1"/>
  <c r="AA1447" i="1" s="1"/>
  <c r="AH1447" i="1" s="1"/>
  <c r="C1448" i="1"/>
  <c r="J1425" i="1" l="1"/>
  <c r="P1427" i="1"/>
  <c r="Q1427" i="1"/>
  <c r="M1427" i="1"/>
  <c r="N1427" i="1" s="1"/>
  <c r="L1428" i="1"/>
  <c r="AC1426" i="1"/>
  <c r="AE1426" i="1" s="1"/>
  <c r="G1426" i="1"/>
  <c r="F1426" i="1" s="1"/>
  <c r="O1426" i="1" s="1"/>
  <c r="R1426" i="1" s="1"/>
  <c r="T1424" i="1"/>
  <c r="AF1424" i="1" s="1"/>
  <c r="S1425" i="1"/>
  <c r="AB1453" i="1"/>
  <c r="Z1448" i="1"/>
  <c r="AA1448" i="1" s="1"/>
  <c r="AH1448" i="1" s="1"/>
  <c r="C1449" i="1"/>
  <c r="Y1448" i="1"/>
  <c r="AJ1449" i="1"/>
  <c r="I1449" i="1"/>
  <c r="H1449" i="1" s="1"/>
  <c r="A1450" i="1"/>
  <c r="X1449" i="1"/>
  <c r="K1449" i="1"/>
  <c r="M1428" i="1" l="1"/>
  <c r="N1428" i="1" s="1"/>
  <c r="P1428" i="1"/>
  <c r="Q1428" i="1"/>
  <c r="L1429" i="1"/>
  <c r="AC1427" i="1"/>
  <c r="AE1427" i="1" s="1"/>
  <c r="G1427" i="1"/>
  <c r="F1427" i="1" s="1"/>
  <c r="J1427" i="1" s="1"/>
  <c r="J1426" i="1"/>
  <c r="AB1454" i="1"/>
  <c r="K1450" i="1"/>
  <c r="X1450" i="1"/>
  <c r="A1451" i="1"/>
  <c r="T1425" i="1"/>
  <c r="AF1425" i="1" s="1"/>
  <c r="S1426" i="1"/>
  <c r="Y1449" i="1"/>
  <c r="AJ1450" i="1"/>
  <c r="I1450" i="1"/>
  <c r="H1450" i="1" s="1"/>
  <c r="Z1449" i="1"/>
  <c r="AA1449" i="1" s="1"/>
  <c r="AH1449" i="1" s="1"/>
  <c r="C1450" i="1"/>
  <c r="L1430" i="1" l="1"/>
  <c r="P1429" i="1"/>
  <c r="Q1429" i="1"/>
  <c r="M1429" i="1"/>
  <c r="N1429" i="1" s="1"/>
  <c r="O1427" i="1"/>
  <c r="R1427" i="1" s="1"/>
  <c r="G1428" i="1"/>
  <c r="F1428" i="1" s="1"/>
  <c r="O1428" i="1" s="1"/>
  <c r="R1428" i="1" s="1"/>
  <c r="AC1428" i="1"/>
  <c r="AE1428" i="1" s="1"/>
  <c r="Z1450" i="1"/>
  <c r="AA1450" i="1" s="1"/>
  <c r="AH1450" i="1" s="1"/>
  <c r="C1451" i="1"/>
  <c r="Y1450" i="1"/>
  <c r="AJ1451" i="1"/>
  <c r="I1451" i="1"/>
  <c r="H1451" i="1" s="1"/>
  <c r="AB1455" i="1"/>
  <c r="T1426" i="1"/>
  <c r="AF1426" i="1" s="1"/>
  <c r="S1427" i="1"/>
  <c r="X1451" i="1"/>
  <c r="K1451" i="1"/>
  <c r="A1452" i="1"/>
  <c r="AC1429" i="1" l="1"/>
  <c r="AE1429" i="1" s="1"/>
  <c r="G1429" i="1"/>
  <c r="F1429" i="1" s="1"/>
  <c r="O1429" i="1" s="1"/>
  <c r="R1429" i="1" s="1"/>
  <c r="J1428" i="1"/>
  <c r="M1430" i="1"/>
  <c r="N1430" i="1" s="1"/>
  <c r="Q1430" i="1"/>
  <c r="L1431" i="1"/>
  <c r="P1430" i="1"/>
  <c r="Y1451" i="1"/>
  <c r="C1452" i="1"/>
  <c r="Z1451" i="1"/>
  <c r="AA1451" i="1" s="1"/>
  <c r="AH1451" i="1" s="1"/>
  <c r="AJ1452" i="1"/>
  <c r="I1452" i="1"/>
  <c r="H1452" i="1" s="1"/>
  <c r="T1427" i="1"/>
  <c r="AF1427" i="1" s="1"/>
  <c r="S1428" i="1"/>
  <c r="K1452" i="1"/>
  <c r="X1452" i="1"/>
  <c r="A1453" i="1"/>
  <c r="AB1456" i="1"/>
  <c r="J1429" i="1" l="1"/>
  <c r="L1432" i="1"/>
  <c r="M1431" i="1"/>
  <c r="N1431" i="1" s="1"/>
  <c r="G1430" i="1"/>
  <c r="F1430" i="1" s="1"/>
  <c r="O1430" i="1" s="1"/>
  <c r="P1431" i="1" s="1"/>
  <c r="AC1430" i="1"/>
  <c r="AE1430" i="1" s="1"/>
  <c r="T1428" i="1"/>
  <c r="AF1428" i="1" s="1"/>
  <c r="S1429" i="1"/>
  <c r="Z1452" i="1"/>
  <c r="AA1452" i="1" s="1"/>
  <c r="AH1452" i="1" s="1"/>
  <c r="C1453" i="1"/>
  <c r="AJ1453" i="1"/>
  <c r="Y1452" i="1"/>
  <c r="I1453" i="1"/>
  <c r="H1453" i="1" s="1"/>
  <c r="X1453" i="1"/>
  <c r="A1454" i="1"/>
  <c r="K1453" i="1"/>
  <c r="AB1457" i="1"/>
  <c r="J1430" i="1" l="1"/>
  <c r="R1430" i="1"/>
  <c r="AC1431" i="1"/>
  <c r="AE1431" i="1" s="1"/>
  <c r="G1431" i="1"/>
  <c r="F1431" i="1" s="1"/>
  <c r="O1431" i="1" s="1"/>
  <c r="M1432" i="1"/>
  <c r="N1432" i="1" s="1"/>
  <c r="L1433" i="1"/>
  <c r="AB1458" i="1"/>
  <c r="T1429" i="1"/>
  <c r="AF1429" i="1" s="1"/>
  <c r="S1430" i="1"/>
  <c r="X1454" i="1"/>
  <c r="A1455" i="1"/>
  <c r="K1454" i="1"/>
  <c r="Q1431" i="1"/>
  <c r="Q1432" i="1" s="1"/>
  <c r="P1432" i="1"/>
  <c r="Z1453" i="1"/>
  <c r="AA1453" i="1" s="1"/>
  <c r="AH1453" i="1" s="1"/>
  <c r="I1454" i="1"/>
  <c r="H1454" i="1" s="1"/>
  <c r="Y1453" i="1"/>
  <c r="C1454" i="1"/>
  <c r="AJ1454" i="1"/>
  <c r="Q1433" i="1" l="1"/>
  <c r="P1433" i="1"/>
  <c r="M1433" i="1"/>
  <c r="N1433" i="1" s="1"/>
  <c r="L1434" i="1"/>
  <c r="G1432" i="1"/>
  <c r="F1432" i="1" s="1"/>
  <c r="J1432" i="1" s="1"/>
  <c r="AC1432" i="1"/>
  <c r="AE1432" i="1" s="1"/>
  <c r="J1431" i="1"/>
  <c r="K1455" i="1"/>
  <c r="X1455" i="1"/>
  <c r="A1456" i="1"/>
  <c r="T1430" i="1"/>
  <c r="S1431" i="1"/>
  <c r="AB1459" i="1"/>
  <c r="AJ1455" i="1"/>
  <c r="Z1454" i="1"/>
  <c r="AA1454" i="1" s="1"/>
  <c r="AH1454" i="1" s="1"/>
  <c r="I1455" i="1"/>
  <c r="H1455" i="1" s="1"/>
  <c r="Y1454" i="1"/>
  <c r="C1455" i="1"/>
  <c r="R1431" i="1"/>
  <c r="Q1434" i="1" l="1"/>
  <c r="P1434" i="1"/>
  <c r="O1432" i="1"/>
  <c r="R1432" i="1" s="1"/>
  <c r="L1435" i="1"/>
  <c r="M1434" i="1"/>
  <c r="N1434" i="1" s="1"/>
  <c r="G1433" i="1"/>
  <c r="F1433" i="1" s="1"/>
  <c r="O1433" i="1" s="1"/>
  <c r="R1433" i="1" s="1"/>
  <c r="AC1433" i="1"/>
  <c r="AE1433" i="1" s="1"/>
  <c r="Y1455" i="1"/>
  <c r="C1456" i="1"/>
  <c r="AJ1456" i="1"/>
  <c r="Z1455" i="1"/>
  <c r="AA1455" i="1" s="1"/>
  <c r="AH1455" i="1" s="1"/>
  <c r="I1456" i="1"/>
  <c r="H1456" i="1" s="1"/>
  <c r="T1431" i="1"/>
  <c r="AF1431" i="1" s="1"/>
  <c r="S1432" i="1"/>
  <c r="AF1430" i="1"/>
  <c r="AA1430" i="1"/>
  <c r="AB1460" i="1"/>
  <c r="X1456" i="1"/>
  <c r="A1457" i="1"/>
  <c r="K1456" i="1"/>
  <c r="J1433" i="1" l="1"/>
  <c r="AC1434" i="1"/>
  <c r="AE1434" i="1" s="1"/>
  <c r="G1434" i="1"/>
  <c r="F1434" i="1" s="1"/>
  <c r="J1434" i="1" s="1"/>
  <c r="M1435" i="1"/>
  <c r="N1435" i="1" s="1"/>
  <c r="Q1435" i="1"/>
  <c r="P1435" i="1"/>
  <c r="L1436" i="1"/>
  <c r="AH1430" i="1"/>
  <c r="T1432" i="1"/>
  <c r="AF1432" i="1" s="1"/>
  <c r="S1433" i="1"/>
  <c r="K1457" i="1"/>
  <c r="X1457" i="1"/>
  <c r="A1458" i="1"/>
  <c r="Z1456" i="1"/>
  <c r="AA1456" i="1" s="1"/>
  <c r="AH1456" i="1" s="1"/>
  <c r="C1457" i="1"/>
  <c r="AJ1457" i="1"/>
  <c r="Y1456" i="1"/>
  <c r="I1457" i="1"/>
  <c r="H1457" i="1" s="1"/>
  <c r="AB1461" i="1"/>
  <c r="O1434" i="1" l="1"/>
  <c r="R1434" i="1" s="1"/>
  <c r="M1436" i="1"/>
  <c r="N1436" i="1" s="1"/>
  <c r="P1436" i="1"/>
  <c r="Q1436" i="1"/>
  <c r="L1437" i="1"/>
  <c r="AC1435" i="1"/>
  <c r="AE1435" i="1" s="1"/>
  <c r="G1435" i="1"/>
  <c r="F1435" i="1" s="1"/>
  <c r="J1435" i="1" s="1"/>
  <c r="C1458" i="1"/>
  <c r="Y1457" i="1"/>
  <c r="AJ1458" i="1"/>
  <c r="I1458" i="1"/>
  <c r="H1458" i="1" s="1"/>
  <c r="Z1457" i="1"/>
  <c r="AA1457" i="1" s="1"/>
  <c r="AH1457" i="1" s="1"/>
  <c r="AB1462" i="1"/>
  <c r="T1433" i="1"/>
  <c r="AF1433" i="1" s="1"/>
  <c r="S1434" i="1"/>
  <c r="A1459" i="1"/>
  <c r="K1458" i="1"/>
  <c r="X1458" i="1"/>
  <c r="M1437" i="1" l="1"/>
  <c r="N1437" i="1" s="1"/>
  <c r="P1437" i="1"/>
  <c r="Q1437" i="1"/>
  <c r="L1438" i="1"/>
  <c r="O1435" i="1"/>
  <c r="R1435" i="1" s="1"/>
  <c r="AC1436" i="1"/>
  <c r="AE1436" i="1" s="1"/>
  <c r="G1436" i="1"/>
  <c r="F1436" i="1" s="1"/>
  <c r="O1436" i="1" s="1"/>
  <c r="R1436" i="1" s="1"/>
  <c r="AB1463" i="1"/>
  <c r="K1459" i="1"/>
  <c r="X1459" i="1"/>
  <c r="A1460" i="1"/>
  <c r="T1434" i="1"/>
  <c r="AF1434" i="1" s="1"/>
  <c r="S1435" i="1"/>
  <c r="C1459" i="1"/>
  <c r="Z1458" i="1"/>
  <c r="AA1458" i="1" s="1"/>
  <c r="AH1458" i="1" s="1"/>
  <c r="AJ1459" i="1"/>
  <c r="I1459" i="1"/>
  <c r="H1459" i="1" s="1"/>
  <c r="Y1458" i="1"/>
  <c r="Q1438" i="1" l="1"/>
  <c r="L1439" i="1"/>
  <c r="P1438" i="1"/>
  <c r="M1438" i="1"/>
  <c r="N1438" i="1" s="1"/>
  <c r="J1436" i="1"/>
  <c r="G1437" i="1"/>
  <c r="F1437" i="1" s="1"/>
  <c r="O1437" i="1" s="1"/>
  <c r="R1437" i="1" s="1"/>
  <c r="AC1437" i="1"/>
  <c r="AE1437" i="1" s="1"/>
  <c r="K1460" i="1"/>
  <c r="A1461" i="1"/>
  <c r="X1460" i="1"/>
  <c r="T1435" i="1"/>
  <c r="AF1435" i="1" s="1"/>
  <c r="S1436" i="1"/>
  <c r="Y1459" i="1"/>
  <c r="D1458" i="1" s="1"/>
  <c r="C1460" i="1"/>
  <c r="AJ1460" i="1"/>
  <c r="I1460" i="1"/>
  <c r="H1460" i="1" s="1"/>
  <c r="Z1459" i="1"/>
  <c r="AB1464" i="1"/>
  <c r="AC1438" i="1" l="1"/>
  <c r="AE1438" i="1" s="1"/>
  <c r="G1438" i="1"/>
  <c r="F1438" i="1" s="1"/>
  <c r="O1438" i="1" s="1"/>
  <c r="R1438" i="1" s="1"/>
  <c r="J1437" i="1"/>
  <c r="Q1439" i="1"/>
  <c r="M1439" i="1"/>
  <c r="N1439" i="1" s="1"/>
  <c r="L1440" i="1"/>
  <c r="P1439" i="1"/>
  <c r="D1457" i="1"/>
  <c r="E1457" i="1" s="1"/>
  <c r="D1451" i="1"/>
  <c r="D1456" i="1"/>
  <c r="E1456" i="1" s="1"/>
  <c r="D1454" i="1"/>
  <c r="E1454" i="1" s="1"/>
  <c r="E1460" i="1"/>
  <c r="K1461" i="1"/>
  <c r="X1461" i="1"/>
  <c r="A1462" i="1"/>
  <c r="D1459" i="1"/>
  <c r="D1125" i="1"/>
  <c r="D1126" i="1"/>
  <c r="D1127" i="1"/>
  <c r="D1129" i="1"/>
  <c r="D1128" i="1"/>
  <c r="D1135" i="1"/>
  <c r="D1130" i="1"/>
  <c r="D1132" i="1"/>
  <c r="D1131" i="1"/>
  <c r="D1133" i="1"/>
  <c r="D1134" i="1"/>
  <c r="D1137" i="1"/>
  <c r="D1138" i="1"/>
  <c r="D1136" i="1"/>
  <c r="D1140" i="1"/>
  <c r="D1141" i="1"/>
  <c r="D1139" i="1"/>
  <c r="D1144" i="1"/>
  <c r="D1142" i="1"/>
  <c r="D1143" i="1"/>
  <c r="D1145" i="1"/>
  <c r="D1148" i="1"/>
  <c r="D1150" i="1"/>
  <c r="D1146" i="1"/>
  <c r="D1147" i="1"/>
  <c r="D1149" i="1"/>
  <c r="D1151" i="1"/>
  <c r="D1152" i="1"/>
  <c r="D1155" i="1"/>
  <c r="D1153" i="1"/>
  <c r="D1154" i="1"/>
  <c r="D1160" i="1"/>
  <c r="D1156" i="1"/>
  <c r="D1157" i="1"/>
  <c r="D1158" i="1"/>
  <c r="D1159" i="1"/>
  <c r="D1161" i="1"/>
  <c r="D1162" i="1"/>
  <c r="D1163" i="1"/>
  <c r="D1164" i="1"/>
  <c r="D1165" i="1"/>
  <c r="D1166" i="1"/>
  <c r="D1167" i="1"/>
  <c r="D1169" i="1"/>
  <c r="D1168" i="1"/>
  <c r="D1173" i="1"/>
  <c r="D1170" i="1"/>
  <c r="D1172" i="1"/>
  <c r="D1171" i="1"/>
  <c r="D1174" i="1"/>
  <c r="D1175" i="1"/>
  <c r="D1176" i="1"/>
  <c r="D1177" i="1"/>
  <c r="D1178" i="1"/>
  <c r="D1179" i="1"/>
  <c r="D1182" i="1"/>
  <c r="D1181" i="1"/>
  <c r="D1180" i="1"/>
  <c r="D1184" i="1"/>
  <c r="D1183" i="1"/>
  <c r="D1185" i="1"/>
  <c r="D1187" i="1"/>
  <c r="D1186" i="1"/>
  <c r="D1189" i="1"/>
  <c r="D1188" i="1"/>
  <c r="D1190" i="1"/>
  <c r="D1191" i="1"/>
  <c r="D1194" i="1"/>
  <c r="D1192" i="1"/>
  <c r="D1193" i="1"/>
  <c r="D1197" i="1"/>
  <c r="D1196" i="1"/>
  <c r="D1199" i="1"/>
  <c r="D1195" i="1"/>
  <c r="D1198" i="1"/>
  <c r="D1200" i="1"/>
  <c r="D1205" i="1"/>
  <c r="D1202" i="1"/>
  <c r="D1201" i="1"/>
  <c r="D1203" i="1"/>
  <c r="D1204" i="1"/>
  <c r="D1206" i="1"/>
  <c r="D1207" i="1"/>
  <c r="D1209" i="1"/>
  <c r="D1210" i="1"/>
  <c r="D1208" i="1"/>
  <c r="D1212" i="1"/>
  <c r="D1211" i="1"/>
  <c r="D1213" i="1"/>
  <c r="D1215" i="1"/>
  <c r="D1214" i="1"/>
  <c r="D1216" i="1"/>
  <c r="D1217" i="1"/>
  <c r="D1219" i="1"/>
  <c r="D1220" i="1"/>
  <c r="D1218" i="1"/>
  <c r="D1221" i="1"/>
  <c r="D1223" i="1"/>
  <c r="D1222" i="1"/>
  <c r="D1224" i="1"/>
  <c r="D1225" i="1"/>
  <c r="D1227" i="1"/>
  <c r="D1226" i="1"/>
  <c r="D1228" i="1"/>
  <c r="D1229" i="1"/>
  <c r="D1232" i="1"/>
  <c r="D1231" i="1"/>
  <c r="D1233" i="1"/>
  <c r="D1234" i="1"/>
  <c r="D1230" i="1"/>
  <c r="D1237" i="1"/>
  <c r="D1235" i="1"/>
  <c r="D1236" i="1"/>
  <c r="D1240" i="1"/>
  <c r="D1239" i="1"/>
  <c r="D1238" i="1"/>
  <c r="D1241" i="1"/>
  <c r="D1243" i="1"/>
  <c r="D1245" i="1"/>
  <c r="D1242" i="1"/>
  <c r="D1244" i="1"/>
  <c r="D1246" i="1"/>
  <c r="D1247" i="1"/>
  <c r="D1248" i="1"/>
  <c r="D1250" i="1"/>
  <c r="D1249" i="1"/>
  <c r="D1251" i="1"/>
  <c r="D1252" i="1"/>
  <c r="D1253" i="1"/>
  <c r="D1254" i="1"/>
  <c r="D1255" i="1"/>
  <c r="D1256" i="1"/>
  <c r="D1258" i="1"/>
  <c r="D1257" i="1"/>
  <c r="D1260" i="1"/>
  <c r="D1259" i="1"/>
  <c r="D1262" i="1"/>
  <c r="D1261" i="1"/>
  <c r="D1263" i="1"/>
  <c r="D1266" i="1"/>
  <c r="D1264" i="1"/>
  <c r="D1265" i="1"/>
  <c r="D1268" i="1"/>
  <c r="D1269" i="1"/>
  <c r="D1267" i="1"/>
  <c r="D1270" i="1"/>
  <c r="D1272" i="1"/>
  <c r="D1271" i="1"/>
  <c r="D1274" i="1"/>
  <c r="D1273" i="1"/>
  <c r="D1275" i="1"/>
  <c r="D1276" i="1"/>
  <c r="D1277" i="1"/>
  <c r="D1279" i="1"/>
  <c r="D1278" i="1"/>
  <c r="D1281" i="1"/>
  <c r="D1280" i="1"/>
  <c r="D1283" i="1"/>
  <c r="D1282" i="1"/>
  <c r="D1284" i="1"/>
  <c r="D1285" i="1"/>
  <c r="D1286" i="1"/>
  <c r="D1287" i="1"/>
  <c r="D1291" i="1"/>
  <c r="D1289" i="1"/>
  <c r="D1288" i="1"/>
  <c r="D1293" i="1"/>
  <c r="D1290" i="1"/>
  <c r="D1292" i="1"/>
  <c r="D1294" i="1"/>
  <c r="D1296" i="1"/>
  <c r="D1295" i="1"/>
  <c r="D1297" i="1"/>
  <c r="D1299" i="1"/>
  <c r="D1298" i="1"/>
  <c r="D1301" i="1"/>
  <c r="D1300" i="1"/>
  <c r="D1305" i="1"/>
  <c r="D1303" i="1"/>
  <c r="D1302" i="1"/>
  <c r="D1304" i="1"/>
  <c r="D1307" i="1"/>
  <c r="D1308" i="1"/>
  <c r="D1306" i="1"/>
  <c r="D1309" i="1"/>
  <c r="D1310" i="1"/>
  <c r="D1312" i="1"/>
  <c r="D1313" i="1"/>
  <c r="D1311" i="1"/>
  <c r="D1315" i="1"/>
  <c r="D1314" i="1"/>
  <c r="D1316" i="1"/>
  <c r="D1317" i="1"/>
  <c r="D1318" i="1"/>
  <c r="D1319" i="1"/>
  <c r="D1321" i="1"/>
  <c r="D1322" i="1"/>
  <c r="D1320" i="1"/>
  <c r="D1324" i="1"/>
  <c r="D1323" i="1"/>
  <c r="D1326" i="1"/>
  <c r="D1328" i="1"/>
  <c r="D1325" i="1"/>
  <c r="D1327" i="1"/>
  <c r="D1329" i="1"/>
  <c r="D1330" i="1"/>
  <c r="D1333" i="1"/>
  <c r="D1331" i="1"/>
  <c r="D1332" i="1"/>
  <c r="D1335" i="1"/>
  <c r="D1334" i="1"/>
  <c r="D1336" i="1"/>
  <c r="D1337" i="1"/>
  <c r="D1338" i="1"/>
  <c r="D1340" i="1"/>
  <c r="D1341" i="1"/>
  <c r="D1339" i="1"/>
  <c r="D1342" i="1"/>
  <c r="D1344" i="1"/>
  <c r="D1343" i="1"/>
  <c r="D1345" i="1"/>
  <c r="D1346" i="1"/>
  <c r="D1350" i="1"/>
  <c r="D1348" i="1"/>
  <c r="D1347" i="1"/>
  <c r="D1352" i="1"/>
  <c r="D1349" i="1"/>
  <c r="D1351" i="1"/>
  <c r="D1353" i="1"/>
  <c r="D1354" i="1"/>
  <c r="D1355" i="1"/>
  <c r="D1357" i="1"/>
  <c r="D1356" i="1"/>
  <c r="D1359" i="1"/>
  <c r="D1358" i="1"/>
  <c r="D1360" i="1"/>
  <c r="D1362" i="1"/>
  <c r="D1361" i="1"/>
  <c r="D1365" i="1"/>
  <c r="D1363" i="1"/>
  <c r="D1364" i="1"/>
  <c r="D1366" i="1"/>
  <c r="D1368" i="1"/>
  <c r="D1371" i="1"/>
  <c r="D1367" i="1"/>
  <c r="D1369" i="1"/>
  <c r="D1372" i="1"/>
  <c r="D1370" i="1"/>
  <c r="D1373" i="1"/>
  <c r="D1375" i="1"/>
  <c r="D1376" i="1"/>
  <c r="D1374" i="1"/>
  <c r="D1377" i="1"/>
  <c r="D1378" i="1"/>
  <c r="D1379" i="1"/>
  <c r="D1380" i="1"/>
  <c r="D1381" i="1"/>
  <c r="D1382" i="1"/>
  <c r="D1385" i="1"/>
  <c r="D1384" i="1"/>
  <c r="D1387" i="1"/>
  <c r="D1383" i="1"/>
  <c r="D1386" i="1"/>
  <c r="D1388" i="1"/>
  <c r="D1390" i="1"/>
  <c r="D1391" i="1"/>
  <c r="D1389" i="1"/>
  <c r="D1392" i="1"/>
  <c r="D1395" i="1"/>
  <c r="D1394" i="1"/>
  <c r="D1396" i="1"/>
  <c r="D1393" i="1"/>
  <c r="D1397" i="1"/>
  <c r="D1398" i="1"/>
  <c r="D1399" i="1"/>
  <c r="D1400" i="1"/>
  <c r="D1401" i="1"/>
  <c r="D1402" i="1"/>
  <c r="D1404" i="1"/>
  <c r="D1403" i="1"/>
  <c r="D1405" i="1"/>
  <c r="D1409" i="1"/>
  <c r="D1407" i="1"/>
  <c r="D1406" i="1"/>
  <c r="D1410" i="1"/>
  <c r="D1408" i="1"/>
  <c r="D1411" i="1"/>
  <c r="D1414" i="1"/>
  <c r="D1413" i="1"/>
  <c r="D1412" i="1"/>
  <c r="D1416" i="1"/>
  <c r="D1415" i="1"/>
  <c r="D1417" i="1"/>
  <c r="D1418" i="1"/>
  <c r="D1420" i="1"/>
  <c r="D1419" i="1"/>
  <c r="D1421" i="1"/>
  <c r="D1422" i="1"/>
  <c r="D1424" i="1"/>
  <c r="D1423" i="1"/>
  <c r="D1425" i="1"/>
  <c r="D1426" i="1"/>
  <c r="D1427" i="1"/>
  <c r="D1428" i="1"/>
  <c r="D1431" i="1"/>
  <c r="D1429" i="1"/>
  <c r="D1430" i="1"/>
  <c r="D1434" i="1"/>
  <c r="D1432" i="1"/>
  <c r="D1433" i="1"/>
  <c r="D1436" i="1"/>
  <c r="D1437" i="1"/>
  <c r="D1435" i="1"/>
  <c r="D1438" i="1"/>
  <c r="D1440" i="1"/>
  <c r="D1439" i="1"/>
  <c r="D1442" i="1"/>
  <c r="D1441" i="1"/>
  <c r="D1444" i="1"/>
  <c r="D1443" i="1"/>
  <c r="D1446" i="1"/>
  <c r="D1445" i="1"/>
  <c r="D1450" i="1"/>
  <c r="D1447" i="1"/>
  <c r="D1448" i="1"/>
  <c r="D1449" i="1"/>
  <c r="E1451" i="1"/>
  <c r="E1458" i="1"/>
  <c r="AB1465" i="1"/>
  <c r="D1455" i="1"/>
  <c r="D1452" i="1"/>
  <c r="T1436" i="1"/>
  <c r="AF1436" i="1" s="1"/>
  <c r="S1437" i="1"/>
  <c r="Z1460" i="1"/>
  <c r="AA1460" i="1" s="1"/>
  <c r="AH1460" i="1" s="1"/>
  <c r="C1461" i="1"/>
  <c r="AJ1461" i="1"/>
  <c r="Y1460" i="1"/>
  <c r="I1461" i="1"/>
  <c r="H1461" i="1" s="1"/>
  <c r="D1453" i="1"/>
  <c r="J1438" i="1" l="1"/>
  <c r="L1441" i="1"/>
  <c r="M1440" i="1"/>
  <c r="N1440" i="1" s="1"/>
  <c r="P1440" i="1"/>
  <c r="Q1440" i="1"/>
  <c r="G1439" i="1"/>
  <c r="F1439" i="1" s="1"/>
  <c r="J1439" i="1" s="1"/>
  <c r="AC1439" i="1"/>
  <c r="AE1439" i="1" s="1"/>
  <c r="E1461" i="1"/>
  <c r="E1444" i="1"/>
  <c r="U1430" i="1"/>
  <c r="E1430" i="1"/>
  <c r="V1430" i="1" s="1"/>
  <c r="U1420" i="1"/>
  <c r="E1420" i="1"/>
  <c r="V1420" i="1" s="1"/>
  <c r="U1407" i="1"/>
  <c r="E1407" i="1"/>
  <c r="V1407" i="1" s="1"/>
  <c r="U1396" i="1"/>
  <c r="E1396" i="1"/>
  <c r="V1396" i="1" s="1"/>
  <c r="U1385" i="1"/>
  <c r="E1385" i="1"/>
  <c r="V1385" i="1" s="1"/>
  <c r="U1372" i="1"/>
  <c r="E1372" i="1"/>
  <c r="V1372" i="1" s="1"/>
  <c r="U1358" i="1"/>
  <c r="E1358" i="1"/>
  <c r="V1358" i="1" s="1"/>
  <c r="U1350" i="1"/>
  <c r="E1350" i="1"/>
  <c r="V1350" i="1" s="1"/>
  <c r="U1334" i="1"/>
  <c r="E1334" i="1"/>
  <c r="V1334" i="1" s="1"/>
  <c r="U1324" i="1"/>
  <c r="E1324" i="1"/>
  <c r="V1324" i="1" s="1"/>
  <c r="U1312" i="1"/>
  <c r="E1312" i="1"/>
  <c r="V1312" i="1" s="1"/>
  <c r="U1298" i="1"/>
  <c r="E1298" i="1"/>
  <c r="V1298" i="1" s="1"/>
  <c r="U1287" i="1"/>
  <c r="E1287" i="1"/>
  <c r="V1287" i="1" s="1"/>
  <c r="U1275" i="1"/>
  <c r="E1275" i="1"/>
  <c r="V1275" i="1" s="1"/>
  <c r="U1263" i="1"/>
  <c r="E1263" i="1"/>
  <c r="V1263" i="1" s="1"/>
  <c r="U1251" i="1"/>
  <c r="E1251" i="1"/>
  <c r="V1251" i="1" s="1"/>
  <c r="U1239" i="1"/>
  <c r="E1239" i="1"/>
  <c r="V1239" i="1" s="1"/>
  <c r="U1226" i="1"/>
  <c r="E1226" i="1"/>
  <c r="V1226" i="1" s="1"/>
  <c r="U1214" i="1"/>
  <c r="E1214" i="1"/>
  <c r="V1214" i="1" s="1"/>
  <c r="U1201" i="1"/>
  <c r="E1201" i="1"/>
  <c r="V1201" i="1" s="1"/>
  <c r="U1191" i="1"/>
  <c r="E1191" i="1"/>
  <c r="V1191" i="1" s="1"/>
  <c r="U1184" i="1"/>
  <c r="E1184" i="1"/>
  <c r="V1184" i="1" s="1"/>
  <c r="U1170" i="1"/>
  <c r="E1170" i="1"/>
  <c r="V1170" i="1" s="1"/>
  <c r="U1163" i="1"/>
  <c r="E1163" i="1"/>
  <c r="V1163" i="1" s="1"/>
  <c r="U1154" i="1"/>
  <c r="E1154" i="1"/>
  <c r="V1154" i="1" s="1"/>
  <c r="U1150" i="1"/>
  <c r="E1150" i="1"/>
  <c r="V1150" i="1" s="1"/>
  <c r="U1140" i="1"/>
  <c r="E1140" i="1"/>
  <c r="V1140" i="1" s="1"/>
  <c r="U1130" i="1"/>
  <c r="E1130" i="1"/>
  <c r="V1130" i="1" s="1"/>
  <c r="E1455" i="1"/>
  <c r="E1449" i="1"/>
  <c r="E1445" i="1"/>
  <c r="E1441" i="1"/>
  <c r="E1438" i="1"/>
  <c r="V1438" i="1" s="1"/>
  <c r="U1433" i="1"/>
  <c r="E1433" i="1"/>
  <c r="V1433" i="1" s="1"/>
  <c r="U1429" i="1"/>
  <c r="E1429" i="1"/>
  <c r="V1429" i="1" s="1"/>
  <c r="U1426" i="1"/>
  <c r="E1426" i="1"/>
  <c r="V1426" i="1" s="1"/>
  <c r="U1422" i="1"/>
  <c r="E1422" i="1"/>
  <c r="V1422" i="1" s="1"/>
  <c r="U1418" i="1"/>
  <c r="E1418" i="1"/>
  <c r="V1418" i="1" s="1"/>
  <c r="U1412" i="1"/>
  <c r="E1412" i="1"/>
  <c r="V1412" i="1" s="1"/>
  <c r="U1408" i="1"/>
  <c r="E1408" i="1"/>
  <c r="V1408" i="1" s="1"/>
  <c r="U1409" i="1"/>
  <c r="E1409" i="1"/>
  <c r="V1409" i="1" s="1"/>
  <c r="U1402" i="1"/>
  <c r="E1402" i="1"/>
  <c r="V1402" i="1" s="1"/>
  <c r="U1398" i="1"/>
  <c r="E1398" i="1"/>
  <c r="V1398" i="1" s="1"/>
  <c r="U1394" i="1"/>
  <c r="E1394" i="1"/>
  <c r="V1394" i="1" s="1"/>
  <c r="U1391" i="1"/>
  <c r="E1391" i="1"/>
  <c r="V1391" i="1" s="1"/>
  <c r="U1383" i="1"/>
  <c r="E1383" i="1"/>
  <c r="V1383" i="1" s="1"/>
  <c r="U1382" i="1"/>
  <c r="E1382" i="1"/>
  <c r="V1382" i="1" s="1"/>
  <c r="U1378" i="1"/>
  <c r="E1378" i="1"/>
  <c r="V1378" i="1" s="1"/>
  <c r="U1375" i="1"/>
  <c r="E1375" i="1"/>
  <c r="V1375" i="1" s="1"/>
  <c r="U1369" i="1"/>
  <c r="E1369" i="1"/>
  <c r="V1369" i="1" s="1"/>
  <c r="U1366" i="1"/>
  <c r="E1366" i="1"/>
  <c r="V1366" i="1" s="1"/>
  <c r="U1361" i="1"/>
  <c r="E1361" i="1"/>
  <c r="V1361" i="1" s="1"/>
  <c r="U1359" i="1"/>
  <c r="E1359" i="1"/>
  <c r="V1359" i="1" s="1"/>
  <c r="U1354" i="1"/>
  <c r="E1354" i="1"/>
  <c r="V1354" i="1" s="1"/>
  <c r="U1352" i="1"/>
  <c r="E1352" i="1"/>
  <c r="V1352" i="1" s="1"/>
  <c r="U1346" i="1"/>
  <c r="E1346" i="1"/>
  <c r="V1346" i="1" s="1"/>
  <c r="U1342" i="1"/>
  <c r="E1342" i="1"/>
  <c r="V1342" i="1" s="1"/>
  <c r="U1338" i="1"/>
  <c r="E1338" i="1"/>
  <c r="V1338" i="1" s="1"/>
  <c r="U1335" i="1"/>
  <c r="E1335" i="1"/>
  <c r="V1335" i="1" s="1"/>
  <c r="U1330" i="1"/>
  <c r="E1330" i="1"/>
  <c r="V1330" i="1" s="1"/>
  <c r="U1328" i="1"/>
  <c r="E1328" i="1"/>
  <c r="V1328" i="1" s="1"/>
  <c r="U1320" i="1"/>
  <c r="E1320" i="1"/>
  <c r="V1320" i="1" s="1"/>
  <c r="U1318" i="1"/>
  <c r="E1318" i="1"/>
  <c r="V1318" i="1" s="1"/>
  <c r="U1315" i="1"/>
  <c r="E1315" i="1"/>
  <c r="V1315" i="1" s="1"/>
  <c r="U1310" i="1"/>
  <c r="E1310" i="1"/>
  <c r="V1310" i="1" s="1"/>
  <c r="U1307" i="1"/>
  <c r="E1307" i="1"/>
  <c r="V1307" i="1" s="1"/>
  <c r="U1305" i="1"/>
  <c r="E1305" i="1"/>
  <c r="V1305" i="1" s="1"/>
  <c r="U1299" i="1"/>
  <c r="E1299" i="1"/>
  <c r="V1299" i="1" s="1"/>
  <c r="U1294" i="1"/>
  <c r="E1294" i="1"/>
  <c r="V1294" i="1" s="1"/>
  <c r="U1288" i="1"/>
  <c r="E1288" i="1"/>
  <c r="V1288" i="1" s="1"/>
  <c r="U1286" i="1"/>
  <c r="E1286" i="1"/>
  <c r="V1286" i="1" s="1"/>
  <c r="U1283" i="1"/>
  <c r="E1283" i="1"/>
  <c r="V1283" i="1" s="1"/>
  <c r="U1279" i="1"/>
  <c r="E1279" i="1"/>
  <c r="V1279" i="1" s="1"/>
  <c r="U1273" i="1"/>
  <c r="E1273" i="1"/>
  <c r="V1273" i="1" s="1"/>
  <c r="U1270" i="1"/>
  <c r="E1270" i="1"/>
  <c r="V1270" i="1" s="1"/>
  <c r="U1265" i="1"/>
  <c r="E1265" i="1"/>
  <c r="V1265" i="1" s="1"/>
  <c r="U1261" i="1"/>
  <c r="E1261" i="1"/>
  <c r="V1261" i="1" s="1"/>
  <c r="U1257" i="1"/>
  <c r="E1257" i="1"/>
  <c r="V1257" i="1" s="1"/>
  <c r="U1254" i="1"/>
  <c r="E1254" i="1"/>
  <c r="V1254" i="1" s="1"/>
  <c r="U1249" i="1"/>
  <c r="E1249" i="1"/>
  <c r="V1249" i="1" s="1"/>
  <c r="U1246" i="1"/>
  <c r="E1246" i="1"/>
  <c r="V1246" i="1" s="1"/>
  <c r="U1243" i="1"/>
  <c r="E1243" i="1"/>
  <c r="V1243" i="1" s="1"/>
  <c r="U1240" i="1"/>
  <c r="E1240" i="1"/>
  <c r="V1240" i="1" s="1"/>
  <c r="U1230" i="1"/>
  <c r="E1230" i="1"/>
  <c r="V1230" i="1" s="1"/>
  <c r="U1232" i="1"/>
  <c r="E1232" i="1"/>
  <c r="V1232" i="1" s="1"/>
  <c r="U1227" i="1"/>
  <c r="E1227" i="1"/>
  <c r="V1227" i="1" s="1"/>
  <c r="U1223" i="1"/>
  <c r="E1223" i="1"/>
  <c r="V1223" i="1" s="1"/>
  <c r="U1219" i="1"/>
  <c r="E1219" i="1"/>
  <c r="V1219" i="1" s="1"/>
  <c r="U1215" i="1"/>
  <c r="E1215" i="1"/>
  <c r="V1215" i="1" s="1"/>
  <c r="U1208" i="1"/>
  <c r="E1208" i="1"/>
  <c r="V1208" i="1" s="1"/>
  <c r="U1206" i="1"/>
  <c r="E1206" i="1"/>
  <c r="V1206" i="1" s="1"/>
  <c r="U1202" i="1"/>
  <c r="E1202" i="1"/>
  <c r="V1202" i="1" s="1"/>
  <c r="U1195" i="1"/>
  <c r="E1195" i="1"/>
  <c r="V1195" i="1" s="1"/>
  <c r="U1193" i="1"/>
  <c r="E1193" i="1"/>
  <c r="V1193" i="1" s="1"/>
  <c r="U1190" i="1"/>
  <c r="E1190" i="1"/>
  <c r="V1190" i="1" s="1"/>
  <c r="U1187" i="1"/>
  <c r="E1187" i="1"/>
  <c r="V1187" i="1" s="1"/>
  <c r="U1180" i="1"/>
  <c r="E1180" i="1"/>
  <c r="V1180" i="1" s="1"/>
  <c r="U1178" i="1"/>
  <c r="E1178" i="1"/>
  <c r="V1178" i="1" s="1"/>
  <c r="U1174" i="1"/>
  <c r="E1174" i="1"/>
  <c r="V1174" i="1" s="1"/>
  <c r="U1173" i="1"/>
  <c r="E1173" i="1"/>
  <c r="V1173" i="1" s="1"/>
  <c r="U1166" i="1"/>
  <c r="E1166" i="1"/>
  <c r="V1166" i="1" s="1"/>
  <c r="U1162" i="1"/>
  <c r="E1162" i="1"/>
  <c r="V1162" i="1" s="1"/>
  <c r="U1157" i="1"/>
  <c r="E1157" i="1"/>
  <c r="V1157" i="1" s="1"/>
  <c r="U1153" i="1"/>
  <c r="E1153" i="1"/>
  <c r="V1153" i="1" s="1"/>
  <c r="U1149" i="1"/>
  <c r="E1149" i="1"/>
  <c r="V1149" i="1" s="1"/>
  <c r="U1148" i="1"/>
  <c r="E1148" i="1"/>
  <c r="V1148" i="1" s="1"/>
  <c r="U1144" i="1"/>
  <c r="E1144" i="1"/>
  <c r="V1144" i="1" s="1"/>
  <c r="U1136" i="1"/>
  <c r="E1136" i="1"/>
  <c r="V1136" i="1" s="1"/>
  <c r="U1133" i="1"/>
  <c r="E1133" i="1"/>
  <c r="V1133" i="1" s="1"/>
  <c r="U1135" i="1"/>
  <c r="E1135" i="1"/>
  <c r="V1135" i="1" s="1"/>
  <c r="U1126" i="1"/>
  <c r="E1126" i="1"/>
  <c r="V1126" i="1" s="1"/>
  <c r="E1450" i="1"/>
  <c r="U1436" i="1"/>
  <c r="E1436" i="1"/>
  <c r="V1436" i="1" s="1"/>
  <c r="U1424" i="1"/>
  <c r="E1424" i="1"/>
  <c r="V1424" i="1" s="1"/>
  <c r="U1411" i="1"/>
  <c r="E1411" i="1"/>
  <c r="V1411" i="1" s="1"/>
  <c r="U1399" i="1"/>
  <c r="E1399" i="1"/>
  <c r="V1399" i="1" s="1"/>
  <c r="U1389" i="1"/>
  <c r="E1389" i="1"/>
  <c r="V1389" i="1" s="1"/>
  <c r="U1379" i="1"/>
  <c r="E1379" i="1"/>
  <c r="V1379" i="1" s="1"/>
  <c r="U1368" i="1"/>
  <c r="E1368" i="1"/>
  <c r="V1368" i="1" s="1"/>
  <c r="U1355" i="1"/>
  <c r="E1355" i="1"/>
  <c r="V1355" i="1" s="1"/>
  <c r="U1344" i="1"/>
  <c r="E1344" i="1"/>
  <c r="V1344" i="1" s="1"/>
  <c r="U1333" i="1"/>
  <c r="E1333" i="1"/>
  <c r="V1333" i="1" s="1"/>
  <c r="U1319" i="1"/>
  <c r="E1319" i="1"/>
  <c r="V1319" i="1" s="1"/>
  <c r="U1308" i="1"/>
  <c r="E1308" i="1"/>
  <c r="V1308" i="1" s="1"/>
  <c r="U1296" i="1"/>
  <c r="E1296" i="1"/>
  <c r="V1296" i="1" s="1"/>
  <c r="U1282" i="1"/>
  <c r="E1282" i="1"/>
  <c r="V1282" i="1" s="1"/>
  <c r="U1272" i="1"/>
  <c r="E1272" i="1"/>
  <c r="V1272" i="1" s="1"/>
  <c r="U1260" i="1"/>
  <c r="E1260" i="1"/>
  <c r="V1260" i="1" s="1"/>
  <c r="U1247" i="1"/>
  <c r="E1247" i="1"/>
  <c r="V1247" i="1" s="1"/>
  <c r="U1237" i="1"/>
  <c r="E1237" i="1"/>
  <c r="V1237" i="1" s="1"/>
  <c r="U1222" i="1"/>
  <c r="E1222" i="1"/>
  <c r="V1222" i="1" s="1"/>
  <c r="U1212" i="1"/>
  <c r="E1212" i="1"/>
  <c r="V1212" i="1" s="1"/>
  <c r="U1198" i="1"/>
  <c r="E1198" i="1"/>
  <c r="V1198" i="1" s="1"/>
  <c r="U1186" i="1"/>
  <c r="E1186" i="1"/>
  <c r="V1186" i="1" s="1"/>
  <c r="U1175" i="1"/>
  <c r="E1175" i="1"/>
  <c r="V1175" i="1" s="1"/>
  <c r="U1167" i="1"/>
  <c r="E1167" i="1"/>
  <c r="V1167" i="1" s="1"/>
  <c r="U1158" i="1"/>
  <c r="E1158" i="1"/>
  <c r="V1158" i="1" s="1"/>
  <c r="U1151" i="1"/>
  <c r="E1151" i="1"/>
  <c r="V1151" i="1" s="1"/>
  <c r="U1142" i="1"/>
  <c r="E1142" i="1"/>
  <c r="V1142" i="1" s="1"/>
  <c r="U1134" i="1"/>
  <c r="E1134" i="1"/>
  <c r="V1134" i="1" s="1"/>
  <c r="U1127" i="1"/>
  <c r="E1127" i="1"/>
  <c r="V1127" i="1" s="1"/>
  <c r="X1462" i="1"/>
  <c r="A1463" i="1"/>
  <c r="K1462" i="1"/>
  <c r="E1453" i="1"/>
  <c r="T1437" i="1"/>
  <c r="AF1437" i="1" s="1"/>
  <c r="S1438" i="1"/>
  <c r="U1438" i="1" s="1"/>
  <c r="AB1466" i="1"/>
  <c r="E1448" i="1"/>
  <c r="E1446" i="1"/>
  <c r="E1442" i="1"/>
  <c r="U1435" i="1"/>
  <c r="E1435" i="1"/>
  <c r="V1435" i="1" s="1"/>
  <c r="U1432" i="1"/>
  <c r="E1432" i="1"/>
  <c r="V1432" i="1" s="1"/>
  <c r="U1431" i="1"/>
  <c r="E1431" i="1"/>
  <c r="V1431" i="1" s="1"/>
  <c r="U1425" i="1"/>
  <c r="E1425" i="1"/>
  <c r="V1425" i="1" s="1"/>
  <c r="U1421" i="1"/>
  <c r="E1421" i="1"/>
  <c r="V1421" i="1" s="1"/>
  <c r="U1417" i="1"/>
  <c r="E1417" i="1"/>
  <c r="V1417" i="1" s="1"/>
  <c r="U1413" i="1"/>
  <c r="E1413" i="1"/>
  <c r="V1413" i="1" s="1"/>
  <c r="U1410" i="1"/>
  <c r="E1410" i="1"/>
  <c r="V1410" i="1" s="1"/>
  <c r="U1405" i="1"/>
  <c r="E1405" i="1"/>
  <c r="V1405" i="1" s="1"/>
  <c r="U1401" i="1"/>
  <c r="E1401" i="1"/>
  <c r="V1401" i="1" s="1"/>
  <c r="U1397" i="1"/>
  <c r="E1397" i="1"/>
  <c r="V1397" i="1" s="1"/>
  <c r="U1395" i="1"/>
  <c r="E1395" i="1"/>
  <c r="V1395" i="1" s="1"/>
  <c r="U1390" i="1"/>
  <c r="E1390" i="1"/>
  <c r="V1390" i="1" s="1"/>
  <c r="U1387" i="1"/>
  <c r="E1387" i="1"/>
  <c r="V1387" i="1" s="1"/>
  <c r="U1381" i="1"/>
  <c r="E1381" i="1"/>
  <c r="V1381" i="1" s="1"/>
  <c r="U1377" i="1"/>
  <c r="E1377" i="1"/>
  <c r="V1377" i="1" s="1"/>
  <c r="U1373" i="1"/>
  <c r="E1373" i="1"/>
  <c r="V1373" i="1" s="1"/>
  <c r="U1367" i="1"/>
  <c r="E1367" i="1"/>
  <c r="V1367" i="1" s="1"/>
  <c r="U1364" i="1"/>
  <c r="E1364" i="1"/>
  <c r="V1364" i="1" s="1"/>
  <c r="U1362" i="1"/>
  <c r="E1362" i="1"/>
  <c r="V1362" i="1" s="1"/>
  <c r="U1356" i="1"/>
  <c r="E1356" i="1"/>
  <c r="V1356" i="1" s="1"/>
  <c r="U1353" i="1"/>
  <c r="E1353" i="1"/>
  <c r="V1353" i="1" s="1"/>
  <c r="U1347" i="1"/>
  <c r="E1347" i="1"/>
  <c r="V1347" i="1" s="1"/>
  <c r="U1345" i="1"/>
  <c r="E1345" i="1"/>
  <c r="V1345" i="1" s="1"/>
  <c r="U1339" i="1"/>
  <c r="E1339" i="1"/>
  <c r="V1339" i="1" s="1"/>
  <c r="U1337" i="1"/>
  <c r="E1337" i="1"/>
  <c r="V1337" i="1" s="1"/>
  <c r="U1332" i="1"/>
  <c r="E1332" i="1"/>
  <c r="V1332" i="1" s="1"/>
  <c r="U1329" i="1"/>
  <c r="E1329" i="1"/>
  <c r="V1329" i="1" s="1"/>
  <c r="U1326" i="1"/>
  <c r="E1326" i="1"/>
  <c r="V1326" i="1" s="1"/>
  <c r="U1322" i="1"/>
  <c r="E1322" i="1"/>
  <c r="V1322" i="1" s="1"/>
  <c r="U1317" i="1"/>
  <c r="E1317" i="1"/>
  <c r="V1317" i="1" s="1"/>
  <c r="U1311" i="1"/>
  <c r="E1311" i="1"/>
  <c r="V1311" i="1" s="1"/>
  <c r="U1309" i="1"/>
  <c r="E1309" i="1"/>
  <c r="V1309" i="1" s="1"/>
  <c r="U1304" i="1"/>
  <c r="E1304" i="1"/>
  <c r="V1304" i="1" s="1"/>
  <c r="U1300" i="1"/>
  <c r="E1300" i="1"/>
  <c r="V1300" i="1" s="1"/>
  <c r="U1297" i="1"/>
  <c r="E1297" i="1"/>
  <c r="V1297" i="1" s="1"/>
  <c r="U1292" i="1"/>
  <c r="E1292" i="1"/>
  <c r="V1292" i="1" s="1"/>
  <c r="U1289" i="1"/>
  <c r="E1289" i="1"/>
  <c r="V1289" i="1" s="1"/>
  <c r="U1285" i="1"/>
  <c r="E1285" i="1"/>
  <c r="V1285" i="1" s="1"/>
  <c r="U1280" i="1"/>
  <c r="E1280" i="1"/>
  <c r="V1280" i="1" s="1"/>
  <c r="U1277" i="1"/>
  <c r="E1277" i="1"/>
  <c r="V1277" i="1" s="1"/>
  <c r="U1274" i="1"/>
  <c r="E1274" i="1"/>
  <c r="V1274" i="1" s="1"/>
  <c r="U1267" i="1"/>
  <c r="E1267" i="1"/>
  <c r="V1267" i="1" s="1"/>
  <c r="U1264" i="1"/>
  <c r="E1264" i="1"/>
  <c r="V1264" i="1" s="1"/>
  <c r="U1262" i="1"/>
  <c r="E1262" i="1"/>
  <c r="V1262" i="1" s="1"/>
  <c r="U1258" i="1"/>
  <c r="E1258" i="1"/>
  <c r="V1258" i="1" s="1"/>
  <c r="U1253" i="1"/>
  <c r="E1253" i="1"/>
  <c r="V1253" i="1" s="1"/>
  <c r="U1250" i="1"/>
  <c r="E1250" i="1"/>
  <c r="V1250" i="1" s="1"/>
  <c r="U1244" i="1"/>
  <c r="E1244" i="1"/>
  <c r="V1244" i="1" s="1"/>
  <c r="U1241" i="1"/>
  <c r="E1241" i="1"/>
  <c r="V1241" i="1" s="1"/>
  <c r="U1236" i="1"/>
  <c r="E1236" i="1"/>
  <c r="V1236" i="1" s="1"/>
  <c r="U1234" i="1"/>
  <c r="E1234" i="1"/>
  <c r="V1234" i="1" s="1"/>
  <c r="U1229" i="1"/>
  <c r="E1229" i="1"/>
  <c r="V1229" i="1" s="1"/>
  <c r="U1225" i="1"/>
  <c r="E1225" i="1"/>
  <c r="V1225" i="1" s="1"/>
  <c r="U1221" i="1"/>
  <c r="E1221" i="1"/>
  <c r="V1221" i="1" s="1"/>
  <c r="U1217" i="1"/>
  <c r="E1217" i="1"/>
  <c r="V1217" i="1" s="1"/>
  <c r="U1213" i="1"/>
  <c r="E1213" i="1"/>
  <c r="V1213" i="1" s="1"/>
  <c r="U1210" i="1"/>
  <c r="E1210" i="1"/>
  <c r="V1210" i="1" s="1"/>
  <c r="U1204" i="1"/>
  <c r="E1204" i="1"/>
  <c r="V1204" i="1" s="1"/>
  <c r="U1205" i="1"/>
  <c r="E1205" i="1"/>
  <c r="V1205" i="1" s="1"/>
  <c r="U1199" i="1"/>
  <c r="E1199" i="1"/>
  <c r="V1199" i="1" s="1"/>
  <c r="U1192" i="1"/>
  <c r="E1192" i="1"/>
  <c r="V1192" i="1" s="1"/>
  <c r="U1188" i="1"/>
  <c r="E1188" i="1"/>
  <c r="V1188" i="1" s="1"/>
  <c r="U1185" i="1"/>
  <c r="E1185" i="1"/>
  <c r="V1185" i="1" s="1"/>
  <c r="U1181" i="1"/>
  <c r="E1181" i="1"/>
  <c r="V1181" i="1" s="1"/>
  <c r="U1177" i="1"/>
  <c r="E1177" i="1"/>
  <c r="V1177" i="1" s="1"/>
  <c r="U1171" i="1"/>
  <c r="E1171" i="1"/>
  <c r="V1171" i="1" s="1"/>
  <c r="U1168" i="1"/>
  <c r="E1168" i="1"/>
  <c r="V1168" i="1" s="1"/>
  <c r="U1165" i="1"/>
  <c r="E1165" i="1"/>
  <c r="V1165" i="1" s="1"/>
  <c r="U1161" i="1"/>
  <c r="E1161" i="1"/>
  <c r="V1161" i="1" s="1"/>
  <c r="U1156" i="1"/>
  <c r="E1156" i="1"/>
  <c r="V1156" i="1" s="1"/>
  <c r="U1155" i="1"/>
  <c r="E1155" i="1"/>
  <c r="V1155" i="1" s="1"/>
  <c r="U1147" i="1"/>
  <c r="E1147" i="1"/>
  <c r="V1147" i="1" s="1"/>
  <c r="U1145" i="1"/>
  <c r="E1145" i="1"/>
  <c r="V1145" i="1" s="1"/>
  <c r="U1139" i="1"/>
  <c r="E1139" i="1"/>
  <c r="V1139" i="1" s="1"/>
  <c r="U1138" i="1"/>
  <c r="E1138" i="1"/>
  <c r="V1138" i="1" s="1"/>
  <c r="U1131" i="1"/>
  <c r="E1131" i="1"/>
  <c r="V1131" i="1" s="1"/>
  <c r="U1128" i="1"/>
  <c r="E1128" i="1"/>
  <c r="V1128" i="1" s="1"/>
  <c r="U1125" i="1"/>
  <c r="E1125" i="1"/>
  <c r="V1125" i="1" s="1"/>
  <c r="Y1461" i="1"/>
  <c r="C1462" i="1"/>
  <c r="AJ1462" i="1"/>
  <c r="I1462" i="1"/>
  <c r="H1462" i="1" s="1"/>
  <c r="Z1461" i="1"/>
  <c r="AA1461" i="1" s="1"/>
  <c r="AH1461" i="1" s="1"/>
  <c r="E1452" i="1"/>
  <c r="E1440" i="1"/>
  <c r="U1427" i="1"/>
  <c r="E1427" i="1"/>
  <c r="V1427" i="1" s="1"/>
  <c r="U1416" i="1"/>
  <c r="E1416" i="1"/>
  <c r="V1416" i="1" s="1"/>
  <c r="U1404" i="1"/>
  <c r="E1404" i="1"/>
  <c r="V1404" i="1" s="1"/>
  <c r="U1386" i="1"/>
  <c r="E1386" i="1"/>
  <c r="V1386" i="1" s="1"/>
  <c r="U1376" i="1"/>
  <c r="E1376" i="1"/>
  <c r="V1376" i="1" s="1"/>
  <c r="U1365" i="1"/>
  <c r="E1365" i="1"/>
  <c r="V1365" i="1" s="1"/>
  <c r="U1349" i="1"/>
  <c r="E1349" i="1"/>
  <c r="V1349" i="1" s="1"/>
  <c r="U1340" i="1"/>
  <c r="E1340" i="1"/>
  <c r="V1340" i="1" s="1"/>
  <c r="U1325" i="1"/>
  <c r="E1325" i="1"/>
  <c r="V1325" i="1" s="1"/>
  <c r="U1314" i="1"/>
  <c r="E1314" i="1"/>
  <c r="V1314" i="1" s="1"/>
  <c r="U1303" i="1"/>
  <c r="E1303" i="1"/>
  <c r="V1303" i="1" s="1"/>
  <c r="U1293" i="1"/>
  <c r="E1293" i="1"/>
  <c r="V1293" i="1" s="1"/>
  <c r="U1278" i="1"/>
  <c r="E1278" i="1"/>
  <c r="V1278" i="1" s="1"/>
  <c r="U1268" i="1"/>
  <c r="E1268" i="1"/>
  <c r="V1268" i="1" s="1"/>
  <c r="U1255" i="1"/>
  <c r="E1255" i="1"/>
  <c r="V1255" i="1" s="1"/>
  <c r="U1245" i="1"/>
  <c r="E1245" i="1"/>
  <c r="V1245" i="1" s="1"/>
  <c r="U1231" i="1"/>
  <c r="E1231" i="1"/>
  <c r="V1231" i="1" s="1"/>
  <c r="U1220" i="1"/>
  <c r="E1220" i="1"/>
  <c r="V1220" i="1" s="1"/>
  <c r="U1207" i="1"/>
  <c r="E1207" i="1"/>
  <c r="V1207" i="1" s="1"/>
  <c r="U1197" i="1"/>
  <c r="E1197" i="1"/>
  <c r="V1197" i="1" s="1"/>
  <c r="U1179" i="1"/>
  <c r="E1179" i="1"/>
  <c r="V1179" i="1" s="1"/>
  <c r="E1447" i="1"/>
  <c r="E1443" i="1"/>
  <c r="E1439" i="1"/>
  <c r="U1437" i="1"/>
  <c r="E1437" i="1"/>
  <c r="V1437" i="1" s="1"/>
  <c r="U1434" i="1"/>
  <c r="E1434" i="1"/>
  <c r="V1434" i="1" s="1"/>
  <c r="U1428" i="1"/>
  <c r="E1428" i="1"/>
  <c r="V1428" i="1" s="1"/>
  <c r="U1423" i="1"/>
  <c r="E1423" i="1"/>
  <c r="V1423" i="1" s="1"/>
  <c r="U1419" i="1"/>
  <c r="E1419" i="1"/>
  <c r="V1419" i="1" s="1"/>
  <c r="U1415" i="1"/>
  <c r="E1415" i="1"/>
  <c r="V1415" i="1" s="1"/>
  <c r="U1414" i="1"/>
  <c r="E1414" i="1"/>
  <c r="V1414" i="1" s="1"/>
  <c r="U1406" i="1"/>
  <c r="E1406" i="1"/>
  <c r="V1406" i="1" s="1"/>
  <c r="U1403" i="1"/>
  <c r="E1403" i="1"/>
  <c r="V1403" i="1" s="1"/>
  <c r="U1400" i="1"/>
  <c r="E1400" i="1"/>
  <c r="V1400" i="1" s="1"/>
  <c r="U1393" i="1"/>
  <c r="E1393" i="1"/>
  <c r="V1393" i="1" s="1"/>
  <c r="U1392" i="1"/>
  <c r="E1392" i="1"/>
  <c r="V1392" i="1" s="1"/>
  <c r="U1388" i="1"/>
  <c r="E1388" i="1"/>
  <c r="V1388" i="1" s="1"/>
  <c r="U1384" i="1"/>
  <c r="E1384" i="1"/>
  <c r="V1384" i="1" s="1"/>
  <c r="U1380" i="1"/>
  <c r="E1380" i="1"/>
  <c r="V1380" i="1" s="1"/>
  <c r="U1374" i="1"/>
  <c r="E1374" i="1"/>
  <c r="V1374" i="1" s="1"/>
  <c r="U1370" i="1"/>
  <c r="E1370" i="1"/>
  <c r="V1370" i="1" s="1"/>
  <c r="U1371" i="1"/>
  <c r="E1371" i="1"/>
  <c r="V1371" i="1" s="1"/>
  <c r="U1363" i="1"/>
  <c r="E1363" i="1"/>
  <c r="V1363" i="1" s="1"/>
  <c r="U1360" i="1"/>
  <c r="E1360" i="1"/>
  <c r="V1360" i="1" s="1"/>
  <c r="U1357" i="1"/>
  <c r="E1357" i="1"/>
  <c r="V1357" i="1" s="1"/>
  <c r="U1351" i="1"/>
  <c r="E1351" i="1"/>
  <c r="V1351" i="1" s="1"/>
  <c r="U1348" i="1"/>
  <c r="E1348" i="1"/>
  <c r="V1348" i="1" s="1"/>
  <c r="U1343" i="1"/>
  <c r="E1343" i="1"/>
  <c r="V1343" i="1" s="1"/>
  <c r="U1341" i="1"/>
  <c r="E1341" i="1"/>
  <c r="V1341" i="1" s="1"/>
  <c r="U1336" i="1"/>
  <c r="E1336" i="1"/>
  <c r="V1336" i="1" s="1"/>
  <c r="U1331" i="1"/>
  <c r="E1331" i="1"/>
  <c r="V1331" i="1" s="1"/>
  <c r="U1327" i="1"/>
  <c r="E1327" i="1"/>
  <c r="V1327" i="1" s="1"/>
  <c r="U1323" i="1"/>
  <c r="E1323" i="1"/>
  <c r="V1323" i="1" s="1"/>
  <c r="U1321" i="1"/>
  <c r="E1321" i="1"/>
  <c r="V1321" i="1" s="1"/>
  <c r="U1316" i="1"/>
  <c r="E1316" i="1"/>
  <c r="V1316" i="1" s="1"/>
  <c r="U1313" i="1"/>
  <c r="E1313" i="1"/>
  <c r="V1313" i="1" s="1"/>
  <c r="U1306" i="1"/>
  <c r="E1306" i="1"/>
  <c r="V1306" i="1" s="1"/>
  <c r="U1302" i="1"/>
  <c r="E1302" i="1"/>
  <c r="V1302" i="1" s="1"/>
  <c r="U1301" i="1"/>
  <c r="E1301" i="1"/>
  <c r="V1301" i="1" s="1"/>
  <c r="U1295" i="1"/>
  <c r="E1295" i="1"/>
  <c r="V1295" i="1" s="1"/>
  <c r="U1290" i="1"/>
  <c r="E1290" i="1"/>
  <c r="V1290" i="1" s="1"/>
  <c r="U1291" i="1"/>
  <c r="E1291" i="1"/>
  <c r="V1291" i="1" s="1"/>
  <c r="U1284" i="1"/>
  <c r="E1284" i="1"/>
  <c r="V1284" i="1" s="1"/>
  <c r="U1281" i="1"/>
  <c r="E1281" i="1"/>
  <c r="V1281" i="1" s="1"/>
  <c r="U1276" i="1"/>
  <c r="E1276" i="1"/>
  <c r="V1276" i="1" s="1"/>
  <c r="U1271" i="1"/>
  <c r="E1271" i="1"/>
  <c r="V1271" i="1" s="1"/>
  <c r="U1269" i="1"/>
  <c r="E1269" i="1"/>
  <c r="V1269" i="1" s="1"/>
  <c r="U1266" i="1"/>
  <c r="E1266" i="1"/>
  <c r="V1266" i="1" s="1"/>
  <c r="U1259" i="1"/>
  <c r="E1259" i="1"/>
  <c r="V1259" i="1" s="1"/>
  <c r="U1256" i="1"/>
  <c r="E1256" i="1"/>
  <c r="V1256" i="1" s="1"/>
  <c r="U1252" i="1"/>
  <c r="E1252" i="1"/>
  <c r="V1252" i="1" s="1"/>
  <c r="U1248" i="1"/>
  <c r="E1248" i="1"/>
  <c r="V1248" i="1" s="1"/>
  <c r="U1242" i="1"/>
  <c r="E1242" i="1"/>
  <c r="V1242" i="1" s="1"/>
  <c r="U1238" i="1"/>
  <c r="E1238" i="1"/>
  <c r="V1238" i="1" s="1"/>
  <c r="U1235" i="1"/>
  <c r="E1235" i="1"/>
  <c r="V1235" i="1" s="1"/>
  <c r="U1233" i="1"/>
  <c r="E1233" i="1"/>
  <c r="V1233" i="1" s="1"/>
  <c r="U1228" i="1"/>
  <c r="E1228" i="1"/>
  <c r="V1228" i="1" s="1"/>
  <c r="U1224" i="1"/>
  <c r="E1224" i="1"/>
  <c r="V1224" i="1" s="1"/>
  <c r="U1218" i="1"/>
  <c r="E1218" i="1"/>
  <c r="V1218" i="1" s="1"/>
  <c r="U1216" i="1"/>
  <c r="E1216" i="1"/>
  <c r="V1216" i="1" s="1"/>
  <c r="U1211" i="1"/>
  <c r="E1211" i="1"/>
  <c r="V1211" i="1" s="1"/>
  <c r="U1209" i="1"/>
  <c r="E1209" i="1"/>
  <c r="V1209" i="1" s="1"/>
  <c r="U1203" i="1"/>
  <c r="E1203" i="1"/>
  <c r="V1203" i="1" s="1"/>
  <c r="U1200" i="1"/>
  <c r="E1200" i="1"/>
  <c r="V1200" i="1" s="1"/>
  <c r="U1196" i="1"/>
  <c r="E1196" i="1"/>
  <c r="V1196" i="1" s="1"/>
  <c r="U1194" i="1"/>
  <c r="E1194" i="1"/>
  <c r="V1194" i="1" s="1"/>
  <c r="U1189" i="1"/>
  <c r="E1189" i="1"/>
  <c r="V1189" i="1" s="1"/>
  <c r="U1183" i="1"/>
  <c r="E1183" i="1"/>
  <c r="V1183" i="1" s="1"/>
  <c r="U1182" i="1"/>
  <c r="E1182" i="1"/>
  <c r="V1182" i="1" s="1"/>
  <c r="U1176" i="1"/>
  <c r="E1176" i="1"/>
  <c r="V1176" i="1" s="1"/>
  <c r="U1172" i="1"/>
  <c r="E1172" i="1"/>
  <c r="V1172" i="1" s="1"/>
  <c r="U1169" i="1"/>
  <c r="E1169" i="1"/>
  <c r="V1169" i="1" s="1"/>
  <c r="U1164" i="1"/>
  <c r="E1164" i="1"/>
  <c r="V1164" i="1" s="1"/>
  <c r="U1159" i="1"/>
  <c r="E1159" i="1"/>
  <c r="V1159" i="1" s="1"/>
  <c r="U1160" i="1"/>
  <c r="E1160" i="1"/>
  <c r="V1160" i="1" s="1"/>
  <c r="U1152" i="1"/>
  <c r="E1152" i="1"/>
  <c r="V1152" i="1" s="1"/>
  <c r="U1146" i="1"/>
  <c r="E1146" i="1"/>
  <c r="V1146" i="1" s="1"/>
  <c r="U1143" i="1"/>
  <c r="E1143" i="1"/>
  <c r="V1143" i="1" s="1"/>
  <c r="U1141" i="1"/>
  <c r="E1141" i="1"/>
  <c r="V1141" i="1" s="1"/>
  <c r="U1137" i="1"/>
  <c r="E1137" i="1"/>
  <c r="V1137" i="1" s="1"/>
  <c r="U1132" i="1"/>
  <c r="E1132" i="1"/>
  <c r="V1132" i="1" s="1"/>
  <c r="U1129" i="1"/>
  <c r="E1129" i="1"/>
  <c r="V1129" i="1" s="1"/>
  <c r="E1459" i="1"/>
  <c r="AC1440" i="1" l="1"/>
  <c r="AE1440" i="1" s="1"/>
  <c r="G1440" i="1"/>
  <c r="F1440" i="1" s="1"/>
  <c r="O1440" i="1" s="1"/>
  <c r="R1440" i="1" s="1"/>
  <c r="V1440" i="1" s="1"/>
  <c r="O1439" i="1"/>
  <c r="R1439" i="1" s="1"/>
  <c r="V1439" i="1" s="1"/>
  <c r="M1441" i="1"/>
  <c r="N1441" i="1" s="1"/>
  <c r="P1441" i="1"/>
  <c r="Q1441" i="1"/>
  <c r="L1442" i="1"/>
  <c r="W1338" i="1"/>
  <c r="AG1338" i="1" s="1"/>
  <c r="W1346" i="1"/>
  <c r="AG1346" i="1" s="1"/>
  <c r="B1346" i="1" s="1"/>
  <c r="W1354" i="1"/>
  <c r="AG1354" i="1" s="1"/>
  <c r="B1354" i="1" s="1"/>
  <c r="W1361" i="1"/>
  <c r="AG1361" i="1" s="1"/>
  <c r="B1361" i="1" s="1"/>
  <c r="W1369" i="1"/>
  <c r="AG1369" i="1" s="1"/>
  <c r="W1378" i="1"/>
  <c r="AG1378" i="1" s="1"/>
  <c r="B1378" i="1" s="1"/>
  <c r="W1383" i="1"/>
  <c r="AG1383" i="1" s="1"/>
  <c r="W1394" i="1"/>
  <c r="AG1394" i="1" s="1"/>
  <c r="B1394" i="1" s="1"/>
  <c r="W1402" i="1"/>
  <c r="AG1402" i="1" s="1"/>
  <c r="B1402" i="1" s="1"/>
  <c r="W1408" i="1"/>
  <c r="W1418" i="1"/>
  <c r="AG1418" i="1" s="1"/>
  <c r="W1433" i="1"/>
  <c r="AG1433" i="1" s="1"/>
  <c r="W1395" i="1"/>
  <c r="AG1395" i="1" s="1"/>
  <c r="B1395" i="1" s="1"/>
  <c r="W1401" i="1"/>
  <c r="AG1401" i="1" s="1"/>
  <c r="B1401" i="1" s="1"/>
  <c r="W1410" i="1"/>
  <c r="AG1410" i="1" s="1"/>
  <c r="W1417" i="1"/>
  <c r="AG1417" i="1" s="1"/>
  <c r="W1425" i="1"/>
  <c r="AG1425" i="1" s="1"/>
  <c r="B1425" i="1" s="1"/>
  <c r="W1432" i="1"/>
  <c r="AG1432" i="1" s="1"/>
  <c r="B1432" i="1" s="1"/>
  <c r="W1126" i="1"/>
  <c r="AG1126" i="1" s="1"/>
  <c r="B1126" i="1" s="1"/>
  <c r="W1133" i="1"/>
  <c r="AG1133" i="1" s="1"/>
  <c r="B1133" i="1" s="1"/>
  <c r="W1149" i="1"/>
  <c r="AG1149" i="1" s="1"/>
  <c r="W1166" i="1"/>
  <c r="AG1166" i="1" s="1"/>
  <c r="W1180" i="1"/>
  <c r="AG1180" i="1" s="1"/>
  <c r="W1195" i="1"/>
  <c r="AG1195" i="1" s="1"/>
  <c r="W1215" i="1"/>
  <c r="AG1215" i="1" s="1"/>
  <c r="W1232" i="1"/>
  <c r="AG1232" i="1" s="1"/>
  <c r="W1246" i="1"/>
  <c r="AG1246" i="1" s="1"/>
  <c r="W1261" i="1"/>
  <c r="AG1261" i="1" s="1"/>
  <c r="W1279" i="1"/>
  <c r="AG1279" i="1" s="1"/>
  <c r="W1294" i="1"/>
  <c r="AG1294" i="1" s="1"/>
  <c r="W1310" i="1"/>
  <c r="AG1310" i="1" s="1"/>
  <c r="B1310" i="1" s="1"/>
  <c r="W1318" i="1"/>
  <c r="AG1318" i="1" s="1"/>
  <c r="B1318" i="1" s="1"/>
  <c r="W1335" i="1"/>
  <c r="AG1335" i="1" s="1"/>
  <c r="W1352" i="1"/>
  <c r="AG1352" i="1" s="1"/>
  <c r="B1352" i="1" s="1"/>
  <c r="W1366" i="1"/>
  <c r="AG1366" i="1" s="1"/>
  <c r="B1366" i="1" s="1"/>
  <c r="W1382" i="1"/>
  <c r="AG1382" i="1" s="1"/>
  <c r="W1398" i="1"/>
  <c r="AG1398" i="1" s="1"/>
  <c r="B1398" i="1" s="1"/>
  <c r="W1412" i="1"/>
  <c r="AG1412" i="1" s="1"/>
  <c r="B1412" i="1" s="1"/>
  <c r="W1429" i="1"/>
  <c r="AG1429" i="1" s="1"/>
  <c r="W1127" i="1"/>
  <c r="AG1127" i="1" s="1"/>
  <c r="W1142" i="1"/>
  <c r="AG1142" i="1" s="1"/>
  <c r="B1142" i="1" s="1"/>
  <c r="W1158" i="1"/>
  <c r="AG1158" i="1" s="1"/>
  <c r="W1175" i="1"/>
  <c r="AG1175" i="1" s="1"/>
  <c r="B1175" i="1" s="1"/>
  <c r="W1198" i="1"/>
  <c r="AG1198" i="1" s="1"/>
  <c r="B1198" i="1" s="1"/>
  <c r="W1222" i="1"/>
  <c r="AG1222" i="1" s="1"/>
  <c r="B1222" i="1" s="1"/>
  <c r="W1247" i="1"/>
  <c r="AG1247" i="1" s="1"/>
  <c r="W1272" i="1"/>
  <c r="AG1272" i="1" s="1"/>
  <c r="B1272" i="1" s="1"/>
  <c r="W1296" i="1"/>
  <c r="AG1296" i="1" s="1"/>
  <c r="W1319" i="1"/>
  <c r="AG1319" i="1" s="1"/>
  <c r="W1344" i="1"/>
  <c r="AG1344" i="1" s="1"/>
  <c r="W1368" i="1"/>
  <c r="AG1368" i="1" s="1"/>
  <c r="B1368" i="1" s="1"/>
  <c r="W1389" i="1"/>
  <c r="AG1389" i="1" s="1"/>
  <c r="W1411" i="1"/>
  <c r="AG1411" i="1" s="1"/>
  <c r="B1411" i="1" s="1"/>
  <c r="W1436" i="1"/>
  <c r="AG1436" i="1" s="1"/>
  <c r="W1144" i="1"/>
  <c r="AG1144" i="1" s="1"/>
  <c r="B1144" i="1" s="1"/>
  <c r="W1157" i="1"/>
  <c r="W1174" i="1"/>
  <c r="AG1174" i="1" s="1"/>
  <c r="W1190" i="1"/>
  <c r="AG1190" i="1" s="1"/>
  <c r="W1206" i="1"/>
  <c r="AG1206" i="1" s="1"/>
  <c r="W1223" i="1"/>
  <c r="AG1223" i="1" s="1"/>
  <c r="B1223" i="1" s="1"/>
  <c r="W1240" i="1"/>
  <c r="AG1240" i="1" s="1"/>
  <c r="B1240" i="1" s="1"/>
  <c r="W1254" i="1"/>
  <c r="AG1254" i="1" s="1"/>
  <c r="W1270" i="1"/>
  <c r="AG1270" i="1" s="1"/>
  <c r="B1270" i="1" s="1"/>
  <c r="W1286" i="1"/>
  <c r="AG1286" i="1" s="1"/>
  <c r="B1286" i="1" s="1"/>
  <c r="W1305" i="1"/>
  <c r="AG1305" i="1" s="1"/>
  <c r="B1305" i="1" s="1"/>
  <c r="W1328" i="1"/>
  <c r="AG1328" i="1" s="1"/>
  <c r="W1342" i="1"/>
  <c r="AG1342" i="1" s="1"/>
  <c r="W1359" i="1"/>
  <c r="AG1359" i="1" s="1"/>
  <c r="B1359" i="1" s="1"/>
  <c r="W1375" i="1"/>
  <c r="AG1375" i="1" s="1"/>
  <c r="W1391" i="1"/>
  <c r="AG1391" i="1" s="1"/>
  <c r="W1409" i="1"/>
  <c r="AG1409" i="1" s="1"/>
  <c r="W1422" i="1"/>
  <c r="AG1422" i="1" s="1"/>
  <c r="B1422" i="1" s="1"/>
  <c r="W1438" i="1"/>
  <c r="AG1438" i="1" s="1"/>
  <c r="W1426" i="1"/>
  <c r="AG1426" i="1" s="1"/>
  <c r="W1129" i="1"/>
  <c r="W1137" i="1"/>
  <c r="W1143" i="1"/>
  <c r="W1152" i="1"/>
  <c r="W1159" i="1"/>
  <c r="W1169" i="1"/>
  <c r="W1176" i="1"/>
  <c r="W1183" i="1"/>
  <c r="W1194" i="1"/>
  <c r="W1200" i="1"/>
  <c r="W1209" i="1"/>
  <c r="W1216" i="1"/>
  <c r="W1224" i="1"/>
  <c r="W1233" i="1"/>
  <c r="W1238" i="1"/>
  <c r="W1248" i="1"/>
  <c r="W1256" i="1"/>
  <c r="W1266" i="1"/>
  <c r="W1271" i="1"/>
  <c r="W1281" i="1"/>
  <c r="W1291" i="1"/>
  <c r="W1295" i="1"/>
  <c r="W1302" i="1"/>
  <c r="W1313" i="1"/>
  <c r="W1321" i="1"/>
  <c r="W1327" i="1"/>
  <c r="W1336" i="1"/>
  <c r="W1343" i="1"/>
  <c r="W1351" i="1"/>
  <c r="W1360" i="1"/>
  <c r="W1371" i="1"/>
  <c r="W1374" i="1"/>
  <c r="W1384" i="1"/>
  <c r="W1392" i="1"/>
  <c r="W1400" i="1"/>
  <c r="W1406" i="1"/>
  <c r="W1415" i="1"/>
  <c r="W1423" i="1"/>
  <c r="W1434" i="1"/>
  <c r="W1179" i="1"/>
  <c r="W1207" i="1"/>
  <c r="W1231" i="1"/>
  <c r="W1255" i="1"/>
  <c r="W1278" i="1"/>
  <c r="W1303" i="1"/>
  <c r="W1325" i="1"/>
  <c r="W1349" i="1"/>
  <c r="W1376" i="1"/>
  <c r="W1404" i="1"/>
  <c r="W1427" i="1"/>
  <c r="W1125" i="1"/>
  <c r="W1131" i="1"/>
  <c r="W1139" i="1"/>
  <c r="W1147" i="1"/>
  <c r="W1156" i="1"/>
  <c r="W1165" i="1"/>
  <c r="W1171" i="1"/>
  <c r="W1181" i="1"/>
  <c r="W1188" i="1"/>
  <c r="W1199" i="1"/>
  <c r="W1204" i="1"/>
  <c r="W1213" i="1"/>
  <c r="W1221" i="1"/>
  <c r="W1229" i="1"/>
  <c r="W1236" i="1"/>
  <c r="W1244" i="1"/>
  <c r="W1253" i="1"/>
  <c r="W1262" i="1"/>
  <c r="W1267" i="1"/>
  <c r="W1277" i="1"/>
  <c r="W1285" i="1"/>
  <c r="W1292" i="1"/>
  <c r="W1300" i="1"/>
  <c r="W1309" i="1"/>
  <c r="W1317" i="1"/>
  <c r="W1326" i="1"/>
  <c r="W1332" i="1"/>
  <c r="W1339" i="1"/>
  <c r="W1347" i="1"/>
  <c r="W1356" i="1"/>
  <c r="W1364" i="1"/>
  <c r="W1373" i="1"/>
  <c r="W1381" i="1"/>
  <c r="W1390" i="1"/>
  <c r="W1397" i="1"/>
  <c r="W1405" i="1"/>
  <c r="W1413" i="1"/>
  <c r="W1421" i="1"/>
  <c r="W1431" i="1"/>
  <c r="W1435" i="1"/>
  <c r="AB1467" i="1"/>
  <c r="AJ1463" i="1"/>
  <c r="Z1462" i="1"/>
  <c r="AA1462" i="1" s="1"/>
  <c r="AH1462" i="1" s="1"/>
  <c r="I1463" i="1"/>
  <c r="H1463" i="1" s="1"/>
  <c r="Y1462" i="1"/>
  <c r="C1463" i="1"/>
  <c r="W1134" i="1"/>
  <c r="W1151" i="1"/>
  <c r="W1167" i="1"/>
  <c r="W1186" i="1"/>
  <c r="W1212" i="1"/>
  <c r="W1237" i="1"/>
  <c r="W1260" i="1"/>
  <c r="W1282" i="1"/>
  <c r="W1308" i="1"/>
  <c r="W1333" i="1"/>
  <c r="W1355" i="1"/>
  <c r="W1379" i="1"/>
  <c r="W1399" i="1"/>
  <c r="W1424" i="1"/>
  <c r="W1140" i="1"/>
  <c r="W1154" i="1"/>
  <c r="W1170" i="1"/>
  <c r="W1191" i="1"/>
  <c r="W1214" i="1"/>
  <c r="W1239" i="1"/>
  <c r="W1263" i="1"/>
  <c r="W1287" i="1"/>
  <c r="W1312" i="1"/>
  <c r="W1334" i="1"/>
  <c r="W1358" i="1"/>
  <c r="W1385" i="1"/>
  <c r="W1407" i="1"/>
  <c r="W1430" i="1"/>
  <c r="K1463" i="1"/>
  <c r="X1463" i="1"/>
  <c r="A1464" i="1"/>
  <c r="E1462" i="1"/>
  <c r="T1438" i="1"/>
  <c r="AF1438" i="1" s="1"/>
  <c r="S1439" i="1"/>
  <c r="W1135" i="1"/>
  <c r="W1136" i="1"/>
  <c r="W1148" i="1"/>
  <c r="W1153" i="1"/>
  <c r="W1162" i="1"/>
  <c r="W1173" i="1"/>
  <c r="W1178" i="1"/>
  <c r="W1187" i="1"/>
  <c r="W1193" i="1"/>
  <c r="W1202" i="1"/>
  <c r="W1208" i="1"/>
  <c r="W1219" i="1"/>
  <c r="W1227" i="1"/>
  <c r="W1230" i="1"/>
  <c r="W1243" i="1"/>
  <c r="W1249" i="1"/>
  <c r="W1257" i="1"/>
  <c r="W1265" i="1"/>
  <c r="W1273" i="1"/>
  <c r="W1283" i="1"/>
  <c r="W1288" i="1"/>
  <c r="W1299" i="1"/>
  <c r="W1307" i="1"/>
  <c r="W1315" i="1"/>
  <c r="W1320" i="1"/>
  <c r="W1330" i="1"/>
  <c r="AG1408" i="1"/>
  <c r="B1408" i="1" s="1"/>
  <c r="W1132" i="1"/>
  <c r="W1141" i="1"/>
  <c r="W1146" i="1"/>
  <c r="W1160" i="1"/>
  <c r="W1164" i="1"/>
  <c r="W1172" i="1"/>
  <c r="W1182" i="1"/>
  <c r="W1189" i="1"/>
  <c r="W1196" i="1"/>
  <c r="W1203" i="1"/>
  <c r="W1211" i="1"/>
  <c r="W1218" i="1"/>
  <c r="W1228" i="1"/>
  <c r="W1235" i="1"/>
  <c r="W1242" i="1"/>
  <c r="W1252" i="1"/>
  <c r="W1259" i="1"/>
  <c r="W1269" i="1"/>
  <c r="W1276" i="1"/>
  <c r="W1284" i="1"/>
  <c r="W1290" i="1"/>
  <c r="W1301" i="1"/>
  <c r="W1306" i="1"/>
  <c r="W1316" i="1"/>
  <c r="W1323" i="1"/>
  <c r="W1331" i="1"/>
  <c r="W1341" i="1"/>
  <c r="W1348" i="1"/>
  <c r="W1357" i="1"/>
  <c r="W1363" i="1"/>
  <c r="W1370" i="1"/>
  <c r="W1380" i="1"/>
  <c r="W1388" i="1"/>
  <c r="W1393" i="1"/>
  <c r="W1403" i="1"/>
  <c r="W1414" i="1"/>
  <c r="W1419" i="1"/>
  <c r="W1428" i="1"/>
  <c r="W1437" i="1"/>
  <c r="W1197" i="1"/>
  <c r="W1220" i="1"/>
  <c r="W1245" i="1"/>
  <c r="W1268" i="1"/>
  <c r="W1293" i="1"/>
  <c r="W1314" i="1"/>
  <c r="W1340" i="1"/>
  <c r="W1365" i="1"/>
  <c r="W1386" i="1"/>
  <c r="W1416" i="1"/>
  <c r="W1128" i="1"/>
  <c r="W1138" i="1"/>
  <c r="W1145" i="1"/>
  <c r="W1155" i="1"/>
  <c r="W1161" i="1"/>
  <c r="W1168" i="1"/>
  <c r="W1177" i="1"/>
  <c r="W1185" i="1"/>
  <c r="W1192" i="1"/>
  <c r="W1205" i="1"/>
  <c r="W1210" i="1"/>
  <c r="W1217" i="1"/>
  <c r="W1225" i="1"/>
  <c r="W1234" i="1"/>
  <c r="W1241" i="1"/>
  <c r="W1250" i="1"/>
  <c r="W1258" i="1"/>
  <c r="W1264" i="1"/>
  <c r="W1274" i="1"/>
  <c r="W1280" i="1"/>
  <c r="W1289" i="1"/>
  <c r="W1297" i="1"/>
  <c r="W1304" i="1"/>
  <c r="W1311" i="1"/>
  <c r="W1322" i="1"/>
  <c r="W1329" i="1"/>
  <c r="W1337" i="1"/>
  <c r="W1345" i="1"/>
  <c r="W1353" i="1"/>
  <c r="W1362" i="1"/>
  <c r="W1367" i="1"/>
  <c r="W1377" i="1"/>
  <c r="W1387" i="1"/>
  <c r="W1130" i="1"/>
  <c r="W1150" i="1"/>
  <c r="W1163" i="1"/>
  <c r="W1184" i="1"/>
  <c r="W1201" i="1"/>
  <c r="W1226" i="1"/>
  <c r="W1251" i="1"/>
  <c r="W1275" i="1"/>
  <c r="W1298" i="1"/>
  <c r="W1324" i="1"/>
  <c r="W1350" i="1"/>
  <c r="W1372" i="1"/>
  <c r="W1396" i="1"/>
  <c r="W1420" i="1"/>
  <c r="J1440" i="1" l="1"/>
  <c r="AC1441" i="1"/>
  <c r="AE1441" i="1" s="1"/>
  <c r="G1441" i="1"/>
  <c r="F1441" i="1" s="1"/>
  <c r="O1441" i="1" s="1"/>
  <c r="R1441" i="1" s="1"/>
  <c r="V1441" i="1" s="1"/>
  <c r="Q1442" i="1"/>
  <c r="L1443" i="1"/>
  <c r="M1442" i="1"/>
  <c r="N1442" i="1" s="1"/>
  <c r="P1442" i="1"/>
  <c r="B1410" i="1"/>
  <c r="AG1157" i="1"/>
  <c r="B1157" i="1" s="1"/>
  <c r="B1409" i="1"/>
  <c r="B1426" i="1"/>
  <c r="B1254" i="1"/>
  <c r="B1166" i="1"/>
  <c r="B1174" i="1"/>
  <c r="B1319" i="1"/>
  <c r="B1215" i="1"/>
  <c r="B1190" i="1"/>
  <c r="B1375" i="1"/>
  <c r="B1328" i="1"/>
  <c r="AG1226" i="1"/>
  <c r="AG1367" i="1"/>
  <c r="B1367" i="1" s="1"/>
  <c r="AG1241" i="1"/>
  <c r="B1241" i="1" s="1"/>
  <c r="AG1145" i="1"/>
  <c r="B1145" i="1" s="1"/>
  <c r="AG1197" i="1"/>
  <c r="AG1348" i="1"/>
  <c r="AG1252" i="1"/>
  <c r="AG1160" i="1"/>
  <c r="AG1307" i="1"/>
  <c r="B1307" i="1" s="1"/>
  <c r="AG1208" i="1"/>
  <c r="B1208" i="1" s="1"/>
  <c r="AG1148" i="1"/>
  <c r="Y1463" i="1"/>
  <c r="AJ1464" i="1"/>
  <c r="I1464" i="1"/>
  <c r="H1464" i="1" s="1"/>
  <c r="Z1463" i="1"/>
  <c r="AA1463" i="1" s="1"/>
  <c r="AH1463" i="1" s="1"/>
  <c r="C1464" i="1"/>
  <c r="AG1358" i="1"/>
  <c r="B1358" i="1" s="1"/>
  <c r="AG1379" i="1"/>
  <c r="B1379" i="1" s="1"/>
  <c r="AG1282" i="1"/>
  <c r="B1282" i="1" s="1"/>
  <c r="AG1186" i="1"/>
  <c r="B1186" i="1" s="1"/>
  <c r="AG1435" i="1"/>
  <c r="B1435" i="1" s="1"/>
  <c r="AG1339" i="1"/>
  <c r="B1339" i="1" s="1"/>
  <c r="AG1244" i="1"/>
  <c r="B1244" i="1" s="1"/>
  <c r="AG1147" i="1"/>
  <c r="AG1231" i="1"/>
  <c r="B1231" i="1" s="1"/>
  <c r="AG1360" i="1"/>
  <c r="B1360" i="1" s="1"/>
  <c r="AG1266" i="1"/>
  <c r="B1266" i="1" s="1"/>
  <c r="AG1169" i="1"/>
  <c r="B1169" i="1" s="1"/>
  <c r="AG1396" i="1"/>
  <c r="B1396" i="1" s="1"/>
  <c r="AG1298" i="1"/>
  <c r="AG1201" i="1"/>
  <c r="B1201" i="1" s="1"/>
  <c r="AG1130" i="1"/>
  <c r="B1130" i="1" s="1"/>
  <c r="AG1362" i="1"/>
  <c r="B1362" i="1" s="1"/>
  <c r="AG1329" i="1"/>
  <c r="AG1297" i="1"/>
  <c r="B1297" i="1" s="1"/>
  <c r="AG1264" i="1"/>
  <c r="AG1234" i="1"/>
  <c r="B1234" i="1" s="1"/>
  <c r="AG1205" i="1"/>
  <c r="B1205" i="1" s="1"/>
  <c r="AG1168" i="1"/>
  <c r="B1168" i="1" s="1"/>
  <c r="AG1138" i="1"/>
  <c r="AG1365" i="1"/>
  <c r="B1365" i="1" s="1"/>
  <c r="AG1268" i="1"/>
  <c r="B1268" i="1" s="1"/>
  <c r="AG1437" i="1"/>
  <c r="B1437" i="1" s="1"/>
  <c r="AG1403" i="1"/>
  <c r="AG1370" i="1"/>
  <c r="B1370" i="1" s="1"/>
  <c r="AG1341" i="1"/>
  <c r="AG1306" i="1"/>
  <c r="B1306" i="1" s="1"/>
  <c r="AG1276" i="1"/>
  <c r="AG1242" i="1"/>
  <c r="B1242" i="1" s="1"/>
  <c r="AG1211" i="1"/>
  <c r="AG1182" i="1"/>
  <c r="B1182" i="1" s="1"/>
  <c r="AG1146" i="1"/>
  <c r="AG1330" i="1"/>
  <c r="B1330" i="1" s="1"/>
  <c r="AG1299" i="1"/>
  <c r="B1299" i="1" s="1"/>
  <c r="AG1265" i="1"/>
  <c r="B1265" i="1" s="1"/>
  <c r="AG1230" i="1"/>
  <c r="B1230" i="1" s="1"/>
  <c r="AG1202" i="1"/>
  <c r="B1202" i="1" s="1"/>
  <c r="AG1173" i="1"/>
  <c r="B1173" i="1" s="1"/>
  <c r="AG1136" i="1"/>
  <c r="B1136" i="1" s="1"/>
  <c r="AG1430" i="1"/>
  <c r="B1430" i="1" s="1"/>
  <c r="AG1334" i="1"/>
  <c r="AG1239" i="1"/>
  <c r="B1239" i="1" s="1"/>
  <c r="AG1154" i="1"/>
  <c r="AG1355" i="1"/>
  <c r="B1355" i="1" s="1"/>
  <c r="AG1260" i="1"/>
  <c r="AG1167" i="1"/>
  <c r="B1167" i="1" s="1"/>
  <c r="E1463" i="1"/>
  <c r="AG1431" i="1"/>
  <c r="B1431" i="1" s="1"/>
  <c r="AG1397" i="1"/>
  <c r="B1397" i="1" s="1"/>
  <c r="AG1364" i="1"/>
  <c r="B1364" i="1" s="1"/>
  <c r="AG1332" i="1"/>
  <c r="B1332" i="1" s="1"/>
  <c r="AG1300" i="1"/>
  <c r="B1300" i="1" s="1"/>
  <c r="AG1267" i="1"/>
  <c r="B1267" i="1" s="1"/>
  <c r="AG1236" i="1"/>
  <c r="B1236" i="1" s="1"/>
  <c r="AG1204" i="1"/>
  <c r="AG1171" i="1"/>
  <c r="B1171" i="1" s="1"/>
  <c r="AG1139" i="1"/>
  <c r="B1139" i="1" s="1"/>
  <c r="AG1404" i="1"/>
  <c r="B1404" i="1" s="1"/>
  <c r="AG1303" i="1"/>
  <c r="B1303" i="1" s="1"/>
  <c r="AG1207" i="1"/>
  <c r="B1207" i="1" s="1"/>
  <c r="AG1415" i="1"/>
  <c r="B1415" i="1" s="1"/>
  <c r="AG1384" i="1"/>
  <c r="B1384" i="1" s="1"/>
  <c r="AG1351" i="1"/>
  <c r="AG1321" i="1"/>
  <c r="B1321" i="1" s="1"/>
  <c r="AG1291" i="1"/>
  <c r="B1291" i="1" s="1"/>
  <c r="AG1256" i="1"/>
  <c r="B1256" i="1" s="1"/>
  <c r="AG1224" i="1"/>
  <c r="B1224" i="1" s="1"/>
  <c r="AG1194" i="1"/>
  <c r="B1194" i="1" s="1"/>
  <c r="AG1159" i="1"/>
  <c r="B1159" i="1" s="1"/>
  <c r="AG1129" i="1"/>
  <c r="B1129" i="1" s="1"/>
  <c r="AG1420" i="1"/>
  <c r="B1420" i="1" s="1"/>
  <c r="AG1150" i="1"/>
  <c r="B1150" i="1" s="1"/>
  <c r="AG1304" i="1"/>
  <c r="B1304" i="1" s="1"/>
  <c r="AG1177" i="1"/>
  <c r="AG1293" i="1"/>
  <c r="B1293" i="1" s="1"/>
  <c r="AG1380" i="1"/>
  <c r="AG1284" i="1"/>
  <c r="B1284" i="1" s="1"/>
  <c r="AG1189" i="1"/>
  <c r="AG1243" i="1"/>
  <c r="B1243" i="1" s="1"/>
  <c r="AG1263" i="1"/>
  <c r="AG1373" i="1"/>
  <c r="B1373" i="1" s="1"/>
  <c r="AG1277" i="1"/>
  <c r="AG1181" i="1"/>
  <c r="B1181" i="1" s="1"/>
  <c r="AG1325" i="1"/>
  <c r="B1325" i="1" s="1"/>
  <c r="AG1392" i="1"/>
  <c r="B1392" i="1" s="1"/>
  <c r="AG1295" i="1"/>
  <c r="AG1200" i="1"/>
  <c r="B1200" i="1" s="1"/>
  <c r="AG1275" i="1"/>
  <c r="B1275" i="1" s="1"/>
  <c r="AG1322" i="1"/>
  <c r="AG1225" i="1"/>
  <c r="B1225" i="1" s="1"/>
  <c r="AG1161" i="1"/>
  <c r="AG1340" i="1"/>
  <c r="B1340" i="1" s="1"/>
  <c r="AG1393" i="1"/>
  <c r="AG1301" i="1"/>
  <c r="B1301" i="1" s="1"/>
  <c r="AG1235" i="1"/>
  <c r="B1235" i="1" s="1"/>
  <c r="AG1141" i="1"/>
  <c r="B1141" i="1" s="1"/>
  <c r="AG1320" i="1"/>
  <c r="AG1288" i="1"/>
  <c r="B1288" i="1" s="1"/>
  <c r="AG1257" i="1"/>
  <c r="B1257" i="1" s="1"/>
  <c r="AG1227" i="1"/>
  <c r="B1227" i="1" s="1"/>
  <c r="AG1193" i="1"/>
  <c r="B1193" i="1" s="1"/>
  <c r="AG1162" i="1"/>
  <c r="B1162" i="1" s="1"/>
  <c r="AG1135" i="1"/>
  <c r="B1135" i="1" s="1"/>
  <c r="T1439" i="1"/>
  <c r="AF1439" i="1" s="1"/>
  <c r="S1440" i="1"/>
  <c r="U1439" i="1"/>
  <c r="W1439" i="1" s="1"/>
  <c r="AG1407" i="1"/>
  <c r="B1407" i="1" s="1"/>
  <c r="AG1312" i="1"/>
  <c r="B1312" i="1" s="1"/>
  <c r="AG1214" i="1"/>
  <c r="B1214" i="1" s="1"/>
  <c r="AG1140" i="1"/>
  <c r="B1140" i="1" s="1"/>
  <c r="AG1424" i="1"/>
  <c r="B1424" i="1" s="1"/>
  <c r="AG1333" i="1"/>
  <c r="AG1237" i="1"/>
  <c r="B1237" i="1" s="1"/>
  <c r="AG1151" i="1"/>
  <c r="B1151" i="1" s="1"/>
  <c r="AB1468" i="1"/>
  <c r="AG1421" i="1"/>
  <c r="B1421" i="1" s="1"/>
  <c r="AG1390" i="1"/>
  <c r="B1390" i="1" s="1"/>
  <c r="AG1356" i="1"/>
  <c r="B1356" i="1" s="1"/>
  <c r="AG1326" i="1"/>
  <c r="B1326" i="1" s="1"/>
  <c r="AG1292" i="1"/>
  <c r="B1292" i="1" s="1"/>
  <c r="AG1262" i="1"/>
  <c r="B1262" i="1" s="1"/>
  <c r="AG1229" i="1"/>
  <c r="B1229" i="1" s="1"/>
  <c r="AG1199" i="1"/>
  <c r="B1199" i="1" s="1"/>
  <c r="AG1165" i="1"/>
  <c r="B1165" i="1" s="1"/>
  <c r="AG1131" i="1"/>
  <c r="B1131" i="1" s="1"/>
  <c r="AG1376" i="1"/>
  <c r="B1376" i="1" s="1"/>
  <c r="AG1278" i="1"/>
  <c r="B1278" i="1" s="1"/>
  <c r="AG1179" i="1"/>
  <c r="B1179" i="1" s="1"/>
  <c r="AG1406" i="1"/>
  <c r="B1406" i="1" s="1"/>
  <c r="AG1374" i="1"/>
  <c r="AG1343" i="1"/>
  <c r="B1343" i="1" s="1"/>
  <c r="AG1313" i="1"/>
  <c r="B1313" i="1" s="1"/>
  <c r="AG1281" i="1"/>
  <c r="B1281" i="1" s="1"/>
  <c r="AG1248" i="1"/>
  <c r="B1248" i="1" s="1"/>
  <c r="AG1216" i="1"/>
  <c r="B1216" i="1" s="1"/>
  <c r="AG1183" i="1"/>
  <c r="B1183" i="1" s="1"/>
  <c r="AG1152" i="1"/>
  <c r="B1152" i="1" s="1"/>
  <c r="B1206" i="1"/>
  <c r="AG1324" i="1"/>
  <c r="B1324" i="1" s="1"/>
  <c r="AG1337" i="1"/>
  <c r="AG1274" i="1"/>
  <c r="B1274" i="1" s="1"/>
  <c r="AG1210" i="1"/>
  <c r="B1210" i="1" s="1"/>
  <c r="AG1386" i="1"/>
  <c r="B1386" i="1" s="1"/>
  <c r="AG1414" i="1"/>
  <c r="AG1316" i="1"/>
  <c r="B1316" i="1" s="1"/>
  <c r="AG1218" i="1"/>
  <c r="AG1273" i="1"/>
  <c r="B1273" i="1" s="1"/>
  <c r="AG1178" i="1"/>
  <c r="B1178" i="1" s="1"/>
  <c r="AG1170" i="1"/>
  <c r="B1170" i="1" s="1"/>
  <c r="AG1405" i="1"/>
  <c r="B1405" i="1" s="1"/>
  <c r="AG1309" i="1"/>
  <c r="B1309" i="1" s="1"/>
  <c r="AG1213" i="1"/>
  <c r="B1213" i="1" s="1"/>
  <c r="AG1427" i="1"/>
  <c r="B1427" i="1" s="1"/>
  <c r="AG1423" i="1"/>
  <c r="AG1327" i="1"/>
  <c r="B1327" i="1" s="1"/>
  <c r="AG1233" i="1"/>
  <c r="B1233" i="1" s="1"/>
  <c r="AG1137" i="1"/>
  <c r="B1137" i="1" s="1"/>
  <c r="AG1372" i="1"/>
  <c r="B1372" i="1" s="1"/>
  <c r="AG1184" i="1"/>
  <c r="AG1387" i="1"/>
  <c r="B1387" i="1" s="1"/>
  <c r="AG1353" i="1"/>
  <c r="B1353" i="1" s="1"/>
  <c r="AG1289" i="1"/>
  <c r="B1289" i="1" s="1"/>
  <c r="AG1258" i="1"/>
  <c r="B1258" i="1" s="1"/>
  <c r="AG1192" i="1"/>
  <c r="B1192" i="1" s="1"/>
  <c r="AG1128" i="1"/>
  <c r="B1128" i="1" s="1"/>
  <c r="AG1245" i="1"/>
  <c r="B1245" i="1" s="1"/>
  <c r="AG1428" i="1"/>
  <c r="B1428" i="1" s="1"/>
  <c r="AG1363" i="1"/>
  <c r="B1363" i="1" s="1"/>
  <c r="AG1331" i="1"/>
  <c r="B1331" i="1" s="1"/>
  <c r="AG1269" i="1"/>
  <c r="B1269" i="1" s="1"/>
  <c r="AG1203" i="1"/>
  <c r="B1203" i="1" s="1"/>
  <c r="AG1172" i="1"/>
  <c r="B1172" i="1" s="1"/>
  <c r="AG1350" i="1"/>
  <c r="AG1251" i="1"/>
  <c r="B1251" i="1" s="1"/>
  <c r="AG1163" i="1"/>
  <c r="B1436" i="1"/>
  <c r="B1389" i="1"/>
  <c r="B1344" i="1"/>
  <c r="B1296" i="1"/>
  <c r="B1247" i="1"/>
  <c r="B1158" i="1"/>
  <c r="B1127" i="1"/>
  <c r="B1417" i="1"/>
  <c r="AG1377" i="1"/>
  <c r="B1377" i="1" s="1"/>
  <c r="AG1345" i="1"/>
  <c r="B1345" i="1" s="1"/>
  <c r="AG1311" i="1"/>
  <c r="B1311" i="1" s="1"/>
  <c r="AG1280" i="1"/>
  <c r="B1280" i="1" s="1"/>
  <c r="AG1250" i="1"/>
  <c r="AG1217" i="1"/>
  <c r="B1217" i="1" s="1"/>
  <c r="AG1185" i="1"/>
  <c r="B1185" i="1" s="1"/>
  <c r="AG1155" i="1"/>
  <c r="B1155" i="1" s="1"/>
  <c r="AG1416" i="1"/>
  <c r="AG1314" i="1"/>
  <c r="B1314" i="1" s="1"/>
  <c r="AG1220" i="1"/>
  <c r="AG1419" i="1"/>
  <c r="B1419" i="1" s="1"/>
  <c r="AG1388" i="1"/>
  <c r="B1388" i="1" s="1"/>
  <c r="AG1357" i="1"/>
  <c r="B1357" i="1" s="1"/>
  <c r="AG1323" i="1"/>
  <c r="AG1290" i="1"/>
  <c r="B1290" i="1" s="1"/>
  <c r="AG1259" i="1"/>
  <c r="B1259" i="1" s="1"/>
  <c r="AG1228" i="1"/>
  <c r="B1228" i="1" s="1"/>
  <c r="AG1196" i="1"/>
  <c r="B1196" i="1" s="1"/>
  <c r="AG1164" i="1"/>
  <c r="B1164" i="1" s="1"/>
  <c r="AG1132" i="1"/>
  <c r="B1261" i="1"/>
  <c r="B1433" i="1"/>
  <c r="B1418" i="1"/>
  <c r="B1383" i="1"/>
  <c r="B1369" i="1"/>
  <c r="B1338" i="1"/>
  <c r="AG1315" i="1"/>
  <c r="AG1283" i="1"/>
  <c r="B1283" i="1" s="1"/>
  <c r="AG1249" i="1"/>
  <c r="B1249" i="1" s="1"/>
  <c r="AG1219" i="1"/>
  <c r="B1219" i="1" s="1"/>
  <c r="AG1187" i="1"/>
  <c r="AG1153" i="1"/>
  <c r="B1438" i="1"/>
  <c r="B1391" i="1"/>
  <c r="B1342" i="1"/>
  <c r="B1294" i="1"/>
  <c r="B1246" i="1"/>
  <c r="B1195" i="1"/>
  <c r="B1149" i="1"/>
  <c r="X1464" i="1"/>
  <c r="K1464" i="1"/>
  <c r="A1465" i="1"/>
  <c r="AG1385" i="1"/>
  <c r="B1385" i="1" s="1"/>
  <c r="AG1287" i="1"/>
  <c r="AG1191" i="1"/>
  <c r="B1191" i="1" s="1"/>
  <c r="AG1399" i="1"/>
  <c r="AG1308" i="1"/>
  <c r="B1308" i="1" s="1"/>
  <c r="AG1212" i="1"/>
  <c r="AG1134" i="1"/>
  <c r="B1134" i="1" s="1"/>
  <c r="AG1413" i="1"/>
  <c r="B1413" i="1" s="1"/>
  <c r="AG1381" i="1"/>
  <c r="B1381" i="1" s="1"/>
  <c r="AG1347" i="1"/>
  <c r="AG1317" i="1"/>
  <c r="B1317" i="1" s="1"/>
  <c r="AG1285" i="1"/>
  <c r="AG1253" i="1"/>
  <c r="B1253" i="1" s="1"/>
  <c r="AG1221" i="1"/>
  <c r="AG1188" i="1"/>
  <c r="B1188" i="1" s="1"/>
  <c r="AG1156" i="1"/>
  <c r="AG1125" i="1"/>
  <c r="B1125" i="1" s="1"/>
  <c r="AG1349" i="1"/>
  <c r="AG1255" i="1"/>
  <c r="B1255" i="1" s="1"/>
  <c r="AG1434" i="1"/>
  <c r="AG1400" i="1"/>
  <c r="B1400" i="1" s="1"/>
  <c r="AG1371" i="1"/>
  <c r="AG1336" i="1"/>
  <c r="B1336" i="1" s="1"/>
  <c r="AG1302" i="1"/>
  <c r="AG1271" i="1"/>
  <c r="B1271" i="1" s="1"/>
  <c r="AG1238" i="1"/>
  <c r="AG1209" i="1"/>
  <c r="B1209" i="1" s="1"/>
  <c r="AG1176" i="1"/>
  <c r="AG1143" i="1"/>
  <c r="B1143" i="1" s="1"/>
  <c r="B1429" i="1"/>
  <c r="B1382" i="1"/>
  <c r="B1335" i="1"/>
  <c r="B1279" i="1"/>
  <c r="B1232" i="1"/>
  <c r="B1180" i="1"/>
  <c r="J1441" i="1" l="1"/>
  <c r="AC1442" i="1"/>
  <c r="AE1442" i="1" s="1"/>
  <c r="G1442" i="1"/>
  <c r="F1442" i="1" s="1"/>
  <c r="J1442" i="1" s="1"/>
  <c r="Q1443" i="1"/>
  <c r="L1444" i="1"/>
  <c r="M1443" i="1"/>
  <c r="N1443" i="1" s="1"/>
  <c r="P1443" i="1"/>
  <c r="AB1469" i="1"/>
  <c r="AG1439" i="1"/>
  <c r="B1439" i="1" s="1"/>
  <c r="B1147" i="1"/>
  <c r="Z1464" i="1"/>
  <c r="AA1464" i="1" s="1"/>
  <c r="AH1464" i="1" s="1"/>
  <c r="C1465" i="1"/>
  <c r="AJ1465" i="1"/>
  <c r="I1465" i="1"/>
  <c r="H1465" i="1" s="1"/>
  <c r="Y1464" i="1"/>
  <c r="T1440" i="1"/>
  <c r="AF1440" i="1" s="1"/>
  <c r="S1441" i="1"/>
  <c r="U1440" i="1"/>
  <c r="W1440" i="1" s="1"/>
  <c r="B1160" i="1"/>
  <c r="B1348" i="1"/>
  <c r="E1464" i="1"/>
  <c r="B1153" i="1"/>
  <c r="B1176" i="1"/>
  <c r="B1238" i="1"/>
  <c r="B1302" i="1"/>
  <c r="B1371" i="1"/>
  <c r="B1434" i="1"/>
  <c r="B1349" i="1"/>
  <c r="B1156" i="1"/>
  <c r="B1221" i="1"/>
  <c r="B1285" i="1"/>
  <c r="B1347" i="1"/>
  <c r="B1212" i="1"/>
  <c r="B1399" i="1"/>
  <c r="B1287" i="1"/>
  <c r="X1465" i="1"/>
  <c r="A1466" i="1"/>
  <c r="K1465" i="1"/>
  <c r="B1187" i="1"/>
  <c r="B1315" i="1"/>
  <c r="B1132" i="1"/>
  <c r="B1323" i="1"/>
  <c r="B1220" i="1"/>
  <c r="B1416" i="1"/>
  <c r="B1250" i="1"/>
  <c r="B1163" i="1"/>
  <c r="B1350" i="1"/>
  <c r="B1184" i="1"/>
  <c r="B1423" i="1"/>
  <c r="B1218" i="1"/>
  <c r="B1414" i="1"/>
  <c r="B1337" i="1"/>
  <c r="B1374" i="1"/>
  <c r="B1333" i="1"/>
  <c r="B1320" i="1"/>
  <c r="B1393" i="1"/>
  <c r="B1161" i="1"/>
  <c r="B1322" i="1"/>
  <c r="B1295" i="1"/>
  <c r="B1277" i="1"/>
  <c r="B1263" i="1"/>
  <c r="B1189" i="1"/>
  <c r="B1380" i="1"/>
  <c r="B1177" i="1"/>
  <c r="B1351" i="1"/>
  <c r="B1204" i="1"/>
  <c r="B1260" i="1"/>
  <c r="B1154" i="1"/>
  <c r="B1334" i="1"/>
  <c r="B1146" i="1"/>
  <c r="B1211" i="1"/>
  <c r="B1276" i="1"/>
  <c r="B1341" i="1"/>
  <c r="B1403" i="1"/>
  <c r="B1138" i="1"/>
  <c r="B1264" i="1"/>
  <c r="B1329" i="1"/>
  <c r="B1298" i="1"/>
  <c r="B1148" i="1"/>
  <c r="B1252" i="1"/>
  <c r="B1197" i="1"/>
  <c r="B1226" i="1"/>
  <c r="O1442" i="1" l="1"/>
  <c r="R1442" i="1" s="1"/>
  <c r="V1442" i="1" s="1"/>
  <c r="G1443" i="1"/>
  <c r="F1443" i="1" s="1"/>
  <c r="J1443" i="1" s="1"/>
  <c r="AC1443" i="1"/>
  <c r="AE1443" i="1" s="1"/>
  <c r="M1444" i="1"/>
  <c r="N1444" i="1" s="1"/>
  <c r="P1444" i="1"/>
  <c r="Q1444" i="1"/>
  <c r="L1445" i="1"/>
  <c r="T1441" i="1"/>
  <c r="AF1441" i="1" s="1"/>
  <c r="S1442" i="1"/>
  <c r="U1441" i="1"/>
  <c r="W1441" i="1" s="1"/>
  <c r="Z1465" i="1"/>
  <c r="AA1465" i="1" s="1"/>
  <c r="AH1465" i="1" s="1"/>
  <c r="I1466" i="1"/>
  <c r="H1466" i="1" s="1"/>
  <c r="Y1465" i="1"/>
  <c r="C1466" i="1"/>
  <c r="AJ1466" i="1"/>
  <c r="E1465" i="1"/>
  <c r="A1467" i="1"/>
  <c r="X1466" i="1"/>
  <c r="K1466" i="1"/>
  <c r="AG1440" i="1"/>
  <c r="B1440" i="1" s="1"/>
  <c r="AB1470" i="1"/>
  <c r="O1443" i="1" l="1"/>
  <c r="R1443" i="1" s="1"/>
  <c r="V1443" i="1" s="1"/>
  <c r="M1445" i="1"/>
  <c r="N1445" i="1" s="1"/>
  <c r="P1445" i="1"/>
  <c r="Q1445" i="1"/>
  <c r="L1446" i="1"/>
  <c r="AC1444" i="1"/>
  <c r="AE1444" i="1" s="1"/>
  <c r="G1444" i="1"/>
  <c r="F1444" i="1" s="1"/>
  <c r="J1444" i="1" s="1"/>
  <c r="A1468" i="1"/>
  <c r="X1467" i="1"/>
  <c r="K1467" i="1"/>
  <c r="E1466" i="1"/>
  <c r="T1442" i="1"/>
  <c r="AF1442" i="1" s="1"/>
  <c r="S1443" i="1"/>
  <c r="U1442" i="1"/>
  <c r="W1442" i="1" s="1"/>
  <c r="AB1471" i="1"/>
  <c r="AJ1467" i="1"/>
  <c r="Y1466" i="1"/>
  <c r="I1467" i="1"/>
  <c r="H1467" i="1" s="1"/>
  <c r="Z1466" i="1"/>
  <c r="AA1466" i="1" s="1"/>
  <c r="AH1466" i="1" s="1"/>
  <c r="C1467" i="1"/>
  <c r="AG1441" i="1"/>
  <c r="B1441" i="1" s="1"/>
  <c r="O1444" i="1" l="1"/>
  <c r="R1444" i="1" s="1"/>
  <c r="V1444" i="1" s="1"/>
  <c r="M1446" i="1"/>
  <c r="N1446" i="1" s="1"/>
  <c r="P1446" i="1"/>
  <c r="Q1446" i="1"/>
  <c r="L1447" i="1"/>
  <c r="AC1445" i="1"/>
  <c r="AE1445" i="1" s="1"/>
  <c r="G1445" i="1"/>
  <c r="F1445" i="1" s="1"/>
  <c r="O1445" i="1" s="1"/>
  <c r="R1445" i="1" s="1"/>
  <c r="V1445" i="1" s="1"/>
  <c r="AG1442" i="1"/>
  <c r="B1442" i="1" s="1"/>
  <c r="AB1472" i="1"/>
  <c r="T1443" i="1"/>
  <c r="AF1443" i="1" s="1"/>
  <c r="S1444" i="1"/>
  <c r="U1443" i="1"/>
  <c r="W1443" i="1" s="1"/>
  <c r="K1468" i="1"/>
  <c r="X1468" i="1"/>
  <c r="A1469" i="1"/>
  <c r="E1467" i="1"/>
  <c r="Y1467" i="1"/>
  <c r="C1468" i="1"/>
  <c r="Z1467" i="1"/>
  <c r="AA1467" i="1" s="1"/>
  <c r="AH1467" i="1" s="1"/>
  <c r="AJ1468" i="1"/>
  <c r="I1468" i="1"/>
  <c r="H1468" i="1" s="1"/>
  <c r="J1445" i="1" l="1"/>
  <c r="L1448" i="1"/>
  <c r="M1447" i="1"/>
  <c r="N1447" i="1" s="1"/>
  <c r="P1447" i="1"/>
  <c r="Q1447" i="1"/>
  <c r="AC1446" i="1"/>
  <c r="AE1446" i="1" s="1"/>
  <c r="G1446" i="1"/>
  <c r="F1446" i="1" s="1"/>
  <c r="J1446" i="1" s="1"/>
  <c r="A1470" i="1"/>
  <c r="X1469" i="1"/>
  <c r="K1469" i="1"/>
  <c r="AG1443" i="1"/>
  <c r="B1443" i="1" s="1"/>
  <c r="AB1473" i="1"/>
  <c r="E1468" i="1"/>
  <c r="Z1468" i="1"/>
  <c r="AA1468" i="1" s="1"/>
  <c r="AH1468" i="1" s="1"/>
  <c r="C1469" i="1"/>
  <c r="AJ1469" i="1"/>
  <c r="Y1468" i="1"/>
  <c r="I1469" i="1"/>
  <c r="H1469" i="1" s="1"/>
  <c r="T1444" i="1"/>
  <c r="AF1444" i="1" s="1"/>
  <c r="S1445" i="1"/>
  <c r="U1444" i="1"/>
  <c r="W1444" i="1" s="1"/>
  <c r="O1446" i="1" l="1"/>
  <c r="R1446" i="1" s="1"/>
  <c r="V1446" i="1" s="1"/>
  <c r="G1447" i="1"/>
  <c r="F1447" i="1" s="1"/>
  <c r="O1447" i="1" s="1"/>
  <c r="R1447" i="1" s="1"/>
  <c r="V1447" i="1" s="1"/>
  <c r="AC1447" i="1"/>
  <c r="AE1447" i="1" s="1"/>
  <c r="Q1448" i="1"/>
  <c r="M1448" i="1"/>
  <c r="N1448" i="1" s="1"/>
  <c r="L1449" i="1"/>
  <c r="P1448" i="1"/>
  <c r="AB1474" i="1"/>
  <c r="AG1444" i="1"/>
  <c r="T1445" i="1"/>
  <c r="AF1445" i="1" s="1"/>
  <c r="S1446" i="1"/>
  <c r="U1445" i="1"/>
  <c r="W1445" i="1" s="1"/>
  <c r="Z1469" i="1"/>
  <c r="AA1469" i="1" s="1"/>
  <c r="AH1469" i="1" s="1"/>
  <c r="C1470" i="1"/>
  <c r="Y1469" i="1"/>
  <c r="AJ1470" i="1"/>
  <c r="I1470" i="1"/>
  <c r="H1470" i="1" s="1"/>
  <c r="E1469" i="1"/>
  <c r="X1470" i="1"/>
  <c r="A1471" i="1"/>
  <c r="K1470" i="1"/>
  <c r="J1447" i="1" l="1"/>
  <c r="M1449" i="1"/>
  <c r="N1449" i="1" s="1"/>
  <c r="Q1449" i="1"/>
  <c r="L1450" i="1"/>
  <c r="P1449" i="1"/>
  <c r="AC1448" i="1"/>
  <c r="AE1448" i="1" s="1"/>
  <c r="G1448" i="1"/>
  <c r="F1448" i="1" s="1"/>
  <c r="J1448" i="1" s="1"/>
  <c r="E1470" i="1"/>
  <c r="I1471" i="1"/>
  <c r="H1471" i="1" s="1"/>
  <c r="Y1470" i="1"/>
  <c r="C1471" i="1"/>
  <c r="Z1470" i="1"/>
  <c r="AA1470" i="1" s="1"/>
  <c r="AH1470" i="1" s="1"/>
  <c r="AJ1471" i="1"/>
  <c r="AG1445" i="1"/>
  <c r="B1445" i="1" s="1"/>
  <c r="AB1475" i="1"/>
  <c r="K1471" i="1"/>
  <c r="X1471" i="1"/>
  <c r="A1472" i="1"/>
  <c r="T1446" i="1"/>
  <c r="AF1446" i="1" s="1"/>
  <c r="S1447" i="1"/>
  <c r="U1446" i="1"/>
  <c r="W1446" i="1" s="1"/>
  <c r="B1444" i="1"/>
  <c r="O1448" i="1" l="1"/>
  <c r="R1448" i="1" s="1"/>
  <c r="V1448" i="1" s="1"/>
  <c r="P1450" i="1"/>
  <c r="Q1450" i="1"/>
  <c r="L1451" i="1"/>
  <c r="M1450" i="1"/>
  <c r="N1450" i="1" s="1"/>
  <c r="AC1449" i="1"/>
  <c r="AE1449" i="1" s="1"/>
  <c r="G1449" i="1"/>
  <c r="F1449" i="1" s="1"/>
  <c r="O1449" i="1" s="1"/>
  <c r="R1449" i="1" s="1"/>
  <c r="V1449" i="1" s="1"/>
  <c r="T1447" i="1"/>
  <c r="AF1447" i="1" s="1"/>
  <c r="S1448" i="1"/>
  <c r="U1447" i="1"/>
  <c r="W1447" i="1" s="1"/>
  <c r="Y1471" i="1"/>
  <c r="C1472" i="1"/>
  <c r="Z1471" i="1"/>
  <c r="AA1471" i="1" s="1"/>
  <c r="AH1471" i="1" s="1"/>
  <c r="AJ1472" i="1"/>
  <c r="I1472" i="1"/>
  <c r="H1472" i="1" s="1"/>
  <c r="AB1476" i="1"/>
  <c r="E1471" i="1"/>
  <c r="AG1446" i="1"/>
  <c r="B1446" i="1" s="1"/>
  <c r="K1472" i="1"/>
  <c r="A1473" i="1"/>
  <c r="X1472" i="1"/>
  <c r="AC1450" i="1" l="1"/>
  <c r="AE1450" i="1" s="1"/>
  <c r="G1450" i="1"/>
  <c r="F1450" i="1" s="1"/>
  <c r="O1450" i="1" s="1"/>
  <c r="R1450" i="1" s="1"/>
  <c r="V1450" i="1" s="1"/>
  <c r="M1451" i="1"/>
  <c r="N1451" i="1" s="1"/>
  <c r="P1451" i="1"/>
  <c r="Q1451" i="1"/>
  <c r="L1452" i="1"/>
  <c r="J1449" i="1"/>
  <c r="AG1447" i="1"/>
  <c r="B1447" i="1" s="1"/>
  <c r="T1448" i="1"/>
  <c r="AF1448" i="1" s="1"/>
  <c r="S1449" i="1"/>
  <c r="U1448" i="1"/>
  <c r="W1448" i="1" s="1"/>
  <c r="AB1477" i="1"/>
  <c r="K1473" i="1"/>
  <c r="A1474" i="1"/>
  <c r="X1473" i="1"/>
  <c r="E1472" i="1"/>
  <c r="Z1472" i="1"/>
  <c r="AA1472" i="1" s="1"/>
  <c r="AH1472" i="1" s="1"/>
  <c r="C1473" i="1"/>
  <c r="AJ1473" i="1"/>
  <c r="Y1472" i="1"/>
  <c r="I1473" i="1"/>
  <c r="H1473" i="1" s="1"/>
  <c r="J1450" i="1" l="1"/>
  <c r="M1452" i="1"/>
  <c r="N1452" i="1" s="1"/>
  <c r="P1452" i="1"/>
  <c r="Q1452" i="1"/>
  <c r="L1453" i="1"/>
  <c r="AC1451" i="1"/>
  <c r="AE1451" i="1" s="1"/>
  <c r="G1451" i="1"/>
  <c r="F1451" i="1" s="1"/>
  <c r="J1451" i="1" s="1"/>
  <c r="E1473" i="1"/>
  <c r="AG1448" i="1"/>
  <c r="Z1473" i="1"/>
  <c r="AA1473" i="1" s="1"/>
  <c r="AH1473" i="1" s="1"/>
  <c r="AJ1474" i="1"/>
  <c r="I1474" i="1"/>
  <c r="H1474" i="1" s="1"/>
  <c r="Y1473" i="1"/>
  <c r="C1474" i="1"/>
  <c r="A1475" i="1"/>
  <c r="X1474" i="1"/>
  <c r="K1474" i="1"/>
  <c r="AB1478" i="1"/>
  <c r="T1449" i="1"/>
  <c r="AF1449" i="1" s="1"/>
  <c r="S1450" i="1"/>
  <c r="U1449" i="1"/>
  <c r="W1449" i="1" s="1"/>
  <c r="O1451" i="1" l="1"/>
  <c r="R1451" i="1" s="1"/>
  <c r="V1451" i="1" s="1"/>
  <c r="L1454" i="1"/>
  <c r="M1453" i="1"/>
  <c r="N1453" i="1" s="1"/>
  <c r="P1453" i="1"/>
  <c r="Q1453" i="1"/>
  <c r="AC1452" i="1"/>
  <c r="AE1452" i="1" s="1"/>
  <c r="G1452" i="1"/>
  <c r="F1452" i="1" s="1"/>
  <c r="O1452" i="1" s="1"/>
  <c r="R1452" i="1" s="1"/>
  <c r="V1452" i="1" s="1"/>
  <c r="A1476" i="1"/>
  <c r="X1475" i="1"/>
  <c r="K1475" i="1"/>
  <c r="AG1449" i="1"/>
  <c r="B1448" i="1"/>
  <c r="T1450" i="1"/>
  <c r="AF1450" i="1" s="1"/>
  <c r="S1451" i="1"/>
  <c r="U1450" i="1"/>
  <c r="W1450" i="1" s="1"/>
  <c r="AB1479" i="1"/>
  <c r="I1475" i="1"/>
  <c r="H1475" i="1" s="1"/>
  <c r="Y1474" i="1"/>
  <c r="C1475" i="1"/>
  <c r="Z1474" i="1"/>
  <c r="AA1474" i="1" s="1"/>
  <c r="AH1474" i="1" s="1"/>
  <c r="AJ1475" i="1"/>
  <c r="E1474" i="1"/>
  <c r="G1453" i="1" l="1"/>
  <c r="F1453" i="1" s="1"/>
  <c r="J1453" i="1" s="1"/>
  <c r="AC1453" i="1"/>
  <c r="AE1453" i="1" s="1"/>
  <c r="J1452" i="1"/>
  <c r="P1454" i="1"/>
  <c r="Q1454" i="1"/>
  <c r="M1454" i="1"/>
  <c r="N1454" i="1" s="1"/>
  <c r="L1455" i="1"/>
  <c r="E1475" i="1"/>
  <c r="AB1480" i="1"/>
  <c r="B1449" i="1"/>
  <c r="Y1475" i="1"/>
  <c r="C1476" i="1"/>
  <c r="Z1475" i="1"/>
  <c r="AA1475" i="1" s="1"/>
  <c r="AH1475" i="1" s="1"/>
  <c r="AJ1476" i="1"/>
  <c r="I1476" i="1"/>
  <c r="H1476" i="1" s="1"/>
  <c r="T1451" i="1"/>
  <c r="AF1451" i="1" s="1"/>
  <c r="S1452" i="1"/>
  <c r="U1451" i="1"/>
  <c r="W1451" i="1" s="1"/>
  <c r="AG1450" i="1"/>
  <c r="X1476" i="1"/>
  <c r="K1476" i="1"/>
  <c r="A1477" i="1"/>
  <c r="O1453" i="1" l="1"/>
  <c r="R1453" i="1" s="1"/>
  <c r="V1453" i="1" s="1"/>
  <c r="AC1454" i="1"/>
  <c r="AE1454" i="1" s="1"/>
  <c r="G1454" i="1"/>
  <c r="F1454" i="1" s="1"/>
  <c r="O1454" i="1" s="1"/>
  <c r="R1454" i="1" s="1"/>
  <c r="V1454" i="1" s="1"/>
  <c r="M1455" i="1"/>
  <c r="N1455" i="1" s="1"/>
  <c r="P1455" i="1"/>
  <c r="Q1455" i="1"/>
  <c r="L1456" i="1"/>
  <c r="X1477" i="1"/>
  <c r="A1478" i="1"/>
  <c r="K1477" i="1"/>
  <c r="AB1481" i="1"/>
  <c r="E1476" i="1"/>
  <c r="I1477" i="1"/>
  <c r="H1477" i="1" s="1"/>
  <c r="Z1476" i="1"/>
  <c r="AA1476" i="1" s="1"/>
  <c r="AH1476" i="1" s="1"/>
  <c r="C1477" i="1"/>
  <c r="Y1476" i="1"/>
  <c r="AJ1477" i="1"/>
  <c r="AG1451" i="1"/>
  <c r="B1451" i="1" s="1"/>
  <c r="B1450" i="1"/>
  <c r="T1452" i="1"/>
  <c r="AF1452" i="1" s="1"/>
  <c r="S1453" i="1"/>
  <c r="U1452" i="1"/>
  <c r="W1452" i="1" s="1"/>
  <c r="J1454" i="1" l="1"/>
  <c r="M1456" i="1"/>
  <c r="N1456" i="1" s="1"/>
  <c r="P1456" i="1"/>
  <c r="Q1456" i="1"/>
  <c r="L1457" i="1"/>
  <c r="AC1455" i="1"/>
  <c r="AE1455" i="1" s="1"/>
  <c r="G1455" i="1"/>
  <c r="F1455" i="1" s="1"/>
  <c r="O1455" i="1" s="1"/>
  <c r="R1455" i="1" s="1"/>
  <c r="V1455" i="1" s="1"/>
  <c r="K1478" i="1"/>
  <c r="X1478" i="1"/>
  <c r="A1479" i="1"/>
  <c r="E1477" i="1"/>
  <c r="AB1482" i="1"/>
  <c r="Z1477" i="1"/>
  <c r="AA1477" i="1" s="1"/>
  <c r="AH1477" i="1" s="1"/>
  <c r="AJ1478" i="1"/>
  <c r="I1478" i="1"/>
  <c r="H1478" i="1" s="1"/>
  <c r="Y1477" i="1"/>
  <c r="C1478" i="1"/>
  <c r="AG1452" i="1"/>
  <c r="T1453" i="1"/>
  <c r="AF1453" i="1" s="1"/>
  <c r="S1454" i="1"/>
  <c r="U1453" i="1"/>
  <c r="W1453" i="1" s="1"/>
  <c r="J1455" i="1" l="1"/>
  <c r="M1457" i="1"/>
  <c r="N1457" i="1" s="1"/>
  <c r="Q1457" i="1"/>
  <c r="L1458" i="1"/>
  <c r="P1457" i="1"/>
  <c r="AC1456" i="1"/>
  <c r="AE1456" i="1" s="1"/>
  <c r="G1456" i="1"/>
  <c r="F1456" i="1" s="1"/>
  <c r="O1456" i="1" s="1"/>
  <c r="R1456" i="1" s="1"/>
  <c r="V1456" i="1" s="1"/>
  <c r="T1454" i="1"/>
  <c r="AF1454" i="1" s="1"/>
  <c r="S1455" i="1"/>
  <c r="U1454" i="1"/>
  <c r="W1454" i="1" s="1"/>
  <c r="AB1483" i="1"/>
  <c r="K1479" i="1"/>
  <c r="A1480" i="1"/>
  <c r="X1479" i="1"/>
  <c r="AG1453" i="1"/>
  <c r="B1453" i="1" s="1"/>
  <c r="Y1478" i="1"/>
  <c r="C1479" i="1"/>
  <c r="AJ1479" i="1"/>
  <c r="I1479" i="1"/>
  <c r="H1479" i="1" s="1"/>
  <c r="Z1478" i="1"/>
  <c r="AA1478" i="1" s="1"/>
  <c r="AH1478" i="1" s="1"/>
  <c r="B1452" i="1"/>
  <c r="E1478" i="1"/>
  <c r="J1456" i="1" l="1"/>
  <c r="Q1458" i="1"/>
  <c r="L1459" i="1"/>
  <c r="P1458" i="1"/>
  <c r="M1458" i="1"/>
  <c r="N1458" i="1" s="1"/>
  <c r="G1457" i="1"/>
  <c r="F1457" i="1" s="1"/>
  <c r="O1457" i="1" s="1"/>
  <c r="R1457" i="1" s="1"/>
  <c r="V1457" i="1" s="1"/>
  <c r="AC1457" i="1"/>
  <c r="AE1457" i="1" s="1"/>
  <c r="Y1479" i="1"/>
  <c r="AJ1480" i="1"/>
  <c r="I1480" i="1"/>
  <c r="H1480" i="1" s="1"/>
  <c r="Z1479" i="1"/>
  <c r="AA1479" i="1" s="1"/>
  <c r="AH1479" i="1" s="1"/>
  <c r="C1480" i="1"/>
  <c r="E1479" i="1"/>
  <c r="AB1484" i="1"/>
  <c r="K1480" i="1"/>
  <c r="A1481" i="1"/>
  <c r="X1480" i="1"/>
  <c r="T1455" i="1"/>
  <c r="AF1455" i="1" s="1"/>
  <c r="S1456" i="1"/>
  <c r="U1455" i="1"/>
  <c r="W1455" i="1" s="1"/>
  <c r="AG1454" i="1"/>
  <c r="B1454" i="1" s="1"/>
  <c r="G1458" i="1" l="1"/>
  <c r="F1458" i="1" s="1"/>
  <c r="J1458" i="1" s="1"/>
  <c r="AC1458" i="1"/>
  <c r="AE1458" i="1" s="1"/>
  <c r="M1459" i="1"/>
  <c r="N1459" i="1" s="1"/>
  <c r="P1459" i="1"/>
  <c r="L1460" i="1"/>
  <c r="Q1459" i="1"/>
  <c r="J1457" i="1"/>
  <c r="A1482" i="1"/>
  <c r="X1481" i="1"/>
  <c r="K1481" i="1"/>
  <c r="AB1485" i="1"/>
  <c r="AG1455" i="1"/>
  <c r="B1455" i="1" s="1"/>
  <c r="Z1480" i="1"/>
  <c r="AA1480" i="1" s="1"/>
  <c r="AH1480" i="1" s="1"/>
  <c r="C1481" i="1"/>
  <c r="AJ1481" i="1"/>
  <c r="I1481" i="1"/>
  <c r="H1481" i="1" s="1"/>
  <c r="Y1480" i="1"/>
  <c r="T1456" i="1"/>
  <c r="AF1456" i="1" s="1"/>
  <c r="S1457" i="1"/>
  <c r="U1456" i="1"/>
  <c r="W1456" i="1" s="1"/>
  <c r="E1480" i="1"/>
  <c r="O1458" i="1" l="1"/>
  <c r="R1458" i="1" s="1"/>
  <c r="V1458" i="1" s="1"/>
  <c r="L1461" i="1"/>
  <c r="M1460" i="1"/>
  <c r="N1460" i="1" s="1"/>
  <c r="AC1459" i="1"/>
  <c r="AE1459" i="1" s="1"/>
  <c r="G1459" i="1"/>
  <c r="F1459" i="1" s="1"/>
  <c r="J1459" i="1" s="1"/>
  <c r="T1457" i="1"/>
  <c r="AF1457" i="1" s="1"/>
  <c r="S1458" i="1"/>
  <c r="U1457" i="1"/>
  <c r="W1457" i="1" s="1"/>
  <c r="AB1486" i="1"/>
  <c r="A1483" i="1"/>
  <c r="X1482" i="1"/>
  <c r="K1482" i="1"/>
  <c r="AG1456" i="1"/>
  <c r="B1456" i="1" s="1"/>
  <c r="E1481" i="1"/>
  <c r="AJ1482" i="1"/>
  <c r="Z1481" i="1"/>
  <c r="AA1481" i="1" s="1"/>
  <c r="AH1481" i="1" s="1"/>
  <c r="I1482" i="1"/>
  <c r="H1482" i="1" s="1"/>
  <c r="Y1481" i="1"/>
  <c r="C1482" i="1"/>
  <c r="O1459" i="1" l="1"/>
  <c r="P1460" i="1" s="1"/>
  <c r="G1460" i="1"/>
  <c r="F1460" i="1" s="1"/>
  <c r="O1460" i="1" s="1"/>
  <c r="AC1460" i="1"/>
  <c r="AE1460" i="1" s="1"/>
  <c r="M1461" i="1"/>
  <c r="N1461" i="1" s="1"/>
  <c r="L1462" i="1"/>
  <c r="E1482" i="1"/>
  <c r="K1483" i="1"/>
  <c r="X1483" i="1"/>
  <c r="A1484" i="1"/>
  <c r="Z1482" i="1"/>
  <c r="AA1482" i="1" s="1"/>
  <c r="AH1482" i="1" s="1"/>
  <c r="AJ1483" i="1"/>
  <c r="I1483" i="1"/>
  <c r="H1483" i="1" s="1"/>
  <c r="Y1482" i="1"/>
  <c r="C1483" i="1"/>
  <c r="T1458" i="1"/>
  <c r="AF1458" i="1" s="1"/>
  <c r="S1459" i="1"/>
  <c r="U1458" i="1"/>
  <c r="W1458" i="1" s="1"/>
  <c r="AB1487" i="1"/>
  <c r="AG1457" i="1"/>
  <c r="B1457" i="1" s="1"/>
  <c r="R1459" i="1" l="1"/>
  <c r="V1459" i="1" s="1"/>
  <c r="J1460" i="1"/>
  <c r="M1462" i="1"/>
  <c r="N1462" i="1" s="1"/>
  <c r="L1463" i="1"/>
  <c r="G1461" i="1"/>
  <c r="F1461" i="1" s="1"/>
  <c r="J1461" i="1" s="1"/>
  <c r="AC1461" i="1"/>
  <c r="AE1461" i="1" s="1"/>
  <c r="AB1488" i="1"/>
  <c r="T1459" i="1"/>
  <c r="S1460" i="1"/>
  <c r="U1459" i="1"/>
  <c r="Q1460" i="1"/>
  <c r="P1461" i="1"/>
  <c r="P1462" i="1" s="1"/>
  <c r="P1463" i="1" s="1"/>
  <c r="Y1483" i="1"/>
  <c r="I1484" i="1"/>
  <c r="H1484" i="1" s="1"/>
  <c r="Z1483" i="1"/>
  <c r="AA1483" i="1" s="1"/>
  <c r="AH1483" i="1" s="1"/>
  <c r="C1484" i="1"/>
  <c r="AJ1484" i="1"/>
  <c r="AG1458" i="1"/>
  <c r="B1458" i="1" s="1"/>
  <c r="E1483" i="1"/>
  <c r="K1484" i="1"/>
  <c r="A1485" i="1"/>
  <c r="X1484" i="1"/>
  <c r="W1459" i="1" l="1"/>
  <c r="AG1459" i="1" s="1"/>
  <c r="B1459" i="1" s="1"/>
  <c r="O1461" i="1"/>
  <c r="M1463" i="1"/>
  <c r="N1463" i="1" s="1"/>
  <c r="L1464" i="1"/>
  <c r="AC1462" i="1"/>
  <c r="AE1462" i="1" s="1"/>
  <c r="G1462" i="1"/>
  <c r="F1462" i="1" s="1"/>
  <c r="O1462" i="1" s="1"/>
  <c r="AB1489" i="1"/>
  <c r="Z1484" i="1"/>
  <c r="AA1484" i="1" s="1"/>
  <c r="AH1484" i="1" s="1"/>
  <c r="C1485" i="1"/>
  <c r="AJ1485" i="1"/>
  <c r="I1485" i="1"/>
  <c r="H1485" i="1" s="1"/>
  <c r="Y1484" i="1"/>
  <c r="U1460" i="1"/>
  <c r="T1460" i="1"/>
  <c r="AF1460" i="1" s="1"/>
  <c r="S1461" i="1"/>
  <c r="E1484" i="1"/>
  <c r="AF1459" i="1"/>
  <c r="AA1459" i="1"/>
  <c r="A1486" i="1"/>
  <c r="K1485" i="1"/>
  <c r="X1485" i="1"/>
  <c r="Q1461" i="1"/>
  <c r="R1460" i="1"/>
  <c r="V1460" i="1" s="1"/>
  <c r="J1462" i="1" l="1"/>
  <c r="L1465" i="1"/>
  <c r="M1464" i="1"/>
  <c r="N1464" i="1" s="1"/>
  <c r="G1463" i="1"/>
  <c r="F1463" i="1" s="1"/>
  <c r="O1463" i="1" s="1"/>
  <c r="AC1463" i="1"/>
  <c r="AE1463" i="1" s="1"/>
  <c r="P1464" i="1"/>
  <c r="AH1459" i="1"/>
  <c r="Z1485" i="1"/>
  <c r="AA1485" i="1" s="1"/>
  <c r="AH1485" i="1" s="1"/>
  <c r="C1486" i="1"/>
  <c r="Y1485" i="1"/>
  <c r="AJ1486" i="1"/>
  <c r="I1486" i="1"/>
  <c r="H1486" i="1" s="1"/>
  <c r="E1485" i="1"/>
  <c r="Q1462" i="1"/>
  <c r="R1461" i="1"/>
  <c r="V1461" i="1" s="1"/>
  <c r="W1460" i="1"/>
  <c r="U1461" i="1"/>
  <c r="T1461" i="1"/>
  <c r="AF1461" i="1" s="1"/>
  <c r="S1462" i="1"/>
  <c r="AB1490" i="1"/>
  <c r="X1486" i="1"/>
  <c r="K1486" i="1"/>
  <c r="A1487" i="1"/>
  <c r="J1463" i="1" l="1"/>
  <c r="AC1464" i="1"/>
  <c r="AE1464" i="1" s="1"/>
  <c r="G1464" i="1"/>
  <c r="F1464" i="1" s="1"/>
  <c r="O1464" i="1" s="1"/>
  <c r="M1465" i="1"/>
  <c r="N1465" i="1" s="1"/>
  <c r="P1465" i="1"/>
  <c r="L1466" i="1"/>
  <c r="W1461" i="1"/>
  <c r="AG1461" i="1" s="1"/>
  <c r="E1486" i="1"/>
  <c r="Y1486" i="1"/>
  <c r="C1487" i="1"/>
  <c r="AJ1487" i="1"/>
  <c r="I1487" i="1"/>
  <c r="H1487" i="1" s="1"/>
  <c r="Z1486" i="1"/>
  <c r="AA1486" i="1" s="1"/>
  <c r="AH1486" i="1" s="1"/>
  <c r="U1462" i="1"/>
  <c r="T1462" i="1"/>
  <c r="AF1462" i="1" s="1"/>
  <c r="S1463" i="1"/>
  <c r="X1487" i="1"/>
  <c r="K1487" i="1"/>
  <c r="A1488" i="1"/>
  <c r="AB1491" i="1"/>
  <c r="AG1460" i="1"/>
  <c r="B1460" i="1" s="1"/>
  <c r="Q1463" i="1"/>
  <c r="R1462" i="1"/>
  <c r="V1462" i="1" s="1"/>
  <c r="J1464" i="1" l="1"/>
  <c r="L1467" i="1"/>
  <c r="M1466" i="1"/>
  <c r="N1466" i="1" s="1"/>
  <c r="P1466" i="1"/>
  <c r="G1465" i="1"/>
  <c r="F1465" i="1" s="1"/>
  <c r="O1465" i="1" s="1"/>
  <c r="AC1465" i="1"/>
  <c r="AE1465" i="1" s="1"/>
  <c r="K1488" i="1"/>
  <c r="X1488" i="1"/>
  <c r="A1489" i="1"/>
  <c r="U1463" i="1"/>
  <c r="T1463" i="1"/>
  <c r="AF1463" i="1" s="1"/>
  <c r="S1464" i="1"/>
  <c r="Q1464" i="1"/>
  <c r="R1463" i="1"/>
  <c r="V1463" i="1" s="1"/>
  <c r="AB1492" i="1"/>
  <c r="Y1487" i="1"/>
  <c r="I1488" i="1"/>
  <c r="H1488" i="1" s="1"/>
  <c r="Z1487" i="1"/>
  <c r="AA1487" i="1" s="1"/>
  <c r="AH1487" i="1" s="1"/>
  <c r="C1488" i="1"/>
  <c r="AJ1488" i="1"/>
  <c r="W1462" i="1"/>
  <c r="B1461" i="1"/>
  <c r="E1487" i="1"/>
  <c r="J1465" i="1" l="1"/>
  <c r="G1466" i="1"/>
  <c r="F1466" i="1" s="1"/>
  <c r="J1466" i="1" s="1"/>
  <c r="AC1466" i="1"/>
  <c r="AE1466" i="1" s="1"/>
  <c r="M1467" i="1"/>
  <c r="N1467" i="1" s="1"/>
  <c r="P1467" i="1"/>
  <c r="L1468" i="1"/>
  <c r="W1463" i="1"/>
  <c r="AG1462" i="1"/>
  <c r="B1462" i="1" s="1"/>
  <c r="C1489" i="1"/>
  <c r="Z1488" i="1"/>
  <c r="AA1488" i="1" s="1"/>
  <c r="AH1488" i="1" s="1"/>
  <c r="AJ1489" i="1"/>
  <c r="I1489" i="1"/>
  <c r="H1489" i="1" s="1"/>
  <c r="Y1488" i="1"/>
  <c r="X1489" i="1"/>
  <c r="K1489" i="1"/>
  <c r="A1490" i="1"/>
  <c r="E1488" i="1"/>
  <c r="AB1493" i="1"/>
  <c r="Q1465" i="1"/>
  <c r="R1464" i="1"/>
  <c r="V1464" i="1" s="1"/>
  <c r="U1464" i="1"/>
  <c r="T1464" i="1"/>
  <c r="AF1464" i="1" s="1"/>
  <c r="S1465" i="1"/>
  <c r="O1466" i="1" l="1"/>
  <c r="M1468" i="1"/>
  <c r="N1468" i="1" s="1"/>
  <c r="P1468" i="1"/>
  <c r="L1469" i="1"/>
  <c r="AC1467" i="1"/>
  <c r="AE1467" i="1" s="1"/>
  <c r="G1467" i="1"/>
  <c r="F1467" i="1" s="1"/>
  <c r="J1467" i="1" s="1"/>
  <c r="Z1489" i="1"/>
  <c r="I1490" i="1"/>
  <c r="H1490" i="1" s="1"/>
  <c r="Y1489" i="1"/>
  <c r="C1490" i="1"/>
  <c r="AJ1490" i="1"/>
  <c r="U1465" i="1"/>
  <c r="T1465" i="1"/>
  <c r="AF1465" i="1" s="1"/>
  <c r="S1466" i="1"/>
  <c r="Q1466" i="1"/>
  <c r="R1465" i="1"/>
  <c r="V1465" i="1" s="1"/>
  <c r="E1489" i="1"/>
  <c r="X1490" i="1"/>
  <c r="K1490" i="1"/>
  <c r="A1491" i="1"/>
  <c r="W1464" i="1"/>
  <c r="AB1494" i="1"/>
  <c r="AG1463" i="1"/>
  <c r="B1463" i="1" s="1"/>
  <c r="O1467" i="1" l="1"/>
  <c r="P1469" i="1"/>
  <c r="M1469" i="1"/>
  <c r="N1469" i="1" s="1"/>
  <c r="L1470" i="1"/>
  <c r="AC1468" i="1"/>
  <c r="AE1468" i="1" s="1"/>
  <c r="G1468" i="1"/>
  <c r="F1468" i="1" s="1"/>
  <c r="O1468" i="1" s="1"/>
  <c r="W1465" i="1"/>
  <c r="AG1464" i="1"/>
  <c r="A1492" i="1"/>
  <c r="X1491" i="1"/>
  <c r="K1491" i="1"/>
  <c r="Q1467" i="1"/>
  <c r="R1466" i="1"/>
  <c r="V1466" i="1" s="1"/>
  <c r="Y1490" i="1"/>
  <c r="AJ1491" i="1"/>
  <c r="I1491" i="1"/>
  <c r="H1491" i="1" s="1"/>
  <c r="Z1490" i="1"/>
  <c r="AA1490" i="1" s="1"/>
  <c r="AH1490" i="1" s="1"/>
  <c r="C1491" i="1"/>
  <c r="AB1495" i="1"/>
  <c r="U1466" i="1"/>
  <c r="T1466" i="1"/>
  <c r="AF1466" i="1" s="1"/>
  <c r="S1467" i="1"/>
  <c r="P1470" i="1" l="1"/>
  <c r="L1471" i="1"/>
  <c r="M1470" i="1"/>
  <c r="N1470" i="1" s="1"/>
  <c r="G1469" i="1"/>
  <c r="F1469" i="1" s="1"/>
  <c r="O1469" i="1" s="1"/>
  <c r="AC1469" i="1"/>
  <c r="AE1469" i="1" s="1"/>
  <c r="J1468" i="1"/>
  <c r="W1466" i="1"/>
  <c r="AG1466" i="1" s="1"/>
  <c r="B1466" i="1" s="1"/>
  <c r="U1467" i="1"/>
  <c r="T1467" i="1"/>
  <c r="AF1467" i="1" s="1"/>
  <c r="S1468" i="1"/>
  <c r="AB1496" i="1"/>
  <c r="AJ1492" i="1"/>
  <c r="Z1491" i="1"/>
  <c r="AA1491" i="1" s="1"/>
  <c r="AH1491" i="1" s="1"/>
  <c r="I1492" i="1"/>
  <c r="H1492" i="1" s="1"/>
  <c r="C1492" i="1"/>
  <c r="Y1491" i="1"/>
  <c r="Q1468" i="1"/>
  <c r="R1467" i="1"/>
  <c r="V1467" i="1" s="1"/>
  <c r="K1492" i="1"/>
  <c r="X1492" i="1"/>
  <c r="A1493" i="1"/>
  <c r="B1464" i="1"/>
  <c r="AG1465" i="1"/>
  <c r="G1470" i="1" l="1"/>
  <c r="F1470" i="1" s="1"/>
  <c r="J1470" i="1" s="1"/>
  <c r="AC1470" i="1"/>
  <c r="AE1470" i="1" s="1"/>
  <c r="J1469" i="1"/>
  <c r="L1472" i="1"/>
  <c r="P1471" i="1"/>
  <c r="M1471" i="1"/>
  <c r="N1471" i="1" s="1"/>
  <c r="W1467" i="1"/>
  <c r="I1493" i="1"/>
  <c r="H1493" i="1" s="1"/>
  <c r="Y1492" i="1"/>
  <c r="C1493" i="1"/>
  <c r="AJ1493" i="1"/>
  <c r="Z1492" i="1"/>
  <c r="AA1492" i="1" s="1"/>
  <c r="AH1492" i="1" s="1"/>
  <c r="Q1469" i="1"/>
  <c r="R1468" i="1"/>
  <c r="V1468" i="1" s="1"/>
  <c r="AB1497" i="1"/>
  <c r="A1494" i="1"/>
  <c r="K1493" i="1"/>
  <c r="X1493" i="1"/>
  <c r="U1468" i="1"/>
  <c r="T1468" i="1"/>
  <c r="AF1468" i="1" s="1"/>
  <c r="S1469" i="1"/>
  <c r="B1465" i="1"/>
  <c r="O1470" i="1" l="1"/>
  <c r="AC1471" i="1"/>
  <c r="AE1471" i="1" s="1"/>
  <c r="G1471" i="1"/>
  <c r="F1471" i="1" s="1"/>
  <c r="O1471" i="1" s="1"/>
  <c r="M1472" i="1"/>
  <c r="N1472" i="1" s="1"/>
  <c r="P1472" i="1"/>
  <c r="L1473" i="1"/>
  <c r="W1468" i="1"/>
  <c r="AG1468" i="1" s="1"/>
  <c r="B1468" i="1" s="1"/>
  <c r="AG1467" i="1"/>
  <c r="X1494" i="1"/>
  <c r="K1494" i="1"/>
  <c r="A1495" i="1"/>
  <c r="AB1498" i="1"/>
  <c r="I1494" i="1"/>
  <c r="H1494" i="1" s="1"/>
  <c r="Z1493" i="1"/>
  <c r="AA1493" i="1" s="1"/>
  <c r="AH1493" i="1" s="1"/>
  <c r="C1494" i="1"/>
  <c r="Y1493" i="1"/>
  <c r="AJ1494" i="1"/>
  <c r="U1469" i="1"/>
  <c r="T1469" i="1"/>
  <c r="AF1469" i="1" s="1"/>
  <c r="S1470" i="1"/>
  <c r="Q1470" i="1"/>
  <c r="R1469" i="1"/>
  <c r="V1469" i="1" s="1"/>
  <c r="J1471" i="1" l="1"/>
  <c r="M1473" i="1"/>
  <c r="N1473" i="1" s="1"/>
  <c r="P1473" i="1"/>
  <c r="L1474" i="1"/>
  <c r="AC1472" i="1"/>
  <c r="AE1472" i="1" s="1"/>
  <c r="G1472" i="1"/>
  <c r="F1472" i="1" s="1"/>
  <c r="J1472" i="1" s="1"/>
  <c r="W1469" i="1"/>
  <c r="AG1469" i="1" s="1"/>
  <c r="B1469" i="1" s="1"/>
  <c r="AB1499" i="1"/>
  <c r="Q1471" i="1"/>
  <c r="R1470" i="1"/>
  <c r="V1470" i="1" s="1"/>
  <c r="U1470" i="1"/>
  <c r="T1470" i="1"/>
  <c r="AF1470" i="1" s="1"/>
  <c r="S1471" i="1"/>
  <c r="A1496" i="1"/>
  <c r="X1495" i="1"/>
  <c r="K1495" i="1"/>
  <c r="Y1494" i="1"/>
  <c r="C1495" i="1"/>
  <c r="AJ1495" i="1"/>
  <c r="I1495" i="1"/>
  <c r="H1495" i="1" s="1"/>
  <c r="Z1494" i="1"/>
  <c r="AA1494" i="1" s="1"/>
  <c r="AH1494" i="1" s="1"/>
  <c r="B1467" i="1"/>
  <c r="O1472" i="1" l="1"/>
  <c r="M1474" i="1"/>
  <c r="N1474" i="1" s="1"/>
  <c r="L1475" i="1"/>
  <c r="P1474" i="1"/>
  <c r="G1473" i="1"/>
  <c r="F1473" i="1" s="1"/>
  <c r="J1473" i="1" s="1"/>
  <c r="AC1473" i="1"/>
  <c r="AE1473" i="1" s="1"/>
  <c r="U1471" i="1"/>
  <c r="T1471" i="1"/>
  <c r="AF1471" i="1" s="1"/>
  <c r="S1472" i="1"/>
  <c r="AB1500" i="1"/>
  <c r="I1496" i="1"/>
  <c r="H1496" i="1" s="1"/>
  <c r="Z1495" i="1"/>
  <c r="AA1495" i="1" s="1"/>
  <c r="AH1495" i="1" s="1"/>
  <c r="C1496" i="1"/>
  <c r="Y1495" i="1"/>
  <c r="AJ1496" i="1"/>
  <c r="Q1472" i="1"/>
  <c r="Q1473" i="1" s="1"/>
  <c r="Q1474" i="1" s="1"/>
  <c r="Q1475" i="1" s="1"/>
  <c r="R1471" i="1"/>
  <c r="V1471" i="1" s="1"/>
  <c r="A1497" i="1"/>
  <c r="X1496" i="1"/>
  <c r="K1496" i="1"/>
  <c r="W1470" i="1"/>
  <c r="O1473" i="1" l="1"/>
  <c r="R1473" i="1" s="1"/>
  <c r="V1473" i="1" s="1"/>
  <c r="P1475" i="1"/>
  <c r="M1475" i="1"/>
  <c r="N1475" i="1" s="1"/>
  <c r="L1476" i="1"/>
  <c r="G1474" i="1"/>
  <c r="F1474" i="1" s="1"/>
  <c r="O1474" i="1" s="1"/>
  <c r="R1474" i="1" s="1"/>
  <c r="V1474" i="1" s="1"/>
  <c r="AC1474" i="1"/>
  <c r="AE1474" i="1" s="1"/>
  <c r="U1472" i="1"/>
  <c r="T1472" i="1"/>
  <c r="AF1472" i="1" s="1"/>
  <c r="S1473" i="1"/>
  <c r="AG1470" i="1"/>
  <c r="B1470" i="1" s="1"/>
  <c r="A1498" i="1"/>
  <c r="X1497" i="1"/>
  <c r="K1497" i="1"/>
  <c r="R1472" i="1"/>
  <c r="V1472" i="1" s="1"/>
  <c r="Y1496" i="1"/>
  <c r="C1497" i="1"/>
  <c r="AJ1497" i="1"/>
  <c r="Z1496" i="1"/>
  <c r="AA1496" i="1" s="1"/>
  <c r="AH1496" i="1" s="1"/>
  <c r="I1497" i="1"/>
  <c r="H1497" i="1" s="1"/>
  <c r="AB1501" i="1"/>
  <c r="W1471" i="1"/>
  <c r="L1477" i="1" l="1"/>
  <c r="M1476" i="1"/>
  <c r="N1476" i="1" s="1"/>
  <c r="P1476" i="1"/>
  <c r="G1475" i="1"/>
  <c r="F1475" i="1" s="1"/>
  <c r="O1475" i="1" s="1"/>
  <c r="R1475" i="1" s="1"/>
  <c r="V1475" i="1" s="1"/>
  <c r="AC1475" i="1"/>
  <c r="AE1475" i="1" s="1"/>
  <c r="J1474" i="1"/>
  <c r="Q1476" i="1"/>
  <c r="X1498" i="1"/>
  <c r="K1498" i="1"/>
  <c r="A1499" i="1"/>
  <c r="AG1471" i="1"/>
  <c r="W1472" i="1"/>
  <c r="Z1497" i="1"/>
  <c r="AA1497" i="1" s="1"/>
  <c r="AH1497" i="1" s="1"/>
  <c r="C1498" i="1"/>
  <c r="AJ1498" i="1"/>
  <c r="I1498" i="1"/>
  <c r="H1498" i="1" s="1"/>
  <c r="Y1497" i="1"/>
  <c r="AB1502" i="1"/>
  <c r="U1473" i="1"/>
  <c r="W1473" i="1" s="1"/>
  <c r="T1473" i="1"/>
  <c r="AF1473" i="1" s="1"/>
  <c r="S1474" i="1"/>
  <c r="J1475" i="1" l="1"/>
  <c r="AC1476" i="1"/>
  <c r="AE1476" i="1" s="1"/>
  <c r="G1476" i="1"/>
  <c r="F1476" i="1" s="1"/>
  <c r="O1476" i="1" s="1"/>
  <c r="R1476" i="1" s="1"/>
  <c r="V1476" i="1" s="1"/>
  <c r="M1477" i="1"/>
  <c r="N1477" i="1" s="1"/>
  <c r="Q1477" i="1"/>
  <c r="P1477" i="1"/>
  <c r="L1478" i="1"/>
  <c r="AG1473" i="1"/>
  <c r="AB1503" i="1"/>
  <c r="I1499" i="1"/>
  <c r="H1499" i="1" s="1"/>
  <c r="Y1498" i="1"/>
  <c r="C1499" i="1"/>
  <c r="Z1498" i="1"/>
  <c r="AA1498" i="1" s="1"/>
  <c r="AH1498" i="1" s="1"/>
  <c r="AJ1499" i="1"/>
  <c r="X1499" i="1"/>
  <c r="A1500" i="1"/>
  <c r="K1499" i="1"/>
  <c r="U1474" i="1"/>
  <c r="W1474" i="1" s="1"/>
  <c r="T1474" i="1"/>
  <c r="AF1474" i="1" s="1"/>
  <c r="S1475" i="1"/>
  <c r="AG1472" i="1"/>
  <c r="B1472" i="1" s="1"/>
  <c r="B1471" i="1"/>
  <c r="J1476" i="1" l="1"/>
  <c r="L1479" i="1"/>
  <c r="M1478" i="1"/>
  <c r="N1478" i="1" s="1"/>
  <c r="Q1478" i="1"/>
  <c r="P1478" i="1"/>
  <c r="G1477" i="1"/>
  <c r="F1477" i="1" s="1"/>
  <c r="J1477" i="1" s="1"/>
  <c r="AC1477" i="1"/>
  <c r="AE1477" i="1" s="1"/>
  <c r="U1475" i="1"/>
  <c r="W1475" i="1" s="1"/>
  <c r="T1475" i="1"/>
  <c r="AF1475" i="1" s="1"/>
  <c r="S1476" i="1"/>
  <c r="X1500" i="1"/>
  <c r="K1500" i="1"/>
  <c r="A1501" i="1"/>
  <c r="AB1504" i="1"/>
  <c r="Z1499" i="1"/>
  <c r="AA1499" i="1" s="1"/>
  <c r="AH1499" i="1" s="1"/>
  <c r="C1500" i="1"/>
  <c r="AJ1500" i="1"/>
  <c r="I1500" i="1"/>
  <c r="H1500" i="1" s="1"/>
  <c r="Y1499" i="1"/>
  <c r="AG1474" i="1"/>
  <c r="B1474" i="1" s="1"/>
  <c r="B1473" i="1"/>
  <c r="G1478" i="1" l="1"/>
  <c r="F1478" i="1" s="1"/>
  <c r="O1478" i="1" s="1"/>
  <c r="R1478" i="1" s="1"/>
  <c r="V1478" i="1" s="1"/>
  <c r="AC1478" i="1"/>
  <c r="AE1478" i="1" s="1"/>
  <c r="O1477" i="1"/>
  <c r="R1477" i="1" s="1"/>
  <c r="V1477" i="1" s="1"/>
  <c r="Q1479" i="1"/>
  <c r="L1480" i="1"/>
  <c r="M1479" i="1"/>
  <c r="N1479" i="1" s="1"/>
  <c r="P1479" i="1"/>
  <c r="X1501" i="1"/>
  <c r="A1502" i="1"/>
  <c r="K1501" i="1"/>
  <c r="U1476" i="1"/>
  <c r="W1476" i="1" s="1"/>
  <c r="T1476" i="1"/>
  <c r="AF1476" i="1" s="1"/>
  <c r="S1477" i="1"/>
  <c r="AB1505" i="1"/>
  <c r="AG1475" i="1"/>
  <c r="B1475" i="1" s="1"/>
  <c r="I1501" i="1"/>
  <c r="H1501" i="1" s="1"/>
  <c r="Y1500" i="1"/>
  <c r="C1501" i="1"/>
  <c r="Z1500" i="1"/>
  <c r="AA1500" i="1" s="1"/>
  <c r="AH1500" i="1" s="1"/>
  <c r="AJ1501" i="1"/>
  <c r="J1478" i="1" l="1"/>
  <c r="AC1479" i="1"/>
  <c r="AE1479" i="1" s="1"/>
  <c r="G1479" i="1"/>
  <c r="F1479" i="1" s="1"/>
  <c r="O1479" i="1" s="1"/>
  <c r="R1479" i="1" s="1"/>
  <c r="V1479" i="1" s="1"/>
  <c r="L1481" i="1"/>
  <c r="M1480" i="1"/>
  <c r="N1480" i="1" s="1"/>
  <c r="P1480" i="1"/>
  <c r="Q1480" i="1"/>
  <c r="U1477" i="1"/>
  <c r="W1477" i="1" s="1"/>
  <c r="T1477" i="1"/>
  <c r="AF1477" i="1" s="1"/>
  <c r="S1478" i="1"/>
  <c r="A1503" i="1"/>
  <c r="X1502" i="1"/>
  <c r="K1502" i="1"/>
  <c r="AB1506" i="1"/>
  <c r="AG1476" i="1"/>
  <c r="B1476" i="1" s="1"/>
  <c r="I1502" i="1"/>
  <c r="H1502" i="1" s="1"/>
  <c r="Z1501" i="1"/>
  <c r="AA1501" i="1" s="1"/>
  <c r="AH1501" i="1" s="1"/>
  <c r="C1502" i="1"/>
  <c r="Y1501" i="1"/>
  <c r="AJ1502" i="1"/>
  <c r="J1479" i="1" l="1"/>
  <c r="AC1480" i="1"/>
  <c r="AE1480" i="1" s="1"/>
  <c r="G1480" i="1"/>
  <c r="F1480" i="1" s="1"/>
  <c r="J1480" i="1" s="1"/>
  <c r="M1481" i="1"/>
  <c r="N1481" i="1" s="1"/>
  <c r="Q1481" i="1"/>
  <c r="P1481" i="1"/>
  <c r="L1482" i="1"/>
  <c r="AG1477" i="1"/>
  <c r="B1477" i="1" s="1"/>
  <c r="AB1507" i="1"/>
  <c r="I1503" i="1"/>
  <c r="H1503" i="1" s="1"/>
  <c r="Y1502" i="1"/>
  <c r="C1503" i="1"/>
  <c r="Z1502" i="1"/>
  <c r="AA1502" i="1" s="1"/>
  <c r="AH1502" i="1" s="1"/>
  <c r="AJ1503" i="1"/>
  <c r="X1503" i="1"/>
  <c r="A1504" i="1"/>
  <c r="K1503" i="1"/>
  <c r="U1478" i="1"/>
  <c r="W1478" i="1" s="1"/>
  <c r="T1478" i="1"/>
  <c r="AF1478" i="1" s="1"/>
  <c r="S1479" i="1"/>
  <c r="O1480" i="1" l="1"/>
  <c r="R1480" i="1" s="1"/>
  <c r="V1480" i="1" s="1"/>
  <c r="Q1482" i="1"/>
  <c r="M1482" i="1"/>
  <c r="N1482" i="1" s="1"/>
  <c r="P1482" i="1"/>
  <c r="L1483" i="1"/>
  <c r="G1481" i="1"/>
  <c r="F1481" i="1" s="1"/>
  <c r="J1481" i="1" s="1"/>
  <c r="AC1481" i="1"/>
  <c r="AE1481" i="1" s="1"/>
  <c r="AG1478" i="1"/>
  <c r="B1478" i="1" s="1"/>
  <c r="U1479" i="1"/>
  <c r="W1479" i="1" s="1"/>
  <c r="T1479" i="1"/>
  <c r="AF1479" i="1" s="1"/>
  <c r="S1480" i="1"/>
  <c r="I1504" i="1"/>
  <c r="H1504" i="1" s="1"/>
  <c r="Z1503" i="1"/>
  <c r="AA1503" i="1" s="1"/>
  <c r="AH1503" i="1" s="1"/>
  <c r="C1504" i="1"/>
  <c r="Y1503" i="1"/>
  <c r="AJ1504" i="1"/>
  <c r="K1504" i="1"/>
  <c r="A1505" i="1"/>
  <c r="X1504" i="1"/>
  <c r="AB1508" i="1"/>
  <c r="O1481" i="1" l="1"/>
  <c r="R1481" i="1" s="1"/>
  <c r="V1481" i="1" s="1"/>
  <c r="M1483" i="1"/>
  <c r="N1483" i="1" s="1"/>
  <c r="P1483" i="1"/>
  <c r="Q1483" i="1"/>
  <c r="L1484" i="1"/>
  <c r="AC1482" i="1"/>
  <c r="AE1482" i="1" s="1"/>
  <c r="G1482" i="1"/>
  <c r="F1482" i="1" s="1"/>
  <c r="J1482" i="1" s="1"/>
  <c r="C1505" i="1"/>
  <c r="Y1504" i="1"/>
  <c r="AJ1505" i="1"/>
  <c r="I1505" i="1"/>
  <c r="H1505" i="1" s="1"/>
  <c r="Z1504" i="1"/>
  <c r="AA1504" i="1" s="1"/>
  <c r="AH1504" i="1" s="1"/>
  <c r="K1505" i="1"/>
  <c r="X1505" i="1"/>
  <c r="A1506" i="1"/>
  <c r="AG1479" i="1"/>
  <c r="U1480" i="1"/>
  <c r="W1480" i="1" s="1"/>
  <c r="T1480" i="1"/>
  <c r="AF1480" i="1" s="1"/>
  <c r="S1481" i="1"/>
  <c r="AB1509" i="1"/>
  <c r="O1482" i="1" l="1"/>
  <c r="R1482" i="1" s="1"/>
  <c r="V1482" i="1" s="1"/>
  <c r="Q1484" i="1"/>
  <c r="L1485" i="1"/>
  <c r="M1484" i="1"/>
  <c r="N1484" i="1" s="1"/>
  <c r="P1484" i="1"/>
  <c r="AC1483" i="1"/>
  <c r="AE1483" i="1" s="1"/>
  <c r="G1483" i="1"/>
  <c r="F1483" i="1" s="1"/>
  <c r="O1483" i="1" s="1"/>
  <c r="R1483" i="1" s="1"/>
  <c r="V1483" i="1" s="1"/>
  <c r="AB1510" i="1"/>
  <c r="AG1480" i="1"/>
  <c r="B1480" i="1" s="1"/>
  <c r="K1506" i="1"/>
  <c r="X1506" i="1"/>
  <c r="A1507" i="1"/>
  <c r="U1481" i="1"/>
  <c r="W1481" i="1" s="1"/>
  <c r="T1481" i="1"/>
  <c r="AF1481" i="1" s="1"/>
  <c r="S1482" i="1"/>
  <c r="B1479" i="1"/>
  <c r="C1506" i="1"/>
  <c r="Z1505" i="1"/>
  <c r="AA1505" i="1" s="1"/>
  <c r="AH1505" i="1" s="1"/>
  <c r="AJ1506" i="1"/>
  <c r="I1506" i="1"/>
  <c r="H1506" i="1" s="1"/>
  <c r="Y1505" i="1"/>
  <c r="AC1484" i="1" l="1"/>
  <c r="AE1484" i="1" s="1"/>
  <c r="G1484" i="1"/>
  <c r="F1484" i="1" s="1"/>
  <c r="J1484" i="1" s="1"/>
  <c r="P1485" i="1"/>
  <c r="Q1485" i="1"/>
  <c r="M1485" i="1"/>
  <c r="N1485" i="1" s="1"/>
  <c r="L1486" i="1"/>
  <c r="J1483" i="1"/>
  <c r="I1507" i="1"/>
  <c r="H1507" i="1" s="1"/>
  <c r="Y1506" i="1"/>
  <c r="C1507" i="1"/>
  <c r="Z1506" i="1"/>
  <c r="AA1506" i="1" s="1"/>
  <c r="AH1506" i="1" s="1"/>
  <c r="AJ1507" i="1"/>
  <c r="AG1481" i="1"/>
  <c r="B1481" i="1" s="1"/>
  <c r="U1482" i="1"/>
  <c r="W1482" i="1" s="1"/>
  <c r="T1482" i="1"/>
  <c r="AF1482" i="1" s="1"/>
  <c r="S1483" i="1"/>
  <c r="AB1511" i="1"/>
  <c r="X1507" i="1"/>
  <c r="A1508" i="1"/>
  <c r="K1507" i="1"/>
  <c r="O1484" i="1" l="1"/>
  <c r="R1484" i="1" s="1"/>
  <c r="V1484" i="1" s="1"/>
  <c r="P1486" i="1"/>
  <c r="Q1486" i="1"/>
  <c r="L1487" i="1"/>
  <c r="M1486" i="1"/>
  <c r="N1486" i="1" s="1"/>
  <c r="AC1485" i="1"/>
  <c r="AE1485" i="1" s="1"/>
  <c r="G1485" i="1"/>
  <c r="F1485" i="1" s="1"/>
  <c r="J1485" i="1" s="1"/>
  <c r="AG1482" i="1"/>
  <c r="B1482" i="1" s="1"/>
  <c r="AB1512" i="1"/>
  <c r="K1508" i="1"/>
  <c r="X1508" i="1"/>
  <c r="A1509" i="1"/>
  <c r="U1483" i="1"/>
  <c r="W1483" i="1" s="1"/>
  <c r="T1483" i="1"/>
  <c r="AF1483" i="1" s="1"/>
  <c r="S1484" i="1"/>
  <c r="C1508" i="1"/>
  <c r="Z1507" i="1"/>
  <c r="AA1507" i="1" s="1"/>
  <c r="AH1507" i="1" s="1"/>
  <c r="AJ1508" i="1"/>
  <c r="I1508" i="1"/>
  <c r="H1508" i="1" s="1"/>
  <c r="Y1507" i="1"/>
  <c r="AC1486" i="1" l="1"/>
  <c r="AE1486" i="1" s="1"/>
  <c r="G1486" i="1"/>
  <c r="F1486" i="1" s="1"/>
  <c r="J1486" i="1" s="1"/>
  <c r="Q1487" i="1"/>
  <c r="L1488" i="1"/>
  <c r="M1487" i="1"/>
  <c r="N1487" i="1" s="1"/>
  <c r="P1487" i="1"/>
  <c r="O1485" i="1"/>
  <c r="R1485" i="1" s="1"/>
  <c r="V1485" i="1" s="1"/>
  <c r="U1484" i="1"/>
  <c r="W1484" i="1" s="1"/>
  <c r="T1484" i="1"/>
  <c r="AF1484" i="1" s="1"/>
  <c r="S1485" i="1"/>
  <c r="K1509" i="1"/>
  <c r="A1510" i="1"/>
  <c r="X1509" i="1"/>
  <c r="AB1513" i="1"/>
  <c r="AG1483" i="1"/>
  <c r="B1483" i="1" s="1"/>
  <c r="Y1508" i="1"/>
  <c r="C1509" i="1"/>
  <c r="AJ1509" i="1"/>
  <c r="I1509" i="1"/>
  <c r="H1509" i="1" s="1"/>
  <c r="Z1508" i="1"/>
  <c r="AA1508" i="1" s="1"/>
  <c r="AH1508" i="1" s="1"/>
  <c r="O1486" i="1" l="1"/>
  <c r="R1486" i="1" s="1"/>
  <c r="V1486" i="1" s="1"/>
  <c r="AC1487" i="1"/>
  <c r="AE1487" i="1" s="1"/>
  <c r="G1487" i="1"/>
  <c r="F1487" i="1" s="1"/>
  <c r="J1487" i="1" s="1"/>
  <c r="P1488" i="1"/>
  <c r="Q1488" i="1"/>
  <c r="L1489" i="1"/>
  <c r="M1488" i="1"/>
  <c r="N1488" i="1" s="1"/>
  <c r="AG1484" i="1"/>
  <c r="B1484" i="1" s="1"/>
  <c r="Z1509" i="1"/>
  <c r="AA1509" i="1" s="1"/>
  <c r="AH1509" i="1" s="1"/>
  <c r="C1510" i="1"/>
  <c r="AJ1510" i="1"/>
  <c r="Y1509" i="1"/>
  <c r="I1510" i="1"/>
  <c r="H1510" i="1" s="1"/>
  <c r="U1485" i="1"/>
  <c r="W1485" i="1" s="1"/>
  <c r="T1485" i="1"/>
  <c r="AF1485" i="1" s="1"/>
  <c r="S1486" i="1"/>
  <c r="AB1514" i="1"/>
  <c r="X1510" i="1"/>
  <c r="A1511" i="1"/>
  <c r="K1510" i="1"/>
  <c r="O1487" i="1" l="1"/>
  <c r="R1487" i="1" s="1"/>
  <c r="V1487" i="1" s="1"/>
  <c r="AC1488" i="1"/>
  <c r="AE1488" i="1" s="1"/>
  <c r="G1488" i="1"/>
  <c r="F1488" i="1" s="1"/>
  <c r="O1488" i="1" s="1"/>
  <c r="R1488" i="1" s="1"/>
  <c r="V1488" i="1" s="1"/>
  <c r="L1490" i="1"/>
  <c r="P1489" i="1"/>
  <c r="M1489" i="1"/>
  <c r="N1489" i="1" s="1"/>
  <c r="Q1489" i="1"/>
  <c r="X1511" i="1"/>
  <c r="A1512" i="1"/>
  <c r="K1511" i="1"/>
  <c r="U1486" i="1"/>
  <c r="W1486" i="1" s="1"/>
  <c r="T1486" i="1"/>
  <c r="AF1486" i="1" s="1"/>
  <c r="S1487" i="1"/>
  <c r="AG1485" i="1"/>
  <c r="B1485" i="1" s="1"/>
  <c r="I1511" i="1"/>
  <c r="H1511" i="1" s="1"/>
  <c r="Y1510" i="1"/>
  <c r="C1511" i="1"/>
  <c r="AJ1511" i="1"/>
  <c r="Z1510" i="1"/>
  <c r="AA1510" i="1" s="1"/>
  <c r="AH1510" i="1" s="1"/>
  <c r="AB1515" i="1"/>
  <c r="J1488" i="1" l="1"/>
  <c r="AC1489" i="1"/>
  <c r="AE1489" i="1" s="1"/>
  <c r="G1489" i="1"/>
  <c r="F1489" i="1" s="1"/>
  <c r="J1489" i="1" s="1"/>
  <c r="M1490" i="1"/>
  <c r="N1490" i="1" s="1"/>
  <c r="L1491" i="1"/>
  <c r="AB1516" i="1"/>
  <c r="AG1486" i="1"/>
  <c r="U1487" i="1"/>
  <c r="W1487" i="1" s="1"/>
  <c r="T1487" i="1"/>
  <c r="AF1487" i="1" s="1"/>
  <c r="S1488" i="1"/>
  <c r="K1512" i="1"/>
  <c r="X1512" i="1"/>
  <c r="A1513" i="1"/>
  <c r="Y1511" i="1"/>
  <c r="I1512" i="1"/>
  <c r="H1512" i="1" s="1"/>
  <c r="Z1511" i="1"/>
  <c r="AA1511" i="1" s="1"/>
  <c r="AH1511" i="1" s="1"/>
  <c r="C1512" i="1"/>
  <c r="AJ1512" i="1"/>
  <c r="O1489" i="1" l="1"/>
  <c r="R1489" i="1" s="1"/>
  <c r="V1489" i="1" s="1"/>
  <c r="M1491" i="1"/>
  <c r="N1491" i="1" s="1"/>
  <c r="L1492" i="1"/>
  <c r="G1490" i="1"/>
  <c r="F1490" i="1" s="1"/>
  <c r="J1490" i="1" s="1"/>
  <c r="AC1490" i="1"/>
  <c r="AE1490" i="1" s="1"/>
  <c r="U1488" i="1"/>
  <c r="W1488" i="1" s="1"/>
  <c r="T1488" i="1"/>
  <c r="AF1488" i="1" s="1"/>
  <c r="AB1517" i="1"/>
  <c r="K1513" i="1"/>
  <c r="A1514" i="1"/>
  <c r="X1513" i="1"/>
  <c r="AJ1513" i="1"/>
  <c r="Z1512" i="1"/>
  <c r="AA1512" i="1" s="1"/>
  <c r="AH1512" i="1" s="1"/>
  <c r="I1513" i="1"/>
  <c r="H1513" i="1" s="1"/>
  <c r="Y1512" i="1"/>
  <c r="C1513" i="1"/>
  <c r="AG1487" i="1"/>
  <c r="B1487" i="1" s="1"/>
  <c r="B1486" i="1"/>
  <c r="S1489" i="1" l="1"/>
  <c r="T1489" i="1" s="1"/>
  <c r="P1490" i="1"/>
  <c r="Q1490" i="1" s="1"/>
  <c r="Q1491" i="1" s="1"/>
  <c r="Q1492" i="1" s="1"/>
  <c r="O1490" i="1"/>
  <c r="M1492" i="1"/>
  <c r="N1492" i="1" s="1"/>
  <c r="L1493" i="1"/>
  <c r="AC1491" i="1"/>
  <c r="AE1491" i="1" s="1"/>
  <c r="G1491" i="1"/>
  <c r="F1491" i="1" s="1"/>
  <c r="J1491" i="1" s="1"/>
  <c r="I1514" i="1"/>
  <c r="H1514" i="1" s="1"/>
  <c r="Y1513" i="1"/>
  <c r="C1514" i="1"/>
  <c r="Z1513" i="1"/>
  <c r="AA1513" i="1" s="1"/>
  <c r="AH1513" i="1" s="1"/>
  <c r="AJ1514" i="1"/>
  <c r="AB1518" i="1"/>
  <c r="AG1488" i="1"/>
  <c r="B1488" i="1" s="1"/>
  <c r="A1515" i="1"/>
  <c r="X1514" i="1"/>
  <c r="K1514" i="1"/>
  <c r="U1489" i="1" l="1"/>
  <c r="W1489" i="1" s="1"/>
  <c r="AG1489" i="1" s="1"/>
  <c r="B1489" i="1" s="1"/>
  <c r="S1490" i="1"/>
  <c r="T1490" i="1" s="1"/>
  <c r="AF1490" i="1" s="1"/>
  <c r="P1491" i="1"/>
  <c r="P1492" i="1" s="1"/>
  <c r="P1493" i="1" s="1"/>
  <c r="R1490" i="1"/>
  <c r="M1493" i="1"/>
  <c r="N1493" i="1" s="1"/>
  <c r="L1494" i="1"/>
  <c r="AC1492" i="1"/>
  <c r="AE1492" i="1" s="1"/>
  <c r="G1492" i="1"/>
  <c r="F1492" i="1" s="1"/>
  <c r="J1492" i="1" s="1"/>
  <c r="O1491" i="1"/>
  <c r="R1491" i="1" s="1"/>
  <c r="Q1493" i="1"/>
  <c r="A1516" i="1"/>
  <c r="X1515" i="1"/>
  <c r="K1515" i="1"/>
  <c r="Y1514" i="1"/>
  <c r="C1515" i="1"/>
  <c r="Z1514" i="1"/>
  <c r="AA1514" i="1" s="1"/>
  <c r="AH1514" i="1" s="1"/>
  <c r="AJ1515" i="1"/>
  <c r="I1515" i="1"/>
  <c r="H1515" i="1" s="1"/>
  <c r="AF1489" i="1"/>
  <c r="AA1489" i="1"/>
  <c r="AB1519" i="1"/>
  <c r="S1491" i="1" l="1"/>
  <c r="T1491" i="1" s="1"/>
  <c r="AF1491" i="1" s="1"/>
  <c r="O1492" i="1"/>
  <c r="R1492" i="1" s="1"/>
  <c r="M1494" i="1"/>
  <c r="N1494" i="1" s="1"/>
  <c r="P1494" i="1"/>
  <c r="Q1494" i="1"/>
  <c r="L1495" i="1"/>
  <c r="AC1493" i="1"/>
  <c r="AE1493" i="1" s="1"/>
  <c r="G1493" i="1"/>
  <c r="F1493" i="1" s="1"/>
  <c r="J1493" i="1" s="1"/>
  <c r="AH1489" i="1"/>
  <c r="AB1520" i="1"/>
  <c r="Z1515" i="1"/>
  <c r="AA1515" i="1" s="1"/>
  <c r="AH1515" i="1" s="1"/>
  <c r="C1516" i="1"/>
  <c r="Y1515" i="1"/>
  <c r="AJ1516" i="1"/>
  <c r="I1516" i="1"/>
  <c r="H1516" i="1" s="1"/>
  <c r="X1516" i="1"/>
  <c r="K1516" i="1"/>
  <c r="A1517" i="1"/>
  <c r="S1492" i="1" l="1"/>
  <c r="T1492" i="1" s="1"/>
  <c r="AF1492" i="1" s="1"/>
  <c r="O1493" i="1"/>
  <c r="R1493" i="1" s="1"/>
  <c r="M1495" i="1"/>
  <c r="N1495" i="1" s="1"/>
  <c r="P1495" i="1"/>
  <c r="Q1495" i="1"/>
  <c r="L1496" i="1"/>
  <c r="AC1494" i="1"/>
  <c r="AE1494" i="1" s="1"/>
  <c r="G1494" i="1"/>
  <c r="F1494" i="1" s="1"/>
  <c r="J1494" i="1" s="1"/>
  <c r="Y1516" i="1"/>
  <c r="I1517" i="1"/>
  <c r="H1517" i="1" s="1"/>
  <c r="Z1516" i="1"/>
  <c r="AA1516" i="1" s="1"/>
  <c r="AH1516" i="1" s="1"/>
  <c r="C1517" i="1"/>
  <c r="AJ1517" i="1"/>
  <c r="AB1521" i="1"/>
  <c r="K1517" i="1"/>
  <c r="A1518" i="1"/>
  <c r="X1517" i="1"/>
  <c r="S1493" i="1" l="1"/>
  <c r="T1493" i="1" s="1"/>
  <c r="AF1493" i="1" s="1"/>
  <c r="M1496" i="1"/>
  <c r="N1496" i="1" s="1"/>
  <c r="Q1496" i="1"/>
  <c r="P1496" i="1"/>
  <c r="L1497" i="1"/>
  <c r="O1494" i="1"/>
  <c r="R1494" i="1" s="1"/>
  <c r="AC1495" i="1"/>
  <c r="AE1495" i="1" s="1"/>
  <c r="G1495" i="1"/>
  <c r="F1495" i="1" s="1"/>
  <c r="J1495" i="1" s="1"/>
  <c r="X1518" i="1"/>
  <c r="K1518" i="1"/>
  <c r="A1519" i="1"/>
  <c r="Z1517" i="1"/>
  <c r="AA1517" i="1" s="1"/>
  <c r="AH1517" i="1" s="1"/>
  <c r="C1518" i="1"/>
  <c r="Y1517" i="1"/>
  <c r="AJ1518" i="1"/>
  <c r="I1518" i="1"/>
  <c r="H1518" i="1" s="1"/>
  <c r="AB1522" i="1"/>
  <c r="S1494" i="1" l="1"/>
  <c r="S1495" i="1" s="1"/>
  <c r="M1497" i="1"/>
  <c r="N1497" i="1" s="1"/>
  <c r="L1498" i="1"/>
  <c r="P1497" i="1"/>
  <c r="Q1497" i="1"/>
  <c r="O1495" i="1"/>
  <c r="R1495" i="1" s="1"/>
  <c r="G1496" i="1"/>
  <c r="F1496" i="1" s="1"/>
  <c r="J1496" i="1" s="1"/>
  <c r="AC1496" i="1"/>
  <c r="AE1496" i="1" s="1"/>
  <c r="X1519" i="1"/>
  <c r="K1519" i="1"/>
  <c r="A1520" i="1"/>
  <c r="AB1523" i="1"/>
  <c r="Y1518" i="1"/>
  <c r="C1519" i="1"/>
  <c r="AJ1519" i="1"/>
  <c r="I1519" i="1"/>
  <c r="H1519" i="1" s="1"/>
  <c r="Z1518" i="1"/>
  <c r="AA1518" i="1" s="1"/>
  <c r="AH1518" i="1" s="1"/>
  <c r="T1494" i="1" l="1"/>
  <c r="AF1494" i="1" s="1"/>
  <c r="O1496" i="1"/>
  <c r="R1496" i="1" s="1"/>
  <c r="P1498" i="1"/>
  <c r="Q1498" i="1"/>
  <c r="M1498" i="1"/>
  <c r="N1498" i="1" s="1"/>
  <c r="L1499" i="1"/>
  <c r="AC1497" i="1"/>
  <c r="AE1497" i="1" s="1"/>
  <c r="G1497" i="1"/>
  <c r="F1497" i="1" s="1"/>
  <c r="J1497" i="1" s="1"/>
  <c r="AB1524" i="1"/>
  <c r="T1495" i="1"/>
  <c r="AF1495" i="1" s="1"/>
  <c r="S1496" i="1"/>
  <c r="Z1519" i="1"/>
  <c r="AA1519" i="1" s="1"/>
  <c r="AH1519" i="1" s="1"/>
  <c r="AJ1520" i="1"/>
  <c r="I1520" i="1"/>
  <c r="H1520" i="1" s="1"/>
  <c r="Y1519" i="1"/>
  <c r="C1520" i="1"/>
  <c r="X1520" i="1"/>
  <c r="K1520" i="1"/>
  <c r="A1521" i="1"/>
  <c r="Q1499" i="1" l="1"/>
  <c r="P1499" i="1"/>
  <c r="L1500" i="1"/>
  <c r="M1499" i="1"/>
  <c r="N1499" i="1" s="1"/>
  <c r="G1498" i="1"/>
  <c r="F1498" i="1" s="1"/>
  <c r="O1498" i="1" s="1"/>
  <c r="R1498" i="1" s="1"/>
  <c r="AC1498" i="1"/>
  <c r="AE1498" i="1" s="1"/>
  <c r="O1497" i="1"/>
  <c r="R1497" i="1" s="1"/>
  <c r="K1521" i="1"/>
  <c r="A1522" i="1"/>
  <c r="X1521" i="1"/>
  <c r="Y1520" i="1"/>
  <c r="I1521" i="1"/>
  <c r="H1521" i="1" s="1"/>
  <c r="Z1520" i="1"/>
  <c r="AA1520" i="1" s="1"/>
  <c r="AH1520" i="1" s="1"/>
  <c r="C1521" i="1"/>
  <c r="AJ1521" i="1"/>
  <c r="AB1525" i="1"/>
  <c r="T1496" i="1"/>
  <c r="AF1496" i="1" s="1"/>
  <c r="S1497" i="1"/>
  <c r="G1499" i="1" l="1"/>
  <c r="F1499" i="1" s="1"/>
  <c r="O1499" i="1" s="1"/>
  <c r="R1499" i="1" s="1"/>
  <c r="AC1499" i="1"/>
  <c r="AE1499" i="1" s="1"/>
  <c r="M1500" i="1"/>
  <c r="N1500" i="1" s="1"/>
  <c r="L1501" i="1"/>
  <c r="P1500" i="1"/>
  <c r="Q1500" i="1"/>
  <c r="J1498" i="1"/>
  <c r="AB1526" i="1"/>
  <c r="T1497" i="1"/>
  <c r="AF1497" i="1" s="1"/>
  <c r="S1498" i="1"/>
  <c r="Z1521" i="1"/>
  <c r="AA1521" i="1" s="1"/>
  <c r="AH1521" i="1" s="1"/>
  <c r="I1522" i="1"/>
  <c r="H1522" i="1" s="1"/>
  <c r="Y1521" i="1"/>
  <c r="C1522" i="1"/>
  <c r="AJ1522" i="1"/>
  <c r="K1522" i="1"/>
  <c r="A1523" i="1"/>
  <c r="X1522" i="1"/>
  <c r="J1499" i="1" l="1"/>
  <c r="Q1501" i="1"/>
  <c r="M1501" i="1"/>
  <c r="N1501" i="1" s="1"/>
  <c r="L1502" i="1"/>
  <c r="P1501" i="1"/>
  <c r="G1500" i="1"/>
  <c r="F1500" i="1" s="1"/>
  <c r="O1500" i="1" s="1"/>
  <c r="R1500" i="1" s="1"/>
  <c r="AC1500" i="1"/>
  <c r="AE1500" i="1" s="1"/>
  <c r="C1523" i="1"/>
  <c r="AJ1523" i="1"/>
  <c r="Z1522" i="1"/>
  <c r="I1523" i="1"/>
  <c r="H1523" i="1" s="1"/>
  <c r="Y1522" i="1"/>
  <c r="AB1527" i="1"/>
  <c r="K1523" i="1"/>
  <c r="X1523" i="1"/>
  <c r="A1524" i="1"/>
  <c r="T1498" i="1"/>
  <c r="AF1498" i="1" s="1"/>
  <c r="S1499" i="1"/>
  <c r="L1503" i="1" l="1"/>
  <c r="M1502" i="1"/>
  <c r="N1502" i="1" s="1"/>
  <c r="P1502" i="1"/>
  <c r="Q1502" i="1"/>
  <c r="G1501" i="1"/>
  <c r="F1501" i="1" s="1"/>
  <c r="J1501" i="1" s="1"/>
  <c r="AC1501" i="1"/>
  <c r="AE1501" i="1" s="1"/>
  <c r="J1500" i="1"/>
  <c r="C1524" i="1"/>
  <c r="Y1523" i="1"/>
  <c r="AJ1524" i="1"/>
  <c r="I1524" i="1"/>
  <c r="H1524" i="1" s="1"/>
  <c r="Z1523" i="1"/>
  <c r="AA1523" i="1" s="1"/>
  <c r="AH1523" i="1" s="1"/>
  <c r="AB1528" i="1"/>
  <c r="T1499" i="1"/>
  <c r="AF1499" i="1" s="1"/>
  <c r="S1500" i="1"/>
  <c r="K1524" i="1"/>
  <c r="A1525" i="1"/>
  <c r="X1524" i="1"/>
  <c r="O1501" i="1" l="1"/>
  <c r="R1501" i="1" s="1"/>
  <c r="AC1502" i="1"/>
  <c r="AE1502" i="1" s="1"/>
  <c r="G1502" i="1"/>
  <c r="F1502" i="1" s="1"/>
  <c r="O1502" i="1" s="1"/>
  <c r="R1502" i="1" s="1"/>
  <c r="L1504" i="1"/>
  <c r="M1503" i="1"/>
  <c r="N1503" i="1" s="1"/>
  <c r="P1503" i="1"/>
  <c r="Q1503" i="1"/>
  <c r="Z1524" i="1"/>
  <c r="AA1524" i="1" s="1"/>
  <c r="AH1524" i="1" s="1"/>
  <c r="C1525" i="1"/>
  <c r="AJ1525" i="1"/>
  <c r="Y1524" i="1"/>
  <c r="I1525" i="1"/>
  <c r="H1525" i="1" s="1"/>
  <c r="X1525" i="1"/>
  <c r="K1525" i="1"/>
  <c r="A1526" i="1"/>
  <c r="T1500" i="1"/>
  <c r="AF1500" i="1" s="1"/>
  <c r="S1501" i="1"/>
  <c r="AB1529" i="1"/>
  <c r="J1502" i="1" l="1"/>
  <c r="AC1503" i="1"/>
  <c r="AE1503" i="1" s="1"/>
  <c r="G1503" i="1"/>
  <c r="F1503" i="1" s="1"/>
  <c r="O1503" i="1" s="1"/>
  <c r="R1503" i="1" s="1"/>
  <c r="L1505" i="1"/>
  <c r="P1504" i="1"/>
  <c r="M1504" i="1"/>
  <c r="N1504" i="1" s="1"/>
  <c r="Q1504" i="1"/>
  <c r="T1501" i="1"/>
  <c r="AF1501" i="1" s="1"/>
  <c r="S1502" i="1"/>
  <c r="Y1525" i="1"/>
  <c r="C1526" i="1"/>
  <c r="AJ1526" i="1"/>
  <c r="Z1525" i="1"/>
  <c r="AA1525" i="1" s="1"/>
  <c r="AH1525" i="1" s="1"/>
  <c r="I1526" i="1"/>
  <c r="H1526" i="1" s="1"/>
  <c r="AB1530" i="1"/>
  <c r="K1526" i="1"/>
  <c r="A1527" i="1"/>
  <c r="X1526" i="1"/>
  <c r="J1503" i="1" l="1"/>
  <c r="G1504" i="1"/>
  <c r="F1504" i="1" s="1"/>
  <c r="O1504" i="1" s="1"/>
  <c r="R1504" i="1" s="1"/>
  <c r="AC1504" i="1"/>
  <c r="AE1504" i="1" s="1"/>
  <c r="M1505" i="1"/>
  <c r="N1505" i="1" s="1"/>
  <c r="Q1505" i="1"/>
  <c r="P1505" i="1"/>
  <c r="L1506" i="1"/>
  <c r="AJ1527" i="1"/>
  <c r="Z1526" i="1"/>
  <c r="AA1526" i="1" s="1"/>
  <c r="AH1526" i="1" s="1"/>
  <c r="I1527" i="1"/>
  <c r="H1527" i="1" s="1"/>
  <c r="C1527" i="1"/>
  <c r="Y1526" i="1"/>
  <c r="AB1531" i="1"/>
  <c r="T1502" i="1"/>
  <c r="AF1502" i="1" s="1"/>
  <c r="S1503" i="1"/>
  <c r="X1527" i="1"/>
  <c r="K1527" i="1"/>
  <c r="A1528" i="1"/>
  <c r="J1504" i="1" l="1"/>
  <c r="Q1506" i="1"/>
  <c r="L1507" i="1"/>
  <c r="M1506" i="1"/>
  <c r="N1506" i="1" s="1"/>
  <c r="P1506" i="1"/>
  <c r="AC1505" i="1"/>
  <c r="AE1505" i="1" s="1"/>
  <c r="G1505" i="1"/>
  <c r="F1505" i="1" s="1"/>
  <c r="O1505" i="1" s="1"/>
  <c r="R1505" i="1" s="1"/>
  <c r="T1503" i="1"/>
  <c r="AF1503" i="1" s="1"/>
  <c r="S1504" i="1"/>
  <c r="Y1527" i="1"/>
  <c r="C1528" i="1"/>
  <c r="AJ1528" i="1"/>
  <c r="Z1527" i="1"/>
  <c r="AA1527" i="1" s="1"/>
  <c r="AH1527" i="1" s="1"/>
  <c r="I1528" i="1"/>
  <c r="H1528" i="1" s="1"/>
  <c r="X1528" i="1"/>
  <c r="K1528" i="1"/>
  <c r="A1529" i="1"/>
  <c r="AB1532" i="1"/>
  <c r="AC1506" i="1" l="1"/>
  <c r="AE1506" i="1" s="1"/>
  <c r="G1506" i="1"/>
  <c r="F1506" i="1" s="1"/>
  <c r="O1506" i="1" s="1"/>
  <c r="R1506" i="1" s="1"/>
  <c r="M1507" i="1"/>
  <c r="N1507" i="1" s="1"/>
  <c r="L1508" i="1"/>
  <c r="P1507" i="1"/>
  <c r="Q1507" i="1"/>
  <c r="J1505" i="1"/>
  <c r="AB1533" i="1"/>
  <c r="AJ1529" i="1"/>
  <c r="Z1528" i="1"/>
  <c r="AA1528" i="1" s="1"/>
  <c r="AH1528" i="1" s="1"/>
  <c r="I1529" i="1"/>
  <c r="H1529" i="1" s="1"/>
  <c r="C1529" i="1"/>
  <c r="Y1528" i="1"/>
  <c r="K1529" i="1"/>
  <c r="A1530" i="1"/>
  <c r="X1529" i="1"/>
  <c r="T1504" i="1"/>
  <c r="AF1504" i="1" s="1"/>
  <c r="S1505" i="1"/>
  <c r="J1506" i="1" l="1"/>
  <c r="P1508" i="1"/>
  <c r="Q1508" i="1"/>
  <c r="M1508" i="1"/>
  <c r="N1508" i="1" s="1"/>
  <c r="L1509" i="1"/>
  <c r="G1507" i="1"/>
  <c r="F1507" i="1" s="1"/>
  <c r="O1507" i="1" s="1"/>
  <c r="R1507" i="1" s="1"/>
  <c r="AC1507" i="1"/>
  <c r="AE1507" i="1" s="1"/>
  <c r="T1505" i="1"/>
  <c r="AF1505" i="1" s="1"/>
  <c r="S1506" i="1"/>
  <c r="X1530" i="1"/>
  <c r="A1531" i="1"/>
  <c r="K1530" i="1"/>
  <c r="C1530" i="1"/>
  <c r="Y1529" i="1"/>
  <c r="AJ1530" i="1"/>
  <c r="I1530" i="1"/>
  <c r="H1530" i="1" s="1"/>
  <c r="Z1529" i="1"/>
  <c r="AA1529" i="1" s="1"/>
  <c r="AH1529" i="1" s="1"/>
  <c r="AB1534" i="1"/>
  <c r="P1509" i="1" l="1"/>
  <c r="Q1509" i="1"/>
  <c r="L1510" i="1"/>
  <c r="M1509" i="1"/>
  <c r="N1509" i="1" s="1"/>
  <c r="AC1508" i="1"/>
  <c r="AE1508" i="1" s="1"/>
  <c r="G1508" i="1"/>
  <c r="F1508" i="1" s="1"/>
  <c r="O1508" i="1" s="1"/>
  <c r="R1508" i="1" s="1"/>
  <c r="J1507" i="1"/>
  <c r="AB1535" i="1"/>
  <c r="AJ1531" i="1"/>
  <c r="Z1530" i="1"/>
  <c r="AA1530" i="1" s="1"/>
  <c r="AH1530" i="1" s="1"/>
  <c r="I1531" i="1"/>
  <c r="H1531" i="1" s="1"/>
  <c r="Y1530" i="1"/>
  <c r="C1531" i="1"/>
  <c r="T1506" i="1"/>
  <c r="AF1506" i="1" s="1"/>
  <c r="S1507" i="1"/>
  <c r="X1531" i="1"/>
  <c r="K1531" i="1"/>
  <c r="A1532" i="1"/>
  <c r="J1508" i="1" l="1"/>
  <c r="G1509" i="1"/>
  <c r="F1509" i="1" s="1"/>
  <c r="J1509" i="1" s="1"/>
  <c r="AC1509" i="1"/>
  <c r="AE1509" i="1" s="1"/>
  <c r="M1510" i="1"/>
  <c r="N1510" i="1" s="1"/>
  <c r="Q1510" i="1"/>
  <c r="P1510" i="1"/>
  <c r="L1511" i="1"/>
  <c r="I1532" i="1"/>
  <c r="H1532" i="1" s="1"/>
  <c r="Y1531" i="1"/>
  <c r="C1532" i="1"/>
  <c r="Z1531" i="1"/>
  <c r="AA1531" i="1" s="1"/>
  <c r="AH1531" i="1" s="1"/>
  <c r="AJ1532" i="1"/>
  <c r="X1532" i="1"/>
  <c r="A1533" i="1"/>
  <c r="K1532" i="1"/>
  <c r="T1507" i="1"/>
  <c r="AF1507" i="1" s="1"/>
  <c r="S1508" i="1"/>
  <c r="AB1536" i="1"/>
  <c r="O1509" i="1" l="1"/>
  <c r="R1509" i="1" s="1"/>
  <c r="L1512" i="1"/>
  <c r="M1511" i="1"/>
  <c r="N1511" i="1" s="1"/>
  <c r="Q1511" i="1"/>
  <c r="P1511" i="1"/>
  <c r="G1510" i="1"/>
  <c r="F1510" i="1" s="1"/>
  <c r="J1510" i="1" s="1"/>
  <c r="AC1510" i="1"/>
  <c r="AE1510" i="1" s="1"/>
  <c r="AJ1533" i="1"/>
  <c r="Z1532" i="1"/>
  <c r="AA1532" i="1" s="1"/>
  <c r="AH1532" i="1" s="1"/>
  <c r="I1533" i="1"/>
  <c r="H1533" i="1" s="1"/>
  <c r="Y1532" i="1"/>
  <c r="C1533" i="1"/>
  <c r="AB1537" i="1"/>
  <c r="T1508" i="1"/>
  <c r="AF1508" i="1" s="1"/>
  <c r="S1509" i="1"/>
  <c r="K1533" i="1"/>
  <c r="X1533" i="1"/>
  <c r="A1534" i="1"/>
  <c r="AC1511" i="1" l="1"/>
  <c r="AE1511" i="1" s="1"/>
  <c r="G1511" i="1"/>
  <c r="F1511" i="1" s="1"/>
  <c r="O1511" i="1" s="1"/>
  <c r="R1511" i="1" s="1"/>
  <c r="O1510" i="1"/>
  <c r="R1510" i="1" s="1"/>
  <c r="P1512" i="1"/>
  <c r="Q1512" i="1"/>
  <c r="M1512" i="1"/>
  <c r="N1512" i="1" s="1"/>
  <c r="L1513" i="1"/>
  <c r="K1534" i="1"/>
  <c r="A1535" i="1"/>
  <c r="X1534" i="1"/>
  <c r="AB1538" i="1"/>
  <c r="Z1533" i="1"/>
  <c r="AA1533" i="1" s="1"/>
  <c r="AH1533" i="1" s="1"/>
  <c r="C1534" i="1"/>
  <c r="Y1533" i="1"/>
  <c r="AJ1534" i="1"/>
  <c r="I1534" i="1"/>
  <c r="H1534" i="1" s="1"/>
  <c r="T1509" i="1"/>
  <c r="AF1509" i="1" s="1"/>
  <c r="S1510" i="1"/>
  <c r="J1511" i="1" l="1"/>
  <c r="AC1512" i="1"/>
  <c r="AE1512" i="1" s="1"/>
  <c r="G1512" i="1"/>
  <c r="F1512" i="1" s="1"/>
  <c r="O1512" i="1" s="1"/>
  <c r="R1512" i="1" s="1"/>
  <c r="L1514" i="1"/>
  <c r="M1513" i="1"/>
  <c r="N1513" i="1" s="1"/>
  <c r="P1513" i="1"/>
  <c r="Q1513" i="1"/>
  <c r="AB1539" i="1"/>
  <c r="A1536" i="1"/>
  <c r="X1535" i="1"/>
  <c r="K1535" i="1"/>
  <c r="T1510" i="1"/>
  <c r="AF1510" i="1" s="1"/>
  <c r="S1511" i="1"/>
  <c r="I1535" i="1"/>
  <c r="H1535" i="1" s="1"/>
  <c r="Z1534" i="1"/>
  <c r="AA1534" i="1" s="1"/>
  <c r="AH1534" i="1" s="1"/>
  <c r="C1535" i="1"/>
  <c r="AJ1535" i="1"/>
  <c r="Y1534" i="1"/>
  <c r="J1512" i="1" l="1"/>
  <c r="G1513" i="1"/>
  <c r="F1513" i="1" s="1"/>
  <c r="O1513" i="1" s="1"/>
  <c r="R1513" i="1" s="1"/>
  <c r="AC1513" i="1"/>
  <c r="AE1513" i="1" s="1"/>
  <c r="M1514" i="1"/>
  <c r="N1514" i="1" s="1"/>
  <c r="Q1514" i="1"/>
  <c r="L1515" i="1"/>
  <c r="P1514" i="1"/>
  <c r="C1536" i="1"/>
  <c r="Y1535" i="1"/>
  <c r="AJ1536" i="1"/>
  <c r="I1536" i="1"/>
  <c r="H1536" i="1" s="1"/>
  <c r="Z1535" i="1"/>
  <c r="AA1535" i="1" s="1"/>
  <c r="AH1535" i="1" s="1"/>
  <c r="T1511" i="1"/>
  <c r="AF1511" i="1" s="1"/>
  <c r="S1512" i="1"/>
  <c r="A1537" i="1"/>
  <c r="X1536" i="1"/>
  <c r="K1536" i="1"/>
  <c r="AB1540" i="1"/>
  <c r="J1513" i="1" l="1"/>
  <c r="P1515" i="1"/>
  <c r="M1515" i="1"/>
  <c r="N1515" i="1" s="1"/>
  <c r="Q1515" i="1"/>
  <c r="L1516" i="1"/>
  <c r="AC1514" i="1"/>
  <c r="AE1514" i="1" s="1"/>
  <c r="G1514" i="1"/>
  <c r="F1514" i="1" s="1"/>
  <c r="O1514" i="1" s="1"/>
  <c r="R1514" i="1" s="1"/>
  <c r="AJ1537" i="1"/>
  <c r="Z1536" i="1"/>
  <c r="AA1536" i="1" s="1"/>
  <c r="AH1536" i="1" s="1"/>
  <c r="I1537" i="1"/>
  <c r="H1537" i="1" s="1"/>
  <c r="C1537" i="1"/>
  <c r="Y1536" i="1"/>
  <c r="T1512" i="1"/>
  <c r="AF1512" i="1" s="1"/>
  <c r="S1513" i="1"/>
  <c r="X1537" i="1"/>
  <c r="K1537" i="1"/>
  <c r="A1538" i="1"/>
  <c r="AB1541" i="1"/>
  <c r="J1514" i="1" l="1"/>
  <c r="P1516" i="1"/>
  <c r="M1516" i="1"/>
  <c r="N1516" i="1" s="1"/>
  <c r="Q1516" i="1"/>
  <c r="L1517" i="1"/>
  <c r="AC1515" i="1"/>
  <c r="AE1515" i="1" s="1"/>
  <c r="G1515" i="1"/>
  <c r="F1515" i="1" s="1"/>
  <c r="O1515" i="1" s="1"/>
  <c r="R1515" i="1" s="1"/>
  <c r="AB1542" i="1"/>
  <c r="AJ1538" i="1"/>
  <c r="Y1537" i="1"/>
  <c r="I1538" i="1"/>
  <c r="H1538" i="1" s="1"/>
  <c r="C1538" i="1"/>
  <c r="Z1537" i="1"/>
  <c r="AA1537" i="1" s="1"/>
  <c r="AH1537" i="1" s="1"/>
  <c r="T1513" i="1"/>
  <c r="AF1513" i="1" s="1"/>
  <c r="S1514" i="1"/>
  <c r="X1538" i="1"/>
  <c r="A1539" i="1"/>
  <c r="K1538" i="1"/>
  <c r="P1517" i="1" l="1"/>
  <c r="Q1517" i="1"/>
  <c r="L1518" i="1"/>
  <c r="M1517" i="1"/>
  <c r="N1517" i="1" s="1"/>
  <c r="AC1516" i="1"/>
  <c r="AE1516" i="1" s="1"/>
  <c r="G1516" i="1"/>
  <c r="F1516" i="1" s="1"/>
  <c r="J1516" i="1" s="1"/>
  <c r="J1515" i="1"/>
  <c r="Z1538" i="1"/>
  <c r="AA1538" i="1" s="1"/>
  <c r="AH1538" i="1" s="1"/>
  <c r="C1539" i="1"/>
  <c r="AJ1539" i="1"/>
  <c r="I1539" i="1"/>
  <c r="H1539" i="1" s="1"/>
  <c r="Y1538" i="1"/>
  <c r="T1514" i="1"/>
  <c r="AF1514" i="1" s="1"/>
  <c r="S1515" i="1"/>
  <c r="AB1543" i="1"/>
  <c r="K1539" i="1"/>
  <c r="X1539" i="1"/>
  <c r="A1540" i="1"/>
  <c r="AC1517" i="1" l="1"/>
  <c r="AE1517" i="1" s="1"/>
  <c r="G1517" i="1"/>
  <c r="F1517" i="1" s="1"/>
  <c r="O1517" i="1" s="1"/>
  <c r="R1517" i="1" s="1"/>
  <c r="M1518" i="1"/>
  <c r="N1518" i="1" s="1"/>
  <c r="P1518" i="1"/>
  <c r="L1519" i="1"/>
  <c r="Q1518" i="1"/>
  <c r="O1516" i="1"/>
  <c r="R1516" i="1" s="1"/>
  <c r="I1540" i="1"/>
  <c r="H1540" i="1" s="1"/>
  <c r="Y1539" i="1"/>
  <c r="C1540" i="1"/>
  <c r="AJ1540" i="1"/>
  <c r="Z1539" i="1"/>
  <c r="AA1539" i="1" s="1"/>
  <c r="AH1539" i="1" s="1"/>
  <c r="A1541" i="1"/>
  <c r="K1540" i="1"/>
  <c r="X1540" i="1"/>
  <c r="AB1544" i="1"/>
  <c r="T1515" i="1"/>
  <c r="AF1515" i="1" s="1"/>
  <c r="S1516" i="1"/>
  <c r="J1517" i="1" l="1"/>
  <c r="L1520" i="1"/>
  <c r="M1519" i="1"/>
  <c r="N1519" i="1" s="1"/>
  <c r="P1519" i="1"/>
  <c r="Q1519" i="1"/>
  <c r="AC1518" i="1"/>
  <c r="AE1518" i="1" s="1"/>
  <c r="G1518" i="1"/>
  <c r="F1518" i="1" s="1"/>
  <c r="O1518" i="1" s="1"/>
  <c r="R1518" i="1" s="1"/>
  <c r="T1516" i="1"/>
  <c r="AF1516" i="1" s="1"/>
  <c r="S1517" i="1"/>
  <c r="AB1545" i="1"/>
  <c r="K1541" i="1"/>
  <c r="X1541" i="1"/>
  <c r="A1542" i="1"/>
  <c r="I1541" i="1"/>
  <c r="H1541" i="1" s="1"/>
  <c r="Z1540" i="1"/>
  <c r="AA1540" i="1" s="1"/>
  <c r="AH1540" i="1" s="1"/>
  <c r="C1541" i="1"/>
  <c r="Y1540" i="1"/>
  <c r="AJ1541" i="1"/>
  <c r="AC1519" i="1" l="1"/>
  <c r="AE1519" i="1" s="1"/>
  <c r="G1519" i="1"/>
  <c r="F1519" i="1" s="1"/>
  <c r="O1519" i="1" s="1"/>
  <c r="R1519" i="1" s="1"/>
  <c r="J1518" i="1"/>
  <c r="M1520" i="1"/>
  <c r="N1520" i="1" s="1"/>
  <c r="P1520" i="1"/>
  <c r="Q1520" i="1"/>
  <c r="L1521" i="1"/>
  <c r="Y1541" i="1"/>
  <c r="C1542" i="1"/>
  <c r="AJ1542" i="1"/>
  <c r="Z1541" i="1"/>
  <c r="AA1541" i="1" s="1"/>
  <c r="AH1541" i="1" s="1"/>
  <c r="I1542" i="1"/>
  <c r="H1542" i="1" s="1"/>
  <c r="T1517" i="1"/>
  <c r="AF1517" i="1" s="1"/>
  <c r="S1518" i="1"/>
  <c r="A1543" i="1"/>
  <c r="K1542" i="1"/>
  <c r="X1542" i="1"/>
  <c r="AB1546" i="1"/>
  <c r="J1519" i="1" l="1"/>
  <c r="AC1520" i="1"/>
  <c r="AE1520" i="1" s="1"/>
  <c r="G1520" i="1"/>
  <c r="F1520" i="1" s="1"/>
  <c r="O1520" i="1" s="1"/>
  <c r="R1520" i="1" s="1"/>
  <c r="M1521" i="1"/>
  <c r="N1521" i="1" s="1"/>
  <c r="P1521" i="1"/>
  <c r="Q1521" i="1"/>
  <c r="L1522" i="1"/>
  <c r="T1518" i="1"/>
  <c r="AF1518" i="1" s="1"/>
  <c r="S1519" i="1"/>
  <c r="AB1547" i="1"/>
  <c r="K1543" i="1"/>
  <c r="X1543" i="1"/>
  <c r="A1544" i="1"/>
  <c r="Z1542" i="1"/>
  <c r="AA1542" i="1" s="1"/>
  <c r="AH1542" i="1" s="1"/>
  <c r="C1543" i="1"/>
  <c r="Y1542" i="1"/>
  <c r="AJ1543" i="1"/>
  <c r="I1543" i="1"/>
  <c r="H1543" i="1" s="1"/>
  <c r="J1520" i="1" l="1"/>
  <c r="M1522" i="1"/>
  <c r="N1522" i="1" s="1"/>
  <c r="P1522" i="1"/>
  <c r="Q1522" i="1"/>
  <c r="L1523" i="1"/>
  <c r="AC1521" i="1"/>
  <c r="AE1521" i="1" s="1"/>
  <c r="G1521" i="1"/>
  <c r="F1521" i="1" s="1"/>
  <c r="J1521" i="1" s="1"/>
  <c r="AB1548" i="1"/>
  <c r="Y1543" i="1"/>
  <c r="AJ1544" i="1"/>
  <c r="I1544" i="1"/>
  <c r="H1544" i="1" s="1"/>
  <c r="Z1543" i="1"/>
  <c r="AA1543" i="1" s="1"/>
  <c r="AH1543" i="1" s="1"/>
  <c r="C1544" i="1"/>
  <c r="T1519" i="1"/>
  <c r="AF1519" i="1" s="1"/>
  <c r="S1520" i="1"/>
  <c r="A1545" i="1"/>
  <c r="K1544" i="1"/>
  <c r="X1544" i="1"/>
  <c r="O1521" i="1" l="1"/>
  <c r="R1521" i="1" s="1"/>
  <c r="M1523" i="1"/>
  <c r="N1523" i="1" s="1"/>
  <c r="L1524" i="1"/>
  <c r="AC1522" i="1"/>
  <c r="AE1522" i="1" s="1"/>
  <c r="G1522" i="1"/>
  <c r="F1522" i="1" s="1"/>
  <c r="J1522" i="1" s="1"/>
  <c r="A1546" i="1"/>
  <c r="X1545" i="1"/>
  <c r="K1545" i="1"/>
  <c r="AB1549" i="1"/>
  <c r="C1545" i="1"/>
  <c r="Z1544" i="1"/>
  <c r="AA1544" i="1" s="1"/>
  <c r="AH1544" i="1" s="1"/>
  <c r="AJ1545" i="1"/>
  <c r="I1545" i="1"/>
  <c r="H1545" i="1" s="1"/>
  <c r="Y1544" i="1"/>
  <c r="T1520" i="1"/>
  <c r="AF1520" i="1" s="1"/>
  <c r="S1521" i="1"/>
  <c r="O1522" i="1" l="1"/>
  <c r="R1522" i="1" s="1"/>
  <c r="L1525" i="1"/>
  <c r="M1524" i="1"/>
  <c r="N1524" i="1" s="1"/>
  <c r="G1523" i="1"/>
  <c r="F1523" i="1" s="1"/>
  <c r="O1523" i="1" s="1"/>
  <c r="AC1523" i="1"/>
  <c r="AE1523" i="1" s="1"/>
  <c r="T1521" i="1"/>
  <c r="AF1521" i="1" s="1"/>
  <c r="S1522" i="1"/>
  <c r="AB1550" i="1"/>
  <c r="Z1545" i="1"/>
  <c r="AA1545" i="1" s="1"/>
  <c r="AH1545" i="1" s="1"/>
  <c r="I1546" i="1"/>
  <c r="H1546" i="1" s="1"/>
  <c r="Y1545" i="1"/>
  <c r="C1546" i="1"/>
  <c r="AJ1546" i="1"/>
  <c r="A1547" i="1"/>
  <c r="X1546" i="1"/>
  <c r="K1546" i="1"/>
  <c r="P1523" i="1" l="1"/>
  <c r="Q1523" i="1" s="1"/>
  <c r="J1523" i="1"/>
  <c r="G1524" i="1"/>
  <c r="F1524" i="1" s="1"/>
  <c r="J1524" i="1" s="1"/>
  <c r="AC1524" i="1"/>
  <c r="AE1524" i="1" s="1"/>
  <c r="M1525" i="1"/>
  <c r="N1525" i="1" s="1"/>
  <c r="L1526" i="1"/>
  <c r="Z1546" i="1"/>
  <c r="AA1546" i="1" s="1"/>
  <c r="AH1546" i="1" s="1"/>
  <c r="C1547" i="1"/>
  <c r="AJ1547" i="1"/>
  <c r="Y1546" i="1"/>
  <c r="I1547" i="1"/>
  <c r="H1547" i="1" s="1"/>
  <c r="K1547" i="1"/>
  <c r="X1547" i="1"/>
  <c r="A1548" i="1"/>
  <c r="T1522" i="1"/>
  <c r="S1523" i="1"/>
  <c r="AB1551" i="1"/>
  <c r="P1524" i="1" l="1"/>
  <c r="P1525" i="1" s="1"/>
  <c r="P1526" i="1" s="1"/>
  <c r="O1524" i="1"/>
  <c r="L1527" i="1"/>
  <c r="M1526" i="1"/>
  <c r="N1526" i="1" s="1"/>
  <c r="AC1525" i="1"/>
  <c r="AE1525" i="1" s="1"/>
  <c r="G1525" i="1"/>
  <c r="F1525" i="1" s="1"/>
  <c r="O1525" i="1" s="1"/>
  <c r="A1549" i="1"/>
  <c r="X1548" i="1"/>
  <c r="K1548" i="1"/>
  <c r="Y1547" i="1"/>
  <c r="C1548" i="1"/>
  <c r="AJ1548" i="1"/>
  <c r="I1548" i="1"/>
  <c r="H1548" i="1" s="1"/>
  <c r="Z1547" i="1"/>
  <c r="AA1547" i="1" s="1"/>
  <c r="AH1547" i="1" s="1"/>
  <c r="AF1522" i="1"/>
  <c r="AA1522" i="1"/>
  <c r="AB1552" i="1"/>
  <c r="Q1524" i="1"/>
  <c r="Q1525" i="1" s="1"/>
  <c r="Q1526" i="1" s="1"/>
  <c r="Q1527" i="1" s="1"/>
  <c r="R1523" i="1"/>
  <c r="T1523" i="1"/>
  <c r="AF1523" i="1" s="1"/>
  <c r="S1524" i="1"/>
  <c r="P1527" i="1" l="1"/>
  <c r="J1525" i="1"/>
  <c r="G1526" i="1"/>
  <c r="F1526" i="1" s="1"/>
  <c r="O1526" i="1" s="1"/>
  <c r="R1526" i="1" s="1"/>
  <c r="AC1526" i="1"/>
  <c r="AE1526" i="1" s="1"/>
  <c r="M1527" i="1"/>
  <c r="N1527" i="1" s="1"/>
  <c r="L1528" i="1"/>
  <c r="C1549" i="1"/>
  <c r="Z1548" i="1"/>
  <c r="AA1548" i="1" s="1"/>
  <c r="AH1548" i="1" s="1"/>
  <c r="AJ1549" i="1"/>
  <c r="I1549" i="1"/>
  <c r="H1549" i="1" s="1"/>
  <c r="Y1548" i="1"/>
  <c r="R1524" i="1"/>
  <c r="K1549" i="1"/>
  <c r="X1549" i="1"/>
  <c r="A1550" i="1"/>
  <c r="T1524" i="1"/>
  <c r="AF1524" i="1" s="1"/>
  <c r="S1525" i="1"/>
  <c r="AB1553" i="1"/>
  <c r="AH1522" i="1"/>
  <c r="R1525" i="1"/>
  <c r="M1528" i="1" l="1"/>
  <c r="N1528" i="1" s="1"/>
  <c r="P1528" i="1"/>
  <c r="L1529" i="1"/>
  <c r="AC1527" i="1"/>
  <c r="AE1527" i="1" s="1"/>
  <c r="G1527" i="1"/>
  <c r="F1527" i="1" s="1"/>
  <c r="O1527" i="1" s="1"/>
  <c r="R1527" i="1" s="1"/>
  <c r="J1526" i="1"/>
  <c r="Q1528" i="1"/>
  <c r="T1525" i="1"/>
  <c r="AF1525" i="1" s="1"/>
  <c r="S1526" i="1"/>
  <c r="I1550" i="1"/>
  <c r="H1550" i="1" s="1"/>
  <c r="Y1549" i="1"/>
  <c r="C1550" i="1"/>
  <c r="Z1549" i="1"/>
  <c r="AA1549" i="1" s="1"/>
  <c r="AH1549" i="1" s="1"/>
  <c r="AJ1550" i="1"/>
  <c r="AB1554" i="1"/>
  <c r="A1551" i="1"/>
  <c r="K1550" i="1"/>
  <c r="X1550" i="1"/>
  <c r="Q1529" i="1" l="1"/>
  <c r="L1530" i="1"/>
  <c r="M1529" i="1"/>
  <c r="N1529" i="1" s="1"/>
  <c r="P1529" i="1"/>
  <c r="J1527" i="1"/>
  <c r="AC1528" i="1"/>
  <c r="AE1528" i="1" s="1"/>
  <c r="G1528" i="1"/>
  <c r="F1528" i="1" s="1"/>
  <c r="J1528" i="1" s="1"/>
  <c r="AB1555" i="1"/>
  <c r="T1526" i="1"/>
  <c r="AF1526" i="1" s="1"/>
  <c r="S1527" i="1"/>
  <c r="AJ1551" i="1"/>
  <c r="Z1550" i="1"/>
  <c r="I1551" i="1"/>
  <c r="H1551" i="1" s="1"/>
  <c r="Y1550" i="1"/>
  <c r="C1551" i="1"/>
  <c r="X1551" i="1"/>
  <c r="A1552" i="1"/>
  <c r="K1551" i="1"/>
  <c r="O1528" i="1" l="1"/>
  <c r="R1528" i="1" s="1"/>
  <c r="AC1529" i="1"/>
  <c r="AE1529" i="1" s="1"/>
  <c r="G1529" i="1"/>
  <c r="F1529" i="1" s="1"/>
  <c r="J1529" i="1" s="1"/>
  <c r="Q1530" i="1"/>
  <c r="L1531" i="1"/>
  <c r="P1530" i="1"/>
  <c r="M1530" i="1"/>
  <c r="N1530" i="1" s="1"/>
  <c r="AB1556" i="1"/>
  <c r="Y1551" i="1"/>
  <c r="AJ1552" i="1"/>
  <c r="I1552" i="1"/>
  <c r="H1552" i="1" s="1"/>
  <c r="Z1551" i="1"/>
  <c r="AA1551" i="1" s="1"/>
  <c r="AH1551" i="1" s="1"/>
  <c r="C1552" i="1"/>
  <c r="A1553" i="1"/>
  <c r="X1552" i="1"/>
  <c r="K1552" i="1"/>
  <c r="T1527" i="1"/>
  <c r="AF1527" i="1" s="1"/>
  <c r="S1528" i="1"/>
  <c r="O1529" i="1" l="1"/>
  <c r="R1529" i="1" s="1"/>
  <c r="L1532" i="1"/>
  <c r="M1531" i="1"/>
  <c r="N1531" i="1" s="1"/>
  <c r="P1531" i="1"/>
  <c r="Q1531" i="1"/>
  <c r="AC1530" i="1"/>
  <c r="AE1530" i="1" s="1"/>
  <c r="G1530" i="1"/>
  <c r="F1530" i="1" s="1"/>
  <c r="O1530" i="1" s="1"/>
  <c r="R1530" i="1" s="1"/>
  <c r="T1528" i="1"/>
  <c r="AF1528" i="1" s="1"/>
  <c r="S1529" i="1"/>
  <c r="AB1557" i="1"/>
  <c r="A1554" i="1"/>
  <c r="X1553" i="1"/>
  <c r="K1553" i="1"/>
  <c r="Z1552" i="1"/>
  <c r="AA1552" i="1" s="1"/>
  <c r="AH1552" i="1" s="1"/>
  <c r="AJ1553" i="1"/>
  <c r="I1553" i="1"/>
  <c r="H1553" i="1" s="1"/>
  <c r="Y1552" i="1"/>
  <c r="C1553" i="1"/>
  <c r="G1531" i="1" l="1"/>
  <c r="F1531" i="1" s="1"/>
  <c r="O1531" i="1" s="1"/>
  <c r="R1531" i="1" s="1"/>
  <c r="AC1531" i="1"/>
  <c r="AE1531" i="1" s="1"/>
  <c r="J1530" i="1"/>
  <c r="Q1532" i="1"/>
  <c r="M1532" i="1"/>
  <c r="N1532" i="1" s="1"/>
  <c r="P1532" i="1"/>
  <c r="L1533" i="1"/>
  <c r="A1555" i="1"/>
  <c r="X1554" i="1"/>
  <c r="K1554" i="1"/>
  <c r="AB1558" i="1"/>
  <c r="Y1553" i="1"/>
  <c r="C1554" i="1"/>
  <c r="Z1553" i="1"/>
  <c r="AA1553" i="1" s="1"/>
  <c r="AH1553" i="1" s="1"/>
  <c r="AJ1554" i="1"/>
  <c r="I1554" i="1"/>
  <c r="H1554" i="1" s="1"/>
  <c r="T1529" i="1"/>
  <c r="AF1529" i="1" s="1"/>
  <c r="S1530" i="1"/>
  <c r="J1531" i="1" l="1"/>
  <c r="AC1532" i="1"/>
  <c r="AE1532" i="1" s="1"/>
  <c r="G1532" i="1"/>
  <c r="F1532" i="1" s="1"/>
  <c r="J1532" i="1" s="1"/>
  <c r="Q1533" i="1"/>
  <c r="L1534" i="1"/>
  <c r="M1533" i="1"/>
  <c r="N1533" i="1" s="1"/>
  <c r="P1533" i="1"/>
  <c r="X1555" i="1"/>
  <c r="A1556" i="1"/>
  <c r="K1555" i="1"/>
  <c r="AB1559" i="1"/>
  <c r="T1530" i="1"/>
  <c r="AF1530" i="1" s="1"/>
  <c r="S1531" i="1"/>
  <c r="Z1554" i="1"/>
  <c r="AA1554" i="1" s="1"/>
  <c r="AH1554" i="1" s="1"/>
  <c r="AJ1555" i="1"/>
  <c r="I1555" i="1"/>
  <c r="H1555" i="1" s="1"/>
  <c r="Y1554" i="1"/>
  <c r="C1555" i="1"/>
  <c r="O1532" i="1" l="1"/>
  <c r="R1532" i="1" s="1"/>
  <c r="G1533" i="1"/>
  <c r="F1533" i="1" s="1"/>
  <c r="J1533" i="1" s="1"/>
  <c r="AC1533" i="1"/>
  <c r="AE1533" i="1" s="1"/>
  <c r="P1534" i="1"/>
  <c r="Q1534" i="1"/>
  <c r="M1534" i="1"/>
  <c r="N1534" i="1" s="1"/>
  <c r="L1535" i="1"/>
  <c r="AB1560" i="1"/>
  <c r="T1531" i="1"/>
  <c r="AF1531" i="1" s="1"/>
  <c r="S1532" i="1"/>
  <c r="K1556" i="1"/>
  <c r="X1556" i="1"/>
  <c r="A1557" i="1"/>
  <c r="Y1555" i="1"/>
  <c r="I1556" i="1"/>
  <c r="H1556" i="1" s="1"/>
  <c r="Z1555" i="1"/>
  <c r="AA1555" i="1" s="1"/>
  <c r="AH1555" i="1" s="1"/>
  <c r="C1556" i="1"/>
  <c r="AJ1556" i="1"/>
  <c r="O1533" i="1" l="1"/>
  <c r="R1533" i="1" s="1"/>
  <c r="AC1534" i="1"/>
  <c r="AE1534" i="1" s="1"/>
  <c r="G1534" i="1"/>
  <c r="F1534" i="1" s="1"/>
  <c r="O1534" i="1" s="1"/>
  <c r="R1534" i="1" s="1"/>
  <c r="P1535" i="1"/>
  <c r="Q1535" i="1"/>
  <c r="L1536" i="1"/>
  <c r="M1535" i="1"/>
  <c r="N1535" i="1" s="1"/>
  <c r="AB1561" i="1"/>
  <c r="Z1556" i="1"/>
  <c r="AA1556" i="1" s="1"/>
  <c r="AH1556" i="1" s="1"/>
  <c r="AJ1557" i="1"/>
  <c r="I1557" i="1"/>
  <c r="H1557" i="1" s="1"/>
  <c r="Y1556" i="1"/>
  <c r="C1557" i="1"/>
  <c r="K1557" i="1"/>
  <c r="X1557" i="1"/>
  <c r="A1558" i="1"/>
  <c r="T1532" i="1"/>
  <c r="AF1532" i="1" s="1"/>
  <c r="S1533" i="1"/>
  <c r="J1534" i="1" l="1"/>
  <c r="G1535" i="1"/>
  <c r="F1535" i="1" s="1"/>
  <c r="O1535" i="1" s="1"/>
  <c r="R1535" i="1" s="1"/>
  <c r="AC1535" i="1"/>
  <c r="AE1535" i="1" s="1"/>
  <c r="M1536" i="1"/>
  <c r="N1536" i="1" s="1"/>
  <c r="P1536" i="1"/>
  <c r="Q1536" i="1"/>
  <c r="L1537" i="1"/>
  <c r="T1533" i="1"/>
  <c r="AF1533" i="1" s="1"/>
  <c r="S1534" i="1"/>
  <c r="Y1557" i="1"/>
  <c r="I1558" i="1"/>
  <c r="H1558" i="1" s="1"/>
  <c r="Z1557" i="1"/>
  <c r="AA1557" i="1" s="1"/>
  <c r="AH1557" i="1" s="1"/>
  <c r="C1558" i="1"/>
  <c r="AJ1558" i="1"/>
  <c r="X1558" i="1"/>
  <c r="K1558" i="1"/>
  <c r="A1559" i="1"/>
  <c r="AB1562" i="1"/>
  <c r="J1535" i="1" l="1"/>
  <c r="Q1537" i="1"/>
  <c r="M1537" i="1"/>
  <c r="N1537" i="1" s="1"/>
  <c r="P1537" i="1"/>
  <c r="L1538" i="1"/>
  <c r="AC1536" i="1"/>
  <c r="AE1536" i="1" s="1"/>
  <c r="G1536" i="1"/>
  <c r="F1536" i="1" s="1"/>
  <c r="J1536" i="1" s="1"/>
  <c r="A1560" i="1"/>
  <c r="X1559" i="1"/>
  <c r="K1559" i="1"/>
  <c r="T1534" i="1"/>
  <c r="AF1534" i="1" s="1"/>
  <c r="S1535" i="1"/>
  <c r="AB1563" i="1"/>
  <c r="Z1558" i="1"/>
  <c r="AA1558" i="1" s="1"/>
  <c r="AH1558" i="1" s="1"/>
  <c r="I1559" i="1"/>
  <c r="H1559" i="1" s="1"/>
  <c r="Y1558" i="1"/>
  <c r="C1559" i="1"/>
  <c r="AJ1559" i="1"/>
  <c r="Q1538" i="1" l="1"/>
  <c r="L1539" i="1"/>
  <c r="M1538" i="1"/>
  <c r="N1538" i="1" s="1"/>
  <c r="P1538" i="1"/>
  <c r="AC1537" i="1"/>
  <c r="AE1537" i="1" s="1"/>
  <c r="G1537" i="1"/>
  <c r="F1537" i="1" s="1"/>
  <c r="J1537" i="1" s="1"/>
  <c r="O1536" i="1"/>
  <c r="R1536" i="1" s="1"/>
  <c r="Y1559" i="1"/>
  <c r="C1560" i="1"/>
  <c r="Z1559" i="1"/>
  <c r="AA1559" i="1" s="1"/>
  <c r="AH1559" i="1" s="1"/>
  <c r="AJ1560" i="1"/>
  <c r="I1560" i="1"/>
  <c r="H1560" i="1" s="1"/>
  <c r="AB1564" i="1"/>
  <c r="T1535" i="1"/>
  <c r="AF1535" i="1" s="1"/>
  <c r="S1536" i="1"/>
  <c r="K1560" i="1"/>
  <c r="X1560" i="1"/>
  <c r="A1561" i="1"/>
  <c r="G1538" i="1" l="1"/>
  <c r="F1538" i="1" s="1"/>
  <c r="J1538" i="1" s="1"/>
  <c r="AC1538" i="1"/>
  <c r="AE1538" i="1" s="1"/>
  <c r="O1537" i="1"/>
  <c r="R1537" i="1" s="1"/>
  <c r="M1539" i="1"/>
  <c r="N1539" i="1" s="1"/>
  <c r="P1539" i="1"/>
  <c r="Q1539" i="1"/>
  <c r="L1540" i="1"/>
  <c r="Z1560" i="1"/>
  <c r="AA1560" i="1" s="1"/>
  <c r="AH1560" i="1" s="1"/>
  <c r="C1561" i="1"/>
  <c r="Y1560" i="1"/>
  <c r="AJ1561" i="1"/>
  <c r="I1561" i="1"/>
  <c r="H1561" i="1" s="1"/>
  <c r="T1536" i="1"/>
  <c r="AF1536" i="1" s="1"/>
  <c r="S1537" i="1"/>
  <c r="X1561" i="1"/>
  <c r="K1561" i="1"/>
  <c r="A1562" i="1"/>
  <c r="AB1565" i="1"/>
  <c r="O1538" i="1" l="1"/>
  <c r="R1538" i="1" s="1"/>
  <c r="AC1539" i="1"/>
  <c r="AE1539" i="1" s="1"/>
  <c r="G1539" i="1"/>
  <c r="F1539" i="1" s="1"/>
  <c r="J1539" i="1" s="1"/>
  <c r="L1541" i="1"/>
  <c r="M1540" i="1"/>
  <c r="N1540" i="1" s="1"/>
  <c r="P1540" i="1"/>
  <c r="Q1540" i="1"/>
  <c r="T1537" i="1"/>
  <c r="AF1537" i="1" s="1"/>
  <c r="S1538" i="1"/>
  <c r="X1562" i="1"/>
  <c r="K1562" i="1"/>
  <c r="A1563" i="1"/>
  <c r="Y1561" i="1"/>
  <c r="I1562" i="1"/>
  <c r="H1562" i="1" s="1"/>
  <c r="Z1561" i="1"/>
  <c r="AA1561" i="1" s="1"/>
  <c r="AH1561" i="1" s="1"/>
  <c r="C1562" i="1"/>
  <c r="AJ1562" i="1"/>
  <c r="AB1566" i="1"/>
  <c r="O1539" i="1" l="1"/>
  <c r="R1539" i="1" s="1"/>
  <c r="AC1540" i="1"/>
  <c r="AE1540" i="1" s="1"/>
  <c r="G1540" i="1"/>
  <c r="F1540" i="1" s="1"/>
  <c r="J1540" i="1" s="1"/>
  <c r="L1542" i="1"/>
  <c r="P1541" i="1"/>
  <c r="Q1541" i="1"/>
  <c r="M1541" i="1"/>
  <c r="N1541" i="1" s="1"/>
  <c r="X1563" i="1"/>
  <c r="K1563" i="1"/>
  <c r="A1564" i="1"/>
  <c r="AB1567" i="1"/>
  <c r="T1538" i="1"/>
  <c r="AF1538" i="1" s="1"/>
  <c r="S1539" i="1"/>
  <c r="Z1562" i="1"/>
  <c r="AA1562" i="1" s="1"/>
  <c r="AH1562" i="1" s="1"/>
  <c r="C1563" i="1"/>
  <c r="Y1562" i="1"/>
  <c r="AJ1563" i="1"/>
  <c r="I1563" i="1"/>
  <c r="H1563" i="1" s="1"/>
  <c r="AC1541" i="1" l="1"/>
  <c r="AE1541" i="1" s="1"/>
  <c r="G1541" i="1"/>
  <c r="F1541" i="1" s="1"/>
  <c r="J1541" i="1" s="1"/>
  <c r="Q1542" i="1"/>
  <c r="L1543" i="1"/>
  <c r="M1542" i="1"/>
  <c r="N1542" i="1" s="1"/>
  <c r="P1542" i="1"/>
  <c r="O1540" i="1"/>
  <c r="R1540" i="1" s="1"/>
  <c r="AB1568" i="1"/>
  <c r="X1564" i="1"/>
  <c r="A1565" i="1"/>
  <c r="K1564" i="1"/>
  <c r="T1539" i="1"/>
  <c r="AF1539" i="1" s="1"/>
  <c r="S1540" i="1"/>
  <c r="Y1563" i="1"/>
  <c r="C1564" i="1"/>
  <c r="AJ1564" i="1"/>
  <c r="Z1563" i="1"/>
  <c r="AA1563" i="1" s="1"/>
  <c r="AH1563" i="1" s="1"/>
  <c r="I1564" i="1"/>
  <c r="H1564" i="1" s="1"/>
  <c r="O1541" i="1" l="1"/>
  <c r="R1541" i="1" s="1"/>
  <c r="AC1542" i="1"/>
  <c r="AE1542" i="1" s="1"/>
  <c r="G1542" i="1"/>
  <c r="F1542" i="1" s="1"/>
  <c r="J1542" i="1" s="1"/>
  <c r="L1544" i="1"/>
  <c r="M1543" i="1"/>
  <c r="N1543" i="1" s="1"/>
  <c r="P1543" i="1"/>
  <c r="Q1543" i="1"/>
  <c r="Z1564" i="1"/>
  <c r="AA1564" i="1" s="1"/>
  <c r="AH1564" i="1" s="1"/>
  <c r="I1565" i="1"/>
  <c r="H1565" i="1" s="1"/>
  <c r="Y1564" i="1"/>
  <c r="C1565" i="1"/>
  <c r="AJ1565" i="1"/>
  <c r="T1540" i="1"/>
  <c r="AF1540" i="1" s="1"/>
  <c r="S1541" i="1"/>
  <c r="AB1569" i="1"/>
  <c r="X1565" i="1"/>
  <c r="K1565" i="1"/>
  <c r="A1566" i="1"/>
  <c r="O1542" i="1" l="1"/>
  <c r="R1542" i="1" s="1"/>
  <c r="G1543" i="1"/>
  <c r="F1543" i="1" s="1"/>
  <c r="O1543" i="1" s="1"/>
  <c r="R1543" i="1" s="1"/>
  <c r="AC1543" i="1"/>
  <c r="AE1543" i="1" s="1"/>
  <c r="M1544" i="1"/>
  <c r="N1544" i="1" s="1"/>
  <c r="P1544" i="1"/>
  <c r="Q1544" i="1"/>
  <c r="L1545" i="1"/>
  <c r="K1566" i="1"/>
  <c r="X1566" i="1"/>
  <c r="A1567" i="1"/>
  <c r="T1541" i="1"/>
  <c r="AF1541" i="1" s="1"/>
  <c r="S1542" i="1"/>
  <c r="Y1565" i="1"/>
  <c r="I1566" i="1"/>
  <c r="H1566" i="1" s="1"/>
  <c r="Z1565" i="1"/>
  <c r="AA1565" i="1" s="1"/>
  <c r="AH1565" i="1" s="1"/>
  <c r="C1566" i="1"/>
  <c r="AJ1566" i="1"/>
  <c r="AB1570" i="1"/>
  <c r="J1543" i="1" l="1"/>
  <c r="Q1545" i="1"/>
  <c r="P1545" i="1"/>
  <c r="M1545" i="1"/>
  <c r="N1545" i="1" s="1"/>
  <c r="L1546" i="1"/>
  <c r="AC1544" i="1"/>
  <c r="AE1544" i="1" s="1"/>
  <c r="G1544" i="1"/>
  <c r="F1544" i="1" s="1"/>
  <c r="O1544" i="1" s="1"/>
  <c r="R1544" i="1" s="1"/>
  <c r="AB1571" i="1"/>
  <c r="T1542" i="1"/>
  <c r="AF1542" i="1" s="1"/>
  <c r="S1543" i="1"/>
  <c r="Z1566" i="1"/>
  <c r="AA1566" i="1" s="1"/>
  <c r="AH1566" i="1" s="1"/>
  <c r="C1567" i="1"/>
  <c r="Y1566" i="1"/>
  <c r="AJ1567" i="1"/>
  <c r="I1567" i="1"/>
  <c r="H1567" i="1" s="1"/>
  <c r="X1567" i="1"/>
  <c r="K1567" i="1"/>
  <c r="A1568" i="1"/>
  <c r="M1546" i="1" l="1"/>
  <c r="N1546" i="1" s="1"/>
  <c r="P1546" i="1"/>
  <c r="Q1546" i="1"/>
  <c r="L1547" i="1"/>
  <c r="AC1545" i="1"/>
  <c r="AE1545" i="1" s="1"/>
  <c r="G1545" i="1"/>
  <c r="F1545" i="1" s="1"/>
  <c r="O1545" i="1" s="1"/>
  <c r="R1545" i="1" s="1"/>
  <c r="J1544" i="1"/>
  <c r="T1543" i="1"/>
  <c r="AF1543" i="1" s="1"/>
  <c r="S1544" i="1"/>
  <c r="Y1567" i="1"/>
  <c r="C1568" i="1"/>
  <c r="Z1567" i="1"/>
  <c r="AA1567" i="1" s="1"/>
  <c r="AH1567" i="1" s="1"/>
  <c r="AJ1568" i="1"/>
  <c r="I1568" i="1"/>
  <c r="H1568" i="1" s="1"/>
  <c r="X1568" i="1"/>
  <c r="K1568" i="1"/>
  <c r="A1569" i="1"/>
  <c r="AB1572" i="1"/>
  <c r="M1547" i="1" l="1"/>
  <c r="N1547" i="1" s="1"/>
  <c r="Q1547" i="1"/>
  <c r="L1548" i="1"/>
  <c r="P1547" i="1"/>
  <c r="J1545" i="1"/>
  <c r="AC1546" i="1"/>
  <c r="AE1546" i="1" s="1"/>
  <c r="G1546" i="1"/>
  <c r="F1546" i="1" s="1"/>
  <c r="J1546" i="1" s="1"/>
  <c r="X1569" i="1"/>
  <c r="K1569" i="1"/>
  <c r="A1570" i="1"/>
  <c r="Z1568" i="1"/>
  <c r="AA1568" i="1" s="1"/>
  <c r="AH1568" i="1" s="1"/>
  <c r="I1569" i="1"/>
  <c r="H1569" i="1" s="1"/>
  <c r="Y1568" i="1"/>
  <c r="C1569" i="1"/>
  <c r="AJ1569" i="1"/>
  <c r="T1544" i="1"/>
  <c r="AF1544" i="1" s="1"/>
  <c r="S1545" i="1"/>
  <c r="AB1573" i="1"/>
  <c r="M1548" i="1" l="1"/>
  <c r="N1548" i="1" s="1"/>
  <c r="Q1548" i="1"/>
  <c r="P1548" i="1"/>
  <c r="L1549" i="1"/>
  <c r="O1546" i="1"/>
  <c r="R1546" i="1" s="1"/>
  <c r="AC1547" i="1"/>
  <c r="AE1547" i="1" s="1"/>
  <c r="G1547" i="1"/>
  <c r="F1547" i="1" s="1"/>
  <c r="O1547" i="1" s="1"/>
  <c r="R1547" i="1" s="1"/>
  <c r="T1545" i="1"/>
  <c r="AF1545" i="1" s="1"/>
  <c r="S1546" i="1"/>
  <c r="Y1569" i="1"/>
  <c r="C1570" i="1"/>
  <c r="Z1569" i="1"/>
  <c r="AA1569" i="1" s="1"/>
  <c r="AH1569" i="1" s="1"/>
  <c r="AJ1570" i="1"/>
  <c r="I1570" i="1"/>
  <c r="H1570" i="1" s="1"/>
  <c r="AB1574" i="1"/>
  <c r="K1570" i="1"/>
  <c r="A1571" i="1"/>
  <c r="X1570" i="1"/>
  <c r="L1550" i="1" l="1"/>
  <c r="M1549" i="1"/>
  <c r="N1549" i="1" s="1"/>
  <c r="P1549" i="1"/>
  <c r="Q1549" i="1"/>
  <c r="J1547" i="1"/>
  <c r="AC1548" i="1"/>
  <c r="AE1548" i="1" s="1"/>
  <c r="G1548" i="1"/>
  <c r="F1548" i="1" s="1"/>
  <c r="J1548" i="1" s="1"/>
  <c r="T1546" i="1"/>
  <c r="AF1546" i="1" s="1"/>
  <c r="S1547" i="1"/>
  <c r="Z1570" i="1"/>
  <c r="AA1570" i="1" s="1"/>
  <c r="AH1570" i="1" s="1"/>
  <c r="I1571" i="1"/>
  <c r="H1571" i="1" s="1"/>
  <c r="Y1570" i="1"/>
  <c r="C1571" i="1"/>
  <c r="AJ1571" i="1"/>
  <c r="AB1575" i="1"/>
  <c r="X1571" i="1"/>
  <c r="A1572" i="1"/>
  <c r="K1571" i="1"/>
  <c r="O1548" i="1" l="1"/>
  <c r="R1548" i="1" s="1"/>
  <c r="AC1549" i="1"/>
  <c r="AE1549" i="1" s="1"/>
  <c r="G1549" i="1"/>
  <c r="F1549" i="1" s="1"/>
  <c r="O1549" i="1" s="1"/>
  <c r="R1549" i="1" s="1"/>
  <c r="P1550" i="1"/>
  <c r="Q1550" i="1"/>
  <c r="M1550" i="1"/>
  <c r="N1550" i="1" s="1"/>
  <c r="L1551" i="1"/>
  <c r="AB1576" i="1"/>
  <c r="T1547" i="1"/>
  <c r="AF1547" i="1" s="1"/>
  <c r="S1548" i="1"/>
  <c r="X1572" i="1"/>
  <c r="A1573" i="1"/>
  <c r="K1572" i="1"/>
  <c r="Y1571" i="1"/>
  <c r="AJ1572" i="1"/>
  <c r="I1572" i="1"/>
  <c r="H1572" i="1" s="1"/>
  <c r="Z1571" i="1"/>
  <c r="AA1571" i="1" s="1"/>
  <c r="AH1571" i="1" s="1"/>
  <c r="C1572" i="1"/>
  <c r="J1549" i="1" l="1"/>
  <c r="M1551" i="1"/>
  <c r="N1551" i="1" s="1"/>
  <c r="L1552" i="1"/>
  <c r="G1550" i="1"/>
  <c r="F1550" i="1" s="1"/>
  <c r="J1550" i="1" s="1"/>
  <c r="AC1550" i="1"/>
  <c r="AE1550" i="1" s="1"/>
  <c r="K1573" i="1"/>
  <c r="A1574" i="1"/>
  <c r="X1573" i="1"/>
  <c r="C1573" i="1"/>
  <c r="Z1572" i="1"/>
  <c r="AA1572" i="1" s="1"/>
  <c r="AH1572" i="1" s="1"/>
  <c r="AJ1573" i="1"/>
  <c r="I1573" i="1"/>
  <c r="H1573" i="1" s="1"/>
  <c r="Y1572" i="1"/>
  <c r="AB1577" i="1"/>
  <c r="T1548" i="1"/>
  <c r="AF1548" i="1" s="1"/>
  <c r="S1549" i="1"/>
  <c r="O1550" i="1" l="1"/>
  <c r="P1551" i="1" s="1"/>
  <c r="M1552" i="1"/>
  <c r="N1552" i="1" s="1"/>
  <c r="L1553" i="1"/>
  <c r="G1551" i="1"/>
  <c r="F1551" i="1" s="1"/>
  <c r="O1551" i="1" s="1"/>
  <c r="AC1551" i="1"/>
  <c r="AE1551" i="1" s="1"/>
  <c r="T1549" i="1"/>
  <c r="AF1549" i="1" s="1"/>
  <c r="S1550" i="1"/>
  <c r="AB1578" i="1"/>
  <c r="A1575" i="1"/>
  <c r="X1574" i="1"/>
  <c r="K1574" i="1"/>
  <c r="Z1573" i="1"/>
  <c r="AA1573" i="1" s="1"/>
  <c r="AH1573" i="1" s="1"/>
  <c r="C1574" i="1"/>
  <c r="AJ1574" i="1"/>
  <c r="Y1573" i="1"/>
  <c r="I1574" i="1"/>
  <c r="H1574" i="1" s="1"/>
  <c r="R1550" i="1" l="1"/>
  <c r="J1551" i="1"/>
  <c r="L1554" i="1"/>
  <c r="M1553" i="1"/>
  <c r="N1553" i="1" s="1"/>
  <c r="G1552" i="1"/>
  <c r="F1552" i="1" s="1"/>
  <c r="O1552" i="1" s="1"/>
  <c r="AC1552" i="1"/>
  <c r="AE1552" i="1" s="1"/>
  <c r="AB1579" i="1"/>
  <c r="K1575" i="1"/>
  <c r="X1575" i="1"/>
  <c r="A1576" i="1"/>
  <c r="Q1551" i="1"/>
  <c r="P1552" i="1"/>
  <c r="P1553" i="1" s="1"/>
  <c r="P1554" i="1" s="1"/>
  <c r="Z1574" i="1"/>
  <c r="AA1574" i="1" s="1"/>
  <c r="AH1574" i="1" s="1"/>
  <c r="C1575" i="1"/>
  <c r="AJ1575" i="1"/>
  <c r="I1575" i="1"/>
  <c r="H1575" i="1" s="1"/>
  <c r="Y1574" i="1"/>
  <c r="T1550" i="1"/>
  <c r="S1551" i="1"/>
  <c r="J1552" i="1" l="1"/>
  <c r="AC1553" i="1"/>
  <c r="AE1553" i="1" s="1"/>
  <c r="G1553" i="1"/>
  <c r="F1553" i="1" s="1"/>
  <c r="J1553" i="1" s="1"/>
  <c r="M1554" i="1"/>
  <c r="N1554" i="1" s="1"/>
  <c r="L1555" i="1"/>
  <c r="Q1552" i="1"/>
  <c r="R1551" i="1"/>
  <c r="K1576" i="1"/>
  <c r="A1577" i="1"/>
  <c r="X1576" i="1"/>
  <c r="AB1580" i="1"/>
  <c r="T1551" i="1"/>
  <c r="AF1551" i="1" s="1"/>
  <c r="S1552" i="1"/>
  <c r="AF1550" i="1"/>
  <c r="AA1550" i="1"/>
  <c r="Y1575" i="1"/>
  <c r="C1576" i="1"/>
  <c r="AJ1576" i="1"/>
  <c r="Z1575" i="1"/>
  <c r="AA1575" i="1" s="1"/>
  <c r="AH1575" i="1" s="1"/>
  <c r="I1576" i="1"/>
  <c r="H1576" i="1" s="1"/>
  <c r="O1553" i="1" l="1"/>
  <c r="M1555" i="1"/>
  <c r="N1555" i="1" s="1"/>
  <c r="L1556" i="1"/>
  <c r="AC1554" i="1"/>
  <c r="AE1554" i="1" s="1"/>
  <c r="G1554" i="1"/>
  <c r="F1554" i="1" s="1"/>
  <c r="J1554" i="1" s="1"/>
  <c r="P1555" i="1"/>
  <c r="AH1550" i="1"/>
  <c r="I1577" i="1"/>
  <c r="H1577" i="1" s="1"/>
  <c r="Z1576" i="1"/>
  <c r="AA1576" i="1" s="1"/>
  <c r="AH1576" i="1" s="1"/>
  <c r="C1577" i="1"/>
  <c r="Y1576" i="1"/>
  <c r="AJ1577" i="1"/>
  <c r="X1577" i="1"/>
  <c r="K1577" i="1"/>
  <c r="A1578" i="1"/>
  <c r="Q1553" i="1"/>
  <c r="Q1554" i="1" s="1"/>
  <c r="Q1555" i="1" s="1"/>
  <c r="Q1556" i="1" s="1"/>
  <c r="R1552" i="1"/>
  <c r="T1552" i="1"/>
  <c r="AF1552" i="1" s="1"/>
  <c r="S1553" i="1"/>
  <c r="AB1581" i="1"/>
  <c r="O1554" i="1" l="1"/>
  <c r="R1554" i="1" s="1"/>
  <c r="M1556" i="1"/>
  <c r="N1556" i="1" s="1"/>
  <c r="P1556" i="1"/>
  <c r="L1557" i="1"/>
  <c r="AC1555" i="1"/>
  <c r="AE1555" i="1" s="1"/>
  <c r="G1555" i="1"/>
  <c r="F1555" i="1" s="1"/>
  <c r="J1555" i="1" s="1"/>
  <c r="R1553" i="1"/>
  <c r="AB1582" i="1"/>
  <c r="T1553" i="1"/>
  <c r="AF1553" i="1" s="1"/>
  <c r="S1554" i="1"/>
  <c r="AJ1578" i="1"/>
  <c r="Y1577" i="1"/>
  <c r="I1578" i="1"/>
  <c r="H1578" i="1" s="1"/>
  <c r="C1578" i="1"/>
  <c r="Z1577" i="1"/>
  <c r="AA1577" i="1" s="1"/>
  <c r="AH1577" i="1" s="1"/>
  <c r="K1578" i="1"/>
  <c r="X1578" i="1"/>
  <c r="A1579" i="1"/>
  <c r="L1558" i="1" l="1"/>
  <c r="P1557" i="1"/>
  <c r="M1557" i="1"/>
  <c r="N1557" i="1" s="1"/>
  <c r="G1556" i="1"/>
  <c r="F1556" i="1" s="1"/>
  <c r="O1556" i="1" s="1"/>
  <c r="R1556" i="1" s="1"/>
  <c r="AC1556" i="1"/>
  <c r="AE1556" i="1" s="1"/>
  <c r="O1555" i="1"/>
  <c r="R1555" i="1" s="1"/>
  <c r="Q1557" i="1"/>
  <c r="AJ1579" i="1"/>
  <c r="Z1578" i="1"/>
  <c r="AA1578" i="1" s="1"/>
  <c r="AH1578" i="1" s="1"/>
  <c r="I1579" i="1"/>
  <c r="H1579" i="1" s="1"/>
  <c r="Y1578" i="1"/>
  <c r="C1579" i="1"/>
  <c r="AB1583" i="1"/>
  <c r="K1579" i="1"/>
  <c r="A1580" i="1"/>
  <c r="X1579" i="1"/>
  <c r="T1554" i="1"/>
  <c r="AF1554" i="1" s="1"/>
  <c r="S1555" i="1"/>
  <c r="AC1557" i="1" l="1"/>
  <c r="AE1557" i="1" s="1"/>
  <c r="G1557" i="1"/>
  <c r="F1557" i="1" s="1"/>
  <c r="J1557" i="1" s="1"/>
  <c r="J1556" i="1"/>
  <c r="M1558" i="1"/>
  <c r="N1558" i="1" s="1"/>
  <c r="P1558" i="1"/>
  <c r="Q1558" i="1"/>
  <c r="L1559" i="1"/>
  <c r="T1555" i="1"/>
  <c r="AF1555" i="1" s="1"/>
  <c r="S1556" i="1"/>
  <c r="AB1584" i="1"/>
  <c r="Y1579" i="1"/>
  <c r="C1580" i="1"/>
  <c r="AJ1580" i="1"/>
  <c r="I1580" i="1"/>
  <c r="H1580" i="1" s="1"/>
  <c r="Z1579" i="1"/>
  <c r="AA1579" i="1" s="1"/>
  <c r="AH1579" i="1" s="1"/>
  <c r="A1581" i="1"/>
  <c r="X1580" i="1"/>
  <c r="K1580" i="1"/>
  <c r="O1557" i="1" l="1"/>
  <c r="R1557" i="1" s="1"/>
  <c r="AC1558" i="1"/>
  <c r="AE1558" i="1" s="1"/>
  <c r="G1558" i="1"/>
  <c r="F1558" i="1" s="1"/>
  <c r="J1558" i="1" s="1"/>
  <c r="M1559" i="1"/>
  <c r="N1559" i="1" s="1"/>
  <c r="P1559" i="1"/>
  <c r="Q1559" i="1"/>
  <c r="L1560" i="1"/>
  <c r="T1556" i="1"/>
  <c r="AF1556" i="1" s="1"/>
  <c r="S1557" i="1"/>
  <c r="Z1580" i="1"/>
  <c r="AA1580" i="1" s="1"/>
  <c r="AH1580" i="1" s="1"/>
  <c r="C1581" i="1"/>
  <c r="AJ1581" i="1"/>
  <c r="Y1580" i="1"/>
  <c r="I1581" i="1"/>
  <c r="H1581" i="1" s="1"/>
  <c r="K1581" i="1"/>
  <c r="X1581" i="1"/>
  <c r="A1582" i="1"/>
  <c r="AB1585" i="1"/>
  <c r="Q1560" i="1" l="1"/>
  <c r="L1561" i="1"/>
  <c r="M1560" i="1"/>
  <c r="N1560" i="1" s="1"/>
  <c r="P1560" i="1"/>
  <c r="G1559" i="1"/>
  <c r="F1559" i="1" s="1"/>
  <c r="J1559" i="1" s="1"/>
  <c r="AC1559" i="1"/>
  <c r="AE1559" i="1" s="1"/>
  <c r="O1558" i="1"/>
  <c r="R1558" i="1" s="1"/>
  <c r="AB1586" i="1"/>
  <c r="A1583" i="1"/>
  <c r="K1582" i="1"/>
  <c r="X1582" i="1"/>
  <c r="T1557" i="1"/>
  <c r="AF1557" i="1" s="1"/>
  <c r="S1558" i="1"/>
  <c r="I1582" i="1"/>
  <c r="H1582" i="1" s="1"/>
  <c r="Y1581" i="1"/>
  <c r="C1582" i="1"/>
  <c r="Z1581" i="1"/>
  <c r="AA1581" i="1" s="1"/>
  <c r="AH1581" i="1" s="1"/>
  <c r="AJ1582" i="1"/>
  <c r="O1559" i="1" l="1"/>
  <c r="R1559" i="1" s="1"/>
  <c r="G1560" i="1"/>
  <c r="F1560" i="1" s="1"/>
  <c r="J1560" i="1" s="1"/>
  <c r="AC1560" i="1"/>
  <c r="AE1560" i="1" s="1"/>
  <c r="P1561" i="1"/>
  <c r="L1562" i="1"/>
  <c r="Q1561" i="1"/>
  <c r="M1561" i="1"/>
  <c r="N1561" i="1" s="1"/>
  <c r="T1558" i="1"/>
  <c r="AF1558" i="1" s="1"/>
  <c r="S1559" i="1"/>
  <c r="X1583" i="1"/>
  <c r="K1583" i="1"/>
  <c r="A1584" i="1"/>
  <c r="AB1587" i="1"/>
  <c r="C1583" i="1"/>
  <c r="Z1582" i="1"/>
  <c r="AA1582" i="1" s="1"/>
  <c r="AH1582" i="1" s="1"/>
  <c r="AJ1583" i="1"/>
  <c r="I1583" i="1"/>
  <c r="H1583" i="1" s="1"/>
  <c r="Y1582" i="1"/>
  <c r="O1560" i="1" l="1"/>
  <c r="R1560" i="1" s="1"/>
  <c r="AC1561" i="1"/>
  <c r="AE1561" i="1" s="1"/>
  <c r="G1561" i="1"/>
  <c r="F1561" i="1" s="1"/>
  <c r="O1561" i="1" s="1"/>
  <c r="R1561" i="1" s="1"/>
  <c r="Q1562" i="1"/>
  <c r="L1563" i="1"/>
  <c r="P1562" i="1"/>
  <c r="M1562" i="1"/>
  <c r="N1562" i="1" s="1"/>
  <c r="I1584" i="1"/>
  <c r="H1584" i="1" s="1"/>
  <c r="Y1583" i="1"/>
  <c r="C1584" i="1"/>
  <c r="Z1583" i="1"/>
  <c r="AA1583" i="1" s="1"/>
  <c r="AH1583" i="1" s="1"/>
  <c r="AJ1584" i="1"/>
  <c r="X1584" i="1"/>
  <c r="A1585" i="1"/>
  <c r="K1584" i="1"/>
  <c r="AB1588" i="1"/>
  <c r="T1559" i="1"/>
  <c r="AF1559" i="1" s="1"/>
  <c r="S1560" i="1"/>
  <c r="J1561" i="1" l="1"/>
  <c r="AC1562" i="1"/>
  <c r="AE1562" i="1" s="1"/>
  <c r="G1562" i="1"/>
  <c r="F1562" i="1" s="1"/>
  <c r="J1562" i="1" s="1"/>
  <c r="Q1563" i="1"/>
  <c r="L1564" i="1"/>
  <c r="M1563" i="1"/>
  <c r="N1563" i="1" s="1"/>
  <c r="P1563" i="1"/>
  <c r="AB1589" i="1"/>
  <c r="A1586" i="1"/>
  <c r="X1585" i="1"/>
  <c r="K1585" i="1"/>
  <c r="T1560" i="1"/>
  <c r="AF1560" i="1" s="1"/>
  <c r="S1561" i="1"/>
  <c r="I1585" i="1"/>
  <c r="H1585" i="1" s="1"/>
  <c r="Z1584" i="1"/>
  <c r="Y1584" i="1"/>
  <c r="C1585" i="1"/>
  <c r="AJ1585" i="1"/>
  <c r="O1562" i="1" l="1"/>
  <c r="R1562" i="1" s="1"/>
  <c r="G1563" i="1"/>
  <c r="F1563" i="1" s="1"/>
  <c r="O1563" i="1" s="1"/>
  <c r="R1563" i="1" s="1"/>
  <c r="AC1563" i="1"/>
  <c r="AE1563" i="1" s="1"/>
  <c r="M1564" i="1"/>
  <c r="N1564" i="1" s="1"/>
  <c r="P1564" i="1"/>
  <c r="Q1564" i="1"/>
  <c r="L1565" i="1"/>
  <c r="T1561" i="1"/>
  <c r="AF1561" i="1" s="1"/>
  <c r="S1562" i="1"/>
  <c r="AB1590" i="1"/>
  <c r="Y1585" i="1"/>
  <c r="I1586" i="1"/>
  <c r="H1586" i="1" s="1"/>
  <c r="Z1585" i="1"/>
  <c r="AA1585" i="1" s="1"/>
  <c r="AH1585" i="1" s="1"/>
  <c r="C1586" i="1"/>
  <c r="AJ1586" i="1"/>
  <c r="A1587" i="1"/>
  <c r="X1586" i="1"/>
  <c r="K1586" i="1"/>
  <c r="J1563" i="1" l="1"/>
  <c r="L1566" i="1"/>
  <c r="M1565" i="1"/>
  <c r="N1565" i="1" s="1"/>
  <c r="P1565" i="1"/>
  <c r="Q1565" i="1"/>
  <c r="AC1564" i="1"/>
  <c r="AE1564" i="1" s="1"/>
  <c r="G1564" i="1"/>
  <c r="F1564" i="1" s="1"/>
  <c r="J1564" i="1" s="1"/>
  <c r="T1562" i="1"/>
  <c r="AF1562" i="1" s="1"/>
  <c r="S1563" i="1"/>
  <c r="AB1591" i="1"/>
  <c r="X1587" i="1"/>
  <c r="K1587" i="1"/>
  <c r="A1588" i="1"/>
  <c r="Z1586" i="1"/>
  <c r="AA1586" i="1" s="1"/>
  <c r="AH1586" i="1" s="1"/>
  <c r="C1587" i="1"/>
  <c r="AJ1587" i="1"/>
  <c r="Y1586" i="1"/>
  <c r="I1587" i="1"/>
  <c r="H1587" i="1" s="1"/>
  <c r="AC1565" i="1" l="1"/>
  <c r="AE1565" i="1" s="1"/>
  <c r="G1565" i="1"/>
  <c r="F1565" i="1" s="1"/>
  <c r="O1565" i="1" s="1"/>
  <c r="R1565" i="1" s="1"/>
  <c r="O1564" i="1"/>
  <c r="R1564" i="1" s="1"/>
  <c r="M1566" i="1"/>
  <c r="N1566" i="1" s="1"/>
  <c r="P1566" i="1"/>
  <c r="L1567" i="1"/>
  <c r="Q1566" i="1"/>
  <c r="Y1587" i="1"/>
  <c r="C1588" i="1"/>
  <c r="AJ1588" i="1"/>
  <c r="Z1587" i="1"/>
  <c r="AA1587" i="1" s="1"/>
  <c r="AH1587" i="1" s="1"/>
  <c r="I1588" i="1"/>
  <c r="H1588" i="1" s="1"/>
  <c r="T1563" i="1"/>
  <c r="AF1563" i="1" s="1"/>
  <c r="S1564" i="1"/>
  <c r="AB1592" i="1"/>
  <c r="X1588" i="1"/>
  <c r="K1588" i="1"/>
  <c r="A1589" i="1"/>
  <c r="J1565" i="1" l="1"/>
  <c r="P1567" i="1"/>
  <c r="Q1567" i="1"/>
  <c r="L1568" i="1"/>
  <c r="M1567" i="1"/>
  <c r="N1567" i="1" s="1"/>
  <c r="AC1566" i="1"/>
  <c r="AE1566" i="1" s="1"/>
  <c r="G1566" i="1"/>
  <c r="F1566" i="1" s="1"/>
  <c r="O1566" i="1" s="1"/>
  <c r="R1566" i="1" s="1"/>
  <c r="Z1588" i="1"/>
  <c r="AA1588" i="1" s="1"/>
  <c r="AH1588" i="1" s="1"/>
  <c r="I1589" i="1"/>
  <c r="H1589" i="1" s="1"/>
  <c r="Y1588" i="1"/>
  <c r="C1589" i="1"/>
  <c r="AJ1589" i="1"/>
  <c r="AB1593" i="1"/>
  <c r="K1589" i="1"/>
  <c r="A1590" i="1"/>
  <c r="X1589" i="1"/>
  <c r="T1564" i="1"/>
  <c r="AF1564" i="1" s="1"/>
  <c r="S1565" i="1"/>
  <c r="J1566" i="1" l="1"/>
  <c r="AC1567" i="1"/>
  <c r="AE1567" i="1" s="1"/>
  <c r="G1567" i="1"/>
  <c r="F1567" i="1" s="1"/>
  <c r="O1567" i="1" s="1"/>
  <c r="R1567" i="1" s="1"/>
  <c r="M1568" i="1"/>
  <c r="N1568" i="1" s="1"/>
  <c r="P1568" i="1"/>
  <c r="Q1568" i="1"/>
  <c r="L1569" i="1"/>
  <c r="Y1589" i="1"/>
  <c r="C1590" i="1"/>
  <c r="AJ1590" i="1"/>
  <c r="Z1589" i="1"/>
  <c r="AA1589" i="1" s="1"/>
  <c r="AH1589" i="1" s="1"/>
  <c r="I1590" i="1"/>
  <c r="H1590" i="1" s="1"/>
  <c r="X1590" i="1"/>
  <c r="K1590" i="1"/>
  <c r="A1591" i="1"/>
  <c r="AB1594" i="1"/>
  <c r="T1565" i="1"/>
  <c r="AF1565" i="1" s="1"/>
  <c r="S1566" i="1"/>
  <c r="J1567" i="1" l="1"/>
  <c r="L1570" i="1"/>
  <c r="Q1569" i="1"/>
  <c r="M1569" i="1"/>
  <c r="N1569" i="1" s="1"/>
  <c r="P1569" i="1"/>
  <c r="G1568" i="1"/>
  <c r="F1568" i="1" s="1"/>
  <c r="J1568" i="1" s="1"/>
  <c r="AC1568" i="1"/>
  <c r="AE1568" i="1" s="1"/>
  <c r="T1566" i="1"/>
  <c r="AF1566" i="1" s="1"/>
  <c r="S1567" i="1"/>
  <c r="AB1595" i="1"/>
  <c r="K1591" i="1"/>
  <c r="X1591" i="1"/>
  <c r="A1592" i="1"/>
  <c r="Z1590" i="1"/>
  <c r="AA1590" i="1" s="1"/>
  <c r="AH1590" i="1" s="1"/>
  <c r="I1591" i="1"/>
  <c r="H1591" i="1" s="1"/>
  <c r="Y1590" i="1"/>
  <c r="C1591" i="1"/>
  <c r="AJ1591" i="1"/>
  <c r="G1569" i="1" l="1"/>
  <c r="F1569" i="1" s="1"/>
  <c r="O1569" i="1" s="1"/>
  <c r="R1569" i="1" s="1"/>
  <c r="AC1569" i="1"/>
  <c r="AE1569" i="1" s="1"/>
  <c r="O1568" i="1"/>
  <c r="R1568" i="1" s="1"/>
  <c r="M1570" i="1"/>
  <c r="N1570" i="1" s="1"/>
  <c r="P1570" i="1"/>
  <c r="Q1570" i="1"/>
  <c r="L1571" i="1"/>
  <c r="T1567" i="1"/>
  <c r="AF1567" i="1" s="1"/>
  <c r="S1568" i="1"/>
  <c r="X1592" i="1"/>
  <c r="A1593" i="1"/>
  <c r="K1592" i="1"/>
  <c r="AB1596" i="1"/>
  <c r="Y1591" i="1"/>
  <c r="I1592" i="1"/>
  <c r="H1592" i="1" s="1"/>
  <c r="Z1591" i="1"/>
  <c r="AA1591" i="1" s="1"/>
  <c r="AH1591" i="1" s="1"/>
  <c r="C1592" i="1"/>
  <c r="AJ1592" i="1"/>
  <c r="J1569" i="1" l="1"/>
  <c r="AC1570" i="1"/>
  <c r="AE1570" i="1" s="1"/>
  <c r="G1570" i="1"/>
  <c r="F1570" i="1" s="1"/>
  <c r="O1570" i="1" s="1"/>
  <c r="R1570" i="1" s="1"/>
  <c r="M1571" i="1"/>
  <c r="N1571" i="1" s="1"/>
  <c r="Q1571" i="1"/>
  <c r="P1571" i="1"/>
  <c r="L1572" i="1"/>
  <c r="X1593" i="1"/>
  <c r="K1593" i="1"/>
  <c r="A1594" i="1"/>
  <c r="T1568" i="1"/>
  <c r="AF1568" i="1" s="1"/>
  <c r="S1569" i="1"/>
  <c r="AB1597" i="1"/>
  <c r="Z1592" i="1"/>
  <c r="AA1592" i="1" s="1"/>
  <c r="AH1592" i="1" s="1"/>
  <c r="AJ1593" i="1"/>
  <c r="I1593" i="1"/>
  <c r="H1593" i="1" s="1"/>
  <c r="Y1592" i="1"/>
  <c r="C1593" i="1"/>
  <c r="J1570" i="1" l="1"/>
  <c r="L1573" i="1"/>
  <c r="M1572" i="1"/>
  <c r="N1572" i="1" s="1"/>
  <c r="Q1572" i="1"/>
  <c r="P1572" i="1"/>
  <c r="G1571" i="1"/>
  <c r="F1571" i="1" s="1"/>
  <c r="J1571" i="1" s="1"/>
  <c r="AC1571" i="1"/>
  <c r="AE1571" i="1" s="1"/>
  <c r="T1569" i="1"/>
  <c r="AF1569" i="1" s="1"/>
  <c r="S1570" i="1"/>
  <c r="AB1598" i="1"/>
  <c r="Y1593" i="1"/>
  <c r="I1594" i="1"/>
  <c r="H1594" i="1" s="1"/>
  <c r="Z1593" i="1"/>
  <c r="AA1593" i="1" s="1"/>
  <c r="AH1593" i="1" s="1"/>
  <c r="C1594" i="1"/>
  <c r="AJ1594" i="1"/>
  <c r="K1594" i="1"/>
  <c r="A1595" i="1"/>
  <c r="X1594" i="1"/>
  <c r="AC1572" i="1" l="1"/>
  <c r="AE1572" i="1" s="1"/>
  <c r="G1572" i="1"/>
  <c r="F1572" i="1" s="1"/>
  <c r="O1572" i="1" s="1"/>
  <c r="R1572" i="1" s="1"/>
  <c r="O1571" i="1"/>
  <c r="R1571" i="1" s="1"/>
  <c r="M1573" i="1"/>
  <c r="N1573" i="1" s="1"/>
  <c r="P1573" i="1"/>
  <c r="Q1573" i="1"/>
  <c r="L1574" i="1"/>
  <c r="AB1599" i="1"/>
  <c r="A1596" i="1"/>
  <c r="X1595" i="1"/>
  <c r="K1595" i="1"/>
  <c r="Z1594" i="1"/>
  <c r="AA1594" i="1" s="1"/>
  <c r="AH1594" i="1" s="1"/>
  <c r="C1595" i="1"/>
  <c r="AJ1595" i="1"/>
  <c r="Y1594" i="1"/>
  <c r="I1595" i="1"/>
  <c r="H1595" i="1" s="1"/>
  <c r="T1570" i="1"/>
  <c r="AF1570" i="1" s="1"/>
  <c r="S1571" i="1"/>
  <c r="J1572" i="1" l="1"/>
  <c r="AC1573" i="1"/>
  <c r="AE1573" i="1" s="1"/>
  <c r="G1573" i="1"/>
  <c r="F1573" i="1" s="1"/>
  <c r="O1573" i="1" s="1"/>
  <c r="R1573" i="1" s="1"/>
  <c r="M1574" i="1"/>
  <c r="N1574" i="1" s="1"/>
  <c r="P1574" i="1"/>
  <c r="Q1574" i="1"/>
  <c r="L1575" i="1"/>
  <c r="Y1595" i="1"/>
  <c r="AJ1596" i="1"/>
  <c r="I1596" i="1"/>
  <c r="H1596" i="1" s="1"/>
  <c r="Z1595" i="1"/>
  <c r="AA1595" i="1" s="1"/>
  <c r="AH1595" i="1" s="1"/>
  <c r="C1596" i="1"/>
  <c r="AB1600" i="1"/>
  <c r="T1571" i="1"/>
  <c r="AF1571" i="1" s="1"/>
  <c r="S1572" i="1"/>
  <c r="A1597" i="1"/>
  <c r="X1596" i="1"/>
  <c r="K1596" i="1"/>
  <c r="J1573" i="1" l="1"/>
  <c r="Q1575" i="1"/>
  <c r="L1576" i="1"/>
  <c r="M1575" i="1"/>
  <c r="N1575" i="1" s="1"/>
  <c r="P1575" i="1"/>
  <c r="AC1574" i="1"/>
  <c r="AE1574" i="1" s="1"/>
  <c r="G1574" i="1"/>
  <c r="F1574" i="1" s="1"/>
  <c r="J1574" i="1" s="1"/>
  <c r="A1598" i="1"/>
  <c r="X1597" i="1"/>
  <c r="K1597" i="1"/>
  <c r="AB1601" i="1"/>
  <c r="T1572" i="1"/>
  <c r="AF1572" i="1" s="1"/>
  <c r="S1573" i="1"/>
  <c r="Z1596" i="1"/>
  <c r="AA1596" i="1" s="1"/>
  <c r="AH1596" i="1" s="1"/>
  <c r="I1597" i="1"/>
  <c r="H1597" i="1" s="1"/>
  <c r="Y1596" i="1"/>
  <c r="C1597" i="1"/>
  <c r="AJ1597" i="1"/>
  <c r="AC1575" i="1" l="1"/>
  <c r="AE1575" i="1" s="1"/>
  <c r="G1575" i="1"/>
  <c r="F1575" i="1" s="1"/>
  <c r="J1575" i="1" s="1"/>
  <c r="M1576" i="1"/>
  <c r="N1576" i="1" s="1"/>
  <c r="P1576" i="1"/>
  <c r="Q1576" i="1"/>
  <c r="L1577" i="1"/>
  <c r="O1574" i="1"/>
  <c r="R1574" i="1" s="1"/>
  <c r="T1573" i="1"/>
  <c r="AF1573" i="1" s="1"/>
  <c r="S1574" i="1"/>
  <c r="Y1597" i="1"/>
  <c r="I1598" i="1"/>
  <c r="H1598" i="1" s="1"/>
  <c r="Z1597" i="1"/>
  <c r="AA1597" i="1" s="1"/>
  <c r="AH1597" i="1" s="1"/>
  <c r="C1598" i="1"/>
  <c r="AJ1598" i="1"/>
  <c r="AB1602" i="1"/>
  <c r="K1598" i="1"/>
  <c r="X1598" i="1"/>
  <c r="A1599" i="1"/>
  <c r="O1575" i="1" l="1"/>
  <c r="R1575" i="1" s="1"/>
  <c r="M1577" i="1"/>
  <c r="N1577" i="1" s="1"/>
  <c r="Q1577" i="1"/>
  <c r="P1577" i="1"/>
  <c r="L1578" i="1"/>
  <c r="AC1576" i="1"/>
  <c r="AE1576" i="1" s="1"/>
  <c r="G1576" i="1"/>
  <c r="F1576" i="1" s="1"/>
  <c r="O1576" i="1" s="1"/>
  <c r="R1576" i="1" s="1"/>
  <c r="Z1598" i="1"/>
  <c r="AA1598" i="1" s="1"/>
  <c r="AH1598" i="1" s="1"/>
  <c r="C1599" i="1"/>
  <c r="Y1598" i="1"/>
  <c r="AJ1599" i="1"/>
  <c r="I1599" i="1"/>
  <c r="H1599" i="1" s="1"/>
  <c r="T1574" i="1"/>
  <c r="AF1574" i="1" s="1"/>
  <c r="S1575" i="1"/>
  <c r="A1600" i="1"/>
  <c r="K1599" i="1"/>
  <c r="X1599" i="1"/>
  <c r="AB1603" i="1"/>
  <c r="J1576" i="1" l="1"/>
  <c r="L1579" i="1"/>
  <c r="M1578" i="1"/>
  <c r="N1578" i="1" s="1"/>
  <c r="P1578" i="1"/>
  <c r="Q1578" i="1"/>
  <c r="G1577" i="1"/>
  <c r="F1577" i="1" s="1"/>
  <c r="O1577" i="1" s="1"/>
  <c r="R1577" i="1" s="1"/>
  <c r="AC1577" i="1"/>
  <c r="AE1577" i="1" s="1"/>
  <c r="Y1599" i="1"/>
  <c r="I1600" i="1"/>
  <c r="H1600" i="1" s="1"/>
  <c r="Z1599" i="1"/>
  <c r="AA1599" i="1" s="1"/>
  <c r="AH1599" i="1" s="1"/>
  <c r="C1600" i="1"/>
  <c r="AJ1600" i="1"/>
  <c r="T1575" i="1"/>
  <c r="AF1575" i="1" s="1"/>
  <c r="S1576" i="1"/>
  <c r="AB1604" i="1"/>
  <c r="K1600" i="1"/>
  <c r="X1600" i="1"/>
  <c r="A1601" i="1"/>
  <c r="AC1578" i="1" l="1"/>
  <c r="AE1578" i="1" s="1"/>
  <c r="G1578" i="1"/>
  <c r="F1578" i="1" s="1"/>
  <c r="J1578" i="1" s="1"/>
  <c r="J1577" i="1"/>
  <c r="Q1579" i="1"/>
  <c r="L1580" i="1"/>
  <c r="M1579" i="1"/>
  <c r="N1579" i="1" s="1"/>
  <c r="P1579" i="1"/>
  <c r="T1576" i="1"/>
  <c r="AF1576" i="1" s="1"/>
  <c r="S1577" i="1"/>
  <c r="A1602" i="1"/>
  <c r="K1601" i="1"/>
  <c r="X1601" i="1"/>
  <c r="AB1605" i="1"/>
  <c r="Z1600" i="1"/>
  <c r="AA1600" i="1" s="1"/>
  <c r="AH1600" i="1" s="1"/>
  <c r="C1601" i="1"/>
  <c r="AJ1601" i="1"/>
  <c r="Y1600" i="1"/>
  <c r="I1601" i="1"/>
  <c r="H1601" i="1" s="1"/>
  <c r="O1578" i="1" l="1"/>
  <c r="R1578" i="1" s="1"/>
  <c r="AC1579" i="1"/>
  <c r="AE1579" i="1" s="1"/>
  <c r="G1579" i="1"/>
  <c r="F1579" i="1" s="1"/>
  <c r="O1579" i="1" s="1"/>
  <c r="R1579" i="1" s="1"/>
  <c r="L1581" i="1"/>
  <c r="M1580" i="1"/>
  <c r="N1580" i="1" s="1"/>
  <c r="P1580" i="1"/>
  <c r="Q1580" i="1"/>
  <c r="AB1606" i="1"/>
  <c r="X1602" i="1"/>
  <c r="A1603" i="1"/>
  <c r="K1602" i="1"/>
  <c r="Y1601" i="1"/>
  <c r="C1602" i="1"/>
  <c r="Z1601" i="1"/>
  <c r="AA1601" i="1" s="1"/>
  <c r="AH1601" i="1" s="1"/>
  <c r="AJ1602" i="1"/>
  <c r="I1602" i="1"/>
  <c r="H1602" i="1" s="1"/>
  <c r="T1577" i="1"/>
  <c r="AF1577" i="1" s="1"/>
  <c r="S1578" i="1"/>
  <c r="J1579" i="1" l="1"/>
  <c r="AC1580" i="1"/>
  <c r="AE1580" i="1" s="1"/>
  <c r="G1580" i="1"/>
  <c r="F1580" i="1" s="1"/>
  <c r="O1580" i="1" s="1"/>
  <c r="R1580" i="1" s="1"/>
  <c r="M1581" i="1"/>
  <c r="N1581" i="1" s="1"/>
  <c r="P1581" i="1"/>
  <c r="Q1581" i="1"/>
  <c r="L1582" i="1"/>
  <c r="K1603" i="1"/>
  <c r="X1603" i="1"/>
  <c r="A1604" i="1"/>
  <c r="Z1602" i="1"/>
  <c r="AA1602" i="1" s="1"/>
  <c r="AH1602" i="1" s="1"/>
  <c r="I1603" i="1"/>
  <c r="H1603" i="1" s="1"/>
  <c r="Y1602" i="1"/>
  <c r="C1603" i="1"/>
  <c r="AJ1603" i="1"/>
  <c r="T1578" i="1"/>
  <c r="AF1578" i="1" s="1"/>
  <c r="S1579" i="1"/>
  <c r="AB1607" i="1"/>
  <c r="J1580" i="1" l="1"/>
  <c r="M1582" i="1"/>
  <c r="N1582" i="1" s="1"/>
  <c r="P1582" i="1"/>
  <c r="Q1582" i="1"/>
  <c r="L1583" i="1"/>
  <c r="AC1581" i="1"/>
  <c r="AE1581" i="1" s="1"/>
  <c r="G1581" i="1"/>
  <c r="F1581" i="1" s="1"/>
  <c r="O1581" i="1" s="1"/>
  <c r="R1581" i="1" s="1"/>
  <c r="X1604" i="1"/>
  <c r="K1604" i="1"/>
  <c r="A1605" i="1"/>
  <c r="T1579" i="1"/>
  <c r="AF1579" i="1" s="1"/>
  <c r="S1580" i="1"/>
  <c r="AB1608" i="1"/>
  <c r="Y1603" i="1"/>
  <c r="C1604" i="1"/>
  <c r="Z1603" i="1"/>
  <c r="AA1603" i="1" s="1"/>
  <c r="AH1603" i="1" s="1"/>
  <c r="AJ1604" i="1"/>
  <c r="I1604" i="1"/>
  <c r="H1604" i="1" s="1"/>
  <c r="J1581" i="1" l="1"/>
  <c r="P1583" i="1"/>
  <c r="Q1583" i="1"/>
  <c r="L1584" i="1"/>
  <c r="M1583" i="1"/>
  <c r="N1583" i="1" s="1"/>
  <c r="G1582" i="1"/>
  <c r="F1582" i="1" s="1"/>
  <c r="J1582" i="1" s="1"/>
  <c r="AC1582" i="1"/>
  <c r="AE1582" i="1" s="1"/>
  <c r="Z1604" i="1"/>
  <c r="AA1604" i="1" s="1"/>
  <c r="AH1604" i="1" s="1"/>
  <c r="C1605" i="1"/>
  <c r="AJ1605" i="1"/>
  <c r="Y1604" i="1"/>
  <c r="I1605" i="1"/>
  <c r="H1605" i="1" s="1"/>
  <c r="AB1609" i="1"/>
  <c r="K1605" i="1"/>
  <c r="X1605" i="1"/>
  <c r="A1606" i="1"/>
  <c r="T1580" i="1"/>
  <c r="AF1580" i="1" s="1"/>
  <c r="S1581" i="1"/>
  <c r="AC1583" i="1" l="1"/>
  <c r="AE1583" i="1" s="1"/>
  <c r="G1583" i="1"/>
  <c r="F1583" i="1" s="1"/>
  <c r="O1583" i="1" s="1"/>
  <c r="R1583" i="1" s="1"/>
  <c r="P1584" i="1"/>
  <c r="L1585" i="1"/>
  <c r="Q1584" i="1"/>
  <c r="M1584" i="1"/>
  <c r="N1584" i="1" s="1"/>
  <c r="O1582" i="1"/>
  <c r="R1582" i="1" s="1"/>
  <c r="X1606" i="1"/>
  <c r="K1606" i="1"/>
  <c r="A1607" i="1"/>
  <c r="T1581" i="1"/>
  <c r="AF1581" i="1" s="1"/>
  <c r="S1582" i="1"/>
  <c r="Y1605" i="1"/>
  <c r="I1606" i="1"/>
  <c r="H1606" i="1" s="1"/>
  <c r="Z1605" i="1"/>
  <c r="AA1605" i="1" s="1"/>
  <c r="AH1605" i="1" s="1"/>
  <c r="C1606" i="1"/>
  <c r="AJ1606" i="1"/>
  <c r="AB1610" i="1"/>
  <c r="J1583" i="1" l="1"/>
  <c r="G1584" i="1"/>
  <c r="F1584" i="1" s="1"/>
  <c r="O1584" i="1" s="1"/>
  <c r="R1584" i="1" s="1"/>
  <c r="AC1584" i="1"/>
  <c r="AE1584" i="1" s="1"/>
  <c r="M1585" i="1"/>
  <c r="N1585" i="1" s="1"/>
  <c r="L1586" i="1"/>
  <c r="T1582" i="1"/>
  <c r="AF1582" i="1" s="1"/>
  <c r="S1583" i="1"/>
  <c r="AB1611" i="1"/>
  <c r="C1607" i="1"/>
  <c r="Z1606" i="1"/>
  <c r="AA1606" i="1" s="1"/>
  <c r="AH1606" i="1" s="1"/>
  <c r="AJ1607" i="1"/>
  <c r="I1607" i="1"/>
  <c r="H1607" i="1" s="1"/>
  <c r="Y1606" i="1"/>
  <c r="K1607" i="1"/>
  <c r="A1608" i="1"/>
  <c r="X1607" i="1"/>
  <c r="J1584" i="1" l="1"/>
  <c r="P1585" i="1"/>
  <c r="Q1585" i="1" s="1"/>
  <c r="Q1586" i="1" s="1"/>
  <c r="M1586" i="1"/>
  <c r="N1586" i="1" s="1"/>
  <c r="L1587" i="1"/>
  <c r="G1585" i="1"/>
  <c r="F1585" i="1" s="1"/>
  <c r="O1585" i="1" s="1"/>
  <c r="AC1585" i="1"/>
  <c r="AE1585" i="1" s="1"/>
  <c r="AB1612" i="1"/>
  <c r="Z1607" i="1"/>
  <c r="AA1607" i="1" s="1"/>
  <c r="AH1607" i="1" s="1"/>
  <c r="C1608" i="1"/>
  <c r="Y1607" i="1"/>
  <c r="AJ1608" i="1"/>
  <c r="I1608" i="1"/>
  <c r="H1608" i="1" s="1"/>
  <c r="T1583" i="1"/>
  <c r="AF1583" i="1" s="1"/>
  <c r="S1584" i="1"/>
  <c r="X1608" i="1"/>
  <c r="K1608" i="1"/>
  <c r="A1609" i="1"/>
  <c r="Q1587" i="1" l="1"/>
  <c r="P1586" i="1"/>
  <c r="P1587" i="1" s="1"/>
  <c r="J1585" i="1"/>
  <c r="L1588" i="1"/>
  <c r="M1587" i="1"/>
  <c r="N1587" i="1" s="1"/>
  <c r="G1586" i="1"/>
  <c r="F1586" i="1" s="1"/>
  <c r="O1586" i="1" s="1"/>
  <c r="R1586" i="1" s="1"/>
  <c r="AC1586" i="1"/>
  <c r="AE1586" i="1" s="1"/>
  <c r="A1610" i="1"/>
  <c r="K1609" i="1"/>
  <c r="X1609" i="1"/>
  <c r="AB1613" i="1"/>
  <c r="Y1608" i="1"/>
  <c r="C1609" i="1"/>
  <c r="Z1608" i="1"/>
  <c r="AA1608" i="1" s="1"/>
  <c r="AH1608" i="1" s="1"/>
  <c r="AJ1609" i="1"/>
  <c r="I1609" i="1"/>
  <c r="H1609" i="1" s="1"/>
  <c r="T1584" i="1"/>
  <c r="S1585" i="1"/>
  <c r="R1585" i="1"/>
  <c r="G1587" i="1" l="1"/>
  <c r="F1587" i="1" s="1"/>
  <c r="J1587" i="1" s="1"/>
  <c r="AC1587" i="1"/>
  <c r="AE1587" i="1" s="1"/>
  <c r="L1589" i="1"/>
  <c r="M1588" i="1"/>
  <c r="N1588" i="1" s="1"/>
  <c r="J1586" i="1"/>
  <c r="P1588" i="1"/>
  <c r="Q1588" i="1"/>
  <c r="AF1584" i="1"/>
  <c r="AA1584" i="1"/>
  <c r="AB1614" i="1"/>
  <c r="I1610" i="1"/>
  <c r="H1610" i="1" s="1"/>
  <c r="Z1609" i="1"/>
  <c r="AA1609" i="1" s="1"/>
  <c r="AH1609" i="1" s="1"/>
  <c r="C1610" i="1"/>
  <c r="Y1609" i="1"/>
  <c r="AJ1610" i="1"/>
  <c r="T1585" i="1"/>
  <c r="AF1585" i="1" s="1"/>
  <c r="S1586" i="1"/>
  <c r="K1610" i="1"/>
  <c r="X1610" i="1"/>
  <c r="A1611" i="1"/>
  <c r="O1587" i="1" l="1"/>
  <c r="R1587" i="1" s="1"/>
  <c r="G1588" i="1"/>
  <c r="F1588" i="1" s="1"/>
  <c r="O1588" i="1" s="1"/>
  <c r="R1588" i="1" s="1"/>
  <c r="AC1588" i="1"/>
  <c r="AE1588" i="1" s="1"/>
  <c r="Q1589" i="1"/>
  <c r="L1590" i="1"/>
  <c r="M1589" i="1"/>
  <c r="N1589" i="1" s="1"/>
  <c r="P1589" i="1"/>
  <c r="K1611" i="1"/>
  <c r="X1611" i="1"/>
  <c r="A1612" i="1"/>
  <c r="T1586" i="1"/>
  <c r="AF1586" i="1" s="1"/>
  <c r="S1587" i="1"/>
  <c r="AB1615" i="1"/>
  <c r="Z1610" i="1"/>
  <c r="AA1610" i="1" s="1"/>
  <c r="AH1610" i="1" s="1"/>
  <c r="C1611" i="1"/>
  <c r="Y1610" i="1"/>
  <c r="AJ1611" i="1"/>
  <c r="I1611" i="1"/>
  <c r="H1611" i="1" s="1"/>
  <c r="AH1584" i="1"/>
  <c r="J1588" i="1" l="1"/>
  <c r="AC1589" i="1"/>
  <c r="AE1589" i="1" s="1"/>
  <c r="G1589" i="1"/>
  <c r="F1589" i="1" s="1"/>
  <c r="J1589" i="1" s="1"/>
  <c r="Q1590" i="1"/>
  <c r="L1591" i="1"/>
  <c r="M1590" i="1"/>
  <c r="N1590" i="1" s="1"/>
  <c r="P1590" i="1"/>
  <c r="X1612" i="1"/>
  <c r="A1613" i="1"/>
  <c r="K1612" i="1"/>
  <c r="AB1616" i="1"/>
  <c r="Y1611" i="1"/>
  <c r="C1612" i="1"/>
  <c r="AJ1612" i="1"/>
  <c r="I1612" i="1"/>
  <c r="H1612" i="1" s="1"/>
  <c r="Z1611" i="1"/>
  <c r="AA1611" i="1" s="1"/>
  <c r="AH1611" i="1" s="1"/>
  <c r="T1587" i="1"/>
  <c r="AF1587" i="1" s="1"/>
  <c r="S1588" i="1"/>
  <c r="G1590" i="1" l="1"/>
  <c r="F1590" i="1" s="1"/>
  <c r="J1590" i="1" s="1"/>
  <c r="AC1590" i="1"/>
  <c r="AE1590" i="1" s="1"/>
  <c r="L1592" i="1"/>
  <c r="P1591" i="1"/>
  <c r="M1591" i="1"/>
  <c r="N1591" i="1" s="1"/>
  <c r="Q1591" i="1"/>
  <c r="O1589" i="1"/>
  <c r="R1589" i="1" s="1"/>
  <c r="T1588" i="1"/>
  <c r="AF1588" i="1" s="1"/>
  <c r="S1589" i="1"/>
  <c r="AB1617" i="1"/>
  <c r="A1614" i="1"/>
  <c r="X1613" i="1"/>
  <c r="K1613" i="1"/>
  <c r="I1613" i="1"/>
  <c r="H1613" i="1" s="1"/>
  <c r="Z1612" i="1"/>
  <c r="C1613" i="1"/>
  <c r="AJ1613" i="1"/>
  <c r="Y1612" i="1"/>
  <c r="O1590" i="1" l="1"/>
  <c r="R1590" i="1" s="1"/>
  <c r="AC1591" i="1"/>
  <c r="AE1591" i="1" s="1"/>
  <c r="G1591" i="1"/>
  <c r="F1591" i="1" s="1"/>
  <c r="J1591" i="1" s="1"/>
  <c r="P1592" i="1"/>
  <c r="Q1592" i="1"/>
  <c r="L1593" i="1"/>
  <c r="M1592" i="1"/>
  <c r="N1592" i="1" s="1"/>
  <c r="Z1613" i="1"/>
  <c r="AA1613" i="1" s="1"/>
  <c r="AH1613" i="1" s="1"/>
  <c r="AJ1614" i="1"/>
  <c r="I1614" i="1"/>
  <c r="H1614" i="1" s="1"/>
  <c r="Y1613" i="1"/>
  <c r="C1614" i="1"/>
  <c r="A1615" i="1"/>
  <c r="X1614" i="1"/>
  <c r="K1614" i="1"/>
  <c r="T1589" i="1"/>
  <c r="AF1589" i="1" s="1"/>
  <c r="S1590" i="1"/>
  <c r="AB1618" i="1"/>
  <c r="G1592" i="1" l="1"/>
  <c r="F1592" i="1" s="1"/>
  <c r="O1592" i="1" s="1"/>
  <c r="R1592" i="1" s="1"/>
  <c r="AC1592" i="1"/>
  <c r="AE1592" i="1" s="1"/>
  <c r="Q1593" i="1"/>
  <c r="L1594" i="1"/>
  <c r="M1593" i="1"/>
  <c r="N1593" i="1" s="1"/>
  <c r="P1593" i="1"/>
  <c r="O1591" i="1"/>
  <c r="R1591" i="1" s="1"/>
  <c r="AB1619" i="1"/>
  <c r="T1590" i="1"/>
  <c r="AF1590" i="1" s="1"/>
  <c r="S1591" i="1"/>
  <c r="C1615" i="1"/>
  <c r="Y1614" i="1"/>
  <c r="AJ1615" i="1"/>
  <c r="I1615" i="1"/>
  <c r="H1615" i="1" s="1"/>
  <c r="Z1614" i="1"/>
  <c r="AA1614" i="1" s="1"/>
  <c r="AH1614" i="1" s="1"/>
  <c r="K1615" i="1"/>
  <c r="X1615" i="1"/>
  <c r="A1616" i="1"/>
  <c r="J1592" i="1" l="1"/>
  <c r="AC1593" i="1"/>
  <c r="AE1593" i="1" s="1"/>
  <c r="G1593" i="1"/>
  <c r="F1593" i="1" s="1"/>
  <c r="O1593" i="1" s="1"/>
  <c r="R1593" i="1" s="1"/>
  <c r="M1594" i="1"/>
  <c r="N1594" i="1" s="1"/>
  <c r="P1594" i="1"/>
  <c r="Q1594" i="1"/>
  <c r="L1595" i="1"/>
  <c r="K1616" i="1"/>
  <c r="A1617" i="1"/>
  <c r="X1616" i="1"/>
  <c r="T1591" i="1"/>
  <c r="AF1591" i="1" s="1"/>
  <c r="S1592" i="1"/>
  <c r="Y1615" i="1"/>
  <c r="AJ1616" i="1"/>
  <c r="I1616" i="1"/>
  <c r="H1616" i="1" s="1"/>
  <c r="Z1615" i="1"/>
  <c r="AA1615" i="1" s="1"/>
  <c r="AH1615" i="1" s="1"/>
  <c r="C1616" i="1"/>
  <c r="AB1620" i="1"/>
  <c r="Q1595" i="1" l="1"/>
  <c r="L1596" i="1"/>
  <c r="M1595" i="1"/>
  <c r="N1595" i="1" s="1"/>
  <c r="P1595" i="1"/>
  <c r="G1594" i="1"/>
  <c r="F1594" i="1" s="1"/>
  <c r="J1594" i="1" s="1"/>
  <c r="AC1594" i="1"/>
  <c r="AE1594" i="1" s="1"/>
  <c r="J1593" i="1"/>
  <c r="AJ1617" i="1"/>
  <c r="Z1616" i="1"/>
  <c r="AA1616" i="1" s="1"/>
  <c r="AH1616" i="1" s="1"/>
  <c r="I1617" i="1"/>
  <c r="H1617" i="1" s="1"/>
  <c r="Y1616" i="1"/>
  <c r="C1617" i="1"/>
  <c r="X1617" i="1"/>
  <c r="A1618" i="1"/>
  <c r="K1617" i="1"/>
  <c r="T1592" i="1"/>
  <c r="AF1592" i="1" s="1"/>
  <c r="S1593" i="1"/>
  <c r="AB1621" i="1"/>
  <c r="AC1595" i="1" l="1"/>
  <c r="AE1595" i="1" s="1"/>
  <c r="G1595" i="1"/>
  <c r="F1595" i="1" s="1"/>
  <c r="J1595" i="1" s="1"/>
  <c r="O1594" i="1"/>
  <c r="R1594" i="1" s="1"/>
  <c r="P1596" i="1"/>
  <c r="L1597" i="1"/>
  <c r="Q1596" i="1"/>
  <c r="M1596" i="1"/>
  <c r="N1596" i="1" s="1"/>
  <c r="T1593" i="1"/>
  <c r="AF1593" i="1" s="1"/>
  <c r="S1594" i="1"/>
  <c r="K1618" i="1"/>
  <c r="X1618" i="1"/>
  <c r="A1619" i="1"/>
  <c r="AB1622" i="1"/>
  <c r="Z1617" i="1"/>
  <c r="AA1617" i="1" s="1"/>
  <c r="AH1617" i="1" s="1"/>
  <c r="I1618" i="1"/>
  <c r="H1618" i="1" s="1"/>
  <c r="Y1617" i="1"/>
  <c r="C1618" i="1"/>
  <c r="AJ1618" i="1"/>
  <c r="O1595" i="1" l="1"/>
  <c r="R1595" i="1" s="1"/>
  <c r="L1598" i="1"/>
  <c r="P1597" i="1"/>
  <c r="Q1597" i="1"/>
  <c r="M1597" i="1"/>
  <c r="N1597" i="1" s="1"/>
  <c r="G1596" i="1"/>
  <c r="F1596" i="1" s="1"/>
  <c r="J1596" i="1" s="1"/>
  <c r="AC1596" i="1"/>
  <c r="AE1596" i="1" s="1"/>
  <c r="Y1618" i="1"/>
  <c r="C1619" i="1"/>
  <c r="AJ1619" i="1"/>
  <c r="I1619" i="1"/>
  <c r="H1619" i="1" s="1"/>
  <c r="Z1618" i="1"/>
  <c r="AA1618" i="1" s="1"/>
  <c r="AH1618" i="1" s="1"/>
  <c r="T1594" i="1"/>
  <c r="AF1594" i="1" s="1"/>
  <c r="S1595" i="1"/>
  <c r="X1619" i="1"/>
  <c r="K1619" i="1"/>
  <c r="A1620" i="1"/>
  <c r="AB1623" i="1"/>
  <c r="AC1597" i="1" l="1"/>
  <c r="AE1597" i="1" s="1"/>
  <c r="G1597" i="1"/>
  <c r="F1597" i="1" s="1"/>
  <c r="O1597" i="1" s="1"/>
  <c r="R1597" i="1" s="1"/>
  <c r="O1596" i="1"/>
  <c r="R1596" i="1" s="1"/>
  <c r="L1599" i="1"/>
  <c r="M1598" i="1"/>
  <c r="N1598" i="1" s="1"/>
  <c r="P1598" i="1"/>
  <c r="Q1598" i="1"/>
  <c r="X1620" i="1"/>
  <c r="A1621" i="1"/>
  <c r="K1620" i="1"/>
  <c r="Y1619" i="1"/>
  <c r="C1620" i="1"/>
  <c r="Z1619" i="1"/>
  <c r="AA1619" i="1" s="1"/>
  <c r="AH1619" i="1" s="1"/>
  <c r="AJ1620" i="1"/>
  <c r="I1620" i="1"/>
  <c r="H1620" i="1" s="1"/>
  <c r="AB1624" i="1"/>
  <c r="T1595" i="1"/>
  <c r="AF1595" i="1" s="1"/>
  <c r="S1596" i="1"/>
  <c r="J1597" i="1" l="1"/>
  <c r="G1598" i="1"/>
  <c r="F1598" i="1" s="1"/>
  <c r="J1598" i="1" s="1"/>
  <c r="AC1598" i="1"/>
  <c r="AE1598" i="1" s="1"/>
  <c r="P1599" i="1"/>
  <c r="M1599" i="1"/>
  <c r="N1599" i="1" s="1"/>
  <c r="Q1599" i="1"/>
  <c r="L1600" i="1"/>
  <c r="K1621" i="1"/>
  <c r="X1621" i="1"/>
  <c r="A1622" i="1"/>
  <c r="T1596" i="1"/>
  <c r="AF1596" i="1" s="1"/>
  <c r="S1597" i="1"/>
  <c r="AB1625" i="1"/>
  <c r="I1621" i="1"/>
  <c r="H1621" i="1" s="1"/>
  <c r="Z1620" i="1"/>
  <c r="AA1620" i="1" s="1"/>
  <c r="AH1620" i="1" s="1"/>
  <c r="C1621" i="1"/>
  <c r="AJ1621" i="1"/>
  <c r="Y1620" i="1"/>
  <c r="O1598" i="1" l="1"/>
  <c r="R1598" i="1" s="1"/>
  <c r="G1599" i="1"/>
  <c r="F1599" i="1" s="1"/>
  <c r="J1599" i="1" s="1"/>
  <c r="AC1599" i="1"/>
  <c r="AE1599" i="1" s="1"/>
  <c r="L1601" i="1"/>
  <c r="M1600" i="1"/>
  <c r="N1600" i="1" s="1"/>
  <c r="P1600" i="1"/>
  <c r="Q1600" i="1"/>
  <c r="AB1626" i="1"/>
  <c r="A1623" i="1"/>
  <c r="X1622" i="1"/>
  <c r="K1622" i="1"/>
  <c r="T1597" i="1"/>
  <c r="AF1597" i="1" s="1"/>
  <c r="S1598" i="1"/>
  <c r="Z1621" i="1"/>
  <c r="AA1621" i="1" s="1"/>
  <c r="AH1621" i="1" s="1"/>
  <c r="AJ1622" i="1"/>
  <c r="I1622" i="1"/>
  <c r="H1622" i="1" s="1"/>
  <c r="Y1621" i="1"/>
  <c r="C1622" i="1"/>
  <c r="O1599" i="1" l="1"/>
  <c r="R1599" i="1" s="1"/>
  <c r="AC1600" i="1"/>
  <c r="AE1600" i="1" s="1"/>
  <c r="G1600" i="1"/>
  <c r="F1600" i="1" s="1"/>
  <c r="O1600" i="1" s="1"/>
  <c r="R1600" i="1" s="1"/>
  <c r="M1601" i="1"/>
  <c r="N1601" i="1" s="1"/>
  <c r="L1602" i="1"/>
  <c r="P1601" i="1"/>
  <c r="Q1601" i="1"/>
  <c r="K1623" i="1"/>
  <c r="X1623" i="1"/>
  <c r="A1624" i="1"/>
  <c r="T1598" i="1"/>
  <c r="AF1598" i="1" s="1"/>
  <c r="S1599" i="1"/>
  <c r="AJ1623" i="1"/>
  <c r="Y1622" i="1"/>
  <c r="I1623" i="1"/>
  <c r="H1623" i="1" s="1"/>
  <c r="C1623" i="1"/>
  <c r="Z1622" i="1"/>
  <c r="AA1622" i="1" s="1"/>
  <c r="AH1622" i="1" s="1"/>
  <c r="AB1627" i="1"/>
  <c r="J1600" i="1" l="1"/>
  <c r="M1602" i="1"/>
  <c r="N1602" i="1" s="1"/>
  <c r="P1602" i="1"/>
  <c r="Q1602" i="1"/>
  <c r="L1603" i="1"/>
  <c r="G1601" i="1"/>
  <c r="F1601" i="1" s="1"/>
  <c r="O1601" i="1" s="1"/>
  <c r="R1601" i="1" s="1"/>
  <c r="AC1601" i="1"/>
  <c r="AE1601" i="1" s="1"/>
  <c r="AB1628" i="1"/>
  <c r="T1599" i="1"/>
  <c r="AF1599" i="1" s="1"/>
  <c r="S1600" i="1"/>
  <c r="K1624" i="1"/>
  <c r="X1624" i="1"/>
  <c r="A1625" i="1"/>
  <c r="Y1623" i="1"/>
  <c r="I1624" i="1"/>
  <c r="H1624" i="1" s="1"/>
  <c r="Z1623" i="1"/>
  <c r="AA1623" i="1" s="1"/>
  <c r="AH1623" i="1" s="1"/>
  <c r="C1624" i="1"/>
  <c r="AJ1624" i="1"/>
  <c r="J1601" i="1" l="1"/>
  <c r="M1603" i="1"/>
  <c r="N1603" i="1" s="1"/>
  <c r="P1603" i="1"/>
  <c r="Q1603" i="1"/>
  <c r="L1604" i="1"/>
  <c r="AC1602" i="1"/>
  <c r="AE1602" i="1" s="1"/>
  <c r="G1602" i="1"/>
  <c r="F1602" i="1" s="1"/>
  <c r="J1602" i="1" s="1"/>
  <c r="X1625" i="1"/>
  <c r="A1626" i="1"/>
  <c r="K1625" i="1"/>
  <c r="I1625" i="1"/>
  <c r="H1625" i="1" s="1"/>
  <c r="Z1624" i="1"/>
  <c r="AA1624" i="1" s="1"/>
  <c r="AH1624" i="1" s="1"/>
  <c r="C1625" i="1"/>
  <c r="AJ1625" i="1"/>
  <c r="Y1624" i="1"/>
  <c r="T1600" i="1"/>
  <c r="AF1600" i="1" s="1"/>
  <c r="S1601" i="1"/>
  <c r="AB1629" i="1"/>
  <c r="O1602" i="1" l="1"/>
  <c r="R1602" i="1" s="1"/>
  <c r="M1604" i="1"/>
  <c r="N1604" i="1" s="1"/>
  <c r="L1605" i="1"/>
  <c r="P1604" i="1"/>
  <c r="Q1604" i="1"/>
  <c r="AC1603" i="1"/>
  <c r="AE1603" i="1" s="1"/>
  <c r="G1603" i="1"/>
  <c r="F1603" i="1" s="1"/>
  <c r="O1603" i="1" s="1"/>
  <c r="R1603" i="1" s="1"/>
  <c r="AB1630" i="1"/>
  <c r="T1601" i="1"/>
  <c r="AF1601" i="1" s="1"/>
  <c r="S1602" i="1"/>
  <c r="Z1625" i="1"/>
  <c r="AA1625" i="1" s="1"/>
  <c r="AH1625" i="1" s="1"/>
  <c r="AJ1626" i="1"/>
  <c r="I1626" i="1"/>
  <c r="H1626" i="1" s="1"/>
  <c r="Y1625" i="1"/>
  <c r="C1626" i="1"/>
  <c r="X1626" i="1"/>
  <c r="K1626" i="1"/>
  <c r="A1627" i="1"/>
  <c r="J1603" i="1" l="1"/>
  <c r="M1605" i="1"/>
  <c r="N1605" i="1" s="1"/>
  <c r="Q1605" i="1"/>
  <c r="L1606" i="1"/>
  <c r="P1605" i="1"/>
  <c r="G1604" i="1"/>
  <c r="F1604" i="1" s="1"/>
  <c r="O1604" i="1" s="1"/>
  <c r="R1604" i="1" s="1"/>
  <c r="AC1604" i="1"/>
  <c r="AE1604" i="1" s="1"/>
  <c r="I1627" i="1"/>
  <c r="H1627" i="1" s="1"/>
  <c r="Y1626" i="1"/>
  <c r="C1627" i="1"/>
  <c r="Z1626" i="1"/>
  <c r="AA1626" i="1" s="1"/>
  <c r="AH1626" i="1" s="1"/>
  <c r="AJ1627" i="1"/>
  <c r="T1602" i="1"/>
  <c r="AF1602" i="1" s="1"/>
  <c r="S1603" i="1"/>
  <c r="AB1631" i="1"/>
  <c r="X1627" i="1"/>
  <c r="A1628" i="1"/>
  <c r="K1627" i="1"/>
  <c r="J1604" i="1" l="1"/>
  <c r="M1606" i="1"/>
  <c r="N1606" i="1" s="1"/>
  <c r="P1606" i="1"/>
  <c r="Q1606" i="1"/>
  <c r="L1607" i="1"/>
  <c r="AC1605" i="1"/>
  <c r="AE1605" i="1" s="1"/>
  <c r="G1605" i="1"/>
  <c r="F1605" i="1" s="1"/>
  <c r="J1605" i="1" s="1"/>
  <c r="AB1632" i="1"/>
  <c r="Y1627" i="1"/>
  <c r="C1628" i="1"/>
  <c r="AJ1628" i="1"/>
  <c r="Z1627" i="1"/>
  <c r="AA1627" i="1" s="1"/>
  <c r="AH1627" i="1" s="1"/>
  <c r="I1628" i="1"/>
  <c r="H1628" i="1" s="1"/>
  <c r="X1628" i="1"/>
  <c r="A1629" i="1"/>
  <c r="K1628" i="1"/>
  <c r="T1603" i="1"/>
  <c r="AF1603" i="1" s="1"/>
  <c r="S1604" i="1"/>
  <c r="Q1607" i="1" l="1"/>
  <c r="L1608" i="1"/>
  <c r="M1607" i="1"/>
  <c r="N1607" i="1" s="1"/>
  <c r="P1607" i="1"/>
  <c r="O1605" i="1"/>
  <c r="R1605" i="1" s="1"/>
  <c r="G1606" i="1"/>
  <c r="F1606" i="1" s="1"/>
  <c r="O1606" i="1" s="1"/>
  <c r="R1606" i="1" s="1"/>
  <c r="AC1606" i="1"/>
  <c r="AE1606" i="1" s="1"/>
  <c r="Z1628" i="1"/>
  <c r="AA1628" i="1" s="1"/>
  <c r="AH1628" i="1" s="1"/>
  <c r="C1629" i="1"/>
  <c r="AJ1629" i="1"/>
  <c r="Y1628" i="1"/>
  <c r="I1629" i="1"/>
  <c r="H1629" i="1" s="1"/>
  <c r="AB1633" i="1"/>
  <c r="T1604" i="1"/>
  <c r="AF1604" i="1" s="1"/>
  <c r="S1605" i="1"/>
  <c r="A1630" i="1"/>
  <c r="X1629" i="1"/>
  <c r="K1629" i="1"/>
  <c r="AC1607" i="1" l="1"/>
  <c r="AE1607" i="1" s="1"/>
  <c r="G1607" i="1"/>
  <c r="F1607" i="1" s="1"/>
  <c r="O1607" i="1" s="1"/>
  <c r="R1607" i="1" s="1"/>
  <c r="J1606" i="1"/>
  <c r="P1608" i="1"/>
  <c r="M1608" i="1"/>
  <c r="N1608" i="1" s="1"/>
  <c r="Q1608" i="1"/>
  <c r="L1609" i="1"/>
  <c r="Z1629" i="1"/>
  <c r="AA1629" i="1" s="1"/>
  <c r="AH1629" i="1" s="1"/>
  <c r="I1630" i="1"/>
  <c r="H1630" i="1" s="1"/>
  <c r="Y1629" i="1"/>
  <c r="C1630" i="1"/>
  <c r="AJ1630" i="1"/>
  <c r="AB1634" i="1"/>
  <c r="X1630" i="1"/>
  <c r="K1630" i="1"/>
  <c r="A1631" i="1"/>
  <c r="T1605" i="1"/>
  <c r="AF1605" i="1" s="1"/>
  <c r="S1606" i="1"/>
  <c r="J1607" i="1" l="1"/>
  <c r="AC1608" i="1"/>
  <c r="AE1608" i="1" s="1"/>
  <c r="G1608" i="1"/>
  <c r="F1608" i="1" s="1"/>
  <c r="J1608" i="1" s="1"/>
  <c r="P1609" i="1"/>
  <c r="M1609" i="1"/>
  <c r="N1609" i="1" s="1"/>
  <c r="Q1609" i="1"/>
  <c r="L1610" i="1"/>
  <c r="T1606" i="1"/>
  <c r="AF1606" i="1" s="1"/>
  <c r="S1607" i="1"/>
  <c r="C1631" i="1"/>
  <c r="Y1630" i="1"/>
  <c r="AJ1631" i="1"/>
  <c r="I1631" i="1"/>
  <c r="H1631" i="1" s="1"/>
  <c r="Z1630" i="1"/>
  <c r="AA1630" i="1" s="1"/>
  <c r="AH1630" i="1" s="1"/>
  <c r="X1631" i="1"/>
  <c r="K1631" i="1"/>
  <c r="A1632" i="1"/>
  <c r="AB1635" i="1"/>
  <c r="O1608" i="1" l="1"/>
  <c r="R1608" i="1" s="1"/>
  <c r="P1610" i="1"/>
  <c r="M1610" i="1"/>
  <c r="N1610" i="1" s="1"/>
  <c r="Q1610" i="1"/>
  <c r="L1611" i="1"/>
  <c r="AC1609" i="1"/>
  <c r="AE1609" i="1" s="1"/>
  <c r="G1609" i="1"/>
  <c r="F1609" i="1" s="1"/>
  <c r="O1609" i="1" s="1"/>
  <c r="R1609" i="1" s="1"/>
  <c r="Y1631" i="1"/>
  <c r="C1632" i="1"/>
  <c r="Z1631" i="1"/>
  <c r="AA1631" i="1" s="1"/>
  <c r="AH1631" i="1" s="1"/>
  <c r="AJ1632" i="1"/>
  <c r="I1632" i="1"/>
  <c r="H1632" i="1" s="1"/>
  <c r="X1632" i="1"/>
  <c r="A1633" i="1"/>
  <c r="K1632" i="1"/>
  <c r="AB1636" i="1"/>
  <c r="T1607" i="1"/>
  <c r="AF1607" i="1" s="1"/>
  <c r="S1608" i="1"/>
  <c r="Q1611" i="1" l="1"/>
  <c r="M1611" i="1"/>
  <c r="N1611" i="1" s="1"/>
  <c r="L1612" i="1"/>
  <c r="P1611" i="1"/>
  <c r="G1610" i="1"/>
  <c r="F1610" i="1" s="1"/>
  <c r="J1610" i="1" s="1"/>
  <c r="AC1610" i="1"/>
  <c r="AE1610" i="1" s="1"/>
  <c r="J1609" i="1"/>
  <c r="T1608" i="1"/>
  <c r="AF1608" i="1" s="1"/>
  <c r="S1609" i="1"/>
  <c r="A1634" i="1"/>
  <c r="X1633" i="1"/>
  <c r="K1633" i="1"/>
  <c r="I1633" i="1"/>
  <c r="H1633" i="1" s="1"/>
  <c r="Z1632" i="1"/>
  <c r="AA1632" i="1" s="1"/>
  <c r="AH1632" i="1" s="1"/>
  <c r="C1633" i="1"/>
  <c r="Y1632" i="1"/>
  <c r="AJ1633" i="1"/>
  <c r="AB1637" i="1"/>
  <c r="M1612" i="1" l="1"/>
  <c r="N1612" i="1" s="1"/>
  <c r="P1612" i="1"/>
  <c r="L1613" i="1"/>
  <c r="Q1612" i="1"/>
  <c r="G1611" i="1"/>
  <c r="F1611" i="1" s="1"/>
  <c r="O1611" i="1" s="1"/>
  <c r="R1611" i="1" s="1"/>
  <c r="AC1611" i="1"/>
  <c r="AE1611" i="1" s="1"/>
  <c r="O1610" i="1"/>
  <c r="R1610" i="1" s="1"/>
  <c r="AB1638" i="1"/>
  <c r="Z1633" i="1"/>
  <c r="AA1633" i="1" s="1"/>
  <c r="AH1633" i="1" s="1"/>
  <c r="AJ1634" i="1"/>
  <c r="I1634" i="1"/>
  <c r="H1634" i="1" s="1"/>
  <c r="Y1633" i="1"/>
  <c r="C1634" i="1"/>
  <c r="T1609" i="1"/>
  <c r="AF1609" i="1" s="1"/>
  <c r="S1610" i="1"/>
  <c r="K1634" i="1"/>
  <c r="A1635" i="1"/>
  <c r="X1634" i="1"/>
  <c r="J1611" i="1" l="1"/>
  <c r="M1613" i="1"/>
  <c r="N1613" i="1" s="1"/>
  <c r="L1614" i="1"/>
  <c r="G1612" i="1"/>
  <c r="F1612" i="1" s="1"/>
  <c r="J1612" i="1" s="1"/>
  <c r="AC1612" i="1"/>
  <c r="AE1612" i="1" s="1"/>
  <c r="K1635" i="1"/>
  <c r="X1635" i="1"/>
  <c r="A1636" i="1"/>
  <c r="T1610" i="1"/>
  <c r="AF1610" i="1" s="1"/>
  <c r="S1611" i="1"/>
  <c r="C1635" i="1"/>
  <c r="Y1634" i="1"/>
  <c r="AJ1635" i="1"/>
  <c r="I1635" i="1"/>
  <c r="H1635" i="1" s="1"/>
  <c r="Z1634" i="1"/>
  <c r="AA1634" i="1" s="1"/>
  <c r="AH1634" i="1" s="1"/>
  <c r="AB1639" i="1"/>
  <c r="O1612" i="1" l="1"/>
  <c r="R1612" i="1" s="1"/>
  <c r="M1614" i="1"/>
  <c r="N1614" i="1" s="1"/>
  <c r="L1615" i="1"/>
  <c r="G1613" i="1"/>
  <c r="F1613" i="1" s="1"/>
  <c r="J1613" i="1" s="1"/>
  <c r="AC1613" i="1"/>
  <c r="AE1613" i="1" s="1"/>
  <c r="K1636" i="1"/>
  <c r="A1637" i="1"/>
  <c r="X1636" i="1"/>
  <c r="AB1640" i="1"/>
  <c r="T1611" i="1"/>
  <c r="AF1611" i="1" s="1"/>
  <c r="S1612" i="1"/>
  <c r="Y1635" i="1"/>
  <c r="AJ1636" i="1"/>
  <c r="I1636" i="1"/>
  <c r="H1636" i="1" s="1"/>
  <c r="Z1635" i="1"/>
  <c r="AA1635" i="1" s="1"/>
  <c r="AH1635" i="1" s="1"/>
  <c r="C1636" i="1"/>
  <c r="P1613" i="1" l="1"/>
  <c r="P1614" i="1" s="1"/>
  <c r="P1615" i="1" s="1"/>
  <c r="O1613" i="1"/>
  <c r="L1616" i="1"/>
  <c r="M1615" i="1"/>
  <c r="N1615" i="1" s="1"/>
  <c r="AC1614" i="1"/>
  <c r="AE1614" i="1" s="1"/>
  <c r="G1614" i="1"/>
  <c r="F1614" i="1" s="1"/>
  <c r="J1614" i="1" s="1"/>
  <c r="AB1641" i="1"/>
  <c r="Z1636" i="1"/>
  <c r="AA1636" i="1" s="1"/>
  <c r="AH1636" i="1" s="1"/>
  <c r="C1637" i="1"/>
  <c r="Y1636" i="1"/>
  <c r="AJ1637" i="1"/>
  <c r="I1637" i="1"/>
  <c r="H1637" i="1" s="1"/>
  <c r="T1612" i="1"/>
  <c r="S1613" i="1"/>
  <c r="K1637" i="1"/>
  <c r="X1637" i="1"/>
  <c r="A1638" i="1"/>
  <c r="Q1613" i="1" l="1"/>
  <c r="Q1614" i="1" s="1"/>
  <c r="Q1615" i="1" s="1"/>
  <c r="Q1616" i="1" s="1"/>
  <c r="O1614" i="1"/>
  <c r="AC1615" i="1"/>
  <c r="AE1615" i="1" s="1"/>
  <c r="G1615" i="1"/>
  <c r="F1615" i="1" s="1"/>
  <c r="J1615" i="1" s="1"/>
  <c r="M1616" i="1"/>
  <c r="N1616" i="1" s="1"/>
  <c r="L1617" i="1"/>
  <c r="P1616" i="1"/>
  <c r="T1613" i="1"/>
  <c r="AF1613" i="1" s="1"/>
  <c r="S1614" i="1"/>
  <c r="AF1612" i="1"/>
  <c r="AA1612" i="1"/>
  <c r="AB1642" i="1"/>
  <c r="I1638" i="1"/>
  <c r="H1638" i="1" s="1"/>
  <c r="Y1637" i="1"/>
  <c r="C1638" i="1"/>
  <c r="Z1637" i="1"/>
  <c r="AA1637" i="1" s="1"/>
  <c r="AH1637" i="1" s="1"/>
  <c r="AJ1638" i="1"/>
  <c r="X1638" i="1"/>
  <c r="K1638" i="1"/>
  <c r="A1639" i="1"/>
  <c r="R1614" i="1" l="1"/>
  <c r="O1615" i="1"/>
  <c r="R1615" i="1" s="1"/>
  <c r="R1613" i="1"/>
  <c r="M1617" i="1"/>
  <c r="N1617" i="1" s="1"/>
  <c r="P1617" i="1"/>
  <c r="Q1617" i="1"/>
  <c r="L1618" i="1"/>
  <c r="AC1616" i="1"/>
  <c r="AE1616" i="1" s="1"/>
  <c r="G1616" i="1"/>
  <c r="F1616" i="1" s="1"/>
  <c r="O1616" i="1" s="1"/>
  <c r="R1616" i="1" s="1"/>
  <c r="K1639" i="1"/>
  <c r="A1640" i="1"/>
  <c r="X1639" i="1"/>
  <c r="T1614" i="1"/>
  <c r="AF1614" i="1" s="1"/>
  <c r="S1615" i="1"/>
  <c r="Y1638" i="1"/>
  <c r="C1639" i="1"/>
  <c r="Z1638" i="1"/>
  <c r="AA1638" i="1" s="1"/>
  <c r="AH1638" i="1" s="1"/>
  <c r="AJ1639" i="1"/>
  <c r="I1639" i="1"/>
  <c r="H1639" i="1" s="1"/>
  <c r="AB1643" i="1"/>
  <c r="AH1612" i="1"/>
  <c r="J1616" i="1" l="1"/>
  <c r="Q1618" i="1"/>
  <c r="L1619" i="1"/>
  <c r="M1618" i="1"/>
  <c r="N1618" i="1" s="1"/>
  <c r="P1618" i="1"/>
  <c r="G1617" i="1"/>
  <c r="F1617" i="1" s="1"/>
  <c r="J1617" i="1" s="1"/>
  <c r="AC1617" i="1"/>
  <c r="AE1617" i="1" s="1"/>
  <c r="K1640" i="1"/>
  <c r="A1641" i="1"/>
  <c r="X1640" i="1"/>
  <c r="AB1644" i="1"/>
  <c r="T1615" i="1"/>
  <c r="AF1615" i="1" s="1"/>
  <c r="S1616" i="1"/>
  <c r="AJ1640" i="1"/>
  <c r="Z1639" i="1"/>
  <c r="AA1639" i="1" s="1"/>
  <c r="AH1639" i="1" s="1"/>
  <c r="I1640" i="1"/>
  <c r="H1640" i="1" s="1"/>
  <c r="Y1639" i="1"/>
  <c r="C1640" i="1"/>
  <c r="O1617" i="1" l="1"/>
  <c r="R1617" i="1" s="1"/>
  <c r="G1618" i="1"/>
  <c r="F1618" i="1" s="1"/>
  <c r="O1618" i="1" s="1"/>
  <c r="R1618" i="1" s="1"/>
  <c r="AC1618" i="1"/>
  <c r="AE1618" i="1" s="1"/>
  <c r="M1619" i="1"/>
  <c r="N1619" i="1" s="1"/>
  <c r="L1620" i="1"/>
  <c r="P1619" i="1"/>
  <c r="Q1619" i="1"/>
  <c r="K1641" i="1"/>
  <c r="X1641" i="1"/>
  <c r="A1642" i="1"/>
  <c r="T1616" i="1"/>
  <c r="AF1616" i="1" s="1"/>
  <c r="S1617" i="1"/>
  <c r="AB1645" i="1"/>
  <c r="Z1640" i="1"/>
  <c r="AA1640" i="1" s="1"/>
  <c r="AH1640" i="1" s="1"/>
  <c r="C1641" i="1"/>
  <c r="Y1640" i="1"/>
  <c r="AJ1641" i="1"/>
  <c r="I1641" i="1"/>
  <c r="H1641" i="1" s="1"/>
  <c r="J1618" i="1" l="1"/>
  <c r="M1620" i="1"/>
  <c r="N1620" i="1" s="1"/>
  <c r="P1620" i="1"/>
  <c r="Q1620" i="1"/>
  <c r="L1621" i="1"/>
  <c r="AC1619" i="1"/>
  <c r="AE1619" i="1" s="1"/>
  <c r="G1619" i="1"/>
  <c r="F1619" i="1" s="1"/>
  <c r="J1619" i="1" s="1"/>
  <c r="AB1646" i="1"/>
  <c r="Y1641" i="1"/>
  <c r="C1642" i="1"/>
  <c r="AJ1642" i="1"/>
  <c r="I1642" i="1"/>
  <c r="H1642" i="1" s="1"/>
  <c r="Z1641" i="1"/>
  <c r="K1642" i="1"/>
  <c r="A1643" i="1"/>
  <c r="X1642" i="1"/>
  <c r="T1617" i="1"/>
  <c r="AF1617" i="1" s="1"/>
  <c r="S1618" i="1"/>
  <c r="O1619" i="1" l="1"/>
  <c r="R1619" i="1" s="1"/>
  <c r="Q1621" i="1"/>
  <c r="L1622" i="1"/>
  <c r="M1621" i="1"/>
  <c r="N1621" i="1" s="1"/>
  <c r="P1621" i="1"/>
  <c r="G1620" i="1"/>
  <c r="F1620" i="1" s="1"/>
  <c r="O1620" i="1" s="1"/>
  <c r="R1620" i="1" s="1"/>
  <c r="AC1620" i="1"/>
  <c r="AE1620" i="1" s="1"/>
  <c r="Z1642" i="1"/>
  <c r="AA1642" i="1" s="1"/>
  <c r="AH1642" i="1" s="1"/>
  <c r="C1643" i="1"/>
  <c r="AJ1643" i="1"/>
  <c r="Y1642" i="1"/>
  <c r="I1643" i="1"/>
  <c r="H1643" i="1" s="1"/>
  <c r="AB1647" i="1"/>
  <c r="T1618" i="1"/>
  <c r="AF1618" i="1" s="1"/>
  <c r="S1619" i="1"/>
  <c r="K1643" i="1"/>
  <c r="A1644" i="1"/>
  <c r="X1643" i="1"/>
  <c r="G1621" i="1" l="1"/>
  <c r="F1621" i="1" s="1"/>
  <c r="O1621" i="1" s="1"/>
  <c r="R1621" i="1" s="1"/>
  <c r="AC1621" i="1"/>
  <c r="AE1621" i="1" s="1"/>
  <c r="M1622" i="1"/>
  <c r="N1622" i="1" s="1"/>
  <c r="P1622" i="1"/>
  <c r="Q1622" i="1"/>
  <c r="L1623" i="1"/>
  <c r="J1620" i="1"/>
  <c r="Z1643" i="1"/>
  <c r="AA1643" i="1" s="1"/>
  <c r="AH1643" i="1" s="1"/>
  <c r="C1644" i="1"/>
  <c r="Y1643" i="1"/>
  <c r="AJ1644" i="1"/>
  <c r="I1644" i="1"/>
  <c r="H1644" i="1" s="1"/>
  <c r="AB1648" i="1"/>
  <c r="X1644" i="1"/>
  <c r="A1645" i="1"/>
  <c r="K1644" i="1"/>
  <c r="T1619" i="1"/>
  <c r="AF1619" i="1" s="1"/>
  <c r="S1620" i="1"/>
  <c r="J1621" i="1" l="1"/>
  <c r="M1623" i="1"/>
  <c r="N1623" i="1" s="1"/>
  <c r="P1623" i="1"/>
  <c r="Q1623" i="1"/>
  <c r="L1624" i="1"/>
  <c r="AC1622" i="1"/>
  <c r="AE1622" i="1" s="1"/>
  <c r="G1622" i="1"/>
  <c r="F1622" i="1" s="1"/>
  <c r="J1622" i="1" s="1"/>
  <c r="AB1649" i="1"/>
  <c r="T1620" i="1"/>
  <c r="AF1620" i="1" s="1"/>
  <c r="S1621" i="1"/>
  <c r="K1645" i="1"/>
  <c r="X1645" i="1"/>
  <c r="A1646" i="1"/>
  <c r="AJ1645" i="1"/>
  <c r="Y1644" i="1"/>
  <c r="I1645" i="1"/>
  <c r="H1645" i="1" s="1"/>
  <c r="Z1644" i="1"/>
  <c r="AA1644" i="1" s="1"/>
  <c r="AH1644" i="1" s="1"/>
  <c r="C1645" i="1"/>
  <c r="O1622" i="1" l="1"/>
  <c r="R1622" i="1" s="1"/>
  <c r="M1624" i="1"/>
  <c r="N1624" i="1" s="1"/>
  <c r="Q1624" i="1"/>
  <c r="P1624" i="1"/>
  <c r="L1625" i="1"/>
  <c r="AC1623" i="1"/>
  <c r="AE1623" i="1" s="1"/>
  <c r="G1623" i="1"/>
  <c r="F1623" i="1" s="1"/>
  <c r="J1623" i="1" s="1"/>
  <c r="K1646" i="1"/>
  <c r="A1647" i="1"/>
  <c r="X1646" i="1"/>
  <c r="T1621" i="1"/>
  <c r="AF1621" i="1" s="1"/>
  <c r="S1622" i="1"/>
  <c r="AB1650" i="1"/>
  <c r="Y1645" i="1"/>
  <c r="AJ1646" i="1"/>
  <c r="I1646" i="1"/>
  <c r="H1646" i="1" s="1"/>
  <c r="Z1645" i="1"/>
  <c r="AA1645" i="1" s="1"/>
  <c r="AH1645" i="1" s="1"/>
  <c r="C1646" i="1"/>
  <c r="O1623" i="1" l="1"/>
  <c r="R1623" i="1" s="1"/>
  <c r="L1626" i="1"/>
  <c r="M1625" i="1"/>
  <c r="N1625" i="1" s="1"/>
  <c r="Q1625" i="1"/>
  <c r="P1625" i="1"/>
  <c r="G1624" i="1"/>
  <c r="F1624" i="1" s="1"/>
  <c r="J1624" i="1" s="1"/>
  <c r="AC1624" i="1"/>
  <c r="AE1624" i="1" s="1"/>
  <c r="AB1651" i="1"/>
  <c r="Z1646" i="1"/>
  <c r="AA1646" i="1" s="1"/>
  <c r="AH1646" i="1" s="1"/>
  <c r="C1647" i="1"/>
  <c r="AJ1647" i="1"/>
  <c r="Y1646" i="1"/>
  <c r="I1647" i="1"/>
  <c r="H1647" i="1" s="1"/>
  <c r="T1622" i="1"/>
  <c r="AF1622" i="1" s="1"/>
  <c r="S1623" i="1"/>
  <c r="A1648" i="1"/>
  <c r="X1647" i="1"/>
  <c r="K1647" i="1"/>
  <c r="AC1625" i="1" l="1"/>
  <c r="AE1625" i="1" s="1"/>
  <c r="G1625" i="1"/>
  <c r="F1625" i="1" s="1"/>
  <c r="O1625" i="1" s="1"/>
  <c r="R1625" i="1" s="1"/>
  <c r="O1624" i="1"/>
  <c r="R1624" i="1" s="1"/>
  <c r="P1626" i="1"/>
  <c r="Q1626" i="1"/>
  <c r="M1626" i="1"/>
  <c r="N1626" i="1" s="1"/>
  <c r="L1627" i="1"/>
  <c r="Z1647" i="1"/>
  <c r="AA1647" i="1" s="1"/>
  <c r="AH1647" i="1" s="1"/>
  <c r="C1648" i="1"/>
  <c r="AJ1648" i="1"/>
  <c r="Y1647" i="1"/>
  <c r="I1648" i="1"/>
  <c r="H1648" i="1" s="1"/>
  <c r="T1623" i="1"/>
  <c r="AF1623" i="1" s="1"/>
  <c r="S1624" i="1"/>
  <c r="AB1652" i="1"/>
  <c r="K1648" i="1"/>
  <c r="X1648" i="1"/>
  <c r="A1649" i="1"/>
  <c r="J1625" i="1" l="1"/>
  <c r="AC1626" i="1"/>
  <c r="AE1626" i="1" s="1"/>
  <c r="G1626" i="1"/>
  <c r="F1626" i="1" s="1"/>
  <c r="J1626" i="1" s="1"/>
  <c r="Q1627" i="1"/>
  <c r="L1628" i="1"/>
  <c r="M1627" i="1"/>
  <c r="N1627" i="1" s="1"/>
  <c r="P1627" i="1"/>
  <c r="T1624" i="1"/>
  <c r="AF1624" i="1" s="1"/>
  <c r="S1625" i="1"/>
  <c r="AJ1649" i="1"/>
  <c r="Y1648" i="1"/>
  <c r="I1649" i="1"/>
  <c r="H1649" i="1" s="1"/>
  <c r="C1649" i="1"/>
  <c r="Z1648" i="1"/>
  <c r="AA1648" i="1" s="1"/>
  <c r="AH1648" i="1" s="1"/>
  <c r="K1649" i="1"/>
  <c r="A1650" i="1"/>
  <c r="X1649" i="1"/>
  <c r="AB1653" i="1"/>
  <c r="O1626" i="1" l="1"/>
  <c r="R1626" i="1" s="1"/>
  <c r="AC1627" i="1"/>
  <c r="AE1627" i="1" s="1"/>
  <c r="G1627" i="1"/>
  <c r="F1627" i="1" s="1"/>
  <c r="O1627" i="1" s="1"/>
  <c r="R1627" i="1" s="1"/>
  <c r="M1628" i="1"/>
  <c r="N1628" i="1" s="1"/>
  <c r="P1628" i="1"/>
  <c r="Q1628" i="1"/>
  <c r="L1629" i="1"/>
  <c r="Y1649" i="1"/>
  <c r="I1650" i="1"/>
  <c r="H1650" i="1" s="1"/>
  <c r="Z1649" i="1"/>
  <c r="AA1649" i="1" s="1"/>
  <c r="AH1649" i="1" s="1"/>
  <c r="C1650" i="1"/>
  <c r="AJ1650" i="1"/>
  <c r="AB1654" i="1"/>
  <c r="A1651" i="1"/>
  <c r="X1650" i="1"/>
  <c r="K1650" i="1"/>
  <c r="T1625" i="1"/>
  <c r="AF1625" i="1" s="1"/>
  <c r="S1626" i="1"/>
  <c r="J1627" i="1" l="1"/>
  <c r="M1629" i="1"/>
  <c r="N1629" i="1" s="1"/>
  <c r="P1629" i="1"/>
  <c r="Q1629" i="1"/>
  <c r="L1630" i="1"/>
  <c r="AC1628" i="1"/>
  <c r="AE1628" i="1" s="1"/>
  <c r="G1628" i="1"/>
  <c r="F1628" i="1" s="1"/>
  <c r="J1628" i="1" s="1"/>
  <c r="T1626" i="1"/>
  <c r="AF1626" i="1" s="1"/>
  <c r="S1627" i="1"/>
  <c r="X1651" i="1"/>
  <c r="A1652" i="1"/>
  <c r="K1651" i="1"/>
  <c r="I1651" i="1"/>
  <c r="H1651" i="1" s="1"/>
  <c r="Z1650" i="1"/>
  <c r="AA1650" i="1" s="1"/>
  <c r="AH1650" i="1" s="1"/>
  <c r="C1651" i="1"/>
  <c r="AJ1651" i="1"/>
  <c r="Y1650" i="1"/>
  <c r="AB1655" i="1"/>
  <c r="O1628" i="1" l="1"/>
  <c r="R1628" i="1" s="1"/>
  <c r="M1630" i="1"/>
  <c r="N1630" i="1" s="1"/>
  <c r="Q1630" i="1"/>
  <c r="L1631" i="1"/>
  <c r="P1630" i="1"/>
  <c r="G1629" i="1"/>
  <c r="F1629" i="1" s="1"/>
  <c r="O1629" i="1" s="1"/>
  <c r="R1629" i="1" s="1"/>
  <c r="AC1629" i="1"/>
  <c r="AE1629" i="1" s="1"/>
  <c r="AB1656" i="1"/>
  <c r="Z1651" i="1"/>
  <c r="AA1651" i="1" s="1"/>
  <c r="AH1651" i="1" s="1"/>
  <c r="C1652" i="1"/>
  <c r="AJ1652" i="1"/>
  <c r="Y1651" i="1"/>
  <c r="I1652" i="1"/>
  <c r="H1652" i="1" s="1"/>
  <c r="T1627" i="1"/>
  <c r="AF1627" i="1" s="1"/>
  <c r="S1628" i="1"/>
  <c r="X1652" i="1"/>
  <c r="K1652" i="1"/>
  <c r="A1653" i="1"/>
  <c r="J1629" i="1" l="1"/>
  <c r="M1631" i="1"/>
  <c r="N1631" i="1" s="1"/>
  <c r="P1631" i="1"/>
  <c r="Q1631" i="1"/>
  <c r="L1632" i="1"/>
  <c r="AC1630" i="1"/>
  <c r="AE1630" i="1" s="1"/>
  <c r="G1630" i="1"/>
  <c r="F1630" i="1" s="1"/>
  <c r="J1630" i="1" s="1"/>
  <c r="T1628" i="1"/>
  <c r="AF1628" i="1" s="1"/>
  <c r="S1629" i="1"/>
  <c r="I1653" i="1"/>
  <c r="H1653" i="1" s="1"/>
  <c r="Y1652" i="1"/>
  <c r="C1653" i="1"/>
  <c r="AJ1653" i="1"/>
  <c r="Z1652" i="1"/>
  <c r="AA1652" i="1" s="1"/>
  <c r="AH1652" i="1" s="1"/>
  <c r="X1653" i="1"/>
  <c r="K1653" i="1"/>
  <c r="A1654" i="1"/>
  <c r="AB1657" i="1"/>
  <c r="O1630" i="1" l="1"/>
  <c r="R1630" i="1" s="1"/>
  <c r="L1633" i="1"/>
  <c r="P1632" i="1"/>
  <c r="Q1632" i="1"/>
  <c r="M1632" i="1"/>
  <c r="N1632" i="1" s="1"/>
  <c r="G1631" i="1"/>
  <c r="F1631" i="1" s="1"/>
  <c r="O1631" i="1" s="1"/>
  <c r="R1631" i="1" s="1"/>
  <c r="AC1631" i="1"/>
  <c r="AE1631" i="1" s="1"/>
  <c r="T1629" i="1"/>
  <c r="AF1629" i="1" s="1"/>
  <c r="S1630" i="1"/>
  <c r="Y1653" i="1"/>
  <c r="AJ1654" i="1"/>
  <c r="I1654" i="1"/>
  <c r="H1654" i="1" s="1"/>
  <c r="Z1653" i="1"/>
  <c r="AA1653" i="1" s="1"/>
  <c r="AH1653" i="1" s="1"/>
  <c r="C1654" i="1"/>
  <c r="AB1658" i="1"/>
  <c r="K1654" i="1"/>
  <c r="A1655" i="1"/>
  <c r="X1654" i="1"/>
  <c r="G1632" i="1" l="1"/>
  <c r="F1632" i="1" s="1"/>
  <c r="O1632" i="1" s="1"/>
  <c r="R1632" i="1" s="1"/>
  <c r="AC1632" i="1"/>
  <c r="AE1632" i="1" s="1"/>
  <c r="J1631" i="1"/>
  <c r="L1634" i="1"/>
  <c r="M1633" i="1"/>
  <c r="N1633" i="1" s="1"/>
  <c r="P1633" i="1"/>
  <c r="Q1633" i="1"/>
  <c r="Z1654" i="1"/>
  <c r="AA1654" i="1" s="1"/>
  <c r="AH1654" i="1" s="1"/>
  <c r="C1655" i="1"/>
  <c r="AJ1655" i="1"/>
  <c r="Y1654" i="1"/>
  <c r="I1655" i="1"/>
  <c r="H1655" i="1" s="1"/>
  <c r="A1656" i="1"/>
  <c r="X1655" i="1"/>
  <c r="K1655" i="1"/>
  <c r="AB1659" i="1"/>
  <c r="T1630" i="1"/>
  <c r="AF1630" i="1" s="1"/>
  <c r="S1631" i="1"/>
  <c r="J1632" i="1" l="1"/>
  <c r="AC1633" i="1"/>
  <c r="AE1633" i="1" s="1"/>
  <c r="G1633" i="1"/>
  <c r="F1633" i="1" s="1"/>
  <c r="J1633" i="1" s="1"/>
  <c r="L1635" i="1"/>
  <c r="M1634" i="1"/>
  <c r="N1634" i="1" s="1"/>
  <c r="P1634" i="1"/>
  <c r="Q1634" i="1"/>
  <c r="T1631" i="1"/>
  <c r="AF1631" i="1" s="1"/>
  <c r="S1632" i="1"/>
  <c r="AB1660" i="1"/>
  <c r="A1657" i="1"/>
  <c r="X1656" i="1"/>
  <c r="K1656" i="1"/>
  <c r="Z1655" i="1"/>
  <c r="AA1655" i="1" s="1"/>
  <c r="AH1655" i="1" s="1"/>
  <c r="AJ1656" i="1"/>
  <c r="I1656" i="1"/>
  <c r="H1656" i="1" s="1"/>
  <c r="Y1655" i="1"/>
  <c r="C1656" i="1"/>
  <c r="O1633" i="1" l="1"/>
  <c r="R1633" i="1" s="1"/>
  <c r="G1634" i="1"/>
  <c r="F1634" i="1" s="1"/>
  <c r="J1634" i="1" s="1"/>
  <c r="AC1634" i="1"/>
  <c r="AE1634" i="1" s="1"/>
  <c r="P1635" i="1"/>
  <c r="Q1635" i="1"/>
  <c r="L1636" i="1"/>
  <c r="M1635" i="1"/>
  <c r="N1635" i="1" s="1"/>
  <c r="T1632" i="1"/>
  <c r="AF1632" i="1" s="1"/>
  <c r="S1633" i="1"/>
  <c r="X1657" i="1"/>
  <c r="A1658" i="1"/>
  <c r="K1657" i="1"/>
  <c r="C1657" i="1"/>
  <c r="Y1656" i="1"/>
  <c r="AJ1657" i="1"/>
  <c r="I1657" i="1"/>
  <c r="H1657" i="1" s="1"/>
  <c r="Z1656" i="1"/>
  <c r="AA1656" i="1" s="1"/>
  <c r="AH1656" i="1" s="1"/>
  <c r="AB1661" i="1"/>
  <c r="O1634" i="1" l="1"/>
  <c r="R1634" i="1" s="1"/>
  <c r="AC1635" i="1"/>
  <c r="AE1635" i="1" s="1"/>
  <c r="G1635" i="1"/>
  <c r="F1635" i="1" s="1"/>
  <c r="O1635" i="1" s="1"/>
  <c r="R1635" i="1" s="1"/>
  <c r="M1636" i="1"/>
  <c r="N1636" i="1" s="1"/>
  <c r="P1636" i="1"/>
  <c r="Q1636" i="1"/>
  <c r="L1637" i="1"/>
  <c r="K1658" i="1"/>
  <c r="A1659" i="1"/>
  <c r="X1658" i="1"/>
  <c r="Y1657" i="1"/>
  <c r="C1658" i="1"/>
  <c r="AJ1658" i="1"/>
  <c r="Z1657" i="1"/>
  <c r="AA1657" i="1" s="1"/>
  <c r="AH1657" i="1" s="1"/>
  <c r="I1658" i="1"/>
  <c r="H1658" i="1" s="1"/>
  <c r="T1633" i="1"/>
  <c r="AF1633" i="1" s="1"/>
  <c r="S1634" i="1"/>
  <c r="AB1662" i="1"/>
  <c r="J1635" i="1" l="1"/>
  <c r="M1637" i="1"/>
  <c r="N1637" i="1" s="1"/>
  <c r="P1637" i="1"/>
  <c r="Q1637" i="1"/>
  <c r="L1638" i="1"/>
  <c r="G1636" i="1"/>
  <c r="F1636" i="1" s="1"/>
  <c r="O1636" i="1" s="1"/>
  <c r="R1636" i="1" s="1"/>
  <c r="AC1636" i="1"/>
  <c r="AE1636" i="1" s="1"/>
  <c r="AB1663" i="1"/>
  <c r="Z1658" i="1"/>
  <c r="AA1658" i="1" s="1"/>
  <c r="AH1658" i="1" s="1"/>
  <c r="C1659" i="1"/>
  <c r="AJ1659" i="1"/>
  <c r="Y1658" i="1"/>
  <c r="I1659" i="1"/>
  <c r="H1659" i="1" s="1"/>
  <c r="T1634" i="1"/>
  <c r="AF1634" i="1" s="1"/>
  <c r="S1635" i="1"/>
  <c r="K1659" i="1"/>
  <c r="X1659" i="1"/>
  <c r="A1660" i="1"/>
  <c r="J1636" i="1" l="1"/>
  <c r="P1638" i="1"/>
  <c r="Q1638" i="1"/>
  <c r="M1638" i="1"/>
  <c r="N1638" i="1" s="1"/>
  <c r="L1639" i="1"/>
  <c r="AC1637" i="1"/>
  <c r="AE1637" i="1" s="1"/>
  <c r="G1637" i="1"/>
  <c r="F1637" i="1" s="1"/>
  <c r="O1637" i="1" s="1"/>
  <c r="R1637" i="1" s="1"/>
  <c r="Z1659" i="1"/>
  <c r="AA1659" i="1" s="1"/>
  <c r="AH1659" i="1" s="1"/>
  <c r="C1660" i="1"/>
  <c r="AJ1660" i="1"/>
  <c r="Y1659" i="1"/>
  <c r="I1660" i="1"/>
  <c r="H1660" i="1" s="1"/>
  <c r="T1635" i="1"/>
  <c r="AF1635" i="1" s="1"/>
  <c r="S1636" i="1"/>
  <c r="X1660" i="1"/>
  <c r="K1660" i="1"/>
  <c r="A1661" i="1"/>
  <c r="AB1664" i="1"/>
  <c r="M1639" i="1" l="1"/>
  <c r="N1639" i="1" s="1"/>
  <c r="P1639" i="1"/>
  <c r="L1640" i="1"/>
  <c r="Q1639" i="1"/>
  <c r="AC1638" i="1"/>
  <c r="AE1638" i="1" s="1"/>
  <c r="G1638" i="1"/>
  <c r="F1638" i="1" s="1"/>
  <c r="J1638" i="1" s="1"/>
  <c r="J1637" i="1"/>
  <c r="K1661" i="1"/>
  <c r="A1662" i="1"/>
  <c r="X1661" i="1"/>
  <c r="AB1665" i="1"/>
  <c r="C1661" i="1"/>
  <c r="Y1660" i="1"/>
  <c r="AJ1661" i="1"/>
  <c r="I1661" i="1"/>
  <c r="H1661" i="1" s="1"/>
  <c r="Z1660" i="1"/>
  <c r="AA1660" i="1" s="1"/>
  <c r="AH1660" i="1" s="1"/>
  <c r="T1636" i="1"/>
  <c r="AF1636" i="1" s="1"/>
  <c r="S1637" i="1"/>
  <c r="M1640" i="1" l="1"/>
  <c r="N1640" i="1" s="1"/>
  <c r="P1640" i="1"/>
  <c r="L1641" i="1"/>
  <c r="Q1640" i="1"/>
  <c r="O1638" i="1"/>
  <c r="R1638" i="1" s="1"/>
  <c r="AC1639" i="1"/>
  <c r="AE1639" i="1" s="1"/>
  <c r="G1639" i="1"/>
  <c r="F1639" i="1" s="1"/>
  <c r="O1639" i="1" s="1"/>
  <c r="R1639" i="1" s="1"/>
  <c r="T1637" i="1"/>
  <c r="AF1637" i="1" s="1"/>
  <c r="S1638" i="1"/>
  <c r="K1662" i="1"/>
  <c r="A1663" i="1"/>
  <c r="X1662" i="1"/>
  <c r="AB1666" i="1"/>
  <c r="Y1661" i="1"/>
  <c r="C1662" i="1"/>
  <c r="AJ1662" i="1"/>
  <c r="Z1661" i="1"/>
  <c r="AA1661" i="1" s="1"/>
  <c r="AH1661" i="1" s="1"/>
  <c r="I1662" i="1"/>
  <c r="H1662" i="1" s="1"/>
  <c r="M1641" i="1" l="1"/>
  <c r="N1641" i="1" s="1"/>
  <c r="P1641" i="1"/>
  <c r="Q1641" i="1"/>
  <c r="L1642" i="1"/>
  <c r="J1639" i="1"/>
  <c r="G1640" i="1"/>
  <c r="F1640" i="1" s="1"/>
  <c r="J1640" i="1" s="1"/>
  <c r="AC1640" i="1"/>
  <c r="AE1640" i="1" s="1"/>
  <c r="AJ1663" i="1"/>
  <c r="Z1662" i="1"/>
  <c r="AA1662" i="1" s="1"/>
  <c r="AH1662" i="1" s="1"/>
  <c r="I1663" i="1"/>
  <c r="H1663" i="1" s="1"/>
  <c r="Y1662" i="1"/>
  <c r="C1663" i="1"/>
  <c r="X1663" i="1"/>
  <c r="K1663" i="1"/>
  <c r="A1664" i="1"/>
  <c r="AB1667" i="1"/>
  <c r="T1638" i="1"/>
  <c r="AF1638" i="1" s="1"/>
  <c r="S1639" i="1"/>
  <c r="M1642" i="1" l="1"/>
  <c r="N1642" i="1" s="1"/>
  <c r="L1643" i="1"/>
  <c r="O1640" i="1"/>
  <c r="R1640" i="1" s="1"/>
  <c r="AC1641" i="1"/>
  <c r="AE1641" i="1" s="1"/>
  <c r="G1641" i="1"/>
  <c r="F1641" i="1" s="1"/>
  <c r="J1641" i="1" s="1"/>
  <c r="Z1663" i="1"/>
  <c r="AA1663" i="1" s="1"/>
  <c r="AH1663" i="1" s="1"/>
  <c r="C1664" i="1"/>
  <c r="Y1663" i="1"/>
  <c r="AJ1664" i="1"/>
  <c r="I1664" i="1"/>
  <c r="H1664" i="1" s="1"/>
  <c r="AB1668" i="1"/>
  <c r="T1639" i="1"/>
  <c r="AF1639" i="1" s="1"/>
  <c r="S1640" i="1"/>
  <c r="X1664" i="1"/>
  <c r="K1664" i="1"/>
  <c r="A1665" i="1"/>
  <c r="O1641" i="1" l="1"/>
  <c r="M1643" i="1"/>
  <c r="N1643" i="1" s="1"/>
  <c r="L1644" i="1"/>
  <c r="G1642" i="1"/>
  <c r="F1642" i="1" s="1"/>
  <c r="O1642" i="1" s="1"/>
  <c r="AC1642" i="1"/>
  <c r="AE1642" i="1" s="1"/>
  <c r="T1640" i="1"/>
  <c r="AF1640" i="1" s="1"/>
  <c r="S1641" i="1"/>
  <c r="AB1669" i="1"/>
  <c r="A1666" i="1"/>
  <c r="K1665" i="1"/>
  <c r="X1665" i="1"/>
  <c r="AJ1665" i="1"/>
  <c r="Y1664" i="1"/>
  <c r="I1665" i="1"/>
  <c r="H1665" i="1" s="1"/>
  <c r="C1665" i="1"/>
  <c r="Z1664" i="1"/>
  <c r="AA1664" i="1" s="1"/>
  <c r="AH1664" i="1" s="1"/>
  <c r="J1642" i="1" l="1"/>
  <c r="L1645" i="1"/>
  <c r="M1644" i="1"/>
  <c r="N1644" i="1" s="1"/>
  <c r="AC1643" i="1"/>
  <c r="AE1643" i="1" s="1"/>
  <c r="G1643" i="1"/>
  <c r="F1643" i="1" s="1"/>
  <c r="O1643" i="1" s="1"/>
  <c r="R1641" i="1"/>
  <c r="P1642" i="1"/>
  <c r="AB1670" i="1"/>
  <c r="X1666" i="1"/>
  <c r="K1666" i="1"/>
  <c r="A1667" i="1"/>
  <c r="T1641" i="1"/>
  <c r="S1642" i="1"/>
  <c r="AJ1666" i="1"/>
  <c r="Z1665" i="1"/>
  <c r="AA1665" i="1" s="1"/>
  <c r="AH1665" i="1" s="1"/>
  <c r="I1666" i="1"/>
  <c r="H1666" i="1" s="1"/>
  <c r="C1666" i="1"/>
  <c r="Y1665" i="1"/>
  <c r="J1643" i="1" l="1"/>
  <c r="G1644" i="1"/>
  <c r="F1644" i="1" s="1"/>
  <c r="O1644" i="1" s="1"/>
  <c r="AC1644" i="1"/>
  <c r="AE1644" i="1" s="1"/>
  <c r="M1645" i="1"/>
  <c r="N1645" i="1" s="1"/>
  <c r="L1646" i="1"/>
  <c r="Q1642" i="1"/>
  <c r="P1643" i="1"/>
  <c r="P1644" i="1" s="1"/>
  <c r="P1645" i="1" s="1"/>
  <c r="T1642" i="1"/>
  <c r="AF1642" i="1" s="1"/>
  <c r="S1643" i="1"/>
  <c r="AF1641" i="1"/>
  <c r="AA1641" i="1"/>
  <c r="A1668" i="1"/>
  <c r="K1667" i="1"/>
  <c r="X1667" i="1"/>
  <c r="AB1671" i="1"/>
  <c r="Z1666" i="1"/>
  <c r="AA1666" i="1" s="1"/>
  <c r="AH1666" i="1" s="1"/>
  <c r="Y1666" i="1"/>
  <c r="C1667" i="1"/>
  <c r="AJ1667" i="1"/>
  <c r="I1667" i="1"/>
  <c r="H1667" i="1" s="1"/>
  <c r="J1644" i="1" l="1"/>
  <c r="Q1643" i="1"/>
  <c r="R1642" i="1"/>
  <c r="L1647" i="1"/>
  <c r="P1646" i="1"/>
  <c r="M1646" i="1"/>
  <c r="N1646" i="1" s="1"/>
  <c r="AC1645" i="1"/>
  <c r="AE1645" i="1" s="1"/>
  <c r="G1645" i="1"/>
  <c r="F1645" i="1" s="1"/>
  <c r="O1645" i="1" s="1"/>
  <c r="AB1672" i="1"/>
  <c r="T1643" i="1"/>
  <c r="AF1643" i="1" s="1"/>
  <c r="S1644" i="1"/>
  <c r="Z1667" i="1"/>
  <c r="AA1667" i="1" s="1"/>
  <c r="AH1667" i="1" s="1"/>
  <c r="I1668" i="1"/>
  <c r="H1668" i="1" s="1"/>
  <c r="Y1667" i="1"/>
  <c r="C1668" i="1"/>
  <c r="AJ1668" i="1"/>
  <c r="A1669" i="1"/>
  <c r="X1668" i="1"/>
  <c r="K1668" i="1"/>
  <c r="AH1641" i="1"/>
  <c r="J1645" i="1" l="1"/>
  <c r="G1646" i="1"/>
  <c r="F1646" i="1" s="1"/>
  <c r="O1646" i="1" s="1"/>
  <c r="AC1646" i="1"/>
  <c r="AE1646" i="1" s="1"/>
  <c r="M1647" i="1"/>
  <c r="N1647" i="1" s="1"/>
  <c r="P1647" i="1"/>
  <c r="L1648" i="1"/>
  <c r="Q1644" i="1"/>
  <c r="R1643" i="1"/>
  <c r="AB1673" i="1"/>
  <c r="AJ1669" i="1"/>
  <c r="Y1668" i="1"/>
  <c r="I1669" i="1"/>
  <c r="H1669" i="1" s="1"/>
  <c r="Z1668" i="1"/>
  <c r="AA1668" i="1" s="1"/>
  <c r="AH1668" i="1" s="1"/>
  <c r="C1669" i="1"/>
  <c r="K1669" i="1"/>
  <c r="X1669" i="1"/>
  <c r="A1670" i="1"/>
  <c r="T1644" i="1"/>
  <c r="AF1644" i="1" s="1"/>
  <c r="S1645" i="1"/>
  <c r="J1646" i="1" l="1"/>
  <c r="M1648" i="1"/>
  <c r="N1648" i="1" s="1"/>
  <c r="P1648" i="1"/>
  <c r="L1649" i="1"/>
  <c r="G1647" i="1"/>
  <c r="F1647" i="1" s="1"/>
  <c r="J1647" i="1" s="1"/>
  <c r="AC1647" i="1"/>
  <c r="AE1647" i="1" s="1"/>
  <c r="Q1645" i="1"/>
  <c r="R1644" i="1"/>
  <c r="T1645" i="1"/>
  <c r="AF1645" i="1" s="1"/>
  <c r="S1646" i="1"/>
  <c r="AB1674" i="1"/>
  <c r="A1671" i="1"/>
  <c r="K1670" i="1"/>
  <c r="X1670" i="1"/>
  <c r="Y1669" i="1"/>
  <c r="AJ1670" i="1"/>
  <c r="I1670" i="1"/>
  <c r="H1670" i="1" s="1"/>
  <c r="Z1669" i="1"/>
  <c r="AA1669" i="1" s="1"/>
  <c r="AH1669" i="1" s="1"/>
  <c r="C1670" i="1"/>
  <c r="Q1646" i="1" l="1"/>
  <c r="R1645" i="1"/>
  <c r="O1647" i="1"/>
  <c r="P1649" i="1"/>
  <c r="M1649" i="1"/>
  <c r="N1649" i="1" s="1"/>
  <c r="L1650" i="1"/>
  <c r="G1648" i="1"/>
  <c r="F1648" i="1" s="1"/>
  <c r="O1648" i="1" s="1"/>
  <c r="AC1648" i="1"/>
  <c r="AE1648" i="1" s="1"/>
  <c r="AB1675" i="1"/>
  <c r="X1671" i="1"/>
  <c r="A1672" i="1"/>
  <c r="K1671" i="1"/>
  <c r="T1646" i="1"/>
  <c r="AF1646" i="1" s="1"/>
  <c r="S1647" i="1"/>
  <c r="I1671" i="1"/>
  <c r="H1671" i="1" s="1"/>
  <c r="Z1670" i="1"/>
  <c r="AA1670" i="1" s="1"/>
  <c r="AH1670" i="1" s="1"/>
  <c r="C1671" i="1"/>
  <c r="Y1670" i="1"/>
  <c r="AJ1671" i="1"/>
  <c r="J1648" i="1" l="1"/>
  <c r="AC1649" i="1"/>
  <c r="AE1649" i="1" s="1"/>
  <c r="G1649" i="1"/>
  <c r="F1649" i="1" s="1"/>
  <c r="J1649" i="1" s="1"/>
  <c r="P1650" i="1"/>
  <c r="L1651" i="1"/>
  <c r="M1650" i="1"/>
  <c r="N1650" i="1" s="1"/>
  <c r="Q1647" i="1"/>
  <c r="Q1648" i="1" s="1"/>
  <c r="Q1649" i="1" s="1"/>
  <c r="Q1650" i="1" s="1"/>
  <c r="R1646" i="1"/>
  <c r="Y1671" i="1"/>
  <c r="C1672" i="1"/>
  <c r="AJ1672" i="1"/>
  <c r="I1672" i="1"/>
  <c r="H1672" i="1" s="1"/>
  <c r="Z1671" i="1"/>
  <c r="AA1671" i="1" s="1"/>
  <c r="AH1671" i="1" s="1"/>
  <c r="T1647" i="1"/>
  <c r="AF1647" i="1" s="1"/>
  <c r="S1648" i="1"/>
  <c r="K1672" i="1"/>
  <c r="X1672" i="1"/>
  <c r="A1673" i="1"/>
  <c r="AB1676" i="1"/>
  <c r="O1649" i="1" l="1"/>
  <c r="R1649" i="1" s="1"/>
  <c r="R1648" i="1"/>
  <c r="R1647" i="1"/>
  <c r="AC1650" i="1"/>
  <c r="AE1650" i="1" s="1"/>
  <c r="G1650" i="1"/>
  <c r="F1650" i="1" s="1"/>
  <c r="O1650" i="1" s="1"/>
  <c r="R1650" i="1" s="1"/>
  <c r="P1651" i="1"/>
  <c r="L1652" i="1"/>
  <c r="Q1651" i="1"/>
  <c r="M1651" i="1"/>
  <c r="N1651" i="1" s="1"/>
  <c r="Z1672" i="1"/>
  <c r="C1673" i="1"/>
  <c r="Y1672" i="1"/>
  <c r="AJ1673" i="1"/>
  <c r="I1673" i="1"/>
  <c r="H1673" i="1" s="1"/>
  <c r="AB1677" i="1"/>
  <c r="X1673" i="1"/>
  <c r="A1674" i="1"/>
  <c r="K1673" i="1"/>
  <c r="T1648" i="1"/>
  <c r="AF1648" i="1" s="1"/>
  <c r="S1649" i="1"/>
  <c r="J1650" i="1" l="1"/>
  <c r="M1652" i="1"/>
  <c r="N1652" i="1" s="1"/>
  <c r="P1652" i="1"/>
  <c r="Q1652" i="1"/>
  <c r="L1653" i="1"/>
  <c r="G1651" i="1"/>
  <c r="F1651" i="1" s="1"/>
  <c r="J1651" i="1" s="1"/>
  <c r="AC1651" i="1"/>
  <c r="AE1651" i="1" s="1"/>
  <c r="K1674" i="1"/>
  <c r="X1674" i="1"/>
  <c r="A1675" i="1"/>
  <c r="AB1678" i="1"/>
  <c r="Y1673" i="1"/>
  <c r="C1674" i="1"/>
  <c r="Z1673" i="1"/>
  <c r="AA1673" i="1" s="1"/>
  <c r="AH1673" i="1" s="1"/>
  <c r="AJ1674" i="1"/>
  <c r="I1674" i="1"/>
  <c r="H1674" i="1" s="1"/>
  <c r="T1649" i="1"/>
  <c r="AF1649" i="1" s="1"/>
  <c r="S1650" i="1"/>
  <c r="O1651" i="1" l="1"/>
  <c r="R1651" i="1" s="1"/>
  <c r="M1653" i="1"/>
  <c r="N1653" i="1" s="1"/>
  <c r="P1653" i="1"/>
  <c r="Q1653" i="1"/>
  <c r="L1654" i="1"/>
  <c r="G1652" i="1"/>
  <c r="F1652" i="1" s="1"/>
  <c r="J1652" i="1" s="1"/>
  <c r="AC1652" i="1"/>
  <c r="AE1652" i="1" s="1"/>
  <c r="X1675" i="1"/>
  <c r="A1676" i="1"/>
  <c r="K1675" i="1"/>
  <c r="T1650" i="1"/>
  <c r="AF1650" i="1" s="1"/>
  <c r="S1651" i="1"/>
  <c r="Z1674" i="1"/>
  <c r="AA1674" i="1" s="1"/>
  <c r="AH1674" i="1" s="1"/>
  <c r="C1675" i="1"/>
  <c r="Y1674" i="1"/>
  <c r="AJ1675" i="1"/>
  <c r="I1675" i="1"/>
  <c r="H1675" i="1" s="1"/>
  <c r="AB1679" i="1"/>
  <c r="O1652" i="1" l="1"/>
  <c r="R1652" i="1" s="1"/>
  <c r="M1654" i="1"/>
  <c r="N1654" i="1" s="1"/>
  <c r="L1655" i="1"/>
  <c r="P1654" i="1"/>
  <c r="Q1654" i="1"/>
  <c r="AC1653" i="1"/>
  <c r="AE1653" i="1" s="1"/>
  <c r="G1653" i="1"/>
  <c r="F1653" i="1" s="1"/>
  <c r="J1653" i="1" s="1"/>
  <c r="Y1675" i="1"/>
  <c r="C1676" i="1"/>
  <c r="AJ1676" i="1"/>
  <c r="Z1675" i="1"/>
  <c r="AA1675" i="1" s="1"/>
  <c r="AH1675" i="1" s="1"/>
  <c r="I1676" i="1"/>
  <c r="H1676" i="1" s="1"/>
  <c r="AB1680" i="1"/>
  <c r="T1651" i="1"/>
  <c r="AF1651" i="1" s="1"/>
  <c r="S1652" i="1"/>
  <c r="A1677" i="1"/>
  <c r="X1676" i="1"/>
  <c r="K1676" i="1"/>
  <c r="O1653" i="1" l="1"/>
  <c r="R1653" i="1" s="1"/>
  <c r="P1655" i="1"/>
  <c r="M1655" i="1"/>
  <c r="N1655" i="1" s="1"/>
  <c r="L1656" i="1"/>
  <c r="Q1655" i="1"/>
  <c r="AC1654" i="1"/>
  <c r="AE1654" i="1" s="1"/>
  <c r="G1654" i="1"/>
  <c r="F1654" i="1" s="1"/>
  <c r="J1654" i="1" s="1"/>
  <c r="T1652" i="1"/>
  <c r="AF1652" i="1" s="1"/>
  <c r="S1653" i="1"/>
  <c r="Z1676" i="1"/>
  <c r="AA1676" i="1" s="1"/>
  <c r="AH1676" i="1" s="1"/>
  <c r="I1677" i="1"/>
  <c r="H1677" i="1" s="1"/>
  <c r="Y1676" i="1"/>
  <c r="C1677" i="1"/>
  <c r="AJ1677" i="1"/>
  <c r="X1677" i="1"/>
  <c r="A1678" i="1"/>
  <c r="K1677" i="1"/>
  <c r="AB1681" i="1"/>
  <c r="M1656" i="1" l="1"/>
  <c r="N1656" i="1" s="1"/>
  <c r="L1657" i="1"/>
  <c r="P1656" i="1"/>
  <c r="Q1656" i="1"/>
  <c r="AC1655" i="1"/>
  <c r="AE1655" i="1" s="1"/>
  <c r="G1655" i="1"/>
  <c r="F1655" i="1" s="1"/>
  <c r="J1655" i="1" s="1"/>
  <c r="O1654" i="1"/>
  <c r="R1654" i="1" s="1"/>
  <c r="Y1677" i="1"/>
  <c r="AJ1678" i="1"/>
  <c r="I1678" i="1"/>
  <c r="H1678" i="1" s="1"/>
  <c r="Z1677" i="1"/>
  <c r="AA1677" i="1" s="1"/>
  <c r="AH1677" i="1" s="1"/>
  <c r="C1678" i="1"/>
  <c r="T1653" i="1"/>
  <c r="AF1653" i="1" s="1"/>
  <c r="S1654" i="1"/>
  <c r="AB1682" i="1"/>
  <c r="A1679" i="1"/>
  <c r="X1678" i="1"/>
  <c r="K1678" i="1"/>
  <c r="O1655" i="1" l="1"/>
  <c r="R1655" i="1" s="1"/>
  <c r="Q1657" i="1"/>
  <c r="M1657" i="1"/>
  <c r="N1657" i="1" s="1"/>
  <c r="P1657" i="1"/>
  <c r="L1658" i="1"/>
  <c r="AC1656" i="1"/>
  <c r="AE1656" i="1" s="1"/>
  <c r="G1656" i="1"/>
  <c r="F1656" i="1" s="1"/>
  <c r="O1656" i="1" s="1"/>
  <c r="R1656" i="1" s="1"/>
  <c r="Z1678" i="1"/>
  <c r="AA1678" i="1" s="1"/>
  <c r="AH1678" i="1" s="1"/>
  <c r="I1679" i="1"/>
  <c r="H1679" i="1" s="1"/>
  <c r="Y1678" i="1"/>
  <c r="C1679" i="1"/>
  <c r="AJ1679" i="1"/>
  <c r="T1654" i="1"/>
  <c r="AF1654" i="1" s="1"/>
  <c r="S1655" i="1"/>
  <c r="A1680" i="1"/>
  <c r="X1679" i="1"/>
  <c r="K1679" i="1"/>
  <c r="AB1683" i="1"/>
  <c r="J1656" i="1" l="1"/>
  <c r="P1658" i="1"/>
  <c r="L1659" i="1"/>
  <c r="M1658" i="1"/>
  <c r="N1658" i="1" s="1"/>
  <c r="Q1658" i="1"/>
  <c r="AC1657" i="1"/>
  <c r="AE1657" i="1" s="1"/>
  <c r="G1657" i="1"/>
  <c r="F1657" i="1" s="1"/>
  <c r="O1657" i="1" s="1"/>
  <c r="R1657" i="1" s="1"/>
  <c r="T1655" i="1"/>
  <c r="S1656" i="1"/>
  <c r="Y1679" i="1"/>
  <c r="C1680" i="1"/>
  <c r="AJ1680" i="1"/>
  <c r="Z1679" i="1"/>
  <c r="AA1679" i="1" s="1"/>
  <c r="AH1679" i="1" s="1"/>
  <c r="I1680" i="1"/>
  <c r="H1680" i="1" s="1"/>
  <c r="AB1684" i="1"/>
  <c r="K1680" i="1"/>
  <c r="X1680" i="1"/>
  <c r="A1681" i="1"/>
  <c r="G1658" i="1" l="1"/>
  <c r="F1658" i="1" s="1"/>
  <c r="O1658" i="1" s="1"/>
  <c r="R1658" i="1" s="1"/>
  <c r="AC1658" i="1"/>
  <c r="AE1658" i="1" s="1"/>
  <c r="M1659" i="1"/>
  <c r="N1659" i="1" s="1"/>
  <c r="P1659" i="1"/>
  <c r="Q1659" i="1"/>
  <c r="L1660" i="1"/>
  <c r="J1657" i="1"/>
  <c r="AB1685" i="1"/>
  <c r="AF1657" i="1"/>
  <c r="AF1655" i="1"/>
  <c r="AJ1681" i="1"/>
  <c r="Z1680" i="1"/>
  <c r="AA1680" i="1" s="1"/>
  <c r="AH1680" i="1" s="1"/>
  <c r="I1681" i="1"/>
  <c r="H1681" i="1" s="1"/>
  <c r="C1681" i="1"/>
  <c r="Y1680" i="1"/>
  <c r="K1681" i="1"/>
  <c r="A1682" i="1"/>
  <c r="X1681" i="1"/>
  <c r="T1656" i="1"/>
  <c r="AF1656" i="1" s="1"/>
  <c r="S1657" i="1"/>
  <c r="J1658" i="1" l="1"/>
  <c r="L1661" i="1"/>
  <c r="P1660" i="1"/>
  <c r="M1660" i="1"/>
  <c r="N1660" i="1" s="1"/>
  <c r="Q1660" i="1"/>
  <c r="AC1659" i="1"/>
  <c r="AE1659" i="1" s="1"/>
  <c r="G1659" i="1"/>
  <c r="F1659" i="1" s="1"/>
  <c r="J1659" i="1" s="1"/>
  <c r="Y1681" i="1"/>
  <c r="AJ1682" i="1"/>
  <c r="I1682" i="1"/>
  <c r="H1682" i="1" s="1"/>
  <c r="Z1681" i="1"/>
  <c r="AA1681" i="1" s="1"/>
  <c r="AH1681" i="1" s="1"/>
  <c r="C1682" i="1"/>
  <c r="K1682" i="1"/>
  <c r="A1683" i="1"/>
  <c r="X1682" i="1"/>
  <c r="AB1686" i="1"/>
  <c r="T1657" i="1"/>
  <c r="S1658" i="1"/>
  <c r="G1660" i="1" l="1"/>
  <c r="F1660" i="1" s="1"/>
  <c r="J1660" i="1" s="1"/>
  <c r="AC1660" i="1"/>
  <c r="AE1660" i="1" s="1"/>
  <c r="O1659" i="1"/>
  <c r="R1659" i="1" s="1"/>
  <c r="M1661" i="1"/>
  <c r="N1661" i="1" s="1"/>
  <c r="P1661" i="1"/>
  <c r="L1662" i="1"/>
  <c r="Q1661" i="1"/>
  <c r="X1683" i="1"/>
  <c r="K1683" i="1"/>
  <c r="A1684" i="1"/>
  <c r="T1658" i="1"/>
  <c r="AF1658" i="1" s="1"/>
  <c r="S1659" i="1"/>
  <c r="AB1687" i="1"/>
  <c r="Z1682" i="1"/>
  <c r="AA1682" i="1" s="1"/>
  <c r="AH1682" i="1" s="1"/>
  <c r="C1683" i="1"/>
  <c r="AJ1683" i="1"/>
  <c r="Y1682" i="1"/>
  <c r="I1683" i="1"/>
  <c r="H1683" i="1" s="1"/>
  <c r="O1660" i="1" l="1"/>
  <c r="R1660" i="1" s="1"/>
  <c r="M1662" i="1"/>
  <c r="N1662" i="1" s="1"/>
  <c r="P1662" i="1"/>
  <c r="Q1662" i="1"/>
  <c r="L1663" i="1"/>
  <c r="G1661" i="1"/>
  <c r="F1661" i="1" s="1"/>
  <c r="J1661" i="1" s="1"/>
  <c r="AC1661" i="1"/>
  <c r="AE1661" i="1" s="1"/>
  <c r="AB1688" i="1"/>
  <c r="Y1683" i="1"/>
  <c r="I1684" i="1"/>
  <c r="H1684" i="1" s="1"/>
  <c r="Z1683" i="1"/>
  <c r="AA1683" i="1" s="1"/>
  <c r="AH1683" i="1" s="1"/>
  <c r="C1684" i="1"/>
  <c r="AJ1684" i="1"/>
  <c r="T1659" i="1"/>
  <c r="AF1659" i="1" s="1"/>
  <c r="S1660" i="1"/>
  <c r="X1684" i="1"/>
  <c r="K1684" i="1"/>
  <c r="A1685" i="1"/>
  <c r="O1661" i="1" l="1"/>
  <c r="R1661" i="1" s="1"/>
  <c r="L1664" i="1"/>
  <c r="M1663" i="1"/>
  <c r="N1663" i="1" s="1"/>
  <c r="P1663" i="1"/>
  <c r="Q1663" i="1"/>
  <c r="G1662" i="1"/>
  <c r="F1662" i="1" s="1"/>
  <c r="J1662" i="1" s="1"/>
  <c r="AC1662" i="1"/>
  <c r="AE1662" i="1" s="1"/>
  <c r="K1685" i="1"/>
  <c r="A1686" i="1"/>
  <c r="X1685" i="1"/>
  <c r="T1660" i="1"/>
  <c r="AF1660" i="1" s="1"/>
  <c r="S1661" i="1"/>
  <c r="AB1689" i="1"/>
  <c r="Z1684" i="1"/>
  <c r="AA1684" i="1" s="1"/>
  <c r="AH1684" i="1" s="1"/>
  <c r="C1685" i="1"/>
  <c r="Y1684" i="1"/>
  <c r="AJ1685" i="1"/>
  <c r="I1685" i="1"/>
  <c r="H1685" i="1" s="1"/>
  <c r="G1663" i="1" l="1"/>
  <c r="F1663" i="1" s="1"/>
  <c r="O1663" i="1" s="1"/>
  <c r="R1663" i="1" s="1"/>
  <c r="AC1663" i="1"/>
  <c r="AE1663" i="1" s="1"/>
  <c r="O1662" i="1"/>
  <c r="R1662" i="1" s="1"/>
  <c r="M1664" i="1"/>
  <c r="N1664" i="1" s="1"/>
  <c r="L1665" i="1"/>
  <c r="P1664" i="1"/>
  <c r="Q1664" i="1"/>
  <c r="Y1685" i="1"/>
  <c r="C1686" i="1"/>
  <c r="AJ1686" i="1"/>
  <c r="Z1685" i="1"/>
  <c r="AA1685" i="1" s="1"/>
  <c r="AH1685" i="1" s="1"/>
  <c r="I1686" i="1"/>
  <c r="H1686" i="1" s="1"/>
  <c r="AB1690" i="1"/>
  <c r="A1687" i="1"/>
  <c r="K1686" i="1"/>
  <c r="X1686" i="1"/>
  <c r="T1661" i="1"/>
  <c r="AF1661" i="1" s="1"/>
  <c r="S1662" i="1"/>
  <c r="J1663" i="1" l="1"/>
  <c r="M1665" i="1"/>
  <c r="N1665" i="1" s="1"/>
  <c r="P1665" i="1"/>
  <c r="L1666" i="1"/>
  <c r="Q1665" i="1"/>
  <c r="G1664" i="1"/>
  <c r="F1664" i="1" s="1"/>
  <c r="O1664" i="1" s="1"/>
  <c r="R1664" i="1" s="1"/>
  <c r="AC1664" i="1"/>
  <c r="AE1664" i="1" s="1"/>
  <c r="T1662" i="1"/>
  <c r="AF1662" i="1" s="1"/>
  <c r="S1663" i="1"/>
  <c r="A1688" i="1"/>
  <c r="X1687" i="1"/>
  <c r="K1687" i="1"/>
  <c r="AB1691" i="1"/>
  <c r="Z1686" i="1"/>
  <c r="AA1686" i="1" s="1"/>
  <c r="AH1686" i="1" s="1"/>
  <c r="I1687" i="1"/>
  <c r="H1687" i="1" s="1"/>
  <c r="Y1686" i="1"/>
  <c r="C1687" i="1"/>
  <c r="AJ1687" i="1"/>
  <c r="J1664" i="1" l="1"/>
  <c r="M1666" i="1"/>
  <c r="N1666" i="1" s="1"/>
  <c r="P1666" i="1"/>
  <c r="Q1666" i="1"/>
  <c r="L1667" i="1"/>
  <c r="G1665" i="1"/>
  <c r="F1665" i="1" s="1"/>
  <c r="O1665" i="1" s="1"/>
  <c r="R1665" i="1" s="1"/>
  <c r="AC1665" i="1"/>
  <c r="AE1665" i="1" s="1"/>
  <c r="Y1687" i="1"/>
  <c r="AJ1688" i="1"/>
  <c r="I1688" i="1"/>
  <c r="H1688" i="1" s="1"/>
  <c r="Z1687" i="1"/>
  <c r="AA1687" i="1" s="1"/>
  <c r="AH1687" i="1" s="1"/>
  <c r="C1688" i="1"/>
  <c r="AB1692" i="1"/>
  <c r="T1663" i="1"/>
  <c r="AF1663" i="1" s="1"/>
  <c r="S1664" i="1"/>
  <c r="K1688" i="1"/>
  <c r="X1688" i="1"/>
  <c r="A1689" i="1"/>
  <c r="J1665" i="1" l="1"/>
  <c r="L1668" i="1"/>
  <c r="Q1667" i="1"/>
  <c r="M1667" i="1"/>
  <c r="N1667" i="1" s="1"/>
  <c r="P1667" i="1"/>
  <c r="AC1666" i="1"/>
  <c r="AE1666" i="1" s="1"/>
  <c r="G1666" i="1"/>
  <c r="F1666" i="1" s="1"/>
  <c r="J1666" i="1" s="1"/>
  <c r="AB1693" i="1"/>
  <c r="X1689" i="1"/>
  <c r="A1690" i="1"/>
  <c r="K1689" i="1"/>
  <c r="T1664" i="1"/>
  <c r="AF1664" i="1" s="1"/>
  <c r="S1665" i="1"/>
  <c r="Z1688" i="1"/>
  <c r="AA1688" i="1" s="1"/>
  <c r="AH1688" i="1" s="1"/>
  <c r="AJ1689" i="1"/>
  <c r="I1689" i="1"/>
  <c r="H1689" i="1" s="1"/>
  <c r="Y1688" i="1"/>
  <c r="C1689" i="1"/>
  <c r="AC1667" i="1" l="1"/>
  <c r="AE1667" i="1" s="1"/>
  <c r="G1667" i="1"/>
  <c r="F1667" i="1" s="1"/>
  <c r="O1667" i="1" s="1"/>
  <c r="R1667" i="1" s="1"/>
  <c r="O1666" i="1"/>
  <c r="R1666" i="1" s="1"/>
  <c r="P1668" i="1"/>
  <c r="M1668" i="1"/>
  <c r="N1668" i="1" s="1"/>
  <c r="Q1668" i="1"/>
  <c r="L1669" i="1"/>
  <c r="A1691" i="1"/>
  <c r="X1690" i="1"/>
  <c r="K1690" i="1"/>
  <c r="Y1689" i="1"/>
  <c r="C1690" i="1"/>
  <c r="Z1689" i="1"/>
  <c r="AA1689" i="1" s="1"/>
  <c r="AH1689" i="1" s="1"/>
  <c r="AJ1690" i="1"/>
  <c r="I1690" i="1"/>
  <c r="H1690" i="1" s="1"/>
  <c r="T1665" i="1"/>
  <c r="AF1665" i="1" s="1"/>
  <c r="S1666" i="1"/>
  <c r="AB1694" i="1"/>
  <c r="J1667" i="1" l="1"/>
  <c r="G1668" i="1"/>
  <c r="F1668" i="1" s="1"/>
  <c r="J1668" i="1" s="1"/>
  <c r="AC1668" i="1"/>
  <c r="AE1668" i="1" s="1"/>
  <c r="M1669" i="1"/>
  <c r="N1669" i="1" s="1"/>
  <c r="P1669" i="1"/>
  <c r="L1670" i="1"/>
  <c r="Q1669" i="1"/>
  <c r="T1666" i="1"/>
  <c r="AF1666" i="1" s="1"/>
  <c r="S1667" i="1"/>
  <c r="AB1695" i="1"/>
  <c r="Z1690" i="1"/>
  <c r="AA1690" i="1" s="1"/>
  <c r="AH1690" i="1" s="1"/>
  <c r="I1691" i="1"/>
  <c r="H1691" i="1" s="1"/>
  <c r="Y1690" i="1"/>
  <c r="C1691" i="1"/>
  <c r="AJ1691" i="1"/>
  <c r="X1691" i="1"/>
  <c r="A1692" i="1"/>
  <c r="K1691" i="1"/>
  <c r="O1668" i="1" l="1"/>
  <c r="R1668" i="1" s="1"/>
  <c r="M1670" i="1"/>
  <c r="N1670" i="1" s="1"/>
  <c r="P1670" i="1"/>
  <c r="L1671" i="1"/>
  <c r="Q1670" i="1"/>
  <c r="G1669" i="1"/>
  <c r="F1669" i="1" s="1"/>
  <c r="J1669" i="1" s="1"/>
  <c r="AC1669" i="1"/>
  <c r="AE1669" i="1" s="1"/>
  <c r="A1693" i="1"/>
  <c r="X1692" i="1"/>
  <c r="K1692" i="1"/>
  <c r="T1667" i="1"/>
  <c r="AF1667" i="1" s="1"/>
  <c r="S1668" i="1"/>
  <c r="Y1691" i="1"/>
  <c r="AJ1692" i="1"/>
  <c r="I1692" i="1"/>
  <c r="H1692" i="1" s="1"/>
  <c r="Z1691" i="1"/>
  <c r="AA1691" i="1" s="1"/>
  <c r="AH1691" i="1" s="1"/>
  <c r="C1692" i="1"/>
  <c r="AB1696" i="1"/>
  <c r="O1669" i="1" l="1"/>
  <c r="R1669" i="1" s="1"/>
  <c r="L1672" i="1"/>
  <c r="M1671" i="1"/>
  <c r="N1671" i="1" s="1"/>
  <c r="P1671" i="1"/>
  <c r="Q1671" i="1"/>
  <c r="AC1670" i="1"/>
  <c r="AE1670" i="1" s="1"/>
  <c r="G1670" i="1"/>
  <c r="F1670" i="1" s="1"/>
  <c r="J1670" i="1" s="1"/>
  <c r="Z1692" i="1"/>
  <c r="AA1692" i="1" s="1"/>
  <c r="AH1692" i="1" s="1"/>
  <c r="AJ1693" i="1"/>
  <c r="I1693" i="1"/>
  <c r="H1693" i="1" s="1"/>
  <c r="Y1692" i="1"/>
  <c r="C1693" i="1"/>
  <c r="AB1697" i="1"/>
  <c r="T1668" i="1"/>
  <c r="AF1668" i="1" s="1"/>
  <c r="S1669" i="1"/>
  <c r="X1693" i="1"/>
  <c r="A1694" i="1"/>
  <c r="K1693" i="1"/>
  <c r="G1671" i="1" l="1"/>
  <c r="F1671" i="1" s="1"/>
  <c r="O1671" i="1" s="1"/>
  <c r="R1671" i="1" s="1"/>
  <c r="AC1671" i="1"/>
  <c r="AE1671" i="1" s="1"/>
  <c r="O1670" i="1"/>
  <c r="R1670" i="1" s="1"/>
  <c r="P1672" i="1"/>
  <c r="L1673" i="1"/>
  <c r="M1672" i="1"/>
  <c r="N1672" i="1" s="1"/>
  <c r="Q1672" i="1"/>
  <c r="T1669" i="1"/>
  <c r="AF1669" i="1" s="1"/>
  <c r="S1670" i="1"/>
  <c r="A1695" i="1"/>
  <c r="X1694" i="1"/>
  <c r="K1694" i="1"/>
  <c r="Y1693" i="1"/>
  <c r="C1694" i="1"/>
  <c r="AJ1694" i="1"/>
  <c r="Z1693" i="1"/>
  <c r="AA1693" i="1" s="1"/>
  <c r="AH1693" i="1" s="1"/>
  <c r="I1694" i="1"/>
  <c r="H1694" i="1" s="1"/>
  <c r="AB1698" i="1"/>
  <c r="J1671" i="1" l="1"/>
  <c r="AC1672" i="1"/>
  <c r="AE1672" i="1" s="1"/>
  <c r="G1672" i="1"/>
  <c r="F1672" i="1" s="1"/>
  <c r="O1672" i="1" s="1"/>
  <c r="P1673" i="1" s="1"/>
  <c r="M1673" i="1"/>
  <c r="N1673" i="1" s="1"/>
  <c r="L1674" i="1"/>
  <c r="AJ1695" i="1"/>
  <c r="Z1694" i="1"/>
  <c r="AA1694" i="1" s="1"/>
  <c r="AH1694" i="1" s="1"/>
  <c r="I1695" i="1"/>
  <c r="H1695" i="1" s="1"/>
  <c r="C1695" i="1"/>
  <c r="Y1694" i="1"/>
  <c r="T1670" i="1"/>
  <c r="AF1670" i="1" s="1"/>
  <c r="S1671" i="1"/>
  <c r="K1695" i="1"/>
  <c r="X1695" i="1"/>
  <c r="A1696" i="1"/>
  <c r="AB1699" i="1"/>
  <c r="J1672" i="1" l="1"/>
  <c r="R1672" i="1"/>
  <c r="L1675" i="1"/>
  <c r="M1674" i="1"/>
  <c r="N1674" i="1" s="1"/>
  <c r="AC1673" i="1"/>
  <c r="AE1673" i="1" s="1"/>
  <c r="G1673" i="1"/>
  <c r="F1673" i="1" s="1"/>
  <c r="O1673" i="1" s="1"/>
  <c r="Z1695" i="1"/>
  <c r="AA1695" i="1" s="1"/>
  <c r="AH1695" i="1" s="1"/>
  <c r="C1696" i="1"/>
  <c r="AJ1696" i="1"/>
  <c r="Y1695" i="1"/>
  <c r="I1696" i="1"/>
  <c r="H1696" i="1" s="1"/>
  <c r="Q1673" i="1"/>
  <c r="Q1674" i="1" s="1"/>
  <c r="P1674" i="1"/>
  <c r="T1671" i="1"/>
  <c r="AF1671" i="1" s="1"/>
  <c r="S1672" i="1"/>
  <c r="AB1700" i="1"/>
  <c r="A1697" i="1"/>
  <c r="K1696" i="1"/>
  <c r="X1696" i="1"/>
  <c r="P1675" i="1" l="1"/>
  <c r="Q1675" i="1"/>
  <c r="G1674" i="1"/>
  <c r="F1674" i="1" s="1"/>
  <c r="O1674" i="1" s="1"/>
  <c r="R1674" i="1" s="1"/>
  <c r="AC1674" i="1"/>
  <c r="AE1674" i="1" s="1"/>
  <c r="J1673" i="1"/>
  <c r="M1675" i="1"/>
  <c r="N1675" i="1" s="1"/>
  <c r="L1676" i="1"/>
  <c r="AB1701" i="1"/>
  <c r="X1697" i="1"/>
  <c r="A1698" i="1"/>
  <c r="K1697" i="1"/>
  <c r="R1673" i="1"/>
  <c r="Y1696" i="1"/>
  <c r="C1697" i="1"/>
  <c r="AJ1697" i="1"/>
  <c r="Z1696" i="1"/>
  <c r="AA1696" i="1" s="1"/>
  <c r="AH1696" i="1" s="1"/>
  <c r="I1697" i="1"/>
  <c r="H1697" i="1" s="1"/>
  <c r="T1672" i="1"/>
  <c r="S1673" i="1"/>
  <c r="P1676" i="1" l="1"/>
  <c r="J1674" i="1"/>
  <c r="G1675" i="1"/>
  <c r="F1675" i="1" s="1"/>
  <c r="O1675" i="1" s="1"/>
  <c r="R1675" i="1" s="1"/>
  <c r="AC1675" i="1"/>
  <c r="AE1675" i="1" s="1"/>
  <c r="Q1676" i="1"/>
  <c r="L1677" i="1"/>
  <c r="M1676" i="1"/>
  <c r="N1676" i="1" s="1"/>
  <c r="T1673" i="1"/>
  <c r="AF1673" i="1" s="1"/>
  <c r="S1674" i="1"/>
  <c r="AF1672" i="1"/>
  <c r="AA1672" i="1"/>
  <c r="A1699" i="1"/>
  <c r="X1698" i="1"/>
  <c r="K1698" i="1"/>
  <c r="AB1702" i="1"/>
  <c r="I1698" i="1"/>
  <c r="H1698" i="1" s="1"/>
  <c r="Z1697" i="1"/>
  <c r="AA1697" i="1" s="1"/>
  <c r="AH1697" i="1" s="1"/>
  <c r="C1698" i="1"/>
  <c r="Y1697" i="1"/>
  <c r="AJ1698" i="1"/>
  <c r="J1675" i="1" l="1"/>
  <c r="G1676" i="1"/>
  <c r="F1676" i="1" s="1"/>
  <c r="O1676" i="1" s="1"/>
  <c r="R1676" i="1" s="1"/>
  <c r="AC1676" i="1"/>
  <c r="AE1676" i="1" s="1"/>
  <c r="P1677" i="1"/>
  <c r="Q1677" i="1"/>
  <c r="M1677" i="1"/>
  <c r="N1677" i="1" s="1"/>
  <c r="L1678" i="1"/>
  <c r="AH1672" i="1"/>
  <c r="AB1703" i="1"/>
  <c r="Z1698" i="1"/>
  <c r="AA1698" i="1" s="1"/>
  <c r="AH1698" i="1" s="1"/>
  <c r="AJ1699" i="1"/>
  <c r="I1699" i="1"/>
  <c r="H1699" i="1" s="1"/>
  <c r="Y1698" i="1"/>
  <c r="C1699" i="1"/>
  <c r="T1674" i="1"/>
  <c r="AF1674" i="1" s="1"/>
  <c r="S1675" i="1"/>
  <c r="X1699" i="1"/>
  <c r="A1700" i="1"/>
  <c r="K1699" i="1"/>
  <c r="J1676" i="1" l="1"/>
  <c r="M1678" i="1"/>
  <c r="N1678" i="1" s="1"/>
  <c r="P1678" i="1"/>
  <c r="Q1678" i="1"/>
  <c r="L1679" i="1"/>
  <c r="G1677" i="1"/>
  <c r="F1677" i="1" s="1"/>
  <c r="J1677" i="1" s="1"/>
  <c r="AC1677" i="1"/>
  <c r="AE1677" i="1" s="1"/>
  <c r="I1700" i="1"/>
  <c r="H1700" i="1" s="1"/>
  <c r="Y1699" i="1"/>
  <c r="C1700" i="1"/>
  <c r="Z1699" i="1"/>
  <c r="AA1699" i="1" s="1"/>
  <c r="AH1699" i="1" s="1"/>
  <c r="AJ1700" i="1"/>
  <c r="T1675" i="1"/>
  <c r="AF1675" i="1" s="1"/>
  <c r="S1676" i="1"/>
  <c r="A1701" i="1"/>
  <c r="X1700" i="1"/>
  <c r="K1700" i="1"/>
  <c r="AB1704" i="1"/>
  <c r="O1677" i="1" l="1"/>
  <c r="R1677" i="1" s="1"/>
  <c r="M1679" i="1"/>
  <c r="N1679" i="1" s="1"/>
  <c r="P1679" i="1"/>
  <c r="Q1679" i="1"/>
  <c r="L1680" i="1"/>
  <c r="AC1678" i="1"/>
  <c r="AE1678" i="1" s="1"/>
  <c r="G1678" i="1"/>
  <c r="F1678" i="1" s="1"/>
  <c r="J1678" i="1" s="1"/>
  <c r="AB1705" i="1"/>
  <c r="Y1700" i="1"/>
  <c r="C1701" i="1"/>
  <c r="AJ1701" i="1"/>
  <c r="Z1700" i="1"/>
  <c r="AA1700" i="1" s="1"/>
  <c r="AH1700" i="1" s="1"/>
  <c r="I1701" i="1"/>
  <c r="H1701" i="1" s="1"/>
  <c r="T1676" i="1"/>
  <c r="AF1676" i="1" s="1"/>
  <c r="S1677" i="1"/>
  <c r="K1701" i="1"/>
  <c r="X1701" i="1"/>
  <c r="A1702" i="1"/>
  <c r="O1678" i="1" l="1"/>
  <c r="R1678" i="1" s="1"/>
  <c r="M1680" i="1"/>
  <c r="N1680" i="1" s="1"/>
  <c r="Q1680" i="1"/>
  <c r="L1681" i="1"/>
  <c r="P1680" i="1"/>
  <c r="G1679" i="1"/>
  <c r="F1679" i="1" s="1"/>
  <c r="O1679" i="1" s="1"/>
  <c r="R1679" i="1" s="1"/>
  <c r="AC1679" i="1"/>
  <c r="AE1679" i="1" s="1"/>
  <c r="Z1701" i="1"/>
  <c r="AA1701" i="1" s="1"/>
  <c r="AH1701" i="1" s="1"/>
  <c r="C1702" i="1"/>
  <c r="AJ1702" i="1"/>
  <c r="I1702" i="1"/>
  <c r="H1702" i="1" s="1"/>
  <c r="Y1701" i="1"/>
  <c r="T1677" i="1"/>
  <c r="AF1677" i="1" s="1"/>
  <c r="S1678" i="1"/>
  <c r="AB1706" i="1"/>
  <c r="X1702" i="1"/>
  <c r="A1703" i="1"/>
  <c r="K1702" i="1"/>
  <c r="J1679" i="1" l="1"/>
  <c r="M1681" i="1"/>
  <c r="N1681" i="1" s="1"/>
  <c r="P1681" i="1"/>
  <c r="Q1681" i="1"/>
  <c r="L1682" i="1"/>
  <c r="G1680" i="1"/>
  <c r="F1680" i="1" s="1"/>
  <c r="O1680" i="1" s="1"/>
  <c r="R1680" i="1" s="1"/>
  <c r="AC1680" i="1"/>
  <c r="AE1680" i="1" s="1"/>
  <c r="K1703" i="1"/>
  <c r="X1703" i="1"/>
  <c r="A1704" i="1"/>
  <c r="AB1707" i="1"/>
  <c r="Z1702" i="1"/>
  <c r="AA1702" i="1" s="1"/>
  <c r="AH1702" i="1" s="1"/>
  <c r="C1703" i="1"/>
  <c r="Y1702" i="1"/>
  <c r="AJ1703" i="1"/>
  <c r="I1703" i="1"/>
  <c r="H1703" i="1" s="1"/>
  <c r="T1678" i="1"/>
  <c r="AF1678" i="1" s="1"/>
  <c r="S1679" i="1"/>
  <c r="J1680" i="1" l="1"/>
  <c r="M1682" i="1"/>
  <c r="N1682" i="1" s="1"/>
  <c r="P1682" i="1"/>
  <c r="Q1682" i="1"/>
  <c r="L1683" i="1"/>
  <c r="G1681" i="1"/>
  <c r="F1681" i="1" s="1"/>
  <c r="J1681" i="1" s="1"/>
  <c r="AC1681" i="1"/>
  <c r="AE1681" i="1" s="1"/>
  <c r="K1704" i="1"/>
  <c r="A1705" i="1"/>
  <c r="X1704" i="1"/>
  <c r="T1679" i="1"/>
  <c r="AF1679" i="1" s="1"/>
  <c r="S1680" i="1"/>
  <c r="Y1703" i="1"/>
  <c r="C1704" i="1"/>
  <c r="AJ1704" i="1"/>
  <c r="I1704" i="1"/>
  <c r="H1704" i="1" s="1"/>
  <c r="Z1703" i="1"/>
  <c r="AB1708" i="1"/>
  <c r="O1681" i="1" l="1"/>
  <c r="R1681" i="1" s="1"/>
  <c r="M1683" i="1"/>
  <c r="N1683" i="1" s="1"/>
  <c r="P1683" i="1"/>
  <c r="L1684" i="1"/>
  <c r="Q1683" i="1"/>
  <c r="AC1682" i="1"/>
  <c r="AE1682" i="1" s="1"/>
  <c r="G1682" i="1"/>
  <c r="F1682" i="1" s="1"/>
  <c r="O1682" i="1" s="1"/>
  <c r="R1682" i="1" s="1"/>
  <c r="A1706" i="1"/>
  <c r="K1705" i="1"/>
  <c r="X1705" i="1"/>
  <c r="AB1709" i="1"/>
  <c r="T1680" i="1"/>
  <c r="AF1680" i="1" s="1"/>
  <c r="S1681" i="1"/>
  <c r="AJ1705" i="1"/>
  <c r="Z1704" i="1"/>
  <c r="AA1704" i="1" s="1"/>
  <c r="AH1704" i="1" s="1"/>
  <c r="I1705" i="1"/>
  <c r="H1705" i="1" s="1"/>
  <c r="Y1704" i="1"/>
  <c r="C1705" i="1"/>
  <c r="J1682" i="1" l="1"/>
  <c r="M1684" i="1"/>
  <c r="N1684" i="1" s="1"/>
  <c r="L1685" i="1"/>
  <c r="P1684" i="1"/>
  <c r="Q1684" i="1"/>
  <c r="G1683" i="1"/>
  <c r="F1683" i="1" s="1"/>
  <c r="J1683" i="1" s="1"/>
  <c r="AC1683" i="1"/>
  <c r="AE1683" i="1" s="1"/>
  <c r="Z1705" i="1"/>
  <c r="AA1705" i="1" s="1"/>
  <c r="AH1705" i="1" s="1"/>
  <c r="C1706" i="1"/>
  <c r="AJ1706" i="1"/>
  <c r="Y1705" i="1"/>
  <c r="I1706" i="1"/>
  <c r="H1706" i="1" s="1"/>
  <c r="T1681" i="1"/>
  <c r="AF1681" i="1" s="1"/>
  <c r="S1682" i="1"/>
  <c r="AB1710" i="1"/>
  <c r="X1706" i="1"/>
  <c r="K1706" i="1"/>
  <c r="A1707" i="1"/>
  <c r="O1683" i="1" l="1"/>
  <c r="R1683" i="1" s="1"/>
  <c r="L1686" i="1"/>
  <c r="M1685" i="1"/>
  <c r="N1685" i="1" s="1"/>
  <c r="P1685" i="1"/>
  <c r="Q1685" i="1"/>
  <c r="G1684" i="1"/>
  <c r="F1684" i="1" s="1"/>
  <c r="J1684" i="1" s="1"/>
  <c r="AC1684" i="1"/>
  <c r="AE1684" i="1" s="1"/>
  <c r="AJ1707" i="1"/>
  <c r="Y1706" i="1"/>
  <c r="I1707" i="1"/>
  <c r="H1707" i="1" s="1"/>
  <c r="Z1706" i="1"/>
  <c r="AA1706" i="1" s="1"/>
  <c r="AH1706" i="1" s="1"/>
  <c r="C1707" i="1"/>
  <c r="T1682" i="1"/>
  <c r="AF1682" i="1" s="1"/>
  <c r="S1683" i="1"/>
  <c r="X1707" i="1"/>
  <c r="A1708" i="1"/>
  <c r="K1707" i="1"/>
  <c r="AB1711" i="1"/>
  <c r="G1685" i="1" l="1"/>
  <c r="F1685" i="1" s="1"/>
  <c r="O1685" i="1" s="1"/>
  <c r="R1685" i="1" s="1"/>
  <c r="AC1685" i="1"/>
  <c r="AE1685" i="1" s="1"/>
  <c r="O1684" i="1"/>
  <c r="R1684" i="1" s="1"/>
  <c r="M1686" i="1"/>
  <c r="N1686" i="1" s="1"/>
  <c r="P1686" i="1"/>
  <c r="Q1686" i="1"/>
  <c r="L1687" i="1"/>
  <c r="T1683" i="1"/>
  <c r="AF1683" i="1" s="1"/>
  <c r="S1684" i="1"/>
  <c r="AB1712" i="1"/>
  <c r="Y1707" i="1"/>
  <c r="C1708" i="1"/>
  <c r="AJ1708" i="1"/>
  <c r="Z1707" i="1"/>
  <c r="AA1707" i="1" s="1"/>
  <c r="AH1707" i="1" s="1"/>
  <c r="I1708" i="1"/>
  <c r="H1708" i="1" s="1"/>
  <c r="K1708" i="1"/>
  <c r="X1708" i="1"/>
  <c r="A1709" i="1"/>
  <c r="J1685" i="1" l="1"/>
  <c r="G1686" i="1"/>
  <c r="F1686" i="1" s="1"/>
  <c r="O1686" i="1" s="1"/>
  <c r="R1686" i="1" s="1"/>
  <c r="AC1686" i="1"/>
  <c r="AE1686" i="1" s="1"/>
  <c r="L1688" i="1"/>
  <c r="P1687" i="1"/>
  <c r="Q1687" i="1"/>
  <c r="M1687" i="1"/>
  <c r="N1687" i="1" s="1"/>
  <c r="AJ1709" i="1"/>
  <c r="Z1708" i="1"/>
  <c r="AA1708" i="1" s="1"/>
  <c r="AH1708" i="1" s="1"/>
  <c r="I1709" i="1"/>
  <c r="H1709" i="1" s="1"/>
  <c r="Y1708" i="1"/>
  <c r="C1709" i="1"/>
  <c r="AB1713" i="1"/>
  <c r="K1709" i="1"/>
  <c r="A1710" i="1"/>
  <c r="X1709" i="1"/>
  <c r="T1684" i="1"/>
  <c r="AF1684" i="1" s="1"/>
  <c r="S1685" i="1"/>
  <c r="J1686" i="1" l="1"/>
  <c r="G1687" i="1"/>
  <c r="F1687" i="1" s="1"/>
  <c r="J1687" i="1" s="1"/>
  <c r="AC1687" i="1"/>
  <c r="AE1687" i="1" s="1"/>
  <c r="Q1688" i="1"/>
  <c r="L1689" i="1"/>
  <c r="M1688" i="1"/>
  <c r="N1688" i="1" s="1"/>
  <c r="P1688" i="1"/>
  <c r="K1710" i="1"/>
  <c r="A1711" i="1"/>
  <c r="X1710" i="1"/>
  <c r="T1685" i="1"/>
  <c r="AF1685" i="1" s="1"/>
  <c r="S1686" i="1"/>
  <c r="AB1714" i="1"/>
  <c r="Z1709" i="1"/>
  <c r="AA1709" i="1" s="1"/>
  <c r="AH1709" i="1" s="1"/>
  <c r="C1710" i="1"/>
  <c r="AJ1710" i="1"/>
  <c r="Y1709" i="1"/>
  <c r="I1710" i="1"/>
  <c r="H1710" i="1" s="1"/>
  <c r="O1687" i="1" l="1"/>
  <c r="R1687" i="1" s="1"/>
  <c r="G1688" i="1"/>
  <c r="F1688" i="1" s="1"/>
  <c r="J1688" i="1" s="1"/>
  <c r="AC1688" i="1"/>
  <c r="AE1688" i="1" s="1"/>
  <c r="Q1689" i="1"/>
  <c r="L1690" i="1"/>
  <c r="M1689" i="1"/>
  <c r="N1689" i="1" s="1"/>
  <c r="P1689" i="1"/>
  <c r="T1686" i="1"/>
  <c r="AF1686" i="1" s="1"/>
  <c r="S1687" i="1"/>
  <c r="X1711" i="1"/>
  <c r="K1711" i="1"/>
  <c r="A1712" i="1"/>
  <c r="AB1715" i="1"/>
  <c r="I1711" i="1"/>
  <c r="H1711" i="1" s="1"/>
  <c r="Y1710" i="1"/>
  <c r="C1711" i="1"/>
  <c r="AJ1711" i="1"/>
  <c r="Z1710" i="1"/>
  <c r="AA1710" i="1" s="1"/>
  <c r="AH1710" i="1" s="1"/>
  <c r="O1688" i="1" l="1"/>
  <c r="R1688" i="1" s="1"/>
  <c r="AC1689" i="1"/>
  <c r="AE1689" i="1" s="1"/>
  <c r="G1689" i="1"/>
  <c r="F1689" i="1" s="1"/>
  <c r="J1689" i="1" s="1"/>
  <c r="P1690" i="1"/>
  <c r="L1691" i="1"/>
  <c r="Q1690" i="1"/>
  <c r="M1690" i="1"/>
  <c r="N1690" i="1" s="1"/>
  <c r="Y1711" i="1"/>
  <c r="AJ1712" i="1"/>
  <c r="I1712" i="1"/>
  <c r="H1712" i="1" s="1"/>
  <c r="Z1711" i="1"/>
  <c r="AA1711" i="1" s="1"/>
  <c r="AH1711" i="1" s="1"/>
  <c r="C1712" i="1"/>
  <c r="AB1716" i="1"/>
  <c r="T1687" i="1"/>
  <c r="AF1687" i="1" s="1"/>
  <c r="S1688" i="1"/>
  <c r="A1713" i="1"/>
  <c r="X1712" i="1"/>
  <c r="K1712" i="1"/>
  <c r="O1689" i="1" l="1"/>
  <c r="R1689" i="1" s="1"/>
  <c r="AC1690" i="1"/>
  <c r="AE1690" i="1" s="1"/>
  <c r="G1690" i="1"/>
  <c r="F1690" i="1" s="1"/>
  <c r="O1690" i="1" s="1"/>
  <c r="R1690" i="1" s="1"/>
  <c r="M1691" i="1"/>
  <c r="N1691" i="1" s="1"/>
  <c r="P1691" i="1"/>
  <c r="Q1691" i="1"/>
  <c r="L1692" i="1"/>
  <c r="Z1712" i="1"/>
  <c r="AA1712" i="1" s="1"/>
  <c r="AH1712" i="1" s="1"/>
  <c r="C1713" i="1"/>
  <c r="AJ1713" i="1"/>
  <c r="Y1712" i="1"/>
  <c r="I1713" i="1"/>
  <c r="H1713" i="1" s="1"/>
  <c r="K1713" i="1"/>
  <c r="A1714" i="1"/>
  <c r="X1713" i="1"/>
  <c r="T1688" i="1"/>
  <c r="AF1688" i="1" s="1"/>
  <c r="S1689" i="1"/>
  <c r="AB1717" i="1"/>
  <c r="J1690" i="1" l="1"/>
  <c r="M1692" i="1"/>
  <c r="N1692" i="1" s="1"/>
  <c r="P1692" i="1"/>
  <c r="Q1692" i="1"/>
  <c r="L1693" i="1"/>
  <c r="G1691" i="1"/>
  <c r="F1691" i="1" s="1"/>
  <c r="J1691" i="1" s="1"/>
  <c r="AC1691" i="1"/>
  <c r="AE1691" i="1" s="1"/>
  <c r="T1689" i="1"/>
  <c r="AF1689" i="1" s="1"/>
  <c r="S1690" i="1"/>
  <c r="K1714" i="1"/>
  <c r="X1714" i="1"/>
  <c r="A1715" i="1"/>
  <c r="AB1718" i="1"/>
  <c r="Z1713" i="1"/>
  <c r="AA1713" i="1" s="1"/>
  <c r="AH1713" i="1" s="1"/>
  <c r="AJ1714" i="1"/>
  <c r="I1714" i="1"/>
  <c r="H1714" i="1" s="1"/>
  <c r="Y1713" i="1"/>
  <c r="C1714" i="1"/>
  <c r="M1693" i="1" l="1"/>
  <c r="N1693" i="1" s="1"/>
  <c r="L1694" i="1"/>
  <c r="P1693" i="1"/>
  <c r="Q1693" i="1"/>
  <c r="O1691" i="1"/>
  <c r="R1691" i="1" s="1"/>
  <c r="G1692" i="1"/>
  <c r="F1692" i="1" s="1"/>
  <c r="J1692" i="1" s="1"/>
  <c r="AC1692" i="1"/>
  <c r="AE1692" i="1" s="1"/>
  <c r="AB1719" i="1"/>
  <c r="C1715" i="1"/>
  <c r="Y1714" i="1"/>
  <c r="AJ1715" i="1"/>
  <c r="I1715" i="1"/>
  <c r="H1715" i="1" s="1"/>
  <c r="Z1714" i="1"/>
  <c r="AA1714" i="1" s="1"/>
  <c r="AH1714" i="1" s="1"/>
  <c r="K1715" i="1"/>
  <c r="A1716" i="1"/>
  <c r="X1715" i="1"/>
  <c r="T1690" i="1"/>
  <c r="AF1690" i="1" s="1"/>
  <c r="S1691" i="1"/>
  <c r="O1692" i="1" l="1"/>
  <c r="R1692" i="1" s="1"/>
  <c r="P1694" i="1"/>
  <c r="Q1694" i="1"/>
  <c r="L1695" i="1"/>
  <c r="M1694" i="1"/>
  <c r="N1694" i="1" s="1"/>
  <c r="G1693" i="1"/>
  <c r="F1693" i="1" s="1"/>
  <c r="J1693" i="1" s="1"/>
  <c r="AC1693" i="1"/>
  <c r="AE1693" i="1" s="1"/>
  <c r="X1716" i="1"/>
  <c r="K1716" i="1"/>
  <c r="A1717" i="1"/>
  <c r="AB1720" i="1"/>
  <c r="T1691" i="1"/>
  <c r="AF1691" i="1" s="1"/>
  <c r="S1692" i="1"/>
  <c r="Y1715" i="1"/>
  <c r="I1716" i="1"/>
  <c r="H1716" i="1" s="1"/>
  <c r="Z1715" i="1"/>
  <c r="AA1715" i="1" s="1"/>
  <c r="AH1715" i="1" s="1"/>
  <c r="C1716" i="1"/>
  <c r="AJ1716" i="1"/>
  <c r="G1694" i="1" l="1"/>
  <c r="F1694" i="1" s="1"/>
  <c r="J1694" i="1" s="1"/>
  <c r="AC1694" i="1"/>
  <c r="AE1694" i="1" s="1"/>
  <c r="P1695" i="1"/>
  <c r="M1695" i="1"/>
  <c r="N1695" i="1" s="1"/>
  <c r="Q1695" i="1"/>
  <c r="L1696" i="1"/>
  <c r="O1693" i="1"/>
  <c r="R1693" i="1" s="1"/>
  <c r="X1717" i="1"/>
  <c r="A1718" i="1"/>
  <c r="K1717" i="1"/>
  <c r="AB1721" i="1"/>
  <c r="T1692" i="1"/>
  <c r="AF1692" i="1" s="1"/>
  <c r="S1693" i="1"/>
  <c r="C1717" i="1"/>
  <c r="Z1716" i="1"/>
  <c r="AA1716" i="1" s="1"/>
  <c r="AH1716" i="1" s="1"/>
  <c r="AJ1717" i="1"/>
  <c r="I1717" i="1"/>
  <c r="H1717" i="1" s="1"/>
  <c r="Y1716" i="1"/>
  <c r="O1694" i="1" l="1"/>
  <c r="R1694" i="1" s="1"/>
  <c r="M1696" i="1"/>
  <c r="N1696" i="1" s="1"/>
  <c r="L1697" i="1"/>
  <c r="P1696" i="1"/>
  <c r="Q1696" i="1"/>
  <c r="G1695" i="1"/>
  <c r="F1695" i="1" s="1"/>
  <c r="O1695" i="1" s="1"/>
  <c r="R1695" i="1" s="1"/>
  <c r="AC1695" i="1"/>
  <c r="AE1695" i="1" s="1"/>
  <c r="AB1722" i="1"/>
  <c r="T1693" i="1"/>
  <c r="AF1693" i="1" s="1"/>
  <c r="S1694" i="1"/>
  <c r="Z1717" i="1"/>
  <c r="AA1717" i="1" s="1"/>
  <c r="AH1717" i="1" s="1"/>
  <c r="I1718" i="1"/>
  <c r="H1718" i="1" s="1"/>
  <c r="Y1717" i="1"/>
  <c r="C1718" i="1"/>
  <c r="AJ1718" i="1"/>
  <c r="X1718" i="1"/>
  <c r="K1718" i="1"/>
  <c r="A1719" i="1"/>
  <c r="J1695" i="1" l="1"/>
  <c r="Q1697" i="1"/>
  <c r="L1698" i="1"/>
  <c r="M1697" i="1"/>
  <c r="N1697" i="1" s="1"/>
  <c r="P1697" i="1"/>
  <c r="AC1696" i="1"/>
  <c r="AE1696" i="1" s="1"/>
  <c r="G1696" i="1"/>
  <c r="F1696" i="1" s="1"/>
  <c r="J1696" i="1" s="1"/>
  <c r="AB1723" i="1"/>
  <c r="C1719" i="1"/>
  <c r="Y1718" i="1"/>
  <c r="AJ1719" i="1"/>
  <c r="I1719" i="1"/>
  <c r="H1719" i="1" s="1"/>
  <c r="Z1718" i="1"/>
  <c r="AA1718" i="1" s="1"/>
  <c r="AH1718" i="1" s="1"/>
  <c r="X1719" i="1"/>
  <c r="K1719" i="1"/>
  <c r="A1720" i="1"/>
  <c r="T1694" i="1"/>
  <c r="AF1694" i="1" s="1"/>
  <c r="S1695" i="1"/>
  <c r="O1696" i="1" l="1"/>
  <c r="R1696" i="1" s="1"/>
  <c r="G1697" i="1"/>
  <c r="F1697" i="1" s="1"/>
  <c r="J1697" i="1" s="1"/>
  <c r="AC1697" i="1"/>
  <c r="AE1697" i="1" s="1"/>
  <c r="L1699" i="1"/>
  <c r="P1698" i="1"/>
  <c r="Q1698" i="1"/>
  <c r="M1698" i="1"/>
  <c r="N1698" i="1" s="1"/>
  <c r="T1695" i="1"/>
  <c r="AF1695" i="1" s="1"/>
  <c r="S1696" i="1"/>
  <c r="Y1719" i="1"/>
  <c r="C1720" i="1"/>
  <c r="AJ1720" i="1"/>
  <c r="Z1719" i="1"/>
  <c r="AA1719" i="1" s="1"/>
  <c r="AH1719" i="1" s="1"/>
  <c r="I1720" i="1"/>
  <c r="H1720" i="1" s="1"/>
  <c r="AB1724" i="1"/>
  <c r="X1720" i="1"/>
  <c r="A1721" i="1"/>
  <c r="K1720" i="1"/>
  <c r="O1697" i="1" l="1"/>
  <c r="R1697" i="1" s="1"/>
  <c r="G1698" i="1"/>
  <c r="F1698" i="1" s="1"/>
  <c r="O1698" i="1" s="1"/>
  <c r="R1698" i="1" s="1"/>
  <c r="AC1698" i="1"/>
  <c r="AE1698" i="1" s="1"/>
  <c r="Q1699" i="1"/>
  <c r="L1700" i="1"/>
  <c r="M1699" i="1"/>
  <c r="N1699" i="1" s="1"/>
  <c r="P1699" i="1"/>
  <c r="AB1725" i="1"/>
  <c r="T1696" i="1"/>
  <c r="AF1696" i="1" s="1"/>
  <c r="S1697" i="1"/>
  <c r="A1722" i="1"/>
  <c r="X1721" i="1"/>
  <c r="K1721" i="1"/>
  <c r="I1721" i="1"/>
  <c r="H1721" i="1" s="1"/>
  <c r="Z1720" i="1"/>
  <c r="AA1720" i="1" s="1"/>
  <c r="AH1720" i="1" s="1"/>
  <c r="C1721" i="1"/>
  <c r="AJ1721" i="1"/>
  <c r="Y1720" i="1"/>
  <c r="J1698" i="1" l="1"/>
  <c r="G1699" i="1"/>
  <c r="F1699" i="1" s="1"/>
  <c r="J1699" i="1" s="1"/>
  <c r="AC1699" i="1"/>
  <c r="AE1699" i="1" s="1"/>
  <c r="L1701" i="1"/>
  <c r="M1700" i="1"/>
  <c r="N1700" i="1" s="1"/>
  <c r="P1700" i="1"/>
  <c r="Q1700" i="1"/>
  <c r="Z1721" i="1"/>
  <c r="AA1721" i="1" s="1"/>
  <c r="AH1721" i="1" s="1"/>
  <c r="AJ1722" i="1"/>
  <c r="I1722" i="1"/>
  <c r="H1722" i="1" s="1"/>
  <c r="Y1721" i="1"/>
  <c r="C1722" i="1"/>
  <c r="AB1726" i="1"/>
  <c r="X1722" i="1"/>
  <c r="A1723" i="1"/>
  <c r="K1722" i="1"/>
  <c r="T1697" i="1"/>
  <c r="AF1697" i="1" s="1"/>
  <c r="S1698" i="1"/>
  <c r="O1699" i="1" l="1"/>
  <c r="R1699" i="1" s="1"/>
  <c r="AC1700" i="1"/>
  <c r="AE1700" i="1" s="1"/>
  <c r="G1700" i="1"/>
  <c r="F1700" i="1" s="1"/>
  <c r="J1700" i="1" s="1"/>
  <c r="L1702" i="1"/>
  <c r="P1701" i="1"/>
  <c r="M1701" i="1"/>
  <c r="N1701" i="1" s="1"/>
  <c r="Q1701" i="1"/>
  <c r="C1723" i="1"/>
  <c r="Y1722" i="1"/>
  <c r="AJ1723" i="1"/>
  <c r="I1723" i="1"/>
  <c r="H1723" i="1" s="1"/>
  <c r="Z1722" i="1"/>
  <c r="AA1722" i="1" s="1"/>
  <c r="AH1722" i="1" s="1"/>
  <c r="T1698" i="1"/>
  <c r="AF1698" i="1" s="1"/>
  <c r="S1699" i="1"/>
  <c r="X1723" i="1"/>
  <c r="K1723" i="1"/>
  <c r="A1724" i="1"/>
  <c r="AB1727" i="1"/>
  <c r="O1700" i="1" l="1"/>
  <c r="R1700" i="1" s="1"/>
  <c r="G1701" i="1"/>
  <c r="F1701" i="1" s="1"/>
  <c r="O1701" i="1" s="1"/>
  <c r="R1701" i="1" s="1"/>
  <c r="AC1701" i="1"/>
  <c r="AE1701" i="1" s="1"/>
  <c r="P1702" i="1"/>
  <c r="M1702" i="1"/>
  <c r="N1702" i="1" s="1"/>
  <c r="L1703" i="1"/>
  <c r="Q1702" i="1"/>
  <c r="X1724" i="1"/>
  <c r="A1725" i="1"/>
  <c r="K1724" i="1"/>
  <c r="Y1723" i="1"/>
  <c r="C1724" i="1"/>
  <c r="Z1723" i="1"/>
  <c r="AA1723" i="1" s="1"/>
  <c r="AH1723" i="1" s="1"/>
  <c r="AJ1724" i="1"/>
  <c r="I1724" i="1"/>
  <c r="H1724" i="1" s="1"/>
  <c r="AB1728" i="1"/>
  <c r="T1699" i="1"/>
  <c r="AF1699" i="1" s="1"/>
  <c r="S1700" i="1"/>
  <c r="J1701" i="1" l="1"/>
  <c r="M1703" i="1"/>
  <c r="N1703" i="1" s="1"/>
  <c r="P1703" i="1"/>
  <c r="Q1703" i="1"/>
  <c r="L1704" i="1"/>
  <c r="G1702" i="1"/>
  <c r="F1702" i="1" s="1"/>
  <c r="O1702" i="1" s="1"/>
  <c r="R1702" i="1" s="1"/>
  <c r="AC1702" i="1"/>
  <c r="AE1702" i="1" s="1"/>
  <c r="T1700" i="1"/>
  <c r="AF1700" i="1" s="1"/>
  <c r="S1701" i="1"/>
  <c r="K1725" i="1"/>
  <c r="A1726" i="1"/>
  <c r="X1725" i="1"/>
  <c r="AB1729" i="1"/>
  <c r="Z1724" i="1"/>
  <c r="AA1724" i="1" s="1"/>
  <c r="AH1724" i="1" s="1"/>
  <c r="C1725" i="1"/>
  <c r="AJ1725" i="1"/>
  <c r="I1725" i="1"/>
  <c r="H1725" i="1" s="1"/>
  <c r="Y1724" i="1"/>
  <c r="J1702" i="1" l="1"/>
  <c r="M1704" i="1"/>
  <c r="N1704" i="1" s="1"/>
  <c r="L1705" i="1"/>
  <c r="AC1703" i="1"/>
  <c r="AE1703" i="1" s="1"/>
  <c r="G1703" i="1"/>
  <c r="F1703" i="1" s="1"/>
  <c r="J1703" i="1" s="1"/>
  <c r="A1727" i="1"/>
  <c r="X1726" i="1"/>
  <c r="K1726" i="1"/>
  <c r="T1701" i="1"/>
  <c r="AF1701" i="1" s="1"/>
  <c r="S1702" i="1"/>
  <c r="Z1725" i="1"/>
  <c r="AA1725" i="1" s="1"/>
  <c r="AH1725" i="1" s="1"/>
  <c r="C1726" i="1"/>
  <c r="AJ1726" i="1"/>
  <c r="Y1725" i="1"/>
  <c r="I1726" i="1"/>
  <c r="H1726" i="1" s="1"/>
  <c r="AB1730" i="1"/>
  <c r="O1703" i="1" l="1"/>
  <c r="R1703" i="1" s="1"/>
  <c r="L1706" i="1"/>
  <c r="M1705" i="1"/>
  <c r="N1705" i="1" s="1"/>
  <c r="AC1704" i="1"/>
  <c r="AE1704" i="1" s="1"/>
  <c r="G1704" i="1"/>
  <c r="F1704" i="1" s="1"/>
  <c r="J1704" i="1" s="1"/>
  <c r="C1727" i="1"/>
  <c r="Y1726" i="1"/>
  <c r="AJ1727" i="1"/>
  <c r="I1727" i="1"/>
  <c r="H1727" i="1" s="1"/>
  <c r="Z1726" i="1"/>
  <c r="AA1726" i="1" s="1"/>
  <c r="AH1726" i="1" s="1"/>
  <c r="AB1731" i="1"/>
  <c r="T1702" i="1"/>
  <c r="AF1702" i="1" s="1"/>
  <c r="S1703" i="1"/>
  <c r="K1727" i="1"/>
  <c r="X1727" i="1"/>
  <c r="A1728" i="1"/>
  <c r="P1704" i="1" l="1"/>
  <c r="Q1704" i="1" s="1"/>
  <c r="Q1705" i="1" s="1"/>
  <c r="Q1706" i="1" s="1"/>
  <c r="G1705" i="1"/>
  <c r="F1705" i="1" s="1"/>
  <c r="J1705" i="1" s="1"/>
  <c r="AC1705" i="1"/>
  <c r="AE1705" i="1" s="1"/>
  <c r="M1706" i="1"/>
  <c r="N1706" i="1" s="1"/>
  <c r="L1707" i="1"/>
  <c r="O1704" i="1"/>
  <c r="T1703" i="1"/>
  <c r="S1704" i="1"/>
  <c r="AB1732" i="1"/>
  <c r="Z1727" i="1"/>
  <c r="AA1727" i="1" s="1"/>
  <c r="AH1727" i="1" s="1"/>
  <c r="C1728" i="1"/>
  <c r="AJ1728" i="1"/>
  <c r="I1728" i="1"/>
  <c r="H1728" i="1" s="1"/>
  <c r="Y1727" i="1"/>
  <c r="A1729" i="1"/>
  <c r="K1728" i="1"/>
  <c r="X1728" i="1"/>
  <c r="P1705" i="1" l="1"/>
  <c r="P1706" i="1" s="1"/>
  <c r="P1707" i="1" s="1"/>
  <c r="R1704" i="1"/>
  <c r="O1705" i="1"/>
  <c r="R1705" i="1" s="1"/>
  <c r="M1707" i="1"/>
  <c r="N1707" i="1" s="1"/>
  <c r="L1708" i="1"/>
  <c r="AC1706" i="1"/>
  <c r="AE1706" i="1" s="1"/>
  <c r="G1706" i="1"/>
  <c r="F1706" i="1" s="1"/>
  <c r="O1706" i="1" s="1"/>
  <c r="R1706" i="1" s="1"/>
  <c r="Q1707" i="1"/>
  <c r="T1704" i="1"/>
  <c r="AF1704" i="1" s="1"/>
  <c r="S1705" i="1"/>
  <c r="Z1728" i="1"/>
  <c r="AA1728" i="1" s="1"/>
  <c r="AH1728" i="1" s="1"/>
  <c r="C1729" i="1"/>
  <c r="AJ1729" i="1"/>
  <c r="Y1728" i="1"/>
  <c r="I1729" i="1"/>
  <c r="H1729" i="1" s="1"/>
  <c r="AB1733" i="1"/>
  <c r="A1730" i="1"/>
  <c r="X1729" i="1"/>
  <c r="K1729" i="1"/>
  <c r="AF1703" i="1"/>
  <c r="AA1703" i="1"/>
  <c r="J1706" i="1" l="1"/>
  <c r="P1708" i="1"/>
  <c r="Q1708" i="1"/>
  <c r="M1708" i="1"/>
  <c r="N1708" i="1" s="1"/>
  <c r="L1709" i="1"/>
  <c r="AC1707" i="1"/>
  <c r="AE1707" i="1" s="1"/>
  <c r="G1707" i="1"/>
  <c r="F1707" i="1" s="1"/>
  <c r="O1707" i="1" s="1"/>
  <c r="R1707" i="1" s="1"/>
  <c r="AH1703" i="1"/>
  <c r="AB1734" i="1"/>
  <c r="T1705" i="1"/>
  <c r="AF1705" i="1" s="1"/>
  <c r="S1706" i="1"/>
  <c r="K1730" i="1"/>
  <c r="X1730" i="1"/>
  <c r="A1731" i="1"/>
  <c r="AJ1730" i="1"/>
  <c r="Y1729" i="1"/>
  <c r="I1730" i="1"/>
  <c r="H1730" i="1" s="1"/>
  <c r="Z1729" i="1"/>
  <c r="AA1729" i="1" s="1"/>
  <c r="AH1729" i="1" s="1"/>
  <c r="C1730" i="1"/>
  <c r="L1710" i="1" l="1"/>
  <c r="Q1709" i="1"/>
  <c r="M1709" i="1"/>
  <c r="N1709" i="1" s="1"/>
  <c r="P1709" i="1"/>
  <c r="G1708" i="1"/>
  <c r="F1708" i="1" s="1"/>
  <c r="O1708" i="1" s="1"/>
  <c r="R1708" i="1" s="1"/>
  <c r="AC1708" i="1"/>
  <c r="AE1708" i="1" s="1"/>
  <c r="J1707" i="1"/>
  <c r="AB1735" i="1"/>
  <c r="Y1730" i="1"/>
  <c r="C1731" i="1"/>
  <c r="Z1730" i="1"/>
  <c r="AA1730" i="1" s="1"/>
  <c r="AH1730" i="1" s="1"/>
  <c r="AJ1731" i="1"/>
  <c r="I1731" i="1"/>
  <c r="H1731" i="1" s="1"/>
  <c r="T1706" i="1"/>
  <c r="AF1706" i="1" s="1"/>
  <c r="S1707" i="1"/>
  <c r="K1731" i="1"/>
  <c r="X1731" i="1"/>
  <c r="A1732" i="1"/>
  <c r="AC1709" i="1" l="1"/>
  <c r="AE1709" i="1" s="1"/>
  <c r="G1709" i="1"/>
  <c r="F1709" i="1" s="1"/>
  <c r="J1709" i="1" s="1"/>
  <c r="J1708" i="1"/>
  <c r="L1711" i="1"/>
  <c r="Q1710" i="1"/>
  <c r="M1710" i="1"/>
  <c r="N1710" i="1" s="1"/>
  <c r="P1710" i="1"/>
  <c r="T1707" i="1"/>
  <c r="AF1707" i="1" s="1"/>
  <c r="S1708" i="1"/>
  <c r="X1732" i="1"/>
  <c r="K1732" i="1"/>
  <c r="A1733" i="1"/>
  <c r="Z1731" i="1"/>
  <c r="AA1731" i="1" s="1"/>
  <c r="AH1731" i="1" s="1"/>
  <c r="C1732" i="1"/>
  <c r="AJ1732" i="1"/>
  <c r="I1732" i="1"/>
  <c r="H1732" i="1" s="1"/>
  <c r="Y1731" i="1"/>
  <c r="AB1736" i="1"/>
  <c r="O1709" i="1" l="1"/>
  <c r="R1709" i="1" s="1"/>
  <c r="G1710" i="1"/>
  <c r="F1710" i="1" s="1"/>
  <c r="O1710" i="1" s="1"/>
  <c r="R1710" i="1" s="1"/>
  <c r="AC1710" i="1"/>
  <c r="AE1710" i="1" s="1"/>
  <c r="M1711" i="1"/>
  <c r="N1711" i="1" s="1"/>
  <c r="Q1711" i="1"/>
  <c r="P1711" i="1"/>
  <c r="L1712" i="1"/>
  <c r="Z1732" i="1"/>
  <c r="AA1732" i="1" s="1"/>
  <c r="AH1732" i="1" s="1"/>
  <c r="AJ1733" i="1"/>
  <c r="I1733" i="1"/>
  <c r="H1733" i="1" s="1"/>
  <c r="Y1732" i="1"/>
  <c r="C1733" i="1"/>
  <c r="K1733" i="1"/>
  <c r="A1734" i="1"/>
  <c r="X1733" i="1"/>
  <c r="T1708" i="1"/>
  <c r="AF1708" i="1" s="1"/>
  <c r="S1709" i="1"/>
  <c r="AB1737" i="1"/>
  <c r="J1710" i="1" l="1"/>
  <c r="M1712" i="1"/>
  <c r="N1712" i="1" s="1"/>
  <c r="L1713" i="1"/>
  <c r="P1712" i="1"/>
  <c r="Q1712" i="1"/>
  <c r="G1711" i="1"/>
  <c r="F1711" i="1" s="1"/>
  <c r="J1711" i="1" s="1"/>
  <c r="AC1711" i="1"/>
  <c r="AE1711" i="1" s="1"/>
  <c r="T1709" i="1"/>
  <c r="AF1709" i="1" s="1"/>
  <c r="S1710" i="1"/>
  <c r="Y1733" i="1"/>
  <c r="AJ1734" i="1"/>
  <c r="I1734" i="1"/>
  <c r="H1734" i="1" s="1"/>
  <c r="Z1733" i="1"/>
  <c r="C1734" i="1"/>
  <c r="AB1738" i="1"/>
  <c r="X1734" i="1"/>
  <c r="K1734" i="1"/>
  <c r="A1735" i="1"/>
  <c r="O1711" i="1" l="1"/>
  <c r="R1711" i="1" s="1"/>
  <c r="M1713" i="1"/>
  <c r="N1713" i="1" s="1"/>
  <c r="P1713" i="1"/>
  <c r="Q1713" i="1"/>
  <c r="L1714" i="1"/>
  <c r="G1712" i="1"/>
  <c r="F1712" i="1" s="1"/>
  <c r="O1712" i="1" s="1"/>
  <c r="R1712" i="1" s="1"/>
  <c r="AC1712" i="1"/>
  <c r="AE1712" i="1" s="1"/>
  <c r="T1710" i="1"/>
  <c r="AF1710" i="1" s="1"/>
  <c r="S1711" i="1"/>
  <c r="K1735" i="1"/>
  <c r="A1736" i="1"/>
  <c r="X1735" i="1"/>
  <c r="AJ1735" i="1"/>
  <c r="Z1734" i="1"/>
  <c r="AA1734" i="1" s="1"/>
  <c r="AH1734" i="1" s="1"/>
  <c r="I1735" i="1"/>
  <c r="H1735" i="1" s="1"/>
  <c r="C1735" i="1"/>
  <c r="Y1734" i="1"/>
  <c r="AB1739" i="1"/>
  <c r="J1712" i="1" l="1"/>
  <c r="M1714" i="1"/>
  <c r="N1714" i="1" s="1"/>
  <c r="P1714" i="1"/>
  <c r="L1715" i="1"/>
  <c r="Q1714" i="1"/>
  <c r="G1713" i="1"/>
  <c r="F1713" i="1" s="1"/>
  <c r="O1713" i="1" s="1"/>
  <c r="R1713" i="1" s="1"/>
  <c r="AC1713" i="1"/>
  <c r="AE1713" i="1" s="1"/>
  <c r="Z1735" i="1"/>
  <c r="AA1735" i="1" s="1"/>
  <c r="AH1735" i="1" s="1"/>
  <c r="C1736" i="1"/>
  <c r="AJ1736" i="1"/>
  <c r="Y1735" i="1"/>
  <c r="I1736" i="1"/>
  <c r="H1736" i="1" s="1"/>
  <c r="AB1740" i="1"/>
  <c r="T1711" i="1"/>
  <c r="AF1711" i="1" s="1"/>
  <c r="S1712" i="1"/>
  <c r="K1736" i="1"/>
  <c r="X1736" i="1"/>
  <c r="A1737" i="1"/>
  <c r="Q1715" i="1" l="1"/>
  <c r="M1715" i="1"/>
  <c r="N1715" i="1" s="1"/>
  <c r="P1715" i="1"/>
  <c r="L1716" i="1"/>
  <c r="J1713" i="1"/>
  <c r="G1714" i="1"/>
  <c r="F1714" i="1" s="1"/>
  <c r="J1714" i="1" s="1"/>
  <c r="AC1714" i="1"/>
  <c r="AE1714" i="1" s="1"/>
  <c r="C1737" i="1"/>
  <c r="Y1736" i="1"/>
  <c r="AJ1737" i="1"/>
  <c r="I1737" i="1"/>
  <c r="H1737" i="1" s="1"/>
  <c r="Z1736" i="1"/>
  <c r="AA1736" i="1" s="1"/>
  <c r="AH1736" i="1" s="1"/>
  <c r="X1737" i="1"/>
  <c r="K1737" i="1"/>
  <c r="A1738" i="1"/>
  <c r="T1712" i="1"/>
  <c r="AF1712" i="1" s="1"/>
  <c r="S1713" i="1"/>
  <c r="AB1741" i="1"/>
  <c r="O1714" i="1" l="1"/>
  <c r="R1714" i="1" s="1"/>
  <c r="Q1716" i="1"/>
  <c r="L1717" i="1"/>
  <c r="M1716" i="1"/>
  <c r="N1716" i="1" s="1"/>
  <c r="P1716" i="1"/>
  <c r="AC1715" i="1"/>
  <c r="AE1715" i="1" s="1"/>
  <c r="G1715" i="1"/>
  <c r="F1715" i="1" s="1"/>
  <c r="O1715" i="1" s="1"/>
  <c r="R1715" i="1" s="1"/>
  <c r="T1713" i="1"/>
  <c r="AF1713" i="1" s="1"/>
  <c r="S1714" i="1"/>
  <c r="Y1737" i="1"/>
  <c r="C1738" i="1"/>
  <c r="Z1737" i="1"/>
  <c r="AA1737" i="1" s="1"/>
  <c r="AH1737" i="1" s="1"/>
  <c r="AJ1738" i="1"/>
  <c r="I1738" i="1"/>
  <c r="H1738" i="1" s="1"/>
  <c r="X1738" i="1"/>
  <c r="K1738" i="1"/>
  <c r="A1739" i="1"/>
  <c r="AB1742" i="1"/>
  <c r="G1716" i="1" l="1"/>
  <c r="F1716" i="1" s="1"/>
  <c r="J1716" i="1" s="1"/>
  <c r="AC1716" i="1"/>
  <c r="AE1716" i="1" s="1"/>
  <c r="L1718" i="1"/>
  <c r="M1717" i="1"/>
  <c r="N1717" i="1" s="1"/>
  <c r="P1717" i="1"/>
  <c r="Q1717" i="1"/>
  <c r="J1715" i="1"/>
  <c r="T1714" i="1"/>
  <c r="AF1714" i="1" s="1"/>
  <c r="S1715" i="1"/>
  <c r="AB1743" i="1"/>
  <c r="Z1738" i="1"/>
  <c r="AA1738" i="1" s="1"/>
  <c r="AH1738" i="1" s="1"/>
  <c r="C1739" i="1"/>
  <c r="AJ1739" i="1"/>
  <c r="Y1738" i="1"/>
  <c r="I1739" i="1"/>
  <c r="H1739" i="1" s="1"/>
  <c r="X1739" i="1"/>
  <c r="K1739" i="1"/>
  <c r="A1740" i="1"/>
  <c r="O1716" i="1" l="1"/>
  <c r="R1716" i="1" s="1"/>
  <c r="AC1717" i="1"/>
  <c r="AE1717" i="1" s="1"/>
  <c r="G1717" i="1"/>
  <c r="F1717" i="1" s="1"/>
  <c r="J1717" i="1" s="1"/>
  <c r="L1719" i="1"/>
  <c r="P1718" i="1"/>
  <c r="Q1718" i="1"/>
  <c r="M1718" i="1"/>
  <c r="N1718" i="1" s="1"/>
  <c r="Z1739" i="1"/>
  <c r="AA1739" i="1" s="1"/>
  <c r="AH1739" i="1" s="1"/>
  <c r="C1740" i="1"/>
  <c r="Y1739" i="1"/>
  <c r="AJ1740" i="1"/>
  <c r="I1740" i="1"/>
  <c r="H1740" i="1" s="1"/>
  <c r="AB1744" i="1"/>
  <c r="A1741" i="1"/>
  <c r="X1740" i="1"/>
  <c r="K1740" i="1"/>
  <c r="T1715" i="1"/>
  <c r="AF1715" i="1" s="1"/>
  <c r="S1716" i="1"/>
  <c r="O1717" i="1" l="1"/>
  <c r="R1717" i="1" s="1"/>
  <c r="AC1718" i="1"/>
  <c r="AE1718" i="1" s="1"/>
  <c r="G1718" i="1"/>
  <c r="F1718" i="1" s="1"/>
  <c r="O1718" i="1" s="1"/>
  <c r="R1718" i="1" s="1"/>
  <c r="M1719" i="1"/>
  <c r="N1719" i="1" s="1"/>
  <c r="P1719" i="1"/>
  <c r="L1720" i="1"/>
  <c r="Q1719" i="1"/>
  <c r="AB1745" i="1"/>
  <c r="A1742" i="1"/>
  <c r="X1741" i="1"/>
  <c r="K1741" i="1"/>
  <c r="T1716" i="1"/>
  <c r="AF1716" i="1" s="1"/>
  <c r="S1717" i="1"/>
  <c r="C1741" i="1"/>
  <c r="Y1740" i="1"/>
  <c r="AJ1741" i="1"/>
  <c r="I1741" i="1"/>
  <c r="H1741" i="1" s="1"/>
  <c r="Z1740" i="1"/>
  <c r="AA1740" i="1" s="1"/>
  <c r="AH1740" i="1" s="1"/>
  <c r="L1721" i="1" l="1"/>
  <c r="M1720" i="1"/>
  <c r="N1720" i="1" s="1"/>
  <c r="Q1720" i="1"/>
  <c r="P1720" i="1"/>
  <c r="G1719" i="1"/>
  <c r="F1719" i="1" s="1"/>
  <c r="O1719" i="1" s="1"/>
  <c r="R1719" i="1" s="1"/>
  <c r="AC1719" i="1"/>
  <c r="AE1719" i="1" s="1"/>
  <c r="J1718" i="1"/>
  <c r="Y1741" i="1"/>
  <c r="I1742" i="1"/>
  <c r="H1742" i="1" s="1"/>
  <c r="Z1741" i="1"/>
  <c r="AA1741" i="1" s="1"/>
  <c r="AH1741" i="1" s="1"/>
  <c r="C1742" i="1"/>
  <c r="AJ1742" i="1"/>
  <c r="T1717" i="1"/>
  <c r="AF1717" i="1" s="1"/>
  <c r="S1718" i="1"/>
  <c r="AB1746" i="1"/>
  <c r="X1742" i="1"/>
  <c r="A1743" i="1"/>
  <c r="K1742" i="1"/>
  <c r="G1720" i="1" l="1"/>
  <c r="F1720" i="1" s="1"/>
  <c r="J1720" i="1" s="1"/>
  <c r="AC1720" i="1"/>
  <c r="AE1720" i="1" s="1"/>
  <c r="J1719" i="1"/>
  <c r="M1721" i="1"/>
  <c r="N1721" i="1" s="1"/>
  <c r="P1721" i="1"/>
  <c r="Q1721" i="1"/>
  <c r="L1722" i="1"/>
  <c r="K1743" i="1"/>
  <c r="A1744" i="1"/>
  <c r="X1743" i="1"/>
  <c r="I1743" i="1"/>
  <c r="H1743" i="1" s="1"/>
  <c r="Z1742" i="1"/>
  <c r="AA1742" i="1" s="1"/>
  <c r="AH1742" i="1" s="1"/>
  <c r="C1743" i="1"/>
  <c r="Y1742" i="1"/>
  <c r="AJ1743" i="1"/>
  <c r="T1718" i="1"/>
  <c r="AF1718" i="1" s="1"/>
  <c r="S1719" i="1"/>
  <c r="AB1747" i="1"/>
  <c r="O1720" i="1" l="1"/>
  <c r="R1720" i="1" s="1"/>
  <c r="G1721" i="1"/>
  <c r="F1721" i="1" s="1"/>
  <c r="O1721" i="1" s="1"/>
  <c r="R1721" i="1" s="1"/>
  <c r="AC1721" i="1"/>
  <c r="AE1721" i="1" s="1"/>
  <c r="M1722" i="1"/>
  <c r="N1722" i="1" s="1"/>
  <c r="P1722" i="1"/>
  <c r="Q1722" i="1"/>
  <c r="L1723" i="1"/>
  <c r="T1719" i="1"/>
  <c r="AF1719" i="1" s="1"/>
  <c r="S1720" i="1"/>
  <c r="A1745" i="1"/>
  <c r="X1744" i="1"/>
  <c r="K1744" i="1"/>
  <c r="AB1748" i="1"/>
  <c r="Z1743" i="1"/>
  <c r="AA1743" i="1" s="1"/>
  <c r="AH1743" i="1" s="1"/>
  <c r="C1744" i="1"/>
  <c r="AJ1744" i="1"/>
  <c r="Y1743" i="1"/>
  <c r="I1744" i="1"/>
  <c r="H1744" i="1" s="1"/>
  <c r="J1721" i="1" l="1"/>
  <c r="M1723" i="1"/>
  <c r="N1723" i="1" s="1"/>
  <c r="P1723" i="1"/>
  <c r="Q1723" i="1"/>
  <c r="L1724" i="1"/>
  <c r="G1722" i="1"/>
  <c r="F1722" i="1" s="1"/>
  <c r="J1722" i="1" s="1"/>
  <c r="AC1722" i="1"/>
  <c r="AE1722" i="1" s="1"/>
  <c r="X1745" i="1"/>
  <c r="K1745" i="1"/>
  <c r="A1746" i="1"/>
  <c r="T1720" i="1"/>
  <c r="AF1720" i="1" s="1"/>
  <c r="S1721" i="1"/>
  <c r="C1745" i="1"/>
  <c r="Y1744" i="1"/>
  <c r="AJ1745" i="1"/>
  <c r="I1745" i="1"/>
  <c r="H1745" i="1" s="1"/>
  <c r="Z1744" i="1"/>
  <c r="AA1744" i="1" s="1"/>
  <c r="AH1744" i="1" s="1"/>
  <c r="AB1749" i="1"/>
  <c r="M1724" i="1" l="1"/>
  <c r="N1724" i="1" s="1"/>
  <c r="P1724" i="1"/>
  <c r="Q1724" i="1"/>
  <c r="L1725" i="1"/>
  <c r="O1722" i="1"/>
  <c r="R1722" i="1" s="1"/>
  <c r="G1723" i="1"/>
  <c r="F1723" i="1" s="1"/>
  <c r="J1723" i="1" s="1"/>
  <c r="AC1723" i="1"/>
  <c r="AE1723" i="1" s="1"/>
  <c r="K1746" i="1"/>
  <c r="A1747" i="1"/>
  <c r="X1746" i="1"/>
  <c r="T1721" i="1"/>
  <c r="AF1721" i="1" s="1"/>
  <c r="S1722" i="1"/>
  <c r="Y1745" i="1"/>
  <c r="C1746" i="1"/>
  <c r="Z1745" i="1"/>
  <c r="AA1745" i="1" s="1"/>
  <c r="AH1745" i="1" s="1"/>
  <c r="AJ1746" i="1"/>
  <c r="I1746" i="1"/>
  <c r="H1746" i="1" s="1"/>
  <c r="AB1750" i="1"/>
  <c r="Q1725" i="1" l="1"/>
  <c r="M1725" i="1"/>
  <c r="N1725" i="1" s="1"/>
  <c r="L1726" i="1"/>
  <c r="P1725" i="1"/>
  <c r="O1723" i="1"/>
  <c r="R1723" i="1" s="1"/>
  <c r="G1724" i="1"/>
  <c r="F1724" i="1" s="1"/>
  <c r="J1724" i="1" s="1"/>
  <c r="AC1724" i="1"/>
  <c r="AE1724" i="1" s="1"/>
  <c r="T1722" i="1"/>
  <c r="AF1722" i="1" s="1"/>
  <c r="S1723" i="1"/>
  <c r="A1748" i="1"/>
  <c r="K1747" i="1"/>
  <c r="X1747" i="1"/>
  <c r="AB1751" i="1"/>
  <c r="Z1746" i="1"/>
  <c r="AA1746" i="1" s="1"/>
  <c r="AH1746" i="1" s="1"/>
  <c r="C1747" i="1"/>
  <c r="AJ1747" i="1"/>
  <c r="Y1746" i="1"/>
  <c r="I1747" i="1"/>
  <c r="H1747" i="1" s="1"/>
  <c r="O1724" i="1" l="1"/>
  <c r="R1724" i="1" s="1"/>
  <c r="M1726" i="1"/>
  <c r="N1726" i="1" s="1"/>
  <c r="Q1726" i="1"/>
  <c r="P1726" i="1"/>
  <c r="L1727" i="1"/>
  <c r="AC1725" i="1"/>
  <c r="AE1725" i="1" s="1"/>
  <c r="G1725" i="1"/>
  <c r="F1725" i="1" s="1"/>
  <c r="O1725" i="1" s="1"/>
  <c r="R1725" i="1" s="1"/>
  <c r="AB1752" i="1"/>
  <c r="X1748" i="1"/>
  <c r="A1749" i="1"/>
  <c r="K1748" i="1"/>
  <c r="Z1747" i="1"/>
  <c r="AA1747" i="1" s="1"/>
  <c r="AH1747" i="1" s="1"/>
  <c r="AJ1748" i="1"/>
  <c r="I1748" i="1"/>
  <c r="H1748" i="1" s="1"/>
  <c r="Y1747" i="1"/>
  <c r="C1748" i="1"/>
  <c r="T1723" i="1"/>
  <c r="AF1723" i="1" s="1"/>
  <c r="S1724" i="1"/>
  <c r="J1725" i="1" l="1"/>
  <c r="Q1727" i="1"/>
  <c r="L1728" i="1"/>
  <c r="M1727" i="1"/>
  <c r="N1727" i="1" s="1"/>
  <c r="P1727" i="1"/>
  <c r="AC1726" i="1"/>
  <c r="AE1726" i="1" s="1"/>
  <c r="G1726" i="1"/>
  <c r="F1726" i="1" s="1"/>
  <c r="O1726" i="1" s="1"/>
  <c r="R1726" i="1" s="1"/>
  <c r="T1724" i="1"/>
  <c r="AF1724" i="1" s="1"/>
  <c r="S1725" i="1"/>
  <c r="K1749" i="1"/>
  <c r="X1749" i="1"/>
  <c r="A1750" i="1"/>
  <c r="Y1748" i="1"/>
  <c r="C1749" i="1"/>
  <c r="AJ1749" i="1"/>
  <c r="I1749" i="1"/>
  <c r="H1749" i="1" s="1"/>
  <c r="Z1748" i="1"/>
  <c r="AA1748" i="1" s="1"/>
  <c r="AH1748" i="1" s="1"/>
  <c r="AB1753" i="1"/>
  <c r="G1727" i="1" l="1"/>
  <c r="F1727" i="1" s="1"/>
  <c r="J1727" i="1" s="1"/>
  <c r="AC1727" i="1"/>
  <c r="AE1727" i="1" s="1"/>
  <c r="M1728" i="1"/>
  <c r="N1728" i="1" s="1"/>
  <c r="P1728" i="1"/>
  <c r="Q1728" i="1"/>
  <c r="L1729" i="1"/>
  <c r="J1726" i="1"/>
  <c r="AB1754" i="1"/>
  <c r="T1725" i="1"/>
  <c r="AF1725" i="1" s="1"/>
  <c r="S1726" i="1"/>
  <c r="A1751" i="1"/>
  <c r="X1750" i="1"/>
  <c r="K1750" i="1"/>
  <c r="Y1749" i="1"/>
  <c r="C1750" i="1"/>
  <c r="Z1749" i="1"/>
  <c r="AA1749" i="1" s="1"/>
  <c r="AH1749" i="1" s="1"/>
  <c r="AJ1750" i="1"/>
  <c r="I1750" i="1"/>
  <c r="H1750" i="1" s="1"/>
  <c r="O1727" i="1" l="1"/>
  <c r="R1727" i="1" s="1"/>
  <c r="L1730" i="1"/>
  <c r="P1729" i="1"/>
  <c r="M1729" i="1"/>
  <c r="N1729" i="1" s="1"/>
  <c r="Q1729" i="1"/>
  <c r="G1728" i="1"/>
  <c r="F1728" i="1" s="1"/>
  <c r="J1728" i="1" s="1"/>
  <c r="AC1728" i="1"/>
  <c r="AE1728" i="1" s="1"/>
  <c r="T1726" i="1"/>
  <c r="AF1726" i="1" s="1"/>
  <c r="S1727" i="1"/>
  <c r="A1752" i="1"/>
  <c r="X1751" i="1"/>
  <c r="K1751" i="1"/>
  <c r="AB1755" i="1"/>
  <c r="Z1750" i="1"/>
  <c r="AA1750" i="1" s="1"/>
  <c r="AH1750" i="1" s="1"/>
  <c r="C1751" i="1"/>
  <c r="AJ1751" i="1"/>
  <c r="I1751" i="1"/>
  <c r="H1751" i="1" s="1"/>
  <c r="Y1750" i="1"/>
  <c r="G1729" i="1" l="1"/>
  <c r="F1729" i="1" s="1"/>
  <c r="O1729" i="1" s="1"/>
  <c r="R1729" i="1" s="1"/>
  <c r="AC1729" i="1"/>
  <c r="AE1729" i="1" s="1"/>
  <c r="O1728" i="1"/>
  <c r="R1728" i="1" s="1"/>
  <c r="L1731" i="1"/>
  <c r="M1730" i="1"/>
  <c r="N1730" i="1" s="1"/>
  <c r="P1730" i="1"/>
  <c r="Q1730" i="1"/>
  <c r="Z1751" i="1"/>
  <c r="AA1751" i="1" s="1"/>
  <c r="AH1751" i="1" s="1"/>
  <c r="C1752" i="1"/>
  <c r="Y1751" i="1"/>
  <c r="AJ1752" i="1"/>
  <c r="I1752" i="1"/>
  <c r="H1752" i="1" s="1"/>
  <c r="X1752" i="1"/>
  <c r="K1752" i="1"/>
  <c r="A1753" i="1"/>
  <c r="AB1756" i="1"/>
  <c r="T1727" i="1"/>
  <c r="AF1727" i="1" s="1"/>
  <c r="S1728" i="1"/>
  <c r="J1729" i="1" l="1"/>
  <c r="AC1730" i="1"/>
  <c r="AE1730" i="1" s="1"/>
  <c r="G1730" i="1"/>
  <c r="F1730" i="1" s="1"/>
  <c r="J1730" i="1" s="1"/>
  <c r="Q1731" i="1"/>
  <c r="L1732" i="1"/>
  <c r="M1731" i="1"/>
  <c r="N1731" i="1" s="1"/>
  <c r="P1731" i="1"/>
  <c r="X1753" i="1"/>
  <c r="K1753" i="1"/>
  <c r="A1754" i="1"/>
  <c r="AB1757" i="1"/>
  <c r="T1728" i="1"/>
  <c r="AF1728" i="1" s="1"/>
  <c r="S1729" i="1"/>
  <c r="Y1752" i="1"/>
  <c r="C1753" i="1"/>
  <c r="AJ1753" i="1"/>
  <c r="Z1752" i="1"/>
  <c r="AA1752" i="1" s="1"/>
  <c r="AH1752" i="1" s="1"/>
  <c r="I1753" i="1"/>
  <c r="H1753" i="1" s="1"/>
  <c r="O1730" i="1" l="1"/>
  <c r="R1730" i="1" s="1"/>
  <c r="G1731" i="1"/>
  <c r="F1731" i="1" s="1"/>
  <c r="O1731" i="1" s="1"/>
  <c r="R1731" i="1" s="1"/>
  <c r="AC1731" i="1"/>
  <c r="AE1731" i="1" s="1"/>
  <c r="Q1732" i="1"/>
  <c r="M1732" i="1"/>
  <c r="N1732" i="1" s="1"/>
  <c r="L1733" i="1"/>
  <c r="P1732" i="1"/>
  <c r="AB1758" i="1"/>
  <c r="T1729" i="1"/>
  <c r="AF1729" i="1" s="1"/>
  <c r="S1730" i="1"/>
  <c r="Y1753" i="1"/>
  <c r="AJ1754" i="1"/>
  <c r="I1754" i="1"/>
  <c r="H1754" i="1" s="1"/>
  <c r="Z1753" i="1"/>
  <c r="AA1753" i="1" s="1"/>
  <c r="AH1753" i="1" s="1"/>
  <c r="C1754" i="1"/>
  <c r="K1754" i="1"/>
  <c r="A1755" i="1"/>
  <c r="X1754" i="1"/>
  <c r="J1731" i="1" l="1"/>
  <c r="M1733" i="1"/>
  <c r="N1733" i="1" s="1"/>
  <c r="P1733" i="1"/>
  <c r="Q1733" i="1"/>
  <c r="L1734" i="1"/>
  <c r="G1732" i="1"/>
  <c r="F1732" i="1" s="1"/>
  <c r="O1732" i="1" s="1"/>
  <c r="R1732" i="1" s="1"/>
  <c r="AC1732" i="1"/>
  <c r="AE1732" i="1" s="1"/>
  <c r="X1755" i="1"/>
  <c r="K1755" i="1"/>
  <c r="A1756" i="1"/>
  <c r="AB1759" i="1"/>
  <c r="Z1754" i="1"/>
  <c r="AA1754" i="1" s="1"/>
  <c r="AH1754" i="1" s="1"/>
  <c r="C1755" i="1"/>
  <c r="AJ1755" i="1"/>
  <c r="Y1754" i="1"/>
  <c r="I1755" i="1"/>
  <c r="H1755" i="1" s="1"/>
  <c r="T1730" i="1"/>
  <c r="AF1730" i="1" s="1"/>
  <c r="S1731" i="1"/>
  <c r="J1732" i="1" l="1"/>
  <c r="L1735" i="1"/>
  <c r="M1734" i="1"/>
  <c r="N1734" i="1" s="1"/>
  <c r="AC1733" i="1"/>
  <c r="AE1733" i="1" s="1"/>
  <c r="G1733" i="1"/>
  <c r="F1733" i="1" s="1"/>
  <c r="J1733" i="1" s="1"/>
  <c r="Z1755" i="1"/>
  <c r="AA1755" i="1" s="1"/>
  <c r="AH1755" i="1" s="1"/>
  <c r="I1756" i="1"/>
  <c r="H1756" i="1" s="1"/>
  <c r="Y1755" i="1"/>
  <c r="C1756" i="1"/>
  <c r="AJ1756" i="1"/>
  <c r="AB1760" i="1"/>
  <c r="T1731" i="1"/>
  <c r="AF1731" i="1" s="1"/>
  <c r="S1732" i="1"/>
  <c r="X1756" i="1"/>
  <c r="A1757" i="1"/>
  <c r="K1756" i="1"/>
  <c r="O1733" i="1" l="1"/>
  <c r="R1733" i="1" s="1"/>
  <c r="AC1734" i="1"/>
  <c r="AE1734" i="1" s="1"/>
  <c r="G1734" i="1"/>
  <c r="F1734" i="1" s="1"/>
  <c r="O1734" i="1" s="1"/>
  <c r="L1736" i="1"/>
  <c r="M1735" i="1"/>
  <c r="N1735" i="1" s="1"/>
  <c r="T1732" i="1"/>
  <c r="AF1732" i="1" s="1"/>
  <c r="S1733" i="1"/>
  <c r="AB1761" i="1"/>
  <c r="A1758" i="1"/>
  <c r="X1757" i="1"/>
  <c r="K1757" i="1"/>
  <c r="Y1756" i="1"/>
  <c r="C1757" i="1"/>
  <c r="AJ1757" i="1"/>
  <c r="I1757" i="1"/>
  <c r="H1757" i="1" s="1"/>
  <c r="Z1756" i="1"/>
  <c r="AA1756" i="1" s="1"/>
  <c r="AH1756" i="1" s="1"/>
  <c r="P1734" i="1" l="1"/>
  <c r="Q1734" i="1" s="1"/>
  <c r="Q1735" i="1" s="1"/>
  <c r="Q1736" i="1" s="1"/>
  <c r="J1734" i="1"/>
  <c r="AC1735" i="1"/>
  <c r="AE1735" i="1" s="1"/>
  <c r="G1735" i="1"/>
  <c r="F1735" i="1" s="1"/>
  <c r="O1735" i="1" s="1"/>
  <c r="M1736" i="1"/>
  <c r="N1736" i="1" s="1"/>
  <c r="L1737" i="1"/>
  <c r="K1758" i="1"/>
  <c r="X1758" i="1"/>
  <c r="A1759" i="1"/>
  <c r="T1733" i="1"/>
  <c r="S1734" i="1"/>
  <c r="AB1762" i="1"/>
  <c r="I1758" i="1"/>
  <c r="H1758" i="1" s="1"/>
  <c r="Z1757" i="1"/>
  <c r="AA1757" i="1" s="1"/>
  <c r="AH1757" i="1" s="1"/>
  <c r="C1758" i="1"/>
  <c r="Y1757" i="1"/>
  <c r="AJ1758" i="1"/>
  <c r="R1735" i="1" l="1"/>
  <c r="R1734" i="1"/>
  <c r="P1735" i="1"/>
  <c r="P1736" i="1" s="1"/>
  <c r="P1737" i="1" s="1"/>
  <c r="J1735" i="1"/>
  <c r="M1737" i="1"/>
  <c r="N1737" i="1" s="1"/>
  <c r="L1738" i="1"/>
  <c r="G1736" i="1"/>
  <c r="F1736" i="1" s="1"/>
  <c r="J1736" i="1" s="1"/>
  <c r="AC1736" i="1"/>
  <c r="AE1736" i="1" s="1"/>
  <c r="Q1737" i="1"/>
  <c r="AB1763" i="1"/>
  <c r="AF1733" i="1"/>
  <c r="AA1733" i="1"/>
  <c r="X1759" i="1"/>
  <c r="K1759" i="1"/>
  <c r="A1760" i="1"/>
  <c r="T1734" i="1"/>
  <c r="AF1734" i="1" s="1"/>
  <c r="S1735" i="1"/>
  <c r="Z1758" i="1"/>
  <c r="AA1758" i="1" s="1"/>
  <c r="AH1758" i="1" s="1"/>
  <c r="I1759" i="1"/>
  <c r="H1759" i="1" s="1"/>
  <c r="Y1758" i="1"/>
  <c r="C1759" i="1"/>
  <c r="AJ1759" i="1"/>
  <c r="O1736" i="1" l="1"/>
  <c r="R1736" i="1" s="1"/>
  <c r="L1739" i="1"/>
  <c r="M1738" i="1"/>
  <c r="N1738" i="1" s="1"/>
  <c r="P1738" i="1"/>
  <c r="Q1738" i="1"/>
  <c r="G1737" i="1"/>
  <c r="F1737" i="1" s="1"/>
  <c r="O1737" i="1" s="1"/>
  <c r="R1737" i="1" s="1"/>
  <c r="AC1737" i="1"/>
  <c r="AE1737" i="1" s="1"/>
  <c r="Y1759" i="1"/>
  <c r="I1760" i="1"/>
  <c r="H1760" i="1" s="1"/>
  <c r="Z1759" i="1"/>
  <c r="AA1759" i="1" s="1"/>
  <c r="AH1759" i="1" s="1"/>
  <c r="C1760" i="1"/>
  <c r="AJ1760" i="1"/>
  <c r="K1760" i="1"/>
  <c r="A1761" i="1"/>
  <c r="X1760" i="1"/>
  <c r="AB1764" i="1"/>
  <c r="AH1733" i="1"/>
  <c r="T1735" i="1"/>
  <c r="AF1735" i="1" s="1"/>
  <c r="S1736" i="1"/>
  <c r="J1737" i="1" l="1"/>
  <c r="AC1738" i="1"/>
  <c r="AE1738" i="1" s="1"/>
  <c r="G1738" i="1"/>
  <c r="F1738" i="1" s="1"/>
  <c r="O1738" i="1" s="1"/>
  <c r="R1738" i="1" s="1"/>
  <c r="M1739" i="1"/>
  <c r="N1739" i="1" s="1"/>
  <c r="P1739" i="1"/>
  <c r="L1740" i="1"/>
  <c r="Q1739" i="1"/>
  <c r="Z1760" i="1"/>
  <c r="AA1760" i="1" s="1"/>
  <c r="AH1760" i="1" s="1"/>
  <c r="C1761" i="1"/>
  <c r="Y1760" i="1"/>
  <c r="AJ1761" i="1"/>
  <c r="I1761" i="1"/>
  <c r="H1761" i="1" s="1"/>
  <c r="A1762" i="1"/>
  <c r="X1761" i="1"/>
  <c r="K1761" i="1"/>
  <c r="T1736" i="1"/>
  <c r="AF1736" i="1" s="1"/>
  <c r="S1737" i="1"/>
  <c r="AB1765" i="1"/>
  <c r="J1738" i="1" l="1"/>
  <c r="P1740" i="1"/>
  <c r="Q1740" i="1"/>
  <c r="L1741" i="1"/>
  <c r="M1740" i="1"/>
  <c r="N1740" i="1" s="1"/>
  <c r="AC1739" i="1"/>
  <c r="AE1739" i="1" s="1"/>
  <c r="G1739" i="1"/>
  <c r="F1739" i="1" s="1"/>
  <c r="O1739" i="1" s="1"/>
  <c r="R1739" i="1" s="1"/>
  <c r="A1763" i="1"/>
  <c r="X1762" i="1"/>
  <c r="K1762" i="1"/>
  <c r="AB1766" i="1"/>
  <c r="T1737" i="1"/>
  <c r="AF1737" i="1" s="1"/>
  <c r="S1738" i="1"/>
  <c r="Y1761" i="1"/>
  <c r="C1762" i="1"/>
  <c r="AJ1762" i="1"/>
  <c r="Z1761" i="1"/>
  <c r="AA1761" i="1" s="1"/>
  <c r="AH1761" i="1" s="1"/>
  <c r="I1762" i="1"/>
  <c r="H1762" i="1" s="1"/>
  <c r="AC1740" i="1" l="1"/>
  <c r="AE1740" i="1" s="1"/>
  <c r="G1740" i="1"/>
  <c r="F1740" i="1" s="1"/>
  <c r="O1740" i="1" s="1"/>
  <c r="R1740" i="1" s="1"/>
  <c r="M1741" i="1"/>
  <c r="N1741" i="1" s="1"/>
  <c r="P1741" i="1"/>
  <c r="Q1741" i="1"/>
  <c r="L1742" i="1"/>
  <c r="J1739" i="1"/>
  <c r="AB1767" i="1"/>
  <c r="X1763" i="1"/>
  <c r="A1764" i="1"/>
  <c r="K1763" i="1"/>
  <c r="T1738" i="1"/>
  <c r="AF1738" i="1" s="1"/>
  <c r="S1739" i="1"/>
  <c r="Z1762" i="1"/>
  <c r="AA1762" i="1" s="1"/>
  <c r="AH1762" i="1" s="1"/>
  <c r="AJ1763" i="1"/>
  <c r="I1763" i="1"/>
  <c r="H1763" i="1" s="1"/>
  <c r="Y1762" i="1"/>
  <c r="C1763" i="1"/>
  <c r="J1740" i="1" l="1"/>
  <c r="P1742" i="1"/>
  <c r="M1742" i="1"/>
  <c r="N1742" i="1" s="1"/>
  <c r="Q1742" i="1"/>
  <c r="L1743" i="1"/>
  <c r="AC1741" i="1"/>
  <c r="AE1741" i="1" s="1"/>
  <c r="G1741" i="1"/>
  <c r="F1741" i="1" s="1"/>
  <c r="AB1768" i="1"/>
  <c r="K1764" i="1"/>
  <c r="X1764" i="1"/>
  <c r="A1765" i="1"/>
  <c r="T1739" i="1"/>
  <c r="AF1739" i="1" s="1"/>
  <c r="S1740" i="1"/>
  <c r="C1764" i="1"/>
  <c r="Z1763" i="1"/>
  <c r="AJ1764" i="1"/>
  <c r="Y1763" i="1"/>
  <c r="I1764" i="1"/>
  <c r="H1764" i="1" s="1"/>
  <c r="M1743" i="1" l="1"/>
  <c r="N1743" i="1" s="1"/>
  <c r="P1743" i="1"/>
  <c r="Q1743" i="1"/>
  <c r="L1744" i="1"/>
  <c r="J1741" i="1"/>
  <c r="AC1742" i="1"/>
  <c r="AE1742" i="1" s="1"/>
  <c r="G1742" i="1"/>
  <c r="F1742" i="1" s="1"/>
  <c r="O1741" i="1"/>
  <c r="R1741" i="1" s="1"/>
  <c r="T1740" i="1"/>
  <c r="AF1740" i="1" s="1"/>
  <c r="S1741" i="1"/>
  <c r="A1766" i="1"/>
  <c r="K1765" i="1"/>
  <c r="X1765" i="1"/>
  <c r="C1765" i="1"/>
  <c r="Y1764" i="1"/>
  <c r="AJ1765" i="1"/>
  <c r="I1765" i="1"/>
  <c r="H1765" i="1" s="1"/>
  <c r="Z1764" i="1"/>
  <c r="AA1764" i="1" s="1"/>
  <c r="AH1764" i="1" s="1"/>
  <c r="AB1769" i="1"/>
  <c r="L1745" i="1" l="1"/>
  <c r="P1744" i="1"/>
  <c r="Q1744" i="1"/>
  <c r="M1744" i="1"/>
  <c r="N1744" i="1" s="1"/>
  <c r="J1742" i="1"/>
  <c r="O1742" i="1"/>
  <c r="R1742" i="1" s="1"/>
  <c r="AC1743" i="1"/>
  <c r="AE1743" i="1" s="1"/>
  <c r="G1743" i="1"/>
  <c r="F1743" i="1" s="1"/>
  <c r="O1743" i="1" s="1"/>
  <c r="R1743" i="1" s="1"/>
  <c r="AJ1766" i="1"/>
  <c r="Z1765" i="1"/>
  <c r="AA1765" i="1" s="1"/>
  <c r="AH1765" i="1" s="1"/>
  <c r="I1766" i="1"/>
  <c r="H1766" i="1" s="1"/>
  <c r="C1766" i="1"/>
  <c r="Y1765" i="1"/>
  <c r="T1741" i="1"/>
  <c r="AF1741" i="1" s="1"/>
  <c r="S1742" i="1"/>
  <c r="AB1770" i="1"/>
  <c r="K1766" i="1"/>
  <c r="X1766" i="1"/>
  <c r="A1767" i="1"/>
  <c r="J1743" i="1" l="1"/>
  <c r="AC1744" i="1"/>
  <c r="AE1744" i="1" s="1"/>
  <c r="G1744" i="1"/>
  <c r="F1744" i="1" s="1"/>
  <c r="J1744" i="1" s="1"/>
  <c r="L1746" i="1"/>
  <c r="Q1745" i="1"/>
  <c r="M1745" i="1"/>
  <c r="N1745" i="1" s="1"/>
  <c r="P1745" i="1"/>
  <c r="AJ1767" i="1"/>
  <c r="Y1766" i="1"/>
  <c r="I1767" i="1"/>
  <c r="H1767" i="1" s="1"/>
  <c r="Z1766" i="1"/>
  <c r="AA1766" i="1" s="1"/>
  <c r="AH1766" i="1" s="1"/>
  <c r="C1767" i="1"/>
  <c r="T1742" i="1"/>
  <c r="AF1742" i="1" s="1"/>
  <c r="S1743" i="1"/>
  <c r="AB1771" i="1"/>
  <c r="A1768" i="1"/>
  <c r="K1767" i="1"/>
  <c r="X1767" i="1"/>
  <c r="O1744" i="1" l="1"/>
  <c r="R1744" i="1" s="1"/>
  <c r="AC1745" i="1"/>
  <c r="AE1745" i="1" s="1"/>
  <c r="G1745" i="1"/>
  <c r="F1745" i="1" s="1"/>
  <c r="O1745" i="1" s="1"/>
  <c r="R1745" i="1" s="1"/>
  <c r="M1746" i="1"/>
  <c r="N1746" i="1" s="1"/>
  <c r="P1746" i="1"/>
  <c r="Q1746" i="1"/>
  <c r="L1747" i="1"/>
  <c r="K1768" i="1"/>
  <c r="X1768" i="1"/>
  <c r="A1769" i="1"/>
  <c r="AJ1768" i="1"/>
  <c r="Z1767" i="1"/>
  <c r="AA1767" i="1" s="1"/>
  <c r="AH1767" i="1" s="1"/>
  <c r="I1768" i="1"/>
  <c r="H1768" i="1" s="1"/>
  <c r="C1768" i="1"/>
  <c r="Y1767" i="1"/>
  <c r="AB1772" i="1"/>
  <c r="T1743" i="1"/>
  <c r="AF1743" i="1" s="1"/>
  <c r="S1744" i="1"/>
  <c r="J1745" i="1" l="1"/>
  <c r="Q1747" i="1"/>
  <c r="M1747" i="1"/>
  <c r="N1747" i="1" s="1"/>
  <c r="P1747" i="1"/>
  <c r="L1748" i="1"/>
  <c r="AC1746" i="1"/>
  <c r="AE1746" i="1" s="1"/>
  <c r="G1746" i="1"/>
  <c r="F1746" i="1" s="1"/>
  <c r="J1746" i="1" s="1"/>
  <c r="I1769" i="1"/>
  <c r="H1769" i="1" s="1"/>
  <c r="Y1768" i="1"/>
  <c r="C1769" i="1"/>
  <c r="Z1768" i="1"/>
  <c r="AA1768" i="1" s="1"/>
  <c r="AH1768" i="1" s="1"/>
  <c r="AJ1769" i="1"/>
  <c r="T1744" i="1"/>
  <c r="AF1744" i="1" s="1"/>
  <c r="S1745" i="1"/>
  <c r="A1770" i="1"/>
  <c r="K1769" i="1"/>
  <c r="X1769" i="1"/>
  <c r="AB1773" i="1"/>
  <c r="M1748" i="1" l="1"/>
  <c r="N1748" i="1" s="1"/>
  <c r="P1748" i="1"/>
  <c r="Q1748" i="1"/>
  <c r="L1749" i="1"/>
  <c r="AC1747" i="1"/>
  <c r="AE1747" i="1" s="1"/>
  <c r="G1747" i="1"/>
  <c r="F1747" i="1" s="1"/>
  <c r="O1747" i="1" s="1"/>
  <c r="R1747" i="1" s="1"/>
  <c r="O1746" i="1"/>
  <c r="R1746" i="1" s="1"/>
  <c r="Z1769" i="1"/>
  <c r="AA1769" i="1" s="1"/>
  <c r="AH1769" i="1" s="1"/>
  <c r="C1770" i="1"/>
  <c r="AJ1770" i="1"/>
  <c r="Y1769" i="1"/>
  <c r="I1770" i="1"/>
  <c r="H1770" i="1" s="1"/>
  <c r="T1745" i="1"/>
  <c r="AF1745" i="1" s="1"/>
  <c r="S1746" i="1"/>
  <c r="AB1774" i="1"/>
  <c r="K1770" i="1"/>
  <c r="X1770" i="1"/>
  <c r="A1771" i="1"/>
  <c r="M1749" i="1" l="1"/>
  <c r="N1749" i="1" s="1"/>
  <c r="P1749" i="1"/>
  <c r="Q1749" i="1"/>
  <c r="L1750" i="1"/>
  <c r="J1747" i="1"/>
  <c r="AC1748" i="1"/>
  <c r="AE1748" i="1" s="1"/>
  <c r="G1748" i="1"/>
  <c r="F1748" i="1" s="1"/>
  <c r="J1748" i="1" s="1"/>
  <c r="T1746" i="1"/>
  <c r="AF1746" i="1" s="1"/>
  <c r="S1747" i="1"/>
  <c r="C1771" i="1"/>
  <c r="Y1770" i="1"/>
  <c r="AJ1771" i="1"/>
  <c r="I1771" i="1"/>
  <c r="H1771" i="1" s="1"/>
  <c r="Z1770" i="1"/>
  <c r="AA1770" i="1" s="1"/>
  <c r="AH1770" i="1" s="1"/>
  <c r="AB1775" i="1"/>
  <c r="K1771" i="1"/>
  <c r="A1772" i="1"/>
  <c r="X1771" i="1"/>
  <c r="O1748" i="1" l="1"/>
  <c r="R1748" i="1" s="1"/>
  <c r="P1750" i="1"/>
  <c r="Q1750" i="1"/>
  <c r="L1751" i="1"/>
  <c r="M1750" i="1"/>
  <c r="N1750" i="1" s="1"/>
  <c r="G1749" i="1"/>
  <c r="F1749" i="1" s="1"/>
  <c r="O1749" i="1" s="1"/>
  <c r="R1749" i="1" s="1"/>
  <c r="AC1749" i="1"/>
  <c r="AE1749" i="1" s="1"/>
  <c r="T1747" i="1"/>
  <c r="AF1747" i="1" s="1"/>
  <c r="S1748" i="1"/>
  <c r="AJ1772" i="1"/>
  <c r="Z1771" i="1"/>
  <c r="AA1771" i="1" s="1"/>
  <c r="AH1771" i="1" s="1"/>
  <c r="I1772" i="1"/>
  <c r="H1772" i="1" s="1"/>
  <c r="Y1771" i="1"/>
  <c r="C1772" i="1"/>
  <c r="AB1776" i="1"/>
  <c r="K1772" i="1"/>
  <c r="A1773" i="1"/>
  <c r="X1772" i="1"/>
  <c r="AC1750" i="1" l="1"/>
  <c r="AE1750" i="1" s="1"/>
  <c r="G1750" i="1"/>
  <c r="F1750" i="1" s="1"/>
  <c r="O1750" i="1" s="1"/>
  <c r="R1750" i="1" s="1"/>
  <c r="M1751" i="1"/>
  <c r="N1751" i="1" s="1"/>
  <c r="Q1751" i="1"/>
  <c r="L1752" i="1"/>
  <c r="P1751" i="1"/>
  <c r="J1749" i="1"/>
  <c r="T1748" i="1"/>
  <c r="AF1748" i="1" s="1"/>
  <c r="S1749" i="1"/>
  <c r="C1773" i="1"/>
  <c r="Y1772" i="1"/>
  <c r="AJ1773" i="1"/>
  <c r="I1773" i="1"/>
  <c r="H1773" i="1" s="1"/>
  <c r="Z1772" i="1"/>
  <c r="AA1772" i="1" s="1"/>
  <c r="AH1772" i="1" s="1"/>
  <c r="K1773" i="1"/>
  <c r="X1773" i="1"/>
  <c r="A1774" i="1"/>
  <c r="AB1777" i="1"/>
  <c r="J1750" i="1" l="1"/>
  <c r="L1753" i="1"/>
  <c r="M1752" i="1"/>
  <c r="N1752" i="1" s="1"/>
  <c r="P1752" i="1"/>
  <c r="Q1752" i="1"/>
  <c r="G1751" i="1"/>
  <c r="F1751" i="1" s="1"/>
  <c r="J1751" i="1" s="1"/>
  <c r="AC1751" i="1"/>
  <c r="AE1751" i="1" s="1"/>
  <c r="AB1778" i="1"/>
  <c r="X1774" i="1"/>
  <c r="A1775" i="1"/>
  <c r="K1774" i="1"/>
  <c r="Z1773" i="1"/>
  <c r="AA1773" i="1" s="1"/>
  <c r="AH1773" i="1" s="1"/>
  <c r="C1774" i="1"/>
  <c r="AJ1774" i="1"/>
  <c r="I1774" i="1"/>
  <c r="H1774" i="1" s="1"/>
  <c r="Y1773" i="1"/>
  <c r="T1749" i="1"/>
  <c r="AF1749" i="1" s="1"/>
  <c r="S1750" i="1"/>
  <c r="O1751" i="1" l="1"/>
  <c r="R1751" i="1" s="1"/>
  <c r="AC1752" i="1"/>
  <c r="AE1752" i="1" s="1"/>
  <c r="G1752" i="1"/>
  <c r="F1752" i="1" s="1"/>
  <c r="O1752" i="1" s="1"/>
  <c r="R1752" i="1" s="1"/>
  <c r="P1753" i="1"/>
  <c r="M1753" i="1"/>
  <c r="N1753" i="1" s="1"/>
  <c r="Q1753" i="1"/>
  <c r="L1754" i="1"/>
  <c r="A1776" i="1"/>
  <c r="X1775" i="1"/>
  <c r="K1775" i="1"/>
  <c r="Y1774" i="1"/>
  <c r="C1775" i="1"/>
  <c r="AJ1775" i="1"/>
  <c r="Z1774" i="1"/>
  <c r="AA1774" i="1" s="1"/>
  <c r="AH1774" i="1" s="1"/>
  <c r="I1775" i="1"/>
  <c r="H1775" i="1" s="1"/>
  <c r="AB1779" i="1"/>
  <c r="T1750" i="1"/>
  <c r="AF1750" i="1" s="1"/>
  <c r="S1751" i="1"/>
  <c r="J1752" i="1" l="1"/>
  <c r="L1755" i="1"/>
  <c r="M1754" i="1"/>
  <c r="N1754" i="1" s="1"/>
  <c r="P1754" i="1"/>
  <c r="Q1754" i="1"/>
  <c r="AC1753" i="1"/>
  <c r="AE1753" i="1" s="1"/>
  <c r="G1753" i="1"/>
  <c r="F1753" i="1" s="1"/>
  <c r="O1753" i="1" s="1"/>
  <c r="R1753" i="1" s="1"/>
  <c r="AJ1776" i="1"/>
  <c r="Z1775" i="1"/>
  <c r="AA1775" i="1" s="1"/>
  <c r="AH1775" i="1" s="1"/>
  <c r="I1776" i="1"/>
  <c r="H1776" i="1" s="1"/>
  <c r="C1776" i="1"/>
  <c r="Y1775" i="1"/>
  <c r="T1751" i="1"/>
  <c r="AF1751" i="1" s="1"/>
  <c r="S1752" i="1"/>
  <c r="A1777" i="1"/>
  <c r="X1776" i="1"/>
  <c r="K1776" i="1"/>
  <c r="AB1780" i="1"/>
  <c r="AC1754" i="1" l="1"/>
  <c r="AE1754" i="1" s="1"/>
  <c r="G1754" i="1"/>
  <c r="F1754" i="1" s="1"/>
  <c r="J1754" i="1" s="1"/>
  <c r="J1753" i="1"/>
  <c r="L1756" i="1"/>
  <c r="M1755" i="1"/>
  <c r="N1755" i="1" s="1"/>
  <c r="P1755" i="1"/>
  <c r="Q1755" i="1"/>
  <c r="A1778" i="1"/>
  <c r="X1777" i="1"/>
  <c r="K1777" i="1"/>
  <c r="T1752" i="1"/>
  <c r="AF1752" i="1" s="1"/>
  <c r="S1753" i="1"/>
  <c r="AB1781" i="1"/>
  <c r="Y1776" i="1"/>
  <c r="C1777" i="1"/>
  <c r="AJ1777" i="1"/>
  <c r="I1777" i="1"/>
  <c r="H1777" i="1" s="1"/>
  <c r="Z1776" i="1"/>
  <c r="AA1776" i="1" s="1"/>
  <c r="AH1776" i="1" s="1"/>
  <c r="O1754" i="1" l="1"/>
  <c r="R1754" i="1" s="1"/>
  <c r="AC1755" i="1"/>
  <c r="AE1755" i="1" s="1"/>
  <c r="G1755" i="1"/>
  <c r="F1755" i="1" s="1"/>
  <c r="J1755" i="1" s="1"/>
  <c r="Q1756" i="1"/>
  <c r="L1757" i="1"/>
  <c r="P1756" i="1"/>
  <c r="M1756" i="1"/>
  <c r="N1756" i="1" s="1"/>
  <c r="I1778" i="1"/>
  <c r="H1778" i="1" s="1"/>
  <c r="Z1777" i="1"/>
  <c r="AA1777" i="1" s="1"/>
  <c r="AH1777" i="1" s="1"/>
  <c r="C1778" i="1"/>
  <c r="Y1777" i="1"/>
  <c r="AJ1778" i="1"/>
  <c r="AB1782" i="1"/>
  <c r="T1753" i="1"/>
  <c r="AF1753" i="1" s="1"/>
  <c r="S1754" i="1"/>
  <c r="X1778" i="1"/>
  <c r="A1779" i="1"/>
  <c r="K1778" i="1"/>
  <c r="O1755" i="1" l="1"/>
  <c r="R1755" i="1" s="1"/>
  <c r="G1756" i="1"/>
  <c r="F1756" i="1" s="1"/>
  <c r="O1756" i="1" s="1"/>
  <c r="R1756" i="1" s="1"/>
  <c r="AC1756" i="1"/>
  <c r="AE1756" i="1" s="1"/>
  <c r="P1757" i="1"/>
  <c r="Q1757" i="1"/>
  <c r="L1758" i="1"/>
  <c r="M1757" i="1"/>
  <c r="N1757" i="1" s="1"/>
  <c r="K1779" i="1"/>
  <c r="X1779" i="1"/>
  <c r="A1780" i="1"/>
  <c r="AB1783" i="1"/>
  <c r="C1779" i="1"/>
  <c r="Y1778" i="1"/>
  <c r="AJ1779" i="1"/>
  <c r="I1779" i="1"/>
  <c r="H1779" i="1" s="1"/>
  <c r="Z1778" i="1"/>
  <c r="AA1778" i="1" s="1"/>
  <c r="AH1778" i="1" s="1"/>
  <c r="T1754" i="1"/>
  <c r="AF1754" i="1" s="1"/>
  <c r="S1755" i="1"/>
  <c r="J1756" i="1" l="1"/>
  <c r="AC1757" i="1"/>
  <c r="AE1757" i="1" s="1"/>
  <c r="G1757" i="1"/>
  <c r="F1757" i="1" s="1"/>
  <c r="O1757" i="1" s="1"/>
  <c r="R1757" i="1" s="1"/>
  <c r="Q1758" i="1"/>
  <c r="M1758" i="1"/>
  <c r="N1758" i="1" s="1"/>
  <c r="P1758" i="1"/>
  <c r="L1759" i="1"/>
  <c r="T1755" i="1"/>
  <c r="AF1755" i="1" s="1"/>
  <c r="S1756" i="1"/>
  <c r="X1780" i="1"/>
  <c r="K1780" i="1"/>
  <c r="A1781" i="1"/>
  <c r="AB1784" i="1"/>
  <c r="Z1779" i="1"/>
  <c r="AA1779" i="1" s="1"/>
  <c r="AH1779" i="1" s="1"/>
  <c r="C1780" i="1"/>
  <c r="AJ1780" i="1"/>
  <c r="Y1779" i="1"/>
  <c r="I1780" i="1"/>
  <c r="H1780" i="1" s="1"/>
  <c r="J1757" i="1" l="1"/>
  <c r="M1759" i="1"/>
  <c r="N1759" i="1" s="1"/>
  <c r="P1759" i="1"/>
  <c r="Q1759" i="1"/>
  <c r="L1760" i="1"/>
  <c r="AC1758" i="1"/>
  <c r="AE1758" i="1" s="1"/>
  <c r="G1758" i="1"/>
  <c r="F1758" i="1" s="1"/>
  <c r="J1758" i="1" s="1"/>
  <c r="AJ1781" i="1"/>
  <c r="Y1780" i="1"/>
  <c r="I1781" i="1"/>
  <c r="H1781" i="1" s="1"/>
  <c r="Z1780" i="1"/>
  <c r="AA1780" i="1" s="1"/>
  <c r="AH1780" i="1" s="1"/>
  <c r="C1781" i="1"/>
  <c r="T1756" i="1"/>
  <c r="AF1756" i="1" s="1"/>
  <c r="S1757" i="1"/>
  <c r="K1781" i="1"/>
  <c r="A1782" i="1"/>
  <c r="X1781" i="1"/>
  <c r="AB1785" i="1"/>
  <c r="O1758" i="1" l="1"/>
  <c r="R1758" i="1" s="1"/>
  <c r="M1760" i="1"/>
  <c r="N1760" i="1" s="1"/>
  <c r="P1760" i="1"/>
  <c r="Q1760" i="1"/>
  <c r="L1761" i="1"/>
  <c r="G1759" i="1"/>
  <c r="F1759" i="1" s="1"/>
  <c r="J1759" i="1" s="1"/>
  <c r="AC1759" i="1"/>
  <c r="AE1759" i="1" s="1"/>
  <c r="AB1786" i="1"/>
  <c r="AJ1782" i="1"/>
  <c r="Z1781" i="1"/>
  <c r="AA1781" i="1" s="1"/>
  <c r="AH1781" i="1" s="1"/>
  <c r="I1782" i="1"/>
  <c r="H1782" i="1" s="1"/>
  <c r="C1782" i="1"/>
  <c r="Y1781" i="1"/>
  <c r="T1757" i="1"/>
  <c r="AF1757" i="1" s="1"/>
  <c r="S1758" i="1"/>
  <c r="X1782" i="1"/>
  <c r="A1783" i="1"/>
  <c r="K1782" i="1"/>
  <c r="O1759" i="1" l="1"/>
  <c r="R1759" i="1" s="1"/>
  <c r="Q1761" i="1"/>
  <c r="L1762" i="1"/>
  <c r="P1761" i="1"/>
  <c r="M1761" i="1"/>
  <c r="N1761" i="1" s="1"/>
  <c r="AC1760" i="1"/>
  <c r="AE1760" i="1" s="1"/>
  <c r="G1760" i="1"/>
  <c r="F1760" i="1" s="1"/>
  <c r="O1760" i="1" s="1"/>
  <c r="R1760" i="1" s="1"/>
  <c r="AB1787" i="1"/>
  <c r="X1783" i="1"/>
  <c r="K1783" i="1"/>
  <c r="A1784" i="1"/>
  <c r="I1783" i="1"/>
  <c r="H1783" i="1" s="1"/>
  <c r="Y1782" i="1"/>
  <c r="C1783" i="1"/>
  <c r="Z1782" i="1"/>
  <c r="AA1782" i="1" s="1"/>
  <c r="AH1782" i="1" s="1"/>
  <c r="AJ1783" i="1"/>
  <c r="T1758" i="1"/>
  <c r="AF1758" i="1" s="1"/>
  <c r="S1759" i="1"/>
  <c r="J1760" i="1" l="1"/>
  <c r="G1761" i="1"/>
  <c r="F1761" i="1" s="1"/>
  <c r="J1761" i="1" s="1"/>
  <c r="AC1761" i="1"/>
  <c r="AE1761" i="1" s="1"/>
  <c r="P1762" i="1"/>
  <c r="Q1762" i="1"/>
  <c r="M1762" i="1"/>
  <c r="N1762" i="1" s="1"/>
  <c r="L1763" i="1"/>
  <c r="Z1783" i="1"/>
  <c r="AA1783" i="1" s="1"/>
  <c r="AH1783" i="1" s="1"/>
  <c r="C1784" i="1"/>
  <c r="AJ1784" i="1"/>
  <c r="Y1783" i="1"/>
  <c r="I1784" i="1"/>
  <c r="H1784" i="1" s="1"/>
  <c r="T1759" i="1"/>
  <c r="AF1759" i="1" s="1"/>
  <c r="S1760" i="1"/>
  <c r="X1784" i="1"/>
  <c r="A1785" i="1"/>
  <c r="K1784" i="1"/>
  <c r="AB1788" i="1"/>
  <c r="O1761" i="1" l="1"/>
  <c r="R1761" i="1" s="1"/>
  <c r="Q1763" i="1"/>
  <c r="L1764" i="1"/>
  <c r="M1763" i="1"/>
  <c r="N1763" i="1" s="1"/>
  <c r="P1763" i="1"/>
  <c r="G1762" i="1"/>
  <c r="F1762" i="1" s="1"/>
  <c r="O1762" i="1" s="1"/>
  <c r="R1762" i="1" s="1"/>
  <c r="AC1762" i="1"/>
  <c r="AE1762" i="1" s="1"/>
  <c r="K1785" i="1"/>
  <c r="X1785" i="1"/>
  <c r="A1786" i="1"/>
  <c r="AB1789" i="1"/>
  <c r="C1785" i="1"/>
  <c r="Y1784" i="1"/>
  <c r="AJ1785" i="1"/>
  <c r="I1785" i="1"/>
  <c r="H1785" i="1" s="1"/>
  <c r="Z1784" i="1"/>
  <c r="AA1784" i="1" s="1"/>
  <c r="AH1784" i="1" s="1"/>
  <c r="T1760" i="1"/>
  <c r="AF1760" i="1" s="1"/>
  <c r="S1761" i="1"/>
  <c r="AC1763" i="1" l="1"/>
  <c r="AE1763" i="1" s="1"/>
  <c r="G1763" i="1"/>
  <c r="F1763" i="1" s="1"/>
  <c r="O1763" i="1" s="1"/>
  <c r="R1763" i="1" s="1"/>
  <c r="M1764" i="1"/>
  <c r="N1764" i="1" s="1"/>
  <c r="L1765" i="1"/>
  <c r="J1762" i="1"/>
  <c r="T1761" i="1"/>
  <c r="AF1761" i="1" s="1"/>
  <c r="S1762" i="1"/>
  <c r="Y1785" i="1"/>
  <c r="C1786" i="1"/>
  <c r="AJ1786" i="1"/>
  <c r="Z1785" i="1"/>
  <c r="AA1785" i="1" s="1"/>
  <c r="AH1785" i="1" s="1"/>
  <c r="I1786" i="1"/>
  <c r="H1786" i="1" s="1"/>
  <c r="AB1790" i="1"/>
  <c r="K1786" i="1"/>
  <c r="A1787" i="1"/>
  <c r="X1786" i="1"/>
  <c r="J1763" i="1" l="1"/>
  <c r="P1764" i="1"/>
  <c r="P1765" i="1" s="1"/>
  <c r="M1765" i="1"/>
  <c r="N1765" i="1" s="1"/>
  <c r="L1766" i="1"/>
  <c r="G1764" i="1"/>
  <c r="F1764" i="1" s="1"/>
  <c r="J1764" i="1" s="1"/>
  <c r="AC1764" i="1"/>
  <c r="AE1764" i="1" s="1"/>
  <c r="T1762" i="1"/>
  <c r="AF1762" i="1" s="1"/>
  <c r="S1763" i="1"/>
  <c r="K1787" i="1"/>
  <c r="A1788" i="1"/>
  <c r="X1787" i="1"/>
  <c r="C1787" i="1"/>
  <c r="Z1786" i="1"/>
  <c r="AA1786" i="1" s="1"/>
  <c r="AH1786" i="1" s="1"/>
  <c r="AJ1787" i="1"/>
  <c r="I1787" i="1"/>
  <c r="H1787" i="1" s="1"/>
  <c r="Y1786" i="1"/>
  <c r="AB1791" i="1"/>
  <c r="Q1764" i="1" l="1"/>
  <c r="Q1765" i="1" s="1"/>
  <c r="Q1766" i="1" s="1"/>
  <c r="P1766" i="1"/>
  <c r="O1764" i="1"/>
  <c r="M1766" i="1"/>
  <c r="N1766" i="1" s="1"/>
  <c r="L1767" i="1"/>
  <c r="G1765" i="1"/>
  <c r="F1765" i="1" s="1"/>
  <c r="J1765" i="1" s="1"/>
  <c r="AC1765" i="1"/>
  <c r="AE1765" i="1" s="1"/>
  <c r="AB1792" i="1"/>
  <c r="C1788" i="1"/>
  <c r="Y1787" i="1"/>
  <c r="AJ1788" i="1"/>
  <c r="I1788" i="1"/>
  <c r="H1788" i="1" s="1"/>
  <c r="Z1787" i="1"/>
  <c r="AA1787" i="1" s="1"/>
  <c r="AH1787" i="1" s="1"/>
  <c r="T1763" i="1"/>
  <c r="S1764" i="1"/>
  <c r="K1788" i="1"/>
  <c r="X1788" i="1"/>
  <c r="A1789" i="1"/>
  <c r="R1764" i="1" l="1"/>
  <c r="M1767" i="1"/>
  <c r="N1767" i="1" s="1"/>
  <c r="L1768" i="1"/>
  <c r="AC1766" i="1"/>
  <c r="AE1766" i="1" s="1"/>
  <c r="G1766" i="1"/>
  <c r="F1766" i="1" s="1"/>
  <c r="O1766" i="1" s="1"/>
  <c r="R1766" i="1" s="1"/>
  <c r="O1765" i="1"/>
  <c r="R1765" i="1" s="1"/>
  <c r="Q1767" i="1"/>
  <c r="P1767" i="1"/>
  <c r="AF1763" i="1"/>
  <c r="AA1763" i="1"/>
  <c r="X1789" i="1"/>
  <c r="A1790" i="1"/>
  <c r="K1789" i="1"/>
  <c r="Y1788" i="1"/>
  <c r="I1789" i="1"/>
  <c r="H1789" i="1" s="1"/>
  <c r="Z1788" i="1"/>
  <c r="AA1788" i="1" s="1"/>
  <c r="AH1788" i="1" s="1"/>
  <c r="C1789" i="1"/>
  <c r="AJ1789" i="1"/>
  <c r="AB1793" i="1"/>
  <c r="T1764" i="1"/>
  <c r="AF1764" i="1" s="1"/>
  <c r="S1765" i="1"/>
  <c r="AH1763" i="1" l="1"/>
  <c r="J1766" i="1"/>
  <c r="L1769" i="1"/>
  <c r="P1768" i="1"/>
  <c r="M1768" i="1"/>
  <c r="N1768" i="1" s="1"/>
  <c r="Q1768" i="1"/>
  <c r="G1767" i="1"/>
  <c r="F1767" i="1" s="1"/>
  <c r="O1767" i="1" s="1"/>
  <c r="R1767" i="1" s="1"/>
  <c r="AC1767" i="1"/>
  <c r="AE1767" i="1" s="1"/>
  <c r="AJ1790" i="1"/>
  <c r="Z1789" i="1"/>
  <c r="AA1789" i="1" s="1"/>
  <c r="AH1789" i="1" s="1"/>
  <c r="I1790" i="1"/>
  <c r="H1790" i="1" s="1"/>
  <c r="Y1789" i="1"/>
  <c r="C1790" i="1"/>
  <c r="T1765" i="1"/>
  <c r="AF1765" i="1" s="1"/>
  <c r="S1766" i="1"/>
  <c r="AB1794" i="1"/>
  <c r="K1790" i="1"/>
  <c r="X1790" i="1"/>
  <c r="A1791" i="1"/>
  <c r="AC1768" i="1" l="1"/>
  <c r="AE1768" i="1" s="1"/>
  <c r="G1768" i="1"/>
  <c r="F1768" i="1" s="1"/>
  <c r="J1768" i="1" s="1"/>
  <c r="J1767" i="1"/>
  <c r="P1769" i="1"/>
  <c r="Q1769" i="1"/>
  <c r="L1770" i="1"/>
  <c r="M1769" i="1"/>
  <c r="N1769" i="1" s="1"/>
  <c r="K1791" i="1"/>
  <c r="A1792" i="1"/>
  <c r="X1791" i="1"/>
  <c r="AB1795" i="1"/>
  <c r="Z1790" i="1"/>
  <c r="AA1790" i="1" s="1"/>
  <c r="AH1790" i="1" s="1"/>
  <c r="C1791" i="1"/>
  <c r="AJ1791" i="1"/>
  <c r="Y1790" i="1"/>
  <c r="I1791" i="1"/>
  <c r="H1791" i="1" s="1"/>
  <c r="T1766" i="1"/>
  <c r="AF1766" i="1" s="1"/>
  <c r="S1767" i="1"/>
  <c r="O1768" i="1" l="1"/>
  <c r="R1768" i="1" s="1"/>
  <c r="L1771" i="1"/>
  <c r="Q1770" i="1"/>
  <c r="M1770" i="1"/>
  <c r="N1770" i="1" s="1"/>
  <c r="P1770" i="1"/>
  <c r="G1769" i="1"/>
  <c r="F1769" i="1" s="1"/>
  <c r="J1769" i="1" s="1"/>
  <c r="AC1769" i="1"/>
  <c r="AE1769" i="1" s="1"/>
  <c r="K1792" i="1"/>
  <c r="A1793" i="1"/>
  <c r="X1792" i="1"/>
  <c r="T1767" i="1"/>
  <c r="AF1767" i="1" s="1"/>
  <c r="S1768" i="1"/>
  <c r="AB1796" i="1"/>
  <c r="C1792" i="1"/>
  <c r="Y1791" i="1"/>
  <c r="AJ1792" i="1"/>
  <c r="I1792" i="1"/>
  <c r="H1792" i="1" s="1"/>
  <c r="Z1791" i="1"/>
  <c r="AA1791" i="1" s="1"/>
  <c r="AH1791" i="1" s="1"/>
  <c r="AC1770" i="1" l="1"/>
  <c r="AE1770" i="1" s="1"/>
  <c r="G1770" i="1"/>
  <c r="F1770" i="1" s="1"/>
  <c r="O1770" i="1" s="1"/>
  <c r="R1770" i="1" s="1"/>
  <c r="O1769" i="1"/>
  <c r="R1769" i="1" s="1"/>
  <c r="L1772" i="1"/>
  <c r="M1771" i="1"/>
  <c r="N1771" i="1" s="1"/>
  <c r="P1771" i="1"/>
  <c r="Q1771" i="1"/>
  <c r="A1794" i="1"/>
  <c r="X1793" i="1"/>
  <c r="K1793" i="1"/>
  <c r="T1768" i="1"/>
  <c r="AF1768" i="1" s="1"/>
  <c r="S1769" i="1"/>
  <c r="AB1797" i="1"/>
  <c r="Y1792" i="1"/>
  <c r="I1793" i="1"/>
  <c r="H1793" i="1" s="1"/>
  <c r="Z1792" i="1"/>
  <c r="AA1792" i="1" s="1"/>
  <c r="AH1792" i="1" s="1"/>
  <c r="C1793" i="1"/>
  <c r="AJ1793" i="1"/>
  <c r="J1770" i="1" l="1"/>
  <c r="AC1771" i="1"/>
  <c r="AE1771" i="1" s="1"/>
  <c r="G1771" i="1"/>
  <c r="F1771" i="1" s="1"/>
  <c r="O1771" i="1" s="1"/>
  <c r="R1771" i="1" s="1"/>
  <c r="L1773" i="1"/>
  <c r="M1772" i="1"/>
  <c r="N1772" i="1" s="1"/>
  <c r="P1772" i="1"/>
  <c r="Q1772" i="1"/>
  <c r="AB1798" i="1"/>
  <c r="AJ1794" i="1"/>
  <c r="Z1793" i="1"/>
  <c r="AA1793" i="1" s="1"/>
  <c r="AH1793" i="1" s="1"/>
  <c r="I1794" i="1"/>
  <c r="H1794" i="1" s="1"/>
  <c r="C1794" i="1"/>
  <c r="Y1793" i="1"/>
  <c r="A1795" i="1"/>
  <c r="X1794" i="1"/>
  <c r="K1794" i="1"/>
  <c r="T1769" i="1"/>
  <c r="AF1769" i="1" s="1"/>
  <c r="S1770" i="1"/>
  <c r="J1771" i="1" l="1"/>
  <c r="G1772" i="1"/>
  <c r="F1772" i="1" s="1"/>
  <c r="J1772" i="1" s="1"/>
  <c r="AC1772" i="1"/>
  <c r="AE1772" i="1" s="1"/>
  <c r="L1774" i="1"/>
  <c r="M1773" i="1"/>
  <c r="N1773" i="1" s="1"/>
  <c r="P1773" i="1"/>
  <c r="Q1773" i="1"/>
  <c r="Z1794" i="1"/>
  <c r="C1795" i="1"/>
  <c r="Y1794" i="1"/>
  <c r="AJ1795" i="1"/>
  <c r="I1795" i="1"/>
  <c r="H1795" i="1" s="1"/>
  <c r="AB1799" i="1"/>
  <c r="T1770" i="1"/>
  <c r="AF1770" i="1" s="1"/>
  <c r="S1771" i="1"/>
  <c r="X1795" i="1"/>
  <c r="K1795" i="1"/>
  <c r="A1796" i="1"/>
  <c r="O1772" i="1" l="1"/>
  <c r="R1772" i="1" s="1"/>
  <c r="G1773" i="1"/>
  <c r="F1773" i="1" s="1"/>
  <c r="J1773" i="1" s="1"/>
  <c r="AC1773" i="1"/>
  <c r="AE1773" i="1" s="1"/>
  <c r="Q1774" i="1"/>
  <c r="P1774" i="1"/>
  <c r="M1774" i="1"/>
  <c r="N1774" i="1" s="1"/>
  <c r="L1775" i="1"/>
  <c r="AB1800" i="1"/>
  <c r="Y1795" i="1"/>
  <c r="C1796" i="1"/>
  <c r="AJ1796" i="1"/>
  <c r="Z1795" i="1"/>
  <c r="AA1795" i="1" s="1"/>
  <c r="AH1795" i="1" s="1"/>
  <c r="I1796" i="1"/>
  <c r="H1796" i="1" s="1"/>
  <c r="T1771" i="1"/>
  <c r="AF1771" i="1" s="1"/>
  <c r="S1772" i="1"/>
  <c r="X1796" i="1"/>
  <c r="A1797" i="1"/>
  <c r="K1796" i="1"/>
  <c r="O1773" i="1" l="1"/>
  <c r="R1773" i="1" s="1"/>
  <c r="M1775" i="1"/>
  <c r="N1775" i="1" s="1"/>
  <c r="P1775" i="1"/>
  <c r="Q1775" i="1"/>
  <c r="L1776" i="1"/>
  <c r="AC1774" i="1"/>
  <c r="AE1774" i="1" s="1"/>
  <c r="G1774" i="1"/>
  <c r="F1774" i="1" s="1"/>
  <c r="J1774" i="1" s="1"/>
  <c r="Z1796" i="1"/>
  <c r="AA1796" i="1" s="1"/>
  <c r="AH1796" i="1" s="1"/>
  <c r="C1797" i="1"/>
  <c r="AJ1797" i="1"/>
  <c r="Y1796" i="1"/>
  <c r="I1797" i="1"/>
  <c r="H1797" i="1" s="1"/>
  <c r="T1772" i="1"/>
  <c r="AF1772" i="1" s="1"/>
  <c r="S1773" i="1"/>
  <c r="A1798" i="1"/>
  <c r="X1797" i="1"/>
  <c r="K1797" i="1"/>
  <c r="AB1801" i="1"/>
  <c r="O1774" i="1" l="1"/>
  <c r="R1774" i="1" s="1"/>
  <c r="M1776" i="1"/>
  <c r="N1776" i="1" s="1"/>
  <c r="L1777" i="1"/>
  <c r="P1776" i="1"/>
  <c r="Q1776" i="1"/>
  <c r="G1775" i="1"/>
  <c r="F1775" i="1" s="1"/>
  <c r="J1775" i="1" s="1"/>
  <c r="AC1775" i="1"/>
  <c r="AE1775" i="1" s="1"/>
  <c r="T1773" i="1"/>
  <c r="AF1773" i="1" s="1"/>
  <c r="S1774" i="1"/>
  <c r="A1799" i="1"/>
  <c r="X1798" i="1"/>
  <c r="K1798" i="1"/>
  <c r="Z1797" i="1"/>
  <c r="AA1797" i="1" s="1"/>
  <c r="AH1797" i="1" s="1"/>
  <c r="C1798" i="1"/>
  <c r="AJ1798" i="1"/>
  <c r="Y1797" i="1"/>
  <c r="I1798" i="1"/>
  <c r="H1798" i="1" s="1"/>
  <c r="AB1802" i="1"/>
  <c r="O1775" i="1" l="1"/>
  <c r="R1775" i="1" s="1"/>
  <c r="P1777" i="1"/>
  <c r="M1777" i="1"/>
  <c r="N1777" i="1" s="1"/>
  <c r="Q1777" i="1"/>
  <c r="L1778" i="1"/>
  <c r="AC1776" i="1"/>
  <c r="AE1776" i="1" s="1"/>
  <c r="G1776" i="1"/>
  <c r="F1776" i="1" s="1"/>
  <c r="J1776" i="1" s="1"/>
  <c r="I1799" i="1"/>
  <c r="H1799" i="1" s="1"/>
  <c r="Y1798" i="1"/>
  <c r="C1799" i="1"/>
  <c r="Z1798" i="1"/>
  <c r="AA1798" i="1" s="1"/>
  <c r="AH1798" i="1" s="1"/>
  <c r="AJ1799" i="1"/>
  <c r="A1800" i="1"/>
  <c r="X1799" i="1"/>
  <c r="K1799" i="1"/>
  <c r="T1774" i="1"/>
  <c r="AF1774" i="1" s="1"/>
  <c r="S1775" i="1"/>
  <c r="AB1803" i="1"/>
  <c r="P1778" i="1" l="1"/>
  <c r="Q1778" i="1"/>
  <c r="M1778" i="1"/>
  <c r="N1778" i="1" s="1"/>
  <c r="L1779" i="1"/>
  <c r="G1777" i="1"/>
  <c r="F1777" i="1" s="1"/>
  <c r="O1777" i="1" s="1"/>
  <c r="R1777" i="1" s="1"/>
  <c r="AC1777" i="1"/>
  <c r="AE1777" i="1" s="1"/>
  <c r="O1776" i="1"/>
  <c r="R1776" i="1" s="1"/>
  <c r="AB1804" i="1"/>
  <c r="A1801" i="1"/>
  <c r="X1800" i="1"/>
  <c r="K1800" i="1"/>
  <c r="Y1799" i="1"/>
  <c r="C1800" i="1"/>
  <c r="Z1799" i="1"/>
  <c r="AA1799" i="1" s="1"/>
  <c r="AH1799" i="1" s="1"/>
  <c r="AJ1800" i="1"/>
  <c r="I1800" i="1"/>
  <c r="H1800" i="1" s="1"/>
  <c r="T1775" i="1"/>
  <c r="AF1775" i="1" s="1"/>
  <c r="S1776" i="1"/>
  <c r="L1780" i="1" l="1"/>
  <c r="P1779" i="1"/>
  <c r="Q1779" i="1"/>
  <c r="M1779" i="1"/>
  <c r="N1779" i="1" s="1"/>
  <c r="AC1778" i="1"/>
  <c r="AE1778" i="1" s="1"/>
  <c r="G1778" i="1"/>
  <c r="F1778" i="1" s="1"/>
  <c r="J1778" i="1" s="1"/>
  <c r="J1777" i="1"/>
  <c r="Z1800" i="1"/>
  <c r="AA1800" i="1" s="1"/>
  <c r="AH1800" i="1" s="1"/>
  <c r="C1801" i="1"/>
  <c r="AJ1801" i="1"/>
  <c r="I1801" i="1"/>
  <c r="H1801" i="1" s="1"/>
  <c r="Y1800" i="1"/>
  <c r="T1776" i="1"/>
  <c r="AF1776" i="1" s="1"/>
  <c r="S1777" i="1"/>
  <c r="A1802" i="1"/>
  <c r="X1801" i="1"/>
  <c r="K1801" i="1"/>
  <c r="AB1805" i="1"/>
  <c r="AC1779" i="1" l="1"/>
  <c r="AE1779" i="1" s="1"/>
  <c r="G1779" i="1"/>
  <c r="F1779" i="1" s="1"/>
  <c r="O1779" i="1" s="1"/>
  <c r="R1779" i="1" s="1"/>
  <c r="O1778" i="1"/>
  <c r="R1778" i="1" s="1"/>
  <c r="Q1780" i="1"/>
  <c r="M1780" i="1"/>
  <c r="N1780" i="1" s="1"/>
  <c r="P1780" i="1"/>
  <c r="L1781" i="1"/>
  <c r="AB1806" i="1"/>
  <c r="Z1801" i="1"/>
  <c r="AA1801" i="1" s="1"/>
  <c r="AH1801" i="1" s="1"/>
  <c r="C1802" i="1"/>
  <c r="Y1801" i="1"/>
  <c r="AJ1802" i="1"/>
  <c r="I1802" i="1"/>
  <c r="H1802" i="1" s="1"/>
  <c r="T1777" i="1"/>
  <c r="AF1777" i="1" s="1"/>
  <c r="S1778" i="1"/>
  <c r="A1803" i="1"/>
  <c r="X1802" i="1"/>
  <c r="K1802" i="1"/>
  <c r="J1779" i="1" l="1"/>
  <c r="AC1780" i="1"/>
  <c r="AE1780" i="1" s="1"/>
  <c r="G1780" i="1"/>
  <c r="F1780" i="1" s="1"/>
  <c r="J1780" i="1" s="1"/>
  <c r="L1782" i="1"/>
  <c r="M1781" i="1"/>
  <c r="N1781" i="1" s="1"/>
  <c r="P1781" i="1"/>
  <c r="Q1781" i="1"/>
  <c r="T1778" i="1"/>
  <c r="AF1778" i="1" s="1"/>
  <c r="S1779" i="1"/>
  <c r="Y1802" i="1"/>
  <c r="C1803" i="1"/>
  <c r="AJ1803" i="1"/>
  <c r="Z1802" i="1"/>
  <c r="AA1802" i="1" s="1"/>
  <c r="AH1802" i="1" s="1"/>
  <c r="I1803" i="1"/>
  <c r="H1803" i="1" s="1"/>
  <c r="X1803" i="1"/>
  <c r="K1803" i="1"/>
  <c r="A1804" i="1"/>
  <c r="AB1807" i="1"/>
  <c r="O1780" i="1" l="1"/>
  <c r="R1780" i="1" s="1"/>
  <c r="AC1781" i="1"/>
  <c r="AE1781" i="1" s="1"/>
  <c r="G1781" i="1"/>
  <c r="F1781" i="1" s="1"/>
  <c r="O1781" i="1" s="1"/>
  <c r="R1781" i="1" s="1"/>
  <c r="L1783" i="1"/>
  <c r="P1782" i="1"/>
  <c r="M1782" i="1"/>
  <c r="N1782" i="1" s="1"/>
  <c r="Q1782" i="1"/>
  <c r="Y1803" i="1"/>
  <c r="I1804" i="1"/>
  <c r="H1804" i="1" s="1"/>
  <c r="Z1803" i="1"/>
  <c r="AA1803" i="1" s="1"/>
  <c r="AH1803" i="1" s="1"/>
  <c r="C1804" i="1"/>
  <c r="AJ1804" i="1"/>
  <c r="AB1808" i="1"/>
  <c r="X1804" i="1"/>
  <c r="A1805" i="1"/>
  <c r="K1804" i="1"/>
  <c r="T1779" i="1"/>
  <c r="AF1779" i="1" s="1"/>
  <c r="S1780" i="1"/>
  <c r="J1781" i="1" l="1"/>
  <c r="G1782" i="1"/>
  <c r="F1782" i="1" s="1"/>
  <c r="O1782" i="1" s="1"/>
  <c r="R1782" i="1" s="1"/>
  <c r="AC1782" i="1"/>
  <c r="AE1782" i="1" s="1"/>
  <c r="M1783" i="1"/>
  <c r="N1783" i="1" s="1"/>
  <c r="Q1783" i="1"/>
  <c r="P1783" i="1"/>
  <c r="L1784" i="1"/>
  <c r="T1780" i="1"/>
  <c r="AF1780" i="1" s="1"/>
  <c r="S1781" i="1"/>
  <c r="A1806" i="1"/>
  <c r="X1805" i="1"/>
  <c r="K1805" i="1"/>
  <c r="Z1804" i="1"/>
  <c r="AA1804" i="1" s="1"/>
  <c r="AH1804" i="1" s="1"/>
  <c r="C1805" i="1"/>
  <c r="AJ1805" i="1"/>
  <c r="Y1804" i="1"/>
  <c r="I1805" i="1"/>
  <c r="H1805" i="1" s="1"/>
  <c r="AB1809" i="1"/>
  <c r="J1782" i="1" l="1"/>
  <c r="Q1784" i="1"/>
  <c r="L1785" i="1"/>
  <c r="M1784" i="1"/>
  <c r="N1784" i="1" s="1"/>
  <c r="P1784" i="1"/>
  <c r="G1783" i="1"/>
  <c r="F1783" i="1" s="1"/>
  <c r="O1783" i="1" s="1"/>
  <c r="R1783" i="1" s="1"/>
  <c r="AC1783" i="1"/>
  <c r="AE1783" i="1" s="1"/>
  <c r="Z1805" i="1"/>
  <c r="AA1805" i="1" s="1"/>
  <c r="AH1805" i="1" s="1"/>
  <c r="C1806" i="1"/>
  <c r="AJ1806" i="1"/>
  <c r="Y1805" i="1"/>
  <c r="I1806" i="1"/>
  <c r="H1806" i="1" s="1"/>
  <c r="X1806" i="1"/>
  <c r="K1806" i="1"/>
  <c r="A1807" i="1"/>
  <c r="AB1810" i="1"/>
  <c r="T1781" i="1"/>
  <c r="AF1781" i="1" s="1"/>
  <c r="S1782" i="1"/>
  <c r="G1784" i="1" l="1"/>
  <c r="F1784" i="1" s="1"/>
  <c r="O1784" i="1" s="1"/>
  <c r="R1784" i="1" s="1"/>
  <c r="AC1784" i="1"/>
  <c r="AE1784" i="1" s="1"/>
  <c r="M1785" i="1"/>
  <c r="N1785" i="1" s="1"/>
  <c r="P1785" i="1"/>
  <c r="Q1785" i="1"/>
  <c r="L1786" i="1"/>
  <c r="J1783" i="1"/>
  <c r="T1782" i="1"/>
  <c r="AF1782" i="1" s="1"/>
  <c r="S1783" i="1"/>
  <c r="AB1811" i="1"/>
  <c r="I1807" i="1"/>
  <c r="H1807" i="1" s="1"/>
  <c r="Y1806" i="1"/>
  <c r="C1807" i="1"/>
  <c r="Z1806" i="1"/>
  <c r="AA1806" i="1" s="1"/>
  <c r="AH1806" i="1" s="1"/>
  <c r="AJ1807" i="1"/>
  <c r="X1807" i="1"/>
  <c r="A1808" i="1"/>
  <c r="K1807" i="1"/>
  <c r="J1784" i="1" l="1"/>
  <c r="L1787" i="1"/>
  <c r="M1786" i="1"/>
  <c r="N1786" i="1" s="1"/>
  <c r="Q1786" i="1"/>
  <c r="P1786" i="1"/>
  <c r="AC1785" i="1"/>
  <c r="AE1785" i="1" s="1"/>
  <c r="G1785" i="1"/>
  <c r="F1785" i="1" s="1"/>
  <c r="O1785" i="1" s="1"/>
  <c r="R1785" i="1" s="1"/>
  <c r="AB1812" i="1"/>
  <c r="T1783" i="1"/>
  <c r="AF1783" i="1" s="1"/>
  <c r="S1784" i="1"/>
  <c r="A1809" i="1"/>
  <c r="X1808" i="1"/>
  <c r="K1808" i="1"/>
  <c r="Y1807" i="1"/>
  <c r="C1808" i="1"/>
  <c r="AJ1808" i="1"/>
  <c r="Z1807" i="1"/>
  <c r="AA1807" i="1" s="1"/>
  <c r="AH1807" i="1" s="1"/>
  <c r="I1808" i="1"/>
  <c r="H1808" i="1" s="1"/>
  <c r="AC1786" i="1" l="1"/>
  <c r="AE1786" i="1" s="1"/>
  <c r="G1786" i="1"/>
  <c r="F1786" i="1" s="1"/>
  <c r="O1786" i="1" s="1"/>
  <c r="R1786" i="1" s="1"/>
  <c r="J1785" i="1"/>
  <c r="Q1787" i="1"/>
  <c r="L1788" i="1"/>
  <c r="M1787" i="1"/>
  <c r="N1787" i="1" s="1"/>
  <c r="P1787" i="1"/>
  <c r="A1810" i="1"/>
  <c r="X1809" i="1"/>
  <c r="K1809" i="1"/>
  <c r="T1784" i="1"/>
  <c r="AF1784" i="1" s="1"/>
  <c r="S1785" i="1"/>
  <c r="AB1813" i="1"/>
  <c r="I1809" i="1"/>
  <c r="H1809" i="1" s="1"/>
  <c r="Z1808" i="1"/>
  <c r="AA1808" i="1" s="1"/>
  <c r="AH1808" i="1" s="1"/>
  <c r="C1809" i="1"/>
  <c r="AJ1809" i="1"/>
  <c r="Y1808" i="1"/>
  <c r="J1786" i="1" l="1"/>
  <c r="AC1787" i="1"/>
  <c r="AE1787" i="1" s="1"/>
  <c r="G1787" i="1"/>
  <c r="F1787" i="1" s="1"/>
  <c r="O1787" i="1" s="1"/>
  <c r="R1787" i="1" s="1"/>
  <c r="M1788" i="1"/>
  <c r="N1788" i="1" s="1"/>
  <c r="P1788" i="1"/>
  <c r="L1789" i="1"/>
  <c r="Q1788" i="1"/>
  <c r="AB1814" i="1"/>
  <c r="T1785" i="1"/>
  <c r="AF1785" i="1" s="1"/>
  <c r="S1786" i="1"/>
  <c r="Z1809" i="1"/>
  <c r="AA1809" i="1" s="1"/>
  <c r="AH1809" i="1" s="1"/>
  <c r="I1810" i="1"/>
  <c r="H1810" i="1" s="1"/>
  <c r="Y1809" i="1"/>
  <c r="C1810" i="1"/>
  <c r="AJ1810" i="1"/>
  <c r="X1810" i="1"/>
  <c r="K1810" i="1"/>
  <c r="A1811" i="1"/>
  <c r="J1787" i="1" l="1"/>
  <c r="M1789" i="1"/>
  <c r="N1789" i="1" s="1"/>
  <c r="P1789" i="1"/>
  <c r="Q1789" i="1"/>
  <c r="L1790" i="1"/>
  <c r="AC1788" i="1"/>
  <c r="AE1788" i="1" s="1"/>
  <c r="G1788" i="1"/>
  <c r="F1788" i="1" s="1"/>
  <c r="O1788" i="1" s="1"/>
  <c r="R1788" i="1" s="1"/>
  <c r="X1811" i="1"/>
  <c r="A1812" i="1"/>
  <c r="K1811" i="1"/>
  <c r="T1786" i="1"/>
  <c r="AF1786" i="1" s="1"/>
  <c r="S1787" i="1"/>
  <c r="AJ1811" i="1"/>
  <c r="Y1810" i="1"/>
  <c r="I1811" i="1"/>
  <c r="H1811" i="1" s="1"/>
  <c r="Z1810" i="1"/>
  <c r="AA1810" i="1" s="1"/>
  <c r="AH1810" i="1" s="1"/>
  <c r="C1811" i="1"/>
  <c r="AB1815" i="1"/>
  <c r="J1788" i="1" l="1"/>
  <c r="Q1790" i="1"/>
  <c r="L1791" i="1"/>
  <c r="M1790" i="1"/>
  <c r="N1790" i="1" s="1"/>
  <c r="P1790" i="1"/>
  <c r="G1789" i="1"/>
  <c r="F1789" i="1" s="1"/>
  <c r="J1789" i="1" s="1"/>
  <c r="AC1789" i="1"/>
  <c r="AE1789" i="1" s="1"/>
  <c r="A1813" i="1"/>
  <c r="X1812" i="1"/>
  <c r="K1812" i="1"/>
  <c r="Y1811" i="1"/>
  <c r="AJ1812" i="1"/>
  <c r="I1812" i="1"/>
  <c r="H1812" i="1" s="1"/>
  <c r="Z1811" i="1"/>
  <c r="AA1811" i="1" s="1"/>
  <c r="AH1811" i="1" s="1"/>
  <c r="C1812" i="1"/>
  <c r="AB1816" i="1"/>
  <c r="T1787" i="1"/>
  <c r="AF1787" i="1" s="1"/>
  <c r="S1788" i="1"/>
  <c r="G1790" i="1" l="1"/>
  <c r="F1790" i="1" s="1"/>
  <c r="J1790" i="1" s="1"/>
  <c r="AC1790" i="1"/>
  <c r="AE1790" i="1" s="1"/>
  <c r="M1791" i="1"/>
  <c r="N1791" i="1" s="1"/>
  <c r="Q1791" i="1"/>
  <c r="P1791" i="1"/>
  <c r="L1792" i="1"/>
  <c r="O1789" i="1"/>
  <c r="R1789" i="1" s="1"/>
  <c r="T1788" i="1"/>
  <c r="AF1788" i="1" s="1"/>
  <c r="S1789" i="1"/>
  <c r="C1813" i="1"/>
  <c r="Z1812" i="1"/>
  <c r="AA1812" i="1" s="1"/>
  <c r="AH1812" i="1" s="1"/>
  <c r="AJ1813" i="1"/>
  <c r="I1813" i="1"/>
  <c r="H1813" i="1" s="1"/>
  <c r="Y1812" i="1"/>
  <c r="X1813" i="1"/>
  <c r="K1813" i="1"/>
  <c r="A1814" i="1"/>
  <c r="AB1817" i="1"/>
  <c r="O1790" i="1" l="1"/>
  <c r="R1790" i="1" s="1"/>
  <c r="M1792" i="1"/>
  <c r="N1792" i="1" s="1"/>
  <c r="P1792" i="1"/>
  <c r="Q1792" i="1"/>
  <c r="L1793" i="1"/>
  <c r="G1791" i="1"/>
  <c r="F1791" i="1" s="1"/>
  <c r="O1791" i="1" s="1"/>
  <c r="R1791" i="1" s="1"/>
  <c r="AC1791" i="1"/>
  <c r="AE1791" i="1" s="1"/>
  <c r="Z1813" i="1"/>
  <c r="AA1813" i="1" s="1"/>
  <c r="AH1813" i="1" s="1"/>
  <c r="C1814" i="1"/>
  <c r="Y1813" i="1"/>
  <c r="AJ1814" i="1"/>
  <c r="I1814" i="1"/>
  <c r="H1814" i="1" s="1"/>
  <c r="T1789" i="1"/>
  <c r="AF1789" i="1" s="1"/>
  <c r="S1790" i="1"/>
  <c r="AB1818" i="1"/>
  <c r="X1814" i="1"/>
  <c r="A1815" i="1"/>
  <c r="K1814" i="1"/>
  <c r="J1791" i="1" l="1"/>
  <c r="L1794" i="1"/>
  <c r="M1793" i="1"/>
  <c r="N1793" i="1" s="1"/>
  <c r="P1793" i="1"/>
  <c r="Q1793" i="1"/>
  <c r="G1792" i="1"/>
  <c r="F1792" i="1" s="1"/>
  <c r="O1792" i="1" s="1"/>
  <c r="R1792" i="1" s="1"/>
  <c r="AC1792" i="1"/>
  <c r="AE1792" i="1" s="1"/>
  <c r="AJ1815" i="1"/>
  <c r="Y1814" i="1"/>
  <c r="I1815" i="1"/>
  <c r="H1815" i="1" s="1"/>
  <c r="C1815" i="1"/>
  <c r="Z1814" i="1"/>
  <c r="AA1814" i="1" s="1"/>
  <c r="AH1814" i="1" s="1"/>
  <c r="K1815" i="1"/>
  <c r="X1815" i="1"/>
  <c r="A1816" i="1"/>
  <c r="AB1819" i="1"/>
  <c r="T1790" i="1"/>
  <c r="AF1790" i="1" s="1"/>
  <c r="S1791" i="1"/>
  <c r="G1793" i="1" l="1"/>
  <c r="F1793" i="1" s="1"/>
  <c r="J1793" i="1" s="1"/>
  <c r="AC1793" i="1"/>
  <c r="AE1793" i="1" s="1"/>
  <c r="J1792" i="1"/>
  <c r="L1795" i="1"/>
  <c r="P1794" i="1"/>
  <c r="Q1794" i="1"/>
  <c r="M1794" i="1"/>
  <c r="N1794" i="1" s="1"/>
  <c r="T1791" i="1"/>
  <c r="AF1791" i="1" s="1"/>
  <c r="S1792" i="1"/>
  <c r="Y1815" i="1"/>
  <c r="C1816" i="1"/>
  <c r="AJ1816" i="1"/>
  <c r="Z1815" i="1"/>
  <c r="AA1815" i="1" s="1"/>
  <c r="AH1815" i="1" s="1"/>
  <c r="I1816" i="1"/>
  <c r="H1816" i="1" s="1"/>
  <c r="AB1820" i="1"/>
  <c r="A1817" i="1"/>
  <c r="K1816" i="1"/>
  <c r="X1816" i="1"/>
  <c r="O1793" i="1" l="1"/>
  <c r="R1793" i="1" s="1"/>
  <c r="M1795" i="1"/>
  <c r="N1795" i="1" s="1"/>
  <c r="L1796" i="1"/>
  <c r="G1794" i="1"/>
  <c r="F1794" i="1" s="1"/>
  <c r="O1794" i="1" s="1"/>
  <c r="R1794" i="1" s="1"/>
  <c r="AC1794" i="1"/>
  <c r="AE1794" i="1" s="1"/>
  <c r="X1817" i="1"/>
  <c r="K1817" i="1"/>
  <c r="A1818" i="1"/>
  <c r="T1792" i="1"/>
  <c r="AF1792" i="1" s="1"/>
  <c r="S1793" i="1"/>
  <c r="C1817" i="1"/>
  <c r="Z1816" i="1"/>
  <c r="AA1816" i="1" s="1"/>
  <c r="AH1816" i="1" s="1"/>
  <c r="AJ1817" i="1"/>
  <c r="I1817" i="1"/>
  <c r="H1817" i="1" s="1"/>
  <c r="Y1816" i="1"/>
  <c r="AB1821" i="1"/>
  <c r="P1795" i="1" l="1"/>
  <c r="P1796" i="1" s="1"/>
  <c r="J1794" i="1"/>
  <c r="M1796" i="1"/>
  <c r="N1796" i="1" s="1"/>
  <c r="L1797" i="1"/>
  <c r="G1795" i="1"/>
  <c r="F1795" i="1" s="1"/>
  <c r="J1795" i="1" s="1"/>
  <c r="AC1795" i="1"/>
  <c r="AE1795" i="1" s="1"/>
  <c r="Z1817" i="1"/>
  <c r="AA1817" i="1" s="1"/>
  <c r="AH1817" i="1" s="1"/>
  <c r="C1818" i="1"/>
  <c r="AJ1818" i="1"/>
  <c r="Y1817" i="1"/>
  <c r="I1818" i="1"/>
  <c r="H1818" i="1" s="1"/>
  <c r="AB1822" i="1"/>
  <c r="T1793" i="1"/>
  <c r="AF1793" i="1" s="1"/>
  <c r="S1794" i="1"/>
  <c r="X1818" i="1"/>
  <c r="K1818" i="1"/>
  <c r="A1819" i="1"/>
  <c r="Q1795" i="1" l="1"/>
  <c r="Q1796" i="1" s="1"/>
  <c r="Q1797" i="1" s="1"/>
  <c r="P1797" i="1"/>
  <c r="O1795" i="1"/>
  <c r="M1797" i="1"/>
  <c r="N1797" i="1" s="1"/>
  <c r="L1798" i="1"/>
  <c r="G1796" i="1"/>
  <c r="F1796" i="1" s="1"/>
  <c r="J1796" i="1" s="1"/>
  <c r="AC1796" i="1"/>
  <c r="AE1796" i="1" s="1"/>
  <c r="T1794" i="1"/>
  <c r="S1795" i="1"/>
  <c r="A1820" i="1"/>
  <c r="X1819" i="1"/>
  <c r="K1819" i="1"/>
  <c r="AB1823" i="1"/>
  <c r="Y1818" i="1"/>
  <c r="C1819" i="1"/>
  <c r="Z1818" i="1"/>
  <c r="AA1818" i="1" s="1"/>
  <c r="AH1818" i="1" s="1"/>
  <c r="AJ1819" i="1"/>
  <c r="I1819" i="1"/>
  <c r="H1819" i="1" s="1"/>
  <c r="R1795" i="1" l="1"/>
  <c r="M1798" i="1"/>
  <c r="N1798" i="1" s="1"/>
  <c r="L1799" i="1"/>
  <c r="G1797" i="1"/>
  <c r="F1797" i="1" s="1"/>
  <c r="O1797" i="1" s="1"/>
  <c r="R1797" i="1" s="1"/>
  <c r="AC1797" i="1"/>
  <c r="AE1797" i="1" s="1"/>
  <c r="Q1798" i="1"/>
  <c r="O1796" i="1"/>
  <c r="R1796" i="1" s="1"/>
  <c r="P1798" i="1"/>
  <c r="T1795" i="1"/>
  <c r="AF1795" i="1" s="1"/>
  <c r="S1796" i="1"/>
  <c r="AF1794" i="1"/>
  <c r="AA1794" i="1"/>
  <c r="AB1824" i="1"/>
  <c r="K1820" i="1"/>
  <c r="X1820" i="1"/>
  <c r="A1821" i="1"/>
  <c r="C1820" i="1"/>
  <c r="Z1819" i="1"/>
  <c r="AA1819" i="1" s="1"/>
  <c r="AH1819" i="1" s="1"/>
  <c r="AJ1820" i="1"/>
  <c r="I1820" i="1"/>
  <c r="H1820" i="1" s="1"/>
  <c r="Y1819" i="1"/>
  <c r="J1797" i="1" l="1"/>
  <c r="Q1799" i="1"/>
  <c r="L1800" i="1"/>
  <c r="P1799" i="1"/>
  <c r="M1799" i="1"/>
  <c r="N1799" i="1" s="1"/>
  <c r="G1798" i="1"/>
  <c r="F1798" i="1" s="1"/>
  <c r="J1798" i="1" s="1"/>
  <c r="AC1798" i="1"/>
  <c r="AE1798" i="1" s="1"/>
  <c r="AH1794" i="1"/>
  <c r="Z1820" i="1"/>
  <c r="AA1820" i="1" s="1"/>
  <c r="AH1820" i="1" s="1"/>
  <c r="C1821" i="1"/>
  <c r="Y1820" i="1"/>
  <c r="AJ1821" i="1"/>
  <c r="I1821" i="1"/>
  <c r="H1821" i="1" s="1"/>
  <c r="T1796" i="1"/>
  <c r="AF1796" i="1" s="1"/>
  <c r="S1797" i="1"/>
  <c r="X1821" i="1"/>
  <c r="A1822" i="1"/>
  <c r="K1821" i="1"/>
  <c r="AB1825" i="1"/>
  <c r="AC1799" i="1" l="1"/>
  <c r="AE1799" i="1" s="1"/>
  <c r="G1799" i="1"/>
  <c r="F1799" i="1" s="1"/>
  <c r="J1799" i="1" s="1"/>
  <c r="O1798" i="1"/>
  <c r="R1798" i="1" s="1"/>
  <c r="L1801" i="1"/>
  <c r="M1800" i="1"/>
  <c r="N1800" i="1" s="1"/>
  <c r="P1800" i="1"/>
  <c r="Q1800" i="1"/>
  <c r="AJ1822" i="1"/>
  <c r="Y1821" i="1"/>
  <c r="I1822" i="1"/>
  <c r="H1822" i="1" s="1"/>
  <c r="C1822" i="1"/>
  <c r="Z1821" i="1"/>
  <c r="AA1821" i="1" s="1"/>
  <c r="AH1821" i="1" s="1"/>
  <c r="AB1826" i="1"/>
  <c r="K1822" i="1"/>
  <c r="X1822" i="1"/>
  <c r="A1823" i="1"/>
  <c r="T1797" i="1"/>
  <c r="AF1797" i="1" s="1"/>
  <c r="S1798" i="1"/>
  <c r="O1799" i="1" l="1"/>
  <c r="R1799" i="1" s="1"/>
  <c r="G1800" i="1"/>
  <c r="F1800" i="1" s="1"/>
  <c r="J1800" i="1" s="1"/>
  <c r="AC1800" i="1"/>
  <c r="AE1800" i="1" s="1"/>
  <c r="L1802" i="1"/>
  <c r="P1801" i="1"/>
  <c r="M1801" i="1"/>
  <c r="N1801" i="1" s="1"/>
  <c r="Q1801" i="1"/>
  <c r="X1823" i="1"/>
  <c r="K1823" i="1"/>
  <c r="A1824" i="1"/>
  <c r="AB1827" i="1"/>
  <c r="T1798" i="1"/>
  <c r="AF1798" i="1" s="1"/>
  <c r="S1799" i="1"/>
  <c r="Y1822" i="1"/>
  <c r="C1823" i="1"/>
  <c r="AJ1823" i="1"/>
  <c r="Z1822" i="1"/>
  <c r="AA1822" i="1" s="1"/>
  <c r="AH1822" i="1" s="1"/>
  <c r="I1823" i="1"/>
  <c r="H1823" i="1" s="1"/>
  <c r="O1800" i="1" l="1"/>
  <c r="R1800" i="1" s="1"/>
  <c r="AC1801" i="1"/>
  <c r="AE1801" i="1" s="1"/>
  <c r="G1801" i="1"/>
  <c r="F1801" i="1" s="1"/>
  <c r="O1801" i="1" s="1"/>
  <c r="R1801" i="1" s="1"/>
  <c r="Q1802" i="1"/>
  <c r="L1803" i="1"/>
  <c r="M1802" i="1"/>
  <c r="N1802" i="1" s="1"/>
  <c r="P1802" i="1"/>
  <c r="AB1828" i="1"/>
  <c r="A1825" i="1"/>
  <c r="K1824" i="1"/>
  <c r="X1824" i="1"/>
  <c r="T1799" i="1"/>
  <c r="AF1799" i="1" s="1"/>
  <c r="S1800" i="1"/>
  <c r="I1824" i="1"/>
  <c r="H1824" i="1" s="1"/>
  <c r="Z1823" i="1"/>
  <c r="AA1823" i="1" s="1"/>
  <c r="AH1823" i="1" s="1"/>
  <c r="C1824" i="1"/>
  <c r="AJ1824" i="1"/>
  <c r="Y1823" i="1"/>
  <c r="J1801" i="1" l="1"/>
  <c r="G1802" i="1"/>
  <c r="F1802" i="1" s="1"/>
  <c r="O1802" i="1" s="1"/>
  <c r="R1802" i="1" s="1"/>
  <c r="AC1802" i="1"/>
  <c r="AE1802" i="1" s="1"/>
  <c r="M1803" i="1"/>
  <c r="N1803" i="1" s="1"/>
  <c r="P1803" i="1"/>
  <c r="L1804" i="1"/>
  <c r="Q1803" i="1"/>
  <c r="Z1824" i="1"/>
  <c r="AA1824" i="1" s="1"/>
  <c r="AH1824" i="1" s="1"/>
  <c r="C1825" i="1"/>
  <c r="AJ1825" i="1"/>
  <c r="Y1824" i="1"/>
  <c r="I1825" i="1"/>
  <c r="H1825" i="1" s="1"/>
  <c r="A1826" i="1"/>
  <c r="X1825" i="1"/>
  <c r="K1825" i="1"/>
  <c r="T1800" i="1"/>
  <c r="AF1800" i="1" s="1"/>
  <c r="S1801" i="1"/>
  <c r="AB1829" i="1"/>
  <c r="J1802" i="1" l="1"/>
  <c r="M1804" i="1"/>
  <c r="N1804" i="1" s="1"/>
  <c r="P1804" i="1"/>
  <c r="L1805" i="1"/>
  <c r="Q1804" i="1"/>
  <c r="AC1803" i="1"/>
  <c r="AE1803" i="1" s="1"/>
  <c r="G1803" i="1"/>
  <c r="F1803" i="1" s="1"/>
  <c r="J1803" i="1" s="1"/>
  <c r="Y1825" i="1"/>
  <c r="D1818" i="1" s="1"/>
  <c r="AJ1826" i="1"/>
  <c r="I1826" i="1"/>
  <c r="H1826" i="1" s="1"/>
  <c r="Z1825" i="1"/>
  <c r="C1826" i="1"/>
  <c r="X1826" i="1"/>
  <c r="K1826" i="1"/>
  <c r="A1827" i="1"/>
  <c r="T1801" i="1"/>
  <c r="AF1801" i="1" s="1"/>
  <c r="S1802" i="1"/>
  <c r="AB1830" i="1"/>
  <c r="D1824" i="1" l="1"/>
  <c r="O1803" i="1"/>
  <c r="R1803" i="1" s="1"/>
  <c r="Q1805" i="1"/>
  <c r="L1806" i="1"/>
  <c r="M1805" i="1"/>
  <c r="N1805" i="1" s="1"/>
  <c r="P1805" i="1"/>
  <c r="G1804" i="1"/>
  <c r="F1804" i="1" s="1"/>
  <c r="J1804" i="1" s="1"/>
  <c r="AC1804" i="1"/>
  <c r="AE1804" i="1" s="1"/>
  <c r="E1818" i="1"/>
  <c r="A1828" i="1"/>
  <c r="X1827" i="1"/>
  <c r="K1827" i="1"/>
  <c r="E1824" i="1"/>
  <c r="E1826" i="1"/>
  <c r="T1802" i="1"/>
  <c r="AF1802" i="1" s="1"/>
  <c r="S1803" i="1"/>
  <c r="D1825" i="1"/>
  <c r="D1491" i="1"/>
  <c r="D1492" i="1"/>
  <c r="D1490" i="1"/>
  <c r="D1493" i="1"/>
  <c r="D1495" i="1"/>
  <c r="D1494" i="1"/>
  <c r="D1496" i="1"/>
  <c r="D1497" i="1"/>
  <c r="D1499" i="1"/>
  <c r="D1498" i="1"/>
  <c r="D1501" i="1"/>
  <c r="D1500" i="1"/>
  <c r="D1502" i="1"/>
  <c r="D1504" i="1"/>
  <c r="D1503" i="1"/>
  <c r="D1506" i="1"/>
  <c r="D1505" i="1"/>
  <c r="D1509" i="1"/>
  <c r="D1508" i="1"/>
  <c r="D1507" i="1"/>
  <c r="D1510" i="1"/>
  <c r="D1512" i="1"/>
  <c r="D1511" i="1"/>
  <c r="D1514" i="1"/>
  <c r="D1513" i="1"/>
  <c r="D1516" i="1"/>
  <c r="D1515" i="1"/>
  <c r="D1518" i="1"/>
  <c r="D1517" i="1"/>
  <c r="D1519" i="1"/>
  <c r="D1521" i="1"/>
  <c r="D1520" i="1"/>
  <c r="D1522" i="1"/>
  <c r="D1523" i="1"/>
  <c r="D1524" i="1"/>
  <c r="D1525" i="1"/>
  <c r="D1526" i="1"/>
  <c r="D1528" i="1"/>
  <c r="D1527" i="1"/>
  <c r="D1529" i="1"/>
  <c r="D1530" i="1"/>
  <c r="D1535" i="1"/>
  <c r="D1533" i="1"/>
  <c r="D1532" i="1"/>
  <c r="D1531" i="1"/>
  <c r="D1534" i="1"/>
  <c r="D1536" i="1"/>
  <c r="D1537" i="1"/>
  <c r="D1539" i="1"/>
  <c r="D1538" i="1"/>
  <c r="D1540" i="1"/>
  <c r="D1543" i="1"/>
  <c r="D1541" i="1"/>
  <c r="D1542" i="1"/>
  <c r="D1546" i="1"/>
  <c r="D1544" i="1"/>
  <c r="D1549" i="1"/>
  <c r="D1545" i="1"/>
  <c r="D1548" i="1"/>
  <c r="D1547" i="1"/>
  <c r="D1550" i="1"/>
  <c r="D1552" i="1"/>
  <c r="D1551" i="1"/>
  <c r="D1553" i="1"/>
  <c r="D1554" i="1"/>
  <c r="D1556" i="1"/>
  <c r="D1555" i="1"/>
  <c r="D1557" i="1"/>
  <c r="D1558" i="1"/>
  <c r="D1559" i="1"/>
  <c r="D1562" i="1"/>
  <c r="D1561" i="1"/>
  <c r="D1560" i="1"/>
  <c r="D1566" i="1"/>
  <c r="D1563" i="1"/>
  <c r="D1564" i="1"/>
  <c r="D1565" i="1"/>
  <c r="D1567" i="1"/>
  <c r="D1569" i="1"/>
  <c r="D1568" i="1"/>
  <c r="D1570" i="1"/>
  <c r="D1572" i="1"/>
  <c r="D1573" i="1"/>
  <c r="D1571" i="1"/>
  <c r="D1575" i="1"/>
  <c r="D1574" i="1"/>
  <c r="D1576" i="1"/>
  <c r="D1579" i="1"/>
  <c r="D1577" i="1"/>
  <c r="D1578" i="1"/>
  <c r="D1580" i="1"/>
  <c r="D1581" i="1"/>
  <c r="D1582" i="1"/>
  <c r="D1583" i="1"/>
  <c r="D1585" i="1"/>
  <c r="D1584" i="1"/>
  <c r="D1586" i="1"/>
  <c r="D1588" i="1"/>
  <c r="D1587" i="1"/>
  <c r="D1591" i="1"/>
  <c r="D1589" i="1"/>
  <c r="D1592" i="1"/>
  <c r="D1590" i="1"/>
  <c r="D1593" i="1"/>
  <c r="D1594" i="1"/>
  <c r="D1597" i="1"/>
  <c r="D1595" i="1"/>
  <c r="D1598" i="1"/>
  <c r="D1596" i="1"/>
  <c r="D1599" i="1"/>
  <c r="D1601" i="1"/>
  <c r="D1600" i="1"/>
  <c r="D1602" i="1"/>
  <c r="D1603" i="1"/>
  <c r="D1604" i="1"/>
  <c r="D1607" i="1"/>
  <c r="D1606" i="1"/>
  <c r="D1609" i="1"/>
  <c r="D1605" i="1"/>
  <c r="D1610" i="1"/>
  <c r="D1608" i="1"/>
  <c r="D1611" i="1"/>
  <c r="D1613" i="1"/>
  <c r="D1615" i="1"/>
  <c r="D1612" i="1"/>
  <c r="D1614" i="1"/>
  <c r="D1617" i="1"/>
  <c r="D1618" i="1"/>
  <c r="D1616" i="1"/>
  <c r="D1619" i="1"/>
  <c r="D1622" i="1"/>
  <c r="D1621" i="1"/>
  <c r="D1620" i="1"/>
  <c r="D1624" i="1"/>
  <c r="D1623" i="1"/>
  <c r="D1626" i="1"/>
  <c r="D1627" i="1"/>
  <c r="D1625" i="1"/>
  <c r="D1629" i="1"/>
  <c r="D1628" i="1"/>
  <c r="D1630" i="1"/>
  <c r="D1631" i="1"/>
  <c r="D1634" i="1"/>
  <c r="D1632" i="1"/>
  <c r="D1635" i="1"/>
  <c r="D1633" i="1"/>
  <c r="D1637" i="1"/>
  <c r="D1636" i="1"/>
  <c r="D1640" i="1"/>
  <c r="D1638" i="1"/>
  <c r="D1639" i="1"/>
  <c r="D1643" i="1"/>
  <c r="D1641" i="1"/>
  <c r="D1644" i="1"/>
  <c r="D1642" i="1"/>
  <c r="D1645" i="1"/>
  <c r="D1647" i="1"/>
  <c r="D1646" i="1"/>
  <c r="D1648" i="1"/>
  <c r="D1649" i="1"/>
  <c r="D1651" i="1"/>
  <c r="D1652" i="1"/>
  <c r="D1653" i="1"/>
  <c r="D1650" i="1"/>
  <c r="D1655" i="1"/>
  <c r="D1654" i="1"/>
  <c r="D1656" i="1"/>
  <c r="D1657" i="1"/>
  <c r="D1658" i="1"/>
  <c r="D1660" i="1"/>
  <c r="D1659" i="1"/>
  <c r="D1661" i="1"/>
  <c r="D1663" i="1"/>
  <c r="D1666" i="1"/>
  <c r="D1664" i="1"/>
  <c r="D1662" i="1"/>
  <c r="D1667" i="1"/>
  <c r="D1665" i="1"/>
  <c r="D1668" i="1"/>
  <c r="D1669" i="1"/>
  <c r="D1670" i="1"/>
  <c r="D1672" i="1"/>
  <c r="D1671" i="1"/>
  <c r="D1673" i="1"/>
  <c r="D1674" i="1"/>
  <c r="D1676" i="1"/>
  <c r="D1675" i="1"/>
  <c r="D1678" i="1"/>
  <c r="D1677" i="1"/>
  <c r="D1681" i="1"/>
  <c r="D1680" i="1"/>
  <c r="D1679" i="1"/>
  <c r="D1683" i="1"/>
  <c r="D1682" i="1"/>
  <c r="D1684" i="1"/>
  <c r="D1685" i="1"/>
  <c r="D1687" i="1"/>
  <c r="D1686" i="1"/>
  <c r="D1689" i="1"/>
  <c r="D1688" i="1"/>
  <c r="D1691" i="1"/>
  <c r="D1690" i="1"/>
  <c r="D1694" i="1"/>
  <c r="D1692" i="1"/>
  <c r="D1693" i="1"/>
  <c r="D1695" i="1"/>
  <c r="D1696" i="1"/>
  <c r="D1697" i="1"/>
  <c r="D1701" i="1"/>
  <c r="D1698" i="1"/>
  <c r="D1699" i="1"/>
  <c r="D1700" i="1"/>
  <c r="D1702" i="1"/>
  <c r="D1703" i="1"/>
  <c r="D1705" i="1"/>
  <c r="D1707" i="1"/>
  <c r="D1704" i="1"/>
  <c r="D1706" i="1"/>
  <c r="D1711" i="1"/>
  <c r="D1709" i="1"/>
  <c r="D1708" i="1"/>
  <c r="D1712" i="1"/>
  <c r="D1713" i="1"/>
  <c r="D1710" i="1"/>
  <c r="D1715" i="1"/>
  <c r="D1714" i="1"/>
  <c r="D1716" i="1"/>
  <c r="D1717" i="1"/>
  <c r="D1718" i="1"/>
  <c r="D1719" i="1"/>
  <c r="D1720" i="1"/>
  <c r="D1721" i="1"/>
  <c r="D1723" i="1"/>
  <c r="D1724" i="1"/>
  <c r="D1722" i="1"/>
  <c r="D1726" i="1"/>
  <c r="D1725" i="1"/>
  <c r="D1727" i="1"/>
  <c r="D1728" i="1"/>
  <c r="D1729" i="1"/>
  <c r="D1731" i="1"/>
  <c r="D1732" i="1"/>
  <c r="D1730" i="1"/>
  <c r="D1735" i="1"/>
  <c r="D1734" i="1"/>
  <c r="D1733" i="1"/>
  <c r="D1736" i="1"/>
  <c r="D1738" i="1"/>
  <c r="D1737" i="1"/>
  <c r="D1742" i="1"/>
  <c r="D1739" i="1"/>
  <c r="D1741" i="1"/>
  <c r="D1740" i="1"/>
  <c r="D1743" i="1"/>
  <c r="D1744" i="1"/>
  <c r="D1747" i="1"/>
  <c r="D1745" i="1"/>
  <c r="D1748" i="1"/>
  <c r="D1746" i="1"/>
  <c r="D1750" i="1"/>
  <c r="D1749" i="1"/>
  <c r="D1753" i="1"/>
  <c r="D1751" i="1"/>
  <c r="D1752" i="1"/>
  <c r="D1755" i="1"/>
  <c r="D1754" i="1"/>
  <c r="D1757" i="1"/>
  <c r="D1756" i="1"/>
  <c r="D1758" i="1"/>
  <c r="D1759" i="1"/>
  <c r="D1761" i="1"/>
  <c r="D1760" i="1"/>
  <c r="D1762" i="1"/>
  <c r="D1764" i="1"/>
  <c r="D1763" i="1"/>
  <c r="D1766" i="1"/>
  <c r="D1765" i="1"/>
  <c r="D1768" i="1"/>
  <c r="D1770" i="1"/>
  <c r="D1767" i="1"/>
  <c r="D1769" i="1"/>
  <c r="D1773" i="1"/>
  <c r="D1771" i="1"/>
  <c r="D1772" i="1"/>
  <c r="D1774" i="1"/>
  <c r="D1776" i="1"/>
  <c r="D1775" i="1"/>
  <c r="D1777" i="1"/>
  <c r="D1778" i="1"/>
  <c r="D1780" i="1"/>
  <c r="D1779" i="1"/>
  <c r="D1781" i="1"/>
  <c r="D1782" i="1"/>
  <c r="D1783" i="1"/>
  <c r="D1786" i="1"/>
  <c r="D1785" i="1"/>
  <c r="D1788" i="1"/>
  <c r="D1784" i="1"/>
  <c r="D1787" i="1"/>
  <c r="D1791" i="1"/>
  <c r="D1789" i="1"/>
  <c r="D1790" i="1"/>
  <c r="D1792" i="1"/>
  <c r="D1793" i="1"/>
  <c r="D1795" i="1"/>
  <c r="D1796" i="1"/>
  <c r="D1794" i="1"/>
  <c r="D1797" i="1"/>
  <c r="D1798" i="1"/>
  <c r="D1800" i="1"/>
  <c r="D1799" i="1"/>
  <c r="D1802" i="1"/>
  <c r="D1801" i="1"/>
  <c r="D1803" i="1"/>
  <c r="D1804" i="1"/>
  <c r="D1805" i="1"/>
  <c r="D1809" i="1"/>
  <c r="D1808" i="1"/>
  <c r="D1807" i="1"/>
  <c r="D1806" i="1"/>
  <c r="D1811" i="1"/>
  <c r="D1810" i="1"/>
  <c r="D1813" i="1"/>
  <c r="D1812" i="1"/>
  <c r="D1814" i="1"/>
  <c r="D1815" i="1"/>
  <c r="D1819" i="1"/>
  <c r="D1817" i="1"/>
  <c r="D1823" i="1"/>
  <c r="D1821" i="1"/>
  <c r="D1822" i="1"/>
  <c r="D1816" i="1"/>
  <c r="D1820" i="1"/>
  <c r="AB1831" i="1"/>
  <c r="AJ1827" i="1"/>
  <c r="Z1826" i="1"/>
  <c r="AA1826" i="1" s="1"/>
  <c r="AH1826" i="1" s="1"/>
  <c r="I1827" i="1"/>
  <c r="H1827" i="1" s="1"/>
  <c r="Y1826" i="1"/>
  <c r="C1827" i="1"/>
  <c r="AC1805" i="1" l="1"/>
  <c r="AE1805" i="1" s="1"/>
  <c r="G1805" i="1"/>
  <c r="F1805" i="1" s="1"/>
  <c r="O1805" i="1" s="1"/>
  <c r="R1805" i="1" s="1"/>
  <c r="M1806" i="1"/>
  <c r="N1806" i="1" s="1"/>
  <c r="P1806" i="1"/>
  <c r="Q1806" i="1"/>
  <c r="L1807" i="1"/>
  <c r="O1804" i="1"/>
  <c r="R1804" i="1" s="1"/>
  <c r="AB1832" i="1"/>
  <c r="E1808" i="1"/>
  <c r="U1790" i="1"/>
  <c r="E1790" i="1"/>
  <c r="V1790" i="1" s="1"/>
  <c r="U1780" i="1"/>
  <c r="E1780" i="1"/>
  <c r="V1780" i="1" s="1"/>
  <c r="U1768" i="1"/>
  <c r="E1768" i="1"/>
  <c r="V1768" i="1" s="1"/>
  <c r="U1759" i="1"/>
  <c r="E1759" i="1"/>
  <c r="V1759" i="1" s="1"/>
  <c r="U1748" i="1"/>
  <c r="E1748" i="1"/>
  <c r="V1748" i="1" s="1"/>
  <c r="U1742" i="1"/>
  <c r="E1742" i="1"/>
  <c r="V1742" i="1" s="1"/>
  <c r="U1727" i="1"/>
  <c r="E1727" i="1"/>
  <c r="V1727" i="1" s="1"/>
  <c r="U1712" i="1"/>
  <c r="E1712" i="1"/>
  <c r="V1712" i="1" s="1"/>
  <c r="U1695" i="1"/>
  <c r="E1695" i="1"/>
  <c r="V1695" i="1" s="1"/>
  <c r="U1682" i="1"/>
  <c r="E1682" i="1"/>
  <c r="V1682" i="1" s="1"/>
  <c r="U1672" i="1"/>
  <c r="E1672" i="1"/>
  <c r="V1672" i="1" s="1"/>
  <c r="U1660" i="1"/>
  <c r="E1660" i="1"/>
  <c r="V1660" i="1" s="1"/>
  <c r="U1646" i="1"/>
  <c r="E1646" i="1"/>
  <c r="V1646" i="1" s="1"/>
  <c r="U1633" i="1"/>
  <c r="E1633" i="1"/>
  <c r="V1633" i="1" s="1"/>
  <c r="U1624" i="1"/>
  <c r="E1624" i="1"/>
  <c r="V1624" i="1" s="1"/>
  <c r="U1611" i="1"/>
  <c r="E1611" i="1"/>
  <c r="V1611" i="1" s="1"/>
  <c r="U1599" i="1"/>
  <c r="E1599" i="1"/>
  <c r="V1599" i="1" s="1"/>
  <c r="U1592" i="1"/>
  <c r="E1592" i="1"/>
  <c r="V1592" i="1" s="1"/>
  <c r="U1578" i="1"/>
  <c r="E1578" i="1"/>
  <c r="V1578" i="1" s="1"/>
  <c r="U1567" i="1"/>
  <c r="E1567" i="1"/>
  <c r="V1567" i="1" s="1"/>
  <c r="U1556" i="1"/>
  <c r="E1556" i="1"/>
  <c r="V1556" i="1" s="1"/>
  <c r="U1542" i="1"/>
  <c r="E1542" i="1"/>
  <c r="V1542" i="1" s="1"/>
  <c r="U1535" i="1"/>
  <c r="E1535" i="1"/>
  <c r="V1535" i="1" s="1"/>
  <c r="U1519" i="1"/>
  <c r="E1519" i="1"/>
  <c r="V1519" i="1" s="1"/>
  <c r="U1509" i="1"/>
  <c r="E1509" i="1"/>
  <c r="V1509" i="1" s="1"/>
  <c r="U1494" i="1"/>
  <c r="E1494" i="1"/>
  <c r="V1494" i="1" s="1"/>
  <c r="E1820" i="1"/>
  <c r="E1809" i="1"/>
  <c r="U1795" i="1"/>
  <c r="E1795" i="1"/>
  <c r="V1795" i="1" s="1"/>
  <c r="U1782" i="1"/>
  <c r="E1782" i="1"/>
  <c r="V1782" i="1" s="1"/>
  <c r="U1774" i="1"/>
  <c r="E1774" i="1"/>
  <c r="V1774" i="1" s="1"/>
  <c r="U1762" i="1"/>
  <c r="E1762" i="1"/>
  <c r="V1762" i="1" s="1"/>
  <c r="U1755" i="1"/>
  <c r="E1755" i="1"/>
  <c r="V1755" i="1" s="1"/>
  <c r="U1745" i="1"/>
  <c r="E1745" i="1"/>
  <c r="V1745" i="1" s="1"/>
  <c r="U1740" i="1"/>
  <c r="E1740" i="1"/>
  <c r="V1740" i="1" s="1"/>
  <c r="U1737" i="1"/>
  <c r="E1737" i="1"/>
  <c r="V1737" i="1" s="1"/>
  <c r="U1731" i="1"/>
  <c r="E1731" i="1"/>
  <c r="V1731" i="1" s="1"/>
  <c r="U1725" i="1"/>
  <c r="E1725" i="1"/>
  <c r="V1725" i="1" s="1"/>
  <c r="U1723" i="1"/>
  <c r="E1723" i="1"/>
  <c r="V1723" i="1" s="1"/>
  <c r="U1718" i="1"/>
  <c r="E1718" i="1"/>
  <c r="V1718" i="1" s="1"/>
  <c r="U1715" i="1"/>
  <c r="E1715" i="1"/>
  <c r="V1715" i="1" s="1"/>
  <c r="U1708" i="1"/>
  <c r="E1708" i="1"/>
  <c r="V1708" i="1" s="1"/>
  <c r="U1704" i="1"/>
  <c r="E1704" i="1"/>
  <c r="V1704" i="1" s="1"/>
  <c r="U1702" i="1"/>
  <c r="E1702" i="1"/>
  <c r="V1702" i="1" s="1"/>
  <c r="U1701" i="1"/>
  <c r="E1701" i="1"/>
  <c r="V1701" i="1" s="1"/>
  <c r="U1693" i="1"/>
  <c r="E1693" i="1"/>
  <c r="V1693" i="1" s="1"/>
  <c r="U1691" i="1"/>
  <c r="E1691" i="1"/>
  <c r="V1691" i="1" s="1"/>
  <c r="U1687" i="1"/>
  <c r="E1687" i="1"/>
  <c r="V1687" i="1" s="1"/>
  <c r="U1683" i="1"/>
  <c r="E1683" i="1"/>
  <c r="V1683" i="1" s="1"/>
  <c r="U1677" i="1"/>
  <c r="E1677" i="1"/>
  <c r="V1677" i="1" s="1"/>
  <c r="U1674" i="1"/>
  <c r="E1674" i="1"/>
  <c r="V1674" i="1" s="1"/>
  <c r="U1670" i="1"/>
  <c r="E1670" i="1"/>
  <c r="V1670" i="1" s="1"/>
  <c r="U1667" i="1"/>
  <c r="E1667" i="1"/>
  <c r="V1667" i="1" s="1"/>
  <c r="U1663" i="1"/>
  <c r="E1663" i="1"/>
  <c r="V1663" i="1" s="1"/>
  <c r="U1658" i="1"/>
  <c r="E1658" i="1"/>
  <c r="V1658" i="1" s="1"/>
  <c r="U1655" i="1"/>
  <c r="E1655" i="1"/>
  <c r="V1655" i="1" s="1"/>
  <c r="U1651" i="1"/>
  <c r="E1651" i="1"/>
  <c r="V1651" i="1" s="1"/>
  <c r="U1647" i="1"/>
  <c r="E1647" i="1"/>
  <c r="V1647" i="1" s="1"/>
  <c r="U1641" i="1"/>
  <c r="E1641" i="1"/>
  <c r="V1641" i="1" s="1"/>
  <c r="U1640" i="1"/>
  <c r="E1640" i="1"/>
  <c r="V1640" i="1" s="1"/>
  <c r="U1635" i="1"/>
  <c r="E1635" i="1"/>
  <c r="V1635" i="1" s="1"/>
  <c r="U1630" i="1"/>
  <c r="E1630" i="1"/>
  <c r="V1630" i="1" s="1"/>
  <c r="U1627" i="1"/>
  <c r="E1627" i="1"/>
  <c r="V1627" i="1" s="1"/>
  <c r="U1620" i="1"/>
  <c r="E1620" i="1"/>
  <c r="V1620" i="1" s="1"/>
  <c r="U1616" i="1"/>
  <c r="E1616" i="1"/>
  <c r="V1616" i="1" s="1"/>
  <c r="U1612" i="1"/>
  <c r="E1612" i="1"/>
  <c r="V1612" i="1" s="1"/>
  <c r="U1608" i="1"/>
  <c r="E1608" i="1"/>
  <c r="V1608" i="1" s="1"/>
  <c r="U1606" i="1"/>
  <c r="E1606" i="1"/>
  <c r="V1606" i="1" s="1"/>
  <c r="U1602" i="1"/>
  <c r="E1602" i="1"/>
  <c r="V1602" i="1" s="1"/>
  <c r="U1596" i="1"/>
  <c r="E1596" i="1"/>
  <c r="V1596" i="1" s="1"/>
  <c r="U1594" i="1"/>
  <c r="E1594" i="1"/>
  <c r="V1594" i="1" s="1"/>
  <c r="U1589" i="1"/>
  <c r="E1589" i="1"/>
  <c r="V1589" i="1" s="1"/>
  <c r="U1586" i="1"/>
  <c r="E1586" i="1"/>
  <c r="V1586" i="1" s="1"/>
  <c r="U1582" i="1"/>
  <c r="E1582" i="1"/>
  <c r="V1582" i="1" s="1"/>
  <c r="U1577" i="1"/>
  <c r="E1577" i="1"/>
  <c r="V1577" i="1" s="1"/>
  <c r="U1575" i="1"/>
  <c r="E1575" i="1"/>
  <c r="V1575" i="1" s="1"/>
  <c r="U1570" i="1"/>
  <c r="E1570" i="1"/>
  <c r="V1570" i="1" s="1"/>
  <c r="U1565" i="1"/>
  <c r="E1565" i="1"/>
  <c r="V1565" i="1" s="1"/>
  <c r="U1560" i="1"/>
  <c r="E1560" i="1"/>
  <c r="V1560" i="1" s="1"/>
  <c r="U1558" i="1"/>
  <c r="E1558" i="1"/>
  <c r="V1558" i="1" s="1"/>
  <c r="U1554" i="1"/>
  <c r="E1554" i="1"/>
  <c r="V1554" i="1" s="1"/>
  <c r="U1550" i="1"/>
  <c r="E1550" i="1"/>
  <c r="V1550" i="1" s="1"/>
  <c r="U1549" i="1"/>
  <c r="E1549" i="1"/>
  <c r="V1549" i="1" s="1"/>
  <c r="U1541" i="1"/>
  <c r="E1541" i="1"/>
  <c r="V1541" i="1" s="1"/>
  <c r="U1539" i="1"/>
  <c r="E1539" i="1"/>
  <c r="V1539" i="1" s="1"/>
  <c r="U1531" i="1"/>
  <c r="E1531" i="1"/>
  <c r="V1531" i="1" s="1"/>
  <c r="U1530" i="1"/>
  <c r="E1530" i="1"/>
  <c r="V1530" i="1" s="1"/>
  <c r="U1526" i="1"/>
  <c r="E1526" i="1"/>
  <c r="V1526" i="1" s="1"/>
  <c r="U1522" i="1"/>
  <c r="E1522" i="1"/>
  <c r="V1522" i="1" s="1"/>
  <c r="U1517" i="1"/>
  <c r="E1517" i="1"/>
  <c r="V1517" i="1" s="1"/>
  <c r="U1513" i="1"/>
  <c r="E1513" i="1"/>
  <c r="V1513" i="1" s="1"/>
  <c r="U1510" i="1"/>
  <c r="E1510" i="1"/>
  <c r="V1510" i="1" s="1"/>
  <c r="U1505" i="1"/>
  <c r="E1505" i="1"/>
  <c r="V1505" i="1" s="1"/>
  <c r="U1502" i="1"/>
  <c r="E1502" i="1"/>
  <c r="V1502" i="1" s="1"/>
  <c r="U1499" i="1"/>
  <c r="E1499" i="1"/>
  <c r="V1499" i="1" s="1"/>
  <c r="U1495" i="1"/>
  <c r="E1495" i="1"/>
  <c r="V1495" i="1" s="1"/>
  <c r="U1491" i="1"/>
  <c r="E1491" i="1"/>
  <c r="V1491" i="1" s="1"/>
  <c r="K1828" i="1"/>
  <c r="X1828" i="1"/>
  <c r="A1829" i="1"/>
  <c r="E1815" i="1"/>
  <c r="U1803" i="1"/>
  <c r="E1803" i="1"/>
  <c r="V1803" i="1" s="1"/>
  <c r="U1796" i="1"/>
  <c r="E1796" i="1"/>
  <c r="V1796" i="1" s="1"/>
  <c r="U1783" i="1"/>
  <c r="E1783" i="1"/>
  <c r="V1783" i="1" s="1"/>
  <c r="U1776" i="1"/>
  <c r="E1776" i="1"/>
  <c r="V1776" i="1" s="1"/>
  <c r="U1764" i="1"/>
  <c r="E1764" i="1"/>
  <c r="V1764" i="1" s="1"/>
  <c r="U1753" i="1"/>
  <c r="E1753" i="1"/>
  <c r="V1753" i="1" s="1"/>
  <c r="U1733" i="1"/>
  <c r="E1733" i="1"/>
  <c r="V1733" i="1" s="1"/>
  <c r="U1724" i="1"/>
  <c r="E1724" i="1"/>
  <c r="V1724" i="1" s="1"/>
  <c r="U1706" i="1"/>
  <c r="E1706" i="1"/>
  <c r="V1706" i="1" s="1"/>
  <c r="U1698" i="1"/>
  <c r="E1698" i="1"/>
  <c r="V1698" i="1" s="1"/>
  <c r="U1690" i="1"/>
  <c r="E1690" i="1"/>
  <c r="V1690" i="1" s="1"/>
  <c r="U1681" i="1"/>
  <c r="E1681" i="1"/>
  <c r="V1681" i="1" s="1"/>
  <c r="U1665" i="1"/>
  <c r="E1665" i="1"/>
  <c r="V1665" i="1" s="1"/>
  <c r="U1654" i="1"/>
  <c r="E1654" i="1"/>
  <c r="V1654" i="1" s="1"/>
  <c r="U1638" i="1"/>
  <c r="E1638" i="1"/>
  <c r="V1638" i="1" s="1"/>
  <c r="U1625" i="1"/>
  <c r="E1625" i="1"/>
  <c r="V1625" i="1" s="1"/>
  <c r="U1614" i="1"/>
  <c r="E1614" i="1"/>
  <c r="V1614" i="1" s="1"/>
  <c r="U1603" i="1"/>
  <c r="E1603" i="1"/>
  <c r="V1603" i="1" s="1"/>
  <c r="U1588" i="1"/>
  <c r="E1588" i="1"/>
  <c r="V1588" i="1" s="1"/>
  <c r="U1574" i="1"/>
  <c r="E1574" i="1"/>
  <c r="V1574" i="1" s="1"/>
  <c r="U1566" i="1"/>
  <c r="E1566" i="1"/>
  <c r="V1566" i="1" s="1"/>
  <c r="U1552" i="1"/>
  <c r="E1552" i="1"/>
  <c r="V1552" i="1" s="1"/>
  <c r="U1538" i="1"/>
  <c r="E1538" i="1"/>
  <c r="V1538" i="1" s="1"/>
  <c r="U1528" i="1"/>
  <c r="E1528" i="1"/>
  <c r="V1528" i="1" s="1"/>
  <c r="U1516" i="1"/>
  <c r="E1516" i="1"/>
  <c r="V1516" i="1" s="1"/>
  <c r="U1504" i="1"/>
  <c r="E1504" i="1"/>
  <c r="V1504" i="1" s="1"/>
  <c r="U1492" i="1"/>
  <c r="E1492" i="1"/>
  <c r="V1492" i="1" s="1"/>
  <c r="E1814" i="1"/>
  <c r="U1801" i="1"/>
  <c r="E1801" i="1"/>
  <c r="V1801" i="1" s="1"/>
  <c r="U1789" i="1"/>
  <c r="E1789" i="1"/>
  <c r="V1789" i="1" s="1"/>
  <c r="U1778" i="1"/>
  <c r="E1778" i="1"/>
  <c r="V1778" i="1" s="1"/>
  <c r="U1769" i="1"/>
  <c r="E1769" i="1"/>
  <c r="V1769" i="1" s="1"/>
  <c r="U1765" i="1"/>
  <c r="E1765" i="1"/>
  <c r="V1765" i="1" s="1"/>
  <c r="U1758" i="1"/>
  <c r="E1758" i="1"/>
  <c r="V1758" i="1" s="1"/>
  <c r="U1749" i="1"/>
  <c r="E1749" i="1"/>
  <c r="V1749" i="1" s="1"/>
  <c r="U1734" i="1"/>
  <c r="E1734" i="1"/>
  <c r="V1734" i="1" s="1"/>
  <c r="E1816" i="1"/>
  <c r="E1817" i="1"/>
  <c r="E1812" i="1"/>
  <c r="E1806" i="1"/>
  <c r="E1805" i="1"/>
  <c r="U1802" i="1"/>
  <c r="E1802" i="1"/>
  <c r="V1802" i="1" s="1"/>
  <c r="U1797" i="1"/>
  <c r="E1797" i="1"/>
  <c r="V1797" i="1" s="1"/>
  <c r="U1793" i="1"/>
  <c r="E1793" i="1"/>
  <c r="V1793" i="1" s="1"/>
  <c r="U1791" i="1"/>
  <c r="E1791" i="1"/>
  <c r="V1791" i="1" s="1"/>
  <c r="U1785" i="1"/>
  <c r="E1785" i="1"/>
  <c r="V1785" i="1" s="1"/>
  <c r="U1781" i="1"/>
  <c r="E1781" i="1"/>
  <c r="V1781" i="1" s="1"/>
  <c r="U1777" i="1"/>
  <c r="E1777" i="1"/>
  <c r="V1777" i="1" s="1"/>
  <c r="U1772" i="1"/>
  <c r="E1772" i="1"/>
  <c r="V1772" i="1" s="1"/>
  <c r="U1767" i="1"/>
  <c r="E1767" i="1"/>
  <c r="V1767" i="1" s="1"/>
  <c r="U1766" i="1"/>
  <c r="E1766" i="1"/>
  <c r="V1766" i="1" s="1"/>
  <c r="U1760" i="1"/>
  <c r="E1760" i="1"/>
  <c r="V1760" i="1" s="1"/>
  <c r="U1756" i="1"/>
  <c r="E1756" i="1"/>
  <c r="V1756" i="1" s="1"/>
  <c r="U1752" i="1"/>
  <c r="E1752" i="1"/>
  <c r="V1752" i="1" s="1"/>
  <c r="U1750" i="1"/>
  <c r="E1750" i="1"/>
  <c r="V1750" i="1" s="1"/>
  <c r="U1747" i="1"/>
  <c r="E1747" i="1"/>
  <c r="V1747" i="1" s="1"/>
  <c r="U1741" i="1"/>
  <c r="E1741" i="1"/>
  <c r="V1741" i="1" s="1"/>
  <c r="U1738" i="1"/>
  <c r="E1738" i="1"/>
  <c r="V1738" i="1" s="1"/>
  <c r="U1735" i="1"/>
  <c r="E1735" i="1"/>
  <c r="V1735" i="1" s="1"/>
  <c r="U1729" i="1"/>
  <c r="E1729" i="1"/>
  <c r="V1729" i="1" s="1"/>
  <c r="U1726" i="1"/>
  <c r="E1726" i="1"/>
  <c r="V1726" i="1" s="1"/>
  <c r="U1721" i="1"/>
  <c r="E1721" i="1"/>
  <c r="V1721" i="1" s="1"/>
  <c r="U1717" i="1"/>
  <c r="E1717" i="1"/>
  <c r="V1717" i="1" s="1"/>
  <c r="U1710" i="1"/>
  <c r="E1710" i="1"/>
  <c r="V1710" i="1" s="1"/>
  <c r="U1709" i="1"/>
  <c r="E1709" i="1"/>
  <c r="V1709" i="1" s="1"/>
  <c r="U1707" i="1"/>
  <c r="E1707" i="1"/>
  <c r="V1707" i="1" s="1"/>
  <c r="U1700" i="1"/>
  <c r="E1700" i="1"/>
  <c r="V1700" i="1" s="1"/>
  <c r="U1697" i="1"/>
  <c r="E1697" i="1"/>
  <c r="V1697" i="1" s="1"/>
  <c r="U1692" i="1"/>
  <c r="E1692" i="1"/>
  <c r="V1692" i="1" s="1"/>
  <c r="U1688" i="1"/>
  <c r="E1688" i="1"/>
  <c r="V1688" i="1" s="1"/>
  <c r="U1685" i="1"/>
  <c r="E1685" i="1"/>
  <c r="V1685" i="1" s="1"/>
  <c r="U1679" i="1"/>
  <c r="E1679" i="1"/>
  <c r="V1679" i="1" s="1"/>
  <c r="U1678" i="1"/>
  <c r="E1678" i="1"/>
  <c r="V1678" i="1" s="1"/>
  <c r="U1673" i="1"/>
  <c r="E1673" i="1"/>
  <c r="V1673" i="1" s="1"/>
  <c r="U1669" i="1"/>
  <c r="E1669" i="1"/>
  <c r="V1669" i="1" s="1"/>
  <c r="U1662" i="1"/>
  <c r="E1662" i="1"/>
  <c r="V1662" i="1" s="1"/>
  <c r="U1661" i="1"/>
  <c r="E1661" i="1"/>
  <c r="V1661" i="1" s="1"/>
  <c r="U1657" i="1"/>
  <c r="E1657" i="1"/>
  <c r="V1657" i="1" s="1"/>
  <c r="U1650" i="1"/>
  <c r="E1650" i="1"/>
  <c r="V1650" i="1" s="1"/>
  <c r="U1649" i="1"/>
  <c r="E1649" i="1"/>
  <c r="V1649" i="1" s="1"/>
  <c r="U1645" i="1"/>
  <c r="E1645" i="1"/>
  <c r="V1645" i="1" s="1"/>
  <c r="U1643" i="1"/>
  <c r="E1643" i="1"/>
  <c r="V1643" i="1" s="1"/>
  <c r="U1636" i="1"/>
  <c r="E1636" i="1"/>
  <c r="V1636" i="1" s="1"/>
  <c r="U1632" i="1"/>
  <c r="E1632" i="1"/>
  <c r="V1632" i="1" s="1"/>
  <c r="U1628" i="1"/>
  <c r="E1628" i="1"/>
  <c r="V1628" i="1" s="1"/>
  <c r="U1626" i="1"/>
  <c r="E1626" i="1"/>
  <c r="V1626" i="1" s="1"/>
  <c r="U1621" i="1"/>
  <c r="E1621" i="1"/>
  <c r="V1621" i="1" s="1"/>
  <c r="U1618" i="1"/>
  <c r="E1618" i="1"/>
  <c r="V1618" i="1" s="1"/>
  <c r="U1615" i="1"/>
  <c r="E1615" i="1"/>
  <c r="V1615" i="1" s="1"/>
  <c r="U1610" i="1"/>
  <c r="E1610" i="1"/>
  <c r="V1610" i="1" s="1"/>
  <c r="U1607" i="1"/>
  <c r="E1607" i="1"/>
  <c r="V1607" i="1" s="1"/>
  <c r="U1600" i="1"/>
  <c r="E1600" i="1"/>
  <c r="V1600" i="1" s="1"/>
  <c r="U1598" i="1"/>
  <c r="E1598" i="1"/>
  <c r="V1598" i="1" s="1"/>
  <c r="U1593" i="1"/>
  <c r="E1593" i="1"/>
  <c r="V1593" i="1" s="1"/>
  <c r="U1591" i="1"/>
  <c r="E1591" i="1"/>
  <c r="V1591" i="1" s="1"/>
  <c r="U1584" i="1"/>
  <c r="E1584" i="1"/>
  <c r="V1584" i="1" s="1"/>
  <c r="U1581" i="1"/>
  <c r="E1581" i="1"/>
  <c r="V1581" i="1" s="1"/>
  <c r="U1579" i="1"/>
  <c r="E1579" i="1"/>
  <c r="V1579" i="1" s="1"/>
  <c r="U1571" i="1"/>
  <c r="E1571" i="1"/>
  <c r="V1571" i="1" s="1"/>
  <c r="U1568" i="1"/>
  <c r="E1568" i="1"/>
  <c r="V1568" i="1" s="1"/>
  <c r="U1564" i="1"/>
  <c r="E1564" i="1"/>
  <c r="V1564" i="1" s="1"/>
  <c r="U1561" i="1"/>
  <c r="E1561" i="1"/>
  <c r="V1561" i="1" s="1"/>
  <c r="U1557" i="1"/>
  <c r="E1557" i="1"/>
  <c r="V1557" i="1" s="1"/>
  <c r="U1553" i="1"/>
  <c r="E1553" i="1"/>
  <c r="V1553" i="1" s="1"/>
  <c r="U1547" i="1"/>
  <c r="E1547" i="1"/>
  <c r="V1547" i="1" s="1"/>
  <c r="U1544" i="1"/>
  <c r="E1544" i="1"/>
  <c r="V1544" i="1" s="1"/>
  <c r="U1543" i="1"/>
  <c r="E1543" i="1"/>
  <c r="V1543" i="1" s="1"/>
  <c r="U1537" i="1"/>
  <c r="E1537" i="1"/>
  <c r="V1537" i="1" s="1"/>
  <c r="U1532" i="1"/>
  <c r="E1532" i="1"/>
  <c r="V1532" i="1" s="1"/>
  <c r="U1529" i="1"/>
  <c r="E1529" i="1"/>
  <c r="V1529" i="1" s="1"/>
  <c r="U1525" i="1"/>
  <c r="E1525" i="1"/>
  <c r="V1525" i="1" s="1"/>
  <c r="U1520" i="1"/>
  <c r="E1520" i="1"/>
  <c r="V1520" i="1" s="1"/>
  <c r="U1518" i="1"/>
  <c r="E1518" i="1"/>
  <c r="V1518" i="1" s="1"/>
  <c r="U1514" i="1"/>
  <c r="E1514" i="1"/>
  <c r="V1514" i="1" s="1"/>
  <c r="U1507" i="1"/>
  <c r="E1507" i="1"/>
  <c r="V1507" i="1" s="1"/>
  <c r="U1506" i="1"/>
  <c r="E1506" i="1"/>
  <c r="V1506" i="1" s="1"/>
  <c r="U1500" i="1"/>
  <c r="E1500" i="1"/>
  <c r="V1500" i="1" s="1"/>
  <c r="U1497" i="1"/>
  <c r="E1497" i="1"/>
  <c r="V1497" i="1" s="1"/>
  <c r="U1493" i="1"/>
  <c r="E1493" i="1"/>
  <c r="V1493" i="1" s="1"/>
  <c r="E1825" i="1"/>
  <c r="T1803" i="1"/>
  <c r="AF1803" i="1" s="1"/>
  <c r="S1804" i="1"/>
  <c r="U1804" i="1" s="1"/>
  <c r="E1821" i="1"/>
  <c r="E1810" i="1"/>
  <c r="U1800" i="1"/>
  <c r="E1800" i="1"/>
  <c r="V1800" i="1" s="1"/>
  <c r="U1784" i="1"/>
  <c r="E1784" i="1"/>
  <c r="V1784" i="1" s="1"/>
  <c r="U1773" i="1"/>
  <c r="E1773" i="1"/>
  <c r="V1773" i="1" s="1"/>
  <c r="U1754" i="1"/>
  <c r="E1754" i="1"/>
  <c r="V1754" i="1" s="1"/>
  <c r="U1743" i="1"/>
  <c r="E1743" i="1"/>
  <c r="V1743" i="1" s="1"/>
  <c r="U1732" i="1"/>
  <c r="E1732" i="1"/>
  <c r="V1732" i="1" s="1"/>
  <c r="U1719" i="1"/>
  <c r="E1719" i="1"/>
  <c r="V1719" i="1" s="1"/>
  <c r="U1714" i="1"/>
  <c r="E1714" i="1"/>
  <c r="V1714" i="1" s="1"/>
  <c r="U1703" i="1"/>
  <c r="E1703" i="1"/>
  <c r="V1703" i="1" s="1"/>
  <c r="U1686" i="1"/>
  <c r="E1686" i="1"/>
  <c r="V1686" i="1" s="1"/>
  <c r="U1676" i="1"/>
  <c r="E1676" i="1"/>
  <c r="V1676" i="1" s="1"/>
  <c r="U1666" i="1"/>
  <c r="E1666" i="1"/>
  <c r="V1666" i="1" s="1"/>
  <c r="U1652" i="1"/>
  <c r="E1652" i="1"/>
  <c r="V1652" i="1" s="1"/>
  <c r="U1644" i="1"/>
  <c r="E1644" i="1"/>
  <c r="V1644" i="1" s="1"/>
  <c r="U1631" i="1"/>
  <c r="E1631" i="1"/>
  <c r="V1631" i="1" s="1"/>
  <c r="U1619" i="1"/>
  <c r="E1619" i="1"/>
  <c r="V1619" i="1" s="1"/>
  <c r="U1609" i="1"/>
  <c r="E1609" i="1"/>
  <c r="V1609" i="1" s="1"/>
  <c r="U1597" i="1"/>
  <c r="E1597" i="1"/>
  <c r="V1597" i="1" s="1"/>
  <c r="U1583" i="1"/>
  <c r="E1583" i="1"/>
  <c r="V1583" i="1" s="1"/>
  <c r="U1572" i="1"/>
  <c r="E1572" i="1"/>
  <c r="V1572" i="1" s="1"/>
  <c r="U1559" i="1"/>
  <c r="E1559" i="1"/>
  <c r="V1559" i="1" s="1"/>
  <c r="U1545" i="1"/>
  <c r="E1545" i="1"/>
  <c r="V1545" i="1" s="1"/>
  <c r="U1534" i="1"/>
  <c r="E1534" i="1"/>
  <c r="V1534" i="1" s="1"/>
  <c r="U1523" i="1"/>
  <c r="E1523" i="1"/>
  <c r="V1523" i="1" s="1"/>
  <c r="U1512" i="1"/>
  <c r="E1512" i="1"/>
  <c r="V1512" i="1" s="1"/>
  <c r="U1498" i="1"/>
  <c r="E1498" i="1"/>
  <c r="V1498" i="1" s="1"/>
  <c r="Z1827" i="1"/>
  <c r="AA1827" i="1" s="1"/>
  <c r="AH1827" i="1" s="1"/>
  <c r="I1828" i="1"/>
  <c r="H1828" i="1" s="1"/>
  <c r="Y1827" i="1"/>
  <c r="C1828" i="1"/>
  <c r="AJ1828" i="1"/>
  <c r="E1827" i="1"/>
  <c r="E1823" i="1"/>
  <c r="E1811" i="1"/>
  <c r="U1798" i="1"/>
  <c r="E1798" i="1"/>
  <c r="V1798" i="1" s="1"/>
  <c r="U1788" i="1"/>
  <c r="E1788" i="1"/>
  <c r="V1788" i="1" s="1"/>
  <c r="E1822" i="1"/>
  <c r="E1819" i="1"/>
  <c r="E1813" i="1"/>
  <c r="E1807" i="1"/>
  <c r="E1804" i="1"/>
  <c r="U1799" i="1"/>
  <c r="E1799" i="1"/>
  <c r="V1799" i="1" s="1"/>
  <c r="U1794" i="1"/>
  <c r="E1794" i="1"/>
  <c r="V1794" i="1" s="1"/>
  <c r="U1792" i="1"/>
  <c r="E1792" i="1"/>
  <c r="V1792" i="1" s="1"/>
  <c r="U1787" i="1"/>
  <c r="E1787" i="1"/>
  <c r="V1787" i="1" s="1"/>
  <c r="U1786" i="1"/>
  <c r="E1786" i="1"/>
  <c r="V1786" i="1" s="1"/>
  <c r="U1779" i="1"/>
  <c r="E1779" i="1"/>
  <c r="V1779" i="1" s="1"/>
  <c r="U1775" i="1"/>
  <c r="E1775" i="1"/>
  <c r="V1775" i="1" s="1"/>
  <c r="U1771" i="1"/>
  <c r="E1771" i="1"/>
  <c r="V1771" i="1" s="1"/>
  <c r="U1770" i="1"/>
  <c r="E1770" i="1"/>
  <c r="V1770" i="1" s="1"/>
  <c r="U1763" i="1"/>
  <c r="E1763" i="1"/>
  <c r="V1763" i="1" s="1"/>
  <c r="U1761" i="1"/>
  <c r="E1761" i="1"/>
  <c r="V1761" i="1" s="1"/>
  <c r="U1757" i="1"/>
  <c r="E1757" i="1"/>
  <c r="V1757" i="1" s="1"/>
  <c r="U1751" i="1"/>
  <c r="E1751" i="1"/>
  <c r="V1751" i="1" s="1"/>
  <c r="U1746" i="1"/>
  <c r="E1746" i="1"/>
  <c r="V1746" i="1" s="1"/>
  <c r="U1744" i="1"/>
  <c r="E1744" i="1"/>
  <c r="V1744" i="1" s="1"/>
  <c r="U1739" i="1"/>
  <c r="E1739" i="1"/>
  <c r="V1739" i="1" s="1"/>
  <c r="U1736" i="1"/>
  <c r="E1736" i="1"/>
  <c r="V1736" i="1" s="1"/>
  <c r="U1730" i="1"/>
  <c r="E1730" i="1"/>
  <c r="V1730" i="1" s="1"/>
  <c r="U1728" i="1"/>
  <c r="E1728" i="1"/>
  <c r="V1728" i="1" s="1"/>
  <c r="U1722" i="1"/>
  <c r="E1722" i="1"/>
  <c r="V1722" i="1" s="1"/>
  <c r="U1720" i="1"/>
  <c r="E1720" i="1"/>
  <c r="V1720" i="1" s="1"/>
  <c r="U1716" i="1"/>
  <c r="E1716" i="1"/>
  <c r="V1716" i="1" s="1"/>
  <c r="U1713" i="1"/>
  <c r="E1713" i="1"/>
  <c r="V1713" i="1" s="1"/>
  <c r="U1711" i="1"/>
  <c r="E1711" i="1"/>
  <c r="V1711" i="1" s="1"/>
  <c r="U1705" i="1"/>
  <c r="E1705" i="1"/>
  <c r="V1705" i="1" s="1"/>
  <c r="U1699" i="1"/>
  <c r="E1699" i="1"/>
  <c r="V1699" i="1" s="1"/>
  <c r="U1696" i="1"/>
  <c r="E1696" i="1"/>
  <c r="V1696" i="1" s="1"/>
  <c r="U1694" i="1"/>
  <c r="E1694" i="1"/>
  <c r="V1694" i="1" s="1"/>
  <c r="U1689" i="1"/>
  <c r="E1689" i="1"/>
  <c r="V1689" i="1" s="1"/>
  <c r="U1684" i="1"/>
  <c r="E1684" i="1"/>
  <c r="V1684" i="1" s="1"/>
  <c r="U1680" i="1"/>
  <c r="E1680" i="1"/>
  <c r="V1680" i="1" s="1"/>
  <c r="U1675" i="1"/>
  <c r="E1675" i="1"/>
  <c r="V1675" i="1" s="1"/>
  <c r="U1671" i="1"/>
  <c r="E1671" i="1"/>
  <c r="V1671" i="1" s="1"/>
  <c r="U1668" i="1"/>
  <c r="E1668" i="1"/>
  <c r="V1668" i="1" s="1"/>
  <c r="U1664" i="1"/>
  <c r="E1664" i="1"/>
  <c r="V1664" i="1" s="1"/>
  <c r="U1659" i="1"/>
  <c r="E1659" i="1"/>
  <c r="V1659" i="1" s="1"/>
  <c r="U1656" i="1"/>
  <c r="E1656" i="1"/>
  <c r="V1656" i="1" s="1"/>
  <c r="U1653" i="1"/>
  <c r="E1653" i="1"/>
  <c r="V1653" i="1" s="1"/>
  <c r="U1648" i="1"/>
  <c r="E1648" i="1"/>
  <c r="V1648" i="1" s="1"/>
  <c r="U1642" i="1"/>
  <c r="E1642" i="1"/>
  <c r="V1642" i="1" s="1"/>
  <c r="U1639" i="1"/>
  <c r="E1639" i="1"/>
  <c r="V1639" i="1" s="1"/>
  <c r="U1637" i="1"/>
  <c r="E1637" i="1"/>
  <c r="V1637" i="1" s="1"/>
  <c r="U1634" i="1"/>
  <c r="E1634" i="1"/>
  <c r="V1634" i="1" s="1"/>
  <c r="U1629" i="1"/>
  <c r="E1629" i="1"/>
  <c r="V1629" i="1" s="1"/>
  <c r="U1623" i="1"/>
  <c r="E1623" i="1"/>
  <c r="V1623" i="1" s="1"/>
  <c r="U1622" i="1"/>
  <c r="E1622" i="1"/>
  <c r="V1622" i="1" s="1"/>
  <c r="U1617" i="1"/>
  <c r="E1617" i="1"/>
  <c r="V1617" i="1" s="1"/>
  <c r="U1613" i="1"/>
  <c r="E1613" i="1"/>
  <c r="V1613" i="1" s="1"/>
  <c r="U1605" i="1"/>
  <c r="E1605" i="1"/>
  <c r="V1605" i="1" s="1"/>
  <c r="U1604" i="1"/>
  <c r="E1604" i="1"/>
  <c r="V1604" i="1" s="1"/>
  <c r="U1601" i="1"/>
  <c r="E1601" i="1"/>
  <c r="V1601" i="1" s="1"/>
  <c r="U1595" i="1"/>
  <c r="E1595" i="1"/>
  <c r="V1595" i="1" s="1"/>
  <c r="U1590" i="1"/>
  <c r="E1590" i="1"/>
  <c r="V1590" i="1" s="1"/>
  <c r="U1587" i="1"/>
  <c r="E1587" i="1"/>
  <c r="V1587" i="1" s="1"/>
  <c r="U1585" i="1"/>
  <c r="E1585" i="1"/>
  <c r="V1585" i="1" s="1"/>
  <c r="U1580" i="1"/>
  <c r="E1580" i="1"/>
  <c r="V1580" i="1" s="1"/>
  <c r="U1576" i="1"/>
  <c r="E1576" i="1"/>
  <c r="V1576" i="1" s="1"/>
  <c r="U1573" i="1"/>
  <c r="E1573" i="1"/>
  <c r="V1573" i="1" s="1"/>
  <c r="U1569" i="1"/>
  <c r="E1569" i="1"/>
  <c r="V1569" i="1" s="1"/>
  <c r="U1563" i="1"/>
  <c r="E1563" i="1"/>
  <c r="V1563" i="1" s="1"/>
  <c r="U1562" i="1"/>
  <c r="E1562" i="1"/>
  <c r="V1562" i="1" s="1"/>
  <c r="U1555" i="1"/>
  <c r="E1555" i="1"/>
  <c r="V1555" i="1" s="1"/>
  <c r="U1551" i="1"/>
  <c r="E1551" i="1"/>
  <c r="V1551" i="1" s="1"/>
  <c r="U1548" i="1"/>
  <c r="E1548" i="1"/>
  <c r="V1548" i="1" s="1"/>
  <c r="U1546" i="1"/>
  <c r="E1546" i="1"/>
  <c r="V1546" i="1" s="1"/>
  <c r="U1540" i="1"/>
  <c r="E1540" i="1"/>
  <c r="V1540" i="1" s="1"/>
  <c r="U1536" i="1"/>
  <c r="E1536" i="1"/>
  <c r="V1536" i="1" s="1"/>
  <c r="U1533" i="1"/>
  <c r="E1533" i="1"/>
  <c r="V1533" i="1" s="1"/>
  <c r="U1527" i="1"/>
  <c r="E1527" i="1"/>
  <c r="V1527" i="1" s="1"/>
  <c r="U1524" i="1"/>
  <c r="E1524" i="1"/>
  <c r="V1524" i="1" s="1"/>
  <c r="U1521" i="1"/>
  <c r="E1521" i="1"/>
  <c r="V1521" i="1" s="1"/>
  <c r="U1515" i="1"/>
  <c r="E1515" i="1"/>
  <c r="V1515" i="1" s="1"/>
  <c r="U1511" i="1"/>
  <c r="E1511" i="1"/>
  <c r="V1511" i="1" s="1"/>
  <c r="U1508" i="1"/>
  <c r="E1508" i="1"/>
  <c r="V1508" i="1" s="1"/>
  <c r="U1503" i="1"/>
  <c r="E1503" i="1"/>
  <c r="V1503" i="1" s="1"/>
  <c r="U1501" i="1"/>
  <c r="E1501" i="1"/>
  <c r="V1501" i="1" s="1"/>
  <c r="U1496" i="1"/>
  <c r="E1496" i="1"/>
  <c r="V1496" i="1" s="1"/>
  <c r="U1490" i="1"/>
  <c r="E1490" i="1"/>
  <c r="V1490" i="1" s="1"/>
  <c r="V1804" i="1" l="1"/>
  <c r="W1804" i="1" s="1"/>
  <c r="AG1804" i="1" s="1"/>
  <c r="B1804" i="1" s="1"/>
  <c r="V1805" i="1"/>
  <c r="J1805" i="1"/>
  <c r="M1807" i="1"/>
  <c r="N1807" i="1" s="1"/>
  <c r="P1807" i="1"/>
  <c r="Q1807" i="1"/>
  <c r="L1808" i="1"/>
  <c r="G1806" i="1"/>
  <c r="F1806" i="1" s="1"/>
  <c r="O1806" i="1" s="1"/>
  <c r="R1806" i="1" s="1"/>
  <c r="V1806" i="1" s="1"/>
  <c r="AC1806" i="1"/>
  <c r="AE1806" i="1" s="1"/>
  <c r="W1501" i="1"/>
  <c r="AG1501" i="1" s="1"/>
  <c r="W1515" i="1"/>
  <c r="AG1515" i="1" s="1"/>
  <c r="B1515" i="1" s="1"/>
  <c r="W1533" i="1"/>
  <c r="AG1533" i="1" s="1"/>
  <c r="W1548" i="1"/>
  <c r="AG1548" i="1" s="1"/>
  <c r="B1548" i="1" s="1"/>
  <c r="W1563" i="1"/>
  <c r="AG1563" i="1" s="1"/>
  <c r="B1563" i="1" s="1"/>
  <c r="W1580" i="1"/>
  <c r="AG1580" i="1" s="1"/>
  <c r="W1595" i="1"/>
  <c r="AG1595" i="1" s="1"/>
  <c r="W1613" i="1"/>
  <c r="AG1613" i="1" s="1"/>
  <c r="B1613" i="1" s="1"/>
  <c r="W1629" i="1"/>
  <c r="AG1629" i="1" s="1"/>
  <c r="B1629" i="1" s="1"/>
  <c r="W1642" i="1"/>
  <c r="AG1642" i="1" s="1"/>
  <c r="W1659" i="1"/>
  <c r="AG1659" i="1" s="1"/>
  <c r="B1659" i="1" s="1"/>
  <c r="W1675" i="1"/>
  <c r="AG1675" i="1" s="1"/>
  <c r="W1694" i="1"/>
  <c r="AG1694" i="1" s="1"/>
  <c r="B1694" i="1" s="1"/>
  <c r="W1711" i="1"/>
  <c r="AG1711" i="1" s="1"/>
  <c r="B1711" i="1" s="1"/>
  <c r="W1722" i="1"/>
  <c r="AG1722" i="1" s="1"/>
  <c r="B1722" i="1" s="1"/>
  <c r="W1739" i="1"/>
  <c r="AG1739" i="1" s="1"/>
  <c r="B1739" i="1" s="1"/>
  <c r="W1757" i="1"/>
  <c r="AG1757" i="1" s="1"/>
  <c r="B1757" i="1" s="1"/>
  <c r="W1771" i="1"/>
  <c r="AG1771" i="1" s="1"/>
  <c r="B1771" i="1" s="1"/>
  <c r="W1787" i="1"/>
  <c r="AG1787" i="1" s="1"/>
  <c r="W1798" i="1"/>
  <c r="AG1798" i="1" s="1"/>
  <c r="B1798" i="1" s="1"/>
  <c r="W1490" i="1"/>
  <c r="AG1490" i="1" s="1"/>
  <c r="W1508" i="1"/>
  <c r="AG1508" i="1" s="1"/>
  <c r="B1508" i="1" s="1"/>
  <c r="W1524" i="1"/>
  <c r="AG1524" i="1" s="1"/>
  <c r="W1540" i="1"/>
  <c r="AG1540" i="1" s="1"/>
  <c r="B1540" i="1" s="1"/>
  <c r="W1555" i="1"/>
  <c r="AG1555" i="1" s="1"/>
  <c r="W1573" i="1"/>
  <c r="AG1573" i="1" s="1"/>
  <c r="B1573" i="1" s="1"/>
  <c r="W1587" i="1"/>
  <c r="AG1587" i="1" s="1"/>
  <c r="B1587" i="1" s="1"/>
  <c r="W1604" i="1"/>
  <c r="AG1604" i="1" s="1"/>
  <c r="B1604" i="1" s="1"/>
  <c r="W1622" i="1"/>
  <c r="AG1622" i="1" s="1"/>
  <c r="B1622" i="1" s="1"/>
  <c r="W1637" i="1"/>
  <c r="AG1637" i="1" s="1"/>
  <c r="B1637" i="1" s="1"/>
  <c r="W1653" i="1"/>
  <c r="AG1653" i="1" s="1"/>
  <c r="B1653" i="1" s="1"/>
  <c r="W1668" i="1"/>
  <c r="AG1668" i="1" s="1"/>
  <c r="B1668" i="1" s="1"/>
  <c r="W1684" i="1"/>
  <c r="AG1684" i="1" s="1"/>
  <c r="B1684" i="1" s="1"/>
  <c r="W1699" i="1"/>
  <c r="AG1699" i="1" s="1"/>
  <c r="B1699" i="1" s="1"/>
  <c r="W1716" i="1"/>
  <c r="AG1716" i="1" s="1"/>
  <c r="B1716" i="1" s="1"/>
  <c r="W1730" i="1"/>
  <c r="AG1730" i="1" s="1"/>
  <c r="W1746" i="1"/>
  <c r="AG1746" i="1" s="1"/>
  <c r="B1746" i="1" s="1"/>
  <c r="W1763" i="1"/>
  <c r="AG1763" i="1" s="1"/>
  <c r="W1779" i="1"/>
  <c r="AG1779" i="1" s="1"/>
  <c r="B1779" i="1" s="1"/>
  <c r="W1794" i="1"/>
  <c r="AG1794" i="1" s="1"/>
  <c r="B1794" i="1" s="1"/>
  <c r="W1504" i="1"/>
  <c r="AG1504" i="1" s="1"/>
  <c r="B1504" i="1" s="1"/>
  <c r="W1528" i="1"/>
  <c r="AG1528" i="1" s="1"/>
  <c r="B1528" i="1" s="1"/>
  <c r="W1552" i="1"/>
  <c r="AG1552" i="1" s="1"/>
  <c r="B1552" i="1" s="1"/>
  <c r="W1574" i="1"/>
  <c r="AG1574" i="1" s="1"/>
  <c r="W1603" i="1"/>
  <c r="AG1603" i="1" s="1"/>
  <c r="B1603" i="1" s="1"/>
  <c r="W1625" i="1"/>
  <c r="AG1625" i="1" s="1"/>
  <c r="W1654" i="1"/>
  <c r="AG1654" i="1" s="1"/>
  <c r="B1654" i="1" s="1"/>
  <c r="W1681" i="1"/>
  <c r="AG1681" i="1" s="1"/>
  <c r="B1681" i="1" s="1"/>
  <c r="W1698" i="1"/>
  <c r="W1724" i="1"/>
  <c r="AG1724" i="1" s="1"/>
  <c r="W1753" i="1"/>
  <c r="AG1753" i="1" s="1"/>
  <c r="W1776" i="1"/>
  <c r="AG1776" i="1" s="1"/>
  <c r="B1776" i="1" s="1"/>
  <c r="W1796" i="1"/>
  <c r="AG1796" i="1" s="1"/>
  <c r="W1496" i="1"/>
  <c r="AG1496" i="1" s="1"/>
  <c r="B1496" i="1" s="1"/>
  <c r="W1511" i="1"/>
  <c r="AG1511" i="1" s="1"/>
  <c r="W1521" i="1"/>
  <c r="AG1521" i="1" s="1"/>
  <c r="W1536" i="1"/>
  <c r="AG1536" i="1" s="1"/>
  <c r="B1536" i="1" s="1"/>
  <c r="W1546" i="1"/>
  <c r="AG1546" i="1" s="1"/>
  <c r="W1551" i="1"/>
  <c r="AG1551" i="1" s="1"/>
  <c r="B1551" i="1" s="1"/>
  <c r="W1562" i="1"/>
  <c r="AG1562" i="1" s="1"/>
  <c r="W1569" i="1"/>
  <c r="AG1569" i="1" s="1"/>
  <c r="W1576" i="1"/>
  <c r="AG1576" i="1" s="1"/>
  <c r="W1585" i="1"/>
  <c r="AG1585" i="1" s="1"/>
  <c r="B1585" i="1" s="1"/>
  <c r="W1590" i="1"/>
  <c r="AG1590" i="1" s="1"/>
  <c r="B1590" i="1" s="1"/>
  <c r="W1601" i="1"/>
  <c r="W1605" i="1"/>
  <c r="AG1605" i="1" s="1"/>
  <c r="B1605" i="1" s="1"/>
  <c r="W1617" i="1"/>
  <c r="AG1617" i="1" s="1"/>
  <c r="B1617" i="1" s="1"/>
  <c r="W1623" i="1"/>
  <c r="AG1623" i="1" s="1"/>
  <c r="W1634" i="1"/>
  <c r="AG1634" i="1" s="1"/>
  <c r="B1634" i="1" s="1"/>
  <c r="W1639" i="1"/>
  <c r="AG1639" i="1" s="1"/>
  <c r="W1648" i="1"/>
  <c r="AG1648" i="1" s="1"/>
  <c r="W1656" i="1"/>
  <c r="AG1656" i="1" s="1"/>
  <c r="B1656" i="1" s="1"/>
  <c r="W1664" i="1"/>
  <c r="AG1664" i="1" s="1"/>
  <c r="B1664" i="1" s="1"/>
  <c r="W1671" i="1"/>
  <c r="AG1671" i="1" s="1"/>
  <c r="W1680" i="1"/>
  <c r="AG1680" i="1" s="1"/>
  <c r="B1680" i="1" s="1"/>
  <c r="W1689" i="1"/>
  <c r="AG1689" i="1" s="1"/>
  <c r="W1696" i="1"/>
  <c r="AG1696" i="1" s="1"/>
  <c r="W1705" i="1"/>
  <c r="AG1705" i="1" s="1"/>
  <c r="W1713" i="1"/>
  <c r="AG1713" i="1" s="1"/>
  <c r="B1713" i="1" s="1"/>
  <c r="W1720" i="1"/>
  <c r="AG1720" i="1" s="1"/>
  <c r="B1720" i="1" s="1"/>
  <c r="W1728" i="1"/>
  <c r="AG1728" i="1" s="1"/>
  <c r="W1736" i="1"/>
  <c r="AG1736" i="1" s="1"/>
  <c r="W1744" i="1"/>
  <c r="AG1744" i="1" s="1"/>
  <c r="B1744" i="1" s="1"/>
  <c r="W1751" i="1"/>
  <c r="AG1751" i="1" s="1"/>
  <c r="B1751" i="1" s="1"/>
  <c r="W1761" i="1"/>
  <c r="AG1761" i="1" s="1"/>
  <c r="W1770" i="1"/>
  <c r="AG1770" i="1" s="1"/>
  <c r="B1770" i="1" s="1"/>
  <c r="W1775" i="1"/>
  <c r="AG1775" i="1" s="1"/>
  <c r="W1786" i="1"/>
  <c r="AG1786" i="1" s="1"/>
  <c r="B1786" i="1" s="1"/>
  <c r="W1792" i="1"/>
  <c r="AG1792" i="1" s="1"/>
  <c r="W1799" i="1"/>
  <c r="AG1799" i="1" s="1"/>
  <c r="W1788" i="1"/>
  <c r="AG1788" i="1" s="1"/>
  <c r="B1788" i="1" s="1"/>
  <c r="W1492" i="1"/>
  <c r="AG1492" i="1" s="1"/>
  <c r="W1516" i="1"/>
  <c r="AG1516" i="1" s="1"/>
  <c r="B1516" i="1" s="1"/>
  <c r="W1538" i="1"/>
  <c r="AG1538" i="1" s="1"/>
  <c r="W1566" i="1"/>
  <c r="AG1566" i="1" s="1"/>
  <c r="B1566" i="1" s="1"/>
  <c r="W1588" i="1"/>
  <c r="AG1588" i="1" s="1"/>
  <c r="W1614" i="1"/>
  <c r="AG1614" i="1" s="1"/>
  <c r="B1614" i="1" s="1"/>
  <c r="W1638" i="1"/>
  <c r="AG1638" i="1" s="1"/>
  <c r="B1638" i="1" s="1"/>
  <c r="W1665" i="1"/>
  <c r="AG1665" i="1" s="1"/>
  <c r="W1690" i="1"/>
  <c r="AG1690" i="1" s="1"/>
  <c r="B1690" i="1" s="1"/>
  <c r="W1706" i="1"/>
  <c r="AG1706" i="1" s="1"/>
  <c r="W1733" i="1"/>
  <c r="AG1733" i="1" s="1"/>
  <c r="W1764" i="1"/>
  <c r="AG1764" i="1" s="1"/>
  <c r="B1764" i="1" s="1"/>
  <c r="W1783" i="1"/>
  <c r="AG1783" i="1" s="1"/>
  <c r="W1803" i="1"/>
  <c r="AG1803" i="1" s="1"/>
  <c r="B1803" i="1" s="1"/>
  <c r="W1503" i="1"/>
  <c r="AG1503" i="1" s="1"/>
  <c r="W1527" i="1"/>
  <c r="AG1527" i="1" s="1"/>
  <c r="B1527" i="1" s="1"/>
  <c r="W1498" i="1"/>
  <c r="W1523" i="1"/>
  <c r="W1545" i="1"/>
  <c r="W1572" i="1"/>
  <c r="W1597" i="1"/>
  <c r="W1619" i="1"/>
  <c r="W1644" i="1"/>
  <c r="W1666" i="1"/>
  <c r="W1686" i="1"/>
  <c r="W1714" i="1"/>
  <c r="W1732" i="1"/>
  <c r="W1754" i="1"/>
  <c r="W1784" i="1"/>
  <c r="W1497" i="1"/>
  <c r="W1506" i="1"/>
  <c r="W1514" i="1"/>
  <c r="W1520" i="1"/>
  <c r="W1529" i="1"/>
  <c r="W1537" i="1"/>
  <c r="W1544" i="1"/>
  <c r="W1553" i="1"/>
  <c r="W1561" i="1"/>
  <c r="W1568" i="1"/>
  <c r="W1579" i="1"/>
  <c r="W1584" i="1"/>
  <c r="W1593" i="1"/>
  <c r="W1600" i="1"/>
  <c r="W1610" i="1"/>
  <c r="W1618" i="1"/>
  <c r="W1626" i="1"/>
  <c r="W1632" i="1"/>
  <c r="W1643" i="1"/>
  <c r="W1649" i="1"/>
  <c r="W1657" i="1"/>
  <c r="W1662" i="1"/>
  <c r="W1673" i="1"/>
  <c r="W1679" i="1"/>
  <c r="W1688" i="1"/>
  <c r="W1697" i="1"/>
  <c r="W1707" i="1"/>
  <c r="W1710" i="1"/>
  <c r="W1721" i="1"/>
  <c r="W1729" i="1"/>
  <c r="W1738" i="1"/>
  <c r="W1747" i="1"/>
  <c r="W1752" i="1"/>
  <c r="W1760" i="1"/>
  <c r="W1767" i="1"/>
  <c r="W1777" i="1"/>
  <c r="W1785" i="1"/>
  <c r="W1793" i="1"/>
  <c r="W1802" i="1"/>
  <c r="W1734" i="1"/>
  <c r="W1758" i="1"/>
  <c r="W1769" i="1"/>
  <c r="W1789" i="1"/>
  <c r="W1491" i="1"/>
  <c r="W1499" i="1"/>
  <c r="W1505" i="1"/>
  <c r="W1513" i="1"/>
  <c r="W1522" i="1"/>
  <c r="W1530" i="1"/>
  <c r="W1539" i="1"/>
  <c r="W1549" i="1"/>
  <c r="W1554" i="1"/>
  <c r="W1560" i="1"/>
  <c r="W1570" i="1"/>
  <c r="W1577" i="1"/>
  <c r="W1586" i="1"/>
  <c r="W1594" i="1"/>
  <c r="W1602" i="1"/>
  <c r="W1608" i="1"/>
  <c r="W1616" i="1"/>
  <c r="W1627" i="1"/>
  <c r="W1635" i="1"/>
  <c r="W1641" i="1"/>
  <c r="W1651" i="1"/>
  <c r="W1658" i="1"/>
  <c r="W1667" i="1"/>
  <c r="W1674" i="1"/>
  <c r="W1683" i="1"/>
  <c r="W1691" i="1"/>
  <c r="W1701" i="1"/>
  <c r="W1704" i="1"/>
  <c r="W1715" i="1"/>
  <c r="W1723" i="1"/>
  <c r="W1731" i="1"/>
  <c r="W1740" i="1"/>
  <c r="W1755" i="1"/>
  <c r="W1774" i="1"/>
  <c r="W1795" i="1"/>
  <c r="W1494" i="1"/>
  <c r="W1519" i="1"/>
  <c r="W1542" i="1"/>
  <c r="W1567" i="1"/>
  <c r="W1592" i="1"/>
  <c r="W1611" i="1"/>
  <c r="W1633" i="1"/>
  <c r="W1660" i="1"/>
  <c r="W1682" i="1"/>
  <c r="W1712" i="1"/>
  <c r="W1742" i="1"/>
  <c r="W1759" i="1"/>
  <c r="W1780" i="1"/>
  <c r="AG1698" i="1"/>
  <c r="B1698" i="1" s="1"/>
  <c r="AJ1829" i="1"/>
  <c r="Z1828" i="1"/>
  <c r="AA1828" i="1" s="1"/>
  <c r="AH1828" i="1" s="1"/>
  <c r="I1829" i="1"/>
  <c r="H1829" i="1" s="1"/>
  <c r="Y1828" i="1"/>
  <c r="C1829" i="1"/>
  <c r="T1804" i="1"/>
  <c r="AF1804" i="1" s="1"/>
  <c r="S1805" i="1"/>
  <c r="E1828" i="1"/>
  <c r="W1512" i="1"/>
  <c r="W1534" i="1"/>
  <c r="W1559" i="1"/>
  <c r="W1583" i="1"/>
  <c r="W1609" i="1"/>
  <c r="W1631" i="1"/>
  <c r="W1652" i="1"/>
  <c r="W1676" i="1"/>
  <c r="W1703" i="1"/>
  <c r="W1719" i="1"/>
  <c r="W1743" i="1"/>
  <c r="W1773" i="1"/>
  <c r="W1800" i="1"/>
  <c r="W1493" i="1"/>
  <c r="W1500" i="1"/>
  <c r="W1507" i="1"/>
  <c r="W1518" i="1"/>
  <c r="W1525" i="1"/>
  <c r="W1532" i="1"/>
  <c r="W1543" i="1"/>
  <c r="W1547" i="1"/>
  <c r="W1557" i="1"/>
  <c r="W1564" i="1"/>
  <c r="W1571" i="1"/>
  <c r="W1581" i="1"/>
  <c r="W1591" i="1"/>
  <c r="W1598" i="1"/>
  <c r="W1607" i="1"/>
  <c r="W1615" i="1"/>
  <c r="W1621" i="1"/>
  <c r="W1628" i="1"/>
  <c r="W1636" i="1"/>
  <c r="W1645" i="1"/>
  <c r="W1650" i="1"/>
  <c r="W1661" i="1"/>
  <c r="W1669" i="1"/>
  <c r="W1678" i="1"/>
  <c r="W1685" i="1"/>
  <c r="W1692" i="1"/>
  <c r="W1700" i="1"/>
  <c r="W1709" i="1"/>
  <c r="W1717" i="1"/>
  <c r="W1726" i="1"/>
  <c r="W1735" i="1"/>
  <c r="W1741" i="1"/>
  <c r="W1750" i="1"/>
  <c r="W1756" i="1"/>
  <c r="W1766" i="1"/>
  <c r="W1772" i="1"/>
  <c r="W1781" i="1"/>
  <c r="W1791" i="1"/>
  <c r="W1797" i="1"/>
  <c r="W1749" i="1"/>
  <c r="W1765" i="1"/>
  <c r="W1778" i="1"/>
  <c r="W1801" i="1"/>
  <c r="X1829" i="1"/>
  <c r="A1830" i="1"/>
  <c r="K1829" i="1"/>
  <c r="W1495" i="1"/>
  <c r="W1502" i="1"/>
  <c r="W1510" i="1"/>
  <c r="W1517" i="1"/>
  <c r="W1526" i="1"/>
  <c r="W1531" i="1"/>
  <c r="W1541" i="1"/>
  <c r="W1550" i="1"/>
  <c r="W1558" i="1"/>
  <c r="W1565" i="1"/>
  <c r="W1575" i="1"/>
  <c r="W1582" i="1"/>
  <c r="W1589" i="1"/>
  <c r="W1596" i="1"/>
  <c r="W1606" i="1"/>
  <c r="W1612" i="1"/>
  <c r="W1620" i="1"/>
  <c r="W1630" i="1"/>
  <c r="W1640" i="1"/>
  <c r="W1647" i="1"/>
  <c r="W1655" i="1"/>
  <c r="W1663" i="1"/>
  <c r="W1670" i="1"/>
  <c r="W1677" i="1"/>
  <c r="W1687" i="1"/>
  <c r="W1693" i="1"/>
  <c r="W1702" i="1"/>
  <c r="W1708" i="1"/>
  <c r="W1718" i="1"/>
  <c r="W1725" i="1"/>
  <c r="W1737" i="1"/>
  <c r="W1745" i="1"/>
  <c r="W1762" i="1"/>
  <c r="W1782" i="1"/>
  <c r="W1509" i="1"/>
  <c r="W1535" i="1"/>
  <c r="W1556" i="1"/>
  <c r="W1578" i="1"/>
  <c r="W1599" i="1"/>
  <c r="W1624" i="1"/>
  <c r="W1646" i="1"/>
  <c r="W1672" i="1"/>
  <c r="W1695" i="1"/>
  <c r="W1727" i="1"/>
  <c r="W1748" i="1"/>
  <c r="W1768" i="1"/>
  <c r="W1790" i="1"/>
  <c r="AB1833" i="1"/>
  <c r="J1806" i="1" l="1"/>
  <c r="P1808" i="1"/>
  <c r="Q1808" i="1"/>
  <c r="L1809" i="1"/>
  <c r="M1808" i="1"/>
  <c r="N1808" i="1" s="1"/>
  <c r="AC1807" i="1"/>
  <c r="AE1807" i="1" s="1"/>
  <c r="G1807" i="1"/>
  <c r="F1807" i="1" s="1"/>
  <c r="J1807" i="1" s="1"/>
  <c r="B1625" i="1"/>
  <c r="B1775" i="1"/>
  <c r="B1588" i="1"/>
  <c r="B1689" i="1"/>
  <c r="B1562" i="1"/>
  <c r="B1706" i="1"/>
  <c r="B1761" i="1"/>
  <c r="B1728" i="1"/>
  <c r="AG1601" i="1"/>
  <c r="B1601" i="1" s="1"/>
  <c r="B1783" i="1"/>
  <c r="B1492" i="1"/>
  <c r="B1521" i="1"/>
  <c r="AG1768" i="1"/>
  <c r="AG1725" i="1"/>
  <c r="AG1630" i="1"/>
  <c r="AG1502" i="1"/>
  <c r="AG1797" i="1"/>
  <c r="AG1700" i="1"/>
  <c r="AG1607" i="1"/>
  <c r="AG1507" i="1"/>
  <c r="AG1609" i="1"/>
  <c r="AG1519" i="1"/>
  <c r="AG1691" i="1"/>
  <c r="AG1658" i="1"/>
  <c r="AG1594" i="1"/>
  <c r="AG1560" i="1"/>
  <c r="AG1530" i="1"/>
  <c r="AG1499" i="1"/>
  <c r="AG1789" i="1"/>
  <c r="AG1802" i="1"/>
  <c r="AG1767" i="1"/>
  <c r="AG1738" i="1"/>
  <c r="AG1707" i="1"/>
  <c r="AG1673" i="1"/>
  <c r="AG1643" i="1"/>
  <c r="AG1610" i="1"/>
  <c r="AG1544" i="1"/>
  <c r="AG1514" i="1"/>
  <c r="AG1754" i="1"/>
  <c r="AG1666" i="1"/>
  <c r="AG1572" i="1"/>
  <c r="AG1748" i="1"/>
  <c r="AG1646" i="1"/>
  <c r="AG1556" i="1"/>
  <c r="AG1762" i="1"/>
  <c r="AG1718" i="1"/>
  <c r="AG1687" i="1"/>
  <c r="AG1655" i="1"/>
  <c r="AG1620" i="1"/>
  <c r="AG1589" i="1"/>
  <c r="AG1558" i="1"/>
  <c r="AG1526" i="1"/>
  <c r="AG1495" i="1"/>
  <c r="Z1829" i="1"/>
  <c r="AA1829" i="1" s="1"/>
  <c r="AH1829" i="1" s="1"/>
  <c r="I1830" i="1"/>
  <c r="H1830" i="1" s="1"/>
  <c r="Y1829" i="1"/>
  <c r="C1830" i="1"/>
  <c r="AJ1830" i="1"/>
  <c r="AG1778" i="1"/>
  <c r="AG1791" i="1"/>
  <c r="AG1756" i="1"/>
  <c r="AG1726" i="1"/>
  <c r="AG1692" i="1"/>
  <c r="AG1661" i="1"/>
  <c r="AG1628" i="1"/>
  <c r="AG1598" i="1"/>
  <c r="AG1564" i="1"/>
  <c r="AG1532" i="1"/>
  <c r="AG1500" i="1"/>
  <c r="AG1773" i="1"/>
  <c r="AG1676" i="1"/>
  <c r="AG1583" i="1"/>
  <c r="B1796" i="1"/>
  <c r="B1665" i="1"/>
  <c r="AG1780" i="1"/>
  <c r="AG1682" i="1"/>
  <c r="AG1592" i="1"/>
  <c r="AG1494" i="1"/>
  <c r="AG1755" i="1"/>
  <c r="AG1715" i="1"/>
  <c r="AG1683" i="1"/>
  <c r="AG1651" i="1"/>
  <c r="AG1616" i="1"/>
  <c r="AG1586" i="1"/>
  <c r="AG1554" i="1"/>
  <c r="AG1522" i="1"/>
  <c r="AG1491" i="1"/>
  <c r="AG1769" i="1"/>
  <c r="AG1793" i="1"/>
  <c r="AG1760" i="1"/>
  <c r="AG1729" i="1"/>
  <c r="AG1697" i="1"/>
  <c r="AG1662" i="1"/>
  <c r="AG1632" i="1"/>
  <c r="AG1600" i="1"/>
  <c r="AG1568" i="1"/>
  <c r="AG1537" i="1"/>
  <c r="AG1506" i="1"/>
  <c r="AG1732" i="1"/>
  <c r="AG1644" i="1"/>
  <c r="AG1545" i="1"/>
  <c r="B1792" i="1"/>
  <c r="B1696" i="1"/>
  <c r="B1623" i="1"/>
  <c r="AG1672" i="1"/>
  <c r="AG1782" i="1"/>
  <c r="AG1663" i="1"/>
  <c r="AG1565" i="1"/>
  <c r="AG1801" i="1"/>
  <c r="AG1735" i="1"/>
  <c r="AG1636" i="1"/>
  <c r="AG1800" i="1"/>
  <c r="E1829" i="1"/>
  <c r="AG1611" i="1"/>
  <c r="AG1723" i="1"/>
  <c r="AG1627" i="1"/>
  <c r="AG1579" i="1"/>
  <c r="AG1727" i="1"/>
  <c r="AG1745" i="1"/>
  <c r="AG1647" i="1"/>
  <c r="AG1550" i="1"/>
  <c r="AG1765" i="1"/>
  <c r="AG1717" i="1"/>
  <c r="AG1650" i="1"/>
  <c r="AG1557" i="1"/>
  <c r="AG1493" i="1"/>
  <c r="AG1559" i="1"/>
  <c r="AG1759" i="1"/>
  <c r="AG1660" i="1"/>
  <c r="AG1567" i="1"/>
  <c r="AG1740" i="1"/>
  <c r="AG1704" i="1"/>
  <c r="AG1674" i="1"/>
  <c r="AG1641" i="1"/>
  <c r="AG1608" i="1"/>
  <c r="AG1577" i="1"/>
  <c r="AG1549" i="1"/>
  <c r="AG1513" i="1"/>
  <c r="AG1758" i="1"/>
  <c r="AG1785" i="1"/>
  <c r="AG1752" i="1"/>
  <c r="AG1721" i="1"/>
  <c r="AG1688" i="1"/>
  <c r="AG1657" i="1"/>
  <c r="AG1626" i="1"/>
  <c r="AG1593" i="1"/>
  <c r="AG1561" i="1"/>
  <c r="AG1529" i="1"/>
  <c r="AG1497" i="1"/>
  <c r="AG1714" i="1"/>
  <c r="AG1619" i="1"/>
  <c r="AG1523" i="1"/>
  <c r="AG1578" i="1"/>
  <c r="AG1693" i="1"/>
  <c r="AG1596" i="1"/>
  <c r="AG1531" i="1"/>
  <c r="A1831" i="1"/>
  <c r="X1830" i="1"/>
  <c r="K1830" i="1"/>
  <c r="AG1766" i="1"/>
  <c r="AG1669" i="1"/>
  <c r="AG1571" i="1"/>
  <c r="AG1543" i="1"/>
  <c r="AG1703" i="1"/>
  <c r="AG1512" i="1"/>
  <c r="AG1712" i="1"/>
  <c r="AG1774" i="1"/>
  <c r="AB1834" i="1"/>
  <c r="AG1624" i="1"/>
  <c r="AG1535" i="1"/>
  <c r="AG1708" i="1"/>
  <c r="AG1677" i="1"/>
  <c r="AG1612" i="1"/>
  <c r="AG1582" i="1"/>
  <c r="AG1517" i="1"/>
  <c r="AG1781" i="1"/>
  <c r="AG1750" i="1"/>
  <c r="AG1685" i="1"/>
  <c r="AG1621" i="1"/>
  <c r="AG1591" i="1"/>
  <c r="AG1525" i="1"/>
  <c r="AG1743" i="1"/>
  <c r="AG1652" i="1"/>
  <c r="AG1790" i="1"/>
  <c r="AG1695" i="1"/>
  <c r="AG1599" i="1"/>
  <c r="AG1509" i="1"/>
  <c r="AG1737" i="1"/>
  <c r="AG1702" i="1"/>
  <c r="AG1670" i="1"/>
  <c r="AG1640" i="1"/>
  <c r="AG1606" i="1"/>
  <c r="AG1575" i="1"/>
  <c r="AG1541" i="1"/>
  <c r="AG1510" i="1"/>
  <c r="AG1749" i="1"/>
  <c r="AG1772" i="1"/>
  <c r="AG1741" i="1"/>
  <c r="AG1709" i="1"/>
  <c r="AG1678" i="1"/>
  <c r="AG1645" i="1"/>
  <c r="AG1615" i="1"/>
  <c r="AG1581" i="1"/>
  <c r="AG1547" i="1"/>
  <c r="AG1518" i="1"/>
  <c r="AG1719" i="1"/>
  <c r="AG1631" i="1"/>
  <c r="AG1534" i="1"/>
  <c r="B1787" i="1"/>
  <c r="B1763" i="1"/>
  <c r="B1730" i="1"/>
  <c r="B1675" i="1"/>
  <c r="B1642" i="1"/>
  <c r="B1580" i="1"/>
  <c r="B1555" i="1"/>
  <c r="B1524" i="1"/>
  <c r="B1490" i="1"/>
  <c r="B1753" i="1"/>
  <c r="B1799" i="1"/>
  <c r="B1736" i="1"/>
  <c r="B1705" i="1"/>
  <c r="B1648" i="1"/>
  <c r="B1576" i="1"/>
  <c r="B1546" i="1"/>
  <c r="B1511" i="1"/>
  <c r="B1733" i="1"/>
  <c r="B1538" i="1"/>
  <c r="T1805" i="1"/>
  <c r="AF1805" i="1" s="1"/>
  <c r="S1806" i="1"/>
  <c r="U1805" i="1"/>
  <c r="W1805" i="1" s="1"/>
  <c r="B1595" i="1"/>
  <c r="B1533" i="1"/>
  <c r="B1501" i="1"/>
  <c r="B1503" i="1"/>
  <c r="AG1742" i="1"/>
  <c r="AG1633" i="1"/>
  <c r="AG1542" i="1"/>
  <c r="AG1795" i="1"/>
  <c r="AG1731" i="1"/>
  <c r="AG1701" i="1"/>
  <c r="AG1667" i="1"/>
  <c r="AG1635" i="1"/>
  <c r="AG1602" i="1"/>
  <c r="AG1570" i="1"/>
  <c r="AG1539" i="1"/>
  <c r="AG1505" i="1"/>
  <c r="AG1734" i="1"/>
  <c r="AG1777" i="1"/>
  <c r="AG1747" i="1"/>
  <c r="AG1710" i="1"/>
  <c r="AG1679" i="1"/>
  <c r="AG1649" i="1"/>
  <c r="AG1618" i="1"/>
  <c r="AG1584" i="1"/>
  <c r="AG1553" i="1"/>
  <c r="AG1520" i="1"/>
  <c r="AG1784" i="1"/>
  <c r="AG1686" i="1"/>
  <c r="AG1597" i="1"/>
  <c r="AG1498" i="1"/>
  <c r="B1724" i="1"/>
  <c r="B1574" i="1"/>
  <c r="B1671" i="1"/>
  <c r="B1639" i="1"/>
  <c r="B1569" i="1"/>
  <c r="O1807" i="1" l="1"/>
  <c r="AC1808" i="1"/>
  <c r="G1808" i="1"/>
  <c r="M1809" i="1"/>
  <c r="P1809" i="1"/>
  <c r="Q1809" i="1"/>
  <c r="L1810" i="1"/>
  <c r="B1670" i="1"/>
  <c r="B1630" i="1"/>
  <c r="B1726" i="1"/>
  <c r="B1741" i="1"/>
  <c r="B1686" i="1"/>
  <c r="B1606" i="1"/>
  <c r="B1750" i="1"/>
  <c r="B1745" i="1"/>
  <c r="B1723" i="1"/>
  <c r="B1541" i="1"/>
  <c r="B1599" i="1"/>
  <c r="B1518" i="1"/>
  <c r="B1615" i="1"/>
  <c r="B1749" i="1"/>
  <c r="B1737" i="1"/>
  <c r="B1743" i="1"/>
  <c r="B1636" i="1"/>
  <c r="B1678" i="1"/>
  <c r="B1510" i="1"/>
  <c r="B1575" i="1"/>
  <c r="B1640" i="1"/>
  <c r="B1702" i="1"/>
  <c r="B1509" i="1"/>
  <c r="B1685" i="1"/>
  <c r="B1781" i="1"/>
  <c r="B1517" i="1"/>
  <c r="B1677" i="1"/>
  <c r="B1568" i="1"/>
  <c r="B1572" i="1"/>
  <c r="B1591" i="1"/>
  <c r="B1559" i="1"/>
  <c r="B1650" i="1"/>
  <c r="B1801" i="1"/>
  <c r="B1632" i="1"/>
  <c r="B1532" i="1"/>
  <c r="B1607" i="1"/>
  <c r="B1581" i="1"/>
  <c r="B1645" i="1"/>
  <c r="B1709" i="1"/>
  <c r="B1772" i="1"/>
  <c r="B1790" i="1"/>
  <c r="B1619" i="1"/>
  <c r="B1506" i="1"/>
  <c r="B1760" i="1"/>
  <c r="B1661" i="1"/>
  <c r="B1754" i="1"/>
  <c r="B1560" i="1"/>
  <c r="B1691" i="1"/>
  <c r="B1531" i="1"/>
  <c r="B1578" i="1"/>
  <c r="B1759" i="1"/>
  <c r="B1765" i="1"/>
  <c r="B1579" i="1"/>
  <c r="B1644" i="1"/>
  <c r="B1697" i="1"/>
  <c r="B1598" i="1"/>
  <c r="B1529" i="1"/>
  <c r="B1626" i="1"/>
  <c r="B1721" i="1"/>
  <c r="B1567" i="1"/>
  <c r="B1662" i="1"/>
  <c r="B1729" i="1"/>
  <c r="B1793" i="1"/>
  <c r="B1651" i="1"/>
  <c r="B1780" i="1"/>
  <c r="B1583" i="1"/>
  <c r="B1500" i="1"/>
  <c r="B1564" i="1"/>
  <c r="B1628" i="1"/>
  <c r="B1692" i="1"/>
  <c r="B1756" i="1"/>
  <c r="B1530" i="1"/>
  <c r="B1594" i="1"/>
  <c r="B1502" i="1"/>
  <c r="B1725" i="1"/>
  <c r="B1557" i="1"/>
  <c r="B1717" i="1"/>
  <c r="B1627" i="1"/>
  <c r="B1611" i="1"/>
  <c r="B1735" i="1"/>
  <c r="B1732" i="1"/>
  <c r="B1537" i="1"/>
  <c r="B1519" i="1"/>
  <c r="B1797" i="1"/>
  <c r="B1570" i="1"/>
  <c r="B1795" i="1"/>
  <c r="B1652" i="1"/>
  <c r="B1525" i="1"/>
  <c r="B1612" i="1"/>
  <c r="B1708" i="1"/>
  <c r="B1565" i="1"/>
  <c r="B1597" i="1"/>
  <c r="B1784" i="1"/>
  <c r="B1553" i="1"/>
  <c r="B1618" i="1"/>
  <c r="B1679" i="1"/>
  <c r="B1747" i="1"/>
  <c r="B1734" i="1"/>
  <c r="B1539" i="1"/>
  <c r="B1602" i="1"/>
  <c r="B1667" i="1"/>
  <c r="B1731" i="1"/>
  <c r="B1633" i="1"/>
  <c r="B1534" i="1"/>
  <c r="B1719" i="1"/>
  <c r="B1695" i="1"/>
  <c r="B1624" i="1"/>
  <c r="B1774" i="1"/>
  <c r="B1712" i="1"/>
  <c r="B1512" i="1"/>
  <c r="B1543" i="1"/>
  <c r="B1669" i="1"/>
  <c r="Z1830" i="1"/>
  <c r="Y1830" i="1"/>
  <c r="C1831" i="1"/>
  <c r="I1831" i="1"/>
  <c r="H1831" i="1" s="1"/>
  <c r="AJ1831" i="1"/>
  <c r="B1693" i="1"/>
  <c r="B1593" i="1"/>
  <c r="B1657" i="1"/>
  <c r="B1785" i="1"/>
  <c r="B1513" i="1"/>
  <c r="B1577" i="1"/>
  <c r="B1641" i="1"/>
  <c r="B1704" i="1"/>
  <c r="B1550" i="1"/>
  <c r="B1663" i="1"/>
  <c r="B1672" i="1"/>
  <c r="B1769" i="1"/>
  <c r="B1491" i="1"/>
  <c r="B1554" i="1"/>
  <c r="B1616" i="1"/>
  <c r="B1683" i="1"/>
  <c r="B1755" i="1"/>
  <c r="B1494" i="1"/>
  <c r="B1682" i="1"/>
  <c r="B1773" i="1"/>
  <c r="B1791" i="1"/>
  <c r="E1830" i="1"/>
  <c r="B1495" i="1"/>
  <c r="B1558" i="1"/>
  <c r="B1620" i="1"/>
  <c r="B1687" i="1"/>
  <c r="B1762" i="1"/>
  <c r="B1646" i="1"/>
  <c r="B1666" i="1"/>
  <c r="B1514" i="1"/>
  <c r="B1610" i="1"/>
  <c r="B1673" i="1"/>
  <c r="B1738" i="1"/>
  <c r="B1802" i="1"/>
  <c r="B1499" i="1"/>
  <c r="B1658" i="1"/>
  <c r="B1609" i="1"/>
  <c r="AG1805" i="1"/>
  <c r="AB1835" i="1"/>
  <c r="B1498" i="1"/>
  <c r="B1520" i="1"/>
  <c r="B1584" i="1"/>
  <c r="B1649" i="1"/>
  <c r="B1710" i="1"/>
  <c r="B1777" i="1"/>
  <c r="B1505" i="1"/>
  <c r="B1635" i="1"/>
  <c r="B1701" i="1"/>
  <c r="B1542" i="1"/>
  <c r="B1742" i="1"/>
  <c r="T1806" i="1"/>
  <c r="S1807" i="1"/>
  <c r="U1806" i="1"/>
  <c r="B1631" i="1"/>
  <c r="B1547" i="1"/>
  <c r="B1621" i="1"/>
  <c r="B1582" i="1"/>
  <c r="B1535" i="1"/>
  <c r="B1703" i="1"/>
  <c r="B1571" i="1"/>
  <c r="B1766" i="1"/>
  <c r="X1831" i="1"/>
  <c r="A1832" i="1"/>
  <c r="K1831" i="1"/>
  <c r="B1596" i="1"/>
  <c r="B1523" i="1"/>
  <c r="B1714" i="1"/>
  <c r="B1497" i="1"/>
  <c r="B1561" i="1"/>
  <c r="B1688" i="1"/>
  <c r="B1752" i="1"/>
  <c r="B1758" i="1"/>
  <c r="B1549" i="1"/>
  <c r="B1608" i="1"/>
  <c r="B1674" i="1"/>
  <c r="B1740" i="1"/>
  <c r="B1660" i="1"/>
  <c r="B1493" i="1"/>
  <c r="B1647" i="1"/>
  <c r="B1727" i="1"/>
  <c r="B1800" i="1"/>
  <c r="B1782" i="1"/>
  <c r="B1545" i="1"/>
  <c r="B1600" i="1"/>
  <c r="B1522" i="1"/>
  <c r="B1586" i="1"/>
  <c r="B1715" i="1"/>
  <c r="B1592" i="1"/>
  <c r="B1676" i="1"/>
  <c r="B1778" i="1"/>
  <c r="B1526" i="1"/>
  <c r="B1589" i="1"/>
  <c r="B1655" i="1"/>
  <c r="B1718" i="1"/>
  <c r="B1556" i="1"/>
  <c r="B1748" i="1"/>
  <c r="B1544" i="1"/>
  <c r="B1643" i="1"/>
  <c r="B1707" i="1"/>
  <c r="B1767" i="1"/>
  <c r="B1789" i="1"/>
  <c r="B1507" i="1"/>
  <c r="B1700" i="1"/>
  <c r="B1768" i="1"/>
  <c r="R1807" i="1" l="1"/>
  <c r="L1811" i="1"/>
  <c r="M1810" i="1"/>
  <c r="P1810" i="1"/>
  <c r="Q1810" i="1"/>
  <c r="N1809" i="1"/>
  <c r="F1808" i="1"/>
  <c r="AE1808" i="1"/>
  <c r="A1833" i="1"/>
  <c r="X1832" i="1"/>
  <c r="K1832" i="1"/>
  <c r="B1805" i="1"/>
  <c r="E1831" i="1"/>
  <c r="AF1806" i="1"/>
  <c r="AB1836" i="1"/>
  <c r="I1832" i="1"/>
  <c r="H1832" i="1" s="1"/>
  <c r="Z1831" i="1"/>
  <c r="AA1831" i="1" s="1"/>
  <c r="AH1831" i="1" s="1"/>
  <c r="C1832" i="1"/>
  <c r="Y1831" i="1"/>
  <c r="AJ1832" i="1"/>
  <c r="W1806" i="1"/>
  <c r="T1807" i="1"/>
  <c r="S1808" i="1"/>
  <c r="U1807" i="1"/>
  <c r="AA1830" i="1"/>
  <c r="V1807" i="1" l="1"/>
  <c r="G1809" i="1"/>
  <c r="AC1809" i="1"/>
  <c r="J1808" i="1"/>
  <c r="O1808" i="1"/>
  <c r="P1811" i="1"/>
  <c r="M1811" i="1"/>
  <c r="Q1811" i="1"/>
  <c r="L1812" i="1"/>
  <c r="N1810" i="1"/>
  <c r="Z1832" i="1"/>
  <c r="AA1832" i="1" s="1"/>
  <c r="AH1832" i="1" s="1"/>
  <c r="I1833" i="1"/>
  <c r="H1833" i="1" s="1"/>
  <c r="Y1832" i="1"/>
  <c r="C1833" i="1"/>
  <c r="AJ1833" i="1"/>
  <c r="AH1830" i="1"/>
  <c r="T1808" i="1"/>
  <c r="S1809" i="1"/>
  <c r="U1808" i="1"/>
  <c r="AB1837" i="1"/>
  <c r="AF1807" i="1"/>
  <c r="AG1806" i="1"/>
  <c r="E1832" i="1"/>
  <c r="K1833" i="1"/>
  <c r="X1833" i="1"/>
  <c r="A1834" i="1"/>
  <c r="W1807" i="1" l="1"/>
  <c r="AG1807" i="1" s="1"/>
  <c r="G1810" i="1"/>
  <c r="AC1810" i="1"/>
  <c r="R1808" i="1"/>
  <c r="AE1809" i="1"/>
  <c r="L1813" i="1"/>
  <c r="M1812" i="1"/>
  <c r="P1812" i="1"/>
  <c r="Q1812" i="1"/>
  <c r="N1811" i="1"/>
  <c r="F1809" i="1"/>
  <c r="AF1808" i="1"/>
  <c r="K1834" i="1"/>
  <c r="A1835" i="1"/>
  <c r="X1834" i="1"/>
  <c r="B1806" i="1"/>
  <c r="E1833" i="1"/>
  <c r="C1834" i="1"/>
  <c r="Z1833" i="1"/>
  <c r="AA1833" i="1" s="1"/>
  <c r="AH1833" i="1" s="1"/>
  <c r="AJ1834" i="1"/>
  <c r="I1834" i="1"/>
  <c r="H1834" i="1" s="1"/>
  <c r="Y1833" i="1"/>
  <c r="AB1838" i="1"/>
  <c r="T1809" i="1"/>
  <c r="S1810" i="1"/>
  <c r="U1809" i="1"/>
  <c r="O1809" i="1" l="1"/>
  <c r="G1811" i="1"/>
  <c r="AC1811" i="1"/>
  <c r="J1809" i="1"/>
  <c r="N1812" i="1"/>
  <c r="V1808" i="1"/>
  <c r="AE1810" i="1"/>
  <c r="M1813" i="1"/>
  <c r="P1813" i="1"/>
  <c r="Q1813" i="1"/>
  <c r="L1814" i="1"/>
  <c r="F1810" i="1"/>
  <c r="AF1809" i="1"/>
  <c r="AB1839" i="1"/>
  <c r="K1835" i="1"/>
  <c r="A1836" i="1"/>
  <c r="X1835" i="1"/>
  <c r="I1835" i="1"/>
  <c r="H1835" i="1" s="1"/>
  <c r="Y1834" i="1"/>
  <c r="C1835" i="1"/>
  <c r="Z1834" i="1"/>
  <c r="AA1834" i="1" s="1"/>
  <c r="AH1834" i="1" s="1"/>
  <c r="AJ1835" i="1"/>
  <c r="T1810" i="1"/>
  <c r="S1811" i="1"/>
  <c r="U1810" i="1"/>
  <c r="E1834" i="1"/>
  <c r="B1807" i="1"/>
  <c r="R1809" i="1" l="1"/>
  <c r="O1810" i="1"/>
  <c r="R1810" i="1" s="1"/>
  <c r="J1810" i="1"/>
  <c r="N1813" i="1"/>
  <c r="M1814" i="1"/>
  <c r="P1814" i="1"/>
  <c r="Q1814" i="1"/>
  <c r="L1815" i="1"/>
  <c r="W1808" i="1"/>
  <c r="AE1811" i="1"/>
  <c r="AC1812" i="1"/>
  <c r="G1812" i="1"/>
  <c r="F1811" i="1"/>
  <c r="AF1810" i="1"/>
  <c r="E1835" i="1"/>
  <c r="X1836" i="1"/>
  <c r="K1836" i="1"/>
  <c r="A1837" i="1"/>
  <c r="T1811" i="1"/>
  <c r="S1812" i="1"/>
  <c r="U1811" i="1"/>
  <c r="AB1840" i="1"/>
  <c r="Z1835" i="1"/>
  <c r="AA1835" i="1" s="1"/>
  <c r="AH1835" i="1" s="1"/>
  <c r="AJ1836" i="1"/>
  <c r="I1836" i="1"/>
  <c r="H1836" i="1" s="1"/>
  <c r="Y1835" i="1"/>
  <c r="C1836" i="1"/>
  <c r="V1809" i="1" l="1"/>
  <c r="M1815" i="1"/>
  <c r="P1815" i="1"/>
  <c r="Q1815" i="1"/>
  <c r="L1816" i="1"/>
  <c r="J1811" i="1"/>
  <c r="O1811" i="1"/>
  <c r="AG1808" i="1"/>
  <c r="F1812" i="1"/>
  <c r="AE1812" i="1"/>
  <c r="V1810" i="1"/>
  <c r="G1813" i="1"/>
  <c r="AC1813" i="1"/>
  <c r="N1814" i="1"/>
  <c r="T1812" i="1"/>
  <c r="S1813" i="1"/>
  <c r="U1812" i="1"/>
  <c r="AF1811" i="1"/>
  <c r="Z1836" i="1"/>
  <c r="AA1836" i="1" s="1"/>
  <c r="AH1836" i="1" s="1"/>
  <c r="I1837" i="1"/>
  <c r="H1837" i="1" s="1"/>
  <c r="Y1836" i="1"/>
  <c r="C1837" i="1"/>
  <c r="AJ1837" i="1"/>
  <c r="E1836" i="1"/>
  <c r="AB1841" i="1"/>
  <c r="A1838" i="1"/>
  <c r="K1837" i="1"/>
  <c r="X1837" i="1"/>
  <c r="W1809" i="1" l="1"/>
  <c r="O1812" i="1"/>
  <c r="J1812" i="1"/>
  <c r="W1810" i="1"/>
  <c r="AE1813" i="1"/>
  <c r="R1811" i="1"/>
  <c r="AC1814" i="1"/>
  <c r="G1814" i="1"/>
  <c r="P1816" i="1"/>
  <c r="Q1816" i="1"/>
  <c r="L1817" i="1"/>
  <c r="M1816" i="1"/>
  <c r="B1808" i="1"/>
  <c r="F1813" i="1"/>
  <c r="J1813" i="1" s="1"/>
  <c r="N1815" i="1"/>
  <c r="AB1842" i="1"/>
  <c r="Y1837" i="1"/>
  <c r="I1838" i="1"/>
  <c r="H1838" i="1" s="1"/>
  <c r="Z1837" i="1"/>
  <c r="AA1837" i="1" s="1"/>
  <c r="AH1837" i="1" s="1"/>
  <c r="C1838" i="1"/>
  <c r="AJ1838" i="1"/>
  <c r="E1837" i="1"/>
  <c r="T1813" i="1"/>
  <c r="S1814" i="1"/>
  <c r="U1813" i="1"/>
  <c r="X1838" i="1"/>
  <c r="K1838" i="1"/>
  <c r="A1839" i="1"/>
  <c r="AF1812" i="1"/>
  <c r="AG1809" i="1" l="1"/>
  <c r="AC1815" i="1"/>
  <c r="G1815" i="1"/>
  <c r="AE1814" i="1"/>
  <c r="O1813" i="1"/>
  <c r="P1817" i="1"/>
  <c r="Q1817" i="1"/>
  <c r="M1817" i="1"/>
  <c r="L1818" i="1"/>
  <c r="V1811" i="1"/>
  <c r="R1812" i="1"/>
  <c r="N1816" i="1"/>
  <c r="F1814" i="1"/>
  <c r="AG1810" i="1"/>
  <c r="X1839" i="1"/>
  <c r="A1840" i="1"/>
  <c r="K1839" i="1"/>
  <c r="Z1838" i="1"/>
  <c r="AA1838" i="1" s="1"/>
  <c r="AH1838" i="1" s="1"/>
  <c r="C1839" i="1"/>
  <c r="Y1838" i="1"/>
  <c r="AJ1839" i="1"/>
  <c r="I1839" i="1"/>
  <c r="H1839" i="1" s="1"/>
  <c r="T1814" i="1"/>
  <c r="S1815" i="1"/>
  <c r="U1814" i="1"/>
  <c r="E1838" i="1"/>
  <c r="AF1813" i="1"/>
  <c r="AB1843" i="1"/>
  <c r="B1809" i="1" l="1"/>
  <c r="J1814" i="1"/>
  <c r="V1812" i="1"/>
  <c r="W1811" i="1"/>
  <c r="F1815" i="1"/>
  <c r="R1813" i="1"/>
  <c r="AE1815" i="1"/>
  <c r="AC1816" i="1"/>
  <c r="G1816" i="1"/>
  <c r="M1818" i="1"/>
  <c r="P1818" i="1"/>
  <c r="Q1818" i="1"/>
  <c r="L1819" i="1"/>
  <c r="O1814" i="1"/>
  <c r="N1817" i="1"/>
  <c r="B1810" i="1"/>
  <c r="E1839" i="1"/>
  <c r="AF1814" i="1"/>
  <c r="I1840" i="1"/>
  <c r="H1840" i="1" s="1"/>
  <c r="Z1839" i="1"/>
  <c r="AA1839" i="1" s="1"/>
  <c r="AH1839" i="1" s="1"/>
  <c r="C1840" i="1"/>
  <c r="Y1839" i="1"/>
  <c r="AJ1840" i="1"/>
  <c r="AB1844" i="1"/>
  <c r="T1815" i="1"/>
  <c r="S1816" i="1"/>
  <c r="U1815" i="1"/>
  <c r="A1841" i="1"/>
  <c r="X1840" i="1"/>
  <c r="K1840" i="1"/>
  <c r="P1819" i="1" l="1"/>
  <c r="L1820" i="1"/>
  <c r="M1819" i="1"/>
  <c r="Q1819" i="1"/>
  <c r="AG1811" i="1"/>
  <c r="AC1817" i="1"/>
  <c r="G1817" i="1"/>
  <c r="N1818" i="1"/>
  <c r="V1813" i="1"/>
  <c r="AE1816" i="1"/>
  <c r="W1812" i="1"/>
  <c r="O1815" i="1"/>
  <c r="J1815" i="1"/>
  <c r="R1814" i="1"/>
  <c r="F1816" i="1"/>
  <c r="AF1815" i="1"/>
  <c r="A1842" i="1"/>
  <c r="X1841" i="1"/>
  <c r="K1841" i="1"/>
  <c r="Y1840" i="1"/>
  <c r="C1841" i="1"/>
  <c r="AJ1841" i="1"/>
  <c r="Z1840" i="1"/>
  <c r="AA1840" i="1" s="1"/>
  <c r="AH1840" i="1" s="1"/>
  <c r="I1841" i="1"/>
  <c r="H1841" i="1" s="1"/>
  <c r="T1816" i="1"/>
  <c r="S1817" i="1"/>
  <c r="U1816" i="1"/>
  <c r="AB1845" i="1"/>
  <c r="E1840" i="1"/>
  <c r="AC1818" i="1" l="1"/>
  <c r="G1818" i="1"/>
  <c r="V1814" i="1"/>
  <c r="F1817" i="1"/>
  <c r="O1817" i="1" s="1"/>
  <c r="AE1817" i="1"/>
  <c r="N1819" i="1"/>
  <c r="AG1812" i="1"/>
  <c r="R1815" i="1"/>
  <c r="O1816" i="1"/>
  <c r="J1816" i="1"/>
  <c r="W1813" i="1"/>
  <c r="B1811" i="1"/>
  <c r="Q1820" i="1"/>
  <c r="L1821" i="1"/>
  <c r="P1820" i="1"/>
  <c r="M1820" i="1"/>
  <c r="AF1816" i="1"/>
  <c r="Y1841" i="1"/>
  <c r="C1842" i="1"/>
  <c r="AJ1842" i="1"/>
  <c r="I1842" i="1"/>
  <c r="H1842" i="1" s="1"/>
  <c r="Z1841" i="1"/>
  <c r="AA1841" i="1" s="1"/>
  <c r="AH1841" i="1" s="1"/>
  <c r="AB1846" i="1"/>
  <c r="T1817" i="1"/>
  <c r="S1818" i="1"/>
  <c r="U1817" i="1"/>
  <c r="E1841" i="1"/>
  <c r="A1843" i="1"/>
  <c r="X1842" i="1"/>
  <c r="K1842" i="1"/>
  <c r="R1817" i="1" l="1"/>
  <c r="G1819" i="1"/>
  <c r="AC1819" i="1"/>
  <c r="W1814" i="1"/>
  <c r="V1815" i="1"/>
  <c r="N1820" i="1"/>
  <c r="AG1813" i="1"/>
  <c r="F1818" i="1"/>
  <c r="AE1818" i="1"/>
  <c r="J1817" i="1"/>
  <c r="P1821" i="1"/>
  <c r="Q1821" i="1"/>
  <c r="L1822" i="1"/>
  <c r="M1821" i="1"/>
  <c r="R1816" i="1"/>
  <c r="B1812" i="1"/>
  <c r="AF1817" i="1"/>
  <c r="Z1842" i="1"/>
  <c r="AA1842" i="1" s="1"/>
  <c r="AH1842" i="1" s="1"/>
  <c r="C1843" i="1"/>
  <c r="AJ1843" i="1"/>
  <c r="I1843" i="1"/>
  <c r="H1843" i="1" s="1"/>
  <c r="Y1842" i="1"/>
  <c r="T1818" i="1"/>
  <c r="S1819" i="1"/>
  <c r="U1818" i="1"/>
  <c r="A1844" i="1"/>
  <c r="X1843" i="1"/>
  <c r="K1843" i="1"/>
  <c r="AB1847" i="1"/>
  <c r="E1842" i="1"/>
  <c r="V1817" i="1" l="1"/>
  <c r="W1815" i="1"/>
  <c r="J1818" i="1"/>
  <c r="O1818" i="1"/>
  <c r="V1816" i="1"/>
  <c r="B1813" i="1"/>
  <c r="AG1814" i="1"/>
  <c r="M1822" i="1"/>
  <c r="P1822" i="1"/>
  <c r="Q1822" i="1"/>
  <c r="L1823" i="1"/>
  <c r="F1819" i="1"/>
  <c r="N1821" i="1"/>
  <c r="AE1819" i="1"/>
  <c r="AC1820" i="1"/>
  <c r="G1820" i="1"/>
  <c r="Y1843" i="1"/>
  <c r="C1844" i="1"/>
  <c r="AJ1844" i="1"/>
  <c r="Z1843" i="1"/>
  <c r="AA1843" i="1" s="1"/>
  <c r="AH1843" i="1" s="1"/>
  <c r="I1844" i="1"/>
  <c r="H1844" i="1" s="1"/>
  <c r="AF1818" i="1"/>
  <c r="E1843" i="1"/>
  <c r="A1845" i="1"/>
  <c r="X1844" i="1"/>
  <c r="K1844" i="1"/>
  <c r="T1819" i="1"/>
  <c r="S1820" i="1"/>
  <c r="U1819" i="1"/>
  <c r="AB1848" i="1"/>
  <c r="W1817" i="1" l="1"/>
  <c r="O1819" i="1"/>
  <c r="B1814" i="1"/>
  <c r="W1816" i="1"/>
  <c r="Q1823" i="1"/>
  <c r="L1824" i="1"/>
  <c r="M1823" i="1"/>
  <c r="P1823" i="1"/>
  <c r="R1818" i="1"/>
  <c r="AC1821" i="1"/>
  <c r="G1821" i="1"/>
  <c r="F1820" i="1"/>
  <c r="J1820" i="1" s="1"/>
  <c r="J1819" i="1"/>
  <c r="N1822" i="1"/>
  <c r="AG1815" i="1"/>
  <c r="AE1820" i="1"/>
  <c r="AF1819" i="1"/>
  <c r="Z1844" i="1"/>
  <c r="AA1844" i="1" s="1"/>
  <c r="AH1844" i="1" s="1"/>
  <c r="C1845" i="1"/>
  <c r="AJ1845" i="1"/>
  <c r="Y1844" i="1"/>
  <c r="I1845" i="1"/>
  <c r="H1845" i="1" s="1"/>
  <c r="E1844" i="1"/>
  <c r="AB1849" i="1"/>
  <c r="T1820" i="1"/>
  <c r="S1821" i="1"/>
  <c r="U1820" i="1"/>
  <c r="X1845" i="1"/>
  <c r="K1845" i="1"/>
  <c r="A1846" i="1"/>
  <c r="AG1817" i="1" l="1"/>
  <c r="B1815" i="1"/>
  <c r="O1820" i="1"/>
  <c r="V1818" i="1"/>
  <c r="AG1816" i="1"/>
  <c r="N1823" i="1"/>
  <c r="F1821" i="1"/>
  <c r="R1819" i="1"/>
  <c r="AC1822" i="1"/>
  <c r="G1822" i="1"/>
  <c r="AE1821" i="1"/>
  <c r="L1825" i="1"/>
  <c r="M1824" i="1"/>
  <c r="P1824" i="1"/>
  <c r="Q1824" i="1"/>
  <c r="AF1820" i="1"/>
  <c r="Y1845" i="1"/>
  <c r="I1846" i="1"/>
  <c r="H1846" i="1" s="1"/>
  <c r="Z1845" i="1"/>
  <c r="AA1845" i="1" s="1"/>
  <c r="AH1845" i="1" s="1"/>
  <c r="C1846" i="1"/>
  <c r="AJ1846" i="1"/>
  <c r="T1821" i="1"/>
  <c r="S1822" i="1"/>
  <c r="U1821" i="1"/>
  <c r="X1846" i="1"/>
  <c r="K1846" i="1"/>
  <c r="A1847" i="1"/>
  <c r="AB1850" i="1"/>
  <c r="E1845" i="1"/>
  <c r="B1817" i="1" l="1"/>
  <c r="O1821" i="1"/>
  <c r="J1821" i="1"/>
  <c r="W1818" i="1"/>
  <c r="N1824" i="1"/>
  <c r="F1822" i="1"/>
  <c r="G1823" i="1"/>
  <c r="AC1823" i="1"/>
  <c r="R1820" i="1"/>
  <c r="AE1822" i="1"/>
  <c r="M1825" i="1"/>
  <c r="P1825" i="1"/>
  <c r="Q1825" i="1"/>
  <c r="L1826" i="1"/>
  <c r="B1816" i="1"/>
  <c r="V1819" i="1"/>
  <c r="T1822" i="1"/>
  <c r="S1823" i="1"/>
  <c r="U1822" i="1"/>
  <c r="C1847" i="1"/>
  <c r="Y1846" i="1"/>
  <c r="AJ1847" i="1"/>
  <c r="I1847" i="1"/>
  <c r="H1847" i="1" s="1"/>
  <c r="Z1846" i="1"/>
  <c r="AA1846" i="1" s="1"/>
  <c r="AH1846" i="1" s="1"/>
  <c r="AF1821" i="1"/>
  <c r="AB1851" i="1"/>
  <c r="A1848" i="1"/>
  <c r="X1847" i="1"/>
  <c r="K1847" i="1"/>
  <c r="E1846" i="1"/>
  <c r="J1822" i="1" l="1"/>
  <c r="O1822" i="1"/>
  <c r="R1822" i="1" s="1"/>
  <c r="V1822" i="1" s="1"/>
  <c r="G1824" i="1"/>
  <c r="AC1824" i="1"/>
  <c r="M1826" i="1"/>
  <c r="L1827" i="1"/>
  <c r="AG1818" i="1"/>
  <c r="F1823" i="1"/>
  <c r="AE1823" i="1"/>
  <c r="N1825" i="1"/>
  <c r="R1821" i="1"/>
  <c r="W1819" i="1"/>
  <c r="V1820" i="1"/>
  <c r="X1848" i="1"/>
  <c r="K1848" i="1"/>
  <c r="A1849" i="1"/>
  <c r="AB1852" i="1"/>
  <c r="I1848" i="1"/>
  <c r="H1848" i="1" s="1"/>
  <c r="Z1847" i="1"/>
  <c r="AA1847" i="1" s="1"/>
  <c r="AH1847" i="1" s="1"/>
  <c r="C1848" i="1"/>
  <c r="Y1847" i="1"/>
  <c r="AJ1848" i="1"/>
  <c r="AF1822" i="1"/>
  <c r="E1847" i="1"/>
  <c r="T1823" i="1"/>
  <c r="S1824" i="1"/>
  <c r="U1823" i="1"/>
  <c r="M1827" i="1" l="1"/>
  <c r="L1828" i="1"/>
  <c r="N1826" i="1"/>
  <c r="AG1819" i="1"/>
  <c r="W1820" i="1"/>
  <c r="V1821" i="1"/>
  <c r="O1823" i="1"/>
  <c r="J1823" i="1"/>
  <c r="AE1824" i="1"/>
  <c r="B1818" i="1"/>
  <c r="F1824" i="1"/>
  <c r="AC1825" i="1"/>
  <c r="G1825" i="1"/>
  <c r="Z1848" i="1"/>
  <c r="AA1848" i="1" s="1"/>
  <c r="AH1848" i="1" s="1"/>
  <c r="C1849" i="1"/>
  <c r="AJ1849" i="1"/>
  <c r="Y1848" i="1"/>
  <c r="I1849" i="1"/>
  <c r="H1849" i="1" s="1"/>
  <c r="T1824" i="1"/>
  <c r="S1825" i="1"/>
  <c r="U1824" i="1"/>
  <c r="E1848" i="1"/>
  <c r="AB1853" i="1"/>
  <c r="X1849" i="1"/>
  <c r="K1849" i="1"/>
  <c r="A1850" i="1"/>
  <c r="AF1823" i="1"/>
  <c r="W1822" i="1"/>
  <c r="W1821" i="1" l="1"/>
  <c r="AC1826" i="1"/>
  <c r="G1826" i="1"/>
  <c r="AE1825" i="1"/>
  <c r="AG1820" i="1"/>
  <c r="L1829" i="1"/>
  <c r="M1828" i="1"/>
  <c r="F1825" i="1"/>
  <c r="J1825" i="1" s="1"/>
  <c r="O1824" i="1"/>
  <c r="J1824" i="1"/>
  <c r="R1823" i="1"/>
  <c r="B1819" i="1"/>
  <c r="N1827" i="1"/>
  <c r="Y1849" i="1"/>
  <c r="C1850" i="1"/>
  <c r="AJ1850" i="1"/>
  <c r="Z1849" i="1"/>
  <c r="AA1849" i="1" s="1"/>
  <c r="AH1849" i="1" s="1"/>
  <c r="I1850" i="1"/>
  <c r="H1850" i="1" s="1"/>
  <c r="E1849" i="1"/>
  <c r="AF1824" i="1"/>
  <c r="AG1822" i="1"/>
  <c r="A1851" i="1"/>
  <c r="K1850" i="1"/>
  <c r="X1850" i="1"/>
  <c r="AB1854" i="1"/>
  <c r="T1825" i="1"/>
  <c r="S1826" i="1"/>
  <c r="U1825" i="1"/>
  <c r="B1820" i="1" l="1"/>
  <c r="N1828" i="1"/>
  <c r="R1824" i="1"/>
  <c r="M1829" i="1"/>
  <c r="L1830" i="1"/>
  <c r="F1826" i="1"/>
  <c r="G1827" i="1"/>
  <c r="AC1827" i="1"/>
  <c r="O1825" i="1"/>
  <c r="AE1826" i="1"/>
  <c r="AG1821" i="1"/>
  <c r="V1823" i="1"/>
  <c r="U1826" i="1"/>
  <c r="T1826" i="1"/>
  <c r="S1827" i="1"/>
  <c r="AB1855" i="1"/>
  <c r="A1852" i="1"/>
  <c r="X1851" i="1"/>
  <c r="K1851" i="1"/>
  <c r="AF1825" i="1"/>
  <c r="AA1825" i="1"/>
  <c r="I1851" i="1"/>
  <c r="H1851" i="1" s="1"/>
  <c r="Z1850" i="1"/>
  <c r="AA1850" i="1" s="1"/>
  <c r="AH1850" i="1" s="1"/>
  <c r="C1851" i="1"/>
  <c r="AJ1851" i="1"/>
  <c r="Y1850" i="1"/>
  <c r="B1822" i="1"/>
  <c r="E1850" i="1"/>
  <c r="J1826" i="1" l="1"/>
  <c r="O1826" i="1"/>
  <c r="B1821" i="1"/>
  <c r="AE1827" i="1"/>
  <c r="L1831" i="1"/>
  <c r="M1830" i="1"/>
  <c r="N1829" i="1"/>
  <c r="W1823" i="1"/>
  <c r="F1827" i="1"/>
  <c r="V1824" i="1"/>
  <c r="P1826" i="1"/>
  <c r="R1825" i="1"/>
  <c r="AC1828" i="1"/>
  <c r="G1828" i="1"/>
  <c r="E1851" i="1"/>
  <c r="AB1856" i="1"/>
  <c r="AF1826" i="1"/>
  <c r="AH1825" i="1"/>
  <c r="AJ1852" i="1"/>
  <c r="Z1851" i="1"/>
  <c r="AA1851" i="1" s="1"/>
  <c r="AH1851" i="1" s="1"/>
  <c r="I1852" i="1"/>
  <c r="H1852" i="1" s="1"/>
  <c r="C1852" i="1"/>
  <c r="Y1851" i="1"/>
  <c r="X1852" i="1"/>
  <c r="A1853" i="1"/>
  <c r="K1852" i="1"/>
  <c r="U1827" i="1"/>
  <c r="T1827" i="1"/>
  <c r="S1828" i="1"/>
  <c r="V1825" i="1" l="1"/>
  <c r="O1827" i="1"/>
  <c r="J1827" i="1"/>
  <c r="Q1826" i="1"/>
  <c r="P1827" i="1"/>
  <c r="AG1823" i="1"/>
  <c r="M1831" i="1"/>
  <c r="N1831" i="1" s="1"/>
  <c r="AC1831" i="1" s="1"/>
  <c r="AE1831" i="1" s="1"/>
  <c r="L1832" i="1"/>
  <c r="G1829" i="1"/>
  <c r="AC1829" i="1"/>
  <c r="F1828" i="1"/>
  <c r="W1824" i="1"/>
  <c r="AE1828" i="1"/>
  <c r="N1830" i="1"/>
  <c r="U1828" i="1"/>
  <c r="T1828" i="1"/>
  <c r="S1829" i="1"/>
  <c r="AF1827" i="1"/>
  <c r="K1853" i="1"/>
  <c r="X1853" i="1"/>
  <c r="A1854" i="1"/>
  <c r="E1852" i="1"/>
  <c r="Y1852" i="1"/>
  <c r="AJ1853" i="1"/>
  <c r="I1853" i="1"/>
  <c r="H1853" i="1" s="1"/>
  <c r="Z1852" i="1"/>
  <c r="AA1852" i="1" s="1"/>
  <c r="AH1852" i="1" s="1"/>
  <c r="C1853" i="1"/>
  <c r="AB1857" i="1"/>
  <c r="B1823" i="1" l="1"/>
  <c r="AE1829" i="1"/>
  <c r="J1828" i="1"/>
  <c r="F1829" i="1"/>
  <c r="G1830" i="1"/>
  <c r="AC1830" i="1"/>
  <c r="AG1824" i="1"/>
  <c r="P1828" i="1"/>
  <c r="M1832" i="1"/>
  <c r="N1832" i="1" s="1"/>
  <c r="L1833" i="1"/>
  <c r="W1825" i="1"/>
  <c r="Q1827" i="1"/>
  <c r="R1826" i="1"/>
  <c r="O1828" i="1"/>
  <c r="E1853" i="1"/>
  <c r="X1854" i="1"/>
  <c r="K1854" i="1"/>
  <c r="A1855" i="1"/>
  <c r="AF1828" i="1"/>
  <c r="AB1858" i="1"/>
  <c r="Z1853" i="1"/>
  <c r="AA1853" i="1" s="1"/>
  <c r="AH1853" i="1" s="1"/>
  <c r="I1854" i="1"/>
  <c r="H1854" i="1" s="1"/>
  <c r="Y1853" i="1"/>
  <c r="C1854" i="1"/>
  <c r="AJ1854" i="1"/>
  <c r="U1829" i="1"/>
  <c r="T1829" i="1"/>
  <c r="S1830" i="1"/>
  <c r="AG1825" i="1" l="1"/>
  <c r="B1824" i="1"/>
  <c r="J1829" i="1"/>
  <c r="L1834" i="1"/>
  <c r="M1833" i="1"/>
  <c r="N1833" i="1" s="1"/>
  <c r="AC1832" i="1"/>
  <c r="AE1832" i="1" s="1"/>
  <c r="AE1830" i="1"/>
  <c r="V1826" i="1"/>
  <c r="R1827" i="1"/>
  <c r="Q1828" i="1"/>
  <c r="O1829" i="1"/>
  <c r="G1831" i="1"/>
  <c r="F1830" i="1"/>
  <c r="P1829" i="1"/>
  <c r="AF1829" i="1"/>
  <c r="A1856" i="1"/>
  <c r="X1855" i="1"/>
  <c r="K1855" i="1"/>
  <c r="U1830" i="1"/>
  <c r="T1830" i="1"/>
  <c r="S1831" i="1"/>
  <c r="AB1859" i="1"/>
  <c r="AJ1855" i="1"/>
  <c r="Y1854" i="1"/>
  <c r="I1855" i="1"/>
  <c r="H1855" i="1" s="1"/>
  <c r="Z1854" i="1"/>
  <c r="AA1854" i="1" s="1"/>
  <c r="AH1854" i="1" s="1"/>
  <c r="C1855" i="1"/>
  <c r="E1854" i="1"/>
  <c r="B1825" i="1" l="1"/>
  <c r="Q1829" i="1"/>
  <c r="V1827" i="1"/>
  <c r="O1830" i="1"/>
  <c r="J1830" i="1"/>
  <c r="F1831" i="1"/>
  <c r="R1828" i="1"/>
  <c r="G1832" i="1"/>
  <c r="AC1833" i="1"/>
  <c r="AE1833" i="1" s="1"/>
  <c r="P1830" i="1"/>
  <c r="W1826" i="1"/>
  <c r="M1834" i="1"/>
  <c r="N1834" i="1" s="1"/>
  <c r="L1835" i="1"/>
  <c r="AB1860" i="1"/>
  <c r="K1856" i="1"/>
  <c r="X1856" i="1"/>
  <c r="A1857" i="1"/>
  <c r="U1831" i="1"/>
  <c r="T1831" i="1"/>
  <c r="AF1831" i="1" s="1"/>
  <c r="S1832" i="1"/>
  <c r="E1855" i="1"/>
  <c r="AF1830" i="1"/>
  <c r="Z1855" i="1"/>
  <c r="AA1855" i="1" s="1"/>
  <c r="AH1855" i="1" s="1"/>
  <c r="AJ1856" i="1"/>
  <c r="I1856" i="1"/>
  <c r="H1856" i="1" s="1"/>
  <c r="Y1855" i="1"/>
  <c r="C1856" i="1"/>
  <c r="F1832" i="1" l="1"/>
  <c r="O1832" i="1" s="1"/>
  <c r="G1833" i="1"/>
  <c r="G1834" i="1" s="1"/>
  <c r="AC1834" i="1"/>
  <c r="AE1834" i="1" s="1"/>
  <c r="AG1826" i="1"/>
  <c r="V1828" i="1"/>
  <c r="W1827" i="1"/>
  <c r="O1831" i="1"/>
  <c r="J1831" i="1"/>
  <c r="R1829" i="1"/>
  <c r="Q1830" i="1"/>
  <c r="M1835" i="1"/>
  <c r="N1835" i="1" s="1"/>
  <c r="L1836" i="1"/>
  <c r="P1831" i="1"/>
  <c r="P1832" i="1" s="1"/>
  <c r="P1833" i="1" s="1"/>
  <c r="P1834" i="1" s="1"/>
  <c r="P1835" i="1" s="1"/>
  <c r="I1857" i="1"/>
  <c r="H1857" i="1" s="1"/>
  <c r="Z1856" i="1"/>
  <c r="AA1856" i="1" s="1"/>
  <c r="AH1856" i="1" s="1"/>
  <c r="C1857" i="1"/>
  <c r="Y1856" i="1"/>
  <c r="AJ1857" i="1"/>
  <c r="U1832" i="1"/>
  <c r="T1832" i="1"/>
  <c r="AF1832" i="1" s="1"/>
  <c r="S1833" i="1"/>
  <c r="AB1861" i="1"/>
  <c r="E1856" i="1"/>
  <c r="K1857" i="1"/>
  <c r="A1858" i="1"/>
  <c r="X1857" i="1"/>
  <c r="J1832" i="1" l="1"/>
  <c r="F1833" i="1"/>
  <c r="O1833" i="1" s="1"/>
  <c r="B1826" i="1"/>
  <c r="W1828" i="1"/>
  <c r="L1837" i="1"/>
  <c r="M1836" i="1"/>
  <c r="N1836" i="1" s="1"/>
  <c r="P1836" i="1"/>
  <c r="AC1835" i="1"/>
  <c r="AE1835" i="1" s="1"/>
  <c r="G1835" i="1"/>
  <c r="R1830" i="1"/>
  <c r="Q1831" i="1"/>
  <c r="AG1827" i="1"/>
  <c r="V1829" i="1"/>
  <c r="AB1862" i="1"/>
  <c r="Z1857" i="1"/>
  <c r="C1858" i="1"/>
  <c r="Y1857" i="1"/>
  <c r="AJ1858" i="1"/>
  <c r="I1858" i="1"/>
  <c r="H1858" i="1" s="1"/>
  <c r="U1833" i="1"/>
  <c r="T1833" i="1"/>
  <c r="AF1833" i="1" s="1"/>
  <c r="S1834" i="1"/>
  <c r="X1858" i="1"/>
  <c r="K1858" i="1"/>
  <c r="A1859" i="1"/>
  <c r="E1857" i="1"/>
  <c r="F1834" i="1" l="1"/>
  <c r="J1834" i="1" s="1"/>
  <c r="J1833" i="1"/>
  <c r="W1829" i="1"/>
  <c r="Q1832" i="1"/>
  <c r="R1831" i="1"/>
  <c r="V1831" i="1" s="1"/>
  <c r="W1831" i="1" s="1"/>
  <c r="AG1831" i="1" s="1"/>
  <c r="B1831" i="1" s="1"/>
  <c r="AC1836" i="1"/>
  <c r="AE1836" i="1" s="1"/>
  <c r="G1836" i="1"/>
  <c r="V1830" i="1"/>
  <c r="B1827" i="1"/>
  <c r="L1838" i="1"/>
  <c r="P1837" i="1"/>
  <c r="M1837" i="1"/>
  <c r="N1837" i="1" s="1"/>
  <c r="AG1828" i="1"/>
  <c r="K1859" i="1"/>
  <c r="A1860" i="1"/>
  <c r="X1859" i="1"/>
  <c r="Y1858" i="1"/>
  <c r="AJ1859" i="1"/>
  <c r="I1859" i="1"/>
  <c r="H1859" i="1" s="1"/>
  <c r="Z1858" i="1"/>
  <c r="AA1858" i="1" s="1"/>
  <c r="AH1858" i="1" s="1"/>
  <c r="C1859" i="1"/>
  <c r="U1834" i="1"/>
  <c r="T1834" i="1"/>
  <c r="AF1834" i="1" s="1"/>
  <c r="S1835" i="1"/>
  <c r="AB1863" i="1"/>
  <c r="F1835" i="1" l="1"/>
  <c r="O1835" i="1" s="1"/>
  <c r="O1834" i="1"/>
  <c r="AC1837" i="1"/>
  <c r="AE1837" i="1" s="1"/>
  <c r="G1837" i="1"/>
  <c r="W1830" i="1"/>
  <c r="Q1833" i="1"/>
  <c r="R1832" i="1"/>
  <c r="V1832" i="1" s="1"/>
  <c r="W1832" i="1" s="1"/>
  <c r="AG1829" i="1"/>
  <c r="L1839" i="1"/>
  <c r="M1838" i="1"/>
  <c r="N1838" i="1" s="1"/>
  <c r="P1838" i="1"/>
  <c r="B1828" i="1"/>
  <c r="U1835" i="1"/>
  <c r="T1835" i="1"/>
  <c r="AF1835" i="1" s="1"/>
  <c r="S1836" i="1"/>
  <c r="AJ1860" i="1"/>
  <c r="Z1859" i="1"/>
  <c r="AA1859" i="1" s="1"/>
  <c r="AH1859" i="1" s="1"/>
  <c r="I1860" i="1"/>
  <c r="H1860" i="1" s="1"/>
  <c r="C1860" i="1"/>
  <c r="Y1859" i="1"/>
  <c r="AB1864" i="1"/>
  <c r="A1861" i="1"/>
  <c r="X1860" i="1"/>
  <c r="K1860" i="1"/>
  <c r="F1836" i="1" l="1"/>
  <c r="O1836" i="1" s="1"/>
  <c r="J1835" i="1"/>
  <c r="B1829" i="1"/>
  <c r="AG1830" i="1"/>
  <c r="G1838" i="1"/>
  <c r="AC1838" i="1"/>
  <c r="AE1838" i="1" s="1"/>
  <c r="AG1832" i="1"/>
  <c r="B1832" i="1" s="1"/>
  <c r="M1839" i="1"/>
  <c r="N1839" i="1" s="1"/>
  <c r="P1839" i="1"/>
  <c r="L1840" i="1"/>
  <c r="Q1834" i="1"/>
  <c r="R1833" i="1"/>
  <c r="V1833" i="1" s="1"/>
  <c r="W1833" i="1" s="1"/>
  <c r="AB1865" i="1"/>
  <c r="U1836" i="1"/>
  <c r="T1836" i="1"/>
  <c r="AF1836" i="1" s="1"/>
  <c r="S1837" i="1"/>
  <c r="A1862" i="1"/>
  <c r="X1861" i="1"/>
  <c r="K1861" i="1"/>
  <c r="AJ1861" i="1"/>
  <c r="Y1860" i="1"/>
  <c r="I1861" i="1"/>
  <c r="H1861" i="1" s="1"/>
  <c r="Z1860" i="1"/>
  <c r="AA1860" i="1" s="1"/>
  <c r="AH1860" i="1" s="1"/>
  <c r="C1861" i="1"/>
  <c r="F1837" i="1" l="1"/>
  <c r="O1837" i="1" s="1"/>
  <c r="J1836" i="1"/>
  <c r="G1839" i="1"/>
  <c r="AC1839" i="1"/>
  <c r="AE1839" i="1" s="1"/>
  <c r="AG1833" i="1"/>
  <c r="B1833" i="1" s="1"/>
  <c r="Q1835" i="1"/>
  <c r="R1834" i="1"/>
  <c r="V1834" i="1" s="1"/>
  <c r="W1834" i="1" s="1"/>
  <c r="AG1834" i="1" s="1"/>
  <c r="B1834" i="1" s="1"/>
  <c r="M1840" i="1"/>
  <c r="N1840" i="1" s="1"/>
  <c r="P1840" i="1"/>
  <c r="L1841" i="1"/>
  <c r="B1830" i="1"/>
  <c r="U1837" i="1"/>
  <c r="T1837" i="1"/>
  <c r="AF1837" i="1" s="1"/>
  <c r="S1838" i="1"/>
  <c r="Z1861" i="1"/>
  <c r="AA1861" i="1" s="1"/>
  <c r="AH1861" i="1" s="1"/>
  <c r="C1862" i="1"/>
  <c r="AJ1862" i="1"/>
  <c r="Y1861" i="1"/>
  <c r="I1862" i="1"/>
  <c r="H1862" i="1" s="1"/>
  <c r="A1863" i="1"/>
  <c r="X1862" i="1"/>
  <c r="K1862" i="1"/>
  <c r="AB1866" i="1"/>
  <c r="J1837" i="1" l="1"/>
  <c r="F1838" i="1"/>
  <c r="O1838" i="1" s="1"/>
  <c r="P1841" i="1"/>
  <c r="L1842" i="1"/>
  <c r="M1841" i="1"/>
  <c r="N1841" i="1" s="1"/>
  <c r="Q1836" i="1"/>
  <c r="R1835" i="1"/>
  <c r="V1835" i="1" s="1"/>
  <c r="W1835" i="1" s="1"/>
  <c r="AG1835" i="1" s="1"/>
  <c r="B1835" i="1" s="1"/>
  <c r="AC1840" i="1"/>
  <c r="AE1840" i="1" s="1"/>
  <c r="G1840" i="1"/>
  <c r="X1863" i="1"/>
  <c r="K1863" i="1"/>
  <c r="A1864" i="1"/>
  <c r="U1838" i="1"/>
  <c r="T1838" i="1"/>
  <c r="AF1838" i="1" s="1"/>
  <c r="S1839" i="1"/>
  <c r="C1863" i="1"/>
  <c r="Y1862" i="1"/>
  <c r="AJ1863" i="1"/>
  <c r="I1863" i="1"/>
  <c r="H1863" i="1" s="1"/>
  <c r="Z1862" i="1"/>
  <c r="AA1862" i="1" s="1"/>
  <c r="AH1862" i="1" s="1"/>
  <c r="AB1867" i="1"/>
  <c r="F1839" i="1" l="1"/>
  <c r="O1839" i="1" s="1"/>
  <c r="J1838" i="1"/>
  <c r="Q1837" i="1"/>
  <c r="R1836" i="1"/>
  <c r="V1836" i="1" s="1"/>
  <c r="W1836" i="1" s="1"/>
  <c r="AG1836" i="1" s="1"/>
  <c r="B1836" i="1" s="1"/>
  <c r="G1841" i="1"/>
  <c r="AC1841" i="1"/>
  <c r="AE1841" i="1" s="1"/>
  <c r="L1843" i="1"/>
  <c r="P1842" i="1"/>
  <c r="M1842" i="1"/>
  <c r="N1842" i="1" s="1"/>
  <c r="U1839" i="1"/>
  <c r="T1839" i="1"/>
  <c r="AF1839" i="1" s="1"/>
  <c r="S1840" i="1"/>
  <c r="AB1868" i="1"/>
  <c r="X1864" i="1"/>
  <c r="K1864" i="1"/>
  <c r="A1865" i="1"/>
  <c r="I1864" i="1"/>
  <c r="H1864" i="1" s="1"/>
  <c r="Z1863" i="1"/>
  <c r="AA1863" i="1" s="1"/>
  <c r="AH1863" i="1" s="1"/>
  <c r="C1864" i="1"/>
  <c r="Y1863" i="1"/>
  <c r="AJ1864" i="1"/>
  <c r="F1840" i="1" l="1"/>
  <c r="O1840" i="1" s="1"/>
  <c r="J1839" i="1"/>
  <c r="AC1842" i="1"/>
  <c r="AE1842" i="1" s="1"/>
  <c r="G1842" i="1"/>
  <c r="P1843" i="1"/>
  <c r="L1844" i="1"/>
  <c r="M1843" i="1"/>
  <c r="N1843" i="1" s="1"/>
  <c r="Q1838" i="1"/>
  <c r="R1837" i="1"/>
  <c r="V1837" i="1" s="1"/>
  <c r="W1837" i="1" s="1"/>
  <c r="X1865" i="1"/>
  <c r="K1865" i="1"/>
  <c r="A1866" i="1"/>
  <c r="U1840" i="1"/>
  <c r="T1840" i="1"/>
  <c r="AF1840" i="1" s="1"/>
  <c r="S1841" i="1"/>
  <c r="C1865" i="1"/>
  <c r="Y1864" i="1"/>
  <c r="AJ1865" i="1"/>
  <c r="I1865" i="1"/>
  <c r="H1865" i="1" s="1"/>
  <c r="Z1864" i="1"/>
  <c r="AA1864" i="1" s="1"/>
  <c r="AH1864" i="1" s="1"/>
  <c r="AB1869" i="1"/>
  <c r="J1840" i="1" l="1"/>
  <c r="F1841" i="1"/>
  <c r="O1841" i="1" s="1"/>
  <c r="AG1837" i="1"/>
  <c r="B1837" i="1" s="1"/>
  <c r="Q1839" i="1"/>
  <c r="R1838" i="1"/>
  <c r="V1838" i="1" s="1"/>
  <c r="W1838" i="1" s="1"/>
  <c r="AG1838" i="1" s="1"/>
  <c r="B1838" i="1" s="1"/>
  <c r="G1843" i="1"/>
  <c r="AC1843" i="1"/>
  <c r="AE1843" i="1" s="1"/>
  <c r="M1844" i="1"/>
  <c r="N1844" i="1" s="1"/>
  <c r="P1844" i="1"/>
  <c r="L1845" i="1"/>
  <c r="AB1870" i="1"/>
  <c r="AJ1866" i="1"/>
  <c r="Z1865" i="1"/>
  <c r="AA1865" i="1" s="1"/>
  <c r="AH1865" i="1" s="1"/>
  <c r="I1866" i="1"/>
  <c r="H1866" i="1" s="1"/>
  <c r="C1866" i="1"/>
  <c r="Y1865" i="1"/>
  <c r="U1841" i="1"/>
  <c r="T1841" i="1"/>
  <c r="AF1841" i="1" s="1"/>
  <c r="S1842" i="1"/>
  <c r="K1866" i="1"/>
  <c r="A1867" i="1"/>
  <c r="X1866" i="1"/>
  <c r="J1841" i="1" l="1"/>
  <c r="F1842" i="1"/>
  <c r="O1842" i="1" s="1"/>
  <c r="Q1840" i="1"/>
  <c r="R1839" i="1"/>
  <c r="V1839" i="1" s="1"/>
  <c r="W1839" i="1" s="1"/>
  <c r="AG1839" i="1" s="1"/>
  <c r="B1839" i="1" s="1"/>
  <c r="L1846" i="1"/>
  <c r="M1845" i="1"/>
  <c r="N1845" i="1" s="1"/>
  <c r="P1845" i="1"/>
  <c r="AC1844" i="1"/>
  <c r="AE1844" i="1" s="1"/>
  <c r="G1844" i="1"/>
  <c r="AB1871" i="1"/>
  <c r="AJ1867" i="1"/>
  <c r="Y1866" i="1"/>
  <c r="I1867" i="1"/>
  <c r="H1867" i="1" s="1"/>
  <c r="Z1866" i="1"/>
  <c r="AA1866" i="1" s="1"/>
  <c r="AH1866" i="1" s="1"/>
  <c r="C1867" i="1"/>
  <c r="K1867" i="1"/>
  <c r="A1868" i="1"/>
  <c r="X1867" i="1"/>
  <c r="U1842" i="1"/>
  <c r="T1842" i="1"/>
  <c r="AF1842" i="1" s="1"/>
  <c r="S1843" i="1"/>
  <c r="J1842" i="1" l="1"/>
  <c r="F1843" i="1"/>
  <c r="J1843" i="1" s="1"/>
  <c r="AC1845" i="1"/>
  <c r="AE1845" i="1" s="1"/>
  <c r="G1845" i="1"/>
  <c r="M1846" i="1"/>
  <c r="N1846" i="1" s="1"/>
  <c r="L1847" i="1"/>
  <c r="P1846" i="1"/>
  <c r="Q1841" i="1"/>
  <c r="R1840" i="1"/>
  <c r="V1840" i="1" s="1"/>
  <c r="W1840" i="1" s="1"/>
  <c r="I1868" i="1"/>
  <c r="H1868" i="1" s="1"/>
  <c r="Z1867" i="1"/>
  <c r="AA1867" i="1" s="1"/>
  <c r="AH1867" i="1" s="1"/>
  <c r="C1868" i="1"/>
  <c r="Y1867" i="1"/>
  <c r="AJ1868" i="1"/>
  <c r="AB1872" i="1"/>
  <c r="U1843" i="1"/>
  <c r="T1843" i="1"/>
  <c r="AF1843" i="1" s="1"/>
  <c r="S1844" i="1"/>
  <c r="A1869" i="1"/>
  <c r="K1868" i="1"/>
  <c r="X1868" i="1"/>
  <c r="O1843" i="1" l="1"/>
  <c r="F1844" i="1"/>
  <c r="J1844" i="1" s="1"/>
  <c r="L1848" i="1"/>
  <c r="P1847" i="1"/>
  <c r="M1847" i="1"/>
  <c r="N1847" i="1" s="1"/>
  <c r="G1846" i="1"/>
  <c r="AC1846" i="1"/>
  <c r="AE1846" i="1" s="1"/>
  <c r="AG1840" i="1"/>
  <c r="B1840" i="1" s="1"/>
  <c r="Q1842" i="1"/>
  <c r="R1841" i="1"/>
  <c r="V1841" i="1" s="1"/>
  <c r="W1841" i="1" s="1"/>
  <c r="AB1873" i="1"/>
  <c r="C1869" i="1"/>
  <c r="Y1868" i="1"/>
  <c r="AJ1869" i="1"/>
  <c r="I1869" i="1"/>
  <c r="H1869" i="1" s="1"/>
  <c r="Z1868" i="1"/>
  <c r="AA1868" i="1" s="1"/>
  <c r="AH1868" i="1" s="1"/>
  <c r="U1844" i="1"/>
  <c r="T1844" i="1"/>
  <c r="AF1844" i="1" s="1"/>
  <c r="S1845" i="1"/>
  <c r="X1869" i="1"/>
  <c r="K1869" i="1"/>
  <c r="A1870" i="1"/>
  <c r="O1844" i="1" l="1"/>
  <c r="F1845" i="1"/>
  <c r="O1845" i="1" s="1"/>
  <c r="G1847" i="1"/>
  <c r="AC1847" i="1"/>
  <c r="AE1847" i="1" s="1"/>
  <c r="AG1841" i="1"/>
  <c r="B1841" i="1" s="1"/>
  <c r="Q1843" i="1"/>
  <c r="R1842" i="1"/>
  <c r="V1842" i="1" s="1"/>
  <c r="W1842" i="1" s="1"/>
  <c r="AG1842" i="1" s="1"/>
  <c r="B1842" i="1" s="1"/>
  <c r="P1848" i="1"/>
  <c r="L1849" i="1"/>
  <c r="M1848" i="1"/>
  <c r="N1848" i="1" s="1"/>
  <c r="Z1869" i="1"/>
  <c r="AA1869" i="1" s="1"/>
  <c r="AH1869" i="1" s="1"/>
  <c r="C1870" i="1"/>
  <c r="AJ1870" i="1"/>
  <c r="Y1869" i="1"/>
  <c r="I1870" i="1"/>
  <c r="H1870" i="1" s="1"/>
  <c r="A1871" i="1"/>
  <c r="X1870" i="1"/>
  <c r="K1870" i="1"/>
  <c r="U1845" i="1"/>
  <c r="T1845" i="1"/>
  <c r="AF1845" i="1" s="1"/>
  <c r="S1846" i="1"/>
  <c r="AB1874" i="1"/>
  <c r="F1846" i="1" l="1"/>
  <c r="O1846" i="1" s="1"/>
  <c r="J1845" i="1"/>
  <c r="L1850" i="1"/>
  <c r="P1849" i="1"/>
  <c r="M1849" i="1"/>
  <c r="N1849" i="1" s="1"/>
  <c r="G1848" i="1"/>
  <c r="AC1848" i="1"/>
  <c r="AE1848" i="1" s="1"/>
  <c r="Q1844" i="1"/>
  <c r="R1843" i="1"/>
  <c r="V1843" i="1" s="1"/>
  <c r="W1843" i="1" s="1"/>
  <c r="AB1875" i="1"/>
  <c r="AJ1871" i="1"/>
  <c r="Y1870" i="1"/>
  <c r="I1871" i="1"/>
  <c r="H1871" i="1" s="1"/>
  <c r="C1871" i="1"/>
  <c r="Z1870" i="1"/>
  <c r="AA1870" i="1" s="1"/>
  <c r="AH1870" i="1" s="1"/>
  <c r="K1871" i="1"/>
  <c r="A1872" i="1"/>
  <c r="X1871" i="1"/>
  <c r="U1846" i="1"/>
  <c r="T1846" i="1"/>
  <c r="AF1846" i="1" s="1"/>
  <c r="S1847" i="1"/>
  <c r="F1847" i="1" l="1"/>
  <c r="J1847" i="1" s="1"/>
  <c r="J1846" i="1"/>
  <c r="AC1849" i="1"/>
  <c r="AE1849" i="1" s="1"/>
  <c r="G1849" i="1"/>
  <c r="Q1845" i="1"/>
  <c r="R1844" i="1"/>
  <c r="V1844" i="1" s="1"/>
  <c r="W1844" i="1" s="1"/>
  <c r="AG1843" i="1"/>
  <c r="B1843" i="1" s="1"/>
  <c r="M1850" i="1"/>
  <c r="N1850" i="1" s="1"/>
  <c r="P1850" i="1"/>
  <c r="L1851" i="1"/>
  <c r="U1847" i="1"/>
  <c r="T1847" i="1"/>
  <c r="AF1847" i="1" s="1"/>
  <c r="S1848" i="1"/>
  <c r="K1872" i="1"/>
  <c r="X1872" i="1"/>
  <c r="A1873" i="1"/>
  <c r="AB1876" i="1"/>
  <c r="Z1871" i="1"/>
  <c r="AA1871" i="1" s="1"/>
  <c r="AH1871" i="1" s="1"/>
  <c r="C1872" i="1"/>
  <c r="Y1871" i="1"/>
  <c r="AJ1872" i="1"/>
  <c r="I1872" i="1"/>
  <c r="H1872" i="1" s="1"/>
  <c r="O1847" i="1" l="1"/>
  <c r="F1848" i="1"/>
  <c r="J1848" i="1" s="1"/>
  <c r="AG1844" i="1"/>
  <c r="B1844" i="1" s="1"/>
  <c r="M1851" i="1"/>
  <c r="N1851" i="1" s="1"/>
  <c r="P1851" i="1"/>
  <c r="L1852" i="1"/>
  <c r="Q1846" i="1"/>
  <c r="R1845" i="1"/>
  <c r="V1845" i="1" s="1"/>
  <c r="W1845" i="1" s="1"/>
  <c r="AC1850" i="1"/>
  <c r="AE1850" i="1" s="1"/>
  <c r="G1850" i="1"/>
  <c r="Y1872" i="1"/>
  <c r="C1873" i="1"/>
  <c r="AJ1873" i="1"/>
  <c r="Z1872" i="1"/>
  <c r="AA1872" i="1" s="1"/>
  <c r="AH1872" i="1" s="1"/>
  <c r="I1873" i="1"/>
  <c r="H1873" i="1" s="1"/>
  <c r="AB1877" i="1"/>
  <c r="X1873" i="1"/>
  <c r="K1873" i="1"/>
  <c r="A1874" i="1"/>
  <c r="U1848" i="1"/>
  <c r="T1848" i="1"/>
  <c r="AF1848" i="1" s="1"/>
  <c r="S1849" i="1"/>
  <c r="O1848" i="1" l="1"/>
  <c r="F1849" i="1"/>
  <c r="O1849" i="1" s="1"/>
  <c r="AC1851" i="1"/>
  <c r="AE1851" i="1" s="1"/>
  <c r="G1851" i="1"/>
  <c r="AG1845" i="1"/>
  <c r="B1845" i="1" s="1"/>
  <c r="Q1847" i="1"/>
  <c r="R1846" i="1"/>
  <c r="V1846" i="1" s="1"/>
  <c r="W1846" i="1" s="1"/>
  <c r="AG1846" i="1" s="1"/>
  <c r="B1846" i="1" s="1"/>
  <c r="M1852" i="1"/>
  <c r="N1852" i="1" s="1"/>
  <c r="P1852" i="1"/>
  <c r="L1853" i="1"/>
  <c r="U1849" i="1"/>
  <c r="T1849" i="1"/>
  <c r="AF1849" i="1" s="1"/>
  <c r="S1850" i="1"/>
  <c r="X1874" i="1"/>
  <c r="K1874" i="1"/>
  <c r="A1875" i="1"/>
  <c r="AB1878" i="1"/>
  <c r="Y1873" i="1"/>
  <c r="C1874" i="1"/>
  <c r="AJ1874" i="1"/>
  <c r="Z1873" i="1"/>
  <c r="AA1873" i="1" s="1"/>
  <c r="AH1873" i="1" s="1"/>
  <c r="I1874" i="1"/>
  <c r="H1874" i="1" s="1"/>
  <c r="J1849" i="1" l="1"/>
  <c r="F1850" i="1"/>
  <c r="J1850" i="1" s="1"/>
  <c r="M1853" i="1"/>
  <c r="N1853" i="1" s="1"/>
  <c r="L1854" i="1"/>
  <c r="P1853" i="1"/>
  <c r="AC1852" i="1"/>
  <c r="AE1852" i="1" s="1"/>
  <c r="G1852" i="1"/>
  <c r="Q1848" i="1"/>
  <c r="R1847" i="1"/>
  <c r="V1847" i="1" s="1"/>
  <c r="W1847" i="1" s="1"/>
  <c r="AG1847" i="1" s="1"/>
  <c r="B1847" i="1" s="1"/>
  <c r="U1850" i="1"/>
  <c r="T1850" i="1"/>
  <c r="AF1850" i="1" s="1"/>
  <c r="S1851" i="1"/>
  <c r="AB1879" i="1"/>
  <c r="K1875" i="1"/>
  <c r="X1875" i="1"/>
  <c r="A1876" i="1"/>
  <c r="C1875" i="1"/>
  <c r="Z1874" i="1"/>
  <c r="AA1874" i="1" s="1"/>
  <c r="AH1874" i="1" s="1"/>
  <c r="AJ1875" i="1"/>
  <c r="I1875" i="1"/>
  <c r="H1875" i="1" s="1"/>
  <c r="Y1874" i="1"/>
  <c r="O1850" i="1" l="1"/>
  <c r="F1851" i="1"/>
  <c r="O1851" i="1" s="1"/>
  <c r="Q1849" i="1"/>
  <c r="R1848" i="1"/>
  <c r="V1848" i="1" s="1"/>
  <c r="W1848" i="1" s="1"/>
  <c r="AG1848" i="1" s="1"/>
  <c r="B1848" i="1" s="1"/>
  <c r="P1854" i="1"/>
  <c r="M1854" i="1"/>
  <c r="N1854" i="1" s="1"/>
  <c r="L1855" i="1"/>
  <c r="G1853" i="1"/>
  <c r="AC1853" i="1"/>
  <c r="AE1853" i="1" s="1"/>
  <c r="X1876" i="1"/>
  <c r="K1876" i="1"/>
  <c r="A1877" i="1"/>
  <c r="U1851" i="1"/>
  <c r="T1851" i="1"/>
  <c r="AF1851" i="1" s="1"/>
  <c r="S1852" i="1"/>
  <c r="I1876" i="1"/>
  <c r="H1876" i="1" s="1"/>
  <c r="Y1875" i="1"/>
  <c r="C1876" i="1"/>
  <c r="Z1875" i="1"/>
  <c r="AA1875" i="1" s="1"/>
  <c r="AH1875" i="1" s="1"/>
  <c r="AJ1876" i="1"/>
  <c r="AB1880" i="1"/>
  <c r="F1852" i="1" l="1"/>
  <c r="J1852" i="1" s="1"/>
  <c r="J1851" i="1"/>
  <c r="L1856" i="1"/>
  <c r="M1855" i="1"/>
  <c r="N1855" i="1" s="1"/>
  <c r="P1855" i="1"/>
  <c r="AC1854" i="1"/>
  <c r="AE1854" i="1" s="1"/>
  <c r="G1854" i="1"/>
  <c r="Q1850" i="1"/>
  <c r="R1849" i="1"/>
  <c r="V1849" i="1" s="1"/>
  <c r="W1849" i="1" s="1"/>
  <c r="AB1881" i="1"/>
  <c r="U1852" i="1"/>
  <c r="T1852" i="1"/>
  <c r="AF1852" i="1" s="1"/>
  <c r="S1853" i="1"/>
  <c r="AJ1877" i="1"/>
  <c r="Z1876" i="1"/>
  <c r="AA1876" i="1" s="1"/>
  <c r="AH1876" i="1" s="1"/>
  <c r="I1877" i="1"/>
  <c r="H1877" i="1" s="1"/>
  <c r="Y1876" i="1"/>
  <c r="C1877" i="1"/>
  <c r="X1877" i="1"/>
  <c r="K1877" i="1"/>
  <c r="A1878" i="1"/>
  <c r="O1852" i="1" l="1"/>
  <c r="F1853" i="1"/>
  <c r="O1853" i="1" s="1"/>
  <c r="AG1849" i="1"/>
  <c r="B1849" i="1" s="1"/>
  <c r="G1855" i="1"/>
  <c r="AC1855" i="1"/>
  <c r="AE1855" i="1" s="1"/>
  <c r="Q1851" i="1"/>
  <c r="R1850" i="1"/>
  <c r="V1850" i="1" s="1"/>
  <c r="W1850" i="1" s="1"/>
  <c r="AG1850" i="1" s="1"/>
  <c r="B1850" i="1" s="1"/>
  <c r="L1857" i="1"/>
  <c r="M1856" i="1"/>
  <c r="N1856" i="1" s="1"/>
  <c r="P1856" i="1"/>
  <c r="Y1877" i="1"/>
  <c r="AJ1878" i="1"/>
  <c r="I1878" i="1"/>
  <c r="H1878" i="1" s="1"/>
  <c r="Z1877" i="1"/>
  <c r="AA1877" i="1" s="1"/>
  <c r="AH1877" i="1" s="1"/>
  <c r="C1878" i="1"/>
  <c r="A1879" i="1"/>
  <c r="X1878" i="1"/>
  <c r="K1878" i="1"/>
  <c r="U1853" i="1"/>
  <c r="T1853" i="1"/>
  <c r="AF1853" i="1" s="1"/>
  <c r="S1854" i="1"/>
  <c r="AB1882" i="1"/>
  <c r="J1853" i="1" l="1"/>
  <c r="F1854" i="1"/>
  <c r="J1854" i="1" s="1"/>
  <c r="Q1852" i="1"/>
  <c r="R1851" i="1"/>
  <c r="V1851" i="1" s="1"/>
  <c r="W1851" i="1" s="1"/>
  <c r="AG1851" i="1" s="1"/>
  <c r="B1851" i="1" s="1"/>
  <c r="AC1856" i="1"/>
  <c r="AE1856" i="1" s="1"/>
  <c r="G1856" i="1"/>
  <c r="P1857" i="1"/>
  <c r="L1858" i="1"/>
  <c r="M1857" i="1"/>
  <c r="N1857" i="1" s="1"/>
  <c r="Y1878" i="1"/>
  <c r="C1879" i="1"/>
  <c r="AJ1879" i="1"/>
  <c r="Z1878" i="1"/>
  <c r="AA1878" i="1" s="1"/>
  <c r="AH1878" i="1" s="1"/>
  <c r="I1879" i="1"/>
  <c r="H1879" i="1" s="1"/>
  <c r="AB1883" i="1"/>
  <c r="U1854" i="1"/>
  <c r="T1854" i="1"/>
  <c r="AF1854" i="1" s="1"/>
  <c r="S1855" i="1"/>
  <c r="K1879" i="1"/>
  <c r="X1879" i="1"/>
  <c r="A1880" i="1"/>
  <c r="F1855" i="1" l="1"/>
  <c r="J1855" i="1" s="1"/>
  <c r="O1854" i="1"/>
  <c r="AC1857" i="1"/>
  <c r="AE1857" i="1" s="1"/>
  <c r="G1857" i="1"/>
  <c r="Q1853" i="1"/>
  <c r="R1852" i="1"/>
  <c r="V1852" i="1" s="1"/>
  <c r="W1852" i="1" s="1"/>
  <c r="AG1852" i="1" s="1"/>
  <c r="B1852" i="1" s="1"/>
  <c r="M1858" i="1"/>
  <c r="N1858" i="1" s="1"/>
  <c r="L1859" i="1"/>
  <c r="AB1884" i="1"/>
  <c r="C1880" i="1"/>
  <c r="Z1879" i="1"/>
  <c r="AA1879" i="1" s="1"/>
  <c r="AH1879" i="1" s="1"/>
  <c r="AJ1880" i="1"/>
  <c r="I1880" i="1"/>
  <c r="H1880" i="1" s="1"/>
  <c r="Y1879" i="1"/>
  <c r="K1880" i="1"/>
  <c r="X1880" i="1"/>
  <c r="A1881" i="1"/>
  <c r="U1855" i="1"/>
  <c r="T1855" i="1"/>
  <c r="AF1855" i="1" s="1"/>
  <c r="S1856" i="1"/>
  <c r="O1855" i="1" l="1"/>
  <c r="F1856" i="1"/>
  <c r="J1856" i="1" s="1"/>
  <c r="Q1854" i="1"/>
  <c r="R1853" i="1"/>
  <c r="V1853" i="1" s="1"/>
  <c r="W1853" i="1" s="1"/>
  <c r="M1859" i="1"/>
  <c r="N1859" i="1" s="1"/>
  <c r="L1860" i="1"/>
  <c r="G1858" i="1"/>
  <c r="F1858" i="1" s="1"/>
  <c r="O1858" i="1" s="1"/>
  <c r="AC1858" i="1"/>
  <c r="AE1858" i="1" s="1"/>
  <c r="AB1885" i="1"/>
  <c r="U1856" i="1"/>
  <c r="T1856" i="1"/>
  <c r="AF1856" i="1" s="1"/>
  <c r="K1881" i="1"/>
  <c r="A1882" i="1"/>
  <c r="X1881" i="1"/>
  <c r="I1881" i="1"/>
  <c r="H1881" i="1" s="1"/>
  <c r="Y1880" i="1"/>
  <c r="C1881" i="1"/>
  <c r="AJ1881" i="1"/>
  <c r="Z1880" i="1"/>
  <c r="AA1880" i="1" s="1"/>
  <c r="AH1880" i="1" s="1"/>
  <c r="O1856" i="1" l="1"/>
  <c r="F1857" i="1"/>
  <c r="O1857" i="1" s="1"/>
  <c r="P1858" i="1" s="1"/>
  <c r="P1859" i="1" s="1"/>
  <c r="P1860" i="1" s="1"/>
  <c r="M1860" i="1"/>
  <c r="N1860" i="1" s="1"/>
  <c r="L1861" i="1"/>
  <c r="AC1859" i="1"/>
  <c r="AE1859" i="1" s="1"/>
  <c r="G1859" i="1"/>
  <c r="F1859" i="1" s="1"/>
  <c r="J1859" i="1" s="1"/>
  <c r="J1858" i="1"/>
  <c r="AG1853" i="1"/>
  <c r="B1853" i="1" s="1"/>
  <c r="Q1855" i="1"/>
  <c r="R1854" i="1"/>
  <c r="V1854" i="1" s="1"/>
  <c r="W1854" i="1" s="1"/>
  <c r="K1882" i="1"/>
  <c r="X1882" i="1"/>
  <c r="A1883" i="1"/>
  <c r="AB1886" i="1"/>
  <c r="Z1881" i="1"/>
  <c r="AA1881" i="1" s="1"/>
  <c r="AH1881" i="1" s="1"/>
  <c r="C1882" i="1"/>
  <c r="Y1881" i="1"/>
  <c r="AJ1882" i="1"/>
  <c r="I1882" i="1"/>
  <c r="H1882" i="1" s="1"/>
  <c r="J1857" i="1" l="1"/>
  <c r="O1859" i="1"/>
  <c r="AG1854" i="1"/>
  <c r="B1854" i="1" s="1"/>
  <c r="Q1856" i="1"/>
  <c r="R1855" i="1"/>
  <c r="V1855" i="1" s="1"/>
  <c r="W1855" i="1" s="1"/>
  <c r="M1861" i="1"/>
  <c r="N1861" i="1" s="1"/>
  <c r="L1862" i="1"/>
  <c r="AC1860" i="1"/>
  <c r="AE1860" i="1" s="1"/>
  <c r="G1860" i="1"/>
  <c r="F1860" i="1" s="1"/>
  <c r="O1860" i="1" s="1"/>
  <c r="P1861" i="1"/>
  <c r="AB1887" i="1"/>
  <c r="Z1882" i="1"/>
  <c r="AA1882" i="1" s="1"/>
  <c r="AH1882" i="1" s="1"/>
  <c r="C1883" i="1"/>
  <c r="AJ1883" i="1"/>
  <c r="I1883" i="1"/>
  <c r="H1883" i="1" s="1"/>
  <c r="Y1882" i="1"/>
  <c r="K1883" i="1"/>
  <c r="A1884" i="1"/>
  <c r="X1883" i="1"/>
  <c r="J1860" i="1" l="1"/>
  <c r="AC1861" i="1"/>
  <c r="AE1861" i="1" s="1"/>
  <c r="G1861" i="1"/>
  <c r="F1861" i="1" s="1"/>
  <c r="J1861" i="1" s="1"/>
  <c r="AG1855" i="1"/>
  <c r="B1855" i="1" s="1"/>
  <c r="Q1857" i="1"/>
  <c r="R1856" i="1"/>
  <c r="V1856" i="1" s="1"/>
  <c r="W1856" i="1" s="1"/>
  <c r="L1863" i="1"/>
  <c r="M1862" i="1"/>
  <c r="N1862" i="1" s="1"/>
  <c r="P1862" i="1"/>
  <c r="Y1883" i="1"/>
  <c r="AJ1884" i="1"/>
  <c r="I1884" i="1"/>
  <c r="H1884" i="1" s="1"/>
  <c r="Z1883" i="1"/>
  <c r="AA1883" i="1" s="1"/>
  <c r="AH1883" i="1" s="1"/>
  <c r="C1884" i="1"/>
  <c r="A1885" i="1"/>
  <c r="X1884" i="1"/>
  <c r="K1884" i="1"/>
  <c r="AB1888" i="1"/>
  <c r="O1861" i="1" l="1"/>
  <c r="AG1856" i="1"/>
  <c r="B1856" i="1" s="1"/>
  <c r="R1857" i="1"/>
  <c r="Q1858" i="1"/>
  <c r="AC1862" i="1"/>
  <c r="AE1862" i="1" s="1"/>
  <c r="G1862" i="1"/>
  <c r="F1862" i="1" s="1"/>
  <c r="O1862" i="1" s="1"/>
  <c r="M1863" i="1"/>
  <c r="N1863" i="1" s="1"/>
  <c r="P1863" i="1"/>
  <c r="L1864" i="1"/>
  <c r="Z1884" i="1"/>
  <c r="AA1884" i="1" s="1"/>
  <c r="AH1884" i="1" s="1"/>
  <c r="AJ1885" i="1"/>
  <c r="I1885" i="1"/>
  <c r="H1885" i="1" s="1"/>
  <c r="Y1884" i="1"/>
  <c r="C1885" i="1"/>
  <c r="K1885" i="1"/>
  <c r="A1886" i="1"/>
  <c r="X1885" i="1"/>
  <c r="AB1889" i="1"/>
  <c r="J1862" i="1" l="1"/>
  <c r="P1864" i="1"/>
  <c r="M1864" i="1"/>
  <c r="N1864" i="1" s="1"/>
  <c r="L1865" i="1"/>
  <c r="Q1859" i="1"/>
  <c r="R1858" i="1"/>
  <c r="S1857" i="1"/>
  <c r="V1857" i="1"/>
  <c r="G1863" i="1"/>
  <c r="F1863" i="1" s="1"/>
  <c r="O1863" i="1" s="1"/>
  <c r="AC1863" i="1"/>
  <c r="AE1863" i="1" s="1"/>
  <c r="AB1890" i="1"/>
  <c r="K1886" i="1"/>
  <c r="X1886" i="1"/>
  <c r="A1887" i="1"/>
  <c r="AJ1886" i="1"/>
  <c r="Y1885" i="1"/>
  <c r="I1886" i="1"/>
  <c r="H1886" i="1" s="1"/>
  <c r="C1886" i="1"/>
  <c r="Z1885" i="1"/>
  <c r="AA1885" i="1" s="1"/>
  <c r="AH1885" i="1" s="1"/>
  <c r="J1863" i="1" l="1"/>
  <c r="Q1860" i="1"/>
  <c r="R1859" i="1"/>
  <c r="P1865" i="1"/>
  <c r="L1866" i="1"/>
  <c r="M1865" i="1"/>
  <c r="N1865" i="1" s="1"/>
  <c r="AC1864" i="1"/>
  <c r="AE1864" i="1" s="1"/>
  <c r="G1864" i="1"/>
  <c r="F1864" i="1" s="1"/>
  <c r="O1864" i="1" s="1"/>
  <c r="U1857" i="1"/>
  <c r="W1857" i="1" s="1"/>
  <c r="AG1857" i="1" s="1"/>
  <c r="B1857" i="1" s="1"/>
  <c r="T1857" i="1"/>
  <c r="S1858" i="1"/>
  <c r="Z1886" i="1"/>
  <c r="C1887" i="1"/>
  <c r="Y1886" i="1"/>
  <c r="AJ1887" i="1"/>
  <c r="I1887" i="1"/>
  <c r="H1887" i="1" s="1"/>
  <c r="X1887" i="1"/>
  <c r="K1887" i="1"/>
  <c r="A1888" i="1"/>
  <c r="AB1891" i="1"/>
  <c r="G1865" i="1" l="1"/>
  <c r="F1865" i="1" s="1"/>
  <c r="J1865" i="1" s="1"/>
  <c r="AC1865" i="1"/>
  <c r="AE1865" i="1" s="1"/>
  <c r="AF1857" i="1"/>
  <c r="AA1857" i="1"/>
  <c r="L1867" i="1"/>
  <c r="M1866" i="1"/>
  <c r="N1866" i="1" s="1"/>
  <c r="P1866" i="1"/>
  <c r="T1858" i="1"/>
  <c r="AF1858" i="1" s="1"/>
  <c r="S1859" i="1"/>
  <c r="J1864" i="1"/>
  <c r="Q1861" i="1"/>
  <c r="R1860" i="1"/>
  <c r="AB1892" i="1"/>
  <c r="A1889" i="1"/>
  <c r="X1888" i="1"/>
  <c r="K1888" i="1"/>
  <c r="Z1887" i="1"/>
  <c r="AA1887" i="1" s="1"/>
  <c r="AH1887" i="1" s="1"/>
  <c r="I1888" i="1"/>
  <c r="H1888" i="1" s="1"/>
  <c r="Y1887" i="1"/>
  <c r="C1888" i="1"/>
  <c r="AJ1888" i="1"/>
  <c r="O1865" i="1" l="1"/>
  <c r="AH1857" i="1"/>
  <c r="P1867" i="1"/>
  <c r="L1868" i="1"/>
  <c r="M1867" i="1"/>
  <c r="N1867" i="1" s="1"/>
  <c r="S1860" i="1"/>
  <c r="T1859" i="1"/>
  <c r="AF1859" i="1" s="1"/>
  <c r="Q1862" i="1"/>
  <c r="R1861" i="1"/>
  <c r="AC1866" i="1"/>
  <c r="AE1866" i="1" s="1"/>
  <c r="G1866" i="1"/>
  <c r="F1866" i="1" s="1"/>
  <c r="O1866" i="1" s="1"/>
  <c r="AB1893" i="1"/>
  <c r="Y1888" i="1"/>
  <c r="C1889" i="1"/>
  <c r="Z1888" i="1"/>
  <c r="AA1888" i="1" s="1"/>
  <c r="AH1888" i="1" s="1"/>
  <c r="AJ1889" i="1"/>
  <c r="I1889" i="1"/>
  <c r="H1889" i="1" s="1"/>
  <c r="X1889" i="1"/>
  <c r="K1889" i="1"/>
  <c r="A1890" i="1"/>
  <c r="J1866" i="1" l="1"/>
  <c r="T1860" i="1"/>
  <c r="AF1860" i="1" s="1"/>
  <c r="S1861" i="1"/>
  <c r="G1867" i="1"/>
  <c r="F1867" i="1" s="1"/>
  <c r="J1867" i="1" s="1"/>
  <c r="AC1867" i="1"/>
  <c r="AE1867" i="1" s="1"/>
  <c r="L1869" i="1"/>
  <c r="M1868" i="1"/>
  <c r="N1868" i="1" s="1"/>
  <c r="P1868" i="1"/>
  <c r="Q1863" i="1"/>
  <c r="R1862" i="1"/>
  <c r="X1890" i="1"/>
  <c r="K1890" i="1"/>
  <c r="A1891" i="1"/>
  <c r="C1890" i="1"/>
  <c r="Y1889" i="1"/>
  <c r="AJ1890" i="1"/>
  <c r="I1890" i="1"/>
  <c r="H1890" i="1" s="1"/>
  <c r="Z1889" i="1"/>
  <c r="AA1889" i="1" s="1"/>
  <c r="AH1889" i="1" s="1"/>
  <c r="AB1894" i="1"/>
  <c r="O1867" i="1" l="1"/>
  <c r="M1869" i="1"/>
  <c r="N1869" i="1" s="1"/>
  <c r="P1869" i="1"/>
  <c r="L1870" i="1"/>
  <c r="Q1864" i="1"/>
  <c r="R1863" i="1"/>
  <c r="S1862" i="1"/>
  <c r="T1861" i="1"/>
  <c r="AF1861" i="1" s="1"/>
  <c r="G1868" i="1"/>
  <c r="F1868" i="1" s="1"/>
  <c r="O1868" i="1" s="1"/>
  <c r="AC1868" i="1"/>
  <c r="AE1868" i="1" s="1"/>
  <c r="Z1890" i="1"/>
  <c r="AA1890" i="1" s="1"/>
  <c r="AH1890" i="1" s="1"/>
  <c r="C1891" i="1"/>
  <c r="Y1890" i="1"/>
  <c r="AJ1891" i="1"/>
  <c r="I1891" i="1"/>
  <c r="H1891" i="1" s="1"/>
  <c r="AB1895" i="1"/>
  <c r="X1891" i="1"/>
  <c r="K1891" i="1"/>
  <c r="A1892" i="1"/>
  <c r="J1868" i="1" l="1"/>
  <c r="Q1865" i="1"/>
  <c r="R1864" i="1"/>
  <c r="L1871" i="1"/>
  <c r="M1870" i="1"/>
  <c r="N1870" i="1" s="1"/>
  <c r="P1870" i="1"/>
  <c r="T1862" i="1"/>
  <c r="AF1862" i="1" s="1"/>
  <c r="S1863" i="1"/>
  <c r="AC1869" i="1"/>
  <c r="AE1869" i="1" s="1"/>
  <c r="G1869" i="1"/>
  <c r="F1869" i="1" s="1"/>
  <c r="J1869" i="1" s="1"/>
  <c r="K1892" i="1"/>
  <c r="A1893" i="1"/>
  <c r="X1892" i="1"/>
  <c r="Y1891" i="1"/>
  <c r="C1892" i="1"/>
  <c r="Z1891" i="1"/>
  <c r="AA1891" i="1" s="1"/>
  <c r="AH1891" i="1" s="1"/>
  <c r="AJ1892" i="1"/>
  <c r="I1892" i="1"/>
  <c r="H1892" i="1" s="1"/>
  <c r="AB1896" i="1"/>
  <c r="O1869" i="1" l="1"/>
  <c r="AC1870" i="1"/>
  <c r="AE1870" i="1" s="1"/>
  <c r="G1870" i="1"/>
  <c r="F1870" i="1" s="1"/>
  <c r="O1870" i="1" s="1"/>
  <c r="P1871" i="1"/>
  <c r="L1872" i="1"/>
  <c r="M1871" i="1"/>
  <c r="N1871" i="1" s="1"/>
  <c r="T1863" i="1"/>
  <c r="AF1863" i="1" s="1"/>
  <c r="S1864" i="1"/>
  <c r="Q1866" i="1"/>
  <c r="R1865" i="1"/>
  <c r="Z1892" i="1"/>
  <c r="AA1892" i="1" s="1"/>
  <c r="AH1892" i="1" s="1"/>
  <c r="C1893" i="1"/>
  <c r="AJ1893" i="1"/>
  <c r="Y1892" i="1"/>
  <c r="I1893" i="1"/>
  <c r="H1893" i="1" s="1"/>
  <c r="AB1897" i="1"/>
  <c r="A1894" i="1"/>
  <c r="K1893" i="1"/>
  <c r="X1893" i="1"/>
  <c r="J1870" i="1" l="1"/>
  <c r="M1872" i="1"/>
  <c r="N1872" i="1" s="1"/>
  <c r="P1872" i="1"/>
  <c r="L1873" i="1"/>
  <c r="Q1867" i="1"/>
  <c r="R1866" i="1"/>
  <c r="T1864" i="1"/>
  <c r="AF1864" i="1" s="1"/>
  <c r="S1865" i="1"/>
  <c r="G1871" i="1"/>
  <c r="F1871" i="1" s="1"/>
  <c r="J1871" i="1" s="1"/>
  <c r="AC1871" i="1"/>
  <c r="AE1871" i="1" s="1"/>
  <c r="K1894" i="1"/>
  <c r="X1894" i="1"/>
  <c r="A1895" i="1"/>
  <c r="I1894" i="1"/>
  <c r="H1894" i="1" s="1"/>
  <c r="Z1893" i="1"/>
  <c r="AA1893" i="1" s="1"/>
  <c r="AH1893" i="1" s="1"/>
  <c r="C1894" i="1"/>
  <c r="Y1893" i="1"/>
  <c r="AJ1894" i="1"/>
  <c r="AB1898" i="1"/>
  <c r="O1871" i="1" l="1"/>
  <c r="Q1868" i="1"/>
  <c r="R1867" i="1"/>
  <c r="M1873" i="1"/>
  <c r="N1873" i="1" s="1"/>
  <c r="P1873" i="1"/>
  <c r="L1874" i="1"/>
  <c r="T1865" i="1"/>
  <c r="AF1865" i="1" s="1"/>
  <c r="S1866" i="1"/>
  <c r="AC1872" i="1"/>
  <c r="AE1872" i="1" s="1"/>
  <c r="G1872" i="1"/>
  <c r="F1872" i="1" s="1"/>
  <c r="O1872" i="1" s="1"/>
  <c r="AB1899" i="1"/>
  <c r="Y1894" i="1"/>
  <c r="C1895" i="1"/>
  <c r="Z1894" i="1"/>
  <c r="AA1894" i="1" s="1"/>
  <c r="AH1894" i="1" s="1"/>
  <c r="AJ1895" i="1"/>
  <c r="I1895" i="1"/>
  <c r="H1895" i="1" s="1"/>
  <c r="K1895" i="1"/>
  <c r="A1896" i="1"/>
  <c r="X1895" i="1"/>
  <c r="J1872" i="1" l="1"/>
  <c r="P1874" i="1"/>
  <c r="M1874" i="1"/>
  <c r="N1874" i="1" s="1"/>
  <c r="L1875" i="1"/>
  <c r="AC1873" i="1"/>
  <c r="AE1873" i="1" s="1"/>
  <c r="G1873" i="1"/>
  <c r="F1873" i="1" s="1"/>
  <c r="J1873" i="1" s="1"/>
  <c r="T1866" i="1"/>
  <c r="AF1866" i="1" s="1"/>
  <c r="S1867" i="1"/>
  <c r="Q1869" i="1"/>
  <c r="R1868" i="1"/>
  <c r="Z1895" i="1"/>
  <c r="AA1895" i="1" s="1"/>
  <c r="AH1895" i="1" s="1"/>
  <c r="C1896" i="1"/>
  <c r="Y1895" i="1"/>
  <c r="AJ1896" i="1"/>
  <c r="I1896" i="1"/>
  <c r="H1896" i="1" s="1"/>
  <c r="A1897" i="1"/>
  <c r="X1896" i="1"/>
  <c r="K1896" i="1"/>
  <c r="AB1900" i="1"/>
  <c r="O1873" i="1" l="1"/>
  <c r="Q1870" i="1"/>
  <c r="R1869" i="1"/>
  <c r="M1875" i="1"/>
  <c r="N1875" i="1" s="1"/>
  <c r="P1875" i="1"/>
  <c r="L1876" i="1"/>
  <c r="T1867" i="1"/>
  <c r="AF1867" i="1" s="1"/>
  <c r="S1868" i="1"/>
  <c r="AC1874" i="1"/>
  <c r="AE1874" i="1" s="1"/>
  <c r="G1874" i="1"/>
  <c r="F1874" i="1" s="1"/>
  <c r="J1874" i="1" s="1"/>
  <c r="C1897" i="1"/>
  <c r="Z1896" i="1"/>
  <c r="AA1896" i="1" s="1"/>
  <c r="AH1896" i="1" s="1"/>
  <c r="AJ1897" i="1"/>
  <c r="I1897" i="1"/>
  <c r="H1897" i="1" s="1"/>
  <c r="Y1896" i="1"/>
  <c r="K1897" i="1"/>
  <c r="X1897" i="1"/>
  <c r="A1898" i="1"/>
  <c r="AB1901" i="1"/>
  <c r="O1874" i="1" l="1"/>
  <c r="M1876" i="1"/>
  <c r="N1876" i="1" s="1"/>
  <c r="P1876" i="1"/>
  <c r="L1877" i="1"/>
  <c r="AC1875" i="1"/>
  <c r="AE1875" i="1" s="1"/>
  <c r="G1875" i="1"/>
  <c r="F1875" i="1" s="1"/>
  <c r="O1875" i="1" s="1"/>
  <c r="T1868" i="1"/>
  <c r="AF1868" i="1" s="1"/>
  <c r="S1869" i="1"/>
  <c r="Q1871" i="1"/>
  <c r="R1870" i="1"/>
  <c r="C1898" i="1"/>
  <c r="Y1897" i="1"/>
  <c r="AJ1898" i="1"/>
  <c r="I1898" i="1"/>
  <c r="H1898" i="1" s="1"/>
  <c r="Z1897" i="1"/>
  <c r="AA1897" i="1" s="1"/>
  <c r="AH1897" i="1" s="1"/>
  <c r="AB1902" i="1"/>
  <c r="A1899" i="1"/>
  <c r="K1898" i="1"/>
  <c r="X1898" i="1"/>
  <c r="J1875" i="1" l="1"/>
  <c r="M1877" i="1"/>
  <c r="N1877" i="1" s="1"/>
  <c r="P1877" i="1"/>
  <c r="L1878" i="1"/>
  <c r="Q1872" i="1"/>
  <c r="R1871" i="1"/>
  <c r="AC1876" i="1"/>
  <c r="AE1876" i="1" s="1"/>
  <c r="G1876" i="1"/>
  <c r="F1876" i="1" s="1"/>
  <c r="O1876" i="1" s="1"/>
  <c r="S1870" i="1"/>
  <c r="T1869" i="1"/>
  <c r="AF1869" i="1" s="1"/>
  <c r="X1899" i="1"/>
  <c r="A1900" i="1"/>
  <c r="K1899" i="1"/>
  <c r="AB1903" i="1"/>
  <c r="I1899" i="1"/>
  <c r="H1899" i="1" s="1"/>
  <c r="Z1898" i="1"/>
  <c r="AA1898" i="1" s="1"/>
  <c r="AH1898" i="1" s="1"/>
  <c r="C1899" i="1"/>
  <c r="Y1898" i="1"/>
  <c r="AJ1899" i="1"/>
  <c r="J1876" i="1" l="1"/>
  <c r="Q1873" i="1"/>
  <c r="R1872" i="1"/>
  <c r="M1878" i="1"/>
  <c r="N1878" i="1" s="1"/>
  <c r="P1878" i="1"/>
  <c r="L1879" i="1"/>
  <c r="S1871" i="1"/>
  <c r="T1870" i="1"/>
  <c r="AF1870" i="1" s="1"/>
  <c r="AC1877" i="1"/>
  <c r="AE1877" i="1" s="1"/>
  <c r="G1877" i="1"/>
  <c r="F1877" i="1" s="1"/>
  <c r="J1877" i="1" s="1"/>
  <c r="Y1899" i="1"/>
  <c r="I1900" i="1"/>
  <c r="H1900" i="1" s="1"/>
  <c r="Z1899" i="1"/>
  <c r="AA1899" i="1" s="1"/>
  <c r="AH1899" i="1" s="1"/>
  <c r="C1900" i="1"/>
  <c r="AJ1900" i="1"/>
  <c r="AB1904" i="1"/>
  <c r="K1900" i="1"/>
  <c r="X1900" i="1"/>
  <c r="A1901" i="1"/>
  <c r="O1877" i="1" l="1"/>
  <c r="P1879" i="1"/>
  <c r="L1880" i="1"/>
  <c r="M1879" i="1"/>
  <c r="N1879" i="1" s="1"/>
  <c r="G1878" i="1"/>
  <c r="F1878" i="1" s="1"/>
  <c r="O1878" i="1" s="1"/>
  <c r="AC1878" i="1"/>
  <c r="AE1878" i="1" s="1"/>
  <c r="T1871" i="1"/>
  <c r="AF1871" i="1" s="1"/>
  <c r="S1872" i="1"/>
  <c r="Q1874" i="1"/>
  <c r="R1873" i="1"/>
  <c r="I1901" i="1"/>
  <c r="H1901" i="1" s="1"/>
  <c r="Y1900" i="1"/>
  <c r="C1901" i="1"/>
  <c r="Z1900" i="1"/>
  <c r="AA1900" i="1" s="1"/>
  <c r="AH1900" i="1" s="1"/>
  <c r="AJ1901" i="1"/>
  <c r="AB1905" i="1"/>
  <c r="A1902" i="1"/>
  <c r="K1901" i="1"/>
  <c r="X1901" i="1"/>
  <c r="J1878" i="1" l="1"/>
  <c r="AC1879" i="1"/>
  <c r="AE1879" i="1" s="1"/>
  <c r="G1879" i="1"/>
  <c r="F1879" i="1" s="1"/>
  <c r="J1879" i="1" s="1"/>
  <c r="Q1875" i="1"/>
  <c r="R1874" i="1"/>
  <c r="P1880" i="1"/>
  <c r="M1880" i="1"/>
  <c r="N1880" i="1" s="1"/>
  <c r="L1881" i="1"/>
  <c r="T1872" i="1"/>
  <c r="AF1872" i="1" s="1"/>
  <c r="S1873" i="1"/>
  <c r="AJ1902" i="1"/>
  <c r="Z1901" i="1"/>
  <c r="AA1901" i="1" s="1"/>
  <c r="AH1901" i="1" s="1"/>
  <c r="I1902" i="1"/>
  <c r="H1902" i="1" s="1"/>
  <c r="Y1901" i="1"/>
  <c r="C1902" i="1"/>
  <c r="AB1906" i="1"/>
  <c r="K1902" i="1"/>
  <c r="X1902" i="1"/>
  <c r="A1903" i="1"/>
  <c r="O1879" i="1" l="1"/>
  <c r="T1873" i="1"/>
  <c r="AF1873" i="1" s="1"/>
  <c r="S1874" i="1"/>
  <c r="Q1876" i="1"/>
  <c r="R1875" i="1"/>
  <c r="M1881" i="1"/>
  <c r="N1881" i="1" s="1"/>
  <c r="P1881" i="1"/>
  <c r="L1882" i="1"/>
  <c r="AC1880" i="1"/>
  <c r="AE1880" i="1" s="1"/>
  <c r="G1880" i="1"/>
  <c r="F1880" i="1" s="1"/>
  <c r="J1880" i="1" s="1"/>
  <c r="A1904" i="1"/>
  <c r="X1903" i="1"/>
  <c r="K1903" i="1"/>
  <c r="AJ1903" i="1"/>
  <c r="Y1902" i="1"/>
  <c r="I1903" i="1"/>
  <c r="H1903" i="1" s="1"/>
  <c r="C1903" i="1"/>
  <c r="Z1902" i="1"/>
  <c r="AA1902" i="1" s="1"/>
  <c r="AH1902" i="1" s="1"/>
  <c r="AB1907" i="1"/>
  <c r="O1880" i="1" l="1"/>
  <c r="AC1881" i="1"/>
  <c r="AE1881" i="1" s="1"/>
  <c r="G1881" i="1"/>
  <c r="F1881" i="1" s="1"/>
  <c r="O1881" i="1" s="1"/>
  <c r="Q1877" i="1"/>
  <c r="R1876" i="1"/>
  <c r="T1874" i="1"/>
  <c r="AF1874" i="1" s="1"/>
  <c r="S1875" i="1"/>
  <c r="M1882" i="1"/>
  <c r="N1882" i="1" s="1"/>
  <c r="L1883" i="1"/>
  <c r="P1882" i="1"/>
  <c r="AJ1904" i="1"/>
  <c r="Z1903" i="1"/>
  <c r="AA1903" i="1" s="1"/>
  <c r="AH1903" i="1" s="1"/>
  <c r="I1904" i="1"/>
  <c r="H1904" i="1" s="1"/>
  <c r="C1904" i="1"/>
  <c r="Y1903" i="1"/>
  <c r="K1904" i="1"/>
  <c r="X1904" i="1"/>
  <c r="A1905" i="1"/>
  <c r="AB1908" i="1"/>
  <c r="J1881" i="1" l="1"/>
  <c r="S1876" i="1"/>
  <c r="T1875" i="1"/>
  <c r="AF1875" i="1" s="1"/>
  <c r="M1883" i="1"/>
  <c r="N1883" i="1" s="1"/>
  <c r="P1883" i="1"/>
  <c r="L1884" i="1"/>
  <c r="Q1878" i="1"/>
  <c r="R1877" i="1"/>
  <c r="AC1882" i="1"/>
  <c r="AE1882" i="1" s="1"/>
  <c r="G1882" i="1"/>
  <c r="F1882" i="1" s="1"/>
  <c r="O1882" i="1" s="1"/>
  <c r="AJ1905" i="1"/>
  <c r="Y1904" i="1"/>
  <c r="I1905" i="1"/>
  <c r="H1905" i="1" s="1"/>
  <c r="Z1904" i="1"/>
  <c r="AA1904" i="1" s="1"/>
  <c r="AH1904" i="1" s="1"/>
  <c r="C1905" i="1"/>
  <c r="A1906" i="1"/>
  <c r="X1905" i="1"/>
  <c r="K1905" i="1"/>
  <c r="AB1909" i="1"/>
  <c r="J1882" i="1" l="1"/>
  <c r="L1885" i="1"/>
  <c r="M1884" i="1"/>
  <c r="N1884" i="1" s="1"/>
  <c r="P1884" i="1"/>
  <c r="AC1883" i="1"/>
  <c r="AE1883" i="1" s="1"/>
  <c r="G1883" i="1"/>
  <c r="F1883" i="1" s="1"/>
  <c r="J1883" i="1" s="1"/>
  <c r="Q1879" i="1"/>
  <c r="R1878" i="1"/>
  <c r="S1877" i="1"/>
  <c r="T1876" i="1"/>
  <c r="AF1876" i="1" s="1"/>
  <c r="A1907" i="1"/>
  <c r="X1906" i="1"/>
  <c r="K1906" i="1"/>
  <c r="AB1910" i="1"/>
  <c r="I1906" i="1"/>
  <c r="H1906" i="1" s="1"/>
  <c r="Z1905" i="1"/>
  <c r="AA1905" i="1" s="1"/>
  <c r="AH1905" i="1" s="1"/>
  <c r="C1906" i="1"/>
  <c r="AJ1906" i="1"/>
  <c r="Y1905" i="1"/>
  <c r="O1883" i="1" l="1"/>
  <c r="S1878" i="1"/>
  <c r="T1877" i="1"/>
  <c r="AF1877" i="1" s="1"/>
  <c r="AC1884" i="1"/>
  <c r="AE1884" i="1" s="1"/>
  <c r="G1884" i="1"/>
  <c r="F1884" i="1" s="1"/>
  <c r="O1884" i="1" s="1"/>
  <c r="Q1880" i="1"/>
  <c r="R1879" i="1"/>
  <c r="L1886" i="1"/>
  <c r="P1885" i="1"/>
  <c r="M1885" i="1"/>
  <c r="N1885" i="1" s="1"/>
  <c r="X1907" i="1"/>
  <c r="A1908" i="1"/>
  <c r="K1907" i="1"/>
  <c r="AB1911" i="1"/>
  <c r="I1907" i="1"/>
  <c r="H1907" i="1" s="1"/>
  <c r="Y1906" i="1"/>
  <c r="C1907" i="1"/>
  <c r="AJ1907" i="1"/>
  <c r="Z1906" i="1"/>
  <c r="AA1906" i="1" s="1"/>
  <c r="AH1906" i="1" s="1"/>
  <c r="Q1881" i="1" l="1"/>
  <c r="R1880" i="1"/>
  <c r="J1884" i="1"/>
  <c r="M1886" i="1"/>
  <c r="N1886" i="1" s="1"/>
  <c r="P1886" i="1"/>
  <c r="L1887" i="1"/>
  <c r="T1878" i="1"/>
  <c r="AF1878" i="1" s="1"/>
  <c r="S1879" i="1"/>
  <c r="AC1885" i="1"/>
  <c r="AE1885" i="1" s="1"/>
  <c r="G1885" i="1"/>
  <c r="F1885" i="1" s="1"/>
  <c r="J1885" i="1" s="1"/>
  <c r="AJ1908" i="1"/>
  <c r="Z1907" i="1"/>
  <c r="AA1907" i="1" s="1"/>
  <c r="AH1907" i="1" s="1"/>
  <c r="I1908" i="1"/>
  <c r="H1908" i="1" s="1"/>
  <c r="Y1907" i="1"/>
  <c r="C1908" i="1"/>
  <c r="AB1912" i="1"/>
  <c r="A1909" i="1"/>
  <c r="X1908" i="1"/>
  <c r="K1908" i="1"/>
  <c r="O1885" i="1" l="1"/>
  <c r="G1886" i="1"/>
  <c r="F1886" i="1" s="1"/>
  <c r="J1886" i="1" s="1"/>
  <c r="AC1886" i="1"/>
  <c r="AE1886" i="1" s="1"/>
  <c r="T1879" i="1"/>
  <c r="AF1879" i="1" s="1"/>
  <c r="S1880" i="1"/>
  <c r="M1887" i="1"/>
  <c r="N1887" i="1" s="1"/>
  <c r="L1888" i="1"/>
  <c r="Q1882" i="1"/>
  <c r="R1881" i="1"/>
  <c r="A1910" i="1"/>
  <c r="X1909" i="1"/>
  <c r="K1909" i="1"/>
  <c r="Z1908" i="1"/>
  <c r="AA1908" i="1" s="1"/>
  <c r="AH1908" i="1" s="1"/>
  <c r="I1909" i="1"/>
  <c r="H1909" i="1" s="1"/>
  <c r="Y1908" i="1"/>
  <c r="C1909" i="1"/>
  <c r="AJ1909" i="1"/>
  <c r="AB1913" i="1"/>
  <c r="O1886" i="1" l="1"/>
  <c r="P1887" i="1" s="1"/>
  <c r="P1888" i="1" s="1"/>
  <c r="G1887" i="1"/>
  <c r="F1887" i="1" s="1"/>
  <c r="O1887" i="1" s="1"/>
  <c r="AC1887" i="1"/>
  <c r="AE1887" i="1" s="1"/>
  <c r="T1880" i="1"/>
  <c r="AF1880" i="1" s="1"/>
  <c r="S1881" i="1"/>
  <c r="Q1883" i="1"/>
  <c r="R1882" i="1"/>
  <c r="M1888" i="1"/>
  <c r="N1888" i="1" s="1"/>
  <c r="L1889" i="1"/>
  <c r="X1910" i="1"/>
  <c r="A1911" i="1"/>
  <c r="K1910" i="1"/>
  <c r="AB1914" i="1"/>
  <c r="Y1909" i="1"/>
  <c r="C1910" i="1"/>
  <c r="AJ1910" i="1"/>
  <c r="Z1909" i="1"/>
  <c r="AA1909" i="1" s="1"/>
  <c r="AH1909" i="1" s="1"/>
  <c r="I1910" i="1"/>
  <c r="H1910" i="1" s="1"/>
  <c r="P1889" i="1" l="1"/>
  <c r="J1887" i="1"/>
  <c r="Q1884" i="1"/>
  <c r="R1883" i="1"/>
  <c r="S1882" i="1"/>
  <c r="T1881" i="1"/>
  <c r="AF1881" i="1" s="1"/>
  <c r="M1889" i="1"/>
  <c r="N1889" i="1" s="1"/>
  <c r="L1890" i="1"/>
  <c r="AC1888" i="1"/>
  <c r="AE1888" i="1" s="1"/>
  <c r="G1888" i="1"/>
  <c r="F1888" i="1" s="1"/>
  <c r="J1888" i="1" s="1"/>
  <c r="A1912" i="1"/>
  <c r="X1911" i="1"/>
  <c r="K1911" i="1"/>
  <c r="AB1915" i="1"/>
  <c r="C1911" i="1"/>
  <c r="Y1910" i="1"/>
  <c r="AJ1911" i="1"/>
  <c r="I1911" i="1"/>
  <c r="H1911" i="1" s="1"/>
  <c r="Z1910" i="1"/>
  <c r="AA1910" i="1" s="1"/>
  <c r="AH1910" i="1" s="1"/>
  <c r="P1890" i="1" l="1"/>
  <c r="G1889" i="1"/>
  <c r="F1889" i="1" s="1"/>
  <c r="J1889" i="1" s="1"/>
  <c r="AC1889" i="1"/>
  <c r="AE1889" i="1" s="1"/>
  <c r="T1882" i="1"/>
  <c r="AF1882" i="1" s="1"/>
  <c r="S1883" i="1"/>
  <c r="O1888" i="1"/>
  <c r="L1891" i="1"/>
  <c r="M1890" i="1"/>
  <c r="N1890" i="1" s="1"/>
  <c r="Q1885" i="1"/>
  <c r="R1884" i="1"/>
  <c r="K1912" i="1"/>
  <c r="X1912" i="1"/>
  <c r="A1913" i="1"/>
  <c r="I1912" i="1"/>
  <c r="H1912" i="1" s="1"/>
  <c r="Z1911" i="1"/>
  <c r="AA1911" i="1" s="1"/>
  <c r="AH1911" i="1" s="1"/>
  <c r="C1912" i="1"/>
  <c r="AJ1912" i="1"/>
  <c r="Y1911" i="1"/>
  <c r="AB1916" i="1"/>
  <c r="O1889" i="1" l="1"/>
  <c r="P1891" i="1"/>
  <c r="L1892" i="1"/>
  <c r="M1891" i="1"/>
  <c r="N1891" i="1" s="1"/>
  <c r="S1884" i="1"/>
  <c r="T1883" i="1"/>
  <c r="AF1883" i="1" s="1"/>
  <c r="Q1886" i="1"/>
  <c r="R1885" i="1"/>
  <c r="G1890" i="1"/>
  <c r="F1890" i="1" s="1"/>
  <c r="O1890" i="1" s="1"/>
  <c r="AC1890" i="1"/>
  <c r="AE1890" i="1" s="1"/>
  <c r="AB1917" i="1"/>
  <c r="A1914" i="1"/>
  <c r="K1913" i="1"/>
  <c r="X1913" i="1"/>
  <c r="Y1912" i="1"/>
  <c r="C1913" i="1"/>
  <c r="Z1912" i="1"/>
  <c r="AA1912" i="1" s="1"/>
  <c r="AH1912" i="1" s="1"/>
  <c r="AJ1913" i="1"/>
  <c r="I1913" i="1"/>
  <c r="H1913" i="1" s="1"/>
  <c r="S1885" i="1" l="1"/>
  <c r="T1884" i="1"/>
  <c r="AF1884" i="1" s="1"/>
  <c r="AC1891" i="1"/>
  <c r="AE1891" i="1" s="1"/>
  <c r="G1891" i="1"/>
  <c r="F1891" i="1" s="1"/>
  <c r="O1891" i="1" s="1"/>
  <c r="R1886" i="1"/>
  <c r="Q1887" i="1"/>
  <c r="L1893" i="1"/>
  <c r="M1892" i="1"/>
  <c r="N1892" i="1" s="1"/>
  <c r="P1892" i="1"/>
  <c r="J1890" i="1"/>
  <c r="AB1918" i="1"/>
  <c r="A1915" i="1"/>
  <c r="X1914" i="1"/>
  <c r="K1914" i="1"/>
  <c r="Z1913" i="1"/>
  <c r="AA1913" i="1" s="1"/>
  <c r="AH1913" i="1" s="1"/>
  <c r="AJ1914" i="1"/>
  <c r="I1914" i="1"/>
  <c r="H1914" i="1" s="1"/>
  <c r="Y1913" i="1"/>
  <c r="C1914" i="1"/>
  <c r="G1892" i="1" l="1"/>
  <c r="F1892" i="1" s="1"/>
  <c r="O1892" i="1" s="1"/>
  <c r="AC1892" i="1"/>
  <c r="AE1892" i="1" s="1"/>
  <c r="L1894" i="1"/>
  <c r="P1893" i="1"/>
  <c r="M1893" i="1"/>
  <c r="N1893" i="1" s="1"/>
  <c r="J1891" i="1"/>
  <c r="Q1888" i="1"/>
  <c r="R1887" i="1"/>
  <c r="S1886" i="1"/>
  <c r="T1885" i="1"/>
  <c r="AF1885" i="1" s="1"/>
  <c r="Z1914" i="1"/>
  <c r="AA1914" i="1" s="1"/>
  <c r="AH1914" i="1" s="1"/>
  <c r="C1915" i="1"/>
  <c r="AJ1915" i="1"/>
  <c r="I1915" i="1"/>
  <c r="H1915" i="1" s="1"/>
  <c r="Y1914" i="1"/>
  <c r="AB1919" i="1"/>
  <c r="K1915" i="1"/>
  <c r="X1915" i="1"/>
  <c r="A1916" i="1"/>
  <c r="J1892" i="1" l="1"/>
  <c r="T1886" i="1"/>
  <c r="S1887" i="1"/>
  <c r="P1894" i="1"/>
  <c r="L1895" i="1"/>
  <c r="M1894" i="1"/>
  <c r="N1894" i="1" s="1"/>
  <c r="Q1889" i="1"/>
  <c r="R1888" i="1"/>
  <c r="AC1893" i="1"/>
  <c r="AE1893" i="1" s="1"/>
  <c r="G1893" i="1"/>
  <c r="F1893" i="1" s="1"/>
  <c r="O1893" i="1" s="1"/>
  <c r="I1916" i="1"/>
  <c r="H1916" i="1" s="1"/>
  <c r="Y1915" i="1"/>
  <c r="C1916" i="1"/>
  <c r="Z1915" i="1"/>
  <c r="AA1915" i="1" s="1"/>
  <c r="AH1915" i="1" s="1"/>
  <c r="AJ1916" i="1"/>
  <c r="AB1920" i="1"/>
  <c r="K1916" i="1"/>
  <c r="X1916" i="1"/>
  <c r="A1917" i="1"/>
  <c r="J1893" i="1" l="1"/>
  <c r="AC1894" i="1"/>
  <c r="AE1894" i="1" s="1"/>
  <c r="G1894" i="1"/>
  <c r="F1894" i="1" s="1"/>
  <c r="O1894" i="1" s="1"/>
  <c r="P1895" i="1"/>
  <c r="M1895" i="1"/>
  <c r="N1895" i="1" s="1"/>
  <c r="L1896" i="1"/>
  <c r="T1887" i="1"/>
  <c r="AF1887" i="1" s="1"/>
  <c r="S1888" i="1"/>
  <c r="Q1890" i="1"/>
  <c r="R1889" i="1"/>
  <c r="AA1886" i="1"/>
  <c r="AF1886" i="1"/>
  <c r="X1917" i="1"/>
  <c r="K1917" i="1"/>
  <c r="A1918" i="1"/>
  <c r="AB1921" i="1"/>
  <c r="AJ1917" i="1"/>
  <c r="Z1916" i="1"/>
  <c r="I1917" i="1"/>
  <c r="H1917" i="1" s="1"/>
  <c r="Y1916" i="1"/>
  <c r="C1917" i="1"/>
  <c r="AH1886" i="1" l="1"/>
  <c r="J1894" i="1"/>
  <c r="AC1895" i="1"/>
  <c r="AE1895" i="1" s="1"/>
  <c r="G1895" i="1"/>
  <c r="F1895" i="1" s="1"/>
  <c r="O1895" i="1" s="1"/>
  <c r="Q1891" i="1"/>
  <c r="R1890" i="1"/>
  <c r="S1889" i="1"/>
  <c r="T1888" i="1"/>
  <c r="AF1888" i="1" s="1"/>
  <c r="L1897" i="1"/>
  <c r="M1896" i="1"/>
  <c r="N1896" i="1" s="1"/>
  <c r="P1896" i="1"/>
  <c r="AB1922" i="1"/>
  <c r="I1918" i="1"/>
  <c r="H1918" i="1" s="1"/>
  <c r="Z1917" i="1"/>
  <c r="AA1917" i="1" s="1"/>
  <c r="AH1917" i="1" s="1"/>
  <c r="AJ1918" i="1"/>
  <c r="C1918" i="1"/>
  <c r="Y1917" i="1"/>
  <c r="X1918" i="1"/>
  <c r="K1918" i="1"/>
  <c r="A1919" i="1"/>
  <c r="J1895" i="1" l="1"/>
  <c r="S1890" i="1"/>
  <c r="T1889" i="1"/>
  <c r="AF1889" i="1" s="1"/>
  <c r="AC1896" i="1"/>
  <c r="AE1896" i="1" s="1"/>
  <c r="G1896" i="1"/>
  <c r="F1896" i="1" s="1"/>
  <c r="O1896" i="1" s="1"/>
  <c r="M1897" i="1"/>
  <c r="N1897" i="1" s="1"/>
  <c r="L1898" i="1"/>
  <c r="P1897" i="1"/>
  <c r="Q1892" i="1"/>
  <c r="R1891" i="1"/>
  <c r="AB1923" i="1"/>
  <c r="C1919" i="1"/>
  <c r="Y1918" i="1"/>
  <c r="AJ1919" i="1"/>
  <c r="I1919" i="1"/>
  <c r="H1919" i="1" s="1"/>
  <c r="Z1918" i="1"/>
  <c r="AA1918" i="1" s="1"/>
  <c r="AH1918" i="1" s="1"/>
  <c r="K1919" i="1"/>
  <c r="A1920" i="1"/>
  <c r="X1919" i="1"/>
  <c r="J1896" i="1" l="1"/>
  <c r="M1898" i="1"/>
  <c r="N1898" i="1" s="1"/>
  <c r="L1899" i="1"/>
  <c r="P1898" i="1"/>
  <c r="AC1897" i="1"/>
  <c r="AE1897" i="1" s="1"/>
  <c r="G1897" i="1"/>
  <c r="F1897" i="1" s="1"/>
  <c r="O1897" i="1" s="1"/>
  <c r="Q1893" i="1"/>
  <c r="R1892" i="1"/>
  <c r="T1890" i="1"/>
  <c r="AF1890" i="1" s="1"/>
  <c r="S1891" i="1"/>
  <c r="Z1919" i="1"/>
  <c r="AA1919" i="1" s="1"/>
  <c r="AH1919" i="1" s="1"/>
  <c r="AJ1920" i="1"/>
  <c r="C1920" i="1"/>
  <c r="Y1919" i="1"/>
  <c r="I1920" i="1"/>
  <c r="H1920" i="1" s="1"/>
  <c r="X1920" i="1"/>
  <c r="K1920" i="1"/>
  <c r="A1921" i="1"/>
  <c r="AB1924" i="1"/>
  <c r="S1892" i="1" l="1"/>
  <c r="T1891" i="1"/>
  <c r="AF1891" i="1" s="1"/>
  <c r="J1897" i="1"/>
  <c r="Q1894" i="1"/>
  <c r="R1893" i="1"/>
  <c r="L1900" i="1"/>
  <c r="M1899" i="1"/>
  <c r="N1899" i="1" s="1"/>
  <c r="P1899" i="1"/>
  <c r="AC1898" i="1"/>
  <c r="AE1898" i="1" s="1"/>
  <c r="G1898" i="1"/>
  <c r="F1898" i="1" s="1"/>
  <c r="O1898" i="1" s="1"/>
  <c r="X1921" i="1"/>
  <c r="K1921" i="1"/>
  <c r="A1922" i="1"/>
  <c r="AB1925" i="1"/>
  <c r="Y1920" i="1"/>
  <c r="AJ1921" i="1"/>
  <c r="I1921" i="1"/>
  <c r="H1921" i="1" s="1"/>
  <c r="Z1920" i="1"/>
  <c r="AA1920" i="1" s="1"/>
  <c r="AH1920" i="1" s="1"/>
  <c r="C1921" i="1"/>
  <c r="Q1895" i="1" l="1"/>
  <c r="R1894" i="1"/>
  <c r="L1901" i="1"/>
  <c r="M1900" i="1"/>
  <c r="N1900" i="1" s="1"/>
  <c r="P1900" i="1"/>
  <c r="S1893" i="1"/>
  <c r="T1892" i="1"/>
  <c r="AF1892" i="1" s="1"/>
  <c r="AC1899" i="1"/>
  <c r="AE1899" i="1" s="1"/>
  <c r="G1899" i="1"/>
  <c r="F1899" i="1" s="1"/>
  <c r="O1899" i="1" s="1"/>
  <c r="J1898" i="1"/>
  <c r="AB1926" i="1"/>
  <c r="Z1921" i="1"/>
  <c r="AA1921" i="1" s="1"/>
  <c r="AH1921" i="1" s="1"/>
  <c r="AJ1922" i="1"/>
  <c r="Y1921" i="1"/>
  <c r="C1922" i="1"/>
  <c r="I1922" i="1"/>
  <c r="H1922" i="1" s="1"/>
  <c r="K1922" i="1"/>
  <c r="A1923" i="1"/>
  <c r="X1922" i="1"/>
  <c r="AC1900" i="1" l="1"/>
  <c r="AE1900" i="1" s="1"/>
  <c r="G1900" i="1"/>
  <c r="F1900" i="1" s="1"/>
  <c r="O1900" i="1" s="1"/>
  <c r="M1901" i="1"/>
  <c r="N1901" i="1" s="1"/>
  <c r="L1902" i="1"/>
  <c r="P1901" i="1"/>
  <c r="S1894" i="1"/>
  <c r="T1893" i="1"/>
  <c r="AF1893" i="1" s="1"/>
  <c r="Q1896" i="1"/>
  <c r="R1895" i="1"/>
  <c r="J1899" i="1"/>
  <c r="K1923" i="1"/>
  <c r="X1923" i="1"/>
  <c r="A1924" i="1"/>
  <c r="I1923" i="1"/>
  <c r="H1923" i="1" s="1"/>
  <c r="Z1922" i="1"/>
  <c r="AA1922" i="1" s="1"/>
  <c r="AH1922" i="1" s="1"/>
  <c r="C1923" i="1"/>
  <c r="AJ1923" i="1"/>
  <c r="Y1922" i="1"/>
  <c r="AB1927" i="1"/>
  <c r="J1900" i="1" l="1"/>
  <c r="M1902" i="1"/>
  <c r="N1902" i="1" s="1"/>
  <c r="L1903" i="1"/>
  <c r="P1902" i="1"/>
  <c r="AC1901" i="1"/>
  <c r="AE1901" i="1" s="1"/>
  <c r="G1901" i="1"/>
  <c r="F1901" i="1" s="1"/>
  <c r="O1901" i="1" s="1"/>
  <c r="Q1897" i="1"/>
  <c r="R1896" i="1"/>
  <c r="T1894" i="1"/>
  <c r="AF1894" i="1" s="1"/>
  <c r="S1895" i="1"/>
  <c r="A1925" i="1"/>
  <c r="X1924" i="1"/>
  <c r="K1924" i="1"/>
  <c r="AB1928" i="1"/>
  <c r="C1924" i="1"/>
  <c r="Y1923" i="1"/>
  <c r="I1924" i="1"/>
  <c r="H1924" i="1" s="1"/>
  <c r="AJ1924" i="1"/>
  <c r="Z1923" i="1"/>
  <c r="AA1923" i="1" s="1"/>
  <c r="AH1923" i="1" s="1"/>
  <c r="J1901" i="1" l="1"/>
  <c r="T1895" i="1"/>
  <c r="AF1895" i="1" s="1"/>
  <c r="S1896" i="1"/>
  <c r="Q1898" i="1"/>
  <c r="R1897" i="1"/>
  <c r="L1904" i="1"/>
  <c r="M1903" i="1"/>
  <c r="N1903" i="1" s="1"/>
  <c r="P1903" i="1"/>
  <c r="AC1902" i="1"/>
  <c r="AE1902" i="1" s="1"/>
  <c r="G1902" i="1"/>
  <c r="F1902" i="1" s="1"/>
  <c r="J1902" i="1" s="1"/>
  <c r="AB1929" i="1"/>
  <c r="K1925" i="1"/>
  <c r="X1925" i="1"/>
  <c r="A1926" i="1"/>
  <c r="C1925" i="1"/>
  <c r="Z1924" i="1"/>
  <c r="AA1924" i="1" s="1"/>
  <c r="AH1924" i="1" s="1"/>
  <c r="AJ1925" i="1"/>
  <c r="I1925" i="1"/>
  <c r="H1925" i="1" s="1"/>
  <c r="Y1924" i="1"/>
  <c r="Q1899" i="1" l="1"/>
  <c r="R1898" i="1"/>
  <c r="T1896" i="1"/>
  <c r="AF1896" i="1" s="1"/>
  <c r="S1897" i="1"/>
  <c r="L1905" i="1"/>
  <c r="M1904" i="1"/>
  <c r="N1904" i="1" s="1"/>
  <c r="P1904" i="1"/>
  <c r="AC1903" i="1"/>
  <c r="AE1903" i="1" s="1"/>
  <c r="G1903" i="1"/>
  <c r="F1903" i="1" s="1"/>
  <c r="J1903" i="1" s="1"/>
  <c r="O1902" i="1"/>
  <c r="K1926" i="1"/>
  <c r="A1927" i="1"/>
  <c r="X1926" i="1"/>
  <c r="AB1930" i="1"/>
  <c r="AJ1926" i="1"/>
  <c r="Y1925" i="1"/>
  <c r="I1926" i="1"/>
  <c r="H1926" i="1" s="1"/>
  <c r="C1926" i="1"/>
  <c r="Z1925" i="1"/>
  <c r="AA1925" i="1" s="1"/>
  <c r="AH1925" i="1" s="1"/>
  <c r="O1903" i="1" l="1"/>
  <c r="L1906" i="1"/>
  <c r="M1905" i="1"/>
  <c r="N1905" i="1" s="1"/>
  <c r="P1905" i="1"/>
  <c r="S1898" i="1"/>
  <c r="T1897" i="1"/>
  <c r="AF1897" i="1" s="1"/>
  <c r="AC1904" i="1"/>
  <c r="AE1904" i="1" s="1"/>
  <c r="G1904" i="1"/>
  <c r="F1904" i="1" s="1"/>
  <c r="J1904" i="1" s="1"/>
  <c r="Q1900" i="1"/>
  <c r="R1899" i="1"/>
  <c r="AJ1927" i="1"/>
  <c r="Z1926" i="1"/>
  <c r="AA1926" i="1" s="1"/>
  <c r="AH1926" i="1" s="1"/>
  <c r="I1927" i="1"/>
  <c r="H1927" i="1" s="1"/>
  <c r="Y1926" i="1"/>
  <c r="C1927" i="1"/>
  <c r="AB1931" i="1"/>
  <c r="K1927" i="1"/>
  <c r="A1928" i="1"/>
  <c r="X1927" i="1"/>
  <c r="Q1901" i="1" l="1"/>
  <c r="R1900" i="1"/>
  <c r="AC1905" i="1"/>
  <c r="AE1905" i="1" s="1"/>
  <c r="G1905" i="1"/>
  <c r="F1905" i="1" s="1"/>
  <c r="O1905" i="1" s="1"/>
  <c r="M1906" i="1"/>
  <c r="N1906" i="1" s="1"/>
  <c r="P1906" i="1"/>
  <c r="L1907" i="1"/>
  <c r="O1904" i="1"/>
  <c r="S1899" i="1"/>
  <c r="T1898" i="1"/>
  <c r="AF1898" i="1" s="1"/>
  <c r="Y1927" i="1"/>
  <c r="AJ1928" i="1"/>
  <c r="I1928" i="1"/>
  <c r="H1928" i="1" s="1"/>
  <c r="Z1927" i="1"/>
  <c r="AA1927" i="1" s="1"/>
  <c r="AH1927" i="1" s="1"/>
  <c r="C1928" i="1"/>
  <c r="K1928" i="1"/>
  <c r="X1928" i="1"/>
  <c r="A1929" i="1"/>
  <c r="AB1932" i="1"/>
  <c r="J1905" i="1" l="1"/>
  <c r="G1906" i="1"/>
  <c r="F1906" i="1" s="1"/>
  <c r="O1906" i="1" s="1"/>
  <c r="AC1906" i="1"/>
  <c r="AE1906" i="1" s="1"/>
  <c r="T1899" i="1"/>
  <c r="AF1899" i="1" s="1"/>
  <c r="S1900" i="1"/>
  <c r="M1907" i="1"/>
  <c r="N1907" i="1" s="1"/>
  <c r="P1907" i="1"/>
  <c r="L1908" i="1"/>
  <c r="Q1902" i="1"/>
  <c r="R1901" i="1"/>
  <c r="AB1933" i="1"/>
  <c r="X1929" i="1"/>
  <c r="K1929" i="1"/>
  <c r="A1930" i="1"/>
  <c r="Z1928" i="1"/>
  <c r="AA1928" i="1" s="1"/>
  <c r="AH1928" i="1" s="1"/>
  <c r="AJ1929" i="1"/>
  <c r="I1929" i="1"/>
  <c r="H1929" i="1" s="1"/>
  <c r="Y1928" i="1"/>
  <c r="C1929" i="1"/>
  <c r="J1906" i="1" l="1"/>
  <c r="T1900" i="1"/>
  <c r="AF1900" i="1" s="1"/>
  <c r="S1901" i="1"/>
  <c r="Q1903" i="1"/>
  <c r="R1902" i="1"/>
  <c r="P1908" i="1"/>
  <c r="L1909" i="1"/>
  <c r="M1908" i="1"/>
  <c r="N1908" i="1" s="1"/>
  <c r="G1907" i="1"/>
  <c r="F1907" i="1" s="1"/>
  <c r="J1907" i="1" s="1"/>
  <c r="AC1907" i="1"/>
  <c r="AE1907" i="1" s="1"/>
  <c r="AB1934" i="1"/>
  <c r="X1930" i="1"/>
  <c r="K1930" i="1"/>
  <c r="A1931" i="1"/>
  <c r="Y1929" i="1"/>
  <c r="I1930" i="1"/>
  <c r="H1930" i="1" s="1"/>
  <c r="Z1929" i="1"/>
  <c r="AA1929" i="1" s="1"/>
  <c r="AH1929" i="1" s="1"/>
  <c r="C1930" i="1"/>
  <c r="AJ1930" i="1"/>
  <c r="O1907" i="1" l="1"/>
  <c r="Q1904" i="1"/>
  <c r="R1903" i="1"/>
  <c r="AC1908" i="1"/>
  <c r="AE1908" i="1" s="1"/>
  <c r="G1908" i="1"/>
  <c r="F1908" i="1" s="1"/>
  <c r="O1908" i="1" s="1"/>
  <c r="S1902" i="1"/>
  <c r="T1901" i="1"/>
  <c r="AF1901" i="1" s="1"/>
  <c r="L1910" i="1"/>
  <c r="M1909" i="1"/>
  <c r="N1909" i="1" s="1"/>
  <c r="P1909" i="1"/>
  <c r="Z1930" i="1"/>
  <c r="AA1930" i="1" s="1"/>
  <c r="AH1930" i="1" s="1"/>
  <c r="C1931" i="1"/>
  <c r="AJ1931" i="1"/>
  <c r="Y1930" i="1"/>
  <c r="I1931" i="1"/>
  <c r="H1931" i="1" s="1"/>
  <c r="X1931" i="1"/>
  <c r="K1931" i="1"/>
  <c r="A1932" i="1"/>
  <c r="AB1935" i="1"/>
  <c r="T1902" i="1" l="1"/>
  <c r="AF1902" i="1" s="1"/>
  <c r="S1903" i="1"/>
  <c r="M1910" i="1"/>
  <c r="N1910" i="1" s="1"/>
  <c r="P1910" i="1"/>
  <c r="L1911" i="1"/>
  <c r="Q1905" i="1"/>
  <c r="R1904" i="1"/>
  <c r="AC1909" i="1"/>
  <c r="AE1909" i="1" s="1"/>
  <c r="G1909" i="1"/>
  <c r="F1909" i="1" s="1"/>
  <c r="O1909" i="1" s="1"/>
  <c r="J1908" i="1"/>
  <c r="AB1936" i="1"/>
  <c r="Y1931" i="1"/>
  <c r="I1932" i="1"/>
  <c r="H1932" i="1" s="1"/>
  <c r="Z1931" i="1"/>
  <c r="AA1931" i="1" s="1"/>
  <c r="AH1931" i="1" s="1"/>
  <c r="C1932" i="1"/>
  <c r="AJ1932" i="1"/>
  <c r="K1932" i="1"/>
  <c r="A1933" i="1"/>
  <c r="X1932" i="1"/>
  <c r="AC1910" i="1" l="1"/>
  <c r="AE1910" i="1" s="1"/>
  <c r="G1910" i="1"/>
  <c r="F1910" i="1" s="1"/>
  <c r="O1910" i="1" s="1"/>
  <c r="Q1906" i="1"/>
  <c r="R1905" i="1"/>
  <c r="S1904" i="1"/>
  <c r="T1903" i="1"/>
  <c r="AF1903" i="1" s="1"/>
  <c r="J1909" i="1"/>
  <c r="M1911" i="1"/>
  <c r="N1911" i="1" s="1"/>
  <c r="P1911" i="1"/>
  <c r="L1912" i="1"/>
  <c r="AJ1933" i="1"/>
  <c r="Y1932" i="1"/>
  <c r="I1933" i="1"/>
  <c r="H1933" i="1" s="1"/>
  <c r="Z1932" i="1"/>
  <c r="AA1932" i="1" s="1"/>
  <c r="AH1932" i="1" s="1"/>
  <c r="C1933" i="1"/>
  <c r="A1934" i="1"/>
  <c r="K1933" i="1"/>
  <c r="X1933" i="1"/>
  <c r="AB1937" i="1"/>
  <c r="J1910" i="1" l="1"/>
  <c r="M1912" i="1"/>
  <c r="N1912" i="1" s="1"/>
  <c r="L1913" i="1"/>
  <c r="P1912" i="1"/>
  <c r="T1904" i="1"/>
  <c r="AF1904" i="1" s="1"/>
  <c r="S1905" i="1"/>
  <c r="Q1907" i="1"/>
  <c r="R1906" i="1"/>
  <c r="AC1911" i="1"/>
  <c r="AE1911" i="1" s="1"/>
  <c r="G1911" i="1"/>
  <c r="F1911" i="1" s="1"/>
  <c r="J1911" i="1" s="1"/>
  <c r="I1934" i="1"/>
  <c r="H1934" i="1" s="1"/>
  <c r="Z1933" i="1"/>
  <c r="AA1933" i="1" s="1"/>
  <c r="AH1933" i="1" s="1"/>
  <c r="C1934" i="1"/>
  <c r="Y1933" i="1"/>
  <c r="AJ1934" i="1"/>
  <c r="AB1938" i="1"/>
  <c r="X1934" i="1"/>
  <c r="K1934" i="1"/>
  <c r="A1935" i="1"/>
  <c r="O1911" i="1" l="1"/>
  <c r="T1905" i="1"/>
  <c r="AF1905" i="1" s="1"/>
  <c r="S1906" i="1"/>
  <c r="Q1908" i="1"/>
  <c r="R1907" i="1"/>
  <c r="M1913" i="1"/>
  <c r="N1913" i="1" s="1"/>
  <c r="L1914" i="1"/>
  <c r="P1913" i="1"/>
  <c r="AC1912" i="1"/>
  <c r="AE1912" i="1" s="1"/>
  <c r="G1912" i="1"/>
  <c r="F1912" i="1" s="1"/>
  <c r="J1912" i="1" s="1"/>
  <c r="Y1934" i="1"/>
  <c r="C1935" i="1"/>
  <c r="AJ1935" i="1"/>
  <c r="I1935" i="1"/>
  <c r="H1935" i="1" s="1"/>
  <c r="Z1934" i="1"/>
  <c r="AA1934" i="1" s="1"/>
  <c r="AH1934" i="1" s="1"/>
  <c r="X1935" i="1"/>
  <c r="A1936" i="1"/>
  <c r="K1935" i="1"/>
  <c r="AB1939" i="1"/>
  <c r="O1912" i="1" l="1"/>
  <c r="G1913" i="1"/>
  <c r="F1913" i="1" s="1"/>
  <c r="O1913" i="1" s="1"/>
  <c r="AC1913" i="1"/>
  <c r="AE1913" i="1" s="1"/>
  <c r="Q1909" i="1"/>
  <c r="R1908" i="1"/>
  <c r="T1906" i="1"/>
  <c r="AF1906" i="1" s="1"/>
  <c r="S1907" i="1"/>
  <c r="M1914" i="1"/>
  <c r="N1914" i="1" s="1"/>
  <c r="P1914" i="1"/>
  <c r="L1915" i="1"/>
  <c r="K1936" i="1"/>
  <c r="X1936" i="1"/>
  <c r="A1937" i="1"/>
  <c r="AB1940" i="1"/>
  <c r="Z1935" i="1"/>
  <c r="AA1935" i="1" s="1"/>
  <c r="AH1935" i="1" s="1"/>
  <c r="C1936" i="1"/>
  <c r="AJ1936" i="1"/>
  <c r="I1936" i="1"/>
  <c r="H1936" i="1" s="1"/>
  <c r="Y1935" i="1"/>
  <c r="J1913" i="1" l="1"/>
  <c r="T1907" i="1"/>
  <c r="AF1907" i="1" s="1"/>
  <c r="S1908" i="1"/>
  <c r="M1915" i="1"/>
  <c r="N1915" i="1" s="1"/>
  <c r="P1915" i="1"/>
  <c r="L1916" i="1"/>
  <c r="AC1914" i="1"/>
  <c r="AE1914" i="1" s="1"/>
  <c r="G1914" i="1"/>
  <c r="F1914" i="1" s="1"/>
  <c r="O1914" i="1" s="1"/>
  <c r="Q1910" i="1"/>
  <c r="R1909" i="1"/>
  <c r="Y1936" i="1"/>
  <c r="C1937" i="1"/>
  <c r="AJ1937" i="1"/>
  <c r="I1937" i="1"/>
  <c r="H1937" i="1" s="1"/>
  <c r="Z1936" i="1"/>
  <c r="AA1936" i="1" s="1"/>
  <c r="AH1936" i="1" s="1"/>
  <c r="AB1941" i="1"/>
  <c r="A1938" i="1"/>
  <c r="K1937" i="1"/>
  <c r="X1937" i="1"/>
  <c r="J1914" i="1" l="1"/>
  <c r="L1917" i="1"/>
  <c r="M1916" i="1"/>
  <c r="N1916" i="1" s="1"/>
  <c r="P1916" i="1"/>
  <c r="G1915" i="1"/>
  <c r="F1915" i="1" s="1"/>
  <c r="O1915" i="1" s="1"/>
  <c r="AC1915" i="1"/>
  <c r="AE1915" i="1" s="1"/>
  <c r="Q1911" i="1"/>
  <c r="R1910" i="1"/>
  <c r="S1909" i="1"/>
  <c r="T1908" i="1"/>
  <c r="AF1908" i="1" s="1"/>
  <c r="A1939" i="1"/>
  <c r="X1938" i="1"/>
  <c r="K1938" i="1"/>
  <c r="I1938" i="1"/>
  <c r="H1938" i="1" s="1"/>
  <c r="Z1937" i="1"/>
  <c r="AA1937" i="1" s="1"/>
  <c r="AH1937" i="1" s="1"/>
  <c r="C1938" i="1"/>
  <c r="Y1937" i="1"/>
  <c r="AJ1938" i="1"/>
  <c r="AB1942" i="1"/>
  <c r="S1910" i="1" l="1"/>
  <c r="T1909" i="1"/>
  <c r="AF1909" i="1" s="1"/>
  <c r="AC1916" i="1"/>
  <c r="AE1916" i="1" s="1"/>
  <c r="G1916" i="1"/>
  <c r="F1916" i="1" s="1"/>
  <c r="O1916" i="1" s="1"/>
  <c r="P1917" i="1" s="1"/>
  <c r="M1917" i="1"/>
  <c r="N1917" i="1" s="1"/>
  <c r="L1918" i="1"/>
  <c r="J1915" i="1"/>
  <c r="Q1912" i="1"/>
  <c r="R1911" i="1"/>
  <c r="K1939" i="1"/>
  <c r="X1939" i="1"/>
  <c r="A1940" i="1"/>
  <c r="AB1943" i="1"/>
  <c r="Z1938" i="1"/>
  <c r="AA1938" i="1" s="1"/>
  <c r="AH1938" i="1" s="1"/>
  <c r="C1939" i="1"/>
  <c r="AJ1939" i="1"/>
  <c r="Y1938" i="1"/>
  <c r="I1939" i="1"/>
  <c r="H1939" i="1" s="1"/>
  <c r="G1917" i="1" l="1"/>
  <c r="F1917" i="1" s="1"/>
  <c r="O1917" i="1" s="1"/>
  <c r="AC1917" i="1"/>
  <c r="AE1917" i="1" s="1"/>
  <c r="J1916" i="1"/>
  <c r="T1910" i="1"/>
  <c r="AF1910" i="1" s="1"/>
  <c r="S1911" i="1"/>
  <c r="Q1913" i="1"/>
  <c r="R1912" i="1"/>
  <c r="M1918" i="1"/>
  <c r="N1918" i="1" s="1"/>
  <c r="L1919" i="1"/>
  <c r="X1940" i="1"/>
  <c r="A1941" i="1"/>
  <c r="K1940" i="1"/>
  <c r="AB1944" i="1"/>
  <c r="I1940" i="1"/>
  <c r="H1940" i="1" s="1"/>
  <c r="Y1939" i="1"/>
  <c r="C1940" i="1"/>
  <c r="Z1939" i="1"/>
  <c r="AA1939" i="1" s="1"/>
  <c r="AH1939" i="1" s="1"/>
  <c r="AJ1940" i="1"/>
  <c r="P1918" i="1"/>
  <c r="P1919" i="1" l="1"/>
  <c r="J1917" i="1"/>
  <c r="S1912" i="1"/>
  <c r="T1911" i="1"/>
  <c r="AF1911" i="1" s="1"/>
  <c r="L1920" i="1"/>
  <c r="M1919" i="1"/>
  <c r="N1919" i="1" s="1"/>
  <c r="G1918" i="1"/>
  <c r="F1918" i="1" s="1"/>
  <c r="O1918" i="1" s="1"/>
  <c r="AC1918" i="1"/>
  <c r="AE1918" i="1" s="1"/>
  <c r="Q1914" i="1"/>
  <c r="R1913" i="1"/>
  <c r="Y1940" i="1"/>
  <c r="C1941" i="1"/>
  <c r="AJ1941" i="1"/>
  <c r="Z1940" i="1"/>
  <c r="AA1940" i="1" s="1"/>
  <c r="AH1940" i="1" s="1"/>
  <c r="I1941" i="1"/>
  <c r="H1941" i="1" s="1"/>
  <c r="X1941" i="1"/>
  <c r="A1942" i="1"/>
  <c r="K1941" i="1"/>
  <c r="AB1945" i="1"/>
  <c r="AC1919" i="1" l="1"/>
  <c r="AE1919" i="1" s="1"/>
  <c r="G1919" i="1"/>
  <c r="F1919" i="1" s="1"/>
  <c r="O1919" i="1" s="1"/>
  <c r="J1918" i="1"/>
  <c r="M1920" i="1"/>
  <c r="N1920" i="1" s="1"/>
  <c r="L1921" i="1"/>
  <c r="Q1915" i="1"/>
  <c r="R1914" i="1"/>
  <c r="T1912" i="1"/>
  <c r="AF1912" i="1" s="1"/>
  <c r="S1913" i="1"/>
  <c r="P1920" i="1"/>
  <c r="K1942" i="1"/>
  <c r="X1942" i="1"/>
  <c r="A1943" i="1"/>
  <c r="AB1946" i="1"/>
  <c r="I1942" i="1"/>
  <c r="H1942" i="1" s="1"/>
  <c r="Z1941" i="1"/>
  <c r="AA1941" i="1" s="1"/>
  <c r="AH1941" i="1" s="1"/>
  <c r="C1942" i="1"/>
  <c r="AJ1942" i="1"/>
  <c r="Y1941" i="1"/>
  <c r="J1919" i="1" l="1"/>
  <c r="L1922" i="1"/>
  <c r="P1921" i="1"/>
  <c r="M1921" i="1"/>
  <c r="N1921" i="1" s="1"/>
  <c r="AC1920" i="1"/>
  <c r="AE1920" i="1" s="1"/>
  <c r="G1920" i="1"/>
  <c r="F1920" i="1" s="1"/>
  <c r="O1920" i="1" s="1"/>
  <c r="S1914" i="1"/>
  <c r="T1913" i="1"/>
  <c r="AF1913" i="1" s="1"/>
  <c r="Q1916" i="1"/>
  <c r="R1915" i="1"/>
  <c r="X1943" i="1"/>
  <c r="K1943" i="1"/>
  <c r="A1944" i="1"/>
  <c r="Z1942" i="1"/>
  <c r="AA1942" i="1" s="1"/>
  <c r="AH1942" i="1" s="1"/>
  <c r="C1943" i="1"/>
  <c r="Y1942" i="1"/>
  <c r="AJ1943" i="1"/>
  <c r="I1943" i="1"/>
  <c r="H1943" i="1" s="1"/>
  <c r="AB1947" i="1"/>
  <c r="J1920" i="1" l="1"/>
  <c r="R1916" i="1"/>
  <c r="Q1917" i="1"/>
  <c r="G1921" i="1"/>
  <c r="F1921" i="1" s="1"/>
  <c r="J1921" i="1" s="1"/>
  <c r="AC1921" i="1"/>
  <c r="AE1921" i="1" s="1"/>
  <c r="T1914" i="1"/>
  <c r="AF1914" i="1" s="1"/>
  <c r="S1915" i="1"/>
  <c r="P1922" i="1"/>
  <c r="L1923" i="1"/>
  <c r="M1922" i="1"/>
  <c r="N1922" i="1" s="1"/>
  <c r="C1944" i="1"/>
  <c r="Z1943" i="1"/>
  <c r="AA1943" i="1" s="1"/>
  <c r="AH1943" i="1" s="1"/>
  <c r="AJ1944" i="1"/>
  <c r="I1944" i="1"/>
  <c r="H1944" i="1" s="1"/>
  <c r="Y1943" i="1"/>
  <c r="AB1948" i="1"/>
  <c r="X1944" i="1"/>
  <c r="A1945" i="1"/>
  <c r="K1944" i="1"/>
  <c r="O1921" i="1" l="1"/>
  <c r="Q1918" i="1"/>
  <c r="R1917" i="1"/>
  <c r="G1922" i="1"/>
  <c r="F1922" i="1" s="1"/>
  <c r="O1922" i="1" s="1"/>
  <c r="AC1922" i="1"/>
  <c r="AE1922" i="1" s="1"/>
  <c r="P1923" i="1"/>
  <c r="M1923" i="1"/>
  <c r="N1923" i="1" s="1"/>
  <c r="L1924" i="1"/>
  <c r="S1916" i="1"/>
  <c r="T1915" i="1"/>
  <c r="AF1915" i="1" s="1"/>
  <c r="AB1949" i="1"/>
  <c r="K1945" i="1"/>
  <c r="X1945" i="1"/>
  <c r="A1946" i="1"/>
  <c r="Y1944" i="1"/>
  <c r="I1945" i="1"/>
  <c r="H1945" i="1" s="1"/>
  <c r="Z1944" i="1"/>
  <c r="AA1944" i="1" s="1"/>
  <c r="AH1944" i="1" s="1"/>
  <c r="C1945" i="1"/>
  <c r="AJ1945" i="1"/>
  <c r="J1922" i="1" l="1"/>
  <c r="T1916" i="1"/>
  <c r="S1917" i="1"/>
  <c r="P1924" i="1"/>
  <c r="L1925" i="1"/>
  <c r="M1924" i="1"/>
  <c r="N1924" i="1" s="1"/>
  <c r="Q1919" i="1"/>
  <c r="R1918" i="1"/>
  <c r="AC1923" i="1"/>
  <c r="AE1923" i="1" s="1"/>
  <c r="G1923" i="1"/>
  <c r="F1923" i="1" s="1"/>
  <c r="O1923" i="1" s="1"/>
  <c r="K1946" i="1"/>
  <c r="X1946" i="1"/>
  <c r="A1947" i="1"/>
  <c r="AB1950" i="1"/>
  <c r="AJ1946" i="1"/>
  <c r="Y1945" i="1"/>
  <c r="I1946" i="1"/>
  <c r="H1946" i="1" s="1"/>
  <c r="Z1945" i="1"/>
  <c r="AA1945" i="1" s="1"/>
  <c r="AH1945" i="1" s="1"/>
  <c r="C1946" i="1"/>
  <c r="J1923" i="1" l="1"/>
  <c r="M1925" i="1"/>
  <c r="N1925" i="1" s="1"/>
  <c r="P1925" i="1"/>
  <c r="L1926" i="1"/>
  <c r="T1917" i="1"/>
  <c r="AF1917" i="1" s="1"/>
  <c r="S1918" i="1"/>
  <c r="Q1920" i="1"/>
  <c r="R1919" i="1"/>
  <c r="AF1916" i="1"/>
  <c r="AA1916" i="1"/>
  <c r="AC1924" i="1"/>
  <c r="AE1924" i="1" s="1"/>
  <c r="G1924" i="1"/>
  <c r="F1924" i="1" s="1"/>
  <c r="J1924" i="1" s="1"/>
  <c r="AB1951" i="1"/>
  <c r="Z1946" i="1"/>
  <c r="AA1946" i="1" s="1"/>
  <c r="AH1946" i="1" s="1"/>
  <c r="C1947" i="1"/>
  <c r="AJ1947" i="1"/>
  <c r="Y1946" i="1"/>
  <c r="I1947" i="1"/>
  <c r="H1947" i="1" s="1"/>
  <c r="X1947" i="1"/>
  <c r="K1947" i="1"/>
  <c r="A1948" i="1"/>
  <c r="AH1916" i="1" l="1"/>
  <c r="M1926" i="1"/>
  <c r="N1926" i="1" s="1"/>
  <c r="L1927" i="1"/>
  <c r="P1926" i="1"/>
  <c r="S1919" i="1"/>
  <c r="T1918" i="1"/>
  <c r="AF1918" i="1" s="1"/>
  <c r="O1924" i="1"/>
  <c r="Q1921" i="1"/>
  <c r="R1920" i="1"/>
  <c r="G1925" i="1"/>
  <c r="F1925" i="1" s="1"/>
  <c r="O1925" i="1" s="1"/>
  <c r="AC1925" i="1"/>
  <c r="AE1925" i="1" s="1"/>
  <c r="X1948" i="1"/>
  <c r="A1949" i="1"/>
  <c r="K1948" i="1"/>
  <c r="Z1947" i="1"/>
  <c r="AA1947" i="1" s="1"/>
  <c r="AH1947" i="1" s="1"/>
  <c r="C1948" i="1"/>
  <c r="AJ1948" i="1"/>
  <c r="I1948" i="1"/>
  <c r="H1948" i="1" s="1"/>
  <c r="Y1947" i="1"/>
  <c r="AB1952" i="1"/>
  <c r="J1925" i="1" l="1"/>
  <c r="T1919" i="1"/>
  <c r="AF1919" i="1" s="1"/>
  <c r="S1920" i="1"/>
  <c r="M1927" i="1"/>
  <c r="N1927" i="1" s="1"/>
  <c r="L1928" i="1"/>
  <c r="P1927" i="1"/>
  <c r="G1926" i="1"/>
  <c r="F1926" i="1" s="1"/>
  <c r="O1926" i="1" s="1"/>
  <c r="AC1926" i="1"/>
  <c r="AE1926" i="1" s="1"/>
  <c r="Q1922" i="1"/>
  <c r="R1921" i="1"/>
  <c r="AB1953" i="1"/>
  <c r="X1949" i="1"/>
  <c r="A1950" i="1"/>
  <c r="K1949" i="1"/>
  <c r="I1949" i="1"/>
  <c r="H1949" i="1" s="1"/>
  <c r="Z1948" i="1"/>
  <c r="C1949" i="1"/>
  <c r="Y1948" i="1"/>
  <c r="AJ1949" i="1"/>
  <c r="M1928" i="1" l="1"/>
  <c r="N1928" i="1" s="1"/>
  <c r="P1928" i="1"/>
  <c r="L1929" i="1"/>
  <c r="AC1927" i="1"/>
  <c r="AE1927" i="1" s="1"/>
  <c r="G1927" i="1"/>
  <c r="F1927" i="1" s="1"/>
  <c r="J1927" i="1" s="1"/>
  <c r="Q1923" i="1"/>
  <c r="R1922" i="1"/>
  <c r="T1920" i="1"/>
  <c r="AF1920" i="1" s="1"/>
  <c r="S1921" i="1"/>
  <c r="J1926" i="1"/>
  <c r="K1950" i="1"/>
  <c r="X1950" i="1"/>
  <c r="A1951" i="1"/>
  <c r="Y1949" i="1"/>
  <c r="C1950" i="1"/>
  <c r="AJ1950" i="1"/>
  <c r="I1950" i="1"/>
  <c r="H1950" i="1" s="1"/>
  <c r="Z1949" i="1"/>
  <c r="AA1949" i="1" s="1"/>
  <c r="AH1949" i="1" s="1"/>
  <c r="AB1954" i="1"/>
  <c r="O1927" i="1" l="1"/>
  <c r="T1921" i="1"/>
  <c r="AF1921" i="1" s="1"/>
  <c r="S1922" i="1"/>
  <c r="M1929" i="1"/>
  <c r="N1929" i="1" s="1"/>
  <c r="P1929" i="1"/>
  <c r="L1930" i="1"/>
  <c r="Q1924" i="1"/>
  <c r="R1923" i="1"/>
  <c r="AC1928" i="1"/>
  <c r="AE1928" i="1" s="1"/>
  <c r="G1928" i="1"/>
  <c r="F1928" i="1" s="1"/>
  <c r="J1928" i="1" s="1"/>
  <c r="X1951" i="1"/>
  <c r="A1952" i="1"/>
  <c r="K1951" i="1"/>
  <c r="Z1950" i="1"/>
  <c r="AA1950" i="1" s="1"/>
  <c r="AH1950" i="1" s="1"/>
  <c r="C1951" i="1"/>
  <c r="Y1950" i="1"/>
  <c r="AJ1951" i="1"/>
  <c r="I1951" i="1"/>
  <c r="H1951" i="1" s="1"/>
  <c r="AB1955" i="1"/>
  <c r="O1928" i="1" l="1"/>
  <c r="P1930" i="1"/>
  <c r="L1931" i="1"/>
  <c r="M1930" i="1"/>
  <c r="N1930" i="1" s="1"/>
  <c r="AC1929" i="1"/>
  <c r="AE1929" i="1" s="1"/>
  <c r="G1929" i="1"/>
  <c r="F1929" i="1" s="1"/>
  <c r="O1929" i="1" s="1"/>
  <c r="Q1925" i="1"/>
  <c r="R1924" i="1"/>
  <c r="T1922" i="1"/>
  <c r="AF1922" i="1" s="1"/>
  <c r="S1923" i="1"/>
  <c r="AB1956" i="1"/>
  <c r="A1953" i="1"/>
  <c r="X1952" i="1"/>
  <c r="K1952" i="1"/>
  <c r="I1952" i="1"/>
  <c r="H1952" i="1" s="1"/>
  <c r="Z1951" i="1"/>
  <c r="AA1951" i="1" s="1"/>
  <c r="AH1951" i="1" s="1"/>
  <c r="C1952" i="1"/>
  <c r="Y1951" i="1"/>
  <c r="AJ1952" i="1"/>
  <c r="J1929" i="1" l="1"/>
  <c r="AC1930" i="1"/>
  <c r="AE1930" i="1" s="1"/>
  <c r="G1930" i="1"/>
  <c r="F1930" i="1" s="1"/>
  <c r="O1930" i="1" s="1"/>
  <c r="P1931" i="1"/>
  <c r="M1931" i="1"/>
  <c r="N1931" i="1" s="1"/>
  <c r="L1932" i="1"/>
  <c r="Q1926" i="1"/>
  <c r="R1925" i="1"/>
  <c r="T1923" i="1"/>
  <c r="AF1923" i="1" s="1"/>
  <c r="S1924" i="1"/>
  <c r="AJ1953" i="1"/>
  <c r="Y1952" i="1"/>
  <c r="I1953" i="1"/>
  <c r="H1953" i="1" s="1"/>
  <c r="Z1952" i="1"/>
  <c r="AA1952" i="1" s="1"/>
  <c r="AH1952" i="1" s="1"/>
  <c r="C1953" i="1"/>
  <c r="AB1957" i="1"/>
  <c r="K1953" i="1"/>
  <c r="X1953" i="1"/>
  <c r="A1954" i="1"/>
  <c r="J1930" i="1" l="1"/>
  <c r="P1932" i="1"/>
  <c r="L1933" i="1"/>
  <c r="M1932" i="1"/>
  <c r="N1932" i="1" s="1"/>
  <c r="AC1931" i="1"/>
  <c r="AE1931" i="1" s="1"/>
  <c r="G1931" i="1"/>
  <c r="F1931" i="1" s="1"/>
  <c r="J1931" i="1" s="1"/>
  <c r="T1924" i="1"/>
  <c r="AF1924" i="1" s="1"/>
  <c r="S1925" i="1"/>
  <c r="Q1927" i="1"/>
  <c r="R1926" i="1"/>
  <c r="AB1958" i="1"/>
  <c r="X1954" i="1"/>
  <c r="K1954" i="1"/>
  <c r="A1955" i="1"/>
  <c r="Z1953" i="1"/>
  <c r="AA1953" i="1" s="1"/>
  <c r="AH1953" i="1" s="1"/>
  <c r="C1954" i="1"/>
  <c r="AJ1954" i="1"/>
  <c r="Y1953" i="1"/>
  <c r="I1954" i="1"/>
  <c r="H1954" i="1" s="1"/>
  <c r="O1931" i="1" l="1"/>
  <c r="G1932" i="1"/>
  <c r="F1932" i="1" s="1"/>
  <c r="O1932" i="1" s="1"/>
  <c r="AC1932" i="1"/>
  <c r="AE1932" i="1" s="1"/>
  <c r="Q1928" i="1"/>
  <c r="R1927" i="1"/>
  <c r="L1934" i="1"/>
  <c r="M1933" i="1"/>
  <c r="N1933" i="1" s="1"/>
  <c r="P1933" i="1"/>
  <c r="T1925" i="1"/>
  <c r="AF1925" i="1" s="1"/>
  <c r="S1926" i="1"/>
  <c r="I1955" i="1"/>
  <c r="H1955" i="1" s="1"/>
  <c r="Z1954" i="1"/>
  <c r="AA1954" i="1" s="1"/>
  <c r="AH1954" i="1" s="1"/>
  <c r="C1955" i="1"/>
  <c r="Y1954" i="1"/>
  <c r="AJ1955" i="1"/>
  <c r="X1955" i="1"/>
  <c r="A1956" i="1"/>
  <c r="K1955" i="1"/>
  <c r="AB1959" i="1"/>
  <c r="J1932" i="1" l="1"/>
  <c r="M1934" i="1"/>
  <c r="N1934" i="1" s="1"/>
  <c r="P1934" i="1"/>
  <c r="L1935" i="1"/>
  <c r="S1927" i="1"/>
  <c r="T1926" i="1"/>
  <c r="AF1926" i="1" s="1"/>
  <c r="Q1929" i="1"/>
  <c r="R1928" i="1"/>
  <c r="AC1933" i="1"/>
  <c r="AE1933" i="1" s="1"/>
  <c r="G1933" i="1"/>
  <c r="F1933" i="1" s="1"/>
  <c r="J1933" i="1" s="1"/>
  <c r="AB1960" i="1"/>
  <c r="K1956" i="1"/>
  <c r="X1956" i="1"/>
  <c r="A1957" i="1"/>
  <c r="Y1955" i="1"/>
  <c r="C1956" i="1"/>
  <c r="Z1955" i="1"/>
  <c r="AA1955" i="1" s="1"/>
  <c r="AH1955" i="1" s="1"/>
  <c r="AJ1956" i="1"/>
  <c r="I1956" i="1"/>
  <c r="H1956" i="1" s="1"/>
  <c r="O1933" i="1" l="1"/>
  <c r="T1927" i="1"/>
  <c r="AF1927" i="1" s="1"/>
  <c r="S1928" i="1"/>
  <c r="M1935" i="1"/>
  <c r="N1935" i="1" s="1"/>
  <c r="P1935" i="1"/>
  <c r="L1936" i="1"/>
  <c r="Q1930" i="1"/>
  <c r="R1929" i="1"/>
  <c r="AC1934" i="1"/>
  <c r="AE1934" i="1" s="1"/>
  <c r="G1934" i="1"/>
  <c r="F1934" i="1" s="1"/>
  <c r="J1934" i="1" s="1"/>
  <c r="AJ1957" i="1"/>
  <c r="Y1956" i="1"/>
  <c r="I1957" i="1"/>
  <c r="H1957" i="1" s="1"/>
  <c r="Z1956" i="1"/>
  <c r="AA1956" i="1" s="1"/>
  <c r="AH1956" i="1" s="1"/>
  <c r="C1957" i="1"/>
  <c r="A1958" i="1"/>
  <c r="K1957" i="1"/>
  <c r="X1957" i="1"/>
  <c r="AB1961" i="1"/>
  <c r="O1934" i="1" l="1"/>
  <c r="G1935" i="1"/>
  <c r="F1935" i="1" s="1"/>
  <c r="J1935" i="1" s="1"/>
  <c r="AC1935" i="1"/>
  <c r="AE1935" i="1" s="1"/>
  <c r="S1929" i="1"/>
  <c r="T1928" i="1"/>
  <c r="AF1928" i="1" s="1"/>
  <c r="Q1931" i="1"/>
  <c r="R1930" i="1"/>
  <c r="P1936" i="1"/>
  <c r="L1937" i="1"/>
  <c r="M1936" i="1"/>
  <c r="N1936" i="1" s="1"/>
  <c r="Z1957" i="1"/>
  <c r="AA1957" i="1" s="1"/>
  <c r="AH1957" i="1" s="1"/>
  <c r="C1958" i="1"/>
  <c r="AJ1958" i="1"/>
  <c r="Y1957" i="1"/>
  <c r="I1958" i="1"/>
  <c r="H1958" i="1" s="1"/>
  <c r="AB1962" i="1"/>
  <c r="A1959" i="1"/>
  <c r="X1958" i="1"/>
  <c r="K1958" i="1"/>
  <c r="O1935" i="1" l="1"/>
  <c r="Q1932" i="1"/>
  <c r="R1931" i="1"/>
  <c r="AC1936" i="1"/>
  <c r="AE1936" i="1" s="1"/>
  <c r="G1936" i="1"/>
  <c r="F1936" i="1" s="1"/>
  <c r="O1936" i="1" s="1"/>
  <c r="T1929" i="1"/>
  <c r="AF1929" i="1" s="1"/>
  <c r="S1930" i="1"/>
  <c r="L1938" i="1"/>
  <c r="P1937" i="1"/>
  <c r="M1937" i="1"/>
  <c r="N1937" i="1" s="1"/>
  <c r="Z1958" i="1"/>
  <c r="AA1958" i="1" s="1"/>
  <c r="AH1958" i="1" s="1"/>
  <c r="C1959" i="1"/>
  <c r="AJ1959" i="1"/>
  <c r="Y1958" i="1"/>
  <c r="I1959" i="1"/>
  <c r="H1959" i="1" s="1"/>
  <c r="X1959" i="1"/>
  <c r="A1960" i="1"/>
  <c r="K1959" i="1"/>
  <c r="AB1963" i="1"/>
  <c r="J1936" i="1" l="1"/>
  <c r="P1938" i="1"/>
  <c r="L1939" i="1"/>
  <c r="M1938" i="1"/>
  <c r="N1938" i="1" s="1"/>
  <c r="Q1933" i="1"/>
  <c r="R1932" i="1"/>
  <c r="AC1937" i="1"/>
  <c r="AE1937" i="1" s="1"/>
  <c r="G1937" i="1"/>
  <c r="F1937" i="1" s="1"/>
  <c r="J1937" i="1" s="1"/>
  <c r="T1930" i="1"/>
  <c r="AF1930" i="1" s="1"/>
  <c r="S1931" i="1"/>
  <c r="Y1959" i="1"/>
  <c r="C1960" i="1"/>
  <c r="AJ1960" i="1"/>
  <c r="Z1959" i="1"/>
  <c r="AA1959" i="1" s="1"/>
  <c r="AH1959" i="1" s="1"/>
  <c r="I1960" i="1"/>
  <c r="H1960" i="1" s="1"/>
  <c r="AB1964" i="1"/>
  <c r="K1960" i="1"/>
  <c r="X1960" i="1"/>
  <c r="A1961" i="1"/>
  <c r="O1937" i="1" l="1"/>
  <c r="Q1934" i="1"/>
  <c r="R1933" i="1"/>
  <c r="G1938" i="1"/>
  <c r="F1938" i="1" s="1"/>
  <c r="J1938" i="1" s="1"/>
  <c r="AC1938" i="1"/>
  <c r="AE1938" i="1" s="1"/>
  <c r="M1939" i="1"/>
  <c r="N1939" i="1" s="1"/>
  <c r="P1939" i="1"/>
  <c r="L1940" i="1"/>
  <c r="T1931" i="1"/>
  <c r="AF1931" i="1" s="1"/>
  <c r="S1932" i="1"/>
  <c r="X1961" i="1"/>
  <c r="A1962" i="1"/>
  <c r="K1961" i="1"/>
  <c r="AB1965" i="1"/>
  <c r="I1961" i="1"/>
  <c r="H1961" i="1" s="1"/>
  <c r="Y1960" i="1"/>
  <c r="C1961" i="1"/>
  <c r="AJ1961" i="1"/>
  <c r="Z1960" i="1"/>
  <c r="AA1960" i="1" s="1"/>
  <c r="AH1960" i="1" s="1"/>
  <c r="O1938" i="1" l="1"/>
  <c r="G1939" i="1"/>
  <c r="F1939" i="1" s="1"/>
  <c r="O1939" i="1" s="1"/>
  <c r="AC1939" i="1"/>
  <c r="AE1939" i="1" s="1"/>
  <c r="T1932" i="1"/>
  <c r="AF1932" i="1" s="1"/>
  <c r="S1933" i="1"/>
  <c r="L1941" i="1"/>
  <c r="M1940" i="1"/>
  <c r="N1940" i="1" s="1"/>
  <c r="P1940" i="1"/>
  <c r="Q1935" i="1"/>
  <c r="R1934" i="1"/>
  <c r="Z1961" i="1"/>
  <c r="AA1961" i="1" s="1"/>
  <c r="AH1961" i="1" s="1"/>
  <c r="AJ1962" i="1"/>
  <c r="I1962" i="1"/>
  <c r="H1962" i="1" s="1"/>
  <c r="Y1961" i="1"/>
  <c r="C1962" i="1"/>
  <c r="A1963" i="1"/>
  <c r="X1962" i="1"/>
  <c r="K1962" i="1"/>
  <c r="AB1966" i="1"/>
  <c r="T1933" i="1" l="1"/>
  <c r="AF1933" i="1" s="1"/>
  <c r="S1934" i="1"/>
  <c r="Q1936" i="1"/>
  <c r="R1935" i="1"/>
  <c r="AC1940" i="1"/>
  <c r="AE1940" i="1" s="1"/>
  <c r="G1940" i="1"/>
  <c r="F1940" i="1" s="1"/>
  <c r="O1940" i="1" s="1"/>
  <c r="J1939" i="1"/>
  <c r="L1942" i="1"/>
  <c r="M1941" i="1"/>
  <c r="N1941" i="1" s="1"/>
  <c r="P1941" i="1"/>
  <c r="K1963" i="1"/>
  <c r="X1963" i="1"/>
  <c r="A1964" i="1"/>
  <c r="AB1967" i="1"/>
  <c r="Y1962" i="1"/>
  <c r="C1963" i="1"/>
  <c r="AJ1963" i="1"/>
  <c r="Z1962" i="1"/>
  <c r="AA1962" i="1" s="1"/>
  <c r="AH1962" i="1" s="1"/>
  <c r="I1963" i="1"/>
  <c r="H1963" i="1" s="1"/>
  <c r="J1940" i="1" l="1"/>
  <c r="G1941" i="1"/>
  <c r="F1941" i="1" s="1"/>
  <c r="J1941" i="1" s="1"/>
  <c r="AC1941" i="1"/>
  <c r="AE1941" i="1" s="1"/>
  <c r="M1942" i="1"/>
  <c r="N1942" i="1" s="1"/>
  <c r="P1942" i="1"/>
  <c r="L1943" i="1"/>
  <c r="Q1937" i="1"/>
  <c r="R1936" i="1"/>
  <c r="T1934" i="1"/>
  <c r="AF1934" i="1" s="1"/>
  <c r="S1935" i="1"/>
  <c r="AB1968" i="1"/>
  <c r="A1965" i="1"/>
  <c r="K1964" i="1"/>
  <c r="X1964" i="1"/>
  <c r="I1964" i="1"/>
  <c r="H1964" i="1" s="1"/>
  <c r="Y1963" i="1"/>
  <c r="C1964" i="1"/>
  <c r="AJ1964" i="1"/>
  <c r="Z1963" i="1"/>
  <c r="AA1963" i="1" s="1"/>
  <c r="AH1963" i="1" s="1"/>
  <c r="O1941" i="1" l="1"/>
  <c r="S1936" i="1"/>
  <c r="T1935" i="1"/>
  <c r="AF1935" i="1" s="1"/>
  <c r="AC1942" i="1"/>
  <c r="AE1942" i="1" s="1"/>
  <c r="G1942" i="1"/>
  <c r="F1942" i="1" s="1"/>
  <c r="J1942" i="1" s="1"/>
  <c r="Q1938" i="1"/>
  <c r="R1937" i="1"/>
  <c r="L1944" i="1"/>
  <c r="M1943" i="1"/>
  <c r="N1943" i="1" s="1"/>
  <c r="P1943" i="1"/>
  <c r="Z1964" i="1"/>
  <c r="AA1964" i="1" s="1"/>
  <c r="AH1964" i="1" s="1"/>
  <c r="C1965" i="1"/>
  <c r="AJ1965" i="1"/>
  <c r="Y1964" i="1"/>
  <c r="I1965" i="1"/>
  <c r="H1965" i="1" s="1"/>
  <c r="AB1969" i="1"/>
  <c r="X1965" i="1"/>
  <c r="K1965" i="1"/>
  <c r="A1966" i="1"/>
  <c r="O1942" i="1" l="1"/>
  <c r="Q1939" i="1"/>
  <c r="R1938" i="1"/>
  <c r="G1943" i="1"/>
  <c r="F1943" i="1" s="1"/>
  <c r="O1943" i="1" s="1"/>
  <c r="AC1943" i="1"/>
  <c r="AE1943" i="1" s="1"/>
  <c r="P1944" i="1"/>
  <c r="L1945" i="1"/>
  <c r="M1944" i="1"/>
  <c r="N1944" i="1" s="1"/>
  <c r="T1936" i="1"/>
  <c r="AF1936" i="1" s="1"/>
  <c r="S1937" i="1"/>
  <c r="Y1965" i="1"/>
  <c r="C1966" i="1"/>
  <c r="Z1965" i="1"/>
  <c r="AA1965" i="1" s="1"/>
  <c r="AH1965" i="1" s="1"/>
  <c r="AJ1966" i="1"/>
  <c r="I1966" i="1"/>
  <c r="H1966" i="1" s="1"/>
  <c r="AB1970" i="1"/>
  <c r="X1966" i="1"/>
  <c r="K1966" i="1"/>
  <c r="A1967" i="1"/>
  <c r="S1938" i="1" l="1"/>
  <c r="T1937" i="1"/>
  <c r="AF1937" i="1" s="1"/>
  <c r="M1945" i="1"/>
  <c r="N1945" i="1" s="1"/>
  <c r="P1945" i="1"/>
  <c r="L1946" i="1"/>
  <c r="Q1940" i="1"/>
  <c r="R1939" i="1"/>
  <c r="AC1944" i="1"/>
  <c r="AE1944" i="1" s="1"/>
  <c r="G1944" i="1"/>
  <c r="F1944" i="1" s="1"/>
  <c r="O1944" i="1" s="1"/>
  <c r="J1943" i="1"/>
  <c r="A1968" i="1"/>
  <c r="K1967" i="1"/>
  <c r="X1967" i="1"/>
  <c r="I1967" i="1"/>
  <c r="H1967" i="1" s="1"/>
  <c r="Y1966" i="1"/>
  <c r="C1967" i="1"/>
  <c r="AJ1967" i="1"/>
  <c r="Z1966" i="1"/>
  <c r="AA1966" i="1" s="1"/>
  <c r="AH1966" i="1" s="1"/>
  <c r="AB1971" i="1"/>
  <c r="G1945" i="1" l="1"/>
  <c r="F1945" i="1" s="1"/>
  <c r="J1945" i="1" s="1"/>
  <c r="AC1945" i="1"/>
  <c r="AE1945" i="1" s="1"/>
  <c r="Q1941" i="1"/>
  <c r="R1940" i="1"/>
  <c r="J1944" i="1"/>
  <c r="L1947" i="1"/>
  <c r="P1946" i="1"/>
  <c r="M1946" i="1"/>
  <c r="N1946" i="1" s="1"/>
  <c r="S1939" i="1"/>
  <c r="T1938" i="1"/>
  <c r="AF1938" i="1" s="1"/>
  <c r="X1968" i="1"/>
  <c r="K1968" i="1"/>
  <c r="A1969" i="1"/>
  <c r="AB1972" i="1"/>
  <c r="I1968" i="1"/>
  <c r="H1968" i="1" s="1"/>
  <c r="Z1967" i="1"/>
  <c r="AA1967" i="1" s="1"/>
  <c r="AH1967" i="1" s="1"/>
  <c r="C1968" i="1"/>
  <c r="Y1967" i="1"/>
  <c r="AJ1968" i="1"/>
  <c r="T1939" i="1" l="1"/>
  <c r="AF1939" i="1" s="1"/>
  <c r="S1940" i="1"/>
  <c r="Q1942" i="1"/>
  <c r="R1941" i="1"/>
  <c r="AC1946" i="1"/>
  <c r="AE1946" i="1" s="1"/>
  <c r="G1946" i="1"/>
  <c r="F1946" i="1" s="1"/>
  <c r="O1946" i="1" s="1"/>
  <c r="O1945" i="1"/>
  <c r="L1948" i="1"/>
  <c r="M1947" i="1"/>
  <c r="N1947" i="1" s="1"/>
  <c r="P1947" i="1"/>
  <c r="X1969" i="1"/>
  <c r="K1969" i="1"/>
  <c r="A1970" i="1"/>
  <c r="AB1973" i="1"/>
  <c r="C1969" i="1"/>
  <c r="Y1968" i="1"/>
  <c r="AJ1969" i="1"/>
  <c r="I1969" i="1"/>
  <c r="H1969" i="1" s="1"/>
  <c r="Z1968" i="1"/>
  <c r="AA1968" i="1" s="1"/>
  <c r="AH1968" i="1" s="1"/>
  <c r="J1946" i="1" l="1"/>
  <c r="AC1947" i="1"/>
  <c r="AE1947" i="1" s="1"/>
  <c r="G1947" i="1"/>
  <c r="F1947" i="1" s="1"/>
  <c r="J1947" i="1" s="1"/>
  <c r="L1949" i="1"/>
  <c r="M1948" i="1"/>
  <c r="N1948" i="1" s="1"/>
  <c r="P1948" i="1"/>
  <c r="Q1943" i="1"/>
  <c r="R1942" i="1"/>
  <c r="S1941" i="1"/>
  <c r="T1940" i="1"/>
  <c r="AF1940" i="1" s="1"/>
  <c r="K1970" i="1"/>
  <c r="X1970" i="1"/>
  <c r="A1971" i="1"/>
  <c r="AB1974" i="1"/>
  <c r="Z1969" i="1"/>
  <c r="AA1969" i="1" s="1"/>
  <c r="AH1969" i="1" s="1"/>
  <c r="C1970" i="1"/>
  <c r="AJ1970" i="1"/>
  <c r="Y1969" i="1"/>
  <c r="I1970" i="1"/>
  <c r="H1970" i="1" s="1"/>
  <c r="AC1948" i="1" l="1"/>
  <c r="AE1948" i="1" s="1"/>
  <c r="G1948" i="1"/>
  <c r="F1948" i="1" s="1"/>
  <c r="J1948" i="1" s="1"/>
  <c r="M1949" i="1"/>
  <c r="N1949" i="1" s="1"/>
  <c r="L1950" i="1"/>
  <c r="T1941" i="1"/>
  <c r="AF1941" i="1" s="1"/>
  <c r="S1942" i="1"/>
  <c r="Q1944" i="1"/>
  <c r="R1943" i="1"/>
  <c r="O1947" i="1"/>
  <c r="AB1975" i="1"/>
  <c r="X1971" i="1"/>
  <c r="A1972" i="1"/>
  <c r="K1971" i="1"/>
  <c r="C1971" i="1"/>
  <c r="Y1970" i="1"/>
  <c r="AJ1971" i="1"/>
  <c r="I1971" i="1"/>
  <c r="H1971" i="1" s="1"/>
  <c r="Z1970" i="1"/>
  <c r="AA1970" i="1" s="1"/>
  <c r="AH1970" i="1" s="1"/>
  <c r="O1948" i="1" l="1"/>
  <c r="P1949" i="1" s="1"/>
  <c r="P1950" i="1" s="1"/>
  <c r="T1942" i="1"/>
  <c r="AF1942" i="1" s="1"/>
  <c r="S1943" i="1"/>
  <c r="M1950" i="1"/>
  <c r="N1950" i="1" s="1"/>
  <c r="L1951" i="1"/>
  <c r="G1949" i="1"/>
  <c r="F1949" i="1" s="1"/>
  <c r="O1949" i="1" s="1"/>
  <c r="AC1949" i="1"/>
  <c r="AE1949" i="1" s="1"/>
  <c r="Q1945" i="1"/>
  <c r="R1944" i="1"/>
  <c r="A1973" i="1"/>
  <c r="X1972" i="1"/>
  <c r="K1972" i="1"/>
  <c r="Z1971" i="1"/>
  <c r="AA1971" i="1" s="1"/>
  <c r="AH1971" i="1" s="1"/>
  <c r="C1972" i="1"/>
  <c r="AJ1972" i="1"/>
  <c r="I1972" i="1"/>
  <c r="H1972" i="1" s="1"/>
  <c r="Y1971" i="1"/>
  <c r="AB1976" i="1"/>
  <c r="P1951" i="1" l="1"/>
  <c r="J1949" i="1"/>
  <c r="L1952" i="1"/>
  <c r="M1951" i="1"/>
  <c r="N1951" i="1" s="1"/>
  <c r="AC1950" i="1"/>
  <c r="AE1950" i="1" s="1"/>
  <c r="G1950" i="1"/>
  <c r="F1950" i="1" s="1"/>
  <c r="O1950" i="1" s="1"/>
  <c r="Q1946" i="1"/>
  <c r="R1945" i="1"/>
  <c r="T1943" i="1"/>
  <c r="AF1943" i="1" s="1"/>
  <c r="S1944" i="1"/>
  <c r="K1973" i="1"/>
  <c r="X1973" i="1"/>
  <c r="A1974" i="1"/>
  <c r="AB1977" i="1"/>
  <c r="C1973" i="1"/>
  <c r="Y1972" i="1"/>
  <c r="AJ1973" i="1"/>
  <c r="I1973" i="1"/>
  <c r="H1973" i="1" s="1"/>
  <c r="Z1972" i="1"/>
  <c r="AA1972" i="1" s="1"/>
  <c r="AH1972" i="1" s="1"/>
  <c r="P1952" i="1" l="1"/>
  <c r="J1950" i="1"/>
  <c r="T1944" i="1"/>
  <c r="AF1944" i="1" s="1"/>
  <c r="S1945" i="1"/>
  <c r="AC1951" i="1"/>
  <c r="AE1951" i="1" s="1"/>
  <c r="G1951" i="1"/>
  <c r="F1951" i="1" s="1"/>
  <c r="J1951" i="1" s="1"/>
  <c r="L1953" i="1"/>
  <c r="M1952" i="1"/>
  <c r="N1952" i="1" s="1"/>
  <c r="Q1947" i="1"/>
  <c r="R1946" i="1"/>
  <c r="AJ1974" i="1"/>
  <c r="Z1973" i="1"/>
  <c r="AA1973" i="1" s="1"/>
  <c r="AH1973" i="1" s="1"/>
  <c r="I1974" i="1"/>
  <c r="H1974" i="1" s="1"/>
  <c r="Y1973" i="1"/>
  <c r="C1974" i="1"/>
  <c r="K1974" i="1"/>
  <c r="A1975" i="1"/>
  <c r="X1974" i="1"/>
  <c r="AB1978" i="1"/>
  <c r="M1953" i="1" l="1"/>
  <c r="N1953" i="1" s="1"/>
  <c r="P1953" i="1"/>
  <c r="L1954" i="1"/>
  <c r="O1951" i="1"/>
  <c r="T1945" i="1"/>
  <c r="AF1945" i="1" s="1"/>
  <c r="S1946" i="1"/>
  <c r="Q1948" i="1"/>
  <c r="R1947" i="1"/>
  <c r="G1952" i="1"/>
  <c r="F1952" i="1" s="1"/>
  <c r="J1952" i="1" s="1"/>
  <c r="AC1952" i="1"/>
  <c r="AE1952" i="1" s="1"/>
  <c r="C1975" i="1"/>
  <c r="Y1974" i="1"/>
  <c r="AJ1975" i="1"/>
  <c r="I1975" i="1"/>
  <c r="H1975" i="1" s="1"/>
  <c r="Z1974" i="1"/>
  <c r="AA1974" i="1" s="1"/>
  <c r="AH1974" i="1" s="1"/>
  <c r="AB1979" i="1"/>
  <c r="K1975" i="1"/>
  <c r="X1975" i="1"/>
  <c r="A1976" i="1"/>
  <c r="O1952" i="1" l="1"/>
  <c r="T1946" i="1"/>
  <c r="AF1946" i="1" s="1"/>
  <c r="S1947" i="1"/>
  <c r="L1955" i="1"/>
  <c r="M1954" i="1"/>
  <c r="N1954" i="1" s="1"/>
  <c r="P1954" i="1"/>
  <c r="Q1949" i="1"/>
  <c r="R1948" i="1"/>
  <c r="AC1953" i="1"/>
  <c r="AE1953" i="1" s="1"/>
  <c r="G1953" i="1"/>
  <c r="F1953" i="1" s="1"/>
  <c r="O1953" i="1" s="1"/>
  <c r="X1976" i="1"/>
  <c r="K1976" i="1"/>
  <c r="A1977" i="1"/>
  <c r="Z1975" i="1"/>
  <c r="AA1975" i="1" s="1"/>
  <c r="AH1975" i="1" s="1"/>
  <c r="C1976" i="1"/>
  <c r="AJ1976" i="1"/>
  <c r="Y1975" i="1"/>
  <c r="I1976" i="1"/>
  <c r="H1976" i="1" s="1"/>
  <c r="AB1980" i="1"/>
  <c r="J1953" i="1" l="1"/>
  <c r="M1955" i="1"/>
  <c r="N1955" i="1" s="1"/>
  <c r="P1955" i="1"/>
  <c r="L1956" i="1"/>
  <c r="Q1950" i="1"/>
  <c r="R1949" i="1"/>
  <c r="S1948" i="1"/>
  <c r="T1947" i="1"/>
  <c r="AF1947" i="1" s="1"/>
  <c r="G1954" i="1"/>
  <c r="F1954" i="1" s="1"/>
  <c r="O1954" i="1" s="1"/>
  <c r="AC1954" i="1"/>
  <c r="AE1954" i="1" s="1"/>
  <c r="AB1981" i="1"/>
  <c r="A1978" i="1"/>
  <c r="X1977" i="1"/>
  <c r="K1977" i="1"/>
  <c r="AJ1977" i="1"/>
  <c r="Z1976" i="1"/>
  <c r="AA1976" i="1" s="1"/>
  <c r="AH1976" i="1" s="1"/>
  <c r="I1977" i="1"/>
  <c r="H1977" i="1" s="1"/>
  <c r="Y1976" i="1"/>
  <c r="C1977" i="1"/>
  <c r="Q1951" i="1" l="1"/>
  <c r="R1950" i="1"/>
  <c r="L1957" i="1"/>
  <c r="M1956" i="1"/>
  <c r="N1956" i="1" s="1"/>
  <c r="P1956" i="1"/>
  <c r="J1954" i="1"/>
  <c r="G1955" i="1"/>
  <c r="F1955" i="1" s="1"/>
  <c r="O1955" i="1" s="1"/>
  <c r="AC1955" i="1"/>
  <c r="AE1955" i="1" s="1"/>
  <c r="T1948" i="1"/>
  <c r="S1949" i="1"/>
  <c r="I1978" i="1"/>
  <c r="H1978" i="1" s="1"/>
  <c r="Y1977" i="1"/>
  <c r="C1978" i="1"/>
  <c r="AJ1978" i="1"/>
  <c r="Z1977" i="1"/>
  <c r="AA1977" i="1" s="1"/>
  <c r="AH1977" i="1" s="1"/>
  <c r="A1979" i="1"/>
  <c r="X1978" i="1"/>
  <c r="K1978" i="1"/>
  <c r="AB1982" i="1"/>
  <c r="J1955" i="1" l="1"/>
  <c r="T1949" i="1"/>
  <c r="AF1949" i="1" s="1"/>
  <c r="S1950" i="1"/>
  <c r="AF1948" i="1"/>
  <c r="AA1948" i="1"/>
  <c r="G1956" i="1"/>
  <c r="F1956" i="1" s="1"/>
  <c r="J1956" i="1" s="1"/>
  <c r="AC1956" i="1"/>
  <c r="AE1956" i="1" s="1"/>
  <c r="L1958" i="1"/>
  <c r="M1957" i="1"/>
  <c r="N1957" i="1" s="1"/>
  <c r="P1957" i="1"/>
  <c r="Q1952" i="1"/>
  <c r="R1951" i="1"/>
  <c r="AB1983" i="1"/>
  <c r="X1979" i="1"/>
  <c r="A1980" i="1"/>
  <c r="K1979" i="1"/>
  <c r="Z1978" i="1"/>
  <c r="C1979" i="1"/>
  <c r="Y1978" i="1"/>
  <c r="AJ1979" i="1"/>
  <c r="I1979" i="1"/>
  <c r="H1979" i="1" s="1"/>
  <c r="AH1948" i="1" l="1"/>
  <c r="O1956" i="1"/>
  <c r="Q1953" i="1"/>
  <c r="R1952" i="1"/>
  <c r="AC1957" i="1"/>
  <c r="AE1957" i="1" s="1"/>
  <c r="G1957" i="1"/>
  <c r="F1957" i="1" s="1"/>
  <c r="O1957" i="1" s="1"/>
  <c r="M1958" i="1"/>
  <c r="N1958" i="1" s="1"/>
  <c r="L1959" i="1"/>
  <c r="P1958" i="1"/>
  <c r="S1951" i="1"/>
  <c r="T1950" i="1"/>
  <c r="AF1950" i="1" s="1"/>
  <c r="AJ1980" i="1"/>
  <c r="Z1979" i="1"/>
  <c r="AA1979" i="1" s="1"/>
  <c r="AH1979" i="1" s="1"/>
  <c r="I1980" i="1"/>
  <c r="H1980" i="1" s="1"/>
  <c r="C1980" i="1"/>
  <c r="Y1979" i="1"/>
  <c r="AB1984" i="1"/>
  <c r="K1980" i="1"/>
  <c r="X1980" i="1"/>
  <c r="A1981" i="1"/>
  <c r="J1957" i="1" l="1"/>
  <c r="M1959" i="1"/>
  <c r="N1959" i="1" s="1"/>
  <c r="P1959" i="1"/>
  <c r="L1960" i="1"/>
  <c r="AC1958" i="1"/>
  <c r="AE1958" i="1" s="1"/>
  <c r="G1958" i="1"/>
  <c r="F1958" i="1" s="1"/>
  <c r="O1958" i="1" s="1"/>
  <c r="S1952" i="1"/>
  <c r="T1951" i="1"/>
  <c r="AF1951" i="1" s="1"/>
  <c r="Q1954" i="1"/>
  <c r="R1953" i="1"/>
  <c r="Y1980" i="1"/>
  <c r="C1981" i="1"/>
  <c r="Z1980" i="1"/>
  <c r="AA1980" i="1" s="1"/>
  <c r="AH1980" i="1" s="1"/>
  <c r="AJ1981" i="1"/>
  <c r="I1981" i="1"/>
  <c r="H1981" i="1" s="1"/>
  <c r="AB1985" i="1"/>
  <c r="A1982" i="1"/>
  <c r="K1981" i="1"/>
  <c r="X1981" i="1"/>
  <c r="J1958" i="1" l="1"/>
  <c r="Q1955" i="1"/>
  <c r="R1954" i="1"/>
  <c r="M1960" i="1"/>
  <c r="N1960" i="1" s="1"/>
  <c r="P1960" i="1"/>
  <c r="L1961" i="1"/>
  <c r="T1952" i="1"/>
  <c r="AF1952" i="1" s="1"/>
  <c r="S1953" i="1"/>
  <c r="G1959" i="1"/>
  <c r="F1959" i="1" s="1"/>
  <c r="J1959" i="1" s="1"/>
  <c r="AC1959" i="1"/>
  <c r="AE1959" i="1" s="1"/>
  <c r="K1982" i="1"/>
  <c r="X1982" i="1"/>
  <c r="A1983" i="1"/>
  <c r="AB1986" i="1"/>
  <c r="Y1981" i="1"/>
  <c r="C1982" i="1"/>
  <c r="AJ1982" i="1"/>
  <c r="Z1981" i="1"/>
  <c r="AA1981" i="1" s="1"/>
  <c r="AH1981" i="1" s="1"/>
  <c r="I1982" i="1"/>
  <c r="H1982" i="1" s="1"/>
  <c r="O1959" i="1" l="1"/>
  <c r="AC1960" i="1"/>
  <c r="AE1960" i="1" s="1"/>
  <c r="G1960" i="1"/>
  <c r="F1960" i="1" s="1"/>
  <c r="J1960" i="1" s="1"/>
  <c r="T1953" i="1"/>
  <c r="AF1953" i="1" s="1"/>
  <c r="S1954" i="1"/>
  <c r="Q1956" i="1"/>
  <c r="R1955" i="1"/>
  <c r="L1962" i="1"/>
  <c r="P1961" i="1"/>
  <c r="M1961" i="1"/>
  <c r="N1961" i="1" s="1"/>
  <c r="K1983" i="1"/>
  <c r="X1983" i="1"/>
  <c r="A1984" i="1"/>
  <c r="AB1987" i="1"/>
  <c r="AJ1983" i="1"/>
  <c r="Z1982" i="1"/>
  <c r="AA1982" i="1" s="1"/>
  <c r="AH1982" i="1" s="1"/>
  <c r="I1983" i="1"/>
  <c r="H1983" i="1" s="1"/>
  <c r="C1983" i="1"/>
  <c r="Y1982" i="1"/>
  <c r="O1960" i="1" l="1"/>
  <c r="Q1957" i="1"/>
  <c r="R1956" i="1"/>
  <c r="T1954" i="1"/>
  <c r="AF1954" i="1" s="1"/>
  <c r="S1955" i="1"/>
  <c r="G1961" i="1"/>
  <c r="F1961" i="1" s="1"/>
  <c r="J1961" i="1" s="1"/>
  <c r="AC1961" i="1"/>
  <c r="AE1961" i="1" s="1"/>
  <c r="M1962" i="1"/>
  <c r="N1962" i="1" s="1"/>
  <c r="P1962" i="1"/>
  <c r="L1963" i="1"/>
  <c r="A1985" i="1"/>
  <c r="K1984" i="1"/>
  <c r="X1984" i="1"/>
  <c r="AB1988" i="1"/>
  <c r="I1984" i="1"/>
  <c r="H1984" i="1" s="1"/>
  <c r="Y1983" i="1"/>
  <c r="C1984" i="1"/>
  <c r="AJ1984" i="1"/>
  <c r="Z1983" i="1"/>
  <c r="AA1983" i="1" s="1"/>
  <c r="AH1983" i="1" s="1"/>
  <c r="M1963" i="1" l="1"/>
  <c r="N1963" i="1" s="1"/>
  <c r="L1964" i="1"/>
  <c r="P1963" i="1"/>
  <c r="S1956" i="1"/>
  <c r="T1955" i="1"/>
  <c r="AF1955" i="1" s="1"/>
  <c r="AC1962" i="1"/>
  <c r="AE1962" i="1" s="1"/>
  <c r="G1962" i="1"/>
  <c r="F1962" i="1" s="1"/>
  <c r="O1962" i="1" s="1"/>
  <c r="Q1958" i="1"/>
  <c r="R1957" i="1"/>
  <c r="O1961" i="1"/>
  <c r="AB1989" i="1"/>
  <c r="X1985" i="1"/>
  <c r="K1985" i="1"/>
  <c r="A1986" i="1"/>
  <c r="Z1984" i="1"/>
  <c r="AA1984" i="1" s="1"/>
  <c r="AH1984" i="1" s="1"/>
  <c r="C1985" i="1"/>
  <c r="Y1984" i="1"/>
  <c r="AJ1985" i="1"/>
  <c r="I1985" i="1"/>
  <c r="H1985" i="1" s="1"/>
  <c r="J1962" i="1" l="1"/>
  <c r="S1957" i="1"/>
  <c r="T1956" i="1"/>
  <c r="AF1956" i="1" s="1"/>
  <c r="Q1959" i="1"/>
  <c r="R1958" i="1"/>
  <c r="L1965" i="1"/>
  <c r="M1964" i="1"/>
  <c r="N1964" i="1" s="1"/>
  <c r="P1964" i="1"/>
  <c r="AC1963" i="1"/>
  <c r="AE1963" i="1" s="1"/>
  <c r="G1963" i="1"/>
  <c r="F1963" i="1" s="1"/>
  <c r="J1963" i="1" s="1"/>
  <c r="Z1985" i="1"/>
  <c r="AA1985" i="1" s="1"/>
  <c r="AH1985" i="1" s="1"/>
  <c r="C1986" i="1"/>
  <c r="AJ1986" i="1"/>
  <c r="Y1985" i="1"/>
  <c r="I1986" i="1"/>
  <c r="H1986" i="1" s="1"/>
  <c r="X1986" i="1"/>
  <c r="K1986" i="1"/>
  <c r="A1987" i="1"/>
  <c r="AB1990" i="1"/>
  <c r="Q1960" i="1" l="1"/>
  <c r="R1959" i="1"/>
  <c r="G1964" i="1"/>
  <c r="F1964" i="1" s="1"/>
  <c r="O1964" i="1" s="1"/>
  <c r="AC1964" i="1"/>
  <c r="AE1964" i="1" s="1"/>
  <c r="T1957" i="1"/>
  <c r="AF1957" i="1" s="1"/>
  <c r="S1958" i="1"/>
  <c r="O1963" i="1"/>
  <c r="M1965" i="1"/>
  <c r="N1965" i="1" s="1"/>
  <c r="L1966" i="1"/>
  <c r="P1965" i="1"/>
  <c r="AB1991" i="1"/>
  <c r="A1988" i="1"/>
  <c r="X1987" i="1"/>
  <c r="K1987" i="1"/>
  <c r="Y1986" i="1"/>
  <c r="C1987" i="1"/>
  <c r="Z1986" i="1"/>
  <c r="AA1986" i="1" s="1"/>
  <c r="AH1986" i="1" s="1"/>
  <c r="AJ1987" i="1"/>
  <c r="I1987" i="1"/>
  <c r="H1987" i="1" s="1"/>
  <c r="J1964" i="1" l="1"/>
  <c r="T1958" i="1"/>
  <c r="AF1958" i="1" s="1"/>
  <c r="S1959" i="1"/>
  <c r="M1966" i="1"/>
  <c r="N1966" i="1" s="1"/>
  <c r="P1966" i="1"/>
  <c r="L1967" i="1"/>
  <c r="AC1965" i="1"/>
  <c r="AE1965" i="1" s="1"/>
  <c r="G1965" i="1"/>
  <c r="F1965" i="1" s="1"/>
  <c r="J1965" i="1" s="1"/>
  <c r="Q1961" i="1"/>
  <c r="R1960" i="1"/>
  <c r="X1988" i="1"/>
  <c r="K1988" i="1"/>
  <c r="A1989" i="1"/>
  <c r="I1988" i="1"/>
  <c r="H1988" i="1" s="1"/>
  <c r="Y1987" i="1"/>
  <c r="C1988" i="1"/>
  <c r="Z1987" i="1"/>
  <c r="AA1987" i="1" s="1"/>
  <c r="AH1987" i="1" s="1"/>
  <c r="AJ1988" i="1"/>
  <c r="AB1992" i="1"/>
  <c r="O1965" i="1" l="1"/>
  <c r="P1967" i="1"/>
  <c r="M1967" i="1"/>
  <c r="N1967" i="1" s="1"/>
  <c r="L1968" i="1"/>
  <c r="Q1962" i="1"/>
  <c r="R1961" i="1"/>
  <c r="AC1966" i="1"/>
  <c r="AE1966" i="1" s="1"/>
  <c r="G1966" i="1"/>
  <c r="F1966" i="1" s="1"/>
  <c r="J1966" i="1" s="1"/>
  <c r="T1959" i="1"/>
  <c r="AF1959" i="1" s="1"/>
  <c r="S1960" i="1"/>
  <c r="X1989" i="1"/>
  <c r="K1989" i="1"/>
  <c r="A1990" i="1"/>
  <c r="AB1993" i="1"/>
  <c r="Z1988" i="1"/>
  <c r="AA1988" i="1" s="1"/>
  <c r="AH1988" i="1" s="1"/>
  <c r="C1989" i="1"/>
  <c r="AJ1989" i="1"/>
  <c r="Y1988" i="1"/>
  <c r="I1989" i="1"/>
  <c r="H1989" i="1" s="1"/>
  <c r="O1966" i="1" l="1"/>
  <c r="Q1963" i="1"/>
  <c r="R1962" i="1"/>
  <c r="T1960" i="1"/>
  <c r="AF1960" i="1" s="1"/>
  <c r="S1961" i="1"/>
  <c r="M1968" i="1"/>
  <c r="N1968" i="1" s="1"/>
  <c r="P1968" i="1"/>
  <c r="L1969" i="1"/>
  <c r="AC1967" i="1"/>
  <c r="AE1967" i="1" s="1"/>
  <c r="G1967" i="1"/>
  <c r="F1967" i="1" s="1"/>
  <c r="J1967" i="1" s="1"/>
  <c r="C1990" i="1"/>
  <c r="Y1989" i="1"/>
  <c r="AJ1990" i="1"/>
  <c r="I1990" i="1"/>
  <c r="H1990" i="1" s="1"/>
  <c r="Z1989" i="1"/>
  <c r="AA1989" i="1" s="1"/>
  <c r="AH1989" i="1" s="1"/>
  <c r="AB1994" i="1"/>
  <c r="X1990" i="1"/>
  <c r="K1990" i="1"/>
  <c r="A1991" i="1"/>
  <c r="AC1968" i="1" l="1"/>
  <c r="AE1968" i="1" s="1"/>
  <c r="G1968" i="1"/>
  <c r="F1968" i="1" s="1"/>
  <c r="J1968" i="1" s="1"/>
  <c r="T1961" i="1"/>
  <c r="AF1961" i="1" s="1"/>
  <c r="S1962" i="1"/>
  <c r="L1970" i="1"/>
  <c r="M1969" i="1"/>
  <c r="N1969" i="1" s="1"/>
  <c r="P1969" i="1"/>
  <c r="Q1964" i="1"/>
  <c r="R1963" i="1"/>
  <c r="O1967" i="1"/>
  <c r="I1991" i="1"/>
  <c r="H1991" i="1" s="1"/>
  <c r="Z1990" i="1"/>
  <c r="AA1990" i="1" s="1"/>
  <c r="AH1990" i="1" s="1"/>
  <c r="C1991" i="1"/>
  <c r="Y1990" i="1"/>
  <c r="AJ1991" i="1"/>
  <c r="A1992" i="1"/>
  <c r="X1991" i="1"/>
  <c r="K1991" i="1"/>
  <c r="AB1995" i="1"/>
  <c r="O1968" i="1" l="1"/>
  <c r="G1969" i="1"/>
  <c r="F1969" i="1" s="1"/>
  <c r="O1969" i="1" s="1"/>
  <c r="AC1969" i="1"/>
  <c r="AE1969" i="1" s="1"/>
  <c r="L1971" i="1"/>
  <c r="P1970" i="1"/>
  <c r="M1970" i="1"/>
  <c r="N1970" i="1" s="1"/>
  <c r="T1962" i="1"/>
  <c r="AF1962" i="1" s="1"/>
  <c r="S1963" i="1"/>
  <c r="Q1965" i="1"/>
  <c r="R1964" i="1"/>
  <c r="C1992" i="1"/>
  <c r="Y1991" i="1"/>
  <c r="AJ1992" i="1"/>
  <c r="I1992" i="1"/>
  <c r="H1992" i="1" s="1"/>
  <c r="Z1991" i="1"/>
  <c r="AA1991" i="1" s="1"/>
  <c r="AH1991" i="1" s="1"/>
  <c r="K1992" i="1"/>
  <c r="X1992" i="1"/>
  <c r="A1993" i="1"/>
  <c r="AB1996" i="1"/>
  <c r="J1969" i="1" l="1"/>
  <c r="Q1966" i="1"/>
  <c r="R1965" i="1"/>
  <c r="M1971" i="1"/>
  <c r="N1971" i="1" s="1"/>
  <c r="P1971" i="1"/>
  <c r="L1972" i="1"/>
  <c r="T1963" i="1"/>
  <c r="AF1963" i="1" s="1"/>
  <c r="S1964" i="1"/>
  <c r="AC1970" i="1"/>
  <c r="AE1970" i="1" s="1"/>
  <c r="G1970" i="1"/>
  <c r="F1970" i="1" s="1"/>
  <c r="O1970" i="1" s="1"/>
  <c r="Z1992" i="1"/>
  <c r="AA1992" i="1" s="1"/>
  <c r="AH1992" i="1" s="1"/>
  <c r="AJ1993" i="1"/>
  <c r="I1993" i="1"/>
  <c r="H1993" i="1" s="1"/>
  <c r="Y1992" i="1"/>
  <c r="C1993" i="1"/>
  <c r="A1994" i="1"/>
  <c r="K1993" i="1"/>
  <c r="X1993" i="1"/>
  <c r="AB1997" i="1"/>
  <c r="J1970" i="1" l="1"/>
  <c r="M1972" i="1"/>
  <c r="N1972" i="1" s="1"/>
  <c r="P1972" i="1"/>
  <c r="L1973" i="1"/>
  <c r="AC1971" i="1"/>
  <c r="AE1971" i="1" s="1"/>
  <c r="G1971" i="1"/>
  <c r="F1971" i="1" s="1"/>
  <c r="J1971" i="1" s="1"/>
  <c r="T1964" i="1"/>
  <c r="AF1964" i="1" s="1"/>
  <c r="S1965" i="1"/>
  <c r="Q1967" i="1"/>
  <c r="R1966" i="1"/>
  <c r="K1994" i="1"/>
  <c r="X1994" i="1"/>
  <c r="A1995" i="1"/>
  <c r="AB1998" i="1"/>
  <c r="Z1993" i="1"/>
  <c r="AA1993" i="1" s="1"/>
  <c r="AH1993" i="1" s="1"/>
  <c r="C1994" i="1"/>
  <c r="AJ1994" i="1"/>
  <c r="I1994" i="1"/>
  <c r="H1994" i="1" s="1"/>
  <c r="Y1993" i="1"/>
  <c r="O1971" i="1" l="1"/>
  <c r="Q1968" i="1"/>
  <c r="R1967" i="1"/>
  <c r="L1974" i="1"/>
  <c r="M1973" i="1"/>
  <c r="N1973" i="1" s="1"/>
  <c r="P1973" i="1"/>
  <c r="T1965" i="1"/>
  <c r="AF1965" i="1" s="1"/>
  <c r="S1966" i="1"/>
  <c r="AC1972" i="1"/>
  <c r="AE1972" i="1" s="1"/>
  <c r="G1972" i="1"/>
  <c r="F1972" i="1" s="1"/>
  <c r="O1972" i="1" s="1"/>
  <c r="Y1994" i="1"/>
  <c r="C1995" i="1"/>
  <c r="Z1994" i="1"/>
  <c r="AA1994" i="1" s="1"/>
  <c r="AH1994" i="1" s="1"/>
  <c r="AJ1995" i="1"/>
  <c r="I1995" i="1"/>
  <c r="H1995" i="1" s="1"/>
  <c r="AB1999" i="1"/>
  <c r="A1996" i="1"/>
  <c r="X1995" i="1"/>
  <c r="K1995" i="1"/>
  <c r="J1972" i="1" l="1"/>
  <c r="G1973" i="1"/>
  <c r="F1973" i="1" s="1"/>
  <c r="J1973" i="1" s="1"/>
  <c r="AC1973" i="1"/>
  <c r="AE1973" i="1" s="1"/>
  <c r="S1967" i="1"/>
  <c r="T1966" i="1"/>
  <c r="AF1966" i="1" s="1"/>
  <c r="L1975" i="1"/>
  <c r="M1974" i="1"/>
  <c r="N1974" i="1" s="1"/>
  <c r="P1974" i="1"/>
  <c r="Q1969" i="1"/>
  <c r="R1968" i="1"/>
  <c r="Z1995" i="1"/>
  <c r="AA1995" i="1" s="1"/>
  <c r="AH1995" i="1" s="1"/>
  <c r="AJ1996" i="1"/>
  <c r="I1996" i="1"/>
  <c r="H1996" i="1" s="1"/>
  <c r="Y1995" i="1"/>
  <c r="C1996" i="1"/>
  <c r="AB2000" i="1"/>
  <c r="K1996" i="1"/>
  <c r="X1996" i="1"/>
  <c r="A1997" i="1"/>
  <c r="O1973" i="1" l="1"/>
  <c r="L1976" i="1"/>
  <c r="M1975" i="1"/>
  <c r="N1975" i="1" s="1"/>
  <c r="P1975" i="1"/>
  <c r="Q1970" i="1"/>
  <c r="R1969" i="1"/>
  <c r="T1967" i="1"/>
  <c r="AF1967" i="1" s="1"/>
  <c r="S1968" i="1"/>
  <c r="AC1974" i="1"/>
  <c r="AE1974" i="1" s="1"/>
  <c r="G1974" i="1"/>
  <c r="F1974" i="1" s="1"/>
  <c r="O1974" i="1" s="1"/>
  <c r="A1998" i="1"/>
  <c r="X1997" i="1"/>
  <c r="K1997" i="1"/>
  <c r="AB2001" i="1"/>
  <c r="Y1996" i="1"/>
  <c r="C1997" i="1"/>
  <c r="AJ1997" i="1"/>
  <c r="Z1996" i="1"/>
  <c r="AA1996" i="1" s="1"/>
  <c r="AH1996" i="1" s="1"/>
  <c r="I1997" i="1"/>
  <c r="H1997" i="1" s="1"/>
  <c r="J1974" i="1" l="1"/>
  <c r="Q1971" i="1"/>
  <c r="R1970" i="1"/>
  <c r="G1975" i="1"/>
  <c r="F1975" i="1" s="1"/>
  <c r="J1975" i="1" s="1"/>
  <c r="AC1975" i="1"/>
  <c r="AE1975" i="1" s="1"/>
  <c r="T1968" i="1"/>
  <c r="AF1968" i="1" s="1"/>
  <c r="S1969" i="1"/>
  <c r="L1977" i="1"/>
  <c r="P1976" i="1"/>
  <c r="M1976" i="1"/>
  <c r="N1976" i="1" s="1"/>
  <c r="X1998" i="1"/>
  <c r="K1998" i="1"/>
  <c r="A1999" i="1"/>
  <c r="AB2002" i="1"/>
  <c r="Z1997" i="1"/>
  <c r="AA1997" i="1" s="1"/>
  <c r="AH1997" i="1" s="1"/>
  <c r="C1998" i="1"/>
  <c r="Y1997" i="1"/>
  <c r="AJ1998" i="1"/>
  <c r="I1998" i="1"/>
  <c r="H1998" i="1" s="1"/>
  <c r="AC1976" i="1" l="1"/>
  <c r="AE1976" i="1" s="1"/>
  <c r="G1976" i="1"/>
  <c r="F1976" i="1" s="1"/>
  <c r="O1976" i="1" s="1"/>
  <c r="P1977" i="1"/>
  <c r="L1978" i="1"/>
  <c r="M1977" i="1"/>
  <c r="N1977" i="1" s="1"/>
  <c r="O1975" i="1"/>
  <c r="T1969" i="1"/>
  <c r="AF1969" i="1" s="1"/>
  <c r="S1970" i="1"/>
  <c r="Q1972" i="1"/>
  <c r="R1971" i="1"/>
  <c r="AB2003" i="1"/>
  <c r="Y1998" i="1"/>
  <c r="C1999" i="1"/>
  <c r="Z1998" i="1"/>
  <c r="AA1998" i="1" s="1"/>
  <c r="AH1998" i="1" s="1"/>
  <c r="AJ1999" i="1"/>
  <c r="I1999" i="1"/>
  <c r="H1999" i="1" s="1"/>
  <c r="K1999" i="1"/>
  <c r="X1999" i="1"/>
  <c r="A2000" i="1"/>
  <c r="J1976" i="1" l="1"/>
  <c r="AC1977" i="1"/>
  <c r="AE1977" i="1" s="1"/>
  <c r="G1977" i="1"/>
  <c r="F1977" i="1" s="1"/>
  <c r="O1977" i="1" s="1"/>
  <c r="M1978" i="1"/>
  <c r="N1978" i="1" s="1"/>
  <c r="P1978" i="1"/>
  <c r="L1979" i="1"/>
  <c r="Q1973" i="1"/>
  <c r="R1972" i="1"/>
  <c r="T1970" i="1"/>
  <c r="AF1970" i="1" s="1"/>
  <c r="S1971" i="1"/>
  <c r="Z1999" i="1"/>
  <c r="AA1999" i="1" s="1"/>
  <c r="AH1999" i="1" s="1"/>
  <c r="C2000" i="1"/>
  <c r="AJ2000" i="1"/>
  <c r="Y1999" i="1"/>
  <c r="I2000" i="1"/>
  <c r="H2000" i="1" s="1"/>
  <c r="AB2004" i="1"/>
  <c r="X2000" i="1"/>
  <c r="K2000" i="1"/>
  <c r="A2001" i="1"/>
  <c r="J1977" i="1" l="1"/>
  <c r="L1980" i="1"/>
  <c r="M1979" i="1"/>
  <c r="N1979" i="1" s="1"/>
  <c r="AC1978" i="1"/>
  <c r="AE1978" i="1" s="1"/>
  <c r="G1978" i="1"/>
  <c r="F1978" i="1" s="1"/>
  <c r="J1978" i="1" s="1"/>
  <c r="T1971" i="1"/>
  <c r="AF1971" i="1" s="1"/>
  <c r="S1972" i="1"/>
  <c r="Q1974" i="1"/>
  <c r="R1973" i="1"/>
  <c r="I2001" i="1"/>
  <c r="H2001" i="1" s="1"/>
  <c r="Y2000" i="1"/>
  <c r="C2001" i="1"/>
  <c r="AJ2001" i="1"/>
  <c r="Z2000" i="1"/>
  <c r="AA2000" i="1" s="1"/>
  <c r="AH2000" i="1" s="1"/>
  <c r="AB2005" i="1"/>
  <c r="K2001" i="1"/>
  <c r="X2001" i="1"/>
  <c r="A2002" i="1"/>
  <c r="O1978" i="1" l="1"/>
  <c r="P1979" i="1" s="1"/>
  <c r="T1972" i="1"/>
  <c r="AF1972" i="1" s="1"/>
  <c r="S1973" i="1"/>
  <c r="AC1979" i="1"/>
  <c r="AE1979" i="1" s="1"/>
  <c r="G1979" i="1"/>
  <c r="F1979" i="1" s="1"/>
  <c r="O1979" i="1" s="1"/>
  <c r="Q1975" i="1"/>
  <c r="R1974" i="1"/>
  <c r="M1980" i="1"/>
  <c r="N1980" i="1" s="1"/>
  <c r="L1981" i="1"/>
  <c r="Z2001" i="1"/>
  <c r="AA2001" i="1" s="1"/>
  <c r="AH2001" i="1" s="1"/>
  <c r="AJ2002" i="1"/>
  <c r="I2002" i="1"/>
  <c r="H2002" i="1" s="1"/>
  <c r="Y2001" i="1"/>
  <c r="C2002" i="1"/>
  <c r="K2002" i="1"/>
  <c r="A2003" i="1"/>
  <c r="X2002" i="1"/>
  <c r="AB2006" i="1"/>
  <c r="Q1976" i="1" l="1"/>
  <c r="R1975" i="1"/>
  <c r="J1979" i="1"/>
  <c r="M1981" i="1"/>
  <c r="N1981" i="1" s="1"/>
  <c r="L1982" i="1"/>
  <c r="T1973" i="1"/>
  <c r="AF1973" i="1" s="1"/>
  <c r="S1974" i="1"/>
  <c r="G1980" i="1"/>
  <c r="F1980" i="1" s="1"/>
  <c r="J1980" i="1" s="1"/>
  <c r="AC1980" i="1"/>
  <c r="AE1980" i="1" s="1"/>
  <c r="Y2002" i="1"/>
  <c r="I2003" i="1"/>
  <c r="H2003" i="1" s="1"/>
  <c r="Z2002" i="1"/>
  <c r="AA2002" i="1" s="1"/>
  <c r="AH2002" i="1" s="1"/>
  <c r="C2003" i="1"/>
  <c r="AJ2003" i="1"/>
  <c r="A2004" i="1"/>
  <c r="X2003" i="1"/>
  <c r="K2003" i="1"/>
  <c r="AB2007" i="1"/>
  <c r="P1980" i="1"/>
  <c r="P1981" i="1" s="1"/>
  <c r="P1982" i="1" l="1"/>
  <c r="O1980" i="1"/>
  <c r="M1982" i="1"/>
  <c r="N1982" i="1" s="1"/>
  <c r="L1983" i="1"/>
  <c r="AC1981" i="1"/>
  <c r="AE1981" i="1" s="1"/>
  <c r="G1981" i="1"/>
  <c r="F1981" i="1" s="1"/>
  <c r="J1981" i="1" s="1"/>
  <c r="T1974" i="1"/>
  <c r="AF1974" i="1" s="1"/>
  <c r="S1975" i="1"/>
  <c r="Q1977" i="1"/>
  <c r="R1976" i="1"/>
  <c r="AB2008" i="1"/>
  <c r="Z2003" i="1"/>
  <c r="AA2003" i="1" s="1"/>
  <c r="AH2003" i="1" s="1"/>
  <c r="C2004" i="1"/>
  <c r="AJ2004" i="1"/>
  <c r="Y2003" i="1"/>
  <c r="I2004" i="1"/>
  <c r="H2004" i="1" s="1"/>
  <c r="X2004" i="1"/>
  <c r="K2004" i="1"/>
  <c r="A2005" i="1"/>
  <c r="P1983" i="1" l="1"/>
  <c r="O1981" i="1"/>
  <c r="T1975" i="1"/>
  <c r="AF1975" i="1" s="1"/>
  <c r="S1976" i="1"/>
  <c r="Q1978" i="1"/>
  <c r="R1977" i="1"/>
  <c r="L1984" i="1"/>
  <c r="M1983" i="1"/>
  <c r="N1983" i="1" s="1"/>
  <c r="G1982" i="1"/>
  <c r="F1982" i="1" s="1"/>
  <c r="O1982" i="1" s="1"/>
  <c r="AC1982" i="1"/>
  <c r="AE1982" i="1" s="1"/>
  <c r="X2005" i="1"/>
  <c r="K2005" i="1"/>
  <c r="A2006" i="1"/>
  <c r="AB2009" i="1"/>
  <c r="Y2004" i="1"/>
  <c r="C2005" i="1"/>
  <c r="AJ2005" i="1"/>
  <c r="Z2004" i="1"/>
  <c r="AA2004" i="1" s="1"/>
  <c r="AH2004" i="1" s="1"/>
  <c r="I2005" i="1"/>
  <c r="H2005" i="1" s="1"/>
  <c r="J1982" i="1" l="1"/>
  <c r="AC1983" i="1"/>
  <c r="AE1983" i="1" s="1"/>
  <c r="G1983" i="1"/>
  <c r="F1983" i="1" s="1"/>
  <c r="O1983" i="1" s="1"/>
  <c r="M1984" i="1"/>
  <c r="N1984" i="1" s="1"/>
  <c r="P1984" i="1"/>
  <c r="L1985" i="1"/>
  <c r="R1978" i="1"/>
  <c r="Q1979" i="1"/>
  <c r="S1977" i="1"/>
  <c r="T1976" i="1"/>
  <c r="AF1976" i="1" s="1"/>
  <c r="AB2010" i="1"/>
  <c r="A2007" i="1"/>
  <c r="K2006" i="1"/>
  <c r="X2006" i="1"/>
  <c r="Z2005" i="1"/>
  <c r="AA2005" i="1" s="1"/>
  <c r="AH2005" i="1" s="1"/>
  <c r="I2006" i="1"/>
  <c r="H2006" i="1" s="1"/>
  <c r="Y2005" i="1"/>
  <c r="C2006" i="1"/>
  <c r="AJ2006" i="1"/>
  <c r="J1983" i="1" l="1"/>
  <c r="M1985" i="1"/>
  <c r="N1985" i="1" s="1"/>
  <c r="P1985" i="1"/>
  <c r="L1986" i="1"/>
  <c r="AC1984" i="1"/>
  <c r="AE1984" i="1" s="1"/>
  <c r="G1984" i="1"/>
  <c r="F1984" i="1" s="1"/>
  <c r="J1984" i="1" s="1"/>
  <c r="S1978" i="1"/>
  <c r="T1977" i="1"/>
  <c r="AF1977" i="1" s="1"/>
  <c r="Q1980" i="1"/>
  <c r="R1979" i="1"/>
  <c r="X2007" i="1"/>
  <c r="K2007" i="1"/>
  <c r="A2008" i="1"/>
  <c r="I2007" i="1"/>
  <c r="H2007" i="1" s="1"/>
  <c r="Z2006" i="1"/>
  <c r="Y2006" i="1"/>
  <c r="C2007" i="1"/>
  <c r="AJ2007" i="1"/>
  <c r="AB2011" i="1"/>
  <c r="O1984" i="1" l="1"/>
  <c r="T1978" i="1"/>
  <c r="S1979" i="1"/>
  <c r="P1986" i="1"/>
  <c r="L1987" i="1"/>
  <c r="M1986" i="1"/>
  <c r="N1986" i="1" s="1"/>
  <c r="Q1981" i="1"/>
  <c r="R1980" i="1"/>
  <c r="AC1985" i="1"/>
  <c r="AE1985" i="1" s="1"/>
  <c r="G1985" i="1"/>
  <c r="F1985" i="1" s="1"/>
  <c r="J1985" i="1" s="1"/>
  <c r="AJ2008" i="1"/>
  <c r="Z2007" i="1"/>
  <c r="AA2007" i="1" s="1"/>
  <c r="AH2007" i="1" s="1"/>
  <c r="I2008" i="1"/>
  <c r="H2008" i="1" s="1"/>
  <c r="Y2007" i="1"/>
  <c r="C2008" i="1"/>
  <c r="X2008" i="1"/>
  <c r="K2008" i="1"/>
  <c r="A2009" i="1"/>
  <c r="AB2012" i="1"/>
  <c r="O1985" i="1" l="1"/>
  <c r="Q1982" i="1"/>
  <c r="R1981" i="1"/>
  <c r="G1986" i="1"/>
  <c r="F1986" i="1" s="1"/>
  <c r="O1986" i="1" s="1"/>
  <c r="AC1986" i="1"/>
  <c r="AE1986" i="1" s="1"/>
  <c r="M1987" i="1"/>
  <c r="N1987" i="1" s="1"/>
  <c r="P1987" i="1"/>
  <c r="L1988" i="1"/>
  <c r="T1979" i="1"/>
  <c r="AF1979" i="1" s="1"/>
  <c r="S1980" i="1"/>
  <c r="AF1978" i="1"/>
  <c r="AA1978" i="1"/>
  <c r="Y2008" i="1"/>
  <c r="AJ2009" i="1"/>
  <c r="I2009" i="1"/>
  <c r="H2009" i="1" s="1"/>
  <c r="Z2008" i="1"/>
  <c r="AA2008" i="1" s="1"/>
  <c r="AH2008" i="1" s="1"/>
  <c r="C2009" i="1"/>
  <c r="AB2013" i="1"/>
  <c r="K2009" i="1"/>
  <c r="A2010" i="1"/>
  <c r="X2009" i="1"/>
  <c r="AH1978" i="1" l="1"/>
  <c r="J1986" i="1"/>
  <c r="AC1987" i="1"/>
  <c r="AE1987" i="1" s="1"/>
  <c r="G1987" i="1"/>
  <c r="F1987" i="1" s="1"/>
  <c r="J1987" i="1" s="1"/>
  <c r="T1980" i="1"/>
  <c r="AF1980" i="1" s="1"/>
  <c r="S1981" i="1"/>
  <c r="M1988" i="1"/>
  <c r="N1988" i="1" s="1"/>
  <c r="P1988" i="1"/>
  <c r="L1989" i="1"/>
  <c r="R1982" i="1"/>
  <c r="Q1983" i="1"/>
  <c r="I2010" i="1"/>
  <c r="H2010" i="1" s="1"/>
  <c r="Y2009" i="1"/>
  <c r="C2010" i="1"/>
  <c r="AJ2010" i="1"/>
  <c r="Z2009" i="1"/>
  <c r="AA2009" i="1" s="1"/>
  <c r="AH2009" i="1" s="1"/>
  <c r="AB2014" i="1"/>
  <c r="X2010" i="1"/>
  <c r="A2011" i="1"/>
  <c r="K2010" i="1"/>
  <c r="O1987" i="1" l="1"/>
  <c r="AC1988" i="1"/>
  <c r="AE1988" i="1" s="1"/>
  <c r="G1988" i="1"/>
  <c r="F1988" i="1" s="1"/>
  <c r="O1988" i="1" s="1"/>
  <c r="T1981" i="1"/>
  <c r="AF1981" i="1" s="1"/>
  <c r="S1982" i="1"/>
  <c r="R1983" i="1"/>
  <c r="Q1984" i="1"/>
  <c r="M1989" i="1"/>
  <c r="N1989" i="1" s="1"/>
  <c r="L1990" i="1"/>
  <c r="P1989" i="1"/>
  <c r="Z2010" i="1"/>
  <c r="AA2010" i="1" s="1"/>
  <c r="AH2010" i="1" s="1"/>
  <c r="C2011" i="1"/>
  <c r="AJ2011" i="1"/>
  <c r="Y2010" i="1"/>
  <c r="I2011" i="1"/>
  <c r="H2011" i="1" s="1"/>
  <c r="AB2015" i="1"/>
  <c r="K2011" i="1"/>
  <c r="X2011" i="1"/>
  <c r="A2012" i="1"/>
  <c r="J1988" i="1" l="1"/>
  <c r="Q1985" i="1"/>
  <c r="R1984" i="1"/>
  <c r="T1982" i="1"/>
  <c r="AF1982" i="1" s="1"/>
  <c r="S1983" i="1"/>
  <c r="L1991" i="1"/>
  <c r="M1990" i="1"/>
  <c r="N1990" i="1" s="1"/>
  <c r="P1990" i="1"/>
  <c r="G1989" i="1"/>
  <c r="F1989" i="1" s="1"/>
  <c r="J1989" i="1" s="1"/>
  <c r="AC1989" i="1"/>
  <c r="AE1989" i="1" s="1"/>
  <c r="C2012" i="1"/>
  <c r="Y2011" i="1"/>
  <c r="AJ2012" i="1"/>
  <c r="I2012" i="1"/>
  <c r="H2012" i="1" s="1"/>
  <c r="Z2011" i="1"/>
  <c r="AA2011" i="1" s="1"/>
  <c r="AH2011" i="1" s="1"/>
  <c r="K2012" i="1"/>
  <c r="A2013" i="1"/>
  <c r="X2012" i="1"/>
  <c r="AB2016" i="1"/>
  <c r="O1989" i="1" l="1"/>
  <c r="AC1990" i="1"/>
  <c r="AE1990" i="1" s="1"/>
  <c r="G1990" i="1"/>
  <c r="F1990" i="1" s="1"/>
  <c r="O1990" i="1" s="1"/>
  <c r="P1991" i="1"/>
  <c r="M1991" i="1"/>
  <c r="N1991" i="1" s="1"/>
  <c r="L1992" i="1"/>
  <c r="T1983" i="1"/>
  <c r="AF1983" i="1" s="1"/>
  <c r="S1984" i="1"/>
  <c r="Q1986" i="1"/>
  <c r="R1985" i="1"/>
  <c r="X2013" i="1"/>
  <c r="K2013" i="1"/>
  <c r="A2014" i="1"/>
  <c r="AB2017" i="1"/>
  <c r="Z2012" i="1"/>
  <c r="AA2012" i="1" s="1"/>
  <c r="AH2012" i="1" s="1"/>
  <c r="C2013" i="1"/>
  <c r="AJ2013" i="1"/>
  <c r="Y2012" i="1"/>
  <c r="I2013" i="1"/>
  <c r="H2013" i="1" s="1"/>
  <c r="J1990" i="1" l="1"/>
  <c r="M1992" i="1"/>
  <c r="N1992" i="1" s="1"/>
  <c r="P1992" i="1"/>
  <c r="L1993" i="1"/>
  <c r="G1991" i="1"/>
  <c r="F1991" i="1" s="1"/>
  <c r="J1991" i="1" s="1"/>
  <c r="AC1991" i="1"/>
  <c r="AE1991" i="1" s="1"/>
  <c r="Q1987" i="1"/>
  <c r="R1986" i="1"/>
  <c r="T1984" i="1"/>
  <c r="AF1984" i="1" s="1"/>
  <c r="S1985" i="1"/>
  <c r="Y2013" i="1"/>
  <c r="C2014" i="1"/>
  <c r="Z2013" i="1"/>
  <c r="AA2013" i="1" s="1"/>
  <c r="AH2013" i="1" s="1"/>
  <c r="AJ2014" i="1"/>
  <c r="I2014" i="1"/>
  <c r="H2014" i="1" s="1"/>
  <c r="AB2018" i="1"/>
  <c r="X2014" i="1"/>
  <c r="K2014" i="1"/>
  <c r="A2015" i="1"/>
  <c r="O1991" i="1" l="1"/>
  <c r="S1986" i="1"/>
  <c r="T1985" i="1"/>
  <c r="AF1985" i="1" s="1"/>
  <c r="M1993" i="1"/>
  <c r="N1993" i="1" s="1"/>
  <c r="P1993" i="1"/>
  <c r="L1994" i="1"/>
  <c r="Q1988" i="1"/>
  <c r="R1987" i="1"/>
  <c r="G1992" i="1"/>
  <c r="F1992" i="1" s="1"/>
  <c r="O1992" i="1" s="1"/>
  <c r="AC1992" i="1"/>
  <c r="AE1992" i="1" s="1"/>
  <c r="X2015" i="1"/>
  <c r="K2015" i="1"/>
  <c r="A2016" i="1"/>
  <c r="AB2019" i="1"/>
  <c r="AJ2015" i="1"/>
  <c r="Y2014" i="1"/>
  <c r="I2015" i="1"/>
  <c r="H2015" i="1" s="1"/>
  <c r="Z2014" i="1"/>
  <c r="AA2014" i="1" s="1"/>
  <c r="AH2014" i="1" s="1"/>
  <c r="C2015" i="1"/>
  <c r="J1992" i="1" l="1"/>
  <c r="P1994" i="1"/>
  <c r="L1995" i="1"/>
  <c r="M1994" i="1"/>
  <c r="N1994" i="1" s="1"/>
  <c r="G1993" i="1"/>
  <c r="F1993" i="1" s="1"/>
  <c r="J1993" i="1" s="1"/>
  <c r="AC1993" i="1"/>
  <c r="AE1993" i="1" s="1"/>
  <c r="Q1989" i="1"/>
  <c r="R1988" i="1"/>
  <c r="T1986" i="1"/>
  <c r="AF1986" i="1" s="1"/>
  <c r="S1987" i="1"/>
  <c r="AB2020" i="1"/>
  <c r="X2016" i="1"/>
  <c r="A2017" i="1"/>
  <c r="K2016" i="1"/>
  <c r="C2016" i="1"/>
  <c r="Z2015" i="1"/>
  <c r="AA2015" i="1" s="1"/>
  <c r="AH2015" i="1" s="1"/>
  <c r="AJ2016" i="1"/>
  <c r="I2016" i="1"/>
  <c r="H2016" i="1" s="1"/>
  <c r="Y2015" i="1"/>
  <c r="O1993" i="1" l="1"/>
  <c r="T1987" i="1"/>
  <c r="AF1987" i="1" s="1"/>
  <c r="S1988" i="1"/>
  <c r="AC1994" i="1"/>
  <c r="AE1994" i="1" s="1"/>
  <c r="G1994" i="1"/>
  <c r="F1994" i="1" s="1"/>
  <c r="O1994" i="1" s="1"/>
  <c r="Q1990" i="1"/>
  <c r="R1989" i="1"/>
  <c r="L1996" i="1"/>
  <c r="M1995" i="1"/>
  <c r="N1995" i="1" s="1"/>
  <c r="P1995" i="1"/>
  <c r="A2018" i="1"/>
  <c r="X2017" i="1"/>
  <c r="K2017" i="1"/>
  <c r="AB2021" i="1"/>
  <c r="Y2016" i="1"/>
  <c r="C2017" i="1"/>
  <c r="AJ2017" i="1"/>
  <c r="Z2016" i="1"/>
  <c r="AA2016" i="1" s="1"/>
  <c r="AH2016" i="1" s="1"/>
  <c r="I2017" i="1"/>
  <c r="H2017" i="1" s="1"/>
  <c r="J1994" i="1" l="1"/>
  <c r="Q1991" i="1"/>
  <c r="R1990" i="1"/>
  <c r="M1996" i="1"/>
  <c r="N1996" i="1" s="1"/>
  <c r="P1996" i="1"/>
  <c r="L1997" i="1"/>
  <c r="S1989" i="1"/>
  <c r="T1988" i="1"/>
  <c r="AF1988" i="1" s="1"/>
  <c r="G1995" i="1"/>
  <c r="F1995" i="1" s="1"/>
  <c r="O1995" i="1" s="1"/>
  <c r="AC1995" i="1"/>
  <c r="AE1995" i="1" s="1"/>
  <c r="Z2017" i="1"/>
  <c r="AA2017" i="1" s="1"/>
  <c r="AH2017" i="1" s="1"/>
  <c r="C2018" i="1"/>
  <c r="AJ2018" i="1"/>
  <c r="Y2017" i="1"/>
  <c r="I2018" i="1"/>
  <c r="H2018" i="1" s="1"/>
  <c r="AB2022" i="1"/>
  <c r="K2018" i="1"/>
  <c r="X2018" i="1"/>
  <c r="A2019" i="1"/>
  <c r="J1995" i="1" l="1"/>
  <c r="P1997" i="1"/>
  <c r="M1997" i="1"/>
  <c r="N1997" i="1" s="1"/>
  <c r="L1998" i="1"/>
  <c r="AC1996" i="1"/>
  <c r="AE1996" i="1" s="1"/>
  <c r="G1996" i="1"/>
  <c r="F1996" i="1" s="1"/>
  <c r="O1996" i="1" s="1"/>
  <c r="T1989" i="1"/>
  <c r="AF1989" i="1" s="1"/>
  <c r="S1990" i="1"/>
  <c r="Q1992" i="1"/>
  <c r="R1991" i="1"/>
  <c r="Y2018" i="1"/>
  <c r="AJ2019" i="1"/>
  <c r="I2019" i="1"/>
  <c r="H2019" i="1" s="1"/>
  <c r="Z2018" i="1"/>
  <c r="AA2018" i="1" s="1"/>
  <c r="AH2018" i="1" s="1"/>
  <c r="C2019" i="1"/>
  <c r="AB2023" i="1"/>
  <c r="A2020" i="1"/>
  <c r="K2019" i="1"/>
  <c r="X2019" i="1"/>
  <c r="J1996" i="1" l="1"/>
  <c r="Q1993" i="1"/>
  <c r="R1992" i="1"/>
  <c r="M1998" i="1"/>
  <c r="N1998" i="1" s="1"/>
  <c r="P1998" i="1"/>
  <c r="L1999" i="1"/>
  <c r="AC1997" i="1"/>
  <c r="AE1997" i="1" s="1"/>
  <c r="G1997" i="1"/>
  <c r="F1997" i="1" s="1"/>
  <c r="O1997" i="1" s="1"/>
  <c r="S1991" i="1"/>
  <c r="T1990" i="1"/>
  <c r="AF1990" i="1" s="1"/>
  <c r="Z2019" i="1"/>
  <c r="AA2019" i="1" s="1"/>
  <c r="AH2019" i="1" s="1"/>
  <c r="AJ2020" i="1"/>
  <c r="I2020" i="1"/>
  <c r="H2020" i="1" s="1"/>
  <c r="Y2019" i="1"/>
  <c r="C2020" i="1"/>
  <c r="X2020" i="1"/>
  <c r="A2021" i="1"/>
  <c r="K2020" i="1"/>
  <c r="AB2024" i="1"/>
  <c r="J1997" i="1" l="1"/>
  <c r="M1999" i="1"/>
  <c r="N1999" i="1" s="1"/>
  <c r="L2000" i="1"/>
  <c r="P1999" i="1"/>
  <c r="AC1998" i="1"/>
  <c r="AE1998" i="1" s="1"/>
  <c r="G1998" i="1"/>
  <c r="F1998" i="1" s="1"/>
  <c r="O1998" i="1" s="1"/>
  <c r="S1992" i="1"/>
  <c r="T1991" i="1"/>
  <c r="AF1991" i="1" s="1"/>
  <c r="Q1994" i="1"/>
  <c r="R1993" i="1"/>
  <c r="AB2025" i="1"/>
  <c r="K2021" i="1"/>
  <c r="X2021" i="1"/>
  <c r="A2022" i="1"/>
  <c r="Y2020" i="1"/>
  <c r="I2021" i="1"/>
  <c r="H2021" i="1" s="1"/>
  <c r="Z2020" i="1"/>
  <c r="AA2020" i="1" s="1"/>
  <c r="AH2020" i="1" s="1"/>
  <c r="C2021" i="1"/>
  <c r="AJ2021" i="1"/>
  <c r="J1998" i="1" l="1"/>
  <c r="Q1995" i="1"/>
  <c r="R1994" i="1"/>
  <c r="T1992" i="1"/>
  <c r="AF1992" i="1" s="1"/>
  <c r="S1993" i="1"/>
  <c r="P2000" i="1"/>
  <c r="M2000" i="1"/>
  <c r="N2000" i="1" s="1"/>
  <c r="L2001" i="1"/>
  <c r="AC1999" i="1"/>
  <c r="AE1999" i="1" s="1"/>
  <c r="G1999" i="1"/>
  <c r="F1999" i="1" s="1"/>
  <c r="J1999" i="1" s="1"/>
  <c r="Y2021" i="1"/>
  <c r="C2022" i="1"/>
  <c r="AJ2022" i="1"/>
  <c r="Z2021" i="1"/>
  <c r="AA2021" i="1" s="1"/>
  <c r="AH2021" i="1" s="1"/>
  <c r="I2022" i="1"/>
  <c r="H2022" i="1" s="1"/>
  <c r="AB2026" i="1"/>
  <c r="X2022" i="1"/>
  <c r="A2023" i="1"/>
  <c r="K2022" i="1"/>
  <c r="T1993" i="1" l="1"/>
  <c r="AF1993" i="1" s="1"/>
  <c r="S1994" i="1"/>
  <c r="O1999" i="1"/>
  <c r="M2001" i="1"/>
  <c r="N2001" i="1" s="1"/>
  <c r="P2001" i="1"/>
  <c r="L2002" i="1"/>
  <c r="G2000" i="1"/>
  <c r="F2000" i="1" s="1"/>
  <c r="O2000" i="1" s="1"/>
  <c r="AC2000" i="1"/>
  <c r="AE2000" i="1" s="1"/>
  <c r="Q1996" i="1"/>
  <c r="R1995" i="1"/>
  <c r="AJ2023" i="1"/>
  <c r="Z2022" i="1"/>
  <c r="AA2022" i="1" s="1"/>
  <c r="AH2022" i="1" s="1"/>
  <c r="I2023" i="1"/>
  <c r="H2023" i="1" s="1"/>
  <c r="Y2022" i="1"/>
  <c r="C2023" i="1"/>
  <c r="A2024" i="1"/>
  <c r="X2023" i="1"/>
  <c r="K2023" i="1"/>
  <c r="AB2027" i="1"/>
  <c r="J2000" i="1" l="1"/>
  <c r="P2002" i="1"/>
  <c r="L2003" i="1"/>
  <c r="M2002" i="1"/>
  <c r="N2002" i="1" s="1"/>
  <c r="AC2001" i="1"/>
  <c r="AE2001" i="1" s="1"/>
  <c r="G2001" i="1"/>
  <c r="F2001" i="1" s="1"/>
  <c r="O2001" i="1" s="1"/>
  <c r="Q1997" i="1"/>
  <c r="R1996" i="1"/>
  <c r="T1994" i="1"/>
  <c r="AF1994" i="1" s="1"/>
  <c r="S1995" i="1"/>
  <c r="AJ2024" i="1"/>
  <c r="Y2023" i="1"/>
  <c r="I2024" i="1"/>
  <c r="H2024" i="1" s="1"/>
  <c r="Z2023" i="1"/>
  <c r="AA2023" i="1" s="1"/>
  <c r="AH2023" i="1" s="1"/>
  <c r="C2024" i="1"/>
  <c r="K2024" i="1"/>
  <c r="X2024" i="1"/>
  <c r="A2025" i="1"/>
  <c r="AB2028" i="1"/>
  <c r="AC2002" i="1" l="1"/>
  <c r="AE2002" i="1" s="1"/>
  <c r="G2002" i="1"/>
  <c r="F2002" i="1" s="1"/>
  <c r="J2002" i="1" s="1"/>
  <c r="L2004" i="1"/>
  <c r="P2003" i="1"/>
  <c r="M2003" i="1"/>
  <c r="N2003" i="1" s="1"/>
  <c r="Q1998" i="1"/>
  <c r="R1997" i="1"/>
  <c r="T1995" i="1"/>
  <c r="AF1995" i="1" s="1"/>
  <c r="S1996" i="1"/>
  <c r="J2001" i="1"/>
  <c r="A2026" i="1"/>
  <c r="K2025" i="1"/>
  <c r="X2025" i="1"/>
  <c r="AB2029" i="1"/>
  <c r="Z2024" i="1"/>
  <c r="AA2024" i="1" s="1"/>
  <c r="AH2024" i="1" s="1"/>
  <c r="C2025" i="1"/>
  <c r="AJ2025" i="1"/>
  <c r="Y2024" i="1"/>
  <c r="I2025" i="1"/>
  <c r="H2025" i="1" s="1"/>
  <c r="O2002" i="1" l="1"/>
  <c r="T1996" i="1"/>
  <c r="AF1996" i="1" s="1"/>
  <c r="S1997" i="1"/>
  <c r="L2005" i="1"/>
  <c r="M2004" i="1"/>
  <c r="N2004" i="1" s="1"/>
  <c r="P2004" i="1"/>
  <c r="Q1999" i="1"/>
  <c r="R1998" i="1"/>
  <c r="AC2003" i="1"/>
  <c r="AE2003" i="1" s="1"/>
  <c r="G2003" i="1"/>
  <c r="F2003" i="1" s="1"/>
  <c r="O2003" i="1" s="1"/>
  <c r="Y2025" i="1"/>
  <c r="C2026" i="1"/>
  <c r="Z2025" i="1"/>
  <c r="AA2025" i="1" s="1"/>
  <c r="AH2025" i="1" s="1"/>
  <c r="AJ2026" i="1"/>
  <c r="I2026" i="1"/>
  <c r="H2026" i="1" s="1"/>
  <c r="AB2030" i="1"/>
  <c r="K2026" i="1"/>
  <c r="X2026" i="1"/>
  <c r="A2027" i="1"/>
  <c r="J2003" i="1" l="1"/>
  <c r="G2004" i="1"/>
  <c r="F2004" i="1" s="1"/>
  <c r="J2004" i="1" s="1"/>
  <c r="AC2004" i="1"/>
  <c r="AE2004" i="1" s="1"/>
  <c r="M2005" i="1"/>
  <c r="N2005" i="1" s="1"/>
  <c r="P2005" i="1"/>
  <c r="L2006" i="1"/>
  <c r="Q2000" i="1"/>
  <c r="R1999" i="1"/>
  <c r="S1998" i="1"/>
  <c r="T1997" i="1"/>
  <c r="AF1997" i="1" s="1"/>
  <c r="A2028" i="1"/>
  <c r="X2027" i="1"/>
  <c r="K2027" i="1"/>
  <c r="AB2031" i="1"/>
  <c r="Z2026" i="1"/>
  <c r="AA2026" i="1" s="1"/>
  <c r="AH2026" i="1" s="1"/>
  <c r="AJ2027" i="1"/>
  <c r="I2027" i="1"/>
  <c r="H2027" i="1" s="1"/>
  <c r="Y2026" i="1"/>
  <c r="C2027" i="1"/>
  <c r="O2004" i="1" l="1"/>
  <c r="AC2005" i="1"/>
  <c r="AE2005" i="1" s="1"/>
  <c r="G2005" i="1"/>
  <c r="F2005" i="1" s="1"/>
  <c r="J2005" i="1" s="1"/>
  <c r="Q2001" i="1"/>
  <c r="R2000" i="1"/>
  <c r="T1998" i="1"/>
  <c r="AF1998" i="1" s="1"/>
  <c r="S1999" i="1"/>
  <c r="P2006" i="1"/>
  <c r="L2007" i="1"/>
  <c r="M2006" i="1"/>
  <c r="N2006" i="1" s="1"/>
  <c r="Y2027" i="1"/>
  <c r="AJ2028" i="1"/>
  <c r="I2028" i="1"/>
  <c r="H2028" i="1" s="1"/>
  <c r="Z2027" i="1"/>
  <c r="AA2027" i="1" s="1"/>
  <c r="AH2027" i="1" s="1"/>
  <c r="C2028" i="1"/>
  <c r="AB2032" i="1"/>
  <c r="K2028" i="1"/>
  <c r="X2028" i="1"/>
  <c r="A2029" i="1"/>
  <c r="O2005" i="1" l="1"/>
  <c r="S2000" i="1"/>
  <c r="T1999" i="1"/>
  <c r="AF1999" i="1" s="1"/>
  <c r="AC2006" i="1"/>
  <c r="AE2006" i="1" s="1"/>
  <c r="G2006" i="1"/>
  <c r="F2006" i="1" s="1"/>
  <c r="O2006" i="1" s="1"/>
  <c r="P2007" i="1" s="1"/>
  <c r="L2008" i="1"/>
  <c r="M2007" i="1"/>
  <c r="N2007" i="1" s="1"/>
  <c r="Q2002" i="1"/>
  <c r="R2001" i="1"/>
  <c r="X2029" i="1"/>
  <c r="A2030" i="1"/>
  <c r="K2029" i="1"/>
  <c r="Z2028" i="1"/>
  <c r="AA2028" i="1" s="1"/>
  <c r="AH2028" i="1" s="1"/>
  <c r="I2029" i="1"/>
  <c r="H2029" i="1" s="1"/>
  <c r="Y2028" i="1"/>
  <c r="C2029" i="1"/>
  <c r="AJ2029" i="1"/>
  <c r="AB2033" i="1"/>
  <c r="G2007" i="1" l="1"/>
  <c r="F2007" i="1" s="1"/>
  <c r="J2007" i="1" s="1"/>
  <c r="AC2007" i="1"/>
  <c r="AE2007" i="1" s="1"/>
  <c r="M2008" i="1"/>
  <c r="N2008" i="1" s="1"/>
  <c r="L2009" i="1"/>
  <c r="J2006" i="1"/>
  <c r="Q2003" i="1"/>
  <c r="R2002" i="1"/>
  <c r="T2000" i="1"/>
  <c r="AF2000" i="1" s="1"/>
  <c r="S2001" i="1"/>
  <c r="K2030" i="1"/>
  <c r="X2030" i="1"/>
  <c r="A2031" i="1"/>
  <c r="P2008" i="1"/>
  <c r="P2009" i="1" s="1"/>
  <c r="AB2034" i="1"/>
  <c r="Y2029" i="1"/>
  <c r="AJ2030" i="1"/>
  <c r="I2030" i="1"/>
  <c r="H2030" i="1" s="1"/>
  <c r="Z2029" i="1"/>
  <c r="AA2029" i="1" s="1"/>
  <c r="AH2029" i="1" s="1"/>
  <c r="C2030" i="1"/>
  <c r="O2007" i="1" l="1"/>
  <c r="Q2004" i="1"/>
  <c r="R2003" i="1"/>
  <c r="L2010" i="1"/>
  <c r="M2009" i="1"/>
  <c r="N2009" i="1" s="1"/>
  <c r="G2008" i="1"/>
  <c r="F2008" i="1" s="1"/>
  <c r="J2008" i="1" s="1"/>
  <c r="AC2008" i="1"/>
  <c r="AE2008" i="1" s="1"/>
  <c r="T2001" i="1"/>
  <c r="AF2001" i="1" s="1"/>
  <c r="S2002" i="1"/>
  <c r="AB2035" i="1"/>
  <c r="K2031" i="1"/>
  <c r="A2032" i="1"/>
  <c r="X2031" i="1"/>
  <c r="Z2030" i="1"/>
  <c r="AA2030" i="1" s="1"/>
  <c r="AH2030" i="1" s="1"/>
  <c r="I2031" i="1"/>
  <c r="H2031" i="1" s="1"/>
  <c r="Y2030" i="1"/>
  <c r="C2031" i="1"/>
  <c r="AJ2031" i="1"/>
  <c r="G2009" i="1" l="1"/>
  <c r="F2009" i="1" s="1"/>
  <c r="J2009" i="1" s="1"/>
  <c r="AC2009" i="1"/>
  <c r="AE2009" i="1" s="1"/>
  <c r="O2008" i="1"/>
  <c r="L2011" i="1"/>
  <c r="M2010" i="1"/>
  <c r="N2010" i="1" s="1"/>
  <c r="S2003" i="1"/>
  <c r="T2002" i="1"/>
  <c r="AF2002" i="1" s="1"/>
  <c r="P2010" i="1"/>
  <c r="Q2005" i="1"/>
  <c r="R2004" i="1"/>
  <c r="AB2036" i="1"/>
  <c r="AJ2032" i="1"/>
  <c r="Z2031" i="1"/>
  <c r="AA2031" i="1" s="1"/>
  <c r="AH2031" i="1" s="1"/>
  <c r="I2032" i="1"/>
  <c r="H2032" i="1" s="1"/>
  <c r="C2032" i="1"/>
  <c r="Y2031" i="1"/>
  <c r="K2032" i="1"/>
  <c r="A2033" i="1"/>
  <c r="X2032" i="1"/>
  <c r="O2009" i="1" l="1"/>
  <c r="T2003" i="1"/>
  <c r="AF2003" i="1" s="1"/>
  <c r="S2004" i="1"/>
  <c r="AC2010" i="1"/>
  <c r="AE2010" i="1" s="1"/>
  <c r="G2010" i="1"/>
  <c r="F2010" i="1" s="1"/>
  <c r="O2010" i="1" s="1"/>
  <c r="P2011" i="1"/>
  <c r="M2011" i="1"/>
  <c r="N2011" i="1" s="1"/>
  <c r="L2012" i="1"/>
  <c r="Q2006" i="1"/>
  <c r="R2005" i="1"/>
  <c r="A2034" i="1"/>
  <c r="K2033" i="1"/>
  <c r="X2033" i="1"/>
  <c r="I2033" i="1"/>
  <c r="H2033" i="1" s="1"/>
  <c r="Y2032" i="1"/>
  <c r="C2033" i="1"/>
  <c r="Z2032" i="1"/>
  <c r="AA2032" i="1" s="1"/>
  <c r="AH2032" i="1" s="1"/>
  <c r="AJ2033" i="1"/>
  <c r="AB2037" i="1"/>
  <c r="AC2011" i="1" l="1"/>
  <c r="AE2011" i="1" s="1"/>
  <c r="G2011" i="1"/>
  <c r="F2011" i="1" s="1"/>
  <c r="J2011" i="1" s="1"/>
  <c r="R2006" i="1"/>
  <c r="Q2007" i="1"/>
  <c r="J2010" i="1"/>
  <c r="P2012" i="1"/>
  <c r="M2012" i="1"/>
  <c r="N2012" i="1" s="1"/>
  <c r="L2013" i="1"/>
  <c r="S2005" i="1"/>
  <c r="T2004" i="1"/>
  <c r="AF2004" i="1" s="1"/>
  <c r="X2034" i="1"/>
  <c r="K2034" i="1"/>
  <c r="A2035" i="1"/>
  <c r="AB2038" i="1"/>
  <c r="AJ2034" i="1"/>
  <c r="Z2033" i="1"/>
  <c r="AA2033" i="1" s="1"/>
  <c r="AH2033" i="1" s="1"/>
  <c r="I2034" i="1"/>
  <c r="H2034" i="1" s="1"/>
  <c r="Y2033" i="1"/>
  <c r="C2034" i="1"/>
  <c r="O2011" i="1" l="1"/>
  <c r="T2005" i="1"/>
  <c r="AF2005" i="1" s="1"/>
  <c r="S2006" i="1"/>
  <c r="Q2008" i="1"/>
  <c r="R2007" i="1"/>
  <c r="M2013" i="1"/>
  <c r="N2013" i="1" s="1"/>
  <c r="P2013" i="1"/>
  <c r="L2014" i="1"/>
  <c r="G2012" i="1"/>
  <c r="F2012" i="1" s="1"/>
  <c r="J2012" i="1" s="1"/>
  <c r="AC2012" i="1"/>
  <c r="AE2012" i="1" s="1"/>
  <c r="Y2034" i="1"/>
  <c r="C2035" i="1"/>
  <c r="Z2034" i="1"/>
  <c r="AA2034" i="1" s="1"/>
  <c r="AH2034" i="1" s="1"/>
  <c r="AJ2035" i="1"/>
  <c r="I2035" i="1"/>
  <c r="H2035" i="1" s="1"/>
  <c r="AB2039" i="1"/>
  <c r="X2035" i="1"/>
  <c r="A2036" i="1"/>
  <c r="K2035" i="1"/>
  <c r="O2012" i="1" l="1"/>
  <c r="AC2013" i="1"/>
  <c r="AE2013" i="1" s="1"/>
  <c r="G2013" i="1"/>
  <c r="F2013" i="1" s="1"/>
  <c r="J2013" i="1" s="1"/>
  <c r="Q2009" i="1"/>
  <c r="R2008" i="1"/>
  <c r="M2014" i="1"/>
  <c r="N2014" i="1" s="1"/>
  <c r="P2014" i="1"/>
  <c r="L2015" i="1"/>
  <c r="T2006" i="1"/>
  <c r="S2007" i="1"/>
  <c r="C2036" i="1"/>
  <c r="Y2035" i="1"/>
  <c r="AJ2036" i="1"/>
  <c r="I2036" i="1"/>
  <c r="H2036" i="1" s="1"/>
  <c r="Z2035" i="1"/>
  <c r="AA2035" i="1" s="1"/>
  <c r="AH2035" i="1" s="1"/>
  <c r="K2036" i="1"/>
  <c r="X2036" i="1"/>
  <c r="A2037" i="1"/>
  <c r="AB2040" i="1"/>
  <c r="O2013" i="1" l="1"/>
  <c r="AC2014" i="1"/>
  <c r="AE2014" i="1" s="1"/>
  <c r="G2014" i="1"/>
  <c r="F2014" i="1" s="1"/>
  <c r="J2014" i="1" s="1"/>
  <c r="T2007" i="1"/>
  <c r="AF2007" i="1" s="1"/>
  <c r="S2008" i="1"/>
  <c r="AF2006" i="1"/>
  <c r="AA2006" i="1"/>
  <c r="Q2010" i="1"/>
  <c r="R2009" i="1"/>
  <c r="P2015" i="1"/>
  <c r="L2016" i="1"/>
  <c r="M2015" i="1"/>
  <c r="N2015" i="1" s="1"/>
  <c r="Z2036" i="1"/>
  <c r="AA2036" i="1" s="1"/>
  <c r="AH2036" i="1" s="1"/>
  <c r="C2037" i="1"/>
  <c r="Y2036" i="1"/>
  <c r="AJ2037" i="1"/>
  <c r="I2037" i="1"/>
  <c r="H2037" i="1" s="1"/>
  <c r="AB2041" i="1"/>
  <c r="X2037" i="1"/>
  <c r="K2037" i="1"/>
  <c r="A2038" i="1"/>
  <c r="O2014" i="1" l="1"/>
  <c r="G2015" i="1"/>
  <c r="F2015" i="1" s="1"/>
  <c r="J2015" i="1" s="1"/>
  <c r="AC2015" i="1"/>
  <c r="AE2015" i="1" s="1"/>
  <c r="M2016" i="1"/>
  <c r="N2016" i="1" s="1"/>
  <c r="L2017" i="1"/>
  <c r="P2016" i="1"/>
  <c r="T2008" i="1"/>
  <c r="AF2008" i="1" s="1"/>
  <c r="S2009" i="1"/>
  <c r="Q2011" i="1"/>
  <c r="R2010" i="1"/>
  <c r="AH2006" i="1"/>
  <c r="X2038" i="1"/>
  <c r="K2038" i="1"/>
  <c r="A2039" i="1"/>
  <c r="AB2042" i="1"/>
  <c r="Y2037" i="1"/>
  <c r="C2038" i="1"/>
  <c r="AJ2038" i="1"/>
  <c r="Z2037" i="1"/>
  <c r="AA2037" i="1" s="1"/>
  <c r="AH2037" i="1" s="1"/>
  <c r="I2038" i="1"/>
  <c r="H2038" i="1" s="1"/>
  <c r="O2015" i="1" l="1"/>
  <c r="Q2012" i="1"/>
  <c r="R2011" i="1"/>
  <c r="M2017" i="1"/>
  <c r="N2017" i="1" s="1"/>
  <c r="L2018" i="1"/>
  <c r="P2017" i="1"/>
  <c r="AC2016" i="1"/>
  <c r="AE2016" i="1" s="1"/>
  <c r="G2016" i="1"/>
  <c r="F2016" i="1" s="1"/>
  <c r="O2016" i="1" s="1"/>
  <c r="T2009" i="1"/>
  <c r="AF2009" i="1" s="1"/>
  <c r="S2010" i="1"/>
  <c r="AB2043" i="1"/>
  <c r="I2039" i="1"/>
  <c r="H2039" i="1" s="1"/>
  <c r="Y2038" i="1"/>
  <c r="C2039" i="1"/>
  <c r="Z2038" i="1"/>
  <c r="AA2038" i="1" s="1"/>
  <c r="AH2038" i="1" s="1"/>
  <c r="AJ2039" i="1"/>
  <c r="A2040" i="1"/>
  <c r="X2039" i="1"/>
  <c r="K2039" i="1"/>
  <c r="J2016" i="1" l="1"/>
  <c r="T2010" i="1"/>
  <c r="AF2010" i="1" s="1"/>
  <c r="S2011" i="1"/>
  <c r="M2018" i="1"/>
  <c r="N2018" i="1" s="1"/>
  <c r="P2018" i="1"/>
  <c r="L2019" i="1"/>
  <c r="AC2017" i="1"/>
  <c r="AE2017" i="1" s="1"/>
  <c r="G2017" i="1"/>
  <c r="F2017" i="1" s="1"/>
  <c r="J2017" i="1" s="1"/>
  <c r="Q2013" i="1"/>
  <c r="R2012" i="1"/>
  <c r="Z2039" i="1"/>
  <c r="I2040" i="1"/>
  <c r="H2040" i="1" s="1"/>
  <c r="Y2039" i="1"/>
  <c r="C2040" i="1"/>
  <c r="AJ2040" i="1"/>
  <c r="AB2044" i="1"/>
  <c r="A2041" i="1"/>
  <c r="X2040" i="1"/>
  <c r="K2040" i="1"/>
  <c r="O2017" i="1" l="1"/>
  <c r="M2019" i="1"/>
  <c r="N2019" i="1" s="1"/>
  <c r="P2019" i="1"/>
  <c r="L2020" i="1"/>
  <c r="Q2014" i="1"/>
  <c r="R2013" i="1"/>
  <c r="AC2018" i="1"/>
  <c r="AE2018" i="1" s="1"/>
  <c r="G2018" i="1"/>
  <c r="F2018" i="1" s="1"/>
  <c r="O2018" i="1" s="1"/>
  <c r="T2011" i="1"/>
  <c r="AF2011" i="1" s="1"/>
  <c r="S2012" i="1"/>
  <c r="X2041" i="1"/>
  <c r="K2041" i="1"/>
  <c r="A2042" i="1"/>
  <c r="C2041" i="1"/>
  <c r="Z2040" i="1"/>
  <c r="AA2040" i="1" s="1"/>
  <c r="AH2040" i="1" s="1"/>
  <c r="AJ2041" i="1"/>
  <c r="I2041" i="1"/>
  <c r="H2041" i="1" s="1"/>
  <c r="Y2040" i="1"/>
  <c r="AB2045" i="1"/>
  <c r="J2018" i="1" l="1"/>
  <c r="Q2015" i="1"/>
  <c r="R2014" i="1"/>
  <c r="S2013" i="1"/>
  <c r="T2012" i="1"/>
  <c r="AF2012" i="1" s="1"/>
  <c r="M2020" i="1"/>
  <c r="N2020" i="1" s="1"/>
  <c r="P2020" i="1"/>
  <c r="L2021" i="1"/>
  <c r="AC2019" i="1"/>
  <c r="AE2019" i="1" s="1"/>
  <c r="G2019" i="1"/>
  <c r="F2019" i="1" s="1"/>
  <c r="J2019" i="1" s="1"/>
  <c r="AB2046" i="1"/>
  <c r="K2042" i="1"/>
  <c r="A2043" i="1"/>
  <c r="X2042" i="1"/>
  <c r="Y2041" i="1"/>
  <c r="AJ2042" i="1"/>
  <c r="I2042" i="1"/>
  <c r="H2042" i="1" s="1"/>
  <c r="Z2041" i="1"/>
  <c r="AA2041" i="1" s="1"/>
  <c r="AH2041" i="1" s="1"/>
  <c r="C2042" i="1"/>
  <c r="O2019" i="1" l="1"/>
  <c r="AC2020" i="1"/>
  <c r="AE2020" i="1" s="1"/>
  <c r="G2020" i="1"/>
  <c r="F2020" i="1" s="1"/>
  <c r="O2020" i="1" s="1"/>
  <c r="T2013" i="1"/>
  <c r="AF2013" i="1" s="1"/>
  <c r="S2014" i="1"/>
  <c r="P2021" i="1"/>
  <c r="L2022" i="1"/>
  <c r="M2021" i="1"/>
  <c r="N2021" i="1" s="1"/>
  <c r="Q2016" i="1"/>
  <c r="R2015" i="1"/>
  <c r="Y2042" i="1"/>
  <c r="C2043" i="1"/>
  <c r="AJ2043" i="1"/>
  <c r="Z2042" i="1"/>
  <c r="AA2042" i="1" s="1"/>
  <c r="AH2042" i="1" s="1"/>
  <c r="I2043" i="1"/>
  <c r="H2043" i="1" s="1"/>
  <c r="K2043" i="1"/>
  <c r="A2044" i="1"/>
  <c r="X2043" i="1"/>
  <c r="AB2047" i="1"/>
  <c r="J2020" i="1" l="1"/>
  <c r="T2014" i="1"/>
  <c r="AF2014" i="1" s="1"/>
  <c r="S2015" i="1"/>
  <c r="Q2017" i="1"/>
  <c r="R2016" i="1"/>
  <c r="AC2021" i="1"/>
  <c r="AE2021" i="1" s="1"/>
  <c r="G2021" i="1"/>
  <c r="F2021" i="1" s="1"/>
  <c r="J2021" i="1" s="1"/>
  <c r="M2022" i="1"/>
  <c r="N2022" i="1" s="1"/>
  <c r="L2023" i="1"/>
  <c r="P2022" i="1"/>
  <c r="AB2048" i="1"/>
  <c r="A2045" i="1"/>
  <c r="X2044" i="1"/>
  <c r="K2044" i="1"/>
  <c r="Z2043" i="1"/>
  <c r="AA2043" i="1" s="1"/>
  <c r="AH2043" i="1" s="1"/>
  <c r="C2044" i="1"/>
  <c r="AJ2044" i="1"/>
  <c r="I2044" i="1"/>
  <c r="H2044" i="1" s="1"/>
  <c r="Y2043" i="1"/>
  <c r="O2021" i="1" l="1"/>
  <c r="M2023" i="1"/>
  <c r="N2023" i="1" s="1"/>
  <c r="P2023" i="1"/>
  <c r="L2024" i="1"/>
  <c r="AC2022" i="1"/>
  <c r="AE2022" i="1" s="1"/>
  <c r="G2022" i="1"/>
  <c r="F2022" i="1" s="1"/>
  <c r="J2022" i="1" s="1"/>
  <c r="Q2018" i="1"/>
  <c r="R2017" i="1"/>
  <c r="T2015" i="1"/>
  <c r="AF2015" i="1" s="1"/>
  <c r="S2016" i="1"/>
  <c r="X2045" i="1"/>
  <c r="K2045" i="1"/>
  <c r="A2046" i="1"/>
  <c r="AB2049" i="1"/>
  <c r="C2045" i="1"/>
  <c r="Y2044" i="1"/>
  <c r="AJ2045" i="1"/>
  <c r="I2045" i="1"/>
  <c r="H2045" i="1" s="1"/>
  <c r="Z2044" i="1"/>
  <c r="AA2044" i="1" s="1"/>
  <c r="AH2044" i="1" s="1"/>
  <c r="Q2019" i="1" l="1"/>
  <c r="R2018" i="1"/>
  <c r="M2024" i="1"/>
  <c r="N2024" i="1" s="1"/>
  <c r="P2024" i="1"/>
  <c r="L2025" i="1"/>
  <c r="O2022" i="1"/>
  <c r="T2016" i="1"/>
  <c r="AF2016" i="1" s="1"/>
  <c r="S2017" i="1"/>
  <c r="AC2023" i="1"/>
  <c r="AE2023" i="1" s="1"/>
  <c r="G2023" i="1"/>
  <c r="F2023" i="1" s="1"/>
  <c r="J2023" i="1" s="1"/>
  <c r="AB2050" i="1"/>
  <c r="Z2045" i="1"/>
  <c r="AA2045" i="1" s="1"/>
  <c r="AH2045" i="1" s="1"/>
  <c r="C2046" i="1"/>
  <c r="AJ2046" i="1"/>
  <c r="Y2045" i="1"/>
  <c r="I2046" i="1"/>
  <c r="H2046" i="1" s="1"/>
  <c r="X2046" i="1"/>
  <c r="K2046" i="1"/>
  <c r="A2047" i="1"/>
  <c r="O2023" i="1" l="1"/>
  <c r="L2026" i="1"/>
  <c r="M2025" i="1"/>
  <c r="N2025" i="1" s="1"/>
  <c r="P2025" i="1"/>
  <c r="G2024" i="1"/>
  <c r="F2024" i="1" s="1"/>
  <c r="O2024" i="1" s="1"/>
  <c r="AC2024" i="1"/>
  <c r="AE2024" i="1" s="1"/>
  <c r="T2017" i="1"/>
  <c r="AF2017" i="1" s="1"/>
  <c r="S2018" i="1"/>
  <c r="Q2020" i="1"/>
  <c r="R2019" i="1"/>
  <c r="X2047" i="1"/>
  <c r="K2047" i="1"/>
  <c r="A2048" i="1"/>
  <c r="AB2051" i="1"/>
  <c r="Y2046" i="1"/>
  <c r="C2047" i="1"/>
  <c r="AJ2047" i="1"/>
  <c r="Z2046" i="1"/>
  <c r="AA2046" i="1" s="1"/>
  <c r="AH2046" i="1" s="1"/>
  <c r="I2047" i="1"/>
  <c r="H2047" i="1" s="1"/>
  <c r="Q2021" i="1" l="1"/>
  <c r="R2020" i="1"/>
  <c r="G2025" i="1"/>
  <c r="F2025" i="1" s="1"/>
  <c r="J2025" i="1" s="1"/>
  <c r="AC2025" i="1"/>
  <c r="AE2025" i="1" s="1"/>
  <c r="T2018" i="1"/>
  <c r="AF2018" i="1" s="1"/>
  <c r="S2019" i="1"/>
  <c r="P2026" i="1"/>
  <c r="L2027" i="1"/>
  <c r="M2026" i="1"/>
  <c r="N2026" i="1" s="1"/>
  <c r="J2024" i="1"/>
  <c r="AJ2048" i="1"/>
  <c r="Y2047" i="1"/>
  <c r="I2048" i="1"/>
  <c r="H2048" i="1" s="1"/>
  <c r="Z2047" i="1"/>
  <c r="AA2047" i="1" s="1"/>
  <c r="AH2047" i="1" s="1"/>
  <c r="C2048" i="1"/>
  <c r="AB2052" i="1"/>
  <c r="A2049" i="1"/>
  <c r="X2048" i="1"/>
  <c r="K2048" i="1"/>
  <c r="AC2026" i="1" l="1"/>
  <c r="AE2026" i="1" s="1"/>
  <c r="G2026" i="1"/>
  <c r="F2026" i="1" s="1"/>
  <c r="J2026" i="1" s="1"/>
  <c r="L2028" i="1"/>
  <c r="M2027" i="1"/>
  <c r="N2027" i="1" s="1"/>
  <c r="P2027" i="1"/>
  <c r="O2025" i="1"/>
  <c r="Q2022" i="1"/>
  <c r="R2021" i="1"/>
  <c r="T2019" i="1"/>
  <c r="AF2019" i="1" s="1"/>
  <c r="S2020" i="1"/>
  <c r="Z2048" i="1"/>
  <c r="AA2048" i="1" s="1"/>
  <c r="AH2048" i="1" s="1"/>
  <c r="C2049" i="1"/>
  <c r="AJ2049" i="1"/>
  <c r="I2049" i="1"/>
  <c r="H2049" i="1" s="1"/>
  <c r="Y2048" i="1"/>
  <c r="X2049" i="1"/>
  <c r="K2049" i="1"/>
  <c r="A2050" i="1"/>
  <c r="AB2053" i="1"/>
  <c r="O2026" i="1" l="1"/>
  <c r="T2020" i="1"/>
  <c r="AF2020" i="1" s="1"/>
  <c r="S2021" i="1"/>
  <c r="AC2027" i="1"/>
  <c r="AE2027" i="1" s="1"/>
  <c r="G2027" i="1"/>
  <c r="F2027" i="1" s="1"/>
  <c r="J2027" i="1" s="1"/>
  <c r="L2029" i="1"/>
  <c r="M2028" i="1"/>
  <c r="N2028" i="1" s="1"/>
  <c r="P2028" i="1"/>
  <c r="Q2023" i="1"/>
  <c r="R2022" i="1"/>
  <c r="C2050" i="1"/>
  <c r="Y2049" i="1"/>
  <c r="AJ2050" i="1"/>
  <c r="I2050" i="1"/>
  <c r="H2050" i="1" s="1"/>
  <c r="Z2049" i="1"/>
  <c r="AA2049" i="1" s="1"/>
  <c r="AH2049" i="1" s="1"/>
  <c r="AB2054" i="1"/>
  <c r="X2050" i="1"/>
  <c r="K2050" i="1"/>
  <c r="A2051" i="1"/>
  <c r="O2027" i="1" l="1"/>
  <c r="Q2024" i="1"/>
  <c r="R2023" i="1"/>
  <c r="T2021" i="1"/>
  <c r="S2022" i="1"/>
  <c r="AC2028" i="1"/>
  <c r="AE2028" i="1" s="1"/>
  <c r="G2028" i="1"/>
  <c r="F2028" i="1" s="1"/>
  <c r="O2028" i="1" s="1"/>
  <c r="L2030" i="1"/>
  <c r="M2029" i="1"/>
  <c r="N2029" i="1" s="1"/>
  <c r="P2029" i="1"/>
  <c r="K2051" i="1"/>
  <c r="A2052" i="1"/>
  <c r="X2051" i="1"/>
  <c r="AB2055" i="1"/>
  <c r="Z2050" i="1"/>
  <c r="AA2050" i="1" s="1"/>
  <c r="AH2050" i="1" s="1"/>
  <c r="C2051" i="1"/>
  <c r="AJ2051" i="1"/>
  <c r="Y2050" i="1"/>
  <c r="I2051" i="1"/>
  <c r="H2051" i="1" s="1"/>
  <c r="J2028" i="1" l="1"/>
  <c r="T2022" i="1"/>
  <c r="AF2022" i="1" s="1"/>
  <c r="S2023" i="1"/>
  <c r="AC2029" i="1"/>
  <c r="AE2029" i="1" s="1"/>
  <c r="G2029" i="1"/>
  <c r="F2029" i="1" s="1"/>
  <c r="O2029" i="1" s="1"/>
  <c r="AF2021" i="1"/>
  <c r="AF2023" i="1"/>
  <c r="M2030" i="1"/>
  <c r="N2030" i="1" s="1"/>
  <c r="P2030" i="1"/>
  <c r="L2031" i="1"/>
  <c r="Q2025" i="1"/>
  <c r="R2024" i="1"/>
  <c r="Y2051" i="1"/>
  <c r="I2052" i="1"/>
  <c r="H2052" i="1" s="1"/>
  <c r="Z2051" i="1"/>
  <c r="AA2051" i="1" s="1"/>
  <c r="AH2051" i="1" s="1"/>
  <c r="C2052" i="1"/>
  <c r="AJ2052" i="1"/>
  <c r="AB2056" i="1"/>
  <c r="K2052" i="1"/>
  <c r="A2053" i="1"/>
  <c r="X2052" i="1"/>
  <c r="Q2026" i="1" l="1"/>
  <c r="R2025" i="1"/>
  <c r="P2031" i="1"/>
  <c r="M2031" i="1"/>
  <c r="N2031" i="1" s="1"/>
  <c r="L2032" i="1"/>
  <c r="J2029" i="1"/>
  <c r="T2023" i="1"/>
  <c r="S2024" i="1"/>
  <c r="AC2030" i="1"/>
  <c r="AE2030" i="1" s="1"/>
  <c r="G2030" i="1"/>
  <c r="F2030" i="1" s="1"/>
  <c r="O2030" i="1" s="1"/>
  <c r="X2053" i="1"/>
  <c r="A2054" i="1"/>
  <c r="K2053" i="1"/>
  <c r="AB2057" i="1"/>
  <c r="Z2052" i="1"/>
  <c r="AA2052" i="1" s="1"/>
  <c r="AH2052" i="1" s="1"/>
  <c r="I2053" i="1"/>
  <c r="H2053" i="1" s="1"/>
  <c r="Y2052" i="1"/>
  <c r="C2053" i="1"/>
  <c r="AJ2053" i="1"/>
  <c r="AC2031" i="1" l="1"/>
  <c r="AE2031" i="1" s="1"/>
  <c r="G2031" i="1"/>
  <c r="F2031" i="1" s="1"/>
  <c r="O2031" i="1" s="1"/>
  <c r="S2025" i="1"/>
  <c r="T2024" i="1"/>
  <c r="AF2024" i="1" s="1"/>
  <c r="J2030" i="1"/>
  <c r="M2032" i="1"/>
  <c r="N2032" i="1" s="1"/>
  <c r="P2032" i="1"/>
  <c r="L2033" i="1"/>
  <c r="Q2027" i="1"/>
  <c r="R2026" i="1"/>
  <c r="AB2058" i="1"/>
  <c r="Y2053" i="1"/>
  <c r="AJ2054" i="1"/>
  <c r="I2054" i="1"/>
  <c r="H2054" i="1" s="1"/>
  <c r="Z2053" i="1"/>
  <c r="AA2053" i="1" s="1"/>
  <c r="AH2053" i="1" s="1"/>
  <c r="C2054" i="1"/>
  <c r="X2054" i="1"/>
  <c r="A2055" i="1"/>
  <c r="K2054" i="1"/>
  <c r="J2031" i="1" l="1"/>
  <c r="Q2028" i="1"/>
  <c r="R2027" i="1"/>
  <c r="P2033" i="1"/>
  <c r="M2033" i="1"/>
  <c r="N2033" i="1" s="1"/>
  <c r="L2034" i="1"/>
  <c r="S2026" i="1"/>
  <c r="T2025" i="1"/>
  <c r="AF2025" i="1" s="1"/>
  <c r="AC2032" i="1"/>
  <c r="AE2032" i="1" s="1"/>
  <c r="G2032" i="1"/>
  <c r="F2032" i="1" s="1"/>
  <c r="J2032" i="1" s="1"/>
  <c r="AB2059" i="1"/>
  <c r="I2055" i="1"/>
  <c r="H2055" i="1" s="1"/>
  <c r="Y2054" i="1"/>
  <c r="C2055" i="1"/>
  <c r="AJ2055" i="1"/>
  <c r="Z2054" i="1"/>
  <c r="AA2054" i="1" s="1"/>
  <c r="AH2054" i="1" s="1"/>
  <c r="X2055" i="1"/>
  <c r="K2055" i="1"/>
  <c r="A2056" i="1"/>
  <c r="M2034" i="1" l="1"/>
  <c r="N2034" i="1" s="1"/>
  <c r="P2034" i="1"/>
  <c r="L2035" i="1"/>
  <c r="G2033" i="1"/>
  <c r="F2033" i="1" s="1"/>
  <c r="O2033" i="1" s="1"/>
  <c r="AC2033" i="1"/>
  <c r="AE2033" i="1" s="1"/>
  <c r="O2032" i="1"/>
  <c r="T2026" i="1"/>
  <c r="AF2026" i="1" s="1"/>
  <c r="S2027" i="1"/>
  <c r="Q2029" i="1"/>
  <c r="R2028" i="1"/>
  <c r="AB2060" i="1"/>
  <c r="X2056" i="1"/>
  <c r="A2057" i="1"/>
  <c r="K2056" i="1"/>
  <c r="C2056" i="1"/>
  <c r="Z2055" i="1"/>
  <c r="AA2055" i="1" s="1"/>
  <c r="AH2055" i="1" s="1"/>
  <c r="AJ2056" i="1"/>
  <c r="I2056" i="1"/>
  <c r="H2056" i="1" s="1"/>
  <c r="Y2055" i="1"/>
  <c r="J2033" i="1" l="1"/>
  <c r="Q2030" i="1"/>
  <c r="R2029" i="1"/>
  <c r="T2027" i="1"/>
  <c r="AF2027" i="1" s="1"/>
  <c r="S2028" i="1"/>
  <c r="P2035" i="1"/>
  <c r="L2036" i="1"/>
  <c r="M2035" i="1"/>
  <c r="N2035" i="1" s="1"/>
  <c r="G2034" i="1"/>
  <c r="F2034" i="1" s="1"/>
  <c r="O2034" i="1" s="1"/>
  <c r="AC2034" i="1"/>
  <c r="AE2034" i="1" s="1"/>
  <c r="I2057" i="1"/>
  <c r="H2057" i="1" s="1"/>
  <c r="Y2056" i="1"/>
  <c r="C2057" i="1"/>
  <c r="Z2056" i="1"/>
  <c r="AA2056" i="1" s="1"/>
  <c r="AH2056" i="1" s="1"/>
  <c r="AJ2057" i="1"/>
  <c r="K2057" i="1"/>
  <c r="A2058" i="1"/>
  <c r="X2057" i="1"/>
  <c r="AB2061" i="1"/>
  <c r="T2028" i="1" l="1"/>
  <c r="AF2028" i="1" s="1"/>
  <c r="S2029" i="1"/>
  <c r="G2035" i="1"/>
  <c r="F2035" i="1" s="1"/>
  <c r="J2035" i="1" s="1"/>
  <c r="AC2035" i="1"/>
  <c r="AE2035" i="1" s="1"/>
  <c r="M2036" i="1"/>
  <c r="N2036" i="1" s="1"/>
  <c r="P2036" i="1"/>
  <c r="L2037" i="1"/>
  <c r="Q2031" i="1"/>
  <c r="R2030" i="1"/>
  <c r="J2034" i="1"/>
  <c r="Z2057" i="1"/>
  <c r="AA2057" i="1" s="1"/>
  <c r="AH2057" i="1" s="1"/>
  <c r="I2058" i="1"/>
  <c r="H2058" i="1" s="1"/>
  <c r="Y2057" i="1"/>
  <c r="C2058" i="1"/>
  <c r="AJ2058" i="1"/>
  <c r="A2059" i="1"/>
  <c r="X2058" i="1"/>
  <c r="K2058" i="1"/>
  <c r="AB2062" i="1"/>
  <c r="AC2036" i="1" l="1"/>
  <c r="AE2036" i="1" s="1"/>
  <c r="G2036" i="1"/>
  <c r="F2036" i="1" s="1"/>
  <c r="O2036" i="1" s="1"/>
  <c r="L2038" i="1"/>
  <c r="M2037" i="1"/>
  <c r="N2037" i="1" s="1"/>
  <c r="P2037" i="1"/>
  <c r="Q2032" i="1"/>
  <c r="R2031" i="1"/>
  <c r="T2029" i="1"/>
  <c r="AF2029" i="1" s="1"/>
  <c r="S2030" i="1"/>
  <c r="O2035" i="1"/>
  <c r="AB2063" i="1"/>
  <c r="A2060" i="1"/>
  <c r="X2059" i="1"/>
  <c r="K2059" i="1"/>
  <c r="Y2058" i="1"/>
  <c r="I2059" i="1"/>
  <c r="H2059" i="1" s="1"/>
  <c r="Z2058" i="1"/>
  <c r="AA2058" i="1" s="1"/>
  <c r="AH2058" i="1" s="1"/>
  <c r="C2059" i="1"/>
  <c r="AJ2059" i="1"/>
  <c r="J2036" i="1" l="1"/>
  <c r="AC2037" i="1"/>
  <c r="AE2037" i="1" s="1"/>
  <c r="G2037" i="1"/>
  <c r="F2037" i="1" s="1"/>
  <c r="O2037" i="1" s="1"/>
  <c r="T2030" i="1"/>
  <c r="AF2030" i="1" s="1"/>
  <c r="S2031" i="1"/>
  <c r="M2038" i="1"/>
  <c r="N2038" i="1" s="1"/>
  <c r="P2038" i="1"/>
  <c r="L2039" i="1"/>
  <c r="Q2033" i="1"/>
  <c r="R2032" i="1"/>
  <c r="AB2064" i="1"/>
  <c r="Z2059" i="1"/>
  <c r="AA2059" i="1" s="1"/>
  <c r="AH2059" i="1" s="1"/>
  <c r="C2060" i="1"/>
  <c r="AJ2060" i="1"/>
  <c r="Y2059" i="1"/>
  <c r="I2060" i="1"/>
  <c r="H2060" i="1" s="1"/>
  <c r="X2060" i="1"/>
  <c r="K2060" i="1"/>
  <c r="A2061" i="1"/>
  <c r="J2037" i="1" l="1"/>
  <c r="AC2038" i="1"/>
  <c r="AE2038" i="1" s="1"/>
  <c r="G2038" i="1"/>
  <c r="F2038" i="1" s="1"/>
  <c r="O2038" i="1" s="1"/>
  <c r="Q2034" i="1"/>
  <c r="R2033" i="1"/>
  <c r="S2032" i="1"/>
  <c r="T2031" i="1"/>
  <c r="AF2031" i="1" s="1"/>
  <c r="M2039" i="1"/>
  <c r="N2039" i="1" s="1"/>
  <c r="L2040" i="1"/>
  <c r="P2039" i="1"/>
  <c r="Y2060" i="1"/>
  <c r="I2061" i="1"/>
  <c r="H2061" i="1" s="1"/>
  <c r="Z2060" i="1"/>
  <c r="AA2060" i="1" s="1"/>
  <c r="AH2060" i="1" s="1"/>
  <c r="C2061" i="1"/>
  <c r="AJ2061" i="1"/>
  <c r="AB2065" i="1"/>
  <c r="X2061" i="1"/>
  <c r="K2061" i="1"/>
  <c r="A2062" i="1"/>
  <c r="J2038" i="1" l="1"/>
  <c r="T2032" i="1"/>
  <c r="AF2032" i="1" s="1"/>
  <c r="S2033" i="1"/>
  <c r="L2041" i="1"/>
  <c r="M2040" i="1"/>
  <c r="N2040" i="1" s="1"/>
  <c r="Q2035" i="1"/>
  <c r="R2034" i="1"/>
  <c r="AC2039" i="1"/>
  <c r="AE2039" i="1" s="1"/>
  <c r="G2039" i="1"/>
  <c r="F2039" i="1" s="1"/>
  <c r="O2039" i="1" s="1"/>
  <c r="P2040" i="1" s="1"/>
  <c r="Z2061" i="1"/>
  <c r="AA2061" i="1" s="1"/>
  <c r="AH2061" i="1" s="1"/>
  <c r="C2062" i="1"/>
  <c r="AJ2062" i="1"/>
  <c r="I2062" i="1"/>
  <c r="H2062" i="1" s="1"/>
  <c r="Y2061" i="1"/>
  <c r="AB2066" i="1"/>
  <c r="K2062" i="1"/>
  <c r="X2062" i="1"/>
  <c r="A2063" i="1"/>
  <c r="J2039" i="1" l="1"/>
  <c r="Q2036" i="1"/>
  <c r="R2035" i="1"/>
  <c r="AC2040" i="1"/>
  <c r="AE2040" i="1" s="1"/>
  <c r="G2040" i="1"/>
  <c r="F2040" i="1" s="1"/>
  <c r="J2040" i="1" s="1"/>
  <c r="M2041" i="1"/>
  <c r="N2041" i="1" s="1"/>
  <c r="L2042" i="1"/>
  <c r="S2034" i="1"/>
  <c r="T2033" i="1"/>
  <c r="AF2033" i="1" s="1"/>
  <c r="I2063" i="1"/>
  <c r="H2063" i="1" s="1"/>
  <c r="Y2062" i="1"/>
  <c r="C2063" i="1"/>
  <c r="AJ2063" i="1"/>
  <c r="Z2062" i="1"/>
  <c r="AA2062" i="1" s="1"/>
  <c r="AH2062" i="1" s="1"/>
  <c r="AB2067" i="1"/>
  <c r="P2041" i="1"/>
  <c r="A2064" i="1"/>
  <c r="K2063" i="1"/>
  <c r="X2063" i="1"/>
  <c r="P2042" i="1" l="1"/>
  <c r="L2043" i="1"/>
  <c r="M2042" i="1"/>
  <c r="N2042" i="1" s="1"/>
  <c r="AC2041" i="1"/>
  <c r="AE2041" i="1" s="1"/>
  <c r="G2041" i="1"/>
  <c r="F2041" i="1" s="1"/>
  <c r="O2041" i="1" s="1"/>
  <c r="O2040" i="1"/>
  <c r="T2034" i="1"/>
  <c r="AF2034" i="1" s="1"/>
  <c r="S2035" i="1"/>
  <c r="Q2037" i="1"/>
  <c r="R2036" i="1"/>
  <c r="K2064" i="1"/>
  <c r="X2064" i="1"/>
  <c r="A2065" i="1"/>
  <c r="AB2068" i="1"/>
  <c r="Z2063" i="1"/>
  <c r="AA2063" i="1" s="1"/>
  <c r="AH2063" i="1" s="1"/>
  <c r="C2064" i="1"/>
  <c r="AJ2064" i="1"/>
  <c r="Y2063" i="1"/>
  <c r="I2064" i="1"/>
  <c r="H2064" i="1" s="1"/>
  <c r="P2043" i="1" l="1"/>
  <c r="J2041" i="1"/>
  <c r="Q2038" i="1"/>
  <c r="R2037" i="1"/>
  <c r="G2042" i="1"/>
  <c r="F2042" i="1" s="1"/>
  <c r="J2042" i="1" s="1"/>
  <c r="AC2042" i="1"/>
  <c r="AE2042" i="1" s="1"/>
  <c r="S2036" i="1"/>
  <c r="T2035" i="1"/>
  <c r="AF2035" i="1" s="1"/>
  <c r="M2043" i="1"/>
  <c r="N2043" i="1" s="1"/>
  <c r="L2044" i="1"/>
  <c r="K2065" i="1"/>
  <c r="A2066" i="1"/>
  <c r="X2065" i="1"/>
  <c r="AB2069" i="1"/>
  <c r="C2065" i="1"/>
  <c r="Y2064" i="1"/>
  <c r="AJ2065" i="1"/>
  <c r="I2065" i="1"/>
  <c r="H2065" i="1" s="1"/>
  <c r="Z2064" i="1"/>
  <c r="AA2064" i="1" s="1"/>
  <c r="AH2064" i="1" s="1"/>
  <c r="O2042" i="1" l="1"/>
  <c r="T2036" i="1"/>
  <c r="AF2036" i="1" s="1"/>
  <c r="S2037" i="1"/>
  <c r="L2045" i="1"/>
  <c r="M2044" i="1"/>
  <c r="N2044" i="1" s="1"/>
  <c r="P2044" i="1"/>
  <c r="G2043" i="1"/>
  <c r="F2043" i="1" s="1"/>
  <c r="J2043" i="1" s="1"/>
  <c r="AC2043" i="1"/>
  <c r="AE2043" i="1" s="1"/>
  <c r="Q2039" i="1"/>
  <c r="R2038" i="1"/>
  <c r="AB2070" i="1"/>
  <c r="AJ2066" i="1"/>
  <c r="Z2065" i="1"/>
  <c r="AA2065" i="1" s="1"/>
  <c r="AH2065" i="1" s="1"/>
  <c r="I2066" i="1"/>
  <c r="H2066" i="1" s="1"/>
  <c r="C2066" i="1"/>
  <c r="Y2065" i="1"/>
  <c r="A2067" i="1"/>
  <c r="X2066" i="1"/>
  <c r="K2066" i="1"/>
  <c r="O2043" i="1" l="1"/>
  <c r="G2044" i="1"/>
  <c r="F2044" i="1" s="1"/>
  <c r="J2044" i="1" s="1"/>
  <c r="AC2044" i="1"/>
  <c r="AE2044" i="1" s="1"/>
  <c r="R2039" i="1"/>
  <c r="Q2040" i="1"/>
  <c r="P2045" i="1"/>
  <c r="L2046" i="1"/>
  <c r="M2045" i="1"/>
  <c r="N2045" i="1" s="1"/>
  <c r="T2037" i="1"/>
  <c r="AF2037" i="1" s="1"/>
  <c r="S2038" i="1"/>
  <c r="AB2071" i="1"/>
  <c r="K2067" i="1"/>
  <c r="A2068" i="1"/>
  <c r="X2067" i="1"/>
  <c r="Y2066" i="1"/>
  <c r="C2067" i="1"/>
  <c r="AJ2067" i="1"/>
  <c r="Z2066" i="1"/>
  <c r="AA2066" i="1" s="1"/>
  <c r="AH2066" i="1" s="1"/>
  <c r="I2067" i="1"/>
  <c r="H2067" i="1" s="1"/>
  <c r="O2044" i="1" l="1"/>
  <c r="S2039" i="1"/>
  <c r="T2038" i="1"/>
  <c r="AF2038" i="1" s="1"/>
  <c r="Q2041" i="1"/>
  <c r="R2040" i="1"/>
  <c r="AC2045" i="1"/>
  <c r="AE2045" i="1" s="1"/>
  <c r="G2045" i="1"/>
  <c r="F2045" i="1" s="1"/>
  <c r="O2045" i="1" s="1"/>
  <c r="M2046" i="1"/>
  <c r="N2046" i="1" s="1"/>
  <c r="L2047" i="1"/>
  <c r="P2046" i="1"/>
  <c r="AB2072" i="1"/>
  <c r="K2068" i="1"/>
  <c r="X2068" i="1"/>
  <c r="A2069" i="1"/>
  <c r="Z2067" i="1"/>
  <c r="AA2067" i="1" s="1"/>
  <c r="AH2067" i="1" s="1"/>
  <c r="AJ2068" i="1"/>
  <c r="I2068" i="1"/>
  <c r="H2068" i="1" s="1"/>
  <c r="Y2067" i="1"/>
  <c r="C2068" i="1"/>
  <c r="J2045" i="1" l="1"/>
  <c r="M2047" i="1"/>
  <c r="N2047" i="1" s="1"/>
  <c r="P2047" i="1"/>
  <c r="L2048" i="1"/>
  <c r="Q2042" i="1"/>
  <c r="R2041" i="1"/>
  <c r="AC2046" i="1"/>
  <c r="AE2046" i="1" s="1"/>
  <c r="G2046" i="1"/>
  <c r="F2046" i="1" s="1"/>
  <c r="O2046" i="1" s="1"/>
  <c r="T2039" i="1"/>
  <c r="S2040" i="1"/>
  <c r="I2069" i="1"/>
  <c r="H2069" i="1" s="1"/>
  <c r="Z2068" i="1"/>
  <c r="C2069" i="1"/>
  <c r="AJ2069" i="1"/>
  <c r="Y2068" i="1"/>
  <c r="AB2073" i="1"/>
  <c r="K2069" i="1"/>
  <c r="A2070" i="1"/>
  <c r="X2069" i="1"/>
  <c r="J2046" i="1" l="1"/>
  <c r="T2040" i="1"/>
  <c r="AF2040" i="1" s="1"/>
  <c r="S2041" i="1"/>
  <c r="Q2043" i="1"/>
  <c r="R2042" i="1"/>
  <c r="AF2039" i="1"/>
  <c r="AA2039" i="1"/>
  <c r="L2049" i="1"/>
  <c r="M2048" i="1"/>
  <c r="N2048" i="1" s="1"/>
  <c r="P2048" i="1"/>
  <c r="AC2047" i="1"/>
  <c r="AE2047" i="1" s="1"/>
  <c r="G2047" i="1"/>
  <c r="F2047" i="1" s="1"/>
  <c r="O2047" i="1" s="1"/>
  <c r="X2070" i="1"/>
  <c r="K2070" i="1"/>
  <c r="A2071" i="1"/>
  <c r="AB2074" i="1"/>
  <c r="AJ2070" i="1"/>
  <c r="Y2069" i="1"/>
  <c r="I2070" i="1"/>
  <c r="H2070" i="1" s="1"/>
  <c r="Z2069" i="1"/>
  <c r="AA2069" i="1" s="1"/>
  <c r="AH2069" i="1" s="1"/>
  <c r="C2070" i="1"/>
  <c r="AH2039" i="1" l="1"/>
  <c r="J2047" i="1"/>
  <c r="Q2044" i="1"/>
  <c r="R2043" i="1"/>
  <c r="AC2048" i="1"/>
  <c r="AE2048" i="1" s="1"/>
  <c r="G2048" i="1"/>
  <c r="F2048" i="1" s="1"/>
  <c r="O2048" i="1" s="1"/>
  <c r="T2041" i="1"/>
  <c r="AF2041" i="1" s="1"/>
  <c r="S2042" i="1"/>
  <c r="L2050" i="1"/>
  <c r="P2049" i="1"/>
  <c r="M2049" i="1"/>
  <c r="N2049" i="1" s="1"/>
  <c r="K2071" i="1"/>
  <c r="A2072" i="1"/>
  <c r="X2071" i="1"/>
  <c r="C2071" i="1"/>
  <c r="Z2070" i="1"/>
  <c r="AA2070" i="1" s="1"/>
  <c r="AH2070" i="1" s="1"/>
  <c r="AJ2071" i="1"/>
  <c r="I2071" i="1"/>
  <c r="H2071" i="1" s="1"/>
  <c r="Y2070" i="1"/>
  <c r="AB2075" i="1"/>
  <c r="J2048" i="1" l="1"/>
  <c r="T2042" i="1"/>
  <c r="AF2042" i="1" s="1"/>
  <c r="S2043" i="1"/>
  <c r="P2050" i="1"/>
  <c r="L2051" i="1"/>
  <c r="M2050" i="1"/>
  <c r="N2050" i="1" s="1"/>
  <c r="AC2049" i="1"/>
  <c r="AE2049" i="1" s="1"/>
  <c r="G2049" i="1"/>
  <c r="F2049" i="1" s="1"/>
  <c r="O2049" i="1" s="1"/>
  <c r="Q2045" i="1"/>
  <c r="R2044" i="1"/>
  <c r="I2072" i="1"/>
  <c r="H2072" i="1" s="1"/>
  <c r="Y2071" i="1"/>
  <c r="C2072" i="1"/>
  <c r="AJ2072" i="1"/>
  <c r="Z2071" i="1"/>
  <c r="AA2071" i="1" s="1"/>
  <c r="AH2071" i="1" s="1"/>
  <c r="AB2076" i="1"/>
  <c r="A2073" i="1"/>
  <c r="K2072" i="1"/>
  <c r="X2072" i="1"/>
  <c r="J2049" i="1" l="1"/>
  <c r="L2052" i="1"/>
  <c r="P2051" i="1"/>
  <c r="M2051" i="1"/>
  <c r="N2051" i="1" s="1"/>
  <c r="Q2046" i="1"/>
  <c r="R2045" i="1"/>
  <c r="T2043" i="1"/>
  <c r="AF2043" i="1" s="1"/>
  <c r="S2044" i="1"/>
  <c r="AC2050" i="1"/>
  <c r="AE2050" i="1" s="1"/>
  <c r="G2050" i="1"/>
  <c r="F2050" i="1" s="1"/>
  <c r="J2050" i="1" s="1"/>
  <c r="I2073" i="1"/>
  <c r="H2073" i="1" s="1"/>
  <c r="Z2072" i="1"/>
  <c r="AA2072" i="1" s="1"/>
  <c r="AH2072" i="1" s="1"/>
  <c r="C2073" i="1"/>
  <c r="AJ2073" i="1"/>
  <c r="Y2072" i="1"/>
  <c r="AB2077" i="1"/>
  <c r="A2074" i="1"/>
  <c r="X2073" i="1"/>
  <c r="K2073" i="1"/>
  <c r="O2050" i="1" l="1"/>
  <c r="Q2047" i="1"/>
  <c r="R2046" i="1"/>
  <c r="G2051" i="1"/>
  <c r="F2051" i="1" s="1"/>
  <c r="O2051" i="1" s="1"/>
  <c r="AC2051" i="1"/>
  <c r="AE2051" i="1" s="1"/>
  <c r="T2044" i="1"/>
  <c r="AF2044" i="1" s="1"/>
  <c r="S2045" i="1"/>
  <c r="P2052" i="1"/>
  <c r="M2052" i="1"/>
  <c r="N2052" i="1" s="1"/>
  <c r="L2053" i="1"/>
  <c r="AB2078" i="1"/>
  <c r="Y2073" i="1"/>
  <c r="C2074" i="1"/>
  <c r="AJ2074" i="1"/>
  <c r="I2074" i="1"/>
  <c r="H2074" i="1" s="1"/>
  <c r="Z2073" i="1"/>
  <c r="AA2073" i="1" s="1"/>
  <c r="AH2073" i="1" s="1"/>
  <c r="X2074" i="1"/>
  <c r="A2075" i="1"/>
  <c r="K2074" i="1"/>
  <c r="J2051" i="1" l="1"/>
  <c r="T2045" i="1"/>
  <c r="AF2045" i="1" s="1"/>
  <c r="S2046" i="1"/>
  <c r="L2054" i="1"/>
  <c r="M2053" i="1"/>
  <c r="N2053" i="1" s="1"/>
  <c r="P2053" i="1"/>
  <c r="AC2052" i="1"/>
  <c r="AE2052" i="1" s="1"/>
  <c r="G2052" i="1"/>
  <c r="F2052" i="1" s="1"/>
  <c r="O2052" i="1" s="1"/>
  <c r="Q2048" i="1"/>
  <c r="R2047" i="1"/>
  <c r="A2076" i="1"/>
  <c r="X2075" i="1"/>
  <c r="K2075" i="1"/>
  <c r="I2075" i="1"/>
  <c r="H2075" i="1" s="1"/>
  <c r="Z2074" i="1"/>
  <c r="AA2074" i="1" s="1"/>
  <c r="AH2074" i="1" s="1"/>
  <c r="C2075" i="1"/>
  <c r="Y2074" i="1"/>
  <c r="AJ2075" i="1"/>
  <c r="AB2079" i="1"/>
  <c r="J2052" i="1" l="1"/>
  <c r="G2053" i="1"/>
  <c r="F2053" i="1" s="1"/>
  <c r="O2053" i="1" s="1"/>
  <c r="AC2053" i="1"/>
  <c r="AE2053" i="1" s="1"/>
  <c r="Q2049" i="1"/>
  <c r="R2048" i="1"/>
  <c r="M2054" i="1"/>
  <c r="N2054" i="1" s="1"/>
  <c r="P2054" i="1"/>
  <c r="L2055" i="1"/>
  <c r="T2046" i="1"/>
  <c r="AF2046" i="1" s="1"/>
  <c r="S2047" i="1"/>
  <c r="A2077" i="1"/>
  <c r="X2076" i="1"/>
  <c r="K2076" i="1"/>
  <c r="AB2080" i="1"/>
  <c r="I2076" i="1"/>
  <c r="H2076" i="1" s="1"/>
  <c r="Y2075" i="1"/>
  <c r="C2076" i="1"/>
  <c r="Z2075" i="1"/>
  <c r="AA2075" i="1" s="1"/>
  <c r="AH2075" i="1" s="1"/>
  <c r="AJ2076" i="1"/>
  <c r="J2053" i="1" l="1"/>
  <c r="AC2054" i="1"/>
  <c r="AE2054" i="1" s="1"/>
  <c r="G2054" i="1"/>
  <c r="F2054" i="1" s="1"/>
  <c r="J2054" i="1" s="1"/>
  <c r="Q2050" i="1"/>
  <c r="R2049" i="1"/>
  <c r="S2048" i="1"/>
  <c r="T2047" i="1"/>
  <c r="AF2047" i="1" s="1"/>
  <c r="M2055" i="1"/>
  <c r="N2055" i="1" s="1"/>
  <c r="P2055" i="1"/>
  <c r="L2056" i="1"/>
  <c r="AB2081" i="1"/>
  <c r="AJ2077" i="1"/>
  <c r="Z2076" i="1"/>
  <c r="AA2076" i="1" s="1"/>
  <c r="AH2076" i="1" s="1"/>
  <c r="I2077" i="1"/>
  <c r="H2077" i="1" s="1"/>
  <c r="C2077" i="1"/>
  <c r="Y2076" i="1"/>
  <c r="A2078" i="1"/>
  <c r="X2077" i="1"/>
  <c r="K2077" i="1"/>
  <c r="O2054" i="1" l="1"/>
  <c r="T2048" i="1"/>
  <c r="AF2048" i="1" s="1"/>
  <c r="S2049" i="1"/>
  <c r="L2057" i="1"/>
  <c r="M2056" i="1"/>
  <c r="N2056" i="1" s="1"/>
  <c r="P2056" i="1"/>
  <c r="Q2051" i="1"/>
  <c r="R2050" i="1"/>
  <c r="AC2055" i="1"/>
  <c r="AE2055" i="1" s="1"/>
  <c r="G2055" i="1"/>
  <c r="F2055" i="1" s="1"/>
  <c r="O2055" i="1" s="1"/>
  <c r="Y2077" i="1"/>
  <c r="C2078" i="1"/>
  <c r="AJ2078" i="1"/>
  <c r="Z2077" i="1"/>
  <c r="AA2077" i="1" s="1"/>
  <c r="AH2077" i="1" s="1"/>
  <c r="I2078" i="1"/>
  <c r="H2078" i="1" s="1"/>
  <c r="X2078" i="1"/>
  <c r="K2078" i="1"/>
  <c r="A2079" i="1"/>
  <c r="AB2082" i="1"/>
  <c r="J2055" i="1" l="1"/>
  <c r="AC2056" i="1"/>
  <c r="AE2056" i="1" s="1"/>
  <c r="G2056" i="1"/>
  <c r="F2056" i="1" s="1"/>
  <c r="J2056" i="1" s="1"/>
  <c r="L2058" i="1"/>
  <c r="M2057" i="1"/>
  <c r="N2057" i="1" s="1"/>
  <c r="P2057" i="1"/>
  <c r="T2049" i="1"/>
  <c r="AF2049" i="1" s="1"/>
  <c r="S2050" i="1"/>
  <c r="Q2052" i="1"/>
  <c r="R2051" i="1"/>
  <c r="AB2083" i="1"/>
  <c r="X2079" i="1"/>
  <c r="K2079" i="1"/>
  <c r="A2080" i="1"/>
  <c r="I2079" i="1"/>
  <c r="H2079" i="1" s="1"/>
  <c r="Z2078" i="1"/>
  <c r="AA2078" i="1" s="1"/>
  <c r="AH2078" i="1" s="1"/>
  <c r="C2079" i="1"/>
  <c r="AJ2079" i="1"/>
  <c r="Y2078" i="1"/>
  <c r="O2056" i="1" l="1"/>
  <c r="AC2057" i="1"/>
  <c r="AE2057" i="1" s="1"/>
  <c r="G2057" i="1"/>
  <c r="F2057" i="1" s="1"/>
  <c r="O2057" i="1" s="1"/>
  <c r="Q2053" i="1"/>
  <c r="R2052" i="1"/>
  <c r="L2059" i="1"/>
  <c r="M2058" i="1"/>
  <c r="N2058" i="1" s="1"/>
  <c r="P2058" i="1"/>
  <c r="T2050" i="1"/>
  <c r="AF2050" i="1" s="1"/>
  <c r="S2051" i="1"/>
  <c r="I2080" i="1"/>
  <c r="H2080" i="1" s="1"/>
  <c r="Y2079" i="1"/>
  <c r="C2080" i="1"/>
  <c r="AJ2080" i="1"/>
  <c r="Z2079" i="1"/>
  <c r="AA2079" i="1" s="1"/>
  <c r="AH2079" i="1" s="1"/>
  <c r="AB2084" i="1"/>
  <c r="K2080" i="1"/>
  <c r="X2080" i="1"/>
  <c r="A2081" i="1"/>
  <c r="J2057" i="1" l="1"/>
  <c r="L2060" i="1"/>
  <c r="P2059" i="1"/>
  <c r="M2059" i="1"/>
  <c r="N2059" i="1" s="1"/>
  <c r="T2051" i="1"/>
  <c r="AF2051" i="1" s="1"/>
  <c r="S2052" i="1"/>
  <c r="Q2054" i="1"/>
  <c r="R2053" i="1"/>
  <c r="G2058" i="1"/>
  <c r="F2058" i="1" s="1"/>
  <c r="J2058" i="1" s="1"/>
  <c r="AC2058" i="1"/>
  <c r="AE2058" i="1" s="1"/>
  <c r="AB2085" i="1"/>
  <c r="X2081" i="1"/>
  <c r="A2082" i="1"/>
  <c r="K2081" i="1"/>
  <c r="Z2080" i="1"/>
  <c r="AA2080" i="1" s="1"/>
  <c r="AH2080" i="1" s="1"/>
  <c r="C2081" i="1"/>
  <c r="AJ2081" i="1"/>
  <c r="Y2080" i="1"/>
  <c r="I2081" i="1"/>
  <c r="H2081" i="1" s="1"/>
  <c r="O2058" i="1" l="1"/>
  <c r="S2053" i="1"/>
  <c r="T2052" i="1"/>
  <c r="AF2052" i="1" s="1"/>
  <c r="G2059" i="1"/>
  <c r="F2059" i="1" s="1"/>
  <c r="J2059" i="1" s="1"/>
  <c r="AC2059" i="1"/>
  <c r="AE2059" i="1" s="1"/>
  <c r="Q2055" i="1"/>
  <c r="R2054" i="1"/>
  <c r="L2061" i="1"/>
  <c r="M2060" i="1"/>
  <c r="N2060" i="1" s="1"/>
  <c r="P2060" i="1"/>
  <c r="X2082" i="1"/>
  <c r="A2083" i="1"/>
  <c r="K2082" i="1"/>
  <c r="AB2086" i="1"/>
  <c r="Y2081" i="1"/>
  <c r="I2082" i="1"/>
  <c r="H2082" i="1" s="1"/>
  <c r="Z2081" i="1"/>
  <c r="AA2081" i="1" s="1"/>
  <c r="AH2081" i="1" s="1"/>
  <c r="C2082" i="1"/>
  <c r="AJ2082" i="1"/>
  <c r="O2059" i="1" l="1"/>
  <c r="Q2056" i="1"/>
  <c r="R2055" i="1"/>
  <c r="G2060" i="1"/>
  <c r="F2060" i="1" s="1"/>
  <c r="O2060" i="1" s="1"/>
  <c r="AC2060" i="1"/>
  <c r="AE2060" i="1" s="1"/>
  <c r="M2061" i="1"/>
  <c r="N2061" i="1" s="1"/>
  <c r="P2061" i="1"/>
  <c r="L2062" i="1"/>
  <c r="S2054" i="1"/>
  <c r="T2053" i="1"/>
  <c r="AF2053" i="1" s="1"/>
  <c r="AB2087" i="1"/>
  <c r="A2084" i="1"/>
  <c r="X2083" i="1"/>
  <c r="K2083" i="1"/>
  <c r="Z2082" i="1"/>
  <c r="AA2082" i="1" s="1"/>
  <c r="AH2082" i="1" s="1"/>
  <c r="AJ2083" i="1"/>
  <c r="I2083" i="1"/>
  <c r="H2083" i="1" s="1"/>
  <c r="Y2082" i="1"/>
  <c r="C2083" i="1"/>
  <c r="J2060" i="1" l="1"/>
  <c r="AC2061" i="1"/>
  <c r="AE2061" i="1" s="1"/>
  <c r="G2061" i="1"/>
  <c r="F2061" i="1" s="1"/>
  <c r="O2061" i="1" s="1"/>
  <c r="S2055" i="1"/>
  <c r="T2054" i="1"/>
  <c r="AF2054" i="1" s="1"/>
  <c r="M2062" i="1"/>
  <c r="N2062" i="1" s="1"/>
  <c r="P2062" i="1"/>
  <c r="L2063" i="1"/>
  <c r="Q2057" i="1"/>
  <c r="R2056" i="1"/>
  <c r="Z2083" i="1"/>
  <c r="AA2083" i="1" s="1"/>
  <c r="AH2083" i="1" s="1"/>
  <c r="C2084" i="1"/>
  <c r="AJ2084" i="1"/>
  <c r="I2084" i="1"/>
  <c r="H2084" i="1" s="1"/>
  <c r="Y2083" i="1"/>
  <c r="K2084" i="1"/>
  <c r="X2084" i="1"/>
  <c r="A2085" i="1"/>
  <c r="AB2088" i="1"/>
  <c r="J2061" i="1" l="1"/>
  <c r="AC2062" i="1"/>
  <c r="AE2062" i="1" s="1"/>
  <c r="G2062" i="1"/>
  <c r="F2062" i="1" s="1"/>
  <c r="J2062" i="1" s="1"/>
  <c r="Q2058" i="1"/>
  <c r="R2057" i="1"/>
  <c r="S2056" i="1"/>
  <c r="T2055" i="1"/>
  <c r="AF2055" i="1" s="1"/>
  <c r="L2064" i="1"/>
  <c r="M2063" i="1"/>
  <c r="N2063" i="1" s="1"/>
  <c r="P2063" i="1"/>
  <c r="AB2089" i="1"/>
  <c r="AJ2085" i="1"/>
  <c r="Y2084" i="1"/>
  <c r="I2085" i="1"/>
  <c r="H2085" i="1" s="1"/>
  <c r="Z2084" i="1"/>
  <c r="AA2084" i="1" s="1"/>
  <c r="AH2084" i="1" s="1"/>
  <c r="C2085" i="1"/>
  <c r="A2086" i="1"/>
  <c r="K2085" i="1"/>
  <c r="X2085" i="1"/>
  <c r="O2062" i="1" l="1"/>
  <c r="T2056" i="1"/>
  <c r="AF2056" i="1" s="1"/>
  <c r="S2057" i="1"/>
  <c r="Q2059" i="1"/>
  <c r="R2058" i="1"/>
  <c r="G2063" i="1"/>
  <c r="F2063" i="1" s="1"/>
  <c r="O2063" i="1" s="1"/>
  <c r="AC2063" i="1"/>
  <c r="AE2063" i="1" s="1"/>
  <c r="P2064" i="1"/>
  <c r="L2065" i="1"/>
  <c r="M2064" i="1"/>
  <c r="N2064" i="1" s="1"/>
  <c r="AJ2086" i="1"/>
  <c r="Z2085" i="1"/>
  <c r="AA2085" i="1" s="1"/>
  <c r="AH2085" i="1" s="1"/>
  <c r="I2086" i="1"/>
  <c r="H2086" i="1" s="1"/>
  <c r="Y2085" i="1"/>
  <c r="C2086" i="1"/>
  <c r="AB2090" i="1"/>
  <c r="X2086" i="1"/>
  <c r="A2087" i="1"/>
  <c r="K2086" i="1"/>
  <c r="J2063" i="1" l="1"/>
  <c r="L2066" i="1"/>
  <c r="P2065" i="1"/>
  <c r="M2065" i="1"/>
  <c r="N2065" i="1" s="1"/>
  <c r="Q2060" i="1"/>
  <c r="R2059" i="1"/>
  <c r="T2057" i="1"/>
  <c r="AF2057" i="1" s="1"/>
  <c r="S2058" i="1"/>
  <c r="AC2064" i="1"/>
  <c r="AE2064" i="1" s="1"/>
  <c r="G2064" i="1"/>
  <c r="F2064" i="1" s="1"/>
  <c r="O2064" i="1" s="1"/>
  <c r="Y2086" i="1"/>
  <c r="C2087" i="1"/>
  <c r="AJ2087" i="1"/>
  <c r="I2087" i="1"/>
  <c r="H2087" i="1" s="1"/>
  <c r="Z2086" i="1"/>
  <c r="AA2086" i="1" s="1"/>
  <c r="AH2086" i="1" s="1"/>
  <c r="AB2091" i="1"/>
  <c r="A2088" i="1"/>
  <c r="X2087" i="1"/>
  <c r="K2087" i="1"/>
  <c r="J2064" i="1" l="1"/>
  <c r="Q2061" i="1"/>
  <c r="R2060" i="1"/>
  <c r="AC2065" i="1"/>
  <c r="AE2065" i="1" s="1"/>
  <c r="G2065" i="1"/>
  <c r="F2065" i="1" s="1"/>
  <c r="J2065" i="1" s="1"/>
  <c r="S2059" i="1"/>
  <c r="T2058" i="1"/>
  <c r="AF2058" i="1" s="1"/>
  <c r="L2067" i="1"/>
  <c r="M2066" i="1"/>
  <c r="N2066" i="1" s="1"/>
  <c r="P2066" i="1"/>
  <c r="K2088" i="1"/>
  <c r="X2088" i="1"/>
  <c r="A2089" i="1"/>
  <c r="AB2092" i="1"/>
  <c r="AJ2088" i="1"/>
  <c r="Z2087" i="1"/>
  <c r="AA2087" i="1" s="1"/>
  <c r="AH2087" i="1" s="1"/>
  <c r="I2088" i="1"/>
  <c r="H2088" i="1" s="1"/>
  <c r="C2088" i="1"/>
  <c r="Y2087" i="1"/>
  <c r="G2066" i="1" l="1"/>
  <c r="F2066" i="1" s="1"/>
  <c r="J2066" i="1" s="1"/>
  <c r="AC2066" i="1"/>
  <c r="AE2066" i="1" s="1"/>
  <c r="P2067" i="1"/>
  <c r="L2068" i="1"/>
  <c r="M2067" i="1"/>
  <c r="N2067" i="1" s="1"/>
  <c r="Q2062" i="1"/>
  <c r="R2061" i="1"/>
  <c r="O2065" i="1"/>
  <c r="T2059" i="1"/>
  <c r="AF2059" i="1" s="1"/>
  <c r="S2060" i="1"/>
  <c r="I2089" i="1"/>
  <c r="H2089" i="1" s="1"/>
  <c r="Y2088" i="1"/>
  <c r="C2089" i="1"/>
  <c r="Z2088" i="1"/>
  <c r="AA2088" i="1" s="1"/>
  <c r="AH2088" i="1" s="1"/>
  <c r="AJ2089" i="1"/>
  <c r="K2089" i="1"/>
  <c r="A2090" i="1"/>
  <c r="X2089" i="1"/>
  <c r="AB2093" i="1"/>
  <c r="O2066" i="1" l="1"/>
  <c r="AC2067" i="1"/>
  <c r="AE2067" i="1" s="1"/>
  <c r="G2067" i="1"/>
  <c r="F2067" i="1" s="1"/>
  <c r="J2067" i="1" s="1"/>
  <c r="T2060" i="1"/>
  <c r="AF2060" i="1" s="1"/>
  <c r="S2061" i="1"/>
  <c r="M2068" i="1"/>
  <c r="N2068" i="1" s="1"/>
  <c r="L2069" i="1"/>
  <c r="P2068" i="1"/>
  <c r="Q2063" i="1"/>
  <c r="R2062" i="1"/>
  <c r="X2090" i="1"/>
  <c r="A2091" i="1"/>
  <c r="K2090" i="1"/>
  <c r="AB2094" i="1"/>
  <c r="AJ2090" i="1"/>
  <c r="Z2089" i="1"/>
  <c r="AA2089" i="1" s="1"/>
  <c r="AH2089" i="1" s="1"/>
  <c r="I2090" i="1"/>
  <c r="H2090" i="1" s="1"/>
  <c r="C2090" i="1"/>
  <c r="Y2089" i="1"/>
  <c r="O2067" i="1" l="1"/>
  <c r="L2070" i="1"/>
  <c r="M2069" i="1"/>
  <c r="N2069" i="1" s="1"/>
  <c r="AC2068" i="1"/>
  <c r="AE2068" i="1" s="1"/>
  <c r="G2068" i="1"/>
  <c r="F2068" i="1" s="1"/>
  <c r="J2068" i="1" s="1"/>
  <c r="Q2064" i="1"/>
  <c r="R2063" i="1"/>
  <c r="T2061" i="1"/>
  <c r="AF2061" i="1" s="1"/>
  <c r="S2062" i="1"/>
  <c r="AB2095" i="1"/>
  <c r="K2091" i="1"/>
  <c r="X2091" i="1"/>
  <c r="A2092" i="1"/>
  <c r="Z2090" i="1"/>
  <c r="AA2090" i="1" s="1"/>
  <c r="AH2090" i="1" s="1"/>
  <c r="C2091" i="1"/>
  <c r="Y2090" i="1"/>
  <c r="AJ2091" i="1"/>
  <c r="I2091" i="1"/>
  <c r="H2091" i="1" s="1"/>
  <c r="O2068" i="1" l="1"/>
  <c r="P2069" i="1" s="1"/>
  <c r="P2070" i="1" s="1"/>
  <c r="Q2065" i="1"/>
  <c r="R2064" i="1"/>
  <c r="AC2069" i="1"/>
  <c r="AE2069" i="1" s="1"/>
  <c r="G2069" i="1"/>
  <c r="F2069" i="1" s="1"/>
  <c r="J2069" i="1" s="1"/>
  <c r="T2062" i="1"/>
  <c r="AF2062" i="1" s="1"/>
  <c r="S2063" i="1"/>
  <c r="L2071" i="1"/>
  <c r="M2070" i="1"/>
  <c r="N2070" i="1" s="1"/>
  <c r="K2092" i="1"/>
  <c r="A2093" i="1"/>
  <c r="X2092" i="1"/>
  <c r="AB2096" i="1"/>
  <c r="Y2091" i="1"/>
  <c r="C2092" i="1"/>
  <c r="AJ2092" i="1"/>
  <c r="Z2091" i="1"/>
  <c r="AA2091" i="1" s="1"/>
  <c r="AH2091" i="1" s="1"/>
  <c r="I2092" i="1"/>
  <c r="H2092" i="1" s="1"/>
  <c r="P2071" i="1" l="1"/>
  <c r="M2071" i="1"/>
  <c r="N2071" i="1" s="1"/>
  <c r="L2072" i="1"/>
  <c r="G2070" i="1"/>
  <c r="F2070" i="1" s="1"/>
  <c r="J2070" i="1" s="1"/>
  <c r="AC2070" i="1"/>
  <c r="AE2070" i="1" s="1"/>
  <c r="O2069" i="1"/>
  <c r="T2063" i="1"/>
  <c r="AF2063" i="1" s="1"/>
  <c r="S2064" i="1"/>
  <c r="Q2066" i="1"/>
  <c r="R2065" i="1"/>
  <c r="Y2092" i="1"/>
  <c r="C2093" i="1"/>
  <c r="AJ2093" i="1"/>
  <c r="Z2092" i="1"/>
  <c r="AA2092" i="1" s="1"/>
  <c r="AH2092" i="1" s="1"/>
  <c r="I2093" i="1"/>
  <c r="H2093" i="1" s="1"/>
  <c r="AB2097" i="1"/>
  <c r="A2094" i="1"/>
  <c r="X2093" i="1"/>
  <c r="K2093" i="1"/>
  <c r="O2070" i="1" l="1"/>
  <c r="Q2067" i="1"/>
  <c r="R2066" i="1"/>
  <c r="M2072" i="1"/>
  <c r="N2072" i="1" s="1"/>
  <c r="L2073" i="1"/>
  <c r="G2071" i="1"/>
  <c r="F2071" i="1" s="1"/>
  <c r="O2071" i="1" s="1"/>
  <c r="AC2071" i="1"/>
  <c r="AE2071" i="1" s="1"/>
  <c r="T2064" i="1"/>
  <c r="AF2064" i="1" s="1"/>
  <c r="S2065" i="1"/>
  <c r="P2072" i="1"/>
  <c r="I2094" i="1"/>
  <c r="H2094" i="1" s="1"/>
  <c r="Z2093" i="1"/>
  <c r="AA2093" i="1" s="1"/>
  <c r="AH2093" i="1" s="1"/>
  <c r="C2094" i="1"/>
  <c r="AJ2094" i="1"/>
  <c r="Y2093" i="1"/>
  <c r="AB2098" i="1"/>
  <c r="K2094" i="1"/>
  <c r="X2094" i="1"/>
  <c r="A2095" i="1"/>
  <c r="J2071" i="1" l="1"/>
  <c r="P2073" i="1"/>
  <c r="M2073" i="1"/>
  <c r="N2073" i="1" s="1"/>
  <c r="L2074" i="1"/>
  <c r="G2072" i="1"/>
  <c r="F2072" i="1" s="1"/>
  <c r="O2072" i="1" s="1"/>
  <c r="AC2072" i="1"/>
  <c r="AE2072" i="1" s="1"/>
  <c r="S2066" i="1"/>
  <c r="T2065" i="1"/>
  <c r="AF2065" i="1" s="1"/>
  <c r="Q2068" i="1"/>
  <c r="R2067" i="1"/>
  <c r="Y2094" i="1"/>
  <c r="C2095" i="1"/>
  <c r="AJ2095" i="1"/>
  <c r="Z2094" i="1"/>
  <c r="AA2094" i="1" s="1"/>
  <c r="AH2094" i="1" s="1"/>
  <c r="I2095" i="1"/>
  <c r="H2095" i="1" s="1"/>
  <c r="X2095" i="1"/>
  <c r="A2096" i="1"/>
  <c r="K2095" i="1"/>
  <c r="AB2099" i="1"/>
  <c r="J2072" i="1" l="1"/>
  <c r="P2074" i="1"/>
  <c r="L2075" i="1"/>
  <c r="M2074" i="1"/>
  <c r="N2074" i="1" s="1"/>
  <c r="AC2073" i="1"/>
  <c r="AE2073" i="1" s="1"/>
  <c r="G2073" i="1"/>
  <c r="F2073" i="1" s="1"/>
  <c r="J2073" i="1" s="1"/>
  <c r="Q2069" i="1"/>
  <c r="R2068" i="1"/>
  <c r="T2066" i="1"/>
  <c r="AF2066" i="1" s="1"/>
  <c r="S2067" i="1"/>
  <c r="I2096" i="1"/>
  <c r="H2096" i="1" s="1"/>
  <c r="Z2095" i="1"/>
  <c r="AA2095" i="1" s="1"/>
  <c r="AH2095" i="1" s="1"/>
  <c r="C2096" i="1"/>
  <c r="Y2095" i="1"/>
  <c r="AJ2096" i="1"/>
  <c r="AB2100" i="1"/>
  <c r="X2096" i="1"/>
  <c r="A2097" i="1"/>
  <c r="K2096" i="1"/>
  <c r="O2073" i="1" l="1"/>
  <c r="AC2074" i="1"/>
  <c r="AE2074" i="1" s="1"/>
  <c r="G2074" i="1"/>
  <c r="F2074" i="1" s="1"/>
  <c r="J2074" i="1" s="1"/>
  <c r="P2075" i="1"/>
  <c r="L2076" i="1"/>
  <c r="M2075" i="1"/>
  <c r="N2075" i="1" s="1"/>
  <c r="Q2070" i="1"/>
  <c r="R2069" i="1"/>
  <c r="T2067" i="1"/>
  <c r="AF2067" i="1" s="1"/>
  <c r="S2068" i="1"/>
  <c r="Y2096" i="1"/>
  <c r="I2097" i="1"/>
  <c r="H2097" i="1" s="1"/>
  <c r="Z2096" i="1"/>
  <c r="AA2096" i="1" s="1"/>
  <c r="AH2096" i="1" s="1"/>
  <c r="C2097" i="1"/>
  <c r="AJ2097" i="1"/>
  <c r="AB2101" i="1"/>
  <c r="A2098" i="1"/>
  <c r="X2097" i="1"/>
  <c r="K2097" i="1"/>
  <c r="O2074" i="1" l="1"/>
  <c r="P2076" i="1"/>
  <c r="L2077" i="1"/>
  <c r="M2076" i="1"/>
  <c r="N2076" i="1" s="1"/>
  <c r="T2068" i="1"/>
  <c r="S2069" i="1"/>
  <c r="Q2071" i="1"/>
  <c r="R2070" i="1"/>
  <c r="G2075" i="1"/>
  <c r="F2075" i="1" s="1"/>
  <c r="O2075" i="1" s="1"/>
  <c r="AC2075" i="1"/>
  <c r="AE2075" i="1" s="1"/>
  <c r="X2098" i="1"/>
  <c r="A2099" i="1"/>
  <c r="K2098" i="1"/>
  <c r="AB2102" i="1"/>
  <c r="Z2097" i="1"/>
  <c r="AA2097" i="1" s="1"/>
  <c r="AH2097" i="1" s="1"/>
  <c r="C2098" i="1"/>
  <c r="Y2097" i="1"/>
  <c r="AJ2098" i="1"/>
  <c r="I2098" i="1"/>
  <c r="H2098" i="1" s="1"/>
  <c r="J2075" i="1" l="1"/>
  <c r="AA2068" i="1"/>
  <c r="AF2068" i="1"/>
  <c r="G2076" i="1"/>
  <c r="F2076" i="1" s="1"/>
  <c r="J2076" i="1" s="1"/>
  <c r="AC2076" i="1"/>
  <c r="AE2076" i="1" s="1"/>
  <c r="L2078" i="1"/>
  <c r="M2077" i="1"/>
  <c r="N2077" i="1" s="1"/>
  <c r="P2077" i="1"/>
  <c r="Q2072" i="1"/>
  <c r="R2071" i="1"/>
  <c r="T2069" i="1"/>
  <c r="AF2069" i="1" s="1"/>
  <c r="S2070" i="1"/>
  <c r="K2099" i="1"/>
  <c r="X2099" i="1"/>
  <c r="A2100" i="1"/>
  <c r="AJ2099" i="1"/>
  <c r="I2099" i="1"/>
  <c r="H2099" i="1" s="1"/>
  <c r="Z2098" i="1"/>
  <c r="Y2098" i="1"/>
  <c r="C2099" i="1"/>
  <c r="AB2103" i="1"/>
  <c r="Q2073" i="1" l="1"/>
  <c r="R2072" i="1"/>
  <c r="O2076" i="1"/>
  <c r="AC2077" i="1"/>
  <c r="AE2077" i="1" s="1"/>
  <c r="G2077" i="1"/>
  <c r="F2077" i="1" s="1"/>
  <c r="J2077" i="1" s="1"/>
  <c r="AH2068" i="1"/>
  <c r="T2070" i="1"/>
  <c r="AF2070" i="1" s="1"/>
  <c r="S2071" i="1"/>
  <c r="L2079" i="1"/>
  <c r="M2078" i="1"/>
  <c r="N2078" i="1" s="1"/>
  <c r="P2078" i="1"/>
  <c r="Y2099" i="1"/>
  <c r="C2100" i="1"/>
  <c r="AJ2100" i="1"/>
  <c r="Z2099" i="1"/>
  <c r="AA2099" i="1" s="1"/>
  <c r="AH2099" i="1" s="1"/>
  <c r="I2100" i="1"/>
  <c r="H2100" i="1" s="1"/>
  <c r="X2100" i="1"/>
  <c r="K2100" i="1"/>
  <c r="A2101" i="1"/>
  <c r="AB2104" i="1"/>
  <c r="AC2078" i="1" l="1"/>
  <c r="AE2078" i="1" s="1"/>
  <c r="G2078" i="1"/>
  <c r="F2078" i="1" s="1"/>
  <c r="J2078" i="1" s="1"/>
  <c r="L2080" i="1"/>
  <c r="M2079" i="1"/>
  <c r="N2079" i="1" s="1"/>
  <c r="P2079" i="1"/>
  <c r="T2071" i="1"/>
  <c r="AF2071" i="1" s="1"/>
  <c r="S2072" i="1"/>
  <c r="O2077" i="1"/>
  <c r="Q2074" i="1"/>
  <c r="R2073" i="1"/>
  <c r="AB2105" i="1"/>
  <c r="X2101" i="1"/>
  <c r="K2101" i="1"/>
  <c r="A2102" i="1"/>
  <c r="Z2100" i="1"/>
  <c r="AA2100" i="1" s="1"/>
  <c r="AH2100" i="1" s="1"/>
  <c r="C2101" i="1"/>
  <c r="AJ2101" i="1"/>
  <c r="I2101" i="1"/>
  <c r="H2101" i="1" s="1"/>
  <c r="Y2100" i="1"/>
  <c r="O2078" i="1" l="1"/>
  <c r="G2079" i="1"/>
  <c r="F2079" i="1" s="1"/>
  <c r="J2079" i="1" s="1"/>
  <c r="AC2079" i="1"/>
  <c r="AE2079" i="1" s="1"/>
  <c r="L2081" i="1"/>
  <c r="M2080" i="1"/>
  <c r="N2080" i="1" s="1"/>
  <c r="P2080" i="1"/>
  <c r="T2072" i="1"/>
  <c r="AF2072" i="1" s="1"/>
  <c r="S2073" i="1"/>
  <c r="Q2075" i="1"/>
  <c r="R2074" i="1"/>
  <c r="I2102" i="1"/>
  <c r="H2102" i="1" s="1"/>
  <c r="Y2101" i="1"/>
  <c r="C2102" i="1"/>
  <c r="Z2101" i="1"/>
  <c r="AA2101" i="1" s="1"/>
  <c r="AH2101" i="1" s="1"/>
  <c r="AJ2102" i="1"/>
  <c r="A2103" i="1"/>
  <c r="K2102" i="1"/>
  <c r="X2102" i="1"/>
  <c r="AB2106" i="1"/>
  <c r="O2079" i="1" l="1"/>
  <c r="AC2080" i="1"/>
  <c r="AE2080" i="1" s="1"/>
  <c r="G2080" i="1"/>
  <c r="F2080" i="1" s="1"/>
  <c r="O2080" i="1" s="1"/>
  <c r="M2081" i="1"/>
  <c r="N2081" i="1" s="1"/>
  <c r="L2082" i="1"/>
  <c r="P2081" i="1"/>
  <c r="T2073" i="1"/>
  <c r="AF2073" i="1" s="1"/>
  <c r="S2074" i="1"/>
  <c r="Q2076" i="1"/>
  <c r="R2075" i="1"/>
  <c r="AB2107" i="1"/>
  <c r="A2104" i="1"/>
  <c r="X2103" i="1"/>
  <c r="K2103" i="1"/>
  <c r="I2103" i="1"/>
  <c r="H2103" i="1" s="1"/>
  <c r="Z2102" i="1"/>
  <c r="AA2102" i="1" s="1"/>
  <c r="AH2102" i="1" s="1"/>
  <c r="C2103" i="1"/>
  <c r="AJ2103" i="1"/>
  <c r="Y2102" i="1"/>
  <c r="J2080" i="1" l="1"/>
  <c r="L2083" i="1"/>
  <c r="M2082" i="1"/>
  <c r="N2082" i="1" s="1"/>
  <c r="P2082" i="1"/>
  <c r="G2081" i="1"/>
  <c r="F2081" i="1" s="1"/>
  <c r="O2081" i="1" s="1"/>
  <c r="AC2081" i="1"/>
  <c r="AE2081" i="1" s="1"/>
  <c r="Q2077" i="1"/>
  <c r="R2076" i="1"/>
  <c r="S2075" i="1"/>
  <c r="T2074" i="1"/>
  <c r="AF2074" i="1" s="1"/>
  <c r="AB2108" i="1"/>
  <c r="Y2103" i="1"/>
  <c r="I2104" i="1"/>
  <c r="H2104" i="1" s="1"/>
  <c r="Z2103" i="1"/>
  <c r="AA2103" i="1" s="1"/>
  <c r="AH2103" i="1" s="1"/>
  <c r="C2104" i="1"/>
  <c r="AJ2104" i="1"/>
  <c r="K2104" i="1"/>
  <c r="X2104" i="1"/>
  <c r="A2105" i="1"/>
  <c r="J2081" i="1" l="1"/>
  <c r="AC2082" i="1"/>
  <c r="AE2082" i="1" s="1"/>
  <c r="G2082" i="1"/>
  <c r="F2082" i="1" s="1"/>
  <c r="O2082" i="1" s="1"/>
  <c r="M2083" i="1"/>
  <c r="N2083" i="1" s="1"/>
  <c r="P2083" i="1"/>
  <c r="L2084" i="1"/>
  <c r="T2075" i="1"/>
  <c r="AF2075" i="1" s="1"/>
  <c r="S2076" i="1"/>
  <c r="Q2078" i="1"/>
  <c r="R2077" i="1"/>
  <c r="Z2104" i="1"/>
  <c r="AA2104" i="1" s="1"/>
  <c r="AH2104" i="1" s="1"/>
  <c r="C2105" i="1"/>
  <c r="Y2104" i="1"/>
  <c r="AJ2105" i="1"/>
  <c r="I2105" i="1"/>
  <c r="H2105" i="1" s="1"/>
  <c r="AB2109" i="1"/>
  <c r="K2105" i="1"/>
  <c r="A2106" i="1"/>
  <c r="X2105" i="1"/>
  <c r="J2082" i="1" l="1"/>
  <c r="P2084" i="1"/>
  <c r="M2084" i="1"/>
  <c r="N2084" i="1" s="1"/>
  <c r="L2085" i="1"/>
  <c r="AC2083" i="1"/>
  <c r="AE2083" i="1" s="1"/>
  <c r="G2083" i="1"/>
  <c r="F2083" i="1" s="1"/>
  <c r="O2083" i="1" s="1"/>
  <c r="T2076" i="1"/>
  <c r="AF2076" i="1" s="1"/>
  <c r="S2077" i="1"/>
  <c r="Q2079" i="1"/>
  <c r="R2078" i="1"/>
  <c r="X2106" i="1"/>
  <c r="K2106" i="1"/>
  <c r="A2107" i="1"/>
  <c r="Y2105" i="1"/>
  <c r="C2106" i="1"/>
  <c r="Z2105" i="1"/>
  <c r="AA2105" i="1" s="1"/>
  <c r="AH2105" i="1" s="1"/>
  <c r="AJ2106" i="1"/>
  <c r="I2106" i="1"/>
  <c r="H2106" i="1" s="1"/>
  <c r="AB2110" i="1"/>
  <c r="J2083" i="1" l="1"/>
  <c r="Q2080" i="1"/>
  <c r="R2079" i="1"/>
  <c r="L2086" i="1"/>
  <c r="M2085" i="1"/>
  <c r="N2085" i="1" s="1"/>
  <c r="P2085" i="1"/>
  <c r="AC2084" i="1"/>
  <c r="AE2084" i="1" s="1"/>
  <c r="G2084" i="1"/>
  <c r="F2084" i="1" s="1"/>
  <c r="J2084" i="1" s="1"/>
  <c r="S2078" i="1"/>
  <c r="T2077" i="1"/>
  <c r="AF2077" i="1" s="1"/>
  <c r="Y2106" i="1"/>
  <c r="C2107" i="1"/>
  <c r="AJ2107" i="1"/>
  <c r="I2107" i="1"/>
  <c r="H2107" i="1" s="1"/>
  <c r="Z2106" i="1"/>
  <c r="AA2106" i="1" s="1"/>
  <c r="AH2106" i="1" s="1"/>
  <c r="X2107" i="1"/>
  <c r="A2108" i="1"/>
  <c r="K2107" i="1"/>
  <c r="AB2111" i="1"/>
  <c r="O2084" i="1" l="1"/>
  <c r="AC2085" i="1"/>
  <c r="AE2085" i="1" s="1"/>
  <c r="G2085" i="1"/>
  <c r="F2085" i="1" s="1"/>
  <c r="J2085" i="1" s="1"/>
  <c r="T2078" i="1"/>
  <c r="AF2078" i="1" s="1"/>
  <c r="S2079" i="1"/>
  <c r="P2086" i="1"/>
  <c r="M2086" i="1"/>
  <c r="N2086" i="1" s="1"/>
  <c r="L2087" i="1"/>
  <c r="Q2081" i="1"/>
  <c r="R2080" i="1"/>
  <c r="AB2112" i="1"/>
  <c r="K2108" i="1"/>
  <c r="X2108" i="1"/>
  <c r="A2109" i="1"/>
  <c r="AJ2108" i="1"/>
  <c r="Z2107" i="1"/>
  <c r="AA2107" i="1" s="1"/>
  <c r="AH2107" i="1" s="1"/>
  <c r="I2108" i="1"/>
  <c r="H2108" i="1" s="1"/>
  <c r="Y2107" i="1"/>
  <c r="C2108" i="1"/>
  <c r="O2085" i="1" l="1"/>
  <c r="S2080" i="1"/>
  <c r="T2079" i="1"/>
  <c r="AF2079" i="1" s="1"/>
  <c r="Q2082" i="1"/>
  <c r="R2081" i="1"/>
  <c r="M2087" i="1"/>
  <c r="N2087" i="1" s="1"/>
  <c r="P2087" i="1"/>
  <c r="L2088" i="1"/>
  <c r="AC2086" i="1"/>
  <c r="AE2086" i="1" s="1"/>
  <c r="G2086" i="1"/>
  <c r="F2086" i="1" s="1"/>
  <c r="O2086" i="1" s="1"/>
  <c r="X2109" i="1"/>
  <c r="A2110" i="1"/>
  <c r="K2109" i="1"/>
  <c r="I2109" i="1"/>
  <c r="H2109" i="1" s="1"/>
  <c r="Y2108" i="1"/>
  <c r="C2109" i="1"/>
  <c r="AJ2109" i="1"/>
  <c r="Z2108" i="1"/>
  <c r="AA2108" i="1" s="1"/>
  <c r="AH2108" i="1" s="1"/>
  <c r="AB2113" i="1"/>
  <c r="J2086" i="1" l="1"/>
  <c r="G2087" i="1"/>
  <c r="F2087" i="1" s="1"/>
  <c r="J2087" i="1" s="1"/>
  <c r="AC2087" i="1"/>
  <c r="AE2087" i="1" s="1"/>
  <c r="Q2083" i="1"/>
  <c r="R2082" i="1"/>
  <c r="L2089" i="1"/>
  <c r="M2088" i="1"/>
  <c r="N2088" i="1" s="1"/>
  <c r="P2088" i="1"/>
  <c r="T2080" i="1"/>
  <c r="AF2080" i="1" s="1"/>
  <c r="S2081" i="1"/>
  <c r="AB2114" i="1"/>
  <c r="K2110" i="1"/>
  <c r="X2110" i="1"/>
  <c r="A2111" i="1"/>
  <c r="I2110" i="1"/>
  <c r="H2110" i="1" s="1"/>
  <c r="Z2109" i="1"/>
  <c r="AA2109" i="1" s="1"/>
  <c r="AH2109" i="1" s="1"/>
  <c r="C2110" i="1"/>
  <c r="Y2109" i="1"/>
  <c r="AJ2110" i="1"/>
  <c r="O2087" i="1" l="1"/>
  <c r="Q2084" i="1"/>
  <c r="R2083" i="1"/>
  <c r="AC2088" i="1"/>
  <c r="AE2088" i="1" s="1"/>
  <c r="G2088" i="1"/>
  <c r="F2088" i="1" s="1"/>
  <c r="J2088" i="1" s="1"/>
  <c r="S2082" i="1"/>
  <c r="T2081" i="1"/>
  <c r="AF2081" i="1" s="1"/>
  <c r="M2089" i="1"/>
  <c r="N2089" i="1" s="1"/>
  <c r="L2090" i="1"/>
  <c r="P2089" i="1"/>
  <c r="AJ2111" i="1"/>
  <c r="Y2110" i="1"/>
  <c r="I2111" i="1"/>
  <c r="H2111" i="1" s="1"/>
  <c r="Z2110" i="1"/>
  <c r="AA2110" i="1" s="1"/>
  <c r="AH2110" i="1" s="1"/>
  <c r="C2111" i="1"/>
  <c r="AB2115" i="1"/>
  <c r="A2112" i="1"/>
  <c r="K2111" i="1"/>
  <c r="X2111" i="1"/>
  <c r="O2088" i="1" l="1"/>
  <c r="T2082" i="1"/>
  <c r="AF2082" i="1" s="1"/>
  <c r="S2083" i="1"/>
  <c r="M2090" i="1"/>
  <c r="N2090" i="1" s="1"/>
  <c r="P2090" i="1"/>
  <c r="L2091" i="1"/>
  <c r="AC2089" i="1"/>
  <c r="AE2089" i="1" s="1"/>
  <c r="G2089" i="1"/>
  <c r="F2089" i="1" s="1"/>
  <c r="J2089" i="1" s="1"/>
  <c r="Q2085" i="1"/>
  <c r="R2084" i="1"/>
  <c r="Z2111" i="1"/>
  <c r="AA2111" i="1" s="1"/>
  <c r="AH2111" i="1" s="1"/>
  <c r="C2112" i="1"/>
  <c r="Y2111" i="1"/>
  <c r="AJ2112" i="1"/>
  <c r="I2112" i="1"/>
  <c r="H2112" i="1" s="1"/>
  <c r="K2112" i="1"/>
  <c r="X2112" i="1"/>
  <c r="A2113" i="1"/>
  <c r="AB2116" i="1"/>
  <c r="O2089" i="1" l="1"/>
  <c r="L2092" i="1"/>
  <c r="P2091" i="1"/>
  <c r="M2091" i="1"/>
  <c r="N2091" i="1" s="1"/>
  <c r="AC2090" i="1"/>
  <c r="AE2090" i="1" s="1"/>
  <c r="G2090" i="1"/>
  <c r="F2090" i="1" s="1"/>
  <c r="O2090" i="1" s="1"/>
  <c r="T2083" i="1"/>
  <c r="AF2083" i="1" s="1"/>
  <c r="S2084" i="1"/>
  <c r="Q2086" i="1"/>
  <c r="R2085" i="1"/>
  <c r="K2113" i="1"/>
  <c r="X2113" i="1"/>
  <c r="A2114" i="1"/>
  <c r="Y2112" i="1"/>
  <c r="AJ2113" i="1"/>
  <c r="I2113" i="1"/>
  <c r="H2113" i="1" s="1"/>
  <c r="Z2112" i="1"/>
  <c r="AA2112" i="1" s="1"/>
  <c r="AH2112" i="1" s="1"/>
  <c r="C2113" i="1"/>
  <c r="AB2117" i="1"/>
  <c r="J2090" i="1" l="1"/>
  <c r="G2091" i="1"/>
  <c r="F2091" i="1" s="1"/>
  <c r="J2091" i="1" s="1"/>
  <c r="AC2091" i="1"/>
  <c r="AE2091" i="1" s="1"/>
  <c r="Q2087" i="1"/>
  <c r="R2086" i="1"/>
  <c r="S2085" i="1"/>
  <c r="T2084" i="1"/>
  <c r="AF2084" i="1" s="1"/>
  <c r="M2092" i="1"/>
  <c r="N2092" i="1" s="1"/>
  <c r="P2092" i="1"/>
  <c r="L2093" i="1"/>
  <c r="AB2118" i="1"/>
  <c r="Z2113" i="1"/>
  <c r="AA2113" i="1" s="1"/>
  <c r="AH2113" i="1" s="1"/>
  <c r="I2114" i="1"/>
  <c r="H2114" i="1" s="1"/>
  <c r="Y2113" i="1"/>
  <c r="C2114" i="1"/>
  <c r="AJ2114" i="1"/>
  <c r="X2114" i="1"/>
  <c r="K2114" i="1"/>
  <c r="A2115" i="1"/>
  <c r="O2091" i="1" l="1"/>
  <c r="T2085" i="1"/>
  <c r="AF2085" i="1" s="1"/>
  <c r="S2086" i="1"/>
  <c r="M2093" i="1"/>
  <c r="N2093" i="1" s="1"/>
  <c r="P2093" i="1"/>
  <c r="L2094" i="1"/>
  <c r="Q2088" i="1"/>
  <c r="R2087" i="1"/>
  <c r="G2092" i="1"/>
  <c r="F2092" i="1" s="1"/>
  <c r="J2092" i="1" s="1"/>
  <c r="AC2092" i="1"/>
  <c r="AE2092" i="1" s="1"/>
  <c r="AB2119" i="1"/>
  <c r="A2116" i="1"/>
  <c r="K2115" i="1"/>
  <c r="X2115" i="1"/>
  <c r="Y2114" i="1"/>
  <c r="C2115" i="1"/>
  <c r="Z2114" i="1"/>
  <c r="AA2114" i="1" s="1"/>
  <c r="AH2114" i="1" s="1"/>
  <c r="AJ2115" i="1"/>
  <c r="I2115" i="1"/>
  <c r="H2115" i="1" s="1"/>
  <c r="O2092" i="1" l="1"/>
  <c r="AC2093" i="1"/>
  <c r="AE2093" i="1" s="1"/>
  <c r="G2093" i="1"/>
  <c r="F2093" i="1" s="1"/>
  <c r="O2093" i="1" s="1"/>
  <c r="Q2089" i="1"/>
  <c r="R2088" i="1"/>
  <c r="T2086" i="1"/>
  <c r="AF2086" i="1" s="1"/>
  <c r="S2087" i="1"/>
  <c r="P2094" i="1"/>
  <c r="L2095" i="1"/>
  <c r="M2094" i="1"/>
  <c r="N2094" i="1" s="1"/>
  <c r="Z2115" i="1"/>
  <c r="AA2115" i="1" s="1"/>
  <c r="AH2115" i="1" s="1"/>
  <c r="I2116" i="1"/>
  <c r="H2116" i="1" s="1"/>
  <c r="Y2115" i="1"/>
  <c r="C2116" i="1"/>
  <c r="AJ2116" i="1"/>
  <c r="AB2120" i="1"/>
  <c r="K2116" i="1"/>
  <c r="A2117" i="1"/>
  <c r="X2116" i="1"/>
  <c r="J2093" i="1" l="1"/>
  <c r="AC2094" i="1"/>
  <c r="AE2094" i="1" s="1"/>
  <c r="G2094" i="1"/>
  <c r="F2094" i="1" s="1"/>
  <c r="O2094" i="1" s="1"/>
  <c r="M2095" i="1"/>
  <c r="N2095" i="1" s="1"/>
  <c r="P2095" i="1"/>
  <c r="L2096" i="1"/>
  <c r="Q2090" i="1"/>
  <c r="R2089" i="1"/>
  <c r="T2087" i="1"/>
  <c r="AF2087" i="1" s="1"/>
  <c r="S2088" i="1"/>
  <c r="I2117" i="1"/>
  <c r="H2117" i="1" s="1"/>
  <c r="Z2116" i="1"/>
  <c r="AA2116" i="1" s="1"/>
  <c r="AH2116" i="1" s="1"/>
  <c r="C2117" i="1"/>
  <c r="Y2116" i="1"/>
  <c r="AJ2117" i="1"/>
  <c r="AB2121" i="1"/>
  <c r="A2118" i="1"/>
  <c r="X2117" i="1"/>
  <c r="K2117" i="1"/>
  <c r="J2094" i="1" l="1"/>
  <c r="P2096" i="1"/>
  <c r="L2097" i="1"/>
  <c r="M2096" i="1"/>
  <c r="N2096" i="1" s="1"/>
  <c r="S2089" i="1"/>
  <c r="T2088" i="1"/>
  <c r="AF2088" i="1" s="1"/>
  <c r="G2095" i="1"/>
  <c r="F2095" i="1" s="1"/>
  <c r="J2095" i="1" s="1"/>
  <c r="AC2095" i="1"/>
  <c r="AE2095" i="1" s="1"/>
  <c r="Q2091" i="1"/>
  <c r="R2090" i="1"/>
  <c r="Y2117" i="1"/>
  <c r="C2118" i="1"/>
  <c r="Z2117" i="1"/>
  <c r="AA2117" i="1" s="1"/>
  <c r="AH2117" i="1" s="1"/>
  <c r="AJ2118" i="1"/>
  <c r="I2118" i="1"/>
  <c r="H2118" i="1" s="1"/>
  <c r="K2118" i="1"/>
  <c r="X2118" i="1"/>
  <c r="A2119" i="1"/>
  <c r="AB2122" i="1"/>
  <c r="O2095" i="1" l="1"/>
  <c r="S2090" i="1"/>
  <c r="T2089" i="1"/>
  <c r="AF2089" i="1" s="1"/>
  <c r="AC2096" i="1"/>
  <c r="AE2096" i="1" s="1"/>
  <c r="G2096" i="1"/>
  <c r="F2096" i="1" s="1"/>
  <c r="J2096" i="1" s="1"/>
  <c r="M2097" i="1"/>
  <c r="N2097" i="1" s="1"/>
  <c r="P2097" i="1"/>
  <c r="L2098" i="1"/>
  <c r="Q2092" i="1"/>
  <c r="R2091" i="1"/>
  <c r="K2119" i="1"/>
  <c r="A2120" i="1"/>
  <c r="X2119" i="1"/>
  <c r="Z2118" i="1"/>
  <c r="AA2118" i="1" s="1"/>
  <c r="AH2118" i="1" s="1"/>
  <c r="C2119" i="1"/>
  <c r="Y2118" i="1"/>
  <c r="AJ2119" i="1"/>
  <c r="I2119" i="1"/>
  <c r="H2119" i="1" s="1"/>
  <c r="AB2123" i="1"/>
  <c r="O2096" i="1" l="1"/>
  <c r="G2097" i="1"/>
  <c r="F2097" i="1" s="1"/>
  <c r="O2097" i="1" s="1"/>
  <c r="AC2097" i="1"/>
  <c r="AE2097" i="1" s="1"/>
  <c r="Q2093" i="1"/>
  <c r="R2092" i="1"/>
  <c r="M2098" i="1"/>
  <c r="N2098" i="1" s="1"/>
  <c r="P2098" i="1"/>
  <c r="L2099" i="1"/>
  <c r="S2091" i="1"/>
  <c r="T2090" i="1"/>
  <c r="AF2090" i="1" s="1"/>
  <c r="AB2124" i="1"/>
  <c r="Z2119" i="1"/>
  <c r="AA2119" i="1" s="1"/>
  <c r="AH2119" i="1" s="1"/>
  <c r="C2120" i="1"/>
  <c r="AJ2120" i="1"/>
  <c r="Y2119" i="1"/>
  <c r="I2120" i="1"/>
  <c r="H2120" i="1" s="1"/>
  <c r="A2121" i="1"/>
  <c r="K2120" i="1"/>
  <c r="X2120" i="1"/>
  <c r="J2097" i="1" l="1"/>
  <c r="AC2098" i="1"/>
  <c r="AE2098" i="1" s="1"/>
  <c r="G2098" i="1"/>
  <c r="F2098" i="1" s="1"/>
  <c r="O2098" i="1" s="1"/>
  <c r="P2099" i="1" s="1"/>
  <c r="S2092" i="1"/>
  <c r="T2091" i="1"/>
  <c r="AF2091" i="1" s="1"/>
  <c r="Q2094" i="1"/>
  <c r="R2093" i="1"/>
  <c r="L2100" i="1"/>
  <c r="M2099" i="1"/>
  <c r="N2099" i="1" s="1"/>
  <c r="A2122" i="1"/>
  <c r="X2121" i="1"/>
  <c r="K2121" i="1"/>
  <c r="AB2125" i="1"/>
  <c r="Y2120" i="1"/>
  <c r="C2121" i="1"/>
  <c r="AJ2121" i="1"/>
  <c r="I2121" i="1"/>
  <c r="H2121" i="1" s="1"/>
  <c r="Z2120" i="1"/>
  <c r="AA2120" i="1" s="1"/>
  <c r="AH2120" i="1" s="1"/>
  <c r="J2098" i="1" l="1"/>
  <c r="Q2095" i="1"/>
  <c r="R2094" i="1"/>
  <c r="S2093" i="1"/>
  <c r="T2092" i="1"/>
  <c r="AF2092" i="1" s="1"/>
  <c r="AC2099" i="1"/>
  <c r="AE2099" i="1" s="1"/>
  <c r="G2099" i="1"/>
  <c r="F2099" i="1" s="1"/>
  <c r="J2099" i="1" s="1"/>
  <c r="L2101" i="1"/>
  <c r="M2100" i="1"/>
  <c r="N2100" i="1" s="1"/>
  <c r="Y2121" i="1"/>
  <c r="C2122" i="1"/>
  <c r="AJ2122" i="1"/>
  <c r="Z2121" i="1"/>
  <c r="AA2121" i="1" s="1"/>
  <c r="AH2121" i="1" s="1"/>
  <c r="I2122" i="1"/>
  <c r="H2122" i="1" s="1"/>
  <c r="P2100" i="1"/>
  <c r="AB2126" i="1"/>
  <c r="X2122" i="1"/>
  <c r="K2122" i="1"/>
  <c r="A2123" i="1"/>
  <c r="P2101" i="1" l="1"/>
  <c r="O2099" i="1"/>
  <c r="T2093" i="1"/>
  <c r="AF2093" i="1" s="1"/>
  <c r="S2094" i="1"/>
  <c r="AC2100" i="1"/>
  <c r="AE2100" i="1" s="1"/>
  <c r="G2100" i="1"/>
  <c r="F2100" i="1" s="1"/>
  <c r="O2100" i="1" s="1"/>
  <c r="L2102" i="1"/>
  <c r="M2101" i="1"/>
  <c r="N2101" i="1" s="1"/>
  <c r="Q2096" i="1"/>
  <c r="R2095" i="1"/>
  <c r="I2123" i="1"/>
  <c r="H2123" i="1" s="1"/>
  <c r="Z2122" i="1"/>
  <c r="AA2122" i="1" s="1"/>
  <c r="AH2122" i="1" s="1"/>
  <c r="C2123" i="1"/>
  <c r="Y2122" i="1"/>
  <c r="AJ2123" i="1"/>
  <c r="AB2127" i="1"/>
  <c r="A2124" i="1"/>
  <c r="K2123" i="1"/>
  <c r="X2123" i="1"/>
  <c r="J2100" i="1" l="1"/>
  <c r="S2095" i="1"/>
  <c r="T2094" i="1"/>
  <c r="AF2094" i="1" s="1"/>
  <c r="Q2097" i="1"/>
  <c r="R2096" i="1"/>
  <c r="G2101" i="1"/>
  <c r="F2101" i="1" s="1"/>
  <c r="J2101" i="1" s="1"/>
  <c r="AC2101" i="1"/>
  <c r="AE2101" i="1" s="1"/>
  <c r="M2102" i="1"/>
  <c r="N2102" i="1" s="1"/>
  <c r="L2103" i="1"/>
  <c r="P2102" i="1"/>
  <c r="A2125" i="1"/>
  <c r="X2124" i="1"/>
  <c r="K2124" i="1"/>
  <c r="AB2128" i="1"/>
  <c r="C2124" i="1"/>
  <c r="Y2123" i="1"/>
  <c r="AJ2124" i="1"/>
  <c r="I2124" i="1"/>
  <c r="H2124" i="1" s="1"/>
  <c r="Z2123" i="1"/>
  <c r="AA2123" i="1" s="1"/>
  <c r="AH2123" i="1" s="1"/>
  <c r="O2101" i="1" l="1"/>
  <c r="Q2098" i="1"/>
  <c r="R2097" i="1"/>
  <c r="M2103" i="1"/>
  <c r="N2103" i="1" s="1"/>
  <c r="P2103" i="1"/>
  <c r="L2104" i="1"/>
  <c r="AC2102" i="1"/>
  <c r="AE2102" i="1" s="1"/>
  <c r="G2102" i="1"/>
  <c r="F2102" i="1" s="1"/>
  <c r="O2102" i="1" s="1"/>
  <c r="T2095" i="1"/>
  <c r="AF2095" i="1" s="1"/>
  <c r="S2096" i="1"/>
  <c r="AB2129" i="1"/>
  <c r="AJ2125" i="1"/>
  <c r="Z2124" i="1"/>
  <c r="AA2124" i="1" s="1"/>
  <c r="AH2124" i="1" s="1"/>
  <c r="I2125" i="1"/>
  <c r="H2125" i="1" s="1"/>
  <c r="C2125" i="1"/>
  <c r="Y2124" i="1"/>
  <c r="X2125" i="1"/>
  <c r="A2126" i="1"/>
  <c r="K2125" i="1"/>
  <c r="J2102" i="1" l="1"/>
  <c r="S2097" i="1"/>
  <c r="T2096" i="1"/>
  <c r="AF2096" i="1" s="1"/>
  <c r="AC2103" i="1"/>
  <c r="AE2103" i="1" s="1"/>
  <c r="G2103" i="1"/>
  <c r="F2103" i="1" s="1"/>
  <c r="O2103" i="1" s="1"/>
  <c r="R2098" i="1"/>
  <c r="Q2099" i="1"/>
  <c r="M2104" i="1"/>
  <c r="N2104" i="1" s="1"/>
  <c r="L2105" i="1"/>
  <c r="P2104" i="1"/>
  <c r="K2126" i="1"/>
  <c r="A2127" i="1"/>
  <c r="X2126" i="1"/>
  <c r="AB2130" i="1"/>
  <c r="I2126" i="1"/>
  <c r="H2126" i="1" s="1"/>
  <c r="Y2125" i="1"/>
  <c r="C2126" i="1"/>
  <c r="AJ2126" i="1"/>
  <c r="Z2125" i="1"/>
  <c r="AA2125" i="1" s="1"/>
  <c r="AH2125" i="1" s="1"/>
  <c r="J2103" i="1" l="1"/>
  <c r="P2105" i="1"/>
  <c r="L2106" i="1"/>
  <c r="M2105" i="1"/>
  <c r="N2105" i="1" s="1"/>
  <c r="G2104" i="1"/>
  <c r="F2104" i="1" s="1"/>
  <c r="J2104" i="1" s="1"/>
  <c r="AC2104" i="1"/>
  <c r="AE2104" i="1" s="1"/>
  <c r="Q2100" i="1"/>
  <c r="R2099" i="1"/>
  <c r="S2098" i="1"/>
  <c r="T2097" i="1"/>
  <c r="AF2097" i="1" s="1"/>
  <c r="A2128" i="1"/>
  <c r="X2127" i="1"/>
  <c r="K2127" i="1"/>
  <c r="Z2126" i="1"/>
  <c r="AA2126" i="1" s="1"/>
  <c r="AH2126" i="1" s="1"/>
  <c r="AJ2127" i="1"/>
  <c r="I2127" i="1"/>
  <c r="H2127" i="1" s="1"/>
  <c r="Y2126" i="1"/>
  <c r="C2127" i="1"/>
  <c r="AB2131" i="1"/>
  <c r="O2104" i="1" l="1"/>
  <c r="G2105" i="1"/>
  <c r="F2105" i="1" s="1"/>
  <c r="O2105" i="1" s="1"/>
  <c r="AC2105" i="1"/>
  <c r="AE2105" i="1" s="1"/>
  <c r="T2098" i="1"/>
  <c r="S2099" i="1"/>
  <c r="L2107" i="1"/>
  <c r="M2106" i="1"/>
  <c r="N2106" i="1" s="1"/>
  <c r="P2106" i="1"/>
  <c r="Q2101" i="1"/>
  <c r="R2100" i="1"/>
  <c r="AJ2128" i="1"/>
  <c r="Z2127" i="1"/>
  <c r="AA2127" i="1" s="1"/>
  <c r="AH2127" i="1" s="1"/>
  <c r="I2128" i="1"/>
  <c r="H2128" i="1" s="1"/>
  <c r="C2128" i="1"/>
  <c r="Y2127" i="1"/>
  <c r="K2128" i="1"/>
  <c r="X2128" i="1"/>
  <c r="A2129" i="1"/>
  <c r="AB2132" i="1"/>
  <c r="J2105" i="1" l="1"/>
  <c r="S2100" i="1"/>
  <c r="T2099" i="1"/>
  <c r="AF2099" i="1" s="1"/>
  <c r="Q2102" i="1"/>
  <c r="R2101" i="1"/>
  <c r="AA2098" i="1"/>
  <c r="AF2098" i="1"/>
  <c r="AC2106" i="1"/>
  <c r="AE2106" i="1" s="1"/>
  <c r="G2106" i="1"/>
  <c r="F2106" i="1" s="1"/>
  <c r="J2106" i="1" s="1"/>
  <c r="M2107" i="1"/>
  <c r="N2107" i="1" s="1"/>
  <c r="P2107" i="1"/>
  <c r="L2108" i="1"/>
  <c r="AB2133" i="1"/>
  <c r="K2129" i="1"/>
  <c r="X2129" i="1"/>
  <c r="A2130" i="1"/>
  <c r="Y2128" i="1"/>
  <c r="I2129" i="1"/>
  <c r="H2129" i="1" s="1"/>
  <c r="Z2128" i="1"/>
  <c r="AA2128" i="1" s="1"/>
  <c r="AH2128" i="1" s="1"/>
  <c r="C2129" i="1"/>
  <c r="AJ2129" i="1"/>
  <c r="O2106" i="1" l="1"/>
  <c r="AH2098" i="1"/>
  <c r="AC2107" i="1"/>
  <c r="AE2107" i="1" s="1"/>
  <c r="G2107" i="1"/>
  <c r="F2107" i="1" s="1"/>
  <c r="O2107" i="1" s="1"/>
  <c r="Q2103" i="1"/>
  <c r="R2102" i="1"/>
  <c r="P2108" i="1"/>
  <c r="L2109" i="1"/>
  <c r="M2108" i="1"/>
  <c r="N2108" i="1" s="1"/>
  <c r="T2100" i="1"/>
  <c r="AF2100" i="1" s="1"/>
  <c r="S2101" i="1"/>
  <c r="Z2129" i="1"/>
  <c r="AA2129" i="1" s="1"/>
  <c r="AH2129" i="1" s="1"/>
  <c r="C2130" i="1"/>
  <c r="Y2129" i="1"/>
  <c r="AJ2130" i="1"/>
  <c r="I2130" i="1"/>
  <c r="H2130" i="1" s="1"/>
  <c r="AB2134" i="1"/>
  <c r="X2130" i="1"/>
  <c r="A2131" i="1"/>
  <c r="K2130" i="1"/>
  <c r="S2102" i="1" l="1"/>
  <c r="T2101" i="1"/>
  <c r="AF2101" i="1" s="1"/>
  <c r="AC2108" i="1"/>
  <c r="AE2108" i="1" s="1"/>
  <c r="G2108" i="1"/>
  <c r="F2108" i="1" s="1"/>
  <c r="O2108" i="1" s="1"/>
  <c r="Q2104" i="1"/>
  <c r="R2103" i="1"/>
  <c r="L2110" i="1"/>
  <c r="M2109" i="1"/>
  <c r="N2109" i="1" s="1"/>
  <c r="P2109" i="1"/>
  <c r="J2107" i="1"/>
  <c r="AB2135" i="1"/>
  <c r="A2132" i="1"/>
  <c r="X2131" i="1"/>
  <c r="K2131" i="1"/>
  <c r="Z2130" i="1"/>
  <c r="C2131" i="1"/>
  <c r="Y2130" i="1"/>
  <c r="AJ2131" i="1"/>
  <c r="I2131" i="1"/>
  <c r="H2131" i="1" s="1"/>
  <c r="J2108" i="1" l="1"/>
  <c r="Q2105" i="1"/>
  <c r="R2104" i="1"/>
  <c r="AC2109" i="1"/>
  <c r="AE2109" i="1" s="1"/>
  <c r="G2109" i="1"/>
  <c r="F2109" i="1" s="1"/>
  <c r="O2109" i="1" s="1"/>
  <c r="L2111" i="1"/>
  <c r="M2110" i="1"/>
  <c r="N2110" i="1" s="1"/>
  <c r="P2110" i="1"/>
  <c r="T2102" i="1"/>
  <c r="AF2102" i="1" s="1"/>
  <c r="S2103" i="1"/>
  <c r="Y2131" i="1"/>
  <c r="AJ2132" i="1"/>
  <c r="I2132" i="1"/>
  <c r="H2132" i="1" s="1"/>
  <c r="Z2131" i="1"/>
  <c r="AA2131" i="1" s="1"/>
  <c r="AH2131" i="1" s="1"/>
  <c r="C2132" i="1"/>
  <c r="X2132" i="1"/>
  <c r="K2132" i="1"/>
  <c r="A2133" i="1"/>
  <c r="AB2136" i="1"/>
  <c r="J2109" i="1" l="1"/>
  <c r="M2111" i="1"/>
  <c r="N2111" i="1" s="1"/>
  <c r="L2112" i="1"/>
  <c r="P2111" i="1"/>
  <c r="T2103" i="1"/>
  <c r="AF2103" i="1" s="1"/>
  <c r="S2104" i="1"/>
  <c r="AC2110" i="1"/>
  <c r="AE2110" i="1" s="1"/>
  <c r="G2110" i="1"/>
  <c r="F2110" i="1" s="1"/>
  <c r="J2110" i="1" s="1"/>
  <c r="Q2106" i="1"/>
  <c r="R2105" i="1"/>
  <c r="AB2137" i="1"/>
  <c r="Z2132" i="1"/>
  <c r="AA2132" i="1" s="1"/>
  <c r="AH2132" i="1" s="1"/>
  <c r="I2133" i="1"/>
  <c r="H2133" i="1" s="1"/>
  <c r="Y2132" i="1"/>
  <c r="C2133" i="1"/>
  <c r="AJ2133" i="1"/>
  <c r="A2134" i="1"/>
  <c r="K2133" i="1"/>
  <c r="X2133" i="1"/>
  <c r="O2110" i="1" l="1"/>
  <c r="S2105" i="1"/>
  <c r="T2104" i="1"/>
  <c r="AF2104" i="1" s="1"/>
  <c r="Q2107" i="1"/>
  <c r="R2106" i="1"/>
  <c r="M2112" i="1"/>
  <c r="N2112" i="1" s="1"/>
  <c r="P2112" i="1"/>
  <c r="L2113" i="1"/>
  <c r="AC2111" i="1"/>
  <c r="AE2111" i="1" s="1"/>
  <c r="G2111" i="1"/>
  <c r="F2111" i="1" s="1"/>
  <c r="J2111" i="1" s="1"/>
  <c r="Y2133" i="1"/>
  <c r="I2134" i="1"/>
  <c r="H2134" i="1" s="1"/>
  <c r="Z2133" i="1"/>
  <c r="AA2133" i="1" s="1"/>
  <c r="AH2133" i="1" s="1"/>
  <c r="C2134" i="1"/>
  <c r="AJ2134" i="1"/>
  <c r="K2134" i="1"/>
  <c r="X2134" i="1"/>
  <c r="A2135" i="1"/>
  <c r="AB2138" i="1"/>
  <c r="O2111" i="1" l="1"/>
  <c r="G2112" i="1"/>
  <c r="F2112" i="1" s="1"/>
  <c r="J2112" i="1" s="1"/>
  <c r="AC2112" i="1"/>
  <c r="AE2112" i="1" s="1"/>
  <c r="Q2108" i="1"/>
  <c r="R2107" i="1"/>
  <c r="P2113" i="1"/>
  <c r="M2113" i="1"/>
  <c r="N2113" i="1" s="1"/>
  <c r="L2114" i="1"/>
  <c r="T2105" i="1"/>
  <c r="AF2105" i="1" s="1"/>
  <c r="S2106" i="1"/>
  <c r="K2135" i="1"/>
  <c r="X2135" i="1"/>
  <c r="A2136" i="1"/>
  <c r="AB2139" i="1"/>
  <c r="Z2134" i="1"/>
  <c r="AA2134" i="1" s="1"/>
  <c r="AH2134" i="1" s="1"/>
  <c r="I2135" i="1"/>
  <c r="H2135" i="1" s="1"/>
  <c r="Y2134" i="1"/>
  <c r="C2135" i="1"/>
  <c r="AJ2135" i="1"/>
  <c r="O2112" i="1" l="1"/>
  <c r="T2106" i="1"/>
  <c r="AF2106" i="1" s="1"/>
  <c r="S2107" i="1"/>
  <c r="Q2109" i="1"/>
  <c r="R2108" i="1"/>
  <c r="P2114" i="1"/>
  <c r="L2115" i="1"/>
  <c r="M2114" i="1"/>
  <c r="N2114" i="1" s="1"/>
  <c r="AC2113" i="1"/>
  <c r="AE2113" i="1" s="1"/>
  <c r="G2113" i="1"/>
  <c r="F2113" i="1" s="1"/>
  <c r="O2113" i="1" s="1"/>
  <c r="Y2135" i="1"/>
  <c r="C2136" i="1"/>
  <c r="Z2135" i="1"/>
  <c r="AA2135" i="1" s="1"/>
  <c r="AH2135" i="1" s="1"/>
  <c r="AJ2136" i="1"/>
  <c r="I2136" i="1"/>
  <c r="H2136" i="1" s="1"/>
  <c r="AB2140" i="1"/>
  <c r="K2136" i="1"/>
  <c r="A2137" i="1"/>
  <c r="X2136" i="1"/>
  <c r="J2113" i="1" l="1"/>
  <c r="Q2110" i="1"/>
  <c r="R2109" i="1"/>
  <c r="AC2114" i="1"/>
  <c r="AE2114" i="1" s="1"/>
  <c r="G2114" i="1"/>
  <c r="F2114" i="1" s="1"/>
  <c r="J2114" i="1" s="1"/>
  <c r="L2116" i="1"/>
  <c r="P2115" i="1"/>
  <c r="M2115" i="1"/>
  <c r="N2115" i="1" s="1"/>
  <c r="T2107" i="1"/>
  <c r="AF2107" i="1" s="1"/>
  <c r="S2108" i="1"/>
  <c r="A2138" i="1"/>
  <c r="X2137" i="1"/>
  <c r="K2137" i="1"/>
  <c r="AB2141" i="1"/>
  <c r="Z2136" i="1"/>
  <c r="AA2136" i="1" s="1"/>
  <c r="AH2136" i="1" s="1"/>
  <c r="AJ2137" i="1"/>
  <c r="I2137" i="1"/>
  <c r="H2137" i="1" s="1"/>
  <c r="Y2136" i="1"/>
  <c r="C2137" i="1"/>
  <c r="T2108" i="1" l="1"/>
  <c r="AF2108" i="1" s="1"/>
  <c r="S2109" i="1"/>
  <c r="Q2111" i="1"/>
  <c r="R2110" i="1"/>
  <c r="AC2115" i="1"/>
  <c r="AE2115" i="1" s="1"/>
  <c r="G2115" i="1"/>
  <c r="F2115" i="1" s="1"/>
  <c r="J2115" i="1" s="1"/>
  <c r="L2117" i="1"/>
  <c r="M2116" i="1"/>
  <c r="N2116" i="1" s="1"/>
  <c r="P2116" i="1"/>
  <c r="O2114" i="1"/>
  <c r="AB2142" i="1"/>
  <c r="K2138" i="1"/>
  <c r="X2138" i="1"/>
  <c r="A2139" i="1"/>
  <c r="Y2137" i="1"/>
  <c r="I2138" i="1"/>
  <c r="H2138" i="1" s="1"/>
  <c r="Z2137" i="1"/>
  <c r="AA2137" i="1" s="1"/>
  <c r="AH2137" i="1" s="1"/>
  <c r="C2138" i="1"/>
  <c r="AJ2138" i="1"/>
  <c r="O2115" i="1" l="1"/>
  <c r="Q2112" i="1"/>
  <c r="R2111" i="1"/>
  <c r="AC2116" i="1"/>
  <c r="AE2116" i="1" s="1"/>
  <c r="G2116" i="1"/>
  <c r="F2116" i="1" s="1"/>
  <c r="J2116" i="1" s="1"/>
  <c r="T2109" i="1"/>
  <c r="AF2109" i="1" s="1"/>
  <c r="S2110" i="1"/>
  <c r="P2117" i="1"/>
  <c r="M2117" i="1"/>
  <c r="N2117" i="1" s="1"/>
  <c r="L2118" i="1"/>
  <c r="K2139" i="1"/>
  <c r="X2139" i="1"/>
  <c r="A2140" i="1"/>
  <c r="Z2138" i="1"/>
  <c r="AA2138" i="1" s="1"/>
  <c r="AH2138" i="1" s="1"/>
  <c r="AJ2139" i="1"/>
  <c r="I2139" i="1"/>
  <c r="H2139" i="1" s="1"/>
  <c r="Y2138" i="1"/>
  <c r="C2139" i="1"/>
  <c r="AB2143" i="1"/>
  <c r="M2118" i="1" l="1"/>
  <c r="N2118" i="1" s="1"/>
  <c r="P2118" i="1"/>
  <c r="L2119" i="1"/>
  <c r="G2117" i="1"/>
  <c r="F2117" i="1" s="1"/>
  <c r="J2117" i="1" s="1"/>
  <c r="AC2117" i="1"/>
  <c r="AE2117" i="1" s="1"/>
  <c r="O2116" i="1"/>
  <c r="Q2113" i="1"/>
  <c r="R2112" i="1"/>
  <c r="T2110" i="1"/>
  <c r="AF2110" i="1" s="1"/>
  <c r="S2111" i="1"/>
  <c r="Y2139" i="1"/>
  <c r="C2140" i="1"/>
  <c r="AJ2140" i="1"/>
  <c r="Z2139" i="1"/>
  <c r="AA2139" i="1" s="1"/>
  <c r="AH2139" i="1" s="1"/>
  <c r="I2140" i="1"/>
  <c r="H2140" i="1" s="1"/>
  <c r="AB2144" i="1"/>
  <c r="X2140" i="1"/>
  <c r="K2140" i="1"/>
  <c r="A2141" i="1"/>
  <c r="O2117" i="1" l="1"/>
  <c r="T2111" i="1"/>
  <c r="AF2111" i="1" s="1"/>
  <c r="S2112" i="1"/>
  <c r="M2119" i="1"/>
  <c r="N2119" i="1" s="1"/>
  <c r="L2120" i="1"/>
  <c r="P2119" i="1"/>
  <c r="Q2114" i="1"/>
  <c r="R2113" i="1"/>
  <c r="AC2118" i="1"/>
  <c r="AE2118" i="1" s="1"/>
  <c r="G2118" i="1"/>
  <c r="F2118" i="1" s="1"/>
  <c r="O2118" i="1" s="1"/>
  <c r="C2141" i="1"/>
  <c r="Y2140" i="1"/>
  <c r="AJ2141" i="1"/>
  <c r="I2141" i="1"/>
  <c r="H2141" i="1" s="1"/>
  <c r="Z2140" i="1"/>
  <c r="AA2140" i="1" s="1"/>
  <c r="AH2140" i="1" s="1"/>
  <c r="A2142" i="1"/>
  <c r="X2141" i="1"/>
  <c r="K2141" i="1"/>
  <c r="AB2145" i="1"/>
  <c r="AC2119" i="1" l="1"/>
  <c r="AE2119" i="1" s="1"/>
  <c r="G2119" i="1"/>
  <c r="F2119" i="1" s="1"/>
  <c r="J2119" i="1" s="1"/>
  <c r="S2113" i="1"/>
  <c r="T2112" i="1"/>
  <c r="AF2112" i="1" s="1"/>
  <c r="Q2115" i="1"/>
  <c r="R2114" i="1"/>
  <c r="J2118" i="1"/>
  <c r="M2120" i="1"/>
  <c r="N2120" i="1" s="1"/>
  <c r="P2120" i="1"/>
  <c r="L2121" i="1"/>
  <c r="X2142" i="1"/>
  <c r="K2142" i="1"/>
  <c r="A2143" i="1"/>
  <c r="Z2141" i="1"/>
  <c r="AA2141" i="1" s="1"/>
  <c r="AH2141" i="1" s="1"/>
  <c r="C2142" i="1"/>
  <c r="AJ2142" i="1"/>
  <c r="Y2141" i="1"/>
  <c r="I2142" i="1"/>
  <c r="H2142" i="1" s="1"/>
  <c r="AB2146" i="1"/>
  <c r="O2119" i="1" l="1"/>
  <c r="M2121" i="1"/>
  <c r="N2121" i="1" s="1"/>
  <c r="P2121" i="1"/>
  <c r="L2122" i="1"/>
  <c r="Q2116" i="1"/>
  <c r="R2115" i="1"/>
  <c r="T2113" i="1"/>
  <c r="AF2113" i="1" s="1"/>
  <c r="S2114" i="1"/>
  <c r="G2120" i="1"/>
  <c r="F2120" i="1" s="1"/>
  <c r="J2120" i="1" s="1"/>
  <c r="AC2120" i="1"/>
  <c r="AE2120" i="1" s="1"/>
  <c r="X2143" i="1"/>
  <c r="K2143" i="1"/>
  <c r="A2144" i="1"/>
  <c r="C2143" i="1"/>
  <c r="Y2142" i="1"/>
  <c r="AJ2143" i="1"/>
  <c r="I2143" i="1"/>
  <c r="H2143" i="1" s="1"/>
  <c r="Z2142" i="1"/>
  <c r="AA2142" i="1" s="1"/>
  <c r="AH2142" i="1" s="1"/>
  <c r="AB2147" i="1"/>
  <c r="O2120" i="1" l="1"/>
  <c r="Q2117" i="1"/>
  <c r="R2116" i="1"/>
  <c r="M2122" i="1"/>
  <c r="N2122" i="1" s="1"/>
  <c r="L2123" i="1"/>
  <c r="P2122" i="1"/>
  <c r="S2115" i="1"/>
  <c r="T2114" i="1"/>
  <c r="AF2114" i="1" s="1"/>
  <c r="G2121" i="1"/>
  <c r="F2121" i="1" s="1"/>
  <c r="O2121" i="1" s="1"/>
  <c r="AC2121" i="1"/>
  <c r="AE2121" i="1" s="1"/>
  <c r="AB2148" i="1"/>
  <c r="Z2143" i="1"/>
  <c r="AA2143" i="1" s="1"/>
  <c r="AH2143" i="1" s="1"/>
  <c r="C2144" i="1"/>
  <c r="Y2143" i="1"/>
  <c r="AJ2144" i="1"/>
  <c r="I2144" i="1"/>
  <c r="H2144" i="1" s="1"/>
  <c r="K2144" i="1"/>
  <c r="X2144" i="1"/>
  <c r="A2145" i="1"/>
  <c r="M2123" i="1" l="1"/>
  <c r="N2123" i="1" s="1"/>
  <c r="P2123" i="1"/>
  <c r="L2124" i="1"/>
  <c r="G2122" i="1"/>
  <c r="F2122" i="1" s="1"/>
  <c r="J2122" i="1" s="1"/>
  <c r="AC2122" i="1"/>
  <c r="AE2122" i="1" s="1"/>
  <c r="J2121" i="1"/>
  <c r="S2116" i="1"/>
  <c r="T2115" i="1"/>
  <c r="AF2115" i="1" s="1"/>
  <c r="Q2118" i="1"/>
  <c r="R2117" i="1"/>
  <c r="AB2149" i="1"/>
  <c r="Z2144" i="1"/>
  <c r="AA2144" i="1" s="1"/>
  <c r="AH2144" i="1" s="1"/>
  <c r="C2145" i="1"/>
  <c r="AJ2145" i="1"/>
  <c r="Y2144" i="1"/>
  <c r="I2145" i="1"/>
  <c r="H2145" i="1" s="1"/>
  <c r="X2145" i="1"/>
  <c r="K2145" i="1"/>
  <c r="A2146" i="1"/>
  <c r="Q2119" i="1" l="1"/>
  <c r="R2118" i="1"/>
  <c r="M2124" i="1"/>
  <c r="N2124" i="1" s="1"/>
  <c r="L2125" i="1"/>
  <c r="P2124" i="1"/>
  <c r="T2116" i="1"/>
  <c r="AF2116" i="1" s="1"/>
  <c r="S2117" i="1"/>
  <c r="O2122" i="1"/>
  <c r="G2123" i="1"/>
  <c r="F2123" i="1" s="1"/>
  <c r="O2123" i="1" s="1"/>
  <c r="AC2123" i="1"/>
  <c r="AE2123" i="1" s="1"/>
  <c r="AB2150" i="1"/>
  <c r="Y2145" i="1"/>
  <c r="C2146" i="1"/>
  <c r="Z2145" i="1"/>
  <c r="AA2145" i="1" s="1"/>
  <c r="AH2145" i="1" s="1"/>
  <c r="AJ2146" i="1"/>
  <c r="I2146" i="1"/>
  <c r="H2146" i="1" s="1"/>
  <c r="K2146" i="1"/>
  <c r="X2146" i="1"/>
  <c r="A2147" i="1"/>
  <c r="J2123" i="1" l="1"/>
  <c r="P2125" i="1"/>
  <c r="L2126" i="1"/>
  <c r="M2125" i="1"/>
  <c r="N2125" i="1" s="1"/>
  <c r="AC2124" i="1"/>
  <c r="AE2124" i="1" s="1"/>
  <c r="G2124" i="1"/>
  <c r="F2124" i="1" s="1"/>
  <c r="J2124" i="1" s="1"/>
  <c r="T2117" i="1"/>
  <c r="AF2117" i="1" s="1"/>
  <c r="S2118" i="1"/>
  <c r="Q2120" i="1"/>
  <c r="R2119" i="1"/>
  <c r="Y2146" i="1"/>
  <c r="C2147" i="1"/>
  <c r="AJ2147" i="1"/>
  <c r="Z2146" i="1"/>
  <c r="AA2146" i="1" s="1"/>
  <c r="AH2146" i="1" s="1"/>
  <c r="I2147" i="1"/>
  <c r="H2147" i="1" s="1"/>
  <c r="AB2151" i="1"/>
  <c r="X2147" i="1"/>
  <c r="K2147" i="1"/>
  <c r="A2148" i="1"/>
  <c r="O2124" i="1" l="1"/>
  <c r="AC2125" i="1"/>
  <c r="AE2125" i="1" s="1"/>
  <c r="G2125" i="1"/>
  <c r="F2125" i="1" s="1"/>
  <c r="O2125" i="1" s="1"/>
  <c r="Q2121" i="1"/>
  <c r="R2120" i="1"/>
  <c r="P2126" i="1"/>
  <c r="M2126" i="1"/>
  <c r="N2126" i="1" s="1"/>
  <c r="L2127" i="1"/>
  <c r="S2119" i="1"/>
  <c r="T2118" i="1"/>
  <c r="AF2118" i="1" s="1"/>
  <c r="C2148" i="1"/>
  <c r="Z2147" i="1"/>
  <c r="AA2147" i="1" s="1"/>
  <c r="AH2147" i="1" s="1"/>
  <c r="AJ2148" i="1"/>
  <c r="I2148" i="1"/>
  <c r="H2148" i="1" s="1"/>
  <c r="Y2147" i="1"/>
  <c r="AB2152" i="1"/>
  <c r="X2148" i="1"/>
  <c r="K2148" i="1"/>
  <c r="A2149" i="1"/>
  <c r="J2125" i="1" l="1"/>
  <c r="G2126" i="1"/>
  <c r="F2126" i="1" s="1"/>
  <c r="O2126" i="1" s="1"/>
  <c r="AC2126" i="1"/>
  <c r="AE2126" i="1" s="1"/>
  <c r="T2119" i="1"/>
  <c r="AF2119" i="1" s="1"/>
  <c r="S2120" i="1"/>
  <c r="Q2122" i="1"/>
  <c r="R2121" i="1"/>
  <c r="L2128" i="1"/>
  <c r="P2127" i="1"/>
  <c r="M2127" i="1"/>
  <c r="N2127" i="1" s="1"/>
  <c r="Y2148" i="1"/>
  <c r="C2149" i="1"/>
  <c r="AJ2149" i="1"/>
  <c r="Z2148" i="1"/>
  <c r="AA2148" i="1" s="1"/>
  <c r="AH2148" i="1" s="1"/>
  <c r="I2149" i="1"/>
  <c r="H2149" i="1" s="1"/>
  <c r="AB2153" i="1"/>
  <c r="K2149" i="1"/>
  <c r="X2149" i="1"/>
  <c r="A2150" i="1"/>
  <c r="J2126" i="1" l="1"/>
  <c r="Q2123" i="1"/>
  <c r="R2122" i="1"/>
  <c r="AC2127" i="1"/>
  <c r="AE2127" i="1" s="1"/>
  <c r="G2127" i="1"/>
  <c r="F2127" i="1" s="1"/>
  <c r="O2127" i="1" s="1"/>
  <c r="S2121" i="1"/>
  <c r="T2120" i="1"/>
  <c r="AF2120" i="1" s="1"/>
  <c r="M2128" i="1"/>
  <c r="N2128" i="1" s="1"/>
  <c r="P2128" i="1"/>
  <c r="L2129" i="1"/>
  <c r="K2150" i="1"/>
  <c r="A2151" i="1"/>
  <c r="X2150" i="1"/>
  <c r="AB2154" i="1"/>
  <c r="Z2149" i="1"/>
  <c r="AA2149" i="1" s="1"/>
  <c r="AH2149" i="1" s="1"/>
  <c r="AJ2150" i="1"/>
  <c r="I2150" i="1"/>
  <c r="H2150" i="1" s="1"/>
  <c r="Y2149" i="1"/>
  <c r="C2150" i="1"/>
  <c r="J2127" i="1" l="1"/>
  <c r="T2121" i="1"/>
  <c r="AF2121" i="1" s="1"/>
  <c r="S2122" i="1"/>
  <c r="M2129" i="1"/>
  <c r="N2129" i="1" s="1"/>
  <c r="P2129" i="1"/>
  <c r="L2130" i="1"/>
  <c r="AC2128" i="1"/>
  <c r="AE2128" i="1" s="1"/>
  <c r="G2128" i="1"/>
  <c r="F2128" i="1" s="1"/>
  <c r="J2128" i="1" s="1"/>
  <c r="Q2124" i="1"/>
  <c r="R2123" i="1"/>
  <c r="AJ2151" i="1"/>
  <c r="Z2150" i="1"/>
  <c r="AA2150" i="1" s="1"/>
  <c r="AH2150" i="1" s="1"/>
  <c r="I2151" i="1"/>
  <c r="H2151" i="1" s="1"/>
  <c r="C2151" i="1"/>
  <c r="Y2150" i="1"/>
  <c r="AB2155" i="1"/>
  <c r="A2152" i="1"/>
  <c r="K2151" i="1"/>
  <c r="X2151" i="1"/>
  <c r="O2128" i="1" l="1"/>
  <c r="G2129" i="1"/>
  <c r="F2129" i="1" s="1"/>
  <c r="O2129" i="1" s="1"/>
  <c r="AC2129" i="1"/>
  <c r="AE2129" i="1" s="1"/>
  <c r="T2122" i="1"/>
  <c r="AF2122" i="1" s="1"/>
  <c r="S2123" i="1"/>
  <c r="Q2125" i="1"/>
  <c r="R2124" i="1"/>
  <c r="L2131" i="1"/>
  <c r="P2130" i="1"/>
  <c r="M2130" i="1"/>
  <c r="N2130" i="1" s="1"/>
  <c r="AB2156" i="1"/>
  <c r="Y2151" i="1"/>
  <c r="AJ2152" i="1"/>
  <c r="I2152" i="1"/>
  <c r="H2152" i="1" s="1"/>
  <c r="Z2151" i="1"/>
  <c r="AA2151" i="1" s="1"/>
  <c r="AH2151" i="1" s="1"/>
  <c r="C2152" i="1"/>
  <c r="A2153" i="1"/>
  <c r="X2152" i="1"/>
  <c r="K2152" i="1"/>
  <c r="J2129" i="1" l="1"/>
  <c r="Q2126" i="1"/>
  <c r="R2125" i="1"/>
  <c r="AC2130" i="1"/>
  <c r="AE2130" i="1" s="1"/>
  <c r="G2130" i="1"/>
  <c r="F2130" i="1" s="1"/>
  <c r="J2130" i="1" s="1"/>
  <c r="T2123" i="1"/>
  <c r="AF2123" i="1" s="1"/>
  <c r="S2124" i="1"/>
  <c r="M2131" i="1"/>
  <c r="N2131" i="1" s="1"/>
  <c r="L2132" i="1"/>
  <c r="AB2157" i="1"/>
  <c r="A2154" i="1"/>
  <c r="X2153" i="1"/>
  <c r="K2153" i="1"/>
  <c r="I2153" i="1"/>
  <c r="H2153" i="1" s="1"/>
  <c r="Z2152" i="1"/>
  <c r="AA2152" i="1" s="1"/>
  <c r="AH2152" i="1" s="1"/>
  <c r="C2153" i="1"/>
  <c r="Y2152" i="1"/>
  <c r="AJ2153" i="1"/>
  <c r="O2130" i="1" l="1"/>
  <c r="P2131" i="1" s="1"/>
  <c r="P2132" i="1" s="1"/>
  <c r="T2124" i="1"/>
  <c r="AF2124" i="1" s="1"/>
  <c r="S2125" i="1"/>
  <c r="L2133" i="1"/>
  <c r="M2132" i="1"/>
  <c r="N2132" i="1" s="1"/>
  <c r="G2131" i="1"/>
  <c r="F2131" i="1" s="1"/>
  <c r="O2131" i="1" s="1"/>
  <c r="AC2131" i="1"/>
  <c r="AE2131" i="1" s="1"/>
  <c r="Q2127" i="1"/>
  <c r="R2126" i="1"/>
  <c r="Z2153" i="1"/>
  <c r="AA2153" i="1" s="1"/>
  <c r="AH2153" i="1" s="1"/>
  <c r="I2154" i="1"/>
  <c r="H2154" i="1" s="1"/>
  <c r="Y2153" i="1"/>
  <c r="C2154" i="1"/>
  <c r="AJ2154" i="1"/>
  <c r="K2154" i="1"/>
  <c r="X2154" i="1"/>
  <c r="A2155" i="1"/>
  <c r="AB2158" i="1"/>
  <c r="P2133" i="1" l="1"/>
  <c r="G2132" i="1"/>
  <c r="F2132" i="1" s="1"/>
  <c r="O2132" i="1" s="1"/>
  <c r="AC2132" i="1"/>
  <c r="AE2132" i="1" s="1"/>
  <c r="M2133" i="1"/>
  <c r="N2133" i="1" s="1"/>
  <c r="L2134" i="1"/>
  <c r="J2131" i="1"/>
  <c r="Q2128" i="1"/>
  <c r="R2127" i="1"/>
  <c r="S2126" i="1"/>
  <c r="T2125" i="1"/>
  <c r="AF2125" i="1" s="1"/>
  <c r="A2156" i="1"/>
  <c r="K2155" i="1"/>
  <c r="X2155" i="1"/>
  <c r="Y2154" i="1"/>
  <c r="I2155" i="1"/>
  <c r="H2155" i="1" s="1"/>
  <c r="Z2154" i="1"/>
  <c r="AA2154" i="1" s="1"/>
  <c r="AH2154" i="1" s="1"/>
  <c r="C2155" i="1"/>
  <c r="AJ2155" i="1"/>
  <c r="AB2159" i="1"/>
  <c r="J2132" i="1" l="1"/>
  <c r="M2134" i="1"/>
  <c r="N2134" i="1" s="1"/>
  <c r="L2135" i="1"/>
  <c r="AC2133" i="1"/>
  <c r="AE2133" i="1" s="1"/>
  <c r="G2133" i="1"/>
  <c r="F2133" i="1" s="1"/>
  <c r="J2133" i="1" s="1"/>
  <c r="T2126" i="1"/>
  <c r="AF2126" i="1" s="1"/>
  <c r="S2127" i="1"/>
  <c r="Q2129" i="1"/>
  <c r="R2128" i="1"/>
  <c r="P2134" i="1"/>
  <c r="Z2155" i="1"/>
  <c r="AA2155" i="1" s="1"/>
  <c r="AH2155" i="1" s="1"/>
  <c r="AJ2156" i="1"/>
  <c r="I2156" i="1"/>
  <c r="H2156" i="1" s="1"/>
  <c r="Y2155" i="1"/>
  <c r="C2156" i="1"/>
  <c r="AB2160" i="1"/>
  <c r="K2156" i="1"/>
  <c r="X2156" i="1"/>
  <c r="A2157" i="1"/>
  <c r="O2133" i="1" l="1"/>
  <c r="T2127" i="1"/>
  <c r="AF2127" i="1" s="1"/>
  <c r="S2128" i="1"/>
  <c r="Q2130" i="1"/>
  <c r="R2129" i="1"/>
  <c r="M2135" i="1"/>
  <c r="N2135" i="1" s="1"/>
  <c r="P2135" i="1"/>
  <c r="L2136" i="1"/>
  <c r="AC2134" i="1"/>
  <c r="AE2134" i="1" s="1"/>
  <c r="G2134" i="1"/>
  <c r="F2134" i="1" s="1"/>
  <c r="J2134" i="1" s="1"/>
  <c r="Y2156" i="1"/>
  <c r="C2157" i="1"/>
  <c r="AJ2157" i="1"/>
  <c r="Z2156" i="1"/>
  <c r="AA2156" i="1" s="1"/>
  <c r="AH2156" i="1" s="1"/>
  <c r="I2157" i="1"/>
  <c r="H2157" i="1" s="1"/>
  <c r="K2157" i="1"/>
  <c r="A2158" i="1"/>
  <c r="X2157" i="1"/>
  <c r="AB2161" i="1"/>
  <c r="AC2135" i="1" l="1"/>
  <c r="AE2135" i="1" s="1"/>
  <c r="G2135" i="1"/>
  <c r="F2135" i="1" s="1"/>
  <c r="O2135" i="1" s="1"/>
  <c r="O2134" i="1"/>
  <c r="Q2131" i="1"/>
  <c r="R2130" i="1"/>
  <c r="L2137" i="1"/>
  <c r="P2136" i="1"/>
  <c r="M2136" i="1"/>
  <c r="N2136" i="1" s="1"/>
  <c r="T2128" i="1"/>
  <c r="AF2128" i="1" s="1"/>
  <c r="S2129" i="1"/>
  <c r="K2158" i="1"/>
  <c r="A2159" i="1"/>
  <c r="X2158" i="1"/>
  <c r="Z2157" i="1"/>
  <c r="AA2157" i="1" s="1"/>
  <c r="AH2157" i="1" s="1"/>
  <c r="C2158" i="1"/>
  <c r="Y2157" i="1"/>
  <c r="AJ2158" i="1"/>
  <c r="I2158" i="1"/>
  <c r="H2158" i="1" s="1"/>
  <c r="AB2162" i="1"/>
  <c r="J2135" i="1" l="1"/>
  <c r="T2129" i="1"/>
  <c r="AF2129" i="1" s="1"/>
  <c r="S2130" i="1"/>
  <c r="Q2132" i="1"/>
  <c r="R2131" i="1"/>
  <c r="AC2136" i="1"/>
  <c r="AE2136" i="1" s="1"/>
  <c r="G2136" i="1"/>
  <c r="F2136" i="1" s="1"/>
  <c r="O2136" i="1" s="1"/>
  <c r="M2137" i="1"/>
  <c r="N2137" i="1" s="1"/>
  <c r="P2137" i="1"/>
  <c r="L2138" i="1"/>
  <c r="AB2163" i="1"/>
  <c r="I2159" i="1"/>
  <c r="H2159" i="1" s="1"/>
  <c r="Z2158" i="1"/>
  <c r="AA2158" i="1" s="1"/>
  <c r="AH2158" i="1" s="1"/>
  <c r="C2159" i="1"/>
  <c r="Y2158" i="1"/>
  <c r="AJ2159" i="1"/>
  <c r="X2159" i="1"/>
  <c r="K2159" i="1"/>
  <c r="A2160" i="1"/>
  <c r="M2138" i="1" l="1"/>
  <c r="N2138" i="1" s="1"/>
  <c r="P2138" i="1"/>
  <c r="L2139" i="1"/>
  <c r="AC2137" i="1"/>
  <c r="AE2137" i="1" s="1"/>
  <c r="G2137" i="1"/>
  <c r="F2137" i="1" s="1"/>
  <c r="J2137" i="1" s="1"/>
  <c r="Q2133" i="1"/>
  <c r="R2132" i="1"/>
  <c r="T2130" i="1"/>
  <c r="S2131" i="1"/>
  <c r="J2136" i="1"/>
  <c r="C2160" i="1"/>
  <c r="Z2159" i="1"/>
  <c r="AJ2160" i="1"/>
  <c r="I2160" i="1"/>
  <c r="H2160" i="1" s="1"/>
  <c r="Y2159" i="1"/>
  <c r="AB2164" i="1"/>
  <c r="K2160" i="1"/>
  <c r="A2161" i="1"/>
  <c r="X2160" i="1"/>
  <c r="O2137" i="1" l="1"/>
  <c r="T2131" i="1"/>
  <c r="AF2131" i="1" s="1"/>
  <c r="S2132" i="1"/>
  <c r="L2140" i="1"/>
  <c r="P2139" i="1"/>
  <c r="M2139" i="1"/>
  <c r="N2139" i="1" s="1"/>
  <c r="AF2130" i="1"/>
  <c r="AA2130" i="1"/>
  <c r="AC2138" i="1"/>
  <c r="AE2138" i="1" s="1"/>
  <c r="G2138" i="1"/>
  <c r="F2138" i="1" s="1"/>
  <c r="O2138" i="1" s="1"/>
  <c r="Q2134" i="1"/>
  <c r="R2133" i="1"/>
  <c r="C2161" i="1"/>
  <c r="Y2160" i="1"/>
  <c r="AJ2161" i="1"/>
  <c r="I2161" i="1"/>
  <c r="H2161" i="1" s="1"/>
  <c r="Z2160" i="1"/>
  <c r="AA2160" i="1" s="1"/>
  <c r="AH2160" i="1" s="1"/>
  <c r="X2161" i="1"/>
  <c r="K2161" i="1"/>
  <c r="A2162" i="1"/>
  <c r="AB2165" i="1"/>
  <c r="AH2130" i="1" l="1"/>
  <c r="Q2135" i="1"/>
  <c r="R2134" i="1"/>
  <c r="AC2139" i="1"/>
  <c r="AE2139" i="1" s="1"/>
  <c r="G2139" i="1"/>
  <c r="F2139" i="1" s="1"/>
  <c r="O2139" i="1" s="1"/>
  <c r="M2140" i="1"/>
  <c r="N2140" i="1" s="1"/>
  <c r="P2140" i="1"/>
  <c r="L2141" i="1"/>
  <c r="J2138" i="1"/>
  <c r="S2133" i="1"/>
  <c r="T2132" i="1"/>
  <c r="AF2132" i="1" s="1"/>
  <c r="A2163" i="1"/>
  <c r="X2162" i="1"/>
  <c r="K2162" i="1"/>
  <c r="Z2161" i="1"/>
  <c r="AA2161" i="1" s="1"/>
  <c r="AH2161" i="1" s="1"/>
  <c r="I2162" i="1"/>
  <c r="H2162" i="1" s="1"/>
  <c r="Y2161" i="1"/>
  <c r="C2162" i="1"/>
  <c r="AJ2162" i="1"/>
  <c r="AB2166" i="1"/>
  <c r="J2139" i="1" l="1"/>
  <c r="G2140" i="1"/>
  <c r="F2140" i="1" s="1"/>
  <c r="J2140" i="1" s="1"/>
  <c r="AC2140" i="1"/>
  <c r="AE2140" i="1" s="1"/>
  <c r="T2133" i="1"/>
  <c r="AF2133" i="1" s="1"/>
  <c r="S2134" i="1"/>
  <c r="M2141" i="1"/>
  <c r="N2141" i="1" s="1"/>
  <c r="P2141" i="1"/>
  <c r="L2142" i="1"/>
  <c r="Q2136" i="1"/>
  <c r="R2135" i="1"/>
  <c r="AB2167" i="1"/>
  <c r="K2163" i="1"/>
  <c r="X2163" i="1"/>
  <c r="A2164" i="1"/>
  <c r="Y2162" i="1"/>
  <c r="C2163" i="1"/>
  <c r="AJ2163" i="1"/>
  <c r="Z2162" i="1"/>
  <c r="AA2162" i="1" s="1"/>
  <c r="AH2162" i="1" s="1"/>
  <c r="I2163" i="1"/>
  <c r="H2163" i="1" s="1"/>
  <c r="O2140" i="1" l="1"/>
  <c r="AC2141" i="1"/>
  <c r="AE2141" i="1" s="1"/>
  <c r="G2141" i="1"/>
  <c r="F2141" i="1" s="1"/>
  <c r="J2141" i="1" s="1"/>
  <c r="Q2137" i="1"/>
  <c r="R2136" i="1"/>
  <c r="S2135" i="1"/>
  <c r="T2134" i="1"/>
  <c r="AF2134" i="1" s="1"/>
  <c r="M2142" i="1"/>
  <c r="N2142" i="1" s="1"/>
  <c r="P2142" i="1"/>
  <c r="L2143" i="1"/>
  <c r="Z2163" i="1"/>
  <c r="AA2163" i="1" s="1"/>
  <c r="AH2163" i="1" s="1"/>
  <c r="C2164" i="1"/>
  <c r="Y2163" i="1"/>
  <c r="AJ2164" i="1"/>
  <c r="I2164" i="1"/>
  <c r="H2164" i="1" s="1"/>
  <c r="AB2168" i="1"/>
  <c r="A2165" i="1"/>
  <c r="X2164" i="1"/>
  <c r="K2164" i="1"/>
  <c r="O2141" i="1" l="1"/>
  <c r="S2136" i="1"/>
  <c r="T2135" i="1"/>
  <c r="AF2135" i="1" s="1"/>
  <c r="P2143" i="1"/>
  <c r="M2143" i="1"/>
  <c r="N2143" i="1" s="1"/>
  <c r="L2144" i="1"/>
  <c r="Q2138" i="1"/>
  <c r="R2137" i="1"/>
  <c r="G2142" i="1"/>
  <c r="F2142" i="1" s="1"/>
  <c r="O2142" i="1" s="1"/>
  <c r="AC2142" i="1"/>
  <c r="AE2142" i="1" s="1"/>
  <c r="K2165" i="1"/>
  <c r="X2165" i="1"/>
  <c r="A2166" i="1"/>
  <c r="AB2169" i="1"/>
  <c r="I2165" i="1"/>
  <c r="H2165" i="1" s="1"/>
  <c r="Z2164" i="1"/>
  <c r="AA2164" i="1" s="1"/>
  <c r="AH2164" i="1" s="1"/>
  <c r="C2165" i="1"/>
  <c r="AJ2165" i="1"/>
  <c r="Y2164" i="1"/>
  <c r="J2142" i="1" l="1"/>
  <c r="G2143" i="1"/>
  <c r="F2143" i="1" s="1"/>
  <c r="J2143" i="1" s="1"/>
  <c r="AC2143" i="1"/>
  <c r="AE2143" i="1" s="1"/>
  <c r="Q2139" i="1"/>
  <c r="R2138" i="1"/>
  <c r="S2137" i="1"/>
  <c r="T2136" i="1"/>
  <c r="AF2136" i="1" s="1"/>
  <c r="P2144" i="1"/>
  <c r="L2145" i="1"/>
  <c r="M2144" i="1"/>
  <c r="N2144" i="1" s="1"/>
  <c r="X2166" i="1"/>
  <c r="A2167" i="1"/>
  <c r="K2166" i="1"/>
  <c r="I2166" i="1"/>
  <c r="H2166" i="1" s="1"/>
  <c r="Y2165" i="1"/>
  <c r="C2166" i="1"/>
  <c r="AJ2166" i="1"/>
  <c r="Z2165" i="1"/>
  <c r="AA2165" i="1" s="1"/>
  <c r="AH2165" i="1" s="1"/>
  <c r="AB2170" i="1"/>
  <c r="O2143" i="1" l="1"/>
  <c r="T2137" i="1"/>
  <c r="AF2137" i="1" s="1"/>
  <c r="S2138" i="1"/>
  <c r="AC2144" i="1"/>
  <c r="AE2144" i="1" s="1"/>
  <c r="G2144" i="1"/>
  <c r="F2144" i="1" s="1"/>
  <c r="J2144" i="1" s="1"/>
  <c r="M2145" i="1"/>
  <c r="N2145" i="1" s="1"/>
  <c r="L2146" i="1"/>
  <c r="P2145" i="1"/>
  <c r="Q2140" i="1"/>
  <c r="R2139" i="1"/>
  <c r="A2168" i="1"/>
  <c r="X2167" i="1"/>
  <c r="K2167" i="1"/>
  <c r="AB2171" i="1"/>
  <c r="I2167" i="1"/>
  <c r="H2167" i="1" s="1"/>
  <c r="Z2166" i="1"/>
  <c r="AA2166" i="1" s="1"/>
  <c r="AH2166" i="1" s="1"/>
  <c r="C2167" i="1"/>
  <c r="Y2166" i="1"/>
  <c r="AJ2167" i="1"/>
  <c r="O2144" i="1" l="1"/>
  <c r="M2146" i="1"/>
  <c r="N2146" i="1" s="1"/>
  <c r="L2147" i="1"/>
  <c r="P2146" i="1"/>
  <c r="AC2145" i="1"/>
  <c r="AE2145" i="1" s="1"/>
  <c r="G2145" i="1"/>
  <c r="F2145" i="1" s="1"/>
  <c r="J2145" i="1" s="1"/>
  <c r="Q2141" i="1"/>
  <c r="R2140" i="1"/>
  <c r="T2138" i="1"/>
  <c r="AF2138" i="1" s="1"/>
  <c r="S2139" i="1"/>
  <c r="AB2172" i="1"/>
  <c r="K2168" i="1"/>
  <c r="X2168" i="1"/>
  <c r="A2169" i="1"/>
  <c r="AJ2168" i="1"/>
  <c r="Y2167" i="1"/>
  <c r="I2168" i="1"/>
  <c r="H2168" i="1" s="1"/>
  <c r="Z2167" i="1"/>
  <c r="AA2167" i="1" s="1"/>
  <c r="AH2167" i="1" s="1"/>
  <c r="C2168" i="1"/>
  <c r="O2145" i="1" l="1"/>
  <c r="S2140" i="1"/>
  <c r="T2139" i="1"/>
  <c r="AF2139" i="1" s="1"/>
  <c r="P2147" i="1"/>
  <c r="L2148" i="1"/>
  <c r="M2147" i="1"/>
  <c r="N2147" i="1" s="1"/>
  <c r="AC2146" i="1"/>
  <c r="AE2146" i="1" s="1"/>
  <c r="G2146" i="1"/>
  <c r="F2146" i="1" s="1"/>
  <c r="J2146" i="1" s="1"/>
  <c r="Q2142" i="1"/>
  <c r="R2141" i="1"/>
  <c r="Z2168" i="1"/>
  <c r="AA2168" i="1" s="1"/>
  <c r="AH2168" i="1" s="1"/>
  <c r="C2169" i="1"/>
  <c r="Y2168" i="1"/>
  <c r="AJ2169" i="1"/>
  <c r="I2169" i="1"/>
  <c r="H2169" i="1" s="1"/>
  <c r="AB2173" i="1"/>
  <c r="A2170" i="1"/>
  <c r="X2169" i="1"/>
  <c r="K2169" i="1"/>
  <c r="O2146" i="1" l="1"/>
  <c r="P2148" i="1"/>
  <c r="L2149" i="1"/>
  <c r="M2148" i="1"/>
  <c r="N2148" i="1" s="1"/>
  <c r="Q2143" i="1"/>
  <c r="R2142" i="1"/>
  <c r="G2147" i="1"/>
  <c r="F2147" i="1" s="1"/>
  <c r="J2147" i="1" s="1"/>
  <c r="AC2147" i="1"/>
  <c r="AE2147" i="1" s="1"/>
  <c r="T2140" i="1"/>
  <c r="AF2140" i="1" s="1"/>
  <c r="S2141" i="1"/>
  <c r="Y2169" i="1"/>
  <c r="AJ2170" i="1"/>
  <c r="I2170" i="1"/>
  <c r="H2170" i="1" s="1"/>
  <c r="Z2169" i="1"/>
  <c r="AA2169" i="1" s="1"/>
  <c r="AH2169" i="1" s="1"/>
  <c r="C2170" i="1"/>
  <c r="A2171" i="1"/>
  <c r="X2170" i="1"/>
  <c r="K2170" i="1"/>
  <c r="AB2174" i="1"/>
  <c r="O2147" i="1" l="1"/>
  <c r="Q2144" i="1"/>
  <c r="R2143" i="1"/>
  <c r="G2148" i="1"/>
  <c r="F2148" i="1" s="1"/>
  <c r="O2148" i="1" s="1"/>
  <c r="AC2148" i="1"/>
  <c r="AE2148" i="1" s="1"/>
  <c r="L2150" i="1"/>
  <c r="M2149" i="1"/>
  <c r="N2149" i="1" s="1"/>
  <c r="P2149" i="1"/>
  <c r="S2142" i="1"/>
  <c r="T2141" i="1"/>
  <c r="AF2141" i="1" s="1"/>
  <c r="Z2170" i="1"/>
  <c r="AA2170" i="1" s="1"/>
  <c r="AH2170" i="1" s="1"/>
  <c r="AJ2171" i="1"/>
  <c r="I2171" i="1"/>
  <c r="H2171" i="1" s="1"/>
  <c r="Y2170" i="1"/>
  <c r="C2171" i="1"/>
  <c r="AB2175" i="1"/>
  <c r="A2172" i="1"/>
  <c r="X2171" i="1"/>
  <c r="K2171" i="1"/>
  <c r="J2148" i="1" l="1"/>
  <c r="M2150" i="1"/>
  <c r="N2150" i="1" s="1"/>
  <c r="P2150" i="1"/>
  <c r="L2151" i="1"/>
  <c r="S2143" i="1"/>
  <c r="T2142" i="1"/>
  <c r="AF2142" i="1" s="1"/>
  <c r="Q2145" i="1"/>
  <c r="R2144" i="1"/>
  <c r="AC2149" i="1"/>
  <c r="AE2149" i="1" s="1"/>
  <c r="G2149" i="1"/>
  <c r="F2149" i="1" s="1"/>
  <c r="O2149" i="1" s="1"/>
  <c r="AB2176" i="1"/>
  <c r="C2172" i="1"/>
  <c r="Z2171" i="1"/>
  <c r="AA2171" i="1" s="1"/>
  <c r="AH2171" i="1" s="1"/>
  <c r="AJ2172" i="1"/>
  <c r="I2172" i="1"/>
  <c r="H2172" i="1" s="1"/>
  <c r="Y2171" i="1"/>
  <c r="X2172" i="1"/>
  <c r="A2173" i="1"/>
  <c r="K2172" i="1"/>
  <c r="J2149" i="1" l="1"/>
  <c r="T2143" i="1"/>
  <c r="AF2143" i="1" s="1"/>
  <c r="S2144" i="1"/>
  <c r="M2151" i="1"/>
  <c r="N2151" i="1" s="1"/>
  <c r="P2151" i="1"/>
  <c r="L2152" i="1"/>
  <c r="Q2146" i="1"/>
  <c r="R2145" i="1"/>
  <c r="AC2150" i="1"/>
  <c r="AE2150" i="1" s="1"/>
  <c r="G2150" i="1"/>
  <c r="F2150" i="1" s="1"/>
  <c r="J2150" i="1" s="1"/>
  <c r="C2173" i="1"/>
  <c r="Y2172" i="1"/>
  <c r="AJ2173" i="1"/>
  <c r="I2173" i="1"/>
  <c r="H2173" i="1" s="1"/>
  <c r="Z2172" i="1"/>
  <c r="AA2172" i="1" s="1"/>
  <c r="AH2172" i="1" s="1"/>
  <c r="AB2177" i="1"/>
  <c r="A2174" i="1"/>
  <c r="X2173" i="1"/>
  <c r="K2173" i="1"/>
  <c r="O2150" i="1" l="1"/>
  <c r="AC2151" i="1"/>
  <c r="AE2151" i="1" s="1"/>
  <c r="G2151" i="1"/>
  <c r="F2151" i="1" s="1"/>
  <c r="J2151" i="1" s="1"/>
  <c r="Q2147" i="1"/>
  <c r="R2146" i="1"/>
  <c r="T2144" i="1"/>
  <c r="AF2144" i="1" s="1"/>
  <c r="S2145" i="1"/>
  <c r="M2152" i="1"/>
  <c r="N2152" i="1" s="1"/>
  <c r="P2152" i="1"/>
  <c r="L2153" i="1"/>
  <c r="Z2173" i="1"/>
  <c r="AA2173" i="1" s="1"/>
  <c r="AH2173" i="1" s="1"/>
  <c r="C2174" i="1"/>
  <c r="AJ2174" i="1"/>
  <c r="I2174" i="1"/>
  <c r="H2174" i="1" s="1"/>
  <c r="Y2173" i="1"/>
  <c r="AB2178" i="1"/>
  <c r="X2174" i="1"/>
  <c r="A2175" i="1"/>
  <c r="K2174" i="1"/>
  <c r="O2151" i="1" l="1"/>
  <c r="S2146" i="1"/>
  <c r="T2145" i="1"/>
  <c r="AF2145" i="1" s="1"/>
  <c r="P2153" i="1"/>
  <c r="M2153" i="1"/>
  <c r="N2153" i="1" s="1"/>
  <c r="L2154" i="1"/>
  <c r="Q2148" i="1"/>
  <c r="R2147" i="1"/>
  <c r="AC2152" i="1"/>
  <c r="AE2152" i="1" s="1"/>
  <c r="G2152" i="1"/>
  <c r="F2152" i="1" s="1"/>
  <c r="J2152" i="1" s="1"/>
  <c r="Y2174" i="1"/>
  <c r="C2175" i="1"/>
  <c r="Z2174" i="1"/>
  <c r="AA2174" i="1" s="1"/>
  <c r="AH2174" i="1" s="1"/>
  <c r="AJ2175" i="1"/>
  <c r="I2175" i="1"/>
  <c r="H2175" i="1" s="1"/>
  <c r="AB2179" i="1"/>
  <c r="A2176" i="1"/>
  <c r="X2175" i="1"/>
  <c r="K2175" i="1"/>
  <c r="O2152" i="1" l="1"/>
  <c r="G2153" i="1"/>
  <c r="F2153" i="1" s="1"/>
  <c r="O2153" i="1" s="1"/>
  <c r="AC2153" i="1"/>
  <c r="AE2153" i="1" s="1"/>
  <c r="Q2149" i="1"/>
  <c r="R2148" i="1"/>
  <c r="S2147" i="1"/>
  <c r="T2146" i="1"/>
  <c r="AF2146" i="1" s="1"/>
  <c r="M2154" i="1"/>
  <c r="N2154" i="1" s="1"/>
  <c r="P2154" i="1"/>
  <c r="L2155" i="1"/>
  <c r="Y2175" i="1"/>
  <c r="C2176" i="1"/>
  <c r="AJ2176" i="1"/>
  <c r="Z2175" i="1"/>
  <c r="AA2175" i="1" s="1"/>
  <c r="AH2175" i="1" s="1"/>
  <c r="I2176" i="1"/>
  <c r="H2176" i="1" s="1"/>
  <c r="AB2180" i="1"/>
  <c r="X2176" i="1"/>
  <c r="K2176" i="1"/>
  <c r="A2177" i="1"/>
  <c r="J2153" i="1" l="1"/>
  <c r="S2148" i="1"/>
  <c r="T2147" i="1"/>
  <c r="AF2147" i="1" s="1"/>
  <c r="P2155" i="1"/>
  <c r="L2156" i="1"/>
  <c r="M2155" i="1"/>
  <c r="N2155" i="1" s="1"/>
  <c r="Q2150" i="1"/>
  <c r="R2149" i="1"/>
  <c r="AC2154" i="1"/>
  <c r="AE2154" i="1" s="1"/>
  <c r="G2154" i="1"/>
  <c r="F2154" i="1" s="1"/>
  <c r="J2154" i="1" s="1"/>
  <c r="X2177" i="1"/>
  <c r="A2178" i="1"/>
  <c r="K2177" i="1"/>
  <c r="Z2176" i="1"/>
  <c r="AA2176" i="1" s="1"/>
  <c r="AH2176" i="1" s="1"/>
  <c r="C2177" i="1"/>
  <c r="Y2176" i="1"/>
  <c r="AJ2177" i="1"/>
  <c r="I2177" i="1"/>
  <c r="H2177" i="1" s="1"/>
  <c r="AB2181" i="1"/>
  <c r="AC2155" i="1" l="1"/>
  <c r="AE2155" i="1" s="1"/>
  <c r="G2155" i="1"/>
  <c r="F2155" i="1" s="1"/>
  <c r="O2155" i="1" s="1"/>
  <c r="M2156" i="1"/>
  <c r="N2156" i="1" s="1"/>
  <c r="P2156" i="1"/>
  <c r="L2157" i="1"/>
  <c r="O2154" i="1"/>
  <c r="Q2151" i="1"/>
  <c r="R2150" i="1"/>
  <c r="T2148" i="1"/>
  <c r="AF2148" i="1" s="1"/>
  <c r="S2149" i="1"/>
  <c r="AB2182" i="1"/>
  <c r="K2178" i="1"/>
  <c r="X2178" i="1"/>
  <c r="A2179" i="1"/>
  <c r="C2178" i="1"/>
  <c r="Z2177" i="1"/>
  <c r="AA2177" i="1" s="1"/>
  <c r="AH2177" i="1" s="1"/>
  <c r="AJ2178" i="1"/>
  <c r="I2178" i="1"/>
  <c r="H2178" i="1" s="1"/>
  <c r="Y2177" i="1"/>
  <c r="J2155" i="1" l="1"/>
  <c r="L2158" i="1"/>
  <c r="M2157" i="1"/>
  <c r="N2157" i="1" s="1"/>
  <c r="P2157" i="1"/>
  <c r="S2150" i="1"/>
  <c r="T2149" i="1"/>
  <c r="AF2149" i="1" s="1"/>
  <c r="G2156" i="1"/>
  <c r="F2156" i="1" s="1"/>
  <c r="O2156" i="1" s="1"/>
  <c r="AC2156" i="1"/>
  <c r="AE2156" i="1" s="1"/>
  <c r="Q2152" i="1"/>
  <c r="R2151" i="1"/>
  <c r="Y2178" i="1"/>
  <c r="C2179" i="1"/>
  <c r="AJ2179" i="1"/>
  <c r="Z2178" i="1"/>
  <c r="AA2178" i="1" s="1"/>
  <c r="AH2178" i="1" s="1"/>
  <c r="I2179" i="1"/>
  <c r="H2179" i="1" s="1"/>
  <c r="X2179" i="1"/>
  <c r="K2179" i="1"/>
  <c r="A2180" i="1"/>
  <c r="AB2183" i="1"/>
  <c r="J2156" i="1" l="1"/>
  <c r="T2150" i="1"/>
  <c r="AF2150" i="1" s="1"/>
  <c r="S2151" i="1"/>
  <c r="Q2153" i="1"/>
  <c r="R2152" i="1"/>
  <c r="AC2157" i="1"/>
  <c r="AE2157" i="1" s="1"/>
  <c r="G2157" i="1"/>
  <c r="F2157" i="1" s="1"/>
  <c r="O2157" i="1" s="1"/>
  <c r="M2158" i="1"/>
  <c r="N2158" i="1" s="1"/>
  <c r="P2158" i="1"/>
  <c r="L2159" i="1"/>
  <c r="X2180" i="1"/>
  <c r="K2180" i="1"/>
  <c r="A2181" i="1"/>
  <c r="AB2184" i="1"/>
  <c r="C2180" i="1"/>
  <c r="Z2179" i="1"/>
  <c r="AA2179" i="1" s="1"/>
  <c r="AH2179" i="1" s="1"/>
  <c r="AJ2180" i="1"/>
  <c r="I2180" i="1"/>
  <c r="H2180" i="1" s="1"/>
  <c r="Y2179" i="1"/>
  <c r="J2157" i="1" l="1"/>
  <c r="M2159" i="1"/>
  <c r="N2159" i="1" s="1"/>
  <c r="L2160" i="1"/>
  <c r="P2159" i="1"/>
  <c r="Q2154" i="1"/>
  <c r="R2153" i="1"/>
  <c r="AC2158" i="1"/>
  <c r="AE2158" i="1" s="1"/>
  <c r="G2158" i="1"/>
  <c r="F2158" i="1" s="1"/>
  <c r="J2158" i="1" s="1"/>
  <c r="T2151" i="1"/>
  <c r="AF2151" i="1" s="1"/>
  <c r="S2152" i="1"/>
  <c r="X2181" i="1"/>
  <c r="K2181" i="1"/>
  <c r="A2182" i="1"/>
  <c r="AB2185" i="1"/>
  <c r="C2181" i="1"/>
  <c r="Y2180" i="1"/>
  <c r="AJ2181" i="1"/>
  <c r="I2181" i="1"/>
  <c r="H2181" i="1" s="1"/>
  <c r="Z2180" i="1"/>
  <c r="AA2180" i="1" s="1"/>
  <c r="AH2180" i="1" s="1"/>
  <c r="O2158" i="1" l="1"/>
  <c r="Q2155" i="1"/>
  <c r="R2154" i="1"/>
  <c r="T2152" i="1"/>
  <c r="AF2152" i="1" s="1"/>
  <c r="S2153" i="1"/>
  <c r="M2160" i="1"/>
  <c r="N2160" i="1" s="1"/>
  <c r="L2161" i="1"/>
  <c r="AC2159" i="1"/>
  <c r="AE2159" i="1" s="1"/>
  <c r="G2159" i="1"/>
  <c r="F2159" i="1" s="1"/>
  <c r="O2159" i="1" s="1"/>
  <c r="P2160" i="1" s="1"/>
  <c r="AB2186" i="1"/>
  <c r="Y2181" i="1"/>
  <c r="I2182" i="1"/>
  <c r="H2182" i="1" s="1"/>
  <c r="Z2181" i="1"/>
  <c r="AA2181" i="1" s="1"/>
  <c r="AH2181" i="1" s="1"/>
  <c r="C2182" i="1"/>
  <c r="AJ2182" i="1"/>
  <c r="K2182" i="1"/>
  <c r="X2182" i="1"/>
  <c r="A2183" i="1"/>
  <c r="J2159" i="1" l="1"/>
  <c r="G2160" i="1"/>
  <c r="F2160" i="1" s="1"/>
  <c r="J2160" i="1" s="1"/>
  <c r="AC2160" i="1"/>
  <c r="AE2160" i="1" s="1"/>
  <c r="T2153" i="1"/>
  <c r="AF2153" i="1" s="1"/>
  <c r="S2154" i="1"/>
  <c r="Q2156" i="1"/>
  <c r="R2155" i="1"/>
  <c r="M2161" i="1"/>
  <c r="N2161" i="1" s="1"/>
  <c r="L2162" i="1"/>
  <c r="P2161" i="1"/>
  <c r="P2162" i="1" s="1"/>
  <c r="X2183" i="1"/>
  <c r="K2183" i="1"/>
  <c r="A2184" i="1"/>
  <c r="AB2187" i="1"/>
  <c r="Z2182" i="1"/>
  <c r="AA2182" i="1" s="1"/>
  <c r="AH2182" i="1" s="1"/>
  <c r="C2183" i="1"/>
  <c r="Y2182" i="1"/>
  <c r="AJ2183" i="1"/>
  <c r="I2183" i="1"/>
  <c r="H2183" i="1" s="1"/>
  <c r="O2160" i="1" l="1"/>
  <c r="Q2157" i="1"/>
  <c r="R2156" i="1"/>
  <c r="S2155" i="1"/>
  <c r="T2154" i="1"/>
  <c r="AF2154" i="1" s="1"/>
  <c r="M2162" i="1"/>
  <c r="N2162" i="1" s="1"/>
  <c r="L2163" i="1"/>
  <c r="AC2161" i="1"/>
  <c r="AE2161" i="1" s="1"/>
  <c r="G2161" i="1"/>
  <c r="F2161" i="1" s="1"/>
  <c r="O2161" i="1" s="1"/>
  <c r="AB2188" i="1"/>
  <c r="K2184" i="1"/>
  <c r="X2184" i="1"/>
  <c r="A2185" i="1"/>
  <c r="AJ2184" i="1"/>
  <c r="Y2183" i="1"/>
  <c r="I2184" i="1"/>
  <c r="H2184" i="1" s="1"/>
  <c r="C2184" i="1"/>
  <c r="Z2183" i="1"/>
  <c r="AA2183" i="1" s="1"/>
  <c r="AH2183" i="1" s="1"/>
  <c r="J2161" i="1" l="1"/>
  <c r="G2162" i="1"/>
  <c r="F2162" i="1" s="1"/>
  <c r="J2162" i="1" s="1"/>
  <c r="AC2162" i="1"/>
  <c r="AE2162" i="1" s="1"/>
  <c r="T2155" i="1"/>
  <c r="AF2155" i="1" s="1"/>
  <c r="S2156" i="1"/>
  <c r="Q2158" i="1"/>
  <c r="R2157" i="1"/>
  <c r="M2163" i="1"/>
  <c r="N2163" i="1" s="1"/>
  <c r="L2164" i="1"/>
  <c r="P2163" i="1"/>
  <c r="X2185" i="1"/>
  <c r="K2185" i="1"/>
  <c r="A2186" i="1"/>
  <c r="Z2184" i="1"/>
  <c r="AA2184" i="1" s="1"/>
  <c r="AH2184" i="1" s="1"/>
  <c r="C2185" i="1"/>
  <c r="AJ2185" i="1"/>
  <c r="I2185" i="1"/>
  <c r="H2185" i="1" s="1"/>
  <c r="Y2184" i="1"/>
  <c r="AB2189" i="1"/>
  <c r="O2162" i="1" l="1"/>
  <c r="Q2159" i="1"/>
  <c r="R2158" i="1"/>
  <c r="T2156" i="1"/>
  <c r="AF2156" i="1" s="1"/>
  <c r="S2157" i="1"/>
  <c r="P2164" i="1"/>
  <c r="L2165" i="1"/>
  <c r="M2164" i="1"/>
  <c r="N2164" i="1" s="1"/>
  <c r="G2163" i="1"/>
  <c r="F2163" i="1" s="1"/>
  <c r="J2163" i="1" s="1"/>
  <c r="AC2163" i="1"/>
  <c r="AE2163" i="1" s="1"/>
  <c r="AB2190" i="1"/>
  <c r="Y2185" i="1"/>
  <c r="C2186" i="1"/>
  <c r="AJ2186" i="1"/>
  <c r="Z2185" i="1"/>
  <c r="AA2185" i="1" s="1"/>
  <c r="AH2185" i="1" s="1"/>
  <c r="I2186" i="1"/>
  <c r="H2186" i="1" s="1"/>
  <c r="X2186" i="1"/>
  <c r="K2186" i="1"/>
  <c r="A2187" i="1"/>
  <c r="O2163" i="1" l="1"/>
  <c r="T2157" i="1"/>
  <c r="AF2157" i="1" s="1"/>
  <c r="S2158" i="1"/>
  <c r="G2164" i="1"/>
  <c r="F2164" i="1" s="1"/>
  <c r="J2164" i="1" s="1"/>
  <c r="AC2164" i="1"/>
  <c r="AE2164" i="1" s="1"/>
  <c r="L2166" i="1"/>
  <c r="P2165" i="1"/>
  <c r="M2165" i="1"/>
  <c r="N2165" i="1" s="1"/>
  <c r="R2159" i="1"/>
  <c r="Q2160" i="1"/>
  <c r="AB2191" i="1"/>
  <c r="C2187" i="1"/>
  <c r="Z2186" i="1"/>
  <c r="AA2186" i="1" s="1"/>
  <c r="AH2186" i="1" s="1"/>
  <c r="AJ2187" i="1"/>
  <c r="I2187" i="1"/>
  <c r="H2187" i="1" s="1"/>
  <c r="Y2186" i="1"/>
  <c r="X2187" i="1"/>
  <c r="A2188" i="1"/>
  <c r="K2187" i="1"/>
  <c r="O2164" i="1" l="1"/>
  <c r="P2166" i="1"/>
  <c r="L2167" i="1"/>
  <c r="M2166" i="1"/>
  <c r="N2166" i="1" s="1"/>
  <c r="Q2161" i="1"/>
  <c r="R2160" i="1"/>
  <c r="S2159" i="1"/>
  <c r="T2158" i="1"/>
  <c r="AF2158" i="1" s="1"/>
  <c r="AC2165" i="1"/>
  <c r="AE2165" i="1" s="1"/>
  <c r="G2165" i="1"/>
  <c r="F2165" i="1" s="1"/>
  <c r="O2165" i="1" s="1"/>
  <c r="AB2192" i="1"/>
  <c r="A2189" i="1"/>
  <c r="X2188" i="1"/>
  <c r="K2188" i="1"/>
  <c r="Y2187" i="1"/>
  <c r="C2188" i="1"/>
  <c r="AJ2188" i="1"/>
  <c r="Z2187" i="1"/>
  <c r="AA2187" i="1" s="1"/>
  <c r="AH2187" i="1" s="1"/>
  <c r="I2188" i="1"/>
  <c r="H2188" i="1" s="1"/>
  <c r="Q2162" i="1" l="1"/>
  <c r="R2161" i="1"/>
  <c r="AC2166" i="1"/>
  <c r="AE2166" i="1" s="1"/>
  <c r="G2166" i="1"/>
  <c r="F2166" i="1" s="1"/>
  <c r="J2166" i="1" s="1"/>
  <c r="M2167" i="1"/>
  <c r="N2167" i="1" s="1"/>
  <c r="L2168" i="1"/>
  <c r="P2167" i="1"/>
  <c r="T2159" i="1"/>
  <c r="S2160" i="1"/>
  <c r="J2165" i="1"/>
  <c r="I2189" i="1"/>
  <c r="H2189" i="1" s="1"/>
  <c r="Y2188" i="1"/>
  <c r="C2189" i="1"/>
  <c r="Z2188" i="1"/>
  <c r="AA2188" i="1" s="1"/>
  <c r="AH2188" i="1" s="1"/>
  <c r="AJ2189" i="1"/>
  <c r="X2189" i="1"/>
  <c r="K2189" i="1"/>
  <c r="A2190" i="1"/>
  <c r="AB2193" i="1"/>
  <c r="L2169" i="1" l="1"/>
  <c r="M2168" i="1"/>
  <c r="N2168" i="1" s="1"/>
  <c r="P2168" i="1"/>
  <c r="AC2167" i="1"/>
  <c r="AE2167" i="1" s="1"/>
  <c r="G2167" i="1"/>
  <c r="F2167" i="1" s="1"/>
  <c r="J2167" i="1" s="1"/>
  <c r="AF2159" i="1"/>
  <c r="AA2159" i="1"/>
  <c r="S2161" i="1"/>
  <c r="T2160" i="1"/>
  <c r="AF2160" i="1" s="1"/>
  <c r="O2166" i="1"/>
  <c r="Q2163" i="1"/>
  <c r="R2162" i="1"/>
  <c r="X2190" i="1"/>
  <c r="K2190" i="1"/>
  <c r="A2191" i="1"/>
  <c r="AB2194" i="1"/>
  <c r="Z2189" i="1"/>
  <c r="AA2189" i="1" s="1"/>
  <c r="AH2189" i="1" s="1"/>
  <c r="I2190" i="1"/>
  <c r="H2190" i="1" s="1"/>
  <c r="Y2189" i="1"/>
  <c r="C2190" i="1"/>
  <c r="AJ2190" i="1"/>
  <c r="O2167" i="1" l="1"/>
  <c r="AH2159" i="1"/>
  <c r="Q2164" i="1"/>
  <c r="R2163" i="1"/>
  <c r="S2162" i="1"/>
  <c r="T2161" i="1"/>
  <c r="AF2161" i="1" s="1"/>
  <c r="AC2168" i="1"/>
  <c r="AE2168" i="1" s="1"/>
  <c r="G2168" i="1"/>
  <c r="F2168" i="1" s="1"/>
  <c r="O2168" i="1" s="1"/>
  <c r="M2169" i="1"/>
  <c r="N2169" i="1" s="1"/>
  <c r="P2169" i="1"/>
  <c r="L2170" i="1"/>
  <c r="AB2195" i="1"/>
  <c r="C2191" i="1"/>
  <c r="Z2190" i="1"/>
  <c r="AJ2191" i="1"/>
  <c r="Y2190" i="1"/>
  <c r="D2184" i="1" s="1"/>
  <c r="I2191" i="1"/>
  <c r="H2191" i="1" s="1"/>
  <c r="A2192" i="1"/>
  <c r="X2191" i="1"/>
  <c r="K2191" i="1"/>
  <c r="J2168" i="1" l="1"/>
  <c r="P2170" i="1"/>
  <c r="L2171" i="1"/>
  <c r="M2170" i="1"/>
  <c r="N2170" i="1" s="1"/>
  <c r="T2162" i="1"/>
  <c r="AF2162" i="1" s="1"/>
  <c r="S2163" i="1"/>
  <c r="AC2169" i="1"/>
  <c r="AE2169" i="1" s="1"/>
  <c r="G2169" i="1"/>
  <c r="F2169" i="1" s="1"/>
  <c r="J2169" i="1" s="1"/>
  <c r="Q2165" i="1"/>
  <c r="R2164" i="1"/>
  <c r="AJ2192" i="1"/>
  <c r="Z2191" i="1"/>
  <c r="AA2191" i="1" s="1"/>
  <c r="AH2191" i="1" s="1"/>
  <c r="I2192" i="1"/>
  <c r="H2192" i="1" s="1"/>
  <c r="Y2191" i="1"/>
  <c r="C2192" i="1"/>
  <c r="D2190" i="1"/>
  <c r="D1858" i="1"/>
  <c r="D1860" i="1"/>
  <c r="D1859" i="1"/>
  <c r="D1861" i="1"/>
  <c r="D1862" i="1"/>
  <c r="D1864" i="1"/>
  <c r="D1865" i="1"/>
  <c r="D1863" i="1"/>
  <c r="D1866" i="1"/>
  <c r="D1867" i="1"/>
  <c r="D1868" i="1"/>
  <c r="D1869" i="1"/>
  <c r="D1870" i="1"/>
  <c r="D1871" i="1"/>
  <c r="D1874" i="1"/>
  <c r="D1872" i="1"/>
  <c r="D1873" i="1"/>
  <c r="D1876" i="1"/>
  <c r="D1875" i="1"/>
  <c r="D1877" i="1"/>
  <c r="D1878" i="1"/>
  <c r="D1879" i="1"/>
  <c r="D1884" i="1"/>
  <c r="D1880" i="1"/>
  <c r="D1882" i="1"/>
  <c r="D1881" i="1"/>
  <c r="D1886" i="1"/>
  <c r="D1883" i="1"/>
  <c r="D1887" i="1"/>
  <c r="D1885" i="1"/>
  <c r="D1889" i="1"/>
  <c r="D1888" i="1"/>
  <c r="D1890" i="1"/>
  <c r="D1893" i="1"/>
  <c r="D1891" i="1"/>
  <c r="D1894" i="1"/>
  <c r="D1892" i="1"/>
  <c r="D1895" i="1"/>
  <c r="D1896" i="1"/>
  <c r="D1897" i="1"/>
  <c r="D1898" i="1"/>
  <c r="D1901" i="1"/>
  <c r="D1899" i="1"/>
  <c r="D1900" i="1"/>
  <c r="D1903" i="1"/>
  <c r="D1902" i="1"/>
  <c r="D1904" i="1"/>
  <c r="D1905" i="1"/>
  <c r="D1908" i="1"/>
  <c r="D1907" i="1"/>
  <c r="D1906" i="1"/>
  <c r="D1909" i="1"/>
  <c r="D1910" i="1"/>
  <c r="D1911" i="1"/>
  <c r="D1912" i="1"/>
  <c r="D1914" i="1"/>
  <c r="D1913" i="1"/>
  <c r="D1915" i="1"/>
  <c r="D1916" i="1"/>
  <c r="D1917" i="1"/>
  <c r="D1918" i="1"/>
  <c r="D1919" i="1"/>
  <c r="D1920" i="1"/>
  <c r="D1921" i="1"/>
  <c r="D1924" i="1"/>
  <c r="D1922" i="1"/>
  <c r="D1926" i="1"/>
  <c r="D1923" i="1"/>
  <c r="D1927" i="1"/>
  <c r="D1925" i="1"/>
  <c r="D1928" i="1"/>
  <c r="D1930" i="1"/>
  <c r="D1929" i="1"/>
  <c r="D1933" i="1"/>
  <c r="D1931" i="1"/>
  <c r="D1932" i="1"/>
  <c r="D1934" i="1"/>
  <c r="D1935" i="1"/>
  <c r="D1936" i="1"/>
  <c r="D1937" i="1"/>
  <c r="D1940" i="1"/>
  <c r="D1938" i="1"/>
  <c r="D1939" i="1"/>
  <c r="D1943" i="1"/>
  <c r="D1942" i="1"/>
  <c r="D1941" i="1"/>
  <c r="D1945" i="1"/>
  <c r="D1944" i="1"/>
  <c r="D1948" i="1"/>
  <c r="D1946" i="1"/>
  <c r="D1947" i="1"/>
  <c r="D1950" i="1"/>
  <c r="D1949" i="1"/>
  <c r="D1951" i="1"/>
  <c r="D1953" i="1"/>
  <c r="D1952" i="1"/>
  <c r="D1954" i="1"/>
  <c r="D1955" i="1"/>
  <c r="D1956" i="1"/>
  <c r="D1957" i="1"/>
  <c r="D1958" i="1"/>
  <c r="D1959" i="1"/>
  <c r="D1962" i="1"/>
  <c r="D1963" i="1"/>
  <c r="D1961" i="1"/>
  <c r="D1960" i="1"/>
  <c r="D1967" i="1"/>
  <c r="D1965" i="1"/>
  <c r="D1964" i="1"/>
  <c r="D1966" i="1"/>
  <c r="D1969" i="1"/>
  <c r="D1970" i="1"/>
  <c r="D1968" i="1"/>
  <c r="D1971" i="1"/>
  <c r="D1972" i="1"/>
  <c r="D1973" i="1"/>
  <c r="D1974" i="1"/>
  <c r="D1977" i="1"/>
  <c r="D1975" i="1"/>
  <c r="D1976" i="1"/>
  <c r="D1979" i="1"/>
  <c r="D1980" i="1"/>
  <c r="D1978" i="1"/>
  <c r="D1982" i="1"/>
  <c r="D1981" i="1"/>
  <c r="D1986" i="1"/>
  <c r="D1983" i="1"/>
  <c r="D1984" i="1"/>
  <c r="D1985" i="1"/>
  <c r="D1987" i="1"/>
  <c r="D1988" i="1"/>
  <c r="D1990" i="1"/>
  <c r="D1989" i="1"/>
  <c r="D1993" i="1"/>
  <c r="D1992" i="1"/>
  <c r="D1991" i="1"/>
  <c r="D1994" i="1"/>
  <c r="D1995" i="1"/>
  <c r="D1996" i="1"/>
  <c r="D1997" i="1"/>
  <c r="D1999" i="1"/>
  <c r="D2000" i="1"/>
  <c r="D1998" i="1"/>
  <c r="D2004" i="1"/>
  <c r="D2002" i="1"/>
  <c r="D2001" i="1"/>
  <c r="D2003" i="1"/>
  <c r="D2005" i="1"/>
  <c r="D2006" i="1"/>
  <c r="D2007" i="1"/>
  <c r="D2008" i="1"/>
  <c r="D2011" i="1"/>
  <c r="D2012" i="1"/>
  <c r="D2010" i="1"/>
  <c r="D2009" i="1"/>
  <c r="D2014" i="1"/>
  <c r="D2013" i="1"/>
  <c r="D2015" i="1"/>
  <c r="D2017" i="1"/>
  <c r="D2016" i="1"/>
  <c r="D2020" i="1"/>
  <c r="D2018" i="1"/>
  <c r="D2019" i="1"/>
  <c r="D2021" i="1"/>
  <c r="D2024" i="1"/>
  <c r="D2023" i="1"/>
  <c r="D2022" i="1"/>
  <c r="D2027" i="1"/>
  <c r="D2025" i="1"/>
  <c r="D2026" i="1"/>
  <c r="D2028" i="1"/>
  <c r="D2029" i="1"/>
  <c r="D2030" i="1"/>
  <c r="D2031" i="1"/>
  <c r="D2033" i="1"/>
  <c r="D2034" i="1"/>
  <c r="D2032" i="1"/>
  <c r="D2035" i="1"/>
  <c r="D2038" i="1"/>
  <c r="D2037" i="1"/>
  <c r="D2036" i="1"/>
  <c r="D2039" i="1"/>
  <c r="D2040" i="1"/>
  <c r="D2042" i="1"/>
  <c r="D2041" i="1"/>
  <c r="D2043" i="1"/>
  <c r="D2044" i="1"/>
  <c r="D2047" i="1"/>
  <c r="D2045" i="1"/>
  <c r="D2046" i="1"/>
  <c r="D2048" i="1"/>
  <c r="D2051" i="1"/>
  <c r="D2049" i="1"/>
  <c r="D2050" i="1"/>
  <c r="D2053" i="1"/>
  <c r="D2055" i="1"/>
  <c r="D2052" i="1"/>
  <c r="D2054" i="1"/>
  <c r="D2060" i="1"/>
  <c r="D2057" i="1"/>
  <c r="D2058" i="1"/>
  <c r="D2056" i="1"/>
  <c r="D2059" i="1"/>
  <c r="D2061" i="1"/>
  <c r="D2063" i="1"/>
  <c r="D2062" i="1"/>
  <c r="D2066" i="1"/>
  <c r="D2064" i="1"/>
  <c r="D2065" i="1"/>
  <c r="D2070" i="1"/>
  <c r="D2068" i="1"/>
  <c r="D2067" i="1"/>
  <c r="D2069" i="1"/>
  <c r="D2071" i="1"/>
  <c r="D2073" i="1"/>
  <c r="D2072" i="1"/>
  <c r="D2074" i="1"/>
  <c r="D2076" i="1"/>
  <c r="D2075" i="1"/>
  <c r="D2077" i="1"/>
  <c r="D2078" i="1"/>
  <c r="D2079" i="1"/>
  <c r="D2081" i="1"/>
  <c r="D2080" i="1"/>
  <c r="D2082" i="1"/>
  <c r="D2083" i="1"/>
  <c r="D2084" i="1"/>
  <c r="D2085" i="1"/>
  <c r="D2086" i="1"/>
  <c r="D2087" i="1"/>
  <c r="D2088" i="1"/>
  <c r="D2089" i="1"/>
  <c r="D2090" i="1"/>
  <c r="D2092" i="1"/>
  <c r="D2091" i="1"/>
  <c r="D2093" i="1"/>
  <c r="D2094" i="1"/>
  <c r="D2095" i="1"/>
  <c r="D2096" i="1"/>
  <c r="D2101" i="1"/>
  <c r="D2097" i="1"/>
  <c r="D2099" i="1"/>
  <c r="D2100" i="1"/>
  <c r="D2098" i="1"/>
  <c r="D2102" i="1"/>
  <c r="D2105" i="1"/>
  <c r="D2103" i="1"/>
  <c r="D2108" i="1"/>
  <c r="D2106" i="1"/>
  <c r="D2104" i="1"/>
  <c r="D2107" i="1"/>
  <c r="D2111" i="1"/>
  <c r="D2113" i="1"/>
  <c r="D2109" i="1"/>
  <c r="D2110" i="1"/>
  <c r="D2112" i="1"/>
  <c r="D2115" i="1"/>
  <c r="D2114" i="1"/>
  <c r="D2116" i="1"/>
  <c r="D2119" i="1"/>
  <c r="D2117" i="1"/>
  <c r="D2118" i="1"/>
  <c r="D2121" i="1"/>
  <c r="D2120" i="1"/>
  <c r="D2122" i="1"/>
  <c r="D2123" i="1"/>
  <c r="D2124" i="1"/>
  <c r="D2126" i="1"/>
  <c r="D2127" i="1"/>
  <c r="D2125" i="1"/>
  <c r="D2128" i="1"/>
  <c r="D2132" i="1"/>
  <c r="D2130" i="1"/>
  <c r="D2131" i="1"/>
  <c r="D2129" i="1"/>
  <c r="D2134" i="1"/>
  <c r="D2136" i="1"/>
  <c r="D2135" i="1"/>
  <c r="D2133" i="1"/>
  <c r="D2138" i="1"/>
  <c r="D2140" i="1"/>
  <c r="D2137" i="1"/>
  <c r="D2139" i="1"/>
  <c r="D2141" i="1"/>
  <c r="D2143" i="1"/>
  <c r="D2142" i="1"/>
  <c r="D2144" i="1"/>
  <c r="D2146" i="1"/>
  <c r="D2145" i="1"/>
  <c r="D2149" i="1"/>
  <c r="D2147" i="1"/>
  <c r="D2148" i="1"/>
  <c r="D2151" i="1"/>
  <c r="D2150" i="1"/>
  <c r="D2153" i="1"/>
  <c r="D2152" i="1"/>
  <c r="D2155" i="1"/>
  <c r="D2154" i="1"/>
  <c r="D2156" i="1"/>
  <c r="D2159" i="1"/>
  <c r="D2158" i="1"/>
  <c r="D2157" i="1"/>
  <c r="D2161" i="1"/>
  <c r="D2163" i="1"/>
  <c r="D2160" i="1"/>
  <c r="D2162" i="1"/>
  <c r="D2165" i="1"/>
  <c r="D2167" i="1"/>
  <c r="D2166" i="1"/>
  <c r="D2164" i="1"/>
  <c r="D2168" i="1"/>
  <c r="D2170" i="1"/>
  <c r="D2173" i="1"/>
  <c r="D2169" i="1"/>
  <c r="D2172" i="1"/>
  <c r="D2171" i="1"/>
  <c r="D2175" i="1"/>
  <c r="D2174" i="1"/>
  <c r="D2176" i="1"/>
  <c r="D2179" i="1"/>
  <c r="D2178" i="1"/>
  <c r="D2177" i="1"/>
  <c r="D2182" i="1"/>
  <c r="D2181" i="1"/>
  <c r="D2180" i="1"/>
  <c r="D2183" i="1"/>
  <c r="D2188" i="1"/>
  <c r="D2186" i="1"/>
  <c r="AB2196" i="1"/>
  <c r="D2187" i="1"/>
  <c r="E2184" i="1"/>
  <c r="D2189" i="1"/>
  <c r="E2191" i="1"/>
  <c r="X2192" i="1"/>
  <c r="K2192" i="1"/>
  <c r="A2193" i="1"/>
  <c r="D2185" i="1"/>
  <c r="O2169" i="1" l="1"/>
  <c r="S2164" i="1"/>
  <c r="U2164" i="1" s="1"/>
  <c r="T2163" i="1"/>
  <c r="AF2163" i="1" s="1"/>
  <c r="Q2166" i="1"/>
  <c r="R2165" i="1"/>
  <c r="AC2170" i="1"/>
  <c r="AE2170" i="1" s="1"/>
  <c r="G2170" i="1"/>
  <c r="F2170" i="1" s="1"/>
  <c r="J2170" i="1" s="1"/>
  <c r="P2171" i="1"/>
  <c r="L2172" i="1"/>
  <c r="M2171" i="1"/>
  <c r="N2171" i="1" s="1"/>
  <c r="E2181" i="1"/>
  <c r="E2170" i="1"/>
  <c r="U2159" i="1"/>
  <c r="E2159" i="1"/>
  <c r="V2159" i="1" s="1"/>
  <c r="U2148" i="1"/>
  <c r="E2148" i="1"/>
  <c r="V2148" i="1" s="1"/>
  <c r="U2141" i="1"/>
  <c r="E2141" i="1"/>
  <c r="V2141" i="1" s="1"/>
  <c r="U2132" i="1"/>
  <c r="E2132" i="1"/>
  <c r="V2132" i="1" s="1"/>
  <c r="U2119" i="1"/>
  <c r="E2119" i="1"/>
  <c r="V2119" i="1" s="1"/>
  <c r="U2108" i="1"/>
  <c r="E2108" i="1"/>
  <c r="V2108" i="1" s="1"/>
  <c r="U2093" i="1"/>
  <c r="E2093" i="1"/>
  <c r="V2093" i="1" s="1"/>
  <c r="U2077" i="1"/>
  <c r="E2077" i="1"/>
  <c r="V2077" i="1" s="1"/>
  <c r="U2064" i="1"/>
  <c r="E2064" i="1"/>
  <c r="V2064" i="1" s="1"/>
  <c r="U2051" i="1"/>
  <c r="E2051" i="1"/>
  <c r="V2051" i="1" s="1"/>
  <c r="U2037" i="1"/>
  <c r="E2037" i="1"/>
  <c r="V2037" i="1" s="1"/>
  <c r="U2027" i="1"/>
  <c r="E2027" i="1"/>
  <c r="V2027" i="1" s="1"/>
  <c r="U2014" i="1"/>
  <c r="E2014" i="1"/>
  <c r="V2014" i="1" s="1"/>
  <c r="U2004" i="1"/>
  <c r="E2004" i="1"/>
  <c r="V2004" i="1" s="1"/>
  <c r="U1990" i="1"/>
  <c r="E1990" i="1"/>
  <c r="V1990" i="1" s="1"/>
  <c r="U1976" i="1"/>
  <c r="E1976" i="1"/>
  <c r="V1976" i="1" s="1"/>
  <c r="U1970" i="1"/>
  <c r="E1970" i="1"/>
  <c r="V1970" i="1" s="1"/>
  <c r="U1957" i="1"/>
  <c r="E1957" i="1"/>
  <c r="V1957" i="1" s="1"/>
  <c r="U1944" i="1"/>
  <c r="E1944" i="1"/>
  <c r="V1944" i="1" s="1"/>
  <c r="U1932" i="1"/>
  <c r="E1932" i="1"/>
  <c r="V1932" i="1" s="1"/>
  <c r="U1921" i="1"/>
  <c r="E1921" i="1"/>
  <c r="V1921" i="1" s="1"/>
  <c r="U1909" i="1"/>
  <c r="E1909" i="1"/>
  <c r="V1909" i="1" s="1"/>
  <c r="U1900" i="1"/>
  <c r="E1900" i="1"/>
  <c r="V1900" i="1" s="1"/>
  <c r="U1894" i="1"/>
  <c r="E1894" i="1"/>
  <c r="V1894" i="1" s="1"/>
  <c r="U1880" i="1"/>
  <c r="E1880" i="1"/>
  <c r="V1880" i="1" s="1"/>
  <c r="U1872" i="1"/>
  <c r="E1872" i="1"/>
  <c r="V1872" i="1" s="1"/>
  <c r="U1863" i="1"/>
  <c r="E1863" i="1"/>
  <c r="V1863" i="1" s="1"/>
  <c r="I2193" i="1"/>
  <c r="H2193" i="1" s="1"/>
  <c r="Y2192" i="1"/>
  <c r="C2193" i="1"/>
  <c r="Z2192" i="1"/>
  <c r="AA2192" i="1" s="1"/>
  <c r="AH2192" i="1" s="1"/>
  <c r="AJ2193" i="1"/>
  <c r="E2188" i="1"/>
  <c r="E2182" i="1"/>
  <c r="E2176" i="1"/>
  <c r="E2172" i="1"/>
  <c r="E2168" i="1"/>
  <c r="E2165" i="1"/>
  <c r="U2161" i="1"/>
  <c r="E2161" i="1"/>
  <c r="V2161" i="1" s="1"/>
  <c r="U2156" i="1"/>
  <c r="E2156" i="1"/>
  <c r="V2156" i="1" s="1"/>
  <c r="U2153" i="1"/>
  <c r="E2153" i="1"/>
  <c r="V2153" i="1" s="1"/>
  <c r="U2147" i="1"/>
  <c r="E2147" i="1"/>
  <c r="V2147" i="1" s="1"/>
  <c r="U2144" i="1"/>
  <c r="E2144" i="1"/>
  <c r="V2144" i="1" s="1"/>
  <c r="U2139" i="1"/>
  <c r="E2139" i="1"/>
  <c r="V2139" i="1" s="1"/>
  <c r="U2133" i="1"/>
  <c r="E2133" i="1"/>
  <c r="V2133" i="1" s="1"/>
  <c r="U2129" i="1"/>
  <c r="E2129" i="1"/>
  <c r="V2129" i="1" s="1"/>
  <c r="U2128" i="1"/>
  <c r="E2128" i="1"/>
  <c r="V2128" i="1" s="1"/>
  <c r="U2124" i="1"/>
  <c r="E2124" i="1"/>
  <c r="V2124" i="1" s="1"/>
  <c r="U2121" i="1"/>
  <c r="E2121" i="1"/>
  <c r="V2121" i="1" s="1"/>
  <c r="U2116" i="1"/>
  <c r="E2116" i="1"/>
  <c r="V2116" i="1" s="1"/>
  <c r="U2110" i="1"/>
  <c r="E2110" i="1"/>
  <c r="V2110" i="1" s="1"/>
  <c r="U2107" i="1"/>
  <c r="E2107" i="1"/>
  <c r="V2107" i="1" s="1"/>
  <c r="U2103" i="1"/>
  <c r="E2103" i="1"/>
  <c r="V2103" i="1" s="1"/>
  <c r="U2100" i="1"/>
  <c r="E2100" i="1"/>
  <c r="V2100" i="1" s="1"/>
  <c r="U2096" i="1"/>
  <c r="E2096" i="1"/>
  <c r="V2096" i="1" s="1"/>
  <c r="U2091" i="1"/>
  <c r="E2091" i="1"/>
  <c r="V2091" i="1" s="1"/>
  <c r="U2088" i="1"/>
  <c r="E2088" i="1"/>
  <c r="V2088" i="1" s="1"/>
  <c r="U2084" i="1"/>
  <c r="E2084" i="1"/>
  <c r="V2084" i="1" s="1"/>
  <c r="U2081" i="1"/>
  <c r="E2081" i="1"/>
  <c r="V2081" i="1" s="1"/>
  <c r="U2075" i="1"/>
  <c r="E2075" i="1"/>
  <c r="V2075" i="1" s="1"/>
  <c r="U2073" i="1"/>
  <c r="E2073" i="1"/>
  <c r="V2073" i="1" s="1"/>
  <c r="U2068" i="1"/>
  <c r="E2068" i="1"/>
  <c r="V2068" i="1" s="1"/>
  <c r="U2066" i="1"/>
  <c r="E2066" i="1"/>
  <c r="V2066" i="1" s="1"/>
  <c r="U2059" i="1"/>
  <c r="E2059" i="1"/>
  <c r="V2059" i="1" s="1"/>
  <c r="U2060" i="1"/>
  <c r="E2060" i="1"/>
  <c r="V2060" i="1" s="1"/>
  <c r="U2053" i="1"/>
  <c r="E2053" i="1"/>
  <c r="V2053" i="1" s="1"/>
  <c r="U2048" i="1"/>
  <c r="E2048" i="1"/>
  <c r="V2048" i="1" s="1"/>
  <c r="U2044" i="1"/>
  <c r="E2044" i="1"/>
  <c r="V2044" i="1" s="1"/>
  <c r="U2040" i="1"/>
  <c r="E2040" i="1"/>
  <c r="V2040" i="1" s="1"/>
  <c r="U2038" i="1"/>
  <c r="E2038" i="1"/>
  <c r="V2038" i="1" s="1"/>
  <c r="U2033" i="1"/>
  <c r="E2033" i="1"/>
  <c r="V2033" i="1" s="1"/>
  <c r="U2028" i="1"/>
  <c r="E2028" i="1"/>
  <c r="V2028" i="1" s="1"/>
  <c r="U2022" i="1"/>
  <c r="E2022" i="1"/>
  <c r="V2022" i="1" s="1"/>
  <c r="U2019" i="1"/>
  <c r="E2019" i="1"/>
  <c r="V2019" i="1" s="1"/>
  <c r="U2017" i="1"/>
  <c r="E2017" i="1"/>
  <c r="V2017" i="1" s="1"/>
  <c r="U2009" i="1"/>
  <c r="E2009" i="1"/>
  <c r="V2009" i="1" s="1"/>
  <c r="U2008" i="1"/>
  <c r="E2008" i="1"/>
  <c r="V2008" i="1" s="1"/>
  <c r="U2003" i="1"/>
  <c r="E2003" i="1"/>
  <c r="V2003" i="1" s="1"/>
  <c r="U1998" i="1"/>
  <c r="E1998" i="1"/>
  <c r="V1998" i="1" s="1"/>
  <c r="U1996" i="1"/>
  <c r="E1996" i="1"/>
  <c r="V1996" i="1" s="1"/>
  <c r="U1992" i="1"/>
  <c r="E1992" i="1"/>
  <c r="V1992" i="1" s="1"/>
  <c r="U1988" i="1"/>
  <c r="E1988" i="1"/>
  <c r="V1988" i="1" s="1"/>
  <c r="U1983" i="1"/>
  <c r="E1983" i="1"/>
  <c r="V1983" i="1" s="1"/>
  <c r="U1978" i="1"/>
  <c r="E1978" i="1"/>
  <c r="V1978" i="1" s="1"/>
  <c r="U1975" i="1"/>
  <c r="E1975" i="1"/>
  <c r="V1975" i="1" s="1"/>
  <c r="U1972" i="1"/>
  <c r="E1972" i="1"/>
  <c r="V1972" i="1" s="1"/>
  <c r="U1969" i="1"/>
  <c r="E1969" i="1"/>
  <c r="V1969" i="1" s="1"/>
  <c r="U1967" i="1"/>
  <c r="E1967" i="1"/>
  <c r="V1967" i="1" s="1"/>
  <c r="U1962" i="1"/>
  <c r="E1962" i="1"/>
  <c r="V1962" i="1" s="1"/>
  <c r="U1956" i="1"/>
  <c r="E1956" i="1"/>
  <c r="V1956" i="1" s="1"/>
  <c r="U1953" i="1"/>
  <c r="E1953" i="1"/>
  <c r="V1953" i="1" s="1"/>
  <c r="U1947" i="1"/>
  <c r="E1947" i="1"/>
  <c r="V1947" i="1" s="1"/>
  <c r="U1945" i="1"/>
  <c r="E1945" i="1"/>
  <c r="V1945" i="1" s="1"/>
  <c r="U1939" i="1"/>
  <c r="E1939" i="1"/>
  <c r="V1939" i="1" s="1"/>
  <c r="U1936" i="1"/>
  <c r="E1936" i="1"/>
  <c r="V1936" i="1" s="1"/>
  <c r="U1931" i="1"/>
  <c r="E1931" i="1"/>
  <c r="V1931" i="1" s="1"/>
  <c r="U1928" i="1"/>
  <c r="E1928" i="1"/>
  <c r="V1928" i="1" s="1"/>
  <c r="U1926" i="1"/>
  <c r="E1926" i="1"/>
  <c r="V1926" i="1" s="1"/>
  <c r="U1920" i="1"/>
  <c r="E1920" i="1"/>
  <c r="V1920" i="1" s="1"/>
  <c r="U1916" i="1"/>
  <c r="E1916" i="1"/>
  <c r="V1916" i="1" s="1"/>
  <c r="U1912" i="1"/>
  <c r="E1912" i="1"/>
  <c r="V1912" i="1" s="1"/>
  <c r="U1906" i="1"/>
  <c r="E1906" i="1"/>
  <c r="V1906" i="1" s="1"/>
  <c r="U1904" i="1"/>
  <c r="E1904" i="1"/>
  <c r="V1904" i="1" s="1"/>
  <c r="U1899" i="1"/>
  <c r="E1899" i="1"/>
  <c r="V1899" i="1" s="1"/>
  <c r="U1896" i="1"/>
  <c r="E1896" i="1"/>
  <c r="V1896" i="1" s="1"/>
  <c r="U1891" i="1"/>
  <c r="E1891" i="1"/>
  <c r="V1891" i="1" s="1"/>
  <c r="U1889" i="1"/>
  <c r="E1889" i="1"/>
  <c r="V1889" i="1" s="1"/>
  <c r="U1886" i="1"/>
  <c r="E1886" i="1"/>
  <c r="V1886" i="1" s="1"/>
  <c r="U1884" i="1"/>
  <c r="E1884" i="1"/>
  <c r="V1884" i="1" s="1"/>
  <c r="U1875" i="1"/>
  <c r="E1875" i="1"/>
  <c r="V1875" i="1" s="1"/>
  <c r="U1874" i="1"/>
  <c r="E1874" i="1"/>
  <c r="V1874" i="1" s="1"/>
  <c r="U1868" i="1"/>
  <c r="E1868" i="1"/>
  <c r="V1868" i="1" s="1"/>
  <c r="U1865" i="1"/>
  <c r="E1865" i="1"/>
  <c r="V1865" i="1" s="1"/>
  <c r="U1859" i="1"/>
  <c r="E1859" i="1"/>
  <c r="V1859" i="1" s="1"/>
  <c r="E2186" i="1"/>
  <c r="E2179" i="1"/>
  <c r="U2163" i="1"/>
  <c r="E2163" i="1"/>
  <c r="V2163" i="1" s="1"/>
  <c r="U2146" i="1"/>
  <c r="E2146" i="1"/>
  <c r="V2146" i="1" s="1"/>
  <c r="U2134" i="1"/>
  <c r="E2134" i="1"/>
  <c r="V2134" i="1" s="1"/>
  <c r="U2126" i="1"/>
  <c r="E2126" i="1"/>
  <c r="V2126" i="1" s="1"/>
  <c r="U2112" i="1"/>
  <c r="E2112" i="1"/>
  <c r="V2112" i="1" s="1"/>
  <c r="U2098" i="1"/>
  <c r="E2098" i="1"/>
  <c r="V2098" i="1" s="1"/>
  <c r="U2089" i="1"/>
  <c r="E2089" i="1"/>
  <c r="V2089" i="1" s="1"/>
  <c r="U2080" i="1"/>
  <c r="E2080" i="1"/>
  <c r="V2080" i="1" s="1"/>
  <c r="U2067" i="1"/>
  <c r="E2067" i="1"/>
  <c r="V2067" i="1" s="1"/>
  <c r="U2057" i="1"/>
  <c r="E2057" i="1"/>
  <c r="V2057" i="1" s="1"/>
  <c r="U2047" i="1"/>
  <c r="E2047" i="1"/>
  <c r="V2047" i="1" s="1"/>
  <c r="U2034" i="1"/>
  <c r="E2034" i="1"/>
  <c r="V2034" i="1" s="1"/>
  <c r="U2021" i="1"/>
  <c r="E2021" i="1"/>
  <c r="V2021" i="1" s="1"/>
  <c r="U2011" i="1"/>
  <c r="E2011" i="1"/>
  <c r="V2011" i="1" s="1"/>
  <c r="U1997" i="1"/>
  <c r="E1997" i="1"/>
  <c r="V1997" i="1" s="1"/>
  <c r="U1984" i="1"/>
  <c r="E1984" i="1"/>
  <c r="V1984" i="1" s="1"/>
  <c r="U1973" i="1"/>
  <c r="E1973" i="1"/>
  <c r="V1973" i="1" s="1"/>
  <c r="U1963" i="1"/>
  <c r="E1963" i="1"/>
  <c r="V1963" i="1" s="1"/>
  <c r="U1950" i="1"/>
  <c r="E1950" i="1"/>
  <c r="V1950" i="1" s="1"/>
  <c r="U1937" i="1"/>
  <c r="E1937" i="1"/>
  <c r="V1937" i="1" s="1"/>
  <c r="U1923" i="1"/>
  <c r="E1923" i="1"/>
  <c r="V1923" i="1" s="1"/>
  <c r="U1914" i="1"/>
  <c r="E1914" i="1"/>
  <c r="V1914" i="1" s="1"/>
  <c r="U1883" i="1"/>
  <c r="E1883" i="1"/>
  <c r="V1883" i="1" s="1"/>
  <c r="E2187" i="1"/>
  <c r="E2183" i="1"/>
  <c r="E2177" i="1"/>
  <c r="E2174" i="1"/>
  <c r="E2169" i="1"/>
  <c r="E2164" i="1"/>
  <c r="V2164" i="1" s="1"/>
  <c r="U2162" i="1"/>
  <c r="E2162" i="1"/>
  <c r="V2162" i="1" s="1"/>
  <c r="U2157" i="1"/>
  <c r="E2157" i="1"/>
  <c r="V2157" i="1" s="1"/>
  <c r="U2154" i="1"/>
  <c r="E2154" i="1"/>
  <c r="V2154" i="1" s="1"/>
  <c r="U2150" i="1"/>
  <c r="E2150" i="1"/>
  <c r="V2150" i="1" s="1"/>
  <c r="U2149" i="1"/>
  <c r="E2149" i="1"/>
  <c r="V2149" i="1" s="1"/>
  <c r="U2142" i="1"/>
  <c r="E2142" i="1"/>
  <c r="V2142" i="1" s="1"/>
  <c r="U2137" i="1"/>
  <c r="E2137" i="1"/>
  <c r="V2137" i="1" s="1"/>
  <c r="U2135" i="1"/>
  <c r="E2135" i="1"/>
  <c r="V2135" i="1" s="1"/>
  <c r="U2131" i="1"/>
  <c r="E2131" i="1"/>
  <c r="V2131" i="1" s="1"/>
  <c r="U2125" i="1"/>
  <c r="E2125" i="1"/>
  <c r="V2125" i="1" s="1"/>
  <c r="U2123" i="1"/>
  <c r="E2123" i="1"/>
  <c r="V2123" i="1" s="1"/>
  <c r="U2118" i="1"/>
  <c r="E2118" i="1"/>
  <c r="V2118" i="1" s="1"/>
  <c r="U2114" i="1"/>
  <c r="E2114" i="1"/>
  <c r="V2114" i="1" s="1"/>
  <c r="U2109" i="1"/>
  <c r="E2109" i="1"/>
  <c r="V2109" i="1" s="1"/>
  <c r="U2104" i="1"/>
  <c r="E2104" i="1"/>
  <c r="V2104" i="1" s="1"/>
  <c r="U2105" i="1"/>
  <c r="E2105" i="1"/>
  <c r="V2105" i="1" s="1"/>
  <c r="U2099" i="1"/>
  <c r="E2099" i="1"/>
  <c r="V2099" i="1" s="1"/>
  <c r="U2095" i="1"/>
  <c r="E2095" i="1"/>
  <c r="V2095" i="1" s="1"/>
  <c r="U2092" i="1"/>
  <c r="E2092" i="1"/>
  <c r="V2092" i="1" s="1"/>
  <c r="U2087" i="1"/>
  <c r="E2087" i="1"/>
  <c r="V2087" i="1" s="1"/>
  <c r="U2083" i="1"/>
  <c r="E2083" i="1"/>
  <c r="V2083" i="1" s="1"/>
  <c r="U2079" i="1"/>
  <c r="E2079" i="1"/>
  <c r="V2079" i="1" s="1"/>
  <c r="U2076" i="1"/>
  <c r="E2076" i="1"/>
  <c r="V2076" i="1" s="1"/>
  <c r="U2071" i="1"/>
  <c r="E2071" i="1"/>
  <c r="V2071" i="1" s="1"/>
  <c r="U2070" i="1"/>
  <c r="E2070" i="1"/>
  <c r="V2070" i="1" s="1"/>
  <c r="U2062" i="1"/>
  <c r="E2062" i="1"/>
  <c r="V2062" i="1" s="1"/>
  <c r="U2056" i="1"/>
  <c r="E2056" i="1"/>
  <c r="V2056" i="1" s="1"/>
  <c r="U2054" i="1"/>
  <c r="E2054" i="1"/>
  <c r="V2054" i="1" s="1"/>
  <c r="U2050" i="1"/>
  <c r="E2050" i="1"/>
  <c r="V2050" i="1" s="1"/>
  <c r="U2046" i="1"/>
  <c r="E2046" i="1"/>
  <c r="V2046" i="1" s="1"/>
  <c r="U2043" i="1"/>
  <c r="E2043" i="1"/>
  <c r="V2043" i="1" s="1"/>
  <c r="U2039" i="1"/>
  <c r="E2039" i="1"/>
  <c r="V2039" i="1" s="1"/>
  <c r="U2035" i="1"/>
  <c r="E2035" i="1"/>
  <c r="V2035" i="1" s="1"/>
  <c r="U2031" i="1"/>
  <c r="E2031" i="1"/>
  <c r="V2031" i="1" s="1"/>
  <c r="U2026" i="1"/>
  <c r="E2026" i="1"/>
  <c r="V2026" i="1" s="1"/>
  <c r="U2023" i="1"/>
  <c r="E2023" i="1"/>
  <c r="V2023" i="1" s="1"/>
  <c r="U2018" i="1"/>
  <c r="E2018" i="1"/>
  <c r="V2018" i="1" s="1"/>
  <c r="U2015" i="1"/>
  <c r="E2015" i="1"/>
  <c r="V2015" i="1" s="1"/>
  <c r="U2010" i="1"/>
  <c r="E2010" i="1"/>
  <c r="V2010" i="1" s="1"/>
  <c r="U2007" i="1"/>
  <c r="E2007" i="1"/>
  <c r="V2007" i="1" s="1"/>
  <c r="U2001" i="1"/>
  <c r="E2001" i="1"/>
  <c r="V2001" i="1" s="1"/>
  <c r="U2000" i="1"/>
  <c r="E2000" i="1"/>
  <c r="V2000" i="1" s="1"/>
  <c r="U1995" i="1"/>
  <c r="E1995" i="1"/>
  <c r="V1995" i="1" s="1"/>
  <c r="U1993" i="1"/>
  <c r="E1993" i="1"/>
  <c r="V1993" i="1" s="1"/>
  <c r="U1987" i="1"/>
  <c r="E1987" i="1"/>
  <c r="V1987" i="1" s="1"/>
  <c r="U1986" i="1"/>
  <c r="E1986" i="1"/>
  <c r="V1986" i="1" s="1"/>
  <c r="U1980" i="1"/>
  <c r="E1980" i="1"/>
  <c r="V1980" i="1" s="1"/>
  <c r="U1977" i="1"/>
  <c r="E1977" i="1"/>
  <c r="V1977" i="1" s="1"/>
  <c r="U1971" i="1"/>
  <c r="E1971" i="1"/>
  <c r="V1971" i="1" s="1"/>
  <c r="U1966" i="1"/>
  <c r="E1966" i="1"/>
  <c r="V1966" i="1" s="1"/>
  <c r="U1960" i="1"/>
  <c r="E1960" i="1"/>
  <c r="V1960" i="1" s="1"/>
  <c r="U1959" i="1"/>
  <c r="E1959" i="1"/>
  <c r="V1959" i="1" s="1"/>
  <c r="U1955" i="1"/>
  <c r="E1955" i="1"/>
  <c r="V1955" i="1" s="1"/>
  <c r="U1951" i="1"/>
  <c r="E1951" i="1"/>
  <c r="V1951" i="1" s="1"/>
  <c r="U1946" i="1"/>
  <c r="E1946" i="1"/>
  <c r="V1946" i="1" s="1"/>
  <c r="U1941" i="1"/>
  <c r="E1941" i="1"/>
  <c r="V1941" i="1" s="1"/>
  <c r="U1938" i="1"/>
  <c r="E1938" i="1"/>
  <c r="V1938" i="1" s="1"/>
  <c r="U1935" i="1"/>
  <c r="E1935" i="1"/>
  <c r="V1935" i="1" s="1"/>
  <c r="U1933" i="1"/>
  <c r="E1933" i="1"/>
  <c r="V1933" i="1" s="1"/>
  <c r="U1925" i="1"/>
  <c r="E1925" i="1"/>
  <c r="V1925" i="1" s="1"/>
  <c r="U1922" i="1"/>
  <c r="E1922" i="1"/>
  <c r="V1922" i="1" s="1"/>
  <c r="U1919" i="1"/>
  <c r="E1919" i="1"/>
  <c r="V1919" i="1" s="1"/>
  <c r="U1915" i="1"/>
  <c r="E1915" i="1"/>
  <c r="V1915" i="1" s="1"/>
  <c r="U1911" i="1"/>
  <c r="E1911" i="1"/>
  <c r="V1911" i="1" s="1"/>
  <c r="U1907" i="1"/>
  <c r="E1907" i="1"/>
  <c r="V1907" i="1" s="1"/>
  <c r="U1902" i="1"/>
  <c r="E1902" i="1"/>
  <c r="V1902" i="1" s="1"/>
  <c r="U1901" i="1"/>
  <c r="E1901" i="1"/>
  <c r="V1901" i="1" s="1"/>
  <c r="U1895" i="1"/>
  <c r="E1895" i="1"/>
  <c r="V1895" i="1" s="1"/>
  <c r="U1893" i="1"/>
  <c r="E1893" i="1"/>
  <c r="V1893" i="1" s="1"/>
  <c r="U1885" i="1"/>
  <c r="E1885" i="1"/>
  <c r="V1885" i="1" s="1"/>
  <c r="U1881" i="1"/>
  <c r="E1881" i="1"/>
  <c r="V1881" i="1" s="1"/>
  <c r="U1879" i="1"/>
  <c r="E1879" i="1"/>
  <c r="V1879" i="1" s="1"/>
  <c r="U1876" i="1"/>
  <c r="E1876" i="1"/>
  <c r="V1876" i="1" s="1"/>
  <c r="U1871" i="1"/>
  <c r="E1871" i="1"/>
  <c r="V1871" i="1" s="1"/>
  <c r="U1867" i="1"/>
  <c r="E1867" i="1"/>
  <c r="V1867" i="1" s="1"/>
  <c r="U1864" i="1"/>
  <c r="E1864" i="1"/>
  <c r="V1864" i="1" s="1"/>
  <c r="U1860" i="1"/>
  <c r="E1860" i="1"/>
  <c r="V1860" i="1" s="1"/>
  <c r="E2192" i="1"/>
  <c r="AB2197" i="1"/>
  <c r="E2171" i="1"/>
  <c r="E2167" i="1"/>
  <c r="U2152" i="1"/>
  <c r="E2152" i="1"/>
  <c r="V2152" i="1" s="1"/>
  <c r="U2138" i="1"/>
  <c r="E2138" i="1"/>
  <c r="V2138" i="1" s="1"/>
  <c r="U2120" i="1"/>
  <c r="E2120" i="1"/>
  <c r="V2120" i="1" s="1"/>
  <c r="U2111" i="1"/>
  <c r="E2111" i="1"/>
  <c r="V2111" i="1" s="1"/>
  <c r="U2101" i="1"/>
  <c r="E2101" i="1"/>
  <c r="V2101" i="1" s="1"/>
  <c r="U2085" i="1"/>
  <c r="E2085" i="1"/>
  <c r="V2085" i="1" s="1"/>
  <c r="U2072" i="1"/>
  <c r="E2072" i="1"/>
  <c r="V2072" i="1" s="1"/>
  <c r="U2061" i="1"/>
  <c r="E2061" i="1"/>
  <c r="V2061" i="1" s="1"/>
  <c r="U2055" i="1"/>
  <c r="E2055" i="1"/>
  <c r="V2055" i="1" s="1"/>
  <c r="U2042" i="1"/>
  <c r="E2042" i="1"/>
  <c r="V2042" i="1" s="1"/>
  <c r="U2029" i="1"/>
  <c r="E2029" i="1"/>
  <c r="V2029" i="1" s="1"/>
  <c r="U2016" i="1"/>
  <c r="E2016" i="1"/>
  <c r="V2016" i="1" s="1"/>
  <c r="U2005" i="1"/>
  <c r="E2005" i="1"/>
  <c r="V2005" i="1" s="1"/>
  <c r="U1991" i="1"/>
  <c r="E1991" i="1"/>
  <c r="V1991" i="1" s="1"/>
  <c r="U1982" i="1"/>
  <c r="E1982" i="1"/>
  <c r="V1982" i="1" s="1"/>
  <c r="U1965" i="1"/>
  <c r="E1965" i="1"/>
  <c r="V1965" i="1" s="1"/>
  <c r="U1952" i="1"/>
  <c r="E1952" i="1"/>
  <c r="V1952" i="1" s="1"/>
  <c r="U1943" i="1"/>
  <c r="E1943" i="1"/>
  <c r="V1943" i="1" s="1"/>
  <c r="U1930" i="1"/>
  <c r="E1930" i="1"/>
  <c r="V1930" i="1" s="1"/>
  <c r="U1917" i="1"/>
  <c r="E1917" i="1"/>
  <c r="V1917" i="1" s="1"/>
  <c r="U1905" i="1"/>
  <c r="E1905" i="1"/>
  <c r="V1905" i="1" s="1"/>
  <c r="U1897" i="1"/>
  <c r="E1897" i="1"/>
  <c r="V1897" i="1" s="1"/>
  <c r="U1888" i="1"/>
  <c r="E1888" i="1"/>
  <c r="V1888" i="1" s="1"/>
  <c r="U1877" i="1"/>
  <c r="E1877" i="1"/>
  <c r="V1877" i="1" s="1"/>
  <c r="U1869" i="1"/>
  <c r="E1869" i="1"/>
  <c r="V1869" i="1" s="1"/>
  <c r="U1861" i="1"/>
  <c r="E1861" i="1"/>
  <c r="V1861" i="1" s="1"/>
  <c r="E2190" i="1"/>
  <c r="E2185" i="1"/>
  <c r="X2193" i="1"/>
  <c r="K2193" i="1"/>
  <c r="A2194" i="1"/>
  <c r="E2189" i="1"/>
  <c r="E2180" i="1"/>
  <c r="E2178" i="1"/>
  <c r="E2175" i="1"/>
  <c r="E2173" i="1"/>
  <c r="E2166" i="1"/>
  <c r="U2160" i="1"/>
  <c r="E2160" i="1"/>
  <c r="V2160" i="1" s="1"/>
  <c r="U2158" i="1"/>
  <c r="E2158" i="1"/>
  <c r="V2158" i="1" s="1"/>
  <c r="U2155" i="1"/>
  <c r="E2155" i="1"/>
  <c r="V2155" i="1" s="1"/>
  <c r="U2151" i="1"/>
  <c r="E2151" i="1"/>
  <c r="V2151" i="1" s="1"/>
  <c r="U2145" i="1"/>
  <c r="E2145" i="1"/>
  <c r="V2145" i="1" s="1"/>
  <c r="U2143" i="1"/>
  <c r="E2143" i="1"/>
  <c r="V2143" i="1" s="1"/>
  <c r="U2140" i="1"/>
  <c r="E2140" i="1"/>
  <c r="V2140" i="1" s="1"/>
  <c r="U2136" i="1"/>
  <c r="E2136" i="1"/>
  <c r="V2136" i="1" s="1"/>
  <c r="U2130" i="1"/>
  <c r="E2130" i="1"/>
  <c r="V2130" i="1" s="1"/>
  <c r="U2127" i="1"/>
  <c r="E2127" i="1"/>
  <c r="V2127" i="1" s="1"/>
  <c r="U2122" i="1"/>
  <c r="E2122" i="1"/>
  <c r="V2122" i="1" s="1"/>
  <c r="U2117" i="1"/>
  <c r="E2117" i="1"/>
  <c r="V2117" i="1" s="1"/>
  <c r="U2115" i="1"/>
  <c r="E2115" i="1"/>
  <c r="V2115" i="1" s="1"/>
  <c r="U2113" i="1"/>
  <c r="E2113" i="1"/>
  <c r="V2113" i="1" s="1"/>
  <c r="U2106" i="1"/>
  <c r="E2106" i="1"/>
  <c r="V2106" i="1" s="1"/>
  <c r="U2102" i="1"/>
  <c r="E2102" i="1"/>
  <c r="V2102" i="1" s="1"/>
  <c r="U2097" i="1"/>
  <c r="E2097" i="1"/>
  <c r="V2097" i="1" s="1"/>
  <c r="U2094" i="1"/>
  <c r="E2094" i="1"/>
  <c r="V2094" i="1" s="1"/>
  <c r="U2090" i="1"/>
  <c r="E2090" i="1"/>
  <c r="V2090" i="1" s="1"/>
  <c r="U2086" i="1"/>
  <c r="E2086" i="1"/>
  <c r="V2086" i="1" s="1"/>
  <c r="U2082" i="1"/>
  <c r="E2082" i="1"/>
  <c r="V2082" i="1" s="1"/>
  <c r="U2078" i="1"/>
  <c r="E2078" i="1"/>
  <c r="V2078" i="1" s="1"/>
  <c r="U2074" i="1"/>
  <c r="E2074" i="1"/>
  <c r="V2074" i="1" s="1"/>
  <c r="U2069" i="1"/>
  <c r="E2069" i="1"/>
  <c r="V2069" i="1" s="1"/>
  <c r="U2065" i="1"/>
  <c r="E2065" i="1"/>
  <c r="V2065" i="1" s="1"/>
  <c r="U2063" i="1"/>
  <c r="E2063" i="1"/>
  <c r="V2063" i="1" s="1"/>
  <c r="U2058" i="1"/>
  <c r="E2058" i="1"/>
  <c r="V2058" i="1" s="1"/>
  <c r="U2052" i="1"/>
  <c r="E2052" i="1"/>
  <c r="V2052" i="1" s="1"/>
  <c r="U2049" i="1"/>
  <c r="E2049" i="1"/>
  <c r="V2049" i="1" s="1"/>
  <c r="U2045" i="1"/>
  <c r="E2045" i="1"/>
  <c r="V2045" i="1" s="1"/>
  <c r="U2041" i="1"/>
  <c r="E2041" i="1"/>
  <c r="V2041" i="1" s="1"/>
  <c r="U2036" i="1"/>
  <c r="E2036" i="1"/>
  <c r="V2036" i="1" s="1"/>
  <c r="U2032" i="1"/>
  <c r="E2032" i="1"/>
  <c r="V2032" i="1" s="1"/>
  <c r="U2030" i="1"/>
  <c r="E2030" i="1"/>
  <c r="V2030" i="1" s="1"/>
  <c r="U2025" i="1"/>
  <c r="E2025" i="1"/>
  <c r="V2025" i="1" s="1"/>
  <c r="U2024" i="1"/>
  <c r="E2024" i="1"/>
  <c r="V2024" i="1" s="1"/>
  <c r="U2020" i="1"/>
  <c r="E2020" i="1"/>
  <c r="V2020" i="1" s="1"/>
  <c r="U2013" i="1"/>
  <c r="E2013" i="1"/>
  <c r="V2013" i="1" s="1"/>
  <c r="U2012" i="1"/>
  <c r="E2012" i="1"/>
  <c r="V2012" i="1" s="1"/>
  <c r="U2006" i="1"/>
  <c r="E2006" i="1"/>
  <c r="V2006" i="1" s="1"/>
  <c r="U2002" i="1"/>
  <c r="E2002" i="1"/>
  <c r="V2002" i="1" s="1"/>
  <c r="U1999" i="1"/>
  <c r="E1999" i="1"/>
  <c r="V1999" i="1" s="1"/>
  <c r="U1994" i="1"/>
  <c r="E1994" i="1"/>
  <c r="V1994" i="1" s="1"/>
  <c r="U1989" i="1"/>
  <c r="E1989" i="1"/>
  <c r="V1989" i="1" s="1"/>
  <c r="U1985" i="1"/>
  <c r="E1985" i="1"/>
  <c r="V1985" i="1" s="1"/>
  <c r="U1981" i="1"/>
  <c r="E1981" i="1"/>
  <c r="V1981" i="1" s="1"/>
  <c r="U1979" i="1"/>
  <c r="E1979" i="1"/>
  <c r="V1979" i="1" s="1"/>
  <c r="U1974" i="1"/>
  <c r="E1974" i="1"/>
  <c r="V1974" i="1" s="1"/>
  <c r="U1968" i="1"/>
  <c r="E1968" i="1"/>
  <c r="V1968" i="1" s="1"/>
  <c r="U1964" i="1"/>
  <c r="E1964" i="1"/>
  <c r="V1964" i="1" s="1"/>
  <c r="U1961" i="1"/>
  <c r="E1961" i="1"/>
  <c r="V1961" i="1" s="1"/>
  <c r="U1958" i="1"/>
  <c r="E1958" i="1"/>
  <c r="V1958" i="1" s="1"/>
  <c r="U1954" i="1"/>
  <c r="E1954" i="1"/>
  <c r="V1954" i="1" s="1"/>
  <c r="U1949" i="1"/>
  <c r="E1949" i="1"/>
  <c r="V1949" i="1" s="1"/>
  <c r="U1948" i="1"/>
  <c r="E1948" i="1"/>
  <c r="V1948" i="1" s="1"/>
  <c r="U1942" i="1"/>
  <c r="E1942" i="1"/>
  <c r="V1942" i="1" s="1"/>
  <c r="U1940" i="1"/>
  <c r="E1940" i="1"/>
  <c r="V1940" i="1" s="1"/>
  <c r="U1934" i="1"/>
  <c r="E1934" i="1"/>
  <c r="V1934" i="1" s="1"/>
  <c r="U1929" i="1"/>
  <c r="E1929" i="1"/>
  <c r="V1929" i="1" s="1"/>
  <c r="U1927" i="1"/>
  <c r="E1927" i="1"/>
  <c r="V1927" i="1" s="1"/>
  <c r="U1924" i="1"/>
  <c r="E1924" i="1"/>
  <c r="V1924" i="1" s="1"/>
  <c r="U1918" i="1"/>
  <c r="E1918" i="1"/>
  <c r="V1918" i="1" s="1"/>
  <c r="U1913" i="1"/>
  <c r="E1913" i="1"/>
  <c r="V1913" i="1" s="1"/>
  <c r="U1910" i="1"/>
  <c r="E1910" i="1"/>
  <c r="V1910" i="1" s="1"/>
  <c r="U1908" i="1"/>
  <c r="E1908" i="1"/>
  <c r="V1908" i="1" s="1"/>
  <c r="U1903" i="1"/>
  <c r="E1903" i="1"/>
  <c r="V1903" i="1" s="1"/>
  <c r="U1898" i="1"/>
  <c r="E1898" i="1"/>
  <c r="V1898" i="1" s="1"/>
  <c r="U1892" i="1"/>
  <c r="E1892" i="1"/>
  <c r="V1892" i="1" s="1"/>
  <c r="U1890" i="1"/>
  <c r="E1890" i="1"/>
  <c r="V1890" i="1" s="1"/>
  <c r="U1887" i="1"/>
  <c r="E1887" i="1"/>
  <c r="V1887" i="1" s="1"/>
  <c r="U1882" i="1"/>
  <c r="E1882" i="1"/>
  <c r="V1882" i="1" s="1"/>
  <c r="U1878" i="1"/>
  <c r="E1878" i="1"/>
  <c r="V1878" i="1" s="1"/>
  <c r="U1873" i="1"/>
  <c r="E1873" i="1"/>
  <c r="V1873" i="1" s="1"/>
  <c r="U1870" i="1"/>
  <c r="E1870" i="1"/>
  <c r="V1870" i="1" s="1"/>
  <c r="U1866" i="1"/>
  <c r="E1866" i="1"/>
  <c r="V1866" i="1" s="1"/>
  <c r="U1862" i="1"/>
  <c r="E1862" i="1"/>
  <c r="V1862" i="1" s="1"/>
  <c r="U1858" i="1"/>
  <c r="E1858" i="1"/>
  <c r="V1858" i="1" s="1"/>
  <c r="O2170" i="1" l="1"/>
  <c r="V2165" i="1"/>
  <c r="AC2171" i="1"/>
  <c r="AE2171" i="1" s="1"/>
  <c r="G2171" i="1"/>
  <c r="F2171" i="1" s="1"/>
  <c r="O2171" i="1" s="1"/>
  <c r="M2172" i="1"/>
  <c r="N2172" i="1" s="1"/>
  <c r="P2172" i="1"/>
  <c r="L2173" i="1"/>
  <c r="Q2167" i="1"/>
  <c r="R2166" i="1"/>
  <c r="V2166" i="1" s="1"/>
  <c r="T2164" i="1"/>
  <c r="AF2164" i="1" s="1"/>
  <c r="S2165" i="1"/>
  <c r="W1859" i="1"/>
  <c r="AG1859" i="1" s="1"/>
  <c r="B1859" i="1" s="1"/>
  <c r="W1868" i="1"/>
  <c r="AG1868" i="1" s="1"/>
  <c r="B1868" i="1" s="1"/>
  <c r="W2159" i="1"/>
  <c r="AG2159" i="1" s="1"/>
  <c r="B2159" i="1" s="1"/>
  <c r="W1986" i="1"/>
  <c r="AG1986" i="1" s="1"/>
  <c r="B1986" i="1" s="1"/>
  <c r="W1993" i="1"/>
  <c r="AG1993" i="1" s="1"/>
  <c r="W2000" i="1"/>
  <c r="AG2000" i="1" s="1"/>
  <c r="W2007" i="1"/>
  <c r="AG2007" i="1" s="1"/>
  <c r="W2015" i="1"/>
  <c r="AG2015" i="1" s="1"/>
  <c r="W2023" i="1"/>
  <c r="AG2023" i="1" s="1"/>
  <c r="W2031" i="1"/>
  <c r="AG2031" i="1" s="1"/>
  <c r="B2031" i="1" s="1"/>
  <c r="W2039" i="1"/>
  <c r="AG2039" i="1" s="1"/>
  <c r="W2046" i="1"/>
  <c r="AG2046" i="1" s="1"/>
  <c r="B2046" i="1" s="1"/>
  <c r="W2054" i="1"/>
  <c r="AG2054" i="1" s="1"/>
  <c r="W2062" i="1"/>
  <c r="AG2062" i="1" s="1"/>
  <c r="B2062" i="1" s="1"/>
  <c r="W2071" i="1"/>
  <c r="AG2071" i="1" s="1"/>
  <c r="W2079" i="1"/>
  <c r="AG2079" i="1" s="1"/>
  <c r="B2079" i="1" s="1"/>
  <c r="W2087" i="1"/>
  <c r="AG2087" i="1" s="1"/>
  <c r="W2095" i="1"/>
  <c r="AG2095" i="1" s="1"/>
  <c r="B2095" i="1" s="1"/>
  <c r="W2105" i="1"/>
  <c r="AG2105" i="1" s="1"/>
  <c r="W2109" i="1"/>
  <c r="AG2109" i="1" s="1"/>
  <c r="W2118" i="1"/>
  <c r="AG2118" i="1" s="1"/>
  <c r="W2125" i="1"/>
  <c r="AG2125" i="1" s="1"/>
  <c r="B2125" i="1" s="1"/>
  <c r="W2135" i="1"/>
  <c r="AG2135" i="1" s="1"/>
  <c r="W2142" i="1"/>
  <c r="AG2142" i="1" s="1"/>
  <c r="B2142" i="1" s="1"/>
  <c r="W2150" i="1"/>
  <c r="AG2150" i="1" s="1"/>
  <c r="W2157" i="1"/>
  <c r="AG2157" i="1" s="1"/>
  <c r="B2157" i="1" s="1"/>
  <c r="W2164" i="1"/>
  <c r="AG2164" i="1" s="1"/>
  <c r="W2096" i="1"/>
  <c r="AG2096" i="1" s="1"/>
  <c r="W2103" i="1"/>
  <c r="AG2103" i="1" s="1"/>
  <c r="B2103" i="1" s="1"/>
  <c r="W2110" i="1"/>
  <c r="AG2110" i="1" s="1"/>
  <c r="B2110" i="1" s="1"/>
  <c r="W2121" i="1"/>
  <c r="AG2121" i="1" s="1"/>
  <c r="B2121" i="1" s="1"/>
  <c r="W2128" i="1"/>
  <c r="AG2128" i="1" s="1"/>
  <c r="W2133" i="1"/>
  <c r="AG2133" i="1" s="1"/>
  <c r="W2144" i="1"/>
  <c r="AG2144" i="1" s="1"/>
  <c r="W2153" i="1"/>
  <c r="AG2153" i="1" s="1"/>
  <c r="B2153" i="1" s="1"/>
  <c r="W2161" i="1"/>
  <c r="AG2161" i="1" s="1"/>
  <c r="W1875" i="1"/>
  <c r="AG1875" i="1" s="1"/>
  <c r="B1875" i="1" s="1"/>
  <c r="W1886" i="1"/>
  <c r="W1891" i="1"/>
  <c r="AG1891" i="1" s="1"/>
  <c r="B1891" i="1" s="1"/>
  <c r="W1899" i="1"/>
  <c r="AG1899" i="1" s="1"/>
  <c r="W1906" i="1"/>
  <c r="AG1906" i="1" s="1"/>
  <c r="B1906" i="1" s="1"/>
  <c r="W1916" i="1"/>
  <c r="AG1916" i="1" s="1"/>
  <c r="B1916" i="1" s="1"/>
  <c r="W1926" i="1"/>
  <c r="AG1926" i="1" s="1"/>
  <c r="B1926" i="1" s="1"/>
  <c r="W1931" i="1"/>
  <c r="AG1931" i="1" s="1"/>
  <c r="B1931" i="1" s="1"/>
  <c r="W1939" i="1"/>
  <c r="AG1939" i="1" s="1"/>
  <c r="B1939" i="1" s="1"/>
  <c r="W1947" i="1"/>
  <c r="AG1947" i="1" s="1"/>
  <c r="B1947" i="1" s="1"/>
  <c r="W1956" i="1"/>
  <c r="AG1956" i="1" s="1"/>
  <c r="B1956" i="1" s="1"/>
  <c r="W1967" i="1"/>
  <c r="AG1967" i="1" s="1"/>
  <c r="B1967" i="1" s="1"/>
  <c r="W1972" i="1"/>
  <c r="AG1972" i="1" s="1"/>
  <c r="B1972" i="1" s="1"/>
  <c r="W1978" i="1"/>
  <c r="AG1978" i="1" s="1"/>
  <c r="B1978" i="1" s="1"/>
  <c r="W1988" i="1"/>
  <c r="AG1988" i="1" s="1"/>
  <c r="B1988" i="1" s="1"/>
  <c r="W1996" i="1"/>
  <c r="AG1996" i="1" s="1"/>
  <c r="B1996" i="1" s="1"/>
  <c r="W2003" i="1"/>
  <c r="AG2003" i="1" s="1"/>
  <c r="B2003" i="1" s="1"/>
  <c r="W2009" i="1"/>
  <c r="AG2009" i="1" s="1"/>
  <c r="B2009" i="1" s="1"/>
  <c r="W2019" i="1"/>
  <c r="AG2019" i="1" s="1"/>
  <c r="B2019" i="1" s="1"/>
  <c r="W2028" i="1"/>
  <c r="AG2028" i="1" s="1"/>
  <c r="B2028" i="1" s="1"/>
  <c r="W2038" i="1"/>
  <c r="AG2038" i="1" s="1"/>
  <c r="B2038" i="1" s="1"/>
  <c r="W2044" i="1"/>
  <c r="AG2044" i="1" s="1"/>
  <c r="B2044" i="1" s="1"/>
  <c r="W2053" i="1"/>
  <c r="AG2053" i="1" s="1"/>
  <c r="W2059" i="1"/>
  <c r="AG2059" i="1" s="1"/>
  <c r="B2059" i="1" s="1"/>
  <c r="W2068" i="1"/>
  <c r="AG2068" i="1" s="1"/>
  <c r="B2068" i="1" s="1"/>
  <c r="W2075" i="1"/>
  <c r="AG2075" i="1" s="1"/>
  <c r="B2075" i="1" s="1"/>
  <c r="W2084" i="1"/>
  <c r="AG2084" i="1" s="1"/>
  <c r="B2084" i="1" s="1"/>
  <c r="W1869" i="1"/>
  <c r="AG1869" i="1" s="1"/>
  <c r="B1869" i="1" s="1"/>
  <c r="W1888" i="1"/>
  <c r="AG1888" i="1" s="1"/>
  <c r="B1888" i="1" s="1"/>
  <c r="W1905" i="1"/>
  <c r="AG1905" i="1" s="1"/>
  <c r="B1905" i="1" s="1"/>
  <c r="W1930" i="1"/>
  <c r="AG1930" i="1" s="1"/>
  <c r="B1930" i="1" s="1"/>
  <c r="W1952" i="1"/>
  <c r="AG1952" i="1" s="1"/>
  <c r="W1982" i="1"/>
  <c r="AG1982" i="1" s="1"/>
  <c r="B1982" i="1" s="1"/>
  <c r="W2005" i="1"/>
  <c r="AG2005" i="1" s="1"/>
  <c r="B2005" i="1" s="1"/>
  <c r="W2029" i="1"/>
  <c r="AG2029" i="1" s="1"/>
  <c r="B2029" i="1" s="1"/>
  <c r="W2055" i="1"/>
  <c r="AG2055" i="1" s="1"/>
  <c r="B2055" i="1" s="1"/>
  <c r="W2072" i="1"/>
  <c r="AG2072" i="1" s="1"/>
  <c r="W2101" i="1"/>
  <c r="AG2101" i="1" s="1"/>
  <c r="B2101" i="1" s="1"/>
  <c r="W2120" i="1"/>
  <c r="AG2120" i="1" s="1"/>
  <c r="B2120" i="1" s="1"/>
  <c r="W1861" i="1"/>
  <c r="AG1861" i="1" s="1"/>
  <c r="B1861" i="1" s="1"/>
  <c r="W1877" i="1"/>
  <c r="AG1877" i="1" s="1"/>
  <c r="B1877" i="1" s="1"/>
  <c r="W1897" i="1"/>
  <c r="AG1897" i="1" s="1"/>
  <c r="W1917" i="1"/>
  <c r="AG1917" i="1" s="1"/>
  <c r="B1917" i="1" s="1"/>
  <c r="W1943" i="1"/>
  <c r="AG1943" i="1" s="1"/>
  <c r="B1943" i="1" s="1"/>
  <c r="W1965" i="1"/>
  <c r="AG1965" i="1" s="1"/>
  <c r="B1965" i="1" s="1"/>
  <c r="W1991" i="1"/>
  <c r="AG1991" i="1" s="1"/>
  <c r="B1991" i="1" s="1"/>
  <c r="W2016" i="1"/>
  <c r="AG2016" i="1" s="1"/>
  <c r="B2016" i="1" s="1"/>
  <c r="W2042" i="1"/>
  <c r="AG2042" i="1" s="1"/>
  <c r="W2061" i="1"/>
  <c r="AG2061" i="1" s="1"/>
  <c r="B2061" i="1" s="1"/>
  <c r="W2085" i="1"/>
  <c r="AG2085" i="1" s="1"/>
  <c r="B2085" i="1" s="1"/>
  <c r="W2111" i="1"/>
  <c r="AG2111" i="1" s="1"/>
  <c r="W2138" i="1"/>
  <c r="AG2138" i="1" s="1"/>
  <c r="B2138" i="1" s="1"/>
  <c r="W2091" i="1"/>
  <c r="AG2091" i="1" s="1"/>
  <c r="W2100" i="1"/>
  <c r="AG2100" i="1" s="1"/>
  <c r="W2107" i="1"/>
  <c r="AG2107" i="1" s="1"/>
  <c r="B2107" i="1" s="1"/>
  <c r="W2116" i="1"/>
  <c r="AG2116" i="1" s="1"/>
  <c r="B2116" i="1" s="1"/>
  <c r="W2124" i="1"/>
  <c r="AG2124" i="1" s="1"/>
  <c r="B2124" i="1" s="1"/>
  <c r="W2129" i="1"/>
  <c r="AG2129" i="1" s="1"/>
  <c r="B2129" i="1" s="1"/>
  <c r="W2139" i="1"/>
  <c r="AG2139" i="1" s="1"/>
  <c r="B2139" i="1" s="1"/>
  <c r="W2147" i="1"/>
  <c r="AG2147" i="1" s="1"/>
  <c r="B2147" i="1" s="1"/>
  <c r="W2156" i="1"/>
  <c r="AG2156" i="1" s="1"/>
  <c r="B2156" i="1" s="1"/>
  <c r="W2152" i="1"/>
  <c r="AG2152" i="1" s="1"/>
  <c r="B2152" i="1" s="1"/>
  <c r="W1914" i="1"/>
  <c r="AG1914" i="1" s="1"/>
  <c r="B1914" i="1" s="1"/>
  <c r="W1937" i="1"/>
  <c r="AG1937" i="1" s="1"/>
  <c r="W1963" i="1"/>
  <c r="AG1963" i="1" s="1"/>
  <c r="B1963" i="1" s="1"/>
  <c r="W1984" i="1"/>
  <c r="AG1984" i="1" s="1"/>
  <c r="W2011" i="1"/>
  <c r="AG2011" i="1" s="1"/>
  <c r="B2011" i="1" s="1"/>
  <c r="W2034" i="1"/>
  <c r="AG2034" i="1" s="1"/>
  <c r="W2057" i="1"/>
  <c r="AG2057" i="1" s="1"/>
  <c r="W2080" i="1"/>
  <c r="AG2080" i="1" s="1"/>
  <c r="W2098" i="1"/>
  <c r="AG2098" i="1" s="1"/>
  <c r="B2098" i="1" s="1"/>
  <c r="W2126" i="1"/>
  <c r="W2146" i="1"/>
  <c r="AG2146" i="1" s="1"/>
  <c r="B2146" i="1" s="1"/>
  <c r="AG1886" i="1"/>
  <c r="B1886" i="1" s="1"/>
  <c r="W1873" i="1"/>
  <c r="W1882" i="1"/>
  <c r="W1890" i="1"/>
  <c r="W1898" i="1"/>
  <c r="W1908" i="1"/>
  <c r="W1913" i="1"/>
  <c r="W1924" i="1"/>
  <c r="W1929" i="1"/>
  <c r="W1940" i="1"/>
  <c r="W1948" i="1"/>
  <c r="W1954" i="1"/>
  <c r="W1961" i="1"/>
  <c r="W1968" i="1"/>
  <c r="W1979" i="1"/>
  <c r="W1985" i="1"/>
  <c r="W1994" i="1"/>
  <c r="W2002" i="1"/>
  <c r="W2012" i="1"/>
  <c r="W2020" i="1"/>
  <c r="W2025" i="1"/>
  <c r="W2032" i="1"/>
  <c r="W2041" i="1"/>
  <c r="W2049" i="1"/>
  <c r="W2058" i="1"/>
  <c r="W2065" i="1"/>
  <c r="W2074" i="1"/>
  <c r="W2082" i="1"/>
  <c r="W2090" i="1"/>
  <c r="W2097" i="1"/>
  <c r="W2106" i="1"/>
  <c r="W2115" i="1"/>
  <c r="W2122" i="1"/>
  <c r="W2130" i="1"/>
  <c r="W2140" i="1"/>
  <c r="W2145" i="1"/>
  <c r="W2155" i="1"/>
  <c r="W2160" i="1"/>
  <c r="Z2193" i="1"/>
  <c r="AA2193" i="1" s="1"/>
  <c r="AH2193" i="1" s="1"/>
  <c r="C2194" i="1"/>
  <c r="Y2193" i="1"/>
  <c r="AJ2194" i="1"/>
  <c r="I2194" i="1"/>
  <c r="H2194" i="1" s="1"/>
  <c r="W1860" i="1"/>
  <c r="W1867" i="1"/>
  <c r="W1876" i="1"/>
  <c r="W1881" i="1"/>
  <c r="W1893" i="1"/>
  <c r="W1901" i="1"/>
  <c r="W1907" i="1"/>
  <c r="W1915" i="1"/>
  <c r="W1922" i="1"/>
  <c r="W1933" i="1"/>
  <c r="W1938" i="1"/>
  <c r="W1946" i="1"/>
  <c r="W1955" i="1"/>
  <c r="W1960" i="1"/>
  <c r="W1971" i="1"/>
  <c r="W1980" i="1"/>
  <c r="W1987" i="1"/>
  <c r="W1995" i="1"/>
  <c r="W2001" i="1"/>
  <c r="W2010" i="1"/>
  <c r="W2018" i="1"/>
  <c r="W2026" i="1"/>
  <c r="W2035" i="1"/>
  <c r="W2043" i="1"/>
  <c r="W2050" i="1"/>
  <c r="W2056" i="1"/>
  <c r="W2070" i="1"/>
  <c r="W2076" i="1"/>
  <c r="W2083" i="1"/>
  <c r="W2092" i="1"/>
  <c r="W2099" i="1"/>
  <c r="W2104" i="1"/>
  <c r="W2114" i="1"/>
  <c r="W2123" i="1"/>
  <c r="W2131" i="1"/>
  <c r="W2137" i="1"/>
  <c r="W2149" i="1"/>
  <c r="W2154" i="1"/>
  <c r="W2162" i="1"/>
  <c r="W1883" i="1"/>
  <c r="W1923" i="1"/>
  <c r="W1950" i="1"/>
  <c r="W1973" i="1"/>
  <c r="W1997" i="1"/>
  <c r="W2021" i="1"/>
  <c r="W2047" i="1"/>
  <c r="W2067" i="1"/>
  <c r="W2089" i="1"/>
  <c r="W2112" i="1"/>
  <c r="W2134" i="1"/>
  <c r="W2163" i="1"/>
  <c r="E2193" i="1"/>
  <c r="W1872" i="1"/>
  <c r="W1894" i="1"/>
  <c r="W1909" i="1"/>
  <c r="W1932" i="1"/>
  <c r="W1957" i="1"/>
  <c r="W1976" i="1"/>
  <c r="W2004" i="1"/>
  <c r="W2027" i="1"/>
  <c r="W2051" i="1"/>
  <c r="W2077" i="1"/>
  <c r="W2108" i="1"/>
  <c r="W2132" i="1"/>
  <c r="W2148" i="1"/>
  <c r="W1858" i="1"/>
  <c r="W1865" i="1"/>
  <c r="W1874" i="1"/>
  <c r="W1884" i="1"/>
  <c r="W1889" i="1"/>
  <c r="W1896" i="1"/>
  <c r="W1904" i="1"/>
  <c r="W1912" i="1"/>
  <c r="W1920" i="1"/>
  <c r="W1928" i="1"/>
  <c r="W1936" i="1"/>
  <c r="W1945" i="1"/>
  <c r="W1953" i="1"/>
  <c r="W1962" i="1"/>
  <c r="W1969" i="1"/>
  <c r="W1975" i="1"/>
  <c r="W1983" i="1"/>
  <c r="W1992" i="1"/>
  <c r="W1998" i="1"/>
  <c r="W2008" i="1"/>
  <c r="W2017" i="1"/>
  <c r="W2022" i="1"/>
  <c r="W2033" i="1"/>
  <c r="W2040" i="1"/>
  <c r="W2048" i="1"/>
  <c r="W2060" i="1"/>
  <c r="W2066" i="1"/>
  <c r="W2073" i="1"/>
  <c r="W2081" i="1"/>
  <c r="W2088" i="1"/>
  <c r="AB2198" i="1"/>
  <c r="W1866" i="1"/>
  <c r="W1862" i="1"/>
  <c r="W1870" i="1"/>
  <c r="W1878" i="1"/>
  <c r="W1887" i="1"/>
  <c r="W1892" i="1"/>
  <c r="W1903" i="1"/>
  <c r="W1910" i="1"/>
  <c r="W1918" i="1"/>
  <c r="W1927" i="1"/>
  <c r="W1934" i="1"/>
  <c r="W1942" i="1"/>
  <c r="W1949" i="1"/>
  <c r="W1958" i="1"/>
  <c r="W1964" i="1"/>
  <c r="W1974" i="1"/>
  <c r="W1981" i="1"/>
  <c r="W1989" i="1"/>
  <c r="W1999" i="1"/>
  <c r="W2006" i="1"/>
  <c r="W2013" i="1"/>
  <c r="W2024" i="1"/>
  <c r="W2030" i="1"/>
  <c r="W2036" i="1"/>
  <c r="W2045" i="1"/>
  <c r="W2052" i="1"/>
  <c r="W2063" i="1"/>
  <c r="W2069" i="1"/>
  <c r="W2078" i="1"/>
  <c r="W2086" i="1"/>
  <c r="W2094" i="1"/>
  <c r="W2102" i="1"/>
  <c r="W2113" i="1"/>
  <c r="W2117" i="1"/>
  <c r="W2127" i="1"/>
  <c r="W2136" i="1"/>
  <c r="W2143" i="1"/>
  <c r="W2151" i="1"/>
  <c r="W2158" i="1"/>
  <c r="X2194" i="1"/>
  <c r="K2194" i="1"/>
  <c r="A2195" i="1"/>
  <c r="W1864" i="1"/>
  <c r="W1871" i="1"/>
  <c r="W1879" i="1"/>
  <c r="W1885" i="1"/>
  <c r="W1895" i="1"/>
  <c r="W1902" i="1"/>
  <c r="W1911" i="1"/>
  <c r="W1919" i="1"/>
  <c r="W1925" i="1"/>
  <c r="W1935" i="1"/>
  <c r="W1941" i="1"/>
  <c r="W1951" i="1"/>
  <c r="W1959" i="1"/>
  <c r="W1966" i="1"/>
  <c r="W1977" i="1"/>
  <c r="W1863" i="1"/>
  <c r="W1880" i="1"/>
  <c r="W1900" i="1"/>
  <c r="W1921" i="1"/>
  <c r="W1944" i="1"/>
  <c r="W1970" i="1"/>
  <c r="W1990" i="1"/>
  <c r="W2014" i="1"/>
  <c r="W2037" i="1"/>
  <c r="W2064" i="1"/>
  <c r="W2093" i="1"/>
  <c r="W2119" i="1"/>
  <c r="W2141" i="1"/>
  <c r="J2171" i="1" l="1"/>
  <c r="AC2172" i="1"/>
  <c r="AE2172" i="1" s="1"/>
  <c r="G2172" i="1"/>
  <c r="F2172" i="1" s="1"/>
  <c r="O2172" i="1" s="1"/>
  <c r="Q2168" i="1"/>
  <c r="R2167" i="1"/>
  <c r="V2167" i="1" s="1"/>
  <c r="T2165" i="1"/>
  <c r="AF2165" i="1" s="1"/>
  <c r="S2166" i="1"/>
  <c r="U2165" i="1"/>
  <c r="W2165" i="1" s="1"/>
  <c r="AG2165" i="1" s="1"/>
  <c r="B2165" i="1" s="1"/>
  <c r="M2173" i="1"/>
  <c r="N2173" i="1" s="1"/>
  <c r="L2174" i="1"/>
  <c r="P2173" i="1"/>
  <c r="B1952" i="1"/>
  <c r="B2053" i="1"/>
  <c r="B2111" i="1"/>
  <c r="B2100" i="1"/>
  <c r="AG2126" i="1"/>
  <c r="B2126" i="1" s="1"/>
  <c r="B2091" i="1"/>
  <c r="AG1921" i="1"/>
  <c r="B1921" i="1" s="1"/>
  <c r="AG1966" i="1"/>
  <c r="B1966" i="1" s="1"/>
  <c r="AG1871" i="1"/>
  <c r="B1871" i="1" s="1"/>
  <c r="AG2143" i="1"/>
  <c r="B2143" i="1" s="1"/>
  <c r="AG2078" i="1"/>
  <c r="B2078" i="1" s="1"/>
  <c r="AG2045" i="1"/>
  <c r="B2045" i="1" s="1"/>
  <c r="AG1981" i="1"/>
  <c r="B1981" i="1" s="1"/>
  <c r="AG1887" i="1"/>
  <c r="B1887" i="1" s="1"/>
  <c r="AG2033" i="1"/>
  <c r="B2033" i="1" s="1"/>
  <c r="AG1969" i="1"/>
  <c r="AG1904" i="1"/>
  <c r="B1904" i="1" s="1"/>
  <c r="AG2027" i="1"/>
  <c r="B2027" i="1" s="1"/>
  <c r="AG1923" i="1"/>
  <c r="B1923" i="1" s="1"/>
  <c r="AG2083" i="1"/>
  <c r="B2083" i="1" s="1"/>
  <c r="AG1987" i="1"/>
  <c r="B1987" i="1" s="1"/>
  <c r="AG1893" i="1"/>
  <c r="B1893" i="1" s="1"/>
  <c r="AG2097" i="1"/>
  <c r="B2097" i="1" s="1"/>
  <c r="AG2002" i="1"/>
  <c r="B2002" i="1" s="1"/>
  <c r="AG1908" i="1"/>
  <c r="B1908" i="1" s="1"/>
  <c r="AG1990" i="1"/>
  <c r="AG1959" i="1"/>
  <c r="B1959" i="1" s="1"/>
  <c r="AG1925" i="1"/>
  <c r="AG1864" i="1"/>
  <c r="B1864" i="1" s="1"/>
  <c r="K2195" i="1"/>
  <c r="A2196" i="1"/>
  <c r="X2195" i="1"/>
  <c r="AG2136" i="1"/>
  <c r="B2136" i="1" s="1"/>
  <c r="AG2102" i="1"/>
  <c r="AG2069" i="1"/>
  <c r="B2069" i="1" s="1"/>
  <c r="AG2036" i="1"/>
  <c r="AG2006" i="1"/>
  <c r="B2006" i="1" s="1"/>
  <c r="AG1974" i="1"/>
  <c r="AG1942" i="1"/>
  <c r="B1942" i="1" s="1"/>
  <c r="AG1910" i="1"/>
  <c r="AG1878" i="1"/>
  <c r="B1878" i="1" s="1"/>
  <c r="AB2199" i="1"/>
  <c r="AG2088" i="1"/>
  <c r="AG2060" i="1"/>
  <c r="B2060" i="1" s="1"/>
  <c r="AG2022" i="1"/>
  <c r="AG1992" i="1"/>
  <c r="B1992" i="1" s="1"/>
  <c r="AG1962" i="1"/>
  <c r="AG1928" i="1"/>
  <c r="B1928" i="1" s="1"/>
  <c r="AG1896" i="1"/>
  <c r="B1896" i="1" s="1"/>
  <c r="AG1865" i="1"/>
  <c r="B1865" i="1" s="1"/>
  <c r="B2072" i="1"/>
  <c r="B1899" i="1"/>
  <c r="AG2108" i="1"/>
  <c r="B2108" i="1" s="1"/>
  <c r="AG2004" i="1"/>
  <c r="B2004" i="1" s="1"/>
  <c r="AG1909" i="1"/>
  <c r="B1909" i="1" s="1"/>
  <c r="AG2089" i="1"/>
  <c r="AG1997" i="1"/>
  <c r="B1997" i="1" s="1"/>
  <c r="AG1883" i="1"/>
  <c r="AG2137" i="1"/>
  <c r="B2137" i="1" s="1"/>
  <c r="AG2104" i="1"/>
  <c r="AG2076" i="1"/>
  <c r="B2076" i="1" s="1"/>
  <c r="AG2043" i="1"/>
  <c r="AG2010" i="1"/>
  <c r="B2010" i="1" s="1"/>
  <c r="AG1980" i="1"/>
  <c r="B1980" i="1" s="1"/>
  <c r="AG1946" i="1"/>
  <c r="B1946" i="1" s="1"/>
  <c r="AG1915" i="1"/>
  <c r="AG1881" i="1"/>
  <c r="B1881" i="1" s="1"/>
  <c r="AG2155" i="1"/>
  <c r="AG2122" i="1"/>
  <c r="B2122" i="1" s="1"/>
  <c r="AG2090" i="1"/>
  <c r="AG2058" i="1"/>
  <c r="B2058" i="1" s="1"/>
  <c r="AG2025" i="1"/>
  <c r="AG1994" i="1"/>
  <c r="B1994" i="1" s="1"/>
  <c r="AG1961" i="1"/>
  <c r="AG1929" i="1"/>
  <c r="B1929" i="1" s="1"/>
  <c r="AG1898" i="1"/>
  <c r="AG2119" i="1"/>
  <c r="B2119" i="1" s="1"/>
  <c r="AG1935" i="1"/>
  <c r="AG1918" i="1"/>
  <c r="B1918" i="1" s="1"/>
  <c r="AG2132" i="1"/>
  <c r="AG2112" i="1"/>
  <c r="B2112" i="1" s="1"/>
  <c r="AG2149" i="1"/>
  <c r="B2149" i="1" s="1"/>
  <c r="AG2050" i="1"/>
  <c r="B2050" i="1" s="1"/>
  <c r="AG1922" i="1"/>
  <c r="B1922" i="1" s="1"/>
  <c r="AG2130" i="1"/>
  <c r="B2130" i="1" s="1"/>
  <c r="AG2032" i="1"/>
  <c r="B2032" i="1" s="1"/>
  <c r="AG1940" i="1"/>
  <c r="B1940" i="1" s="1"/>
  <c r="AG2093" i="1"/>
  <c r="AG1900" i="1"/>
  <c r="B1900" i="1" s="1"/>
  <c r="AG1895" i="1"/>
  <c r="B1895" i="1" s="1"/>
  <c r="AG2064" i="1"/>
  <c r="B2064" i="1" s="1"/>
  <c r="AG1970" i="1"/>
  <c r="B1970" i="1" s="1"/>
  <c r="AG1880" i="1"/>
  <c r="B1880" i="1" s="1"/>
  <c r="B2057" i="1"/>
  <c r="B2109" i="1"/>
  <c r="B2015" i="1"/>
  <c r="B2000" i="1"/>
  <c r="AG1951" i="1"/>
  <c r="B1951" i="1" s="1"/>
  <c r="AG1919" i="1"/>
  <c r="B1919" i="1" s="1"/>
  <c r="AG1885" i="1"/>
  <c r="B1885" i="1" s="1"/>
  <c r="AG2158" i="1"/>
  <c r="B2158" i="1" s="1"/>
  <c r="AG2127" i="1"/>
  <c r="B2127" i="1" s="1"/>
  <c r="AG2094" i="1"/>
  <c r="B2094" i="1" s="1"/>
  <c r="AG2063" i="1"/>
  <c r="B2063" i="1" s="1"/>
  <c r="AG2030" i="1"/>
  <c r="B2030" i="1" s="1"/>
  <c r="AG1999" i="1"/>
  <c r="B1999" i="1" s="1"/>
  <c r="AG1964" i="1"/>
  <c r="B1964" i="1" s="1"/>
  <c r="AG1934" i="1"/>
  <c r="B1934" i="1" s="1"/>
  <c r="AG1903" i="1"/>
  <c r="B1903" i="1" s="1"/>
  <c r="AG1870" i="1"/>
  <c r="B1870" i="1" s="1"/>
  <c r="AG1866" i="1"/>
  <c r="B2133" i="1"/>
  <c r="AG2081" i="1"/>
  <c r="B2081" i="1" s="1"/>
  <c r="AG2048" i="1"/>
  <c r="AG2017" i="1"/>
  <c r="B2017" i="1" s="1"/>
  <c r="AG1983" i="1"/>
  <c r="B1983" i="1" s="1"/>
  <c r="AG1953" i="1"/>
  <c r="B1953" i="1" s="1"/>
  <c r="AG1920" i="1"/>
  <c r="AG1889" i="1"/>
  <c r="B1889" i="1" s="1"/>
  <c r="AG2077" i="1"/>
  <c r="AG1976" i="1"/>
  <c r="B1976" i="1" s="1"/>
  <c r="AG1894" i="1"/>
  <c r="AG2163" i="1"/>
  <c r="B2163" i="1" s="1"/>
  <c r="AG2067" i="1"/>
  <c r="AG1973" i="1"/>
  <c r="B1973" i="1" s="1"/>
  <c r="AG2162" i="1"/>
  <c r="AG2131" i="1"/>
  <c r="B2131" i="1" s="1"/>
  <c r="AG2099" i="1"/>
  <c r="AG2070" i="1"/>
  <c r="B2070" i="1" s="1"/>
  <c r="AG2035" i="1"/>
  <c r="AG2001" i="1"/>
  <c r="B2001" i="1" s="1"/>
  <c r="AG1971" i="1"/>
  <c r="B1971" i="1" s="1"/>
  <c r="AG1938" i="1"/>
  <c r="B1938" i="1" s="1"/>
  <c r="AG1907" i="1"/>
  <c r="AG1876" i="1"/>
  <c r="B1876" i="1" s="1"/>
  <c r="E2194" i="1"/>
  <c r="AG2145" i="1"/>
  <c r="B2145" i="1" s="1"/>
  <c r="AG2115" i="1"/>
  <c r="B2115" i="1" s="1"/>
  <c r="AG2082" i="1"/>
  <c r="B2082" i="1" s="1"/>
  <c r="AG2049" i="1"/>
  <c r="B2049" i="1" s="1"/>
  <c r="AG2020" i="1"/>
  <c r="B2020" i="1" s="1"/>
  <c r="AG1985" i="1"/>
  <c r="B1985" i="1" s="1"/>
  <c r="AG1954" i="1"/>
  <c r="B1954" i="1" s="1"/>
  <c r="AG1924" i="1"/>
  <c r="B1924" i="1" s="1"/>
  <c r="AG1890" i="1"/>
  <c r="B1890" i="1" s="1"/>
  <c r="AG2014" i="1"/>
  <c r="B2014" i="1" s="1"/>
  <c r="AG1902" i="1"/>
  <c r="Y2194" i="1"/>
  <c r="C2195" i="1"/>
  <c r="AJ2195" i="1"/>
  <c r="I2195" i="1"/>
  <c r="H2195" i="1" s="1"/>
  <c r="Z2194" i="1"/>
  <c r="AA2194" i="1" s="1"/>
  <c r="AH2194" i="1" s="1"/>
  <c r="AG2113" i="1"/>
  <c r="B2113" i="1" s="1"/>
  <c r="AG2013" i="1"/>
  <c r="B2013" i="1" s="1"/>
  <c r="AG1949" i="1"/>
  <c r="B1949" i="1" s="1"/>
  <c r="AG2066" i="1"/>
  <c r="B2066" i="1" s="1"/>
  <c r="AG1998" i="1"/>
  <c r="B1998" i="1" s="1"/>
  <c r="AG1936" i="1"/>
  <c r="B1936" i="1" s="1"/>
  <c r="AG1874" i="1"/>
  <c r="B1874" i="1" s="1"/>
  <c r="AG1858" i="1"/>
  <c r="AG1932" i="1"/>
  <c r="B1932" i="1" s="1"/>
  <c r="AG2021" i="1"/>
  <c r="B2021" i="1" s="1"/>
  <c r="AG2114" i="1"/>
  <c r="B2114" i="1" s="1"/>
  <c r="AG2018" i="1"/>
  <c r="B2018" i="1" s="1"/>
  <c r="AG1955" i="1"/>
  <c r="B1955" i="1" s="1"/>
  <c r="AG1860" i="1"/>
  <c r="B1860" i="1" s="1"/>
  <c r="AG2160" i="1"/>
  <c r="B2160" i="1" s="1"/>
  <c r="AG2065" i="1"/>
  <c r="B2065" i="1" s="1"/>
  <c r="AG1968" i="1"/>
  <c r="B1968" i="1" s="1"/>
  <c r="AG1873" i="1"/>
  <c r="B1873" i="1" s="1"/>
  <c r="AG2141" i="1"/>
  <c r="AG2037" i="1"/>
  <c r="B2037" i="1" s="1"/>
  <c r="AG1944" i="1"/>
  <c r="AG1863" i="1"/>
  <c r="B1863" i="1" s="1"/>
  <c r="B2080" i="1"/>
  <c r="B2034" i="1"/>
  <c r="B1984" i="1"/>
  <c r="B1937" i="1"/>
  <c r="B2164" i="1"/>
  <c r="B2150" i="1"/>
  <c r="B2135" i="1"/>
  <c r="B2118" i="1"/>
  <c r="B2105" i="1"/>
  <c r="B2087" i="1"/>
  <c r="B2071" i="1"/>
  <c r="B2054" i="1"/>
  <c r="B2039" i="1"/>
  <c r="B2023" i="1"/>
  <c r="B2007" i="1"/>
  <c r="B1993" i="1"/>
  <c r="AG1977" i="1"/>
  <c r="AG1941" i="1"/>
  <c r="B1941" i="1" s="1"/>
  <c r="AG1911" i="1"/>
  <c r="B1911" i="1" s="1"/>
  <c r="AG1879" i="1"/>
  <c r="B1879" i="1" s="1"/>
  <c r="AG2151" i="1"/>
  <c r="B2151" i="1" s="1"/>
  <c r="AG2117" i="1"/>
  <c r="B2117" i="1" s="1"/>
  <c r="AG2086" i="1"/>
  <c r="B2086" i="1" s="1"/>
  <c r="AG2052" i="1"/>
  <c r="B2052" i="1" s="1"/>
  <c r="AG2024" i="1"/>
  <c r="B2024" i="1" s="1"/>
  <c r="AG1989" i="1"/>
  <c r="B1989" i="1" s="1"/>
  <c r="AG1958" i="1"/>
  <c r="B1958" i="1" s="1"/>
  <c r="AG1927" i="1"/>
  <c r="B1927" i="1" s="1"/>
  <c r="AG1892" i="1"/>
  <c r="AG1862" i="1"/>
  <c r="B2161" i="1"/>
  <c r="B2144" i="1"/>
  <c r="B2128" i="1"/>
  <c r="B2096" i="1"/>
  <c r="AG2073" i="1"/>
  <c r="AG2040" i="1"/>
  <c r="B2040" i="1" s="1"/>
  <c r="AG2008" i="1"/>
  <c r="AG1975" i="1"/>
  <c r="B1975" i="1" s="1"/>
  <c r="AG1945" i="1"/>
  <c r="AG1912" i="1"/>
  <c r="B1912" i="1" s="1"/>
  <c r="AG1884" i="1"/>
  <c r="B1884" i="1" s="1"/>
  <c r="AG2148" i="1"/>
  <c r="B2148" i="1" s="1"/>
  <c r="AG2051" i="1"/>
  <c r="AG1957" i="1"/>
  <c r="B1957" i="1" s="1"/>
  <c r="AG1872" i="1"/>
  <c r="AG2134" i="1"/>
  <c r="B2134" i="1" s="1"/>
  <c r="AG2047" i="1"/>
  <c r="B2047" i="1" s="1"/>
  <c r="AG1950" i="1"/>
  <c r="B1950" i="1" s="1"/>
  <c r="AG2154" i="1"/>
  <c r="B2154" i="1" s="1"/>
  <c r="AG2123" i="1"/>
  <c r="B2123" i="1" s="1"/>
  <c r="AG2092" i="1"/>
  <c r="B2092" i="1" s="1"/>
  <c r="AG2056" i="1"/>
  <c r="B2056" i="1" s="1"/>
  <c r="AG2026" i="1"/>
  <c r="B2026" i="1" s="1"/>
  <c r="AG1995" i="1"/>
  <c r="B1995" i="1" s="1"/>
  <c r="AG1960" i="1"/>
  <c r="B1960" i="1" s="1"/>
  <c r="AG1933" i="1"/>
  <c r="B1933" i="1" s="1"/>
  <c r="AG1901" i="1"/>
  <c r="B1901" i="1" s="1"/>
  <c r="AG1867" i="1"/>
  <c r="B1867" i="1" s="1"/>
  <c r="AG2140" i="1"/>
  <c r="B2140" i="1" s="1"/>
  <c r="AG2106" i="1"/>
  <c r="B2106" i="1" s="1"/>
  <c r="AG2074" i="1"/>
  <c r="B2074" i="1" s="1"/>
  <c r="AG2041" i="1"/>
  <c r="B2041" i="1" s="1"/>
  <c r="AG2012" i="1"/>
  <c r="B2012" i="1" s="1"/>
  <c r="AG1979" i="1"/>
  <c r="B1979" i="1" s="1"/>
  <c r="AG1948" i="1"/>
  <c r="B1948" i="1" s="1"/>
  <c r="AG1913" i="1"/>
  <c r="B1913" i="1" s="1"/>
  <c r="AG1882" i="1"/>
  <c r="B2042" i="1"/>
  <c r="B1897" i="1"/>
  <c r="J2172" i="1" l="1"/>
  <c r="T2166" i="1"/>
  <c r="AF2166" i="1" s="1"/>
  <c r="S2167" i="1"/>
  <c r="U2166" i="1"/>
  <c r="W2166" i="1" s="1"/>
  <c r="AG2166" i="1" s="1"/>
  <c r="B2166" i="1" s="1"/>
  <c r="M2174" i="1"/>
  <c r="N2174" i="1" s="1"/>
  <c r="P2174" i="1"/>
  <c r="L2175" i="1"/>
  <c r="Q2169" i="1"/>
  <c r="R2168" i="1"/>
  <c r="V2168" i="1" s="1"/>
  <c r="AC2173" i="1"/>
  <c r="AE2173" i="1" s="1"/>
  <c r="G2173" i="1"/>
  <c r="F2173" i="1" s="1"/>
  <c r="O2173" i="1" s="1"/>
  <c r="E2195" i="1"/>
  <c r="B1862" i="1"/>
  <c r="B1866" i="1"/>
  <c r="AB2200" i="1"/>
  <c r="Y2195" i="1"/>
  <c r="AJ2196" i="1"/>
  <c r="I2196" i="1"/>
  <c r="H2196" i="1" s="1"/>
  <c r="Z2195" i="1"/>
  <c r="AA2195" i="1" s="1"/>
  <c r="AH2195" i="1" s="1"/>
  <c r="C2196" i="1"/>
  <c r="K2196" i="1"/>
  <c r="A2197" i="1"/>
  <c r="X2196" i="1"/>
  <c r="B1882" i="1"/>
  <c r="B1872" i="1"/>
  <c r="B2051" i="1"/>
  <c r="B1945" i="1"/>
  <c r="B2008" i="1"/>
  <c r="B2073" i="1"/>
  <c r="B1892" i="1"/>
  <c r="B1977" i="1"/>
  <c r="B1944" i="1"/>
  <c r="B2141" i="1"/>
  <c r="B1858" i="1"/>
  <c r="B1902" i="1"/>
  <c r="B1907" i="1"/>
  <c r="B2035" i="1"/>
  <c r="B2099" i="1"/>
  <c r="B2162" i="1"/>
  <c r="B2067" i="1"/>
  <c r="B1894" i="1"/>
  <c r="B2077" i="1"/>
  <c r="B1920" i="1"/>
  <c r="B2048" i="1"/>
  <c r="B2093" i="1"/>
  <c r="B2132" i="1"/>
  <c r="B1935" i="1"/>
  <c r="B1898" i="1"/>
  <c r="B1961" i="1"/>
  <c r="B2025" i="1"/>
  <c r="B2090" i="1"/>
  <c r="B2155" i="1"/>
  <c r="B1915" i="1"/>
  <c r="B2043" i="1"/>
  <c r="B2104" i="1"/>
  <c r="B1883" i="1"/>
  <c r="B2089" i="1"/>
  <c r="B1962" i="1"/>
  <c r="B2022" i="1"/>
  <c r="B2088" i="1"/>
  <c r="B1910" i="1"/>
  <c r="B1974" i="1"/>
  <c r="B2036" i="1"/>
  <c r="B2102" i="1"/>
  <c r="B1925" i="1"/>
  <c r="B1990" i="1"/>
  <c r="B1969" i="1"/>
  <c r="G2174" i="1" l="1"/>
  <c r="F2174" i="1" s="1"/>
  <c r="O2174" i="1" s="1"/>
  <c r="AC2174" i="1"/>
  <c r="AE2174" i="1" s="1"/>
  <c r="Q2170" i="1"/>
  <c r="R2169" i="1"/>
  <c r="V2169" i="1" s="1"/>
  <c r="T2167" i="1"/>
  <c r="AF2167" i="1" s="1"/>
  <c r="S2168" i="1"/>
  <c r="U2167" i="1"/>
  <c r="W2167" i="1" s="1"/>
  <c r="AG2167" i="1" s="1"/>
  <c r="B2167" i="1" s="1"/>
  <c r="J2173" i="1"/>
  <c r="L2176" i="1"/>
  <c r="M2175" i="1"/>
  <c r="N2175" i="1" s="1"/>
  <c r="P2175" i="1"/>
  <c r="A2198" i="1"/>
  <c r="K2197" i="1"/>
  <c r="X2197" i="1"/>
  <c r="AB2201" i="1"/>
  <c r="AJ2197" i="1"/>
  <c r="Z2196" i="1"/>
  <c r="AA2196" i="1" s="1"/>
  <c r="AH2196" i="1" s="1"/>
  <c r="I2197" i="1"/>
  <c r="H2197" i="1" s="1"/>
  <c r="C2197" i="1"/>
  <c r="Y2196" i="1"/>
  <c r="E2196" i="1"/>
  <c r="J2174" i="1" l="1"/>
  <c r="AC2175" i="1"/>
  <c r="AE2175" i="1" s="1"/>
  <c r="G2175" i="1"/>
  <c r="F2175" i="1" s="1"/>
  <c r="O2175" i="1" s="1"/>
  <c r="P2176" i="1"/>
  <c r="M2176" i="1"/>
  <c r="N2176" i="1" s="1"/>
  <c r="L2177" i="1"/>
  <c r="Q2171" i="1"/>
  <c r="R2170" i="1"/>
  <c r="V2170" i="1" s="1"/>
  <c r="T2168" i="1"/>
  <c r="AF2168" i="1" s="1"/>
  <c r="U2168" i="1"/>
  <c r="W2168" i="1" s="1"/>
  <c r="AG2168" i="1" s="1"/>
  <c r="B2168" i="1" s="1"/>
  <c r="S2169" i="1"/>
  <c r="E2197" i="1"/>
  <c r="AB2202" i="1"/>
  <c r="K2198" i="1"/>
  <c r="X2198" i="1"/>
  <c r="A2199" i="1"/>
  <c r="Z2197" i="1"/>
  <c r="AA2197" i="1" s="1"/>
  <c r="AH2197" i="1" s="1"/>
  <c r="C2198" i="1"/>
  <c r="AJ2198" i="1"/>
  <c r="Y2197" i="1"/>
  <c r="I2198" i="1"/>
  <c r="H2198" i="1" s="1"/>
  <c r="J2175" i="1" l="1"/>
  <c r="U2169" i="1"/>
  <c r="W2169" i="1" s="1"/>
  <c r="AG2169" i="1" s="1"/>
  <c r="B2169" i="1" s="1"/>
  <c r="T2169" i="1"/>
  <c r="AF2169" i="1" s="1"/>
  <c r="S2170" i="1"/>
  <c r="L2178" i="1"/>
  <c r="M2177" i="1"/>
  <c r="N2177" i="1" s="1"/>
  <c r="P2177" i="1"/>
  <c r="AC2176" i="1"/>
  <c r="AE2176" i="1" s="1"/>
  <c r="G2176" i="1"/>
  <c r="F2176" i="1" s="1"/>
  <c r="J2176" i="1" s="1"/>
  <c r="Q2172" i="1"/>
  <c r="R2171" i="1"/>
  <c r="V2171" i="1" s="1"/>
  <c r="K2199" i="1"/>
  <c r="A2200" i="1"/>
  <c r="X2199" i="1"/>
  <c r="E2198" i="1"/>
  <c r="Y2198" i="1"/>
  <c r="C2199" i="1"/>
  <c r="AJ2199" i="1"/>
  <c r="I2199" i="1"/>
  <c r="H2199" i="1" s="1"/>
  <c r="Z2198" i="1"/>
  <c r="AA2198" i="1" s="1"/>
  <c r="AH2198" i="1" s="1"/>
  <c r="AB2203" i="1"/>
  <c r="AC2177" i="1" l="1"/>
  <c r="AE2177" i="1" s="1"/>
  <c r="G2177" i="1"/>
  <c r="F2177" i="1" s="1"/>
  <c r="O2177" i="1" s="1"/>
  <c r="Q2173" i="1"/>
  <c r="R2172" i="1"/>
  <c r="V2172" i="1" s="1"/>
  <c r="P2178" i="1"/>
  <c r="M2178" i="1"/>
  <c r="N2178" i="1" s="1"/>
  <c r="L2179" i="1"/>
  <c r="S2171" i="1"/>
  <c r="U2170" i="1"/>
  <c r="W2170" i="1" s="1"/>
  <c r="AG2170" i="1" s="1"/>
  <c r="B2170" i="1" s="1"/>
  <c r="T2170" i="1"/>
  <c r="AF2170" i="1" s="1"/>
  <c r="O2176" i="1"/>
  <c r="X2200" i="1"/>
  <c r="K2200" i="1"/>
  <c r="A2201" i="1"/>
  <c r="AB2204" i="1"/>
  <c r="E2199" i="1"/>
  <c r="Y2199" i="1"/>
  <c r="AJ2200" i="1"/>
  <c r="I2200" i="1"/>
  <c r="H2200" i="1" s="1"/>
  <c r="Z2199" i="1"/>
  <c r="AA2199" i="1" s="1"/>
  <c r="AH2199" i="1" s="1"/>
  <c r="C2200" i="1"/>
  <c r="J2177" i="1" l="1"/>
  <c r="U2171" i="1"/>
  <c r="W2171" i="1" s="1"/>
  <c r="AG2171" i="1" s="1"/>
  <c r="B2171" i="1" s="1"/>
  <c r="T2171" i="1"/>
  <c r="AF2171" i="1" s="1"/>
  <c r="S2172" i="1"/>
  <c r="Q2174" i="1"/>
  <c r="R2173" i="1"/>
  <c r="V2173" i="1" s="1"/>
  <c r="M2179" i="1"/>
  <c r="N2179" i="1" s="1"/>
  <c r="P2179" i="1"/>
  <c r="L2180" i="1"/>
  <c r="G2178" i="1"/>
  <c r="F2178" i="1" s="1"/>
  <c r="O2178" i="1" s="1"/>
  <c r="AC2178" i="1"/>
  <c r="AE2178" i="1" s="1"/>
  <c r="E2200" i="1"/>
  <c r="AJ2201" i="1"/>
  <c r="Z2200" i="1"/>
  <c r="AA2200" i="1" s="1"/>
  <c r="AH2200" i="1" s="1"/>
  <c r="I2201" i="1"/>
  <c r="H2201" i="1" s="1"/>
  <c r="Y2200" i="1"/>
  <c r="C2201" i="1"/>
  <c r="AB2205" i="1"/>
  <c r="A2202" i="1"/>
  <c r="X2201" i="1"/>
  <c r="K2201" i="1"/>
  <c r="Q2175" i="1" l="1"/>
  <c r="R2174" i="1"/>
  <c r="V2174" i="1" s="1"/>
  <c r="L2181" i="1"/>
  <c r="P2180" i="1"/>
  <c r="M2180" i="1"/>
  <c r="N2180" i="1" s="1"/>
  <c r="S2173" i="1"/>
  <c r="T2172" i="1"/>
  <c r="AF2172" i="1" s="1"/>
  <c r="U2172" i="1"/>
  <c r="W2172" i="1" s="1"/>
  <c r="AG2172" i="1" s="1"/>
  <c r="B2172" i="1" s="1"/>
  <c r="J2178" i="1"/>
  <c r="AC2179" i="1"/>
  <c r="AE2179" i="1" s="1"/>
  <c r="G2179" i="1"/>
  <c r="F2179" i="1" s="1"/>
  <c r="J2179" i="1" s="1"/>
  <c r="X2202" i="1"/>
  <c r="K2202" i="1"/>
  <c r="A2203" i="1"/>
  <c r="AB2206" i="1"/>
  <c r="E2201" i="1"/>
  <c r="Z2201" i="1"/>
  <c r="AA2201" i="1" s="1"/>
  <c r="AH2201" i="1" s="1"/>
  <c r="C2202" i="1"/>
  <c r="Y2201" i="1"/>
  <c r="AJ2202" i="1"/>
  <c r="I2202" i="1"/>
  <c r="H2202" i="1" s="1"/>
  <c r="M2181" i="1" l="1"/>
  <c r="N2181" i="1" s="1"/>
  <c r="P2181" i="1"/>
  <c r="L2182" i="1"/>
  <c r="O2179" i="1"/>
  <c r="S2174" i="1"/>
  <c r="T2173" i="1"/>
  <c r="AF2173" i="1" s="1"/>
  <c r="U2173" i="1"/>
  <c r="W2173" i="1" s="1"/>
  <c r="AG2173" i="1" s="1"/>
  <c r="B2173" i="1" s="1"/>
  <c r="Q2176" i="1"/>
  <c r="R2175" i="1"/>
  <c r="V2175" i="1" s="1"/>
  <c r="AC2180" i="1"/>
  <c r="AE2180" i="1" s="1"/>
  <c r="G2180" i="1"/>
  <c r="F2180" i="1" s="1"/>
  <c r="O2180" i="1" s="1"/>
  <c r="X2203" i="1"/>
  <c r="K2203" i="1"/>
  <c r="A2204" i="1"/>
  <c r="AB2207" i="1"/>
  <c r="E2202" i="1"/>
  <c r="AJ2203" i="1"/>
  <c r="Y2202" i="1"/>
  <c r="I2203" i="1"/>
  <c r="H2203" i="1" s="1"/>
  <c r="Z2202" i="1"/>
  <c r="AA2202" i="1" s="1"/>
  <c r="AH2202" i="1" s="1"/>
  <c r="C2203" i="1"/>
  <c r="T2174" i="1" l="1"/>
  <c r="AF2174" i="1" s="1"/>
  <c r="S2175" i="1"/>
  <c r="U2174" i="1"/>
  <c r="W2174" i="1" s="1"/>
  <c r="AG2174" i="1" s="1"/>
  <c r="B2174" i="1" s="1"/>
  <c r="P2182" i="1"/>
  <c r="M2182" i="1"/>
  <c r="N2182" i="1" s="1"/>
  <c r="L2183" i="1"/>
  <c r="J2180" i="1"/>
  <c r="Q2177" i="1"/>
  <c r="R2176" i="1"/>
  <c r="V2176" i="1" s="1"/>
  <c r="AC2181" i="1"/>
  <c r="AE2181" i="1" s="1"/>
  <c r="G2181" i="1"/>
  <c r="F2181" i="1" s="1"/>
  <c r="J2181" i="1" s="1"/>
  <c r="E2203" i="1"/>
  <c r="AB2208" i="1"/>
  <c r="K2204" i="1"/>
  <c r="A2205" i="1"/>
  <c r="X2204" i="1"/>
  <c r="Y2203" i="1"/>
  <c r="C2204" i="1"/>
  <c r="Z2203" i="1"/>
  <c r="AA2203" i="1" s="1"/>
  <c r="AH2203" i="1" s="1"/>
  <c r="AJ2204" i="1"/>
  <c r="I2204" i="1"/>
  <c r="H2204" i="1" s="1"/>
  <c r="O2181" i="1" l="1"/>
  <c r="Q2178" i="1"/>
  <c r="R2177" i="1"/>
  <c r="V2177" i="1" s="1"/>
  <c r="M2183" i="1"/>
  <c r="N2183" i="1" s="1"/>
  <c r="P2183" i="1"/>
  <c r="L2184" i="1"/>
  <c r="U2175" i="1"/>
  <c r="W2175" i="1" s="1"/>
  <c r="AG2175" i="1" s="1"/>
  <c r="B2175" i="1" s="1"/>
  <c r="T2175" i="1"/>
  <c r="AF2175" i="1" s="1"/>
  <c r="S2176" i="1"/>
  <c r="G2182" i="1"/>
  <c r="F2182" i="1" s="1"/>
  <c r="O2182" i="1" s="1"/>
  <c r="AC2182" i="1"/>
  <c r="AE2182" i="1" s="1"/>
  <c r="E2204" i="1"/>
  <c r="AJ2205" i="1"/>
  <c r="Z2204" i="1"/>
  <c r="AA2204" i="1" s="1"/>
  <c r="AH2204" i="1" s="1"/>
  <c r="I2205" i="1"/>
  <c r="H2205" i="1" s="1"/>
  <c r="Y2204" i="1"/>
  <c r="C2205" i="1"/>
  <c r="AB2209" i="1"/>
  <c r="A2206" i="1"/>
  <c r="X2205" i="1"/>
  <c r="K2205" i="1"/>
  <c r="G2183" i="1" l="1"/>
  <c r="F2183" i="1" s="1"/>
  <c r="O2183" i="1" s="1"/>
  <c r="AC2183" i="1"/>
  <c r="AE2183" i="1" s="1"/>
  <c r="T2176" i="1"/>
  <c r="AF2176" i="1" s="1"/>
  <c r="S2177" i="1"/>
  <c r="U2176" i="1"/>
  <c r="W2176" i="1" s="1"/>
  <c r="AG2176" i="1" s="1"/>
  <c r="B2176" i="1" s="1"/>
  <c r="J2182" i="1"/>
  <c r="M2184" i="1"/>
  <c r="N2184" i="1" s="1"/>
  <c r="P2184" i="1"/>
  <c r="L2185" i="1"/>
  <c r="Q2179" i="1"/>
  <c r="R2178" i="1"/>
  <c r="V2178" i="1" s="1"/>
  <c r="E2205" i="1"/>
  <c r="K2206" i="1"/>
  <c r="X2206" i="1"/>
  <c r="A2207" i="1"/>
  <c r="Z2205" i="1"/>
  <c r="AA2205" i="1" s="1"/>
  <c r="AH2205" i="1" s="1"/>
  <c r="I2206" i="1"/>
  <c r="H2206" i="1" s="1"/>
  <c r="Y2205" i="1"/>
  <c r="C2206" i="1"/>
  <c r="AJ2206" i="1"/>
  <c r="AB2210" i="1"/>
  <c r="J2183" i="1" l="1"/>
  <c r="Q2180" i="1"/>
  <c r="R2179" i="1"/>
  <c r="V2179" i="1" s="1"/>
  <c r="M2185" i="1"/>
  <c r="N2185" i="1" s="1"/>
  <c r="P2185" i="1"/>
  <c r="L2186" i="1"/>
  <c r="T2177" i="1"/>
  <c r="AF2177" i="1" s="1"/>
  <c r="S2178" i="1"/>
  <c r="U2177" i="1"/>
  <c r="W2177" i="1" s="1"/>
  <c r="AC2184" i="1"/>
  <c r="AE2184" i="1" s="1"/>
  <c r="G2184" i="1"/>
  <c r="F2184" i="1" s="1"/>
  <c r="O2184" i="1" s="1"/>
  <c r="AB2211" i="1"/>
  <c r="E2206" i="1"/>
  <c r="Y2206" i="1"/>
  <c r="C2207" i="1"/>
  <c r="AJ2207" i="1"/>
  <c r="Z2206" i="1"/>
  <c r="AA2206" i="1" s="1"/>
  <c r="AH2206" i="1" s="1"/>
  <c r="I2207" i="1"/>
  <c r="H2207" i="1" s="1"/>
  <c r="A2208" i="1"/>
  <c r="X2207" i="1"/>
  <c r="K2207" i="1"/>
  <c r="M2186" i="1" l="1"/>
  <c r="N2186" i="1" s="1"/>
  <c r="P2186" i="1"/>
  <c r="L2187" i="1"/>
  <c r="AC2185" i="1"/>
  <c r="AE2185" i="1" s="1"/>
  <c r="G2185" i="1"/>
  <c r="F2185" i="1" s="1"/>
  <c r="J2185" i="1" s="1"/>
  <c r="T2178" i="1"/>
  <c r="AF2178" i="1" s="1"/>
  <c r="S2179" i="1"/>
  <c r="U2178" i="1"/>
  <c r="W2178" i="1" s="1"/>
  <c r="AG2178" i="1" s="1"/>
  <c r="B2178" i="1" s="1"/>
  <c r="AG2177" i="1"/>
  <c r="B2177" i="1" s="1"/>
  <c r="J2184" i="1"/>
  <c r="Q2181" i="1"/>
  <c r="R2180" i="1"/>
  <c r="V2180" i="1" s="1"/>
  <c r="A2209" i="1"/>
  <c r="X2208" i="1"/>
  <c r="K2208" i="1"/>
  <c r="AB2212" i="1"/>
  <c r="Y2207" i="1"/>
  <c r="C2208" i="1"/>
  <c r="AJ2208" i="1"/>
  <c r="Z2207" i="1"/>
  <c r="AA2207" i="1" s="1"/>
  <c r="AH2207" i="1" s="1"/>
  <c r="I2208" i="1"/>
  <c r="H2208" i="1" s="1"/>
  <c r="E2207" i="1"/>
  <c r="O2185" i="1" l="1"/>
  <c r="L2188" i="1"/>
  <c r="P2187" i="1"/>
  <c r="M2187" i="1"/>
  <c r="N2187" i="1" s="1"/>
  <c r="S2180" i="1"/>
  <c r="U2179" i="1"/>
  <c r="W2179" i="1" s="1"/>
  <c r="T2179" i="1"/>
  <c r="AF2179" i="1" s="1"/>
  <c r="Q2182" i="1"/>
  <c r="R2181" i="1"/>
  <c r="V2181" i="1" s="1"/>
  <c r="AC2186" i="1"/>
  <c r="AE2186" i="1" s="1"/>
  <c r="G2186" i="1"/>
  <c r="F2186" i="1" s="1"/>
  <c r="O2186" i="1" s="1"/>
  <c r="A2210" i="1"/>
  <c r="X2209" i="1"/>
  <c r="K2209" i="1"/>
  <c r="E2208" i="1"/>
  <c r="AB2213" i="1"/>
  <c r="C2209" i="1"/>
  <c r="Z2208" i="1"/>
  <c r="AA2208" i="1" s="1"/>
  <c r="AH2208" i="1" s="1"/>
  <c r="AJ2209" i="1"/>
  <c r="I2209" i="1"/>
  <c r="H2209" i="1" s="1"/>
  <c r="Y2208" i="1"/>
  <c r="J2186" i="1" l="1"/>
  <c r="T2180" i="1"/>
  <c r="AF2180" i="1" s="1"/>
  <c r="S2181" i="1"/>
  <c r="U2180" i="1"/>
  <c r="W2180" i="1" s="1"/>
  <c r="AC2187" i="1"/>
  <c r="AE2187" i="1" s="1"/>
  <c r="G2187" i="1"/>
  <c r="F2187" i="1" s="1"/>
  <c r="J2187" i="1" s="1"/>
  <c r="Q2183" i="1"/>
  <c r="R2182" i="1"/>
  <c r="V2182" i="1" s="1"/>
  <c r="M2188" i="1"/>
  <c r="N2188" i="1" s="1"/>
  <c r="L2189" i="1"/>
  <c r="P2188" i="1"/>
  <c r="AG2179" i="1"/>
  <c r="B2179" i="1" s="1"/>
  <c r="E2209" i="1"/>
  <c r="AB2214" i="1"/>
  <c r="Z2209" i="1"/>
  <c r="AA2209" i="1" s="1"/>
  <c r="AH2209" i="1" s="1"/>
  <c r="C2210" i="1"/>
  <c r="AJ2210" i="1"/>
  <c r="Y2209" i="1"/>
  <c r="I2210" i="1"/>
  <c r="H2210" i="1" s="1"/>
  <c r="K2210" i="1"/>
  <c r="X2210" i="1"/>
  <c r="A2211" i="1"/>
  <c r="P2189" i="1" l="1"/>
  <c r="M2189" i="1"/>
  <c r="N2189" i="1" s="1"/>
  <c r="L2190" i="1"/>
  <c r="O2187" i="1"/>
  <c r="AG2180" i="1"/>
  <c r="B2180" i="1" s="1"/>
  <c r="AC2188" i="1"/>
  <c r="AE2188" i="1" s="1"/>
  <c r="G2188" i="1"/>
  <c r="F2188" i="1" s="1"/>
  <c r="O2188" i="1" s="1"/>
  <c r="T2181" i="1"/>
  <c r="AF2181" i="1" s="1"/>
  <c r="S2182" i="1"/>
  <c r="U2181" i="1"/>
  <c r="W2181" i="1" s="1"/>
  <c r="AG2181" i="1" s="1"/>
  <c r="B2181" i="1" s="1"/>
  <c r="Q2184" i="1"/>
  <c r="R2183" i="1"/>
  <c r="V2183" i="1" s="1"/>
  <c r="C2211" i="1"/>
  <c r="Y2210" i="1"/>
  <c r="AJ2211" i="1"/>
  <c r="I2211" i="1"/>
  <c r="H2211" i="1" s="1"/>
  <c r="Z2210" i="1"/>
  <c r="AA2210" i="1" s="1"/>
  <c r="AH2210" i="1" s="1"/>
  <c r="K2211" i="1"/>
  <c r="A2212" i="1"/>
  <c r="X2211" i="1"/>
  <c r="E2210" i="1"/>
  <c r="AB2215" i="1"/>
  <c r="J2188" i="1" l="1"/>
  <c r="T2182" i="1"/>
  <c r="AF2182" i="1" s="1"/>
  <c r="S2183" i="1"/>
  <c r="U2182" i="1"/>
  <c r="W2182" i="1" s="1"/>
  <c r="L2191" i="1"/>
  <c r="M2190" i="1"/>
  <c r="N2190" i="1" s="1"/>
  <c r="P2190" i="1"/>
  <c r="AC2189" i="1"/>
  <c r="AE2189" i="1" s="1"/>
  <c r="G2189" i="1"/>
  <c r="F2189" i="1" s="1"/>
  <c r="O2189" i="1" s="1"/>
  <c r="Q2185" i="1"/>
  <c r="R2184" i="1"/>
  <c r="V2184" i="1" s="1"/>
  <c r="AB2216" i="1"/>
  <c r="Y2211" i="1"/>
  <c r="AJ2212" i="1"/>
  <c r="I2212" i="1"/>
  <c r="H2212" i="1" s="1"/>
  <c r="Z2211" i="1"/>
  <c r="AA2211" i="1" s="1"/>
  <c r="AH2211" i="1" s="1"/>
  <c r="C2212" i="1"/>
  <c r="K2212" i="1"/>
  <c r="A2213" i="1"/>
  <c r="X2212" i="1"/>
  <c r="E2211" i="1"/>
  <c r="Q2186" i="1" l="1"/>
  <c r="R2185" i="1"/>
  <c r="V2185" i="1" s="1"/>
  <c r="M2191" i="1"/>
  <c r="N2191" i="1" s="1"/>
  <c r="L2192" i="1"/>
  <c r="AG2182" i="1"/>
  <c r="B2182" i="1" s="1"/>
  <c r="J2189" i="1"/>
  <c r="U2183" i="1"/>
  <c r="W2183" i="1" s="1"/>
  <c r="T2183" i="1"/>
  <c r="AF2183" i="1" s="1"/>
  <c r="S2184" i="1"/>
  <c r="AC2190" i="1"/>
  <c r="AE2190" i="1" s="1"/>
  <c r="G2190" i="1"/>
  <c r="F2190" i="1" s="1"/>
  <c r="O2190" i="1" s="1"/>
  <c r="P2191" i="1" s="1"/>
  <c r="Y2212" i="1"/>
  <c r="I2213" i="1"/>
  <c r="H2213" i="1" s="1"/>
  <c r="Z2212" i="1"/>
  <c r="AA2212" i="1" s="1"/>
  <c r="AH2212" i="1" s="1"/>
  <c r="C2213" i="1"/>
  <c r="AJ2213" i="1"/>
  <c r="X2213" i="1"/>
  <c r="K2213" i="1"/>
  <c r="A2214" i="1"/>
  <c r="E2212" i="1"/>
  <c r="AB2217" i="1"/>
  <c r="J2190" i="1" l="1"/>
  <c r="S2185" i="1"/>
  <c r="T2184" i="1"/>
  <c r="AF2184" i="1" s="1"/>
  <c r="U2184" i="1"/>
  <c r="W2184" i="1" s="1"/>
  <c r="AG2184" i="1" s="1"/>
  <c r="B2184" i="1" s="1"/>
  <c r="L2193" i="1"/>
  <c r="M2192" i="1"/>
  <c r="N2192" i="1" s="1"/>
  <c r="AC2191" i="1"/>
  <c r="AE2191" i="1" s="1"/>
  <c r="G2191" i="1"/>
  <c r="F2191" i="1" s="1"/>
  <c r="O2191" i="1" s="1"/>
  <c r="AG2183" i="1"/>
  <c r="B2183" i="1" s="1"/>
  <c r="Q2187" i="1"/>
  <c r="R2186" i="1"/>
  <c r="V2186" i="1" s="1"/>
  <c r="E2213" i="1"/>
  <c r="X2214" i="1"/>
  <c r="K2214" i="1"/>
  <c r="A2215" i="1"/>
  <c r="P2192" i="1"/>
  <c r="AB2218" i="1"/>
  <c r="Y2213" i="1"/>
  <c r="AJ2214" i="1"/>
  <c r="I2214" i="1"/>
  <c r="H2214" i="1" s="1"/>
  <c r="Z2213" i="1"/>
  <c r="AA2213" i="1" s="1"/>
  <c r="AH2213" i="1" s="1"/>
  <c r="C2214" i="1"/>
  <c r="P2193" i="1" l="1"/>
  <c r="J2191" i="1"/>
  <c r="AC2192" i="1"/>
  <c r="AE2192" i="1" s="1"/>
  <c r="G2192" i="1"/>
  <c r="F2192" i="1" s="1"/>
  <c r="O2192" i="1" s="1"/>
  <c r="Q2188" i="1"/>
  <c r="R2187" i="1"/>
  <c r="V2187" i="1" s="1"/>
  <c r="L2194" i="1"/>
  <c r="M2193" i="1"/>
  <c r="N2193" i="1" s="1"/>
  <c r="U2185" i="1"/>
  <c r="W2185" i="1" s="1"/>
  <c r="T2185" i="1"/>
  <c r="AF2185" i="1" s="1"/>
  <c r="S2186" i="1"/>
  <c r="Y2214" i="1"/>
  <c r="C2215" i="1"/>
  <c r="Z2214" i="1"/>
  <c r="AA2214" i="1" s="1"/>
  <c r="AH2214" i="1" s="1"/>
  <c r="AJ2215" i="1"/>
  <c r="I2215" i="1"/>
  <c r="H2215" i="1" s="1"/>
  <c r="AB2219" i="1"/>
  <c r="E2214" i="1"/>
  <c r="X2215" i="1"/>
  <c r="K2215" i="1"/>
  <c r="A2216" i="1"/>
  <c r="J2192" i="1" l="1"/>
  <c r="L2195" i="1"/>
  <c r="M2194" i="1"/>
  <c r="N2194" i="1" s="1"/>
  <c r="U2186" i="1"/>
  <c r="W2186" i="1" s="1"/>
  <c r="AG2186" i="1" s="1"/>
  <c r="B2186" i="1" s="1"/>
  <c r="T2186" i="1"/>
  <c r="AF2186" i="1" s="1"/>
  <c r="S2187" i="1"/>
  <c r="Q2189" i="1"/>
  <c r="R2188" i="1"/>
  <c r="V2188" i="1" s="1"/>
  <c r="P2194" i="1"/>
  <c r="AG2185" i="1"/>
  <c r="B2185" i="1" s="1"/>
  <c r="AC2193" i="1"/>
  <c r="AE2193" i="1" s="1"/>
  <c r="G2193" i="1"/>
  <c r="F2193" i="1" s="1"/>
  <c r="O2193" i="1" s="1"/>
  <c r="E2215" i="1"/>
  <c r="Y2215" i="1"/>
  <c r="C2216" i="1"/>
  <c r="AJ2216" i="1"/>
  <c r="Z2215" i="1"/>
  <c r="AA2215" i="1" s="1"/>
  <c r="AH2215" i="1" s="1"/>
  <c r="I2216" i="1"/>
  <c r="H2216" i="1" s="1"/>
  <c r="K2216" i="1"/>
  <c r="X2216" i="1"/>
  <c r="A2217" i="1"/>
  <c r="AB2220" i="1"/>
  <c r="Q2190" i="1" l="1"/>
  <c r="R2189" i="1"/>
  <c r="V2189" i="1" s="1"/>
  <c r="T2187" i="1"/>
  <c r="AF2187" i="1" s="1"/>
  <c r="U2187" i="1"/>
  <c r="W2187" i="1" s="1"/>
  <c r="AG2187" i="1" s="1"/>
  <c r="B2187" i="1" s="1"/>
  <c r="S2188" i="1"/>
  <c r="AC2194" i="1"/>
  <c r="AE2194" i="1" s="1"/>
  <c r="G2194" i="1"/>
  <c r="F2194" i="1" s="1"/>
  <c r="J2194" i="1" s="1"/>
  <c r="J2193" i="1"/>
  <c r="P2195" i="1"/>
  <c r="L2196" i="1"/>
  <c r="M2195" i="1"/>
  <c r="N2195" i="1" s="1"/>
  <c r="AB2221" i="1"/>
  <c r="E2216" i="1"/>
  <c r="X2217" i="1"/>
  <c r="A2218" i="1"/>
  <c r="K2217" i="1"/>
  <c r="Y2216" i="1"/>
  <c r="AJ2217" i="1"/>
  <c r="I2217" i="1"/>
  <c r="H2217" i="1" s="1"/>
  <c r="Z2216" i="1"/>
  <c r="AA2216" i="1" s="1"/>
  <c r="AH2216" i="1" s="1"/>
  <c r="C2217" i="1"/>
  <c r="O2194" i="1" l="1"/>
  <c r="M2196" i="1"/>
  <c r="N2196" i="1" s="1"/>
  <c r="P2196" i="1"/>
  <c r="L2197" i="1"/>
  <c r="T2188" i="1"/>
  <c r="AF2188" i="1" s="1"/>
  <c r="S2189" i="1"/>
  <c r="U2188" i="1"/>
  <c r="W2188" i="1" s="1"/>
  <c r="R2190" i="1"/>
  <c r="V2190" i="1" s="1"/>
  <c r="Q2191" i="1"/>
  <c r="G2195" i="1"/>
  <c r="F2195" i="1" s="1"/>
  <c r="O2195" i="1" s="1"/>
  <c r="AC2195" i="1"/>
  <c r="AE2195" i="1" s="1"/>
  <c r="X2218" i="1"/>
  <c r="A2219" i="1"/>
  <c r="K2218" i="1"/>
  <c r="Y2217" i="1"/>
  <c r="AJ2218" i="1"/>
  <c r="I2218" i="1"/>
  <c r="H2218" i="1" s="1"/>
  <c r="Z2217" i="1"/>
  <c r="AA2217" i="1" s="1"/>
  <c r="AH2217" i="1" s="1"/>
  <c r="C2218" i="1"/>
  <c r="E2217" i="1"/>
  <c r="AB2222" i="1"/>
  <c r="J2195" i="1" l="1"/>
  <c r="S2190" i="1"/>
  <c r="T2189" i="1"/>
  <c r="AF2189" i="1" s="1"/>
  <c r="U2189" i="1"/>
  <c r="W2189" i="1" s="1"/>
  <c r="AG2188" i="1"/>
  <c r="B2188" i="1" s="1"/>
  <c r="Q2192" i="1"/>
  <c r="R2191" i="1"/>
  <c r="V2191" i="1" s="1"/>
  <c r="M2197" i="1"/>
  <c r="N2197" i="1" s="1"/>
  <c r="L2198" i="1"/>
  <c r="P2197" i="1"/>
  <c r="G2196" i="1"/>
  <c r="F2196" i="1" s="1"/>
  <c r="J2196" i="1" s="1"/>
  <c r="AC2196" i="1"/>
  <c r="AE2196" i="1" s="1"/>
  <c r="A2220" i="1"/>
  <c r="X2219" i="1"/>
  <c r="K2219" i="1"/>
  <c r="AB2223" i="1"/>
  <c r="I2219" i="1"/>
  <c r="H2219" i="1" s="1"/>
  <c r="Z2218" i="1"/>
  <c r="AA2218" i="1" s="1"/>
  <c r="AH2218" i="1" s="1"/>
  <c r="C2219" i="1"/>
  <c r="AJ2219" i="1"/>
  <c r="Y2218" i="1"/>
  <c r="E2218" i="1"/>
  <c r="O2196" i="1" l="1"/>
  <c r="L2199" i="1"/>
  <c r="M2198" i="1"/>
  <c r="N2198" i="1" s="1"/>
  <c r="P2198" i="1"/>
  <c r="AC2197" i="1"/>
  <c r="AE2197" i="1" s="1"/>
  <c r="G2197" i="1"/>
  <c r="F2197" i="1" s="1"/>
  <c r="J2197" i="1" s="1"/>
  <c r="AG2189" i="1"/>
  <c r="B2189" i="1" s="1"/>
  <c r="Q2193" i="1"/>
  <c r="R2192" i="1"/>
  <c r="V2192" i="1" s="1"/>
  <c r="U2190" i="1"/>
  <c r="W2190" i="1" s="1"/>
  <c r="AG2190" i="1" s="1"/>
  <c r="B2190" i="1" s="1"/>
  <c r="T2190" i="1"/>
  <c r="S2191" i="1"/>
  <c r="AB2224" i="1"/>
  <c r="AJ2220" i="1"/>
  <c r="Z2219" i="1"/>
  <c r="AA2219" i="1" s="1"/>
  <c r="AH2219" i="1" s="1"/>
  <c r="I2220" i="1"/>
  <c r="H2220" i="1" s="1"/>
  <c r="Y2219" i="1"/>
  <c r="C2220" i="1"/>
  <c r="E2219" i="1"/>
  <c r="X2220" i="1"/>
  <c r="K2220" i="1"/>
  <c r="A2221" i="1"/>
  <c r="O2197" i="1" l="1"/>
  <c r="Q2194" i="1"/>
  <c r="R2193" i="1"/>
  <c r="V2193" i="1" s="1"/>
  <c r="AC2198" i="1"/>
  <c r="AE2198" i="1" s="1"/>
  <c r="G2198" i="1"/>
  <c r="F2198" i="1" s="1"/>
  <c r="J2198" i="1" s="1"/>
  <c r="S2192" i="1"/>
  <c r="U2191" i="1"/>
  <c r="W2191" i="1" s="1"/>
  <c r="AG2191" i="1" s="1"/>
  <c r="B2191" i="1" s="1"/>
  <c r="T2191" i="1"/>
  <c r="AF2191" i="1" s="1"/>
  <c r="M2199" i="1"/>
  <c r="N2199" i="1" s="1"/>
  <c r="P2199" i="1"/>
  <c r="L2200" i="1"/>
  <c r="AF2190" i="1"/>
  <c r="AA2190" i="1"/>
  <c r="E2220" i="1"/>
  <c r="X2221" i="1"/>
  <c r="A2222" i="1"/>
  <c r="K2221" i="1"/>
  <c r="Z2220" i="1"/>
  <c r="AA2220" i="1" s="1"/>
  <c r="AH2220" i="1" s="1"/>
  <c r="C2221" i="1"/>
  <c r="AJ2221" i="1"/>
  <c r="I2221" i="1"/>
  <c r="H2221" i="1" s="1"/>
  <c r="Y2220" i="1"/>
  <c r="AB2225" i="1"/>
  <c r="O2198" i="1" l="1"/>
  <c r="AH2190" i="1"/>
  <c r="U2192" i="1"/>
  <c r="W2192" i="1" s="1"/>
  <c r="AG2192" i="1" s="1"/>
  <c r="B2192" i="1" s="1"/>
  <c r="T2192" i="1"/>
  <c r="AF2192" i="1" s="1"/>
  <c r="S2193" i="1"/>
  <c r="M2200" i="1"/>
  <c r="N2200" i="1" s="1"/>
  <c r="L2201" i="1"/>
  <c r="P2200" i="1"/>
  <c r="AC2199" i="1"/>
  <c r="AE2199" i="1" s="1"/>
  <c r="G2199" i="1"/>
  <c r="F2199" i="1" s="1"/>
  <c r="J2199" i="1" s="1"/>
  <c r="Q2195" i="1"/>
  <c r="R2194" i="1"/>
  <c r="V2194" i="1" s="1"/>
  <c r="E2221" i="1"/>
  <c r="A2223" i="1"/>
  <c r="X2222" i="1"/>
  <c r="K2222" i="1"/>
  <c r="I2222" i="1"/>
  <c r="H2222" i="1" s="1"/>
  <c r="Z2221" i="1"/>
  <c r="Y2221" i="1"/>
  <c r="C2222" i="1"/>
  <c r="AJ2222" i="1"/>
  <c r="AB2226" i="1"/>
  <c r="Q2196" i="1" l="1"/>
  <c r="R2195" i="1"/>
  <c r="V2195" i="1" s="1"/>
  <c r="M2201" i="1"/>
  <c r="N2201" i="1" s="1"/>
  <c r="P2201" i="1"/>
  <c r="L2202" i="1"/>
  <c r="AC2200" i="1"/>
  <c r="AE2200" i="1" s="1"/>
  <c r="G2200" i="1"/>
  <c r="F2200" i="1" s="1"/>
  <c r="O2200" i="1" s="1"/>
  <c r="U2193" i="1"/>
  <c r="W2193" i="1" s="1"/>
  <c r="AG2193" i="1" s="1"/>
  <c r="B2193" i="1" s="1"/>
  <c r="T2193" i="1"/>
  <c r="AF2193" i="1" s="1"/>
  <c r="S2194" i="1"/>
  <c r="O2199" i="1"/>
  <c r="A2224" i="1"/>
  <c r="X2223" i="1"/>
  <c r="K2223" i="1"/>
  <c r="AB2227" i="1"/>
  <c r="Z2222" i="1"/>
  <c r="AA2222" i="1" s="1"/>
  <c r="AH2222" i="1" s="1"/>
  <c r="C2223" i="1"/>
  <c r="Y2222" i="1"/>
  <c r="AJ2223" i="1"/>
  <c r="I2223" i="1"/>
  <c r="H2223" i="1" s="1"/>
  <c r="L2203" i="1" l="1"/>
  <c r="M2202" i="1"/>
  <c r="N2202" i="1" s="1"/>
  <c r="P2202" i="1"/>
  <c r="U2194" i="1"/>
  <c r="W2194" i="1" s="1"/>
  <c r="T2194" i="1"/>
  <c r="AF2194" i="1" s="1"/>
  <c r="S2195" i="1"/>
  <c r="AC2201" i="1"/>
  <c r="AE2201" i="1" s="1"/>
  <c r="G2201" i="1"/>
  <c r="F2201" i="1" s="1"/>
  <c r="O2201" i="1" s="1"/>
  <c r="J2200" i="1"/>
  <c r="Q2197" i="1"/>
  <c r="R2196" i="1"/>
  <c r="V2196" i="1" s="1"/>
  <c r="AB2228" i="1"/>
  <c r="X2224" i="1"/>
  <c r="A2225" i="1"/>
  <c r="K2224" i="1"/>
  <c r="Z2223" i="1"/>
  <c r="AA2223" i="1" s="1"/>
  <c r="AH2223" i="1" s="1"/>
  <c r="C2224" i="1"/>
  <c r="AJ2224" i="1"/>
  <c r="Y2223" i="1"/>
  <c r="I2224" i="1"/>
  <c r="H2224" i="1" s="1"/>
  <c r="J2201" i="1" l="1"/>
  <c r="AG2194" i="1"/>
  <c r="B2194" i="1" s="1"/>
  <c r="G2202" i="1"/>
  <c r="F2202" i="1" s="1"/>
  <c r="O2202" i="1" s="1"/>
  <c r="AC2202" i="1"/>
  <c r="AE2202" i="1" s="1"/>
  <c r="U2195" i="1"/>
  <c r="W2195" i="1" s="1"/>
  <c r="T2195" i="1"/>
  <c r="AF2195" i="1" s="1"/>
  <c r="S2196" i="1"/>
  <c r="L2204" i="1"/>
  <c r="M2203" i="1"/>
  <c r="N2203" i="1" s="1"/>
  <c r="P2203" i="1"/>
  <c r="Q2198" i="1"/>
  <c r="R2197" i="1"/>
  <c r="V2197" i="1" s="1"/>
  <c r="K2225" i="1"/>
  <c r="X2225" i="1"/>
  <c r="A2226" i="1"/>
  <c r="AB2229" i="1"/>
  <c r="Y2224" i="1"/>
  <c r="I2225" i="1"/>
  <c r="H2225" i="1" s="1"/>
  <c r="Z2224" i="1"/>
  <c r="AA2224" i="1" s="1"/>
  <c r="AH2224" i="1" s="1"/>
  <c r="C2225" i="1"/>
  <c r="AJ2225" i="1"/>
  <c r="AG2195" i="1" l="1"/>
  <c r="B2195" i="1" s="1"/>
  <c r="AC2203" i="1"/>
  <c r="AE2203" i="1" s="1"/>
  <c r="G2203" i="1"/>
  <c r="F2203" i="1" s="1"/>
  <c r="O2203" i="1" s="1"/>
  <c r="J2202" i="1"/>
  <c r="L2205" i="1"/>
  <c r="M2204" i="1"/>
  <c r="N2204" i="1" s="1"/>
  <c r="P2204" i="1"/>
  <c r="U2196" i="1"/>
  <c r="W2196" i="1" s="1"/>
  <c r="S2197" i="1"/>
  <c r="T2196" i="1"/>
  <c r="AF2196" i="1" s="1"/>
  <c r="Q2199" i="1"/>
  <c r="R2198" i="1"/>
  <c r="V2198" i="1" s="1"/>
  <c r="AB2230" i="1"/>
  <c r="Z2225" i="1"/>
  <c r="AA2225" i="1" s="1"/>
  <c r="AH2225" i="1" s="1"/>
  <c r="C2226" i="1"/>
  <c r="AJ2226" i="1"/>
  <c r="Y2225" i="1"/>
  <c r="I2226" i="1"/>
  <c r="H2226" i="1" s="1"/>
  <c r="K2226" i="1"/>
  <c r="A2227" i="1"/>
  <c r="X2226" i="1"/>
  <c r="J2203" i="1" l="1"/>
  <c r="U2197" i="1"/>
  <c r="W2197" i="1" s="1"/>
  <c r="T2197" i="1"/>
  <c r="AF2197" i="1" s="1"/>
  <c r="S2198" i="1"/>
  <c r="AG2196" i="1"/>
  <c r="B2196" i="1" s="1"/>
  <c r="G2204" i="1"/>
  <c r="F2204" i="1" s="1"/>
  <c r="O2204" i="1" s="1"/>
  <c r="AC2204" i="1"/>
  <c r="AE2204" i="1" s="1"/>
  <c r="Q2200" i="1"/>
  <c r="R2199" i="1"/>
  <c r="V2199" i="1" s="1"/>
  <c r="L2206" i="1"/>
  <c r="M2205" i="1"/>
  <c r="N2205" i="1" s="1"/>
  <c r="P2205" i="1"/>
  <c r="Y2226" i="1"/>
  <c r="AJ2227" i="1"/>
  <c r="I2227" i="1"/>
  <c r="H2227" i="1" s="1"/>
  <c r="Z2226" i="1"/>
  <c r="AA2226" i="1" s="1"/>
  <c r="AH2226" i="1" s="1"/>
  <c r="C2227" i="1"/>
  <c r="K2227" i="1"/>
  <c r="A2228" i="1"/>
  <c r="X2227" i="1"/>
  <c r="AB2231" i="1"/>
  <c r="J2204" i="1" l="1"/>
  <c r="G2205" i="1"/>
  <c r="F2205" i="1" s="1"/>
  <c r="O2205" i="1" s="1"/>
  <c r="AC2205" i="1"/>
  <c r="AE2205" i="1" s="1"/>
  <c r="P2206" i="1"/>
  <c r="L2207" i="1"/>
  <c r="M2206" i="1"/>
  <c r="N2206" i="1" s="1"/>
  <c r="Q2201" i="1"/>
  <c r="R2200" i="1"/>
  <c r="V2200" i="1" s="1"/>
  <c r="S2199" i="1"/>
  <c r="U2198" i="1"/>
  <c r="W2198" i="1" s="1"/>
  <c r="AG2198" i="1" s="1"/>
  <c r="B2198" i="1" s="1"/>
  <c r="T2198" i="1"/>
  <c r="AF2198" i="1" s="1"/>
  <c r="AG2197" i="1"/>
  <c r="B2197" i="1" s="1"/>
  <c r="AB2232" i="1"/>
  <c r="Z2227" i="1"/>
  <c r="AA2227" i="1" s="1"/>
  <c r="AH2227" i="1" s="1"/>
  <c r="AJ2228" i="1"/>
  <c r="I2228" i="1"/>
  <c r="H2228" i="1" s="1"/>
  <c r="Y2227" i="1"/>
  <c r="C2228" i="1"/>
  <c r="K2228" i="1"/>
  <c r="A2229" i="1"/>
  <c r="X2228" i="1"/>
  <c r="J2205" i="1" l="1"/>
  <c r="AC2206" i="1"/>
  <c r="AE2206" i="1" s="1"/>
  <c r="G2206" i="1"/>
  <c r="F2206" i="1" s="1"/>
  <c r="J2206" i="1" s="1"/>
  <c r="L2208" i="1"/>
  <c r="M2207" i="1"/>
  <c r="N2207" i="1" s="1"/>
  <c r="P2207" i="1"/>
  <c r="U2199" i="1"/>
  <c r="W2199" i="1" s="1"/>
  <c r="T2199" i="1"/>
  <c r="AF2199" i="1" s="1"/>
  <c r="S2200" i="1"/>
  <c r="Q2202" i="1"/>
  <c r="R2201" i="1"/>
  <c r="V2201" i="1" s="1"/>
  <c r="AB2233" i="1"/>
  <c r="A2230" i="1"/>
  <c r="K2229" i="1"/>
  <c r="X2229" i="1"/>
  <c r="Y2228" i="1"/>
  <c r="I2229" i="1"/>
  <c r="H2229" i="1" s="1"/>
  <c r="Z2228" i="1"/>
  <c r="AA2228" i="1" s="1"/>
  <c r="AH2228" i="1" s="1"/>
  <c r="C2229" i="1"/>
  <c r="AJ2229" i="1"/>
  <c r="O2206" i="1" l="1"/>
  <c r="AC2207" i="1"/>
  <c r="AE2207" i="1" s="1"/>
  <c r="G2207" i="1"/>
  <c r="F2207" i="1" s="1"/>
  <c r="J2207" i="1" s="1"/>
  <c r="Q2203" i="1"/>
  <c r="R2202" i="1"/>
  <c r="V2202" i="1" s="1"/>
  <c r="T2200" i="1"/>
  <c r="AF2200" i="1" s="1"/>
  <c r="U2200" i="1"/>
  <c r="W2200" i="1" s="1"/>
  <c r="AG2200" i="1" s="1"/>
  <c r="B2200" i="1" s="1"/>
  <c r="S2201" i="1"/>
  <c r="P2208" i="1"/>
  <c r="M2208" i="1"/>
  <c r="N2208" i="1" s="1"/>
  <c r="L2209" i="1"/>
  <c r="AG2199" i="1"/>
  <c r="B2199" i="1" s="1"/>
  <c r="X2230" i="1"/>
  <c r="K2230" i="1"/>
  <c r="A2231" i="1"/>
  <c r="Z2229" i="1"/>
  <c r="AA2229" i="1" s="1"/>
  <c r="AH2229" i="1" s="1"/>
  <c r="C2230" i="1"/>
  <c r="Y2229" i="1"/>
  <c r="AJ2230" i="1"/>
  <c r="I2230" i="1"/>
  <c r="H2230" i="1" s="1"/>
  <c r="AB2234" i="1"/>
  <c r="O2207" i="1" l="1"/>
  <c r="M2209" i="1"/>
  <c r="N2209" i="1" s="1"/>
  <c r="L2210" i="1"/>
  <c r="P2209" i="1"/>
  <c r="AC2208" i="1"/>
  <c r="AE2208" i="1" s="1"/>
  <c r="G2208" i="1"/>
  <c r="F2208" i="1" s="1"/>
  <c r="J2208" i="1" s="1"/>
  <c r="Q2204" i="1"/>
  <c r="R2203" i="1"/>
  <c r="V2203" i="1" s="1"/>
  <c r="U2201" i="1"/>
  <c r="W2201" i="1" s="1"/>
  <c r="AG2201" i="1" s="1"/>
  <c r="B2201" i="1" s="1"/>
  <c r="T2201" i="1"/>
  <c r="AF2201" i="1" s="1"/>
  <c r="S2202" i="1"/>
  <c r="AB2235" i="1"/>
  <c r="K2231" i="1"/>
  <c r="A2232" i="1"/>
  <c r="X2231" i="1"/>
  <c r="Y2230" i="1"/>
  <c r="I2231" i="1"/>
  <c r="H2231" i="1" s="1"/>
  <c r="Z2230" i="1"/>
  <c r="AA2230" i="1" s="1"/>
  <c r="AH2230" i="1" s="1"/>
  <c r="C2231" i="1"/>
  <c r="AJ2231" i="1"/>
  <c r="S2203" i="1" l="1"/>
  <c r="T2202" i="1"/>
  <c r="AF2202" i="1" s="1"/>
  <c r="U2202" i="1"/>
  <c r="W2202" i="1" s="1"/>
  <c r="AG2202" i="1" s="1"/>
  <c r="B2202" i="1" s="1"/>
  <c r="Q2205" i="1"/>
  <c r="R2204" i="1"/>
  <c r="V2204" i="1" s="1"/>
  <c r="O2208" i="1"/>
  <c r="M2210" i="1"/>
  <c r="N2210" i="1" s="1"/>
  <c r="P2210" i="1"/>
  <c r="L2211" i="1"/>
  <c r="AC2209" i="1"/>
  <c r="AE2209" i="1" s="1"/>
  <c r="G2209" i="1"/>
  <c r="F2209" i="1" s="1"/>
  <c r="O2209" i="1" s="1"/>
  <c r="X2232" i="1"/>
  <c r="K2232" i="1"/>
  <c r="A2233" i="1"/>
  <c r="AB2236" i="1"/>
  <c r="Z2231" i="1"/>
  <c r="AA2231" i="1" s="1"/>
  <c r="AH2231" i="1" s="1"/>
  <c r="C2232" i="1"/>
  <c r="Y2231" i="1"/>
  <c r="AJ2232" i="1"/>
  <c r="I2232" i="1"/>
  <c r="H2232" i="1" s="1"/>
  <c r="J2209" i="1" l="1"/>
  <c r="M2211" i="1"/>
  <c r="N2211" i="1" s="1"/>
  <c r="P2211" i="1"/>
  <c r="L2212" i="1"/>
  <c r="Q2206" i="1"/>
  <c r="R2205" i="1"/>
  <c r="V2205" i="1" s="1"/>
  <c r="AC2210" i="1"/>
  <c r="AE2210" i="1" s="1"/>
  <c r="G2210" i="1"/>
  <c r="F2210" i="1" s="1"/>
  <c r="O2210" i="1" s="1"/>
  <c r="S2204" i="1"/>
  <c r="U2203" i="1"/>
  <c r="W2203" i="1" s="1"/>
  <c r="AG2203" i="1" s="1"/>
  <c r="B2203" i="1" s="1"/>
  <c r="T2203" i="1"/>
  <c r="AF2203" i="1" s="1"/>
  <c r="A2234" i="1"/>
  <c r="X2233" i="1"/>
  <c r="K2233" i="1"/>
  <c r="AB2237" i="1"/>
  <c r="Y2232" i="1"/>
  <c r="AJ2233" i="1"/>
  <c r="I2233" i="1"/>
  <c r="H2233" i="1" s="1"/>
  <c r="Z2232" i="1"/>
  <c r="AA2232" i="1" s="1"/>
  <c r="AH2232" i="1" s="1"/>
  <c r="C2233" i="1"/>
  <c r="U2204" i="1" l="1"/>
  <c r="W2204" i="1" s="1"/>
  <c r="T2204" i="1"/>
  <c r="AF2204" i="1" s="1"/>
  <c r="S2205" i="1"/>
  <c r="L2213" i="1"/>
  <c r="P2212" i="1"/>
  <c r="M2212" i="1"/>
  <c r="N2212" i="1" s="1"/>
  <c r="G2211" i="1"/>
  <c r="F2211" i="1" s="1"/>
  <c r="O2211" i="1" s="1"/>
  <c r="AC2211" i="1"/>
  <c r="AE2211" i="1" s="1"/>
  <c r="J2210" i="1"/>
  <c r="Q2207" i="1"/>
  <c r="R2206" i="1"/>
  <c r="V2206" i="1" s="1"/>
  <c r="AB2238" i="1"/>
  <c r="K2234" i="1"/>
  <c r="X2234" i="1"/>
  <c r="A2235" i="1"/>
  <c r="Z2233" i="1"/>
  <c r="AA2233" i="1" s="1"/>
  <c r="AH2233" i="1" s="1"/>
  <c r="I2234" i="1"/>
  <c r="H2234" i="1" s="1"/>
  <c r="Y2233" i="1"/>
  <c r="C2234" i="1"/>
  <c r="AJ2234" i="1"/>
  <c r="J2211" i="1" l="1"/>
  <c r="Q2208" i="1"/>
  <c r="R2207" i="1"/>
  <c r="V2207" i="1" s="1"/>
  <c r="L2214" i="1"/>
  <c r="M2213" i="1"/>
  <c r="N2213" i="1" s="1"/>
  <c r="P2213" i="1"/>
  <c r="S2206" i="1"/>
  <c r="U2205" i="1"/>
  <c r="W2205" i="1" s="1"/>
  <c r="AG2205" i="1" s="1"/>
  <c r="B2205" i="1" s="1"/>
  <c r="T2205" i="1"/>
  <c r="AF2205" i="1" s="1"/>
  <c r="AC2212" i="1"/>
  <c r="AE2212" i="1" s="1"/>
  <c r="G2212" i="1"/>
  <c r="F2212" i="1" s="1"/>
  <c r="O2212" i="1" s="1"/>
  <c r="AG2204" i="1"/>
  <c r="B2204" i="1" s="1"/>
  <c r="K2235" i="1"/>
  <c r="X2235" i="1"/>
  <c r="A2236" i="1"/>
  <c r="Y2234" i="1"/>
  <c r="C2235" i="1"/>
  <c r="Z2234" i="1"/>
  <c r="AA2234" i="1" s="1"/>
  <c r="AH2234" i="1" s="1"/>
  <c r="AJ2235" i="1"/>
  <c r="I2235" i="1"/>
  <c r="H2235" i="1" s="1"/>
  <c r="AB2239" i="1"/>
  <c r="AC2213" i="1" l="1"/>
  <c r="AE2213" i="1" s="1"/>
  <c r="G2213" i="1"/>
  <c r="F2213" i="1" s="1"/>
  <c r="J2213" i="1" s="1"/>
  <c r="M2214" i="1"/>
  <c r="N2214" i="1" s="1"/>
  <c r="L2215" i="1"/>
  <c r="P2214" i="1"/>
  <c r="U2206" i="1"/>
  <c r="W2206" i="1" s="1"/>
  <c r="AG2206" i="1" s="1"/>
  <c r="B2206" i="1" s="1"/>
  <c r="T2206" i="1"/>
  <c r="AF2206" i="1" s="1"/>
  <c r="S2207" i="1"/>
  <c r="J2212" i="1"/>
  <c r="Q2209" i="1"/>
  <c r="R2208" i="1"/>
  <c r="V2208" i="1" s="1"/>
  <c r="X2236" i="1"/>
  <c r="K2236" i="1"/>
  <c r="A2237" i="1"/>
  <c r="AB2240" i="1"/>
  <c r="Z2235" i="1"/>
  <c r="AA2235" i="1" s="1"/>
  <c r="AH2235" i="1" s="1"/>
  <c r="C2236" i="1"/>
  <c r="Y2235" i="1"/>
  <c r="AJ2236" i="1"/>
  <c r="I2236" i="1"/>
  <c r="H2236" i="1" s="1"/>
  <c r="O2213" i="1" l="1"/>
  <c r="Q2210" i="1"/>
  <c r="R2209" i="1"/>
  <c r="V2209" i="1" s="1"/>
  <c r="P2215" i="1"/>
  <c r="M2215" i="1"/>
  <c r="N2215" i="1" s="1"/>
  <c r="L2216" i="1"/>
  <c r="AC2214" i="1"/>
  <c r="AE2214" i="1" s="1"/>
  <c r="G2214" i="1"/>
  <c r="F2214" i="1" s="1"/>
  <c r="O2214" i="1" s="1"/>
  <c r="U2207" i="1"/>
  <c r="W2207" i="1" s="1"/>
  <c r="AG2207" i="1" s="1"/>
  <c r="B2207" i="1" s="1"/>
  <c r="T2207" i="1"/>
  <c r="AF2207" i="1" s="1"/>
  <c r="S2208" i="1"/>
  <c r="Y2236" i="1"/>
  <c r="AJ2237" i="1"/>
  <c r="I2237" i="1"/>
  <c r="H2237" i="1" s="1"/>
  <c r="Z2236" i="1"/>
  <c r="AA2236" i="1" s="1"/>
  <c r="AH2236" i="1" s="1"/>
  <c r="C2237" i="1"/>
  <c r="AB2241" i="1"/>
  <c r="A2238" i="1"/>
  <c r="X2237" i="1"/>
  <c r="K2237" i="1"/>
  <c r="J2214" i="1" l="1"/>
  <c r="L2217" i="1"/>
  <c r="M2216" i="1"/>
  <c r="N2216" i="1" s="1"/>
  <c r="P2216" i="1"/>
  <c r="AC2215" i="1"/>
  <c r="AE2215" i="1" s="1"/>
  <c r="G2215" i="1"/>
  <c r="F2215" i="1" s="1"/>
  <c r="O2215" i="1" s="1"/>
  <c r="T2208" i="1"/>
  <c r="AF2208" i="1" s="1"/>
  <c r="S2209" i="1"/>
  <c r="U2208" i="1"/>
  <c r="W2208" i="1" s="1"/>
  <c r="AG2208" i="1" s="1"/>
  <c r="B2208" i="1" s="1"/>
  <c r="Q2211" i="1"/>
  <c r="R2210" i="1"/>
  <c r="V2210" i="1" s="1"/>
  <c r="Z2237" i="1"/>
  <c r="AA2237" i="1" s="1"/>
  <c r="AH2237" i="1" s="1"/>
  <c r="C2238" i="1"/>
  <c r="Y2237" i="1"/>
  <c r="AJ2238" i="1"/>
  <c r="I2238" i="1"/>
  <c r="H2238" i="1" s="1"/>
  <c r="AB2242" i="1"/>
  <c r="X2238" i="1"/>
  <c r="K2238" i="1"/>
  <c r="A2239" i="1"/>
  <c r="Q2212" i="1" l="1"/>
  <c r="R2211" i="1"/>
  <c r="V2211" i="1" s="1"/>
  <c r="AC2216" i="1"/>
  <c r="AE2216" i="1" s="1"/>
  <c r="G2216" i="1"/>
  <c r="F2216" i="1" s="1"/>
  <c r="O2216" i="1" s="1"/>
  <c r="U2209" i="1"/>
  <c r="W2209" i="1" s="1"/>
  <c r="T2209" i="1"/>
  <c r="AF2209" i="1" s="1"/>
  <c r="S2210" i="1"/>
  <c r="J2215" i="1"/>
  <c r="L2218" i="1"/>
  <c r="M2217" i="1"/>
  <c r="N2217" i="1" s="1"/>
  <c r="P2217" i="1"/>
  <c r="Y2238" i="1"/>
  <c r="I2239" i="1"/>
  <c r="H2239" i="1" s="1"/>
  <c r="Z2238" i="1"/>
  <c r="AA2238" i="1" s="1"/>
  <c r="AH2238" i="1" s="1"/>
  <c r="C2239" i="1"/>
  <c r="AJ2239" i="1"/>
  <c r="AB2243" i="1"/>
  <c r="X2239" i="1"/>
  <c r="K2239" i="1"/>
  <c r="A2240" i="1"/>
  <c r="AC2217" i="1" l="1"/>
  <c r="AE2217" i="1" s="1"/>
  <c r="G2217" i="1"/>
  <c r="F2217" i="1" s="1"/>
  <c r="O2217" i="1" s="1"/>
  <c r="AG2209" i="1"/>
  <c r="B2209" i="1" s="1"/>
  <c r="M2218" i="1"/>
  <c r="N2218" i="1" s="1"/>
  <c r="P2218" i="1"/>
  <c r="L2219" i="1"/>
  <c r="J2216" i="1"/>
  <c r="U2210" i="1"/>
  <c r="W2210" i="1" s="1"/>
  <c r="T2210" i="1"/>
  <c r="AF2210" i="1" s="1"/>
  <c r="S2211" i="1"/>
  <c r="Q2213" i="1"/>
  <c r="R2212" i="1"/>
  <c r="V2212" i="1" s="1"/>
  <c r="Z2239" i="1"/>
  <c r="AA2239" i="1" s="1"/>
  <c r="AH2239" i="1" s="1"/>
  <c r="I2240" i="1"/>
  <c r="H2240" i="1" s="1"/>
  <c r="Y2239" i="1"/>
  <c r="C2240" i="1"/>
  <c r="AJ2240" i="1"/>
  <c r="K2240" i="1"/>
  <c r="A2241" i="1"/>
  <c r="X2240" i="1"/>
  <c r="AB2244" i="1"/>
  <c r="J2217" i="1" l="1"/>
  <c r="AC2218" i="1"/>
  <c r="AE2218" i="1" s="1"/>
  <c r="G2218" i="1"/>
  <c r="F2218" i="1" s="1"/>
  <c r="O2218" i="1" s="1"/>
  <c r="AG2210" i="1"/>
  <c r="B2210" i="1" s="1"/>
  <c r="L2220" i="1"/>
  <c r="M2219" i="1"/>
  <c r="N2219" i="1" s="1"/>
  <c r="P2219" i="1"/>
  <c r="Q2214" i="1"/>
  <c r="R2213" i="1"/>
  <c r="V2213" i="1" s="1"/>
  <c r="T2211" i="1"/>
  <c r="AF2211" i="1" s="1"/>
  <c r="S2212" i="1"/>
  <c r="U2211" i="1"/>
  <c r="W2211" i="1" s="1"/>
  <c r="AG2211" i="1" s="1"/>
  <c r="B2211" i="1" s="1"/>
  <c r="A2242" i="1"/>
  <c r="X2241" i="1"/>
  <c r="K2241" i="1"/>
  <c r="AB2245" i="1"/>
  <c r="Y2240" i="1"/>
  <c r="C2241" i="1"/>
  <c r="Z2240" i="1"/>
  <c r="AA2240" i="1" s="1"/>
  <c r="AH2240" i="1" s="1"/>
  <c r="AJ2241" i="1"/>
  <c r="I2241" i="1"/>
  <c r="H2241" i="1" s="1"/>
  <c r="J2218" i="1" l="1"/>
  <c r="G2219" i="1"/>
  <c r="F2219" i="1" s="1"/>
  <c r="J2219" i="1" s="1"/>
  <c r="AC2219" i="1"/>
  <c r="AE2219" i="1" s="1"/>
  <c r="M2220" i="1"/>
  <c r="N2220" i="1" s="1"/>
  <c r="P2220" i="1"/>
  <c r="L2221" i="1"/>
  <c r="Q2215" i="1"/>
  <c r="R2214" i="1"/>
  <c r="V2214" i="1" s="1"/>
  <c r="U2212" i="1"/>
  <c r="W2212" i="1" s="1"/>
  <c r="AG2212" i="1" s="1"/>
  <c r="B2212" i="1" s="1"/>
  <c r="S2213" i="1"/>
  <c r="T2212" i="1"/>
  <c r="AF2212" i="1" s="1"/>
  <c r="Z2241" i="1"/>
  <c r="AA2241" i="1" s="1"/>
  <c r="AH2241" i="1" s="1"/>
  <c r="AJ2242" i="1"/>
  <c r="I2242" i="1"/>
  <c r="H2242" i="1" s="1"/>
  <c r="Y2241" i="1"/>
  <c r="C2242" i="1"/>
  <c r="AB2246" i="1"/>
  <c r="K2242" i="1"/>
  <c r="X2242" i="1"/>
  <c r="A2243" i="1"/>
  <c r="O2219" i="1" l="1"/>
  <c r="M2221" i="1"/>
  <c r="N2221" i="1" s="1"/>
  <c r="P2221" i="1"/>
  <c r="L2222" i="1"/>
  <c r="U2213" i="1"/>
  <c r="W2213" i="1" s="1"/>
  <c r="T2213" i="1"/>
  <c r="AF2213" i="1" s="1"/>
  <c r="S2214" i="1"/>
  <c r="G2220" i="1"/>
  <c r="F2220" i="1" s="1"/>
  <c r="O2220" i="1" s="1"/>
  <c r="AC2220" i="1"/>
  <c r="AE2220" i="1" s="1"/>
  <c r="Q2216" i="1"/>
  <c r="R2215" i="1"/>
  <c r="V2215" i="1" s="1"/>
  <c r="AB2247" i="1"/>
  <c r="A2244" i="1"/>
  <c r="K2243" i="1"/>
  <c r="X2243" i="1"/>
  <c r="Y2242" i="1"/>
  <c r="AJ2243" i="1"/>
  <c r="I2243" i="1"/>
  <c r="H2243" i="1" s="1"/>
  <c r="Z2242" i="1"/>
  <c r="AA2242" i="1" s="1"/>
  <c r="AH2242" i="1" s="1"/>
  <c r="C2243" i="1"/>
  <c r="J2220" i="1" l="1"/>
  <c r="Q2217" i="1"/>
  <c r="R2216" i="1"/>
  <c r="V2216" i="1" s="1"/>
  <c r="AG2213" i="1"/>
  <c r="B2213" i="1" s="1"/>
  <c r="M2222" i="1"/>
  <c r="N2222" i="1" s="1"/>
  <c r="L2223" i="1"/>
  <c r="S2215" i="1"/>
  <c r="U2214" i="1"/>
  <c r="W2214" i="1" s="1"/>
  <c r="AG2214" i="1" s="1"/>
  <c r="B2214" i="1" s="1"/>
  <c r="T2214" i="1"/>
  <c r="AF2214" i="1" s="1"/>
  <c r="AC2221" i="1"/>
  <c r="AE2221" i="1" s="1"/>
  <c r="G2221" i="1"/>
  <c r="F2221" i="1" s="1"/>
  <c r="O2221" i="1" s="1"/>
  <c r="AB2248" i="1"/>
  <c r="AJ2244" i="1"/>
  <c r="Z2243" i="1"/>
  <c r="AA2243" i="1" s="1"/>
  <c r="AH2243" i="1" s="1"/>
  <c r="I2244" i="1"/>
  <c r="H2244" i="1" s="1"/>
  <c r="Y2243" i="1"/>
  <c r="C2244" i="1"/>
  <c r="K2244" i="1"/>
  <c r="X2244" i="1"/>
  <c r="A2245" i="1"/>
  <c r="M2223" i="1" l="1"/>
  <c r="N2223" i="1" s="1"/>
  <c r="L2224" i="1"/>
  <c r="AC2222" i="1"/>
  <c r="AE2222" i="1" s="1"/>
  <c r="G2222" i="1"/>
  <c r="F2222" i="1" s="1"/>
  <c r="O2222" i="1" s="1"/>
  <c r="P2222" i="1"/>
  <c r="P2223" i="1" s="1"/>
  <c r="J2221" i="1"/>
  <c r="T2215" i="1"/>
  <c r="AF2215" i="1" s="1"/>
  <c r="U2215" i="1"/>
  <c r="W2215" i="1" s="1"/>
  <c r="AG2215" i="1" s="1"/>
  <c r="B2215" i="1" s="1"/>
  <c r="S2216" i="1"/>
  <c r="Q2218" i="1"/>
  <c r="R2217" i="1"/>
  <c r="V2217" i="1" s="1"/>
  <c r="K2245" i="1"/>
  <c r="X2245" i="1"/>
  <c r="A2246" i="1"/>
  <c r="Z2244" i="1"/>
  <c r="AA2244" i="1" s="1"/>
  <c r="AH2244" i="1" s="1"/>
  <c r="C2245" i="1"/>
  <c r="AJ2245" i="1"/>
  <c r="Y2244" i="1"/>
  <c r="I2245" i="1"/>
  <c r="H2245" i="1" s="1"/>
  <c r="AB2249" i="1"/>
  <c r="P2224" i="1" l="1"/>
  <c r="T2216" i="1"/>
  <c r="AF2216" i="1" s="1"/>
  <c r="S2217" i="1"/>
  <c r="U2216" i="1"/>
  <c r="W2216" i="1" s="1"/>
  <c r="AG2216" i="1" s="1"/>
  <c r="B2216" i="1" s="1"/>
  <c r="Q2219" i="1"/>
  <c r="R2218" i="1"/>
  <c r="V2218" i="1" s="1"/>
  <c r="M2224" i="1"/>
  <c r="N2224" i="1" s="1"/>
  <c r="L2225" i="1"/>
  <c r="AC2223" i="1"/>
  <c r="AE2223" i="1" s="1"/>
  <c r="G2223" i="1"/>
  <c r="F2223" i="1" s="1"/>
  <c r="J2223" i="1" s="1"/>
  <c r="J2222" i="1"/>
  <c r="Y2245" i="1"/>
  <c r="C2246" i="1"/>
  <c r="AJ2246" i="1"/>
  <c r="I2246" i="1"/>
  <c r="H2246" i="1" s="1"/>
  <c r="Z2245" i="1"/>
  <c r="AA2245" i="1" s="1"/>
  <c r="AH2245" i="1" s="1"/>
  <c r="X2246" i="1"/>
  <c r="K2246" i="1"/>
  <c r="A2247" i="1"/>
  <c r="AB2250" i="1"/>
  <c r="P2225" i="1" l="1"/>
  <c r="O2223" i="1"/>
  <c r="G2224" i="1"/>
  <c r="F2224" i="1" s="1"/>
  <c r="O2224" i="1" s="1"/>
  <c r="AC2224" i="1"/>
  <c r="AE2224" i="1" s="1"/>
  <c r="Q2220" i="1"/>
  <c r="R2219" i="1"/>
  <c r="V2219" i="1" s="1"/>
  <c r="U2217" i="1"/>
  <c r="W2217" i="1" s="1"/>
  <c r="T2217" i="1"/>
  <c r="AF2217" i="1" s="1"/>
  <c r="S2218" i="1"/>
  <c r="M2225" i="1"/>
  <c r="N2225" i="1" s="1"/>
  <c r="L2226" i="1"/>
  <c r="Y2246" i="1"/>
  <c r="C2247" i="1"/>
  <c r="Z2246" i="1"/>
  <c r="AA2246" i="1" s="1"/>
  <c r="AH2246" i="1" s="1"/>
  <c r="AJ2247" i="1"/>
  <c r="I2247" i="1"/>
  <c r="H2247" i="1" s="1"/>
  <c r="AB2251" i="1"/>
  <c r="K2247" i="1"/>
  <c r="X2247" i="1"/>
  <c r="A2248" i="1"/>
  <c r="J2224" i="1" l="1"/>
  <c r="AG2217" i="1"/>
  <c r="B2217" i="1" s="1"/>
  <c r="M2226" i="1"/>
  <c r="N2226" i="1" s="1"/>
  <c r="P2226" i="1"/>
  <c r="L2227" i="1"/>
  <c r="AC2225" i="1"/>
  <c r="AE2225" i="1" s="1"/>
  <c r="G2225" i="1"/>
  <c r="F2225" i="1" s="1"/>
  <c r="J2225" i="1" s="1"/>
  <c r="Q2221" i="1"/>
  <c r="R2220" i="1"/>
  <c r="V2220" i="1" s="1"/>
  <c r="T2218" i="1"/>
  <c r="AF2218" i="1" s="1"/>
  <c r="S2219" i="1"/>
  <c r="U2218" i="1"/>
  <c r="W2218" i="1" s="1"/>
  <c r="AG2218" i="1" s="1"/>
  <c r="B2218" i="1" s="1"/>
  <c r="AJ2248" i="1"/>
  <c r="Z2247" i="1"/>
  <c r="AA2247" i="1" s="1"/>
  <c r="AH2247" i="1" s="1"/>
  <c r="C2248" i="1"/>
  <c r="I2248" i="1"/>
  <c r="H2248" i="1" s="1"/>
  <c r="Y2247" i="1"/>
  <c r="A2249" i="1"/>
  <c r="K2248" i="1"/>
  <c r="X2248" i="1"/>
  <c r="AB2252" i="1"/>
  <c r="O2225" i="1" l="1"/>
  <c r="T2219" i="1"/>
  <c r="AF2219" i="1" s="1"/>
  <c r="S2220" i="1"/>
  <c r="U2219" i="1"/>
  <c r="W2219" i="1" s="1"/>
  <c r="P2227" i="1"/>
  <c r="M2227" i="1"/>
  <c r="N2227" i="1" s="1"/>
  <c r="L2228" i="1"/>
  <c r="G2226" i="1"/>
  <c r="F2226" i="1" s="1"/>
  <c r="J2226" i="1" s="1"/>
  <c r="AC2226" i="1"/>
  <c r="AE2226" i="1" s="1"/>
  <c r="R2221" i="1"/>
  <c r="Q2222" i="1"/>
  <c r="AB2253" i="1"/>
  <c r="AJ2249" i="1"/>
  <c r="Y2248" i="1"/>
  <c r="I2249" i="1"/>
  <c r="H2249" i="1" s="1"/>
  <c r="C2249" i="1"/>
  <c r="Z2248" i="1"/>
  <c r="AA2248" i="1" s="1"/>
  <c r="AH2248" i="1" s="1"/>
  <c r="X2249" i="1"/>
  <c r="K2249" i="1"/>
  <c r="A2250" i="1"/>
  <c r="O2226" i="1" l="1"/>
  <c r="G2227" i="1"/>
  <c r="F2227" i="1" s="1"/>
  <c r="J2227" i="1" s="1"/>
  <c r="AC2227" i="1"/>
  <c r="AE2227" i="1" s="1"/>
  <c r="S2221" i="1"/>
  <c r="V2221" i="1"/>
  <c r="AG2219" i="1"/>
  <c r="B2219" i="1" s="1"/>
  <c r="Q2223" i="1"/>
  <c r="R2222" i="1"/>
  <c r="U2220" i="1"/>
  <c r="W2220" i="1" s="1"/>
  <c r="T2220" i="1"/>
  <c r="AF2220" i="1" s="1"/>
  <c r="L2229" i="1"/>
  <c r="M2228" i="1"/>
  <c r="N2228" i="1" s="1"/>
  <c r="P2228" i="1"/>
  <c r="X2250" i="1"/>
  <c r="K2250" i="1"/>
  <c r="A2251" i="1"/>
  <c r="Y2249" i="1"/>
  <c r="C2250" i="1"/>
  <c r="AJ2250" i="1"/>
  <c r="Z2249" i="1"/>
  <c r="AA2249" i="1" s="1"/>
  <c r="AH2249" i="1" s="1"/>
  <c r="I2250" i="1"/>
  <c r="H2250" i="1" s="1"/>
  <c r="AB2254" i="1"/>
  <c r="O2227" i="1" l="1"/>
  <c r="AG2220" i="1"/>
  <c r="B2220" i="1" s="1"/>
  <c r="U2221" i="1"/>
  <c r="W2221" i="1" s="1"/>
  <c r="AG2221" i="1" s="1"/>
  <c r="B2221" i="1" s="1"/>
  <c r="T2221" i="1"/>
  <c r="S2222" i="1"/>
  <c r="AC2228" i="1"/>
  <c r="AE2228" i="1" s="1"/>
  <c r="G2228" i="1"/>
  <c r="F2228" i="1" s="1"/>
  <c r="O2228" i="1" s="1"/>
  <c r="Q2224" i="1"/>
  <c r="R2223" i="1"/>
  <c r="L2230" i="1"/>
  <c r="M2229" i="1"/>
  <c r="N2229" i="1" s="1"/>
  <c r="P2229" i="1"/>
  <c r="AB2255" i="1"/>
  <c r="Y2250" i="1"/>
  <c r="C2251" i="1"/>
  <c r="I2251" i="1"/>
  <c r="H2251" i="1" s="1"/>
  <c r="Z2250" i="1"/>
  <c r="AA2250" i="1" s="1"/>
  <c r="AH2250" i="1" s="1"/>
  <c r="AJ2251" i="1"/>
  <c r="A2252" i="1"/>
  <c r="K2251" i="1"/>
  <c r="X2251" i="1"/>
  <c r="J2228" i="1" l="1"/>
  <c r="T2222" i="1"/>
  <c r="AF2222" i="1" s="1"/>
  <c r="S2223" i="1"/>
  <c r="AA2221" i="1"/>
  <c r="AF2221" i="1"/>
  <c r="AC2229" i="1"/>
  <c r="AE2229" i="1" s="1"/>
  <c r="G2229" i="1"/>
  <c r="F2229" i="1" s="1"/>
  <c r="J2229" i="1" s="1"/>
  <c r="L2231" i="1"/>
  <c r="M2230" i="1"/>
  <c r="N2230" i="1" s="1"/>
  <c r="P2230" i="1"/>
  <c r="Q2225" i="1"/>
  <c r="R2224" i="1"/>
  <c r="AB2256" i="1"/>
  <c r="X2252" i="1"/>
  <c r="A2253" i="1"/>
  <c r="K2252" i="1"/>
  <c r="AJ2252" i="1"/>
  <c r="Z2251" i="1"/>
  <c r="I2252" i="1"/>
  <c r="H2252" i="1" s="1"/>
  <c r="Y2251" i="1"/>
  <c r="C2252" i="1"/>
  <c r="O2229" i="1" l="1"/>
  <c r="Q2226" i="1"/>
  <c r="R2225" i="1"/>
  <c r="AH2221" i="1"/>
  <c r="G2230" i="1"/>
  <c r="F2230" i="1" s="1"/>
  <c r="O2230" i="1" s="1"/>
  <c r="AC2230" i="1"/>
  <c r="AE2230" i="1" s="1"/>
  <c r="T2223" i="1"/>
  <c r="AF2223" i="1" s="1"/>
  <c r="S2224" i="1"/>
  <c r="P2231" i="1"/>
  <c r="L2232" i="1"/>
  <c r="M2231" i="1"/>
  <c r="N2231" i="1" s="1"/>
  <c r="K2253" i="1"/>
  <c r="X2253" i="1"/>
  <c r="A2254" i="1"/>
  <c r="AB2257" i="1"/>
  <c r="AJ2253" i="1"/>
  <c r="Y2252" i="1"/>
  <c r="C2253" i="1"/>
  <c r="I2253" i="1"/>
  <c r="H2253" i="1" s="1"/>
  <c r="Z2252" i="1"/>
  <c r="AA2252" i="1" s="1"/>
  <c r="AH2252" i="1" s="1"/>
  <c r="G2231" i="1" l="1"/>
  <c r="F2231" i="1" s="1"/>
  <c r="J2231" i="1" s="1"/>
  <c r="AC2231" i="1"/>
  <c r="AE2231" i="1" s="1"/>
  <c r="T2224" i="1"/>
  <c r="AF2224" i="1" s="1"/>
  <c r="S2225" i="1"/>
  <c r="P2232" i="1"/>
  <c r="L2233" i="1"/>
  <c r="M2232" i="1"/>
  <c r="N2232" i="1" s="1"/>
  <c r="J2230" i="1"/>
  <c r="Q2227" i="1"/>
  <c r="R2226" i="1"/>
  <c r="Y2253" i="1"/>
  <c r="C2254" i="1"/>
  <c r="AJ2254" i="1"/>
  <c r="Z2253" i="1"/>
  <c r="AA2253" i="1" s="1"/>
  <c r="AH2253" i="1" s="1"/>
  <c r="I2254" i="1"/>
  <c r="H2254" i="1" s="1"/>
  <c r="AB2258" i="1"/>
  <c r="A2255" i="1"/>
  <c r="X2254" i="1"/>
  <c r="K2254" i="1"/>
  <c r="Q2228" i="1" l="1"/>
  <c r="R2227" i="1"/>
  <c r="T2225" i="1"/>
  <c r="AF2225" i="1" s="1"/>
  <c r="S2226" i="1"/>
  <c r="L2234" i="1"/>
  <c r="P2233" i="1"/>
  <c r="M2233" i="1"/>
  <c r="N2233" i="1" s="1"/>
  <c r="G2232" i="1"/>
  <c r="F2232" i="1" s="1"/>
  <c r="J2232" i="1" s="1"/>
  <c r="AC2232" i="1"/>
  <c r="AE2232" i="1" s="1"/>
  <c r="O2231" i="1"/>
  <c r="Z2254" i="1"/>
  <c r="AA2254" i="1" s="1"/>
  <c r="AH2254" i="1" s="1"/>
  <c r="AJ2255" i="1"/>
  <c r="C2255" i="1"/>
  <c r="Y2254" i="1"/>
  <c r="I2255" i="1"/>
  <c r="H2255" i="1" s="1"/>
  <c r="AB2259" i="1"/>
  <c r="A2256" i="1"/>
  <c r="X2255" i="1"/>
  <c r="K2255" i="1"/>
  <c r="O2232" i="1" l="1"/>
  <c r="M2234" i="1"/>
  <c r="N2234" i="1" s="1"/>
  <c r="P2234" i="1"/>
  <c r="L2235" i="1"/>
  <c r="T2226" i="1"/>
  <c r="AF2226" i="1" s="1"/>
  <c r="S2227" i="1"/>
  <c r="AC2233" i="1"/>
  <c r="AE2233" i="1" s="1"/>
  <c r="G2233" i="1"/>
  <c r="F2233" i="1" s="1"/>
  <c r="O2233" i="1" s="1"/>
  <c r="Q2229" i="1"/>
  <c r="R2228" i="1"/>
  <c r="Z2255" i="1"/>
  <c r="AA2255" i="1" s="1"/>
  <c r="AH2255" i="1" s="1"/>
  <c r="I2256" i="1"/>
  <c r="H2256" i="1" s="1"/>
  <c r="Y2255" i="1"/>
  <c r="C2256" i="1"/>
  <c r="AJ2256" i="1"/>
  <c r="X2256" i="1"/>
  <c r="K2256" i="1"/>
  <c r="A2257" i="1"/>
  <c r="AB2260" i="1"/>
  <c r="Q2230" i="1" l="1"/>
  <c r="R2229" i="1"/>
  <c r="M2235" i="1"/>
  <c r="N2235" i="1" s="1"/>
  <c r="P2235" i="1"/>
  <c r="L2236" i="1"/>
  <c r="G2234" i="1"/>
  <c r="F2234" i="1" s="1"/>
  <c r="J2234" i="1" s="1"/>
  <c r="AC2234" i="1"/>
  <c r="AE2234" i="1" s="1"/>
  <c r="T2227" i="1"/>
  <c r="AF2227" i="1" s="1"/>
  <c r="S2228" i="1"/>
  <c r="J2233" i="1"/>
  <c r="Y2256" i="1"/>
  <c r="AJ2257" i="1"/>
  <c r="C2257" i="1"/>
  <c r="Z2256" i="1"/>
  <c r="AA2256" i="1" s="1"/>
  <c r="AH2256" i="1" s="1"/>
  <c r="I2257" i="1"/>
  <c r="H2257" i="1" s="1"/>
  <c r="AB2261" i="1"/>
  <c r="X2257" i="1"/>
  <c r="K2257" i="1"/>
  <c r="A2258" i="1"/>
  <c r="O2234" i="1" l="1"/>
  <c r="M2236" i="1"/>
  <c r="N2236" i="1" s="1"/>
  <c r="P2236" i="1"/>
  <c r="L2237" i="1"/>
  <c r="T2228" i="1"/>
  <c r="AF2228" i="1" s="1"/>
  <c r="S2229" i="1"/>
  <c r="AC2235" i="1"/>
  <c r="AE2235" i="1" s="1"/>
  <c r="G2235" i="1"/>
  <c r="F2235" i="1" s="1"/>
  <c r="J2235" i="1" s="1"/>
  <c r="Q2231" i="1"/>
  <c r="R2230" i="1"/>
  <c r="A2259" i="1"/>
  <c r="X2258" i="1"/>
  <c r="K2258" i="1"/>
  <c r="AB2262" i="1"/>
  <c r="Y2257" i="1"/>
  <c r="C2258" i="1"/>
  <c r="AJ2258" i="1"/>
  <c r="Z2257" i="1"/>
  <c r="AA2257" i="1" s="1"/>
  <c r="AH2257" i="1" s="1"/>
  <c r="I2258" i="1"/>
  <c r="H2258" i="1" s="1"/>
  <c r="O2235" i="1" l="1"/>
  <c r="M2237" i="1"/>
  <c r="N2237" i="1" s="1"/>
  <c r="P2237" i="1"/>
  <c r="L2238" i="1"/>
  <c r="Q2232" i="1"/>
  <c r="R2231" i="1"/>
  <c r="G2236" i="1"/>
  <c r="F2236" i="1" s="1"/>
  <c r="O2236" i="1" s="1"/>
  <c r="AC2236" i="1"/>
  <c r="AE2236" i="1" s="1"/>
  <c r="T2229" i="1"/>
  <c r="AF2229" i="1" s="1"/>
  <c r="S2230" i="1"/>
  <c r="C2259" i="1"/>
  <c r="Z2258" i="1"/>
  <c r="AA2258" i="1" s="1"/>
  <c r="AH2258" i="1" s="1"/>
  <c r="I2259" i="1"/>
  <c r="H2259" i="1" s="1"/>
  <c r="Y2258" i="1"/>
  <c r="AJ2259" i="1"/>
  <c r="AB2263" i="1"/>
  <c r="A2260" i="1"/>
  <c r="X2259" i="1"/>
  <c r="K2259" i="1"/>
  <c r="J2236" i="1" l="1"/>
  <c r="Q2233" i="1"/>
  <c r="R2232" i="1"/>
  <c r="S2231" i="1"/>
  <c r="T2230" i="1"/>
  <c r="AF2230" i="1" s="1"/>
  <c r="M2238" i="1"/>
  <c r="N2238" i="1" s="1"/>
  <c r="P2238" i="1"/>
  <c r="L2239" i="1"/>
  <c r="AC2237" i="1"/>
  <c r="AE2237" i="1" s="1"/>
  <c r="G2237" i="1"/>
  <c r="F2237" i="1" s="1"/>
  <c r="J2237" i="1" s="1"/>
  <c r="AB2264" i="1"/>
  <c r="Z2259" i="1"/>
  <c r="AA2259" i="1" s="1"/>
  <c r="AH2259" i="1" s="1"/>
  <c r="I2260" i="1"/>
  <c r="H2260" i="1" s="1"/>
  <c r="Y2259" i="1"/>
  <c r="C2260" i="1"/>
  <c r="AJ2260" i="1"/>
  <c r="A2261" i="1"/>
  <c r="X2260" i="1"/>
  <c r="K2260" i="1"/>
  <c r="G2238" i="1" l="1"/>
  <c r="F2238" i="1" s="1"/>
  <c r="O2238" i="1" s="1"/>
  <c r="AC2238" i="1"/>
  <c r="AE2238" i="1" s="1"/>
  <c r="S2232" i="1"/>
  <c r="T2231" i="1"/>
  <c r="AF2231" i="1" s="1"/>
  <c r="Q2234" i="1"/>
  <c r="R2233" i="1"/>
  <c r="P2239" i="1"/>
  <c r="L2240" i="1"/>
  <c r="M2239" i="1"/>
  <c r="N2239" i="1" s="1"/>
  <c r="O2237" i="1"/>
  <c r="K2261" i="1"/>
  <c r="X2261" i="1"/>
  <c r="A2262" i="1"/>
  <c r="AB2265" i="1"/>
  <c r="C2261" i="1"/>
  <c r="Y2260" i="1"/>
  <c r="I2261" i="1"/>
  <c r="H2261" i="1" s="1"/>
  <c r="Z2260" i="1"/>
  <c r="AA2260" i="1" s="1"/>
  <c r="AH2260" i="1" s="1"/>
  <c r="AJ2261" i="1"/>
  <c r="J2238" i="1" l="1"/>
  <c r="Q2235" i="1"/>
  <c r="R2234" i="1"/>
  <c r="G2239" i="1"/>
  <c r="F2239" i="1" s="1"/>
  <c r="J2239" i="1" s="1"/>
  <c r="AC2239" i="1"/>
  <c r="AE2239" i="1" s="1"/>
  <c r="M2240" i="1"/>
  <c r="N2240" i="1" s="1"/>
  <c r="L2241" i="1"/>
  <c r="P2240" i="1"/>
  <c r="T2232" i="1"/>
  <c r="AF2232" i="1" s="1"/>
  <c r="S2233" i="1"/>
  <c r="A2263" i="1"/>
  <c r="K2262" i="1"/>
  <c r="X2262" i="1"/>
  <c r="AB2266" i="1"/>
  <c r="Y2261" i="1"/>
  <c r="C2262" i="1"/>
  <c r="AJ2262" i="1"/>
  <c r="Z2261" i="1"/>
  <c r="AA2261" i="1" s="1"/>
  <c r="AH2261" i="1" s="1"/>
  <c r="I2262" i="1"/>
  <c r="H2262" i="1" s="1"/>
  <c r="O2239" i="1" l="1"/>
  <c r="T2233" i="1"/>
  <c r="AF2233" i="1" s="1"/>
  <c r="S2234" i="1"/>
  <c r="P2241" i="1"/>
  <c r="M2241" i="1"/>
  <c r="N2241" i="1" s="1"/>
  <c r="L2242" i="1"/>
  <c r="Q2236" i="1"/>
  <c r="R2235" i="1"/>
  <c r="G2240" i="1"/>
  <c r="F2240" i="1" s="1"/>
  <c r="O2240" i="1" s="1"/>
  <c r="AC2240" i="1"/>
  <c r="AE2240" i="1" s="1"/>
  <c r="A2264" i="1"/>
  <c r="X2263" i="1"/>
  <c r="K2263" i="1"/>
  <c r="AJ2263" i="1"/>
  <c r="Z2262" i="1"/>
  <c r="AA2262" i="1" s="1"/>
  <c r="AH2262" i="1" s="1"/>
  <c r="C2263" i="1"/>
  <c r="I2263" i="1"/>
  <c r="H2263" i="1" s="1"/>
  <c r="Y2262" i="1"/>
  <c r="AB2267" i="1"/>
  <c r="J2240" i="1" l="1"/>
  <c r="G2241" i="1"/>
  <c r="F2241" i="1" s="1"/>
  <c r="O2241" i="1" s="1"/>
  <c r="AC2241" i="1"/>
  <c r="AE2241" i="1" s="1"/>
  <c r="T2234" i="1"/>
  <c r="AF2234" i="1" s="1"/>
  <c r="S2235" i="1"/>
  <c r="Q2237" i="1"/>
  <c r="R2236" i="1"/>
  <c r="L2243" i="1"/>
  <c r="P2242" i="1"/>
  <c r="M2242" i="1"/>
  <c r="N2242" i="1" s="1"/>
  <c r="AB2268" i="1"/>
  <c r="Y2263" i="1"/>
  <c r="AJ2264" i="1"/>
  <c r="C2264" i="1"/>
  <c r="I2264" i="1"/>
  <c r="H2264" i="1" s="1"/>
  <c r="Z2263" i="1"/>
  <c r="AA2263" i="1" s="1"/>
  <c r="AH2263" i="1" s="1"/>
  <c r="K2264" i="1"/>
  <c r="X2264" i="1"/>
  <c r="A2265" i="1"/>
  <c r="J2241" i="1" l="1"/>
  <c r="Q2238" i="1"/>
  <c r="R2237" i="1"/>
  <c r="T2235" i="1"/>
  <c r="AF2235" i="1" s="1"/>
  <c r="S2236" i="1"/>
  <c r="AC2242" i="1"/>
  <c r="AE2242" i="1" s="1"/>
  <c r="G2242" i="1"/>
  <c r="F2242" i="1" s="1"/>
  <c r="J2242" i="1" s="1"/>
  <c r="M2243" i="1"/>
  <c r="N2243" i="1" s="1"/>
  <c r="L2244" i="1"/>
  <c r="P2243" i="1"/>
  <c r="X2265" i="1"/>
  <c r="K2265" i="1"/>
  <c r="A2266" i="1"/>
  <c r="I2265" i="1"/>
  <c r="H2265" i="1" s="1"/>
  <c r="Z2264" i="1"/>
  <c r="AA2264" i="1" s="1"/>
  <c r="AH2264" i="1" s="1"/>
  <c r="C2265" i="1"/>
  <c r="AJ2265" i="1"/>
  <c r="Y2264" i="1"/>
  <c r="AB2269" i="1"/>
  <c r="O2242" i="1" l="1"/>
  <c r="T2236" i="1"/>
  <c r="AF2236" i="1" s="1"/>
  <c r="S2237" i="1"/>
  <c r="M2244" i="1"/>
  <c r="N2244" i="1" s="1"/>
  <c r="P2244" i="1"/>
  <c r="L2245" i="1"/>
  <c r="G2243" i="1"/>
  <c r="F2243" i="1" s="1"/>
  <c r="J2243" i="1" s="1"/>
  <c r="AC2243" i="1"/>
  <c r="AE2243" i="1" s="1"/>
  <c r="Q2239" i="1"/>
  <c r="R2238" i="1"/>
  <c r="I2266" i="1"/>
  <c r="H2266" i="1" s="1"/>
  <c r="Y2265" i="1"/>
  <c r="AJ2266" i="1"/>
  <c r="Z2265" i="1"/>
  <c r="AA2265" i="1" s="1"/>
  <c r="AH2265" i="1" s="1"/>
  <c r="C2266" i="1"/>
  <c r="AB2270" i="1"/>
  <c r="X2266" i="1"/>
  <c r="K2266" i="1"/>
  <c r="A2267" i="1"/>
  <c r="O2243" i="1" l="1"/>
  <c r="AC2244" i="1"/>
  <c r="AE2244" i="1" s="1"/>
  <c r="G2244" i="1"/>
  <c r="F2244" i="1" s="1"/>
  <c r="J2244" i="1" s="1"/>
  <c r="T2237" i="1"/>
  <c r="AF2237" i="1" s="1"/>
  <c r="S2238" i="1"/>
  <c r="Q2240" i="1"/>
  <c r="R2239" i="1"/>
  <c r="L2246" i="1"/>
  <c r="M2245" i="1"/>
  <c r="N2245" i="1" s="1"/>
  <c r="P2245" i="1"/>
  <c r="A2268" i="1"/>
  <c r="X2267" i="1"/>
  <c r="K2267" i="1"/>
  <c r="I2267" i="1"/>
  <c r="H2267" i="1" s="1"/>
  <c r="Z2266" i="1"/>
  <c r="AA2266" i="1" s="1"/>
  <c r="AH2266" i="1" s="1"/>
  <c r="C2267" i="1"/>
  <c r="Y2266" i="1"/>
  <c r="AJ2267" i="1"/>
  <c r="AB2271" i="1"/>
  <c r="O2244" i="1" l="1"/>
  <c r="Q2241" i="1"/>
  <c r="R2240" i="1"/>
  <c r="T2238" i="1"/>
  <c r="AF2238" i="1" s="1"/>
  <c r="S2239" i="1"/>
  <c r="AC2245" i="1"/>
  <c r="AE2245" i="1" s="1"/>
  <c r="G2245" i="1"/>
  <c r="F2245" i="1" s="1"/>
  <c r="O2245" i="1" s="1"/>
  <c r="L2247" i="1"/>
  <c r="P2246" i="1"/>
  <c r="M2246" i="1"/>
  <c r="N2246" i="1" s="1"/>
  <c r="AB2272" i="1"/>
  <c r="X2268" i="1"/>
  <c r="K2268" i="1"/>
  <c r="A2269" i="1"/>
  <c r="I2268" i="1"/>
  <c r="H2268" i="1" s="1"/>
  <c r="Y2267" i="1"/>
  <c r="AJ2268" i="1"/>
  <c r="C2268" i="1"/>
  <c r="Z2267" i="1"/>
  <c r="AA2267" i="1" s="1"/>
  <c r="AH2267" i="1" s="1"/>
  <c r="J2245" i="1" l="1"/>
  <c r="S2240" i="1"/>
  <c r="T2239" i="1"/>
  <c r="AF2239" i="1" s="1"/>
  <c r="AC2246" i="1"/>
  <c r="AE2246" i="1" s="1"/>
  <c r="G2246" i="1"/>
  <c r="F2246" i="1" s="1"/>
  <c r="O2246" i="1" s="1"/>
  <c r="M2247" i="1"/>
  <c r="N2247" i="1" s="1"/>
  <c r="P2247" i="1"/>
  <c r="L2248" i="1"/>
  <c r="Q2242" i="1"/>
  <c r="R2241" i="1"/>
  <c r="C2269" i="1"/>
  <c r="Z2268" i="1"/>
  <c r="AA2268" i="1" s="1"/>
  <c r="AH2268" i="1" s="1"/>
  <c r="AJ2269" i="1"/>
  <c r="I2269" i="1"/>
  <c r="H2269" i="1" s="1"/>
  <c r="Y2268" i="1"/>
  <c r="AB2273" i="1"/>
  <c r="K2269" i="1"/>
  <c r="A2270" i="1"/>
  <c r="X2269" i="1"/>
  <c r="J2246" i="1" l="1"/>
  <c r="AC2247" i="1"/>
  <c r="AE2247" i="1" s="1"/>
  <c r="G2247" i="1"/>
  <c r="F2247" i="1" s="1"/>
  <c r="J2247" i="1" s="1"/>
  <c r="Q2243" i="1"/>
  <c r="R2242" i="1"/>
  <c r="M2248" i="1"/>
  <c r="N2248" i="1" s="1"/>
  <c r="P2248" i="1"/>
  <c r="L2249" i="1"/>
  <c r="S2241" i="1"/>
  <c r="T2240" i="1"/>
  <c r="AF2240" i="1" s="1"/>
  <c r="K2270" i="1"/>
  <c r="A2271" i="1"/>
  <c r="X2270" i="1"/>
  <c r="AB2274" i="1"/>
  <c r="C2270" i="1"/>
  <c r="Y2269" i="1"/>
  <c r="I2270" i="1"/>
  <c r="H2270" i="1" s="1"/>
  <c r="Z2269" i="1"/>
  <c r="AA2269" i="1" s="1"/>
  <c r="AH2269" i="1" s="1"/>
  <c r="AJ2270" i="1"/>
  <c r="O2247" i="1" l="1"/>
  <c r="G2248" i="1"/>
  <c r="F2248" i="1" s="1"/>
  <c r="O2248" i="1" s="1"/>
  <c r="AC2248" i="1"/>
  <c r="AE2248" i="1" s="1"/>
  <c r="T2241" i="1"/>
  <c r="AF2241" i="1" s="1"/>
  <c r="S2242" i="1"/>
  <c r="Q2244" i="1"/>
  <c r="R2243" i="1"/>
  <c r="M2249" i="1"/>
  <c r="N2249" i="1" s="1"/>
  <c r="L2250" i="1"/>
  <c r="P2249" i="1"/>
  <c r="I2271" i="1"/>
  <c r="H2271" i="1" s="1"/>
  <c r="Z2270" i="1"/>
  <c r="AA2270" i="1" s="1"/>
  <c r="AH2270" i="1" s="1"/>
  <c r="C2271" i="1"/>
  <c r="Y2270" i="1"/>
  <c r="AJ2271" i="1"/>
  <c r="A2272" i="1"/>
  <c r="X2271" i="1"/>
  <c r="K2271" i="1"/>
  <c r="AB2275" i="1"/>
  <c r="J2248" i="1" l="1"/>
  <c r="Q2245" i="1"/>
  <c r="R2244" i="1"/>
  <c r="S2243" i="1"/>
  <c r="T2242" i="1"/>
  <c r="AF2242" i="1" s="1"/>
  <c r="L2251" i="1"/>
  <c r="M2250" i="1"/>
  <c r="N2250" i="1" s="1"/>
  <c r="P2250" i="1"/>
  <c r="AC2249" i="1"/>
  <c r="AE2249" i="1" s="1"/>
  <c r="G2249" i="1"/>
  <c r="F2249" i="1" s="1"/>
  <c r="J2249" i="1" s="1"/>
  <c r="AB2276" i="1"/>
  <c r="A2273" i="1"/>
  <c r="X2272" i="1"/>
  <c r="K2272" i="1"/>
  <c r="Y2271" i="1"/>
  <c r="AJ2272" i="1"/>
  <c r="C2272" i="1"/>
  <c r="I2272" i="1"/>
  <c r="H2272" i="1" s="1"/>
  <c r="Z2271" i="1"/>
  <c r="AA2271" i="1" s="1"/>
  <c r="AH2271" i="1" s="1"/>
  <c r="O2249" i="1" l="1"/>
  <c r="L2252" i="1"/>
  <c r="M2251" i="1"/>
  <c r="N2251" i="1" s="1"/>
  <c r="P2251" i="1"/>
  <c r="S2244" i="1"/>
  <c r="T2243" i="1"/>
  <c r="AF2243" i="1" s="1"/>
  <c r="AC2250" i="1"/>
  <c r="AE2250" i="1" s="1"/>
  <c r="G2250" i="1"/>
  <c r="F2250" i="1" s="1"/>
  <c r="O2250" i="1" s="1"/>
  <c r="Q2246" i="1"/>
  <c r="R2245" i="1"/>
  <c r="K2273" i="1"/>
  <c r="X2273" i="1"/>
  <c r="A2274" i="1"/>
  <c r="C2273" i="1"/>
  <c r="Z2272" i="1"/>
  <c r="AA2272" i="1" s="1"/>
  <c r="AH2272" i="1" s="1"/>
  <c r="AJ2273" i="1"/>
  <c r="I2273" i="1"/>
  <c r="H2273" i="1" s="1"/>
  <c r="Y2272" i="1"/>
  <c r="AB2277" i="1"/>
  <c r="J2250" i="1" l="1"/>
  <c r="T2244" i="1"/>
  <c r="AF2244" i="1" s="1"/>
  <c r="S2245" i="1"/>
  <c r="Q2247" i="1"/>
  <c r="R2246" i="1"/>
  <c r="G2251" i="1"/>
  <c r="F2251" i="1" s="1"/>
  <c r="J2251" i="1" s="1"/>
  <c r="AC2251" i="1"/>
  <c r="AE2251" i="1" s="1"/>
  <c r="M2252" i="1"/>
  <c r="N2252" i="1" s="1"/>
  <c r="L2253" i="1"/>
  <c r="X2274" i="1"/>
  <c r="K2274" i="1"/>
  <c r="A2275" i="1"/>
  <c r="Z2273" i="1"/>
  <c r="AA2273" i="1" s="1"/>
  <c r="AH2273" i="1" s="1"/>
  <c r="I2274" i="1"/>
  <c r="H2274" i="1" s="1"/>
  <c r="Y2273" i="1"/>
  <c r="AJ2274" i="1"/>
  <c r="C2274" i="1"/>
  <c r="AB2278" i="1"/>
  <c r="O2251" i="1" l="1"/>
  <c r="P2252" i="1" s="1"/>
  <c r="P2253" i="1" s="1"/>
  <c r="M2253" i="1"/>
  <c r="N2253" i="1" s="1"/>
  <c r="L2254" i="1"/>
  <c r="Q2248" i="1"/>
  <c r="R2247" i="1"/>
  <c r="G2252" i="1"/>
  <c r="F2252" i="1" s="1"/>
  <c r="J2252" i="1" s="1"/>
  <c r="AC2252" i="1"/>
  <c r="AE2252" i="1" s="1"/>
  <c r="T2245" i="1"/>
  <c r="AF2245" i="1" s="1"/>
  <c r="S2246" i="1"/>
  <c r="AB2279" i="1"/>
  <c r="X2275" i="1"/>
  <c r="K2275" i="1"/>
  <c r="A2276" i="1"/>
  <c r="AJ2275" i="1"/>
  <c r="Y2274" i="1"/>
  <c r="I2275" i="1"/>
  <c r="H2275" i="1" s="1"/>
  <c r="C2275" i="1"/>
  <c r="Z2274" i="1"/>
  <c r="AA2274" i="1" s="1"/>
  <c r="AH2274" i="1" s="1"/>
  <c r="P2254" i="1" l="1"/>
  <c r="Q2249" i="1"/>
  <c r="R2248" i="1"/>
  <c r="O2252" i="1"/>
  <c r="S2247" i="1"/>
  <c r="T2246" i="1"/>
  <c r="AF2246" i="1" s="1"/>
  <c r="L2255" i="1"/>
  <c r="M2254" i="1"/>
  <c r="N2254" i="1" s="1"/>
  <c r="AC2253" i="1"/>
  <c r="AE2253" i="1" s="1"/>
  <c r="G2253" i="1"/>
  <c r="F2253" i="1" s="1"/>
  <c r="J2253" i="1" s="1"/>
  <c r="AJ2276" i="1"/>
  <c r="Z2275" i="1"/>
  <c r="AA2275" i="1" s="1"/>
  <c r="AH2275" i="1" s="1"/>
  <c r="C2276" i="1"/>
  <c r="I2276" i="1"/>
  <c r="H2276" i="1" s="1"/>
  <c r="Y2275" i="1"/>
  <c r="AB2280" i="1"/>
  <c r="A2277" i="1"/>
  <c r="X2276" i="1"/>
  <c r="K2276" i="1"/>
  <c r="T2247" i="1" l="1"/>
  <c r="AF2247" i="1" s="1"/>
  <c r="S2248" i="1"/>
  <c r="G2254" i="1"/>
  <c r="F2254" i="1" s="1"/>
  <c r="J2254" i="1" s="1"/>
  <c r="AC2254" i="1"/>
  <c r="AE2254" i="1" s="1"/>
  <c r="Q2250" i="1"/>
  <c r="R2249" i="1"/>
  <c r="O2253" i="1"/>
  <c r="L2256" i="1"/>
  <c r="M2255" i="1"/>
  <c r="N2255" i="1" s="1"/>
  <c r="P2255" i="1"/>
  <c r="A2278" i="1"/>
  <c r="X2277" i="1"/>
  <c r="K2277" i="1"/>
  <c r="AB2281" i="1"/>
  <c r="I2277" i="1"/>
  <c r="H2277" i="1" s="1"/>
  <c r="Y2276" i="1"/>
  <c r="C2277" i="1"/>
  <c r="AJ2277" i="1"/>
  <c r="Z2276" i="1"/>
  <c r="AA2276" i="1" s="1"/>
  <c r="AH2276" i="1" s="1"/>
  <c r="O2254" i="1" l="1"/>
  <c r="Q2251" i="1"/>
  <c r="R2250" i="1"/>
  <c r="G2255" i="1"/>
  <c r="F2255" i="1" s="1"/>
  <c r="J2255" i="1" s="1"/>
  <c r="AC2255" i="1"/>
  <c r="AE2255" i="1" s="1"/>
  <c r="L2257" i="1"/>
  <c r="M2256" i="1"/>
  <c r="N2256" i="1" s="1"/>
  <c r="P2256" i="1"/>
  <c r="T2248" i="1"/>
  <c r="AF2248" i="1" s="1"/>
  <c r="S2249" i="1"/>
  <c r="Z2277" i="1"/>
  <c r="AA2277" i="1" s="1"/>
  <c r="AH2277" i="1" s="1"/>
  <c r="AJ2278" i="1"/>
  <c r="C2278" i="1"/>
  <c r="Y2277" i="1"/>
  <c r="I2278" i="1"/>
  <c r="H2278" i="1" s="1"/>
  <c r="A2279" i="1"/>
  <c r="X2278" i="1"/>
  <c r="K2278" i="1"/>
  <c r="AB2282" i="1"/>
  <c r="M2257" i="1" l="1"/>
  <c r="N2257" i="1" s="1"/>
  <c r="P2257" i="1"/>
  <c r="L2258" i="1"/>
  <c r="T2249" i="1"/>
  <c r="AF2249" i="1" s="1"/>
  <c r="S2250" i="1"/>
  <c r="O2255" i="1"/>
  <c r="G2256" i="1"/>
  <c r="F2256" i="1" s="1"/>
  <c r="O2256" i="1" s="1"/>
  <c r="AC2256" i="1"/>
  <c r="AE2256" i="1" s="1"/>
  <c r="Q2252" i="1"/>
  <c r="R2251" i="1"/>
  <c r="Y2278" i="1"/>
  <c r="AJ2279" i="1"/>
  <c r="I2279" i="1"/>
  <c r="H2279" i="1" s="1"/>
  <c r="Z2278" i="1"/>
  <c r="AA2278" i="1" s="1"/>
  <c r="AH2278" i="1" s="1"/>
  <c r="C2279" i="1"/>
  <c r="X2279" i="1"/>
  <c r="K2279" i="1"/>
  <c r="A2280" i="1"/>
  <c r="AB2283" i="1"/>
  <c r="J2256" i="1" l="1"/>
  <c r="S2251" i="1"/>
  <c r="T2250" i="1"/>
  <c r="AF2250" i="1" s="1"/>
  <c r="Q2253" i="1"/>
  <c r="R2252" i="1"/>
  <c r="L2259" i="1"/>
  <c r="M2258" i="1"/>
  <c r="N2258" i="1" s="1"/>
  <c r="P2258" i="1"/>
  <c r="AC2257" i="1"/>
  <c r="AE2257" i="1" s="1"/>
  <c r="G2257" i="1"/>
  <c r="F2257" i="1" s="1"/>
  <c r="O2257" i="1" s="1"/>
  <c r="AB2284" i="1"/>
  <c r="I2280" i="1"/>
  <c r="H2280" i="1" s="1"/>
  <c r="Y2279" i="1"/>
  <c r="AJ2280" i="1"/>
  <c r="Z2279" i="1"/>
  <c r="AA2279" i="1" s="1"/>
  <c r="AH2279" i="1" s="1"/>
  <c r="C2280" i="1"/>
  <c r="K2280" i="1"/>
  <c r="A2281" i="1"/>
  <c r="X2280" i="1"/>
  <c r="J2257" i="1" l="1"/>
  <c r="M2259" i="1"/>
  <c r="N2259" i="1" s="1"/>
  <c r="P2259" i="1"/>
  <c r="L2260" i="1"/>
  <c r="Q2254" i="1"/>
  <c r="R2253" i="1"/>
  <c r="G2258" i="1"/>
  <c r="F2258" i="1" s="1"/>
  <c r="J2258" i="1" s="1"/>
  <c r="AC2258" i="1"/>
  <c r="AE2258" i="1" s="1"/>
  <c r="T2251" i="1"/>
  <c r="S2252" i="1"/>
  <c r="I2281" i="1"/>
  <c r="H2281" i="1" s="1"/>
  <c r="Z2280" i="1"/>
  <c r="AA2280" i="1" s="1"/>
  <c r="AH2280" i="1" s="1"/>
  <c r="C2281" i="1"/>
  <c r="Y2280" i="1"/>
  <c r="AJ2281" i="1"/>
  <c r="X2281" i="1"/>
  <c r="K2281" i="1"/>
  <c r="A2282" i="1"/>
  <c r="AB2285" i="1"/>
  <c r="Q2255" i="1" l="1"/>
  <c r="R2254" i="1"/>
  <c r="T2252" i="1"/>
  <c r="AF2252" i="1" s="1"/>
  <c r="S2253" i="1"/>
  <c r="L2261" i="1"/>
  <c r="M2260" i="1"/>
  <c r="N2260" i="1" s="1"/>
  <c r="P2260" i="1"/>
  <c r="O2258" i="1"/>
  <c r="AF2251" i="1"/>
  <c r="AA2251" i="1"/>
  <c r="AC2259" i="1"/>
  <c r="AE2259" i="1" s="1"/>
  <c r="G2259" i="1"/>
  <c r="F2259" i="1" s="1"/>
  <c r="O2259" i="1" s="1"/>
  <c r="AB2286" i="1"/>
  <c r="Y2281" i="1"/>
  <c r="C2282" i="1"/>
  <c r="I2282" i="1"/>
  <c r="H2282" i="1" s="1"/>
  <c r="Z2281" i="1"/>
  <c r="AJ2282" i="1"/>
  <c r="X2282" i="1"/>
  <c r="A2283" i="1"/>
  <c r="K2282" i="1"/>
  <c r="AH2251" i="1" l="1"/>
  <c r="J2259" i="1"/>
  <c r="AC2260" i="1"/>
  <c r="AE2260" i="1" s="1"/>
  <c r="G2260" i="1"/>
  <c r="F2260" i="1" s="1"/>
  <c r="J2260" i="1" s="1"/>
  <c r="M2261" i="1"/>
  <c r="N2261" i="1" s="1"/>
  <c r="P2261" i="1"/>
  <c r="L2262" i="1"/>
  <c r="S2254" i="1"/>
  <c r="T2253" i="1"/>
  <c r="AF2253" i="1" s="1"/>
  <c r="Q2256" i="1"/>
  <c r="R2255" i="1"/>
  <c r="X2283" i="1"/>
  <c r="K2283" i="1"/>
  <c r="A2284" i="1"/>
  <c r="Z2282" i="1"/>
  <c r="AA2282" i="1" s="1"/>
  <c r="AH2282" i="1" s="1"/>
  <c r="I2283" i="1"/>
  <c r="H2283" i="1" s="1"/>
  <c r="Y2282" i="1"/>
  <c r="C2283" i="1"/>
  <c r="AJ2283" i="1"/>
  <c r="AB2287" i="1"/>
  <c r="O2260" i="1" l="1"/>
  <c r="L2263" i="1"/>
  <c r="P2262" i="1"/>
  <c r="M2262" i="1"/>
  <c r="N2262" i="1" s="1"/>
  <c r="Q2257" i="1"/>
  <c r="R2256" i="1"/>
  <c r="AC2261" i="1"/>
  <c r="AE2261" i="1" s="1"/>
  <c r="G2261" i="1"/>
  <c r="F2261" i="1" s="1"/>
  <c r="J2261" i="1" s="1"/>
  <c r="T2254" i="1"/>
  <c r="AF2254" i="1" s="1"/>
  <c r="S2255" i="1"/>
  <c r="Y2283" i="1"/>
  <c r="AJ2284" i="1"/>
  <c r="C2284" i="1"/>
  <c r="Z2283" i="1"/>
  <c r="AA2283" i="1" s="1"/>
  <c r="AH2283" i="1" s="1"/>
  <c r="I2284" i="1"/>
  <c r="H2284" i="1" s="1"/>
  <c r="K2284" i="1"/>
  <c r="A2285" i="1"/>
  <c r="X2284" i="1"/>
  <c r="AB2288" i="1"/>
  <c r="O2261" i="1" l="1"/>
  <c r="S2256" i="1"/>
  <c r="T2255" i="1"/>
  <c r="AF2255" i="1" s="1"/>
  <c r="Q2258" i="1"/>
  <c r="R2257" i="1"/>
  <c r="AC2262" i="1"/>
  <c r="AE2262" i="1" s="1"/>
  <c r="G2262" i="1"/>
  <c r="F2262" i="1" s="1"/>
  <c r="O2262" i="1" s="1"/>
  <c r="M2263" i="1"/>
  <c r="N2263" i="1" s="1"/>
  <c r="P2263" i="1"/>
  <c r="L2264" i="1"/>
  <c r="AB2289" i="1"/>
  <c r="X2285" i="1"/>
  <c r="K2285" i="1"/>
  <c r="A2286" i="1"/>
  <c r="Z2284" i="1"/>
  <c r="AA2284" i="1" s="1"/>
  <c r="AH2284" i="1" s="1"/>
  <c r="AJ2285" i="1"/>
  <c r="I2285" i="1"/>
  <c r="H2285" i="1" s="1"/>
  <c r="Y2284" i="1"/>
  <c r="C2285" i="1"/>
  <c r="J2262" i="1" l="1"/>
  <c r="P2264" i="1"/>
  <c r="M2264" i="1"/>
  <c r="N2264" i="1" s="1"/>
  <c r="L2265" i="1"/>
  <c r="Q2259" i="1"/>
  <c r="R2258" i="1"/>
  <c r="AC2263" i="1"/>
  <c r="AE2263" i="1" s="1"/>
  <c r="G2263" i="1"/>
  <c r="F2263" i="1" s="1"/>
  <c r="O2263" i="1" s="1"/>
  <c r="S2257" i="1"/>
  <c r="T2256" i="1"/>
  <c r="AF2256" i="1" s="1"/>
  <c r="Y2285" i="1"/>
  <c r="C2286" i="1"/>
  <c r="I2286" i="1"/>
  <c r="H2286" i="1" s="1"/>
  <c r="Z2285" i="1"/>
  <c r="AA2285" i="1" s="1"/>
  <c r="AH2285" i="1" s="1"/>
  <c r="AJ2286" i="1"/>
  <c r="X2286" i="1"/>
  <c r="K2286" i="1"/>
  <c r="A2287" i="1"/>
  <c r="AB2290" i="1"/>
  <c r="J2263" i="1" l="1"/>
  <c r="Q2260" i="1"/>
  <c r="R2259" i="1"/>
  <c r="L2266" i="1"/>
  <c r="M2265" i="1"/>
  <c r="N2265" i="1" s="1"/>
  <c r="P2265" i="1"/>
  <c r="S2258" i="1"/>
  <c r="T2257" i="1"/>
  <c r="AF2257" i="1" s="1"/>
  <c r="G2264" i="1"/>
  <c r="F2264" i="1" s="1"/>
  <c r="J2264" i="1" s="1"/>
  <c r="AC2264" i="1"/>
  <c r="AE2264" i="1" s="1"/>
  <c r="AB2291" i="1"/>
  <c r="Z2286" i="1"/>
  <c r="AA2286" i="1" s="1"/>
  <c r="AH2286" i="1" s="1"/>
  <c r="I2287" i="1"/>
  <c r="H2287" i="1" s="1"/>
  <c r="Y2286" i="1"/>
  <c r="C2287" i="1"/>
  <c r="AJ2287" i="1"/>
  <c r="X2287" i="1"/>
  <c r="K2287" i="1"/>
  <c r="A2288" i="1"/>
  <c r="O2264" i="1" l="1"/>
  <c r="G2265" i="1"/>
  <c r="F2265" i="1" s="1"/>
  <c r="J2265" i="1" s="1"/>
  <c r="AC2265" i="1"/>
  <c r="AE2265" i="1" s="1"/>
  <c r="M2266" i="1"/>
  <c r="N2266" i="1" s="1"/>
  <c r="P2266" i="1"/>
  <c r="L2267" i="1"/>
  <c r="T2258" i="1"/>
  <c r="AF2258" i="1" s="1"/>
  <c r="S2259" i="1"/>
  <c r="Q2261" i="1"/>
  <c r="R2260" i="1"/>
  <c r="AB2292" i="1"/>
  <c r="Y2287" i="1"/>
  <c r="I2288" i="1"/>
  <c r="H2288" i="1" s="1"/>
  <c r="Z2287" i="1"/>
  <c r="AA2287" i="1" s="1"/>
  <c r="AH2287" i="1" s="1"/>
  <c r="C2288" i="1"/>
  <c r="AJ2288" i="1"/>
  <c r="K2288" i="1"/>
  <c r="X2288" i="1"/>
  <c r="A2289" i="1"/>
  <c r="O2265" i="1" l="1"/>
  <c r="AC2266" i="1"/>
  <c r="AE2266" i="1" s="1"/>
  <c r="G2266" i="1"/>
  <c r="F2266" i="1" s="1"/>
  <c r="J2266" i="1" s="1"/>
  <c r="S2260" i="1"/>
  <c r="T2259" i="1"/>
  <c r="AF2259" i="1" s="1"/>
  <c r="Q2262" i="1"/>
  <c r="R2261" i="1"/>
  <c r="P2267" i="1"/>
  <c r="M2267" i="1"/>
  <c r="N2267" i="1" s="1"/>
  <c r="L2268" i="1"/>
  <c r="X2289" i="1"/>
  <c r="K2289" i="1"/>
  <c r="A2290" i="1"/>
  <c r="AB2293" i="1"/>
  <c r="Z2288" i="1"/>
  <c r="AA2288" i="1" s="1"/>
  <c r="AH2288" i="1" s="1"/>
  <c r="C2289" i="1"/>
  <c r="Y2288" i="1"/>
  <c r="AJ2289" i="1"/>
  <c r="I2289" i="1"/>
  <c r="H2289" i="1" s="1"/>
  <c r="Q2263" i="1" l="1"/>
  <c r="R2262" i="1"/>
  <c r="L2269" i="1"/>
  <c r="M2268" i="1"/>
  <c r="N2268" i="1" s="1"/>
  <c r="P2268" i="1"/>
  <c r="T2260" i="1"/>
  <c r="AF2260" i="1" s="1"/>
  <c r="S2261" i="1"/>
  <c r="AC2267" i="1"/>
  <c r="AE2267" i="1" s="1"/>
  <c r="G2267" i="1"/>
  <c r="F2267" i="1" s="1"/>
  <c r="J2267" i="1" s="1"/>
  <c r="O2266" i="1"/>
  <c r="Y2289" i="1"/>
  <c r="C2290" i="1"/>
  <c r="Z2289" i="1"/>
  <c r="AA2289" i="1" s="1"/>
  <c r="AH2289" i="1" s="1"/>
  <c r="AJ2290" i="1"/>
  <c r="I2290" i="1"/>
  <c r="H2290" i="1" s="1"/>
  <c r="A2291" i="1"/>
  <c r="X2290" i="1"/>
  <c r="K2290" i="1"/>
  <c r="AB2294" i="1"/>
  <c r="O2267" i="1" l="1"/>
  <c r="AC2268" i="1"/>
  <c r="AE2268" i="1" s="1"/>
  <c r="G2268" i="1"/>
  <c r="F2268" i="1" s="1"/>
  <c r="O2268" i="1" s="1"/>
  <c r="P2269" i="1"/>
  <c r="L2270" i="1"/>
  <c r="M2269" i="1"/>
  <c r="N2269" i="1" s="1"/>
  <c r="T2261" i="1"/>
  <c r="AF2261" i="1" s="1"/>
  <c r="S2262" i="1"/>
  <c r="Q2264" i="1"/>
  <c r="R2263" i="1"/>
  <c r="AB2295" i="1"/>
  <c r="K2291" i="1"/>
  <c r="X2291" i="1"/>
  <c r="A2292" i="1"/>
  <c r="Z2290" i="1"/>
  <c r="AA2290" i="1" s="1"/>
  <c r="AH2290" i="1" s="1"/>
  <c r="I2291" i="1"/>
  <c r="H2291" i="1" s="1"/>
  <c r="Y2290" i="1"/>
  <c r="C2291" i="1"/>
  <c r="AJ2291" i="1"/>
  <c r="J2268" i="1" l="1"/>
  <c r="P2270" i="1"/>
  <c r="L2271" i="1"/>
  <c r="M2270" i="1"/>
  <c r="N2270" i="1" s="1"/>
  <c r="Q2265" i="1"/>
  <c r="R2264" i="1"/>
  <c r="T2262" i="1"/>
  <c r="AF2262" i="1" s="1"/>
  <c r="S2263" i="1"/>
  <c r="G2269" i="1"/>
  <c r="F2269" i="1" s="1"/>
  <c r="J2269" i="1" s="1"/>
  <c r="AC2269" i="1"/>
  <c r="AE2269" i="1" s="1"/>
  <c r="A2293" i="1"/>
  <c r="X2292" i="1"/>
  <c r="K2292" i="1"/>
  <c r="Y2291" i="1"/>
  <c r="C2292" i="1"/>
  <c r="AJ2292" i="1"/>
  <c r="Z2291" i="1"/>
  <c r="AA2291" i="1" s="1"/>
  <c r="AH2291" i="1" s="1"/>
  <c r="I2292" i="1"/>
  <c r="H2292" i="1" s="1"/>
  <c r="AB2296" i="1"/>
  <c r="O2269" i="1" l="1"/>
  <c r="Q2266" i="1"/>
  <c r="R2265" i="1"/>
  <c r="AC2270" i="1"/>
  <c r="AE2270" i="1" s="1"/>
  <c r="G2270" i="1"/>
  <c r="F2270" i="1" s="1"/>
  <c r="O2270" i="1" s="1"/>
  <c r="M2271" i="1"/>
  <c r="N2271" i="1" s="1"/>
  <c r="P2271" i="1"/>
  <c r="L2272" i="1"/>
  <c r="T2263" i="1"/>
  <c r="AF2263" i="1" s="1"/>
  <c r="S2264" i="1"/>
  <c r="X2293" i="1"/>
  <c r="K2293" i="1"/>
  <c r="A2294" i="1"/>
  <c r="AB2297" i="1"/>
  <c r="Z2292" i="1"/>
  <c r="AA2292" i="1" s="1"/>
  <c r="AH2292" i="1" s="1"/>
  <c r="AJ2293" i="1"/>
  <c r="I2293" i="1"/>
  <c r="H2293" i="1" s="1"/>
  <c r="Y2292" i="1"/>
  <c r="C2293" i="1"/>
  <c r="J2270" i="1" l="1"/>
  <c r="AC2271" i="1"/>
  <c r="AE2271" i="1" s="1"/>
  <c r="G2271" i="1"/>
  <c r="F2271" i="1" s="1"/>
  <c r="J2271" i="1" s="1"/>
  <c r="T2264" i="1"/>
  <c r="AF2264" i="1" s="1"/>
  <c r="S2265" i="1"/>
  <c r="L2273" i="1"/>
  <c r="M2272" i="1"/>
  <c r="N2272" i="1" s="1"/>
  <c r="P2272" i="1"/>
  <c r="Q2267" i="1"/>
  <c r="R2266" i="1"/>
  <c r="Y2293" i="1"/>
  <c r="I2294" i="1"/>
  <c r="H2294" i="1" s="1"/>
  <c r="Z2293" i="1"/>
  <c r="AA2293" i="1" s="1"/>
  <c r="AH2293" i="1" s="1"/>
  <c r="C2294" i="1"/>
  <c r="AJ2294" i="1"/>
  <c r="A2295" i="1"/>
  <c r="K2294" i="1"/>
  <c r="X2294" i="1"/>
  <c r="AB2298" i="1"/>
  <c r="O2271" i="1" l="1"/>
  <c r="P2273" i="1"/>
  <c r="L2274" i="1"/>
  <c r="M2273" i="1"/>
  <c r="N2273" i="1" s="1"/>
  <c r="T2265" i="1"/>
  <c r="AF2265" i="1" s="1"/>
  <c r="S2266" i="1"/>
  <c r="Q2268" i="1"/>
  <c r="R2267" i="1"/>
  <c r="G2272" i="1"/>
  <c r="F2272" i="1" s="1"/>
  <c r="O2272" i="1" s="1"/>
  <c r="AC2272" i="1"/>
  <c r="AE2272" i="1" s="1"/>
  <c r="AB2299" i="1"/>
  <c r="K2295" i="1"/>
  <c r="X2295" i="1"/>
  <c r="A2296" i="1"/>
  <c r="Z2294" i="1"/>
  <c r="AA2294" i="1" s="1"/>
  <c r="AH2294" i="1" s="1"/>
  <c r="C2295" i="1"/>
  <c r="AJ2295" i="1"/>
  <c r="Y2294" i="1"/>
  <c r="I2295" i="1"/>
  <c r="H2295" i="1" s="1"/>
  <c r="J2272" i="1" l="1"/>
  <c r="T2266" i="1"/>
  <c r="AF2266" i="1" s="1"/>
  <c r="S2267" i="1"/>
  <c r="AC2273" i="1"/>
  <c r="AE2273" i="1" s="1"/>
  <c r="G2273" i="1"/>
  <c r="F2273" i="1" s="1"/>
  <c r="O2273" i="1" s="1"/>
  <c r="L2275" i="1"/>
  <c r="M2274" i="1"/>
  <c r="N2274" i="1" s="1"/>
  <c r="P2274" i="1"/>
  <c r="Q2269" i="1"/>
  <c r="R2268" i="1"/>
  <c r="K2296" i="1"/>
  <c r="X2296" i="1"/>
  <c r="A2297" i="1"/>
  <c r="Y2295" i="1"/>
  <c r="C2296" i="1"/>
  <c r="AJ2296" i="1"/>
  <c r="Z2295" i="1"/>
  <c r="AA2295" i="1" s="1"/>
  <c r="AH2295" i="1" s="1"/>
  <c r="I2296" i="1"/>
  <c r="H2296" i="1" s="1"/>
  <c r="AB2300" i="1"/>
  <c r="J2273" i="1" l="1"/>
  <c r="P2275" i="1"/>
  <c r="L2276" i="1"/>
  <c r="M2275" i="1"/>
  <c r="N2275" i="1" s="1"/>
  <c r="Q2270" i="1"/>
  <c r="R2269" i="1"/>
  <c r="T2267" i="1"/>
  <c r="AF2267" i="1" s="1"/>
  <c r="S2268" i="1"/>
  <c r="AC2274" i="1"/>
  <c r="AE2274" i="1" s="1"/>
  <c r="G2274" i="1"/>
  <c r="F2274" i="1" s="1"/>
  <c r="O2274" i="1" s="1"/>
  <c r="Z2296" i="1"/>
  <c r="AA2296" i="1" s="1"/>
  <c r="AH2296" i="1" s="1"/>
  <c r="AJ2297" i="1"/>
  <c r="I2297" i="1"/>
  <c r="H2297" i="1" s="1"/>
  <c r="Y2296" i="1"/>
  <c r="C2297" i="1"/>
  <c r="AB2301" i="1"/>
  <c r="X2297" i="1"/>
  <c r="K2297" i="1"/>
  <c r="A2298" i="1"/>
  <c r="J2274" i="1" l="1"/>
  <c r="Q2271" i="1"/>
  <c r="R2270" i="1"/>
  <c r="G2275" i="1"/>
  <c r="F2275" i="1" s="1"/>
  <c r="O2275" i="1" s="1"/>
  <c r="AC2275" i="1"/>
  <c r="AE2275" i="1" s="1"/>
  <c r="S2269" i="1"/>
  <c r="T2268" i="1"/>
  <c r="AF2268" i="1" s="1"/>
  <c r="M2276" i="1"/>
  <c r="N2276" i="1" s="1"/>
  <c r="P2276" i="1"/>
  <c r="L2277" i="1"/>
  <c r="AB2302" i="1"/>
  <c r="Y2297" i="1"/>
  <c r="I2298" i="1"/>
  <c r="H2298" i="1" s="1"/>
  <c r="Z2297" i="1"/>
  <c r="AA2297" i="1" s="1"/>
  <c r="AH2297" i="1" s="1"/>
  <c r="C2298" i="1"/>
  <c r="AJ2298" i="1"/>
  <c r="A2299" i="1"/>
  <c r="K2298" i="1"/>
  <c r="X2298" i="1"/>
  <c r="J2275" i="1" l="1"/>
  <c r="S2270" i="1"/>
  <c r="T2269" i="1"/>
  <c r="AF2269" i="1" s="1"/>
  <c r="P2277" i="1"/>
  <c r="L2278" i="1"/>
  <c r="M2277" i="1"/>
  <c r="N2277" i="1" s="1"/>
  <c r="G2276" i="1"/>
  <c r="F2276" i="1" s="1"/>
  <c r="J2276" i="1" s="1"/>
  <c r="AC2276" i="1"/>
  <c r="AE2276" i="1" s="1"/>
  <c r="Q2272" i="1"/>
  <c r="R2271" i="1"/>
  <c r="Z2298" i="1"/>
  <c r="AA2298" i="1" s="1"/>
  <c r="AH2298" i="1" s="1"/>
  <c r="C2299" i="1"/>
  <c r="Y2298" i="1"/>
  <c r="AJ2299" i="1"/>
  <c r="I2299" i="1"/>
  <c r="H2299" i="1" s="1"/>
  <c r="X2299" i="1"/>
  <c r="K2299" i="1"/>
  <c r="A2300" i="1"/>
  <c r="AB2303" i="1"/>
  <c r="O2276" i="1" l="1"/>
  <c r="G2277" i="1"/>
  <c r="F2277" i="1" s="1"/>
  <c r="J2277" i="1" s="1"/>
  <c r="AC2277" i="1"/>
  <c r="AE2277" i="1" s="1"/>
  <c r="Q2273" i="1"/>
  <c r="R2272" i="1"/>
  <c r="P2278" i="1"/>
  <c r="L2279" i="1"/>
  <c r="M2278" i="1"/>
  <c r="N2278" i="1" s="1"/>
  <c r="S2271" i="1"/>
  <c r="T2270" i="1"/>
  <c r="AF2270" i="1" s="1"/>
  <c r="X2300" i="1"/>
  <c r="K2300" i="1"/>
  <c r="A2301" i="1"/>
  <c r="AB2304" i="1"/>
  <c r="Y2299" i="1"/>
  <c r="C2300" i="1"/>
  <c r="Z2299" i="1"/>
  <c r="AA2299" i="1" s="1"/>
  <c r="AH2299" i="1" s="1"/>
  <c r="AJ2300" i="1"/>
  <c r="I2300" i="1"/>
  <c r="H2300" i="1" s="1"/>
  <c r="O2277" i="1" l="1"/>
  <c r="T2271" i="1"/>
  <c r="AF2271" i="1" s="1"/>
  <c r="S2272" i="1"/>
  <c r="Q2274" i="1"/>
  <c r="R2273" i="1"/>
  <c r="G2278" i="1"/>
  <c r="F2278" i="1" s="1"/>
  <c r="J2278" i="1" s="1"/>
  <c r="AC2278" i="1"/>
  <c r="AE2278" i="1" s="1"/>
  <c r="P2279" i="1"/>
  <c r="M2279" i="1"/>
  <c r="N2279" i="1" s="1"/>
  <c r="L2280" i="1"/>
  <c r="X2301" i="1"/>
  <c r="A2302" i="1"/>
  <c r="K2301" i="1"/>
  <c r="AB2305" i="1"/>
  <c r="Z2300" i="1"/>
  <c r="AA2300" i="1" s="1"/>
  <c r="AH2300" i="1" s="1"/>
  <c r="C2301" i="1"/>
  <c r="AJ2301" i="1"/>
  <c r="Y2300" i="1"/>
  <c r="I2301" i="1"/>
  <c r="H2301" i="1" s="1"/>
  <c r="O2278" i="1" l="1"/>
  <c r="M2280" i="1"/>
  <c r="N2280" i="1" s="1"/>
  <c r="P2280" i="1"/>
  <c r="L2281" i="1"/>
  <c r="Q2275" i="1"/>
  <c r="R2274" i="1"/>
  <c r="G2279" i="1"/>
  <c r="F2279" i="1" s="1"/>
  <c r="J2279" i="1" s="1"/>
  <c r="AC2279" i="1"/>
  <c r="AE2279" i="1" s="1"/>
  <c r="S2273" i="1"/>
  <c r="T2272" i="1"/>
  <c r="AF2272" i="1" s="1"/>
  <c r="AB2306" i="1"/>
  <c r="K2302" i="1"/>
  <c r="X2302" i="1"/>
  <c r="A2303" i="1"/>
  <c r="Y2301" i="1"/>
  <c r="C2302" i="1"/>
  <c r="AJ2302" i="1"/>
  <c r="Z2301" i="1"/>
  <c r="AA2301" i="1" s="1"/>
  <c r="AH2301" i="1" s="1"/>
  <c r="I2302" i="1"/>
  <c r="H2302" i="1" s="1"/>
  <c r="O2279" i="1" l="1"/>
  <c r="Q2276" i="1"/>
  <c r="R2275" i="1"/>
  <c r="S2274" i="1"/>
  <c r="T2273" i="1"/>
  <c r="AF2273" i="1" s="1"/>
  <c r="L2282" i="1"/>
  <c r="P2281" i="1"/>
  <c r="M2281" i="1"/>
  <c r="N2281" i="1" s="1"/>
  <c r="AC2280" i="1"/>
  <c r="AE2280" i="1" s="1"/>
  <c r="G2280" i="1"/>
  <c r="F2280" i="1" s="1"/>
  <c r="J2280" i="1" s="1"/>
  <c r="Z2302" i="1"/>
  <c r="AA2302" i="1" s="1"/>
  <c r="AH2302" i="1" s="1"/>
  <c r="C2303" i="1"/>
  <c r="Y2302" i="1"/>
  <c r="AJ2303" i="1"/>
  <c r="I2303" i="1"/>
  <c r="H2303" i="1" s="1"/>
  <c r="X2303" i="1"/>
  <c r="A2304" i="1"/>
  <c r="K2303" i="1"/>
  <c r="AB2307" i="1"/>
  <c r="O2280" i="1" l="1"/>
  <c r="S2275" i="1"/>
  <c r="T2274" i="1"/>
  <c r="AF2274" i="1" s="1"/>
  <c r="AC2281" i="1"/>
  <c r="AE2281" i="1" s="1"/>
  <c r="G2281" i="1"/>
  <c r="F2281" i="1" s="1"/>
  <c r="J2281" i="1" s="1"/>
  <c r="Q2277" i="1"/>
  <c r="R2276" i="1"/>
  <c r="L2283" i="1"/>
  <c r="M2282" i="1"/>
  <c r="N2282" i="1" s="1"/>
  <c r="K2304" i="1"/>
  <c r="X2304" i="1"/>
  <c r="A2305" i="1"/>
  <c r="AB2308" i="1"/>
  <c r="Y2303" i="1"/>
  <c r="C2304" i="1"/>
  <c r="AJ2304" i="1"/>
  <c r="I2304" i="1"/>
  <c r="H2304" i="1" s="1"/>
  <c r="Z2303" i="1"/>
  <c r="AA2303" i="1" s="1"/>
  <c r="AH2303" i="1" s="1"/>
  <c r="O2281" i="1" l="1"/>
  <c r="P2282" i="1" s="1"/>
  <c r="P2283" i="1" s="1"/>
  <c r="Q2278" i="1"/>
  <c r="R2277" i="1"/>
  <c r="AC2282" i="1"/>
  <c r="AE2282" i="1" s="1"/>
  <c r="G2282" i="1"/>
  <c r="F2282" i="1" s="1"/>
  <c r="J2282" i="1" s="1"/>
  <c r="M2283" i="1"/>
  <c r="N2283" i="1" s="1"/>
  <c r="L2284" i="1"/>
  <c r="S2276" i="1"/>
  <c r="T2275" i="1"/>
  <c r="AF2275" i="1" s="1"/>
  <c r="A2306" i="1"/>
  <c r="K2305" i="1"/>
  <c r="X2305" i="1"/>
  <c r="AB2309" i="1"/>
  <c r="Y2304" i="1"/>
  <c r="I2305" i="1"/>
  <c r="H2305" i="1" s="1"/>
  <c r="Z2304" i="1"/>
  <c r="AA2304" i="1" s="1"/>
  <c r="AH2304" i="1" s="1"/>
  <c r="C2305" i="1"/>
  <c r="AJ2305" i="1"/>
  <c r="P2284" i="1" l="1"/>
  <c r="G2283" i="1"/>
  <c r="F2283" i="1" s="1"/>
  <c r="J2283" i="1" s="1"/>
  <c r="AC2283" i="1"/>
  <c r="AE2283" i="1" s="1"/>
  <c r="T2276" i="1"/>
  <c r="AF2276" i="1" s="1"/>
  <c r="S2277" i="1"/>
  <c r="Q2279" i="1"/>
  <c r="R2278" i="1"/>
  <c r="O2282" i="1"/>
  <c r="L2285" i="1"/>
  <c r="M2284" i="1"/>
  <c r="N2284" i="1" s="1"/>
  <c r="AB2310" i="1"/>
  <c r="X2306" i="1"/>
  <c r="K2306" i="1"/>
  <c r="A2307" i="1"/>
  <c r="AJ2306" i="1"/>
  <c r="Z2305" i="1"/>
  <c r="AA2305" i="1" s="1"/>
  <c r="AH2305" i="1" s="1"/>
  <c r="I2306" i="1"/>
  <c r="H2306" i="1" s="1"/>
  <c r="Y2305" i="1"/>
  <c r="C2306" i="1"/>
  <c r="O2283" i="1" l="1"/>
  <c r="Q2280" i="1"/>
  <c r="R2279" i="1"/>
  <c r="S2278" i="1"/>
  <c r="T2277" i="1"/>
  <c r="AF2277" i="1" s="1"/>
  <c r="AC2284" i="1"/>
  <c r="AE2284" i="1" s="1"/>
  <c r="G2284" i="1"/>
  <c r="F2284" i="1" s="1"/>
  <c r="J2284" i="1" s="1"/>
  <c r="M2285" i="1"/>
  <c r="N2285" i="1" s="1"/>
  <c r="L2286" i="1"/>
  <c r="P2285" i="1"/>
  <c r="X2307" i="1"/>
  <c r="A2308" i="1"/>
  <c r="K2307" i="1"/>
  <c r="AB2311" i="1"/>
  <c r="Z2306" i="1"/>
  <c r="AA2306" i="1" s="1"/>
  <c r="AH2306" i="1" s="1"/>
  <c r="C2307" i="1"/>
  <c r="Y2306" i="1"/>
  <c r="AJ2307" i="1"/>
  <c r="I2307" i="1"/>
  <c r="H2307" i="1" s="1"/>
  <c r="O2284" i="1" l="1"/>
  <c r="S2279" i="1"/>
  <c r="T2278" i="1"/>
  <c r="AF2278" i="1" s="1"/>
  <c r="L2287" i="1"/>
  <c r="M2286" i="1"/>
  <c r="N2286" i="1" s="1"/>
  <c r="P2286" i="1"/>
  <c r="AC2285" i="1"/>
  <c r="AE2285" i="1" s="1"/>
  <c r="G2285" i="1"/>
  <c r="F2285" i="1" s="1"/>
  <c r="J2285" i="1" s="1"/>
  <c r="Q2281" i="1"/>
  <c r="R2280" i="1"/>
  <c r="A2309" i="1"/>
  <c r="X2308" i="1"/>
  <c r="K2308" i="1"/>
  <c r="AB2312" i="1"/>
  <c r="AJ2308" i="1"/>
  <c r="Y2307" i="1"/>
  <c r="I2308" i="1"/>
  <c r="H2308" i="1" s="1"/>
  <c r="Z2307" i="1"/>
  <c r="AA2307" i="1" s="1"/>
  <c r="AH2307" i="1" s="1"/>
  <c r="C2308" i="1"/>
  <c r="O2285" i="1" l="1"/>
  <c r="AC2286" i="1"/>
  <c r="AE2286" i="1" s="1"/>
  <c r="G2286" i="1"/>
  <c r="F2286" i="1" s="1"/>
  <c r="O2286" i="1" s="1"/>
  <c r="R2281" i="1"/>
  <c r="Q2282" i="1"/>
  <c r="M2287" i="1"/>
  <c r="N2287" i="1" s="1"/>
  <c r="P2287" i="1"/>
  <c r="L2288" i="1"/>
  <c r="T2279" i="1"/>
  <c r="AF2279" i="1" s="1"/>
  <c r="S2280" i="1"/>
  <c r="AB2313" i="1"/>
  <c r="X2309" i="1"/>
  <c r="K2309" i="1"/>
  <c r="A2310" i="1"/>
  <c r="Y2308" i="1"/>
  <c r="C2309" i="1"/>
  <c r="Z2308" i="1"/>
  <c r="AA2308" i="1" s="1"/>
  <c r="AH2308" i="1" s="1"/>
  <c r="AJ2309" i="1"/>
  <c r="I2309" i="1"/>
  <c r="H2309" i="1" s="1"/>
  <c r="J2286" i="1" l="1"/>
  <c r="G2287" i="1"/>
  <c r="F2287" i="1" s="1"/>
  <c r="J2287" i="1" s="1"/>
  <c r="AC2287" i="1"/>
  <c r="AE2287" i="1" s="1"/>
  <c r="T2280" i="1"/>
  <c r="AF2280" i="1" s="1"/>
  <c r="S2281" i="1"/>
  <c r="Q2283" i="1"/>
  <c r="R2282" i="1"/>
  <c r="L2289" i="1"/>
  <c r="P2288" i="1"/>
  <c r="M2288" i="1"/>
  <c r="N2288" i="1" s="1"/>
  <c r="X2310" i="1"/>
  <c r="K2310" i="1"/>
  <c r="A2311" i="1"/>
  <c r="AB2314" i="1"/>
  <c r="Z2309" i="1"/>
  <c r="AA2309" i="1" s="1"/>
  <c r="AH2309" i="1" s="1"/>
  <c r="AJ2310" i="1"/>
  <c r="I2310" i="1"/>
  <c r="H2310" i="1" s="1"/>
  <c r="Y2309" i="1"/>
  <c r="C2310" i="1"/>
  <c r="O2287" i="1" l="1"/>
  <c r="AC2288" i="1"/>
  <c r="AE2288" i="1" s="1"/>
  <c r="G2288" i="1"/>
  <c r="F2288" i="1" s="1"/>
  <c r="O2288" i="1" s="1"/>
  <c r="Q2284" i="1"/>
  <c r="R2283" i="1"/>
  <c r="T2281" i="1"/>
  <c r="S2282" i="1"/>
  <c r="L2290" i="1"/>
  <c r="M2289" i="1"/>
  <c r="N2289" i="1" s="1"/>
  <c r="P2289" i="1"/>
  <c r="AB2315" i="1"/>
  <c r="C2311" i="1"/>
  <c r="Y2310" i="1"/>
  <c r="AJ2311" i="1"/>
  <c r="I2311" i="1"/>
  <c r="H2311" i="1" s="1"/>
  <c r="Z2310" i="1"/>
  <c r="AA2310" i="1" s="1"/>
  <c r="AH2310" i="1" s="1"/>
  <c r="X2311" i="1"/>
  <c r="K2311" i="1"/>
  <c r="A2312" i="1"/>
  <c r="J2288" i="1" l="1"/>
  <c r="T2282" i="1"/>
  <c r="AF2282" i="1" s="1"/>
  <c r="S2283" i="1"/>
  <c r="AF2281" i="1"/>
  <c r="AA2281" i="1"/>
  <c r="Q2285" i="1"/>
  <c r="R2284" i="1"/>
  <c r="AC2289" i="1"/>
  <c r="AE2289" i="1" s="1"/>
  <c r="G2289" i="1"/>
  <c r="F2289" i="1" s="1"/>
  <c r="J2289" i="1" s="1"/>
  <c r="M2290" i="1"/>
  <c r="N2290" i="1" s="1"/>
  <c r="P2290" i="1"/>
  <c r="L2291" i="1"/>
  <c r="AB2316" i="1"/>
  <c r="Y2311" i="1"/>
  <c r="I2312" i="1"/>
  <c r="H2312" i="1" s="1"/>
  <c r="Z2311" i="1"/>
  <c r="AA2311" i="1" s="1"/>
  <c r="AH2311" i="1" s="1"/>
  <c r="C2312" i="1"/>
  <c r="AJ2312" i="1"/>
  <c r="K2312" i="1"/>
  <c r="A2313" i="1"/>
  <c r="X2312" i="1"/>
  <c r="AH2281" i="1" l="1"/>
  <c r="O2289" i="1"/>
  <c r="M2291" i="1"/>
  <c r="N2291" i="1" s="1"/>
  <c r="P2291" i="1"/>
  <c r="L2292" i="1"/>
  <c r="Q2286" i="1"/>
  <c r="R2285" i="1"/>
  <c r="AC2290" i="1"/>
  <c r="AE2290" i="1" s="1"/>
  <c r="G2290" i="1"/>
  <c r="F2290" i="1" s="1"/>
  <c r="J2290" i="1" s="1"/>
  <c r="T2283" i="1"/>
  <c r="AF2283" i="1" s="1"/>
  <c r="S2284" i="1"/>
  <c r="Z2312" i="1"/>
  <c r="AA2312" i="1" s="1"/>
  <c r="AH2312" i="1" s="1"/>
  <c r="C2313" i="1"/>
  <c r="AJ2313" i="1"/>
  <c r="Y2312" i="1"/>
  <c r="I2313" i="1"/>
  <c r="H2313" i="1" s="1"/>
  <c r="AB2317" i="1"/>
  <c r="A2314" i="1"/>
  <c r="K2313" i="1"/>
  <c r="X2313" i="1"/>
  <c r="O2290" i="1" l="1"/>
  <c r="T2284" i="1"/>
  <c r="AF2284" i="1" s="1"/>
  <c r="S2285" i="1"/>
  <c r="Q2287" i="1"/>
  <c r="R2286" i="1"/>
  <c r="L2293" i="1"/>
  <c r="M2292" i="1"/>
  <c r="N2292" i="1" s="1"/>
  <c r="P2292" i="1"/>
  <c r="AC2291" i="1"/>
  <c r="AE2291" i="1" s="1"/>
  <c r="G2291" i="1"/>
  <c r="F2291" i="1" s="1"/>
  <c r="J2291" i="1" s="1"/>
  <c r="K2314" i="1"/>
  <c r="X2314" i="1"/>
  <c r="A2315" i="1"/>
  <c r="Z2313" i="1"/>
  <c r="AJ2314" i="1"/>
  <c r="Y2313" i="1"/>
  <c r="I2314" i="1"/>
  <c r="H2314" i="1" s="1"/>
  <c r="C2314" i="1"/>
  <c r="AB2318" i="1"/>
  <c r="O2291" i="1" l="1"/>
  <c r="L2294" i="1"/>
  <c r="M2293" i="1"/>
  <c r="N2293" i="1" s="1"/>
  <c r="P2293" i="1"/>
  <c r="Q2288" i="1"/>
  <c r="R2287" i="1"/>
  <c r="S2286" i="1"/>
  <c r="T2285" i="1"/>
  <c r="AF2285" i="1" s="1"/>
  <c r="AC2292" i="1"/>
  <c r="AE2292" i="1" s="1"/>
  <c r="G2292" i="1"/>
  <c r="F2292" i="1" s="1"/>
  <c r="O2292" i="1" s="1"/>
  <c r="AB2319" i="1"/>
  <c r="A2316" i="1"/>
  <c r="K2315" i="1"/>
  <c r="X2315" i="1"/>
  <c r="Y2314" i="1"/>
  <c r="I2315" i="1"/>
  <c r="H2315" i="1" s="1"/>
  <c r="Z2314" i="1"/>
  <c r="AA2314" i="1" s="1"/>
  <c r="AH2314" i="1" s="1"/>
  <c r="C2315" i="1"/>
  <c r="AJ2315" i="1"/>
  <c r="J2292" i="1" l="1"/>
  <c r="Q2289" i="1"/>
  <c r="R2288" i="1"/>
  <c r="G2293" i="1"/>
  <c r="F2293" i="1" s="1"/>
  <c r="O2293" i="1" s="1"/>
  <c r="AC2293" i="1"/>
  <c r="AE2293" i="1" s="1"/>
  <c r="T2286" i="1"/>
  <c r="AF2286" i="1" s="1"/>
  <c r="S2287" i="1"/>
  <c r="M2294" i="1"/>
  <c r="N2294" i="1" s="1"/>
  <c r="P2294" i="1"/>
  <c r="L2295" i="1"/>
  <c r="X2316" i="1"/>
  <c r="K2316" i="1"/>
  <c r="A2317" i="1"/>
  <c r="C2316" i="1"/>
  <c r="Z2315" i="1"/>
  <c r="AA2315" i="1" s="1"/>
  <c r="AH2315" i="1" s="1"/>
  <c r="AJ2316" i="1"/>
  <c r="I2316" i="1"/>
  <c r="H2316" i="1" s="1"/>
  <c r="Y2315" i="1"/>
  <c r="AB2320" i="1"/>
  <c r="J2293" i="1" l="1"/>
  <c r="L2296" i="1"/>
  <c r="P2295" i="1"/>
  <c r="M2295" i="1"/>
  <c r="N2295" i="1" s="1"/>
  <c r="G2294" i="1"/>
  <c r="F2294" i="1" s="1"/>
  <c r="J2294" i="1" s="1"/>
  <c r="AC2294" i="1"/>
  <c r="AE2294" i="1" s="1"/>
  <c r="S2288" i="1"/>
  <c r="T2287" i="1"/>
  <c r="AF2287" i="1" s="1"/>
  <c r="Q2290" i="1"/>
  <c r="R2289" i="1"/>
  <c r="Z2316" i="1"/>
  <c r="AA2316" i="1" s="1"/>
  <c r="AH2316" i="1" s="1"/>
  <c r="C2317" i="1"/>
  <c r="AJ2317" i="1"/>
  <c r="Y2316" i="1"/>
  <c r="I2317" i="1"/>
  <c r="H2317" i="1" s="1"/>
  <c r="X2317" i="1"/>
  <c r="K2317" i="1"/>
  <c r="A2318" i="1"/>
  <c r="AB2321" i="1"/>
  <c r="O2294" i="1" l="1"/>
  <c r="Q2291" i="1"/>
  <c r="R2290" i="1"/>
  <c r="G2295" i="1"/>
  <c r="F2295" i="1" s="1"/>
  <c r="J2295" i="1" s="1"/>
  <c r="AC2295" i="1"/>
  <c r="AE2295" i="1" s="1"/>
  <c r="T2288" i="1"/>
  <c r="AF2288" i="1" s="1"/>
  <c r="S2289" i="1"/>
  <c r="M2296" i="1"/>
  <c r="N2296" i="1" s="1"/>
  <c r="L2297" i="1"/>
  <c r="P2296" i="1"/>
  <c r="AJ2318" i="1"/>
  <c r="Y2317" i="1"/>
  <c r="I2318" i="1"/>
  <c r="H2318" i="1" s="1"/>
  <c r="Z2317" i="1"/>
  <c r="AA2317" i="1" s="1"/>
  <c r="AH2317" i="1" s="1"/>
  <c r="C2318" i="1"/>
  <c r="AB2322" i="1"/>
  <c r="X2318" i="1"/>
  <c r="K2318" i="1"/>
  <c r="A2319" i="1"/>
  <c r="O2295" i="1" l="1"/>
  <c r="M2297" i="1"/>
  <c r="N2297" i="1" s="1"/>
  <c r="P2297" i="1"/>
  <c r="L2298" i="1"/>
  <c r="AC2296" i="1"/>
  <c r="AE2296" i="1" s="1"/>
  <c r="G2296" i="1"/>
  <c r="F2296" i="1" s="1"/>
  <c r="O2296" i="1" s="1"/>
  <c r="Q2292" i="1"/>
  <c r="R2291" i="1"/>
  <c r="T2289" i="1"/>
  <c r="AF2289" i="1" s="1"/>
  <c r="S2290" i="1"/>
  <c r="X2319" i="1"/>
  <c r="A2320" i="1"/>
  <c r="K2319" i="1"/>
  <c r="AB2323" i="1"/>
  <c r="Y2318" i="1"/>
  <c r="I2319" i="1"/>
  <c r="H2319" i="1" s="1"/>
  <c r="Z2318" i="1"/>
  <c r="AA2318" i="1" s="1"/>
  <c r="AH2318" i="1" s="1"/>
  <c r="C2319" i="1"/>
  <c r="AJ2319" i="1"/>
  <c r="J2296" i="1" l="1"/>
  <c r="T2290" i="1"/>
  <c r="AF2290" i="1" s="1"/>
  <c r="S2291" i="1"/>
  <c r="L2299" i="1"/>
  <c r="M2298" i="1"/>
  <c r="N2298" i="1" s="1"/>
  <c r="P2298" i="1"/>
  <c r="G2297" i="1"/>
  <c r="F2297" i="1" s="1"/>
  <c r="J2297" i="1" s="1"/>
  <c r="AC2297" i="1"/>
  <c r="AE2297" i="1" s="1"/>
  <c r="Q2293" i="1"/>
  <c r="R2292" i="1"/>
  <c r="A2321" i="1"/>
  <c r="X2320" i="1"/>
  <c r="K2320" i="1"/>
  <c r="AB2324" i="1"/>
  <c r="I2320" i="1"/>
  <c r="H2320" i="1" s="1"/>
  <c r="Z2319" i="1"/>
  <c r="AA2319" i="1" s="1"/>
  <c r="AH2319" i="1" s="1"/>
  <c r="C2320" i="1"/>
  <c r="Y2319" i="1"/>
  <c r="AJ2320" i="1"/>
  <c r="O2297" i="1" l="1"/>
  <c r="G2298" i="1"/>
  <c r="F2298" i="1" s="1"/>
  <c r="J2298" i="1" s="1"/>
  <c r="AC2298" i="1"/>
  <c r="AE2298" i="1" s="1"/>
  <c r="Q2294" i="1"/>
  <c r="R2293" i="1"/>
  <c r="M2299" i="1"/>
  <c r="N2299" i="1" s="1"/>
  <c r="P2299" i="1"/>
  <c r="L2300" i="1"/>
  <c r="T2291" i="1"/>
  <c r="AF2291" i="1" s="1"/>
  <c r="S2292" i="1"/>
  <c r="Z2320" i="1"/>
  <c r="AA2320" i="1" s="1"/>
  <c r="AH2320" i="1" s="1"/>
  <c r="C2321" i="1"/>
  <c r="Y2320" i="1"/>
  <c r="AJ2321" i="1"/>
  <c r="I2321" i="1"/>
  <c r="H2321" i="1" s="1"/>
  <c r="AB2325" i="1"/>
  <c r="X2321" i="1"/>
  <c r="K2321" i="1"/>
  <c r="A2322" i="1"/>
  <c r="O2298" i="1" l="1"/>
  <c r="G2299" i="1"/>
  <c r="F2299" i="1" s="1"/>
  <c r="J2299" i="1" s="1"/>
  <c r="AC2299" i="1"/>
  <c r="AE2299" i="1" s="1"/>
  <c r="T2292" i="1"/>
  <c r="AF2292" i="1" s="1"/>
  <c r="S2293" i="1"/>
  <c r="Q2295" i="1"/>
  <c r="R2294" i="1"/>
  <c r="L2301" i="1"/>
  <c r="M2300" i="1"/>
  <c r="N2300" i="1" s="1"/>
  <c r="P2300" i="1"/>
  <c r="X2322" i="1"/>
  <c r="K2322" i="1"/>
  <c r="A2323" i="1"/>
  <c r="AB2326" i="1"/>
  <c r="I2322" i="1"/>
  <c r="H2322" i="1" s="1"/>
  <c r="Y2321" i="1"/>
  <c r="C2322" i="1"/>
  <c r="Z2321" i="1"/>
  <c r="AA2321" i="1" s="1"/>
  <c r="AH2321" i="1" s="1"/>
  <c r="AJ2322" i="1"/>
  <c r="O2299" i="1" l="1"/>
  <c r="Q2296" i="1"/>
  <c r="R2295" i="1"/>
  <c r="AC2300" i="1"/>
  <c r="AE2300" i="1" s="1"/>
  <c r="G2300" i="1"/>
  <c r="F2300" i="1" s="1"/>
  <c r="O2300" i="1" s="1"/>
  <c r="S2294" i="1"/>
  <c r="T2293" i="1"/>
  <c r="AF2293" i="1" s="1"/>
  <c r="L2302" i="1"/>
  <c r="M2301" i="1"/>
  <c r="N2301" i="1" s="1"/>
  <c r="P2301" i="1"/>
  <c r="Y2322" i="1"/>
  <c r="C2323" i="1"/>
  <c r="Z2322" i="1"/>
  <c r="AA2322" i="1" s="1"/>
  <c r="AH2322" i="1" s="1"/>
  <c r="AJ2323" i="1"/>
  <c r="I2323" i="1"/>
  <c r="H2323" i="1" s="1"/>
  <c r="AB2327" i="1"/>
  <c r="A2324" i="1"/>
  <c r="K2323" i="1"/>
  <c r="X2323" i="1"/>
  <c r="J2300" i="1" l="1"/>
  <c r="T2294" i="1"/>
  <c r="AF2294" i="1" s="1"/>
  <c r="S2295" i="1"/>
  <c r="G2301" i="1"/>
  <c r="F2301" i="1" s="1"/>
  <c r="J2301" i="1" s="1"/>
  <c r="AC2301" i="1"/>
  <c r="AE2301" i="1" s="1"/>
  <c r="L2303" i="1"/>
  <c r="M2302" i="1"/>
  <c r="N2302" i="1" s="1"/>
  <c r="P2302" i="1"/>
  <c r="Q2297" i="1"/>
  <c r="R2296" i="1"/>
  <c r="A2325" i="1"/>
  <c r="X2324" i="1"/>
  <c r="K2324" i="1"/>
  <c r="AB2328" i="1"/>
  <c r="AJ2324" i="1"/>
  <c r="Z2323" i="1"/>
  <c r="AA2323" i="1" s="1"/>
  <c r="AH2323" i="1" s="1"/>
  <c r="I2324" i="1"/>
  <c r="H2324" i="1" s="1"/>
  <c r="Y2323" i="1"/>
  <c r="C2324" i="1"/>
  <c r="O2301" i="1" l="1"/>
  <c r="L2304" i="1"/>
  <c r="M2303" i="1"/>
  <c r="N2303" i="1" s="1"/>
  <c r="P2303" i="1"/>
  <c r="Q2298" i="1"/>
  <c r="R2297" i="1"/>
  <c r="S2296" i="1"/>
  <c r="T2295" i="1"/>
  <c r="AF2295" i="1" s="1"/>
  <c r="AC2302" i="1"/>
  <c r="AE2302" i="1" s="1"/>
  <c r="G2302" i="1"/>
  <c r="F2302" i="1" s="1"/>
  <c r="J2302" i="1" s="1"/>
  <c r="AB2329" i="1"/>
  <c r="Z2324" i="1"/>
  <c r="AA2324" i="1" s="1"/>
  <c r="AH2324" i="1" s="1"/>
  <c r="AJ2325" i="1"/>
  <c r="I2325" i="1"/>
  <c r="H2325" i="1" s="1"/>
  <c r="Y2324" i="1"/>
  <c r="C2325" i="1"/>
  <c r="X2325" i="1"/>
  <c r="A2326" i="1"/>
  <c r="K2325" i="1"/>
  <c r="O2302" i="1" l="1"/>
  <c r="Q2299" i="1"/>
  <c r="R2298" i="1"/>
  <c r="AC2303" i="1"/>
  <c r="AE2303" i="1" s="1"/>
  <c r="G2303" i="1"/>
  <c r="F2303" i="1" s="1"/>
  <c r="J2303" i="1" s="1"/>
  <c r="T2296" i="1"/>
  <c r="AF2296" i="1" s="1"/>
  <c r="S2297" i="1"/>
  <c r="P2304" i="1"/>
  <c r="L2305" i="1"/>
  <c r="M2304" i="1"/>
  <c r="N2304" i="1" s="1"/>
  <c r="A2327" i="1"/>
  <c r="X2326" i="1"/>
  <c r="K2326" i="1"/>
  <c r="C2326" i="1"/>
  <c r="Y2325" i="1"/>
  <c r="AJ2326" i="1"/>
  <c r="I2326" i="1"/>
  <c r="H2326" i="1" s="1"/>
  <c r="Z2325" i="1"/>
  <c r="AA2325" i="1" s="1"/>
  <c r="AH2325" i="1" s="1"/>
  <c r="AB2330" i="1"/>
  <c r="O2303" i="1" l="1"/>
  <c r="G2304" i="1"/>
  <c r="F2304" i="1" s="1"/>
  <c r="O2304" i="1" s="1"/>
  <c r="AC2304" i="1"/>
  <c r="AE2304" i="1" s="1"/>
  <c r="M2305" i="1"/>
  <c r="N2305" i="1" s="1"/>
  <c r="L2306" i="1"/>
  <c r="P2305" i="1"/>
  <c r="Q2300" i="1"/>
  <c r="R2299" i="1"/>
  <c r="S2298" i="1"/>
  <c r="T2297" i="1"/>
  <c r="AF2297" i="1" s="1"/>
  <c r="AB2331" i="1"/>
  <c r="Y2326" i="1"/>
  <c r="I2327" i="1"/>
  <c r="H2327" i="1" s="1"/>
  <c r="Z2326" i="1"/>
  <c r="AA2326" i="1" s="1"/>
  <c r="AH2326" i="1" s="1"/>
  <c r="C2327" i="1"/>
  <c r="AJ2327" i="1"/>
  <c r="X2327" i="1"/>
  <c r="A2328" i="1"/>
  <c r="K2327" i="1"/>
  <c r="L2307" i="1" l="1"/>
  <c r="P2306" i="1"/>
  <c r="M2306" i="1"/>
  <c r="N2306" i="1" s="1"/>
  <c r="G2305" i="1"/>
  <c r="F2305" i="1" s="1"/>
  <c r="J2305" i="1" s="1"/>
  <c r="AC2305" i="1"/>
  <c r="AE2305" i="1" s="1"/>
  <c r="T2298" i="1"/>
  <c r="AF2298" i="1" s="1"/>
  <c r="S2299" i="1"/>
  <c r="Q2301" i="1"/>
  <c r="R2300" i="1"/>
  <c r="J2304" i="1"/>
  <c r="K2328" i="1"/>
  <c r="X2328" i="1"/>
  <c r="A2329" i="1"/>
  <c r="AB2332" i="1"/>
  <c r="AJ2328" i="1"/>
  <c r="Z2327" i="1"/>
  <c r="AA2327" i="1" s="1"/>
  <c r="AH2327" i="1" s="1"/>
  <c r="I2328" i="1"/>
  <c r="H2328" i="1" s="1"/>
  <c r="C2328" i="1"/>
  <c r="Y2327" i="1"/>
  <c r="AC2306" i="1" l="1"/>
  <c r="AE2306" i="1" s="1"/>
  <c r="G2306" i="1"/>
  <c r="F2306" i="1" s="1"/>
  <c r="J2306" i="1" s="1"/>
  <c r="T2299" i="1"/>
  <c r="AF2299" i="1" s="1"/>
  <c r="S2300" i="1"/>
  <c r="Q2302" i="1"/>
  <c r="R2301" i="1"/>
  <c r="O2305" i="1"/>
  <c r="P2307" i="1"/>
  <c r="L2308" i="1"/>
  <c r="M2307" i="1"/>
  <c r="N2307" i="1" s="1"/>
  <c r="Z2328" i="1"/>
  <c r="AA2328" i="1" s="1"/>
  <c r="AH2328" i="1" s="1"/>
  <c r="C2329" i="1"/>
  <c r="Y2328" i="1"/>
  <c r="AJ2329" i="1"/>
  <c r="I2329" i="1"/>
  <c r="H2329" i="1" s="1"/>
  <c r="K2329" i="1"/>
  <c r="X2329" i="1"/>
  <c r="A2330" i="1"/>
  <c r="AB2333" i="1"/>
  <c r="O2306" i="1" l="1"/>
  <c r="AC2307" i="1"/>
  <c r="AE2307" i="1" s="1"/>
  <c r="G2307" i="1"/>
  <c r="F2307" i="1" s="1"/>
  <c r="J2307" i="1" s="1"/>
  <c r="Q2303" i="1"/>
  <c r="R2302" i="1"/>
  <c r="L2309" i="1"/>
  <c r="M2308" i="1"/>
  <c r="N2308" i="1" s="1"/>
  <c r="P2308" i="1"/>
  <c r="T2300" i="1"/>
  <c r="AF2300" i="1" s="1"/>
  <c r="S2301" i="1"/>
  <c r="X2330" i="1"/>
  <c r="K2330" i="1"/>
  <c r="A2331" i="1"/>
  <c r="AB2334" i="1"/>
  <c r="C2330" i="1"/>
  <c r="Y2329" i="1"/>
  <c r="AJ2330" i="1"/>
  <c r="I2330" i="1"/>
  <c r="H2330" i="1" s="1"/>
  <c r="Z2329" i="1"/>
  <c r="AA2329" i="1" s="1"/>
  <c r="AH2329" i="1" s="1"/>
  <c r="S2302" i="1" l="1"/>
  <c r="T2301" i="1"/>
  <c r="AF2301" i="1" s="1"/>
  <c r="Q2304" i="1"/>
  <c r="R2303" i="1"/>
  <c r="AC2308" i="1"/>
  <c r="AE2308" i="1" s="1"/>
  <c r="G2308" i="1"/>
  <c r="F2308" i="1" s="1"/>
  <c r="J2308" i="1" s="1"/>
  <c r="O2307" i="1"/>
  <c r="M2309" i="1"/>
  <c r="N2309" i="1" s="1"/>
  <c r="P2309" i="1"/>
  <c r="L2310" i="1"/>
  <c r="A2332" i="1"/>
  <c r="X2331" i="1"/>
  <c r="K2331" i="1"/>
  <c r="AB2335" i="1"/>
  <c r="Y2330" i="1"/>
  <c r="AJ2331" i="1"/>
  <c r="I2331" i="1"/>
  <c r="H2331" i="1" s="1"/>
  <c r="Z2330" i="1"/>
  <c r="AA2330" i="1" s="1"/>
  <c r="AH2330" i="1" s="1"/>
  <c r="C2331" i="1"/>
  <c r="O2308" i="1" l="1"/>
  <c r="M2310" i="1"/>
  <c r="N2310" i="1" s="1"/>
  <c r="P2310" i="1"/>
  <c r="L2311" i="1"/>
  <c r="G2309" i="1"/>
  <c r="F2309" i="1" s="1"/>
  <c r="O2309" i="1" s="1"/>
  <c r="AC2309" i="1"/>
  <c r="AE2309" i="1" s="1"/>
  <c r="Q2305" i="1"/>
  <c r="R2304" i="1"/>
  <c r="T2302" i="1"/>
  <c r="AF2302" i="1" s="1"/>
  <c r="S2303" i="1"/>
  <c r="AB2336" i="1"/>
  <c r="Z2331" i="1"/>
  <c r="AA2331" i="1" s="1"/>
  <c r="AH2331" i="1" s="1"/>
  <c r="C2332" i="1"/>
  <c r="AJ2332" i="1"/>
  <c r="Y2331" i="1"/>
  <c r="I2332" i="1"/>
  <c r="H2332" i="1" s="1"/>
  <c r="K2332" i="1"/>
  <c r="X2332" i="1"/>
  <c r="A2333" i="1"/>
  <c r="J2309" i="1" l="1"/>
  <c r="M2311" i="1"/>
  <c r="N2311" i="1" s="1"/>
  <c r="P2311" i="1"/>
  <c r="L2312" i="1"/>
  <c r="AC2310" i="1"/>
  <c r="AE2310" i="1" s="1"/>
  <c r="G2310" i="1"/>
  <c r="F2310" i="1" s="1"/>
  <c r="O2310" i="1" s="1"/>
  <c r="T2303" i="1"/>
  <c r="AF2303" i="1" s="1"/>
  <c r="S2304" i="1"/>
  <c r="Q2306" i="1"/>
  <c r="R2305" i="1"/>
  <c r="Z2332" i="1"/>
  <c r="AA2332" i="1" s="1"/>
  <c r="AH2332" i="1" s="1"/>
  <c r="C2333" i="1"/>
  <c r="Y2332" i="1"/>
  <c r="AJ2333" i="1"/>
  <c r="I2333" i="1"/>
  <c r="H2333" i="1" s="1"/>
  <c r="X2333" i="1"/>
  <c r="A2334" i="1"/>
  <c r="K2333" i="1"/>
  <c r="AB2337" i="1"/>
  <c r="J2310" i="1" l="1"/>
  <c r="M2312" i="1"/>
  <c r="N2312" i="1" s="1"/>
  <c r="P2312" i="1"/>
  <c r="L2313" i="1"/>
  <c r="Q2307" i="1"/>
  <c r="R2306" i="1"/>
  <c r="T2304" i="1"/>
  <c r="AF2304" i="1" s="1"/>
  <c r="S2305" i="1"/>
  <c r="G2311" i="1"/>
  <c r="F2311" i="1" s="1"/>
  <c r="J2311" i="1" s="1"/>
  <c r="AC2311" i="1"/>
  <c r="AE2311" i="1" s="1"/>
  <c r="A2335" i="1"/>
  <c r="X2334" i="1"/>
  <c r="K2334" i="1"/>
  <c r="AB2338" i="1"/>
  <c r="Y2333" i="1"/>
  <c r="C2334" i="1"/>
  <c r="AJ2334" i="1"/>
  <c r="I2334" i="1"/>
  <c r="H2334" i="1" s="1"/>
  <c r="Z2333" i="1"/>
  <c r="AA2333" i="1" s="1"/>
  <c r="AH2333" i="1" s="1"/>
  <c r="O2311" i="1" l="1"/>
  <c r="Q2308" i="1"/>
  <c r="R2307" i="1"/>
  <c r="P2313" i="1"/>
  <c r="L2314" i="1"/>
  <c r="M2313" i="1"/>
  <c r="N2313" i="1" s="1"/>
  <c r="T2305" i="1"/>
  <c r="AF2305" i="1" s="1"/>
  <c r="S2306" i="1"/>
  <c r="AC2312" i="1"/>
  <c r="AE2312" i="1" s="1"/>
  <c r="G2312" i="1"/>
  <c r="F2312" i="1" s="1"/>
  <c r="O2312" i="1" s="1"/>
  <c r="K2335" i="1"/>
  <c r="X2335" i="1"/>
  <c r="A2336" i="1"/>
  <c r="Y2334" i="1"/>
  <c r="C2335" i="1"/>
  <c r="AJ2335" i="1"/>
  <c r="Z2334" i="1"/>
  <c r="AA2334" i="1" s="1"/>
  <c r="AH2334" i="1" s="1"/>
  <c r="I2335" i="1"/>
  <c r="H2335" i="1" s="1"/>
  <c r="AB2339" i="1"/>
  <c r="J2312" i="1" l="1"/>
  <c r="M2314" i="1"/>
  <c r="N2314" i="1" s="1"/>
  <c r="L2315" i="1"/>
  <c r="S2307" i="1"/>
  <c r="T2306" i="1"/>
  <c r="AF2306" i="1" s="1"/>
  <c r="Q2309" i="1"/>
  <c r="R2308" i="1"/>
  <c r="G2313" i="1"/>
  <c r="F2313" i="1" s="1"/>
  <c r="O2313" i="1" s="1"/>
  <c r="P2314" i="1" s="1"/>
  <c r="AC2313" i="1"/>
  <c r="AE2313" i="1" s="1"/>
  <c r="A2337" i="1"/>
  <c r="K2336" i="1"/>
  <c r="X2336" i="1"/>
  <c r="AJ2336" i="1"/>
  <c r="Z2335" i="1"/>
  <c r="AA2335" i="1" s="1"/>
  <c r="AH2335" i="1" s="1"/>
  <c r="I2336" i="1"/>
  <c r="H2336" i="1" s="1"/>
  <c r="Y2335" i="1"/>
  <c r="C2336" i="1"/>
  <c r="AB2340" i="1"/>
  <c r="J2313" i="1" l="1"/>
  <c r="Q2310" i="1"/>
  <c r="R2309" i="1"/>
  <c r="T2307" i="1"/>
  <c r="AF2307" i="1" s="1"/>
  <c r="S2308" i="1"/>
  <c r="L2316" i="1"/>
  <c r="M2315" i="1"/>
  <c r="N2315" i="1" s="1"/>
  <c r="G2314" i="1"/>
  <c r="F2314" i="1" s="1"/>
  <c r="O2314" i="1" s="1"/>
  <c r="AC2314" i="1"/>
  <c r="AE2314" i="1" s="1"/>
  <c r="AB2341" i="1"/>
  <c r="X2337" i="1"/>
  <c r="K2337" i="1"/>
  <c r="A2338" i="1"/>
  <c r="P2315" i="1"/>
  <c r="Z2336" i="1"/>
  <c r="AA2336" i="1" s="1"/>
  <c r="AH2336" i="1" s="1"/>
  <c r="C2337" i="1"/>
  <c r="Y2336" i="1"/>
  <c r="AJ2337" i="1"/>
  <c r="I2337" i="1"/>
  <c r="H2337" i="1" s="1"/>
  <c r="P2316" i="1" l="1"/>
  <c r="J2314" i="1"/>
  <c r="G2315" i="1"/>
  <c r="F2315" i="1" s="1"/>
  <c r="O2315" i="1" s="1"/>
  <c r="AC2315" i="1"/>
  <c r="AE2315" i="1" s="1"/>
  <c r="M2316" i="1"/>
  <c r="N2316" i="1" s="1"/>
  <c r="L2317" i="1"/>
  <c r="T2308" i="1"/>
  <c r="AF2308" i="1" s="1"/>
  <c r="S2309" i="1"/>
  <c r="Q2311" i="1"/>
  <c r="R2310" i="1"/>
  <c r="C2338" i="1"/>
  <c r="Y2337" i="1"/>
  <c r="AJ2338" i="1"/>
  <c r="I2338" i="1"/>
  <c r="H2338" i="1" s="1"/>
  <c r="Z2337" i="1"/>
  <c r="AA2337" i="1" s="1"/>
  <c r="AH2337" i="1" s="1"/>
  <c r="X2338" i="1"/>
  <c r="K2338" i="1"/>
  <c r="A2339" i="1"/>
  <c r="AB2342" i="1"/>
  <c r="P2317" i="1" l="1"/>
  <c r="J2315" i="1"/>
  <c r="L2318" i="1"/>
  <c r="M2317" i="1"/>
  <c r="N2317" i="1" s="1"/>
  <c r="G2316" i="1"/>
  <c r="F2316" i="1" s="1"/>
  <c r="J2316" i="1" s="1"/>
  <c r="AC2316" i="1"/>
  <c r="AE2316" i="1" s="1"/>
  <c r="Q2312" i="1"/>
  <c r="R2311" i="1"/>
  <c r="T2309" i="1"/>
  <c r="AF2309" i="1" s="1"/>
  <c r="S2310" i="1"/>
  <c r="AB2343" i="1"/>
  <c r="Y2338" i="1"/>
  <c r="I2339" i="1"/>
  <c r="H2339" i="1" s="1"/>
  <c r="Z2338" i="1"/>
  <c r="AA2338" i="1" s="1"/>
  <c r="AH2338" i="1" s="1"/>
  <c r="C2339" i="1"/>
  <c r="AJ2339" i="1"/>
  <c r="X2339" i="1"/>
  <c r="A2340" i="1"/>
  <c r="K2339" i="1"/>
  <c r="O2316" i="1" l="1"/>
  <c r="Q2313" i="1"/>
  <c r="R2312" i="1"/>
  <c r="G2317" i="1"/>
  <c r="F2317" i="1" s="1"/>
  <c r="J2317" i="1" s="1"/>
  <c r="AC2317" i="1"/>
  <c r="AE2317" i="1" s="1"/>
  <c r="S2311" i="1"/>
  <c r="T2310" i="1"/>
  <c r="AF2310" i="1" s="1"/>
  <c r="L2319" i="1"/>
  <c r="P2318" i="1"/>
  <c r="M2318" i="1"/>
  <c r="N2318" i="1" s="1"/>
  <c r="X2340" i="1"/>
  <c r="K2340" i="1"/>
  <c r="A2341" i="1"/>
  <c r="AJ2340" i="1"/>
  <c r="Z2339" i="1"/>
  <c r="AA2339" i="1" s="1"/>
  <c r="AH2339" i="1" s="1"/>
  <c r="I2340" i="1"/>
  <c r="H2340" i="1" s="1"/>
  <c r="Y2339" i="1"/>
  <c r="C2340" i="1"/>
  <c r="AB2344" i="1"/>
  <c r="O2317" i="1" l="1"/>
  <c r="S2312" i="1"/>
  <c r="T2311" i="1"/>
  <c r="AF2311" i="1" s="1"/>
  <c r="L2320" i="1"/>
  <c r="M2319" i="1"/>
  <c r="N2319" i="1" s="1"/>
  <c r="P2319" i="1"/>
  <c r="AC2318" i="1"/>
  <c r="AE2318" i="1" s="1"/>
  <c r="G2318" i="1"/>
  <c r="F2318" i="1" s="1"/>
  <c r="O2318" i="1" s="1"/>
  <c r="R2313" i="1"/>
  <c r="Q2314" i="1"/>
  <c r="Z2340" i="1"/>
  <c r="AA2340" i="1" s="1"/>
  <c r="AH2340" i="1" s="1"/>
  <c r="AJ2341" i="1"/>
  <c r="I2341" i="1"/>
  <c r="H2341" i="1" s="1"/>
  <c r="Y2340" i="1"/>
  <c r="C2341" i="1"/>
  <c r="AB2345" i="1"/>
  <c r="X2341" i="1"/>
  <c r="A2342" i="1"/>
  <c r="K2341" i="1"/>
  <c r="J2318" i="1" l="1"/>
  <c r="AC2319" i="1"/>
  <c r="AE2319" i="1" s="1"/>
  <c r="G2319" i="1"/>
  <c r="F2319" i="1" s="1"/>
  <c r="J2319" i="1" s="1"/>
  <c r="Q2315" i="1"/>
  <c r="R2314" i="1"/>
  <c r="M2320" i="1"/>
  <c r="N2320" i="1" s="1"/>
  <c r="L2321" i="1"/>
  <c r="P2320" i="1"/>
  <c r="S2313" i="1"/>
  <c r="T2312" i="1"/>
  <c r="AF2312" i="1" s="1"/>
  <c r="K2342" i="1"/>
  <c r="X2342" i="1"/>
  <c r="A2343" i="1"/>
  <c r="Y2341" i="1"/>
  <c r="I2342" i="1"/>
  <c r="H2342" i="1" s="1"/>
  <c r="Z2341" i="1"/>
  <c r="AA2341" i="1" s="1"/>
  <c r="AH2341" i="1" s="1"/>
  <c r="C2342" i="1"/>
  <c r="AJ2342" i="1"/>
  <c r="AB2346" i="1"/>
  <c r="O2319" i="1" l="1"/>
  <c r="G2320" i="1"/>
  <c r="F2320" i="1" s="1"/>
  <c r="O2320" i="1" s="1"/>
  <c r="AC2320" i="1"/>
  <c r="AE2320" i="1" s="1"/>
  <c r="T2313" i="1"/>
  <c r="S2314" i="1"/>
  <c r="Q2316" i="1"/>
  <c r="R2315" i="1"/>
  <c r="L2322" i="1"/>
  <c r="P2321" i="1"/>
  <c r="M2321" i="1"/>
  <c r="N2321" i="1" s="1"/>
  <c r="A2344" i="1"/>
  <c r="X2343" i="1"/>
  <c r="K2343" i="1"/>
  <c r="AJ2343" i="1"/>
  <c r="Z2342" i="1"/>
  <c r="AA2342" i="1" s="1"/>
  <c r="AH2342" i="1" s="1"/>
  <c r="I2343" i="1"/>
  <c r="H2343" i="1" s="1"/>
  <c r="Y2342" i="1"/>
  <c r="C2343" i="1"/>
  <c r="AB2347" i="1"/>
  <c r="J2320" i="1" l="1"/>
  <c r="Q2317" i="1"/>
  <c r="R2316" i="1"/>
  <c r="G2321" i="1"/>
  <c r="F2321" i="1" s="1"/>
  <c r="J2321" i="1" s="1"/>
  <c r="AC2321" i="1"/>
  <c r="AE2321" i="1" s="1"/>
  <c r="T2314" i="1"/>
  <c r="AF2314" i="1" s="1"/>
  <c r="S2315" i="1"/>
  <c r="AF2313" i="1"/>
  <c r="AA2313" i="1"/>
  <c r="L2323" i="1"/>
  <c r="M2322" i="1"/>
  <c r="N2322" i="1" s="1"/>
  <c r="P2322" i="1"/>
  <c r="AB2348" i="1"/>
  <c r="K2344" i="1"/>
  <c r="X2344" i="1"/>
  <c r="A2345" i="1"/>
  <c r="Z2343" i="1"/>
  <c r="AJ2344" i="1"/>
  <c r="Y2343" i="1"/>
  <c r="I2344" i="1"/>
  <c r="H2344" i="1" s="1"/>
  <c r="C2344" i="1"/>
  <c r="O2321" i="1" l="1"/>
  <c r="AH2313" i="1"/>
  <c r="S2316" i="1"/>
  <c r="T2315" i="1"/>
  <c r="AF2315" i="1" s="1"/>
  <c r="G2322" i="1"/>
  <c r="F2322" i="1" s="1"/>
  <c r="J2322" i="1" s="1"/>
  <c r="AC2322" i="1"/>
  <c r="AE2322" i="1" s="1"/>
  <c r="P2323" i="1"/>
  <c r="M2323" i="1"/>
  <c r="N2323" i="1" s="1"/>
  <c r="L2324" i="1"/>
  <c r="Q2318" i="1"/>
  <c r="R2317" i="1"/>
  <c r="A2346" i="1"/>
  <c r="X2345" i="1"/>
  <c r="K2345" i="1"/>
  <c r="AB2349" i="1"/>
  <c r="Y2344" i="1"/>
  <c r="I2345" i="1"/>
  <c r="H2345" i="1" s="1"/>
  <c r="Z2344" i="1"/>
  <c r="AA2344" i="1" s="1"/>
  <c r="AH2344" i="1" s="1"/>
  <c r="C2345" i="1"/>
  <c r="AJ2345" i="1"/>
  <c r="O2322" i="1" l="1"/>
  <c r="AC2323" i="1"/>
  <c r="AE2323" i="1" s="1"/>
  <c r="G2323" i="1"/>
  <c r="F2323" i="1" s="1"/>
  <c r="O2323" i="1" s="1"/>
  <c r="Q2319" i="1"/>
  <c r="R2318" i="1"/>
  <c r="M2324" i="1"/>
  <c r="N2324" i="1" s="1"/>
  <c r="P2324" i="1"/>
  <c r="L2325" i="1"/>
  <c r="T2316" i="1"/>
  <c r="AF2316" i="1" s="1"/>
  <c r="S2317" i="1"/>
  <c r="AB2350" i="1"/>
  <c r="X2346" i="1"/>
  <c r="K2346" i="1"/>
  <c r="A2347" i="1"/>
  <c r="AJ2346" i="1"/>
  <c r="Z2345" i="1"/>
  <c r="AA2345" i="1" s="1"/>
  <c r="AH2345" i="1" s="1"/>
  <c r="I2346" i="1"/>
  <c r="H2346" i="1" s="1"/>
  <c r="Y2345" i="1"/>
  <c r="C2346" i="1"/>
  <c r="J2323" i="1" l="1"/>
  <c r="AC2324" i="1"/>
  <c r="AE2324" i="1" s="1"/>
  <c r="G2324" i="1"/>
  <c r="F2324" i="1" s="1"/>
  <c r="J2324" i="1" s="1"/>
  <c r="T2317" i="1"/>
  <c r="AF2317" i="1" s="1"/>
  <c r="S2318" i="1"/>
  <c r="M2325" i="1"/>
  <c r="N2325" i="1" s="1"/>
  <c r="P2325" i="1"/>
  <c r="L2326" i="1"/>
  <c r="Q2320" i="1"/>
  <c r="R2319" i="1"/>
  <c r="Z2346" i="1"/>
  <c r="AA2346" i="1" s="1"/>
  <c r="AH2346" i="1" s="1"/>
  <c r="I2347" i="1"/>
  <c r="H2347" i="1" s="1"/>
  <c r="Y2346" i="1"/>
  <c r="C2347" i="1"/>
  <c r="AJ2347" i="1"/>
  <c r="X2347" i="1"/>
  <c r="K2347" i="1"/>
  <c r="A2348" i="1"/>
  <c r="AB2351" i="1"/>
  <c r="O2324" i="1" l="1"/>
  <c r="G2325" i="1"/>
  <c r="F2325" i="1" s="1"/>
  <c r="J2325" i="1" s="1"/>
  <c r="AC2325" i="1"/>
  <c r="AE2325" i="1" s="1"/>
  <c r="T2318" i="1"/>
  <c r="AF2318" i="1" s="1"/>
  <c r="S2319" i="1"/>
  <c r="Q2321" i="1"/>
  <c r="R2320" i="1"/>
  <c r="M2326" i="1"/>
  <c r="N2326" i="1" s="1"/>
  <c r="P2326" i="1"/>
  <c r="L2327" i="1"/>
  <c r="X2348" i="1"/>
  <c r="K2348" i="1"/>
  <c r="A2349" i="1"/>
  <c r="C2348" i="1"/>
  <c r="Y2347" i="1"/>
  <c r="AJ2348" i="1"/>
  <c r="I2348" i="1"/>
  <c r="H2348" i="1" s="1"/>
  <c r="Z2347" i="1"/>
  <c r="AA2347" i="1" s="1"/>
  <c r="AH2347" i="1" s="1"/>
  <c r="AB2352" i="1"/>
  <c r="O2325" i="1" l="1"/>
  <c r="P2327" i="1"/>
  <c r="L2328" i="1"/>
  <c r="M2327" i="1"/>
  <c r="N2327" i="1" s="1"/>
  <c r="Q2322" i="1"/>
  <c r="R2321" i="1"/>
  <c r="S2320" i="1"/>
  <c r="T2319" i="1"/>
  <c r="AF2319" i="1" s="1"/>
  <c r="G2326" i="1"/>
  <c r="F2326" i="1" s="1"/>
  <c r="J2326" i="1" s="1"/>
  <c r="AC2326" i="1"/>
  <c r="AE2326" i="1" s="1"/>
  <c r="Y2348" i="1"/>
  <c r="I2349" i="1"/>
  <c r="H2349" i="1" s="1"/>
  <c r="Z2348" i="1"/>
  <c r="AA2348" i="1" s="1"/>
  <c r="AH2348" i="1" s="1"/>
  <c r="C2349" i="1"/>
  <c r="AJ2349" i="1"/>
  <c r="AB2353" i="1"/>
  <c r="X2349" i="1"/>
  <c r="A2350" i="1"/>
  <c r="K2349" i="1"/>
  <c r="O2326" i="1" l="1"/>
  <c r="Q2323" i="1"/>
  <c r="R2322" i="1"/>
  <c r="G2327" i="1"/>
  <c r="F2327" i="1" s="1"/>
  <c r="J2327" i="1" s="1"/>
  <c r="AC2327" i="1"/>
  <c r="AE2327" i="1" s="1"/>
  <c r="L2329" i="1"/>
  <c r="M2328" i="1"/>
  <c r="N2328" i="1" s="1"/>
  <c r="P2328" i="1"/>
  <c r="T2320" i="1"/>
  <c r="AF2320" i="1" s="1"/>
  <c r="S2321" i="1"/>
  <c r="I2350" i="1"/>
  <c r="H2350" i="1" s="1"/>
  <c r="Z2349" i="1"/>
  <c r="AA2349" i="1" s="1"/>
  <c r="AH2349" i="1" s="1"/>
  <c r="C2350" i="1"/>
  <c r="Y2349" i="1"/>
  <c r="AJ2350" i="1"/>
  <c r="K2350" i="1"/>
  <c r="X2350" i="1"/>
  <c r="A2351" i="1"/>
  <c r="AB2354" i="1"/>
  <c r="O2327" i="1" l="1"/>
  <c r="S2322" i="1"/>
  <c r="T2321" i="1"/>
  <c r="AF2321" i="1" s="1"/>
  <c r="AC2328" i="1"/>
  <c r="AE2328" i="1" s="1"/>
  <c r="G2328" i="1"/>
  <c r="F2328" i="1" s="1"/>
  <c r="O2328" i="1" s="1"/>
  <c r="Q2324" i="1"/>
  <c r="R2323" i="1"/>
  <c r="L2330" i="1"/>
  <c r="M2329" i="1"/>
  <c r="N2329" i="1" s="1"/>
  <c r="P2329" i="1"/>
  <c r="AB2355" i="1"/>
  <c r="K2351" i="1"/>
  <c r="X2351" i="1"/>
  <c r="A2352" i="1"/>
  <c r="Z2350" i="1"/>
  <c r="AA2350" i="1" s="1"/>
  <c r="AH2350" i="1" s="1"/>
  <c r="C2351" i="1"/>
  <c r="AJ2351" i="1"/>
  <c r="Y2350" i="1"/>
  <c r="I2351" i="1"/>
  <c r="H2351" i="1" s="1"/>
  <c r="J2328" i="1" l="1"/>
  <c r="Q2325" i="1"/>
  <c r="R2324" i="1"/>
  <c r="M2330" i="1"/>
  <c r="N2330" i="1" s="1"/>
  <c r="P2330" i="1"/>
  <c r="L2331" i="1"/>
  <c r="S2323" i="1"/>
  <c r="T2322" i="1"/>
  <c r="AF2322" i="1" s="1"/>
  <c r="AC2329" i="1"/>
  <c r="AE2329" i="1" s="1"/>
  <c r="G2329" i="1"/>
  <c r="F2329" i="1" s="1"/>
  <c r="O2329" i="1" s="1"/>
  <c r="X2352" i="1"/>
  <c r="K2352" i="1"/>
  <c r="A2353" i="1"/>
  <c r="AJ2352" i="1"/>
  <c r="Y2351" i="1"/>
  <c r="I2352" i="1"/>
  <c r="H2352" i="1" s="1"/>
  <c r="Z2351" i="1"/>
  <c r="AA2351" i="1" s="1"/>
  <c r="AH2351" i="1" s="1"/>
  <c r="C2352" i="1"/>
  <c r="AB2356" i="1"/>
  <c r="AC2330" i="1" l="1"/>
  <c r="AE2330" i="1" s="1"/>
  <c r="G2330" i="1"/>
  <c r="F2330" i="1" s="1"/>
  <c r="J2330" i="1" s="1"/>
  <c r="S2324" i="1"/>
  <c r="T2323" i="1"/>
  <c r="AF2323" i="1" s="1"/>
  <c r="J2329" i="1"/>
  <c r="M2331" i="1"/>
  <c r="N2331" i="1" s="1"/>
  <c r="L2332" i="1"/>
  <c r="P2331" i="1"/>
  <c r="Q2326" i="1"/>
  <c r="R2325" i="1"/>
  <c r="A2354" i="1"/>
  <c r="X2353" i="1"/>
  <c r="K2353" i="1"/>
  <c r="AB2357" i="1"/>
  <c r="Y2352" i="1"/>
  <c r="AJ2353" i="1"/>
  <c r="I2353" i="1"/>
  <c r="H2353" i="1" s="1"/>
  <c r="Z2352" i="1"/>
  <c r="AA2352" i="1" s="1"/>
  <c r="AH2352" i="1" s="1"/>
  <c r="C2353" i="1"/>
  <c r="O2330" i="1" l="1"/>
  <c r="Q2327" i="1"/>
  <c r="R2326" i="1"/>
  <c r="T2324" i="1"/>
  <c r="AF2324" i="1" s="1"/>
  <c r="S2325" i="1"/>
  <c r="P2332" i="1"/>
  <c r="M2332" i="1"/>
  <c r="N2332" i="1" s="1"/>
  <c r="L2333" i="1"/>
  <c r="G2331" i="1"/>
  <c r="F2331" i="1" s="1"/>
  <c r="J2331" i="1" s="1"/>
  <c r="AC2331" i="1"/>
  <c r="AE2331" i="1" s="1"/>
  <c r="K2354" i="1"/>
  <c r="X2354" i="1"/>
  <c r="A2355" i="1"/>
  <c r="AB2358" i="1"/>
  <c r="AJ2354" i="1"/>
  <c r="Z2353" i="1"/>
  <c r="AA2353" i="1" s="1"/>
  <c r="AH2353" i="1" s="1"/>
  <c r="I2354" i="1"/>
  <c r="H2354" i="1" s="1"/>
  <c r="Y2353" i="1"/>
  <c r="C2354" i="1"/>
  <c r="O2331" i="1" l="1"/>
  <c r="T2325" i="1"/>
  <c r="AF2325" i="1" s="1"/>
  <c r="S2326" i="1"/>
  <c r="M2333" i="1"/>
  <c r="N2333" i="1" s="1"/>
  <c r="P2333" i="1"/>
  <c r="L2334" i="1"/>
  <c r="AC2332" i="1"/>
  <c r="AE2332" i="1" s="1"/>
  <c r="G2332" i="1"/>
  <c r="F2332" i="1" s="1"/>
  <c r="O2332" i="1" s="1"/>
  <c r="Q2328" i="1"/>
  <c r="R2327" i="1"/>
  <c r="AB2359" i="1"/>
  <c r="Z2354" i="1"/>
  <c r="AA2354" i="1" s="1"/>
  <c r="AH2354" i="1" s="1"/>
  <c r="C2355" i="1"/>
  <c r="AJ2355" i="1"/>
  <c r="Y2354" i="1"/>
  <c r="I2355" i="1"/>
  <c r="H2355" i="1" s="1"/>
  <c r="K2355" i="1"/>
  <c r="X2355" i="1"/>
  <c r="A2356" i="1"/>
  <c r="J2332" i="1" l="1"/>
  <c r="AC2333" i="1"/>
  <c r="AE2333" i="1" s="1"/>
  <c r="G2333" i="1"/>
  <c r="F2333" i="1" s="1"/>
  <c r="J2333" i="1" s="1"/>
  <c r="T2326" i="1"/>
  <c r="AF2326" i="1" s="1"/>
  <c r="S2327" i="1"/>
  <c r="Q2329" i="1"/>
  <c r="R2328" i="1"/>
  <c r="M2334" i="1"/>
  <c r="N2334" i="1" s="1"/>
  <c r="L2335" i="1"/>
  <c r="P2334" i="1"/>
  <c r="X2356" i="1"/>
  <c r="K2356" i="1"/>
  <c r="A2357" i="1"/>
  <c r="Y2355" i="1"/>
  <c r="C2356" i="1"/>
  <c r="AJ2356" i="1"/>
  <c r="I2356" i="1"/>
  <c r="H2356" i="1" s="1"/>
  <c r="Z2355" i="1"/>
  <c r="AA2355" i="1" s="1"/>
  <c r="AH2355" i="1" s="1"/>
  <c r="AB2360" i="1"/>
  <c r="O2333" i="1" l="1"/>
  <c r="Q2330" i="1"/>
  <c r="R2329" i="1"/>
  <c r="S2328" i="1"/>
  <c r="T2327" i="1"/>
  <c r="AF2327" i="1" s="1"/>
  <c r="P2335" i="1"/>
  <c r="M2335" i="1"/>
  <c r="N2335" i="1" s="1"/>
  <c r="L2336" i="1"/>
  <c r="G2334" i="1"/>
  <c r="F2334" i="1" s="1"/>
  <c r="O2334" i="1" s="1"/>
  <c r="AC2334" i="1"/>
  <c r="AE2334" i="1" s="1"/>
  <c r="AB2361" i="1"/>
  <c r="X2357" i="1"/>
  <c r="K2357" i="1"/>
  <c r="A2358" i="1"/>
  <c r="Y2356" i="1"/>
  <c r="AJ2357" i="1"/>
  <c r="I2357" i="1"/>
  <c r="H2357" i="1" s="1"/>
  <c r="Z2356" i="1"/>
  <c r="AA2356" i="1" s="1"/>
  <c r="AH2356" i="1" s="1"/>
  <c r="C2357" i="1"/>
  <c r="J2334" i="1" l="1"/>
  <c r="T2328" i="1"/>
  <c r="AF2328" i="1" s="1"/>
  <c r="S2329" i="1"/>
  <c r="P2336" i="1"/>
  <c r="L2337" i="1"/>
  <c r="M2336" i="1"/>
  <c r="N2336" i="1" s="1"/>
  <c r="AC2335" i="1"/>
  <c r="AE2335" i="1" s="1"/>
  <c r="G2335" i="1"/>
  <c r="F2335" i="1" s="1"/>
  <c r="J2335" i="1" s="1"/>
  <c r="Q2331" i="1"/>
  <c r="R2330" i="1"/>
  <c r="AJ2358" i="1"/>
  <c r="Z2357" i="1"/>
  <c r="AA2357" i="1" s="1"/>
  <c r="AH2357" i="1" s="1"/>
  <c r="I2358" i="1"/>
  <c r="H2358" i="1" s="1"/>
  <c r="C2358" i="1"/>
  <c r="Y2357" i="1"/>
  <c r="K2358" i="1"/>
  <c r="A2359" i="1"/>
  <c r="X2358" i="1"/>
  <c r="AB2362" i="1"/>
  <c r="O2335" i="1" l="1"/>
  <c r="L2338" i="1"/>
  <c r="P2337" i="1"/>
  <c r="M2337" i="1"/>
  <c r="N2337" i="1" s="1"/>
  <c r="Q2332" i="1"/>
  <c r="R2331" i="1"/>
  <c r="S2330" i="1"/>
  <c r="T2329" i="1"/>
  <c r="AF2329" i="1" s="1"/>
  <c r="G2336" i="1"/>
  <c r="F2336" i="1" s="1"/>
  <c r="O2336" i="1" s="1"/>
  <c r="AC2336" i="1"/>
  <c r="AE2336" i="1" s="1"/>
  <c r="Z2358" i="1"/>
  <c r="AA2358" i="1" s="1"/>
  <c r="AH2358" i="1" s="1"/>
  <c r="I2359" i="1"/>
  <c r="H2359" i="1" s="1"/>
  <c r="Y2358" i="1"/>
  <c r="C2359" i="1"/>
  <c r="AJ2359" i="1"/>
  <c r="AB2363" i="1"/>
  <c r="K2359" i="1"/>
  <c r="X2359" i="1"/>
  <c r="A2360" i="1"/>
  <c r="J2336" i="1" l="1"/>
  <c r="Q2333" i="1"/>
  <c r="R2332" i="1"/>
  <c r="AC2337" i="1"/>
  <c r="AE2337" i="1" s="1"/>
  <c r="G2337" i="1"/>
  <c r="F2337" i="1" s="1"/>
  <c r="O2337" i="1" s="1"/>
  <c r="M2338" i="1"/>
  <c r="N2338" i="1" s="1"/>
  <c r="P2338" i="1"/>
  <c r="L2339" i="1"/>
  <c r="T2330" i="1"/>
  <c r="AF2330" i="1" s="1"/>
  <c r="S2331" i="1"/>
  <c r="X2360" i="1"/>
  <c r="K2360" i="1"/>
  <c r="A2361" i="1"/>
  <c r="C2360" i="1"/>
  <c r="Y2359" i="1"/>
  <c r="AJ2360" i="1"/>
  <c r="I2360" i="1"/>
  <c r="H2360" i="1" s="1"/>
  <c r="Z2359" i="1"/>
  <c r="AA2359" i="1" s="1"/>
  <c r="AH2359" i="1" s="1"/>
  <c r="AB2364" i="1"/>
  <c r="J2337" i="1" l="1"/>
  <c r="AC2338" i="1"/>
  <c r="AE2338" i="1" s="1"/>
  <c r="G2338" i="1"/>
  <c r="F2338" i="1" s="1"/>
  <c r="O2338" i="1" s="1"/>
  <c r="T2331" i="1"/>
  <c r="AF2331" i="1" s="1"/>
  <c r="S2332" i="1"/>
  <c r="P2339" i="1"/>
  <c r="L2340" i="1"/>
  <c r="M2339" i="1"/>
  <c r="N2339" i="1" s="1"/>
  <c r="Q2334" i="1"/>
  <c r="R2333" i="1"/>
  <c r="AB2365" i="1"/>
  <c r="A2362" i="1"/>
  <c r="X2361" i="1"/>
  <c r="K2361" i="1"/>
  <c r="Y2360" i="1"/>
  <c r="I2361" i="1"/>
  <c r="H2361" i="1" s="1"/>
  <c r="Z2360" i="1"/>
  <c r="AA2360" i="1" s="1"/>
  <c r="AH2360" i="1" s="1"/>
  <c r="C2361" i="1"/>
  <c r="AJ2361" i="1"/>
  <c r="J2338" i="1" l="1"/>
  <c r="Q2335" i="1"/>
  <c r="R2334" i="1"/>
  <c r="S2333" i="1"/>
  <c r="T2332" i="1"/>
  <c r="AF2332" i="1" s="1"/>
  <c r="G2339" i="1"/>
  <c r="F2339" i="1" s="1"/>
  <c r="J2339" i="1" s="1"/>
  <c r="AC2339" i="1"/>
  <c r="AE2339" i="1" s="1"/>
  <c r="M2340" i="1"/>
  <c r="N2340" i="1" s="1"/>
  <c r="P2340" i="1"/>
  <c r="L2341" i="1"/>
  <c r="AJ2362" i="1"/>
  <c r="Z2361" i="1"/>
  <c r="AA2361" i="1" s="1"/>
  <c r="AH2361" i="1" s="1"/>
  <c r="I2362" i="1"/>
  <c r="H2362" i="1" s="1"/>
  <c r="C2362" i="1"/>
  <c r="Y2361" i="1"/>
  <c r="K2362" i="1"/>
  <c r="A2363" i="1"/>
  <c r="X2362" i="1"/>
  <c r="AB2366" i="1"/>
  <c r="O2339" i="1" l="1"/>
  <c r="M2341" i="1"/>
  <c r="N2341" i="1" s="1"/>
  <c r="P2341" i="1"/>
  <c r="L2342" i="1"/>
  <c r="T2333" i="1"/>
  <c r="AF2333" i="1" s="1"/>
  <c r="S2334" i="1"/>
  <c r="G2340" i="1"/>
  <c r="F2340" i="1" s="1"/>
  <c r="O2340" i="1" s="1"/>
  <c r="AC2340" i="1"/>
  <c r="AE2340" i="1" s="1"/>
  <c r="Q2336" i="1"/>
  <c r="R2335" i="1"/>
  <c r="AB2367" i="1"/>
  <c r="Z2362" i="1"/>
  <c r="AA2362" i="1" s="1"/>
  <c r="AH2362" i="1" s="1"/>
  <c r="C2363" i="1"/>
  <c r="AJ2363" i="1"/>
  <c r="Y2362" i="1"/>
  <c r="I2363" i="1"/>
  <c r="H2363" i="1" s="1"/>
  <c r="K2363" i="1"/>
  <c r="X2363" i="1"/>
  <c r="A2364" i="1"/>
  <c r="J2340" i="1" l="1"/>
  <c r="T2334" i="1"/>
  <c r="AF2334" i="1" s="1"/>
  <c r="S2335" i="1"/>
  <c r="Q2337" i="1"/>
  <c r="R2336" i="1"/>
  <c r="P2342" i="1"/>
  <c r="L2343" i="1"/>
  <c r="M2342" i="1"/>
  <c r="N2342" i="1" s="1"/>
  <c r="G2341" i="1"/>
  <c r="F2341" i="1" s="1"/>
  <c r="O2341" i="1" s="1"/>
  <c r="AC2341" i="1"/>
  <c r="AE2341" i="1" s="1"/>
  <c r="X2364" i="1"/>
  <c r="K2364" i="1"/>
  <c r="A2365" i="1"/>
  <c r="AB2368" i="1"/>
  <c r="AJ2364" i="1"/>
  <c r="Y2363" i="1"/>
  <c r="I2364" i="1"/>
  <c r="H2364" i="1" s="1"/>
  <c r="Z2363" i="1"/>
  <c r="AA2363" i="1" s="1"/>
  <c r="AH2363" i="1" s="1"/>
  <c r="C2364" i="1"/>
  <c r="Q2338" i="1" l="1"/>
  <c r="R2337" i="1"/>
  <c r="AC2342" i="1"/>
  <c r="AE2342" i="1" s="1"/>
  <c r="G2342" i="1"/>
  <c r="F2342" i="1" s="1"/>
  <c r="O2342" i="1" s="1"/>
  <c r="S2336" i="1"/>
  <c r="T2335" i="1"/>
  <c r="AF2335" i="1" s="1"/>
  <c r="P2343" i="1"/>
  <c r="L2344" i="1"/>
  <c r="M2343" i="1"/>
  <c r="N2343" i="1" s="1"/>
  <c r="J2341" i="1"/>
  <c r="AB2369" i="1"/>
  <c r="Y2364" i="1"/>
  <c r="I2365" i="1"/>
  <c r="H2365" i="1" s="1"/>
  <c r="Z2364" i="1"/>
  <c r="AA2364" i="1" s="1"/>
  <c r="AH2364" i="1" s="1"/>
  <c r="C2365" i="1"/>
  <c r="AJ2365" i="1"/>
  <c r="X2365" i="1"/>
  <c r="A2366" i="1"/>
  <c r="K2365" i="1"/>
  <c r="T2336" i="1" l="1"/>
  <c r="AF2336" i="1" s="1"/>
  <c r="S2337" i="1"/>
  <c r="M2344" i="1"/>
  <c r="N2344" i="1" s="1"/>
  <c r="L2345" i="1"/>
  <c r="AC2343" i="1"/>
  <c r="AE2343" i="1" s="1"/>
  <c r="G2343" i="1"/>
  <c r="F2343" i="1" s="1"/>
  <c r="O2343" i="1" s="1"/>
  <c r="P2344" i="1" s="1"/>
  <c r="Q2339" i="1"/>
  <c r="R2338" i="1"/>
  <c r="J2342" i="1"/>
  <c r="AJ2366" i="1"/>
  <c r="Z2365" i="1"/>
  <c r="AA2365" i="1" s="1"/>
  <c r="AH2365" i="1" s="1"/>
  <c r="I2366" i="1"/>
  <c r="H2366" i="1" s="1"/>
  <c r="Y2365" i="1"/>
  <c r="C2366" i="1"/>
  <c r="AB2370" i="1"/>
  <c r="A2367" i="1"/>
  <c r="X2366" i="1"/>
  <c r="K2366" i="1"/>
  <c r="J2343" i="1" l="1"/>
  <c r="L2346" i="1"/>
  <c r="M2345" i="1"/>
  <c r="N2345" i="1" s="1"/>
  <c r="AC2344" i="1"/>
  <c r="AE2344" i="1" s="1"/>
  <c r="G2344" i="1"/>
  <c r="F2344" i="1" s="1"/>
  <c r="J2344" i="1" s="1"/>
  <c r="Q2340" i="1"/>
  <c r="R2339" i="1"/>
  <c r="T2337" i="1"/>
  <c r="AF2337" i="1" s="1"/>
  <c r="S2338" i="1"/>
  <c r="AB2371" i="1"/>
  <c r="Z2366" i="1"/>
  <c r="AA2366" i="1" s="1"/>
  <c r="AH2366" i="1" s="1"/>
  <c r="I2367" i="1"/>
  <c r="H2367" i="1" s="1"/>
  <c r="Y2366" i="1"/>
  <c r="C2367" i="1"/>
  <c r="AJ2367" i="1"/>
  <c r="P2345" i="1"/>
  <c r="P2346" i="1" s="1"/>
  <c r="A2368" i="1"/>
  <c r="X2367" i="1"/>
  <c r="K2367" i="1"/>
  <c r="Q2341" i="1" l="1"/>
  <c r="R2340" i="1"/>
  <c r="O2344" i="1"/>
  <c r="AC2345" i="1"/>
  <c r="AE2345" i="1" s="1"/>
  <c r="G2345" i="1"/>
  <c r="F2345" i="1" s="1"/>
  <c r="O2345" i="1" s="1"/>
  <c r="S2339" i="1"/>
  <c r="T2338" i="1"/>
  <c r="AF2338" i="1" s="1"/>
  <c r="M2346" i="1"/>
  <c r="N2346" i="1" s="1"/>
  <c r="L2347" i="1"/>
  <c r="A2369" i="1"/>
  <c r="X2368" i="1"/>
  <c r="K2368" i="1"/>
  <c r="AB2372" i="1"/>
  <c r="Y2367" i="1"/>
  <c r="C2368" i="1"/>
  <c r="AJ2368" i="1"/>
  <c r="Z2367" i="1"/>
  <c r="AA2367" i="1" s="1"/>
  <c r="AH2367" i="1" s="1"/>
  <c r="I2368" i="1"/>
  <c r="H2368" i="1" s="1"/>
  <c r="J2345" i="1" l="1"/>
  <c r="M2347" i="1"/>
  <c r="N2347" i="1" s="1"/>
  <c r="L2348" i="1"/>
  <c r="G2346" i="1"/>
  <c r="F2346" i="1" s="1"/>
  <c r="J2346" i="1" s="1"/>
  <c r="AC2346" i="1"/>
  <c r="AE2346" i="1" s="1"/>
  <c r="P2347" i="1"/>
  <c r="T2339" i="1"/>
  <c r="AF2339" i="1" s="1"/>
  <c r="S2340" i="1"/>
  <c r="Q2342" i="1"/>
  <c r="R2341" i="1"/>
  <c r="AB2373" i="1"/>
  <c r="Z2368" i="1"/>
  <c r="AA2368" i="1" s="1"/>
  <c r="AH2368" i="1" s="1"/>
  <c r="C2369" i="1"/>
  <c r="AJ2369" i="1"/>
  <c r="Y2368" i="1"/>
  <c r="I2369" i="1"/>
  <c r="H2369" i="1" s="1"/>
  <c r="K2369" i="1"/>
  <c r="X2369" i="1"/>
  <c r="A2370" i="1"/>
  <c r="O2346" i="1" l="1"/>
  <c r="Q2343" i="1"/>
  <c r="R2342" i="1"/>
  <c r="M2348" i="1"/>
  <c r="N2348" i="1" s="1"/>
  <c r="L2349" i="1"/>
  <c r="P2348" i="1"/>
  <c r="G2347" i="1"/>
  <c r="F2347" i="1" s="1"/>
  <c r="J2347" i="1" s="1"/>
  <c r="AC2347" i="1"/>
  <c r="AE2347" i="1" s="1"/>
  <c r="S2341" i="1"/>
  <c r="T2340" i="1"/>
  <c r="AF2340" i="1" s="1"/>
  <c r="Y2369" i="1"/>
  <c r="AJ2370" i="1"/>
  <c r="I2370" i="1"/>
  <c r="H2370" i="1" s="1"/>
  <c r="Z2369" i="1"/>
  <c r="AA2369" i="1" s="1"/>
  <c r="AH2369" i="1" s="1"/>
  <c r="C2370" i="1"/>
  <c r="AB2374" i="1"/>
  <c r="K2370" i="1"/>
  <c r="A2371" i="1"/>
  <c r="X2370" i="1"/>
  <c r="O2347" i="1" l="1"/>
  <c r="M2349" i="1"/>
  <c r="N2349" i="1" s="1"/>
  <c r="L2350" i="1"/>
  <c r="P2349" i="1"/>
  <c r="G2348" i="1"/>
  <c r="F2348" i="1" s="1"/>
  <c r="J2348" i="1" s="1"/>
  <c r="AC2348" i="1"/>
  <c r="AE2348" i="1" s="1"/>
  <c r="T2341" i="1"/>
  <c r="AF2341" i="1" s="1"/>
  <c r="S2342" i="1"/>
  <c r="R2343" i="1"/>
  <c r="Q2344" i="1"/>
  <c r="Z2370" i="1"/>
  <c r="AA2370" i="1" s="1"/>
  <c r="AH2370" i="1" s="1"/>
  <c r="I2371" i="1"/>
  <c r="H2371" i="1" s="1"/>
  <c r="Y2370" i="1"/>
  <c r="C2371" i="1"/>
  <c r="AJ2371" i="1"/>
  <c r="AB2375" i="1"/>
  <c r="K2371" i="1"/>
  <c r="X2371" i="1"/>
  <c r="A2372" i="1"/>
  <c r="O2348" i="1" l="1"/>
  <c r="Q2345" i="1"/>
  <c r="R2344" i="1"/>
  <c r="M2350" i="1"/>
  <c r="N2350" i="1" s="1"/>
  <c r="P2350" i="1"/>
  <c r="L2351" i="1"/>
  <c r="T2342" i="1"/>
  <c r="AF2342" i="1" s="1"/>
  <c r="S2343" i="1"/>
  <c r="G2349" i="1"/>
  <c r="F2349" i="1" s="1"/>
  <c r="O2349" i="1" s="1"/>
  <c r="AC2349" i="1"/>
  <c r="AE2349" i="1" s="1"/>
  <c r="Z2371" i="1"/>
  <c r="C2372" i="1"/>
  <c r="Y2371" i="1"/>
  <c r="AJ2372" i="1"/>
  <c r="I2372" i="1"/>
  <c r="H2372" i="1" s="1"/>
  <c r="AB2376" i="1"/>
  <c r="K2372" i="1"/>
  <c r="A2373" i="1"/>
  <c r="X2372" i="1"/>
  <c r="J2349" i="1" l="1"/>
  <c r="G2350" i="1"/>
  <c r="F2350" i="1" s="1"/>
  <c r="O2350" i="1" s="1"/>
  <c r="AC2350" i="1"/>
  <c r="AE2350" i="1" s="1"/>
  <c r="T2343" i="1"/>
  <c r="S2344" i="1"/>
  <c r="Q2346" i="1"/>
  <c r="R2345" i="1"/>
  <c r="L2352" i="1"/>
  <c r="P2351" i="1"/>
  <c r="M2351" i="1"/>
  <c r="N2351" i="1" s="1"/>
  <c r="AB2377" i="1"/>
  <c r="Y2372" i="1"/>
  <c r="I2373" i="1"/>
  <c r="H2373" i="1" s="1"/>
  <c r="Z2372" i="1"/>
  <c r="AA2372" i="1" s="1"/>
  <c r="AH2372" i="1" s="1"/>
  <c r="C2373" i="1"/>
  <c r="AJ2373" i="1"/>
  <c r="X2373" i="1"/>
  <c r="K2373" i="1"/>
  <c r="A2374" i="1"/>
  <c r="G2351" i="1" l="1"/>
  <c r="F2351" i="1" s="1"/>
  <c r="O2351" i="1" s="1"/>
  <c r="AC2351" i="1"/>
  <c r="AE2351" i="1" s="1"/>
  <c r="Q2347" i="1"/>
  <c r="R2346" i="1"/>
  <c r="T2344" i="1"/>
  <c r="AF2344" i="1" s="1"/>
  <c r="S2345" i="1"/>
  <c r="M2352" i="1"/>
  <c r="N2352" i="1" s="1"/>
  <c r="P2352" i="1"/>
  <c r="L2353" i="1"/>
  <c r="AA2343" i="1"/>
  <c r="AF2343" i="1"/>
  <c r="J2350" i="1"/>
  <c r="Z2373" i="1"/>
  <c r="AA2373" i="1" s="1"/>
  <c r="AH2373" i="1" s="1"/>
  <c r="C2374" i="1"/>
  <c r="Y2373" i="1"/>
  <c r="AJ2374" i="1"/>
  <c r="I2374" i="1"/>
  <c r="H2374" i="1" s="1"/>
  <c r="K2374" i="1"/>
  <c r="A2375" i="1"/>
  <c r="X2374" i="1"/>
  <c r="AB2378" i="1"/>
  <c r="J2351" i="1" l="1"/>
  <c r="T2345" i="1"/>
  <c r="AF2345" i="1" s="1"/>
  <c r="S2346" i="1"/>
  <c r="AH2343" i="1"/>
  <c r="L2354" i="1"/>
  <c r="M2353" i="1"/>
  <c r="N2353" i="1" s="1"/>
  <c r="P2353" i="1"/>
  <c r="Q2348" i="1"/>
  <c r="R2347" i="1"/>
  <c r="AC2352" i="1"/>
  <c r="AE2352" i="1" s="1"/>
  <c r="G2352" i="1"/>
  <c r="F2352" i="1" s="1"/>
  <c r="J2352" i="1" s="1"/>
  <c r="AB2379" i="1"/>
  <c r="A2376" i="1"/>
  <c r="K2375" i="1"/>
  <c r="X2375" i="1"/>
  <c r="Y2374" i="1"/>
  <c r="C2375" i="1"/>
  <c r="AJ2375" i="1"/>
  <c r="Z2374" i="1"/>
  <c r="AA2374" i="1" s="1"/>
  <c r="AH2374" i="1" s="1"/>
  <c r="I2375" i="1"/>
  <c r="H2375" i="1" s="1"/>
  <c r="AC2353" i="1" l="1"/>
  <c r="AE2353" i="1" s="1"/>
  <c r="G2353" i="1"/>
  <c r="F2353" i="1" s="1"/>
  <c r="J2353" i="1" s="1"/>
  <c r="L2355" i="1"/>
  <c r="M2354" i="1"/>
  <c r="N2354" i="1" s="1"/>
  <c r="P2354" i="1"/>
  <c r="Q2349" i="1"/>
  <c r="R2348" i="1"/>
  <c r="T2346" i="1"/>
  <c r="AF2346" i="1" s="1"/>
  <c r="S2347" i="1"/>
  <c r="O2352" i="1"/>
  <c r="Z2375" i="1"/>
  <c r="AA2375" i="1" s="1"/>
  <c r="AH2375" i="1" s="1"/>
  <c r="I2376" i="1"/>
  <c r="H2376" i="1" s="1"/>
  <c r="Y2375" i="1"/>
  <c r="C2376" i="1"/>
  <c r="AJ2376" i="1"/>
  <c r="AB2380" i="1"/>
  <c r="X2376" i="1"/>
  <c r="A2377" i="1"/>
  <c r="K2376" i="1"/>
  <c r="O2353" i="1" l="1"/>
  <c r="G2354" i="1"/>
  <c r="F2354" i="1" s="1"/>
  <c r="J2354" i="1" s="1"/>
  <c r="AC2354" i="1"/>
  <c r="AE2354" i="1" s="1"/>
  <c r="S2348" i="1"/>
  <c r="T2347" i="1"/>
  <c r="AF2347" i="1" s="1"/>
  <c r="M2355" i="1"/>
  <c r="N2355" i="1" s="1"/>
  <c r="P2355" i="1"/>
  <c r="L2356" i="1"/>
  <c r="Q2350" i="1"/>
  <c r="R2349" i="1"/>
  <c r="K2377" i="1"/>
  <c r="X2377" i="1"/>
  <c r="A2378" i="1"/>
  <c r="AB2381" i="1"/>
  <c r="Y2376" i="1"/>
  <c r="C2377" i="1"/>
  <c r="AJ2377" i="1"/>
  <c r="Z2376" i="1"/>
  <c r="AA2376" i="1" s="1"/>
  <c r="AH2376" i="1" s="1"/>
  <c r="I2377" i="1"/>
  <c r="H2377" i="1" s="1"/>
  <c r="O2354" i="1" l="1"/>
  <c r="G2355" i="1"/>
  <c r="F2355" i="1" s="1"/>
  <c r="J2355" i="1" s="1"/>
  <c r="AC2355" i="1"/>
  <c r="AE2355" i="1" s="1"/>
  <c r="S2349" i="1"/>
  <c r="T2348" i="1"/>
  <c r="AF2348" i="1" s="1"/>
  <c r="Q2351" i="1"/>
  <c r="R2350" i="1"/>
  <c r="M2356" i="1"/>
  <c r="N2356" i="1" s="1"/>
  <c r="P2356" i="1"/>
  <c r="L2357" i="1"/>
  <c r="A2379" i="1"/>
  <c r="K2378" i="1"/>
  <c r="X2378" i="1"/>
  <c r="AB2382" i="1"/>
  <c r="Z2377" i="1"/>
  <c r="AA2377" i="1" s="1"/>
  <c r="AH2377" i="1" s="1"/>
  <c r="I2378" i="1"/>
  <c r="H2378" i="1" s="1"/>
  <c r="Y2377" i="1"/>
  <c r="C2378" i="1"/>
  <c r="AJ2378" i="1"/>
  <c r="O2355" i="1" l="1"/>
  <c r="Q2352" i="1"/>
  <c r="R2351" i="1"/>
  <c r="P2357" i="1"/>
  <c r="M2357" i="1"/>
  <c r="N2357" i="1" s="1"/>
  <c r="L2358" i="1"/>
  <c r="T2349" i="1"/>
  <c r="AF2349" i="1" s="1"/>
  <c r="S2350" i="1"/>
  <c r="AC2356" i="1"/>
  <c r="AE2356" i="1" s="1"/>
  <c r="G2356" i="1"/>
  <c r="F2356" i="1" s="1"/>
  <c r="O2356" i="1" s="1"/>
  <c r="Y2378" i="1"/>
  <c r="C2379" i="1"/>
  <c r="AJ2379" i="1"/>
  <c r="Z2378" i="1"/>
  <c r="AA2378" i="1" s="1"/>
  <c r="AH2378" i="1" s="1"/>
  <c r="I2379" i="1"/>
  <c r="H2379" i="1" s="1"/>
  <c r="A2380" i="1"/>
  <c r="X2379" i="1"/>
  <c r="K2379" i="1"/>
  <c r="AB2383" i="1"/>
  <c r="J2356" i="1" l="1"/>
  <c r="AC2357" i="1"/>
  <c r="AE2357" i="1" s="1"/>
  <c r="G2357" i="1"/>
  <c r="F2357" i="1" s="1"/>
  <c r="J2357" i="1" s="1"/>
  <c r="T2350" i="1"/>
  <c r="AF2350" i="1" s="1"/>
  <c r="S2351" i="1"/>
  <c r="Q2353" i="1"/>
  <c r="R2352" i="1"/>
  <c r="M2358" i="1"/>
  <c r="N2358" i="1" s="1"/>
  <c r="P2358" i="1"/>
  <c r="L2359" i="1"/>
  <c r="AB2384" i="1"/>
  <c r="A2381" i="1"/>
  <c r="X2380" i="1"/>
  <c r="K2380" i="1"/>
  <c r="Z2379" i="1"/>
  <c r="AA2379" i="1" s="1"/>
  <c r="AH2379" i="1" s="1"/>
  <c r="C2380" i="1"/>
  <c r="AJ2380" i="1"/>
  <c r="Y2379" i="1"/>
  <c r="I2380" i="1"/>
  <c r="H2380" i="1" s="1"/>
  <c r="O2357" i="1" l="1"/>
  <c r="Q2354" i="1"/>
  <c r="R2353" i="1"/>
  <c r="M2359" i="1"/>
  <c r="N2359" i="1" s="1"/>
  <c r="P2359" i="1"/>
  <c r="L2360" i="1"/>
  <c r="S2352" i="1"/>
  <c r="T2351" i="1"/>
  <c r="AF2351" i="1" s="1"/>
  <c r="AC2358" i="1"/>
  <c r="AE2358" i="1" s="1"/>
  <c r="G2358" i="1"/>
  <c r="F2358" i="1" s="1"/>
  <c r="O2358" i="1" s="1"/>
  <c r="AB2385" i="1"/>
  <c r="Y2380" i="1"/>
  <c r="I2381" i="1"/>
  <c r="H2381" i="1" s="1"/>
  <c r="Z2380" i="1"/>
  <c r="AA2380" i="1" s="1"/>
  <c r="AH2380" i="1" s="1"/>
  <c r="C2381" i="1"/>
  <c r="AJ2381" i="1"/>
  <c r="K2381" i="1"/>
  <c r="X2381" i="1"/>
  <c r="A2382" i="1"/>
  <c r="J2358" i="1" l="1"/>
  <c r="G2359" i="1"/>
  <c r="F2359" i="1" s="1"/>
  <c r="O2359" i="1" s="1"/>
  <c r="AC2359" i="1"/>
  <c r="AE2359" i="1" s="1"/>
  <c r="T2352" i="1"/>
  <c r="AF2352" i="1" s="1"/>
  <c r="S2353" i="1"/>
  <c r="L2361" i="1"/>
  <c r="P2360" i="1"/>
  <c r="M2360" i="1"/>
  <c r="N2360" i="1" s="1"/>
  <c r="Q2355" i="1"/>
  <c r="R2354" i="1"/>
  <c r="K2382" i="1"/>
  <c r="A2383" i="1"/>
  <c r="X2382" i="1"/>
  <c r="AB2386" i="1"/>
  <c r="Z2381" i="1"/>
  <c r="AA2381" i="1" s="1"/>
  <c r="AH2381" i="1" s="1"/>
  <c r="C2382" i="1"/>
  <c r="AJ2382" i="1"/>
  <c r="Y2381" i="1"/>
  <c r="I2382" i="1"/>
  <c r="H2382" i="1" s="1"/>
  <c r="J2359" i="1" l="1"/>
  <c r="P2361" i="1"/>
  <c r="L2362" i="1"/>
  <c r="M2361" i="1"/>
  <c r="N2361" i="1" s="1"/>
  <c r="T2353" i="1"/>
  <c r="AF2353" i="1" s="1"/>
  <c r="S2354" i="1"/>
  <c r="Q2356" i="1"/>
  <c r="R2355" i="1"/>
  <c r="AC2360" i="1"/>
  <c r="AE2360" i="1" s="1"/>
  <c r="G2360" i="1"/>
  <c r="F2360" i="1" s="1"/>
  <c r="O2360" i="1" s="1"/>
  <c r="AB2387" i="1"/>
  <c r="X2383" i="1"/>
  <c r="K2383" i="1"/>
  <c r="A2384" i="1"/>
  <c r="Y2382" i="1"/>
  <c r="C2383" i="1"/>
  <c r="Z2382" i="1"/>
  <c r="AA2382" i="1" s="1"/>
  <c r="AH2382" i="1" s="1"/>
  <c r="AJ2383" i="1"/>
  <c r="I2383" i="1"/>
  <c r="H2383" i="1" s="1"/>
  <c r="T2354" i="1" l="1"/>
  <c r="AF2354" i="1" s="1"/>
  <c r="S2355" i="1"/>
  <c r="AC2361" i="1"/>
  <c r="AE2361" i="1" s="1"/>
  <c r="G2361" i="1"/>
  <c r="F2361" i="1" s="1"/>
  <c r="O2361" i="1" s="1"/>
  <c r="M2362" i="1"/>
  <c r="N2362" i="1" s="1"/>
  <c r="P2362" i="1"/>
  <c r="L2363" i="1"/>
  <c r="J2360" i="1"/>
  <c r="Q2357" i="1"/>
  <c r="R2356" i="1"/>
  <c r="Z2383" i="1"/>
  <c r="AA2383" i="1" s="1"/>
  <c r="AH2383" i="1" s="1"/>
  <c r="C2384" i="1"/>
  <c r="AJ2384" i="1"/>
  <c r="Y2383" i="1"/>
  <c r="I2384" i="1"/>
  <c r="H2384" i="1" s="1"/>
  <c r="AB2388" i="1"/>
  <c r="X2384" i="1"/>
  <c r="K2384" i="1"/>
  <c r="A2385" i="1"/>
  <c r="G2362" i="1" l="1"/>
  <c r="F2362" i="1" s="1"/>
  <c r="J2362" i="1" s="1"/>
  <c r="AC2362" i="1"/>
  <c r="AE2362" i="1" s="1"/>
  <c r="P2363" i="1"/>
  <c r="M2363" i="1"/>
  <c r="N2363" i="1" s="1"/>
  <c r="L2364" i="1"/>
  <c r="Q2358" i="1"/>
  <c r="R2357" i="1"/>
  <c r="T2355" i="1"/>
  <c r="AF2355" i="1" s="1"/>
  <c r="S2356" i="1"/>
  <c r="J2361" i="1"/>
  <c r="AB2389" i="1"/>
  <c r="Y2384" i="1"/>
  <c r="C2385" i="1"/>
  <c r="Z2384" i="1"/>
  <c r="AA2384" i="1" s="1"/>
  <c r="AH2384" i="1" s="1"/>
  <c r="AJ2385" i="1"/>
  <c r="I2385" i="1"/>
  <c r="H2385" i="1" s="1"/>
  <c r="A2386" i="1"/>
  <c r="K2385" i="1"/>
  <c r="X2385" i="1"/>
  <c r="O2362" i="1" l="1"/>
  <c r="AC2363" i="1"/>
  <c r="AE2363" i="1" s="1"/>
  <c r="G2363" i="1"/>
  <c r="F2363" i="1" s="1"/>
  <c r="J2363" i="1" s="1"/>
  <c r="T2356" i="1"/>
  <c r="AF2356" i="1" s="1"/>
  <c r="S2357" i="1"/>
  <c r="Q2359" i="1"/>
  <c r="R2358" i="1"/>
  <c r="M2364" i="1"/>
  <c r="N2364" i="1" s="1"/>
  <c r="P2364" i="1"/>
  <c r="L2365" i="1"/>
  <c r="AB2390" i="1"/>
  <c r="Z2385" i="1"/>
  <c r="AA2385" i="1" s="1"/>
  <c r="AH2385" i="1" s="1"/>
  <c r="C2386" i="1"/>
  <c r="AJ2386" i="1"/>
  <c r="Y2385" i="1"/>
  <c r="I2386" i="1"/>
  <c r="H2386" i="1" s="1"/>
  <c r="X2386" i="1"/>
  <c r="A2387" i="1"/>
  <c r="K2386" i="1"/>
  <c r="O2363" i="1" l="1"/>
  <c r="M2365" i="1"/>
  <c r="N2365" i="1" s="1"/>
  <c r="L2366" i="1"/>
  <c r="P2365" i="1"/>
  <c r="Q2360" i="1"/>
  <c r="R2359" i="1"/>
  <c r="T2357" i="1"/>
  <c r="AF2357" i="1" s="1"/>
  <c r="S2358" i="1"/>
  <c r="AC2364" i="1"/>
  <c r="AE2364" i="1" s="1"/>
  <c r="G2364" i="1"/>
  <c r="F2364" i="1" s="1"/>
  <c r="J2364" i="1" s="1"/>
  <c r="AB2391" i="1"/>
  <c r="Y2386" i="1"/>
  <c r="I2387" i="1"/>
  <c r="H2387" i="1" s="1"/>
  <c r="Z2386" i="1"/>
  <c r="AA2386" i="1" s="1"/>
  <c r="AH2386" i="1" s="1"/>
  <c r="C2387" i="1"/>
  <c r="AJ2387" i="1"/>
  <c r="A2388" i="1"/>
  <c r="X2387" i="1"/>
  <c r="K2387" i="1"/>
  <c r="O2364" i="1" l="1"/>
  <c r="Q2361" i="1"/>
  <c r="R2360" i="1"/>
  <c r="S2359" i="1"/>
  <c r="T2358" i="1"/>
  <c r="AF2358" i="1" s="1"/>
  <c r="M2366" i="1"/>
  <c r="N2366" i="1" s="1"/>
  <c r="P2366" i="1"/>
  <c r="L2367" i="1"/>
  <c r="AC2365" i="1"/>
  <c r="AE2365" i="1" s="1"/>
  <c r="G2365" i="1"/>
  <c r="F2365" i="1" s="1"/>
  <c r="J2365" i="1" s="1"/>
  <c r="Z2387" i="1"/>
  <c r="AA2387" i="1" s="1"/>
  <c r="AH2387" i="1" s="1"/>
  <c r="I2388" i="1"/>
  <c r="H2388" i="1" s="1"/>
  <c r="Y2387" i="1"/>
  <c r="C2388" i="1"/>
  <c r="AJ2388" i="1"/>
  <c r="X2388" i="1"/>
  <c r="A2389" i="1"/>
  <c r="K2388" i="1"/>
  <c r="AB2392" i="1"/>
  <c r="O2365" i="1" l="1"/>
  <c r="G2366" i="1"/>
  <c r="F2366" i="1" s="1"/>
  <c r="O2366" i="1" s="1"/>
  <c r="AC2366" i="1"/>
  <c r="AE2366" i="1" s="1"/>
  <c r="T2359" i="1"/>
  <c r="AF2359" i="1" s="1"/>
  <c r="S2360" i="1"/>
  <c r="P2367" i="1"/>
  <c r="M2367" i="1"/>
  <c r="N2367" i="1" s="1"/>
  <c r="L2368" i="1"/>
  <c r="Q2362" i="1"/>
  <c r="R2361" i="1"/>
  <c r="K2389" i="1"/>
  <c r="X2389" i="1"/>
  <c r="A2390" i="1"/>
  <c r="Y2388" i="1"/>
  <c r="I2389" i="1"/>
  <c r="H2389" i="1" s="1"/>
  <c r="Z2388" i="1"/>
  <c r="AA2388" i="1" s="1"/>
  <c r="AH2388" i="1" s="1"/>
  <c r="C2389" i="1"/>
  <c r="AJ2389" i="1"/>
  <c r="AB2393" i="1"/>
  <c r="J2366" i="1" l="1"/>
  <c r="Q2363" i="1"/>
  <c r="R2362" i="1"/>
  <c r="S2361" i="1"/>
  <c r="T2360" i="1"/>
  <c r="AF2360" i="1" s="1"/>
  <c r="P2368" i="1"/>
  <c r="M2368" i="1"/>
  <c r="N2368" i="1" s="1"/>
  <c r="L2369" i="1"/>
  <c r="G2367" i="1"/>
  <c r="F2367" i="1" s="1"/>
  <c r="J2367" i="1" s="1"/>
  <c r="AC2367" i="1"/>
  <c r="AE2367" i="1" s="1"/>
  <c r="A2391" i="1"/>
  <c r="K2390" i="1"/>
  <c r="X2390" i="1"/>
  <c r="AB2394" i="1"/>
  <c r="Z2389" i="1"/>
  <c r="AA2389" i="1" s="1"/>
  <c r="AH2389" i="1" s="1"/>
  <c r="I2390" i="1"/>
  <c r="H2390" i="1" s="1"/>
  <c r="Y2389" i="1"/>
  <c r="C2390" i="1"/>
  <c r="AJ2390" i="1"/>
  <c r="O2367" i="1" l="1"/>
  <c r="AC2368" i="1"/>
  <c r="AE2368" i="1" s="1"/>
  <c r="G2368" i="1"/>
  <c r="F2368" i="1" s="1"/>
  <c r="J2368" i="1" s="1"/>
  <c r="T2361" i="1"/>
  <c r="AF2361" i="1" s="1"/>
  <c r="S2362" i="1"/>
  <c r="M2369" i="1"/>
  <c r="N2369" i="1" s="1"/>
  <c r="P2369" i="1"/>
  <c r="L2370" i="1"/>
  <c r="Q2364" i="1"/>
  <c r="R2363" i="1"/>
  <c r="A2392" i="1"/>
  <c r="X2391" i="1"/>
  <c r="K2391" i="1"/>
  <c r="Y2390" i="1"/>
  <c r="I2391" i="1"/>
  <c r="H2391" i="1" s="1"/>
  <c r="Z2390" i="1"/>
  <c r="AA2390" i="1" s="1"/>
  <c r="AH2390" i="1" s="1"/>
  <c r="C2391" i="1"/>
  <c r="AJ2391" i="1"/>
  <c r="AB2395" i="1"/>
  <c r="O2368" i="1" l="1"/>
  <c r="AC2369" i="1"/>
  <c r="AE2369" i="1" s="1"/>
  <c r="G2369" i="1"/>
  <c r="F2369" i="1" s="1"/>
  <c r="J2369" i="1" s="1"/>
  <c r="Q2365" i="1"/>
  <c r="R2364" i="1"/>
  <c r="T2362" i="1"/>
  <c r="AF2362" i="1" s="1"/>
  <c r="S2363" i="1"/>
  <c r="M2370" i="1"/>
  <c r="N2370" i="1" s="1"/>
  <c r="P2370" i="1"/>
  <c r="L2371" i="1"/>
  <c r="X2392" i="1"/>
  <c r="A2393" i="1"/>
  <c r="K2392" i="1"/>
  <c r="AB2396" i="1"/>
  <c r="Z2391" i="1"/>
  <c r="AA2391" i="1" s="1"/>
  <c r="AH2391" i="1" s="1"/>
  <c r="C2392" i="1"/>
  <c r="Y2391" i="1"/>
  <c r="AJ2392" i="1"/>
  <c r="I2392" i="1"/>
  <c r="H2392" i="1" s="1"/>
  <c r="O2369" i="1" l="1"/>
  <c r="S2364" i="1"/>
  <c r="T2363" i="1"/>
  <c r="AF2363" i="1" s="1"/>
  <c r="M2371" i="1"/>
  <c r="N2371" i="1" s="1"/>
  <c r="P2371" i="1"/>
  <c r="L2372" i="1"/>
  <c r="Q2366" i="1"/>
  <c r="R2365" i="1"/>
  <c r="AC2370" i="1"/>
  <c r="AE2370" i="1" s="1"/>
  <c r="G2370" i="1"/>
  <c r="F2370" i="1" s="1"/>
  <c r="O2370" i="1" s="1"/>
  <c r="AB2397" i="1"/>
  <c r="A2394" i="1"/>
  <c r="X2393" i="1"/>
  <c r="K2393" i="1"/>
  <c r="Y2392" i="1"/>
  <c r="C2393" i="1"/>
  <c r="AJ2393" i="1"/>
  <c r="Z2392" i="1"/>
  <c r="AA2392" i="1" s="1"/>
  <c r="AH2392" i="1" s="1"/>
  <c r="I2393" i="1"/>
  <c r="H2393" i="1" s="1"/>
  <c r="J2370" i="1" l="1"/>
  <c r="L2373" i="1"/>
  <c r="M2372" i="1"/>
  <c r="N2372" i="1" s="1"/>
  <c r="AC2371" i="1"/>
  <c r="AE2371" i="1" s="1"/>
  <c r="G2371" i="1"/>
  <c r="F2371" i="1" s="1"/>
  <c r="O2371" i="1" s="1"/>
  <c r="P2372" i="1" s="1"/>
  <c r="Q2367" i="1"/>
  <c r="R2366" i="1"/>
  <c r="T2364" i="1"/>
  <c r="AF2364" i="1" s="1"/>
  <c r="S2365" i="1"/>
  <c r="AB2398" i="1"/>
  <c r="Z2393" i="1"/>
  <c r="AA2393" i="1" s="1"/>
  <c r="AH2393" i="1" s="1"/>
  <c r="C2394" i="1"/>
  <c r="AJ2394" i="1"/>
  <c r="I2394" i="1"/>
  <c r="H2394" i="1" s="1"/>
  <c r="Y2393" i="1"/>
  <c r="K2394" i="1"/>
  <c r="X2394" i="1"/>
  <c r="A2395" i="1"/>
  <c r="J2371" i="1" l="1"/>
  <c r="Q2368" i="1"/>
  <c r="R2367" i="1"/>
  <c r="S2366" i="1"/>
  <c r="T2365" i="1"/>
  <c r="AF2365" i="1" s="1"/>
  <c r="AC2372" i="1"/>
  <c r="AE2372" i="1" s="1"/>
  <c r="G2372" i="1"/>
  <c r="F2372" i="1" s="1"/>
  <c r="O2372" i="1" s="1"/>
  <c r="M2373" i="1"/>
  <c r="N2373" i="1" s="1"/>
  <c r="L2374" i="1"/>
  <c r="AB2399" i="1"/>
  <c r="K2395" i="1"/>
  <c r="X2395" i="1"/>
  <c r="A2396" i="1"/>
  <c r="P2373" i="1"/>
  <c r="Z2394" i="1"/>
  <c r="AA2394" i="1" s="1"/>
  <c r="AH2394" i="1" s="1"/>
  <c r="I2395" i="1"/>
  <c r="H2395" i="1" s="1"/>
  <c r="Y2394" i="1"/>
  <c r="C2395" i="1"/>
  <c r="AJ2395" i="1"/>
  <c r="P2374" i="1" l="1"/>
  <c r="J2372" i="1"/>
  <c r="S2367" i="1"/>
  <c r="T2366" i="1"/>
  <c r="AF2366" i="1" s="1"/>
  <c r="M2374" i="1"/>
  <c r="N2374" i="1" s="1"/>
  <c r="L2375" i="1"/>
  <c r="AC2373" i="1"/>
  <c r="AE2373" i="1" s="1"/>
  <c r="G2373" i="1"/>
  <c r="F2373" i="1" s="1"/>
  <c r="O2373" i="1" s="1"/>
  <c r="Q2369" i="1"/>
  <c r="R2368" i="1"/>
  <c r="X2396" i="1"/>
  <c r="K2396" i="1"/>
  <c r="A2397" i="1"/>
  <c r="C2396" i="1"/>
  <c r="Y2395" i="1"/>
  <c r="AJ2396" i="1"/>
  <c r="I2396" i="1"/>
  <c r="H2396" i="1" s="1"/>
  <c r="Z2395" i="1"/>
  <c r="AA2395" i="1" s="1"/>
  <c r="AH2395" i="1" s="1"/>
  <c r="AB2400" i="1"/>
  <c r="J2373" i="1" l="1"/>
  <c r="M2375" i="1"/>
  <c r="N2375" i="1" s="1"/>
  <c r="L2376" i="1"/>
  <c r="AC2374" i="1"/>
  <c r="AE2374" i="1" s="1"/>
  <c r="G2374" i="1"/>
  <c r="F2374" i="1" s="1"/>
  <c r="J2374" i="1" s="1"/>
  <c r="Q2370" i="1"/>
  <c r="R2369" i="1"/>
  <c r="T2367" i="1"/>
  <c r="AF2367" i="1" s="1"/>
  <c r="S2368" i="1"/>
  <c r="P2375" i="1"/>
  <c r="Y2396" i="1"/>
  <c r="C2397" i="1"/>
  <c r="Z2396" i="1"/>
  <c r="AA2396" i="1" s="1"/>
  <c r="AH2396" i="1" s="1"/>
  <c r="AJ2397" i="1"/>
  <c r="I2397" i="1"/>
  <c r="H2397" i="1" s="1"/>
  <c r="AB2401" i="1"/>
  <c r="X2397" i="1"/>
  <c r="A2398" i="1"/>
  <c r="K2397" i="1"/>
  <c r="O2374" i="1" l="1"/>
  <c r="Q2371" i="1"/>
  <c r="R2370" i="1"/>
  <c r="S2369" i="1"/>
  <c r="T2368" i="1"/>
  <c r="AF2368" i="1" s="1"/>
  <c r="M2376" i="1"/>
  <c r="N2376" i="1" s="1"/>
  <c r="P2376" i="1"/>
  <c r="L2377" i="1"/>
  <c r="G2375" i="1"/>
  <c r="F2375" i="1" s="1"/>
  <c r="O2375" i="1" s="1"/>
  <c r="AC2375" i="1"/>
  <c r="AE2375" i="1" s="1"/>
  <c r="I2398" i="1"/>
  <c r="H2398" i="1" s="1"/>
  <c r="Z2397" i="1"/>
  <c r="AA2397" i="1" s="1"/>
  <c r="AH2397" i="1" s="1"/>
  <c r="C2398" i="1"/>
  <c r="Y2397" i="1"/>
  <c r="AJ2398" i="1"/>
  <c r="A2399" i="1"/>
  <c r="X2398" i="1"/>
  <c r="K2398" i="1"/>
  <c r="AB2402" i="1"/>
  <c r="G2376" i="1" l="1"/>
  <c r="F2376" i="1" s="1"/>
  <c r="O2376" i="1" s="1"/>
  <c r="AC2376" i="1"/>
  <c r="AE2376" i="1" s="1"/>
  <c r="T2369" i="1"/>
  <c r="AF2369" i="1" s="1"/>
  <c r="S2370" i="1"/>
  <c r="P2377" i="1"/>
  <c r="L2378" i="1"/>
  <c r="M2377" i="1"/>
  <c r="N2377" i="1" s="1"/>
  <c r="J2375" i="1"/>
  <c r="R2371" i="1"/>
  <c r="Q2372" i="1"/>
  <c r="AB2403" i="1"/>
  <c r="AJ2399" i="1"/>
  <c r="Y2398" i="1"/>
  <c r="I2399" i="1"/>
  <c r="H2399" i="1" s="1"/>
  <c r="C2399" i="1"/>
  <c r="Z2398" i="1"/>
  <c r="AA2398" i="1" s="1"/>
  <c r="AH2398" i="1" s="1"/>
  <c r="K2399" i="1"/>
  <c r="X2399" i="1"/>
  <c r="A2400" i="1"/>
  <c r="J2376" i="1" l="1"/>
  <c r="Q2373" i="1"/>
  <c r="R2372" i="1"/>
  <c r="T2370" i="1"/>
  <c r="AF2370" i="1" s="1"/>
  <c r="S2371" i="1"/>
  <c r="G2377" i="1"/>
  <c r="F2377" i="1" s="1"/>
  <c r="O2377" i="1" s="1"/>
  <c r="AC2377" i="1"/>
  <c r="AE2377" i="1" s="1"/>
  <c r="P2378" i="1"/>
  <c r="L2379" i="1"/>
  <c r="M2378" i="1"/>
  <c r="N2378" i="1" s="1"/>
  <c r="X2400" i="1"/>
  <c r="A2401" i="1"/>
  <c r="K2400" i="1"/>
  <c r="AB2404" i="1"/>
  <c r="Z2399" i="1"/>
  <c r="AA2399" i="1" s="1"/>
  <c r="AH2399" i="1" s="1"/>
  <c r="AJ2400" i="1"/>
  <c r="I2400" i="1"/>
  <c r="H2400" i="1" s="1"/>
  <c r="Y2399" i="1"/>
  <c r="C2400" i="1"/>
  <c r="J2377" i="1" l="1"/>
  <c r="G2378" i="1"/>
  <c r="F2378" i="1" s="1"/>
  <c r="O2378" i="1" s="1"/>
  <c r="AC2378" i="1"/>
  <c r="AE2378" i="1" s="1"/>
  <c r="T2371" i="1"/>
  <c r="S2372" i="1"/>
  <c r="P2379" i="1"/>
  <c r="L2380" i="1"/>
  <c r="M2379" i="1"/>
  <c r="N2379" i="1" s="1"/>
  <c r="Q2374" i="1"/>
  <c r="R2373" i="1"/>
  <c r="A2402" i="1"/>
  <c r="X2401" i="1"/>
  <c r="K2401" i="1"/>
  <c r="AB2405" i="1"/>
  <c r="Y2400" i="1"/>
  <c r="AJ2401" i="1"/>
  <c r="I2401" i="1"/>
  <c r="H2401" i="1" s="1"/>
  <c r="Z2400" i="1"/>
  <c r="AA2400" i="1" s="1"/>
  <c r="AH2400" i="1" s="1"/>
  <c r="C2401" i="1"/>
  <c r="J2378" i="1" l="1"/>
  <c r="T2372" i="1"/>
  <c r="AF2372" i="1" s="1"/>
  <c r="S2373" i="1"/>
  <c r="Q2375" i="1"/>
  <c r="R2374" i="1"/>
  <c r="AA2371" i="1"/>
  <c r="AF2371" i="1"/>
  <c r="AC2379" i="1"/>
  <c r="AE2379" i="1" s="1"/>
  <c r="G2379" i="1"/>
  <c r="F2379" i="1" s="1"/>
  <c r="O2379" i="1" s="1"/>
  <c r="M2380" i="1"/>
  <c r="N2380" i="1" s="1"/>
  <c r="P2380" i="1"/>
  <c r="L2381" i="1"/>
  <c r="A2403" i="1"/>
  <c r="X2402" i="1"/>
  <c r="K2402" i="1"/>
  <c r="AB2406" i="1"/>
  <c r="Z2401" i="1"/>
  <c r="AA2401" i="1" s="1"/>
  <c r="AH2401" i="1" s="1"/>
  <c r="I2402" i="1"/>
  <c r="H2402" i="1" s="1"/>
  <c r="Y2401" i="1"/>
  <c r="C2402" i="1"/>
  <c r="AJ2402" i="1"/>
  <c r="J2379" i="1" l="1"/>
  <c r="AH2371" i="1"/>
  <c r="AC2380" i="1"/>
  <c r="AE2380" i="1" s="1"/>
  <c r="G2380" i="1"/>
  <c r="F2380" i="1" s="1"/>
  <c r="O2380" i="1" s="1"/>
  <c r="Q2376" i="1"/>
  <c r="R2375" i="1"/>
  <c r="S2374" i="1"/>
  <c r="T2373" i="1"/>
  <c r="AF2373" i="1" s="1"/>
  <c r="M2381" i="1"/>
  <c r="N2381" i="1" s="1"/>
  <c r="P2381" i="1"/>
  <c r="L2382" i="1"/>
  <c r="AB2407" i="1"/>
  <c r="Y2402" i="1"/>
  <c r="C2403" i="1"/>
  <c r="AJ2403" i="1"/>
  <c r="Z2402" i="1"/>
  <c r="AA2402" i="1" s="1"/>
  <c r="AH2402" i="1" s="1"/>
  <c r="I2403" i="1"/>
  <c r="H2403" i="1" s="1"/>
  <c r="X2403" i="1"/>
  <c r="A2404" i="1"/>
  <c r="K2403" i="1"/>
  <c r="J2380" i="1" l="1"/>
  <c r="M2382" i="1"/>
  <c r="N2382" i="1" s="1"/>
  <c r="P2382" i="1"/>
  <c r="L2383" i="1"/>
  <c r="Q2377" i="1"/>
  <c r="R2376" i="1"/>
  <c r="AC2381" i="1"/>
  <c r="AE2381" i="1" s="1"/>
  <c r="G2381" i="1"/>
  <c r="F2381" i="1" s="1"/>
  <c r="J2381" i="1" s="1"/>
  <c r="T2374" i="1"/>
  <c r="AF2374" i="1" s="1"/>
  <c r="S2375" i="1"/>
  <c r="Z2403" i="1"/>
  <c r="C2404" i="1"/>
  <c r="Y2403" i="1"/>
  <c r="AJ2404" i="1"/>
  <c r="I2404" i="1"/>
  <c r="H2404" i="1" s="1"/>
  <c r="AB2408" i="1"/>
  <c r="K2404" i="1"/>
  <c r="X2404" i="1"/>
  <c r="A2405" i="1"/>
  <c r="O2381" i="1" l="1"/>
  <c r="T2375" i="1"/>
  <c r="AF2375" i="1" s="1"/>
  <c r="S2376" i="1"/>
  <c r="Q2378" i="1"/>
  <c r="R2377" i="1"/>
  <c r="M2383" i="1"/>
  <c r="N2383" i="1" s="1"/>
  <c r="P2383" i="1"/>
  <c r="L2384" i="1"/>
  <c r="AC2382" i="1"/>
  <c r="AE2382" i="1" s="1"/>
  <c r="G2382" i="1"/>
  <c r="F2382" i="1" s="1"/>
  <c r="O2382" i="1" s="1"/>
  <c r="X2405" i="1"/>
  <c r="A2406" i="1"/>
  <c r="K2405" i="1"/>
  <c r="AB2409" i="1"/>
  <c r="Z2404" i="1"/>
  <c r="AA2404" i="1" s="1"/>
  <c r="AH2404" i="1" s="1"/>
  <c r="C2405" i="1"/>
  <c r="AJ2405" i="1"/>
  <c r="Y2404" i="1"/>
  <c r="I2405" i="1"/>
  <c r="H2405" i="1" s="1"/>
  <c r="J2382" i="1" l="1"/>
  <c r="G2383" i="1"/>
  <c r="F2383" i="1" s="1"/>
  <c r="O2383" i="1" s="1"/>
  <c r="AC2383" i="1"/>
  <c r="AE2383" i="1" s="1"/>
  <c r="Q2379" i="1"/>
  <c r="R2378" i="1"/>
  <c r="L2385" i="1"/>
  <c r="M2384" i="1"/>
  <c r="N2384" i="1" s="1"/>
  <c r="P2384" i="1"/>
  <c r="S2377" i="1"/>
  <c r="T2376" i="1"/>
  <c r="AF2376" i="1" s="1"/>
  <c r="A2407" i="1"/>
  <c r="X2406" i="1"/>
  <c r="K2406" i="1"/>
  <c r="AB2410" i="1"/>
  <c r="AJ2406" i="1"/>
  <c r="Y2405" i="1"/>
  <c r="I2406" i="1"/>
  <c r="H2406" i="1" s="1"/>
  <c r="Z2405" i="1"/>
  <c r="AA2405" i="1" s="1"/>
  <c r="AH2405" i="1" s="1"/>
  <c r="C2406" i="1"/>
  <c r="J2383" i="1" l="1"/>
  <c r="T2377" i="1"/>
  <c r="AF2377" i="1" s="1"/>
  <c r="S2378" i="1"/>
  <c r="Q2380" i="1"/>
  <c r="R2379" i="1"/>
  <c r="AC2384" i="1"/>
  <c r="AE2384" i="1" s="1"/>
  <c r="G2384" i="1"/>
  <c r="F2384" i="1" s="1"/>
  <c r="J2384" i="1" s="1"/>
  <c r="P2385" i="1"/>
  <c r="L2386" i="1"/>
  <c r="M2385" i="1"/>
  <c r="N2385" i="1" s="1"/>
  <c r="AJ2407" i="1"/>
  <c r="Z2406" i="1"/>
  <c r="AA2406" i="1" s="1"/>
  <c r="AH2406" i="1" s="1"/>
  <c r="I2407" i="1"/>
  <c r="H2407" i="1" s="1"/>
  <c r="C2407" i="1"/>
  <c r="Y2406" i="1"/>
  <c r="K2407" i="1"/>
  <c r="X2407" i="1"/>
  <c r="A2408" i="1"/>
  <c r="AB2411" i="1"/>
  <c r="O2384" i="1" l="1"/>
  <c r="AC2385" i="1"/>
  <c r="AE2385" i="1" s="1"/>
  <c r="G2385" i="1"/>
  <c r="F2385" i="1" s="1"/>
  <c r="J2385" i="1" s="1"/>
  <c r="M2386" i="1"/>
  <c r="N2386" i="1" s="1"/>
  <c r="P2386" i="1"/>
  <c r="L2387" i="1"/>
  <c r="Q2381" i="1"/>
  <c r="R2380" i="1"/>
  <c r="T2378" i="1"/>
  <c r="AF2378" i="1" s="1"/>
  <c r="S2379" i="1"/>
  <c r="AB2412" i="1"/>
  <c r="Y2407" i="1"/>
  <c r="C2408" i="1"/>
  <c r="AJ2408" i="1"/>
  <c r="Z2407" i="1"/>
  <c r="AA2407" i="1" s="1"/>
  <c r="AH2407" i="1" s="1"/>
  <c r="I2408" i="1"/>
  <c r="H2408" i="1" s="1"/>
  <c r="X2408" i="1"/>
  <c r="A2409" i="1"/>
  <c r="K2408" i="1"/>
  <c r="O2385" i="1" l="1"/>
  <c r="T2379" i="1"/>
  <c r="AF2379" i="1" s="1"/>
  <c r="S2380" i="1"/>
  <c r="AC2386" i="1"/>
  <c r="AE2386" i="1" s="1"/>
  <c r="G2386" i="1"/>
  <c r="F2386" i="1" s="1"/>
  <c r="J2386" i="1" s="1"/>
  <c r="Q2382" i="1"/>
  <c r="R2381" i="1"/>
  <c r="P2387" i="1"/>
  <c r="L2388" i="1"/>
  <c r="M2387" i="1"/>
  <c r="N2387" i="1" s="1"/>
  <c r="A2410" i="1"/>
  <c r="X2409" i="1"/>
  <c r="K2409" i="1"/>
  <c r="AB2413" i="1"/>
  <c r="Z2408" i="1"/>
  <c r="AA2408" i="1" s="1"/>
  <c r="AH2408" i="1" s="1"/>
  <c r="AJ2409" i="1"/>
  <c r="C2409" i="1"/>
  <c r="I2409" i="1"/>
  <c r="H2409" i="1" s="1"/>
  <c r="Y2408" i="1"/>
  <c r="O2386" i="1" l="1"/>
  <c r="Q2383" i="1"/>
  <c r="R2382" i="1"/>
  <c r="AC2387" i="1"/>
  <c r="AE2387" i="1" s="1"/>
  <c r="G2387" i="1"/>
  <c r="F2387" i="1" s="1"/>
  <c r="J2387" i="1" s="1"/>
  <c r="S2381" i="1"/>
  <c r="T2380" i="1"/>
  <c r="AF2380" i="1" s="1"/>
  <c r="L2389" i="1"/>
  <c r="M2388" i="1"/>
  <c r="N2388" i="1" s="1"/>
  <c r="P2388" i="1"/>
  <c r="AB2414" i="1"/>
  <c r="X2410" i="1"/>
  <c r="K2410" i="1"/>
  <c r="A2411" i="1"/>
  <c r="Y2409" i="1"/>
  <c r="C2410" i="1"/>
  <c r="AJ2410" i="1"/>
  <c r="I2410" i="1"/>
  <c r="H2410" i="1" s="1"/>
  <c r="Z2409" i="1"/>
  <c r="AA2409" i="1" s="1"/>
  <c r="AH2409" i="1" s="1"/>
  <c r="O2387" i="1" l="1"/>
  <c r="T2381" i="1"/>
  <c r="AF2381" i="1" s="1"/>
  <c r="S2382" i="1"/>
  <c r="P2389" i="1"/>
  <c r="M2389" i="1"/>
  <c r="N2389" i="1" s="1"/>
  <c r="L2390" i="1"/>
  <c r="Q2384" i="1"/>
  <c r="R2383" i="1"/>
  <c r="AC2388" i="1"/>
  <c r="AE2388" i="1" s="1"/>
  <c r="G2388" i="1"/>
  <c r="F2388" i="1" s="1"/>
  <c r="O2388" i="1" s="1"/>
  <c r="K2411" i="1"/>
  <c r="A2412" i="1"/>
  <c r="X2411" i="1"/>
  <c r="Z2410" i="1"/>
  <c r="AA2410" i="1" s="1"/>
  <c r="AH2410" i="1" s="1"/>
  <c r="AJ2411" i="1"/>
  <c r="C2411" i="1"/>
  <c r="I2411" i="1"/>
  <c r="H2411" i="1" s="1"/>
  <c r="Y2410" i="1"/>
  <c r="AB2415" i="1"/>
  <c r="J2388" i="1" l="1"/>
  <c r="AC2389" i="1"/>
  <c r="AE2389" i="1" s="1"/>
  <c r="G2389" i="1"/>
  <c r="F2389" i="1" s="1"/>
  <c r="O2389" i="1" s="1"/>
  <c r="T2382" i="1"/>
  <c r="AF2382" i="1" s="1"/>
  <c r="S2383" i="1"/>
  <c r="Q2385" i="1"/>
  <c r="R2384" i="1"/>
  <c r="L2391" i="1"/>
  <c r="M2390" i="1"/>
  <c r="N2390" i="1" s="1"/>
  <c r="P2390" i="1"/>
  <c r="Y2411" i="1"/>
  <c r="C2412" i="1"/>
  <c r="AJ2412" i="1"/>
  <c r="Z2411" i="1"/>
  <c r="AA2411" i="1" s="1"/>
  <c r="AH2411" i="1" s="1"/>
  <c r="I2412" i="1"/>
  <c r="H2412" i="1" s="1"/>
  <c r="K2412" i="1"/>
  <c r="A2413" i="1"/>
  <c r="X2412" i="1"/>
  <c r="AB2416" i="1"/>
  <c r="T2383" i="1" l="1"/>
  <c r="AF2383" i="1" s="1"/>
  <c r="S2384" i="1"/>
  <c r="L2392" i="1"/>
  <c r="M2391" i="1"/>
  <c r="N2391" i="1" s="1"/>
  <c r="P2391" i="1"/>
  <c r="AC2390" i="1"/>
  <c r="AE2390" i="1" s="1"/>
  <c r="G2390" i="1"/>
  <c r="F2390" i="1" s="1"/>
  <c r="J2390" i="1" s="1"/>
  <c r="J2389" i="1"/>
  <c r="Q2386" i="1"/>
  <c r="R2385" i="1"/>
  <c r="AB2417" i="1"/>
  <c r="C2413" i="1"/>
  <c r="Z2412" i="1"/>
  <c r="AA2412" i="1" s="1"/>
  <c r="AH2412" i="1" s="1"/>
  <c r="AJ2413" i="1"/>
  <c r="I2413" i="1"/>
  <c r="H2413" i="1" s="1"/>
  <c r="Y2412" i="1"/>
  <c r="A2414" i="1"/>
  <c r="K2413" i="1"/>
  <c r="X2413" i="1"/>
  <c r="AC2391" i="1" l="1"/>
  <c r="AE2391" i="1" s="1"/>
  <c r="G2391" i="1"/>
  <c r="F2391" i="1" s="1"/>
  <c r="J2391" i="1" s="1"/>
  <c r="L2393" i="1"/>
  <c r="P2392" i="1"/>
  <c r="M2392" i="1"/>
  <c r="N2392" i="1" s="1"/>
  <c r="Q2387" i="1"/>
  <c r="R2386" i="1"/>
  <c r="T2384" i="1"/>
  <c r="AF2384" i="1" s="1"/>
  <c r="S2385" i="1"/>
  <c r="O2390" i="1"/>
  <c r="A2415" i="1"/>
  <c r="X2414" i="1"/>
  <c r="K2414" i="1"/>
  <c r="Z2413" i="1"/>
  <c r="AA2413" i="1" s="1"/>
  <c r="AH2413" i="1" s="1"/>
  <c r="C2414" i="1"/>
  <c r="AJ2414" i="1"/>
  <c r="Y2413" i="1"/>
  <c r="I2414" i="1"/>
  <c r="H2414" i="1" s="1"/>
  <c r="AB2418" i="1"/>
  <c r="O2391" i="1" l="1"/>
  <c r="AC2392" i="1"/>
  <c r="AE2392" i="1" s="1"/>
  <c r="G2392" i="1"/>
  <c r="F2392" i="1" s="1"/>
  <c r="J2392" i="1" s="1"/>
  <c r="S2386" i="1"/>
  <c r="T2385" i="1"/>
  <c r="AF2385" i="1" s="1"/>
  <c r="M2393" i="1"/>
  <c r="N2393" i="1" s="1"/>
  <c r="P2393" i="1"/>
  <c r="L2394" i="1"/>
  <c r="Q2388" i="1"/>
  <c r="R2387" i="1"/>
  <c r="AB2419" i="1"/>
  <c r="Y2414" i="1"/>
  <c r="C2415" i="1"/>
  <c r="Z2414" i="1"/>
  <c r="AA2414" i="1" s="1"/>
  <c r="AH2414" i="1" s="1"/>
  <c r="AJ2415" i="1"/>
  <c r="I2415" i="1"/>
  <c r="H2415" i="1" s="1"/>
  <c r="K2415" i="1"/>
  <c r="X2415" i="1"/>
  <c r="A2416" i="1"/>
  <c r="O2392" i="1" l="1"/>
  <c r="S2387" i="1"/>
  <c r="T2386" i="1"/>
  <c r="M2394" i="1"/>
  <c r="N2394" i="1" s="1"/>
  <c r="P2394" i="1"/>
  <c r="L2395" i="1"/>
  <c r="Q2389" i="1"/>
  <c r="R2388" i="1"/>
  <c r="AC2393" i="1"/>
  <c r="AE2393" i="1" s="1"/>
  <c r="G2393" i="1"/>
  <c r="F2393" i="1" s="1"/>
  <c r="J2393" i="1" s="1"/>
  <c r="AB2420" i="1"/>
  <c r="A2417" i="1"/>
  <c r="K2416" i="1"/>
  <c r="X2416" i="1"/>
  <c r="Z2415" i="1"/>
  <c r="AA2415" i="1" s="1"/>
  <c r="AH2415" i="1" s="1"/>
  <c r="C2416" i="1"/>
  <c r="Y2415" i="1"/>
  <c r="AJ2416" i="1"/>
  <c r="I2416" i="1"/>
  <c r="H2416" i="1" s="1"/>
  <c r="O2393" i="1" l="1"/>
  <c r="G2394" i="1"/>
  <c r="F2394" i="1" s="1"/>
  <c r="J2394" i="1" s="1"/>
  <c r="AC2394" i="1"/>
  <c r="AE2394" i="1" s="1"/>
  <c r="AF2386" i="1"/>
  <c r="AF2390" i="1"/>
  <c r="Q2390" i="1"/>
  <c r="R2389" i="1"/>
  <c r="T2387" i="1"/>
  <c r="AF2387" i="1" s="1"/>
  <c r="S2388" i="1"/>
  <c r="M2395" i="1"/>
  <c r="N2395" i="1" s="1"/>
  <c r="P2395" i="1"/>
  <c r="L2396" i="1"/>
  <c r="AB2421" i="1"/>
  <c r="X2417" i="1"/>
  <c r="A2418" i="1"/>
  <c r="K2417" i="1"/>
  <c r="Y2416" i="1"/>
  <c r="C2417" i="1"/>
  <c r="Z2416" i="1"/>
  <c r="AA2416" i="1" s="1"/>
  <c r="AH2416" i="1" s="1"/>
  <c r="AJ2417" i="1"/>
  <c r="I2417" i="1"/>
  <c r="H2417" i="1" s="1"/>
  <c r="O2394" i="1" l="1"/>
  <c r="Q2391" i="1"/>
  <c r="R2390" i="1"/>
  <c r="AC2395" i="1"/>
  <c r="AE2395" i="1" s="1"/>
  <c r="G2395" i="1"/>
  <c r="F2395" i="1" s="1"/>
  <c r="J2395" i="1" s="1"/>
  <c r="S2389" i="1"/>
  <c r="T2388" i="1"/>
  <c r="AF2388" i="1" s="1"/>
  <c r="M2396" i="1"/>
  <c r="N2396" i="1" s="1"/>
  <c r="L2397" i="1"/>
  <c r="P2396" i="1"/>
  <c r="Z2417" i="1"/>
  <c r="AA2417" i="1" s="1"/>
  <c r="AH2417" i="1" s="1"/>
  <c r="AJ2418" i="1"/>
  <c r="I2418" i="1"/>
  <c r="H2418" i="1" s="1"/>
  <c r="Y2417" i="1"/>
  <c r="C2418" i="1"/>
  <c r="A2419" i="1"/>
  <c r="X2418" i="1"/>
  <c r="K2418" i="1"/>
  <c r="AB2422" i="1"/>
  <c r="O2395" i="1" l="1"/>
  <c r="T2389" i="1"/>
  <c r="AF2389" i="1" s="1"/>
  <c r="S2390" i="1"/>
  <c r="P2397" i="1"/>
  <c r="M2397" i="1"/>
  <c r="N2397" i="1" s="1"/>
  <c r="L2398" i="1"/>
  <c r="AC2396" i="1"/>
  <c r="AE2396" i="1" s="1"/>
  <c r="G2396" i="1"/>
  <c r="F2396" i="1" s="1"/>
  <c r="O2396" i="1" s="1"/>
  <c r="Q2392" i="1"/>
  <c r="R2391" i="1"/>
  <c r="C2419" i="1"/>
  <c r="Z2418" i="1"/>
  <c r="AA2418" i="1" s="1"/>
  <c r="AH2418" i="1" s="1"/>
  <c r="AJ2419" i="1"/>
  <c r="I2419" i="1"/>
  <c r="H2419" i="1" s="1"/>
  <c r="Y2418" i="1"/>
  <c r="A2420" i="1"/>
  <c r="X2419" i="1"/>
  <c r="K2419" i="1"/>
  <c r="AB2423" i="1"/>
  <c r="J2396" i="1" l="1"/>
  <c r="AC2397" i="1"/>
  <c r="AE2397" i="1" s="1"/>
  <c r="G2397" i="1"/>
  <c r="F2397" i="1" s="1"/>
  <c r="J2397" i="1" s="1"/>
  <c r="Q2393" i="1"/>
  <c r="R2392" i="1"/>
  <c r="T2390" i="1"/>
  <c r="S2391" i="1"/>
  <c r="L2399" i="1"/>
  <c r="M2398" i="1"/>
  <c r="N2398" i="1" s="1"/>
  <c r="P2398" i="1"/>
  <c r="X2420" i="1"/>
  <c r="A2421" i="1"/>
  <c r="K2420" i="1"/>
  <c r="AB2424" i="1"/>
  <c r="I2420" i="1"/>
  <c r="H2420" i="1" s="1"/>
  <c r="Y2419" i="1"/>
  <c r="C2420" i="1"/>
  <c r="Z2419" i="1"/>
  <c r="AA2419" i="1" s="1"/>
  <c r="AH2419" i="1" s="1"/>
  <c r="AJ2420" i="1"/>
  <c r="O2397" i="1" l="1"/>
  <c r="AC2398" i="1"/>
  <c r="AE2398" i="1" s="1"/>
  <c r="G2398" i="1"/>
  <c r="F2398" i="1" s="1"/>
  <c r="O2398" i="1" s="1"/>
  <c r="M2399" i="1"/>
  <c r="N2399" i="1" s="1"/>
  <c r="L2400" i="1"/>
  <c r="P2399" i="1"/>
  <c r="Q2394" i="1"/>
  <c r="R2393" i="1"/>
  <c r="T2391" i="1"/>
  <c r="AF2391" i="1" s="1"/>
  <c r="S2392" i="1"/>
  <c r="K2421" i="1"/>
  <c r="X2421" i="1"/>
  <c r="A2422" i="1"/>
  <c r="AB2425" i="1"/>
  <c r="C2421" i="1"/>
  <c r="Z2420" i="1"/>
  <c r="AA2420" i="1" s="1"/>
  <c r="AH2420" i="1" s="1"/>
  <c r="AJ2421" i="1"/>
  <c r="I2421" i="1"/>
  <c r="H2421" i="1" s="1"/>
  <c r="Y2420" i="1"/>
  <c r="J2398" i="1" l="1"/>
  <c r="P2400" i="1"/>
  <c r="L2401" i="1"/>
  <c r="M2400" i="1"/>
  <c r="N2400" i="1" s="1"/>
  <c r="AC2399" i="1"/>
  <c r="AE2399" i="1" s="1"/>
  <c r="G2399" i="1"/>
  <c r="F2399" i="1" s="1"/>
  <c r="O2399" i="1" s="1"/>
  <c r="T2392" i="1"/>
  <c r="AF2392" i="1" s="1"/>
  <c r="S2393" i="1"/>
  <c r="Q2395" i="1"/>
  <c r="R2394" i="1"/>
  <c r="AB2426" i="1"/>
  <c r="X2422" i="1"/>
  <c r="A2423" i="1"/>
  <c r="K2422" i="1"/>
  <c r="AJ2422" i="1"/>
  <c r="Y2421" i="1"/>
  <c r="I2422" i="1"/>
  <c r="H2422" i="1" s="1"/>
  <c r="C2422" i="1"/>
  <c r="Z2421" i="1"/>
  <c r="AA2421" i="1" s="1"/>
  <c r="AH2421" i="1" s="1"/>
  <c r="J2399" i="1" l="1"/>
  <c r="G2400" i="1"/>
  <c r="F2400" i="1" s="1"/>
  <c r="J2400" i="1" s="1"/>
  <c r="AC2400" i="1"/>
  <c r="AE2400" i="1" s="1"/>
  <c r="T2393" i="1"/>
  <c r="AF2393" i="1" s="1"/>
  <c r="S2394" i="1"/>
  <c r="M2401" i="1"/>
  <c r="N2401" i="1" s="1"/>
  <c r="P2401" i="1"/>
  <c r="L2402" i="1"/>
  <c r="Q2396" i="1"/>
  <c r="R2395" i="1"/>
  <c r="Z2422" i="1"/>
  <c r="AA2422" i="1" s="1"/>
  <c r="AH2422" i="1" s="1"/>
  <c r="C2423" i="1"/>
  <c r="AJ2423" i="1"/>
  <c r="I2423" i="1"/>
  <c r="H2423" i="1" s="1"/>
  <c r="Y2422" i="1"/>
  <c r="A2424" i="1"/>
  <c r="X2423" i="1"/>
  <c r="K2423" i="1"/>
  <c r="AB2427" i="1"/>
  <c r="O2400" i="1" l="1"/>
  <c r="AC2401" i="1"/>
  <c r="AE2401" i="1" s="1"/>
  <c r="G2401" i="1"/>
  <c r="F2401" i="1" s="1"/>
  <c r="O2401" i="1" s="1"/>
  <c r="T2394" i="1"/>
  <c r="AF2394" i="1" s="1"/>
  <c r="S2395" i="1"/>
  <c r="M2402" i="1"/>
  <c r="N2402" i="1" s="1"/>
  <c r="P2402" i="1"/>
  <c r="L2403" i="1"/>
  <c r="Q2397" i="1"/>
  <c r="R2396" i="1"/>
  <c r="I2424" i="1"/>
  <c r="H2424" i="1" s="1"/>
  <c r="Y2423" i="1"/>
  <c r="C2424" i="1"/>
  <c r="Z2423" i="1"/>
  <c r="AA2423" i="1" s="1"/>
  <c r="AH2423" i="1" s="1"/>
  <c r="AJ2424" i="1"/>
  <c r="K2424" i="1"/>
  <c r="X2424" i="1"/>
  <c r="A2425" i="1"/>
  <c r="AB2428" i="1"/>
  <c r="J2401" i="1" l="1"/>
  <c r="AC2402" i="1"/>
  <c r="AE2402" i="1" s="1"/>
  <c r="G2402" i="1"/>
  <c r="F2402" i="1" s="1"/>
  <c r="O2402" i="1" s="1"/>
  <c r="T2395" i="1"/>
  <c r="AF2395" i="1" s="1"/>
  <c r="S2396" i="1"/>
  <c r="Q2398" i="1"/>
  <c r="R2397" i="1"/>
  <c r="M2403" i="1"/>
  <c r="N2403" i="1" s="1"/>
  <c r="L2404" i="1"/>
  <c r="P2403" i="1"/>
  <c r="AB2429" i="1"/>
  <c r="Z2424" i="1"/>
  <c r="AA2424" i="1" s="1"/>
  <c r="AH2424" i="1" s="1"/>
  <c r="C2425" i="1"/>
  <c r="AJ2425" i="1"/>
  <c r="Y2424" i="1"/>
  <c r="I2425" i="1"/>
  <c r="H2425" i="1" s="1"/>
  <c r="A2426" i="1"/>
  <c r="K2425" i="1"/>
  <c r="X2425" i="1"/>
  <c r="J2402" i="1" l="1"/>
  <c r="Q2399" i="1"/>
  <c r="R2398" i="1"/>
  <c r="T2396" i="1"/>
  <c r="AF2396" i="1" s="1"/>
  <c r="S2397" i="1"/>
  <c r="M2404" i="1"/>
  <c r="N2404" i="1" s="1"/>
  <c r="L2405" i="1"/>
  <c r="AC2403" i="1"/>
  <c r="AE2403" i="1" s="1"/>
  <c r="G2403" i="1"/>
  <c r="F2403" i="1" s="1"/>
  <c r="O2403" i="1" s="1"/>
  <c r="P2404" i="1" s="1"/>
  <c r="AB2430" i="1"/>
  <c r="X2426" i="1"/>
  <c r="A2427" i="1"/>
  <c r="K2426" i="1"/>
  <c r="Z2425" i="1"/>
  <c r="AA2425" i="1" s="1"/>
  <c r="AH2425" i="1" s="1"/>
  <c r="C2426" i="1"/>
  <c r="AJ2426" i="1"/>
  <c r="Y2425" i="1"/>
  <c r="I2426" i="1"/>
  <c r="H2426" i="1" s="1"/>
  <c r="J2403" i="1" l="1"/>
  <c r="M2405" i="1"/>
  <c r="N2405" i="1" s="1"/>
  <c r="L2406" i="1"/>
  <c r="AC2404" i="1"/>
  <c r="AE2404" i="1" s="1"/>
  <c r="G2404" i="1"/>
  <c r="F2404" i="1" s="1"/>
  <c r="J2404" i="1" s="1"/>
  <c r="T2397" i="1"/>
  <c r="AF2397" i="1" s="1"/>
  <c r="S2398" i="1"/>
  <c r="Q2400" i="1"/>
  <c r="R2399" i="1"/>
  <c r="A2428" i="1"/>
  <c r="X2427" i="1"/>
  <c r="K2427" i="1"/>
  <c r="AB2431" i="1"/>
  <c r="P2405" i="1"/>
  <c r="I2427" i="1"/>
  <c r="H2427" i="1" s="1"/>
  <c r="Y2426" i="1"/>
  <c r="C2427" i="1"/>
  <c r="AJ2427" i="1"/>
  <c r="Z2426" i="1"/>
  <c r="AA2426" i="1" s="1"/>
  <c r="AH2426" i="1" s="1"/>
  <c r="P2406" i="1" l="1"/>
  <c r="S2399" i="1"/>
  <c r="T2398" i="1"/>
  <c r="AF2398" i="1" s="1"/>
  <c r="Q2401" i="1"/>
  <c r="R2400" i="1"/>
  <c r="O2404" i="1"/>
  <c r="L2407" i="1"/>
  <c r="M2406" i="1"/>
  <c r="N2406" i="1" s="1"/>
  <c r="G2405" i="1"/>
  <c r="F2405" i="1" s="1"/>
  <c r="O2405" i="1" s="1"/>
  <c r="AC2405" i="1"/>
  <c r="AE2405" i="1" s="1"/>
  <c r="A2429" i="1"/>
  <c r="X2428" i="1"/>
  <c r="K2428" i="1"/>
  <c r="AB2432" i="1"/>
  <c r="Y2427" i="1"/>
  <c r="I2428" i="1"/>
  <c r="H2428" i="1" s="1"/>
  <c r="Z2427" i="1"/>
  <c r="AA2427" i="1" s="1"/>
  <c r="AH2427" i="1" s="1"/>
  <c r="C2428" i="1"/>
  <c r="AJ2428" i="1"/>
  <c r="P2407" i="1" l="1"/>
  <c r="J2405" i="1"/>
  <c r="Q2402" i="1"/>
  <c r="R2401" i="1"/>
  <c r="G2406" i="1"/>
  <c r="F2406" i="1" s="1"/>
  <c r="J2406" i="1" s="1"/>
  <c r="AC2406" i="1"/>
  <c r="AE2406" i="1" s="1"/>
  <c r="M2407" i="1"/>
  <c r="N2407" i="1" s="1"/>
  <c r="L2408" i="1"/>
  <c r="S2400" i="1"/>
  <c r="T2399" i="1"/>
  <c r="AF2399" i="1" s="1"/>
  <c r="AB2433" i="1"/>
  <c r="C2429" i="1"/>
  <c r="Z2428" i="1"/>
  <c r="AA2428" i="1" s="1"/>
  <c r="AH2428" i="1" s="1"/>
  <c r="AJ2429" i="1"/>
  <c r="I2429" i="1"/>
  <c r="H2429" i="1" s="1"/>
  <c r="Y2428" i="1"/>
  <c r="X2429" i="1"/>
  <c r="K2429" i="1"/>
  <c r="A2430" i="1"/>
  <c r="O2406" i="1" l="1"/>
  <c r="T2400" i="1"/>
  <c r="AF2400" i="1" s="1"/>
  <c r="S2401" i="1"/>
  <c r="Q2403" i="1"/>
  <c r="R2402" i="1"/>
  <c r="M2408" i="1"/>
  <c r="N2408" i="1" s="1"/>
  <c r="P2408" i="1"/>
  <c r="L2409" i="1"/>
  <c r="AC2407" i="1"/>
  <c r="AE2407" i="1" s="1"/>
  <c r="G2407" i="1"/>
  <c r="F2407" i="1" s="1"/>
  <c r="J2407" i="1" s="1"/>
  <c r="AB2434" i="1"/>
  <c r="Z2429" i="1"/>
  <c r="AA2429" i="1" s="1"/>
  <c r="AH2429" i="1" s="1"/>
  <c r="AJ2430" i="1"/>
  <c r="I2430" i="1"/>
  <c r="H2430" i="1" s="1"/>
  <c r="Y2429" i="1"/>
  <c r="C2430" i="1"/>
  <c r="X2430" i="1"/>
  <c r="K2430" i="1"/>
  <c r="A2431" i="1"/>
  <c r="O2407" i="1" l="1"/>
  <c r="G2408" i="1"/>
  <c r="F2408" i="1" s="1"/>
  <c r="O2408" i="1" s="1"/>
  <c r="AC2408" i="1"/>
  <c r="AE2408" i="1" s="1"/>
  <c r="R2403" i="1"/>
  <c r="Q2404" i="1"/>
  <c r="L2410" i="1"/>
  <c r="M2409" i="1"/>
  <c r="N2409" i="1" s="1"/>
  <c r="P2409" i="1"/>
  <c r="T2401" i="1"/>
  <c r="AF2401" i="1" s="1"/>
  <c r="S2402" i="1"/>
  <c r="AJ2431" i="1"/>
  <c r="Y2430" i="1"/>
  <c r="I2431" i="1"/>
  <c r="H2431" i="1" s="1"/>
  <c r="Z2430" i="1"/>
  <c r="AA2430" i="1" s="1"/>
  <c r="AH2430" i="1" s="1"/>
  <c r="C2431" i="1"/>
  <c r="AB2435" i="1"/>
  <c r="A2432" i="1"/>
  <c r="X2431" i="1"/>
  <c r="K2431" i="1"/>
  <c r="J2408" i="1" l="1"/>
  <c r="L2411" i="1"/>
  <c r="M2410" i="1"/>
  <c r="N2410" i="1" s="1"/>
  <c r="P2410" i="1"/>
  <c r="S2403" i="1"/>
  <c r="T2402" i="1"/>
  <c r="AF2402" i="1" s="1"/>
  <c r="Q2405" i="1"/>
  <c r="R2404" i="1"/>
  <c r="AC2409" i="1"/>
  <c r="AE2409" i="1" s="1"/>
  <c r="G2409" i="1"/>
  <c r="F2409" i="1" s="1"/>
  <c r="O2409" i="1" s="1"/>
  <c r="K2432" i="1"/>
  <c r="X2432" i="1"/>
  <c r="A2433" i="1"/>
  <c r="AB2436" i="1"/>
  <c r="C2432" i="1"/>
  <c r="Z2431" i="1"/>
  <c r="AA2431" i="1" s="1"/>
  <c r="AH2431" i="1" s="1"/>
  <c r="AJ2432" i="1"/>
  <c r="I2432" i="1"/>
  <c r="H2432" i="1" s="1"/>
  <c r="Y2431" i="1"/>
  <c r="T2403" i="1" l="1"/>
  <c r="S2404" i="1"/>
  <c r="G2410" i="1"/>
  <c r="F2410" i="1" s="1"/>
  <c r="J2410" i="1" s="1"/>
  <c r="AC2410" i="1"/>
  <c r="AE2410" i="1" s="1"/>
  <c r="J2409" i="1"/>
  <c r="L2412" i="1"/>
  <c r="M2411" i="1"/>
  <c r="N2411" i="1" s="1"/>
  <c r="P2411" i="1"/>
  <c r="Q2406" i="1"/>
  <c r="R2405" i="1"/>
  <c r="Z2432" i="1"/>
  <c r="AA2432" i="1" s="1"/>
  <c r="AH2432" i="1" s="1"/>
  <c r="I2433" i="1"/>
  <c r="H2433" i="1" s="1"/>
  <c r="Y2432" i="1"/>
  <c r="C2433" i="1"/>
  <c r="AJ2433" i="1"/>
  <c r="AB2437" i="1"/>
  <c r="X2433" i="1"/>
  <c r="K2433" i="1"/>
  <c r="A2434" i="1"/>
  <c r="G2411" i="1" l="1"/>
  <c r="F2411" i="1" s="1"/>
  <c r="J2411" i="1" s="1"/>
  <c r="AC2411" i="1"/>
  <c r="AE2411" i="1" s="1"/>
  <c r="S2405" i="1"/>
  <c r="T2404" i="1"/>
  <c r="AF2404" i="1" s="1"/>
  <c r="Q2407" i="1"/>
  <c r="R2406" i="1"/>
  <c r="O2410" i="1"/>
  <c r="L2413" i="1"/>
  <c r="M2412" i="1"/>
  <c r="N2412" i="1" s="1"/>
  <c r="P2412" i="1"/>
  <c r="AF2403" i="1"/>
  <c r="AA2403" i="1"/>
  <c r="Y2433" i="1"/>
  <c r="C2434" i="1"/>
  <c r="AJ2434" i="1"/>
  <c r="I2434" i="1"/>
  <c r="H2434" i="1" s="1"/>
  <c r="Z2433" i="1"/>
  <c r="AB2438" i="1"/>
  <c r="K2434" i="1"/>
  <c r="A2435" i="1"/>
  <c r="X2434" i="1"/>
  <c r="O2411" i="1" l="1"/>
  <c r="Q2408" i="1"/>
  <c r="R2407" i="1"/>
  <c r="G2412" i="1"/>
  <c r="F2412" i="1" s="1"/>
  <c r="J2412" i="1" s="1"/>
  <c r="AC2412" i="1"/>
  <c r="AE2412" i="1" s="1"/>
  <c r="S2406" i="1"/>
  <c r="T2405" i="1"/>
  <c r="AF2405" i="1" s="1"/>
  <c r="M2413" i="1"/>
  <c r="N2413" i="1" s="1"/>
  <c r="P2413" i="1"/>
  <c r="L2414" i="1"/>
  <c r="AH2403" i="1"/>
  <c r="C2435" i="1"/>
  <c r="Z2434" i="1"/>
  <c r="AA2434" i="1" s="1"/>
  <c r="AH2434" i="1" s="1"/>
  <c r="AJ2435" i="1"/>
  <c r="I2435" i="1"/>
  <c r="H2435" i="1" s="1"/>
  <c r="Y2434" i="1"/>
  <c r="K2435" i="1"/>
  <c r="X2435" i="1"/>
  <c r="A2436" i="1"/>
  <c r="AB2439" i="1"/>
  <c r="O2412" i="1" l="1"/>
  <c r="P2414" i="1"/>
  <c r="M2414" i="1"/>
  <c r="N2414" i="1" s="1"/>
  <c r="L2415" i="1"/>
  <c r="T2406" i="1"/>
  <c r="AF2406" i="1" s="1"/>
  <c r="S2407" i="1"/>
  <c r="AC2413" i="1"/>
  <c r="AE2413" i="1" s="1"/>
  <c r="G2413" i="1"/>
  <c r="F2413" i="1" s="1"/>
  <c r="O2413" i="1" s="1"/>
  <c r="Q2409" i="1"/>
  <c r="R2408" i="1"/>
  <c r="A2437" i="1"/>
  <c r="X2436" i="1"/>
  <c r="K2436" i="1"/>
  <c r="AB2440" i="1"/>
  <c r="Z2435" i="1"/>
  <c r="AA2435" i="1" s="1"/>
  <c r="AH2435" i="1" s="1"/>
  <c r="C2436" i="1"/>
  <c r="Y2435" i="1"/>
  <c r="AJ2436" i="1"/>
  <c r="I2436" i="1"/>
  <c r="H2436" i="1" s="1"/>
  <c r="J2413" i="1" l="1"/>
  <c r="S2408" i="1"/>
  <c r="T2407" i="1"/>
  <c r="AF2407" i="1" s="1"/>
  <c r="Q2410" i="1"/>
  <c r="R2409" i="1"/>
  <c r="L2416" i="1"/>
  <c r="M2415" i="1"/>
  <c r="N2415" i="1" s="1"/>
  <c r="P2415" i="1"/>
  <c r="AC2414" i="1"/>
  <c r="AE2414" i="1" s="1"/>
  <c r="G2414" i="1"/>
  <c r="F2414" i="1" s="1"/>
  <c r="J2414" i="1" s="1"/>
  <c r="A2438" i="1"/>
  <c r="X2437" i="1"/>
  <c r="K2437" i="1"/>
  <c r="AJ2437" i="1"/>
  <c r="Y2436" i="1"/>
  <c r="I2437" i="1"/>
  <c r="H2437" i="1" s="1"/>
  <c r="C2437" i="1"/>
  <c r="Z2436" i="1"/>
  <c r="AA2436" i="1" s="1"/>
  <c r="AH2436" i="1" s="1"/>
  <c r="AB2441" i="1"/>
  <c r="O2414" i="1" l="1"/>
  <c r="G2415" i="1"/>
  <c r="F2415" i="1" s="1"/>
  <c r="O2415" i="1" s="1"/>
  <c r="AC2415" i="1"/>
  <c r="AE2415" i="1" s="1"/>
  <c r="P2416" i="1"/>
  <c r="M2416" i="1"/>
  <c r="N2416" i="1" s="1"/>
  <c r="L2417" i="1"/>
  <c r="Q2411" i="1"/>
  <c r="R2410" i="1"/>
  <c r="T2408" i="1"/>
  <c r="AF2408" i="1" s="1"/>
  <c r="S2409" i="1"/>
  <c r="A2439" i="1"/>
  <c r="X2438" i="1"/>
  <c r="K2438" i="1"/>
  <c r="AB2442" i="1"/>
  <c r="Y2437" i="1"/>
  <c r="C2438" i="1"/>
  <c r="Z2437" i="1"/>
  <c r="AA2437" i="1" s="1"/>
  <c r="AH2437" i="1" s="1"/>
  <c r="AJ2438" i="1"/>
  <c r="I2438" i="1"/>
  <c r="H2438" i="1" s="1"/>
  <c r="J2415" i="1" l="1"/>
  <c r="L2418" i="1"/>
  <c r="P2417" i="1"/>
  <c r="M2417" i="1"/>
  <c r="N2417" i="1" s="1"/>
  <c r="T2409" i="1"/>
  <c r="AF2409" i="1" s="1"/>
  <c r="S2410" i="1"/>
  <c r="G2416" i="1"/>
  <c r="F2416" i="1" s="1"/>
  <c r="O2416" i="1" s="1"/>
  <c r="AC2416" i="1"/>
  <c r="AE2416" i="1" s="1"/>
  <c r="Q2412" i="1"/>
  <c r="R2411" i="1"/>
  <c r="I2439" i="1"/>
  <c r="H2439" i="1" s="1"/>
  <c r="Z2438" i="1"/>
  <c r="AA2438" i="1" s="1"/>
  <c r="AH2438" i="1" s="1"/>
  <c r="C2439" i="1"/>
  <c r="AJ2439" i="1"/>
  <c r="Y2438" i="1"/>
  <c r="AB2443" i="1"/>
  <c r="A2440" i="1"/>
  <c r="X2439" i="1"/>
  <c r="K2439" i="1"/>
  <c r="J2416" i="1" l="1"/>
  <c r="T2410" i="1"/>
  <c r="AF2410" i="1" s="1"/>
  <c r="S2411" i="1"/>
  <c r="G2417" i="1"/>
  <c r="F2417" i="1" s="1"/>
  <c r="O2417" i="1" s="1"/>
  <c r="AC2417" i="1"/>
  <c r="AE2417" i="1" s="1"/>
  <c r="Q2413" i="1"/>
  <c r="R2412" i="1"/>
  <c r="L2419" i="1"/>
  <c r="M2418" i="1"/>
  <c r="N2418" i="1" s="1"/>
  <c r="P2418" i="1"/>
  <c r="AB2444" i="1"/>
  <c r="X2440" i="1"/>
  <c r="K2440" i="1"/>
  <c r="A2441" i="1"/>
  <c r="Z2439" i="1"/>
  <c r="AA2439" i="1" s="1"/>
  <c r="AH2439" i="1" s="1"/>
  <c r="C2440" i="1"/>
  <c r="AJ2440" i="1"/>
  <c r="Y2439" i="1"/>
  <c r="I2440" i="1"/>
  <c r="H2440" i="1" s="1"/>
  <c r="J2417" i="1" l="1"/>
  <c r="Q2414" i="1"/>
  <c r="R2413" i="1"/>
  <c r="G2418" i="1"/>
  <c r="F2418" i="1" s="1"/>
  <c r="O2418" i="1" s="1"/>
  <c r="AC2418" i="1"/>
  <c r="AE2418" i="1" s="1"/>
  <c r="S2412" i="1"/>
  <c r="T2411" i="1"/>
  <c r="AF2411" i="1" s="1"/>
  <c r="M2419" i="1"/>
  <c r="N2419" i="1" s="1"/>
  <c r="P2419" i="1"/>
  <c r="L2420" i="1"/>
  <c r="I2441" i="1"/>
  <c r="H2441" i="1" s="1"/>
  <c r="Y2440" i="1"/>
  <c r="C2441" i="1"/>
  <c r="AJ2441" i="1"/>
  <c r="Z2440" i="1"/>
  <c r="AA2440" i="1" s="1"/>
  <c r="AH2440" i="1" s="1"/>
  <c r="A2442" i="1"/>
  <c r="X2441" i="1"/>
  <c r="K2441" i="1"/>
  <c r="AB2445" i="1"/>
  <c r="J2418" i="1" l="1"/>
  <c r="S2413" i="1"/>
  <c r="T2412" i="1"/>
  <c r="AF2412" i="1" s="1"/>
  <c r="L2421" i="1"/>
  <c r="M2420" i="1"/>
  <c r="N2420" i="1" s="1"/>
  <c r="P2420" i="1"/>
  <c r="AC2419" i="1"/>
  <c r="AE2419" i="1" s="1"/>
  <c r="G2419" i="1"/>
  <c r="F2419" i="1" s="1"/>
  <c r="J2419" i="1" s="1"/>
  <c r="Q2415" i="1"/>
  <c r="R2414" i="1"/>
  <c r="K2442" i="1"/>
  <c r="A2443" i="1"/>
  <c r="X2442" i="1"/>
  <c r="Y2441" i="1"/>
  <c r="C2442" i="1"/>
  <c r="AJ2442" i="1"/>
  <c r="Z2441" i="1"/>
  <c r="AA2441" i="1" s="1"/>
  <c r="AH2441" i="1" s="1"/>
  <c r="I2442" i="1"/>
  <c r="H2442" i="1" s="1"/>
  <c r="AB2446" i="1"/>
  <c r="O2419" i="1" l="1"/>
  <c r="AC2420" i="1"/>
  <c r="AE2420" i="1" s="1"/>
  <c r="G2420" i="1"/>
  <c r="F2420" i="1" s="1"/>
  <c r="O2420" i="1" s="1"/>
  <c r="L2422" i="1"/>
  <c r="M2421" i="1"/>
  <c r="N2421" i="1" s="1"/>
  <c r="P2421" i="1"/>
  <c r="Q2416" i="1"/>
  <c r="R2415" i="1"/>
  <c r="T2413" i="1"/>
  <c r="AF2413" i="1" s="1"/>
  <c r="S2414" i="1"/>
  <c r="AB2447" i="1"/>
  <c r="AJ2443" i="1"/>
  <c r="Z2442" i="1"/>
  <c r="AA2442" i="1" s="1"/>
  <c r="AH2442" i="1" s="1"/>
  <c r="I2443" i="1"/>
  <c r="H2443" i="1" s="1"/>
  <c r="Y2442" i="1"/>
  <c r="C2443" i="1"/>
  <c r="K2443" i="1"/>
  <c r="X2443" i="1"/>
  <c r="A2444" i="1"/>
  <c r="J2420" i="1" l="1"/>
  <c r="AC2421" i="1"/>
  <c r="AE2421" i="1" s="1"/>
  <c r="G2421" i="1"/>
  <c r="F2421" i="1" s="1"/>
  <c r="O2421" i="1" s="1"/>
  <c r="S2415" i="1"/>
  <c r="T2414" i="1"/>
  <c r="AF2414" i="1" s="1"/>
  <c r="M2422" i="1"/>
  <c r="N2422" i="1" s="1"/>
  <c r="P2422" i="1"/>
  <c r="L2423" i="1"/>
  <c r="Q2417" i="1"/>
  <c r="R2416" i="1"/>
  <c r="K2444" i="1"/>
  <c r="A2445" i="1"/>
  <c r="X2444" i="1"/>
  <c r="AB2448" i="1"/>
  <c r="Z2443" i="1"/>
  <c r="AA2443" i="1" s="1"/>
  <c r="AH2443" i="1" s="1"/>
  <c r="AJ2444" i="1"/>
  <c r="I2444" i="1"/>
  <c r="H2444" i="1" s="1"/>
  <c r="Y2443" i="1"/>
  <c r="C2444" i="1"/>
  <c r="J2421" i="1" l="1"/>
  <c r="AC2422" i="1"/>
  <c r="AE2422" i="1" s="1"/>
  <c r="G2422" i="1"/>
  <c r="F2422" i="1" s="1"/>
  <c r="O2422" i="1" s="1"/>
  <c r="Q2418" i="1"/>
  <c r="R2417" i="1"/>
  <c r="T2415" i="1"/>
  <c r="AF2415" i="1" s="1"/>
  <c r="S2416" i="1"/>
  <c r="M2423" i="1"/>
  <c r="N2423" i="1" s="1"/>
  <c r="P2423" i="1"/>
  <c r="L2424" i="1"/>
  <c r="X2445" i="1"/>
  <c r="K2445" i="1"/>
  <c r="A2446" i="1"/>
  <c r="AB2449" i="1"/>
  <c r="Y2444" i="1"/>
  <c r="Z2444" i="1"/>
  <c r="AA2444" i="1" s="1"/>
  <c r="AH2444" i="1" s="1"/>
  <c r="AJ2445" i="1"/>
  <c r="I2445" i="1"/>
  <c r="H2445" i="1" s="1"/>
  <c r="C2445" i="1"/>
  <c r="J2422" i="1" l="1"/>
  <c r="T2416" i="1"/>
  <c r="AF2416" i="1" s="1"/>
  <c r="S2417" i="1"/>
  <c r="M2424" i="1"/>
  <c r="N2424" i="1" s="1"/>
  <c r="P2424" i="1"/>
  <c r="L2425" i="1"/>
  <c r="Q2419" i="1"/>
  <c r="R2418" i="1"/>
  <c r="G2423" i="1"/>
  <c r="F2423" i="1" s="1"/>
  <c r="J2423" i="1" s="1"/>
  <c r="AC2423" i="1"/>
  <c r="AE2423" i="1" s="1"/>
  <c r="AB2450" i="1"/>
  <c r="Y2445" i="1"/>
  <c r="C2446" i="1"/>
  <c r="Z2445" i="1"/>
  <c r="AA2445" i="1" s="1"/>
  <c r="AH2445" i="1" s="1"/>
  <c r="AJ2446" i="1"/>
  <c r="I2446" i="1"/>
  <c r="H2446" i="1" s="1"/>
  <c r="A2447" i="1"/>
  <c r="K2446" i="1"/>
  <c r="X2446" i="1"/>
  <c r="O2423" i="1" l="1"/>
  <c r="L2426" i="1"/>
  <c r="P2425" i="1"/>
  <c r="M2425" i="1"/>
  <c r="N2425" i="1" s="1"/>
  <c r="AC2424" i="1"/>
  <c r="AE2424" i="1" s="1"/>
  <c r="G2424" i="1"/>
  <c r="F2424" i="1" s="1"/>
  <c r="O2424" i="1" s="1"/>
  <c r="S2418" i="1"/>
  <c r="T2417" i="1"/>
  <c r="AF2417" i="1" s="1"/>
  <c r="Q2420" i="1"/>
  <c r="R2419" i="1"/>
  <c r="AB2451" i="1"/>
  <c r="C2447" i="1"/>
  <c r="Z2446" i="1"/>
  <c r="AA2446" i="1" s="1"/>
  <c r="AH2446" i="1" s="1"/>
  <c r="AJ2447" i="1"/>
  <c r="I2447" i="1"/>
  <c r="H2447" i="1" s="1"/>
  <c r="Y2446" i="1"/>
  <c r="X2447" i="1"/>
  <c r="K2447" i="1"/>
  <c r="A2448" i="1"/>
  <c r="J2424" i="1" l="1"/>
  <c r="AC2425" i="1"/>
  <c r="AE2425" i="1" s="1"/>
  <c r="G2425" i="1"/>
  <c r="F2425" i="1" s="1"/>
  <c r="O2425" i="1" s="1"/>
  <c r="Q2421" i="1"/>
  <c r="R2420" i="1"/>
  <c r="L2427" i="1"/>
  <c r="M2426" i="1"/>
  <c r="N2426" i="1" s="1"/>
  <c r="P2426" i="1"/>
  <c r="T2418" i="1"/>
  <c r="AF2418" i="1" s="1"/>
  <c r="S2419" i="1"/>
  <c r="X2448" i="1"/>
  <c r="K2448" i="1"/>
  <c r="A2449" i="1"/>
  <c r="Z2447" i="1"/>
  <c r="AA2447" i="1" s="1"/>
  <c r="AH2447" i="1" s="1"/>
  <c r="C2448" i="1"/>
  <c r="AJ2448" i="1"/>
  <c r="Y2447" i="1"/>
  <c r="I2448" i="1"/>
  <c r="H2448" i="1" s="1"/>
  <c r="AB2452" i="1"/>
  <c r="J2425" i="1" l="1"/>
  <c r="L2428" i="1"/>
  <c r="P2427" i="1"/>
  <c r="M2427" i="1"/>
  <c r="N2427" i="1" s="1"/>
  <c r="T2419" i="1"/>
  <c r="AF2419" i="1" s="1"/>
  <c r="S2420" i="1"/>
  <c r="Q2422" i="1"/>
  <c r="R2421" i="1"/>
  <c r="G2426" i="1"/>
  <c r="F2426" i="1" s="1"/>
  <c r="O2426" i="1" s="1"/>
  <c r="AC2426" i="1"/>
  <c r="AE2426" i="1" s="1"/>
  <c r="AB2453" i="1"/>
  <c r="K2449" i="1"/>
  <c r="A2450" i="1"/>
  <c r="X2449" i="1"/>
  <c r="I2449" i="1"/>
  <c r="H2449" i="1" s="1"/>
  <c r="Y2448" i="1"/>
  <c r="C2449" i="1"/>
  <c r="AJ2449" i="1"/>
  <c r="Z2448" i="1"/>
  <c r="AA2448" i="1" s="1"/>
  <c r="AH2448" i="1" s="1"/>
  <c r="J2426" i="1" l="1"/>
  <c r="S2421" i="1"/>
  <c r="T2420" i="1"/>
  <c r="AF2420" i="1" s="1"/>
  <c r="G2427" i="1"/>
  <c r="F2427" i="1" s="1"/>
  <c r="O2427" i="1" s="1"/>
  <c r="AC2427" i="1"/>
  <c r="AE2427" i="1" s="1"/>
  <c r="Q2423" i="1"/>
  <c r="R2422" i="1"/>
  <c r="M2428" i="1"/>
  <c r="N2428" i="1" s="1"/>
  <c r="P2428" i="1"/>
  <c r="L2429" i="1"/>
  <c r="A2451" i="1"/>
  <c r="X2450" i="1"/>
  <c r="K2450" i="1"/>
  <c r="Y2449" i="1"/>
  <c r="I2450" i="1"/>
  <c r="H2450" i="1" s="1"/>
  <c r="Z2449" i="1"/>
  <c r="AA2449" i="1" s="1"/>
  <c r="AH2449" i="1" s="1"/>
  <c r="C2450" i="1"/>
  <c r="AJ2450" i="1"/>
  <c r="AB2454" i="1"/>
  <c r="J2427" i="1" l="1"/>
  <c r="Q2424" i="1"/>
  <c r="R2423" i="1"/>
  <c r="P2429" i="1"/>
  <c r="M2429" i="1"/>
  <c r="N2429" i="1" s="1"/>
  <c r="L2430" i="1"/>
  <c r="G2428" i="1"/>
  <c r="F2428" i="1" s="1"/>
  <c r="J2428" i="1" s="1"/>
  <c r="AC2428" i="1"/>
  <c r="AE2428" i="1" s="1"/>
  <c r="T2421" i="1"/>
  <c r="AF2421" i="1" s="1"/>
  <c r="S2422" i="1"/>
  <c r="AB2455" i="1"/>
  <c r="AJ2451" i="1"/>
  <c r="Z2450" i="1"/>
  <c r="AA2450" i="1" s="1"/>
  <c r="AH2450" i="1" s="1"/>
  <c r="I2451" i="1"/>
  <c r="H2451" i="1" s="1"/>
  <c r="C2451" i="1"/>
  <c r="Y2450" i="1"/>
  <c r="A2452" i="1"/>
  <c r="X2451" i="1"/>
  <c r="K2451" i="1"/>
  <c r="O2428" i="1" l="1"/>
  <c r="P2430" i="1"/>
  <c r="L2431" i="1"/>
  <c r="M2430" i="1"/>
  <c r="N2430" i="1" s="1"/>
  <c r="G2429" i="1"/>
  <c r="F2429" i="1" s="1"/>
  <c r="J2429" i="1" s="1"/>
  <c r="AC2429" i="1"/>
  <c r="AE2429" i="1" s="1"/>
  <c r="S2423" i="1"/>
  <c r="T2422" i="1"/>
  <c r="AF2422" i="1" s="1"/>
  <c r="Q2425" i="1"/>
  <c r="R2424" i="1"/>
  <c r="K2452" i="1"/>
  <c r="X2452" i="1"/>
  <c r="A2453" i="1"/>
  <c r="Z2451" i="1"/>
  <c r="AA2451" i="1" s="1"/>
  <c r="AH2451" i="1" s="1"/>
  <c r="C2452" i="1"/>
  <c r="AJ2452" i="1"/>
  <c r="Y2451" i="1"/>
  <c r="I2452" i="1"/>
  <c r="H2452" i="1" s="1"/>
  <c r="AB2456" i="1"/>
  <c r="O2429" i="1" l="1"/>
  <c r="AC2430" i="1"/>
  <c r="AE2430" i="1" s="1"/>
  <c r="G2430" i="1"/>
  <c r="F2430" i="1" s="1"/>
  <c r="O2430" i="1" s="1"/>
  <c r="Q2426" i="1"/>
  <c r="R2425" i="1"/>
  <c r="M2431" i="1"/>
  <c r="N2431" i="1" s="1"/>
  <c r="P2431" i="1"/>
  <c r="L2432" i="1"/>
  <c r="T2423" i="1"/>
  <c r="AF2423" i="1" s="1"/>
  <c r="S2424" i="1"/>
  <c r="AB2457" i="1"/>
  <c r="I2453" i="1"/>
  <c r="H2453" i="1" s="1"/>
  <c r="Y2452" i="1"/>
  <c r="C2453" i="1"/>
  <c r="AJ2453" i="1"/>
  <c r="Z2452" i="1"/>
  <c r="AA2452" i="1" s="1"/>
  <c r="AH2452" i="1" s="1"/>
  <c r="K2453" i="1"/>
  <c r="A2454" i="1"/>
  <c r="X2453" i="1"/>
  <c r="J2430" i="1" l="1"/>
  <c r="T2424" i="1"/>
  <c r="AF2424" i="1" s="1"/>
  <c r="S2425" i="1"/>
  <c r="Q2427" i="1"/>
  <c r="R2426" i="1"/>
  <c r="L2433" i="1"/>
  <c r="P2432" i="1"/>
  <c r="M2432" i="1"/>
  <c r="N2432" i="1" s="1"/>
  <c r="AC2431" i="1"/>
  <c r="AE2431" i="1" s="1"/>
  <c r="G2431" i="1"/>
  <c r="F2431" i="1" s="1"/>
  <c r="O2431" i="1" s="1"/>
  <c r="Y2453" i="1"/>
  <c r="C2454" i="1"/>
  <c r="Z2453" i="1"/>
  <c r="AA2453" i="1" s="1"/>
  <c r="AH2453" i="1" s="1"/>
  <c r="AJ2454" i="1"/>
  <c r="I2454" i="1"/>
  <c r="H2454" i="1" s="1"/>
  <c r="A2455" i="1"/>
  <c r="K2454" i="1"/>
  <c r="X2454" i="1"/>
  <c r="AB2458" i="1"/>
  <c r="J2431" i="1" l="1"/>
  <c r="L2434" i="1"/>
  <c r="M2433" i="1"/>
  <c r="N2433" i="1" s="1"/>
  <c r="P2433" i="1"/>
  <c r="Q2428" i="1"/>
  <c r="R2427" i="1"/>
  <c r="AC2432" i="1"/>
  <c r="AE2432" i="1" s="1"/>
  <c r="G2432" i="1"/>
  <c r="F2432" i="1" s="1"/>
  <c r="J2432" i="1" s="1"/>
  <c r="T2425" i="1"/>
  <c r="AF2425" i="1" s="1"/>
  <c r="S2426" i="1"/>
  <c r="AB2459" i="1"/>
  <c r="A2456" i="1"/>
  <c r="X2455" i="1"/>
  <c r="K2455" i="1"/>
  <c r="AJ2455" i="1"/>
  <c r="Z2454" i="1"/>
  <c r="AA2454" i="1" s="1"/>
  <c r="AH2454" i="1" s="1"/>
  <c r="I2455" i="1"/>
  <c r="H2455" i="1" s="1"/>
  <c r="C2455" i="1"/>
  <c r="Y2454" i="1"/>
  <c r="T2426" i="1" l="1"/>
  <c r="AF2426" i="1" s="1"/>
  <c r="S2427" i="1"/>
  <c r="G2433" i="1"/>
  <c r="F2433" i="1" s="1"/>
  <c r="O2433" i="1" s="1"/>
  <c r="P2434" i="1" s="1"/>
  <c r="AC2433" i="1"/>
  <c r="AE2433" i="1" s="1"/>
  <c r="M2434" i="1"/>
  <c r="N2434" i="1" s="1"/>
  <c r="L2435" i="1"/>
  <c r="O2432" i="1"/>
  <c r="Q2429" i="1"/>
  <c r="R2428" i="1"/>
  <c r="X2456" i="1"/>
  <c r="A2457" i="1"/>
  <c r="K2456" i="1"/>
  <c r="AB2460" i="1"/>
  <c r="Z2455" i="1"/>
  <c r="AA2455" i="1" s="1"/>
  <c r="AH2455" i="1" s="1"/>
  <c r="AJ2456" i="1"/>
  <c r="I2456" i="1"/>
  <c r="H2456" i="1" s="1"/>
  <c r="Y2455" i="1"/>
  <c r="C2456" i="1"/>
  <c r="J2433" i="1" l="1"/>
  <c r="L2436" i="1"/>
  <c r="M2435" i="1"/>
  <c r="N2435" i="1" s="1"/>
  <c r="AC2434" i="1"/>
  <c r="AE2434" i="1" s="1"/>
  <c r="G2434" i="1"/>
  <c r="F2434" i="1" s="1"/>
  <c r="O2434" i="1" s="1"/>
  <c r="Q2430" i="1"/>
  <c r="R2429" i="1"/>
  <c r="T2427" i="1"/>
  <c r="AF2427" i="1" s="1"/>
  <c r="S2428" i="1"/>
  <c r="AB2461" i="1"/>
  <c r="P2435" i="1"/>
  <c r="P2436" i="1" s="1"/>
  <c r="A2458" i="1"/>
  <c r="X2457" i="1"/>
  <c r="K2457" i="1"/>
  <c r="Y2456" i="1"/>
  <c r="C2457" i="1"/>
  <c r="AJ2457" i="1"/>
  <c r="I2457" i="1"/>
  <c r="H2457" i="1" s="1"/>
  <c r="Z2456" i="1"/>
  <c r="AA2456" i="1" s="1"/>
  <c r="AH2456" i="1" s="1"/>
  <c r="Q2431" i="1" l="1"/>
  <c r="R2430" i="1"/>
  <c r="AC2435" i="1"/>
  <c r="AE2435" i="1" s="1"/>
  <c r="G2435" i="1"/>
  <c r="F2435" i="1" s="1"/>
  <c r="O2435" i="1" s="1"/>
  <c r="J2434" i="1"/>
  <c r="T2428" i="1"/>
  <c r="AF2428" i="1" s="1"/>
  <c r="S2429" i="1"/>
  <c r="M2436" i="1"/>
  <c r="N2436" i="1" s="1"/>
  <c r="L2437" i="1"/>
  <c r="AB2462" i="1"/>
  <c r="X2458" i="1"/>
  <c r="A2459" i="1"/>
  <c r="K2458" i="1"/>
  <c r="Y2457" i="1"/>
  <c r="AJ2458" i="1"/>
  <c r="I2458" i="1"/>
  <c r="H2458" i="1" s="1"/>
  <c r="Z2457" i="1"/>
  <c r="AA2457" i="1" s="1"/>
  <c r="AH2457" i="1" s="1"/>
  <c r="C2458" i="1"/>
  <c r="J2435" i="1" l="1"/>
  <c r="M2437" i="1"/>
  <c r="N2437" i="1" s="1"/>
  <c r="L2438" i="1"/>
  <c r="AC2436" i="1"/>
  <c r="AE2436" i="1" s="1"/>
  <c r="G2436" i="1"/>
  <c r="F2436" i="1" s="1"/>
  <c r="J2436" i="1" s="1"/>
  <c r="P2437" i="1"/>
  <c r="T2429" i="1"/>
  <c r="AF2429" i="1" s="1"/>
  <c r="S2430" i="1"/>
  <c r="Q2432" i="1"/>
  <c r="R2431" i="1"/>
  <c r="AB2463" i="1"/>
  <c r="A2460" i="1"/>
  <c r="X2459" i="1"/>
  <c r="K2459" i="1"/>
  <c r="I2459" i="1"/>
  <c r="H2459" i="1" s="1"/>
  <c r="Z2458" i="1"/>
  <c r="AA2458" i="1" s="1"/>
  <c r="AH2458" i="1" s="1"/>
  <c r="C2459" i="1"/>
  <c r="Y2458" i="1"/>
  <c r="AJ2459" i="1"/>
  <c r="O2436" i="1" l="1"/>
  <c r="Q2433" i="1"/>
  <c r="R2432" i="1"/>
  <c r="L2439" i="1"/>
  <c r="P2438" i="1"/>
  <c r="M2438" i="1"/>
  <c r="N2438" i="1" s="1"/>
  <c r="G2437" i="1"/>
  <c r="F2437" i="1" s="1"/>
  <c r="O2437" i="1" s="1"/>
  <c r="AC2437" i="1"/>
  <c r="AE2437" i="1" s="1"/>
  <c r="S2431" i="1"/>
  <c r="T2430" i="1"/>
  <c r="AF2430" i="1" s="1"/>
  <c r="Z2459" i="1"/>
  <c r="AA2459" i="1" s="1"/>
  <c r="AH2459" i="1" s="1"/>
  <c r="C2460" i="1"/>
  <c r="AJ2460" i="1"/>
  <c r="Y2459" i="1"/>
  <c r="I2460" i="1"/>
  <c r="H2460" i="1" s="1"/>
  <c r="K2460" i="1"/>
  <c r="X2460" i="1"/>
  <c r="A2461" i="1"/>
  <c r="AB2464" i="1"/>
  <c r="AC2438" i="1" l="1"/>
  <c r="AE2438" i="1" s="1"/>
  <c r="G2438" i="1"/>
  <c r="F2438" i="1" s="1"/>
  <c r="O2438" i="1" s="1"/>
  <c r="T2431" i="1"/>
  <c r="AF2431" i="1" s="1"/>
  <c r="S2432" i="1"/>
  <c r="P2439" i="1"/>
  <c r="L2440" i="1"/>
  <c r="M2439" i="1"/>
  <c r="N2439" i="1" s="1"/>
  <c r="R2433" i="1"/>
  <c r="Q2434" i="1"/>
  <c r="J2437" i="1"/>
  <c r="AB2465" i="1"/>
  <c r="K2461" i="1"/>
  <c r="X2461" i="1"/>
  <c r="A2462" i="1"/>
  <c r="AJ2461" i="1"/>
  <c r="Y2460" i="1"/>
  <c r="I2461" i="1"/>
  <c r="H2461" i="1" s="1"/>
  <c r="Z2460" i="1"/>
  <c r="AA2460" i="1" s="1"/>
  <c r="AH2460" i="1" s="1"/>
  <c r="C2461" i="1"/>
  <c r="J2438" i="1" l="1"/>
  <c r="Q2435" i="1"/>
  <c r="R2434" i="1"/>
  <c r="T2432" i="1"/>
  <c r="AF2432" i="1" s="1"/>
  <c r="S2433" i="1"/>
  <c r="AC2439" i="1"/>
  <c r="AE2439" i="1" s="1"/>
  <c r="G2439" i="1"/>
  <c r="F2439" i="1" s="1"/>
  <c r="O2439" i="1" s="1"/>
  <c r="M2440" i="1"/>
  <c r="N2440" i="1" s="1"/>
  <c r="P2440" i="1"/>
  <c r="L2441" i="1"/>
  <c r="X2462" i="1"/>
  <c r="A2463" i="1"/>
  <c r="K2462" i="1"/>
  <c r="AB2466" i="1"/>
  <c r="C2462" i="1"/>
  <c r="Z2461" i="1"/>
  <c r="AA2461" i="1" s="1"/>
  <c r="AH2461" i="1" s="1"/>
  <c r="AJ2462" i="1"/>
  <c r="I2462" i="1"/>
  <c r="H2462" i="1" s="1"/>
  <c r="Y2461" i="1"/>
  <c r="J2439" i="1" l="1"/>
  <c r="M2441" i="1"/>
  <c r="N2441" i="1" s="1"/>
  <c r="P2441" i="1"/>
  <c r="L2442" i="1"/>
  <c r="T2433" i="1"/>
  <c r="S2434" i="1"/>
  <c r="G2440" i="1"/>
  <c r="F2440" i="1" s="1"/>
  <c r="J2440" i="1" s="1"/>
  <c r="AC2440" i="1"/>
  <c r="AE2440" i="1" s="1"/>
  <c r="Q2436" i="1"/>
  <c r="R2435" i="1"/>
  <c r="X2463" i="1"/>
  <c r="K2463" i="1"/>
  <c r="A2464" i="1"/>
  <c r="Z2462" i="1"/>
  <c r="AA2462" i="1" s="1"/>
  <c r="AH2462" i="1" s="1"/>
  <c r="I2463" i="1"/>
  <c r="H2463" i="1" s="1"/>
  <c r="Y2462" i="1"/>
  <c r="C2463" i="1"/>
  <c r="AJ2463" i="1"/>
  <c r="AB2467" i="1"/>
  <c r="O2440" i="1" l="1"/>
  <c r="AF2433" i="1"/>
  <c r="AA2433" i="1"/>
  <c r="M2442" i="1"/>
  <c r="N2442" i="1" s="1"/>
  <c r="L2443" i="1"/>
  <c r="P2442" i="1"/>
  <c r="Q2437" i="1"/>
  <c r="R2436" i="1"/>
  <c r="G2441" i="1"/>
  <c r="F2441" i="1" s="1"/>
  <c r="J2441" i="1" s="1"/>
  <c r="AC2441" i="1"/>
  <c r="AE2441" i="1" s="1"/>
  <c r="T2434" i="1"/>
  <c r="AF2434" i="1" s="1"/>
  <c r="S2435" i="1"/>
  <c r="Y2463" i="1"/>
  <c r="C2464" i="1"/>
  <c r="AJ2464" i="1"/>
  <c r="I2464" i="1"/>
  <c r="H2464" i="1" s="1"/>
  <c r="Z2463" i="1"/>
  <c r="AB2468" i="1"/>
  <c r="X2464" i="1"/>
  <c r="A2465" i="1"/>
  <c r="K2464" i="1"/>
  <c r="AH2433" i="1" l="1"/>
  <c r="M2443" i="1"/>
  <c r="N2443" i="1" s="1"/>
  <c r="L2444" i="1"/>
  <c r="P2443" i="1"/>
  <c r="G2442" i="1"/>
  <c r="F2442" i="1" s="1"/>
  <c r="O2442" i="1" s="1"/>
  <c r="AC2442" i="1"/>
  <c r="AE2442" i="1" s="1"/>
  <c r="O2441" i="1"/>
  <c r="Q2438" i="1"/>
  <c r="R2437" i="1"/>
  <c r="T2435" i="1"/>
  <c r="AF2435" i="1" s="1"/>
  <c r="S2436" i="1"/>
  <c r="A2466" i="1"/>
  <c r="X2465" i="1"/>
  <c r="K2465" i="1"/>
  <c r="AB2469" i="1"/>
  <c r="I2465" i="1"/>
  <c r="H2465" i="1" s="1"/>
  <c r="Z2464" i="1"/>
  <c r="AA2464" i="1" s="1"/>
  <c r="AH2464" i="1" s="1"/>
  <c r="C2465" i="1"/>
  <c r="AJ2465" i="1"/>
  <c r="Y2464" i="1"/>
  <c r="J2442" i="1" l="1"/>
  <c r="T2436" i="1"/>
  <c r="AF2436" i="1" s="1"/>
  <c r="S2437" i="1"/>
  <c r="Q2439" i="1"/>
  <c r="R2438" i="1"/>
  <c r="P2444" i="1"/>
  <c r="M2444" i="1"/>
  <c r="N2444" i="1" s="1"/>
  <c r="L2445" i="1"/>
  <c r="G2443" i="1"/>
  <c r="F2443" i="1" s="1"/>
  <c r="J2443" i="1" s="1"/>
  <c r="AC2443" i="1"/>
  <c r="AE2443" i="1" s="1"/>
  <c r="AB2470" i="1"/>
  <c r="Z2465" i="1"/>
  <c r="AA2465" i="1" s="1"/>
  <c r="AH2465" i="1" s="1"/>
  <c r="AJ2466" i="1"/>
  <c r="I2466" i="1"/>
  <c r="H2466" i="1" s="1"/>
  <c r="Y2465" i="1"/>
  <c r="C2466" i="1"/>
  <c r="K2466" i="1"/>
  <c r="X2466" i="1"/>
  <c r="A2467" i="1"/>
  <c r="Q2440" i="1" l="1"/>
  <c r="R2439" i="1"/>
  <c r="P2445" i="1"/>
  <c r="L2446" i="1"/>
  <c r="M2445" i="1"/>
  <c r="N2445" i="1" s="1"/>
  <c r="T2437" i="1"/>
  <c r="AF2437" i="1" s="1"/>
  <c r="S2438" i="1"/>
  <c r="G2444" i="1"/>
  <c r="F2444" i="1" s="1"/>
  <c r="J2444" i="1" s="1"/>
  <c r="AC2444" i="1"/>
  <c r="AE2444" i="1" s="1"/>
  <c r="O2443" i="1"/>
  <c r="K2467" i="1"/>
  <c r="A2468" i="1"/>
  <c r="X2467" i="1"/>
  <c r="Y2466" i="1"/>
  <c r="C2467" i="1"/>
  <c r="AJ2467" i="1"/>
  <c r="Z2466" i="1"/>
  <c r="AA2466" i="1" s="1"/>
  <c r="AH2466" i="1" s="1"/>
  <c r="I2467" i="1"/>
  <c r="H2467" i="1" s="1"/>
  <c r="AB2471" i="1"/>
  <c r="O2444" i="1" l="1"/>
  <c r="AC2445" i="1"/>
  <c r="AE2445" i="1" s="1"/>
  <c r="G2445" i="1"/>
  <c r="F2445" i="1" s="1"/>
  <c r="O2445" i="1" s="1"/>
  <c r="L2447" i="1"/>
  <c r="P2446" i="1"/>
  <c r="M2446" i="1"/>
  <c r="N2446" i="1" s="1"/>
  <c r="T2438" i="1"/>
  <c r="AF2438" i="1" s="1"/>
  <c r="S2439" i="1"/>
  <c r="Q2441" i="1"/>
  <c r="R2440" i="1"/>
  <c r="K2468" i="1"/>
  <c r="A2469" i="1"/>
  <c r="X2468" i="1"/>
  <c r="AB2472" i="1"/>
  <c r="Y2467" i="1"/>
  <c r="I2468" i="1"/>
  <c r="H2468" i="1" s="1"/>
  <c r="Z2467" i="1"/>
  <c r="AA2467" i="1" s="1"/>
  <c r="AH2467" i="1" s="1"/>
  <c r="C2468" i="1"/>
  <c r="AJ2468" i="1"/>
  <c r="J2445" i="1" l="1"/>
  <c r="Q2442" i="1"/>
  <c r="R2441" i="1"/>
  <c r="L2448" i="1"/>
  <c r="M2447" i="1"/>
  <c r="N2447" i="1" s="1"/>
  <c r="P2447" i="1"/>
  <c r="S2440" i="1"/>
  <c r="T2439" i="1"/>
  <c r="AF2439" i="1" s="1"/>
  <c r="G2446" i="1"/>
  <c r="F2446" i="1" s="1"/>
  <c r="J2446" i="1" s="1"/>
  <c r="AC2446" i="1"/>
  <c r="AE2446" i="1" s="1"/>
  <c r="AB2473" i="1"/>
  <c r="C2469" i="1"/>
  <c r="Z2468" i="1"/>
  <c r="AA2468" i="1" s="1"/>
  <c r="AH2468" i="1" s="1"/>
  <c r="AJ2469" i="1"/>
  <c r="I2469" i="1"/>
  <c r="H2469" i="1" s="1"/>
  <c r="Y2468" i="1"/>
  <c r="A2470" i="1"/>
  <c r="K2469" i="1"/>
  <c r="X2469" i="1"/>
  <c r="O2446" i="1" l="1"/>
  <c r="AC2447" i="1"/>
  <c r="AE2447" i="1" s="1"/>
  <c r="G2447" i="1"/>
  <c r="F2447" i="1" s="1"/>
  <c r="O2447" i="1" s="1"/>
  <c r="M2448" i="1"/>
  <c r="N2448" i="1" s="1"/>
  <c r="L2449" i="1"/>
  <c r="P2448" i="1"/>
  <c r="T2440" i="1"/>
  <c r="AF2440" i="1" s="1"/>
  <c r="S2441" i="1"/>
  <c r="Q2443" i="1"/>
  <c r="R2442" i="1"/>
  <c r="Z2469" i="1"/>
  <c r="AA2469" i="1" s="1"/>
  <c r="AH2469" i="1" s="1"/>
  <c r="I2470" i="1"/>
  <c r="H2470" i="1" s="1"/>
  <c r="Y2469" i="1"/>
  <c r="C2470" i="1"/>
  <c r="AJ2470" i="1"/>
  <c r="AB2474" i="1"/>
  <c r="X2470" i="1"/>
  <c r="K2470" i="1"/>
  <c r="A2471" i="1"/>
  <c r="J2447" i="1" l="1"/>
  <c r="P2449" i="1"/>
  <c r="L2450" i="1"/>
  <c r="M2449" i="1"/>
  <c r="N2449" i="1" s="1"/>
  <c r="AC2448" i="1"/>
  <c r="AE2448" i="1" s="1"/>
  <c r="G2448" i="1"/>
  <c r="F2448" i="1" s="1"/>
  <c r="O2448" i="1" s="1"/>
  <c r="T2441" i="1"/>
  <c r="AF2441" i="1" s="1"/>
  <c r="S2442" i="1"/>
  <c r="Q2444" i="1"/>
  <c r="R2443" i="1"/>
  <c r="I2471" i="1"/>
  <c r="H2471" i="1" s="1"/>
  <c r="Y2470" i="1"/>
  <c r="C2471" i="1"/>
  <c r="AJ2471" i="1"/>
  <c r="Z2470" i="1"/>
  <c r="AA2470" i="1" s="1"/>
  <c r="AH2470" i="1" s="1"/>
  <c r="AB2475" i="1"/>
  <c r="X2471" i="1"/>
  <c r="K2471" i="1"/>
  <c r="A2472" i="1"/>
  <c r="J2448" i="1" l="1"/>
  <c r="Q2445" i="1"/>
  <c r="R2444" i="1"/>
  <c r="G2449" i="1"/>
  <c r="F2449" i="1" s="1"/>
  <c r="J2449" i="1" s="1"/>
  <c r="AC2449" i="1"/>
  <c r="AE2449" i="1" s="1"/>
  <c r="T2442" i="1"/>
  <c r="AF2442" i="1" s="1"/>
  <c r="S2443" i="1"/>
  <c r="M2450" i="1"/>
  <c r="N2450" i="1" s="1"/>
  <c r="P2450" i="1"/>
  <c r="L2451" i="1"/>
  <c r="Y2471" i="1"/>
  <c r="C2472" i="1"/>
  <c r="AJ2472" i="1"/>
  <c r="Z2471" i="1"/>
  <c r="AA2471" i="1" s="1"/>
  <c r="AH2471" i="1" s="1"/>
  <c r="I2472" i="1"/>
  <c r="H2472" i="1" s="1"/>
  <c r="K2472" i="1"/>
  <c r="A2473" i="1"/>
  <c r="X2472" i="1"/>
  <c r="AB2476" i="1"/>
  <c r="O2449" i="1" l="1"/>
  <c r="M2451" i="1"/>
  <c r="N2451" i="1" s="1"/>
  <c r="L2452" i="1"/>
  <c r="P2451" i="1"/>
  <c r="AC2450" i="1"/>
  <c r="AE2450" i="1" s="1"/>
  <c r="G2450" i="1"/>
  <c r="F2450" i="1" s="1"/>
  <c r="J2450" i="1" s="1"/>
  <c r="Q2446" i="1"/>
  <c r="R2445" i="1"/>
  <c r="S2444" i="1"/>
  <c r="T2443" i="1"/>
  <c r="AF2443" i="1" s="1"/>
  <c r="AJ2473" i="1"/>
  <c r="Z2472" i="1"/>
  <c r="AA2472" i="1" s="1"/>
  <c r="AH2472" i="1" s="1"/>
  <c r="I2473" i="1"/>
  <c r="H2473" i="1" s="1"/>
  <c r="C2473" i="1"/>
  <c r="Y2472" i="1"/>
  <c r="X2473" i="1"/>
  <c r="K2473" i="1"/>
  <c r="A2474" i="1"/>
  <c r="AB2477" i="1"/>
  <c r="O2450" i="1" l="1"/>
  <c r="S2445" i="1"/>
  <c r="T2444" i="1"/>
  <c r="AF2444" i="1" s="1"/>
  <c r="P2452" i="1"/>
  <c r="L2453" i="1"/>
  <c r="M2452" i="1"/>
  <c r="N2452" i="1" s="1"/>
  <c r="G2451" i="1"/>
  <c r="AC2451" i="1"/>
  <c r="AE2451" i="1" s="1"/>
  <c r="Q2447" i="1"/>
  <c r="R2446" i="1"/>
  <c r="X2474" i="1"/>
  <c r="K2474" i="1"/>
  <c r="A2475" i="1"/>
  <c r="AB2478" i="1"/>
  <c r="Z2473" i="1"/>
  <c r="AA2473" i="1" s="1"/>
  <c r="AH2473" i="1" s="1"/>
  <c r="AJ2474" i="1"/>
  <c r="I2474" i="1"/>
  <c r="H2474" i="1" s="1"/>
  <c r="Y2473" i="1"/>
  <c r="C2474" i="1"/>
  <c r="M2453" i="1" l="1"/>
  <c r="N2453" i="1" s="1"/>
  <c r="P2453" i="1"/>
  <c r="L2454" i="1"/>
  <c r="Q2448" i="1"/>
  <c r="R2447" i="1"/>
  <c r="F2451" i="1"/>
  <c r="O2451" i="1" s="1"/>
  <c r="T2445" i="1"/>
  <c r="AF2445" i="1" s="1"/>
  <c r="S2446" i="1"/>
  <c r="AC2452" i="1"/>
  <c r="AE2452" i="1" s="1"/>
  <c r="G2452" i="1"/>
  <c r="C2475" i="1"/>
  <c r="Y2474" i="1"/>
  <c r="AJ2475" i="1"/>
  <c r="I2475" i="1"/>
  <c r="H2475" i="1" s="1"/>
  <c r="Z2474" i="1"/>
  <c r="AA2474" i="1" s="1"/>
  <c r="AH2474" i="1" s="1"/>
  <c r="K2475" i="1"/>
  <c r="A2476" i="1"/>
  <c r="X2475" i="1"/>
  <c r="AB2479" i="1"/>
  <c r="F2452" i="1" l="1"/>
  <c r="O2452" i="1" s="1"/>
  <c r="Q2449" i="1"/>
  <c r="R2448" i="1"/>
  <c r="T2446" i="1"/>
  <c r="AF2446" i="1" s="1"/>
  <c r="S2447" i="1"/>
  <c r="M2454" i="1"/>
  <c r="N2454" i="1" s="1"/>
  <c r="P2454" i="1"/>
  <c r="L2455" i="1"/>
  <c r="J2451" i="1"/>
  <c r="AC2453" i="1"/>
  <c r="AE2453" i="1" s="1"/>
  <c r="G2453" i="1"/>
  <c r="AB2480" i="1"/>
  <c r="Y2475" i="1"/>
  <c r="AJ2476" i="1"/>
  <c r="I2476" i="1"/>
  <c r="H2476" i="1" s="1"/>
  <c r="Z2475" i="1"/>
  <c r="AA2475" i="1" s="1"/>
  <c r="AH2475" i="1" s="1"/>
  <c r="C2476" i="1"/>
  <c r="A2477" i="1"/>
  <c r="K2476" i="1"/>
  <c r="X2476" i="1"/>
  <c r="F2453" i="1" l="1"/>
  <c r="O2453" i="1" s="1"/>
  <c r="J2452" i="1"/>
  <c r="T2447" i="1"/>
  <c r="AF2447" i="1" s="1"/>
  <c r="S2448" i="1"/>
  <c r="L2456" i="1"/>
  <c r="P2455" i="1"/>
  <c r="M2455" i="1"/>
  <c r="N2455" i="1" s="1"/>
  <c r="Q2450" i="1"/>
  <c r="R2449" i="1"/>
  <c r="AC2454" i="1"/>
  <c r="AE2454" i="1" s="1"/>
  <c r="G2454" i="1"/>
  <c r="AJ2477" i="1"/>
  <c r="Z2476" i="1"/>
  <c r="AA2476" i="1" s="1"/>
  <c r="AH2476" i="1" s="1"/>
  <c r="C2477" i="1"/>
  <c r="I2477" i="1"/>
  <c r="H2477" i="1" s="1"/>
  <c r="Y2476" i="1"/>
  <c r="K2477" i="1"/>
  <c r="X2477" i="1"/>
  <c r="A2478" i="1"/>
  <c r="AB2481" i="1"/>
  <c r="F2454" i="1" l="1"/>
  <c r="J2454" i="1" s="1"/>
  <c r="J2453" i="1"/>
  <c r="G2455" i="1"/>
  <c r="AC2455" i="1"/>
  <c r="AE2455" i="1" s="1"/>
  <c r="L2457" i="1"/>
  <c r="P2456" i="1"/>
  <c r="M2456" i="1"/>
  <c r="N2456" i="1" s="1"/>
  <c r="Q2451" i="1"/>
  <c r="R2450" i="1"/>
  <c r="T2448" i="1"/>
  <c r="AF2448" i="1" s="1"/>
  <c r="S2449" i="1"/>
  <c r="K2478" i="1"/>
  <c r="A2479" i="1"/>
  <c r="X2478" i="1"/>
  <c r="AB2482" i="1"/>
  <c r="Z2477" i="1"/>
  <c r="AA2477" i="1" s="1"/>
  <c r="AH2477" i="1" s="1"/>
  <c r="I2478" i="1"/>
  <c r="H2478" i="1" s="1"/>
  <c r="Y2477" i="1"/>
  <c r="C2478" i="1"/>
  <c r="AJ2478" i="1"/>
  <c r="F2455" i="1" l="1"/>
  <c r="J2455" i="1" s="1"/>
  <c r="O2454" i="1"/>
  <c r="AC2456" i="1"/>
  <c r="AE2456" i="1" s="1"/>
  <c r="G2456" i="1"/>
  <c r="T2449" i="1"/>
  <c r="AF2449" i="1" s="1"/>
  <c r="S2450" i="1"/>
  <c r="P2457" i="1"/>
  <c r="L2458" i="1"/>
  <c r="M2457" i="1"/>
  <c r="N2457" i="1" s="1"/>
  <c r="Q2452" i="1"/>
  <c r="R2451" i="1"/>
  <c r="X2479" i="1"/>
  <c r="K2479" i="1"/>
  <c r="A2480" i="1"/>
  <c r="AB2483" i="1"/>
  <c r="Y2478" i="1"/>
  <c r="C2479" i="1"/>
  <c r="AJ2479" i="1"/>
  <c r="Z2478" i="1"/>
  <c r="AA2478" i="1" s="1"/>
  <c r="AH2478" i="1" s="1"/>
  <c r="I2479" i="1"/>
  <c r="H2479" i="1" s="1"/>
  <c r="F2456" i="1" l="1"/>
  <c r="J2456" i="1" s="1"/>
  <c r="O2455" i="1"/>
  <c r="Q2453" i="1"/>
  <c r="R2452" i="1"/>
  <c r="S2451" i="1"/>
  <c r="T2450" i="1"/>
  <c r="AF2450" i="1" s="1"/>
  <c r="AC2457" i="1"/>
  <c r="AE2457" i="1" s="1"/>
  <c r="G2457" i="1"/>
  <c r="F2457" i="1" s="1"/>
  <c r="J2457" i="1" s="1"/>
  <c r="M2458" i="1"/>
  <c r="N2458" i="1" s="1"/>
  <c r="P2458" i="1"/>
  <c r="L2459" i="1"/>
  <c r="AB2484" i="1"/>
  <c r="A2481" i="1"/>
  <c r="X2480" i="1"/>
  <c r="K2480" i="1"/>
  <c r="Y2479" i="1"/>
  <c r="AJ2480" i="1"/>
  <c r="I2480" i="1"/>
  <c r="H2480" i="1" s="1"/>
  <c r="Z2479" i="1"/>
  <c r="AA2479" i="1" s="1"/>
  <c r="AH2479" i="1" s="1"/>
  <c r="C2480" i="1"/>
  <c r="O2456" i="1" l="1"/>
  <c r="O2457" i="1"/>
  <c r="P2459" i="1"/>
  <c r="M2459" i="1"/>
  <c r="N2459" i="1" s="1"/>
  <c r="L2460" i="1"/>
  <c r="S2452" i="1"/>
  <c r="T2451" i="1"/>
  <c r="AF2451" i="1" s="1"/>
  <c r="G2458" i="1"/>
  <c r="F2458" i="1" s="1"/>
  <c r="J2458" i="1" s="1"/>
  <c r="AC2458" i="1"/>
  <c r="AE2458" i="1" s="1"/>
  <c r="Q2454" i="1"/>
  <c r="R2453" i="1"/>
  <c r="A2482" i="1"/>
  <c r="X2481" i="1"/>
  <c r="K2481" i="1"/>
  <c r="C2481" i="1"/>
  <c r="Z2480" i="1"/>
  <c r="AA2480" i="1" s="1"/>
  <c r="AH2480" i="1" s="1"/>
  <c r="I2481" i="1"/>
  <c r="H2481" i="1" s="1"/>
  <c r="AJ2481" i="1"/>
  <c r="Y2480" i="1"/>
  <c r="AB2485" i="1"/>
  <c r="O2458" i="1" l="1"/>
  <c r="T2452" i="1"/>
  <c r="AF2452" i="1" s="1"/>
  <c r="S2453" i="1"/>
  <c r="P2460" i="1"/>
  <c r="M2460" i="1"/>
  <c r="N2460" i="1" s="1"/>
  <c r="L2461" i="1"/>
  <c r="Q2455" i="1"/>
  <c r="R2454" i="1"/>
  <c r="G2459" i="1"/>
  <c r="F2459" i="1" s="1"/>
  <c r="J2459" i="1" s="1"/>
  <c r="AC2459" i="1"/>
  <c r="AE2459" i="1" s="1"/>
  <c r="K2482" i="1"/>
  <c r="X2482" i="1"/>
  <c r="A2483" i="1"/>
  <c r="AB2486" i="1"/>
  <c r="Z2481" i="1"/>
  <c r="AA2481" i="1" s="1"/>
  <c r="AH2481" i="1" s="1"/>
  <c r="I2482" i="1"/>
  <c r="H2482" i="1" s="1"/>
  <c r="Y2481" i="1"/>
  <c r="C2482" i="1"/>
  <c r="AJ2482" i="1"/>
  <c r="O2459" i="1" l="1"/>
  <c r="AC2460" i="1"/>
  <c r="AE2460" i="1" s="1"/>
  <c r="G2460" i="1"/>
  <c r="F2460" i="1" s="1"/>
  <c r="J2460" i="1" s="1"/>
  <c r="T2453" i="1"/>
  <c r="AF2453" i="1" s="1"/>
  <c r="S2454" i="1"/>
  <c r="Q2456" i="1"/>
  <c r="R2455" i="1"/>
  <c r="M2461" i="1"/>
  <c r="N2461" i="1" s="1"/>
  <c r="P2461" i="1"/>
  <c r="L2462" i="1"/>
  <c r="AB2487" i="1"/>
  <c r="K2483" i="1"/>
  <c r="A2484" i="1"/>
  <c r="X2483" i="1"/>
  <c r="C2483" i="1"/>
  <c r="Y2482" i="1"/>
  <c r="AJ2483" i="1"/>
  <c r="I2483" i="1"/>
  <c r="H2483" i="1" s="1"/>
  <c r="Z2482" i="1"/>
  <c r="AA2482" i="1" s="1"/>
  <c r="AH2482" i="1" s="1"/>
  <c r="O2460" i="1" l="1"/>
  <c r="Q2457" i="1"/>
  <c r="R2456" i="1"/>
  <c r="P2462" i="1"/>
  <c r="M2462" i="1"/>
  <c r="N2462" i="1" s="1"/>
  <c r="L2463" i="1"/>
  <c r="T2454" i="1"/>
  <c r="AF2454" i="1" s="1"/>
  <c r="S2455" i="1"/>
  <c r="G2461" i="1"/>
  <c r="F2461" i="1" s="1"/>
  <c r="J2461" i="1" s="1"/>
  <c r="AC2461" i="1"/>
  <c r="AE2461" i="1" s="1"/>
  <c r="AB2488" i="1"/>
  <c r="K2484" i="1"/>
  <c r="A2485" i="1"/>
  <c r="X2484" i="1"/>
  <c r="Y2483" i="1"/>
  <c r="C2484" i="1"/>
  <c r="Z2483" i="1"/>
  <c r="AA2483" i="1" s="1"/>
  <c r="AH2483" i="1" s="1"/>
  <c r="AJ2484" i="1"/>
  <c r="I2484" i="1"/>
  <c r="H2484" i="1" s="1"/>
  <c r="O2461" i="1" l="1"/>
  <c r="G2462" i="1"/>
  <c r="F2462" i="1" s="1"/>
  <c r="O2462" i="1" s="1"/>
  <c r="AC2462" i="1"/>
  <c r="AE2462" i="1" s="1"/>
  <c r="T2455" i="1"/>
  <c r="AF2455" i="1" s="1"/>
  <c r="S2456" i="1"/>
  <c r="M2463" i="1"/>
  <c r="N2463" i="1" s="1"/>
  <c r="P2463" i="1"/>
  <c r="L2464" i="1"/>
  <c r="Q2458" i="1"/>
  <c r="R2457" i="1"/>
  <c r="I2485" i="1"/>
  <c r="H2485" i="1" s="1"/>
  <c r="Z2484" i="1"/>
  <c r="AA2484" i="1" s="1"/>
  <c r="AH2484" i="1" s="1"/>
  <c r="AJ2485" i="1"/>
  <c r="Y2484" i="1"/>
  <c r="C2485" i="1"/>
  <c r="AB2489" i="1"/>
  <c r="A2486" i="1"/>
  <c r="K2485" i="1"/>
  <c r="X2485" i="1"/>
  <c r="J2462" i="1" l="1"/>
  <c r="G2463" i="1"/>
  <c r="F2463" i="1" s="1"/>
  <c r="O2463" i="1" s="1"/>
  <c r="P2464" i="1" s="1"/>
  <c r="AC2463" i="1"/>
  <c r="AE2463" i="1" s="1"/>
  <c r="T2456" i="1"/>
  <c r="AF2456" i="1" s="1"/>
  <c r="S2457" i="1"/>
  <c r="Q2459" i="1"/>
  <c r="R2458" i="1"/>
  <c r="M2464" i="1"/>
  <c r="N2464" i="1" s="1"/>
  <c r="L2465" i="1"/>
  <c r="Z2485" i="1"/>
  <c r="AA2485" i="1" s="1"/>
  <c r="AH2485" i="1" s="1"/>
  <c r="I2486" i="1"/>
  <c r="H2486" i="1" s="1"/>
  <c r="Y2485" i="1"/>
  <c r="AJ2486" i="1"/>
  <c r="C2486" i="1"/>
  <c r="X2486" i="1"/>
  <c r="K2486" i="1"/>
  <c r="A2487" i="1"/>
  <c r="AB2490" i="1"/>
  <c r="J2463" i="1" l="1"/>
  <c r="Q2460" i="1"/>
  <c r="R2459" i="1"/>
  <c r="S2458" i="1"/>
  <c r="T2457" i="1"/>
  <c r="AF2457" i="1" s="1"/>
  <c r="M2465" i="1"/>
  <c r="N2465" i="1" s="1"/>
  <c r="L2466" i="1"/>
  <c r="AC2464" i="1"/>
  <c r="AE2464" i="1" s="1"/>
  <c r="G2464" i="1"/>
  <c r="F2464" i="1" s="1"/>
  <c r="O2464" i="1" s="1"/>
  <c r="K2487" i="1"/>
  <c r="A2488" i="1"/>
  <c r="X2487" i="1"/>
  <c r="AB2491" i="1"/>
  <c r="Y2486" i="1"/>
  <c r="C2487" i="1"/>
  <c r="AJ2487" i="1"/>
  <c r="I2487" i="1"/>
  <c r="H2487" i="1" s="1"/>
  <c r="Z2486" i="1"/>
  <c r="AA2486" i="1" s="1"/>
  <c r="AH2486" i="1" s="1"/>
  <c r="P2465" i="1"/>
  <c r="M2466" i="1" l="1"/>
  <c r="N2466" i="1" s="1"/>
  <c r="L2467" i="1"/>
  <c r="G2465" i="1"/>
  <c r="F2465" i="1" s="1"/>
  <c r="O2465" i="1" s="1"/>
  <c r="AC2465" i="1"/>
  <c r="AE2465" i="1" s="1"/>
  <c r="J2464" i="1"/>
  <c r="S2459" i="1"/>
  <c r="T2458" i="1"/>
  <c r="AF2458" i="1" s="1"/>
  <c r="P2466" i="1"/>
  <c r="P2467" i="1" s="1"/>
  <c r="Q2461" i="1"/>
  <c r="R2460" i="1"/>
  <c r="Y2487" i="1"/>
  <c r="I2488" i="1"/>
  <c r="H2488" i="1" s="1"/>
  <c r="Z2487" i="1"/>
  <c r="AA2487" i="1" s="1"/>
  <c r="AH2487" i="1" s="1"/>
  <c r="AJ2488" i="1"/>
  <c r="C2488" i="1"/>
  <c r="AB2492" i="1"/>
  <c r="K2488" i="1"/>
  <c r="A2489" i="1"/>
  <c r="X2488" i="1"/>
  <c r="T2459" i="1" l="1"/>
  <c r="AF2459" i="1" s="1"/>
  <c r="S2460" i="1"/>
  <c r="J2465" i="1"/>
  <c r="Q2462" i="1"/>
  <c r="R2461" i="1"/>
  <c r="L2468" i="1"/>
  <c r="M2467" i="1"/>
  <c r="N2467" i="1" s="1"/>
  <c r="AC2466" i="1"/>
  <c r="AE2466" i="1" s="1"/>
  <c r="G2466" i="1"/>
  <c r="F2466" i="1" s="1"/>
  <c r="J2466" i="1" s="1"/>
  <c r="AB2493" i="1"/>
  <c r="Z2488" i="1"/>
  <c r="AA2488" i="1" s="1"/>
  <c r="AH2488" i="1" s="1"/>
  <c r="I2489" i="1"/>
  <c r="H2489" i="1" s="1"/>
  <c r="Y2488" i="1"/>
  <c r="C2489" i="1"/>
  <c r="AJ2489" i="1"/>
  <c r="K2489" i="1"/>
  <c r="A2490" i="1"/>
  <c r="X2489" i="1"/>
  <c r="O2466" i="1" l="1"/>
  <c r="Q2463" i="1"/>
  <c r="R2462" i="1"/>
  <c r="S2461" i="1"/>
  <c r="T2460" i="1"/>
  <c r="AF2460" i="1" s="1"/>
  <c r="AC2467" i="1"/>
  <c r="AE2467" i="1" s="1"/>
  <c r="G2467" i="1"/>
  <c r="F2467" i="1" s="1"/>
  <c r="J2467" i="1" s="1"/>
  <c r="L2469" i="1"/>
  <c r="M2468" i="1"/>
  <c r="N2468" i="1" s="1"/>
  <c r="P2468" i="1"/>
  <c r="Y2489" i="1"/>
  <c r="AJ2490" i="1"/>
  <c r="I2490" i="1"/>
  <c r="H2490" i="1" s="1"/>
  <c r="Z2489" i="1"/>
  <c r="AA2489" i="1" s="1"/>
  <c r="AH2489" i="1" s="1"/>
  <c r="C2490" i="1"/>
  <c r="AB2494" i="1"/>
  <c r="K2490" i="1"/>
  <c r="X2490" i="1"/>
  <c r="A2491" i="1"/>
  <c r="O2467" i="1" l="1"/>
  <c r="G2468" i="1"/>
  <c r="F2468" i="1" s="1"/>
  <c r="J2468" i="1" s="1"/>
  <c r="AC2468" i="1"/>
  <c r="AE2468" i="1" s="1"/>
  <c r="T2461" i="1"/>
  <c r="AF2461" i="1" s="1"/>
  <c r="S2462" i="1"/>
  <c r="M2469" i="1"/>
  <c r="N2469" i="1" s="1"/>
  <c r="P2469" i="1"/>
  <c r="L2470" i="1"/>
  <c r="R2463" i="1"/>
  <c r="Q2464" i="1"/>
  <c r="X2491" i="1"/>
  <c r="A2492" i="1"/>
  <c r="K2491" i="1"/>
  <c r="Z2490" i="1"/>
  <c r="AA2490" i="1" s="1"/>
  <c r="AH2490" i="1" s="1"/>
  <c r="I2491" i="1"/>
  <c r="H2491" i="1" s="1"/>
  <c r="Y2490" i="1"/>
  <c r="C2491" i="1"/>
  <c r="AJ2491" i="1"/>
  <c r="AB2495" i="1"/>
  <c r="O2468" i="1" l="1"/>
  <c r="AC2469" i="1"/>
  <c r="AE2469" i="1" s="1"/>
  <c r="G2469" i="1"/>
  <c r="F2469" i="1" s="1"/>
  <c r="J2469" i="1" s="1"/>
  <c r="Q2465" i="1"/>
  <c r="R2464" i="1"/>
  <c r="T2462" i="1"/>
  <c r="AF2462" i="1" s="1"/>
  <c r="S2463" i="1"/>
  <c r="P2470" i="1"/>
  <c r="M2470" i="1"/>
  <c r="N2470" i="1" s="1"/>
  <c r="L2471" i="1"/>
  <c r="X2492" i="1"/>
  <c r="K2492" i="1"/>
  <c r="A2493" i="1"/>
  <c r="AB2496" i="1"/>
  <c r="AJ2492" i="1"/>
  <c r="Z2491" i="1"/>
  <c r="AA2491" i="1" s="1"/>
  <c r="AH2491" i="1" s="1"/>
  <c r="I2492" i="1"/>
  <c r="H2492" i="1" s="1"/>
  <c r="Y2491" i="1"/>
  <c r="C2492" i="1"/>
  <c r="O2469" i="1" l="1"/>
  <c r="S2464" i="1"/>
  <c r="T2463" i="1"/>
  <c r="AC2470" i="1"/>
  <c r="AE2470" i="1" s="1"/>
  <c r="G2470" i="1"/>
  <c r="F2470" i="1" s="1"/>
  <c r="O2470" i="1" s="1"/>
  <c r="Q2466" i="1"/>
  <c r="R2465" i="1"/>
  <c r="L2472" i="1"/>
  <c r="P2471" i="1"/>
  <c r="M2471" i="1"/>
  <c r="N2471" i="1" s="1"/>
  <c r="X2493" i="1"/>
  <c r="A2494" i="1"/>
  <c r="K2493" i="1"/>
  <c r="AB2497" i="1"/>
  <c r="I2493" i="1"/>
  <c r="H2493" i="1" s="1"/>
  <c r="Y2492" i="1"/>
  <c r="C2493" i="1"/>
  <c r="Z2492" i="1"/>
  <c r="AA2492" i="1" s="1"/>
  <c r="AH2492" i="1" s="1"/>
  <c r="AJ2493" i="1"/>
  <c r="J2470" i="1" l="1"/>
  <c r="Q2467" i="1"/>
  <c r="R2466" i="1"/>
  <c r="G2471" i="1"/>
  <c r="F2471" i="1" s="1"/>
  <c r="AC2471" i="1"/>
  <c r="AE2471" i="1" s="1"/>
  <c r="L2473" i="1"/>
  <c r="M2472" i="1"/>
  <c r="N2472" i="1" s="1"/>
  <c r="P2472" i="1"/>
  <c r="AF2463" i="1"/>
  <c r="AA2463" i="1"/>
  <c r="T2464" i="1"/>
  <c r="AF2464" i="1" s="1"/>
  <c r="S2465" i="1"/>
  <c r="X2494" i="1"/>
  <c r="K2494" i="1"/>
  <c r="A2495" i="1"/>
  <c r="AB2498" i="1"/>
  <c r="C2494" i="1"/>
  <c r="Z2493" i="1"/>
  <c r="AA2493" i="1" s="1"/>
  <c r="AH2493" i="1" s="1"/>
  <c r="AJ2494" i="1"/>
  <c r="I2494" i="1"/>
  <c r="H2494" i="1" s="1"/>
  <c r="Y2493" i="1"/>
  <c r="AH2463" i="1" l="1"/>
  <c r="O2471" i="1"/>
  <c r="J2471" i="1"/>
  <c r="P2473" i="1"/>
  <c r="L2474" i="1"/>
  <c r="M2473" i="1"/>
  <c r="N2473" i="1" s="1"/>
  <c r="T2465" i="1"/>
  <c r="AF2465" i="1" s="1"/>
  <c r="S2466" i="1"/>
  <c r="AC2472" i="1"/>
  <c r="AE2472" i="1" s="1"/>
  <c r="G2472" i="1"/>
  <c r="F2472" i="1" s="1"/>
  <c r="Q2468" i="1"/>
  <c r="R2467" i="1"/>
  <c r="X2495" i="1"/>
  <c r="A2496" i="1"/>
  <c r="K2495" i="1"/>
  <c r="Y2494" i="1"/>
  <c r="AJ2495" i="1"/>
  <c r="I2495" i="1"/>
  <c r="H2495" i="1" s="1"/>
  <c r="Z2494" i="1"/>
  <c r="C2495" i="1"/>
  <c r="AB2499" i="1"/>
  <c r="J2472" i="1" l="1"/>
  <c r="O2472" i="1"/>
  <c r="Q2469" i="1"/>
  <c r="R2468" i="1"/>
  <c r="G2473" i="1"/>
  <c r="F2473" i="1" s="1"/>
  <c r="O2473" i="1" s="1"/>
  <c r="AC2473" i="1"/>
  <c r="AE2473" i="1" s="1"/>
  <c r="M2474" i="1"/>
  <c r="N2474" i="1" s="1"/>
  <c r="P2474" i="1"/>
  <c r="L2475" i="1"/>
  <c r="T2466" i="1"/>
  <c r="AF2466" i="1" s="1"/>
  <c r="S2467" i="1"/>
  <c r="Z2495" i="1"/>
  <c r="AA2495" i="1" s="1"/>
  <c r="AH2495" i="1" s="1"/>
  <c r="I2496" i="1"/>
  <c r="H2496" i="1" s="1"/>
  <c r="Y2495" i="1"/>
  <c r="C2496" i="1"/>
  <c r="AJ2496" i="1"/>
  <c r="AB2500" i="1"/>
  <c r="K2496" i="1"/>
  <c r="X2496" i="1"/>
  <c r="A2497" i="1"/>
  <c r="J2473" i="1" l="1"/>
  <c r="G2474" i="1"/>
  <c r="F2474" i="1" s="1"/>
  <c r="O2474" i="1" s="1"/>
  <c r="AC2474" i="1"/>
  <c r="AE2474" i="1" s="1"/>
  <c r="M2475" i="1"/>
  <c r="N2475" i="1" s="1"/>
  <c r="P2475" i="1"/>
  <c r="L2476" i="1"/>
  <c r="S2468" i="1"/>
  <c r="T2467" i="1"/>
  <c r="AF2467" i="1" s="1"/>
  <c r="Q2470" i="1"/>
  <c r="R2469" i="1"/>
  <c r="Y2496" i="1"/>
  <c r="C2497" i="1"/>
  <c r="AJ2497" i="1"/>
  <c r="Z2496" i="1"/>
  <c r="AA2496" i="1" s="1"/>
  <c r="AH2496" i="1" s="1"/>
  <c r="I2497" i="1"/>
  <c r="H2497" i="1" s="1"/>
  <c r="AB2501" i="1"/>
  <c r="A2498" i="1"/>
  <c r="X2497" i="1"/>
  <c r="K2497" i="1"/>
  <c r="J2474" i="1" l="1"/>
  <c r="AC2475" i="1"/>
  <c r="AE2475" i="1" s="1"/>
  <c r="G2475" i="1"/>
  <c r="F2475" i="1" s="1"/>
  <c r="O2475" i="1" s="1"/>
  <c r="Q2471" i="1"/>
  <c r="R2470" i="1"/>
  <c r="T2468" i="1"/>
  <c r="AF2468" i="1" s="1"/>
  <c r="S2469" i="1"/>
  <c r="M2476" i="1"/>
  <c r="N2476" i="1" s="1"/>
  <c r="P2476" i="1"/>
  <c r="L2477" i="1"/>
  <c r="K2498" i="1"/>
  <c r="X2498" i="1"/>
  <c r="A2499" i="1"/>
  <c r="AB2502" i="1"/>
  <c r="Z2497" i="1"/>
  <c r="AA2497" i="1" s="1"/>
  <c r="AH2497" i="1" s="1"/>
  <c r="I2498" i="1"/>
  <c r="H2498" i="1" s="1"/>
  <c r="Y2497" i="1"/>
  <c r="C2498" i="1"/>
  <c r="AJ2498" i="1"/>
  <c r="J2475" i="1" l="1"/>
  <c r="T2469" i="1"/>
  <c r="AF2469" i="1" s="1"/>
  <c r="S2470" i="1"/>
  <c r="L2478" i="1"/>
  <c r="M2477" i="1"/>
  <c r="N2477" i="1" s="1"/>
  <c r="P2477" i="1"/>
  <c r="Q2472" i="1"/>
  <c r="R2471" i="1"/>
  <c r="AC2476" i="1"/>
  <c r="AE2476" i="1" s="1"/>
  <c r="G2476" i="1"/>
  <c r="F2476" i="1" s="1"/>
  <c r="O2476" i="1" s="1"/>
  <c r="K2499" i="1"/>
  <c r="A2500" i="1"/>
  <c r="X2499" i="1"/>
  <c r="Y2498" i="1"/>
  <c r="C2499" i="1"/>
  <c r="AJ2499" i="1"/>
  <c r="Z2498" i="1"/>
  <c r="AA2498" i="1" s="1"/>
  <c r="AH2498" i="1" s="1"/>
  <c r="I2499" i="1"/>
  <c r="H2499" i="1" s="1"/>
  <c r="AB2503" i="1"/>
  <c r="J2476" i="1" l="1"/>
  <c r="AC2477" i="1"/>
  <c r="AE2477" i="1" s="1"/>
  <c r="G2477" i="1"/>
  <c r="F2477" i="1" s="1"/>
  <c r="J2477" i="1" s="1"/>
  <c r="M2478" i="1"/>
  <c r="N2478" i="1" s="1"/>
  <c r="P2478" i="1"/>
  <c r="L2479" i="1"/>
  <c r="T2470" i="1"/>
  <c r="AF2470" i="1" s="1"/>
  <c r="S2471" i="1"/>
  <c r="Q2473" i="1"/>
  <c r="R2472" i="1"/>
  <c r="Z2499" i="1"/>
  <c r="AA2499" i="1" s="1"/>
  <c r="AH2499" i="1" s="1"/>
  <c r="I2500" i="1"/>
  <c r="H2500" i="1" s="1"/>
  <c r="Y2499" i="1"/>
  <c r="C2500" i="1"/>
  <c r="AJ2500" i="1"/>
  <c r="X2500" i="1"/>
  <c r="A2501" i="1"/>
  <c r="K2500" i="1"/>
  <c r="AB2504" i="1"/>
  <c r="O2477" i="1" l="1"/>
  <c r="G2478" i="1"/>
  <c r="F2478" i="1" s="1"/>
  <c r="J2478" i="1" s="1"/>
  <c r="AC2478" i="1"/>
  <c r="AE2478" i="1" s="1"/>
  <c r="Q2474" i="1"/>
  <c r="R2473" i="1"/>
  <c r="T2471" i="1"/>
  <c r="AF2471" i="1" s="1"/>
  <c r="S2472" i="1"/>
  <c r="M2479" i="1"/>
  <c r="N2479" i="1" s="1"/>
  <c r="P2479" i="1"/>
  <c r="L2480" i="1"/>
  <c r="X2501" i="1"/>
  <c r="K2501" i="1"/>
  <c r="A2502" i="1"/>
  <c r="Y2500" i="1"/>
  <c r="C2501" i="1"/>
  <c r="Z2500" i="1"/>
  <c r="AA2500" i="1" s="1"/>
  <c r="AH2500" i="1" s="1"/>
  <c r="AJ2501" i="1"/>
  <c r="I2501" i="1"/>
  <c r="H2501" i="1" s="1"/>
  <c r="AB2505" i="1"/>
  <c r="O2478" i="1" l="1"/>
  <c r="M2480" i="1"/>
  <c r="N2480" i="1" s="1"/>
  <c r="L2481" i="1"/>
  <c r="P2480" i="1"/>
  <c r="Q2475" i="1"/>
  <c r="R2474" i="1"/>
  <c r="G2479" i="1"/>
  <c r="F2479" i="1" s="1"/>
  <c r="J2479" i="1" s="1"/>
  <c r="AC2479" i="1"/>
  <c r="AE2479" i="1" s="1"/>
  <c r="T2472" i="1"/>
  <c r="AF2472" i="1" s="1"/>
  <c r="S2473" i="1"/>
  <c r="X2502" i="1"/>
  <c r="A2503" i="1"/>
  <c r="K2502" i="1"/>
  <c r="Z2501" i="1"/>
  <c r="AA2501" i="1" s="1"/>
  <c r="AH2501" i="1" s="1"/>
  <c r="I2502" i="1"/>
  <c r="H2502" i="1" s="1"/>
  <c r="Y2501" i="1"/>
  <c r="C2502" i="1"/>
  <c r="AJ2502" i="1"/>
  <c r="AB2506" i="1"/>
  <c r="O2479" i="1" l="1"/>
  <c r="Q2476" i="1"/>
  <c r="R2475" i="1"/>
  <c r="T2473" i="1"/>
  <c r="AF2473" i="1" s="1"/>
  <c r="S2474" i="1"/>
  <c r="P2481" i="1"/>
  <c r="L2482" i="1"/>
  <c r="M2481" i="1"/>
  <c r="N2481" i="1" s="1"/>
  <c r="G2480" i="1"/>
  <c r="F2480" i="1" s="1"/>
  <c r="O2480" i="1" s="1"/>
  <c r="AC2480" i="1"/>
  <c r="AE2480" i="1" s="1"/>
  <c r="Y2502" i="1"/>
  <c r="C2503" i="1"/>
  <c r="AJ2503" i="1"/>
  <c r="Z2502" i="1"/>
  <c r="AA2502" i="1" s="1"/>
  <c r="AH2502" i="1" s="1"/>
  <c r="I2503" i="1"/>
  <c r="H2503" i="1" s="1"/>
  <c r="AB2507" i="1"/>
  <c r="A2504" i="1"/>
  <c r="X2503" i="1"/>
  <c r="K2503" i="1"/>
  <c r="J2480" i="1" l="1"/>
  <c r="T2474" i="1"/>
  <c r="AF2474" i="1" s="1"/>
  <c r="S2475" i="1"/>
  <c r="G2481" i="1"/>
  <c r="F2481" i="1" s="1"/>
  <c r="J2481" i="1" s="1"/>
  <c r="AC2481" i="1"/>
  <c r="AE2481" i="1" s="1"/>
  <c r="M2482" i="1"/>
  <c r="N2482" i="1" s="1"/>
  <c r="P2482" i="1"/>
  <c r="L2483" i="1"/>
  <c r="Q2477" i="1"/>
  <c r="R2476" i="1"/>
  <c r="X2504" i="1"/>
  <c r="A2505" i="1"/>
  <c r="K2504" i="1"/>
  <c r="Z2503" i="1"/>
  <c r="AA2503" i="1" s="1"/>
  <c r="AH2503" i="1" s="1"/>
  <c r="C2504" i="1"/>
  <c r="Y2503" i="1"/>
  <c r="AJ2504" i="1"/>
  <c r="I2504" i="1"/>
  <c r="H2504" i="1" s="1"/>
  <c r="AB2508" i="1"/>
  <c r="O2481" i="1" l="1"/>
  <c r="AC2482" i="1"/>
  <c r="AE2482" i="1" s="1"/>
  <c r="G2482" i="1"/>
  <c r="F2482" i="1" s="1"/>
  <c r="J2482" i="1" s="1"/>
  <c r="Q2478" i="1"/>
  <c r="R2477" i="1"/>
  <c r="M2483" i="1"/>
  <c r="N2483" i="1" s="1"/>
  <c r="P2483" i="1"/>
  <c r="L2484" i="1"/>
  <c r="S2476" i="1"/>
  <c r="T2475" i="1"/>
  <c r="AF2475" i="1" s="1"/>
  <c r="AB2509" i="1"/>
  <c r="X2505" i="1"/>
  <c r="K2505" i="1"/>
  <c r="A2506" i="1"/>
  <c r="Y2504" i="1"/>
  <c r="I2505" i="1"/>
  <c r="H2505" i="1" s="1"/>
  <c r="Z2504" i="1"/>
  <c r="AA2504" i="1" s="1"/>
  <c r="AH2504" i="1" s="1"/>
  <c r="C2505" i="1"/>
  <c r="AJ2505" i="1"/>
  <c r="O2482" i="1" l="1"/>
  <c r="AC2483" i="1"/>
  <c r="AE2483" i="1" s="1"/>
  <c r="G2483" i="1"/>
  <c r="F2483" i="1" s="1"/>
  <c r="O2483" i="1" s="1"/>
  <c r="T2476" i="1"/>
  <c r="AF2476" i="1" s="1"/>
  <c r="S2477" i="1"/>
  <c r="L2485" i="1"/>
  <c r="M2484" i="1"/>
  <c r="N2484" i="1" s="1"/>
  <c r="P2484" i="1"/>
  <c r="Q2479" i="1"/>
  <c r="R2478" i="1"/>
  <c r="AB2510" i="1"/>
  <c r="X2506" i="1"/>
  <c r="A2507" i="1"/>
  <c r="K2506" i="1"/>
  <c r="Z2505" i="1"/>
  <c r="AA2505" i="1" s="1"/>
  <c r="AH2505" i="1" s="1"/>
  <c r="C2506" i="1"/>
  <c r="AJ2506" i="1"/>
  <c r="Y2505" i="1"/>
  <c r="I2506" i="1"/>
  <c r="H2506" i="1" s="1"/>
  <c r="J2483" i="1" l="1"/>
  <c r="P2485" i="1"/>
  <c r="M2485" i="1"/>
  <c r="N2485" i="1" s="1"/>
  <c r="L2486" i="1"/>
  <c r="T2477" i="1"/>
  <c r="AF2477" i="1" s="1"/>
  <c r="S2478" i="1"/>
  <c r="Q2480" i="1"/>
  <c r="R2479" i="1"/>
  <c r="AC2484" i="1"/>
  <c r="AE2484" i="1" s="1"/>
  <c r="G2484" i="1"/>
  <c r="F2484" i="1" s="1"/>
  <c r="J2484" i="1" s="1"/>
  <c r="Y2506" i="1"/>
  <c r="C2507" i="1"/>
  <c r="Z2506" i="1"/>
  <c r="AA2506" i="1" s="1"/>
  <c r="AH2506" i="1" s="1"/>
  <c r="AJ2507" i="1"/>
  <c r="I2507" i="1"/>
  <c r="H2507" i="1" s="1"/>
  <c r="AB2511" i="1"/>
  <c r="X2507" i="1"/>
  <c r="K2507" i="1"/>
  <c r="A2508" i="1"/>
  <c r="O2484" i="1" l="1"/>
  <c r="T2478" i="1"/>
  <c r="AF2478" i="1" s="1"/>
  <c r="S2479" i="1"/>
  <c r="M2486" i="1"/>
  <c r="N2486" i="1" s="1"/>
  <c r="P2486" i="1"/>
  <c r="L2487" i="1"/>
  <c r="AC2485" i="1"/>
  <c r="AE2485" i="1" s="1"/>
  <c r="G2485" i="1"/>
  <c r="F2485" i="1" s="1"/>
  <c r="O2485" i="1" s="1"/>
  <c r="Q2481" i="1"/>
  <c r="R2480" i="1"/>
  <c r="X2508" i="1"/>
  <c r="A2509" i="1"/>
  <c r="K2508" i="1"/>
  <c r="AB2512" i="1"/>
  <c r="Z2507" i="1"/>
  <c r="AA2507" i="1" s="1"/>
  <c r="AH2507" i="1" s="1"/>
  <c r="AJ2508" i="1"/>
  <c r="I2508" i="1"/>
  <c r="H2508" i="1" s="1"/>
  <c r="Y2507" i="1"/>
  <c r="C2508" i="1"/>
  <c r="J2485" i="1" l="1"/>
  <c r="P2487" i="1"/>
  <c r="L2488" i="1"/>
  <c r="M2487" i="1"/>
  <c r="N2487" i="1" s="1"/>
  <c r="Q2482" i="1"/>
  <c r="R2481" i="1"/>
  <c r="AC2486" i="1"/>
  <c r="AE2486" i="1" s="1"/>
  <c r="G2486" i="1"/>
  <c r="F2486" i="1" s="1"/>
  <c r="J2486" i="1" s="1"/>
  <c r="T2479" i="1"/>
  <c r="AF2479" i="1" s="1"/>
  <c r="S2480" i="1"/>
  <c r="Y2508" i="1"/>
  <c r="I2509" i="1"/>
  <c r="H2509" i="1" s="1"/>
  <c r="Z2508" i="1"/>
  <c r="AA2508" i="1" s="1"/>
  <c r="AH2508" i="1" s="1"/>
  <c r="C2509" i="1"/>
  <c r="AJ2509" i="1"/>
  <c r="AB2513" i="1"/>
  <c r="K2509" i="1"/>
  <c r="X2509" i="1"/>
  <c r="A2510" i="1"/>
  <c r="O2486" i="1" l="1"/>
  <c r="T2480" i="1"/>
  <c r="AF2480" i="1" s="1"/>
  <c r="S2481" i="1"/>
  <c r="Q2483" i="1"/>
  <c r="R2482" i="1"/>
  <c r="AC2487" i="1"/>
  <c r="AE2487" i="1" s="1"/>
  <c r="G2487" i="1"/>
  <c r="F2487" i="1" s="1"/>
  <c r="J2487" i="1" s="1"/>
  <c r="P2488" i="1"/>
  <c r="L2489" i="1"/>
  <c r="M2488" i="1"/>
  <c r="N2488" i="1" s="1"/>
  <c r="A2511" i="1"/>
  <c r="X2510" i="1"/>
  <c r="K2510" i="1"/>
  <c r="Z2509" i="1"/>
  <c r="AA2509" i="1" s="1"/>
  <c r="AH2509" i="1" s="1"/>
  <c r="AJ2510" i="1"/>
  <c r="I2510" i="1"/>
  <c r="H2510" i="1" s="1"/>
  <c r="Y2509" i="1"/>
  <c r="C2510" i="1"/>
  <c r="AB2514" i="1"/>
  <c r="O2487" i="1" l="1"/>
  <c r="L2490" i="1"/>
  <c r="M2489" i="1"/>
  <c r="N2489" i="1" s="1"/>
  <c r="P2489" i="1"/>
  <c r="Q2484" i="1"/>
  <c r="R2483" i="1"/>
  <c r="S2482" i="1"/>
  <c r="T2481" i="1"/>
  <c r="AF2481" i="1" s="1"/>
  <c r="AC2488" i="1"/>
  <c r="AE2488" i="1" s="1"/>
  <c r="G2488" i="1"/>
  <c r="F2488" i="1" s="1"/>
  <c r="O2488" i="1" s="1"/>
  <c r="AB2515" i="1"/>
  <c r="Y2510" i="1"/>
  <c r="I2511" i="1"/>
  <c r="H2511" i="1" s="1"/>
  <c r="Z2510" i="1"/>
  <c r="AA2510" i="1" s="1"/>
  <c r="AH2510" i="1" s="1"/>
  <c r="C2511" i="1"/>
  <c r="AJ2511" i="1"/>
  <c r="K2511" i="1"/>
  <c r="A2512" i="1"/>
  <c r="X2511" i="1"/>
  <c r="Q2485" i="1" l="1"/>
  <c r="R2484" i="1"/>
  <c r="AC2489" i="1"/>
  <c r="AE2489" i="1" s="1"/>
  <c r="G2489" i="1"/>
  <c r="F2489" i="1" s="1"/>
  <c r="O2489" i="1" s="1"/>
  <c r="S2483" i="1"/>
  <c r="T2482" i="1"/>
  <c r="AF2482" i="1" s="1"/>
  <c r="L2491" i="1"/>
  <c r="M2490" i="1"/>
  <c r="N2490" i="1" s="1"/>
  <c r="P2490" i="1"/>
  <c r="J2488" i="1"/>
  <c r="Z2511" i="1"/>
  <c r="AA2511" i="1" s="1"/>
  <c r="AH2511" i="1" s="1"/>
  <c r="C2512" i="1"/>
  <c r="AJ2512" i="1"/>
  <c r="Y2511" i="1"/>
  <c r="I2512" i="1"/>
  <c r="H2512" i="1" s="1"/>
  <c r="AB2516" i="1"/>
  <c r="A2513" i="1"/>
  <c r="X2512" i="1"/>
  <c r="K2512" i="1"/>
  <c r="J2489" i="1" l="1"/>
  <c r="T2483" i="1"/>
  <c r="AF2483" i="1" s="1"/>
  <c r="S2484" i="1"/>
  <c r="AC2490" i="1"/>
  <c r="AE2490" i="1" s="1"/>
  <c r="G2490" i="1"/>
  <c r="F2490" i="1" s="1"/>
  <c r="J2490" i="1" s="1"/>
  <c r="P2491" i="1"/>
  <c r="L2492" i="1"/>
  <c r="M2491" i="1"/>
  <c r="N2491" i="1" s="1"/>
  <c r="Q2486" i="1"/>
  <c r="R2485" i="1"/>
  <c r="AB2517" i="1"/>
  <c r="A2514" i="1"/>
  <c r="X2513" i="1"/>
  <c r="K2513" i="1"/>
  <c r="Y2512" i="1"/>
  <c r="C2513" i="1"/>
  <c r="AJ2513" i="1"/>
  <c r="Z2512" i="1"/>
  <c r="AA2512" i="1" s="1"/>
  <c r="AH2512" i="1" s="1"/>
  <c r="I2513" i="1"/>
  <c r="H2513" i="1" s="1"/>
  <c r="O2490" i="1" l="1"/>
  <c r="Q2487" i="1"/>
  <c r="R2486" i="1"/>
  <c r="AC2491" i="1"/>
  <c r="AE2491" i="1" s="1"/>
  <c r="G2491" i="1"/>
  <c r="F2491" i="1" s="1"/>
  <c r="O2491" i="1" s="1"/>
  <c r="M2492" i="1"/>
  <c r="N2492" i="1" s="1"/>
  <c r="P2492" i="1"/>
  <c r="L2493" i="1"/>
  <c r="T2484" i="1"/>
  <c r="AF2484" i="1" s="1"/>
  <c r="S2485" i="1"/>
  <c r="Z2513" i="1"/>
  <c r="AA2513" i="1" s="1"/>
  <c r="AH2513" i="1" s="1"/>
  <c r="AJ2514" i="1"/>
  <c r="I2514" i="1"/>
  <c r="H2514" i="1" s="1"/>
  <c r="Y2513" i="1"/>
  <c r="C2514" i="1"/>
  <c r="AB2518" i="1"/>
  <c r="K2514" i="1"/>
  <c r="X2514" i="1"/>
  <c r="A2515" i="1"/>
  <c r="J2491" i="1" l="1"/>
  <c r="AC2492" i="1"/>
  <c r="AE2492" i="1" s="1"/>
  <c r="G2492" i="1"/>
  <c r="F2492" i="1" s="1"/>
  <c r="O2492" i="1" s="1"/>
  <c r="T2485" i="1"/>
  <c r="AF2485" i="1" s="1"/>
  <c r="S2486" i="1"/>
  <c r="Q2488" i="1"/>
  <c r="R2487" i="1"/>
  <c r="L2494" i="1"/>
  <c r="M2493" i="1"/>
  <c r="N2493" i="1" s="1"/>
  <c r="P2493" i="1"/>
  <c r="K2515" i="1"/>
  <c r="A2516" i="1"/>
  <c r="X2515" i="1"/>
  <c r="AB2519" i="1"/>
  <c r="Y2514" i="1"/>
  <c r="C2515" i="1"/>
  <c r="Z2514" i="1"/>
  <c r="AA2514" i="1" s="1"/>
  <c r="AH2514" i="1" s="1"/>
  <c r="AJ2515" i="1"/>
  <c r="I2515" i="1"/>
  <c r="H2515" i="1" s="1"/>
  <c r="J2492" i="1" l="1"/>
  <c r="Q2489" i="1"/>
  <c r="R2488" i="1"/>
  <c r="S2487" i="1"/>
  <c r="T2486" i="1"/>
  <c r="AF2486" i="1" s="1"/>
  <c r="AC2493" i="1"/>
  <c r="AE2493" i="1" s="1"/>
  <c r="G2493" i="1"/>
  <c r="F2493" i="1" s="1"/>
  <c r="L2495" i="1"/>
  <c r="M2494" i="1"/>
  <c r="N2494" i="1" s="1"/>
  <c r="P2494" i="1"/>
  <c r="K2516" i="1"/>
  <c r="X2516" i="1"/>
  <c r="A2517" i="1"/>
  <c r="AB2520" i="1"/>
  <c r="Z2515" i="1"/>
  <c r="AA2515" i="1" s="1"/>
  <c r="AH2515" i="1" s="1"/>
  <c r="C2516" i="1"/>
  <c r="AJ2516" i="1"/>
  <c r="Y2515" i="1"/>
  <c r="I2516" i="1"/>
  <c r="H2516" i="1" s="1"/>
  <c r="J2493" i="1" l="1"/>
  <c r="T2487" i="1"/>
  <c r="AF2487" i="1" s="1"/>
  <c r="S2488" i="1"/>
  <c r="M2495" i="1"/>
  <c r="N2495" i="1" s="1"/>
  <c r="L2496" i="1"/>
  <c r="AC2494" i="1"/>
  <c r="AE2494" i="1" s="1"/>
  <c r="G2494" i="1"/>
  <c r="F2494" i="1" s="1"/>
  <c r="J2494" i="1" s="1"/>
  <c r="O2493" i="1"/>
  <c r="Q2490" i="1"/>
  <c r="R2489" i="1"/>
  <c r="C2517" i="1"/>
  <c r="Y2516" i="1"/>
  <c r="AJ2517" i="1"/>
  <c r="I2517" i="1"/>
  <c r="H2517" i="1" s="1"/>
  <c r="Z2516" i="1"/>
  <c r="AA2516" i="1" s="1"/>
  <c r="AH2516" i="1" s="1"/>
  <c r="AB2521" i="1"/>
  <c r="X2517" i="1"/>
  <c r="K2517" i="1"/>
  <c r="A2518" i="1"/>
  <c r="O2494" i="1" l="1"/>
  <c r="P2495" i="1" s="1"/>
  <c r="M2496" i="1"/>
  <c r="N2496" i="1" s="1"/>
  <c r="L2497" i="1"/>
  <c r="AC2495" i="1"/>
  <c r="AE2495" i="1" s="1"/>
  <c r="G2495" i="1"/>
  <c r="F2495" i="1" s="1"/>
  <c r="O2495" i="1" s="1"/>
  <c r="Q2491" i="1"/>
  <c r="R2490" i="1"/>
  <c r="S2489" i="1"/>
  <c r="T2488" i="1"/>
  <c r="AF2488" i="1" s="1"/>
  <c r="AJ2518" i="1"/>
  <c r="Z2517" i="1"/>
  <c r="AA2517" i="1" s="1"/>
  <c r="AH2517" i="1" s="1"/>
  <c r="I2518" i="1"/>
  <c r="H2518" i="1" s="1"/>
  <c r="Y2517" i="1"/>
  <c r="C2518" i="1"/>
  <c r="A2519" i="1"/>
  <c r="X2518" i="1"/>
  <c r="K2518" i="1"/>
  <c r="AB2522" i="1"/>
  <c r="J2495" i="1" l="1"/>
  <c r="T2489" i="1"/>
  <c r="AF2489" i="1" s="1"/>
  <c r="S2490" i="1"/>
  <c r="Q2492" i="1"/>
  <c r="R2491" i="1"/>
  <c r="L2498" i="1"/>
  <c r="M2497" i="1"/>
  <c r="N2497" i="1" s="1"/>
  <c r="AC2496" i="1"/>
  <c r="AE2496" i="1" s="1"/>
  <c r="G2496" i="1"/>
  <c r="F2496" i="1" s="1"/>
  <c r="O2496" i="1" s="1"/>
  <c r="AB2523" i="1"/>
  <c r="P2496" i="1"/>
  <c r="P2497" i="1" s="1"/>
  <c r="C2519" i="1"/>
  <c r="Y2518" i="1"/>
  <c r="AJ2519" i="1"/>
  <c r="I2519" i="1"/>
  <c r="H2519" i="1" s="1"/>
  <c r="Z2518" i="1"/>
  <c r="AA2518" i="1" s="1"/>
  <c r="AH2518" i="1" s="1"/>
  <c r="X2519" i="1"/>
  <c r="K2519" i="1"/>
  <c r="A2520" i="1"/>
  <c r="P2498" i="1" l="1"/>
  <c r="J2496" i="1"/>
  <c r="AC2497" i="1"/>
  <c r="AE2497" i="1" s="1"/>
  <c r="G2497" i="1"/>
  <c r="F2497" i="1" s="1"/>
  <c r="J2497" i="1" s="1"/>
  <c r="L2499" i="1"/>
  <c r="M2498" i="1"/>
  <c r="N2498" i="1" s="1"/>
  <c r="Q2493" i="1"/>
  <c r="R2492" i="1"/>
  <c r="S2491" i="1"/>
  <c r="T2490" i="1"/>
  <c r="AF2490" i="1" s="1"/>
  <c r="AB2524" i="1"/>
  <c r="I2520" i="1"/>
  <c r="H2520" i="1" s="1"/>
  <c r="Z2519" i="1"/>
  <c r="AA2519" i="1" s="1"/>
  <c r="AH2519" i="1" s="1"/>
  <c r="C2520" i="1"/>
  <c r="Y2519" i="1"/>
  <c r="AJ2520" i="1"/>
  <c r="X2520" i="1"/>
  <c r="K2520" i="1"/>
  <c r="A2521" i="1"/>
  <c r="P2499" i="1" l="1"/>
  <c r="O2497" i="1"/>
  <c r="Q2494" i="1"/>
  <c r="R2493" i="1"/>
  <c r="AC2498" i="1"/>
  <c r="AE2498" i="1" s="1"/>
  <c r="G2498" i="1"/>
  <c r="F2498" i="1" s="1"/>
  <c r="O2498" i="1" s="1"/>
  <c r="M2499" i="1"/>
  <c r="N2499" i="1" s="1"/>
  <c r="L2500" i="1"/>
  <c r="T2491" i="1"/>
  <c r="AF2491" i="1" s="1"/>
  <c r="S2492" i="1"/>
  <c r="AJ2521" i="1"/>
  <c r="Y2520" i="1"/>
  <c r="I2521" i="1"/>
  <c r="H2521" i="1" s="1"/>
  <c r="Z2520" i="1"/>
  <c r="AA2520" i="1" s="1"/>
  <c r="AH2520" i="1" s="1"/>
  <c r="C2521" i="1"/>
  <c r="X2521" i="1"/>
  <c r="K2521" i="1"/>
  <c r="A2522" i="1"/>
  <c r="AB2525" i="1"/>
  <c r="J2498" i="1" l="1"/>
  <c r="L2501" i="1"/>
  <c r="M2500" i="1"/>
  <c r="N2500" i="1" s="1"/>
  <c r="P2500" i="1"/>
  <c r="AC2499" i="1"/>
  <c r="AE2499" i="1" s="1"/>
  <c r="G2499" i="1"/>
  <c r="F2499" i="1" s="1"/>
  <c r="J2499" i="1" s="1"/>
  <c r="S2493" i="1"/>
  <c r="T2492" i="1"/>
  <c r="AF2492" i="1" s="1"/>
  <c r="R2494" i="1"/>
  <c r="Q2495" i="1"/>
  <c r="C2522" i="1"/>
  <c r="Z2521" i="1"/>
  <c r="AA2521" i="1" s="1"/>
  <c r="AH2521" i="1" s="1"/>
  <c r="AJ2522" i="1"/>
  <c r="I2522" i="1"/>
  <c r="H2522" i="1" s="1"/>
  <c r="Y2521" i="1"/>
  <c r="AB2526" i="1"/>
  <c r="K2522" i="1"/>
  <c r="X2522" i="1"/>
  <c r="A2523" i="1"/>
  <c r="T2493" i="1" l="1"/>
  <c r="AF2493" i="1" s="1"/>
  <c r="S2494" i="1"/>
  <c r="O2499" i="1"/>
  <c r="Q2496" i="1"/>
  <c r="R2495" i="1"/>
  <c r="AC2500" i="1"/>
  <c r="AE2500" i="1" s="1"/>
  <c r="G2500" i="1"/>
  <c r="F2500" i="1" s="1"/>
  <c r="J2500" i="1" s="1"/>
  <c r="P2501" i="1"/>
  <c r="L2502" i="1"/>
  <c r="M2501" i="1"/>
  <c r="N2501" i="1" s="1"/>
  <c r="Y2522" i="1"/>
  <c r="AJ2523" i="1"/>
  <c r="I2523" i="1"/>
  <c r="H2523" i="1" s="1"/>
  <c r="Z2522" i="1"/>
  <c r="AA2522" i="1" s="1"/>
  <c r="AH2522" i="1" s="1"/>
  <c r="C2523" i="1"/>
  <c r="A2524" i="1"/>
  <c r="K2523" i="1"/>
  <c r="X2523" i="1"/>
  <c r="AB2527" i="1"/>
  <c r="O2500" i="1" l="1"/>
  <c r="AC2501" i="1"/>
  <c r="AE2501" i="1" s="1"/>
  <c r="G2501" i="1"/>
  <c r="F2501" i="1" s="1"/>
  <c r="O2501" i="1" s="1"/>
  <c r="Q2497" i="1"/>
  <c r="R2496" i="1"/>
  <c r="M2502" i="1"/>
  <c r="N2502" i="1" s="1"/>
  <c r="P2502" i="1"/>
  <c r="L2503" i="1"/>
  <c r="T2494" i="1"/>
  <c r="S2495" i="1"/>
  <c r="AB2528" i="1"/>
  <c r="Z2523" i="1"/>
  <c r="AA2523" i="1" s="1"/>
  <c r="AH2523" i="1" s="1"/>
  <c r="AJ2524" i="1"/>
  <c r="I2524" i="1"/>
  <c r="H2524" i="1" s="1"/>
  <c r="Y2523" i="1"/>
  <c r="C2524" i="1"/>
  <c r="X2524" i="1"/>
  <c r="K2524" i="1"/>
  <c r="A2525" i="1"/>
  <c r="J2501" i="1" l="1"/>
  <c r="AC2502" i="1"/>
  <c r="AE2502" i="1" s="1"/>
  <c r="G2502" i="1"/>
  <c r="F2502" i="1" s="1"/>
  <c r="J2502" i="1" s="1"/>
  <c r="T2495" i="1"/>
  <c r="AF2495" i="1" s="1"/>
  <c r="S2496" i="1"/>
  <c r="R2497" i="1"/>
  <c r="Q2498" i="1"/>
  <c r="AF2494" i="1"/>
  <c r="AA2494" i="1"/>
  <c r="M2503" i="1"/>
  <c r="N2503" i="1" s="1"/>
  <c r="P2503" i="1"/>
  <c r="L2504" i="1"/>
  <c r="X2525" i="1"/>
  <c r="K2525" i="1"/>
  <c r="A2526" i="1"/>
  <c r="AJ2525" i="1"/>
  <c r="I2525" i="1"/>
  <c r="H2525" i="1" s="1"/>
  <c r="Z2524" i="1"/>
  <c r="C2525" i="1"/>
  <c r="Y2524" i="1"/>
  <c r="AB2529" i="1"/>
  <c r="AH2494" i="1" l="1"/>
  <c r="O2502" i="1"/>
  <c r="Q2499" i="1"/>
  <c r="R2498" i="1"/>
  <c r="M2504" i="1"/>
  <c r="N2504" i="1" s="1"/>
  <c r="P2504" i="1"/>
  <c r="L2505" i="1"/>
  <c r="T2496" i="1"/>
  <c r="AF2496" i="1" s="1"/>
  <c r="S2497" i="1"/>
  <c r="G2503" i="1"/>
  <c r="F2503" i="1" s="1"/>
  <c r="O2503" i="1" s="1"/>
  <c r="AC2503" i="1"/>
  <c r="AE2503" i="1" s="1"/>
  <c r="Y2525" i="1"/>
  <c r="C2526" i="1"/>
  <c r="AJ2526" i="1"/>
  <c r="I2526" i="1"/>
  <c r="H2526" i="1" s="1"/>
  <c r="Z2525" i="1"/>
  <c r="AA2525" i="1" s="1"/>
  <c r="AH2525" i="1" s="1"/>
  <c r="AB2530" i="1"/>
  <c r="K2526" i="1"/>
  <c r="A2527" i="1"/>
  <c r="X2526" i="1"/>
  <c r="J2503" i="1" l="1"/>
  <c r="P2505" i="1"/>
  <c r="M2505" i="1"/>
  <c r="N2505" i="1" s="1"/>
  <c r="L2506" i="1"/>
  <c r="G2504" i="1"/>
  <c r="F2504" i="1" s="1"/>
  <c r="J2504" i="1" s="1"/>
  <c r="AC2504" i="1"/>
  <c r="AE2504" i="1" s="1"/>
  <c r="T2497" i="1"/>
  <c r="AF2497" i="1" s="1"/>
  <c r="S2498" i="1"/>
  <c r="Q2500" i="1"/>
  <c r="R2499" i="1"/>
  <c r="I2527" i="1"/>
  <c r="H2527" i="1" s="1"/>
  <c r="Z2526" i="1"/>
  <c r="AA2526" i="1" s="1"/>
  <c r="AH2526" i="1" s="1"/>
  <c r="C2527" i="1"/>
  <c r="Y2526" i="1"/>
  <c r="AJ2527" i="1"/>
  <c r="K2527" i="1"/>
  <c r="X2527" i="1"/>
  <c r="A2528" i="1"/>
  <c r="AB2531" i="1"/>
  <c r="O2504" i="1" l="1"/>
  <c r="P2506" i="1"/>
  <c r="L2507" i="1"/>
  <c r="M2506" i="1"/>
  <c r="N2506" i="1" s="1"/>
  <c r="AC2505" i="1"/>
  <c r="AE2505" i="1" s="1"/>
  <c r="G2505" i="1"/>
  <c r="F2505" i="1" s="1"/>
  <c r="O2505" i="1" s="1"/>
  <c r="R2500" i="1"/>
  <c r="Q2501" i="1"/>
  <c r="T2498" i="1"/>
  <c r="AF2498" i="1" s="1"/>
  <c r="S2499" i="1"/>
  <c r="X2528" i="1"/>
  <c r="A2529" i="1"/>
  <c r="K2528" i="1"/>
  <c r="Y2527" i="1"/>
  <c r="C2528" i="1"/>
  <c r="AJ2528" i="1"/>
  <c r="I2528" i="1"/>
  <c r="H2528" i="1" s="1"/>
  <c r="Z2527" i="1"/>
  <c r="AA2527" i="1" s="1"/>
  <c r="AH2527" i="1" s="1"/>
  <c r="AB2532" i="1"/>
  <c r="J2505" i="1" l="1"/>
  <c r="AC2506" i="1"/>
  <c r="AE2506" i="1" s="1"/>
  <c r="G2506" i="1"/>
  <c r="F2506" i="1" s="1"/>
  <c r="J2506" i="1" s="1"/>
  <c r="L2508" i="1"/>
  <c r="M2507" i="1"/>
  <c r="N2507" i="1" s="1"/>
  <c r="P2507" i="1"/>
  <c r="S2500" i="1"/>
  <c r="T2499" i="1"/>
  <c r="AF2499" i="1" s="1"/>
  <c r="Q2502" i="1"/>
  <c r="R2501" i="1"/>
  <c r="Z2528" i="1"/>
  <c r="AA2528" i="1" s="1"/>
  <c r="AH2528" i="1" s="1"/>
  <c r="C2529" i="1"/>
  <c r="AJ2529" i="1"/>
  <c r="Y2528" i="1"/>
  <c r="I2529" i="1"/>
  <c r="H2529" i="1" s="1"/>
  <c r="AB2533" i="1"/>
  <c r="X2529" i="1"/>
  <c r="K2529" i="1"/>
  <c r="A2530" i="1"/>
  <c r="O2506" i="1" l="1"/>
  <c r="AC2507" i="1"/>
  <c r="AE2507" i="1" s="1"/>
  <c r="G2507" i="1"/>
  <c r="F2507" i="1" s="1"/>
  <c r="J2507" i="1" s="1"/>
  <c r="M2508" i="1"/>
  <c r="N2508" i="1" s="1"/>
  <c r="P2508" i="1"/>
  <c r="L2509" i="1"/>
  <c r="Q2503" i="1"/>
  <c r="R2502" i="1"/>
  <c r="T2500" i="1"/>
  <c r="AF2500" i="1" s="1"/>
  <c r="S2501" i="1"/>
  <c r="AB2534" i="1"/>
  <c r="X2530" i="1"/>
  <c r="A2531" i="1"/>
  <c r="K2530" i="1"/>
  <c r="C2530" i="1"/>
  <c r="Y2529" i="1"/>
  <c r="AJ2530" i="1"/>
  <c r="I2530" i="1"/>
  <c r="H2530" i="1" s="1"/>
  <c r="Z2529" i="1"/>
  <c r="AA2529" i="1" s="1"/>
  <c r="AH2529" i="1" s="1"/>
  <c r="O2507" i="1" l="1"/>
  <c r="M2509" i="1"/>
  <c r="N2509" i="1" s="1"/>
  <c r="P2509" i="1"/>
  <c r="L2510" i="1"/>
  <c r="T2501" i="1"/>
  <c r="AF2501" i="1" s="1"/>
  <c r="S2502" i="1"/>
  <c r="G2508" i="1"/>
  <c r="F2508" i="1" s="1"/>
  <c r="O2508" i="1" s="1"/>
  <c r="AC2508" i="1"/>
  <c r="AE2508" i="1" s="1"/>
  <c r="Q2504" i="1"/>
  <c r="R2503" i="1"/>
  <c r="K2531" i="1"/>
  <c r="X2531" i="1"/>
  <c r="A2532" i="1"/>
  <c r="AB2535" i="1"/>
  <c r="I2531" i="1"/>
  <c r="H2531" i="1" s="1"/>
  <c r="Z2530" i="1"/>
  <c r="AA2530" i="1" s="1"/>
  <c r="AH2530" i="1" s="1"/>
  <c r="C2531" i="1"/>
  <c r="AJ2531" i="1"/>
  <c r="Y2530" i="1"/>
  <c r="J2508" i="1" l="1"/>
  <c r="Q2505" i="1"/>
  <c r="R2504" i="1"/>
  <c r="L2511" i="1"/>
  <c r="P2510" i="1"/>
  <c r="M2510" i="1"/>
  <c r="N2510" i="1" s="1"/>
  <c r="AC2509" i="1"/>
  <c r="AE2509" i="1" s="1"/>
  <c r="G2509" i="1"/>
  <c r="F2509" i="1" s="1"/>
  <c r="O2509" i="1" s="1"/>
  <c r="T2502" i="1"/>
  <c r="AF2502" i="1" s="1"/>
  <c r="S2503" i="1"/>
  <c r="AB2536" i="1"/>
  <c r="AJ2532" i="1"/>
  <c r="Y2531" i="1"/>
  <c r="I2532" i="1"/>
  <c r="H2532" i="1" s="1"/>
  <c r="Z2531" i="1"/>
  <c r="AA2531" i="1" s="1"/>
  <c r="AH2531" i="1" s="1"/>
  <c r="C2532" i="1"/>
  <c r="A2533" i="1"/>
  <c r="K2532" i="1"/>
  <c r="X2532" i="1"/>
  <c r="J2509" i="1" l="1"/>
  <c r="AC2510" i="1"/>
  <c r="AE2510" i="1" s="1"/>
  <c r="G2510" i="1"/>
  <c r="F2510" i="1" s="1"/>
  <c r="O2510" i="1" s="1"/>
  <c r="S2504" i="1"/>
  <c r="T2503" i="1"/>
  <c r="AF2503" i="1" s="1"/>
  <c r="M2511" i="1"/>
  <c r="N2511" i="1" s="1"/>
  <c r="P2511" i="1"/>
  <c r="L2512" i="1"/>
  <c r="Q2506" i="1"/>
  <c r="R2505" i="1"/>
  <c r="K2533" i="1"/>
  <c r="X2533" i="1"/>
  <c r="A2534" i="1"/>
  <c r="C2533" i="1"/>
  <c r="Z2532" i="1"/>
  <c r="AA2532" i="1" s="1"/>
  <c r="AH2532" i="1" s="1"/>
  <c r="AJ2533" i="1"/>
  <c r="I2533" i="1"/>
  <c r="H2533" i="1" s="1"/>
  <c r="Y2532" i="1"/>
  <c r="AB2537" i="1"/>
  <c r="J2510" i="1" l="1"/>
  <c r="AC2511" i="1"/>
  <c r="AE2511" i="1" s="1"/>
  <c r="G2511" i="1"/>
  <c r="F2511" i="1" s="1"/>
  <c r="J2511" i="1" s="1"/>
  <c r="Q2507" i="1"/>
  <c r="R2506" i="1"/>
  <c r="S2505" i="1"/>
  <c r="T2504" i="1"/>
  <c r="AF2504" i="1" s="1"/>
  <c r="L2513" i="1"/>
  <c r="M2512" i="1"/>
  <c r="N2512" i="1" s="1"/>
  <c r="P2512" i="1"/>
  <c r="AB2538" i="1"/>
  <c r="X2534" i="1"/>
  <c r="K2534" i="1"/>
  <c r="A2535" i="1"/>
  <c r="Y2533" i="1"/>
  <c r="C2534" i="1"/>
  <c r="AJ2534" i="1"/>
  <c r="Z2533" i="1"/>
  <c r="AA2533" i="1" s="1"/>
  <c r="AH2533" i="1" s="1"/>
  <c r="I2534" i="1"/>
  <c r="H2534" i="1" s="1"/>
  <c r="O2511" i="1" l="1"/>
  <c r="T2505" i="1"/>
  <c r="AF2505" i="1" s="1"/>
  <c r="S2506" i="1"/>
  <c r="Q2508" i="1"/>
  <c r="R2507" i="1"/>
  <c r="G2512" i="1"/>
  <c r="F2512" i="1" s="1"/>
  <c r="O2512" i="1" s="1"/>
  <c r="AC2512" i="1"/>
  <c r="AE2512" i="1" s="1"/>
  <c r="L2514" i="1"/>
  <c r="M2513" i="1"/>
  <c r="N2513" i="1" s="1"/>
  <c r="P2513" i="1"/>
  <c r="A2536" i="1"/>
  <c r="X2535" i="1"/>
  <c r="K2535" i="1"/>
  <c r="AB2539" i="1"/>
  <c r="Z2534" i="1"/>
  <c r="AA2534" i="1" s="1"/>
  <c r="AH2534" i="1" s="1"/>
  <c r="C2535" i="1"/>
  <c r="AJ2535" i="1"/>
  <c r="Y2534" i="1"/>
  <c r="I2535" i="1"/>
  <c r="H2535" i="1" s="1"/>
  <c r="Q2509" i="1" l="1"/>
  <c r="R2508" i="1"/>
  <c r="AC2513" i="1"/>
  <c r="AE2513" i="1" s="1"/>
  <c r="G2513" i="1"/>
  <c r="F2513" i="1" s="1"/>
  <c r="O2513" i="1" s="1"/>
  <c r="J2512" i="1"/>
  <c r="L2515" i="1"/>
  <c r="M2514" i="1"/>
  <c r="N2514" i="1" s="1"/>
  <c r="P2514" i="1"/>
  <c r="T2506" i="1"/>
  <c r="AF2506" i="1" s="1"/>
  <c r="S2507" i="1"/>
  <c r="AB2540" i="1"/>
  <c r="C2536" i="1"/>
  <c r="Y2535" i="1"/>
  <c r="AJ2536" i="1"/>
  <c r="I2536" i="1"/>
  <c r="H2536" i="1" s="1"/>
  <c r="Z2535" i="1"/>
  <c r="AA2535" i="1" s="1"/>
  <c r="AH2535" i="1" s="1"/>
  <c r="A2537" i="1"/>
  <c r="X2536" i="1"/>
  <c r="K2536" i="1"/>
  <c r="T2507" i="1" l="1"/>
  <c r="AF2507" i="1" s="1"/>
  <c r="S2508" i="1"/>
  <c r="AC2514" i="1"/>
  <c r="AE2514" i="1" s="1"/>
  <c r="G2514" i="1"/>
  <c r="F2514" i="1" s="1"/>
  <c r="O2514" i="1" s="1"/>
  <c r="M2515" i="1"/>
  <c r="N2515" i="1" s="1"/>
  <c r="P2515" i="1"/>
  <c r="L2516" i="1"/>
  <c r="Q2510" i="1"/>
  <c r="R2509" i="1"/>
  <c r="J2513" i="1"/>
  <c r="X2537" i="1"/>
  <c r="K2537" i="1"/>
  <c r="A2538" i="1"/>
  <c r="AB2541" i="1"/>
  <c r="C2537" i="1"/>
  <c r="Z2536" i="1"/>
  <c r="AA2536" i="1" s="1"/>
  <c r="AH2536" i="1" s="1"/>
  <c r="AJ2537" i="1"/>
  <c r="I2537" i="1"/>
  <c r="H2537" i="1" s="1"/>
  <c r="Y2536" i="1"/>
  <c r="AC2515" i="1" l="1"/>
  <c r="AE2515" i="1" s="1"/>
  <c r="G2515" i="1"/>
  <c r="F2515" i="1" s="1"/>
  <c r="O2515" i="1" s="1"/>
  <c r="M2516" i="1"/>
  <c r="N2516" i="1" s="1"/>
  <c r="P2516" i="1"/>
  <c r="L2517" i="1"/>
  <c r="S2509" i="1"/>
  <c r="T2508" i="1"/>
  <c r="AF2508" i="1" s="1"/>
  <c r="Q2511" i="1"/>
  <c r="R2510" i="1"/>
  <c r="J2514" i="1"/>
  <c r="X2538" i="1"/>
  <c r="A2539" i="1"/>
  <c r="K2538" i="1"/>
  <c r="AB2542" i="1"/>
  <c r="C2538" i="1"/>
  <c r="Y2537" i="1"/>
  <c r="AJ2538" i="1"/>
  <c r="I2538" i="1"/>
  <c r="H2538" i="1" s="1"/>
  <c r="Z2537" i="1"/>
  <c r="AA2537" i="1" s="1"/>
  <c r="AH2537" i="1" s="1"/>
  <c r="J2515" i="1" l="1"/>
  <c r="AC2516" i="1"/>
  <c r="AE2516" i="1" s="1"/>
  <c r="G2516" i="1"/>
  <c r="F2516" i="1" s="1"/>
  <c r="O2516" i="1" s="1"/>
  <c r="Q2512" i="1"/>
  <c r="R2511" i="1"/>
  <c r="S2510" i="1"/>
  <c r="T2509" i="1"/>
  <c r="AF2509" i="1" s="1"/>
  <c r="P2517" i="1"/>
  <c r="M2517" i="1"/>
  <c r="N2517" i="1" s="1"/>
  <c r="L2518" i="1"/>
  <c r="AB2543" i="1"/>
  <c r="I2539" i="1"/>
  <c r="H2539" i="1" s="1"/>
  <c r="Z2538" i="1"/>
  <c r="AA2538" i="1" s="1"/>
  <c r="AH2538" i="1" s="1"/>
  <c r="C2539" i="1"/>
  <c r="Y2538" i="1"/>
  <c r="AJ2539" i="1"/>
  <c r="X2539" i="1"/>
  <c r="A2540" i="1"/>
  <c r="K2539" i="1"/>
  <c r="J2516" i="1" l="1"/>
  <c r="P2518" i="1"/>
  <c r="M2518" i="1"/>
  <c r="N2518" i="1" s="1"/>
  <c r="L2519" i="1"/>
  <c r="T2510" i="1"/>
  <c r="AF2510" i="1" s="1"/>
  <c r="S2511" i="1"/>
  <c r="AC2517" i="1"/>
  <c r="AE2517" i="1" s="1"/>
  <c r="G2517" i="1"/>
  <c r="F2517" i="1" s="1"/>
  <c r="O2517" i="1" s="1"/>
  <c r="Q2513" i="1"/>
  <c r="R2512" i="1"/>
  <c r="A2541" i="1"/>
  <c r="X2540" i="1"/>
  <c r="K2540" i="1"/>
  <c r="Y2539" i="1"/>
  <c r="C2540" i="1"/>
  <c r="AJ2540" i="1"/>
  <c r="Z2539" i="1"/>
  <c r="AA2539" i="1" s="1"/>
  <c r="AH2539" i="1" s="1"/>
  <c r="I2540" i="1"/>
  <c r="H2540" i="1" s="1"/>
  <c r="AB2544" i="1"/>
  <c r="J2517" i="1" l="1"/>
  <c r="T2511" i="1"/>
  <c r="AF2511" i="1" s="1"/>
  <c r="S2512" i="1"/>
  <c r="M2519" i="1"/>
  <c r="N2519" i="1" s="1"/>
  <c r="L2520" i="1"/>
  <c r="P2519" i="1"/>
  <c r="Q2514" i="1"/>
  <c r="R2513" i="1"/>
  <c r="G2518" i="1"/>
  <c r="F2518" i="1" s="1"/>
  <c r="J2518" i="1" s="1"/>
  <c r="AC2518" i="1"/>
  <c r="AE2518" i="1" s="1"/>
  <c r="X2541" i="1"/>
  <c r="K2541" i="1"/>
  <c r="A2542" i="1"/>
  <c r="Z2540" i="1"/>
  <c r="AA2540" i="1" s="1"/>
  <c r="AH2540" i="1" s="1"/>
  <c r="C2541" i="1"/>
  <c r="AJ2541" i="1"/>
  <c r="I2541" i="1"/>
  <c r="H2541" i="1" s="1"/>
  <c r="Y2540" i="1"/>
  <c r="AB2545" i="1"/>
  <c r="O2518" i="1" l="1"/>
  <c r="M2520" i="1"/>
  <c r="N2520" i="1" s="1"/>
  <c r="P2520" i="1"/>
  <c r="L2521" i="1"/>
  <c r="AC2519" i="1"/>
  <c r="AE2519" i="1" s="1"/>
  <c r="G2519" i="1"/>
  <c r="F2519" i="1" s="1"/>
  <c r="J2519" i="1" s="1"/>
  <c r="T2512" i="1"/>
  <c r="AF2512" i="1" s="1"/>
  <c r="S2513" i="1"/>
  <c r="Q2515" i="1"/>
  <c r="R2514" i="1"/>
  <c r="I2542" i="1"/>
  <c r="H2542" i="1" s="1"/>
  <c r="Y2541" i="1"/>
  <c r="C2542" i="1"/>
  <c r="Z2541" i="1"/>
  <c r="AA2541" i="1" s="1"/>
  <c r="AH2541" i="1" s="1"/>
  <c r="AJ2542" i="1"/>
  <c r="AB2546" i="1"/>
  <c r="X2542" i="1"/>
  <c r="A2543" i="1"/>
  <c r="K2542" i="1"/>
  <c r="O2519" i="1" l="1"/>
  <c r="L2522" i="1"/>
  <c r="M2521" i="1"/>
  <c r="N2521" i="1" s="1"/>
  <c r="P2521" i="1"/>
  <c r="Q2516" i="1"/>
  <c r="R2515" i="1"/>
  <c r="T2513" i="1"/>
  <c r="AF2513" i="1" s="1"/>
  <c r="S2514" i="1"/>
  <c r="AC2520" i="1"/>
  <c r="AE2520" i="1" s="1"/>
  <c r="G2520" i="1"/>
  <c r="F2520" i="1" s="1"/>
  <c r="O2520" i="1" s="1"/>
  <c r="K2543" i="1"/>
  <c r="X2543" i="1"/>
  <c r="A2544" i="1"/>
  <c r="Z2542" i="1"/>
  <c r="AA2542" i="1" s="1"/>
  <c r="AH2542" i="1" s="1"/>
  <c r="C2543" i="1"/>
  <c r="AJ2543" i="1"/>
  <c r="Y2542" i="1"/>
  <c r="I2543" i="1"/>
  <c r="H2543" i="1" s="1"/>
  <c r="AB2547" i="1"/>
  <c r="Q2517" i="1" l="1"/>
  <c r="R2516" i="1"/>
  <c r="AC2521" i="1"/>
  <c r="AE2521" i="1" s="1"/>
  <c r="G2521" i="1"/>
  <c r="F2521" i="1" s="1"/>
  <c r="J2521" i="1" s="1"/>
  <c r="T2514" i="1"/>
  <c r="AF2514" i="1" s="1"/>
  <c r="S2515" i="1"/>
  <c r="P2522" i="1"/>
  <c r="L2523" i="1"/>
  <c r="M2522" i="1"/>
  <c r="N2522" i="1" s="1"/>
  <c r="J2520" i="1"/>
  <c r="AB2548" i="1"/>
  <c r="I2544" i="1"/>
  <c r="H2544" i="1" s="1"/>
  <c r="Y2543" i="1"/>
  <c r="C2544" i="1"/>
  <c r="AJ2544" i="1"/>
  <c r="Z2543" i="1"/>
  <c r="AA2543" i="1" s="1"/>
  <c r="AH2543" i="1" s="1"/>
  <c r="K2544" i="1"/>
  <c r="A2545" i="1"/>
  <c r="X2544" i="1"/>
  <c r="AC2522" i="1" l="1"/>
  <c r="AE2522" i="1" s="1"/>
  <c r="G2522" i="1"/>
  <c r="F2522" i="1" s="1"/>
  <c r="O2522" i="1" s="1"/>
  <c r="M2523" i="1"/>
  <c r="N2523" i="1" s="1"/>
  <c r="P2523" i="1"/>
  <c r="L2524" i="1"/>
  <c r="O2521" i="1"/>
  <c r="T2515" i="1"/>
  <c r="AF2515" i="1" s="1"/>
  <c r="S2516" i="1"/>
  <c r="Q2518" i="1"/>
  <c r="R2517" i="1"/>
  <c r="X2545" i="1"/>
  <c r="K2545" i="1"/>
  <c r="A2546" i="1"/>
  <c r="C2545" i="1"/>
  <c r="Z2544" i="1"/>
  <c r="AA2544" i="1" s="1"/>
  <c r="AH2544" i="1" s="1"/>
  <c r="AJ2545" i="1"/>
  <c r="I2545" i="1"/>
  <c r="H2545" i="1" s="1"/>
  <c r="Y2544" i="1"/>
  <c r="AB2549" i="1"/>
  <c r="J2522" i="1" l="1"/>
  <c r="L2525" i="1"/>
  <c r="M2524" i="1"/>
  <c r="N2524" i="1" s="1"/>
  <c r="P2524" i="1"/>
  <c r="Q2519" i="1"/>
  <c r="R2518" i="1"/>
  <c r="AC2523" i="1"/>
  <c r="AE2523" i="1" s="1"/>
  <c r="G2523" i="1"/>
  <c r="F2523" i="1" s="1"/>
  <c r="J2523" i="1" s="1"/>
  <c r="T2516" i="1"/>
  <c r="AF2516" i="1" s="1"/>
  <c r="S2517" i="1"/>
  <c r="AB2550" i="1"/>
  <c r="I2546" i="1"/>
  <c r="H2546" i="1" s="1"/>
  <c r="Y2545" i="1"/>
  <c r="C2546" i="1"/>
  <c r="Z2545" i="1"/>
  <c r="AA2545" i="1" s="1"/>
  <c r="AH2545" i="1" s="1"/>
  <c r="AJ2546" i="1"/>
  <c r="X2546" i="1"/>
  <c r="K2546" i="1"/>
  <c r="A2547" i="1"/>
  <c r="Q2520" i="1" l="1"/>
  <c r="R2519" i="1"/>
  <c r="T2517" i="1"/>
  <c r="AF2517" i="1" s="1"/>
  <c r="S2518" i="1"/>
  <c r="AC2524" i="1"/>
  <c r="AE2524" i="1" s="1"/>
  <c r="G2524" i="1"/>
  <c r="F2524" i="1" s="1"/>
  <c r="O2524" i="1" s="1"/>
  <c r="O2523" i="1"/>
  <c r="M2525" i="1"/>
  <c r="N2525" i="1" s="1"/>
  <c r="L2526" i="1"/>
  <c r="A2548" i="1"/>
  <c r="K2547" i="1"/>
  <c r="X2547" i="1"/>
  <c r="AB2551" i="1"/>
  <c r="Y2546" i="1"/>
  <c r="C2547" i="1"/>
  <c r="Z2546" i="1"/>
  <c r="AA2546" i="1" s="1"/>
  <c r="AH2546" i="1" s="1"/>
  <c r="AJ2547" i="1"/>
  <c r="I2547" i="1"/>
  <c r="H2547" i="1" s="1"/>
  <c r="J2524" i="1" l="1"/>
  <c r="P2525" i="1"/>
  <c r="T2518" i="1"/>
  <c r="AF2518" i="1" s="1"/>
  <c r="S2519" i="1"/>
  <c r="M2526" i="1"/>
  <c r="N2526" i="1" s="1"/>
  <c r="L2527" i="1"/>
  <c r="G2525" i="1"/>
  <c r="F2525" i="1" s="1"/>
  <c r="O2525" i="1" s="1"/>
  <c r="AC2525" i="1"/>
  <c r="AE2525" i="1" s="1"/>
  <c r="Q2521" i="1"/>
  <c r="R2520" i="1"/>
  <c r="X2548" i="1"/>
  <c r="A2549" i="1"/>
  <c r="K2548" i="1"/>
  <c r="AJ2548" i="1"/>
  <c r="Z2547" i="1"/>
  <c r="AA2547" i="1" s="1"/>
  <c r="AH2547" i="1" s="1"/>
  <c r="I2548" i="1"/>
  <c r="H2548" i="1" s="1"/>
  <c r="Y2547" i="1"/>
  <c r="C2548" i="1"/>
  <c r="P2526" i="1"/>
  <c r="AB2552" i="1"/>
  <c r="P2527" i="1" l="1"/>
  <c r="J2525" i="1"/>
  <c r="M2527" i="1"/>
  <c r="N2527" i="1" s="1"/>
  <c r="L2528" i="1"/>
  <c r="AC2526" i="1"/>
  <c r="AE2526" i="1" s="1"/>
  <c r="G2526" i="1"/>
  <c r="F2526" i="1" s="1"/>
  <c r="O2526" i="1" s="1"/>
  <c r="Q2522" i="1"/>
  <c r="R2521" i="1"/>
  <c r="T2519" i="1"/>
  <c r="AF2519" i="1" s="1"/>
  <c r="S2520" i="1"/>
  <c r="P2528" i="1"/>
  <c r="K2549" i="1"/>
  <c r="X2549" i="1"/>
  <c r="A2550" i="1"/>
  <c r="AB2553" i="1"/>
  <c r="Y2548" i="1"/>
  <c r="C2549" i="1"/>
  <c r="AJ2549" i="1"/>
  <c r="I2549" i="1"/>
  <c r="H2549" i="1" s="1"/>
  <c r="Z2548" i="1"/>
  <c r="AA2548" i="1" s="1"/>
  <c r="AH2548" i="1" s="1"/>
  <c r="Q2523" i="1" l="1"/>
  <c r="R2522" i="1"/>
  <c r="J2526" i="1"/>
  <c r="S2521" i="1"/>
  <c r="T2520" i="1"/>
  <c r="AF2520" i="1" s="1"/>
  <c r="L2529" i="1"/>
  <c r="M2528" i="1"/>
  <c r="N2528" i="1" s="1"/>
  <c r="AC2527" i="1"/>
  <c r="AE2527" i="1" s="1"/>
  <c r="G2527" i="1"/>
  <c r="F2527" i="1" s="1"/>
  <c r="O2527" i="1" s="1"/>
  <c r="A2551" i="1"/>
  <c r="X2550" i="1"/>
  <c r="K2550" i="1"/>
  <c r="AB2554" i="1"/>
  <c r="I2550" i="1"/>
  <c r="H2550" i="1" s="1"/>
  <c r="Z2549" i="1"/>
  <c r="AA2549" i="1" s="1"/>
  <c r="AH2549" i="1" s="1"/>
  <c r="C2550" i="1"/>
  <c r="Y2549" i="1"/>
  <c r="AJ2550" i="1"/>
  <c r="J2527" i="1" l="1"/>
  <c r="L2530" i="1"/>
  <c r="M2529" i="1"/>
  <c r="N2529" i="1" s="1"/>
  <c r="P2529" i="1"/>
  <c r="T2521" i="1"/>
  <c r="AF2521" i="1" s="1"/>
  <c r="S2522" i="1"/>
  <c r="AC2528" i="1"/>
  <c r="AE2528" i="1" s="1"/>
  <c r="G2528" i="1"/>
  <c r="F2528" i="1" s="1"/>
  <c r="J2528" i="1" s="1"/>
  <c r="Q2524" i="1"/>
  <c r="R2523" i="1"/>
  <c r="AJ2551" i="1"/>
  <c r="Y2550" i="1"/>
  <c r="I2551" i="1"/>
  <c r="H2551" i="1" s="1"/>
  <c r="Z2550" i="1"/>
  <c r="AA2550" i="1" s="1"/>
  <c r="AH2550" i="1" s="1"/>
  <c r="C2551" i="1"/>
  <c r="AB2555" i="1"/>
  <c r="A2552" i="1"/>
  <c r="X2551" i="1"/>
  <c r="K2551" i="1"/>
  <c r="T2522" i="1" l="1"/>
  <c r="AF2522" i="1" s="1"/>
  <c r="S2523" i="1"/>
  <c r="R2524" i="1"/>
  <c r="Q2525" i="1"/>
  <c r="AC2529" i="1"/>
  <c r="AE2529" i="1" s="1"/>
  <c r="G2529" i="1"/>
  <c r="F2529" i="1" s="1"/>
  <c r="O2529" i="1" s="1"/>
  <c r="O2528" i="1"/>
  <c r="L2531" i="1"/>
  <c r="M2530" i="1"/>
  <c r="N2530" i="1" s="1"/>
  <c r="P2530" i="1"/>
  <c r="AB2556" i="1"/>
  <c r="AJ2552" i="1"/>
  <c r="Z2551" i="1"/>
  <c r="AA2551" i="1" s="1"/>
  <c r="AH2551" i="1" s="1"/>
  <c r="I2552" i="1"/>
  <c r="H2552" i="1" s="1"/>
  <c r="Y2551" i="1"/>
  <c r="C2552" i="1"/>
  <c r="A2553" i="1"/>
  <c r="X2552" i="1"/>
  <c r="K2552" i="1"/>
  <c r="J2529" i="1" l="1"/>
  <c r="AC2530" i="1"/>
  <c r="AE2530" i="1" s="1"/>
  <c r="G2530" i="1"/>
  <c r="F2530" i="1" s="1"/>
  <c r="O2530" i="1" s="1"/>
  <c r="Q2526" i="1"/>
  <c r="R2525" i="1"/>
  <c r="P2531" i="1"/>
  <c r="L2532" i="1"/>
  <c r="M2531" i="1"/>
  <c r="N2531" i="1" s="1"/>
  <c r="T2523" i="1"/>
  <c r="AF2523" i="1" s="1"/>
  <c r="S2524" i="1"/>
  <c r="Y2552" i="1"/>
  <c r="C2553" i="1"/>
  <c r="AJ2553" i="1"/>
  <c r="Z2552" i="1"/>
  <c r="AA2552" i="1" s="1"/>
  <c r="AH2552" i="1" s="1"/>
  <c r="I2553" i="1"/>
  <c r="H2553" i="1" s="1"/>
  <c r="X2553" i="1"/>
  <c r="A2554" i="1"/>
  <c r="K2553" i="1"/>
  <c r="AB2557" i="1"/>
  <c r="T2524" i="1" l="1"/>
  <c r="S2525" i="1"/>
  <c r="Q2527" i="1"/>
  <c r="R2526" i="1"/>
  <c r="AC2531" i="1"/>
  <c r="AE2531" i="1" s="1"/>
  <c r="G2531" i="1"/>
  <c r="F2531" i="1" s="1"/>
  <c r="O2531" i="1" s="1"/>
  <c r="J2530" i="1"/>
  <c r="M2532" i="1"/>
  <c r="N2532" i="1" s="1"/>
  <c r="P2532" i="1"/>
  <c r="L2533" i="1"/>
  <c r="AB2558" i="1"/>
  <c r="A2555" i="1"/>
  <c r="X2554" i="1"/>
  <c r="K2554" i="1"/>
  <c r="Z2553" i="1"/>
  <c r="AA2553" i="1" s="1"/>
  <c r="AH2553" i="1" s="1"/>
  <c r="C2554" i="1"/>
  <c r="AJ2554" i="1"/>
  <c r="Y2553" i="1"/>
  <c r="I2554" i="1"/>
  <c r="H2554" i="1" s="1"/>
  <c r="M2533" i="1" l="1"/>
  <c r="N2533" i="1" s="1"/>
  <c r="P2533" i="1"/>
  <c r="L2534" i="1"/>
  <c r="AC2532" i="1"/>
  <c r="AE2532" i="1" s="1"/>
  <c r="G2532" i="1"/>
  <c r="F2532" i="1" s="1"/>
  <c r="J2532" i="1" s="1"/>
  <c r="Q2528" i="1"/>
  <c r="R2527" i="1"/>
  <c r="T2525" i="1"/>
  <c r="AF2525" i="1" s="1"/>
  <c r="S2526" i="1"/>
  <c r="J2531" i="1"/>
  <c r="AF2524" i="1"/>
  <c r="AA2524" i="1"/>
  <c r="AB2559" i="1"/>
  <c r="X2555" i="1"/>
  <c r="K2555" i="1"/>
  <c r="A2556" i="1"/>
  <c r="Y2554" i="1"/>
  <c r="AJ2555" i="1"/>
  <c r="I2555" i="1"/>
  <c r="H2555" i="1" s="1"/>
  <c r="Z2554" i="1"/>
  <c r="AA2554" i="1" s="1"/>
  <c r="AH2554" i="1" s="1"/>
  <c r="C2555" i="1"/>
  <c r="AH2524" i="1" l="1"/>
  <c r="O2532" i="1"/>
  <c r="S2527" i="1"/>
  <c r="T2526" i="1"/>
  <c r="AF2526" i="1" s="1"/>
  <c r="M2534" i="1"/>
  <c r="N2534" i="1" s="1"/>
  <c r="P2534" i="1"/>
  <c r="L2535" i="1"/>
  <c r="AC2533" i="1"/>
  <c r="AE2533" i="1" s="1"/>
  <c r="G2533" i="1"/>
  <c r="F2533" i="1" s="1"/>
  <c r="O2533" i="1" s="1"/>
  <c r="Q2529" i="1"/>
  <c r="R2528" i="1"/>
  <c r="X2556" i="1"/>
  <c r="A2557" i="1"/>
  <c r="K2556" i="1"/>
  <c r="Z2555" i="1"/>
  <c r="AA2555" i="1" s="1"/>
  <c r="AH2555" i="1" s="1"/>
  <c r="AJ2556" i="1"/>
  <c r="I2556" i="1"/>
  <c r="H2556" i="1" s="1"/>
  <c r="Y2555" i="1"/>
  <c r="C2556" i="1"/>
  <c r="AB2560" i="1"/>
  <c r="J2533" i="1" l="1"/>
  <c r="P2535" i="1"/>
  <c r="L2536" i="1"/>
  <c r="M2535" i="1"/>
  <c r="N2535" i="1" s="1"/>
  <c r="Q2530" i="1"/>
  <c r="R2529" i="1"/>
  <c r="AC2534" i="1"/>
  <c r="AE2534" i="1" s="1"/>
  <c r="G2534" i="1"/>
  <c r="F2534" i="1" s="1"/>
  <c r="O2534" i="1" s="1"/>
  <c r="T2527" i="1"/>
  <c r="AF2527" i="1" s="1"/>
  <c r="S2528" i="1"/>
  <c r="Y2556" i="1"/>
  <c r="AJ2557" i="1"/>
  <c r="I2557" i="1"/>
  <c r="H2557" i="1" s="1"/>
  <c r="Z2556" i="1"/>
  <c r="AA2556" i="1" s="1"/>
  <c r="AH2556" i="1" s="1"/>
  <c r="C2557" i="1"/>
  <c r="AB2561" i="1"/>
  <c r="K2557" i="1"/>
  <c r="X2557" i="1"/>
  <c r="A2558" i="1"/>
  <c r="T2528" i="1" l="1"/>
  <c r="AF2528" i="1" s="1"/>
  <c r="S2529" i="1"/>
  <c r="Q2531" i="1"/>
  <c r="R2530" i="1"/>
  <c r="AC2535" i="1"/>
  <c r="AE2535" i="1" s="1"/>
  <c r="G2535" i="1"/>
  <c r="F2535" i="1" s="1"/>
  <c r="O2535" i="1" s="1"/>
  <c r="P2536" i="1"/>
  <c r="L2537" i="1"/>
  <c r="M2536" i="1"/>
  <c r="N2536" i="1" s="1"/>
  <c r="J2534" i="1"/>
  <c r="Z2557" i="1"/>
  <c r="Y2557" i="1"/>
  <c r="D2551" i="1" s="1"/>
  <c r="I2558" i="1"/>
  <c r="H2558" i="1" s="1"/>
  <c r="AJ2558" i="1"/>
  <c r="C2558" i="1"/>
  <c r="K2558" i="1"/>
  <c r="A2559" i="1"/>
  <c r="X2558" i="1"/>
  <c r="AB2562" i="1"/>
  <c r="D2553" i="1" l="1"/>
  <c r="D2556" i="1"/>
  <c r="D2552" i="1"/>
  <c r="E2552" i="1" s="1"/>
  <c r="G2536" i="1"/>
  <c r="F2536" i="1" s="1"/>
  <c r="J2536" i="1" s="1"/>
  <c r="AC2536" i="1"/>
  <c r="AE2536" i="1" s="1"/>
  <c r="M2537" i="1"/>
  <c r="N2537" i="1" s="1"/>
  <c r="P2537" i="1"/>
  <c r="L2538" i="1"/>
  <c r="Q2532" i="1"/>
  <c r="R2531" i="1"/>
  <c r="T2529" i="1"/>
  <c r="AF2529" i="1" s="1"/>
  <c r="S2530" i="1"/>
  <c r="J2535" i="1"/>
  <c r="Z2558" i="1"/>
  <c r="AA2558" i="1" s="1"/>
  <c r="AH2558" i="1" s="1"/>
  <c r="AJ2559" i="1"/>
  <c r="C2559" i="1"/>
  <c r="I2559" i="1"/>
  <c r="H2559" i="1" s="1"/>
  <c r="Y2558" i="1"/>
  <c r="E2556" i="1"/>
  <c r="AB2563" i="1"/>
  <c r="K2559" i="1"/>
  <c r="A2560" i="1"/>
  <c r="X2559" i="1"/>
  <c r="D2557" i="1"/>
  <c r="D2224" i="1"/>
  <c r="D2223" i="1"/>
  <c r="D2222" i="1"/>
  <c r="D2226" i="1"/>
  <c r="D2228" i="1"/>
  <c r="D2227" i="1"/>
  <c r="D2225" i="1"/>
  <c r="D2229" i="1"/>
  <c r="D2230" i="1"/>
  <c r="D2231" i="1"/>
  <c r="D2234" i="1"/>
  <c r="D2232" i="1"/>
  <c r="D2233" i="1"/>
  <c r="D2235" i="1"/>
  <c r="D2237" i="1"/>
  <c r="D2236" i="1"/>
  <c r="D2238" i="1"/>
  <c r="D2240" i="1"/>
  <c r="D2239" i="1"/>
  <c r="D2242" i="1"/>
  <c r="D2241" i="1"/>
  <c r="D2246" i="1"/>
  <c r="D2243" i="1"/>
  <c r="D2244" i="1"/>
  <c r="D2245" i="1"/>
  <c r="D2248" i="1"/>
  <c r="D2247" i="1"/>
  <c r="D2249" i="1"/>
  <c r="D2252" i="1"/>
  <c r="D2250" i="1"/>
  <c r="D2251" i="1"/>
  <c r="D2253" i="1"/>
  <c r="D2256" i="1"/>
  <c r="D2255" i="1"/>
  <c r="D2254" i="1"/>
  <c r="D2257" i="1"/>
  <c r="D2260" i="1"/>
  <c r="D2258" i="1"/>
  <c r="D2259" i="1"/>
  <c r="D2262" i="1"/>
  <c r="D2261" i="1"/>
  <c r="D2265" i="1"/>
  <c r="D2263" i="1"/>
  <c r="D2267" i="1"/>
  <c r="D2264" i="1"/>
  <c r="D2266" i="1"/>
  <c r="D2268" i="1"/>
  <c r="D2270" i="1"/>
  <c r="D2269" i="1"/>
  <c r="D2271" i="1"/>
  <c r="D2272" i="1"/>
  <c r="D2274" i="1"/>
  <c r="D2273" i="1"/>
  <c r="D2275" i="1"/>
  <c r="D2276" i="1"/>
  <c r="D2277" i="1"/>
  <c r="D2278" i="1"/>
  <c r="D2279" i="1"/>
  <c r="D2280" i="1"/>
  <c r="D2281" i="1"/>
  <c r="D2283" i="1"/>
  <c r="D2282" i="1"/>
  <c r="D2284" i="1"/>
  <c r="D2285" i="1"/>
  <c r="D2286" i="1"/>
  <c r="D2288" i="1"/>
  <c r="D2287" i="1"/>
  <c r="D2291" i="1"/>
  <c r="D2290" i="1"/>
  <c r="D2289" i="1"/>
  <c r="D2292" i="1"/>
  <c r="D2294" i="1"/>
  <c r="D2295" i="1"/>
  <c r="D2293" i="1"/>
  <c r="D2298" i="1"/>
  <c r="D2296" i="1"/>
  <c r="D2299" i="1"/>
  <c r="D2297" i="1"/>
  <c r="D2300" i="1"/>
  <c r="D2303" i="1"/>
  <c r="D2301" i="1"/>
  <c r="D2302" i="1"/>
  <c r="D2304" i="1"/>
  <c r="D2306" i="1"/>
  <c r="D2305" i="1"/>
  <c r="D2308" i="1"/>
  <c r="D2309" i="1"/>
  <c r="D2310" i="1"/>
  <c r="D2307" i="1"/>
  <c r="D2312" i="1"/>
  <c r="D2311" i="1"/>
  <c r="D2314" i="1"/>
  <c r="D2313" i="1"/>
  <c r="D2316" i="1"/>
  <c r="D2315" i="1"/>
  <c r="D2317" i="1"/>
  <c r="D2319" i="1"/>
  <c r="D2318" i="1"/>
  <c r="D2321" i="1"/>
  <c r="D2320" i="1"/>
  <c r="D2322" i="1"/>
  <c r="D2325" i="1"/>
  <c r="D2324" i="1"/>
  <c r="D2323" i="1"/>
  <c r="D2326" i="1"/>
  <c r="D2327" i="1"/>
  <c r="D2330" i="1"/>
  <c r="D2328" i="1"/>
  <c r="D2329" i="1"/>
  <c r="D2331" i="1"/>
  <c r="D2334" i="1"/>
  <c r="D2332" i="1"/>
  <c r="D2335" i="1"/>
  <c r="D2333" i="1"/>
  <c r="D2337" i="1"/>
  <c r="D2336" i="1"/>
  <c r="D2341" i="1"/>
  <c r="D2338" i="1"/>
  <c r="D2340" i="1"/>
  <c r="D2339" i="1"/>
  <c r="D2342" i="1"/>
  <c r="D2343" i="1"/>
  <c r="D2344" i="1"/>
  <c r="D2347" i="1"/>
  <c r="D2346" i="1"/>
  <c r="D2345" i="1"/>
  <c r="D2348" i="1"/>
  <c r="D2349" i="1"/>
  <c r="D2350" i="1"/>
  <c r="D2353" i="1"/>
  <c r="D2352" i="1"/>
  <c r="D2351" i="1"/>
  <c r="D2354" i="1"/>
  <c r="D2357" i="1"/>
  <c r="D2355" i="1"/>
  <c r="D2356" i="1"/>
  <c r="D2361" i="1"/>
  <c r="D2358" i="1"/>
  <c r="D2359" i="1"/>
  <c r="D2360" i="1"/>
  <c r="D2363" i="1"/>
  <c r="D2362" i="1"/>
  <c r="D2364" i="1"/>
  <c r="D2365" i="1"/>
  <c r="D2366" i="1"/>
  <c r="D2367" i="1"/>
  <c r="D2368" i="1"/>
  <c r="D2372" i="1"/>
  <c r="D2371" i="1"/>
  <c r="D2370" i="1"/>
  <c r="D2373" i="1"/>
  <c r="D2374" i="1"/>
  <c r="D2369" i="1"/>
  <c r="D2375" i="1"/>
  <c r="D2376" i="1"/>
  <c r="D2378" i="1"/>
  <c r="D2379" i="1"/>
  <c r="D2377" i="1"/>
  <c r="D2380" i="1"/>
  <c r="D2381" i="1"/>
  <c r="D2385" i="1"/>
  <c r="D2382" i="1"/>
  <c r="D2384" i="1"/>
  <c r="D2383" i="1"/>
  <c r="D2387" i="1"/>
  <c r="D2386" i="1"/>
  <c r="D2389" i="1"/>
  <c r="D2388" i="1"/>
  <c r="D2392" i="1"/>
  <c r="D2391" i="1"/>
  <c r="D2390" i="1"/>
  <c r="D2393" i="1"/>
  <c r="D2394" i="1"/>
  <c r="D2395" i="1"/>
  <c r="D2398" i="1"/>
  <c r="D2397" i="1"/>
  <c r="D2396" i="1"/>
  <c r="D2399" i="1"/>
  <c r="D2400" i="1"/>
  <c r="D2402" i="1"/>
  <c r="D2403" i="1"/>
  <c r="D2404" i="1"/>
  <c r="D2401" i="1"/>
  <c r="D2405" i="1"/>
  <c r="D2407" i="1"/>
  <c r="D2406" i="1"/>
  <c r="D2409" i="1"/>
  <c r="D2408" i="1"/>
  <c r="D2411" i="1"/>
  <c r="D2412" i="1"/>
  <c r="D2410" i="1"/>
  <c r="D2413" i="1"/>
  <c r="D2414" i="1"/>
  <c r="D2416" i="1"/>
  <c r="D2417" i="1"/>
  <c r="D2415" i="1"/>
  <c r="D2419" i="1"/>
  <c r="D2418" i="1"/>
  <c r="D2420" i="1"/>
  <c r="D2422" i="1"/>
  <c r="D2421" i="1"/>
  <c r="D2424" i="1"/>
  <c r="D2423" i="1"/>
  <c r="D2425" i="1"/>
  <c r="D2426" i="1"/>
  <c r="D2429" i="1"/>
  <c r="D2430" i="1"/>
  <c r="D2427" i="1"/>
  <c r="D2428" i="1"/>
  <c r="D2434" i="1"/>
  <c r="D2431" i="1"/>
  <c r="D2432" i="1"/>
  <c r="D2433" i="1"/>
  <c r="D2436" i="1"/>
  <c r="D2435" i="1"/>
  <c r="D2437" i="1"/>
  <c r="D2438" i="1"/>
  <c r="D2439" i="1"/>
  <c r="D2440" i="1"/>
  <c r="D2441" i="1"/>
  <c r="D2442" i="1"/>
  <c r="D2444" i="1"/>
  <c r="D2443" i="1"/>
  <c r="D2445" i="1"/>
  <c r="D2446" i="1"/>
  <c r="D2447" i="1"/>
  <c r="D2448" i="1"/>
  <c r="D2449" i="1"/>
  <c r="D2451" i="1"/>
  <c r="D2450" i="1"/>
  <c r="D2452" i="1"/>
  <c r="D2453" i="1"/>
  <c r="D2455" i="1"/>
  <c r="D2454" i="1"/>
  <c r="D2456" i="1"/>
  <c r="D2457" i="1"/>
  <c r="D2460" i="1"/>
  <c r="D2458" i="1"/>
  <c r="D2459" i="1"/>
  <c r="D2462" i="1"/>
  <c r="D2463" i="1"/>
  <c r="D2465" i="1"/>
  <c r="D2461" i="1"/>
  <c r="D2464" i="1"/>
  <c r="D2466" i="1"/>
  <c r="D2468" i="1"/>
  <c r="D2467" i="1"/>
  <c r="D2469" i="1"/>
  <c r="D2470" i="1"/>
  <c r="D2472" i="1"/>
  <c r="D2473" i="1"/>
  <c r="D2471" i="1"/>
  <c r="D2474" i="1"/>
  <c r="D2475" i="1"/>
  <c r="D2476" i="1"/>
  <c r="D2478" i="1"/>
  <c r="D2477" i="1"/>
  <c r="D2480" i="1"/>
  <c r="D2479" i="1"/>
  <c r="D2481" i="1"/>
  <c r="D2482" i="1"/>
  <c r="D2483" i="1"/>
  <c r="D2484" i="1"/>
  <c r="D2485" i="1"/>
  <c r="D2486" i="1"/>
  <c r="D2487" i="1"/>
  <c r="D2488" i="1"/>
  <c r="D2490" i="1"/>
  <c r="D2489" i="1"/>
  <c r="D2492" i="1"/>
  <c r="D2491" i="1"/>
  <c r="D2493" i="1"/>
  <c r="D2494" i="1"/>
  <c r="D2498" i="1"/>
  <c r="D2496" i="1"/>
  <c r="D2497" i="1"/>
  <c r="D2495" i="1"/>
  <c r="D2499" i="1"/>
  <c r="D2500" i="1"/>
  <c r="D2501" i="1"/>
  <c r="D2503" i="1"/>
  <c r="D2502" i="1"/>
  <c r="D2505" i="1"/>
  <c r="D2506" i="1"/>
  <c r="D2504" i="1"/>
  <c r="D2507" i="1"/>
  <c r="D2508" i="1"/>
  <c r="D2509" i="1"/>
  <c r="D2512" i="1"/>
  <c r="D2511" i="1"/>
  <c r="D2510" i="1"/>
  <c r="D2514" i="1"/>
  <c r="D2513" i="1"/>
  <c r="D2515" i="1"/>
  <c r="D2516" i="1"/>
  <c r="D2517" i="1"/>
  <c r="D2518" i="1"/>
  <c r="D2519" i="1"/>
  <c r="D2520" i="1"/>
  <c r="D2521" i="1"/>
  <c r="D2522" i="1"/>
  <c r="D2525" i="1"/>
  <c r="D2523" i="1"/>
  <c r="D2528" i="1"/>
  <c r="D2526" i="1"/>
  <c r="D2524" i="1"/>
  <c r="D2527" i="1"/>
  <c r="D2529" i="1"/>
  <c r="D2531" i="1"/>
  <c r="D2530" i="1"/>
  <c r="D2533" i="1"/>
  <c r="D2532" i="1"/>
  <c r="D2534" i="1"/>
  <c r="D2535" i="1"/>
  <c r="D2537" i="1"/>
  <c r="D2536" i="1"/>
  <c r="D2542" i="1"/>
  <c r="D2538" i="1"/>
  <c r="D2543" i="1"/>
  <c r="D2539" i="1"/>
  <c r="D2540" i="1"/>
  <c r="D2541" i="1"/>
  <c r="D2545" i="1"/>
  <c r="D2544" i="1"/>
  <c r="D2547" i="1"/>
  <c r="D2546" i="1"/>
  <c r="D2549" i="1"/>
  <c r="D2548" i="1"/>
  <c r="D2550" i="1"/>
  <c r="D2554" i="1"/>
  <c r="D2555" i="1"/>
  <c r="E2553" i="1"/>
  <c r="E2551" i="1"/>
  <c r="E2558" i="1"/>
  <c r="P2538" i="1" l="1"/>
  <c r="L2539" i="1"/>
  <c r="M2538" i="1"/>
  <c r="N2538" i="1" s="1"/>
  <c r="T2530" i="1"/>
  <c r="AF2530" i="1" s="1"/>
  <c r="S2531" i="1"/>
  <c r="U2531" i="1" s="1"/>
  <c r="G2537" i="1"/>
  <c r="F2537" i="1" s="1"/>
  <c r="O2537" i="1" s="1"/>
  <c r="AC2537" i="1"/>
  <c r="AE2537" i="1" s="1"/>
  <c r="Q2533" i="1"/>
  <c r="R2532" i="1"/>
  <c r="O2536" i="1"/>
  <c r="E2555" i="1"/>
  <c r="E2545" i="1"/>
  <c r="E2537" i="1"/>
  <c r="U2523" i="1"/>
  <c r="E2523" i="1"/>
  <c r="V2523" i="1" s="1"/>
  <c r="U2508" i="1"/>
  <c r="E2508" i="1"/>
  <c r="V2508" i="1" s="1"/>
  <c r="U2491" i="1"/>
  <c r="E2491" i="1"/>
  <c r="V2491" i="1" s="1"/>
  <c r="U2479" i="1"/>
  <c r="E2479" i="1"/>
  <c r="V2479" i="1" s="1"/>
  <c r="U2473" i="1"/>
  <c r="E2473" i="1"/>
  <c r="V2473" i="1" s="1"/>
  <c r="U2459" i="1"/>
  <c r="E2459" i="1"/>
  <c r="V2459" i="1" s="1"/>
  <c r="U2452" i="1"/>
  <c r="E2452" i="1"/>
  <c r="V2452" i="1" s="1"/>
  <c r="U2440" i="1"/>
  <c r="E2440" i="1"/>
  <c r="V2440" i="1" s="1"/>
  <c r="U2420" i="1"/>
  <c r="E2420" i="1"/>
  <c r="V2420" i="1" s="1"/>
  <c r="U2409" i="1"/>
  <c r="E2409" i="1"/>
  <c r="V2409" i="1" s="1"/>
  <c r="U2398" i="1"/>
  <c r="E2398" i="1"/>
  <c r="V2398" i="1" s="1"/>
  <c r="U2384" i="1"/>
  <c r="E2384" i="1"/>
  <c r="V2384" i="1" s="1"/>
  <c r="U2376" i="1"/>
  <c r="E2376" i="1"/>
  <c r="V2376" i="1" s="1"/>
  <c r="U2364" i="1"/>
  <c r="E2364" i="1"/>
  <c r="V2364" i="1" s="1"/>
  <c r="U2352" i="1"/>
  <c r="E2352" i="1"/>
  <c r="V2352" i="1" s="1"/>
  <c r="U2340" i="1"/>
  <c r="E2340" i="1"/>
  <c r="V2340" i="1" s="1"/>
  <c r="U2330" i="1"/>
  <c r="E2330" i="1"/>
  <c r="V2330" i="1" s="1"/>
  <c r="U2315" i="1"/>
  <c r="E2315" i="1"/>
  <c r="V2315" i="1" s="1"/>
  <c r="U2304" i="1"/>
  <c r="E2304" i="1"/>
  <c r="V2304" i="1" s="1"/>
  <c r="U2292" i="1"/>
  <c r="E2292" i="1"/>
  <c r="V2292" i="1" s="1"/>
  <c r="U2280" i="1"/>
  <c r="E2280" i="1"/>
  <c r="V2280" i="1" s="1"/>
  <c r="U2272" i="1"/>
  <c r="E2272" i="1"/>
  <c r="V2272" i="1" s="1"/>
  <c r="U2259" i="1"/>
  <c r="E2259" i="1"/>
  <c r="V2259" i="1" s="1"/>
  <c r="U2251" i="1"/>
  <c r="E2251" i="1"/>
  <c r="V2251" i="1" s="1"/>
  <c r="U2243" i="1"/>
  <c r="E2243" i="1"/>
  <c r="V2243" i="1" s="1"/>
  <c r="U2237" i="1"/>
  <c r="E2237" i="1"/>
  <c r="V2237" i="1" s="1"/>
  <c r="U2222" i="1"/>
  <c r="E2222" i="1"/>
  <c r="V2222" i="1" s="1"/>
  <c r="E2554" i="1"/>
  <c r="E2546" i="1"/>
  <c r="E2541" i="1"/>
  <c r="E2538" i="1"/>
  <c r="E2535" i="1"/>
  <c r="U2530" i="1"/>
  <c r="E2530" i="1"/>
  <c r="V2530" i="1" s="1"/>
  <c r="U2524" i="1"/>
  <c r="E2524" i="1"/>
  <c r="V2524" i="1" s="1"/>
  <c r="U2525" i="1"/>
  <c r="E2525" i="1"/>
  <c r="V2525" i="1" s="1"/>
  <c r="U2519" i="1"/>
  <c r="E2519" i="1"/>
  <c r="V2519" i="1" s="1"/>
  <c r="U2515" i="1"/>
  <c r="E2515" i="1"/>
  <c r="V2515" i="1" s="1"/>
  <c r="U2511" i="1"/>
  <c r="E2511" i="1"/>
  <c r="V2511" i="1" s="1"/>
  <c r="U2507" i="1"/>
  <c r="E2507" i="1"/>
  <c r="V2507" i="1" s="1"/>
  <c r="U2502" i="1"/>
  <c r="E2502" i="1"/>
  <c r="V2502" i="1" s="1"/>
  <c r="U2499" i="1"/>
  <c r="E2499" i="1"/>
  <c r="V2499" i="1" s="1"/>
  <c r="U2498" i="1"/>
  <c r="E2498" i="1"/>
  <c r="V2498" i="1" s="1"/>
  <c r="U2492" i="1"/>
  <c r="E2492" i="1"/>
  <c r="V2492" i="1" s="1"/>
  <c r="U2487" i="1"/>
  <c r="E2487" i="1"/>
  <c r="V2487" i="1" s="1"/>
  <c r="U2483" i="1"/>
  <c r="E2483" i="1"/>
  <c r="V2483" i="1" s="1"/>
  <c r="U2480" i="1"/>
  <c r="E2480" i="1"/>
  <c r="V2480" i="1" s="1"/>
  <c r="U2475" i="1"/>
  <c r="E2475" i="1"/>
  <c r="V2475" i="1" s="1"/>
  <c r="U2472" i="1"/>
  <c r="E2472" i="1"/>
  <c r="V2472" i="1" s="1"/>
  <c r="U2468" i="1"/>
  <c r="E2468" i="1"/>
  <c r="V2468" i="1" s="1"/>
  <c r="U2465" i="1"/>
  <c r="E2465" i="1"/>
  <c r="V2465" i="1" s="1"/>
  <c r="U2458" i="1"/>
  <c r="E2458" i="1"/>
  <c r="V2458" i="1" s="1"/>
  <c r="U2454" i="1"/>
  <c r="E2454" i="1"/>
  <c r="V2454" i="1" s="1"/>
  <c r="U2450" i="1"/>
  <c r="E2450" i="1"/>
  <c r="V2450" i="1" s="1"/>
  <c r="U2447" i="1"/>
  <c r="E2447" i="1"/>
  <c r="V2447" i="1" s="1"/>
  <c r="U2444" i="1"/>
  <c r="E2444" i="1"/>
  <c r="V2444" i="1" s="1"/>
  <c r="U2439" i="1"/>
  <c r="E2439" i="1"/>
  <c r="V2439" i="1" s="1"/>
  <c r="U2436" i="1"/>
  <c r="E2436" i="1"/>
  <c r="V2436" i="1" s="1"/>
  <c r="U2434" i="1"/>
  <c r="E2434" i="1"/>
  <c r="V2434" i="1" s="1"/>
  <c r="U2429" i="1"/>
  <c r="E2429" i="1"/>
  <c r="V2429" i="1" s="1"/>
  <c r="U2424" i="1"/>
  <c r="E2424" i="1"/>
  <c r="V2424" i="1" s="1"/>
  <c r="U2418" i="1"/>
  <c r="E2418" i="1"/>
  <c r="V2418" i="1" s="1"/>
  <c r="U2416" i="1"/>
  <c r="E2416" i="1"/>
  <c r="V2416" i="1" s="1"/>
  <c r="U2412" i="1"/>
  <c r="E2412" i="1"/>
  <c r="V2412" i="1" s="1"/>
  <c r="U2406" i="1"/>
  <c r="E2406" i="1"/>
  <c r="V2406" i="1" s="1"/>
  <c r="U2404" i="1"/>
  <c r="E2404" i="1"/>
  <c r="V2404" i="1" s="1"/>
  <c r="U2399" i="1"/>
  <c r="E2399" i="1"/>
  <c r="V2399" i="1" s="1"/>
  <c r="U2395" i="1"/>
  <c r="E2395" i="1"/>
  <c r="V2395" i="1" s="1"/>
  <c r="U2391" i="1"/>
  <c r="E2391" i="1"/>
  <c r="V2391" i="1" s="1"/>
  <c r="U2386" i="1"/>
  <c r="E2386" i="1"/>
  <c r="V2386" i="1" s="1"/>
  <c r="U2382" i="1"/>
  <c r="E2382" i="1"/>
  <c r="V2382" i="1" s="1"/>
  <c r="U2377" i="1"/>
  <c r="E2377" i="1"/>
  <c r="V2377" i="1" s="1"/>
  <c r="U2375" i="1"/>
  <c r="E2375" i="1"/>
  <c r="V2375" i="1" s="1"/>
  <c r="U2370" i="1"/>
  <c r="E2370" i="1"/>
  <c r="V2370" i="1" s="1"/>
  <c r="U2367" i="1"/>
  <c r="E2367" i="1"/>
  <c r="V2367" i="1" s="1"/>
  <c r="U2362" i="1"/>
  <c r="E2362" i="1"/>
  <c r="V2362" i="1" s="1"/>
  <c r="U2358" i="1"/>
  <c r="E2358" i="1"/>
  <c r="V2358" i="1" s="1"/>
  <c r="U2357" i="1"/>
  <c r="E2357" i="1"/>
  <c r="V2357" i="1" s="1"/>
  <c r="U2353" i="1"/>
  <c r="E2353" i="1"/>
  <c r="V2353" i="1" s="1"/>
  <c r="U2345" i="1"/>
  <c r="E2345" i="1"/>
  <c r="V2345" i="1" s="1"/>
  <c r="U2343" i="1"/>
  <c r="E2343" i="1"/>
  <c r="V2343" i="1" s="1"/>
  <c r="U2338" i="1"/>
  <c r="E2338" i="1"/>
  <c r="V2338" i="1" s="1"/>
  <c r="U2333" i="1"/>
  <c r="E2333" i="1"/>
  <c r="V2333" i="1" s="1"/>
  <c r="U2331" i="1"/>
  <c r="E2331" i="1"/>
  <c r="V2331" i="1" s="1"/>
  <c r="U2327" i="1"/>
  <c r="E2327" i="1"/>
  <c r="V2327" i="1" s="1"/>
  <c r="U2325" i="1"/>
  <c r="E2325" i="1"/>
  <c r="V2325" i="1" s="1"/>
  <c r="U2318" i="1"/>
  <c r="E2318" i="1"/>
  <c r="V2318" i="1" s="1"/>
  <c r="U2316" i="1"/>
  <c r="E2316" i="1"/>
  <c r="V2316" i="1" s="1"/>
  <c r="U2312" i="1"/>
  <c r="E2312" i="1"/>
  <c r="V2312" i="1" s="1"/>
  <c r="U2308" i="1"/>
  <c r="E2308" i="1"/>
  <c r="V2308" i="1" s="1"/>
  <c r="U2302" i="1"/>
  <c r="E2302" i="1"/>
  <c r="V2302" i="1" s="1"/>
  <c r="U2297" i="1"/>
  <c r="E2297" i="1"/>
  <c r="V2297" i="1" s="1"/>
  <c r="U2293" i="1"/>
  <c r="E2293" i="1"/>
  <c r="V2293" i="1" s="1"/>
  <c r="U2289" i="1"/>
  <c r="E2289" i="1"/>
  <c r="V2289" i="1" s="1"/>
  <c r="U2288" i="1"/>
  <c r="E2288" i="1"/>
  <c r="V2288" i="1" s="1"/>
  <c r="U2282" i="1"/>
  <c r="E2282" i="1"/>
  <c r="V2282" i="1" s="1"/>
  <c r="U2279" i="1"/>
  <c r="E2279" i="1"/>
  <c r="V2279" i="1" s="1"/>
  <c r="U2275" i="1"/>
  <c r="E2275" i="1"/>
  <c r="V2275" i="1" s="1"/>
  <c r="U2271" i="1"/>
  <c r="E2271" i="1"/>
  <c r="V2271" i="1" s="1"/>
  <c r="U2266" i="1"/>
  <c r="E2266" i="1"/>
  <c r="V2266" i="1" s="1"/>
  <c r="U2265" i="1"/>
  <c r="E2265" i="1"/>
  <c r="V2265" i="1" s="1"/>
  <c r="U2258" i="1"/>
  <c r="E2258" i="1"/>
  <c r="V2258" i="1" s="1"/>
  <c r="U2255" i="1"/>
  <c r="E2255" i="1"/>
  <c r="V2255" i="1" s="1"/>
  <c r="U2250" i="1"/>
  <c r="E2250" i="1"/>
  <c r="V2250" i="1" s="1"/>
  <c r="U2248" i="1"/>
  <c r="E2248" i="1"/>
  <c r="V2248" i="1" s="1"/>
  <c r="U2246" i="1"/>
  <c r="E2246" i="1"/>
  <c r="V2246" i="1" s="1"/>
  <c r="U2240" i="1"/>
  <c r="E2240" i="1"/>
  <c r="V2240" i="1" s="1"/>
  <c r="U2235" i="1"/>
  <c r="E2235" i="1"/>
  <c r="V2235" i="1" s="1"/>
  <c r="U2231" i="1"/>
  <c r="E2231" i="1"/>
  <c r="V2231" i="1" s="1"/>
  <c r="U2227" i="1"/>
  <c r="E2227" i="1"/>
  <c r="V2227" i="1" s="1"/>
  <c r="U2223" i="1"/>
  <c r="E2223" i="1"/>
  <c r="V2223" i="1" s="1"/>
  <c r="E2549" i="1"/>
  <c r="E2533" i="1"/>
  <c r="U2520" i="1"/>
  <c r="E2520" i="1"/>
  <c r="V2520" i="1" s="1"/>
  <c r="U2510" i="1"/>
  <c r="E2510" i="1"/>
  <c r="V2510" i="1" s="1"/>
  <c r="U2496" i="1"/>
  <c r="E2496" i="1"/>
  <c r="V2496" i="1" s="1"/>
  <c r="U2484" i="1"/>
  <c r="E2484" i="1"/>
  <c r="V2484" i="1" s="1"/>
  <c r="U2467" i="1"/>
  <c r="E2467" i="1"/>
  <c r="V2467" i="1" s="1"/>
  <c r="U2456" i="1"/>
  <c r="E2456" i="1"/>
  <c r="V2456" i="1" s="1"/>
  <c r="U2443" i="1"/>
  <c r="E2443" i="1"/>
  <c r="V2443" i="1" s="1"/>
  <c r="U2431" i="1"/>
  <c r="E2431" i="1"/>
  <c r="V2431" i="1" s="1"/>
  <c r="U2430" i="1"/>
  <c r="E2430" i="1"/>
  <c r="V2430" i="1" s="1"/>
  <c r="U2417" i="1"/>
  <c r="E2417" i="1"/>
  <c r="V2417" i="1" s="1"/>
  <c r="U2401" i="1"/>
  <c r="E2401" i="1"/>
  <c r="V2401" i="1" s="1"/>
  <c r="U2389" i="1"/>
  <c r="E2389" i="1"/>
  <c r="V2389" i="1" s="1"/>
  <c r="U2373" i="1"/>
  <c r="E2373" i="1"/>
  <c r="V2373" i="1" s="1"/>
  <c r="U2359" i="1"/>
  <c r="E2359" i="1"/>
  <c r="V2359" i="1" s="1"/>
  <c r="U2348" i="1"/>
  <c r="E2348" i="1"/>
  <c r="V2348" i="1" s="1"/>
  <c r="U2337" i="1"/>
  <c r="E2337" i="1"/>
  <c r="V2337" i="1" s="1"/>
  <c r="U2324" i="1"/>
  <c r="E2324" i="1"/>
  <c r="V2324" i="1" s="1"/>
  <c r="U2311" i="1"/>
  <c r="E2311" i="1"/>
  <c r="V2311" i="1" s="1"/>
  <c r="U2300" i="1"/>
  <c r="E2300" i="1"/>
  <c r="V2300" i="1" s="1"/>
  <c r="U2287" i="1"/>
  <c r="E2287" i="1"/>
  <c r="V2287" i="1" s="1"/>
  <c r="U2276" i="1"/>
  <c r="E2276" i="1"/>
  <c r="V2276" i="1" s="1"/>
  <c r="U2268" i="1"/>
  <c r="E2268" i="1"/>
  <c r="V2268" i="1" s="1"/>
  <c r="U2254" i="1"/>
  <c r="E2254" i="1"/>
  <c r="V2254" i="1" s="1"/>
  <c r="U2247" i="1"/>
  <c r="E2247" i="1"/>
  <c r="V2247" i="1" s="1"/>
  <c r="U2239" i="1"/>
  <c r="E2239" i="1"/>
  <c r="V2239" i="1" s="1"/>
  <c r="U2234" i="1"/>
  <c r="E2234" i="1"/>
  <c r="V2234" i="1" s="1"/>
  <c r="U2225" i="1"/>
  <c r="E2225" i="1"/>
  <c r="V2225" i="1" s="1"/>
  <c r="AB2564" i="1"/>
  <c r="E2550" i="1"/>
  <c r="E2547" i="1"/>
  <c r="E2540" i="1"/>
  <c r="E2542" i="1"/>
  <c r="E2534" i="1"/>
  <c r="E2531" i="1"/>
  <c r="V2531" i="1" s="1"/>
  <c r="U2526" i="1"/>
  <c r="E2526" i="1"/>
  <c r="V2526" i="1" s="1"/>
  <c r="U2522" i="1"/>
  <c r="E2522" i="1"/>
  <c r="V2522" i="1" s="1"/>
  <c r="U2518" i="1"/>
  <c r="E2518" i="1"/>
  <c r="V2518" i="1" s="1"/>
  <c r="U2513" i="1"/>
  <c r="E2513" i="1"/>
  <c r="V2513" i="1" s="1"/>
  <c r="U2512" i="1"/>
  <c r="E2512" i="1"/>
  <c r="V2512" i="1" s="1"/>
  <c r="U2504" i="1"/>
  <c r="E2504" i="1"/>
  <c r="V2504" i="1" s="1"/>
  <c r="U2503" i="1"/>
  <c r="E2503" i="1"/>
  <c r="V2503" i="1" s="1"/>
  <c r="U2495" i="1"/>
  <c r="E2495" i="1"/>
  <c r="V2495" i="1" s="1"/>
  <c r="U2494" i="1"/>
  <c r="E2494" i="1"/>
  <c r="V2494" i="1" s="1"/>
  <c r="U2489" i="1"/>
  <c r="E2489" i="1"/>
  <c r="V2489" i="1" s="1"/>
  <c r="U2486" i="1"/>
  <c r="E2486" i="1"/>
  <c r="V2486" i="1" s="1"/>
  <c r="U2482" i="1"/>
  <c r="E2482" i="1"/>
  <c r="V2482" i="1" s="1"/>
  <c r="U2477" i="1"/>
  <c r="E2477" i="1"/>
  <c r="V2477" i="1" s="1"/>
  <c r="U2474" i="1"/>
  <c r="E2474" i="1"/>
  <c r="V2474" i="1" s="1"/>
  <c r="U2470" i="1"/>
  <c r="E2470" i="1"/>
  <c r="V2470" i="1" s="1"/>
  <c r="U2466" i="1"/>
  <c r="E2466" i="1"/>
  <c r="V2466" i="1" s="1"/>
  <c r="U2463" i="1"/>
  <c r="E2463" i="1"/>
  <c r="V2463" i="1" s="1"/>
  <c r="U2460" i="1"/>
  <c r="E2460" i="1"/>
  <c r="V2460" i="1" s="1"/>
  <c r="U2455" i="1"/>
  <c r="E2455" i="1"/>
  <c r="V2455" i="1" s="1"/>
  <c r="U2451" i="1"/>
  <c r="E2451" i="1"/>
  <c r="V2451" i="1" s="1"/>
  <c r="U2446" i="1"/>
  <c r="E2446" i="1"/>
  <c r="V2446" i="1" s="1"/>
  <c r="U2442" i="1"/>
  <c r="E2442" i="1"/>
  <c r="V2442" i="1" s="1"/>
  <c r="U2438" i="1"/>
  <c r="E2438" i="1"/>
  <c r="V2438" i="1" s="1"/>
  <c r="U2433" i="1"/>
  <c r="E2433" i="1"/>
  <c r="V2433" i="1" s="1"/>
  <c r="U2428" i="1"/>
  <c r="E2428" i="1"/>
  <c r="V2428" i="1" s="1"/>
  <c r="U2426" i="1"/>
  <c r="E2426" i="1"/>
  <c r="V2426" i="1" s="1"/>
  <c r="U2421" i="1"/>
  <c r="E2421" i="1"/>
  <c r="V2421" i="1" s="1"/>
  <c r="U2419" i="1"/>
  <c r="E2419" i="1"/>
  <c r="V2419" i="1" s="1"/>
  <c r="U2414" i="1"/>
  <c r="E2414" i="1"/>
  <c r="V2414" i="1" s="1"/>
  <c r="U2411" i="1"/>
  <c r="E2411" i="1"/>
  <c r="V2411" i="1" s="1"/>
  <c r="U2407" i="1"/>
  <c r="E2407" i="1"/>
  <c r="V2407" i="1" s="1"/>
  <c r="U2403" i="1"/>
  <c r="E2403" i="1"/>
  <c r="V2403" i="1" s="1"/>
  <c r="U2396" i="1"/>
  <c r="E2396" i="1"/>
  <c r="V2396" i="1" s="1"/>
  <c r="U2394" i="1"/>
  <c r="E2394" i="1"/>
  <c r="V2394" i="1" s="1"/>
  <c r="U2392" i="1"/>
  <c r="E2392" i="1"/>
  <c r="V2392" i="1" s="1"/>
  <c r="U2387" i="1"/>
  <c r="E2387" i="1"/>
  <c r="V2387" i="1" s="1"/>
  <c r="U2385" i="1"/>
  <c r="E2385" i="1"/>
  <c r="V2385" i="1" s="1"/>
  <c r="U2379" i="1"/>
  <c r="E2379" i="1"/>
  <c r="V2379" i="1" s="1"/>
  <c r="U2369" i="1"/>
  <c r="E2369" i="1"/>
  <c r="V2369" i="1" s="1"/>
  <c r="U2371" i="1"/>
  <c r="E2371" i="1"/>
  <c r="V2371" i="1" s="1"/>
  <c r="U2366" i="1"/>
  <c r="E2366" i="1"/>
  <c r="V2366" i="1" s="1"/>
  <c r="U2363" i="1"/>
  <c r="E2363" i="1"/>
  <c r="V2363" i="1" s="1"/>
  <c r="U2361" i="1"/>
  <c r="E2361" i="1"/>
  <c r="V2361" i="1" s="1"/>
  <c r="U2354" i="1"/>
  <c r="E2354" i="1"/>
  <c r="V2354" i="1" s="1"/>
  <c r="U2350" i="1"/>
  <c r="E2350" i="1"/>
  <c r="V2350" i="1" s="1"/>
  <c r="U2346" i="1"/>
  <c r="E2346" i="1"/>
  <c r="V2346" i="1" s="1"/>
  <c r="U2342" i="1"/>
  <c r="E2342" i="1"/>
  <c r="V2342" i="1" s="1"/>
  <c r="U2341" i="1"/>
  <c r="E2341" i="1"/>
  <c r="V2341" i="1" s="1"/>
  <c r="U2335" i="1"/>
  <c r="E2335" i="1"/>
  <c r="V2335" i="1" s="1"/>
  <c r="U2329" i="1"/>
  <c r="E2329" i="1"/>
  <c r="V2329" i="1" s="1"/>
  <c r="U2326" i="1"/>
  <c r="E2326" i="1"/>
  <c r="V2326" i="1" s="1"/>
  <c r="U2322" i="1"/>
  <c r="E2322" i="1"/>
  <c r="V2322" i="1" s="1"/>
  <c r="U2319" i="1"/>
  <c r="E2319" i="1"/>
  <c r="V2319" i="1" s="1"/>
  <c r="U2313" i="1"/>
  <c r="E2313" i="1"/>
  <c r="V2313" i="1" s="1"/>
  <c r="U2307" i="1"/>
  <c r="E2307" i="1"/>
  <c r="V2307" i="1" s="1"/>
  <c r="U2305" i="1"/>
  <c r="E2305" i="1"/>
  <c r="V2305" i="1" s="1"/>
  <c r="U2301" i="1"/>
  <c r="E2301" i="1"/>
  <c r="V2301" i="1" s="1"/>
  <c r="U2299" i="1"/>
  <c r="E2299" i="1"/>
  <c r="V2299" i="1" s="1"/>
  <c r="U2295" i="1"/>
  <c r="E2295" i="1"/>
  <c r="V2295" i="1" s="1"/>
  <c r="U2290" i="1"/>
  <c r="E2290" i="1"/>
  <c r="V2290" i="1" s="1"/>
  <c r="U2286" i="1"/>
  <c r="E2286" i="1"/>
  <c r="V2286" i="1" s="1"/>
  <c r="U2283" i="1"/>
  <c r="E2283" i="1"/>
  <c r="V2283" i="1" s="1"/>
  <c r="U2278" i="1"/>
  <c r="E2278" i="1"/>
  <c r="V2278" i="1" s="1"/>
  <c r="U2273" i="1"/>
  <c r="E2273" i="1"/>
  <c r="V2273" i="1" s="1"/>
  <c r="U2269" i="1"/>
  <c r="E2269" i="1"/>
  <c r="V2269" i="1" s="1"/>
  <c r="U2264" i="1"/>
  <c r="E2264" i="1"/>
  <c r="V2264" i="1" s="1"/>
  <c r="U2261" i="1"/>
  <c r="E2261" i="1"/>
  <c r="V2261" i="1" s="1"/>
  <c r="U2260" i="1"/>
  <c r="E2260" i="1"/>
  <c r="V2260" i="1" s="1"/>
  <c r="U2256" i="1"/>
  <c r="E2256" i="1"/>
  <c r="V2256" i="1" s="1"/>
  <c r="U2252" i="1"/>
  <c r="E2252" i="1"/>
  <c r="V2252" i="1" s="1"/>
  <c r="U2245" i="1"/>
  <c r="E2245" i="1"/>
  <c r="V2245" i="1" s="1"/>
  <c r="U2241" i="1"/>
  <c r="E2241" i="1"/>
  <c r="V2241" i="1" s="1"/>
  <c r="U2238" i="1"/>
  <c r="E2238" i="1"/>
  <c r="V2238" i="1" s="1"/>
  <c r="U2233" i="1"/>
  <c r="E2233" i="1"/>
  <c r="V2233" i="1" s="1"/>
  <c r="U2230" i="1"/>
  <c r="E2230" i="1"/>
  <c r="V2230" i="1" s="1"/>
  <c r="U2228" i="1"/>
  <c r="E2228" i="1"/>
  <c r="V2228" i="1" s="1"/>
  <c r="U2224" i="1"/>
  <c r="E2224" i="1"/>
  <c r="V2224" i="1" s="1"/>
  <c r="Z2559" i="1"/>
  <c r="AA2559" i="1" s="1"/>
  <c r="AH2559" i="1" s="1"/>
  <c r="C2560" i="1"/>
  <c r="Y2559" i="1"/>
  <c r="AJ2560" i="1"/>
  <c r="I2560" i="1"/>
  <c r="H2560" i="1" s="1"/>
  <c r="E2559" i="1"/>
  <c r="E2543" i="1"/>
  <c r="U2527" i="1"/>
  <c r="E2527" i="1"/>
  <c r="V2527" i="1" s="1"/>
  <c r="U2516" i="1"/>
  <c r="E2516" i="1"/>
  <c r="V2516" i="1" s="1"/>
  <c r="U2505" i="1"/>
  <c r="E2505" i="1"/>
  <c r="V2505" i="1" s="1"/>
  <c r="U2500" i="1"/>
  <c r="E2500" i="1"/>
  <c r="V2500" i="1" s="1"/>
  <c r="U2488" i="1"/>
  <c r="E2488" i="1"/>
  <c r="V2488" i="1" s="1"/>
  <c r="U2476" i="1"/>
  <c r="E2476" i="1"/>
  <c r="V2476" i="1" s="1"/>
  <c r="U2461" i="1"/>
  <c r="E2461" i="1"/>
  <c r="V2461" i="1" s="1"/>
  <c r="U2448" i="1"/>
  <c r="E2448" i="1"/>
  <c r="V2448" i="1" s="1"/>
  <c r="U2435" i="1"/>
  <c r="E2435" i="1"/>
  <c r="V2435" i="1" s="1"/>
  <c r="U2423" i="1"/>
  <c r="E2423" i="1"/>
  <c r="V2423" i="1" s="1"/>
  <c r="U2410" i="1"/>
  <c r="E2410" i="1"/>
  <c r="V2410" i="1" s="1"/>
  <c r="U2400" i="1"/>
  <c r="E2400" i="1"/>
  <c r="V2400" i="1" s="1"/>
  <c r="U2390" i="1"/>
  <c r="E2390" i="1"/>
  <c r="V2390" i="1" s="1"/>
  <c r="U2380" i="1"/>
  <c r="E2380" i="1"/>
  <c r="V2380" i="1" s="1"/>
  <c r="U2368" i="1"/>
  <c r="E2368" i="1"/>
  <c r="V2368" i="1" s="1"/>
  <c r="U2355" i="1"/>
  <c r="E2355" i="1"/>
  <c r="V2355" i="1" s="1"/>
  <c r="U2344" i="1"/>
  <c r="E2344" i="1"/>
  <c r="V2344" i="1" s="1"/>
  <c r="U2334" i="1"/>
  <c r="E2334" i="1"/>
  <c r="V2334" i="1" s="1"/>
  <c r="U2321" i="1"/>
  <c r="E2321" i="1"/>
  <c r="V2321" i="1" s="1"/>
  <c r="U2309" i="1"/>
  <c r="E2309" i="1"/>
  <c r="V2309" i="1" s="1"/>
  <c r="U2298" i="1"/>
  <c r="E2298" i="1"/>
  <c r="V2298" i="1" s="1"/>
  <c r="U2284" i="1"/>
  <c r="E2284" i="1"/>
  <c r="V2284" i="1" s="1"/>
  <c r="U2263" i="1"/>
  <c r="E2263" i="1"/>
  <c r="V2263" i="1" s="1"/>
  <c r="E2548" i="1"/>
  <c r="E2544" i="1"/>
  <c r="E2539" i="1"/>
  <c r="E2536" i="1"/>
  <c r="E2532" i="1"/>
  <c r="V2532" i="1" s="1"/>
  <c r="U2529" i="1"/>
  <c r="E2529" i="1"/>
  <c r="V2529" i="1" s="1"/>
  <c r="U2528" i="1"/>
  <c r="E2528" i="1"/>
  <c r="V2528" i="1" s="1"/>
  <c r="U2521" i="1"/>
  <c r="E2521" i="1"/>
  <c r="V2521" i="1" s="1"/>
  <c r="U2517" i="1"/>
  <c r="E2517" i="1"/>
  <c r="V2517" i="1" s="1"/>
  <c r="U2514" i="1"/>
  <c r="E2514" i="1"/>
  <c r="V2514" i="1" s="1"/>
  <c r="U2509" i="1"/>
  <c r="E2509" i="1"/>
  <c r="V2509" i="1" s="1"/>
  <c r="U2506" i="1"/>
  <c r="E2506" i="1"/>
  <c r="V2506" i="1" s="1"/>
  <c r="U2501" i="1"/>
  <c r="E2501" i="1"/>
  <c r="V2501" i="1" s="1"/>
  <c r="U2497" i="1"/>
  <c r="E2497" i="1"/>
  <c r="V2497" i="1" s="1"/>
  <c r="U2493" i="1"/>
  <c r="E2493" i="1"/>
  <c r="V2493" i="1" s="1"/>
  <c r="U2490" i="1"/>
  <c r="E2490" i="1"/>
  <c r="V2490" i="1" s="1"/>
  <c r="U2485" i="1"/>
  <c r="E2485" i="1"/>
  <c r="V2485" i="1" s="1"/>
  <c r="U2481" i="1"/>
  <c r="E2481" i="1"/>
  <c r="V2481" i="1" s="1"/>
  <c r="U2478" i="1"/>
  <c r="E2478" i="1"/>
  <c r="V2478" i="1" s="1"/>
  <c r="U2471" i="1"/>
  <c r="E2471" i="1"/>
  <c r="V2471" i="1" s="1"/>
  <c r="U2469" i="1"/>
  <c r="E2469" i="1"/>
  <c r="V2469" i="1" s="1"/>
  <c r="U2464" i="1"/>
  <c r="E2464" i="1"/>
  <c r="V2464" i="1" s="1"/>
  <c r="U2462" i="1"/>
  <c r="E2462" i="1"/>
  <c r="V2462" i="1" s="1"/>
  <c r="U2457" i="1"/>
  <c r="E2457" i="1"/>
  <c r="V2457" i="1" s="1"/>
  <c r="U2453" i="1"/>
  <c r="E2453" i="1"/>
  <c r="V2453" i="1" s="1"/>
  <c r="U2449" i="1"/>
  <c r="E2449" i="1"/>
  <c r="V2449" i="1" s="1"/>
  <c r="U2445" i="1"/>
  <c r="E2445" i="1"/>
  <c r="V2445" i="1" s="1"/>
  <c r="U2441" i="1"/>
  <c r="E2441" i="1"/>
  <c r="V2441" i="1" s="1"/>
  <c r="U2437" i="1"/>
  <c r="E2437" i="1"/>
  <c r="V2437" i="1" s="1"/>
  <c r="U2432" i="1"/>
  <c r="E2432" i="1"/>
  <c r="V2432" i="1" s="1"/>
  <c r="U2427" i="1"/>
  <c r="E2427" i="1"/>
  <c r="V2427" i="1" s="1"/>
  <c r="U2425" i="1"/>
  <c r="E2425" i="1"/>
  <c r="V2425" i="1" s="1"/>
  <c r="U2422" i="1"/>
  <c r="E2422" i="1"/>
  <c r="V2422" i="1" s="1"/>
  <c r="U2415" i="1"/>
  <c r="E2415" i="1"/>
  <c r="V2415" i="1" s="1"/>
  <c r="U2413" i="1"/>
  <c r="E2413" i="1"/>
  <c r="V2413" i="1" s="1"/>
  <c r="U2408" i="1"/>
  <c r="E2408" i="1"/>
  <c r="V2408" i="1" s="1"/>
  <c r="U2405" i="1"/>
  <c r="E2405" i="1"/>
  <c r="V2405" i="1" s="1"/>
  <c r="U2402" i="1"/>
  <c r="E2402" i="1"/>
  <c r="V2402" i="1" s="1"/>
  <c r="U2397" i="1"/>
  <c r="E2397" i="1"/>
  <c r="V2397" i="1" s="1"/>
  <c r="U2393" i="1"/>
  <c r="E2393" i="1"/>
  <c r="V2393" i="1" s="1"/>
  <c r="U2388" i="1"/>
  <c r="E2388" i="1"/>
  <c r="V2388" i="1" s="1"/>
  <c r="U2383" i="1"/>
  <c r="E2383" i="1"/>
  <c r="V2383" i="1" s="1"/>
  <c r="U2381" i="1"/>
  <c r="E2381" i="1"/>
  <c r="V2381" i="1" s="1"/>
  <c r="U2378" i="1"/>
  <c r="E2378" i="1"/>
  <c r="V2378" i="1" s="1"/>
  <c r="U2374" i="1"/>
  <c r="E2374" i="1"/>
  <c r="V2374" i="1" s="1"/>
  <c r="U2372" i="1"/>
  <c r="E2372" i="1"/>
  <c r="V2372" i="1" s="1"/>
  <c r="U2365" i="1"/>
  <c r="E2365" i="1"/>
  <c r="V2365" i="1" s="1"/>
  <c r="U2360" i="1"/>
  <c r="E2360" i="1"/>
  <c r="V2360" i="1" s="1"/>
  <c r="U2356" i="1"/>
  <c r="E2356" i="1"/>
  <c r="V2356" i="1" s="1"/>
  <c r="U2351" i="1"/>
  <c r="E2351" i="1"/>
  <c r="V2351" i="1" s="1"/>
  <c r="U2349" i="1"/>
  <c r="E2349" i="1"/>
  <c r="V2349" i="1" s="1"/>
  <c r="U2347" i="1"/>
  <c r="E2347" i="1"/>
  <c r="V2347" i="1" s="1"/>
  <c r="U2339" i="1"/>
  <c r="E2339" i="1"/>
  <c r="V2339" i="1" s="1"/>
  <c r="U2336" i="1"/>
  <c r="E2336" i="1"/>
  <c r="V2336" i="1" s="1"/>
  <c r="U2332" i="1"/>
  <c r="E2332" i="1"/>
  <c r="V2332" i="1" s="1"/>
  <c r="U2328" i="1"/>
  <c r="E2328" i="1"/>
  <c r="V2328" i="1" s="1"/>
  <c r="U2323" i="1"/>
  <c r="E2323" i="1"/>
  <c r="V2323" i="1" s="1"/>
  <c r="U2320" i="1"/>
  <c r="E2320" i="1"/>
  <c r="V2320" i="1" s="1"/>
  <c r="U2317" i="1"/>
  <c r="E2317" i="1"/>
  <c r="V2317" i="1" s="1"/>
  <c r="U2314" i="1"/>
  <c r="E2314" i="1"/>
  <c r="V2314" i="1" s="1"/>
  <c r="U2310" i="1"/>
  <c r="E2310" i="1"/>
  <c r="V2310" i="1" s="1"/>
  <c r="U2306" i="1"/>
  <c r="E2306" i="1"/>
  <c r="V2306" i="1" s="1"/>
  <c r="U2303" i="1"/>
  <c r="E2303" i="1"/>
  <c r="V2303" i="1" s="1"/>
  <c r="U2296" i="1"/>
  <c r="E2296" i="1"/>
  <c r="V2296" i="1" s="1"/>
  <c r="U2294" i="1"/>
  <c r="E2294" i="1"/>
  <c r="V2294" i="1" s="1"/>
  <c r="U2291" i="1"/>
  <c r="E2291" i="1"/>
  <c r="V2291" i="1" s="1"/>
  <c r="U2285" i="1"/>
  <c r="E2285" i="1"/>
  <c r="V2285" i="1" s="1"/>
  <c r="U2281" i="1"/>
  <c r="E2281" i="1"/>
  <c r="V2281" i="1" s="1"/>
  <c r="U2277" i="1"/>
  <c r="E2277" i="1"/>
  <c r="V2277" i="1" s="1"/>
  <c r="U2274" i="1"/>
  <c r="E2274" i="1"/>
  <c r="V2274" i="1" s="1"/>
  <c r="U2270" i="1"/>
  <c r="E2270" i="1"/>
  <c r="V2270" i="1" s="1"/>
  <c r="U2267" i="1"/>
  <c r="E2267" i="1"/>
  <c r="V2267" i="1" s="1"/>
  <c r="U2262" i="1"/>
  <c r="E2262" i="1"/>
  <c r="V2262" i="1" s="1"/>
  <c r="U2257" i="1"/>
  <c r="E2257" i="1"/>
  <c r="V2257" i="1" s="1"/>
  <c r="U2253" i="1"/>
  <c r="E2253" i="1"/>
  <c r="V2253" i="1" s="1"/>
  <c r="U2249" i="1"/>
  <c r="E2249" i="1"/>
  <c r="V2249" i="1" s="1"/>
  <c r="U2244" i="1"/>
  <c r="E2244" i="1"/>
  <c r="V2244" i="1" s="1"/>
  <c r="U2242" i="1"/>
  <c r="E2242" i="1"/>
  <c r="V2242" i="1" s="1"/>
  <c r="U2236" i="1"/>
  <c r="E2236" i="1"/>
  <c r="V2236" i="1" s="1"/>
  <c r="U2232" i="1"/>
  <c r="E2232" i="1"/>
  <c r="V2232" i="1" s="1"/>
  <c r="U2229" i="1"/>
  <c r="E2229" i="1"/>
  <c r="V2229" i="1" s="1"/>
  <c r="U2226" i="1"/>
  <c r="E2226" i="1"/>
  <c r="V2226" i="1" s="1"/>
  <c r="E2557" i="1"/>
  <c r="K2560" i="1"/>
  <c r="X2560" i="1"/>
  <c r="A2561" i="1"/>
  <c r="J2537" i="1" l="1"/>
  <c r="T2531" i="1"/>
  <c r="AF2531" i="1" s="1"/>
  <c r="S2532" i="1"/>
  <c r="AC2538" i="1"/>
  <c r="AE2538" i="1" s="1"/>
  <c r="G2538" i="1"/>
  <c r="F2538" i="1" s="1"/>
  <c r="O2538" i="1" s="1"/>
  <c r="Q2534" i="1"/>
  <c r="R2533" i="1"/>
  <c r="V2533" i="1" s="1"/>
  <c r="M2539" i="1"/>
  <c r="N2539" i="1" s="1"/>
  <c r="P2539" i="1"/>
  <c r="L2540" i="1"/>
  <c r="W2225" i="1"/>
  <c r="AG2225" i="1" s="1"/>
  <c r="W2254" i="1"/>
  <c r="AG2254" i="1" s="1"/>
  <c r="B2254" i="1" s="1"/>
  <c r="W2348" i="1"/>
  <c r="AG2348" i="1" s="1"/>
  <c r="B2348" i="1" s="1"/>
  <c r="W2401" i="1"/>
  <c r="AG2401" i="1" s="1"/>
  <c r="B2401" i="1" s="1"/>
  <c r="W2496" i="1"/>
  <c r="AG2496" i="1" s="1"/>
  <c r="B2496" i="1" s="1"/>
  <c r="W2276" i="1"/>
  <c r="AG2276" i="1" s="1"/>
  <c r="W2324" i="1"/>
  <c r="AG2324" i="1" s="1"/>
  <c r="B2324" i="1" s="1"/>
  <c r="W2239" i="1"/>
  <c r="AG2239" i="1" s="1"/>
  <c r="B2239" i="1" s="1"/>
  <c r="W2300" i="1"/>
  <c r="AG2300" i="1" s="1"/>
  <c r="W2373" i="1"/>
  <c r="AG2373" i="1" s="1"/>
  <c r="W2443" i="1"/>
  <c r="AG2443" i="1" s="1"/>
  <c r="B2443" i="1" s="1"/>
  <c r="W2430" i="1"/>
  <c r="AG2430" i="1" s="1"/>
  <c r="B2430" i="1" s="1"/>
  <c r="W2467" i="1"/>
  <c r="AG2467" i="1" s="1"/>
  <c r="W2520" i="1"/>
  <c r="AG2520" i="1" s="1"/>
  <c r="W2227" i="1"/>
  <c r="AG2227" i="1" s="1"/>
  <c r="B2227" i="1" s="1"/>
  <c r="W2235" i="1"/>
  <c r="W2246" i="1"/>
  <c r="AG2246" i="1" s="1"/>
  <c r="W2250" i="1"/>
  <c r="AG2250" i="1" s="1"/>
  <c r="B2250" i="1" s="1"/>
  <c r="W2258" i="1"/>
  <c r="AG2258" i="1" s="1"/>
  <c r="W2266" i="1"/>
  <c r="AG2266" i="1" s="1"/>
  <c r="B2266" i="1" s="1"/>
  <c r="W2275" i="1"/>
  <c r="AG2275" i="1" s="1"/>
  <c r="W2282" i="1"/>
  <c r="AG2282" i="1" s="1"/>
  <c r="W2289" i="1"/>
  <c r="AG2289" i="1" s="1"/>
  <c r="B2289" i="1" s="1"/>
  <c r="W2297" i="1"/>
  <c r="AG2297" i="1" s="1"/>
  <c r="B2297" i="1" s="1"/>
  <c r="W2308" i="1"/>
  <c r="AG2308" i="1" s="1"/>
  <c r="B2308" i="1" s="1"/>
  <c r="W2316" i="1"/>
  <c r="AG2316" i="1" s="1"/>
  <c r="W2325" i="1"/>
  <c r="AG2325" i="1" s="1"/>
  <c r="W2331" i="1"/>
  <c r="AG2331" i="1" s="1"/>
  <c r="W2338" i="1"/>
  <c r="AG2338" i="1" s="1"/>
  <c r="B2338" i="1" s="1"/>
  <c r="W2345" i="1"/>
  <c r="AG2345" i="1" s="1"/>
  <c r="B2345" i="1" s="1"/>
  <c r="W2357" i="1"/>
  <c r="AG2357" i="1" s="1"/>
  <c r="W2362" i="1"/>
  <c r="AG2362" i="1" s="1"/>
  <c r="B2362" i="1" s="1"/>
  <c r="W2370" i="1"/>
  <c r="AG2370" i="1" s="1"/>
  <c r="B2370" i="1" s="1"/>
  <c r="W2377" i="1"/>
  <c r="AG2377" i="1" s="1"/>
  <c r="B2377" i="1" s="1"/>
  <c r="W2386" i="1"/>
  <c r="AG2386" i="1" s="1"/>
  <c r="W2395" i="1"/>
  <c r="AG2395" i="1" s="1"/>
  <c r="B2395" i="1" s="1"/>
  <c r="W2404" i="1"/>
  <c r="AG2404" i="1" s="1"/>
  <c r="B2404" i="1" s="1"/>
  <c r="W2412" i="1"/>
  <c r="AG2412" i="1" s="1"/>
  <c r="W2230" i="1"/>
  <c r="AG2230" i="1" s="1"/>
  <c r="B2230" i="1" s="1"/>
  <c r="W2238" i="1"/>
  <c r="W2245" i="1"/>
  <c r="AG2245" i="1" s="1"/>
  <c r="B2245" i="1" s="1"/>
  <c r="W2256" i="1"/>
  <c r="AG2256" i="1" s="1"/>
  <c r="B2256" i="1" s="1"/>
  <c r="W2261" i="1"/>
  <c r="AG2261" i="1" s="1"/>
  <c r="B2261" i="1" s="1"/>
  <c r="W2269" i="1"/>
  <c r="AG2269" i="1" s="1"/>
  <c r="B2269" i="1" s="1"/>
  <c r="W2278" i="1"/>
  <c r="AG2278" i="1" s="1"/>
  <c r="B2278" i="1" s="1"/>
  <c r="W2286" i="1"/>
  <c r="AG2286" i="1" s="1"/>
  <c r="B2286" i="1" s="1"/>
  <c r="W2295" i="1"/>
  <c r="AG2295" i="1" s="1"/>
  <c r="B2295" i="1" s="1"/>
  <c r="W2301" i="1"/>
  <c r="AG2301" i="1" s="1"/>
  <c r="B2301" i="1" s="1"/>
  <c r="W2307" i="1"/>
  <c r="AG2307" i="1" s="1"/>
  <c r="B2307" i="1" s="1"/>
  <c r="W2319" i="1"/>
  <c r="AG2319" i="1" s="1"/>
  <c r="B2319" i="1" s="1"/>
  <c r="W2326" i="1"/>
  <c r="AG2326" i="1" s="1"/>
  <c r="W2335" i="1"/>
  <c r="AG2335" i="1" s="1"/>
  <c r="B2335" i="1" s="1"/>
  <c r="W2342" i="1"/>
  <c r="AG2342" i="1" s="1"/>
  <c r="B2342" i="1" s="1"/>
  <c r="W2350" i="1"/>
  <c r="AG2350" i="1" s="1"/>
  <c r="B2350" i="1" s="1"/>
  <c r="W2361" i="1"/>
  <c r="AG2361" i="1" s="1"/>
  <c r="B2361" i="1" s="1"/>
  <c r="W2366" i="1"/>
  <c r="AG2366" i="1" s="1"/>
  <c r="B2366" i="1" s="1"/>
  <c r="W2369" i="1"/>
  <c r="AG2369" i="1" s="1"/>
  <c r="B2369" i="1" s="1"/>
  <c r="W2385" i="1"/>
  <c r="AG2385" i="1" s="1"/>
  <c r="B2385" i="1" s="1"/>
  <c r="W2392" i="1"/>
  <c r="AG2392" i="1" s="1"/>
  <c r="B2392" i="1" s="1"/>
  <c r="W2396" i="1"/>
  <c r="AG2396" i="1" s="1"/>
  <c r="B2396" i="1" s="1"/>
  <c r="W2407" i="1"/>
  <c r="AG2407" i="1" s="1"/>
  <c r="B2407" i="1" s="1"/>
  <c r="W2414" i="1"/>
  <c r="AG2414" i="1" s="1"/>
  <c r="B2414" i="1" s="1"/>
  <c r="W2421" i="1"/>
  <c r="AG2421" i="1" s="1"/>
  <c r="B2421" i="1" s="1"/>
  <c r="W2428" i="1"/>
  <c r="AG2428" i="1" s="1"/>
  <c r="W2438" i="1"/>
  <c r="AG2438" i="1" s="1"/>
  <c r="B2438" i="1" s="1"/>
  <c r="W2446" i="1"/>
  <c r="AG2446" i="1" s="1"/>
  <c r="B2446" i="1" s="1"/>
  <c r="W2455" i="1"/>
  <c r="AG2455" i="1" s="1"/>
  <c r="B2455" i="1" s="1"/>
  <c r="W2463" i="1"/>
  <c r="AG2463" i="1" s="1"/>
  <c r="B2463" i="1" s="1"/>
  <c r="W2470" i="1"/>
  <c r="AG2470" i="1" s="1"/>
  <c r="B2470" i="1" s="1"/>
  <c r="W2477" i="1"/>
  <c r="AG2477" i="1" s="1"/>
  <c r="B2477" i="1" s="1"/>
  <c r="W2486" i="1"/>
  <c r="AG2486" i="1" s="1"/>
  <c r="B2486" i="1" s="1"/>
  <c r="W2494" i="1"/>
  <c r="AG2494" i="1" s="1"/>
  <c r="B2494" i="1" s="1"/>
  <c r="W2503" i="1"/>
  <c r="AG2503" i="1" s="1"/>
  <c r="B2503" i="1" s="1"/>
  <c r="W2512" i="1"/>
  <c r="AG2512" i="1" s="1"/>
  <c r="B2512" i="1" s="1"/>
  <c r="W2518" i="1"/>
  <c r="AG2518" i="1" s="1"/>
  <c r="B2518" i="1" s="1"/>
  <c r="W2526" i="1"/>
  <c r="AG2526" i="1" s="1"/>
  <c r="B2526" i="1" s="1"/>
  <c r="W2527" i="1"/>
  <c r="AG2527" i="1" s="1"/>
  <c r="B2527" i="1" s="1"/>
  <c r="W2418" i="1"/>
  <c r="AG2418" i="1" s="1"/>
  <c r="W2429" i="1"/>
  <c r="AG2429" i="1" s="1"/>
  <c r="W2436" i="1"/>
  <c r="AG2436" i="1" s="1"/>
  <c r="B2436" i="1" s="1"/>
  <c r="W2444" i="1"/>
  <c r="AG2444" i="1" s="1"/>
  <c r="B2444" i="1" s="1"/>
  <c r="W2450" i="1"/>
  <c r="AG2450" i="1" s="1"/>
  <c r="B2450" i="1" s="1"/>
  <c r="W2458" i="1"/>
  <c r="AG2458" i="1" s="1"/>
  <c r="W2468" i="1"/>
  <c r="AG2468" i="1" s="1"/>
  <c r="B2468" i="1" s="1"/>
  <c r="W2475" i="1"/>
  <c r="AG2475" i="1" s="1"/>
  <c r="B2475" i="1" s="1"/>
  <c r="W2483" i="1"/>
  <c r="AG2483" i="1" s="1"/>
  <c r="W2492" i="1"/>
  <c r="AG2492" i="1" s="1"/>
  <c r="B2492" i="1" s="1"/>
  <c r="W2499" i="1"/>
  <c r="AG2499" i="1" s="1"/>
  <c r="W2507" i="1"/>
  <c r="AG2507" i="1" s="1"/>
  <c r="B2507" i="1" s="1"/>
  <c r="W2515" i="1"/>
  <c r="AG2515" i="1" s="1"/>
  <c r="B2515" i="1" s="1"/>
  <c r="W2525" i="1"/>
  <c r="AG2525" i="1" s="1"/>
  <c r="W2530" i="1"/>
  <c r="AG2530" i="1" s="1"/>
  <c r="B2530" i="1" s="1"/>
  <c r="W2424" i="1"/>
  <c r="AG2424" i="1" s="1"/>
  <c r="B2424" i="1" s="1"/>
  <c r="W2434" i="1"/>
  <c r="AG2434" i="1" s="1"/>
  <c r="W2439" i="1"/>
  <c r="AG2439" i="1" s="1"/>
  <c r="B2439" i="1" s="1"/>
  <c r="W2447" i="1"/>
  <c r="AG2447" i="1" s="1"/>
  <c r="W2454" i="1"/>
  <c r="AG2454" i="1" s="1"/>
  <c r="B2454" i="1" s="1"/>
  <c r="W2465" i="1"/>
  <c r="AG2465" i="1" s="1"/>
  <c r="W2472" i="1"/>
  <c r="AG2472" i="1" s="1"/>
  <c r="B2472" i="1" s="1"/>
  <c r="W2480" i="1"/>
  <c r="AG2480" i="1" s="1"/>
  <c r="W2487" i="1"/>
  <c r="AG2487" i="1" s="1"/>
  <c r="B2487" i="1" s="1"/>
  <c r="W2498" i="1"/>
  <c r="AG2498" i="1" s="1"/>
  <c r="W2502" i="1"/>
  <c r="AG2502" i="1" s="1"/>
  <c r="B2502" i="1" s="1"/>
  <c r="W2511" i="1"/>
  <c r="AG2511" i="1" s="1"/>
  <c r="W2519" i="1"/>
  <c r="AG2519" i="1" s="1"/>
  <c r="B2519" i="1" s="1"/>
  <c r="W2524" i="1"/>
  <c r="AG2524" i="1" s="1"/>
  <c r="W2226" i="1"/>
  <c r="W2232" i="1"/>
  <c r="W2242" i="1"/>
  <c r="W2249" i="1"/>
  <c r="W2257" i="1"/>
  <c r="W2267" i="1"/>
  <c r="W2274" i="1"/>
  <c r="W2281" i="1"/>
  <c r="W2291" i="1"/>
  <c r="W2296" i="1"/>
  <c r="W2306" i="1"/>
  <c r="W2314" i="1"/>
  <c r="W2320" i="1"/>
  <c r="W2328" i="1"/>
  <c r="W2336" i="1"/>
  <c r="W2347" i="1"/>
  <c r="W2351" i="1"/>
  <c r="W2360" i="1"/>
  <c r="W2372" i="1"/>
  <c r="W2378" i="1"/>
  <c r="W2383" i="1"/>
  <c r="W2393" i="1"/>
  <c r="W2402" i="1"/>
  <c r="W2408" i="1"/>
  <c r="W2415" i="1"/>
  <c r="W2425" i="1"/>
  <c r="W2432" i="1"/>
  <c r="W2441" i="1"/>
  <c r="W2449" i="1"/>
  <c r="W2457" i="1"/>
  <c r="W2464" i="1"/>
  <c r="W2471" i="1"/>
  <c r="W2481" i="1"/>
  <c r="W2490" i="1"/>
  <c r="W2497" i="1"/>
  <c r="W2506" i="1"/>
  <c r="W2514" i="1"/>
  <c r="W2521" i="1"/>
  <c r="W2529" i="1"/>
  <c r="W2284" i="1"/>
  <c r="W2309" i="1"/>
  <c r="W2334" i="1"/>
  <c r="W2355" i="1"/>
  <c r="W2380" i="1"/>
  <c r="W2400" i="1"/>
  <c r="W2423" i="1"/>
  <c r="W2448" i="1"/>
  <c r="W2476" i="1"/>
  <c r="W2500" i="1"/>
  <c r="W2516" i="1"/>
  <c r="W2228" i="1"/>
  <c r="W2233" i="1"/>
  <c r="W2241" i="1"/>
  <c r="W2252" i="1"/>
  <c r="W2260" i="1"/>
  <c r="W2264" i="1"/>
  <c r="W2273" i="1"/>
  <c r="W2283" i="1"/>
  <c r="W2290" i="1"/>
  <c r="W2299" i="1"/>
  <c r="W2305" i="1"/>
  <c r="W2313" i="1"/>
  <c r="W2322" i="1"/>
  <c r="W2329" i="1"/>
  <c r="W2341" i="1"/>
  <c r="W2346" i="1"/>
  <c r="W2354" i="1"/>
  <c r="W2363" i="1"/>
  <c r="W2371" i="1"/>
  <c r="W2379" i="1"/>
  <c r="W2387" i="1"/>
  <c r="W2394" i="1"/>
  <c r="W2403" i="1"/>
  <c r="W2411" i="1"/>
  <c r="W2419" i="1"/>
  <c r="W2426" i="1"/>
  <c r="W2433" i="1"/>
  <c r="W2442" i="1"/>
  <c r="W2451" i="1"/>
  <c r="W2460" i="1"/>
  <c r="W2466" i="1"/>
  <c r="W2474" i="1"/>
  <c r="W2482" i="1"/>
  <c r="W2489" i="1"/>
  <c r="W2495" i="1"/>
  <c r="W2504" i="1"/>
  <c r="W2513" i="1"/>
  <c r="W2522" i="1"/>
  <c r="W2531" i="1"/>
  <c r="AB2565" i="1"/>
  <c r="W2222" i="1"/>
  <c r="W2243" i="1"/>
  <c r="W2259" i="1"/>
  <c r="W2280" i="1"/>
  <c r="W2304" i="1"/>
  <c r="W2330" i="1"/>
  <c r="W2352" i="1"/>
  <c r="W2376" i="1"/>
  <c r="W2398" i="1"/>
  <c r="W2420" i="1"/>
  <c r="W2452" i="1"/>
  <c r="W2473" i="1"/>
  <c r="W2491" i="1"/>
  <c r="W2523" i="1"/>
  <c r="W2234" i="1"/>
  <c r="W2247" i="1"/>
  <c r="W2268" i="1"/>
  <c r="W2287" i="1"/>
  <c r="W2311" i="1"/>
  <c r="W2337" i="1"/>
  <c r="W2359" i="1"/>
  <c r="W2389" i="1"/>
  <c r="W2417" i="1"/>
  <c r="W2431" i="1"/>
  <c r="W2456" i="1"/>
  <c r="W2484" i="1"/>
  <c r="W2510" i="1"/>
  <c r="W2223" i="1"/>
  <c r="W2231" i="1"/>
  <c r="W2240" i="1"/>
  <c r="W2248" i="1"/>
  <c r="W2255" i="1"/>
  <c r="W2265" i="1"/>
  <c r="W2271" i="1"/>
  <c r="W2279" i="1"/>
  <c r="W2288" i="1"/>
  <c r="W2293" i="1"/>
  <c r="W2302" i="1"/>
  <c r="W2312" i="1"/>
  <c r="W2318" i="1"/>
  <c r="W2327" i="1"/>
  <c r="W2333" i="1"/>
  <c r="W2343" i="1"/>
  <c r="W2353" i="1"/>
  <c r="W2358" i="1"/>
  <c r="W2367" i="1"/>
  <c r="W2375" i="1"/>
  <c r="W2382" i="1"/>
  <c r="W2391" i="1"/>
  <c r="W2399" i="1"/>
  <c r="W2406" i="1"/>
  <c r="W2416" i="1"/>
  <c r="Z2560" i="1"/>
  <c r="AA2560" i="1" s="1"/>
  <c r="AH2560" i="1" s="1"/>
  <c r="C2561" i="1"/>
  <c r="Y2560" i="1"/>
  <c r="AJ2561" i="1"/>
  <c r="I2561" i="1"/>
  <c r="H2561" i="1" s="1"/>
  <c r="AG2235" i="1"/>
  <c r="B2235" i="1" s="1"/>
  <c r="X2561" i="1"/>
  <c r="K2561" i="1"/>
  <c r="A2562" i="1"/>
  <c r="W2229" i="1"/>
  <c r="W2236" i="1"/>
  <c r="W2244" i="1"/>
  <c r="W2253" i="1"/>
  <c r="W2262" i="1"/>
  <c r="W2270" i="1"/>
  <c r="W2277" i="1"/>
  <c r="W2285" i="1"/>
  <c r="W2294" i="1"/>
  <c r="W2303" i="1"/>
  <c r="W2310" i="1"/>
  <c r="W2317" i="1"/>
  <c r="W2323" i="1"/>
  <c r="W2332" i="1"/>
  <c r="W2339" i="1"/>
  <c r="W2349" i="1"/>
  <c r="W2356" i="1"/>
  <c r="W2365" i="1"/>
  <c r="W2374" i="1"/>
  <c r="W2381" i="1"/>
  <c r="W2388" i="1"/>
  <c r="W2397" i="1"/>
  <c r="W2405" i="1"/>
  <c r="W2413" i="1"/>
  <c r="W2422" i="1"/>
  <c r="W2427" i="1"/>
  <c r="W2437" i="1"/>
  <c r="W2445" i="1"/>
  <c r="W2453" i="1"/>
  <c r="W2462" i="1"/>
  <c r="W2469" i="1"/>
  <c r="W2478" i="1"/>
  <c r="W2485" i="1"/>
  <c r="W2493" i="1"/>
  <c r="W2501" i="1"/>
  <c r="W2509" i="1"/>
  <c r="W2517" i="1"/>
  <c r="W2528" i="1"/>
  <c r="W2263" i="1"/>
  <c r="W2298" i="1"/>
  <c r="W2321" i="1"/>
  <c r="W2344" i="1"/>
  <c r="W2368" i="1"/>
  <c r="W2390" i="1"/>
  <c r="W2410" i="1"/>
  <c r="W2435" i="1"/>
  <c r="W2461" i="1"/>
  <c r="W2488" i="1"/>
  <c r="W2505" i="1"/>
  <c r="E2560" i="1"/>
  <c r="W2224" i="1"/>
  <c r="AG2238" i="1"/>
  <c r="B2238" i="1" s="1"/>
  <c r="W2237" i="1"/>
  <c r="W2251" i="1"/>
  <c r="W2272" i="1"/>
  <c r="W2292" i="1"/>
  <c r="W2315" i="1"/>
  <c r="W2340" i="1"/>
  <c r="W2364" i="1"/>
  <c r="W2384" i="1"/>
  <c r="W2409" i="1"/>
  <c r="W2440" i="1"/>
  <c r="W2459" i="1"/>
  <c r="W2479" i="1"/>
  <c r="W2508" i="1"/>
  <c r="J2538" i="1" l="1"/>
  <c r="AC2539" i="1"/>
  <c r="AE2539" i="1" s="1"/>
  <c r="G2539" i="1"/>
  <c r="F2539" i="1" s="1"/>
  <c r="J2539" i="1" s="1"/>
  <c r="Q2535" i="1"/>
  <c r="R2534" i="1"/>
  <c r="V2534" i="1" s="1"/>
  <c r="S2533" i="1"/>
  <c r="T2532" i="1"/>
  <c r="AF2532" i="1" s="1"/>
  <c r="U2532" i="1"/>
  <c r="W2532" i="1" s="1"/>
  <c r="AG2532" i="1" s="1"/>
  <c r="L2541" i="1"/>
  <c r="M2540" i="1"/>
  <c r="N2540" i="1" s="1"/>
  <c r="P2540" i="1"/>
  <c r="AG2292" i="1"/>
  <c r="AG2224" i="1"/>
  <c r="AG2368" i="1"/>
  <c r="B2368" i="1" s="1"/>
  <c r="AG2478" i="1"/>
  <c r="AG2381" i="1"/>
  <c r="B2381" i="1" s="1"/>
  <c r="AG2285" i="1"/>
  <c r="B2285" i="1" s="1"/>
  <c r="A2563" i="1"/>
  <c r="X2562" i="1"/>
  <c r="K2562" i="1"/>
  <c r="E2561" i="1"/>
  <c r="AG2406" i="1"/>
  <c r="B2406" i="1" s="1"/>
  <c r="AG2343" i="1"/>
  <c r="B2343" i="1" s="1"/>
  <c r="AG2279" i="1"/>
  <c r="B2279" i="1" s="1"/>
  <c r="AG2337" i="1"/>
  <c r="B2337" i="1" s="1"/>
  <c r="AG2352" i="1"/>
  <c r="AG2442" i="1"/>
  <c r="B2442" i="1" s="1"/>
  <c r="AG2411" i="1"/>
  <c r="B2411" i="1" s="1"/>
  <c r="AG2313" i="1"/>
  <c r="AG2448" i="1"/>
  <c r="AG2506" i="1"/>
  <c r="B2506" i="1" s="1"/>
  <c r="AG2408" i="1"/>
  <c r="AG2281" i="1"/>
  <c r="B2281" i="1" s="1"/>
  <c r="B2428" i="1"/>
  <c r="AG2435" i="1"/>
  <c r="AG2344" i="1"/>
  <c r="B2344" i="1" s="1"/>
  <c r="AG2501" i="1"/>
  <c r="B2501" i="1" s="1"/>
  <c r="AG2469" i="1"/>
  <c r="AG2437" i="1"/>
  <c r="B2437" i="1" s="1"/>
  <c r="AG2405" i="1"/>
  <c r="AG2374" i="1"/>
  <c r="B2374" i="1" s="1"/>
  <c r="AG2339" i="1"/>
  <c r="AG2310" i="1"/>
  <c r="B2310" i="1" s="1"/>
  <c r="AG2277" i="1"/>
  <c r="AG2244" i="1"/>
  <c r="B2244" i="1" s="1"/>
  <c r="AG2399" i="1"/>
  <c r="B2399" i="1" s="1"/>
  <c r="AG2367" i="1"/>
  <c r="B2367" i="1" s="1"/>
  <c r="AG2333" i="1"/>
  <c r="B2333" i="1" s="1"/>
  <c r="AG2302" i="1"/>
  <c r="B2302" i="1" s="1"/>
  <c r="AG2271" i="1"/>
  <c r="B2271" i="1" s="1"/>
  <c r="AG2240" i="1"/>
  <c r="B2240" i="1" s="1"/>
  <c r="AG2510" i="1"/>
  <c r="B2510" i="1" s="1"/>
  <c r="AG2417" i="1"/>
  <c r="AG2311" i="1"/>
  <c r="B2311" i="1" s="1"/>
  <c r="AG2234" i="1"/>
  <c r="B2234" i="1" s="1"/>
  <c r="AG2523" i="1"/>
  <c r="B2523" i="1" s="1"/>
  <c r="AG2420" i="1"/>
  <c r="AG2330" i="1"/>
  <c r="B2330" i="1" s="1"/>
  <c r="AG2243" i="1"/>
  <c r="AG2531" i="1"/>
  <c r="B2531" i="1" s="1"/>
  <c r="AG2495" i="1"/>
  <c r="AG2466" i="1"/>
  <c r="B2466" i="1" s="1"/>
  <c r="AG2433" i="1"/>
  <c r="AG2403" i="1"/>
  <c r="B2403" i="1" s="1"/>
  <c r="AG2371" i="1"/>
  <c r="AG2341" i="1"/>
  <c r="B2341" i="1" s="1"/>
  <c r="AG2305" i="1"/>
  <c r="B2305" i="1" s="1"/>
  <c r="AG2273" i="1"/>
  <c r="B2273" i="1" s="1"/>
  <c r="AG2241" i="1"/>
  <c r="AG2516" i="1"/>
  <c r="B2516" i="1" s="1"/>
  <c r="AG2423" i="1"/>
  <c r="AG2334" i="1"/>
  <c r="B2334" i="1" s="1"/>
  <c r="AG2529" i="1"/>
  <c r="AG2497" i="1"/>
  <c r="B2497" i="1" s="1"/>
  <c r="AG2464" i="1"/>
  <c r="AG2432" i="1"/>
  <c r="B2432" i="1" s="1"/>
  <c r="AG2402" i="1"/>
  <c r="AG2372" i="1"/>
  <c r="B2372" i="1" s="1"/>
  <c r="AG2336" i="1"/>
  <c r="AG2306" i="1"/>
  <c r="B2306" i="1" s="1"/>
  <c r="AG2274" i="1"/>
  <c r="AG2242" i="1"/>
  <c r="B2242" i="1" s="1"/>
  <c r="AG2479" i="1"/>
  <c r="B2479" i="1" s="1"/>
  <c r="AG2263" i="1"/>
  <c r="B2263" i="1" s="1"/>
  <c r="AG2445" i="1"/>
  <c r="AG2317" i="1"/>
  <c r="B2317" i="1" s="1"/>
  <c r="AG2504" i="1"/>
  <c r="B2504" i="1" s="1"/>
  <c r="AG2379" i="1"/>
  <c r="AG2283" i="1"/>
  <c r="B2283" i="1" s="1"/>
  <c r="AG2355" i="1"/>
  <c r="AG2471" i="1"/>
  <c r="B2471" i="1" s="1"/>
  <c r="AG2378" i="1"/>
  <c r="AG2314" i="1"/>
  <c r="B2314" i="1" s="1"/>
  <c r="AG2364" i="1"/>
  <c r="AG2440" i="1"/>
  <c r="B2440" i="1" s="1"/>
  <c r="AG2251" i="1"/>
  <c r="AG2505" i="1"/>
  <c r="B2505" i="1" s="1"/>
  <c r="AG2321" i="1"/>
  <c r="B2321" i="1" s="1"/>
  <c r="AG2462" i="1"/>
  <c r="B2462" i="1" s="1"/>
  <c r="AG2397" i="1"/>
  <c r="B2397" i="1" s="1"/>
  <c r="AG2332" i="1"/>
  <c r="B2332" i="1" s="1"/>
  <c r="AG2303" i="1"/>
  <c r="B2303" i="1" s="1"/>
  <c r="AG2270" i="1"/>
  <c r="B2270" i="1" s="1"/>
  <c r="AG2236" i="1"/>
  <c r="B2236" i="1" s="1"/>
  <c r="I2562" i="1"/>
  <c r="H2562" i="1" s="1"/>
  <c r="Z2561" i="1"/>
  <c r="AA2561" i="1" s="1"/>
  <c r="AH2561" i="1" s="1"/>
  <c r="AJ2562" i="1"/>
  <c r="C2562" i="1"/>
  <c r="Y2561" i="1"/>
  <c r="AG2391" i="1"/>
  <c r="B2391" i="1" s="1"/>
  <c r="AG2358" i="1"/>
  <c r="AG2327" i="1"/>
  <c r="B2327" i="1" s="1"/>
  <c r="AG2293" i="1"/>
  <c r="AG2265" i="1"/>
  <c r="B2265" i="1" s="1"/>
  <c r="AG2231" i="1"/>
  <c r="AG2484" i="1"/>
  <c r="B2484" i="1" s="1"/>
  <c r="AG2389" i="1"/>
  <c r="AG2287" i="1"/>
  <c r="B2287" i="1" s="1"/>
  <c r="AG2491" i="1"/>
  <c r="B2491" i="1" s="1"/>
  <c r="AG2398" i="1"/>
  <c r="AG2304" i="1"/>
  <c r="B2304" i="1" s="1"/>
  <c r="AG2222" i="1"/>
  <c r="AG2522" i="1"/>
  <c r="B2522" i="1" s="1"/>
  <c r="AG2489" i="1"/>
  <c r="AG2460" i="1"/>
  <c r="B2460" i="1" s="1"/>
  <c r="AG2426" i="1"/>
  <c r="AG2394" i="1"/>
  <c r="B2394" i="1" s="1"/>
  <c r="AG2363" i="1"/>
  <c r="AG2329" i="1"/>
  <c r="B2329" i="1" s="1"/>
  <c r="AG2299" i="1"/>
  <c r="AG2264" i="1"/>
  <c r="B2264" i="1" s="1"/>
  <c r="AG2233" i="1"/>
  <c r="B2233" i="1" s="1"/>
  <c r="AG2500" i="1"/>
  <c r="B2500" i="1" s="1"/>
  <c r="AG2400" i="1"/>
  <c r="AG2309" i="1"/>
  <c r="B2309" i="1" s="1"/>
  <c r="AG2521" i="1"/>
  <c r="AG2490" i="1"/>
  <c r="B2490" i="1" s="1"/>
  <c r="AG2457" i="1"/>
  <c r="AG2425" i="1"/>
  <c r="B2425" i="1" s="1"/>
  <c r="AG2393" i="1"/>
  <c r="AG2360" i="1"/>
  <c r="B2360" i="1" s="1"/>
  <c r="AG2328" i="1"/>
  <c r="AG2296" i="1"/>
  <c r="B2296" i="1" s="1"/>
  <c r="AG2267" i="1"/>
  <c r="AG2232" i="1"/>
  <c r="B2232" i="1" s="1"/>
  <c r="AG2384" i="1"/>
  <c r="B2384" i="1" s="1"/>
  <c r="AG2461" i="1"/>
  <c r="B2461" i="1" s="1"/>
  <c r="AG2509" i="1"/>
  <c r="AG2413" i="1"/>
  <c r="B2413" i="1" s="1"/>
  <c r="AG2349" i="1"/>
  <c r="AG2253" i="1"/>
  <c r="B2253" i="1" s="1"/>
  <c r="AG2375" i="1"/>
  <c r="B2375" i="1" s="1"/>
  <c r="AG2312" i="1"/>
  <c r="AG2248" i="1"/>
  <c r="B2248" i="1" s="1"/>
  <c r="AG2431" i="1"/>
  <c r="AG2247" i="1"/>
  <c r="B2247" i="1" s="1"/>
  <c r="AG2452" i="1"/>
  <c r="AG2259" i="1"/>
  <c r="B2259" i="1" s="1"/>
  <c r="AG2474" i="1"/>
  <c r="AG2346" i="1"/>
  <c r="B2346" i="1" s="1"/>
  <c r="AG2252" i="1"/>
  <c r="AG2441" i="1"/>
  <c r="AG2347" i="1"/>
  <c r="B2347" i="1" s="1"/>
  <c r="AG2249" i="1"/>
  <c r="AG2459" i="1"/>
  <c r="B2459" i="1" s="1"/>
  <c r="AG2272" i="1"/>
  <c r="B2272" i="1" s="1"/>
  <c r="AG2340" i="1"/>
  <c r="B2340" i="1" s="1"/>
  <c r="AG2410" i="1"/>
  <c r="B2410" i="1" s="1"/>
  <c r="AG2528" i="1"/>
  <c r="B2528" i="1" s="1"/>
  <c r="AG2493" i="1"/>
  <c r="B2493" i="1" s="1"/>
  <c r="AG2427" i="1"/>
  <c r="B2427" i="1" s="1"/>
  <c r="AG2365" i="1"/>
  <c r="B2365" i="1" s="1"/>
  <c r="AG2508" i="1"/>
  <c r="B2508" i="1" s="1"/>
  <c r="AG2409" i="1"/>
  <c r="AG2315" i="1"/>
  <c r="B2315" i="1" s="1"/>
  <c r="AG2237" i="1"/>
  <c r="B2237" i="1" s="1"/>
  <c r="B2326" i="1"/>
  <c r="AG2488" i="1"/>
  <c r="B2488" i="1" s="1"/>
  <c r="AG2390" i="1"/>
  <c r="AG2298" i="1"/>
  <c r="B2298" i="1" s="1"/>
  <c r="AG2517" i="1"/>
  <c r="AG2485" i="1"/>
  <c r="B2485" i="1" s="1"/>
  <c r="AG2453" i="1"/>
  <c r="AG2422" i="1"/>
  <c r="B2422" i="1" s="1"/>
  <c r="AG2388" i="1"/>
  <c r="AG2356" i="1"/>
  <c r="B2356" i="1" s="1"/>
  <c r="AG2323" i="1"/>
  <c r="B2323" i="1" s="1"/>
  <c r="AG2294" i="1"/>
  <c r="B2294" i="1" s="1"/>
  <c r="AG2262" i="1"/>
  <c r="AG2229" i="1"/>
  <c r="B2229" i="1" s="1"/>
  <c r="B2418" i="1"/>
  <c r="B2325" i="1"/>
  <c r="B2275" i="1"/>
  <c r="B2300" i="1"/>
  <c r="B2225" i="1"/>
  <c r="B2524" i="1"/>
  <c r="B2511" i="1"/>
  <c r="B2498" i="1"/>
  <c r="B2480" i="1"/>
  <c r="B2465" i="1"/>
  <c r="B2447" i="1"/>
  <c r="B2434" i="1"/>
  <c r="AG2416" i="1"/>
  <c r="AG2382" i="1"/>
  <c r="B2382" i="1" s="1"/>
  <c r="AG2353" i="1"/>
  <c r="AG2318" i="1"/>
  <c r="B2318" i="1" s="1"/>
  <c r="AG2288" i="1"/>
  <c r="AG2255" i="1"/>
  <c r="B2255" i="1" s="1"/>
  <c r="AG2223" i="1"/>
  <c r="AG2456" i="1"/>
  <c r="B2456" i="1" s="1"/>
  <c r="AG2359" i="1"/>
  <c r="AG2268" i="1"/>
  <c r="B2268" i="1" s="1"/>
  <c r="B2483" i="1"/>
  <c r="B2429" i="1"/>
  <c r="B2386" i="1"/>
  <c r="B2331" i="1"/>
  <c r="B2282" i="1"/>
  <c r="B2246" i="1"/>
  <c r="AG2473" i="1"/>
  <c r="B2473" i="1" s="1"/>
  <c r="AG2376" i="1"/>
  <c r="AG2280" i="1"/>
  <c r="B2280" i="1" s="1"/>
  <c r="AB2566" i="1"/>
  <c r="AG2513" i="1"/>
  <c r="B2513" i="1" s="1"/>
  <c r="AG2482" i="1"/>
  <c r="B2482" i="1" s="1"/>
  <c r="AG2451" i="1"/>
  <c r="B2451" i="1" s="1"/>
  <c r="AG2419" i="1"/>
  <c r="B2419" i="1" s="1"/>
  <c r="AG2387" i="1"/>
  <c r="B2387" i="1" s="1"/>
  <c r="AG2354" i="1"/>
  <c r="B2354" i="1" s="1"/>
  <c r="AG2322" i="1"/>
  <c r="B2322" i="1" s="1"/>
  <c r="AG2290" i="1"/>
  <c r="AG2260" i="1"/>
  <c r="B2260" i="1" s="1"/>
  <c r="AG2228" i="1"/>
  <c r="AG2476" i="1"/>
  <c r="B2476" i="1" s="1"/>
  <c r="AG2380" i="1"/>
  <c r="AG2284" i="1"/>
  <c r="B2284" i="1" s="1"/>
  <c r="AG2514" i="1"/>
  <c r="AG2481" i="1"/>
  <c r="B2481" i="1" s="1"/>
  <c r="AG2449" i="1"/>
  <c r="AG2415" i="1"/>
  <c r="B2415" i="1" s="1"/>
  <c r="AG2383" i="1"/>
  <c r="AG2351" i="1"/>
  <c r="B2351" i="1" s="1"/>
  <c r="AG2320" i="1"/>
  <c r="AG2291" i="1"/>
  <c r="B2291" i="1" s="1"/>
  <c r="AG2257" i="1"/>
  <c r="AG2226" i="1"/>
  <c r="B2226" i="1" s="1"/>
  <c r="B2525" i="1"/>
  <c r="B2499" i="1"/>
  <c r="B2458" i="1"/>
  <c r="B2412" i="1"/>
  <c r="B2357" i="1"/>
  <c r="B2316" i="1"/>
  <c r="B2258" i="1"/>
  <c r="B2520" i="1"/>
  <c r="B2467" i="1"/>
  <c r="B2373" i="1"/>
  <c r="B2276" i="1"/>
  <c r="O2539" i="1" l="1"/>
  <c r="S2534" i="1"/>
  <c r="T2533" i="1"/>
  <c r="AF2533" i="1" s="1"/>
  <c r="U2533" i="1"/>
  <c r="W2533" i="1" s="1"/>
  <c r="AG2533" i="1" s="1"/>
  <c r="B2533" i="1" s="1"/>
  <c r="AC2540" i="1"/>
  <c r="AE2540" i="1" s="1"/>
  <c r="G2540" i="1"/>
  <c r="F2540" i="1" s="1"/>
  <c r="O2540" i="1" s="1"/>
  <c r="Q2536" i="1"/>
  <c r="R2535" i="1"/>
  <c r="V2535" i="1" s="1"/>
  <c r="M2541" i="1"/>
  <c r="N2541" i="1" s="1"/>
  <c r="P2541" i="1"/>
  <c r="L2542" i="1"/>
  <c r="Z2562" i="1"/>
  <c r="AA2562" i="1" s="1"/>
  <c r="AH2562" i="1" s="1"/>
  <c r="C2563" i="1"/>
  <c r="AJ2563" i="1"/>
  <c r="Y2562" i="1"/>
  <c r="I2563" i="1"/>
  <c r="H2563" i="1" s="1"/>
  <c r="B2409" i="1"/>
  <c r="B2417" i="1"/>
  <c r="K2563" i="1"/>
  <c r="X2563" i="1"/>
  <c r="A2564" i="1"/>
  <c r="E2562" i="1"/>
  <c r="B2313" i="1"/>
  <c r="B2257" i="1"/>
  <c r="B2320" i="1"/>
  <c r="B2383" i="1"/>
  <c r="B2449" i="1"/>
  <c r="B2514" i="1"/>
  <c r="B2380" i="1"/>
  <c r="B2228" i="1"/>
  <c r="B2290" i="1"/>
  <c r="AB2567" i="1"/>
  <c r="B2376" i="1"/>
  <c r="B2359" i="1"/>
  <c r="B2223" i="1"/>
  <c r="B2288" i="1"/>
  <c r="B2353" i="1"/>
  <c r="B2416" i="1"/>
  <c r="B2262" i="1"/>
  <c r="B2388" i="1"/>
  <c r="B2453" i="1"/>
  <c r="B2517" i="1"/>
  <c r="B2390" i="1"/>
  <c r="B2249" i="1"/>
  <c r="B2441" i="1"/>
  <c r="B2252" i="1"/>
  <c r="B2474" i="1"/>
  <c r="B2452" i="1"/>
  <c r="B2431" i="1"/>
  <c r="B2312" i="1"/>
  <c r="B2349" i="1"/>
  <c r="B2509" i="1"/>
  <c r="B2267" i="1"/>
  <c r="B2328" i="1"/>
  <c r="B2393" i="1"/>
  <c r="B2457" i="1"/>
  <c r="B2521" i="1"/>
  <c r="B2400" i="1"/>
  <c r="B2299" i="1"/>
  <c r="B2363" i="1"/>
  <c r="B2426" i="1"/>
  <c r="B2489" i="1"/>
  <c r="B2222" i="1"/>
  <c r="B2398" i="1"/>
  <c r="B2389" i="1"/>
  <c r="B2231" i="1"/>
  <c r="B2293" i="1"/>
  <c r="B2358" i="1"/>
  <c r="B2251" i="1"/>
  <c r="B2364" i="1"/>
  <c r="B2378" i="1"/>
  <c r="B2355" i="1"/>
  <c r="B2379" i="1"/>
  <c r="B2445" i="1"/>
  <c r="B2274" i="1"/>
  <c r="B2336" i="1"/>
  <c r="B2402" i="1"/>
  <c r="B2464" i="1"/>
  <c r="B2529" i="1"/>
  <c r="B2423" i="1"/>
  <c r="B2241" i="1"/>
  <c r="B2371" i="1"/>
  <c r="B2433" i="1"/>
  <c r="B2495" i="1"/>
  <c r="B2243" i="1"/>
  <c r="B2420" i="1"/>
  <c r="B2277" i="1"/>
  <c r="B2339" i="1"/>
  <c r="B2405" i="1"/>
  <c r="B2469" i="1"/>
  <c r="B2532" i="1"/>
  <c r="B2435" i="1"/>
  <c r="B2408" i="1"/>
  <c r="B2448" i="1"/>
  <c r="B2352" i="1"/>
  <c r="B2478" i="1"/>
  <c r="B2224" i="1"/>
  <c r="B2292" i="1"/>
  <c r="M2542" i="1" l="1"/>
  <c r="N2542" i="1" s="1"/>
  <c r="P2542" i="1"/>
  <c r="L2543" i="1"/>
  <c r="Q2537" i="1"/>
  <c r="R2536" i="1"/>
  <c r="V2536" i="1" s="1"/>
  <c r="AC2541" i="1"/>
  <c r="AE2541" i="1" s="1"/>
  <c r="G2541" i="1"/>
  <c r="F2541" i="1" s="1"/>
  <c r="J2541" i="1" s="1"/>
  <c r="J2540" i="1"/>
  <c r="T2534" i="1"/>
  <c r="AF2534" i="1" s="1"/>
  <c r="S2535" i="1"/>
  <c r="U2534" i="1"/>
  <c r="W2534" i="1" s="1"/>
  <c r="AG2534" i="1" s="1"/>
  <c r="B2534" i="1" s="1"/>
  <c r="K2564" i="1"/>
  <c r="A2565" i="1"/>
  <c r="X2564" i="1"/>
  <c r="AB2568" i="1"/>
  <c r="Y2563" i="1"/>
  <c r="C2564" i="1"/>
  <c r="AJ2564" i="1"/>
  <c r="Z2563" i="1"/>
  <c r="AA2563" i="1" s="1"/>
  <c r="AH2563" i="1" s="1"/>
  <c r="I2564" i="1"/>
  <c r="H2564" i="1" s="1"/>
  <c r="E2563" i="1"/>
  <c r="O2541" i="1" l="1"/>
  <c r="U2535" i="1"/>
  <c r="W2535" i="1" s="1"/>
  <c r="AG2535" i="1" s="1"/>
  <c r="B2535" i="1" s="1"/>
  <c r="T2535" i="1"/>
  <c r="AF2535" i="1" s="1"/>
  <c r="S2536" i="1"/>
  <c r="Q2538" i="1"/>
  <c r="R2537" i="1"/>
  <c r="V2537" i="1" s="1"/>
  <c r="M2543" i="1"/>
  <c r="N2543" i="1" s="1"/>
  <c r="P2543" i="1"/>
  <c r="L2544" i="1"/>
  <c r="AC2542" i="1"/>
  <c r="AE2542" i="1" s="1"/>
  <c r="G2542" i="1"/>
  <c r="F2542" i="1" s="1"/>
  <c r="J2542" i="1" s="1"/>
  <c r="K2565" i="1"/>
  <c r="A2566" i="1"/>
  <c r="X2565" i="1"/>
  <c r="AB2569" i="1"/>
  <c r="E2564" i="1"/>
  <c r="Y2564" i="1"/>
  <c r="AJ2565" i="1"/>
  <c r="I2565" i="1"/>
  <c r="H2565" i="1" s="1"/>
  <c r="Z2564" i="1"/>
  <c r="AA2564" i="1" s="1"/>
  <c r="AH2564" i="1" s="1"/>
  <c r="C2565" i="1"/>
  <c r="AC2543" i="1" l="1"/>
  <c r="AE2543" i="1" s="1"/>
  <c r="G2543" i="1"/>
  <c r="F2543" i="1" s="1"/>
  <c r="O2543" i="1" s="1"/>
  <c r="O2542" i="1"/>
  <c r="Q2539" i="1"/>
  <c r="R2538" i="1"/>
  <c r="V2538" i="1" s="1"/>
  <c r="L2545" i="1"/>
  <c r="P2544" i="1"/>
  <c r="M2544" i="1"/>
  <c r="N2544" i="1" s="1"/>
  <c r="U2536" i="1"/>
  <c r="W2536" i="1" s="1"/>
  <c r="AG2536" i="1" s="1"/>
  <c r="B2536" i="1" s="1"/>
  <c r="T2536" i="1"/>
  <c r="AF2536" i="1" s="1"/>
  <c r="S2537" i="1"/>
  <c r="E2565" i="1"/>
  <c r="Z2565" i="1"/>
  <c r="AA2565" i="1" s="1"/>
  <c r="AH2565" i="1" s="1"/>
  <c r="C2566" i="1"/>
  <c r="AJ2566" i="1"/>
  <c r="I2566" i="1"/>
  <c r="H2566" i="1" s="1"/>
  <c r="Y2565" i="1"/>
  <c r="A2567" i="1"/>
  <c r="X2566" i="1"/>
  <c r="K2566" i="1"/>
  <c r="AB2570" i="1"/>
  <c r="J2543" i="1" l="1"/>
  <c r="S2538" i="1"/>
  <c r="U2537" i="1"/>
  <c r="W2537" i="1" s="1"/>
  <c r="AG2537" i="1" s="1"/>
  <c r="B2537" i="1" s="1"/>
  <c r="T2537" i="1"/>
  <c r="AF2537" i="1" s="1"/>
  <c r="L2546" i="1"/>
  <c r="M2545" i="1"/>
  <c r="N2545" i="1" s="1"/>
  <c r="P2545" i="1"/>
  <c r="Q2540" i="1"/>
  <c r="R2539" i="1"/>
  <c r="V2539" i="1" s="1"/>
  <c r="AC2544" i="1"/>
  <c r="AE2544" i="1" s="1"/>
  <c r="G2544" i="1"/>
  <c r="F2544" i="1" s="1"/>
  <c r="J2544" i="1" s="1"/>
  <c r="E2566" i="1"/>
  <c r="AB2571" i="1"/>
  <c r="K2567" i="1"/>
  <c r="X2567" i="1"/>
  <c r="A2568" i="1"/>
  <c r="Z2566" i="1"/>
  <c r="AA2566" i="1" s="1"/>
  <c r="AH2566" i="1" s="1"/>
  <c r="C2567" i="1"/>
  <c r="AJ2567" i="1"/>
  <c r="Y2566" i="1"/>
  <c r="I2567" i="1"/>
  <c r="H2567" i="1" s="1"/>
  <c r="G2545" i="1" l="1"/>
  <c r="F2545" i="1" s="1"/>
  <c r="O2545" i="1" s="1"/>
  <c r="AC2545" i="1"/>
  <c r="AE2545" i="1" s="1"/>
  <c r="P2546" i="1"/>
  <c r="L2547" i="1"/>
  <c r="M2546" i="1"/>
  <c r="N2546" i="1" s="1"/>
  <c r="O2544" i="1"/>
  <c r="Q2541" i="1"/>
  <c r="R2540" i="1"/>
  <c r="V2540" i="1" s="1"/>
  <c r="T2538" i="1"/>
  <c r="AF2538" i="1" s="1"/>
  <c r="S2539" i="1"/>
  <c r="U2538" i="1"/>
  <c r="W2538" i="1" s="1"/>
  <c r="AG2538" i="1" s="1"/>
  <c r="B2538" i="1" s="1"/>
  <c r="K2568" i="1"/>
  <c r="A2569" i="1"/>
  <c r="X2568" i="1"/>
  <c r="E2567" i="1"/>
  <c r="I2568" i="1"/>
  <c r="H2568" i="1" s="1"/>
  <c r="Y2567" i="1"/>
  <c r="C2568" i="1"/>
  <c r="Z2567" i="1"/>
  <c r="AA2567" i="1" s="1"/>
  <c r="AH2567" i="1" s="1"/>
  <c r="AJ2568" i="1"/>
  <c r="AB2572" i="1"/>
  <c r="J2545" i="1" l="1"/>
  <c r="G2546" i="1"/>
  <c r="F2546" i="1" s="1"/>
  <c r="O2546" i="1" s="1"/>
  <c r="AC2546" i="1"/>
  <c r="AE2546" i="1" s="1"/>
  <c r="U2539" i="1"/>
  <c r="W2539" i="1" s="1"/>
  <c r="AG2539" i="1" s="1"/>
  <c r="B2539" i="1" s="1"/>
  <c r="T2539" i="1"/>
  <c r="AF2539" i="1" s="1"/>
  <c r="S2540" i="1"/>
  <c r="M2547" i="1"/>
  <c r="N2547" i="1" s="1"/>
  <c r="P2547" i="1"/>
  <c r="L2548" i="1"/>
  <c r="Q2542" i="1"/>
  <c r="R2541" i="1"/>
  <c r="V2541" i="1" s="1"/>
  <c r="Y2568" i="1"/>
  <c r="C2569" i="1"/>
  <c r="Z2568" i="1"/>
  <c r="AA2568" i="1" s="1"/>
  <c r="AH2568" i="1" s="1"/>
  <c r="AJ2569" i="1"/>
  <c r="I2569" i="1"/>
  <c r="H2569" i="1" s="1"/>
  <c r="K2569" i="1"/>
  <c r="X2569" i="1"/>
  <c r="A2570" i="1"/>
  <c r="AB2573" i="1"/>
  <c r="E2568" i="1"/>
  <c r="J2546" i="1" l="1"/>
  <c r="AC2547" i="1"/>
  <c r="AE2547" i="1" s="1"/>
  <c r="G2547" i="1"/>
  <c r="F2547" i="1" s="1"/>
  <c r="J2547" i="1" s="1"/>
  <c r="U2540" i="1"/>
  <c r="W2540" i="1" s="1"/>
  <c r="S2541" i="1"/>
  <c r="T2540" i="1"/>
  <c r="AF2540" i="1" s="1"/>
  <c r="Q2543" i="1"/>
  <c r="R2542" i="1"/>
  <c r="V2542" i="1" s="1"/>
  <c r="L2549" i="1"/>
  <c r="M2548" i="1"/>
  <c r="N2548" i="1" s="1"/>
  <c r="P2548" i="1"/>
  <c r="E2569" i="1"/>
  <c r="Z2569" i="1"/>
  <c r="AA2569" i="1" s="1"/>
  <c r="AH2569" i="1" s="1"/>
  <c r="AJ2570" i="1"/>
  <c r="C2570" i="1"/>
  <c r="Y2569" i="1"/>
  <c r="I2570" i="1"/>
  <c r="H2570" i="1" s="1"/>
  <c r="X2570" i="1"/>
  <c r="K2570" i="1"/>
  <c r="A2571" i="1"/>
  <c r="AB2574" i="1"/>
  <c r="O2547" i="1" l="1"/>
  <c r="Q2544" i="1"/>
  <c r="R2543" i="1"/>
  <c r="V2543" i="1" s="1"/>
  <c r="T2541" i="1"/>
  <c r="AF2541" i="1" s="1"/>
  <c r="S2542" i="1"/>
  <c r="U2541" i="1"/>
  <c r="W2541" i="1" s="1"/>
  <c r="AG2541" i="1" s="1"/>
  <c r="B2541" i="1" s="1"/>
  <c r="AC2548" i="1"/>
  <c r="AE2548" i="1" s="1"/>
  <c r="G2548" i="1"/>
  <c r="F2548" i="1" s="1"/>
  <c r="J2548" i="1" s="1"/>
  <c r="AG2540" i="1"/>
  <c r="B2540" i="1" s="1"/>
  <c r="M2549" i="1"/>
  <c r="N2549" i="1" s="1"/>
  <c r="L2550" i="1"/>
  <c r="P2549" i="1"/>
  <c r="X2571" i="1"/>
  <c r="A2572" i="1"/>
  <c r="K2571" i="1"/>
  <c r="AB2575" i="1"/>
  <c r="Z2570" i="1"/>
  <c r="AA2570" i="1" s="1"/>
  <c r="AH2570" i="1" s="1"/>
  <c r="I2571" i="1"/>
  <c r="H2571" i="1" s="1"/>
  <c r="Y2570" i="1"/>
  <c r="C2571" i="1"/>
  <c r="AJ2571" i="1"/>
  <c r="E2570" i="1"/>
  <c r="O2548" i="1" l="1"/>
  <c r="L2551" i="1"/>
  <c r="M2550" i="1"/>
  <c r="N2550" i="1" s="1"/>
  <c r="P2550" i="1"/>
  <c r="AC2549" i="1"/>
  <c r="AE2549" i="1" s="1"/>
  <c r="G2549" i="1"/>
  <c r="F2549" i="1" s="1"/>
  <c r="O2549" i="1" s="1"/>
  <c r="T2542" i="1"/>
  <c r="AF2542" i="1" s="1"/>
  <c r="S2543" i="1"/>
  <c r="U2542" i="1"/>
  <c r="W2542" i="1" s="1"/>
  <c r="AG2542" i="1" s="1"/>
  <c r="B2542" i="1" s="1"/>
  <c r="Q2545" i="1"/>
  <c r="R2544" i="1"/>
  <c r="V2544" i="1" s="1"/>
  <c r="A2573" i="1"/>
  <c r="X2572" i="1"/>
  <c r="K2572" i="1"/>
  <c r="AB2576" i="1"/>
  <c r="AJ2572" i="1"/>
  <c r="Y2571" i="1"/>
  <c r="I2572" i="1"/>
  <c r="H2572" i="1" s="1"/>
  <c r="Z2571" i="1"/>
  <c r="AA2571" i="1" s="1"/>
  <c r="AH2571" i="1" s="1"/>
  <c r="C2572" i="1"/>
  <c r="E2571" i="1"/>
  <c r="Q2546" i="1" l="1"/>
  <c r="R2545" i="1"/>
  <c r="V2545" i="1" s="1"/>
  <c r="AC2550" i="1"/>
  <c r="AE2550" i="1" s="1"/>
  <c r="G2550" i="1"/>
  <c r="F2550" i="1" s="1"/>
  <c r="J2550" i="1" s="1"/>
  <c r="T2543" i="1"/>
  <c r="AF2543" i="1" s="1"/>
  <c r="S2544" i="1"/>
  <c r="U2543" i="1"/>
  <c r="W2543" i="1" s="1"/>
  <c r="AG2543" i="1" s="1"/>
  <c r="B2543" i="1" s="1"/>
  <c r="J2549" i="1"/>
  <c r="M2551" i="1"/>
  <c r="N2551" i="1" s="1"/>
  <c r="P2551" i="1"/>
  <c r="L2552" i="1"/>
  <c r="AB2577" i="1"/>
  <c r="X2573" i="1"/>
  <c r="A2574" i="1"/>
  <c r="K2573" i="1"/>
  <c r="E2572" i="1"/>
  <c r="Y2572" i="1"/>
  <c r="C2573" i="1"/>
  <c r="Z2572" i="1"/>
  <c r="AA2572" i="1" s="1"/>
  <c r="AH2572" i="1" s="1"/>
  <c r="AJ2573" i="1"/>
  <c r="I2573" i="1"/>
  <c r="H2573" i="1" s="1"/>
  <c r="AC2551" i="1" l="1"/>
  <c r="AE2551" i="1" s="1"/>
  <c r="G2551" i="1"/>
  <c r="F2551" i="1" s="1"/>
  <c r="J2551" i="1" s="1"/>
  <c r="O2550" i="1"/>
  <c r="Q2547" i="1"/>
  <c r="R2546" i="1"/>
  <c r="V2546" i="1" s="1"/>
  <c r="M2552" i="1"/>
  <c r="N2552" i="1" s="1"/>
  <c r="P2552" i="1"/>
  <c r="L2553" i="1"/>
  <c r="S2545" i="1"/>
  <c r="U2544" i="1"/>
  <c r="W2544" i="1" s="1"/>
  <c r="AG2544" i="1" s="1"/>
  <c r="B2544" i="1" s="1"/>
  <c r="T2544" i="1"/>
  <c r="AF2544" i="1" s="1"/>
  <c r="AJ2574" i="1"/>
  <c r="Z2573" i="1"/>
  <c r="AA2573" i="1" s="1"/>
  <c r="AH2573" i="1" s="1"/>
  <c r="C2574" i="1"/>
  <c r="I2574" i="1"/>
  <c r="H2574" i="1" s="1"/>
  <c r="Y2573" i="1"/>
  <c r="AB2578" i="1"/>
  <c r="E2573" i="1"/>
  <c r="A2575" i="1"/>
  <c r="X2574" i="1"/>
  <c r="K2574" i="1"/>
  <c r="O2551" i="1" l="1"/>
  <c r="G2552" i="1"/>
  <c r="F2552" i="1" s="1"/>
  <c r="O2552" i="1" s="1"/>
  <c r="AC2552" i="1"/>
  <c r="AE2552" i="1" s="1"/>
  <c r="T2545" i="1"/>
  <c r="AF2545" i="1" s="1"/>
  <c r="S2546" i="1"/>
  <c r="U2545" i="1"/>
  <c r="W2545" i="1" s="1"/>
  <c r="AG2545" i="1" s="1"/>
  <c r="B2545" i="1" s="1"/>
  <c r="Q2548" i="1"/>
  <c r="R2547" i="1"/>
  <c r="V2547" i="1" s="1"/>
  <c r="P2553" i="1"/>
  <c r="L2554" i="1"/>
  <c r="M2553" i="1"/>
  <c r="N2553" i="1" s="1"/>
  <c r="A2576" i="1"/>
  <c r="X2575" i="1"/>
  <c r="K2575" i="1"/>
  <c r="Z2574" i="1"/>
  <c r="AA2574" i="1" s="1"/>
  <c r="AH2574" i="1" s="1"/>
  <c r="C2575" i="1"/>
  <c r="AJ2575" i="1"/>
  <c r="Y2574" i="1"/>
  <c r="I2575" i="1"/>
  <c r="H2575" i="1" s="1"/>
  <c r="AB2579" i="1"/>
  <c r="E2574" i="1"/>
  <c r="J2552" i="1" l="1"/>
  <c r="Q2549" i="1"/>
  <c r="R2548" i="1"/>
  <c r="V2548" i="1" s="1"/>
  <c r="AC2553" i="1"/>
  <c r="AE2553" i="1" s="1"/>
  <c r="G2553" i="1"/>
  <c r="F2553" i="1" s="1"/>
  <c r="O2553" i="1" s="1"/>
  <c r="T2546" i="1"/>
  <c r="AF2546" i="1" s="1"/>
  <c r="S2547" i="1"/>
  <c r="U2546" i="1"/>
  <c r="W2546" i="1" s="1"/>
  <c r="AG2546" i="1" s="1"/>
  <c r="B2546" i="1" s="1"/>
  <c r="L2555" i="1"/>
  <c r="M2554" i="1"/>
  <c r="N2554" i="1" s="1"/>
  <c r="P2554" i="1"/>
  <c r="AB2580" i="1"/>
  <c r="E2575" i="1"/>
  <c r="I2576" i="1"/>
  <c r="H2576" i="1" s="1"/>
  <c r="Y2575" i="1"/>
  <c r="C2576" i="1"/>
  <c r="Z2575" i="1"/>
  <c r="AA2575" i="1" s="1"/>
  <c r="AH2575" i="1" s="1"/>
  <c r="AJ2576" i="1"/>
  <c r="A2577" i="1"/>
  <c r="X2576" i="1"/>
  <c r="K2576" i="1"/>
  <c r="J2553" i="1" l="1"/>
  <c r="T2547" i="1"/>
  <c r="AF2547" i="1" s="1"/>
  <c r="S2548" i="1"/>
  <c r="U2547" i="1"/>
  <c r="W2547" i="1" s="1"/>
  <c r="G2554" i="1"/>
  <c r="F2554" i="1" s="1"/>
  <c r="O2554" i="1" s="1"/>
  <c r="AC2554" i="1"/>
  <c r="AE2554" i="1" s="1"/>
  <c r="M2555" i="1"/>
  <c r="N2555" i="1" s="1"/>
  <c r="P2555" i="1"/>
  <c r="L2556" i="1"/>
  <c r="Q2550" i="1"/>
  <c r="R2549" i="1"/>
  <c r="V2549" i="1" s="1"/>
  <c r="Y2576" i="1"/>
  <c r="AJ2577" i="1"/>
  <c r="I2577" i="1"/>
  <c r="H2577" i="1" s="1"/>
  <c r="Z2576" i="1"/>
  <c r="AA2576" i="1" s="1"/>
  <c r="AH2576" i="1" s="1"/>
  <c r="C2577" i="1"/>
  <c r="AB2581" i="1"/>
  <c r="E2576" i="1"/>
  <c r="X2577" i="1"/>
  <c r="A2578" i="1"/>
  <c r="K2577" i="1"/>
  <c r="J2554" i="1" l="1"/>
  <c r="Q2551" i="1"/>
  <c r="R2550" i="1"/>
  <c r="V2550" i="1" s="1"/>
  <c r="M2556" i="1"/>
  <c r="N2556" i="1" s="1"/>
  <c r="P2556" i="1"/>
  <c r="L2557" i="1"/>
  <c r="AG2547" i="1"/>
  <c r="B2547" i="1" s="1"/>
  <c r="U2548" i="1"/>
  <c r="W2548" i="1" s="1"/>
  <c r="T2548" i="1"/>
  <c r="AF2548" i="1" s="1"/>
  <c r="S2549" i="1"/>
  <c r="AC2555" i="1"/>
  <c r="AE2555" i="1" s="1"/>
  <c r="G2555" i="1"/>
  <c r="F2555" i="1" s="1"/>
  <c r="O2555" i="1" s="1"/>
  <c r="A2579" i="1"/>
  <c r="X2578" i="1"/>
  <c r="K2578" i="1"/>
  <c r="E2577" i="1"/>
  <c r="AB2582" i="1"/>
  <c r="AJ2578" i="1"/>
  <c r="Z2577" i="1"/>
  <c r="AA2577" i="1" s="1"/>
  <c r="AH2577" i="1" s="1"/>
  <c r="I2578" i="1"/>
  <c r="H2578" i="1" s="1"/>
  <c r="Y2577" i="1"/>
  <c r="C2578" i="1"/>
  <c r="S2550" i="1" l="1"/>
  <c r="U2549" i="1"/>
  <c r="W2549" i="1" s="1"/>
  <c r="AG2549" i="1" s="1"/>
  <c r="B2549" i="1" s="1"/>
  <c r="T2549" i="1"/>
  <c r="AF2549" i="1" s="1"/>
  <c r="G2556" i="1"/>
  <c r="F2556" i="1" s="1"/>
  <c r="J2556" i="1" s="1"/>
  <c r="AC2556" i="1"/>
  <c r="AE2556" i="1" s="1"/>
  <c r="AG2548" i="1"/>
  <c r="B2548" i="1" s="1"/>
  <c r="J2555" i="1"/>
  <c r="L2558" i="1"/>
  <c r="M2557" i="1"/>
  <c r="N2557" i="1" s="1"/>
  <c r="P2557" i="1"/>
  <c r="Q2552" i="1"/>
  <c r="R2551" i="1"/>
  <c r="V2551" i="1" s="1"/>
  <c r="Z2578" i="1"/>
  <c r="AA2578" i="1" s="1"/>
  <c r="AH2578" i="1" s="1"/>
  <c r="I2579" i="1"/>
  <c r="H2579" i="1" s="1"/>
  <c r="Y2578" i="1"/>
  <c r="C2579" i="1"/>
  <c r="AJ2579" i="1"/>
  <c r="E2578" i="1"/>
  <c r="AB2583" i="1"/>
  <c r="K2579" i="1"/>
  <c r="X2579" i="1"/>
  <c r="A2580" i="1"/>
  <c r="O2556" i="1" l="1"/>
  <c r="AC2557" i="1"/>
  <c r="AE2557" i="1" s="1"/>
  <c r="G2557" i="1"/>
  <c r="F2557" i="1" s="1"/>
  <c r="O2557" i="1" s="1"/>
  <c r="P2558" i="1" s="1"/>
  <c r="M2558" i="1"/>
  <c r="N2558" i="1" s="1"/>
  <c r="L2559" i="1"/>
  <c r="Q2553" i="1"/>
  <c r="R2552" i="1"/>
  <c r="V2552" i="1" s="1"/>
  <c r="S2551" i="1"/>
  <c r="T2550" i="1"/>
  <c r="AF2550" i="1" s="1"/>
  <c r="U2550" i="1"/>
  <c r="W2550" i="1" s="1"/>
  <c r="AG2550" i="1" s="1"/>
  <c r="B2550" i="1" s="1"/>
  <c r="AB2584" i="1"/>
  <c r="A2581" i="1"/>
  <c r="X2580" i="1"/>
  <c r="K2580" i="1"/>
  <c r="E2579" i="1"/>
  <c r="Z2579" i="1"/>
  <c r="AA2579" i="1" s="1"/>
  <c r="AH2579" i="1" s="1"/>
  <c r="C2580" i="1"/>
  <c r="Y2579" i="1"/>
  <c r="AJ2580" i="1"/>
  <c r="I2580" i="1"/>
  <c r="H2580" i="1" s="1"/>
  <c r="J2557" i="1" l="1"/>
  <c r="Q2554" i="1"/>
  <c r="R2553" i="1"/>
  <c r="V2553" i="1" s="1"/>
  <c r="M2559" i="1"/>
  <c r="N2559" i="1" s="1"/>
  <c r="L2560" i="1"/>
  <c r="AC2558" i="1"/>
  <c r="AE2558" i="1" s="1"/>
  <c r="G2558" i="1"/>
  <c r="F2558" i="1" s="1"/>
  <c r="O2558" i="1" s="1"/>
  <c r="S2552" i="1"/>
  <c r="T2551" i="1"/>
  <c r="AF2551" i="1" s="1"/>
  <c r="U2551" i="1"/>
  <c r="W2551" i="1" s="1"/>
  <c r="E2580" i="1"/>
  <c r="Z2580" i="1"/>
  <c r="AA2580" i="1" s="1"/>
  <c r="AH2580" i="1" s="1"/>
  <c r="I2581" i="1"/>
  <c r="H2581" i="1" s="1"/>
  <c r="Y2580" i="1"/>
  <c r="C2581" i="1"/>
  <c r="AJ2581" i="1"/>
  <c r="AB2585" i="1"/>
  <c r="P2559" i="1"/>
  <c r="X2581" i="1"/>
  <c r="A2582" i="1"/>
  <c r="K2581" i="1"/>
  <c r="P2560" i="1" l="1"/>
  <c r="J2558" i="1"/>
  <c r="L2561" i="1"/>
  <c r="M2560" i="1"/>
  <c r="N2560" i="1" s="1"/>
  <c r="G2559" i="1"/>
  <c r="F2559" i="1" s="1"/>
  <c r="O2559" i="1" s="1"/>
  <c r="AC2559" i="1"/>
  <c r="AE2559" i="1" s="1"/>
  <c r="AG2551" i="1"/>
  <c r="B2551" i="1" s="1"/>
  <c r="S2553" i="1"/>
  <c r="U2552" i="1"/>
  <c r="W2552" i="1" s="1"/>
  <c r="AG2552" i="1" s="1"/>
  <c r="B2552" i="1" s="1"/>
  <c r="T2552" i="1"/>
  <c r="AF2552" i="1" s="1"/>
  <c r="Q2555" i="1"/>
  <c r="R2554" i="1"/>
  <c r="V2554" i="1" s="1"/>
  <c r="A2583" i="1"/>
  <c r="X2582" i="1"/>
  <c r="K2582" i="1"/>
  <c r="Z2581" i="1"/>
  <c r="AA2581" i="1" s="1"/>
  <c r="AH2581" i="1" s="1"/>
  <c r="C2582" i="1"/>
  <c r="I2582" i="1"/>
  <c r="H2582" i="1" s="1"/>
  <c r="Y2581" i="1"/>
  <c r="AJ2582" i="1"/>
  <c r="AB2586" i="1"/>
  <c r="E2581" i="1"/>
  <c r="P2561" i="1" l="1"/>
  <c r="Q2556" i="1"/>
  <c r="R2555" i="1"/>
  <c r="V2555" i="1" s="1"/>
  <c r="AC2560" i="1"/>
  <c r="AE2560" i="1" s="1"/>
  <c r="G2560" i="1"/>
  <c r="F2560" i="1" s="1"/>
  <c r="J2560" i="1" s="1"/>
  <c r="J2559" i="1"/>
  <c r="M2561" i="1"/>
  <c r="N2561" i="1" s="1"/>
  <c r="L2562" i="1"/>
  <c r="T2553" i="1"/>
  <c r="AF2553" i="1" s="1"/>
  <c r="S2554" i="1"/>
  <c r="U2553" i="1"/>
  <c r="W2553" i="1" s="1"/>
  <c r="AG2553" i="1" s="1"/>
  <c r="B2553" i="1" s="1"/>
  <c r="Z2582" i="1"/>
  <c r="AA2582" i="1" s="1"/>
  <c r="AH2582" i="1" s="1"/>
  <c r="AJ2583" i="1"/>
  <c r="I2583" i="1"/>
  <c r="H2583" i="1" s="1"/>
  <c r="Y2582" i="1"/>
  <c r="C2583" i="1"/>
  <c r="E2582" i="1"/>
  <c r="AB2587" i="1"/>
  <c r="X2583" i="1"/>
  <c r="K2583" i="1"/>
  <c r="A2584" i="1"/>
  <c r="O2560" i="1" l="1"/>
  <c r="T2554" i="1"/>
  <c r="AF2554" i="1" s="1"/>
  <c r="S2555" i="1"/>
  <c r="U2554" i="1"/>
  <c r="W2554" i="1" s="1"/>
  <c r="L2563" i="1"/>
  <c r="M2562" i="1"/>
  <c r="N2562" i="1" s="1"/>
  <c r="P2562" i="1"/>
  <c r="AC2561" i="1"/>
  <c r="AE2561" i="1" s="1"/>
  <c r="G2561" i="1"/>
  <c r="F2561" i="1" s="1"/>
  <c r="O2561" i="1" s="1"/>
  <c r="Q2557" i="1"/>
  <c r="R2556" i="1"/>
  <c r="V2556" i="1" s="1"/>
  <c r="K2584" i="1"/>
  <c r="A2585" i="1"/>
  <c r="X2584" i="1"/>
  <c r="AB2588" i="1"/>
  <c r="E2583" i="1"/>
  <c r="Z2583" i="1"/>
  <c r="AA2583" i="1" s="1"/>
  <c r="AH2583" i="1" s="1"/>
  <c r="C2584" i="1"/>
  <c r="Y2583" i="1"/>
  <c r="AJ2584" i="1"/>
  <c r="I2584" i="1"/>
  <c r="H2584" i="1" s="1"/>
  <c r="J2561" i="1" l="1"/>
  <c r="L2564" i="1"/>
  <c r="P2563" i="1"/>
  <c r="M2563" i="1"/>
  <c r="N2563" i="1" s="1"/>
  <c r="R2557" i="1"/>
  <c r="V2557" i="1" s="1"/>
  <c r="Q2558" i="1"/>
  <c r="AG2554" i="1"/>
  <c r="B2554" i="1" s="1"/>
  <c r="S2556" i="1"/>
  <c r="U2555" i="1"/>
  <c r="W2555" i="1" s="1"/>
  <c r="AG2555" i="1" s="1"/>
  <c r="B2555" i="1" s="1"/>
  <c r="T2555" i="1"/>
  <c r="AF2555" i="1" s="1"/>
  <c r="G2562" i="1"/>
  <c r="F2562" i="1" s="1"/>
  <c r="J2562" i="1" s="1"/>
  <c r="AC2562" i="1"/>
  <c r="AE2562" i="1" s="1"/>
  <c r="Z2584" i="1"/>
  <c r="AA2584" i="1" s="1"/>
  <c r="AH2584" i="1" s="1"/>
  <c r="C2585" i="1"/>
  <c r="AJ2585" i="1"/>
  <c r="Y2584" i="1"/>
  <c r="I2585" i="1"/>
  <c r="H2585" i="1" s="1"/>
  <c r="E2584" i="1"/>
  <c r="K2585" i="1"/>
  <c r="A2586" i="1"/>
  <c r="X2585" i="1"/>
  <c r="AB2589" i="1"/>
  <c r="O2562" i="1" l="1"/>
  <c r="Q2559" i="1"/>
  <c r="R2558" i="1"/>
  <c r="V2558" i="1" s="1"/>
  <c r="G2563" i="1"/>
  <c r="F2563" i="1" s="1"/>
  <c r="J2563" i="1" s="1"/>
  <c r="AC2563" i="1"/>
  <c r="AE2563" i="1" s="1"/>
  <c r="T2556" i="1"/>
  <c r="AF2556" i="1" s="1"/>
  <c r="S2557" i="1"/>
  <c r="U2556" i="1"/>
  <c r="W2556" i="1" s="1"/>
  <c r="AG2556" i="1" s="1"/>
  <c r="B2556" i="1" s="1"/>
  <c r="P2564" i="1"/>
  <c r="L2565" i="1"/>
  <c r="M2564" i="1"/>
  <c r="N2564" i="1" s="1"/>
  <c r="K2586" i="1"/>
  <c r="A2587" i="1"/>
  <c r="X2586" i="1"/>
  <c r="AB2590" i="1"/>
  <c r="Y2585" i="1"/>
  <c r="I2586" i="1"/>
  <c r="H2586" i="1" s="1"/>
  <c r="C2586" i="1"/>
  <c r="AJ2586" i="1"/>
  <c r="Z2585" i="1"/>
  <c r="E2585" i="1"/>
  <c r="G2564" i="1" l="1"/>
  <c r="F2564" i="1" s="1"/>
  <c r="O2564" i="1" s="1"/>
  <c r="AC2564" i="1"/>
  <c r="AE2564" i="1" s="1"/>
  <c r="U2557" i="1"/>
  <c r="W2557" i="1" s="1"/>
  <c r="AG2557" i="1" s="1"/>
  <c r="B2557" i="1" s="1"/>
  <c r="T2557" i="1"/>
  <c r="S2558" i="1"/>
  <c r="L2566" i="1"/>
  <c r="M2565" i="1"/>
  <c r="N2565" i="1" s="1"/>
  <c r="P2565" i="1"/>
  <c r="O2563" i="1"/>
  <c r="Q2560" i="1"/>
  <c r="R2559" i="1"/>
  <c r="V2559" i="1" s="1"/>
  <c r="AB2591" i="1"/>
  <c r="Y2586" i="1"/>
  <c r="AJ2587" i="1"/>
  <c r="I2587" i="1"/>
  <c r="H2587" i="1" s="1"/>
  <c r="Z2586" i="1"/>
  <c r="AA2586" i="1" s="1"/>
  <c r="AH2586" i="1" s="1"/>
  <c r="C2587" i="1"/>
  <c r="K2587" i="1"/>
  <c r="A2588" i="1"/>
  <c r="X2587" i="1"/>
  <c r="J2564" i="1" l="1"/>
  <c r="M2566" i="1"/>
  <c r="N2566" i="1" s="1"/>
  <c r="P2566" i="1"/>
  <c r="L2567" i="1"/>
  <c r="Q2561" i="1"/>
  <c r="R2560" i="1"/>
  <c r="V2560" i="1" s="1"/>
  <c r="T2558" i="1"/>
  <c r="AF2558" i="1" s="1"/>
  <c r="S2559" i="1"/>
  <c r="U2558" i="1"/>
  <c r="W2558" i="1" s="1"/>
  <c r="AG2558" i="1" s="1"/>
  <c r="B2558" i="1" s="1"/>
  <c r="AF2557" i="1"/>
  <c r="AA2557" i="1"/>
  <c r="AC2565" i="1"/>
  <c r="AE2565" i="1" s="1"/>
  <c r="G2565" i="1"/>
  <c r="F2565" i="1" s="1"/>
  <c r="J2565" i="1" s="1"/>
  <c r="Y2587" i="1"/>
  <c r="C2588" i="1"/>
  <c r="Z2587" i="1"/>
  <c r="AA2587" i="1" s="1"/>
  <c r="AH2587" i="1" s="1"/>
  <c r="AJ2588" i="1"/>
  <c r="I2588" i="1"/>
  <c r="H2588" i="1" s="1"/>
  <c r="AB2592" i="1"/>
  <c r="X2588" i="1"/>
  <c r="K2588" i="1"/>
  <c r="A2589" i="1"/>
  <c r="O2565" i="1" l="1"/>
  <c r="AH2557" i="1"/>
  <c r="Q2562" i="1"/>
  <c r="R2561" i="1"/>
  <c r="V2561" i="1" s="1"/>
  <c r="P2567" i="1"/>
  <c r="L2568" i="1"/>
  <c r="M2567" i="1"/>
  <c r="N2567" i="1" s="1"/>
  <c r="T2559" i="1"/>
  <c r="AF2559" i="1" s="1"/>
  <c r="S2560" i="1"/>
  <c r="U2559" i="1"/>
  <c r="W2559" i="1" s="1"/>
  <c r="AG2559" i="1" s="1"/>
  <c r="B2559" i="1" s="1"/>
  <c r="G2566" i="1"/>
  <c r="F2566" i="1" s="1"/>
  <c r="J2566" i="1" s="1"/>
  <c r="AC2566" i="1"/>
  <c r="AE2566" i="1" s="1"/>
  <c r="Z2588" i="1"/>
  <c r="AA2588" i="1" s="1"/>
  <c r="AH2588" i="1" s="1"/>
  <c r="C2589" i="1"/>
  <c r="AJ2589" i="1"/>
  <c r="I2589" i="1"/>
  <c r="H2589" i="1" s="1"/>
  <c r="Y2588" i="1"/>
  <c r="AB2593" i="1"/>
  <c r="X2589" i="1"/>
  <c r="K2589" i="1"/>
  <c r="A2590" i="1"/>
  <c r="O2566" i="1" l="1"/>
  <c r="L2569" i="1"/>
  <c r="M2568" i="1"/>
  <c r="N2568" i="1" s="1"/>
  <c r="P2568" i="1"/>
  <c r="T2560" i="1"/>
  <c r="AF2560" i="1" s="1"/>
  <c r="S2561" i="1"/>
  <c r="U2560" i="1"/>
  <c r="W2560" i="1" s="1"/>
  <c r="AG2560" i="1" s="1"/>
  <c r="B2560" i="1" s="1"/>
  <c r="G2567" i="1"/>
  <c r="F2567" i="1" s="1"/>
  <c r="J2567" i="1" s="1"/>
  <c r="AC2567" i="1"/>
  <c r="AE2567" i="1" s="1"/>
  <c r="Q2563" i="1"/>
  <c r="R2562" i="1"/>
  <c r="V2562" i="1" s="1"/>
  <c r="A2591" i="1"/>
  <c r="X2590" i="1"/>
  <c r="K2590" i="1"/>
  <c r="AB2594" i="1"/>
  <c r="Z2589" i="1"/>
  <c r="AA2589" i="1" s="1"/>
  <c r="AH2589" i="1" s="1"/>
  <c r="C2590" i="1"/>
  <c r="AJ2590" i="1"/>
  <c r="Y2589" i="1"/>
  <c r="I2590" i="1"/>
  <c r="H2590" i="1" s="1"/>
  <c r="Q2564" i="1" l="1"/>
  <c r="R2563" i="1"/>
  <c r="V2563" i="1" s="1"/>
  <c r="AC2568" i="1"/>
  <c r="AE2568" i="1" s="1"/>
  <c r="G2568" i="1"/>
  <c r="F2568" i="1" s="1"/>
  <c r="O2568" i="1" s="1"/>
  <c r="O2567" i="1"/>
  <c r="U2561" i="1"/>
  <c r="W2561" i="1" s="1"/>
  <c r="T2561" i="1"/>
  <c r="AF2561" i="1" s="1"/>
  <c r="S2562" i="1"/>
  <c r="L2570" i="1"/>
  <c r="M2569" i="1"/>
  <c r="N2569" i="1" s="1"/>
  <c r="P2569" i="1"/>
  <c r="X2591" i="1"/>
  <c r="K2591" i="1"/>
  <c r="A2592" i="1"/>
  <c r="C2591" i="1"/>
  <c r="Y2590" i="1"/>
  <c r="AJ2591" i="1"/>
  <c r="I2591" i="1"/>
  <c r="H2591" i="1" s="1"/>
  <c r="Z2590" i="1"/>
  <c r="AA2590" i="1" s="1"/>
  <c r="AH2590" i="1" s="1"/>
  <c r="AB2595" i="1"/>
  <c r="J2568" i="1" l="1"/>
  <c r="AG2561" i="1"/>
  <c r="B2561" i="1" s="1"/>
  <c r="G2569" i="1"/>
  <c r="F2569" i="1" s="1"/>
  <c r="O2569" i="1" s="1"/>
  <c r="AC2569" i="1"/>
  <c r="AE2569" i="1" s="1"/>
  <c r="U2562" i="1"/>
  <c r="W2562" i="1" s="1"/>
  <c r="AG2562" i="1" s="1"/>
  <c r="B2562" i="1" s="1"/>
  <c r="T2562" i="1"/>
  <c r="AF2562" i="1" s="1"/>
  <c r="S2563" i="1"/>
  <c r="M2570" i="1"/>
  <c r="N2570" i="1" s="1"/>
  <c r="P2570" i="1"/>
  <c r="L2571" i="1"/>
  <c r="Q2565" i="1"/>
  <c r="R2564" i="1"/>
  <c r="V2564" i="1" s="1"/>
  <c r="AB2596" i="1"/>
  <c r="Y2591" i="1"/>
  <c r="AJ2592" i="1"/>
  <c r="I2592" i="1"/>
  <c r="H2592" i="1" s="1"/>
  <c r="Z2591" i="1"/>
  <c r="AA2591" i="1" s="1"/>
  <c r="AH2591" i="1" s="1"/>
  <c r="C2592" i="1"/>
  <c r="X2592" i="1"/>
  <c r="K2592" i="1"/>
  <c r="A2593" i="1"/>
  <c r="J2569" i="1" l="1"/>
  <c r="G2570" i="1"/>
  <c r="F2570" i="1" s="1"/>
  <c r="J2570" i="1" s="1"/>
  <c r="AC2570" i="1"/>
  <c r="AE2570" i="1" s="1"/>
  <c r="U2563" i="1"/>
  <c r="W2563" i="1" s="1"/>
  <c r="AG2563" i="1" s="1"/>
  <c r="B2563" i="1" s="1"/>
  <c r="T2563" i="1"/>
  <c r="AF2563" i="1" s="1"/>
  <c r="S2564" i="1"/>
  <c r="Q2566" i="1"/>
  <c r="R2565" i="1"/>
  <c r="V2565" i="1" s="1"/>
  <c r="L2572" i="1"/>
  <c r="M2571" i="1"/>
  <c r="N2571" i="1" s="1"/>
  <c r="P2571" i="1"/>
  <c r="X2593" i="1"/>
  <c r="A2594" i="1"/>
  <c r="K2593" i="1"/>
  <c r="C2593" i="1"/>
  <c r="Z2592" i="1"/>
  <c r="AA2592" i="1" s="1"/>
  <c r="AH2592" i="1" s="1"/>
  <c r="AJ2593" i="1"/>
  <c r="I2593" i="1"/>
  <c r="H2593" i="1" s="1"/>
  <c r="Y2592" i="1"/>
  <c r="AB2597" i="1"/>
  <c r="O2570" i="1" l="1"/>
  <c r="T2564" i="1"/>
  <c r="AF2564" i="1" s="1"/>
  <c r="S2565" i="1"/>
  <c r="U2564" i="1"/>
  <c r="W2564" i="1" s="1"/>
  <c r="G2571" i="1"/>
  <c r="F2571" i="1" s="1"/>
  <c r="O2571" i="1" s="1"/>
  <c r="AC2571" i="1"/>
  <c r="AE2571" i="1" s="1"/>
  <c r="P2572" i="1"/>
  <c r="L2573" i="1"/>
  <c r="M2572" i="1"/>
  <c r="N2572" i="1" s="1"/>
  <c r="Q2567" i="1"/>
  <c r="R2566" i="1"/>
  <c r="V2566" i="1" s="1"/>
  <c r="A2595" i="1"/>
  <c r="X2594" i="1"/>
  <c r="K2594" i="1"/>
  <c r="AB2598" i="1"/>
  <c r="Z2593" i="1"/>
  <c r="AA2593" i="1" s="1"/>
  <c r="AH2593" i="1" s="1"/>
  <c r="C2594" i="1"/>
  <c r="AJ2594" i="1"/>
  <c r="Y2593" i="1"/>
  <c r="I2594" i="1"/>
  <c r="H2594" i="1" s="1"/>
  <c r="Q2568" i="1" l="1"/>
  <c r="R2567" i="1"/>
  <c r="V2567" i="1" s="1"/>
  <c r="G2572" i="1"/>
  <c r="F2572" i="1" s="1"/>
  <c r="O2572" i="1" s="1"/>
  <c r="AC2572" i="1"/>
  <c r="AE2572" i="1" s="1"/>
  <c r="AG2564" i="1"/>
  <c r="B2564" i="1" s="1"/>
  <c r="M2573" i="1"/>
  <c r="N2573" i="1" s="1"/>
  <c r="P2573" i="1"/>
  <c r="L2574" i="1"/>
  <c r="U2565" i="1"/>
  <c r="W2565" i="1" s="1"/>
  <c r="AG2565" i="1" s="1"/>
  <c r="B2565" i="1" s="1"/>
  <c r="T2565" i="1"/>
  <c r="AF2565" i="1" s="1"/>
  <c r="S2566" i="1"/>
  <c r="J2571" i="1"/>
  <c r="C2595" i="1"/>
  <c r="Y2594" i="1"/>
  <c r="AJ2595" i="1"/>
  <c r="I2595" i="1"/>
  <c r="H2595" i="1" s="1"/>
  <c r="Z2594" i="1"/>
  <c r="AA2594" i="1" s="1"/>
  <c r="AH2594" i="1" s="1"/>
  <c r="AB2599" i="1"/>
  <c r="K2595" i="1"/>
  <c r="X2595" i="1"/>
  <c r="A2596" i="1"/>
  <c r="J2572" i="1" l="1"/>
  <c r="P2574" i="1"/>
  <c r="L2575" i="1"/>
  <c r="M2574" i="1"/>
  <c r="N2574" i="1" s="1"/>
  <c r="G2573" i="1"/>
  <c r="F2573" i="1" s="1"/>
  <c r="O2573" i="1" s="1"/>
  <c r="AC2573" i="1"/>
  <c r="AE2573" i="1" s="1"/>
  <c r="T2566" i="1"/>
  <c r="AF2566" i="1" s="1"/>
  <c r="S2567" i="1"/>
  <c r="U2566" i="1"/>
  <c r="W2566" i="1" s="1"/>
  <c r="AG2566" i="1" s="1"/>
  <c r="B2566" i="1" s="1"/>
  <c r="Q2569" i="1"/>
  <c r="R2568" i="1"/>
  <c r="V2568" i="1" s="1"/>
  <c r="Y2595" i="1"/>
  <c r="AJ2596" i="1"/>
  <c r="I2596" i="1"/>
  <c r="H2596" i="1" s="1"/>
  <c r="Z2595" i="1"/>
  <c r="AA2595" i="1" s="1"/>
  <c r="AH2595" i="1" s="1"/>
  <c r="C2596" i="1"/>
  <c r="AB2600" i="1"/>
  <c r="K2596" i="1"/>
  <c r="A2597" i="1"/>
  <c r="X2596" i="1"/>
  <c r="Q2570" i="1" l="1"/>
  <c r="R2569" i="1"/>
  <c r="V2569" i="1" s="1"/>
  <c r="AC2574" i="1"/>
  <c r="AE2574" i="1" s="1"/>
  <c r="G2574" i="1"/>
  <c r="F2574" i="1" s="1"/>
  <c r="J2574" i="1" s="1"/>
  <c r="S2568" i="1"/>
  <c r="U2567" i="1"/>
  <c r="W2567" i="1" s="1"/>
  <c r="T2567" i="1"/>
  <c r="AF2567" i="1" s="1"/>
  <c r="L2576" i="1"/>
  <c r="M2575" i="1"/>
  <c r="N2575" i="1" s="1"/>
  <c r="P2575" i="1"/>
  <c r="J2573" i="1"/>
  <c r="AJ2597" i="1"/>
  <c r="Z2596" i="1"/>
  <c r="AA2596" i="1" s="1"/>
  <c r="AH2596" i="1" s="1"/>
  <c r="I2597" i="1"/>
  <c r="H2597" i="1" s="1"/>
  <c r="Y2596" i="1"/>
  <c r="C2597" i="1"/>
  <c r="AB2601" i="1"/>
  <c r="A2598" i="1"/>
  <c r="K2597" i="1"/>
  <c r="X2597" i="1"/>
  <c r="T2568" i="1" l="1"/>
  <c r="AF2568" i="1" s="1"/>
  <c r="U2568" i="1"/>
  <c r="W2568" i="1" s="1"/>
  <c r="AG2568" i="1" s="1"/>
  <c r="B2568" i="1" s="1"/>
  <c r="S2569" i="1"/>
  <c r="AC2575" i="1"/>
  <c r="AE2575" i="1" s="1"/>
  <c r="G2575" i="1"/>
  <c r="M2576" i="1"/>
  <c r="N2576" i="1" s="1"/>
  <c r="L2577" i="1"/>
  <c r="P2576" i="1"/>
  <c r="O2574" i="1"/>
  <c r="Q2571" i="1"/>
  <c r="R2570" i="1"/>
  <c r="V2570" i="1" s="1"/>
  <c r="AG2567" i="1"/>
  <c r="B2567" i="1" s="1"/>
  <c r="Z2597" i="1"/>
  <c r="AA2597" i="1" s="1"/>
  <c r="AH2597" i="1" s="1"/>
  <c r="AJ2598" i="1"/>
  <c r="I2598" i="1"/>
  <c r="H2598" i="1" s="1"/>
  <c r="Y2597" i="1"/>
  <c r="C2598" i="1"/>
  <c r="AB2602" i="1"/>
  <c r="K2598" i="1"/>
  <c r="X2598" i="1"/>
  <c r="A2599" i="1"/>
  <c r="AC2576" i="1" l="1"/>
  <c r="AE2576" i="1" s="1"/>
  <c r="G2576" i="1"/>
  <c r="Q2572" i="1"/>
  <c r="R2571" i="1"/>
  <c r="V2571" i="1" s="1"/>
  <c r="F2575" i="1"/>
  <c r="J2575" i="1" s="1"/>
  <c r="U2569" i="1"/>
  <c r="W2569" i="1" s="1"/>
  <c r="T2569" i="1"/>
  <c r="AF2569" i="1" s="1"/>
  <c r="S2570" i="1"/>
  <c r="P2577" i="1"/>
  <c r="L2578" i="1"/>
  <c r="M2577" i="1"/>
  <c r="N2577" i="1" s="1"/>
  <c r="K2599" i="1"/>
  <c r="A2600" i="1"/>
  <c r="X2599" i="1"/>
  <c r="I2599" i="1"/>
  <c r="H2599" i="1" s="1"/>
  <c r="Y2598" i="1"/>
  <c r="C2599" i="1"/>
  <c r="Z2598" i="1"/>
  <c r="AA2598" i="1" s="1"/>
  <c r="AH2598" i="1" s="1"/>
  <c r="AJ2599" i="1"/>
  <c r="AB2603" i="1"/>
  <c r="O2575" i="1" l="1"/>
  <c r="T2570" i="1"/>
  <c r="AF2570" i="1" s="1"/>
  <c r="S2571" i="1"/>
  <c r="U2570" i="1"/>
  <c r="W2570" i="1" s="1"/>
  <c r="Q2573" i="1"/>
  <c r="R2572" i="1"/>
  <c r="V2572" i="1" s="1"/>
  <c r="G2577" i="1"/>
  <c r="AC2577" i="1"/>
  <c r="AE2577" i="1" s="1"/>
  <c r="AG2569" i="1"/>
  <c r="B2569" i="1" s="1"/>
  <c r="F2576" i="1"/>
  <c r="M2578" i="1"/>
  <c r="N2578" i="1" s="1"/>
  <c r="P2578" i="1"/>
  <c r="L2579" i="1"/>
  <c r="Y2599" i="1"/>
  <c r="AJ2600" i="1"/>
  <c r="I2600" i="1"/>
  <c r="H2600" i="1" s="1"/>
  <c r="Z2599" i="1"/>
  <c r="AA2599" i="1" s="1"/>
  <c r="AH2599" i="1" s="1"/>
  <c r="C2600" i="1"/>
  <c r="AB2604" i="1"/>
  <c r="A2601" i="1"/>
  <c r="K2600" i="1"/>
  <c r="X2600" i="1"/>
  <c r="G2578" i="1" l="1"/>
  <c r="AC2578" i="1"/>
  <c r="AE2578" i="1" s="1"/>
  <c r="O2576" i="1"/>
  <c r="J2576" i="1"/>
  <c r="Q2574" i="1"/>
  <c r="R2573" i="1"/>
  <c r="V2573" i="1" s="1"/>
  <c r="AG2570" i="1"/>
  <c r="B2570" i="1" s="1"/>
  <c r="L2580" i="1"/>
  <c r="M2579" i="1"/>
  <c r="N2579" i="1" s="1"/>
  <c r="P2579" i="1"/>
  <c r="T2571" i="1"/>
  <c r="AF2571" i="1" s="1"/>
  <c r="S2572" i="1"/>
  <c r="U2571" i="1"/>
  <c r="W2571" i="1" s="1"/>
  <c r="AG2571" i="1" s="1"/>
  <c r="B2571" i="1" s="1"/>
  <c r="F2577" i="1"/>
  <c r="AB2605" i="1"/>
  <c r="AJ2601" i="1"/>
  <c r="Z2600" i="1"/>
  <c r="AA2600" i="1" s="1"/>
  <c r="AH2600" i="1" s="1"/>
  <c r="I2601" i="1"/>
  <c r="H2601" i="1" s="1"/>
  <c r="Y2600" i="1"/>
  <c r="C2601" i="1"/>
  <c r="K2601" i="1"/>
  <c r="X2601" i="1"/>
  <c r="A2602" i="1"/>
  <c r="AC2579" i="1" l="1"/>
  <c r="AE2579" i="1" s="1"/>
  <c r="G2579" i="1"/>
  <c r="Q2575" i="1"/>
  <c r="R2574" i="1"/>
  <c r="V2574" i="1" s="1"/>
  <c r="J2577" i="1"/>
  <c r="O2577" i="1"/>
  <c r="M2580" i="1"/>
  <c r="N2580" i="1" s="1"/>
  <c r="P2580" i="1"/>
  <c r="L2581" i="1"/>
  <c r="T2572" i="1"/>
  <c r="AF2572" i="1" s="1"/>
  <c r="U2572" i="1"/>
  <c r="W2572" i="1" s="1"/>
  <c r="S2573" i="1"/>
  <c r="F2578" i="1"/>
  <c r="Z2601" i="1"/>
  <c r="AA2601" i="1" s="1"/>
  <c r="AH2601" i="1" s="1"/>
  <c r="I2602" i="1"/>
  <c r="H2602" i="1" s="1"/>
  <c r="Y2601" i="1"/>
  <c r="C2602" i="1"/>
  <c r="AJ2602" i="1"/>
  <c r="X2602" i="1"/>
  <c r="K2602" i="1"/>
  <c r="A2603" i="1"/>
  <c r="AB2606" i="1"/>
  <c r="AG2572" i="1" l="1"/>
  <c r="B2572" i="1" s="1"/>
  <c r="P2581" i="1"/>
  <c r="L2582" i="1"/>
  <c r="M2581" i="1"/>
  <c r="N2581" i="1" s="1"/>
  <c r="O2578" i="1"/>
  <c r="J2578" i="1"/>
  <c r="Q2576" i="1"/>
  <c r="R2575" i="1"/>
  <c r="V2575" i="1" s="1"/>
  <c r="U2573" i="1"/>
  <c r="W2573" i="1" s="1"/>
  <c r="AG2573" i="1" s="1"/>
  <c r="B2573" i="1" s="1"/>
  <c r="S2574" i="1"/>
  <c r="T2573" i="1"/>
  <c r="AF2573" i="1" s="1"/>
  <c r="F2579" i="1"/>
  <c r="G2580" i="1"/>
  <c r="AC2580" i="1"/>
  <c r="AE2580" i="1" s="1"/>
  <c r="K2603" i="1"/>
  <c r="X2603" i="1"/>
  <c r="A2604" i="1"/>
  <c r="AB2607" i="1"/>
  <c r="AJ2603" i="1"/>
  <c r="Y2602" i="1"/>
  <c r="I2603" i="1"/>
  <c r="H2603" i="1" s="1"/>
  <c r="C2603" i="1"/>
  <c r="Z2602" i="1"/>
  <c r="AA2602" i="1" s="1"/>
  <c r="AH2602" i="1" s="1"/>
  <c r="F2580" i="1" l="1"/>
  <c r="P2582" i="1"/>
  <c r="L2583" i="1"/>
  <c r="M2582" i="1"/>
  <c r="N2582" i="1" s="1"/>
  <c r="Q2577" i="1"/>
  <c r="R2576" i="1"/>
  <c r="V2576" i="1" s="1"/>
  <c r="T2574" i="1"/>
  <c r="AF2574" i="1" s="1"/>
  <c r="U2574" i="1"/>
  <c r="W2574" i="1" s="1"/>
  <c r="AG2574" i="1" s="1"/>
  <c r="B2574" i="1" s="1"/>
  <c r="S2575" i="1"/>
  <c r="J2579" i="1"/>
  <c r="O2579" i="1"/>
  <c r="AC2581" i="1"/>
  <c r="AE2581" i="1" s="1"/>
  <c r="G2581" i="1"/>
  <c r="Y2603" i="1"/>
  <c r="C2604" i="1"/>
  <c r="Z2603" i="1"/>
  <c r="AA2603" i="1" s="1"/>
  <c r="AH2603" i="1" s="1"/>
  <c r="AJ2604" i="1"/>
  <c r="I2604" i="1"/>
  <c r="H2604" i="1" s="1"/>
  <c r="AB2608" i="1"/>
  <c r="X2604" i="1"/>
  <c r="A2605" i="1"/>
  <c r="K2604" i="1"/>
  <c r="F2581" i="1" l="1"/>
  <c r="O2581" i="1" s="1"/>
  <c r="J2580" i="1"/>
  <c r="O2580" i="1"/>
  <c r="Q2578" i="1"/>
  <c r="R2577" i="1"/>
  <c r="V2577" i="1" s="1"/>
  <c r="G2582" i="1"/>
  <c r="AC2582" i="1"/>
  <c r="AE2582" i="1" s="1"/>
  <c r="L2584" i="1"/>
  <c r="M2583" i="1"/>
  <c r="N2583" i="1" s="1"/>
  <c r="P2583" i="1"/>
  <c r="T2575" i="1"/>
  <c r="AF2575" i="1" s="1"/>
  <c r="S2576" i="1"/>
  <c r="U2575" i="1"/>
  <c r="W2575" i="1" s="1"/>
  <c r="C2605" i="1"/>
  <c r="Z2604" i="1"/>
  <c r="AA2604" i="1" s="1"/>
  <c r="AH2604" i="1" s="1"/>
  <c r="AJ2605" i="1"/>
  <c r="I2605" i="1"/>
  <c r="H2605" i="1" s="1"/>
  <c r="Y2604" i="1"/>
  <c r="AB2609" i="1"/>
  <c r="A2606" i="1"/>
  <c r="X2605" i="1"/>
  <c r="K2605" i="1"/>
  <c r="F2582" i="1" l="1"/>
  <c r="O2582" i="1" s="1"/>
  <c r="J2581" i="1"/>
  <c r="U2576" i="1"/>
  <c r="W2576" i="1" s="1"/>
  <c r="AG2576" i="1" s="1"/>
  <c r="B2576" i="1" s="1"/>
  <c r="T2576" i="1"/>
  <c r="AF2576" i="1" s="1"/>
  <c r="S2577" i="1"/>
  <c r="AC2583" i="1"/>
  <c r="AE2583" i="1" s="1"/>
  <c r="G2583" i="1"/>
  <c r="Q2579" i="1"/>
  <c r="R2578" i="1"/>
  <c r="V2578" i="1" s="1"/>
  <c r="AG2575" i="1"/>
  <c r="B2575" i="1" s="1"/>
  <c r="L2585" i="1"/>
  <c r="M2584" i="1"/>
  <c r="N2584" i="1" s="1"/>
  <c r="P2584" i="1"/>
  <c r="Z2605" i="1"/>
  <c r="AA2605" i="1" s="1"/>
  <c r="AH2605" i="1" s="1"/>
  <c r="AJ2606" i="1"/>
  <c r="I2606" i="1"/>
  <c r="H2606" i="1" s="1"/>
  <c r="Y2605" i="1"/>
  <c r="C2606" i="1"/>
  <c r="AB2610" i="1"/>
  <c r="X2606" i="1"/>
  <c r="A2607" i="1"/>
  <c r="K2606" i="1"/>
  <c r="F2583" i="1" l="1"/>
  <c r="O2583" i="1" s="1"/>
  <c r="J2582" i="1"/>
  <c r="P2585" i="1"/>
  <c r="M2585" i="1"/>
  <c r="N2585" i="1" s="1"/>
  <c r="L2586" i="1"/>
  <c r="T2577" i="1"/>
  <c r="AF2577" i="1" s="1"/>
  <c r="U2577" i="1"/>
  <c r="W2577" i="1" s="1"/>
  <c r="AG2577" i="1" s="1"/>
  <c r="B2577" i="1" s="1"/>
  <c r="S2578" i="1"/>
  <c r="G2584" i="1"/>
  <c r="F2584" i="1" s="1"/>
  <c r="J2584" i="1" s="1"/>
  <c r="AC2584" i="1"/>
  <c r="AE2584" i="1" s="1"/>
  <c r="Q2580" i="1"/>
  <c r="R2579" i="1"/>
  <c r="V2579" i="1" s="1"/>
  <c r="K2607" i="1"/>
  <c r="X2607" i="1"/>
  <c r="A2608" i="1"/>
  <c r="C2607" i="1"/>
  <c r="Y2606" i="1"/>
  <c r="AJ2607" i="1"/>
  <c r="I2607" i="1"/>
  <c r="H2607" i="1" s="1"/>
  <c r="Z2606" i="1"/>
  <c r="AA2606" i="1" s="1"/>
  <c r="AH2606" i="1" s="1"/>
  <c r="AB2611" i="1"/>
  <c r="J2583" i="1" l="1"/>
  <c r="Q2581" i="1"/>
  <c r="R2580" i="1"/>
  <c r="V2580" i="1" s="1"/>
  <c r="M2586" i="1"/>
  <c r="N2586" i="1" s="1"/>
  <c r="L2587" i="1"/>
  <c r="AC2585" i="1"/>
  <c r="AE2585" i="1" s="1"/>
  <c r="G2585" i="1"/>
  <c r="F2585" i="1" s="1"/>
  <c r="O2585" i="1" s="1"/>
  <c r="U2578" i="1"/>
  <c r="W2578" i="1" s="1"/>
  <c r="AG2578" i="1" s="1"/>
  <c r="B2578" i="1" s="1"/>
  <c r="T2578" i="1"/>
  <c r="AF2578" i="1" s="1"/>
  <c r="S2579" i="1"/>
  <c r="O2584" i="1"/>
  <c r="X2608" i="1"/>
  <c r="K2608" i="1"/>
  <c r="A2609" i="1"/>
  <c r="AB2612" i="1"/>
  <c r="Y2607" i="1"/>
  <c r="C2608" i="1"/>
  <c r="AJ2608" i="1"/>
  <c r="Z2607" i="1"/>
  <c r="AA2607" i="1" s="1"/>
  <c r="AH2607" i="1" s="1"/>
  <c r="I2608" i="1"/>
  <c r="H2608" i="1" s="1"/>
  <c r="J2585" i="1" l="1"/>
  <c r="L2588" i="1"/>
  <c r="M2587" i="1"/>
  <c r="N2587" i="1" s="1"/>
  <c r="AC2586" i="1"/>
  <c r="AE2586" i="1" s="1"/>
  <c r="G2586" i="1"/>
  <c r="F2586" i="1" s="1"/>
  <c r="J2586" i="1" s="1"/>
  <c r="P2586" i="1"/>
  <c r="P2587" i="1" s="1"/>
  <c r="P2588" i="1" s="1"/>
  <c r="U2579" i="1"/>
  <c r="W2579" i="1" s="1"/>
  <c r="AG2579" i="1" s="1"/>
  <c r="B2579" i="1" s="1"/>
  <c r="T2579" i="1"/>
  <c r="AF2579" i="1" s="1"/>
  <c r="S2580" i="1"/>
  <c r="Q2582" i="1"/>
  <c r="R2581" i="1"/>
  <c r="V2581" i="1" s="1"/>
  <c r="AB2613" i="1"/>
  <c r="Z2608" i="1"/>
  <c r="AA2608" i="1" s="1"/>
  <c r="AH2608" i="1" s="1"/>
  <c r="I2609" i="1"/>
  <c r="H2609" i="1" s="1"/>
  <c r="Y2608" i="1"/>
  <c r="C2609" i="1"/>
  <c r="AJ2609" i="1"/>
  <c r="K2609" i="1"/>
  <c r="A2610" i="1"/>
  <c r="X2609" i="1"/>
  <c r="Q2583" i="1" l="1"/>
  <c r="R2582" i="1"/>
  <c r="V2582" i="1" s="1"/>
  <c r="G2587" i="1"/>
  <c r="F2587" i="1" s="1"/>
  <c r="J2587" i="1" s="1"/>
  <c r="AC2587" i="1"/>
  <c r="AE2587" i="1" s="1"/>
  <c r="M2588" i="1"/>
  <c r="N2588" i="1" s="1"/>
  <c r="L2589" i="1"/>
  <c r="U2580" i="1"/>
  <c r="W2580" i="1" s="1"/>
  <c r="AG2580" i="1" s="1"/>
  <c r="B2580" i="1" s="1"/>
  <c r="T2580" i="1"/>
  <c r="AF2580" i="1" s="1"/>
  <c r="S2581" i="1"/>
  <c r="O2586" i="1"/>
  <c r="Y2609" i="1"/>
  <c r="C2610" i="1"/>
  <c r="AJ2610" i="1"/>
  <c r="Z2609" i="1"/>
  <c r="AA2609" i="1" s="1"/>
  <c r="AH2609" i="1" s="1"/>
  <c r="I2610" i="1"/>
  <c r="H2610" i="1" s="1"/>
  <c r="AB2614" i="1"/>
  <c r="X2610" i="1"/>
  <c r="A2611" i="1"/>
  <c r="K2610" i="1"/>
  <c r="M2589" i="1" l="1"/>
  <c r="N2589" i="1" s="1"/>
  <c r="L2590" i="1"/>
  <c r="G2588" i="1"/>
  <c r="F2588" i="1" s="1"/>
  <c r="O2588" i="1" s="1"/>
  <c r="AC2588" i="1"/>
  <c r="AE2588" i="1" s="1"/>
  <c r="S2582" i="1"/>
  <c r="T2581" i="1"/>
  <c r="AF2581" i="1" s="1"/>
  <c r="U2581" i="1"/>
  <c r="W2581" i="1" s="1"/>
  <c r="AG2581" i="1" s="1"/>
  <c r="B2581" i="1" s="1"/>
  <c r="O2587" i="1"/>
  <c r="P2589" i="1"/>
  <c r="Q2584" i="1"/>
  <c r="R2583" i="1"/>
  <c r="V2583" i="1" s="1"/>
  <c r="C2611" i="1"/>
  <c r="Y2610" i="1"/>
  <c r="AJ2611" i="1"/>
  <c r="I2611" i="1"/>
  <c r="H2611" i="1" s="1"/>
  <c r="Z2610" i="1"/>
  <c r="AA2610" i="1" s="1"/>
  <c r="AH2610" i="1" s="1"/>
  <c r="AB2615" i="1"/>
  <c r="A2612" i="1"/>
  <c r="X2611" i="1"/>
  <c r="K2611" i="1"/>
  <c r="U2582" i="1" l="1"/>
  <c r="W2582" i="1" s="1"/>
  <c r="T2582" i="1"/>
  <c r="AF2582" i="1" s="1"/>
  <c r="S2583" i="1"/>
  <c r="Q2585" i="1"/>
  <c r="R2584" i="1"/>
  <c r="V2584" i="1" s="1"/>
  <c r="L2591" i="1"/>
  <c r="M2590" i="1"/>
  <c r="N2590" i="1" s="1"/>
  <c r="P2590" i="1"/>
  <c r="G2589" i="1"/>
  <c r="F2589" i="1" s="1"/>
  <c r="J2589" i="1" s="1"/>
  <c r="AC2589" i="1"/>
  <c r="AE2589" i="1" s="1"/>
  <c r="J2588" i="1"/>
  <c r="Z2611" i="1"/>
  <c r="AA2611" i="1" s="1"/>
  <c r="AH2611" i="1" s="1"/>
  <c r="I2612" i="1"/>
  <c r="H2612" i="1" s="1"/>
  <c r="Y2611" i="1"/>
  <c r="C2612" i="1"/>
  <c r="AJ2612" i="1"/>
  <c r="X2612" i="1"/>
  <c r="A2613" i="1"/>
  <c r="K2612" i="1"/>
  <c r="AB2616" i="1"/>
  <c r="O2589" i="1" l="1"/>
  <c r="G2590" i="1"/>
  <c r="F2590" i="1" s="1"/>
  <c r="J2590" i="1" s="1"/>
  <c r="AC2590" i="1"/>
  <c r="AE2590" i="1" s="1"/>
  <c r="R2585" i="1"/>
  <c r="Q2586" i="1"/>
  <c r="M2591" i="1"/>
  <c r="N2591" i="1" s="1"/>
  <c r="P2591" i="1"/>
  <c r="L2592" i="1"/>
  <c r="S2584" i="1"/>
  <c r="U2583" i="1"/>
  <c r="W2583" i="1" s="1"/>
  <c r="AG2583" i="1" s="1"/>
  <c r="B2583" i="1" s="1"/>
  <c r="T2583" i="1"/>
  <c r="AF2583" i="1" s="1"/>
  <c r="AG2582" i="1"/>
  <c r="B2582" i="1" s="1"/>
  <c r="AB2617" i="1"/>
  <c r="Z2612" i="1"/>
  <c r="AA2612" i="1" s="1"/>
  <c r="AH2612" i="1" s="1"/>
  <c r="AJ2613" i="1"/>
  <c r="I2613" i="1"/>
  <c r="H2613" i="1" s="1"/>
  <c r="Y2612" i="1"/>
  <c r="C2613" i="1"/>
  <c r="A2614" i="1"/>
  <c r="X2613" i="1"/>
  <c r="K2613" i="1"/>
  <c r="O2590" i="1" l="1"/>
  <c r="AC2591" i="1"/>
  <c r="AE2591" i="1" s="1"/>
  <c r="G2591" i="1"/>
  <c r="F2591" i="1" s="1"/>
  <c r="O2591" i="1" s="1"/>
  <c r="Q2587" i="1"/>
  <c r="R2586" i="1"/>
  <c r="T2584" i="1"/>
  <c r="AF2584" i="1" s="1"/>
  <c r="U2584" i="1"/>
  <c r="W2584" i="1" s="1"/>
  <c r="S2585" i="1"/>
  <c r="V2585" i="1"/>
  <c r="M2592" i="1"/>
  <c r="N2592" i="1" s="1"/>
  <c r="P2592" i="1"/>
  <c r="L2593" i="1"/>
  <c r="X2614" i="1"/>
  <c r="A2615" i="1"/>
  <c r="K2614" i="1"/>
  <c r="I2614" i="1"/>
  <c r="H2614" i="1" s="1"/>
  <c r="Y2613" i="1"/>
  <c r="C2614" i="1"/>
  <c r="Z2613" i="1"/>
  <c r="AA2613" i="1" s="1"/>
  <c r="AH2613" i="1" s="1"/>
  <c r="AJ2614" i="1"/>
  <c r="AB2618" i="1"/>
  <c r="J2591" i="1" l="1"/>
  <c r="M2593" i="1"/>
  <c r="N2593" i="1" s="1"/>
  <c r="P2593" i="1"/>
  <c r="L2594" i="1"/>
  <c r="AG2584" i="1"/>
  <c r="B2584" i="1" s="1"/>
  <c r="G2592" i="1"/>
  <c r="F2592" i="1" s="1"/>
  <c r="O2592" i="1" s="1"/>
  <c r="AC2592" i="1"/>
  <c r="AE2592" i="1" s="1"/>
  <c r="Q2588" i="1"/>
  <c r="R2587" i="1"/>
  <c r="U2585" i="1"/>
  <c r="W2585" i="1" s="1"/>
  <c r="T2585" i="1"/>
  <c r="S2586" i="1"/>
  <c r="C2615" i="1"/>
  <c r="Z2614" i="1"/>
  <c r="AA2614" i="1" s="1"/>
  <c r="AH2614" i="1" s="1"/>
  <c r="AJ2615" i="1"/>
  <c r="I2615" i="1"/>
  <c r="H2615" i="1" s="1"/>
  <c r="Y2614" i="1"/>
  <c r="AB2619" i="1"/>
  <c r="K2615" i="1"/>
  <c r="X2615" i="1"/>
  <c r="A2616" i="1"/>
  <c r="AF2585" i="1" l="1"/>
  <c r="AA2585" i="1"/>
  <c r="AG2585" i="1"/>
  <c r="B2585" i="1" s="1"/>
  <c r="P2594" i="1"/>
  <c r="L2595" i="1"/>
  <c r="M2594" i="1"/>
  <c r="N2594" i="1" s="1"/>
  <c r="J2592" i="1"/>
  <c r="Q2589" i="1"/>
  <c r="R2588" i="1"/>
  <c r="T2586" i="1"/>
  <c r="AF2586" i="1" s="1"/>
  <c r="S2587" i="1"/>
  <c r="AC2593" i="1"/>
  <c r="AE2593" i="1" s="1"/>
  <c r="G2593" i="1"/>
  <c r="F2593" i="1" s="1"/>
  <c r="O2593" i="1" s="1"/>
  <c r="AB2620" i="1"/>
  <c r="K2616" i="1"/>
  <c r="A2617" i="1"/>
  <c r="X2616" i="1"/>
  <c r="C2616" i="1"/>
  <c r="Y2615" i="1"/>
  <c r="AJ2616" i="1"/>
  <c r="I2616" i="1"/>
  <c r="H2616" i="1" s="1"/>
  <c r="Z2615" i="1"/>
  <c r="AA2615" i="1" s="1"/>
  <c r="AH2615" i="1" s="1"/>
  <c r="J2593" i="1" l="1"/>
  <c r="AH2585" i="1"/>
  <c r="Q2590" i="1"/>
  <c r="R2589" i="1"/>
  <c r="AC2594" i="1"/>
  <c r="AE2594" i="1" s="1"/>
  <c r="G2594" i="1"/>
  <c r="F2594" i="1" s="1"/>
  <c r="J2594" i="1" s="1"/>
  <c r="T2587" i="1"/>
  <c r="AF2587" i="1" s="1"/>
  <c r="S2588" i="1"/>
  <c r="L2596" i="1"/>
  <c r="M2595" i="1"/>
  <c r="N2595" i="1" s="1"/>
  <c r="P2595" i="1"/>
  <c r="A2618" i="1"/>
  <c r="K2617" i="1"/>
  <c r="X2617" i="1"/>
  <c r="AB2621" i="1"/>
  <c r="AJ2617" i="1"/>
  <c r="Z2616" i="1"/>
  <c r="I2617" i="1"/>
  <c r="H2617" i="1" s="1"/>
  <c r="Y2616" i="1"/>
  <c r="C2617" i="1"/>
  <c r="O2594" i="1" l="1"/>
  <c r="AC2595" i="1"/>
  <c r="AE2595" i="1" s="1"/>
  <c r="G2595" i="1"/>
  <c r="F2595" i="1" s="1"/>
  <c r="O2595" i="1" s="1"/>
  <c r="P2596" i="1"/>
  <c r="M2596" i="1"/>
  <c r="N2596" i="1" s="1"/>
  <c r="L2597" i="1"/>
  <c r="S2589" i="1"/>
  <c r="T2588" i="1"/>
  <c r="AF2588" i="1" s="1"/>
  <c r="Q2591" i="1"/>
  <c r="R2590" i="1"/>
  <c r="X2618" i="1"/>
  <c r="K2618" i="1"/>
  <c r="A2619" i="1"/>
  <c r="Y2617" i="1"/>
  <c r="AJ2618" i="1"/>
  <c r="I2618" i="1"/>
  <c r="H2618" i="1" s="1"/>
  <c r="Z2617" i="1"/>
  <c r="AA2617" i="1" s="1"/>
  <c r="AH2617" i="1" s="1"/>
  <c r="C2618" i="1"/>
  <c r="AB2622" i="1"/>
  <c r="J2595" i="1" l="1"/>
  <c r="AC2596" i="1"/>
  <c r="AE2596" i="1" s="1"/>
  <c r="G2596" i="1"/>
  <c r="F2596" i="1" s="1"/>
  <c r="O2596" i="1" s="1"/>
  <c r="Q2592" i="1"/>
  <c r="R2591" i="1"/>
  <c r="T2589" i="1"/>
  <c r="AF2589" i="1" s="1"/>
  <c r="S2590" i="1"/>
  <c r="M2597" i="1"/>
  <c r="N2597" i="1" s="1"/>
  <c r="P2597" i="1"/>
  <c r="L2598" i="1"/>
  <c r="AB2623" i="1"/>
  <c r="Z2618" i="1"/>
  <c r="AA2618" i="1" s="1"/>
  <c r="AH2618" i="1" s="1"/>
  <c r="I2619" i="1"/>
  <c r="H2619" i="1" s="1"/>
  <c r="Y2618" i="1"/>
  <c r="C2619" i="1"/>
  <c r="AJ2619" i="1"/>
  <c r="X2619" i="1"/>
  <c r="K2619" i="1"/>
  <c r="A2620" i="1"/>
  <c r="J2596" i="1" l="1"/>
  <c r="M2598" i="1"/>
  <c r="N2598" i="1" s="1"/>
  <c r="P2598" i="1"/>
  <c r="L2599" i="1"/>
  <c r="Q2593" i="1"/>
  <c r="R2592" i="1"/>
  <c r="G2597" i="1"/>
  <c r="F2597" i="1" s="1"/>
  <c r="J2597" i="1" s="1"/>
  <c r="AC2597" i="1"/>
  <c r="AE2597" i="1" s="1"/>
  <c r="T2590" i="1"/>
  <c r="AF2590" i="1" s="1"/>
  <c r="S2591" i="1"/>
  <c r="Y2619" i="1"/>
  <c r="I2620" i="1"/>
  <c r="H2620" i="1" s="1"/>
  <c r="Z2619" i="1"/>
  <c r="AA2619" i="1" s="1"/>
  <c r="AH2619" i="1" s="1"/>
  <c r="C2620" i="1"/>
  <c r="AJ2620" i="1"/>
  <c r="AB2624" i="1"/>
  <c r="K2620" i="1"/>
  <c r="X2620" i="1"/>
  <c r="A2621" i="1"/>
  <c r="O2597" i="1" l="1"/>
  <c r="S2592" i="1"/>
  <c r="T2591" i="1"/>
  <c r="AF2591" i="1" s="1"/>
  <c r="Q2594" i="1"/>
  <c r="R2593" i="1"/>
  <c r="M2599" i="1"/>
  <c r="N2599" i="1" s="1"/>
  <c r="P2599" i="1"/>
  <c r="L2600" i="1"/>
  <c r="G2598" i="1"/>
  <c r="F2598" i="1" s="1"/>
  <c r="O2598" i="1" s="1"/>
  <c r="AC2598" i="1"/>
  <c r="AE2598" i="1" s="1"/>
  <c r="X2621" i="1"/>
  <c r="A2622" i="1"/>
  <c r="K2621" i="1"/>
  <c r="AB2625" i="1"/>
  <c r="Z2620" i="1"/>
  <c r="AA2620" i="1" s="1"/>
  <c r="AH2620" i="1" s="1"/>
  <c r="C2621" i="1"/>
  <c r="AJ2621" i="1"/>
  <c r="Y2620" i="1"/>
  <c r="I2621" i="1"/>
  <c r="H2621" i="1" s="1"/>
  <c r="J2598" i="1" l="1"/>
  <c r="AC2599" i="1"/>
  <c r="AE2599" i="1" s="1"/>
  <c r="G2599" i="1"/>
  <c r="F2599" i="1" s="1"/>
  <c r="J2599" i="1" s="1"/>
  <c r="Q2595" i="1"/>
  <c r="R2594" i="1"/>
  <c r="M2600" i="1"/>
  <c r="N2600" i="1" s="1"/>
  <c r="L2601" i="1"/>
  <c r="P2600" i="1"/>
  <c r="S2593" i="1"/>
  <c r="T2592" i="1"/>
  <c r="AF2592" i="1" s="1"/>
  <c r="Y2621" i="1"/>
  <c r="C2622" i="1"/>
  <c r="AJ2622" i="1"/>
  <c r="Z2621" i="1"/>
  <c r="AA2621" i="1" s="1"/>
  <c r="AH2621" i="1" s="1"/>
  <c r="I2622" i="1"/>
  <c r="H2622" i="1" s="1"/>
  <c r="AB2626" i="1"/>
  <c r="K2622" i="1"/>
  <c r="X2622" i="1"/>
  <c r="A2623" i="1"/>
  <c r="O2599" i="1" l="1"/>
  <c r="AC2600" i="1"/>
  <c r="AE2600" i="1" s="1"/>
  <c r="G2600" i="1"/>
  <c r="F2600" i="1" s="1"/>
  <c r="J2600" i="1" s="1"/>
  <c r="T2593" i="1"/>
  <c r="AF2593" i="1" s="1"/>
  <c r="S2594" i="1"/>
  <c r="Q2596" i="1"/>
  <c r="R2595" i="1"/>
  <c r="P2601" i="1"/>
  <c r="L2602" i="1"/>
  <c r="M2601" i="1"/>
  <c r="N2601" i="1" s="1"/>
  <c r="X2623" i="1"/>
  <c r="K2623" i="1"/>
  <c r="A2624" i="1"/>
  <c r="AB2627" i="1"/>
  <c r="Z2622" i="1"/>
  <c r="AA2622" i="1" s="1"/>
  <c r="AH2622" i="1" s="1"/>
  <c r="C2623" i="1"/>
  <c r="AJ2623" i="1"/>
  <c r="Y2622" i="1"/>
  <c r="I2623" i="1"/>
  <c r="H2623" i="1" s="1"/>
  <c r="O2600" i="1" l="1"/>
  <c r="AC2601" i="1"/>
  <c r="AE2601" i="1" s="1"/>
  <c r="G2601" i="1"/>
  <c r="F2601" i="1" s="1"/>
  <c r="J2601" i="1" s="1"/>
  <c r="Q2597" i="1"/>
  <c r="R2596" i="1"/>
  <c r="T2594" i="1"/>
  <c r="AF2594" i="1" s="1"/>
  <c r="S2595" i="1"/>
  <c r="M2602" i="1"/>
  <c r="N2602" i="1" s="1"/>
  <c r="P2602" i="1"/>
  <c r="L2603" i="1"/>
  <c r="K2624" i="1"/>
  <c r="X2624" i="1"/>
  <c r="A2625" i="1"/>
  <c r="AB2628" i="1"/>
  <c r="Y2623" i="1"/>
  <c r="C2624" i="1"/>
  <c r="AJ2624" i="1"/>
  <c r="Z2623" i="1"/>
  <c r="AA2623" i="1" s="1"/>
  <c r="AH2623" i="1" s="1"/>
  <c r="I2624" i="1"/>
  <c r="H2624" i="1" s="1"/>
  <c r="O2601" i="1" l="1"/>
  <c r="S2596" i="1"/>
  <c r="T2595" i="1"/>
  <c r="AF2595" i="1" s="1"/>
  <c r="P2603" i="1"/>
  <c r="M2603" i="1"/>
  <c r="N2603" i="1" s="1"/>
  <c r="L2604" i="1"/>
  <c r="Q2598" i="1"/>
  <c r="R2597" i="1"/>
  <c r="AC2602" i="1"/>
  <c r="AE2602" i="1" s="1"/>
  <c r="G2602" i="1"/>
  <c r="F2602" i="1" s="1"/>
  <c r="O2602" i="1" s="1"/>
  <c r="Z2624" i="1"/>
  <c r="AA2624" i="1" s="1"/>
  <c r="AH2624" i="1" s="1"/>
  <c r="I2625" i="1"/>
  <c r="H2625" i="1" s="1"/>
  <c r="Y2624" i="1"/>
  <c r="C2625" i="1"/>
  <c r="AJ2625" i="1"/>
  <c r="AB2629" i="1"/>
  <c r="X2625" i="1"/>
  <c r="K2625" i="1"/>
  <c r="A2626" i="1"/>
  <c r="J2602" i="1" l="1"/>
  <c r="G2603" i="1"/>
  <c r="F2603" i="1" s="1"/>
  <c r="O2603" i="1" s="1"/>
  <c r="AC2603" i="1"/>
  <c r="AE2603" i="1" s="1"/>
  <c r="Q2599" i="1"/>
  <c r="R2598" i="1"/>
  <c r="T2596" i="1"/>
  <c r="AF2596" i="1" s="1"/>
  <c r="S2597" i="1"/>
  <c r="M2604" i="1"/>
  <c r="N2604" i="1" s="1"/>
  <c r="P2604" i="1"/>
  <c r="L2605" i="1"/>
  <c r="A2627" i="1"/>
  <c r="K2626" i="1"/>
  <c r="X2626" i="1"/>
  <c r="AB2630" i="1"/>
  <c r="Y2625" i="1"/>
  <c r="C2626" i="1"/>
  <c r="Z2625" i="1"/>
  <c r="AA2625" i="1" s="1"/>
  <c r="AH2625" i="1" s="1"/>
  <c r="AJ2626" i="1"/>
  <c r="I2626" i="1"/>
  <c r="H2626" i="1" s="1"/>
  <c r="J2603" i="1" l="1"/>
  <c r="M2605" i="1"/>
  <c r="N2605" i="1" s="1"/>
  <c r="P2605" i="1"/>
  <c r="L2606" i="1"/>
  <c r="Q2600" i="1"/>
  <c r="R2599" i="1"/>
  <c r="G2604" i="1"/>
  <c r="F2604" i="1" s="1"/>
  <c r="J2604" i="1" s="1"/>
  <c r="AC2604" i="1"/>
  <c r="AE2604" i="1" s="1"/>
  <c r="T2597" i="1"/>
  <c r="AF2597" i="1" s="1"/>
  <c r="S2598" i="1"/>
  <c r="X2627" i="1"/>
  <c r="A2628" i="1"/>
  <c r="K2627" i="1"/>
  <c r="Z2626" i="1"/>
  <c r="AA2626" i="1" s="1"/>
  <c r="AH2626" i="1" s="1"/>
  <c r="I2627" i="1"/>
  <c r="H2627" i="1" s="1"/>
  <c r="Y2626" i="1"/>
  <c r="C2627" i="1"/>
  <c r="AJ2627" i="1"/>
  <c r="AB2631" i="1"/>
  <c r="O2604" i="1" l="1"/>
  <c r="Q2601" i="1"/>
  <c r="R2600" i="1"/>
  <c r="T2598" i="1"/>
  <c r="AF2598" i="1" s="1"/>
  <c r="S2599" i="1"/>
  <c r="L2607" i="1"/>
  <c r="M2606" i="1"/>
  <c r="N2606" i="1" s="1"/>
  <c r="P2606" i="1"/>
  <c r="AC2605" i="1"/>
  <c r="AE2605" i="1" s="1"/>
  <c r="G2605" i="1"/>
  <c r="F2605" i="1" s="1"/>
  <c r="O2605" i="1" s="1"/>
  <c r="A2629" i="1"/>
  <c r="X2628" i="1"/>
  <c r="K2628" i="1"/>
  <c r="Y2627" i="1"/>
  <c r="AJ2628" i="1"/>
  <c r="I2628" i="1"/>
  <c r="H2628" i="1" s="1"/>
  <c r="Z2627" i="1"/>
  <c r="AA2627" i="1" s="1"/>
  <c r="AH2627" i="1" s="1"/>
  <c r="C2628" i="1"/>
  <c r="AB2632" i="1"/>
  <c r="J2605" i="1" l="1"/>
  <c r="S2600" i="1"/>
  <c r="T2599" i="1"/>
  <c r="AF2599" i="1" s="1"/>
  <c r="G2606" i="1"/>
  <c r="F2606" i="1" s="1"/>
  <c r="O2606" i="1" s="1"/>
  <c r="AC2606" i="1"/>
  <c r="AE2606" i="1" s="1"/>
  <c r="Q2602" i="1"/>
  <c r="R2601" i="1"/>
  <c r="M2607" i="1"/>
  <c r="N2607" i="1" s="1"/>
  <c r="P2607" i="1"/>
  <c r="L2608" i="1"/>
  <c r="A2630" i="1"/>
  <c r="X2629" i="1"/>
  <c r="K2629" i="1"/>
  <c r="Z2628" i="1"/>
  <c r="AA2628" i="1" s="1"/>
  <c r="AH2628" i="1" s="1"/>
  <c r="C2629" i="1"/>
  <c r="AJ2629" i="1"/>
  <c r="Y2628" i="1"/>
  <c r="I2629" i="1"/>
  <c r="H2629" i="1" s="1"/>
  <c r="AB2633" i="1"/>
  <c r="AC2607" i="1" l="1"/>
  <c r="AE2607" i="1" s="1"/>
  <c r="G2607" i="1"/>
  <c r="F2607" i="1" s="1"/>
  <c r="J2607" i="1" s="1"/>
  <c r="S2601" i="1"/>
  <c r="T2600" i="1"/>
  <c r="AF2600" i="1" s="1"/>
  <c r="J2606" i="1"/>
  <c r="L2609" i="1"/>
  <c r="M2608" i="1"/>
  <c r="N2608" i="1" s="1"/>
  <c r="P2608" i="1"/>
  <c r="Q2603" i="1"/>
  <c r="R2602" i="1"/>
  <c r="K2630" i="1"/>
  <c r="X2630" i="1"/>
  <c r="A2631" i="1"/>
  <c r="Y2629" i="1"/>
  <c r="C2630" i="1"/>
  <c r="AJ2630" i="1"/>
  <c r="Z2629" i="1"/>
  <c r="AA2629" i="1" s="1"/>
  <c r="AH2629" i="1" s="1"/>
  <c r="I2630" i="1"/>
  <c r="H2630" i="1" s="1"/>
  <c r="AB2634" i="1"/>
  <c r="T2601" i="1" l="1"/>
  <c r="AF2601" i="1" s="1"/>
  <c r="S2602" i="1"/>
  <c r="G2608" i="1"/>
  <c r="F2608" i="1" s="1"/>
  <c r="J2608" i="1" s="1"/>
  <c r="AC2608" i="1"/>
  <c r="AE2608" i="1" s="1"/>
  <c r="Q2604" i="1"/>
  <c r="R2603" i="1"/>
  <c r="L2610" i="1"/>
  <c r="M2609" i="1"/>
  <c r="N2609" i="1" s="1"/>
  <c r="P2609" i="1"/>
  <c r="O2607" i="1"/>
  <c r="AB2635" i="1"/>
  <c r="X2631" i="1"/>
  <c r="K2631" i="1"/>
  <c r="A2632" i="1"/>
  <c r="Z2630" i="1"/>
  <c r="AA2630" i="1" s="1"/>
  <c r="AH2630" i="1" s="1"/>
  <c r="AJ2631" i="1"/>
  <c r="I2631" i="1"/>
  <c r="H2631" i="1" s="1"/>
  <c r="Y2630" i="1"/>
  <c r="C2631" i="1"/>
  <c r="O2608" i="1" l="1"/>
  <c r="Q2605" i="1"/>
  <c r="R2604" i="1"/>
  <c r="AC2609" i="1"/>
  <c r="AE2609" i="1" s="1"/>
  <c r="G2609" i="1"/>
  <c r="F2609" i="1" s="1"/>
  <c r="J2609" i="1" s="1"/>
  <c r="M2610" i="1"/>
  <c r="N2610" i="1" s="1"/>
  <c r="P2610" i="1"/>
  <c r="L2611" i="1"/>
  <c r="T2602" i="1"/>
  <c r="AF2602" i="1" s="1"/>
  <c r="S2603" i="1"/>
  <c r="Y2631" i="1"/>
  <c r="I2632" i="1"/>
  <c r="H2632" i="1" s="1"/>
  <c r="Z2631" i="1"/>
  <c r="AA2631" i="1" s="1"/>
  <c r="AH2631" i="1" s="1"/>
  <c r="C2632" i="1"/>
  <c r="AJ2632" i="1"/>
  <c r="X2632" i="1"/>
  <c r="A2633" i="1"/>
  <c r="K2632" i="1"/>
  <c r="AB2636" i="1"/>
  <c r="AC2610" i="1" l="1"/>
  <c r="AE2610" i="1" s="1"/>
  <c r="G2610" i="1"/>
  <c r="F2610" i="1" s="1"/>
  <c r="O2610" i="1" s="1"/>
  <c r="Q2606" i="1"/>
  <c r="R2605" i="1"/>
  <c r="T2603" i="1"/>
  <c r="AF2603" i="1" s="1"/>
  <c r="S2604" i="1"/>
  <c r="P2611" i="1"/>
  <c r="L2612" i="1"/>
  <c r="M2611" i="1"/>
  <c r="N2611" i="1" s="1"/>
  <c r="O2609" i="1"/>
  <c r="K2633" i="1"/>
  <c r="X2633" i="1"/>
  <c r="A2634" i="1"/>
  <c r="Z2632" i="1"/>
  <c r="AA2632" i="1" s="1"/>
  <c r="AH2632" i="1" s="1"/>
  <c r="I2633" i="1"/>
  <c r="H2633" i="1" s="1"/>
  <c r="Y2632" i="1"/>
  <c r="C2633" i="1"/>
  <c r="AJ2633" i="1"/>
  <c r="AB2637" i="1"/>
  <c r="J2610" i="1" l="1"/>
  <c r="T2604" i="1"/>
  <c r="AF2604" i="1" s="1"/>
  <c r="S2605" i="1"/>
  <c r="AC2611" i="1"/>
  <c r="AE2611" i="1" s="1"/>
  <c r="G2611" i="1"/>
  <c r="F2611" i="1" s="1"/>
  <c r="O2611" i="1" s="1"/>
  <c r="P2612" i="1"/>
  <c r="L2613" i="1"/>
  <c r="M2612" i="1"/>
  <c r="N2612" i="1" s="1"/>
  <c r="Q2607" i="1"/>
  <c r="R2606" i="1"/>
  <c r="AB2638" i="1"/>
  <c r="Y2633" i="1"/>
  <c r="C2634" i="1"/>
  <c r="AJ2634" i="1"/>
  <c r="Z2633" i="1"/>
  <c r="AA2633" i="1" s="1"/>
  <c r="AH2633" i="1" s="1"/>
  <c r="I2634" i="1"/>
  <c r="H2634" i="1" s="1"/>
  <c r="A2635" i="1"/>
  <c r="X2634" i="1"/>
  <c r="K2634" i="1"/>
  <c r="Q2608" i="1" l="1"/>
  <c r="R2607" i="1"/>
  <c r="AC2612" i="1"/>
  <c r="AE2612" i="1" s="1"/>
  <c r="G2612" i="1"/>
  <c r="F2612" i="1" s="1"/>
  <c r="J2612" i="1" s="1"/>
  <c r="M2613" i="1"/>
  <c r="N2613" i="1" s="1"/>
  <c r="P2613" i="1"/>
  <c r="L2614" i="1"/>
  <c r="T2605" i="1"/>
  <c r="AF2605" i="1" s="1"/>
  <c r="S2606" i="1"/>
  <c r="J2611" i="1"/>
  <c r="Z2634" i="1"/>
  <c r="AA2634" i="1" s="1"/>
  <c r="AH2634" i="1" s="1"/>
  <c r="AJ2635" i="1"/>
  <c r="I2635" i="1"/>
  <c r="H2635" i="1" s="1"/>
  <c r="Y2634" i="1"/>
  <c r="C2635" i="1"/>
  <c r="X2635" i="1"/>
  <c r="K2635" i="1"/>
  <c r="A2636" i="1"/>
  <c r="AB2639" i="1"/>
  <c r="G2613" i="1" l="1"/>
  <c r="F2613" i="1" s="1"/>
  <c r="J2613" i="1" s="1"/>
  <c r="AC2613" i="1"/>
  <c r="AE2613" i="1" s="1"/>
  <c r="T2606" i="1"/>
  <c r="AF2606" i="1" s="1"/>
  <c r="S2607" i="1"/>
  <c r="Q2609" i="1"/>
  <c r="R2608" i="1"/>
  <c r="L2615" i="1"/>
  <c r="M2614" i="1"/>
  <c r="N2614" i="1" s="1"/>
  <c r="P2614" i="1"/>
  <c r="O2612" i="1"/>
  <c r="K2636" i="1"/>
  <c r="A2637" i="1"/>
  <c r="X2636" i="1"/>
  <c r="AB2640" i="1"/>
  <c r="Y2635" i="1"/>
  <c r="I2636" i="1"/>
  <c r="H2636" i="1" s="1"/>
  <c r="Z2635" i="1"/>
  <c r="AA2635" i="1" s="1"/>
  <c r="AH2635" i="1" s="1"/>
  <c r="C2636" i="1"/>
  <c r="AJ2636" i="1"/>
  <c r="O2613" i="1" l="1"/>
  <c r="Q2610" i="1"/>
  <c r="R2609" i="1"/>
  <c r="T2607" i="1"/>
  <c r="AF2607" i="1" s="1"/>
  <c r="S2608" i="1"/>
  <c r="AC2614" i="1"/>
  <c r="AE2614" i="1" s="1"/>
  <c r="G2614" i="1"/>
  <c r="F2614" i="1" s="1"/>
  <c r="O2614" i="1" s="1"/>
  <c r="P2615" i="1"/>
  <c r="M2615" i="1"/>
  <c r="N2615" i="1" s="1"/>
  <c r="L2616" i="1"/>
  <c r="Z2636" i="1"/>
  <c r="AA2636" i="1" s="1"/>
  <c r="AH2636" i="1" s="1"/>
  <c r="C2637" i="1"/>
  <c r="AJ2637" i="1"/>
  <c r="Y2636" i="1"/>
  <c r="I2637" i="1"/>
  <c r="H2637" i="1" s="1"/>
  <c r="X2637" i="1"/>
  <c r="K2637" i="1"/>
  <c r="A2638" i="1"/>
  <c r="AB2641" i="1"/>
  <c r="L2617" i="1" l="1"/>
  <c r="M2616" i="1"/>
  <c r="N2616" i="1" s="1"/>
  <c r="P2616" i="1"/>
  <c r="S2609" i="1"/>
  <c r="T2608" i="1"/>
  <c r="AF2608" i="1" s="1"/>
  <c r="AC2615" i="1"/>
  <c r="AE2615" i="1" s="1"/>
  <c r="G2615" i="1"/>
  <c r="F2615" i="1" s="1"/>
  <c r="J2615" i="1" s="1"/>
  <c r="Q2611" i="1"/>
  <c r="R2610" i="1"/>
  <c r="J2614" i="1"/>
  <c r="Y2637" i="1"/>
  <c r="AJ2638" i="1"/>
  <c r="I2638" i="1"/>
  <c r="H2638" i="1" s="1"/>
  <c r="Z2637" i="1"/>
  <c r="AA2637" i="1" s="1"/>
  <c r="AH2637" i="1" s="1"/>
  <c r="C2638" i="1"/>
  <c r="X2638" i="1"/>
  <c r="A2639" i="1"/>
  <c r="K2638" i="1"/>
  <c r="AB2642" i="1"/>
  <c r="O2615" i="1" l="1"/>
  <c r="T2609" i="1"/>
  <c r="AF2609" i="1" s="1"/>
  <c r="S2610" i="1"/>
  <c r="Q2612" i="1"/>
  <c r="R2611" i="1"/>
  <c r="G2616" i="1"/>
  <c r="F2616" i="1" s="1"/>
  <c r="J2616" i="1" s="1"/>
  <c r="AC2616" i="1"/>
  <c r="AE2616" i="1" s="1"/>
  <c r="L2618" i="1"/>
  <c r="M2617" i="1"/>
  <c r="N2617" i="1" s="1"/>
  <c r="I2639" i="1"/>
  <c r="H2639" i="1" s="1"/>
  <c r="Z2638" i="1"/>
  <c r="AA2638" i="1" s="1"/>
  <c r="AH2638" i="1" s="1"/>
  <c r="C2639" i="1"/>
  <c r="AJ2639" i="1"/>
  <c r="Y2638" i="1"/>
  <c r="AB2643" i="1"/>
  <c r="X2639" i="1"/>
  <c r="K2639" i="1"/>
  <c r="A2640" i="1"/>
  <c r="O2616" i="1" l="1"/>
  <c r="P2617" i="1" s="1"/>
  <c r="Q2613" i="1"/>
  <c r="R2612" i="1"/>
  <c r="G2617" i="1"/>
  <c r="F2617" i="1" s="1"/>
  <c r="J2617" i="1" s="1"/>
  <c r="AC2617" i="1"/>
  <c r="AE2617" i="1" s="1"/>
  <c r="T2610" i="1"/>
  <c r="AF2610" i="1" s="1"/>
  <c r="S2611" i="1"/>
  <c r="L2619" i="1"/>
  <c r="M2618" i="1"/>
  <c r="N2618" i="1" s="1"/>
  <c r="X2640" i="1"/>
  <c r="K2640" i="1"/>
  <c r="A2641" i="1"/>
  <c r="Z2639" i="1"/>
  <c r="AA2639" i="1" s="1"/>
  <c r="AH2639" i="1" s="1"/>
  <c r="AJ2640" i="1"/>
  <c r="I2640" i="1"/>
  <c r="H2640" i="1" s="1"/>
  <c r="Y2639" i="1"/>
  <c r="C2640" i="1"/>
  <c r="AB2644" i="1"/>
  <c r="T2611" i="1" l="1"/>
  <c r="AF2611" i="1" s="1"/>
  <c r="S2612" i="1"/>
  <c r="AC2618" i="1"/>
  <c r="AE2618" i="1" s="1"/>
  <c r="G2618" i="1"/>
  <c r="F2618" i="1" s="1"/>
  <c r="O2618" i="1" s="1"/>
  <c r="O2617" i="1"/>
  <c r="L2620" i="1"/>
  <c r="M2619" i="1"/>
  <c r="N2619" i="1" s="1"/>
  <c r="Q2614" i="1"/>
  <c r="R2613" i="1"/>
  <c r="AB2645" i="1"/>
  <c r="Y2640" i="1"/>
  <c r="C2641" i="1"/>
  <c r="AJ2641" i="1"/>
  <c r="Z2640" i="1"/>
  <c r="AA2640" i="1" s="1"/>
  <c r="AH2640" i="1" s="1"/>
  <c r="I2641" i="1"/>
  <c r="H2641" i="1" s="1"/>
  <c r="X2641" i="1"/>
  <c r="K2641" i="1"/>
  <c r="A2642" i="1"/>
  <c r="P2618" i="1"/>
  <c r="P2619" i="1" s="1"/>
  <c r="P2620" i="1" l="1"/>
  <c r="J2618" i="1"/>
  <c r="M2620" i="1"/>
  <c r="N2620" i="1" s="1"/>
  <c r="L2621" i="1"/>
  <c r="P2621" i="1" s="1"/>
  <c r="Q2615" i="1"/>
  <c r="R2614" i="1"/>
  <c r="T2612" i="1"/>
  <c r="AF2612" i="1" s="1"/>
  <c r="S2613" i="1"/>
  <c r="AC2619" i="1"/>
  <c r="AE2619" i="1" s="1"/>
  <c r="G2619" i="1"/>
  <c r="F2619" i="1" s="1"/>
  <c r="J2619" i="1" s="1"/>
  <c r="X2642" i="1"/>
  <c r="A2643" i="1"/>
  <c r="K2642" i="1"/>
  <c r="AB2646" i="1"/>
  <c r="Y2641" i="1"/>
  <c r="C2642" i="1"/>
  <c r="Z2641" i="1"/>
  <c r="AA2641" i="1" s="1"/>
  <c r="AH2641" i="1" s="1"/>
  <c r="AJ2642" i="1"/>
  <c r="I2642" i="1"/>
  <c r="H2642" i="1" s="1"/>
  <c r="O2619" i="1" l="1"/>
  <c r="Q2616" i="1"/>
  <c r="R2615" i="1"/>
  <c r="T2613" i="1"/>
  <c r="AF2613" i="1" s="1"/>
  <c r="S2614" i="1"/>
  <c r="M2621" i="1"/>
  <c r="N2621" i="1" s="1"/>
  <c r="L2622" i="1"/>
  <c r="AC2620" i="1"/>
  <c r="AE2620" i="1" s="1"/>
  <c r="G2620" i="1"/>
  <c r="F2620" i="1" s="1"/>
  <c r="O2620" i="1" s="1"/>
  <c r="AB2647" i="1"/>
  <c r="K2643" i="1"/>
  <c r="X2643" i="1"/>
  <c r="A2644" i="1"/>
  <c r="Z2642" i="1"/>
  <c r="AA2642" i="1" s="1"/>
  <c r="AH2642" i="1" s="1"/>
  <c r="AJ2643" i="1"/>
  <c r="I2643" i="1"/>
  <c r="H2643" i="1" s="1"/>
  <c r="Y2642" i="1"/>
  <c r="C2643" i="1"/>
  <c r="M2622" i="1" l="1"/>
  <c r="N2622" i="1" s="1"/>
  <c r="P2622" i="1"/>
  <c r="L2623" i="1"/>
  <c r="AC2621" i="1"/>
  <c r="AE2621" i="1" s="1"/>
  <c r="G2621" i="1"/>
  <c r="F2621" i="1" s="1"/>
  <c r="O2621" i="1" s="1"/>
  <c r="S2615" i="1"/>
  <c r="T2614" i="1"/>
  <c r="AF2614" i="1" s="1"/>
  <c r="J2620" i="1"/>
  <c r="R2616" i="1"/>
  <c r="Q2617" i="1"/>
  <c r="A2645" i="1"/>
  <c r="X2644" i="1"/>
  <c r="K2644" i="1"/>
  <c r="AJ2644" i="1"/>
  <c r="Y2643" i="1"/>
  <c r="I2644" i="1"/>
  <c r="H2644" i="1" s="1"/>
  <c r="C2644" i="1"/>
  <c r="Z2643" i="1"/>
  <c r="AA2643" i="1" s="1"/>
  <c r="AH2643" i="1" s="1"/>
  <c r="AB2648" i="1"/>
  <c r="J2621" i="1" l="1"/>
  <c r="T2615" i="1"/>
  <c r="AF2615" i="1" s="1"/>
  <c r="S2616" i="1"/>
  <c r="M2623" i="1"/>
  <c r="N2623" i="1" s="1"/>
  <c r="P2623" i="1"/>
  <c r="L2624" i="1"/>
  <c r="Q2618" i="1"/>
  <c r="R2617" i="1"/>
  <c r="AC2622" i="1"/>
  <c r="AE2622" i="1" s="1"/>
  <c r="G2622" i="1"/>
  <c r="F2622" i="1" s="1"/>
  <c r="O2622" i="1" s="1"/>
  <c r="AB2649" i="1"/>
  <c r="Z2644" i="1"/>
  <c r="AA2644" i="1" s="1"/>
  <c r="AH2644" i="1" s="1"/>
  <c r="I2645" i="1"/>
  <c r="H2645" i="1" s="1"/>
  <c r="Y2644" i="1"/>
  <c r="C2645" i="1"/>
  <c r="AJ2645" i="1"/>
  <c r="K2645" i="1"/>
  <c r="X2645" i="1"/>
  <c r="A2646" i="1"/>
  <c r="L2625" i="1" l="1"/>
  <c r="M2624" i="1"/>
  <c r="N2624" i="1" s="1"/>
  <c r="P2624" i="1"/>
  <c r="J2622" i="1"/>
  <c r="AC2623" i="1"/>
  <c r="AE2623" i="1" s="1"/>
  <c r="G2623" i="1"/>
  <c r="F2623" i="1" s="1"/>
  <c r="J2623" i="1" s="1"/>
  <c r="S2617" i="1"/>
  <c r="T2616" i="1"/>
  <c r="Q2619" i="1"/>
  <c r="R2618" i="1"/>
  <c r="Y2645" i="1"/>
  <c r="I2646" i="1"/>
  <c r="H2646" i="1" s="1"/>
  <c r="Z2645" i="1"/>
  <c r="AA2645" i="1" s="1"/>
  <c r="AH2645" i="1" s="1"/>
  <c r="C2646" i="1"/>
  <c r="AJ2646" i="1"/>
  <c r="AB2650" i="1"/>
  <c r="A2647" i="1"/>
  <c r="K2646" i="1"/>
  <c r="X2646" i="1"/>
  <c r="O2623" i="1" l="1"/>
  <c r="Q2620" i="1"/>
  <c r="R2619" i="1"/>
  <c r="AF2616" i="1"/>
  <c r="AA2616" i="1"/>
  <c r="AC2624" i="1"/>
  <c r="AE2624" i="1" s="1"/>
  <c r="G2624" i="1"/>
  <c r="F2624" i="1" s="1"/>
  <c r="O2624" i="1" s="1"/>
  <c r="T2617" i="1"/>
  <c r="AF2617" i="1" s="1"/>
  <c r="S2618" i="1"/>
  <c r="M2625" i="1"/>
  <c r="N2625" i="1" s="1"/>
  <c r="P2625" i="1"/>
  <c r="L2626" i="1"/>
  <c r="K2647" i="1"/>
  <c r="X2647" i="1"/>
  <c r="A2648" i="1"/>
  <c r="Z2646" i="1"/>
  <c r="AA2646" i="1" s="1"/>
  <c r="AH2646" i="1" s="1"/>
  <c r="AJ2647" i="1"/>
  <c r="I2647" i="1"/>
  <c r="H2647" i="1" s="1"/>
  <c r="Y2646" i="1"/>
  <c r="C2647" i="1"/>
  <c r="AB2651" i="1"/>
  <c r="AH2616" i="1" l="1"/>
  <c r="J2624" i="1"/>
  <c r="AC2625" i="1"/>
  <c r="AE2625" i="1" s="1"/>
  <c r="G2625" i="1"/>
  <c r="F2625" i="1" s="1"/>
  <c r="O2625" i="1" s="1"/>
  <c r="T2618" i="1"/>
  <c r="AF2618" i="1" s="1"/>
  <c r="S2619" i="1"/>
  <c r="M2626" i="1"/>
  <c r="N2626" i="1" s="1"/>
  <c r="P2626" i="1"/>
  <c r="L2627" i="1"/>
  <c r="Q2621" i="1"/>
  <c r="R2620" i="1"/>
  <c r="A2649" i="1"/>
  <c r="X2648" i="1"/>
  <c r="K2648" i="1"/>
  <c r="AB2652" i="1"/>
  <c r="Y2647" i="1"/>
  <c r="C2648" i="1"/>
  <c r="Z2647" i="1"/>
  <c r="AA2647" i="1" s="1"/>
  <c r="AH2647" i="1" s="1"/>
  <c r="AJ2648" i="1"/>
  <c r="I2648" i="1"/>
  <c r="H2648" i="1" s="1"/>
  <c r="J2625" i="1" l="1"/>
  <c r="AC2626" i="1"/>
  <c r="AE2626" i="1" s="1"/>
  <c r="G2626" i="1"/>
  <c r="F2626" i="1" s="1"/>
  <c r="O2626" i="1" s="1"/>
  <c r="T2619" i="1"/>
  <c r="AF2619" i="1" s="1"/>
  <c r="S2620" i="1"/>
  <c r="Q2622" i="1"/>
  <c r="R2621" i="1"/>
  <c r="M2627" i="1"/>
  <c r="N2627" i="1" s="1"/>
  <c r="P2627" i="1"/>
  <c r="L2628" i="1"/>
  <c r="AB2653" i="1"/>
  <c r="K2649" i="1"/>
  <c r="X2649" i="1"/>
  <c r="A2650" i="1"/>
  <c r="Z2648" i="1"/>
  <c r="I2649" i="1"/>
  <c r="H2649" i="1" s="1"/>
  <c r="Y2648" i="1"/>
  <c r="C2649" i="1"/>
  <c r="AJ2649" i="1"/>
  <c r="J2626" i="1" l="1"/>
  <c r="M2628" i="1"/>
  <c r="N2628" i="1" s="1"/>
  <c r="P2628" i="1"/>
  <c r="L2629" i="1"/>
  <c r="Q2623" i="1"/>
  <c r="R2622" i="1"/>
  <c r="T2620" i="1"/>
  <c r="AF2620" i="1" s="1"/>
  <c r="S2621" i="1"/>
  <c r="AC2627" i="1"/>
  <c r="AE2627" i="1" s="1"/>
  <c r="G2627" i="1"/>
  <c r="F2627" i="1" s="1"/>
  <c r="O2627" i="1" s="1"/>
  <c r="A2651" i="1"/>
  <c r="X2650" i="1"/>
  <c r="K2650" i="1"/>
  <c r="AJ2650" i="1"/>
  <c r="Z2649" i="1"/>
  <c r="AA2649" i="1" s="1"/>
  <c r="AH2649" i="1" s="1"/>
  <c r="I2650" i="1"/>
  <c r="H2650" i="1" s="1"/>
  <c r="Y2649" i="1"/>
  <c r="C2650" i="1"/>
  <c r="AB2654" i="1"/>
  <c r="J2627" i="1" l="1"/>
  <c r="Q2624" i="1"/>
  <c r="R2623" i="1"/>
  <c r="P2629" i="1"/>
  <c r="L2630" i="1"/>
  <c r="M2629" i="1"/>
  <c r="N2629" i="1" s="1"/>
  <c r="T2621" i="1"/>
  <c r="AF2621" i="1" s="1"/>
  <c r="S2622" i="1"/>
  <c r="AC2628" i="1"/>
  <c r="AE2628" i="1" s="1"/>
  <c r="G2628" i="1"/>
  <c r="F2628" i="1" s="1"/>
  <c r="O2628" i="1" s="1"/>
  <c r="X2651" i="1"/>
  <c r="K2651" i="1"/>
  <c r="A2652" i="1"/>
  <c r="AB2655" i="1"/>
  <c r="AJ2651" i="1"/>
  <c r="Y2650" i="1"/>
  <c r="I2651" i="1"/>
  <c r="H2651" i="1" s="1"/>
  <c r="Z2650" i="1"/>
  <c r="AA2650" i="1" s="1"/>
  <c r="AH2650" i="1" s="1"/>
  <c r="C2651" i="1"/>
  <c r="J2628" i="1" l="1"/>
  <c r="L2631" i="1"/>
  <c r="P2630" i="1"/>
  <c r="M2630" i="1"/>
  <c r="N2630" i="1" s="1"/>
  <c r="T2622" i="1"/>
  <c r="AF2622" i="1" s="1"/>
  <c r="S2623" i="1"/>
  <c r="G2629" i="1"/>
  <c r="F2629" i="1" s="1"/>
  <c r="O2629" i="1" s="1"/>
  <c r="AC2629" i="1"/>
  <c r="AE2629" i="1" s="1"/>
  <c r="Q2625" i="1"/>
  <c r="R2624" i="1"/>
  <c r="AB2656" i="1"/>
  <c r="AJ2652" i="1"/>
  <c r="Z2651" i="1"/>
  <c r="AA2651" i="1" s="1"/>
  <c r="AH2651" i="1" s="1"/>
  <c r="I2652" i="1"/>
  <c r="H2652" i="1" s="1"/>
  <c r="C2652" i="1"/>
  <c r="Y2651" i="1"/>
  <c r="A2653" i="1"/>
  <c r="X2652" i="1"/>
  <c r="K2652" i="1"/>
  <c r="J2629" i="1" l="1"/>
  <c r="Q2626" i="1"/>
  <c r="R2625" i="1"/>
  <c r="G2630" i="1"/>
  <c r="F2630" i="1" s="1"/>
  <c r="J2630" i="1" s="1"/>
  <c r="AC2630" i="1"/>
  <c r="AE2630" i="1" s="1"/>
  <c r="S2624" i="1"/>
  <c r="T2623" i="1"/>
  <c r="AF2623" i="1" s="1"/>
  <c r="P2631" i="1"/>
  <c r="M2631" i="1"/>
  <c r="N2631" i="1" s="1"/>
  <c r="L2632" i="1"/>
  <c r="C2653" i="1"/>
  <c r="Y2652" i="1"/>
  <c r="AJ2653" i="1"/>
  <c r="I2653" i="1"/>
  <c r="H2653" i="1" s="1"/>
  <c r="Z2652" i="1"/>
  <c r="AA2652" i="1" s="1"/>
  <c r="AH2652" i="1" s="1"/>
  <c r="A2654" i="1"/>
  <c r="X2653" i="1"/>
  <c r="K2653" i="1"/>
  <c r="AB2657" i="1"/>
  <c r="O2630" i="1" l="1"/>
  <c r="T2624" i="1"/>
  <c r="AF2624" i="1" s="1"/>
  <c r="S2625" i="1"/>
  <c r="M2632" i="1"/>
  <c r="N2632" i="1" s="1"/>
  <c r="P2632" i="1"/>
  <c r="L2633" i="1"/>
  <c r="AC2631" i="1"/>
  <c r="AE2631" i="1" s="1"/>
  <c r="G2631" i="1"/>
  <c r="F2631" i="1" s="1"/>
  <c r="O2631" i="1" s="1"/>
  <c r="Q2627" i="1"/>
  <c r="R2626" i="1"/>
  <c r="AB2658" i="1"/>
  <c r="AJ2654" i="1"/>
  <c r="Z2653" i="1"/>
  <c r="AA2653" i="1" s="1"/>
  <c r="AH2653" i="1" s="1"/>
  <c r="I2654" i="1"/>
  <c r="H2654" i="1" s="1"/>
  <c r="C2654" i="1"/>
  <c r="Y2653" i="1"/>
  <c r="X2654" i="1"/>
  <c r="K2654" i="1"/>
  <c r="A2655" i="1"/>
  <c r="J2631" i="1" l="1"/>
  <c r="M2633" i="1"/>
  <c r="N2633" i="1" s="1"/>
  <c r="P2633" i="1"/>
  <c r="L2634" i="1"/>
  <c r="Q2628" i="1"/>
  <c r="R2627" i="1"/>
  <c r="G2632" i="1"/>
  <c r="F2632" i="1" s="1"/>
  <c r="O2632" i="1" s="1"/>
  <c r="AC2632" i="1"/>
  <c r="AE2632" i="1" s="1"/>
  <c r="T2625" i="1"/>
  <c r="AF2625" i="1" s="1"/>
  <c r="S2626" i="1"/>
  <c r="X2655" i="1"/>
  <c r="K2655" i="1"/>
  <c r="A2656" i="1"/>
  <c r="C2655" i="1"/>
  <c r="Y2654" i="1"/>
  <c r="AJ2655" i="1"/>
  <c r="I2655" i="1"/>
  <c r="H2655" i="1" s="1"/>
  <c r="Z2654" i="1"/>
  <c r="AA2654" i="1" s="1"/>
  <c r="AH2654" i="1" s="1"/>
  <c r="AB2659" i="1"/>
  <c r="Q2629" i="1" l="1"/>
  <c r="R2628" i="1"/>
  <c r="T2626" i="1"/>
  <c r="AF2626" i="1" s="1"/>
  <c r="S2627" i="1"/>
  <c r="P2634" i="1"/>
  <c r="M2634" i="1"/>
  <c r="N2634" i="1" s="1"/>
  <c r="L2635" i="1"/>
  <c r="J2632" i="1"/>
  <c r="AC2633" i="1"/>
  <c r="AE2633" i="1" s="1"/>
  <c r="G2633" i="1"/>
  <c r="F2633" i="1" s="1"/>
  <c r="O2633" i="1" s="1"/>
  <c r="K2656" i="1"/>
  <c r="X2656" i="1"/>
  <c r="A2657" i="1"/>
  <c r="AB2660" i="1"/>
  <c r="Z2655" i="1"/>
  <c r="AA2655" i="1" s="1"/>
  <c r="AH2655" i="1" s="1"/>
  <c r="C2656" i="1"/>
  <c r="AJ2656" i="1"/>
  <c r="Y2655" i="1"/>
  <c r="I2656" i="1"/>
  <c r="H2656" i="1" s="1"/>
  <c r="J2633" i="1" l="1"/>
  <c r="T2627" i="1"/>
  <c r="AF2627" i="1" s="1"/>
  <c r="S2628" i="1"/>
  <c r="P2635" i="1"/>
  <c r="M2635" i="1"/>
  <c r="N2635" i="1" s="1"/>
  <c r="L2636" i="1"/>
  <c r="G2634" i="1"/>
  <c r="F2634" i="1" s="1"/>
  <c r="J2634" i="1" s="1"/>
  <c r="AC2634" i="1"/>
  <c r="AE2634" i="1" s="1"/>
  <c r="Q2630" i="1"/>
  <c r="R2629" i="1"/>
  <c r="K2657" i="1"/>
  <c r="A2658" i="1"/>
  <c r="X2657" i="1"/>
  <c r="AB2661" i="1"/>
  <c r="C2657" i="1"/>
  <c r="Y2656" i="1"/>
  <c r="AJ2657" i="1"/>
  <c r="I2657" i="1"/>
  <c r="H2657" i="1" s="1"/>
  <c r="Z2656" i="1"/>
  <c r="AA2656" i="1" s="1"/>
  <c r="AH2656" i="1" s="1"/>
  <c r="O2634" i="1" l="1"/>
  <c r="Q2631" i="1"/>
  <c r="R2630" i="1"/>
  <c r="T2628" i="1"/>
  <c r="AF2628" i="1" s="1"/>
  <c r="S2629" i="1"/>
  <c r="AC2635" i="1"/>
  <c r="AE2635" i="1" s="1"/>
  <c r="G2635" i="1"/>
  <c r="F2635" i="1" s="1"/>
  <c r="J2635" i="1" s="1"/>
  <c r="P2636" i="1"/>
  <c r="L2637" i="1"/>
  <c r="M2636" i="1"/>
  <c r="N2636" i="1" s="1"/>
  <c r="I2658" i="1"/>
  <c r="H2658" i="1" s="1"/>
  <c r="Z2657" i="1"/>
  <c r="AA2657" i="1" s="1"/>
  <c r="AH2657" i="1" s="1"/>
  <c r="C2658" i="1"/>
  <c r="Y2657" i="1"/>
  <c r="AJ2658" i="1"/>
  <c r="AB2662" i="1"/>
  <c r="A2659" i="1"/>
  <c r="K2658" i="1"/>
  <c r="X2658" i="1"/>
  <c r="O2635" i="1" l="1"/>
  <c r="T2629" i="1"/>
  <c r="AF2629" i="1" s="1"/>
  <c r="S2630" i="1"/>
  <c r="M2637" i="1"/>
  <c r="N2637" i="1" s="1"/>
  <c r="L2638" i="1"/>
  <c r="P2637" i="1"/>
  <c r="AC2636" i="1"/>
  <c r="AE2636" i="1" s="1"/>
  <c r="G2636" i="1"/>
  <c r="F2636" i="1" s="1"/>
  <c r="O2636" i="1" s="1"/>
  <c r="Q2632" i="1"/>
  <c r="R2631" i="1"/>
  <c r="AJ2659" i="1"/>
  <c r="Y2658" i="1"/>
  <c r="I2659" i="1"/>
  <c r="H2659" i="1" s="1"/>
  <c r="Z2658" i="1"/>
  <c r="AA2658" i="1" s="1"/>
  <c r="AH2658" i="1" s="1"/>
  <c r="C2659" i="1"/>
  <c r="AB2663" i="1"/>
  <c r="K2659" i="1"/>
  <c r="X2659" i="1"/>
  <c r="A2660" i="1"/>
  <c r="AC2637" i="1" l="1"/>
  <c r="AE2637" i="1" s="1"/>
  <c r="G2637" i="1"/>
  <c r="F2637" i="1" s="1"/>
  <c r="O2637" i="1" s="1"/>
  <c r="P2638" i="1"/>
  <c r="L2639" i="1"/>
  <c r="M2638" i="1"/>
  <c r="N2638" i="1" s="1"/>
  <c r="Q2633" i="1"/>
  <c r="R2632" i="1"/>
  <c r="T2630" i="1"/>
  <c r="AF2630" i="1" s="1"/>
  <c r="S2631" i="1"/>
  <c r="J2636" i="1"/>
  <c r="Z2659" i="1"/>
  <c r="AA2659" i="1" s="1"/>
  <c r="AH2659" i="1" s="1"/>
  <c r="C2660" i="1"/>
  <c r="AJ2660" i="1"/>
  <c r="I2660" i="1"/>
  <c r="H2660" i="1" s="1"/>
  <c r="Y2659" i="1"/>
  <c r="AB2664" i="1"/>
  <c r="K2660" i="1"/>
  <c r="A2661" i="1"/>
  <c r="X2660" i="1"/>
  <c r="J2637" i="1" l="1"/>
  <c r="T2631" i="1"/>
  <c r="AF2631" i="1" s="1"/>
  <c r="S2632" i="1"/>
  <c r="M2639" i="1"/>
  <c r="N2639" i="1" s="1"/>
  <c r="P2639" i="1"/>
  <c r="L2640" i="1"/>
  <c r="G2638" i="1"/>
  <c r="F2638" i="1" s="1"/>
  <c r="O2638" i="1" s="1"/>
  <c r="AC2638" i="1"/>
  <c r="AE2638" i="1" s="1"/>
  <c r="Q2634" i="1"/>
  <c r="R2633" i="1"/>
  <c r="I2661" i="1"/>
  <c r="H2661" i="1" s="1"/>
  <c r="Y2660" i="1"/>
  <c r="C2661" i="1"/>
  <c r="Z2660" i="1"/>
  <c r="AA2660" i="1" s="1"/>
  <c r="AH2660" i="1" s="1"/>
  <c r="AJ2661" i="1"/>
  <c r="A2662" i="1"/>
  <c r="X2661" i="1"/>
  <c r="K2661" i="1"/>
  <c r="AB2665" i="1"/>
  <c r="J2638" i="1" l="1"/>
  <c r="L2641" i="1"/>
  <c r="M2640" i="1"/>
  <c r="N2640" i="1" s="1"/>
  <c r="P2640" i="1"/>
  <c r="Q2635" i="1"/>
  <c r="R2634" i="1"/>
  <c r="AC2639" i="1"/>
  <c r="AE2639" i="1" s="1"/>
  <c r="G2639" i="1"/>
  <c r="F2639" i="1" s="1"/>
  <c r="O2639" i="1" s="1"/>
  <c r="S2633" i="1"/>
  <c r="T2632" i="1"/>
  <c r="AF2632" i="1" s="1"/>
  <c r="X2662" i="1"/>
  <c r="K2662" i="1"/>
  <c r="A2663" i="1"/>
  <c r="AB2666" i="1"/>
  <c r="C2662" i="1"/>
  <c r="Z2661" i="1"/>
  <c r="AA2661" i="1" s="1"/>
  <c r="AH2661" i="1" s="1"/>
  <c r="AJ2662" i="1"/>
  <c r="I2662" i="1"/>
  <c r="H2662" i="1" s="1"/>
  <c r="Y2661" i="1"/>
  <c r="J2639" i="1" l="1"/>
  <c r="Q2636" i="1"/>
  <c r="R2635" i="1"/>
  <c r="AC2640" i="1"/>
  <c r="AE2640" i="1" s="1"/>
  <c r="G2640" i="1"/>
  <c r="F2640" i="1" s="1"/>
  <c r="J2640" i="1" s="1"/>
  <c r="T2633" i="1"/>
  <c r="AF2633" i="1" s="1"/>
  <c r="S2634" i="1"/>
  <c r="M2641" i="1"/>
  <c r="N2641" i="1" s="1"/>
  <c r="P2641" i="1"/>
  <c r="L2642" i="1"/>
  <c r="AB2667" i="1"/>
  <c r="Y2662" i="1"/>
  <c r="C2663" i="1"/>
  <c r="AJ2663" i="1"/>
  <c r="Z2662" i="1"/>
  <c r="AA2662" i="1" s="1"/>
  <c r="AH2662" i="1" s="1"/>
  <c r="I2663" i="1"/>
  <c r="H2663" i="1" s="1"/>
  <c r="X2663" i="1"/>
  <c r="K2663" i="1"/>
  <c r="A2664" i="1"/>
  <c r="O2640" i="1" l="1"/>
  <c r="T2634" i="1"/>
  <c r="AF2634" i="1" s="1"/>
  <c r="S2635" i="1"/>
  <c r="M2642" i="1"/>
  <c r="N2642" i="1" s="1"/>
  <c r="P2642" i="1"/>
  <c r="L2643" i="1"/>
  <c r="AC2641" i="1"/>
  <c r="AE2641" i="1" s="1"/>
  <c r="G2641" i="1"/>
  <c r="F2641" i="1" s="1"/>
  <c r="J2641" i="1" s="1"/>
  <c r="Q2637" i="1"/>
  <c r="R2636" i="1"/>
  <c r="Z2663" i="1"/>
  <c r="AA2663" i="1" s="1"/>
  <c r="AH2663" i="1" s="1"/>
  <c r="C2664" i="1"/>
  <c r="AJ2664" i="1"/>
  <c r="Y2663" i="1"/>
  <c r="I2664" i="1"/>
  <c r="H2664" i="1" s="1"/>
  <c r="AB2668" i="1"/>
  <c r="X2664" i="1"/>
  <c r="K2664" i="1"/>
  <c r="A2665" i="1"/>
  <c r="O2641" i="1" l="1"/>
  <c r="AC2642" i="1"/>
  <c r="AE2642" i="1" s="1"/>
  <c r="G2642" i="1"/>
  <c r="F2642" i="1" s="1"/>
  <c r="O2642" i="1" s="1"/>
  <c r="S2636" i="1"/>
  <c r="T2635" i="1"/>
  <c r="AF2635" i="1" s="1"/>
  <c r="Q2638" i="1"/>
  <c r="R2637" i="1"/>
  <c r="M2643" i="1"/>
  <c r="N2643" i="1" s="1"/>
  <c r="P2643" i="1"/>
  <c r="L2644" i="1"/>
  <c r="C2665" i="1"/>
  <c r="Y2664" i="1"/>
  <c r="AJ2665" i="1"/>
  <c r="I2665" i="1"/>
  <c r="H2665" i="1" s="1"/>
  <c r="Z2664" i="1"/>
  <c r="AA2664" i="1" s="1"/>
  <c r="AH2664" i="1" s="1"/>
  <c r="AB2669" i="1"/>
  <c r="X2665" i="1"/>
  <c r="K2665" i="1"/>
  <c r="A2666" i="1"/>
  <c r="Q2639" i="1" l="1"/>
  <c r="R2638" i="1"/>
  <c r="M2644" i="1"/>
  <c r="N2644" i="1" s="1"/>
  <c r="P2644" i="1"/>
  <c r="L2645" i="1"/>
  <c r="S2637" i="1"/>
  <c r="T2636" i="1"/>
  <c r="AF2636" i="1" s="1"/>
  <c r="G2643" i="1"/>
  <c r="F2643" i="1" s="1"/>
  <c r="J2643" i="1" s="1"/>
  <c r="AC2643" i="1"/>
  <c r="AE2643" i="1" s="1"/>
  <c r="J2642" i="1"/>
  <c r="Z2665" i="1"/>
  <c r="AA2665" i="1" s="1"/>
  <c r="AH2665" i="1" s="1"/>
  <c r="C2666" i="1"/>
  <c r="AJ2666" i="1"/>
  <c r="Y2665" i="1"/>
  <c r="I2666" i="1"/>
  <c r="H2666" i="1" s="1"/>
  <c r="K2666" i="1"/>
  <c r="X2666" i="1"/>
  <c r="A2667" i="1"/>
  <c r="AB2670" i="1"/>
  <c r="M2645" i="1" l="1"/>
  <c r="N2645" i="1" s="1"/>
  <c r="P2645" i="1"/>
  <c r="L2646" i="1"/>
  <c r="AC2644" i="1"/>
  <c r="AE2644" i="1" s="1"/>
  <c r="G2644" i="1"/>
  <c r="F2644" i="1" s="1"/>
  <c r="J2644" i="1" s="1"/>
  <c r="O2643" i="1"/>
  <c r="T2637" i="1"/>
  <c r="AF2637" i="1" s="1"/>
  <c r="S2638" i="1"/>
  <c r="Q2640" i="1"/>
  <c r="R2639" i="1"/>
  <c r="X2667" i="1"/>
  <c r="K2667" i="1"/>
  <c r="A2668" i="1"/>
  <c r="AJ2667" i="1"/>
  <c r="Y2666" i="1"/>
  <c r="I2667" i="1"/>
  <c r="H2667" i="1" s="1"/>
  <c r="Z2666" i="1"/>
  <c r="AA2666" i="1" s="1"/>
  <c r="AH2666" i="1" s="1"/>
  <c r="C2667" i="1"/>
  <c r="AB2671" i="1"/>
  <c r="O2644" i="1" l="1"/>
  <c r="Q2641" i="1"/>
  <c r="R2640" i="1"/>
  <c r="M2646" i="1"/>
  <c r="N2646" i="1" s="1"/>
  <c r="P2646" i="1"/>
  <c r="L2647" i="1"/>
  <c r="S2639" i="1"/>
  <c r="T2638" i="1"/>
  <c r="AF2638" i="1" s="1"/>
  <c r="G2645" i="1"/>
  <c r="F2645" i="1" s="1"/>
  <c r="J2645" i="1" s="1"/>
  <c r="AC2645" i="1"/>
  <c r="AE2645" i="1" s="1"/>
  <c r="K2668" i="1"/>
  <c r="X2668" i="1"/>
  <c r="A2669" i="1"/>
  <c r="AB2672" i="1"/>
  <c r="Z2667" i="1"/>
  <c r="AA2667" i="1" s="1"/>
  <c r="AH2667" i="1" s="1"/>
  <c r="C2668" i="1"/>
  <c r="AJ2668" i="1"/>
  <c r="I2668" i="1"/>
  <c r="H2668" i="1" s="1"/>
  <c r="Y2667" i="1"/>
  <c r="L2648" i="1" l="1"/>
  <c r="M2647" i="1"/>
  <c r="N2647" i="1" s="1"/>
  <c r="P2647" i="1"/>
  <c r="AC2646" i="1"/>
  <c r="AE2646" i="1" s="1"/>
  <c r="G2646" i="1"/>
  <c r="F2646" i="1" s="1"/>
  <c r="J2646" i="1" s="1"/>
  <c r="S2640" i="1"/>
  <c r="T2639" i="1"/>
  <c r="AF2639" i="1" s="1"/>
  <c r="Q2642" i="1"/>
  <c r="R2641" i="1"/>
  <c r="O2645" i="1"/>
  <c r="AB2673" i="1"/>
  <c r="K2669" i="1"/>
  <c r="A2670" i="1"/>
  <c r="X2669" i="1"/>
  <c r="AJ2669" i="1"/>
  <c r="Y2668" i="1"/>
  <c r="I2669" i="1"/>
  <c r="H2669" i="1" s="1"/>
  <c r="Z2668" i="1"/>
  <c r="AA2668" i="1" s="1"/>
  <c r="AH2668" i="1" s="1"/>
  <c r="C2669" i="1"/>
  <c r="O2646" i="1" l="1"/>
  <c r="G2647" i="1"/>
  <c r="F2647" i="1" s="1"/>
  <c r="O2647" i="1" s="1"/>
  <c r="AC2647" i="1"/>
  <c r="AE2647" i="1" s="1"/>
  <c r="P2648" i="1"/>
  <c r="L2649" i="1"/>
  <c r="M2648" i="1"/>
  <c r="N2648" i="1" s="1"/>
  <c r="Q2643" i="1"/>
  <c r="R2642" i="1"/>
  <c r="T2640" i="1"/>
  <c r="AF2640" i="1" s="1"/>
  <c r="S2641" i="1"/>
  <c r="A2671" i="1"/>
  <c r="K2670" i="1"/>
  <c r="X2670" i="1"/>
  <c r="AJ2670" i="1"/>
  <c r="Z2669" i="1"/>
  <c r="AA2669" i="1" s="1"/>
  <c r="AH2669" i="1" s="1"/>
  <c r="I2670" i="1"/>
  <c r="H2670" i="1" s="1"/>
  <c r="Y2669" i="1"/>
  <c r="C2670" i="1"/>
  <c r="AB2674" i="1"/>
  <c r="J2647" i="1" l="1"/>
  <c r="T2641" i="1"/>
  <c r="AF2641" i="1" s="1"/>
  <c r="S2642" i="1"/>
  <c r="M2649" i="1"/>
  <c r="N2649" i="1" s="1"/>
  <c r="L2650" i="1"/>
  <c r="Q2644" i="1"/>
  <c r="R2643" i="1"/>
  <c r="AC2648" i="1"/>
  <c r="AE2648" i="1" s="1"/>
  <c r="G2648" i="1"/>
  <c r="F2648" i="1" s="1"/>
  <c r="J2648" i="1" s="1"/>
  <c r="AB2675" i="1"/>
  <c r="Z2670" i="1"/>
  <c r="AA2670" i="1" s="1"/>
  <c r="AH2670" i="1" s="1"/>
  <c r="AJ2671" i="1"/>
  <c r="I2671" i="1"/>
  <c r="H2671" i="1" s="1"/>
  <c r="Y2670" i="1"/>
  <c r="C2671" i="1"/>
  <c r="X2671" i="1"/>
  <c r="K2671" i="1"/>
  <c r="A2672" i="1"/>
  <c r="Q2645" i="1" l="1"/>
  <c r="R2644" i="1"/>
  <c r="O2648" i="1"/>
  <c r="P2649" i="1" s="1"/>
  <c r="P2650" i="1" s="1"/>
  <c r="M2650" i="1"/>
  <c r="N2650" i="1" s="1"/>
  <c r="L2651" i="1"/>
  <c r="G2649" i="1"/>
  <c r="F2649" i="1" s="1"/>
  <c r="O2649" i="1" s="1"/>
  <c r="AC2649" i="1"/>
  <c r="AE2649" i="1" s="1"/>
  <c r="T2642" i="1"/>
  <c r="AF2642" i="1" s="1"/>
  <c r="S2643" i="1"/>
  <c r="I2672" i="1"/>
  <c r="H2672" i="1" s="1"/>
  <c r="Y2671" i="1"/>
  <c r="C2672" i="1"/>
  <c r="AJ2672" i="1"/>
  <c r="Z2671" i="1"/>
  <c r="AA2671" i="1" s="1"/>
  <c r="AH2671" i="1" s="1"/>
  <c r="AB2676" i="1"/>
  <c r="X2672" i="1"/>
  <c r="K2672" i="1"/>
  <c r="A2673" i="1"/>
  <c r="P2651" i="1" l="1"/>
  <c r="M2651" i="1"/>
  <c r="N2651" i="1" s="1"/>
  <c r="L2652" i="1"/>
  <c r="AC2650" i="1"/>
  <c r="AE2650" i="1" s="1"/>
  <c r="G2650" i="1"/>
  <c r="F2650" i="1" s="1"/>
  <c r="J2650" i="1" s="1"/>
  <c r="S2644" i="1"/>
  <c r="T2643" i="1"/>
  <c r="AF2643" i="1" s="1"/>
  <c r="J2649" i="1"/>
  <c r="Q2646" i="1"/>
  <c r="R2645" i="1"/>
  <c r="Y2672" i="1"/>
  <c r="I2673" i="1"/>
  <c r="H2673" i="1" s="1"/>
  <c r="Z2672" i="1"/>
  <c r="AA2672" i="1" s="1"/>
  <c r="AH2672" i="1" s="1"/>
  <c r="C2673" i="1"/>
  <c r="AJ2673" i="1"/>
  <c r="A2674" i="1"/>
  <c r="X2673" i="1"/>
  <c r="K2673" i="1"/>
  <c r="AB2677" i="1"/>
  <c r="P2652" i="1" l="1"/>
  <c r="O2650" i="1"/>
  <c r="S2645" i="1"/>
  <c r="T2644" i="1"/>
  <c r="AF2644" i="1" s="1"/>
  <c r="Q2647" i="1"/>
  <c r="R2646" i="1"/>
  <c r="M2652" i="1"/>
  <c r="N2652" i="1" s="1"/>
  <c r="L2653" i="1"/>
  <c r="AC2651" i="1"/>
  <c r="AE2651" i="1" s="1"/>
  <c r="G2651" i="1"/>
  <c r="F2651" i="1" s="1"/>
  <c r="J2651" i="1" s="1"/>
  <c r="C2674" i="1"/>
  <c r="Z2673" i="1"/>
  <c r="AA2673" i="1" s="1"/>
  <c r="AH2673" i="1" s="1"/>
  <c r="AJ2674" i="1"/>
  <c r="I2674" i="1"/>
  <c r="H2674" i="1" s="1"/>
  <c r="Y2673" i="1"/>
  <c r="AB2678" i="1"/>
  <c r="A2675" i="1"/>
  <c r="X2674" i="1"/>
  <c r="K2674" i="1"/>
  <c r="O2651" i="1" l="1"/>
  <c r="AC2652" i="1"/>
  <c r="AE2652" i="1" s="1"/>
  <c r="G2652" i="1"/>
  <c r="F2652" i="1" s="1"/>
  <c r="J2652" i="1" s="1"/>
  <c r="Q2648" i="1"/>
  <c r="R2647" i="1"/>
  <c r="L2654" i="1"/>
  <c r="P2653" i="1"/>
  <c r="M2653" i="1"/>
  <c r="N2653" i="1" s="1"/>
  <c r="S2646" i="1"/>
  <c r="T2645" i="1"/>
  <c r="AF2645" i="1" s="1"/>
  <c r="AB2679" i="1"/>
  <c r="A2676" i="1"/>
  <c r="X2675" i="1"/>
  <c r="K2675" i="1"/>
  <c r="Z2674" i="1"/>
  <c r="AA2674" i="1" s="1"/>
  <c r="AH2674" i="1" s="1"/>
  <c r="C2675" i="1"/>
  <c r="Y2674" i="1"/>
  <c r="AJ2675" i="1"/>
  <c r="I2675" i="1"/>
  <c r="H2675" i="1" s="1"/>
  <c r="O2652" i="1" l="1"/>
  <c r="T2646" i="1"/>
  <c r="AF2646" i="1" s="1"/>
  <c r="S2647" i="1"/>
  <c r="G2653" i="1"/>
  <c r="F2653" i="1" s="1"/>
  <c r="O2653" i="1" s="1"/>
  <c r="AC2653" i="1"/>
  <c r="AE2653" i="1" s="1"/>
  <c r="R2648" i="1"/>
  <c r="Q2649" i="1"/>
  <c r="M2654" i="1"/>
  <c r="N2654" i="1" s="1"/>
  <c r="P2654" i="1"/>
  <c r="L2655" i="1"/>
  <c r="AB2680" i="1"/>
  <c r="Y2675" i="1"/>
  <c r="C2676" i="1"/>
  <c r="AJ2676" i="1"/>
  <c r="Z2675" i="1"/>
  <c r="AA2675" i="1" s="1"/>
  <c r="AH2675" i="1" s="1"/>
  <c r="I2676" i="1"/>
  <c r="H2676" i="1" s="1"/>
  <c r="A2677" i="1"/>
  <c r="X2676" i="1"/>
  <c r="K2676" i="1"/>
  <c r="J2653" i="1" l="1"/>
  <c r="Q2650" i="1"/>
  <c r="R2649" i="1"/>
  <c r="M2655" i="1"/>
  <c r="N2655" i="1" s="1"/>
  <c r="P2655" i="1"/>
  <c r="L2656" i="1"/>
  <c r="G2654" i="1"/>
  <c r="F2654" i="1" s="1"/>
  <c r="J2654" i="1" s="1"/>
  <c r="AC2654" i="1"/>
  <c r="AE2654" i="1" s="1"/>
  <c r="T2647" i="1"/>
  <c r="AF2647" i="1" s="1"/>
  <c r="S2648" i="1"/>
  <c r="AJ2677" i="1"/>
  <c r="Z2676" i="1"/>
  <c r="AA2676" i="1" s="1"/>
  <c r="AH2676" i="1" s="1"/>
  <c r="I2677" i="1"/>
  <c r="H2677" i="1" s="1"/>
  <c r="C2677" i="1"/>
  <c r="Y2676" i="1"/>
  <c r="AB2681" i="1"/>
  <c r="X2677" i="1"/>
  <c r="K2677" i="1"/>
  <c r="A2678" i="1"/>
  <c r="M2656" i="1" l="1"/>
  <c r="N2656" i="1" s="1"/>
  <c r="P2656" i="1"/>
  <c r="L2657" i="1"/>
  <c r="S2649" i="1"/>
  <c r="T2648" i="1"/>
  <c r="G2655" i="1"/>
  <c r="F2655" i="1" s="1"/>
  <c r="O2655" i="1" s="1"/>
  <c r="AC2655" i="1"/>
  <c r="AE2655" i="1" s="1"/>
  <c r="O2654" i="1"/>
  <c r="Q2651" i="1"/>
  <c r="R2650" i="1"/>
  <c r="Z2677" i="1"/>
  <c r="AA2677" i="1" s="1"/>
  <c r="AH2677" i="1" s="1"/>
  <c r="I2678" i="1"/>
  <c r="H2678" i="1" s="1"/>
  <c r="Y2677" i="1"/>
  <c r="C2678" i="1"/>
  <c r="AJ2678" i="1"/>
  <c r="X2678" i="1"/>
  <c r="K2678" i="1"/>
  <c r="A2679" i="1"/>
  <c r="AB2682" i="1"/>
  <c r="AF2648" i="1" l="1"/>
  <c r="AA2648" i="1"/>
  <c r="T2649" i="1"/>
  <c r="AF2649" i="1" s="1"/>
  <c r="S2650" i="1"/>
  <c r="Q2652" i="1"/>
  <c r="R2651" i="1"/>
  <c r="M2657" i="1"/>
  <c r="N2657" i="1" s="1"/>
  <c r="P2657" i="1"/>
  <c r="L2658" i="1"/>
  <c r="J2655" i="1"/>
  <c r="AC2656" i="1"/>
  <c r="AE2656" i="1" s="1"/>
  <c r="G2656" i="1"/>
  <c r="F2656" i="1" s="1"/>
  <c r="J2656" i="1" s="1"/>
  <c r="Y2678" i="1"/>
  <c r="AJ2679" i="1"/>
  <c r="I2679" i="1"/>
  <c r="H2679" i="1" s="1"/>
  <c r="C2679" i="1"/>
  <c r="Z2678" i="1"/>
  <c r="AB2683" i="1"/>
  <c r="K2679" i="1"/>
  <c r="A2680" i="1"/>
  <c r="X2679" i="1"/>
  <c r="AH2648" i="1" l="1"/>
  <c r="O2656" i="1"/>
  <c r="Q2653" i="1"/>
  <c r="R2652" i="1"/>
  <c r="M2658" i="1"/>
  <c r="N2658" i="1" s="1"/>
  <c r="L2659" i="1"/>
  <c r="P2658" i="1"/>
  <c r="S2651" i="1"/>
  <c r="T2650" i="1"/>
  <c r="AF2650" i="1" s="1"/>
  <c r="G2657" i="1"/>
  <c r="F2657" i="1" s="1"/>
  <c r="J2657" i="1" s="1"/>
  <c r="AC2657" i="1"/>
  <c r="AE2657" i="1" s="1"/>
  <c r="I2680" i="1"/>
  <c r="H2680" i="1" s="1"/>
  <c r="Z2679" i="1"/>
  <c r="AA2679" i="1" s="1"/>
  <c r="AH2679" i="1" s="1"/>
  <c r="C2680" i="1"/>
  <c r="Y2679" i="1"/>
  <c r="AJ2680" i="1"/>
  <c r="AB2684" i="1"/>
  <c r="K2680" i="1"/>
  <c r="A2681" i="1"/>
  <c r="X2680" i="1"/>
  <c r="L2660" i="1" l="1"/>
  <c r="M2659" i="1"/>
  <c r="N2659" i="1" s="1"/>
  <c r="P2659" i="1"/>
  <c r="AC2658" i="1"/>
  <c r="AE2658" i="1" s="1"/>
  <c r="G2658" i="1"/>
  <c r="F2658" i="1" s="1"/>
  <c r="J2658" i="1" s="1"/>
  <c r="T2651" i="1"/>
  <c r="AF2651" i="1" s="1"/>
  <c r="S2652" i="1"/>
  <c r="O2657" i="1"/>
  <c r="Q2654" i="1"/>
  <c r="R2653" i="1"/>
  <c r="AB2685" i="1"/>
  <c r="Z2680" i="1"/>
  <c r="AA2680" i="1" s="1"/>
  <c r="AH2680" i="1" s="1"/>
  <c r="C2681" i="1"/>
  <c r="AJ2681" i="1"/>
  <c r="Y2680" i="1"/>
  <c r="I2681" i="1"/>
  <c r="H2681" i="1" s="1"/>
  <c r="K2681" i="1"/>
  <c r="A2682" i="1"/>
  <c r="X2681" i="1"/>
  <c r="O2658" i="1" l="1"/>
  <c r="Q2655" i="1"/>
  <c r="R2654" i="1"/>
  <c r="G2659" i="1"/>
  <c r="F2659" i="1" s="1"/>
  <c r="O2659" i="1" s="1"/>
  <c r="AC2659" i="1"/>
  <c r="AE2659" i="1" s="1"/>
  <c r="S2653" i="1"/>
  <c r="T2652" i="1"/>
  <c r="AF2652" i="1" s="1"/>
  <c r="M2660" i="1"/>
  <c r="N2660" i="1" s="1"/>
  <c r="P2660" i="1"/>
  <c r="L2661" i="1"/>
  <c r="AB2686" i="1"/>
  <c r="AJ2682" i="1"/>
  <c r="Y2681" i="1"/>
  <c r="I2682" i="1"/>
  <c r="H2682" i="1" s="1"/>
  <c r="C2682" i="1"/>
  <c r="Z2681" i="1"/>
  <c r="AA2681" i="1" s="1"/>
  <c r="AH2681" i="1" s="1"/>
  <c r="X2682" i="1"/>
  <c r="K2682" i="1"/>
  <c r="A2683" i="1"/>
  <c r="J2659" i="1" l="1"/>
  <c r="S2654" i="1"/>
  <c r="T2653" i="1"/>
  <c r="AF2653" i="1" s="1"/>
  <c r="P2661" i="1"/>
  <c r="L2662" i="1"/>
  <c r="M2661" i="1"/>
  <c r="N2661" i="1" s="1"/>
  <c r="G2660" i="1"/>
  <c r="F2660" i="1" s="1"/>
  <c r="O2660" i="1" s="1"/>
  <c r="AC2660" i="1"/>
  <c r="AE2660" i="1" s="1"/>
  <c r="Q2656" i="1"/>
  <c r="R2655" i="1"/>
  <c r="Y2682" i="1"/>
  <c r="AJ2683" i="1"/>
  <c r="I2683" i="1"/>
  <c r="H2683" i="1" s="1"/>
  <c r="Z2682" i="1"/>
  <c r="AA2682" i="1" s="1"/>
  <c r="AH2682" i="1" s="1"/>
  <c r="C2683" i="1"/>
  <c r="AB2687" i="1"/>
  <c r="X2683" i="1"/>
  <c r="K2683" i="1"/>
  <c r="A2684" i="1"/>
  <c r="J2660" i="1" l="1"/>
  <c r="G2661" i="1"/>
  <c r="F2661" i="1" s="1"/>
  <c r="J2661" i="1" s="1"/>
  <c r="AC2661" i="1"/>
  <c r="AE2661" i="1" s="1"/>
  <c r="M2662" i="1"/>
  <c r="N2662" i="1" s="1"/>
  <c r="L2663" i="1"/>
  <c r="P2662" i="1"/>
  <c r="Q2657" i="1"/>
  <c r="R2656" i="1"/>
  <c r="T2654" i="1"/>
  <c r="AF2654" i="1" s="1"/>
  <c r="S2655" i="1"/>
  <c r="A2685" i="1"/>
  <c r="K2684" i="1"/>
  <c r="X2684" i="1"/>
  <c r="AJ2684" i="1"/>
  <c r="Z2683" i="1"/>
  <c r="AA2683" i="1" s="1"/>
  <c r="AH2683" i="1" s="1"/>
  <c r="I2684" i="1"/>
  <c r="H2684" i="1" s="1"/>
  <c r="C2684" i="1"/>
  <c r="Y2683" i="1"/>
  <c r="AB2688" i="1"/>
  <c r="O2661" i="1" l="1"/>
  <c r="T2655" i="1"/>
  <c r="AF2655" i="1" s="1"/>
  <c r="S2656" i="1"/>
  <c r="L2664" i="1"/>
  <c r="P2663" i="1"/>
  <c r="M2663" i="1"/>
  <c r="N2663" i="1" s="1"/>
  <c r="G2662" i="1"/>
  <c r="F2662" i="1" s="1"/>
  <c r="O2662" i="1" s="1"/>
  <c r="AC2662" i="1"/>
  <c r="AE2662" i="1" s="1"/>
  <c r="Q2658" i="1"/>
  <c r="R2657" i="1"/>
  <c r="X2685" i="1"/>
  <c r="K2685" i="1"/>
  <c r="A2686" i="1"/>
  <c r="AB2689" i="1"/>
  <c r="Z2684" i="1"/>
  <c r="AA2684" i="1" s="1"/>
  <c r="AH2684" i="1" s="1"/>
  <c r="C2685" i="1"/>
  <c r="Y2684" i="1"/>
  <c r="AJ2685" i="1"/>
  <c r="I2685" i="1"/>
  <c r="H2685" i="1" s="1"/>
  <c r="J2662" i="1" l="1"/>
  <c r="AC2663" i="1"/>
  <c r="AE2663" i="1" s="1"/>
  <c r="G2663" i="1"/>
  <c r="F2663" i="1" s="1"/>
  <c r="O2663" i="1" s="1"/>
  <c r="Q2659" i="1"/>
  <c r="R2658" i="1"/>
  <c r="L2665" i="1"/>
  <c r="M2664" i="1"/>
  <c r="N2664" i="1" s="1"/>
  <c r="P2664" i="1"/>
  <c r="T2656" i="1"/>
  <c r="AF2656" i="1" s="1"/>
  <c r="S2657" i="1"/>
  <c r="X2686" i="1"/>
  <c r="A2687" i="1"/>
  <c r="K2686" i="1"/>
  <c r="AJ2686" i="1"/>
  <c r="Y2685" i="1"/>
  <c r="I2686" i="1"/>
  <c r="H2686" i="1" s="1"/>
  <c r="Z2685" i="1"/>
  <c r="AA2685" i="1" s="1"/>
  <c r="AH2685" i="1" s="1"/>
  <c r="C2686" i="1"/>
  <c r="AB2690" i="1"/>
  <c r="J2663" i="1" l="1"/>
  <c r="L2666" i="1"/>
  <c r="M2665" i="1"/>
  <c r="N2665" i="1" s="1"/>
  <c r="P2665" i="1"/>
  <c r="T2657" i="1"/>
  <c r="AF2657" i="1" s="1"/>
  <c r="S2658" i="1"/>
  <c r="Q2660" i="1"/>
  <c r="R2659" i="1"/>
  <c r="AC2664" i="1"/>
  <c r="AE2664" i="1" s="1"/>
  <c r="G2664" i="1"/>
  <c r="F2664" i="1" s="1"/>
  <c r="J2664" i="1" s="1"/>
  <c r="AB2691" i="1"/>
  <c r="Y2686" i="1"/>
  <c r="C2687" i="1"/>
  <c r="AJ2687" i="1"/>
  <c r="Z2686" i="1"/>
  <c r="AA2686" i="1" s="1"/>
  <c r="AH2686" i="1" s="1"/>
  <c r="I2687" i="1"/>
  <c r="H2687" i="1" s="1"/>
  <c r="K2687" i="1"/>
  <c r="X2687" i="1"/>
  <c r="A2688" i="1"/>
  <c r="O2664" i="1" l="1"/>
  <c r="S2659" i="1"/>
  <c r="T2658" i="1"/>
  <c r="AF2658" i="1" s="1"/>
  <c r="AC2665" i="1"/>
  <c r="AE2665" i="1" s="1"/>
  <c r="G2665" i="1"/>
  <c r="F2665" i="1" s="1"/>
  <c r="O2665" i="1" s="1"/>
  <c r="L2667" i="1"/>
  <c r="M2666" i="1"/>
  <c r="N2666" i="1" s="1"/>
  <c r="P2666" i="1"/>
  <c r="Q2661" i="1"/>
  <c r="R2660" i="1"/>
  <c r="A2689" i="1"/>
  <c r="K2688" i="1"/>
  <c r="X2688" i="1"/>
  <c r="AJ2688" i="1"/>
  <c r="Z2687" i="1"/>
  <c r="AA2687" i="1" s="1"/>
  <c r="AH2687" i="1" s="1"/>
  <c r="I2688" i="1"/>
  <c r="H2688" i="1" s="1"/>
  <c r="C2688" i="1"/>
  <c r="Y2687" i="1"/>
  <c r="AB2692" i="1"/>
  <c r="J2665" i="1" l="1"/>
  <c r="Q2662" i="1"/>
  <c r="R2661" i="1"/>
  <c r="S2660" i="1"/>
  <c r="T2659" i="1"/>
  <c r="AF2659" i="1" s="1"/>
  <c r="AC2666" i="1"/>
  <c r="AE2666" i="1" s="1"/>
  <c r="G2666" i="1"/>
  <c r="F2666" i="1" s="1"/>
  <c r="J2666" i="1" s="1"/>
  <c r="L2668" i="1"/>
  <c r="M2667" i="1"/>
  <c r="N2667" i="1" s="1"/>
  <c r="P2667" i="1"/>
  <c r="Z2688" i="1"/>
  <c r="AA2688" i="1" s="1"/>
  <c r="AH2688" i="1" s="1"/>
  <c r="AJ2689" i="1"/>
  <c r="I2689" i="1"/>
  <c r="H2689" i="1" s="1"/>
  <c r="Y2688" i="1"/>
  <c r="C2689" i="1"/>
  <c r="AB2693" i="1"/>
  <c r="K2689" i="1"/>
  <c r="X2689" i="1"/>
  <c r="A2690" i="1"/>
  <c r="O2666" i="1" l="1"/>
  <c r="T2660" i="1"/>
  <c r="AF2660" i="1" s="1"/>
  <c r="S2661" i="1"/>
  <c r="G2667" i="1"/>
  <c r="F2667" i="1" s="1"/>
  <c r="O2667" i="1" s="1"/>
  <c r="AC2667" i="1"/>
  <c r="AE2667" i="1" s="1"/>
  <c r="L2669" i="1"/>
  <c r="M2668" i="1"/>
  <c r="N2668" i="1" s="1"/>
  <c r="P2668" i="1"/>
  <c r="Q2663" i="1"/>
  <c r="R2662" i="1"/>
  <c r="AB2694" i="1"/>
  <c r="K2690" i="1"/>
  <c r="A2691" i="1"/>
  <c r="X2690" i="1"/>
  <c r="C2690" i="1"/>
  <c r="Y2689" i="1"/>
  <c r="AJ2690" i="1"/>
  <c r="I2690" i="1"/>
  <c r="H2690" i="1" s="1"/>
  <c r="Z2689" i="1"/>
  <c r="AA2689" i="1" s="1"/>
  <c r="AH2689" i="1" s="1"/>
  <c r="J2667" i="1" l="1"/>
  <c r="T2661" i="1"/>
  <c r="AF2661" i="1" s="1"/>
  <c r="S2662" i="1"/>
  <c r="Q2664" i="1"/>
  <c r="R2663" i="1"/>
  <c r="G2668" i="1"/>
  <c r="F2668" i="1" s="1"/>
  <c r="J2668" i="1" s="1"/>
  <c r="AC2668" i="1"/>
  <c r="AE2668" i="1" s="1"/>
  <c r="M2669" i="1"/>
  <c r="N2669" i="1" s="1"/>
  <c r="P2669" i="1"/>
  <c r="L2670" i="1"/>
  <c r="Y2690" i="1"/>
  <c r="AJ2691" i="1"/>
  <c r="I2691" i="1"/>
  <c r="H2691" i="1" s="1"/>
  <c r="Z2690" i="1"/>
  <c r="AA2690" i="1" s="1"/>
  <c r="AH2690" i="1" s="1"/>
  <c r="C2691" i="1"/>
  <c r="AB2695" i="1"/>
  <c r="X2691" i="1"/>
  <c r="K2691" i="1"/>
  <c r="A2692" i="1"/>
  <c r="P2670" i="1" l="1"/>
  <c r="L2671" i="1"/>
  <c r="M2670" i="1"/>
  <c r="N2670" i="1" s="1"/>
  <c r="Q2665" i="1"/>
  <c r="R2664" i="1"/>
  <c r="T2662" i="1"/>
  <c r="AF2662" i="1" s="1"/>
  <c r="S2663" i="1"/>
  <c r="AC2669" i="1"/>
  <c r="AE2669" i="1" s="1"/>
  <c r="G2669" i="1"/>
  <c r="F2669" i="1" s="1"/>
  <c r="O2669" i="1" s="1"/>
  <c r="O2668" i="1"/>
  <c r="X2692" i="1"/>
  <c r="A2693" i="1"/>
  <c r="K2692" i="1"/>
  <c r="C2692" i="1"/>
  <c r="Z2691" i="1"/>
  <c r="AA2691" i="1" s="1"/>
  <c r="AH2691" i="1" s="1"/>
  <c r="AJ2692" i="1"/>
  <c r="I2692" i="1"/>
  <c r="H2692" i="1" s="1"/>
  <c r="Y2691" i="1"/>
  <c r="AB2696" i="1"/>
  <c r="J2669" i="1" l="1"/>
  <c r="Q2666" i="1"/>
  <c r="R2665" i="1"/>
  <c r="AC2670" i="1"/>
  <c r="AE2670" i="1" s="1"/>
  <c r="G2670" i="1"/>
  <c r="F2670" i="1" s="1"/>
  <c r="J2670" i="1" s="1"/>
  <c r="P2671" i="1"/>
  <c r="L2672" i="1"/>
  <c r="M2671" i="1"/>
  <c r="N2671" i="1" s="1"/>
  <c r="T2663" i="1"/>
  <c r="AF2663" i="1" s="1"/>
  <c r="S2664" i="1"/>
  <c r="Z2692" i="1"/>
  <c r="AA2692" i="1" s="1"/>
  <c r="AH2692" i="1" s="1"/>
  <c r="C2693" i="1"/>
  <c r="Y2692" i="1"/>
  <c r="AJ2693" i="1"/>
  <c r="I2693" i="1"/>
  <c r="H2693" i="1" s="1"/>
  <c r="AB2697" i="1"/>
  <c r="X2693" i="1"/>
  <c r="K2693" i="1"/>
  <c r="A2694" i="1"/>
  <c r="AC2671" i="1" l="1"/>
  <c r="AE2671" i="1" s="1"/>
  <c r="G2671" i="1"/>
  <c r="F2671" i="1" s="1"/>
  <c r="J2671" i="1" s="1"/>
  <c r="P2672" i="1"/>
  <c r="L2673" i="1"/>
  <c r="M2672" i="1"/>
  <c r="N2672" i="1" s="1"/>
  <c r="Q2667" i="1"/>
  <c r="R2666" i="1"/>
  <c r="T2664" i="1"/>
  <c r="AF2664" i="1" s="1"/>
  <c r="S2665" i="1"/>
  <c r="O2670" i="1"/>
  <c r="X2694" i="1"/>
  <c r="K2694" i="1"/>
  <c r="A2695" i="1"/>
  <c r="AB2698" i="1"/>
  <c r="AJ2694" i="1"/>
  <c r="Y2693" i="1"/>
  <c r="I2694" i="1"/>
  <c r="H2694" i="1" s="1"/>
  <c r="C2694" i="1"/>
  <c r="Z2693" i="1"/>
  <c r="AA2693" i="1" s="1"/>
  <c r="AH2693" i="1" s="1"/>
  <c r="O2671" i="1" l="1"/>
  <c r="G2672" i="1"/>
  <c r="F2672" i="1" s="1"/>
  <c r="J2672" i="1" s="1"/>
  <c r="AC2672" i="1"/>
  <c r="AE2672" i="1" s="1"/>
  <c r="T2665" i="1"/>
  <c r="AF2665" i="1" s="1"/>
  <c r="S2666" i="1"/>
  <c r="L2674" i="1"/>
  <c r="M2673" i="1"/>
  <c r="N2673" i="1" s="1"/>
  <c r="P2673" i="1"/>
  <c r="Q2668" i="1"/>
  <c r="R2667" i="1"/>
  <c r="A2696" i="1"/>
  <c r="K2695" i="1"/>
  <c r="X2695" i="1"/>
  <c r="AB2699" i="1"/>
  <c r="Y2694" i="1"/>
  <c r="C2695" i="1"/>
  <c r="AJ2695" i="1"/>
  <c r="Z2694" i="1"/>
  <c r="AA2694" i="1" s="1"/>
  <c r="AH2694" i="1" s="1"/>
  <c r="I2695" i="1"/>
  <c r="H2695" i="1" s="1"/>
  <c r="O2672" i="1" l="1"/>
  <c r="T2666" i="1"/>
  <c r="AF2666" i="1" s="1"/>
  <c r="S2667" i="1"/>
  <c r="G2673" i="1"/>
  <c r="F2673" i="1" s="1"/>
  <c r="J2673" i="1" s="1"/>
  <c r="AC2673" i="1"/>
  <c r="AE2673" i="1" s="1"/>
  <c r="Q2669" i="1"/>
  <c r="R2668" i="1"/>
  <c r="M2674" i="1"/>
  <c r="N2674" i="1" s="1"/>
  <c r="L2675" i="1"/>
  <c r="P2674" i="1"/>
  <c r="K2696" i="1"/>
  <c r="X2696" i="1"/>
  <c r="A2697" i="1"/>
  <c r="I2696" i="1"/>
  <c r="H2696" i="1" s="1"/>
  <c r="Z2695" i="1"/>
  <c r="AA2695" i="1" s="1"/>
  <c r="AH2695" i="1" s="1"/>
  <c r="C2696" i="1"/>
  <c r="AJ2696" i="1"/>
  <c r="Y2695" i="1"/>
  <c r="AB2700" i="1"/>
  <c r="O2673" i="1" l="1"/>
  <c r="Q2670" i="1"/>
  <c r="R2669" i="1"/>
  <c r="P2675" i="1"/>
  <c r="M2675" i="1"/>
  <c r="N2675" i="1" s="1"/>
  <c r="L2676" i="1"/>
  <c r="T2667" i="1"/>
  <c r="AF2667" i="1" s="1"/>
  <c r="S2668" i="1"/>
  <c r="AC2674" i="1"/>
  <c r="AE2674" i="1" s="1"/>
  <c r="G2674" i="1"/>
  <c r="F2674" i="1" s="1"/>
  <c r="J2674" i="1" s="1"/>
  <c r="AB2701" i="1"/>
  <c r="K2697" i="1"/>
  <c r="X2697" i="1"/>
  <c r="A2698" i="1"/>
  <c r="Z2696" i="1"/>
  <c r="AA2696" i="1" s="1"/>
  <c r="AH2696" i="1" s="1"/>
  <c r="C2697" i="1"/>
  <c r="AJ2697" i="1"/>
  <c r="Y2696" i="1"/>
  <c r="I2697" i="1"/>
  <c r="H2697" i="1" s="1"/>
  <c r="O2674" i="1" l="1"/>
  <c r="AC2675" i="1"/>
  <c r="AE2675" i="1" s="1"/>
  <c r="G2675" i="1"/>
  <c r="F2675" i="1" s="1"/>
  <c r="J2675" i="1" s="1"/>
  <c r="S2669" i="1"/>
  <c r="T2668" i="1"/>
  <c r="AF2668" i="1" s="1"/>
  <c r="Q2671" i="1"/>
  <c r="R2670" i="1"/>
  <c r="M2676" i="1"/>
  <c r="N2676" i="1" s="1"/>
  <c r="P2676" i="1"/>
  <c r="L2677" i="1"/>
  <c r="I2698" i="1"/>
  <c r="H2698" i="1" s="1"/>
  <c r="Y2697" i="1"/>
  <c r="C2698" i="1"/>
  <c r="AJ2698" i="1"/>
  <c r="Z2697" i="1"/>
  <c r="AA2697" i="1" s="1"/>
  <c r="AH2697" i="1" s="1"/>
  <c r="X2698" i="1"/>
  <c r="K2698" i="1"/>
  <c r="A2699" i="1"/>
  <c r="AB2702" i="1"/>
  <c r="O2675" i="1" l="1"/>
  <c r="Q2672" i="1"/>
  <c r="R2671" i="1"/>
  <c r="L2678" i="1"/>
  <c r="M2677" i="1"/>
  <c r="N2677" i="1" s="1"/>
  <c r="P2677" i="1"/>
  <c r="S2670" i="1"/>
  <c r="T2669" i="1"/>
  <c r="AF2669" i="1" s="1"/>
  <c r="G2676" i="1"/>
  <c r="F2676" i="1" s="1"/>
  <c r="O2676" i="1" s="1"/>
  <c r="AC2676" i="1"/>
  <c r="AE2676" i="1" s="1"/>
  <c r="AB2703" i="1"/>
  <c r="Y2698" i="1"/>
  <c r="C2699" i="1"/>
  <c r="AJ2699" i="1"/>
  <c r="Z2698" i="1"/>
  <c r="AA2698" i="1" s="1"/>
  <c r="AH2698" i="1" s="1"/>
  <c r="I2699" i="1"/>
  <c r="H2699" i="1" s="1"/>
  <c r="A2700" i="1"/>
  <c r="X2699" i="1"/>
  <c r="K2699" i="1"/>
  <c r="AC2677" i="1" l="1"/>
  <c r="AE2677" i="1" s="1"/>
  <c r="G2677" i="1"/>
  <c r="F2677" i="1" s="1"/>
  <c r="O2677" i="1" s="1"/>
  <c r="L2679" i="1"/>
  <c r="M2678" i="1"/>
  <c r="N2678" i="1" s="1"/>
  <c r="P2678" i="1"/>
  <c r="T2670" i="1"/>
  <c r="AF2670" i="1" s="1"/>
  <c r="S2671" i="1"/>
  <c r="Q2673" i="1"/>
  <c r="R2672" i="1"/>
  <c r="J2676" i="1"/>
  <c r="A2701" i="1"/>
  <c r="X2700" i="1"/>
  <c r="K2700" i="1"/>
  <c r="AJ2700" i="1"/>
  <c r="Z2699" i="1"/>
  <c r="AA2699" i="1" s="1"/>
  <c r="AH2699" i="1" s="1"/>
  <c r="I2700" i="1"/>
  <c r="H2700" i="1" s="1"/>
  <c r="Y2699" i="1"/>
  <c r="C2700" i="1"/>
  <c r="AB2704" i="1"/>
  <c r="J2677" i="1" l="1"/>
  <c r="AC2678" i="1"/>
  <c r="AE2678" i="1" s="1"/>
  <c r="G2678" i="1"/>
  <c r="F2678" i="1" s="1"/>
  <c r="J2678" i="1" s="1"/>
  <c r="T2671" i="1"/>
  <c r="AF2671" i="1" s="1"/>
  <c r="S2672" i="1"/>
  <c r="M2679" i="1"/>
  <c r="N2679" i="1" s="1"/>
  <c r="L2680" i="1"/>
  <c r="Q2674" i="1"/>
  <c r="R2673" i="1"/>
  <c r="AB2705" i="1"/>
  <c r="I2701" i="1"/>
  <c r="H2701" i="1" s="1"/>
  <c r="Z2700" i="1"/>
  <c r="AA2700" i="1" s="1"/>
  <c r="AH2700" i="1" s="1"/>
  <c r="C2701" i="1"/>
  <c r="Y2700" i="1"/>
  <c r="AJ2701" i="1"/>
  <c r="A2702" i="1"/>
  <c r="X2701" i="1"/>
  <c r="K2701" i="1"/>
  <c r="O2678" i="1" l="1"/>
  <c r="P2679" i="1" s="1"/>
  <c r="M2680" i="1"/>
  <c r="N2680" i="1" s="1"/>
  <c r="L2681" i="1"/>
  <c r="AC2679" i="1"/>
  <c r="AE2679" i="1" s="1"/>
  <c r="G2679" i="1"/>
  <c r="F2679" i="1" s="1"/>
  <c r="O2679" i="1" s="1"/>
  <c r="S2673" i="1"/>
  <c r="T2672" i="1"/>
  <c r="AF2672" i="1" s="1"/>
  <c r="Q2675" i="1"/>
  <c r="R2674" i="1"/>
  <c r="X2702" i="1"/>
  <c r="K2702" i="1"/>
  <c r="A2703" i="1"/>
  <c r="AB2706" i="1"/>
  <c r="Z2701" i="1"/>
  <c r="AA2701" i="1" s="1"/>
  <c r="AH2701" i="1" s="1"/>
  <c r="AJ2702" i="1"/>
  <c r="I2702" i="1"/>
  <c r="H2702" i="1" s="1"/>
  <c r="Y2701" i="1"/>
  <c r="C2702" i="1"/>
  <c r="J2679" i="1" l="1"/>
  <c r="Q2676" i="1"/>
  <c r="R2675" i="1"/>
  <c r="T2673" i="1"/>
  <c r="AF2673" i="1" s="1"/>
  <c r="S2674" i="1"/>
  <c r="L2682" i="1"/>
  <c r="M2681" i="1"/>
  <c r="N2681" i="1" s="1"/>
  <c r="AC2680" i="1"/>
  <c r="AE2680" i="1" s="1"/>
  <c r="G2680" i="1"/>
  <c r="F2680" i="1" s="1"/>
  <c r="J2680" i="1" s="1"/>
  <c r="X2703" i="1"/>
  <c r="K2703" i="1"/>
  <c r="A2704" i="1"/>
  <c r="AB2707" i="1"/>
  <c r="Y2702" i="1"/>
  <c r="C2703" i="1"/>
  <c r="AJ2703" i="1"/>
  <c r="I2703" i="1"/>
  <c r="H2703" i="1" s="1"/>
  <c r="Z2702" i="1"/>
  <c r="AA2702" i="1" s="1"/>
  <c r="AH2702" i="1" s="1"/>
  <c r="P2680" i="1"/>
  <c r="P2681" i="1" s="1"/>
  <c r="O2680" i="1" l="1"/>
  <c r="G2681" i="1"/>
  <c r="F2681" i="1" s="1"/>
  <c r="J2681" i="1" s="1"/>
  <c r="AC2681" i="1"/>
  <c r="AE2681" i="1" s="1"/>
  <c r="L2683" i="1"/>
  <c r="M2682" i="1"/>
  <c r="N2682" i="1" s="1"/>
  <c r="T2674" i="1"/>
  <c r="AF2674" i="1" s="1"/>
  <c r="S2675" i="1"/>
  <c r="P2682" i="1"/>
  <c r="Q2677" i="1"/>
  <c r="R2676" i="1"/>
  <c r="C2704" i="1"/>
  <c r="Z2703" i="1"/>
  <c r="AA2703" i="1" s="1"/>
  <c r="AH2703" i="1" s="1"/>
  <c r="AJ2704" i="1"/>
  <c r="I2704" i="1"/>
  <c r="H2704" i="1" s="1"/>
  <c r="Y2703" i="1"/>
  <c r="X2704" i="1"/>
  <c r="A2705" i="1"/>
  <c r="K2704" i="1"/>
  <c r="AB2708" i="1"/>
  <c r="O2681" i="1" l="1"/>
  <c r="S2676" i="1"/>
  <c r="T2675" i="1"/>
  <c r="AF2675" i="1" s="1"/>
  <c r="AC2682" i="1"/>
  <c r="AE2682" i="1" s="1"/>
  <c r="G2682" i="1"/>
  <c r="F2682" i="1" s="1"/>
  <c r="J2682" i="1" s="1"/>
  <c r="L2684" i="1"/>
  <c r="M2683" i="1"/>
  <c r="N2683" i="1" s="1"/>
  <c r="Q2678" i="1"/>
  <c r="R2677" i="1"/>
  <c r="P2683" i="1"/>
  <c r="C2705" i="1"/>
  <c r="Y2704" i="1"/>
  <c r="AJ2705" i="1"/>
  <c r="I2705" i="1"/>
  <c r="H2705" i="1" s="1"/>
  <c r="Z2704" i="1"/>
  <c r="AA2704" i="1" s="1"/>
  <c r="AH2704" i="1" s="1"/>
  <c r="AB2709" i="1"/>
  <c r="A2706" i="1"/>
  <c r="X2705" i="1"/>
  <c r="K2705" i="1"/>
  <c r="AC2683" i="1" l="1"/>
  <c r="AE2683" i="1" s="1"/>
  <c r="G2683" i="1"/>
  <c r="F2683" i="1" s="1"/>
  <c r="J2683" i="1" s="1"/>
  <c r="P2684" i="1"/>
  <c r="L2685" i="1"/>
  <c r="M2684" i="1"/>
  <c r="N2684" i="1" s="1"/>
  <c r="O2682" i="1"/>
  <c r="R2678" i="1"/>
  <c r="Q2679" i="1"/>
  <c r="S2677" i="1"/>
  <c r="T2676" i="1"/>
  <c r="AF2676" i="1" s="1"/>
  <c r="Z2705" i="1"/>
  <c r="AA2705" i="1" s="1"/>
  <c r="AH2705" i="1" s="1"/>
  <c r="C2706" i="1"/>
  <c r="AJ2706" i="1"/>
  <c r="Y2705" i="1"/>
  <c r="I2706" i="1"/>
  <c r="H2706" i="1" s="1"/>
  <c r="A2707" i="1"/>
  <c r="X2706" i="1"/>
  <c r="K2706" i="1"/>
  <c r="AB2710" i="1"/>
  <c r="O2683" i="1" l="1"/>
  <c r="AC2684" i="1"/>
  <c r="AE2684" i="1" s="1"/>
  <c r="G2684" i="1"/>
  <c r="F2684" i="1" s="1"/>
  <c r="J2684" i="1" s="1"/>
  <c r="M2685" i="1"/>
  <c r="N2685" i="1" s="1"/>
  <c r="P2685" i="1"/>
  <c r="L2686" i="1"/>
  <c r="S2678" i="1"/>
  <c r="T2677" i="1"/>
  <c r="AF2677" i="1" s="1"/>
  <c r="Q2680" i="1"/>
  <c r="R2679" i="1"/>
  <c r="Y2706" i="1"/>
  <c r="AJ2707" i="1"/>
  <c r="I2707" i="1"/>
  <c r="H2707" i="1" s="1"/>
  <c r="Z2706" i="1"/>
  <c r="AA2706" i="1" s="1"/>
  <c r="AH2706" i="1" s="1"/>
  <c r="C2707" i="1"/>
  <c r="K2707" i="1"/>
  <c r="X2707" i="1"/>
  <c r="A2708" i="1"/>
  <c r="AB2711" i="1"/>
  <c r="AC2685" i="1" l="1"/>
  <c r="AE2685" i="1" s="1"/>
  <c r="G2685" i="1"/>
  <c r="F2685" i="1" s="1"/>
  <c r="O2685" i="1" s="1"/>
  <c r="Q2681" i="1"/>
  <c r="R2680" i="1"/>
  <c r="T2678" i="1"/>
  <c r="S2679" i="1"/>
  <c r="O2684" i="1"/>
  <c r="L2687" i="1"/>
  <c r="M2686" i="1"/>
  <c r="N2686" i="1" s="1"/>
  <c r="P2686" i="1"/>
  <c r="AB2712" i="1"/>
  <c r="K2708" i="1"/>
  <c r="A2709" i="1"/>
  <c r="X2708" i="1"/>
  <c r="Z2707" i="1"/>
  <c r="AA2707" i="1" s="1"/>
  <c r="AH2707" i="1" s="1"/>
  <c r="I2708" i="1"/>
  <c r="H2708" i="1" s="1"/>
  <c r="Y2707" i="1"/>
  <c r="C2708" i="1"/>
  <c r="AJ2708" i="1"/>
  <c r="J2685" i="1" l="1"/>
  <c r="S2680" i="1"/>
  <c r="T2679" i="1"/>
  <c r="AF2679" i="1" s="1"/>
  <c r="AA2678" i="1"/>
  <c r="AF2678" i="1"/>
  <c r="G2686" i="1"/>
  <c r="F2686" i="1" s="1"/>
  <c r="J2686" i="1" s="1"/>
  <c r="AC2686" i="1"/>
  <c r="AE2686" i="1" s="1"/>
  <c r="M2687" i="1"/>
  <c r="N2687" i="1" s="1"/>
  <c r="P2687" i="1"/>
  <c r="L2688" i="1"/>
  <c r="Q2682" i="1"/>
  <c r="R2681" i="1"/>
  <c r="A2710" i="1"/>
  <c r="X2709" i="1"/>
  <c r="K2709" i="1"/>
  <c r="I2709" i="1"/>
  <c r="H2709" i="1" s="1"/>
  <c r="Z2708" i="1"/>
  <c r="C2709" i="1"/>
  <c r="Y2708" i="1"/>
  <c r="AJ2709" i="1"/>
  <c r="AB2713" i="1"/>
  <c r="O2686" i="1" l="1"/>
  <c r="Q2683" i="1"/>
  <c r="R2682" i="1"/>
  <c r="M2688" i="1"/>
  <c r="N2688" i="1" s="1"/>
  <c r="P2688" i="1"/>
  <c r="L2689" i="1"/>
  <c r="AH2678" i="1"/>
  <c r="AC2687" i="1"/>
  <c r="AE2687" i="1" s="1"/>
  <c r="G2687" i="1"/>
  <c r="F2687" i="1" s="1"/>
  <c r="J2687" i="1" s="1"/>
  <c r="S2681" i="1"/>
  <c r="T2680" i="1"/>
  <c r="AF2680" i="1" s="1"/>
  <c r="Y2709" i="1"/>
  <c r="C2710" i="1"/>
  <c r="AJ2710" i="1"/>
  <c r="Z2709" i="1"/>
  <c r="AA2709" i="1" s="1"/>
  <c r="AH2709" i="1" s="1"/>
  <c r="I2710" i="1"/>
  <c r="H2710" i="1" s="1"/>
  <c r="AB2714" i="1"/>
  <c r="X2710" i="1"/>
  <c r="K2710" i="1"/>
  <c r="A2711" i="1"/>
  <c r="O2687" i="1" l="1"/>
  <c r="P2689" i="1"/>
  <c r="M2689" i="1"/>
  <c r="N2689" i="1" s="1"/>
  <c r="L2690" i="1"/>
  <c r="T2681" i="1"/>
  <c r="AF2681" i="1" s="1"/>
  <c r="S2682" i="1"/>
  <c r="G2688" i="1"/>
  <c r="F2688" i="1" s="1"/>
  <c r="J2688" i="1" s="1"/>
  <c r="AC2688" i="1"/>
  <c r="AE2688" i="1" s="1"/>
  <c r="Q2684" i="1"/>
  <c r="R2683" i="1"/>
  <c r="AB2715" i="1"/>
  <c r="X2711" i="1"/>
  <c r="A2712" i="1"/>
  <c r="K2711" i="1"/>
  <c r="AJ2711" i="1"/>
  <c r="Z2710" i="1"/>
  <c r="AA2710" i="1" s="1"/>
  <c r="AH2710" i="1" s="1"/>
  <c r="I2711" i="1"/>
  <c r="H2711" i="1" s="1"/>
  <c r="C2711" i="1"/>
  <c r="Y2710" i="1"/>
  <c r="O2688" i="1" l="1"/>
  <c r="S2683" i="1"/>
  <c r="T2682" i="1"/>
  <c r="AF2682" i="1" s="1"/>
  <c r="Q2685" i="1"/>
  <c r="R2684" i="1"/>
  <c r="M2690" i="1"/>
  <c r="N2690" i="1" s="1"/>
  <c r="P2690" i="1"/>
  <c r="L2691" i="1"/>
  <c r="AC2689" i="1"/>
  <c r="AE2689" i="1" s="1"/>
  <c r="G2689" i="1"/>
  <c r="F2689" i="1" s="1"/>
  <c r="J2689" i="1" s="1"/>
  <c r="K2712" i="1"/>
  <c r="X2712" i="1"/>
  <c r="A2713" i="1"/>
  <c r="AB2716" i="1"/>
  <c r="C2712" i="1"/>
  <c r="Y2711" i="1"/>
  <c r="AJ2712" i="1"/>
  <c r="I2712" i="1"/>
  <c r="H2712" i="1" s="1"/>
  <c r="Z2711" i="1"/>
  <c r="AA2711" i="1" s="1"/>
  <c r="AH2711" i="1" s="1"/>
  <c r="AC2690" i="1" l="1"/>
  <c r="AE2690" i="1" s="1"/>
  <c r="G2690" i="1"/>
  <c r="F2690" i="1" s="1"/>
  <c r="O2689" i="1"/>
  <c r="Q2686" i="1"/>
  <c r="R2685" i="1"/>
  <c r="M2691" i="1"/>
  <c r="N2691" i="1" s="1"/>
  <c r="P2691" i="1"/>
  <c r="L2692" i="1"/>
  <c r="T2683" i="1"/>
  <c r="AF2683" i="1" s="1"/>
  <c r="S2684" i="1"/>
  <c r="A2714" i="1"/>
  <c r="K2713" i="1"/>
  <c r="X2713" i="1"/>
  <c r="AB2717" i="1"/>
  <c r="Z2712" i="1"/>
  <c r="AA2712" i="1" s="1"/>
  <c r="AH2712" i="1" s="1"/>
  <c r="C2713" i="1"/>
  <c r="AJ2713" i="1"/>
  <c r="I2713" i="1"/>
  <c r="H2713" i="1" s="1"/>
  <c r="Y2712" i="1"/>
  <c r="O2690" i="1" l="1"/>
  <c r="J2690" i="1"/>
  <c r="AC2691" i="1"/>
  <c r="AE2691" i="1" s="1"/>
  <c r="G2691" i="1"/>
  <c r="F2691" i="1" s="1"/>
  <c r="J2691" i="1" s="1"/>
  <c r="S2685" i="1"/>
  <c r="T2684" i="1"/>
  <c r="AF2684" i="1" s="1"/>
  <c r="Q2687" i="1"/>
  <c r="R2686" i="1"/>
  <c r="L2693" i="1"/>
  <c r="M2692" i="1"/>
  <c r="N2692" i="1" s="1"/>
  <c r="P2692" i="1"/>
  <c r="I2714" i="1"/>
  <c r="H2714" i="1" s="1"/>
  <c r="Y2713" i="1"/>
  <c r="C2714" i="1"/>
  <c r="Z2713" i="1"/>
  <c r="AA2713" i="1" s="1"/>
  <c r="AH2713" i="1" s="1"/>
  <c r="AJ2714" i="1"/>
  <c r="AB2718" i="1"/>
  <c r="A2715" i="1"/>
  <c r="X2714" i="1"/>
  <c r="K2714" i="1"/>
  <c r="O2691" i="1" l="1"/>
  <c r="Q2688" i="1"/>
  <c r="R2687" i="1"/>
  <c r="AC2692" i="1"/>
  <c r="AE2692" i="1" s="1"/>
  <c r="G2692" i="1"/>
  <c r="F2692" i="1" s="1"/>
  <c r="T2685" i="1"/>
  <c r="AF2685" i="1" s="1"/>
  <c r="S2686" i="1"/>
  <c r="P2693" i="1"/>
  <c r="M2693" i="1"/>
  <c r="N2693" i="1" s="1"/>
  <c r="L2694" i="1"/>
  <c r="AB2719" i="1"/>
  <c r="AJ2715" i="1"/>
  <c r="Z2714" i="1"/>
  <c r="AA2714" i="1" s="1"/>
  <c r="AH2714" i="1" s="1"/>
  <c r="I2715" i="1"/>
  <c r="H2715" i="1" s="1"/>
  <c r="C2715" i="1"/>
  <c r="Y2714" i="1"/>
  <c r="K2715" i="1"/>
  <c r="X2715" i="1"/>
  <c r="A2716" i="1"/>
  <c r="O2692" i="1" l="1"/>
  <c r="J2692" i="1"/>
  <c r="S2687" i="1"/>
  <c r="T2686" i="1"/>
  <c r="AF2686" i="1" s="1"/>
  <c r="P2694" i="1"/>
  <c r="M2694" i="1"/>
  <c r="N2694" i="1" s="1"/>
  <c r="L2695" i="1"/>
  <c r="AC2693" i="1"/>
  <c r="AE2693" i="1" s="1"/>
  <c r="G2693" i="1"/>
  <c r="F2693" i="1" s="1"/>
  <c r="J2693" i="1" s="1"/>
  <c r="Q2689" i="1"/>
  <c r="R2688" i="1"/>
  <c r="K2716" i="1"/>
  <c r="X2716" i="1"/>
  <c r="A2717" i="1"/>
  <c r="Y2715" i="1"/>
  <c r="C2716" i="1"/>
  <c r="AJ2716" i="1"/>
  <c r="Z2715" i="1"/>
  <c r="AA2715" i="1" s="1"/>
  <c r="AH2715" i="1" s="1"/>
  <c r="I2716" i="1"/>
  <c r="H2716" i="1" s="1"/>
  <c r="AB2720" i="1"/>
  <c r="O2693" i="1" l="1"/>
  <c r="AC2694" i="1"/>
  <c r="AE2694" i="1" s="1"/>
  <c r="G2694" i="1"/>
  <c r="F2694" i="1" s="1"/>
  <c r="O2694" i="1" s="1"/>
  <c r="Q2690" i="1"/>
  <c r="R2689" i="1"/>
  <c r="T2687" i="1"/>
  <c r="AF2687" i="1" s="1"/>
  <c r="S2688" i="1"/>
  <c r="M2695" i="1"/>
  <c r="N2695" i="1" s="1"/>
  <c r="L2696" i="1"/>
  <c r="P2695" i="1"/>
  <c r="C2717" i="1"/>
  <c r="Z2716" i="1"/>
  <c r="AA2716" i="1" s="1"/>
  <c r="AH2716" i="1" s="1"/>
  <c r="AJ2717" i="1"/>
  <c r="I2717" i="1"/>
  <c r="H2717" i="1" s="1"/>
  <c r="Y2716" i="1"/>
  <c r="AB2721" i="1"/>
  <c r="X2717" i="1"/>
  <c r="A2718" i="1"/>
  <c r="K2717" i="1"/>
  <c r="J2694" i="1" l="1"/>
  <c r="Q2691" i="1"/>
  <c r="R2690" i="1"/>
  <c r="P2696" i="1"/>
  <c r="L2697" i="1"/>
  <c r="M2696" i="1"/>
  <c r="N2696" i="1" s="1"/>
  <c r="AC2695" i="1"/>
  <c r="AE2695" i="1" s="1"/>
  <c r="G2695" i="1"/>
  <c r="F2695" i="1" s="1"/>
  <c r="J2695" i="1" s="1"/>
  <c r="T2688" i="1"/>
  <c r="AF2688" i="1" s="1"/>
  <c r="S2689" i="1"/>
  <c r="K2718" i="1"/>
  <c r="X2718" i="1"/>
  <c r="A2719" i="1"/>
  <c r="C2718" i="1"/>
  <c r="Y2717" i="1"/>
  <c r="AJ2718" i="1"/>
  <c r="I2718" i="1"/>
  <c r="H2718" i="1" s="1"/>
  <c r="Z2717" i="1"/>
  <c r="AA2717" i="1" s="1"/>
  <c r="AH2717" i="1" s="1"/>
  <c r="AB2722" i="1"/>
  <c r="O2695" i="1" l="1"/>
  <c r="AC2696" i="1"/>
  <c r="AE2696" i="1" s="1"/>
  <c r="G2696" i="1"/>
  <c r="F2696" i="1" s="1"/>
  <c r="O2696" i="1" s="1"/>
  <c r="S2690" i="1"/>
  <c r="T2689" i="1"/>
  <c r="AF2689" i="1" s="1"/>
  <c r="L2698" i="1"/>
  <c r="M2697" i="1"/>
  <c r="N2697" i="1" s="1"/>
  <c r="P2697" i="1"/>
  <c r="Q2692" i="1"/>
  <c r="R2691" i="1"/>
  <c r="K2719" i="1"/>
  <c r="A2720" i="1"/>
  <c r="X2719" i="1"/>
  <c r="AB2723" i="1"/>
  <c r="I2719" i="1"/>
  <c r="H2719" i="1" s="1"/>
  <c r="Z2718" i="1"/>
  <c r="AA2718" i="1" s="1"/>
  <c r="AH2718" i="1" s="1"/>
  <c r="C2719" i="1"/>
  <c r="Y2718" i="1"/>
  <c r="AJ2719" i="1"/>
  <c r="J2696" i="1" l="1"/>
  <c r="AC2697" i="1"/>
  <c r="AE2697" i="1" s="1"/>
  <c r="G2697" i="1"/>
  <c r="F2697" i="1" s="1"/>
  <c r="J2697" i="1" s="1"/>
  <c r="L2699" i="1"/>
  <c r="P2698" i="1"/>
  <c r="M2698" i="1"/>
  <c r="N2698" i="1" s="1"/>
  <c r="Q2693" i="1"/>
  <c r="R2692" i="1"/>
  <c r="T2690" i="1"/>
  <c r="AF2690" i="1" s="1"/>
  <c r="S2691" i="1"/>
  <c r="AB2724" i="1"/>
  <c r="X2720" i="1"/>
  <c r="K2720" i="1"/>
  <c r="A2721" i="1"/>
  <c r="AJ2720" i="1"/>
  <c r="Y2719" i="1"/>
  <c r="I2720" i="1"/>
  <c r="H2720" i="1" s="1"/>
  <c r="Z2719" i="1"/>
  <c r="AA2719" i="1" s="1"/>
  <c r="AH2719" i="1" s="1"/>
  <c r="C2720" i="1"/>
  <c r="O2697" i="1" l="1"/>
  <c r="G2698" i="1"/>
  <c r="F2698" i="1" s="1"/>
  <c r="O2698" i="1" s="1"/>
  <c r="AC2698" i="1"/>
  <c r="AE2698" i="1" s="1"/>
  <c r="T2691" i="1"/>
  <c r="AF2691" i="1" s="1"/>
  <c r="S2692" i="1"/>
  <c r="M2699" i="1"/>
  <c r="N2699" i="1" s="1"/>
  <c r="P2699" i="1"/>
  <c r="L2700" i="1"/>
  <c r="Q2694" i="1"/>
  <c r="R2693" i="1"/>
  <c r="K2721" i="1"/>
  <c r="A2722" i="1"/>
  <c r="X2721" i="1"/>
  <c r="AB2725" i="1"/>
  <c r="AJ2721" i="1"/>
  <c r="Z2720" i="1"/>
  <c r="AA2720" i="1" s="1"/>
  <c r="AH2720" i="1" s="1"/>
  <c r="I2721" i="1"/>
  <c r="H2721" i="1" s="1"/>
  <c r="Y2720" i="1"/>
  <c r="C2721" i="1"/>
  <c r="J2698" i="1" l="1"/>
  <c r="AC2699" i="1"/>
  <c r="AE2699" i="1" s="1"/>
  <c r="G2699" i="1"/>
  <c r="F2699" i="1" s="1"/>
  <c r="O2699" i="1" s="1"/>
  <c r="Q2695" i="1"/>
  <c r="R2694" i="1"/>
  <c r="T2692" i="1"/>
  <c r="AF2692" i="1" s="1"/>
  <c r="S2693" i="1"/>
  <c r="L2701" i="1"/>
  <c r="M2700" i="1"/>
  <c r="N2700" i="1" s="1"/>
  <c r="P2700" i="1"/>
  <c r="AB2726" i="1"/>
  <c r="AJ2722" i="1"/>
  <c r="Y2721" i="1"/>
  <c r="I2722" i="1"/>
  <c r="H2722" i="1" s="1"/>
  <c r="C2722" i="1"/>
  <c r="Z2721" i="1"/>
  <c r="AA2721" i="1" s="1"/>
  <c r="AH2721" i="1" s="1"/>
  <c r="K2722" i="1"/>
  <c r="A2723" i="1"/>
  <c r="X2722" i="1"/>
  <c r="J2699" i="1" l="1"/>
  <c r="S2694" i="1"/>
  <c r="T2693" i="1"/>
  <c r="AF2693" i="1" s="1"/>
  <c r="AC2700" i="1"/>
  <c r="AE2700" i="1" s="1"/>
  <c r="G2700" i="1"/>
  <c r="F2700" i="1" s="1"/>
  <c r="J2700" i="1" s="1"/>
  <c r="Q2696" i="1"/>
  <c r="R2695" i="1"/>
  <c r="M2701" i="1"/>
  <c r="N2701" i="1" s="1"/>
  <c r="P2701" i="1"/>
  <c r="L2702" i="1"/>
  <c r="AB2727" i="1"/>
  <c r="K2723" i="1"/>
  <c r="X2723" i="1"/>
  <c r="A2724" i="1"/>
  <c r="Z2722" i="1"/>
  <c r="AA2722" i="1" s="1"/>
  <c r="AH2722" i="1" s="1"/>
  <c r="C2723" i="1"/>
  <c r="AJ2723" i="1"/>
  <c r="Y2722" i="1"/>
  <c r="I2723" i="1"/>
  <c r="H2723" i="1" s="1"/>
  <c r="O2700" i="1" l="1"/>
  <c r="P2702" i="1"/>
  <c r="L2703" i="1"/>
  <c r="M2702" i="1"/>
  <c r="N2702" i="1" s="1"/>
  <c r="Q2697" i="1"/>
  <c r="R2696" i="1"/>
  <c r="G2701" i="1"/>
  <c r="F2701" i="1" s="1"/>
  <c r="AC2701" i="1"/>
  <c r="AE2701" i="1" s="1"/>
  <c r="T2694" i="1"/>
  <c r="AF2694" i="1" s="1"/>
  <c r="S2695" i="1"/>
  <c r="X2724" i="1"/>
  <c r="K2724" i="1"/>
  <c r="A2725" i="1"/>
  <c r="AB2728" i="1"/>
  <c r="I2724" i="1"/>
  <c r="H2724" i="1" s="1"/>
  <c r="Y2723" i="1"/>
  <c r="C2724" i="1"/>
  <c r="Z2723" i="1"/>
  <c r="AA2723" i="1" s="1"/>
  <c r="AH2723" i="1" s="1"/>
  <c r="AJ2724" i="1"/>
  <c r="O2701" i="1" l="1"/>
  <c r="J2701" i="1"/>
  <c r="Q2698" i="1"/>
  <c r="R2697" i="1"/>
  <c r="G2702" i="1"/>
  <c r="F2702" i="1" s="1"/>
  <c r="O2702" i="1" s="1"/>
  <c r="AC2702" i="1"/>
  <c r="AE2702" i="1" s="1"/>
  <c r="M2703" i="1"/>
  <c r="N2703" i="1" s="1"/>
  <c r="P2703" i="1"/>
  <c r="L2704" i="1"/>
  <c r="T2695" i="1"/>
  <c r="AF2695" i="1" s="1"/>
  <c r="S2696" i="1"/>
  <c r="Z2724" i="1"/>
  <c r="AA2724" i="1" s="1"/>
  <c r="AH2724" i="1" s="1"/>
  <c r="C2725" i="1"/>
  <c r="AJ2725" i="1"/>
  <c r="Y2724" i="1"/>
  <c r="I2725" i="1"/>
  <c r="H2725" i="1" s="1"/>
  <c r="K2725" i="1"/>
  <c r="X2725" i="1"/>
  <c r="A2726" i="1"/>
  <c r="AB2729" i="1"/>
  <c r="J2702" i="1" l="1"/>
  <c r="G2703" i="1"/>
  <c r="F2703" i="1" s="1"/>
  <c r="O2703" i="1" s="1"/>
  <c r="AC2703" i="1"/>
  <c r="AE2703" i="1" s="1"/>
  <c r="T2696" i="1"/>
  <c r="AF2696" i="1" s="1"/>
  <c r="S2697" i="1"/>
  <c r="P2704" i="1"/>
  <c r="L2705" i="1"/>
  <c r="M2704" i="1"/>
  <c r="N2704" i="1" s="1"/>
  <c r="Q2699" i="1"/>
  <c r="R2698" i="1"/>
  <c r="AB2730" i="1"/>
  <c r="X2726" i="1"/>
  <c r="K2726" i="1"/>
  <c r="A2727" i="1"/>
  <c r="C2726" i="1"/>
  <c r="Y2725" i="1"/>
  <c r="AJ2726" i="1"/>
  <c r="I2726" i="1"/>
  <c r="H2726" i="1" s="1"/>
  <c r="Z2725" i="1"/>
  <c r="AA2725" i="1" s="1"/>
  <c r="AH2725" i="1" s="1"/>
  <c r="J2703" i="1" l="1"/>
  <c r="Q2700" i="1"/>
  <c r="R2699" i="1"/>
  <c r="T2697" i="1"/>
  <c r="AF2697" i="1" s="1"/>
  <c r="S2698" i="1"/>
  <c r="AC2704" i="1"/>
  <c r="AE2704" i="1" s="1"/>
  <c r="G2704" i="1"/>
  <c r="F2704" i="1" s="1"/>
  <c r="J2704" i="1" s="1"/>
  <c r="L2706" i="1"/>
  <c r="M2705" i="1"/>
  <c r="N2705" i="1" s="1"/>
  <c r="P2705" i="1"/>
  <c r="X2727" i="1"/>
  <c r="K2727" i="1"/>
  <c r="A2728" i="1"/>
  <c r="Z2726" i="1"/>
  <c r="AA2726" i="1" s="1"/>
  <c r="AH2726" i="1" s="1"/>
  <c r="C2727" i="1"/>
  <c r="AJ2727" i="1"/>
  <c r="I2727" i="1"/>
  <c r="H2727" i="1" s="1"/>
  <c r="Y2726" i="1"/>
  <c r="AB2731" i="1"/>
  <c r="O2704" i="1" l="1"/>
  <c r="S2699" i="1"/>
  <c r="T2698" i="1"/>
  <c r="AF2698" i="1" s="1"/>
  <c r="AC2705" i="1"/>
  <c r="AE2705" i="1" s="1"/>
  <c r="G2705" i="1"/>
  <c r="F2705" i="1" s="1"/>
  <c r="O2705" i="1" s="1"/>
  <c r="M2706" i="1"/>
  <c r="N2706" i="1" s="1"/>
  <c r="P2706" i="1"/>
  <c r="L2707" i="1"/>
  <c r="Q2701" i="1"/>
  <c r="R2700" i="1"/>
  <c r="C2728" i="1"/>
  <c r="Y2727" i="1"/>
  <c r="AJ2728" i="1"/>
  <c r="I2728" i="1"/>
  <c r="H2728" i="1" s="1"/>
  <c r="Z2727" i="1"/>
  <c r="AA2727" i="1" s="1"/>
  <c r="AH2727" i="1" s="1"/>
  <c r="AB2732" i="1"/>
  <c r="X2728" i="1"/>
  <c r="K2728" i="1"/>
  <c r="A2729" i="1"/>
  <c r="J2705" i="1" l="1"/>
  <c r="G2706" i="1"/>
  <c r="F2706" i="1" s="1"/>
  <c r="O2706" i="1" s="1"/>
  <c r="AC2706" i="1"/>
  <c r="AE2706" i="1" s="1"/>
  <c r="Q2702" i="1"/>
  <c r="R2701" i="1"/>
  <c r="M2707" i="1"/>
  <c r="N2707" i="1" s="1"/>
  <c r="P2707" i="1"/>
  <c r="L2708" i="1"/>
  <c r="T2699" i="1"/>
  <c r="AF2699" i="1" s="1"/>
  <c r="S2700" i="1"/>
  <c r="C2729" i="1"/>
  <c r="Z2728" i="1"/>
  <c r="AA2728" i="1" s="1"/>
  <c r="AH2728" i="1" s="1"/>
  <c r="AJ2729" i="1"/>
  <c r="I2729" i="1"/>
  <c r="H2729" i="1" s="1"/>
  <c r="Y2728" i="1"/>
  <c r="K2729" i="1"/>
  <c r="X2729" i="1"/>
  <c r="A2730" i="1"/>
  <c r="AB2733" i="1"/>
  <c r="J2706" i="1" l="1"/>
  <c r="AC2707" i="1"/>
  <c r="AE2707" i="1" s="1"/>
  <c r="G2707" i="1"/>
  <c r="F2707" i="1" s="1"/>
  <c r="O2707" i="1" s="1"/>
  <c r="S2701" i="1"/>
  <c r="T2700" i="1"/>
  <c r="AF2700" i="1" s="1"/>
  <c r="Q2703" i="1"/>
  <c r="R2702" i="1"/>
  <c r="L2709" i="1"/>
  <c r="P2708" i="1"/>
  <c r="M2708" i="1"/>
  <c r="N2708" i="1" s="1"/>
  <c r="Y2729" i="1"/>
  <c r="C2730" i="1"/>
  <c r="AJ2730" i="1"/>
  <c r="I2730" i="1"/>
  <c r="H2730" i="1" s="1"/>
  <c r="Z2729" i="1"/>
  <c r="AA2729" i="1" s="1"/>
  <c r="AH2729" i="1" s="1"/>
  <c r="AB2734" i="1"/>
  <c r="X2730" i="1"/>
  <c r="K2730" i="1"/>
  <c r="A2731" i="1"/>
  <c r="J2707" i="1" l="1"/>
  <c r="Q2704" i="1"/>
  <c r="R2703" i="1"/>
  <c r="G2708" i="1"/>
  <c r="F2708" i="1" s="1"/>
  <c r="AC2708" i="1"/>
  <c r="AE2708" i="1" s="1"/>
  <c r="T2701" i="1"/>
  <c r="AF2701" i="1" s="1"/>
  <c r="S2702" i="1"/>
  <c r="M2709" i="1"/>
  <c r="N2709" i="1" s="1"/>
  <c r="L2710" i="1"/>
  <c r="Y2730" i="1"/>
  <c r="I2731" i="1"/>
  <c r="H2731" i="1" s="1"/>
  <c r="Z2730" i="1"/>
  <c r="AA2730" i="1" s="1"/>
  <c r="AH2730" i="1" s="1"/>
  <c r="C2731" i="1"/>
  <c r="AJ2731" i="1"/>
  <c r="X2731" i="1"/>
  <c r="A2732" i="1"/>
  <c r="K2731" i="1"/>
  <c r="AB2735" i="1"/>
  <c r="J2708" i="1" l="1"/>
  <c r="O2708" i="1"/>
  <c r="P2709" i="1" s="1"/>
  <c r="T2702" i="1"/>
  <c r="AF2702" i="1" s="1"/>
  <c r="S2703" i="1"/>
  <c r="M2710" i="1"/>
  <c r="N2710" i="1" s="1"/>
  <c r="L2711" i="1"/>
  <c r="AC2709" i="1"/>
  <c r="AE2709" i="1" s="1"/>
  <c r="G2709" i="1"/>
  <c r="F2709" i="1" s="1"/>
  <c r="O2709" i="1" s="1"/>
  <c r="Q2705" i="1"/>
  <c r="R2704" i="1"/>
  <c r="AB2736" i="1"/>
  <c r="A2733" i="1"/>
  <c r="X2732" i="1"/>
  <c r="K2732" i="1"/>
  <c r="Z2731" i="1"/>
  <c r="AA2731" i="1" s="1"/>
  <c r="AH2731" i="1" s="1"/>
  <c r="C2732" i="1"/>
  <c r="AJ2732" i="1"/>
  <c r="Y2731" i="1"/>
  <c r="I2732" i="1"/>
  <c r="H2732" i="1" s="1"/>
  <c r="M2711" i="1" l="1"/>
  <c r="N2711" i="1" s="1"/>
  <c r="L2712" i="1"/>
  <c r="G2710" i="1"/>
  <c r="F2710" i="1" s="1"/>
  <c r="J2710" i="1" s="1"/>
  <c r="AC2710" i="1"/>
  <c r="AE2710" i="1" s="1"/>
  <c r="T2703" i="1"/>
  <c r="AF2703" i="1" s="1"/>
  <c r="S2704" i="1"/>
  <c r="J2709" i="1"/>
  <c r="Q2706" i="1"/>
  <c r="R2705" i="1"/>
  <c r="P2710" i="1"/>
  <c r="P2711" i="1" s="1"/>
  <c r="P2712" i="1" s="1"/>
  <c r="AB2737" i="1"/>
  <c r="Z2732" i="1"/>
  <c r="AA2732" i="1" s="1"/>
  <c r="AH2732" i="1" s="1"/>
  <c r="C2733" i="1"/>
  <c r="Y2732" i="1"/>
  <c r="AJ2733" i="1"/>
  <c r="I2733" i="1"/>
  <c r="H2733" i="1" s="1"/>
  <c r="X2733" i="1"/>
  <c r="K2733" i="1"/>
  <c r="A2734" i="1"/>
  <c r="T2704" i="1" l="1"/>
  <c r="AF2704" i="1" s="1"/>
  <c r="S2705" i="1"/>
  <c r="O2710" i="1"/>
  <c r="Q2707" i="1"/>
  <c r="R2706" i="1"/>
  <c r="M2712" i="1"/>
  <c r="N2712" i="1" s="1"/>
  <c r="L2713" i="1"/>
  <c r="P2713" i="1" s="1"/>
  <c r="G2711" i="1"/>
  <c r="F2711" i="1" s="1"/>
  <c r="O2711" i="1" s="1"/>
  <c r="AC2711" i="1"/>
  <c r="AE2711" i="1" s="1"/>
  <c r="X2734" i="1"/>
  <c r="A2735" i="1"/>
  <c r="K2734" i="1"/>
  <c r="I2734" i="1"/>
  <c r="H2734" i="1" s="1"/>
  <c r="Y2733" i="1"/>
  <c r="C2734" i="1"/>
  <c r="AJ2734" i="1"/>
  <c r="Z2733" i="1"/>
  <c r="AA2733" i="1" s="1"/>
  <c r="AH2733" i="1" s="1"/>
  <c r="AB2738" i="1"/>
  <c r="J2711" i="1" l="1"/>
  <c r="Q2708" i="1"/>
  <c r="R2707" i="1"/>
  <c r="M2713" i="1"/>
  <c r="N2713" i="1" s="1"/>
  <c r="L2714" i="1"/>
  <c r="T2705" i="1"/>
  <c r="AF2705" i="1" s="1"/>
  <c r="S2706" i="1"/>
  <c r="G2712" i="1"/>
  <c r="F2712" i="1" s="1"/>
  <c r="O2712" i="1" s="1"/>
  <c r="AC2712" i="1"/>
  <c r="AE2712" i="1" s="1"/>
  <c r="AB2739" i="1"/>
  <c r="A2736" i="1"/>
  <c r="X2735" i="1"/>
  <c r="K2735" i="1"/>
  <c r="Y2734" i="1"/>
  <c r="I2735" i="1"/>
  <c r="H2735" i="1" s="1"/>
  <c r="Z2734" i="1"/>
  <c r="AA2734" i="1" s="1"/>
  <c r="AH2734" i="1" s="1"/>
  <c r="C2735" i="1"/>
  <c r="AJ2735" i="1"/>
  <c r="J2712" i="1" l="1"/>
  <c r="M2714" i="1"/>
  <c r="N2714" i="1" s="1"/>
  <c r="P2714" i="1"/>
  <c r="L2715" i="1"/>
  <c r="G2713" i="1"/>
  <c r="F2713" i="1" s="1"/>
  <c r="O2713" i="1" s="1"/>
  <c r="AC2713" i="1"/>
  <c r="AE2713" i="1" s="1"/>
  <c r="R2708" i="1"/>
  <c r="Q2709" i="1"/>
  <c r="T2706" i="1"/>
  <c r="AF2706" i="1" s="1"/>
  <c r="S2707" i="1"/>
  <c r="X2736" i="1"/>
  <c r="K2736" i="1"/>
  <c r="A2737" i="1"/>
  <c r="AB2740" i="1"/>
  <c r="I2736" i="1"/>
  <c r="H2736" i="1" s="1"/>
  <c r="Z2735" i="1"/>
  <c r="AA2735" i="1" s="1"/>
  <c r="AH2735" i="1" s="1"/>
  <c r="C2736" i="1"/>
  <c r="AJ2736" i="1"/>
  <c r="Y2735" i="1"/>
  <c r="J2713" i="1" l="1"/>
  <c r="S2708" i="1"/>
  <c r="T2707" i="1"/>
  <c r="AF2707" i="1" s="1"/>
  <c r="P2715" i="1"/>
  <c r="L2716" i="1"/>
  <c r="M2715" i="1"/>
  <c r="N2715" i="1" s="1"/>
  <c r="Q2710" i="1"/>
  <c r="R2709" i="1"/>
  <c r="G2714" i="1"/>
  <c r="F2714" i="1" s="1"/>
  <c r="J2714" i="1" s="1"/>
  <c r="AC2714" i="1"/>
  <c r="AE2714" i="1" s="1"/>
  <c r="AB2741" i="1"/>
  <c r="Y2736" i="1"/>
  <c r="I2737" i="1"/>
  <c r="H2737" i="1" s="1"/>
  <c r="C2737" i="1"/>
  <c r="Z2736" i="1"/>
  <c r="AJ2737" i="1"/>
  <c r="X2737" i="1"/>
  <c r="A2738" i="1"/>
  <c r="K2737" i="1"/>
  <c r="O2714" i="1" l="1"/>
  <c r="Q2711" i="1"/>
  <c r="R2710" i="1"/>
  <c r="AC2715" i="1"/>
  <c r="AE2715" i="1" s="1"/>
  <c r="G2715" i="1"/>
  <c r="F2715" i="1" s="1"/>
  <c r="O2715" i="1" s="1"/>
  <c r="M2716" i="1"/>
  <c r="N2716" i="1" s="1"/>
  <c r="P2716" i="1"/>
  <c r="L2717" i="1"/>
  <c r="S2709" i="1"/>
  <c r="T2708" i="1"/>
  <c r="A2739" i="1"/>
  <c r="X2738" i="1"/>
  <c r="K2738" i="1"/>
  <c r="C2738" i="1"/>
  <c r="Z2737" i="1"/>
  <c r="AA2737" i="1" s="1"/>
  <c r="AH2737" i="1" s="1"/>
  <c r="AJ2738" i="1"/>
  <c r="I2738" i="1"/>
  <c r="H2738" i="1" s="1"/>
  <c r="Y2737" i="1"/>
  <c r="AB2742" i="1"/>
  <c r="J2715" i="1" l="1"/>
  <c r="AC2716" i="1"/>
  <c r="AE2716" i="1" s="1"/>
  <c r="G2716" i="1"/>
  <c r="F2716" i="1" s="1"/>
  <c r="O2716" i="1" s="1"/>
  <c r="AF2708" i="1"/>
  <c r="AA2708" i="1"/>
  <c r="S2710" i="1"/>
  <c r="T2709" i="1"/>
  <c r="AF2709" i="1" s="1"/>
  <c r="L2718" i="1"/>
  <c r="M2717" i="1"/>
  <c r="N2717" i="1" s="1"/>
  <c r="P2717" i="1"/>
  <c r="R2711" i="1"/>
  <c r="Q2712" i="1"/>
  <c r="Z2738" i="1"/>
  <c r="AA2738" i="1" s="1"/>
  <c r="AH2738" i="1" s="1"/>
  <c r="AJ2739" i="1"/>
  <c r="Y2738" i="1"/>
  <c r="C2739" i="1"/>
  <c r="I2739" i="1"/>
  <c r="H2739" i="1" s="1"/>
  <c r="AB2743" i="1"/>
  <c r="X2739" i="1"/>
  <c r="K2739" i="1"/>
  <c r="A2740" i="1"/>
  <c r="AH2708" i="1" l="1"/>
  <c r="J2716" i="1"/>
  <c r="Q2713" i="1"/>
  <c r="R2712" i="1"/>
  <c r="S2711" i="1"/>
  <c r="T2710" i="1"/>
  <c r="AF2710" i="1" s="1"/>
  <c r="AC2717" i="1"/>
  <c r="AE2717" i="1" s="1"/>
  <c r="G2717" i="1"/>
  <c r="F2717" i="1" s="1"/>
  <c r="O2717" i="1" s="1"/>
  <c r="L2719" i="1"/>
  <c r="M2718" i="1"/>
  <c r="N2718" i="1" s="1"/>
  <c r="P2718" i="1"/>
  <c r="X2740" i="1"/>
  <c r="A2741" i="1"/>
  <c r="K2740" i="1"/>
  <c r="C2740" i="1"/>
  <c r="Y2739" i="1"/>
  <c r="AJ2740" i="1"/>
  <c r="I2740" i="1"/>
  <c r="H2740" i="1" s="1"/>
  <c r="Z2739" i="1"/>
  <c r="AA2739" i="1" s="1"/>
  <c r="AH2739" i="1" s="1"/>
  <c r="AB2744" i="1"/>
  <c r="J2717" i="1" l="1"/>
  <c r="T2711" i="1"/>
  <c r="AF2711" i="1" s="1"/>
  <c r="S2712" i="1"/>
  <c r="AC2718" i="1"/>
  <c r="AE2718" i="1" s="1"/>
  <c r="G2718" i="1"/>
  <c r="F2718" i="1" s="1"/>
  <c r="O2718" i="1" s="1"/>
  <c r="L2720" i="1"/>
  <c r="M2719" i="1"/>
  <c r="N2719" i="1" s="1"/>
  <c r="P2719" i="1"/>
  <c r="R2713" i="1"/>
  <c r="Q2714" i="1"/>
  <c r="AB2745" i="1"/>
  <c r="A2742" i="1"/>
  <c r="X2741" i="1"/>
  <c r="K2741" i="1"/>
  <c r="Y2740" i="1"/>
  <c r="C2741" i="1"/>
  <c r="AJ2741" i="1"/>
  <c r="Z2740" i="1"/>
  <c r="AA2740" i="1" s="1"/>
  <c r="AH2740" i="1" s="1"/>
  <c r="I2741" i="1"/>
  <c r="H2741" i="1" s="1"/>
  <c r="J2718" i="1" l="1"/>
  <c r="T2712" i="1"/>
  <c r="S2713" i="1"/>
  <c r="G2719" i="1"/>
  <c r="AC2719" i="1"/>
  <c r="L2721" i="1"/>
  <c r="M2720" i="1"/>
  <c r="P2720" i="1"/>
  <c r="Q2715" i="1"/>
  <c r="R2714" i="1"/>
  <c r="X2742" i="1"/>
  <c r="K2742" i="1"/>
  <c r="A2743" i="1"/>
  <c r="AB2746" i="1"/>
  <c r="Z2741" i="1"/>
  <c r="C2742" i="1"/>
  <c r="AJ2742" i="1"/>
  <c r="Y2741" i="1"/>
  <c r="I2742" i="1"/>
  <c r="H2742" i="1" s="1"/>
  <c r="M2721" i="1" l="1"/>
  <c r="P2721" i="1"/>
  <c r="L2722" i="1"/>
  <c r="AE2719" i="1"/>
  <c r="Q2716" i="1"/>
  <c r="R2715" i="1"/>
  <c r="F2719" i="1"/>
  <c r="T2713" i="1"/>
  <c r="S2714" i="1"/>
  <c r="N2720" i="1"/>
  <c r="AF2712" i="1"/>
  <c r="AA2741" i="1"/>
  <c r="X2743" i="1"/>
  <c r="K2743" i="1"/>
  <c r="A2744" i="1"/>
  <c r="Z2742" i="1"/>
  <c r="AA2742" i="1" s="1"/>
  <c r="AJ2743" i="1"/>
  <c r="I2743" i="1"/>
  <c r="H2743" i="1" s="1"/>
  <c r="Y2742" i="1"/>
  <c r="C2743" i="1"/>
  <c r="AB2747" i="1"/>
  <c r="AC2720" i="1" l="1"/>
  <c r="G2720" i="1"/>
  <c r="O2719" i="1"/>
  <c r="J2719" i="1"/>
  <c r="L2723" i="1"/>
  <c r="M2722" i="1"/>
  <c r="P2722" i="1"/>
  <c r="T2714" i="1"/>
  <c r="S2715" i="1"/>
  <c r="Q2717" i="1"/>
  <c r="R2716" i="1"/>
  <c r="N2721" i="1"/>
  <c r="AF2713" i="1"/>
  <c r="AH2742" i="1"/>
  <c r="AB2748" i="1"/>
  <c r="Y2743" i="1"/>
  <c r="AJ2744" i="1"/>
  <c r="I2744" i="1"/>
  <c r="H2744" i="1" s="1"/>
  <c r="Z2743" i="1"/>
  <c r="AA2743" i="1" s="1"/>
  <c r="C2744" i="1"/>
  <c r="AH2741" i="1"/>
  <c r="X2744" i="1"/>
  <c r="K2744" i="1"/>
  <c r="A2745" i="1"/>
  <c r="G2721" i="1" l="1"/>
  <c r="AC2721" i="1"/>
  <c r="AF2714" i="1"/>
  <c r="Q2718" i="1"/>
  <c r="R2717" i="1"/>
  <c r="N2722" i="1"/>
  <c r="F2720" i="1"/>
  <c r="M2723" i="1"/>
  <c r="L2724" i="1"/>
  <c r="P2723" i="1"/>
  <c r="T2715" i="1"/>
  <c r="S2716" i="1"/>
  <c r="AE2720" i="1"/>
  <c r="AH2743" i="1"/>
  <c r="K2745" i="1"/>
  <c r="X2745" i="1"/>
  <c r="A2746" i="1"/>
  <c r="Y2744" i="1"/>
  <c r="AJ2745" i="1"/>
  <c r="I2745" i="1"/>
  <c r="H2745" i="1" s="1"/>
  <c r="Z2744" i="1"/>
  <c r="AA2744" i="1" s="1"/>
  <c r="C2745" i="1"/>
  <c r="AB2749" i="1"/>
  <c r="J2720" i="1" l="1"/>
  <c r="O2720" i="1"/>
  <c r="AC2722" i="1"/>
  <c r="G2722" i="1"/>
  <c r="N2723" i="1"/>
  <c r="AF2715" i="1"/>
  <c r="AE2721" i="1"/>
  <c r="T2716" i="1"/>
  <c r="S2717" i="1"/>
  <c r="Q2719" i="1"/>
  <c r="R2718" i="1"/>
  <c r="F2721" i="1"/>
  <c r="L2725" i="1"/>
  <c r="M2724" i="1"/>
  <c r="P2724" i="1"/>
  <c r="AH2744" i="1"/>
  <c r="K2746" i="1"/>
  <c r="X2746" i="1"/>
  <c r="A2747" i="1"/>
  <c r="Z2745" i="1"/>
  <c r="AA2745" i="1" s="1"/>
  <c r="C2746" i="1"/>
  <c r="AJ2746" i="1"/>
  <c r="Y2745" i="1"/>
  <c r="I2746" i="1"/>
  <c r="H2746" i="1" s="1"/>
  <c r="AB2750" i="1"/>
  <c r="J2721" i="1" l="1"/>
  <c r="O2721" i="1"/>
  <c r="G2723" i="1"/>
  <c r="AC2723" i="1"/>
  <c r="Q2720" i="1"/>
  <c r="R2719" i="1"/>
  <c r="F2722" i="1"/>
  <c r="N2724" i="1"/>
  <c r="T2717" i="1"/>
  <c r="S2718" i="1"/>
  <c r="AF2716" i="1"/>
  <c r="M2725" i="1"/>
  <c r="P2725" i="1"/>
  <c r="L2726" i="1"/>
  <c r="AE2722" i="1"/>
  <c r="AH2745" i="1"/>
  <c r="AB2751" i="1"/>
  <c r="X2747" i="1"/>
  <c r="K2747" i="1"/>
  <c r="A2748" i="1"/>
  <c r="I2747" i="1"/>
  <c r="H2747" i="1" s="1"/>
  <c r="Z2746" i="1"/>
  <c r="AA2746" i="1" s="1"/>
  <c r="C2747" i="1"/>
  <c r="Y2746" i="1"/>
  <c r="AJ2747" i="1"/>
  <c r="T2718" i="1" l="1"/>
  <c r="S2719" i="1"/>
  <c r="G2724" i="1"/>
  <c r="AC2724" i="1"/>
  <c r="P2726" i="1"/>
  <c r="M2726" i="1"/>
  <c r="L2727" i="1"/>
  <c r="O2722" i="1"/>
  <c r="J2722" i="1"/>
  <c r="AE2723" i="1"/>
  <c r="AF2717" i="1"/>
  <c r="N2725" i="1"/>
  <c r="Q2721" i="1"/>
  <c r="R2720" i="1"/>
  <c r="F2723" i="1"/>
  <c r="AH2746" i="1"/>
  <c r="K2748" i="1"/>
  <c r="X2748" i="1"/>
  <c r="A2749" i="1"/>
  <c r="AJ2748" i="1"/>
  <c r="Y2747" i="1"/>
  <c r="I2748" i="1"/>
  <c r="H2748" i="1" s="1"/>
  <c r="C2748" i="1"/>
  <c r="Z2747" i="1"/>
  <c r="AA2747" i="1" s="1"/>
  <c r="AB2752" i="1"/>
  <c r="J2723" i="1" l="1"/>
  <c r="O2723" i="1"/>
  <c r="AE2724" i="1"/>
  <c r="M2727" i="1"/>
  <c r="P2727" i="1"/>
  <c r="L2728" i="1"/>
  <c r="F2724" i="1"/>
  <c r="O2724" i="1" s="1"/>
  <c r="Q2722" i="1"/>
  <c r="R2722" i="1" s="1"/>
  <c r="R2721" i="1"/>
  <c r="N2726" i="1"/>
  <c r="G2725" i="1"/>
  <c r="AC2725" i="1"/>
  <c r="T2719" i="1"/>
  <c r="S2720" i="1"/>
  <c r="AF2718" i="1"/>
  <c r="AH2747" i="1"/>
  <c r="AJ2749" i="1"/>
  <c r="Y2748" i="1"/>
  <c r="I2749" i="1"/>
  <c r="H2749" i="1" s="1"/>
  <c r="Z2748" i="1"/>
  <c r="AA2748" i="1" s="1"/>
  <c r="C2749" i="1"/>
  <c r="AB2753" i="1"/>
  <c r="X2749" i="1"/>
  <c r="K2749" i="1"/>
  <c r="A2750" i="1"/>
  <c r="J2724" i="1" l="1"/>
  <c r="AC2726" i="1"/>
  <c r="G2726" i="1"/>
  <c r="AF2719" i="1"/>
  <c r="M2728" i="1"/>
  <c r="P2728" i="1"/>
  <c r="L2729" i="1"/>
  <c r="S2721" i="1"/>
  <c r="T2720" i="1"/>
  <c r="AE2725" i="1"/>
  <c r="Q2723" i="1"/>
  <c r="N2727" i="1"/>
  <c r="F2725" i="1"/>
  <c r="AH2748" i="1"/>
  <c r="C2750" i="1"/>
  <c r="Z2749" i="1"/>
  <c r="AA2749" i="1" s="1"/>
  <c r="AJ2750" i="1"/>
  <c r="I2750" i="1"/>
  <c r="H2750" i="1" s="1"/>
  <c r="Y2749" i="1"/>
  <c r="AB2754" i="1"/>
  <c r="X2750" i="1"/>
  <c r="K2750" i="1"/>
  <c r="A2751" i="1"/>
  <c r="J2725" i="1" l="1"/>
  <c r="O2725" i="1"/>
  <c r="G2727" i="1"/>
  <c r="AC2727" i="1"/>
  <c r="F2726" i="1"/>
  <c r="AF2720" i="1"/>
  <c r="N2728" i="1"/>
  <c r="S2722" i="1"/>
  <c r="T2721" i="1"/>
  <c r="AE2726" i="1"/>
  <c r="Q2724" i="1"/>
  <c r="R2723" i="1"/>
  <c r="M2729" i="1"/>
  <c r="P2729" i="1"/>
  <c r="L2730" i="1"/>
  <c r="AH2749" i="1"/>
  <c r="X2751" i="1"/>
  <c r="K2751" i="1"/>
  <c r="A2752" i="1"/>
  <c r="AB2755" i="1"/>
  <c r="Z2750" i="1"/>
  <c r="AA2750" i="1" s="1"/>
  <c r="I2751" i="1"/>
  <c r="H2751" i="1" s="1"/>
  <c r="Y2750" i="1"/>
  <c r="C2751" i="1"/>
  <c r="AJ2751" i="1"/>
  <c r="G2728" i="1" l="1"/>
  <c r="AC2728" i="1"/>
  <c r="AE2727" i="1"/>
  <c r="M2730" i="1"/>
  <c r="L2731" i="1"/>
  <c r="P2730" i="1"/>
  <c r="F2727" i="1"/>
  <c r="J2726" i="1"/>
  <c r="O2726" i="1"/>
  <c r="N2729" i="1"/>
  <c r="AF2721" i="1"/>
  <c r="Q2725" i="1"/>
  <c r="R2724" i="1"/>
  <c r="T2722" i="1"/>
  <c r="S2723" i="1"/>
  <c r="AH2750" i="1"/>
  <c r="A2753" i="1"/>
  <c r="X2752" i="1"/>
  <c r="K2752" i="1"/>
  <c r="Y2751" i="1"/>
  <c r="I2752" i="1"/>
  <c r="H2752" i="1" s="1"/>
  <c r="Z2751" i="1"/>
  <c r="AA2751" i="1" s="1"/>
  <c r="AH2751" i="1" s="1"/>
  <c r="C2752" i="1"/>
  <c r="AJ2752" i="1"/>
  <c r="AB2756" i="1"/>
  <c r="AF2722" i="1" l="1"/>
  <c r="Q2726" i="1"/>
  <c r="R2726" i="1" s="1"/>
  <c r="J2727" i="1"/>
  <c r="O2727" i="1"/>
  <c r="R2725" i="1"/>
  <c r="S2724" i="1"/>
  <c r="T2723" i="1"/>
  <c r="P2731" i="1"/>
  <c r="L2732" i="1"/>
  <c r="M2731" i="1"/>
  <c r="AE2728" i="1"/>
  <c r="N2730" i="1"/>
  <c r="F2728" i="1"/>
  <c r="G2729" i="1"/>
  <c r="AC2729" i="1"/>
  <c r="AJ2753" i="1"/>
  <c r="Z2752" i="1"/>
  <c r="AA2752" i="1" s="1"/>
  <c r="AH2752" i="1" s="1"/>
  <c r="I2753" i="1"/>
  <c r="H2753" i="1" s="1"/>
  <c r="C2753" i="1"/>
  <c r="Y2752" i="1"/>
  <c r="AB2757" i="1"/>
  <c r="A2754" i="1"/>
  <c r="X2753" i="1"/>
  <c r="K2753" i="1"/>
  <c r="N2731" i="1" l="1"/>
  <c r="AF2723" i="1"/>
  <c r="L2733" i="1"/>
  <c r="M2732" i="1"/>
  <c r="P2732" i="1"/>
  <c r="Q2727" i="1"/>
  <c r="G2730" i="1"/>
  <c r="AC2730" i="1"/>
  <c r="T2724" i="1"/>
  <c r="S2725" i="1"/>
  <c r="O2728" i="1"/>
  <c r="J2728" i="1"/>
  <c r="AE2729" i="1"/>
  <c r="F2729" i="1"/>
  <c r="I2754" i="1"/>
  <c r="H2754" i="1" s="1"/>
  <c r="Y2753" i="1"/>
  <c r="C2754" i="1"/>
  <c r="AJ2754" i="1"/>
  <c r="Z2753" i="1"/>
  <c r="AA2753" i="1" s="1"/>
  <c r="AH2753" i="1" s="1"/>
  <c r="A2755" i="1"/>
  <c r="X2754" i="1"/>
  <c r="K2754" i="1"/>
  <c r="AB2758" i="1"/>
  <c r="F2730" i="1" l="1"/>
  <c r="Q2728" i="1"/>
  <c r="AF2724" i="1"/>
  <c r="S2726" i="1"/>
  <c r="T2725" i="1"/>
  <c r="P2733" i="1"/>
  <c r="L2734" i="1"/>
  <c r="M2733" i="1"/>
  <c r="AC2731" i="1"/>
  <c r="G2731" i="1"/>
  <c r="J2729" i="1"/>
  <c r="O2729" i="1"/>
  <c r="R2727" i="1"/>
  <c r="AE2730" i="1"/>
  <c r="N2732" i="1"/>
  <c r="AB2759" i="1"/>
  <c r="A2756" i="1"/>
  <c r="X2755" i="1"/>
  <c r="K2755" i="1"/>
  <c r="Y2754" i="1"/>
  <c r="C2755" i="1"/>
  <c r="Z2754" i="1"/>
  <c r="AA2754" i="1" s="1"/>
  <c r="AH2754" i="1" s="1"/>
  <c r="AJ2755" i="1"/>
  <c r="I2755" i="1"/>
  <c r="H2755" i="1" s="1"/>
  <c r="Q2729" i="1" l="1"/>
  <c r="R2729" i="1" s="1"/>
  <c r="AE2731" i="1"/>
  <c r="AF2725" i="1"/>
  <c r="N2733" i="1"/>
  <c r="O2730" i="1"/>
  <c r="J2730" i="1"/>
  <c r="T2726" i="1"/>
  <c r="S2727" i="1"/>
  <c r="G2732" i="1"/>
  <c r="AC2732" i="1"/>
  <c r="F2731" i="1"/>
  <c r="M2734" i="1"/>
  <c r="P2734" i="1"/>
  <c r="L2735" i="1"/>
  <c r="R2728" i="1"/>
  <c r="AB2760" i="1"/>
  <c r="I2756" i="1"/>
  <c r="H2756" i="1" s="1"/>
  <c r="Z2755" i="1"/>
  <c r="AA2755" i="1" s="1"/>
  <c r="AH2755" i="1" s="1"/>
  <c r="C2756" i="1"/>
  <c r="Y2755" i="1"/>
  <c r="AJ2756" i="1"/>
  <c r="A2757" i="1"/>
  <c r="X2756" i="1"/>
  <c r="K2756" i="1"/>
  <c r="F2732" i="1" l="1"/>
  <c r="N2734" i="1"/>
  <c r="T2727" i="1"/>
  <c r="S2728" i="1"/>
  <c r="AE2732" i="1"/>
  <c r="AF2726" i="1"/>
  <c r="L2736" i="1"/>
  <c r="P2735" i="1"/>
  <c r="M2735" i="1"/>
  <c r="O2731" i="1"/>
  <c r="J2731" i="1"/>
  <c r="Q2730" i="1"/>
  <c r="R2730" i="1" s="1"/>
  <c r="G2733" i="1"/>
  <c r="AC2733" i="1"/>
  <c r="AB2761" i="1"/>
  <c r="Z2756" i="1"/>
  <c r="AA2756" i="1" s="1"/>
  <c r="AH2756" i="1" s="1"/>
  <c r="I2757" i="1"/>
  <c r="H2757" i="1" s="1"/>
  <c r="Y2756" i="1"/>
  <c r="C2757" i="1"/>
  <c r="AJ2757" i="1"/>
  <c r="X2757" i="1"/>
  <c r="K2757" i="1"/>
  <c r="A2758" i="1"/>
  <c r="F2733" i="1" l="1"/>
  <c r="N2735" i="1"/>
  <c r="S2729" i="1"/>
  <c r="T2728" i="1"/>
  <c r="Q2731" i="1"/>
  <c r="R2731" i="1" s="1"/>
  <c r="AF2727" i="1"/>
  <c r="AC2734" i="1"/>
  <c r="G2734" i="1"/>
  <c r="L2737" i="1"/>
  <c r="M2736" i="1"/>
  <c r="P2736" i="1"/>
  <c r="AE2733" i="1"/>
  <c r="J2732" i="1"/>
  <c r="O2732" i="1"/>
  <c r="X2758" i="1"/>
  <c r="K2758" i="1"/>
  <c r="A2759" i="1"/>
  <c r="AB2762" i="1"/>
  <c r="Y2757" i="1"/>
  <c r="AJ2758" i="1"/>
  <c r="I2758" i="1"/>
  <c r="H2758" i="1" s="1"/>
  <c r="Z2757" i="1"/>
  <c r="AA2757" i="1" s="1"/>
  <c r="AH2757" i="1" s="1"/>
  <c r="C2758" i="1"/>
  <c r="AE2734" i="1" l="1"/>
  <c r="AF2728" i="1"/>
  <c r="T2729" i="1"/>
  <c r="S2730" i="1"/>
  <c r="N2736" i="1"/>
  <c r="AC2735" i="1"/>
  <c r="G2735" i="1"/>
  <c r="M2737" i="1"/>
  <c r="L2738" i="1"/>
  <c r="O2733" i="1"/>
  <c r="J2733" i="1"/>
  <c r="Q2732" i="1"/>
  <c r="F2734" i="1"/>
  <c r="C2759" i="1"/>
  <c r="Z2758" i="1"/>
  <c r="AA2758" i="1" s="1"/>
  <c r="AH2758" i="1" s="1"/>
  <c r="AJ2759" i="1"/>
  <c r="I2759" i="1"/>
  <c r="H2759" i="1" s="1"/>
  <c r="Y2758" i="1"/>
  <c r="A2760" i="1"/>
  <c r="K2759" i="1"/>
  <c r="X2759" i="1"/>
  <c r="AB2763" i="1"/>
  <c r="S2731" i="1" l="1"/>
  <c r="T2730" i="1"/>
  <c r="J2734" i="1"/>
  <c r="O2734" i="1"/>
  <c r="F2735" i="1"/>
  <c r="AF2729" i="1"/>
  <c r="Q2733" i="1"/>
  <c r="AE2735" i="1"/>
  <c r="R2732" i="1"/>
  <c r="M2738" i="1"/>
  <c r="L2739" i="1"/>
  <c r="G2736" i="1"/>
  <c r="AC2736" i="1"/>
  <c r="N2737" i="1"/>
  <c r="C2760" i="1"/>
  <c r="Y2759" i="1"/>
  <c r="AJ2760" i="1"/>
  <c r="I2760" i="1"/>
  <c r="H2760" i="1" s="1"/>
  <c r="Z2759" i="1"/>
  <c r="AA2759" i="1" s="1"/>
  <c r="AH2759" i="1" s="1"/>
  <c r="A2761" i="1"/>
  <c r="X2760" i="1"/>
  <c r="K2760" i="1"/>
  <c r="AB2764" i="1"/>
  <c r="AC2737" i="1" l="1"/>
  <c r="G2737" i="1"/>
  <c r="N2738" i="1"/>
  <c r="Q2734" i="1"/>
  <c r="R2734" i="1" s="1"/>
  <c r="AE2736" i="1"/>
  <c r="F2736" i="1"/>
  <c r="AF2730" i="1"/>
  <c r="R2733" i="1"/>
  <c r="L2740" i="1"/>
  <c r="M2739" i="1"/>
  <c r="O2735" i="1"/>
  <c r="J2735" i="1"/>
  <c r="T2731" i="1"/>
  <c r="S2732" i="1"/>
  <c r="AB2765" i="1"/>
  <c r="Z2760" i="1"/>
  <c r="AA2760" i="1" s="1"/>
  <c r="AH2760" i="1" s="1"/>
  <c r="AJ2761" i="1"/>
  <c r="I2761" i="1"/>
  <c r="H2761" i="1" s="1"/>
  <c r="Y2760" i="1"/>
  <c r="C2761" i="1"/>
  <c r="A2762" i="1"/>
  <c r="X2761" i="1"/>
  <c r="K2761" i="1"/>
  <c r="AF2731" i="1" l="1"/>
  <c r="O2736" i="1"/>
  <c r="J2736" i="1"/>
  <c r="G2738" i="1"/>
  <c r="AC2738" i="1"/>
  <c r="F2737" i="1"/>
  <c r="L2741" i="1"/>
  <c r="M2740" i="1"/>
  <c r="T2732" i="1"/>
  <c r="S2733" i="1"/>
  <c r="N2739" i="1"/>
  <c r="Q2735" i="1"/>
  <c r="AE2737" i="1"/>
  <c r="K2762" i="1"/>
  <c r="X2762" i="1"/>
  <c r="A2763" i="1"/>
  <c r="AB2766" i="1"/>
  <c r="I2762" i="1"/>
  <c r="H2762" i="1" s="1"/>
  <c r="Y2761" i="1"/>
  <c r="C2762" i="1"/>
  <c r="AJ2762" i="1"/>
  <c r="Z2761" i="1"/>
  <c r="AA2761" i="1" s="1"/>
  <c r="AH2761" i="1" s="1"/>
  <c r="N2740" i="1" l="1"/>
  <c r="F2738" i="1"/>
  <c r="S2734" i="1"/>
  <c r="T2733" i="1"/>
  <c r="M2741" i="1"/>
  <c r="L2742" i="1"/>
  <c r="Q2736" i="1"/>
  <c r="AF2732" i="1"/>
  <c r="O2737" i="1"/>
  <c r="J2737" i="1"/>
  <c r="P2737" i="1"/>
  <c r="R2735" i="1"/>
  <c r="AE2738" i="1"/>
  <c r="G2739" i="1"/>
  <c r="AC2739" i="1"/>
  <c r="AB2767" i="1"/>
  <c r="K2763" i="1"/>
  <c r="X2763" i="1"/>
  <c r="A2764" i="1"/>
  <c r="AJ2763" i="1"/>
  <c r="Z2762" i="1"/>
  <c r="AA2762" i="1" s="1"/>
  <c r="AH2762" i="1" s="1"/>
  <c r="I2763" i="1"/>
  <c r="H2763" i="1" s="1"/>
  <c r="C2763" i="1"/>
  <c r="Y2762" i="1"/>
  <c r="F2739" i="1" l="1"/>
  <c r="P2738" i="1"/>
  <c r="Q2737" i="1"/>
  <c r="T2734" i="1"/>
  <c r="S2735" i="1"/>
  <c r="M2742" i="1"/>
  <c r="N2742" i="1" s="1"/>
  <c r="AC2742" i="1" s="1"/>
  <c r="AE2742" i="1" s="1"/>
  <c r="L2743" i="1"/>
  <c r="O2738" i="1"/>
  <c r="J2738" i="1"/>
  <c r="AC2740" i="1"/>
  <c r="G2740" i="1"/>
  <c r="N2741" i="1"/>
  <c r="AE2739" i="1"/>
  <c r="R2736" i="1"/>
  <c r="AF2733" i="1"/>
  <c r="AB2768" i="1"/>
  <c r="K2764" i="1"/>
  <c r="A2765" i="1"/>
  <c r="X2764" i="1"/>
  <c r="C2764" i="1"/>
  <c r="Y2763" i="1"/>
  <c r="AJ2764" i="1"/>
  <c r="I2764" i="1"/>
  <c r="H2764" i="1" s="1"/>
  <c r="Z2763" i="1"/>
  <c r="AA2763" i="1" s="1"/>
  <c r="AH2763" i="1" s="1"/>
  <c r="G2741" i="1" l="1"/>
  <c r="G2742" i="1" s="1"/>
  <c r="AC2741" i="1"/>
  <c r="Q2738" i="1"/>
  <c r="R2738" i="1" s="1"/>
  <c r="R2737" i="1"/>
  <c r="M2743" i="1"/>
  <c r="N2743" i="1" s="1"/>
  <c r="AC2743" i="1" s="1"/>
  <c r="AE2743" i="1" s="1"/>
  <c r="L2744" i="1"/>
  <c r="P2739" i="1"/>
  <c r="AE2740" i="1"/>
  <c r="S2736" i="1"/>
  <c r="T2735" i="1"/>
  <c r="O2739" i="1"/>
  <c r="J2739" i="1"/>
  <c r="F2740" i="1"/>
  <c r="AF2734" i="1"/>
  <c r="K2765" i="1"/>
  <c r="X2765" i="1"/>
  <c r="A2766" i="1"/>
  <c r="AB2769" i="1"/>
  <c r="I2765" i="1"/>
  <c r="H2765" i="1" s="1"/>
  <c r="Y2764" i="1"/>
  <c r="C2765" i="1"/>
  <c r="Z2764" i="1"/>
  <c r="AA2764" i="1" s="1"/>
  <c r="AH2764" i="1" s="1"/>
  <c r="AJ2765" i="1"/>
  <c r="T2736" i="1" l="1"/>
  <c r="S2737" i="1"/>
  <c r="M2744" i="1"/>
  <c r="N2744" i="1" s="1"/>
  <c r="AC2744" i="1" s="1"/>
  <c r="AE2744" i="1" s="1"/>
  <c r="L2745" i="1"/>
  <c r="AE2741" i="1"/>
  <c r="AF2735" i="1"/>
  <c r="O2740" i="1"/>
  <c r="Q2739" i="1"/>
  <c r="R2739" i="1" s="1"/>
  <c r="F2741" i="1"/>
  <c r="G2743" i="1"/>
  <c r="P2740" i="1"/>
  <c r="J2740" i="1"/>
  <c r="AB2770" i="1"/>
  <c r="X2766" i="1"/>
  <c r="A2767" i="1"/>
  <c r="K2766" i="1"/>
  <c r="Y2765" i="1"/>
  <c r="C2766" i="1"/>
  <c r="AJ2766" i="1"/>
  <c r="Z2765" i="1"/>
  <c r="AA2765" i="1" s="1"/>
  <c r="AH2765" i="1" s="1"/>
  <c r="I2766" i="1"/>
  <c r="H2766" i="1" s="1"/>
  <c r="G2744" i="1" l="1"/>
  <c r="M2745" i="1"/>
  <c r="N2745" i="1" s="1"/>
  <c r="L2746" i="1"/>
  <c r="F2742" i="1"/>
  <c r="J2741" i="1"/>
  <c r="O2741" i="1"/>
  <c r="Q2740" i="1"/>
  <c r="S2738" i="1"/>
  <c r="T2737" i="1"/>
  <c r="P2741" i="1"/>
  <c r="AF2736" i="1"/>
  <c r="AA2736" i="1"/>
  <c r="Y2766" i="1"/>
  <c r="C2767" i="1"/>
  <c r="AJ2767" i="1"/>
  <c r="I2767" i="1"/>
  <c r="H2767" i="1" s="1"/>
  <c r="Z2766" i="1"/>
  <c r="AA2766" i="1" s="1"/>
  <c r="AH2766" i="1" s="1"/>
  <c r="K2767" i="1"/>
  <c r="X2767" i="1"/>
  <c r="A2768" i="1"/>
  <c r="AB2771" i="1"/>
  <c r="T2738" i="1" l="1"/>
  <c r="S2739" i="1"/>
  <c r="F2743" i="1"/>
  <c r="J2742" i="1"/>
  <c r="O2742" i="1"/>
  <c r="Q2741" i="1"/>
  <c r="R2741" i="1" s="1"/>
  <c r="M2746" i="1"/>
  <c r="N2746" i="1" s="1"/>
  <c r="L2747" i="1"/>
  <c r="AC2745" i="1"/>
  <c r="AE2745" i="1" s="1"/>
  <c r="G2745" i="1"/>
  <c r="P2742" i="1"/>
  <c r="P2743" i="1" s="1"/>
  <c r="P2744" i="1" s="1"/>
  <c r="P2745" i="1" s="1"/>
  <c r="AF2737" i="1"/>
  <c r="AH2736" i="1"/>
  <c r="R2740" i="1"/>
  <c r="K2768" i="1"/>
  <c r="A2769" i="1"/>
  <c r="X2768" i="1"/>
  <c r="AB2772" i="1"/>
  <c r="Y2767" i="1"/>
  <c r="C2768" i="1"/>
  <c r="AJ2768" i="1"/>
  <c r="I2768" i="1"/>
  <c r="H2768" i="1" s="1"/>
  <c r="Z2767" i="1"/>
  <c r="M2747" i="1" l="1"/>
  <c r="N2747" i="1" s="1"/>
  <c r="L2748" i="1"/>
  <c r="J2743" i="1"/>
  <c r="F2744" i="1"/>
  <c r="O2743" i="1"/>
  <c r="AC2746" i="1"/>
  <c r="AE2746" i="1" s="1"/>
  <c r="G2746" i="1"/>
  <c r="T2739" i="1"/>
  <c r="S2740" i="1"/>
  <c r="Q2742" i="1"/>
  <c r="Q2743" i="1" s="1"/>
  <c r="Q2744" i="1" s="1"/>
  <c r="Q2745" i="1" s="1"/>
  <c r="AF2738" i="1"/>
  <c r="P2746" i="1"/>
  <c r="AB2773" i="1"/>
  <c r="AJ2769" i="1"/>
  <c r="Z2768" i="1"/>
  <c r="AA2768" i="1" s="1"/>
  <c r="AH2768" i="1" s="1"/>
  <c r="I2769" i="1"/>
  <c r="H2769" i="1" s="1"/>
  <c r="Y2768" i="1"/>
  <c r="C2769" i="1"/>
  <c r="A2770" i="1"/>
  <c r="K2769" i="1"/>
  <c r="X2769" i="1"/>
  <c r="R2743" i="1" l="1"/>
  <c r="T2740" i="1"/>
  <c r="S2741" i="1"/>
  <c r="O2744" i="1"/>
  <c r="R2744" i="1" s="1"/>
  <c r="J2744" i="1"/>
  <c r="F2745" i="1"/>
  <c r="R2742" i="1"/>
  <c r="AF2739" i="1"/>
  <c r="M2748" i="1"/>
  <c r="N2748" i="1" s="1"/>
  <c r="L2749" i="1"/>
  <c r="AC2747" i="1"/>
  <c r="AE2747" i="1" s="1"/>
  <c r="G2747" i="1"/>
  <c r="P2747" i="1"/>
  <c r="Q2746" i="1"/>
  <c r="AB2774" i="1"/>
  <c r="Z2769" i="1"/>
  <c r="AA2769" i="1" s="1"/>
  <c r="AH2769" i="1" s="1"/>
  <c r="C2770" i="1"/>
  <c r="AJ2770" i="1"/>
  <c r="I2770" i="1"/>
  <c r="H2770" i="1" s="1"/>
  <c r="Y2769" i="1"/>
  <c r="A2771" i="1"/>
  <c r="X2770" i="1"/>
  <c r="K2770" i="1"/>
  <c r="G2748" i="1" l="1"/>
  <c r="AC2748" i="1"/>
  <c r="AE2748" i="1" s="1"/>
  <c r="S2742" i="1"/>
  <c r="T2741" i="1"/>
  <c r="AF2740" i="1"/>
  <c r="F2746" i="1"/>
  <c r="F2747" i="1" s="1"/>
  <c r="O2745" i="1"/>
  <c r="R2745" i="1" s="1"/>
  <c r="J2745" i="1"/>
  <c r="L2750" i="1"/>
  <c r="M2749" i="1"/>
  <c r="N2749" i="1" s="1"/>
  <c r="Q2747" i="1"/>
  <c r="P2748" i="1"/>
  <c r="AJ2771" i="1"/>
  <c r="Y2770" i="1"/>
  <c r="I2771" i="1"/>
  <c r="H2771" i="1" s="1"/>
  <c r="C2771" i="1"/>
  <c r="Z2770" i="1"/>
  <c r="AA2770" i="1" s="1"/>
  <c r="AH2770" i="1" s="1"/>
  <c r="K2771" i="1"/>
  <c r="X2771" i="1"/>
  <c r="A2772" i="1"/>
  <c r="AB2775" i="1"/>
  <c r="O2747" i="1" l="1"/>
  <c r="R2747" i="1" s="1"/>
  <c r="J2747" i="1"/>
  <c r="AF2741" i="1"/>
  <c r="T2742" i="1"/>
  <c r="AF2742" i="1" s="1"/>
  <c r="S2743" i="1"/>
  <c r="J2746" i="1"/>
  <c r="O2746" i="1"/>
  <c r="R2746" i="1" s="1"/>
  <c r="AC2749" i="1"/>
  <c r="AE2749" i="1" s="1"/>
  <c r="G2749" i="1"/>
  <c r="L2751" i="1"/>
  <c r="M2750" i="1"/>
  <c r="N2750" i="1" s="1"/>
  <c r="F2748" i="1"/>
  <c r="P2749" i="1"/>
  <c r="Q2748" i="1"/>
  <c r="AB2776" i="1"/>
  <c r="A2773" i="1"/>
  <c r="K2772" i="1"/>
  <c r="X2772" i="1"/>
  <c r="I2772" i="1"/>
  <c r="H2772" i="1" s="1"/>
  <c r="Z2771" i="1"/>
  <c r="AA2771" i="1" s="1"/>
  <c r="AH2771" i="1" s="1"/>
  <c r="C2772" i="1"/>
  <c r="Y2771" i="1"/>
  <c r="AJ2772" i="1"/>
  <c r="O2748" i="1" l="1"/>
  <c r="R2748" i="1" s="1"/>
  <c r="J2748" i="1"/>
  <c r="AC2750" i="1"/>
  <c r="AE2750" i="1" s="1"/>
  <c r="G2750" i="1"/>
  <c r="S2744" i="1"/>
  <c r="T2743" i="1"/>
  <c r="AF2743" i="1" s="1"/>
  <c r="M2751" i="1"/>
  <c r="N2751" i="1" s="1"/>
  <c r="L2752" i="1"/>
  <c r="F2749" i="1"/>
  <c r="P2750" i="1"/>
  <c r="Q2749" i="1"/>
  <c r="X2773" i="1"/>
  <c r="A2774" i="1"/>
  <c r="K2773" i="1"/>
  <c r="I2773" i="1"/>
  <c r="H2773" i="1" s="1"/>
  <c r="Y2772" i="1"/>
  <c r="C2773" i="1"/>
  <c r="Z2772" i="1"/>
  <c r="AA2772" i="1" s="1"/>
  <c r="AH2772" i="1" s="1"/>
  <c r="AJ2773" i="1"/>
  <c r="AB2777" i="1"/>
  <c r="T2744" i="1" l="1"/>
  <c r="AF2744" i="1" s="1"/>
  <c r="S2745" i="1"/>
  <c r="F2750" i="1"/>
  <c r="J2749" i="1"/>
  <c r="O2749" i="1"/>
  <c r="R2749" i="1" s="1"/>
  <c r="L2753" i="1"/>
  <c r="M2752" i="1"/>
  <c r="N2752" i="1" s="1"/>
  <c r="G2751" i="1"/>
  <c r="AC2751" i="1"/>
  <c r="AE2751" i="1" s="1"/>
  <c r="P2751" i="1"/>
  <c r="P2752" i="1" s="1"/>
  <c r="Q2750" i="1"/>
  <c r="I2774" i="1"/>
  <c r="H2774" i="1" s="1"/>
  <c r="Z2773" i="1"/>
  <c r="AA2773" i="1" s="1"/>
  <c r="AH2773" i="1" s="1"/>
  <c r="C2774" i="1"/>
  <c r="AJ2774" i="1"/>
  <c r="Y2773" i="1"/>
  <c r="AB2778" i="1"/>
  <c r="A2775" i="1"/>
  <c r="X2774" i="1"/>
  <c r="K2774" i="1"/>
  <c r="F2751" i="1" l="1"/>
  <c r="J2751" i="1" s="1"/>
  <c r="M2753" i="1"/>
  <c r="N2753" i="1" s="1"/>
  <c r="L2754" i="1"/>
  <c r="P2753" i="1"/>
  <c r="J2750" i="1"/>
  <c r="O2750" i="1"/>
  <c r="R2750" i="1" s="1"/>
  <c r="S2746" i="1"/>
  <c r="T2745" i="1"/>
  <c r="AF2745" i="1" s="1"/>
  <c r="AC2752" i="1"/>
  <c r="AE2752" i="1" s="1"/>
  <c r="G2752" i="1"/>
  <c r="Q2751" i="1"/>
  <c r="Q2752" i="1" s="1"/>
  <c r="Q2753" i="1" s="1"/>
  <c r="Q2754" i="1" s="1"/>
  <c r="AJ2775" i="1"/>
  <c r="Y2774" i="1"/>
  <c r="I2775" i="1"/>
  <c r="H2775" i="1" s="1"/>
  <c r="Z2774" i="1"/>
  <c r="AA2774" i="1" s="1"/>
  <c r="AH2774" i="1" s="1"/>
  <c r="C2775" i="1"/>
  <c r="X2775" i="1"/>
  <c r="A2776" i="1"/>
  <c r="K2775" i="1"/>
  <c r="AB2779" i="1"/>
  <c r="F2752" i="1" l="1"/>
  <c r="O2752" i="1" s="1"/>
  <c r="R2752" i="1" s="1"/>
  <c r="P2754" i="1"/>
  <c r="O2751" i="1"/>
  <c r="R2751" i="1" s="1"/>
  <c r="T2746" i="1"/>
  <c r="AF2746" i="1" s="1"/>
  <c r="S2747" i="1"/>
  <c r="M2754" i="1"/>
  <c r="N2754" i="1" s="1"/>
  <c r="L2755" i="1"/>
  <c r="AC2753" i="1"/>
  <c r="AE2753" i="1" s="1"/>
  <c r="G2753" i="1"/>
  <c r="AB2780" i="1"/>
  <c r="K2776" i="1"/>
  <c r="A2777" i="1"/>
  <c r="X2776" i="1"/>
  <c r="I2776" i="1"/>
  <c r="H2776" i="1" s="1"/>
  <c r="Z2775" i="1"/>
  <c r="AA2775" i="1" s="1"/>
  <c r="AH2775" i="1" s="1"/>
  <c r="C2776" i="1"/>
  <c r="AJ2776" i="1"/>
  <c r="Y2775" i="1"/>
  <c r="F2753" i="1" l="1"/>
  <c r="O2753" i="1" s="1"/>
  <c r="R2753" i="1" s="1"/>
  <c r="J2752" i="1"/>
  <c r="P2755" i="1"/>
  <c r="L2756" i="1"/>
  <c r="M2755" i="1"/>
  <c r="N2755" i="1" s="1"/>
  <c r="G2754" i="1"/>
  <c r="AC2754" i="1"/>
  <c r="AE2754" i="1" s="1"/>
  <c r="Q2755" i="1"/>
  <c r="T2747" i="1"/>
  <c r="AF2747" i="1" s="1"/>
  <c r="S2748" i="1"/>
  <c r="A2778" i="1"/>
  <c r="X2777" i="1"/>
  <c r="K2777" i="1"/>
  <c r="I2777" i="1"/>
  <c r="H2777" i="1" s="1"/>
  <c r="Y2776" i="1"/>
  <c r="C2777" i="1"/>
  <c r="AJ2777" i="1"/>
  <c r="Z2776" i="1"/>
  <c r="AA2776" i="1" s="1"/>
  <c r="AH2776" i="1" s="1"/>
  <c r="AB2781" i="1"/>
  <c r="F2754" i="1" l="1"/>
  <c r="O2754" i="1" s="1"/>
  <c r="R2754" i="1" s="1"/>
  <c r="J2753" i="1"/>
  <c r="G2755" i="1"/>
  <c r="AC2755" i="1"/>
  <c r="AE2755" i="1" s="1"/>
  <c r="S2749" i="1"/>
  <c r="T2748" i="1"/>
  <c r="AF2748" i="1" s="1"/>
  <c r="L2757" i="1"/>
  <c r="M2756" i="1"/>
  <c r="N2756" i="1" s="1"/>
  <c r="Q2756" i="1"/>
  <c r="P2756" i="1"/>
  <c r="AJ2778" i="1"/>
  <c r="Z2777" i="1"/>
  <c r="AA2777" i="1" s="1"/>
  <c r="AH2777" i="1" s="1"/>
  <c r="I2778" i="1"/>
  <c r="H2778" i="1" s="1"/>
  <c r="Y2777" i="1"/>
  <c r="C2778" i="1"/>
  <c r="K2778" i="1"/>
  <c r="A2779" i="1"/>
  <c r="X2778" i="1"/>
  <c r="AB2782" i="1"/>
  <c r="F2755" i="1" l="1"/>
  <c r="O2755" i="1" s="1"/>
  <c r="R2755" i="1" s="1"/>
  <c r="J2754" i="1"/>
  <c r="AC2756" i="1"/>
  <c r="AE2756" i="1" s="1"/>
  <c r="G2756" i="1"/>
  <c r="L2758" i="1"/>
  <c r="M2757" i="1"/>
  <c r="N2757" i="1" s="1"/>
  <c r="P2757" i="1"/>
  <c r="Q2757" i="1"/>
  <c r="T2749" i="1"/>
  <c r="AF2749" i="1" s="1"/>
  <c r="S2750" i="1"/>
  <c r="AB2783" i="1"/>
  <c r="Z2778" i="1"/>
  <c r="AA2778" i="1" s="1"/>
  <c r="AH2778" i="1" s="1"/>
  <c r="C2779" i="1"/>
  <c r="AJ2779" i="1"/>
  <c r="Y2778" i="1"/>
  <c r="I2779" i="1"/>
  <c r="H2779" i="1" s="1"/>
  <c r="K2779" i="1"/>
  <c r="X2779" i="1"/>
  <c r="A2780" i="1"/>
  <c r="F2756" i="1" l="1"/>
  <c r="O2756" i="1" s="1"/>
  <c r="R2756" i="1" s="1"/>
  <c r="J2755" i="1"/>
  <c r="G2757" i="1"/>
  <c r="AC2757" i="1"/>
  <c r="AE2757" i="1" s="1"/>
  <c r="M2758" i="1"/>
  <c r="N2758" i="1" s="1"/>
  <c r="L2759" i="1"/>
  <c r="P2758" i="1"/>
  <c r="Q2758" i="1"/>
  <c r="S2751" i="1"/>
  <c r="T2750" i="1"/>
  <c r="AF2750" i="1" s="1"/>
  <c r="K2780" i="1"/>
  <c r="A2781" i="1"/>
  <c r="X2780" i="1"/>
  <c r="Y2779" i="1"/>
  <c r="C2780" i="1"/>
  <c r="AJ2780" i="1"/>
  <c r="Z2779" i="1"/>
  <c r="AA2779" i="1" s="1"/>
  <c r="AH2779" i="1" s="1"/>
  <c r="I2780" i="1"/>
  <c r="H2780" i="1" s="1"/>
  <c r="AB2784" i="1"/>
  <c r="F2757" i="1" l="1"/>
  <c r="J2757" i="1" s="1"/>
  <c r="J2756" i="1"/>
  <c r="Q2759" i="1"/>
  <c r="M2759" i="1"/>
  <c r="N2759" i="1" s="1"/>
  <c r="P2759" i="1"/>
  <c r="L2760" i="1"/>
  <c r="G2758" i="1"/>
  <c r="AC2758" i="1"/>
  <c r="AE2758" i="1" s="1"/>
  <c r="S2752" i="1"/>
  <c r="T2751" i="1"/>
  <c r="Z2780" i="1"/>
  <c r="AA2780" i="1" s="1"/>
  <c r="AH2780" i="1" s="1"/>
  <c r="C2781" i="1"/>
  <c r="Y2780" i="1"/>
  <c r="AJ2781" i="1"/>
  <c r="I2781" i="1"/>
  <c r="H2781" i="1" s="1"/>
  <c r="A2782" i="1"/>
  <c r="X2781" i="1"/>
  <c r="K2781" i="1"/>
  <c r="AB2785" i="1"/>
  <c r="F2758" i="1" l="1"/>
  <c r="J2758" i="1" s="1"/>
  <c r="O2757" i="1"/>
  <c r="R2757" i="1" s="1"/>
  <c r="M2760" i="1"/>
  <c r="N2760" i="1" s="1"/>
  <c r="P2760" i="1"/>
  <c r="Q2760" i="1"/>
  <c r="L2761" i="1"/>
  <c r="AC2759" i="1"/>
  <c r="AE2759" i="1" s="1"/>
  <c r="G2759" i="1"/>
  <c r="AF2751" i="1"/>
  <c r="AF2755" i="1"/>
  <c r="T2752" i="1"/>
  <c r="AF2752" i="1" s="1"/>
  <c r="S2753" i="1"/>
  <c r="A2783" i="1"/>
  <c r="X2782" i="1"/>
  <c r="K2782" i="1"/>
  <c r="AB2786" i="1"/>
  <c r="Y2781" i="1"/>
  <c r="I2782" i="1"/>
  <c r="H2782" i="1" s="1"/>
  <c r="Z2781" i="1"/>
  <c r="AA2781" i="1" s="1"/>
  <c r="AH2781" i="1" s="1"/>
  <c r="C2782" i="1"/>
  <c r="AJ2782" i="1"/>
  <c r="F2759" i="1" l="1"/>
  <c r="J2759" i="1" s="1"/>
  <c r="O2758" i="1"/>
  <c r="R2758" i="1" s="1"/>
  <c r="S2754" i="1"/>
  <c r="T2753" i="1"/>
  <c r="AF2753" i="1" s="1"/>
  <c r="Q2761" i="1"/>
  <c r="L2762" i="1"/>
  <c r="M2761" i="1"/>
  <c r="N2761" i="1" s="1"/>
  <c r="P2761" i="1"/>
  <c r="AC2760" i="1"/>
  <c r="AE2760" i="1" s="1"/>
  <c r="G2760" i="1"/>
  <c r="F2760" i="1" s="1"/>
  <c r="J2760" i="1" s="1"/>
  <c r="Z2782" i="1"/>
  <c r="AA2782" i="1" s="1"/>
  <c r="AH2782" i="1" s="1"/>
  <c r="C2783" i="1"/>
  <c r="Y2782" i="1"/>
  <c r="AJ2783" i="1"/>
  <c r="I2783" i="1"/>
  <c r="H2783" i="1" s="1"/>
  <c r="K2783" i="1"/>
  <c r="X2783" i="1"/>
  <c r="A2784" i="1"/>
  <c r="AB2787" i="1"/>
  <c r="O2759" i="1" l="1"/>
  <c r="R2759" i="1" s="1"/>
  <c r="G2761" i="1"/>
  <c r="F2761" i="1" s="1"/>
  <c r="J2761" i="1" s="1"/>
  <c r="AC2761" i="1"/>
  <c r="AE2761" i="1" s="1"/>
  <c r="P2762" i="1"/>
  <c r="Q2762" i="1"/>
  <c r="L2763" i="1"/>
  <c r="M2762" i="1"/>
  <c r="N2762" i="1" s="1"/>
  <c r="O2760" i="1"/>
  <c r="R2760" i="1" s="1"/>
  <c r="T2754" i="1"/>
  <c r="AF2754" i="1" s="1"/>
  <c r="S2755" i="1"/>
  <c r="AB2788" i="1"/>
  <c r="X2784" i="1"/>
  <c r="K2784" i="1"/>
  <c r="A2785" i="1"/>
  <c r="Z2783" i="1"/>
  <c r="AA2783" i="1" s="1"/>
  <c r="AH2783" i="1" s="1"/>
  <c r="C2784" i="1"/>
  <c r="AJ2784" i="1"/>
  <c r="Y2783" i="1"/>
  <c r="I2784" i="1"/>
  <c r="H2784" i="1" s="1"/>
  <c r="O2761" i="1" l="1"/>
  <c r="R2761" i="1" s="1"/>
  <c r="G2762" i="1"/>
  <c r="F2762" i="1" s="1"/>
  <c r="O2762" i="1" s="1"/>
  <c r="R2762" i="1" s="1"/>
  <c r="AC2762" i="1"/>
  <c r="AE2762" i="1" s="1"/>
  <c r="Q2763" i="1"/>
  <c r="L2764" i="1"/>
  <c r="M2763" i="1"/>
  <c r="N2763" i="1" s="1"/>
  <c r="P2763" i="1"/>
  <c r="T2755" i="1"/>
  <c r="S2756" i="1"/>
  <c r="Y2784" i="1"/>
  <c r="C2785" i="1"/>
  <c r="AJ2785" i="1"/>
  <c r="I2785" i="1"/>
  <c r="H2785" i="1" s="1"/>
  <c r="Z2784" i="1"/>
  <c r="AA2784" i="1" s="1"/>
  <c r="AH2784" i="1" s="1"/>
  <c r="AB2789" i="1"/>
  <c r="A2786" i="1"/>
  <c r="X2785" i="1"/>
  <c r="K2785" i="1"/>
  <c r="J2762" i="1" l="1"/>
  <c r="G2763" i="1"/>
  <c r="F2763" i="1" s="1"/>
  <c r="O2763" i="1" s="1"/>
  <c r="R2763" i="1" s="1"/>
  <c r="AC2763" i="1"/>
  <c r="AE2763" i="1" s="1"/>
  <c r="P2764" i="1"/>
  <c r="Q2764" i="1"/>
  <c r="L2765" i="1"/>
  <c r="M2764" i="1"/>
  <c r="N2764" i="1" s="1"/>
  <c r="T2756" i="1"/>
  <c r="AF2756" i="1" s="1"/>
  <c r="S2757" i="1"/>
  <c r="Z2785" i="1"/>
  <c r="AA2785" i="1" s="1"/>
  <c r="AH2785" i="1" s="1"/>
  <c r="C2786" i="1"/>
  <c r="AJ2786" i="1"/>
  <c r="I2786" i="1"/>
  <c r="H2786" i="1" s="1"/>
  <c r="Y2785" i="1"/>
  <c r="AB2790" i="1"/>
  <c r="A2787" i="1"/>
  <c r="X2786" i="1"/>
  <c r="K2786" i="1"/>
  <c r="J2763" i="1" l="1"/>
  <c r="AC2764" i="1"/>
  <c r="AE2764" i="1" s="1"/>
  <c r="G2764" i="1"/>
  <c r="F2764" i="1" s="1"/>
  <c r="J2764" i="1" s="1"/>
  <c r="Q2765" i="1"/>
  <c r="M2765" i="1"/>
  <c r="N2765" i="1" s="1"/>
  <c r="P2765" i="1"/>
  <c r="L2766" i="1"/>
  <c r="T2757" i="1"/>
  <c r="AF2757" i="1" s="1"/>
  <c r="S2758" i="1"/>
  <c r="Y2786" i="1"/>
  <c r="C2787" i="1"/>
  <c r="AJ2787" i="1"/>
  <c r="I2787" i="1"/>
  <c r="H2787" i="1" s="1"/>
  <c r="Z2786" i="1"/>
  <c r="AA2786" i="1" s="1"/>
  <c r="AH2786" i="1" s="1"/>
  <c r="A2788" i="1"/>
  <c r="X2787" i="1"/>
  <c r="K2787" i="1"/>
  <c r="AB2791" i="1"/>
  <c r="O2764" i="1" l="1"/>
  <c r="R2764" i="1" s="1"/>
  <c r="L2767" i="1"/>
  <c r="M2766" i="1"/>
  <c r="N2766" i="1" s="1"/>
  <c r="P2766" i="1"/>
  <c r="Q2766" i="1"/>
  <c r="AC2765" i="1"/>
  <c r="AE2765" i="1" s="1"/>
  <c r="G2765" i="1"/>
  <c r="F2765" i="1" s="1"/>
  <c r="J2765" i="1" s="1"/>
  <c r="T2758" i="1"/>
  <c r="AF2758" i="1" s="1"/>
  <c r="S2759" i="1"/>
  <c r="AB2792" i="1"/>
  <c r="A2789" i="1"/>
  <c r="X2788" i="1"/>
  <c r="K2788" i="1"/>
  <c r="Z2787" i="1"/>
  <c r="AA2787" i="1" s="1"/>
  <c r="AH2787" i="1" s="1"/>
  <c r="C2788" i="1"/>
  <c r="AJ2788" i="1"/>
  <c r="Y2787" i="1"/>
  <c r="I2788" i="1"/>
  <c r="H2788" i="1" s="1"/>
  <c r="O2765" i="1" l="1"/>
  <c r="R2765" i="1" s="1"/>
  <c r="AC2766" i="1"/>
  <c r="AE2766" i="1" s="1"/>
  <c r="G2766" i="1"/>
  <c r="F2766" i="1" s="1"/>
  <c r="J2766" i="1" s="1"/>
  <c r="S2760" i="1"/>
  <c r="T2759" i="1"/>
  <c r="AF2759" i="1" s="1"/>
  <c r="P2767" i="1"/>
  <c r="Q2767" i="1"/>
  <c r="L2768" i="1"/>
  <c r="M2767" i="1"/>
  <c r="N2767" i="1" s="1"/>
  <c r="X2789" i="1"/>
  <c r="K2789" i="1"/>
  <c r="A2790" i="1"/>
  <c r="C2789" i="1"/>
  <c r="Y2788" i="1"/>
  <c r="AJ2789" i="1"/>
  <c r="I2789" i="1"/>
  <c r="H2789" i="1" s="1"/>
  <c r="Z2788" i="1"/>
  <c r="AA2788" i="1" s="1"/>
  <c r="AH2788" i="1" s="1"/>
  <c r="AB2793" i="1"/>
  <c r="O2766" i="1" l="1"/>
  <c r="R2766" i="1" s="1"/>
  <c r="T2760" i="1"/>
  <c r="AF2760" i="1" s="1"/>
  <c r="S2761" i="1"/>
  <c r="G2767" i="1"/>
  <c r="F2767" i="1" s="1"/>
  <c r="J2767" i="1" s="1"/>
  <c r="AC2767" i="1"/>
  <c r="AE2767" i="1" s="1"/>
  <c r="M2768" i="1"/>
  <c r="N2768" i="1" s="1"/>
  <c r="L2769" i="1"/>
  <c r="X2790" i="1"/>
  <c r="A2791" i="1"/>
  <c r="K2790" i="1"/>
  <c r="AB2794" i="1"/>
  <c r="Y2789" i="1"/>
  <c r="C2790" i="1"/>
  <c r="AJ2790" i="1"/>
  <c r="Z2789" i="1"/>
  <c r="AA2789" i="1" s="1"/>
  <c r="AH2789" i="1" s="1"/>
  <c r="I2790" i="1"/>
  <c r="H2790" i="1" s="1"/>
  <c r="L2770" i="1" l="1"/>
  <c r="M2769" i="1"/>
  <c r="N2769" i="1" s="1"/>
  <c r="G2768" i="1"/>
  <c r="F2768" i="1" s="1"/>
  <c r="O2768" i="1" s="1"/>
  <c r="AC2768" i="1"/>
  <c r="AE2768" i="1" s="1"/>
  <c r="S2762" i="1"/>
  <c r="T2761" i="1"/>
  <c r="AF2761" i="1" s="1"/>
  <c r="O2767" i="1"/>
  <c r="R2767" i="1" s="1"/>
  <c r="AB2795" i="1"/>
  <c r="K2791" i="1"/>
  <c r="X2791" i="1"/>
  <c r="A2792" i="1"/>
  <c r="Z2790" i="1"/>
  <c r="AA2790" i="1" s="1"/>
  <c r="AH2790" i="1" s="1"/>
  <c r="C2791" i="1"/>
  <c r="AJ2791" i="1"/>
  <c r="Y2790" i="1"/>
  <c r="I2791" i="1"/>
  <c r="H2791" i="1" s="1"/>
  <c r="P2768" i="1" l="1"/>
  <c r="J2768" i="1"/>
  <c r="S2763" i="1"/>
  <c r="T2762" i="1"/>
  <c r="AF2762" i="1" s="1"/>
  <c r="AC2769" i="1"/>
  <c r="AE2769" i="1" s="1"/>
  <c r="G2769" i="1"/>
  <c r="F2769" i="1" s="1"/>
  <c r="J2769" i="1" s="1"/>
  <c r="M2770" i="1"/>
  <c r="N2770" i="1" s="1"/>
  <c r="L2771" i="1"/>
  <c r="A2793" i="1"/>
  <c r="X2792" i="1"/>
  <c r="K2792" i="1"/>
  <c r="Y2791" i="1"/>
  <c r="C2792" i="1"/>
  <c r="AJ2792" i="1"/>
  <c r="Z2791" i="1"/>
  <c r="AA2791" i="1" s="1"/>
  <c r="AH2791" i="1" s="1"/>
  <c r="I2792" i="1"/>
  <c r="H2792" i="1" s="1"/>
  <c r="AB2796" i="1"/>
  <c r="P2769" i="1" l="1"/>
  <c r="P2770" i="1" s="1"/>
  <c r="P2771" i="1" s="1"/>
  <c r="Q2768" i="1"/>
  <c r="O2769" i="1"/>
  <c r="M2771" i="1"/>
  <c r="N2771" i="1" s="1"/>
  <c r="L2772" i="1"/>
  <c r="S2764" i="1"/>
  <c r="T2763" i="1"/>
  <c r="AF2763" i="1" s="1"/>
  <c r="AC2770" i="1"/>
  <c r="AE2770" i="1" s="1"/>
  <c r="G2770" i="1"/>
  <c r="F2770" i="1" s="1"/>
  <c r="O2770" i="1" s="1"/>
  <c r="K2793" i="1"/>
  <c r="X2793" i="1"/>
  <c r="A2794" i="1"/>
  <c r="AB2797" i="1"/>
  <c r="Z2792" i="1"/>
  <c r="AA2792" i="1" s="1"/>
  <c r="AH2792" i="1" s="1"/>
  <c r="C2793" i="1"/>
  <c r="AJ2793" i="1"/>
  <c r="Y2792" i="1"/>
  <c r="I2793" i="1"/>
  <c r="H2793" i="1" s="1"/>
  <c r="Q2769" i="1" l="1"/>
  <c r="Q2770" i="1" s="1"/>
  <c r="Q2771" i="1" s="1"/>
  <c r="Q2772" i="1" s="1"/>
  <c r="R2768" i="1"/>
  <c r="T2764" i="1"/>
  <c r="AF2764" i="1" s="1"/>
  <c r="S2765" i="1"/>
  <c r="J2770" i="1"/>
  <c r="L2773" i="1"/>
  <c r="P2772" i="1"/>
  <c r="M2772" i="1"/>
  <c r="N2772" i="1" s="1"/>
  <c r="AC2771" i="1"/>
  <c r="AE2771" i="1" s="1"/>
  <c r="G2771" i="1"/>
  <c r="F2771" i="1" s="1"/>
  <c r="O2771" i="1" s="1"/>
  <c r="Y2793" i="1"/>
  <c r="C2794" i="1"/>
  <c r="AJ2794" i="1"/>
  <c r="Z2793" i="1"/>
  <c r="AA2793" i="1" s="1"/>
  <c r="AH2793" i="1" s="1"/>
  <c r="I2794" i="1"/>
  <c r="H2794" i="1" s="1"/>
  <c r="AB2798" i="1"/>
  <c r="A2795" i="1"/>
  <c r="K2794" i="1"/>
  <c r="X2794" i="1"/>
  <c r="R2771" i="1" l="1"/>
  <c r="R2770" i="1"/>
  <c r="R2769" i="1"/>
  <c r="J2771" i="1"/>
  <c r="M2773" i="1"/>
  <c r="N2773" i="1" s="1"/>
  <c r="P2773" i="1"/>
  <c r="Q2773" i="1"/>
  <c r="L2774" i="1"/>
  <c r="T2765" i="1"/>
  <c r="AF2765" i="1" s="1"/>
  <c r="S2766" i="1"/>
  <c r="AC2772" i="1"/>
  <c r="AE2772" i="1" s="1"/>
  <c r="G2772" i="1"/>
  <c r="F2772" i="1" s="1"/>
  <c r="J2772" i="1" s="1"/>
  <c r="X2795" i="1"/>
  <c r="A2796" i="1"/>
  <c r="K2795" i="1"/>
  <c r="AB2799" i="1"/>
  <c r="Z2794" i="1"/>
  <c r="AA2794" i="1" s="1"/>
  <c r="AH2794" i="1" s="1"/>
  <c r="C2795" i="1"/>
  <c r="Y2794" i="1"/>
  <c r="AJ2795" i="1"/>
  <c r="I2795" i="1"/>
  <c r="H2795" i="1" s="1"/>
  <c r="O2772" i="1" l="1"/>
  <c r="R2772" i="1" s="1"/>
  <c r="T2766" i="1"/>
  <c r="AF2766" i="1" s="1"/>
  <c r="S2767" i="1"/>
  <c r="P2774" i="1"/>
  <c r="Q2774" i="1"/>
  <c r="M2774" i="1"/>
  <c r="N2774" i="1" s="1"/>
  <c r="L2775" i="1"/>
  <c r="AC2773" i="1"/>
  <c r="AE2773" i="1" s="1"/>
  <c r="G2773" i="1"/>
  <c r="F2773" i="1" s="1"/>
  <c r="J2773" i="1" s="1"/>
  <c r="A2797" i="1"/>
  <c r="X2796" i="1"/>
  <c r="K2796" i="1"/>
  <c r="AB2800" i="1"/>
  <c r="Z2795" i="1"/>
  <c r="AA2795" i="1" s="1"/>
  <c r="AH2795" i="1" s="1"/>
  <c r="C2796" i="1"/>
  <c r="AJ2796" i="1"/>
  <c r="Y2795" i="1"/>
  <c r="I2796" i="1"/>
  <c r="H2796" i="1" s="1"/>
  <c r="O2773" i="1" l="1"/>
  <c r="R2773" i="1" s="1"/>
  <c r="M2775" i="1"/>
  <c r="N2775" i="1" s="1"/>
  <c r="L2776" i="1"/>
  <c r="P2775" i="1"/>
  <c r="Q2775" i="1"/>
  <c r="AC2774" i="1"/>
  <c r="AE2774" i="1" s="1"/>
  <c r="G2774" i="1"/>
  <c r="F2774" i="1" s="1"/>
  <c r="O2774" i="1" s="1"/>
  <c r="R2774" i="1" s="1"/>
  <c r="T2767" i="1"/>
  <c r="S2768" i="1"/>
  <c r="AB2801" i="1"/>
  <c r="A2798" i="1"/>
  <c r="X2797" i="1"/>
  <c r="K2797" i="1"/>
  <c r="Y2796" i="1"/>
  <c r="C2797" i="1"/>
  <c r="AJ2797" i="1"/>
  <c r="I2797" i="1"/>
  <c r="H2797" i="1" s="1"/>
  <c r="Z2796" i="1"/>
  <c r="AA2796" i="1" s="1"/>
  <c r="AH2796" i="1" s="1"/>
  <c r="J2774" i="1" l="1"/>
  <c r="AA2767" i="1"/>
  <c r="AF2767" i="1"/>
  <c r="T2768" i="1"/>
  <c r="AF2768" i="1" s="1"/>
  <c r="S2769" i="1"/>
  <c r="P2776" i="1"/>
  <c r="L2777" i="1"/>
  <c r="Q2776" i="1"/>
  <c r="M2776" i="1"/>
  <c r="N2776" i="1" s="1"/>
  <c r="G2775" i="1"/>
  <c r="F2775" i="1" s="1"/>
  <c r="J2775" i="1" s="1"/>
  <c r="AC2775" i="1"/>
  <c r="AE2775" i="1" s="1"/>
  <c r="K2798" i="1"/>
  <c r="X2798" i="1"/>
  <c r="A2799" i="1"/>
  <c r="AJ2798" i="1"/>
  <c r="Z2797" i="1"/>
  <c r="AA2797" i="1" s="1"/>
  <c r="AH2797" i="1" s="1"/>
  <c r="I2798" i="1"/>
  <c r="H2798" i="1" s="1"/>
  <c r="C2798" i="1"/>
  <c r="Y2797" i="1"/>
  <c r="AB2802" i="1"/>
  <c r="O2775" i="1" l="1"/>
  <c r="R2775" i="1" s="1"/>
  <c r="T2769" i="1"/>
  <c r="AF2769" i="1" s="1"/>
  <c r="S2770" i="1"/>
  <c r="AC2776" i="1"/>
  <c r="AE2776" i="1" s="1"/>
  <c r="G2776" i="1"/>
  <c r="F2776" i="1" s="1"/>
  <c r="J2776" i="1" s="1"/>
  <c r="AH2767" i="1"/>
  <c r="Q2777" i="1"/>
  <c r="M2777" i="1"/>
  <c r="N2777" i="1" s="1"/>
  <c r="L2778" i="1"/>
  <c r="P2777" i="1"/>
  <c r="AB2803" i="1"/>
  <c r="Y2798" i="1"/>
  <c r="C2799" i="1"/>
  <c r="AJ2799" i="1"/>
  <c r="I2799" i="1"/>
  <c r="H2799" i="1" s="1"/>
  <c r="Z2798" i="1"/>
  <c r="A2800" i="1"/>
  <c r="K2799" i="1"/>
  <c r="X2799" i="1"/>
  <c r="O2776" i="1" l="1"/>
  <c r="R2776" i="1" s="1"/>
  <c r="M2778" i="1"/>
  <c r="N2778" i="1" s="1"/>
  <c r="P2778" i="1"/>
  <c r="Q2778" i="1"/>
  <c r="L2779" i="1"/>
  <c r="S2771" i="1"/>
  <c r="T2770" i="1"/>
  <c r="AF2770" i="1" s="1"/>
  <c r="AC2777" i="1"/>
  <c r="AE2777" i="1" s="1"/>
  <c r="G2777" i="1"/>
  <c r="F2777" i="1" s="1"/>
  <c r="J2777" i="1" s="1"/>
  <c r="K2800" i="1"/>
  <c r="X2800" i="1"/>
  <c r="A2801" i="1"/>
  <c r="Z2799" i="1"/>
  <c r="AA2799" i="1" s="1"/>
  <c r="AH2799" i="1" s="1"/>
  <c r="C2800" i="1"/>
  <c r="AJ2800" i="1"/>
  <c r="Y2799" i="1"/>
  <c r="I2800" i="1"/>
  <c r="H2800" i="1" s="1"/>
  <c r="AB2804" i="1"/>
  <c r="O2777" i="1" l="1"/>
  <c r="R2777" i="1" s="1"/>
  <c r="S2772" i="1"/>
  <c r="T2771" i="1"/>
  <c r="AF2771" i="1" s="1"/>
  <c r="M2779" i="1"/>
  <c r="N2779" i="1" s="1"/>
  <c r="P2779" i="1"/>
  <c r="Q2779" i="1"/>
  <c r="L2780" i="1"/>
  <c r="AC2778" i="1"/>
  <c r="AE2778" i="1" s="1"/>
  <c r="G2778" i="1"/>
  <c r="F2778" i="1" s="1"/>
  <c r="O2778" i="1" s="1"/>
  <c r="R2778" i="1" s="1"/>
  <c r="A2802" i="1"/>
  <c r="K2801" i="1"/>
  <c r="X2801" i="1"/>
  <c r="AB2805" i="1"/>
  <c r="Y2800" i="1"/>
  <c r="I2801" i="1"/>
  <c r="H2801" i="1" s="1"/>
  <c r="Z2800" i="1"/>
  <c r="AA2800" i="1" s="1"/>
  <c r="AH2800" i="1" s="1"/>
  <c r="C2801" i="1"/>
  <c r="AJ2801" i="1"/>
  <c r="J2778" i="1" l="1"/>
  <c r="P2780" i="1"/>
  <c r="Q2780" i="1"/>
  <c r="L2781" i="1"/>
  <c r="M2780" i="1"/>
  <c r="N2780" i="1" s="1"/>
  <c r="G2779" i="1"/>
  <c r="F2779" i="1" s="1"/>
  <c r="J2779" i="1" s="1"/>
  <c r="AC2779" i="1"/>
  <c r="AE2779" i="1" s="1"/>
  <c r="T2772" i="1"/>
  <c r="AF2772" i="1" s="1"/>
  <c r="S2773" i="1"/>
  <c r="AB2806" i="1"/>
  <c r="A2803" i="1"/>
  <c r="X2802" i="1"/>
  <c r="K2802" i="1"/>
  <c r="Z2801" i="1"/>
  <c r="AA2801" i="1" s="1"/>
  <c r="AH2801" i="1" s="1"/>
  <c r="AJ2802" i="1"/>
  <c r="I2802" i="1"/>
  <c r="H2802" i="1" s="1"/>
  <c r="Y2801" i="1"/>
  <c r="C2802" i="1"/>
  <c r="AC2780" i="1" l="1"/>
  <c r="AE2780" i="1" s="1"/>
  <c r="G2780" i="1"/>
  <c r="F2780" i="1" s="1"/>
  <c r="J2780" i="1" s="1"/>
  <c r="L2782" i="1"/>
  <c r="M2781" i="1"/>
  <c r="N2781" i="1" s="1"/>
  <c r="P2781" i="1"/>
  <c r="Q2781" i="1"/>
  <c r="T2773" i="1"/>
  <c r="AF2773" i="1" s="1"/>
  <c r="S2774" i="1"/>
  <c r="O2779" i="1"/>
  <c r="R2779" i="1" s="1"/>
  <c r="A2804" i="1"/>
  <c r="X2803" i="1"/>
  <c r="K2803" i="1"/>
  <c r="AB2807" i="1"/>
  <c r="Y2802" i="1"/>
  <c r="AJ2803" i="1"/>
  <c r="I2803" i="1"/>
  <c r="H2803" i="1" s="1"/>
  <c r="Z2802" i="1"/>
  <c r="AA2802" i="1" s="1"/>
  <c r="AH2802" i="1" s="1"/>
  <c r="C2803" i="1"/>
  <c r="O2780" i="1" l="1"/>
  <c r="R2780" i="1" s="1"/>
  <c r="AC2781" i="1"/>
  <c r="AE2781" i="1" s="1"/>
  <c r="G2781" i="1"/>
  <c r="F2781" i="1" s="1"/>
  <c r="O2781" i="1" s="1"/>
  <c r="R2781" i="1" s="1"/>
  <c r="L2783" i="1"/>
  <c r="M2782" i="1"/>
  <c r="N2782" i="1" s="1"/>
  <c r="P2782" i="1"/>
  <c r="Q2782" i="1"/>
  <c r="S2775" i="1"/>
  <c r="T2774" i="1"/>
  <c r="AF2774" i="1" s="1"/>
  <c r="A2805" i="1"/>
  <c r="X2804" i="1"/>
  <c r="K2804" i="1"/>
  <c r="Z2803" i="1"/>
  <c r="AA2803" i="1" s="1"/>
  <c r="AH2803" i="1" s="1"/>
  <c r="C2804" i="1"/>
  <c r="AJ2804" i="1"/>
  <c r="Y2803" i="1"/>
  <c r="I2804" i="1"/>
  <c r="H2804" i="1" s="1"/>
  <c r="AB2808" i="1"/>
  <c r="J2781" i="1" l="1"/>
  <c r="AC2782" i="1"/>
  <c r="AE2782" i="1" s="1"/>
  <c r="G2782" i="1"/>
  <c r="F2782" i="1" s="1"/>
  <c r="O2782" i="1" s="1"/>
  <c r="R2782" i="1" s="1"/>
  <c r="P2783" i="1"/>
  <c r="Q2783" i="1"/>
  <c r="L2784" i="1"/>
  <c r="M2783" i="1"/>
  <c r="N2783" i="1" s="1"/>
  <c r="T2775" i="1"/>
  <c r="AF2775" i="1" s="1"/>
  <c r="S2776" i="1"/>
  <c r="AB2809" i="1"/>
  <c r="K2805" i="1"/>
  <c r="X2805" i="1"/>
  <c r="A2806" i="1"/>
  <c r="Y2804" i="1"/>
  <c r="I2805" i="1"/>
  <c r="H2805" i="1" s="1"/>
  <c r="Z2804" i="1"/>
  <c r="AA2804" i="1" s="1"/>
  <c r="AH2804" i="1" s="1"/>
  <c r="C2805" i="1"/>
  <c r="AJ2805" i="1"/>
  <c r="J2782" i="1" l="1"/>
  <c r="AC2783" i="1"/>
  <c r="AE2783" i="1" s="1"/>
  <c r="G2783" i="1"/>
  <c r="F2783" i="1" s="1"/>
  <c r="J2783" i="1" s="1"/>
  <c r="M2784" i="1"/>
  <c r="N2784" i="1" s="1"/>
  <c r="Q2784" i="1"/>
  <c r="P2784" i="1"/>
  <c r="L2785" i="1"/>
  <c r="T2776" i="1"/>
  <c r="AF2776" i="1" s="1"/>
  <c r="S2777" i="1"/>
  <c r="A2807" i="1"/>
  <c r="X2806" i="1"/>
  <c r="K2806" i="1"/>
  <c r="Z2805" i="1"/>
  <c r="AA2805" i="1" s="1"/>
  <c r="AH2805" i="1" s="1"/>
  <c r="AJ2806" i="1"/>
  <c r="I2806" i="1"/>
  <c r="H2806" i="1" s="1"/>
  <c r="Y2805" i="1"/>
  <c r="C2806" i="1"/>
  <c r="AB2810" i="1"/>
  <c r="O2783" i="1" l="1"/>
  <c r="R2783" i="1" s="1"/>
  <c r="Q2785" i="1"/>
  <c r="L2786" i="1"/>
  <c r="P2785" i="1"/>
  <c r="M2785" i="1"/>
  <c r="N2785" i="1" s="1"/>
  <c r="AC2784" i="1"/>
  <c r="AE2784" i="1" s="1"/>
  <c r="G2784" i="1"/>
  <c r="F2784" i="1" s="1"/>
  <c r="O2784" i="1" s="1"/>
  <c r="R2784" i="1" s="1"/>
  <c r="T2777" i="1"/>
  <c r="AF2777" i="1" s="1"/>
  <c r="S2778" i="1"/>
  <c r="Y2806" i="1"/>
  <c r="AJ2807" i="1"/>
  <c r="I2807" i="1"/>
  <c r="H2807" i="1" s="1"/>
  <c r="Z2806" i="1"/>
  <c r="AA2806" i="1" s="1"/>
  <c r="AH2806" i="1" s="1"/>
  <c r="C2807" i="1"/>
  <c r="AB2811" i="1"/>
  <c r="K2807" i="1"/>
  <c r="X2807" i="1"/>
  <c r="A2808" i="1"/>
  <c r="AC2785" i="1" l="1"/>
  <c r="AE2785" i="1" s="1"/>
  <c r="G2785" i="1"/>
  <c r="F2785" i="1" s="1"/>
  <c r="J2785" i="1" s="1"/>
  <c r="J2784" i="1"/>
  <c r="S2779" i="1"/>
  <c r="T2778" i="1"/>
  <c r="AF2778" i="1" s="1"/>
  <c r="M2786" i="1"/>
  <c r="N2786" i="1" s="1"/>
  <c r="P2786" i="1"/>
  <c r="Q2786" i="1"/>
  <c r="L2787" i="1"/>
  <c r="Z2807" i="1"/>
  <c r="AA2807" i="1" s="1"/>
  <c r="AH2807" i="1" s="1"/>
  <c r="AJ2808" i="1"/>
  <c r="I2808" i="1"/>
  <c r="H2808" i="1" s="1"/>
  <c r="Y2807" i="1"/>
  <c r="C2808" i="1"/>
  <c r="AB2812" i="1"/>
  <c r="X2808" i="1"/>
  <c r="A2809" i="1"/>
  <c r="K2808" i="1"/>
  <c r="O2785" i="1" l="1"/>
  <c r="R2785" i="1" s="1"/>
  <c r="AC2786" i="1"/>
  <c r="AE2786" i="1" s="1"/>
  <c r="G2786" i="1"/>
  <c r="F2786" i="1" s="1"/>
  <c r="J2786" i="1" s="1"/>
  <c r="S2780" i="1"/>
  <c r="T2779" i="1"/>
  <c r="AF2779" i="1" s="1"/>
  <c r="Q2787" i="1"/>
  <c r="P2787" i="1"/>
  <c r="L2788" i="1"/>
  <c r="M2787" i="1"/>
  <c r="N2787" i="1" s="1"/>
  <c r="AB2813" i="1"/>
  <c r="A2810" i="1"/>
  <c r="X2809" i="1"/>
  <c r="K2809" i="1"/>
  <c r="Y2808" i="1"/>
  <c r="AJ2809" i="1"/>
  <c r="I2809" i="1"/>
  <c r="H2809" i="1" s="1"/>
  <c r="Z2808" i="1"/>
  <c r="AA2808" i="1" s="1"/>
  <c r="AH2808" i="1" s="1"/>
  <c r="C2809" i="1"/>
  <c r="O2786" i="1" l="1"/>
  <c r="R2786" i="1" s="1"/>
  <c r="T2780" i="1"/>
  <c r="AF2780" i="1" s="1"/>
  <c r="S2781" i="1"/>
  <c r="AC2787" i="1"/>
  <c r="AE2787" i="1" s="1"/>
  <c r="G2787" i="1"/>
  <c r="F2787" i="1" s="1"/>
  <c r="O2787" i="1" s="1"/>
  <c r="R2787" i="1" s="1"/>
  <c r="P2788" i="1"/>
  <c r="Q2788" i="1"/>
  <c r="L2789" i="1"/>
  <c r="M2788" i="1"/>
  <c r="N2788" i="1" s="1"/>
  <c r="Z2809" i="1"/>
  <c r="AA2809" i="1" s="1"/>
  <c r="AH2809" i="1" s="1"/>
  <c r="I2810" i="1"/>
  <c r="H2810" i="1" s="1"/>
  <c r="Y2809" i="1"/>
  <c r="C2810" i="1"/>
  <c r="AJ2810" i="1"/>
  <c r="X2810" i="1"/>
  <c r="A2811" i="1"/>
  <c r="K2810" i="1"/>
  <c r="AB2814" i="1"/>
  <c r="J2787" i="1" l="1"/>
  <c r="AC2788" i="1"/>
  <c r="AE2788" i="1" s="1"/>
  <c r="G2788" i="1"/>
  <c r="F2788" i="1" s="1"/>
  <c r="J2788" i="1" s="1"/>
  <c r="T2781" i="1"/>
  <c r="AF2781" i="1" s="1"/>
  <c r="S2782" i="1"/>
  <c r="Q2789" i="1"/>
  <c r="L2790" i="1"/>
  <c r="M2789" i="1"/>
  <c r="N2789" i="1" s="1"/>
  <c r="P2789" i="1"/>
  <c r="AB2815" i="1"/>
  <c r="K2811" i="1"/>
  <c r="X2811" i="1"/>
  <c r="A2812" i="1"/>
  <c r="Y2810" i="1"/>
  <c r="I2811" i="1"/>
  <c r="H2811" i="1" s="1"/>
  <c r="Z2810" i="1"/>
  <c r="AA2810" i="1" s="1"/>
  <c r="AH2810" i="1" s="1"/>
  <c r="C2811" i="1"/>
  <c r="AJ2811" i="1"/>
  <c r="O2788" i="1" l="1"/>
  <c r="R2788" i="1" s="1"/>
  <c r="L2791" i="1"/>
  <c r="M2790" i="1"/>
  <c r="N2790" i="1" s="1"/>
  <c r="P2790" i="1"/>
  <c r="Q2790" i="1"/>
  <c r="T2782" i="1"/>
  <c r="AF2782" i="1" s="1"/>
  <c r="S2783" i="1"/>
  <c r="AC2789" i="1"/>
  <c r="AE2789" i="1" s="1"/>
  <c r="G2789" i="1"/>
  <c r="F2789" i="1" s="1"/>
  <c r="J2789" i="1" s="1"/>
  <c r="K2812" i="1"/>
  <c r="A2813" i="1"/>
  <c r="X2812" i="1"/>
  <c r="AB2816" i="1"/>
  <c r="Z2811" i="1"/>
  <c r="AA2811" i="1" s="1"/>
  <c r="AH2811" i="1" s="1"/>
  <c r="C2812" i="1"/>
  <c r="Y2811" i="1"/>
  <c r="AJ2812" i="1"/>
  <c r="I2812" i="1"/>
  <c r="H2812" i="1" s="1"/>
  <c r="T2783" i="1" l="1"/>
  <c r="AF2783" i="1" s="1"/>
  <c r="S2784" i="1"/>
  <c r="O2789" i="1"/>
  <c r="R2789" i="1" s="1"/>
  <c r="G2790" i="1"/>
  <c r="F2790" i="1" s="1"/>
  <c r="J2790" i="1" s="1"/>
  <c r="AC2790" i="1"/>
  <c r="AE2790" i="1" s="1"/>
  <c r="Q2791" i="1"/>
  <c r="L2792" i="1"/>
  <c r="P2791" i="1"/>
  <c r="M2791" i="1"/>
  <c r="N2791" i="1" s="1"/>
  <c r="X2813" i="1"/>
  <c r="K2813" i="1"/>
  <c r="A2814" i="1"/>
  <c r="AB2817" i="1"/>
  <c r="Y2812" i="1"/>
  <c r="C2813" i="1"/>
  <c r="AJ2813" i="1"/>
  <c r="Z2812" i="1"/>
  <c r="AA2812" i="1" s="1"/>
  <c r="AH2812" i="1" s="1"/>
  <c r="I2813" i="1"/>
  <c r="H2813" i="1" s="1"/>
  <c r="O2790" i="1" l="1"/>
  <c r="R2790" i="1" s="1"/>
  <c r="AC2791" i="1"/>
  <c r="AE2791" i="1" s="1"/>
  <c r="G2791" i="1"/>
  <c r="F2791" i="1" s="1"/>
  <c r="J2791" i="1" s="1"/>
  <c r="T2784" i="1"/>
  <c r="AF2784" i="1" s="1"/>
  <c r="S2785" i="1"/>
  <c r="Q2792" i="1"/>
  <c r="L2793" i="1"/>
  <c r="P2792" i="1"/>
  <c r="M2792" i="1"/>
  <c r="N2792" i="1" s="1"/>
  <c r="Z2813" i="1"/>
  <c r="AA2813" i="1" s="1"/>
  <c r="AH2813" i="1" s="1"/>
  <c r="I2814" i="1"/>
  <c r="H2814" i="1" s="1"/>
  <c r="Y2813" i="1"/>
  <c r="C2814" i="1"/>
  <c r="AJ2814" i="1"/>
  <c r="AB2818" i="1"/>
  <c r="X2814" i="1"/>
  <c r="A2815" i="1"/>
  <c r="K2814" i="1"/>
  <c r="O2791" i="1" l="1"/>
  <c r="R2791" i="1" s="1"/>
  <c r="M2793" i="1"/>
  <c r="N2793" i="1" s="1"/>
  <c r="P2793" i="1"/>
  <c r="Q2793" i="1"/>
  <c r="L2794" i="1"/>
  <c r="T2785" i="1"/>
  <c r="AF2785" i="1" s="1"/>
  <c r="S2786" i="1"/>
  <c r="AC2792" i="1"/>
  <c r="AE2792" i="1" s="1"/>
  <c r="G2792" i="1"/>
  <c r="F2792" i="1" s="1"/>
  <c r="O2792" i="1" s="1"/>
  <c r="R2792" i="1" s="1"/>
  <c r="X2815" i="1"/>
  <c r="K2815" i="1"/>
  <c r="A2816" i="1"/>
  <c r="Y2814" i="1"/>
  <c r="AJ2815" i="1"/>
  <c r="I2815" i="1"/>
  <c r="H2815" i="1" s="1"/>
  <c r="Z2814" i="1"/>
  <c r="AA2814" i="1" s="1"/>
  <c r="AH2814" i="1" s="1"/>
  <c r="C2815" i="1"/>
  <c r="AB2819" i="1"/>
  <c r="J2792" i="1" l="1"/>
  <c r="T2786" i="1"/>
  <c r="AF2786" i="1" s="1"/>
  <c r="S2787" i="1"/>
  <c r="M2794" i="1"/>
  <c r="N2794" i="1" s="1"/>
  <c r="Q2794" i="1"/>
  <c r="L2795" i="1"/>
  <c r="P2794" i="1"/>
  <c r="AC2793" i="1"/>
  <c r="AE2793" i="1" s="1"/>
  <c r="G2793" i="1"/>
  <c r="F2793" i="1" s="1"/>
  <c r="O2793" i="1" s="1"/>
  <c r="R2793" i="1" s="1"/>
  <c r="Z2815" i="1"/>
  <c r="AA2815" i="1" s="1"/>
  <c r="AH2815" i="1" s="1"/>
  <c r="AJ2816" i="1"/>
  <c r="I2816" i="1"/>
  <c r="H2816" i="1" s="1"/>
  <c r="Y2815" i="1"/>
  <c r="C2816" i="1"/>
  <c r="X2816" i="1"/>
  <c r="A2817" i="1"/>
  <c r="K2816" i="1"/>
  <c r="AB2820" i="1"/>
  <c r="J2793" i="1" l="1"/>
  <c r="M2795" i="1"/>
  <c r="N2795" i="1" s="1"/>
  <c r="P2795" i="1"/>
  <c r="Q2795" i="1"/>
  <c r="L2796" i="1"/>
  <c r="G2794" i="1"/>
  <c r="F2794" i="1" s="1"/>
  <c r="O2794" i="1" s="1"/>
  <c r="R2794" i="1" s="1"/>
  <c r="AC2794" i="1"/>
  <c r="AE2794" i="1" s="1"/>
  <c r="T2787" i="1"/>
  <c r="AF2787" i="1" s="1"/>
  <c r="S2788" i="1"/>
  <c r="AB2821" i="1"/>
  <c r="Y2816" i="1"/>
  <c r="I2817" i="1"/>
  <c r="H2817" i="1" s="1"/>
  <c r="Z2816" i="1"/>
  <c r="AA2816" i="1" s="1"/>
  <c r="AH2816" i="1" s="1"/>
  <c r="C2817" i="1"/>
  <c r="AJ2817" i="1"/>
  <c r="A2818" i="1"/>
  <c r="X2817" i="1"/>
  <c r="K2817" i="1"/>
  <c r="P2796" i="1" l="1"/>
  <c r="M2796" i="1"/>
  <c r="N2796" i="1" s="1"/>
  <c r="Q2796" i="1"/>
  <c r="L2797" i="1"/>
  <c r="J2794" i="1"/>
  <c r="S2789" i="1"/>
  <c r="T2788" i="1"/>
  <c r="AF2788" i="1" s="1"/>
  <c r="AC2795" i="1"/>
  <c r="AE2795" i="1" s="1"/>
  <c r="G2795" i="1"/>
  <c r="F2795" i="1" s="1"/>
  <c r="O2795" i="1" s="1"/>
  <c r="R2795" i="1" s="1"/>
  <c r="A2819" i="1"/>
  <c r="X2818" i="1"/>
  <c r="K2818" i="1"/>
  <c r="Z2817" i="1"/>
  <c r="AA2817" i="1" s="1"/>
  <c r="AH2817" i="1" s="1"/>
  <c r="I2818" i="1"/>
  <c r="H2818" i="1" s="1"/>
  <c r="Y2817" i="1"/>
  <c r="C2818" i="1"/>
  <c r="AJ2818" i="1"/>
  <c r="AB2822" i="1"/>
  <c r="J2795" i="1" l="1"/>
  <c r="T2789" i="1"/>
  <c r="AF2789" i="1" s="1"/>
  <c r="S2790" i="1"/>
  <c r="L2798" i="1"/>
  <c r="Q2797" i="1"/>
  <c r="M2797" i="1"/>
  <c r="N2797" i="1" s="1"/>
  <c r="P2797" i="1"/>
  <c r="AC2796" i="1"/>
  <c r="AE2796" i="1" s="1"/>
  <c r="G2796" i="1"/>
  <c r="F2796" i="1" s="1"/>
  <c r="O2796" i="1" s="1"/>
  <c r="R2796" i="1" s="1"/>
  <c r="Y2818" i="1"/>
  <c r="I2819" i="1"/>
  <c r="H2819" i="1" s="1"/>
  <c r="Z2818" i="1"/>
  <c r="AA2818" i="1" s="1"/>
  <c r="AH2818" i="1" s="1"/>
  <c r="C2819" i="1"/>
  <c r="AJ2819" i="1"/>
  <c r="AB2823" i="1"/>
  <c r="K2819" i="1"/>
  <c r="A2820" i="1"/>
  <c r="X2819" i="1"/>
  <c r="AC2797" i="1" l="1"/>
  <c r="AE2797" i="1" s="1"/>
  <c r="G2797" i="1"/>
  <c r="F2797" i="1" s="1"/>
  <c r="J2797" i="1" s="1"/>
  <c r="J2796" i="1"/>
  <c r="Q2798" i="1"/>
  <c r="L2799" i="1"/>
  <c r="M2798" i="1"/>
  <c r="N2798" i="1" s="1"/>
  <c r="P2798" i="1"/>
  <c r="T2790" i="1"/>
  <c r="AF2790" i="1" s="1"/>
  <c r="S2791" i="1"/>
  <c r="K2820" i="1"/>
  <c r="X2820" i="1"/>
  <c r="A2821" i="1"/>
  <c r="AB2824" i="1"/>
  <c r="Z2819" i="1"/>
  <c r="AA2819" i="1" s="1"/>
  <c r="AH2819" i="1" s="1"/>
  <c r="C2820" i="1"/>
  <c r="AJ2820" i="1"/>
  <c r="Y2819" i="1"/>
  <c r="I2820" i="1"/>
  <c r="H2820" i="1" s="1"/>
  <c r="O2797" i="1" l="1"/>
  <c r="R2797" i="1" s="1"/>
  <c r="G2798" i="1"/>
  <c r="F2798" i="1" s="1"/>
  <c r="O2798" i="1" s="1"/>
  <c r="R2798" i="1" s="1"/>
  <c r="AC2798" i="1"/>
  <c r="AE2798" i="1" s="1"/>
  <c r="M2799" i="1"/>
  <c r="N2799" i="1" s="1"/>
  <c r="L2800" i="1"/>
  <c r="T2791" i="1"/>
  <c r="AF2791" i="1" s="1"/>
  <c r="S2792" i="1"/>
  <c r="AB2825" i="1"/>
  <c r="X2821" i="1"/>
  <c r="A2822" i="1"/>
  <c r="K2821" i="1"/>
  <c r="I2821" i="1"/>
  <c r="H2821" i="1" s="1"/>
  <c r="Y2820" i="1"/>
  <c r="C2821" i="1"/>
  <c r="AJ2821" i="1"/>
  <c r="Z2820" i="1"/>
  <c r="AA2820" i="1" s="1"/>
  <c r="AH2820" i="1" s="1"/>
  <c r="P2799" i="1" l="1"/>
  <c r="P2800" i="1" s="1"/>
  <c r="J2798" i="1"/>
  <c r="T2792" i="1"/>
  <c r="AF2792" i="1" s="1"/>
  <c r="S2793" i="1"/>
  <c r="L2801" i="1"/>
  <c r="M2800" i="1"/>
  <c r="N2800" i="1" s="1"/>
  <c r="AC2799" i="1"/>
  <c r="AE2799" i="1" s="1"/>
  <c r="G2799" i="1"/>
  <c r="F2799" i="1" s="1"/>
  <c r="O2799" i="1" s="1"/>
  <c r="Y2821" i="1"/>
  <c r="AJ2822" i="1"/>
  <c r="I2822" i="1"/>
  <c r="H2822" i="1" s="1"/>
  <c r="Z2821" i="1"/>
  <c r="AA2821" i="1" s="1"/>
  <c r="AH2821" i="1" s="1"/>
  <c r="C2822" i="1"/>
  <c r="X2822" i="1"/>
  <c r="A2823" i="1"/>
  <c r="K2822" i="1"/>
  <c r="AB2826" i="1"/>
  <c r="Q2799" i="1" l="1"/>
  <c r="Q2800" i="1" s="1"/>
  <c r="Q2801" i="1" s="1"/>
  <c r="P2801" i="1"/>
  <c r="AC2800" i="1"/>
  <c r="AE2800" i="1" s="1"/>
  <c r="G2800" i="1"/>
  <c r="F2800" i="1" s="1"/>
  <c r="O2800" i="1" s="1"/>
  <c r="M2801" i="1"/>
  <c r="N2801" i="1" s="1"/>
  <c r="L2802" i="1"/>
  <c r="T2793" i="1"/>
  <c r="AF2793" i="1" s="1"/>
  <c r="S2794" i="1"/>
  <c r="J2799" i="1"/>
  <c r="K2823" i="1"/>
  <c r="X2823" i="1"/>
  <c r="A2824" i="1"/>
  <c r="AB2827" i="1"/>
  <c r="C2823" i="1"/>
  <c r="Z2822" i="1"/>
  <c r="AA2822" i="1" s="1"/>
  <c r="AH2822" i="1" s="1"/>
  <c r="AJ2823" i="1"/>
  <c r="I2823" i="1"/>
  <c r="H2823" i="1" s="1"/>
  <c r="Y2822" i="1"/>
  <c r="R2800" i="1" l="1"/>
  <c r="R2799" i="1"/>
  <c r="Q2802" i="1"/>
  <c r="J2800" i="1"/>
  <c r="M2802" i="1"/>
  <c r="N2802" i="1" s="1"/>
  <c r="L2803" i="1"/>
  <c r="AC2801" i="1"/>
  <c r="AE2801" i="1" s="1"/>
  <c r="G2801" i="1"/>
  <c r="F2801" i="1" s="1"/>
  <c r="O2801" i="1" s="1"/>
  <c r="R2801" i="1" s="1"/>
  <c r="P2802" i="1"/>
  <c r="T2794" i="1"/>
  <c r="AF2794" i="1" s="1"/>
  <c r="S2795" i="1"/>
  <c r="A2825" i="1"/>
  <c r="K2824" i="1"/>
  <c r="X2824" i="1"/>
  <c r="AB2828" i="1"/>
  <c r="AJ2824" i="1"/>
  <c r="Y2823" i="1"/>
  <c r="I2824" i="1"/>
  <c r="H2824" i="1" s="1"/>
  <c r="Z2823" i="1"/>
  <c r="AA2823" i="1" s="1"/>
  <c r="AH2823" i="1" s="1"/>
  <c r="C2824" i="1"/>
  <c r="S2796" i="1" l="1"/>
  <c r="T2795" i="1"/>
  <c r="AF2795" i="1" s="1"/>
  <c r="J2801" i="1"/>
  <c r="M2803" i="1"/>
  <c r="N2803" i="1" s="1"/>
  <c r="P2803" i="1"/>
  <c r="Q2803" i="1"/>
  <c r="L2804" i="1"/>
  <c r="AC2802" i="1"/>
  <c r="AE2802" i="1" s="1"/>
  <c r="G2802" i="1"/>
  <c r="F2802" i="1" s="1"/>
  <c r="J2802" i="1" s="1"/>
  <c r="X2825" i="1"/>
  <c r="K2825" i="1"/>
  <c r="A2826" i="1"/>
  <c r="C2825" i="1"/>
  <c r="Z2824" i="1"/>
  <c r="AA2824" i="1" s="1"/>
  <c r="AH2824" i="1" s="1"/>
  <c r="AJ2825" i="1"/>
  <c r="I2825" i="1"/>
  <c r="H2825" i="1" s="1"/>
  <c r="Y2824" i="1"/>
  <c r="AB2829" i="1"/>
  <c r="O2802" i="1" l="1"/>
  <c r="R2802" i="1" s="1"/>
  <c r="AC2803" i="1"/>
  <c r="AE2803" i="1" s="1"/>
  <c r="G2803" i="1"/>
  <c r="F2803" i="1" s="1"/>
  <c r="O2803" i="1" s="1"/>
  <c r="R2803" i="1" s="1"/>
  <c r="M2804" i="1"/>
  <c r="N2804" i="1" s="1"/>
  <c r="P2804" i="1"/>
  <c r="L2805" i="1"/>
  <c r="Q2804" i="1"/>
  <c r="S2797" i="1"/>
  <c r="T2796" i="1"/>
  <c r="AF2796" i="1" s="1"/>
  <c r="I2826" i="1"/>
  <c r="H2826" i="1" s="1"/>
  <c r="Y2825" i="1"/>
  <c r="C2826" i="1"/>
  <c r="Z2825" i="1"/>
  <c r="AA2825" i="1" s="1"/>
  <c r="AH2825" i="1" s="1"/>
  <c r="AJ2826" i="1"/>
  <c r="AB2830" i="1"/>
  <c r="A2827" i="1"/>
  <c r="K2826" i="1"/>
  <c r="X2826" i="1"/>
  <c r="J2803" i="1" l="1"/>
  <c r="P2805" i="1"/>
  <c r="Q2805" i="1"/>
  <c r="L2806" i="1"/>
  <c r="M2805" i="1"/>
  <c r="N2805" i="1" s="1"/>
  <c r="G2804" i="1"/>
  <c r="F2804" i="1" s="1"/>
  <c r="O2804" i="1" s="1"/>
  <c r="R2804" i="1" s="1"/>
  <c r="AC2804" i="1"/>
  <c r="AE2804" i="1" s="1"/>
  <c r="T2797" i="1"/>
  <c r="AF2797" i="1" s="1"/>
  <c r="S2798" i="1"/>
  <c r="AB2831" i="1"/>
  <c r="K2827" i="1"/>
  <c r="X2827" i="1"/>
  <c r="A2828" i="1"/>
  <c r="Z2826" i="1"/>
  <c r="AA2826" i="1" s="1"/>
  <c r="AH2826" i="1" s="1"/>
  <c r="AJ2827" i="1"/>
  <c r="I2827" i="1"/>
  <c r="H2827" i="1" s="1"/>
  <c r="Y2826" i="1"/>
  <c r="C2827" i="1"/>
  <c r="AC2805" i="1" l="1"/>
  <c r="AE2805" i="1" s="1"/>
  <c r="G2805" i="1"/>
  <c r="F2805" i="1" s="1"/>
  <c r="J2805" i="1" s="1"/>
  <c r="J2804" i="1"/>
  <c r="M2806" i="1"/>
  <c r="N2806" i="1" s="1"/>
  <c r="P2806" i="1"/>
  <c r="Q2806" i="1"/>
  <c r="L2807" i="1"/>
  <c r="T2798" i="1"/>
  <c r="S2799" i="1"/>
  <c r="Y2827" i="1"/>
  <c r="AJ2828" i="1"/>
  <c r="I2828" i="1"/>
  <c r="H2828" i="1" s="1"/>
  <c r="Z2827" i="1"/>
  <c r="AA2827" i="1" s="1"/>
  <c r="AH2827" i="1" s="1"/>
  <c r="C2828" i="1"/>
  <c r="A2829" i="1"/>
  <c r="X2828" i="1"/>
  <c r="K2828" i="1"/>
  <c r="AB2832" i="1"/>
  <c r="O2805" i="1" l="1"/>
  <c r="R2805" i="1" s="1"/>
  <c r="AC2806" i="1"/>
  <c r="AE2806" i="1" s="1"/>
  <c r="G2806" i="1"/>
  <c r="F2806" i="1" s="1"/>
  <c r="J2806" i="1" s="1"/>
  <c r="S2800" i="1"/>
  <c r="T2799" i="1"/>
  <c r="AF2799" i="1" s="1"/>
  <c r="AA2798" i="1"/>
  <c r="AF2798" i="1"/>
  <c r="P2807" i="1"/>
  <c r="Q2807" i="1"/>
  <c r="M2807" i="1"/>
  <c r="N2807" i="1" s="1"/>
  <c r="L2808" i="1"/>
  <c r="K2829" i="1"/>
  <c r="X2829" i="1"/>
  <c r="A2830" i="1"/>
  <c r="Z2828" i="1"/>
  <c r="AA2828" i="1" s="1"/>
  <c r="AH2828" i="1" s="1"/>
  <c r="AJ2829" i="1"/>
  <c r="I2829" i="1"/>
  <c r="H2829" i="1" s="1"/>
  <c r="Y2828" i="1"/>
  <c r="C2829" i="1"/>
  <c r="AB2833" i="1"/>
  <c r="O2806" i="1" l="1"/>
  <c r="R2806" i="1" s="1"/>
  <c r="AH2798" i="1"/>
  <c r="P2808" i="1"/>
  <c r="L2809" i="1"/>
  <c r="M2808" i="1"/>
  <c r="N2808" i="1" s="1"/>
  <c r="Q2808" i="1"/>
  <c r="AC2807" i="1"/>
  <c r="AE2807" i="1" s="1"/>
  <c r="G2807" i="1"/>
  <c r="F2807" i="1" s="1"/>
  <c r="O2807" i="1" s="1"/>
  <c r="R2807" i="1" s="1"/>
  <c r="T2800" i="1"/>
  <c r="AF2800" i="1" s="1"/>
  <c r="S2801" i="1"/>
  <c r="Y2829" i="1"/>
  <c r="AJ2830" i="1"/>
  <c r="I2830" i="1"/>
  <c r="H2830" i="1" s="1"/>
  <c r="Z2829" i="1"/>
  <c r="AA2829" i="1" s="1"/>
  <c r="AH2829" i="1" s="1"/>
  <c r="C2830" i="1"/>
  <c r="AB2834" i="1"/>
  <c r="A2831" i="1"/>
  <c r="X2830" i="1"/>
  <c r="K2830" i="1"/>
  <c r="J2807" i="1" l="1"/>
  <c r="G2808" i="1"/>
  <c r="F2808" i="1" s="1"/>
  <c r="O2808" i="1" s="1"/>
  <c r="R2808" i="1" s="1"/>
  <c r="AC2808" i="1"/>
  <c r="AE2808" i="1" s="1"/>
  <c r="S2802" i="1"/>
  <c r="T2801" i="1"/>
  <c r="AF2801" i="1" s="1"/>
  <c r="M2809" i="1"/>
  <c r="N2809" i="1" s="1"/>
  <c r="P2809" i="1"/>
  <c r="Q2809" i="1"/>
  <c r="L2810" i="1"/>
  <c r="AB2835" i="1"/>
  <c r="Z2830" i="1"/>
  <c r="C2831" i="1"/>
  <c r="Y2830" i="1"/>
  <c r="AJ2831" i="1"/>
  <c r="I2831" i="1"/>
  <c r="H2831" i="1" s="1"/>
  <c r="X2831" i="1"/>
  <c r="K2831" i="1"/>
  <c r="A2832" i="1"/>
  <c r="J2808" i="1" l="1"/>
  <c r="AC2809" i="1"/>
  <c r="AE2809" i="1" s="1"/>
  <c r="G2809" i="1"/>
  <c r="F2809" i="1" s="1"/>
  <c r="J2809" i="1" s="1"/>
  <c r="T2802" i="1"/>
  <c r="AF2802" i="1" s="1"/>
  <c r="S2803" i="1"/>
  <c r="P2810" i="1"/>
  <c r="Q2810" i="1"/>
  <c r="L2811" i="1"/>
  <c r="M2810" i="1"/>
  <c r="N2810" i="1" s="1"/>
  <c r="Z2831" i="1"/>
  <c r="AA2831" i="1" s="1"/>
  <c r="AH2831" i="1" s="1"/>
  <c r="C2832" i="1"/>
  <c r="AJ2832" i="1"/>
  <c r="Y2831" i="1"/>
  <c r="I2832" i="1"/>
  <c r="H2832" i="1" s="1"/>
  <c r="X2832" i="1"/>
  <c r="K2832" i="1"/>
  <c r="A2833" i="1"/>
  <c r="AB2836" i="1"/>
  <c r="O2809" i="1" l="1"/>
  <c r="R2809" i="1" s="1"/>
  <c r="T2803" i="1"/>
  <c r="AF2803" i="1" s="1"/>
  <c r="S2804" i="1"/>
  <c r="AC2810" i="1"/>
  <c r="AE2810" i="1" s="1"/>
  <c r="G2810" i="1"/>
  <c r="F2810" i="1" s="1"/>
  <c r="O2810" i="1" s="1"/>
  <c r="R2810" i="1" s="1"/>
  <c r="P2811" i="1"/>
  <c r="Q2811" i="1"/>
  <c r="L2812" i="1"/>
  <c r="M2811" i="1"/>
  <c r="N2811" i="1" s="1"/>
  <c r="I2833" i="1"/>
  <c r="H2833" i="1" s="1"/>
  <c r="Y2832" i="1"/>
  <c r="C2833" i="1"/>
  <c r="AJ2833" i="1"/>
  <c r="Z2832" i="1"/>
  <c r="AA2832" i="1" s="1"/>
  <c r="AH2832" i="1" s="1"/>
  <c r="X2833" i="1"/>
  <c r="K2833" i="1"/>
  <c r="A2834" i="1"/>
  <c r="AB2837" i="1"/>
  <c r="J2810" i="1" l="1"/>
  <c r="AC2811" i="1"/>
  <c r="AE2811" i="1" s="1"/>
  <c r="G2811" i="1"/>
  <c r="F2811" i="1" s="1"/>
  <c r="O2811" i="1" s="1"/>
  <c r="R2811" i="1" s="1"/>
  <c r="S2805" i="1"/>
  <c r="T2804" i="1"/>
  <c r="AF2804" i="1" s="1"/>
  <c r="M2812" i="1"/>
  <c r="N2812" i="1" s="1"/>
  <c r="L2813" i="1"/>
  <c r="P2812" i="1"/>
  <c r="Q2812" i="1"/>
  <c r="AB2838" i="1"/>
  <c r="I2834" i="1"/>
  <c r="H2834" i="1" s="1"/>
  <c r="Z2833" i="1"/>
  <c r="AA2833" i="1" s="1"/>
  <c r="AH2833" i="1" s="1"/>
  <c r="C2834" i="1"/>
  <c r="Y2833" i="1"/>
  <c r="AJ2834" i="1"/>
  <c r="A2835" i="1"/>
  <c r="X2834" i="1"/>
  <c r="K2834" i="1"/>
  <c r="J2811" i="1" l="1"/>
  <c r="L2814" i="1"/>
  <c r="M2813" i="1"/>
  <c r="N2813" i="1" s="1"/>
  <c r="P2813" i="1"/>
  <c r="Q2813" i="1"/>
  <c r="AC2812" i="1"/>
  <c r="AE2812" i="1" s="1"/>
  <c r="G2812" i="1"/>
  <c r="F2812" i="1" s="1"/>
  <c r="J2812" i="1" s="1"/>
  <c r="T2805" i="1"/>
  <c r="AF2805" i="1" s="1"/>
  <c r="S2806" i="1"/>
  <c r="AJ2835" i="1"/>
  <c r="Y2834" i="1"/>
  <c r="I2835" i="1"/>
  <c r="H2835" i="1" s="1"/>
  <c r="C2835" i="1"/>
  <c r="Z2834" i="1"/>
  <c r="AA2834" i="1" s="1"/>
  <c r="AH2834" i="1" s="1"/>
  <c r="AB2839" i="1"/>
  <c r="X2835" i="1"/>
  <c r="K2835" i="1"/>
  <c r="A2836" i="1"/>
  <c r="O2812" i="1" l="1"/>
  <c r="R2812" i="1" s="1"/>
  <c r="AC2813" i="1"/>
  <c r="AE2813" i="1" s="1"/>
  <c r="G2813" i="1"/>
  <c r="F2813" i="1" s="1"/>
  <c r="J2813" i="1" s="1"/>
  <c r="S2807" i="1"/>
  <c r="T2806" i="1"/>
  <c r="AF2806" i="1" s="1"/>
  <c r="L2815" i="1"/>
  <c r="P2814" i="1"/>
  <c r="M2814" i="1"/>
  <c r="N2814" i="1" s="1"/>
  <c r="Q2814" i="1"/>
  <c r="AB2840" i="1"/>
  <c r="I2836" i="1"/>
  <c r="H2836" i="1" s="1"/>
  <c r="Z2835" i="1"/>
  <c r="AA2835" i="1" s="1"/>
  <c r="AH2835" i="1" s="1"/>
  <c r="C2836" i="1"/>
  <c r="Y2835" i="1"/>
  <c r="AJ2836" i="1"/>
  <c r="X2836" i="1"/>
  <c r="K2836" i="1"/>
  <c r="A2837" i="1"/>
  <c r="O2813" i="1" l="1"/>
  <c r="R2813" i="1" s="1"/>
  <c r="Q2815" i="1"/>
  <c r="P2815" i="1"/>
  <c r="M2815" i="1"/>
  <c r="N2815" i="1" s="1"/>
  <c r="L2816" i="1"/>
  <c r="S2808" i="1"/>
  <c r="T2807" i="1"/>
  <c r="AF2807" i="1" s="1"/>
  <c r="G2814" i="1"/>
  <c r="F2814" i="1" s="1"/>
  <c r="O2814" i="1" s="1"/>
  <c r="R2814" i="1" s="1"/>
  <c r="AC2814" i="1"/>
  <c r="AE2814" i="1" s="1"/>
  <c r="K2837" i="1"/>
  <c r="A2838" i="1"/>
  <c r="X2837" i="1"/>
  <c r="AB2841" i="1"/>
  <c r="AJ2837" i="1"/>
  <c r="Y2836" i="1"/>
  <c r="I2837" i="1"/>
  <c r="H2837" i="1" s="1"/>
  <c r="Z2836" i="1"/>
  <c r="AA2836" i="1" s="1"/>
  <c r="AH2836" i="1" s="1"/>
  <c r="C2837" i="1"/>
  <c r="J2814" i="1" l="1"/>
  <c r="T2808" i="1"/>
  <c r="AF2808" i="1" s="1"/>
  <c r="S2809" i="1"/>
  <c r="P2816" i="1"/>
  <c r="Q2816" i="1"/>
  <c r="L2817" i="1"/>
  <c r="M2816" i="1"/>
  <c r="N2816" i="1" s="1"/>
  <c r="AC2815" i="1"/>
  <c r="AE2815" i="1" s="1"/>
  <c r="G2815" i="1"/>
  <c r="F2815" i="1" s="1"/>
  <c r="J2815" i="1" s="1"/>
  <c r="K2838" i="1"/>
  <c r="X2838" i="1"/>
  <c r="A2839" i="1"/>
  <c r="AJ2838" i="1"/>
  <c r="Z2837" i="1"/>
  <c r="AA2837" i="1" s="1"/>
  <c r="AH2837" i="1" s="1"/>
  <c r="I2838" i="1"/>
  <c r="H2838" i="1" s="1"/>
  <c r="Y2837" i="1"/>
  <c r="C2838" i="1"/>
  <c r="AB2842" i="1"/>
  <c r="AC2816" i="1" l="1"/>
  <c r="AE2816" i="1" s="1"/>
  <c r="G2816" i="1"/>
  <c r="F2816" i="1" s="1"/>
  <c r="O2816" i="1" s="1"/>
  <c r="R2816" i="1" s="1"/>
  <c r="M2817" i="1"/>
  <c r="N2817" i="1" s="1"/>
  <c r="P2817" i="1"/>
  <c r="Q2817" i="1"/>
  <c r="L2818" i="1"/>
  <c r="O2815" i="1"/>
  <c r="R2815" i="1" s="1"/>
  <c r="T2809" i="1"/>
  <c r="AF2809" i="1" s="1"/>
  <c r="S2810" i="1"/>
  <c r="AB2843" i="1"/>
  <c r="K2839" i="1"/>
  <c r="A2840" i="1"/>
  <c r="X2839" i="1"/>
  <c r="C2839" i="1"/>
  <c r="Y2838" i="1"/>
  <c r="AJ2839" i="1"/>
  <c r="I2839" i="1"/>
  <c r="H2839" i="1" s="1"/>
  <c r="Z2838" i="1"/>
  <c r="AA2838" i="1" s="1"/>
  <c r="AH2838" i="1" s="1"/>
  <c r="J2816" i="1" l="1"/>
  <c r="M2818" i="1"/>
  <c r="N2818" i="1" s="1"/>
  <c r="P2818" i="1"/>
  <c r="Q2818" i="1"/>
  <c r="L2819" i="1"/>
  <c r="AC2817" i="1"/>
  <c r="AE2817" i="1" s="1"/>
  <c r="G2817" i="1"/>
  <c r="F2817" i="1" s="1"/>
  <c r="J2817" i="1" s="1"/>
  <c r="S2811" i="1"/>
  <c r="T2810" i="1"/>
  <c r="AF2810" i="1" s="1"/>
  <c r="AB2844" i="1"/>
  <c r="Z2839" i="1"/>
  <c r="AA2839" i="1" s="1"/>
  <c r="AH2839" i="1" s="1"/>
  <c r="C2840" i="1"/>
  <c r="AJ2840" i="1"/>
  <c r="Y2839" i="1"/>
  <c r="I2840" i="1"/>
  <c r="H2840" i="1" s="1"/>
  <c r="K2840" i="1"/>
  <c r="X2840" i="1"/>
  <c r="A2841" i="1"/>
  <c r="P2819" i="1" l="1"/>
  <c r="Q2819" i="1"/>
  <c r="M2819" i="1"/>
  <c r="N2819" i="1" s="1"/>
  <c r="L2820" i="1"/>
  <c r="O2817" i="1"/>
  <c r="R2817" i="1" s="1"/>
  <c r="T2811" i="1"/>
  <c r="AF2811" i="1" s="1"/>
  <c r="S2812" i="1"/>
  <c r="AC2818" i="1"/>
  <c r="AE2818" i="1" s="1"/>
  <c r="G2818" i="1"/>
  <c r="F2818" i="1" s="1"/>
  <c r="O2818" i="1" s="1"/>
  <c r="R2818" i="1" s="1"/>
  <c r="AJ2841" i="1"/>
  <c r="Y2840" i="1"/>
  <c r="I2841" i="1"/>
  <c r="H2841" i="1" s="1"/>
  <c r="C2841" i="1"/>
  <c r="Z2840" i="1"/>
  <c r="AA2840" i="1" s="1"/>
  <c r="AH2840" i="1" s="1"/>
  <c r="AB2845" i="1"/>
  <c r="X2841" i="1"/>
  <c r="A2842" i="1"/>
  <c r="K2841" i="1"/>
  <c r="J2818" i="1" l="1"/>
  <c r="Q2820" i="1"/>
  <c r="L2821" i="1"/>
  <c r="M2820" i="1"/>
  <c r="N2820" i="1" s="1"/>
  <c r="P2820" i="1"/>
  <c r="G2819" i="1"/>
  <c r="F2819" i="1" s="1"/>
  <c r="O2819" i="1" s="1"/>
  <c r="R2819" i="1" s="1"/>
  <c r="AC2819" i="1"/>
  <c r="AE2819" i="1" s="1"/>
  <c r="T2812" i="1"/>
  <c r="AF2812" i="1" s="1"/>
  <c r="S2813" i="1"/>
  <c r="C2842" i="1"/>
  <c r="Z2841" i="1"/>
  <c r="AA2841" i="1" s="1"/>
  <c r="AH2841" i="1" s="1"/>
  <c r="AJ2842" i="1"/>
  <c r="I2842" i="1"/>
  <c r="H2842" i="1" s="1"/>
  <c r="Y2841" i="1"/>
  <c r="AB2846" i="1"/>
  <c r="X2842" i="1"/>
  <c r="K2842" i="1"/>
  <c r="A2843" i="1"/>
  <c r="AC2820" i="1" l="1"/>
  <c r="AE2820" i="1" s="1"/>
  <c r="G2820" i="1"/>
  <c r="F2820" i="1" s="1"/>
  <c r="J2820" i="1" s="1"/>
  <c r="S2814" i="1"/>
  <c r="T2813" i="1"/>
  <c r="AF2813" i="1" s="1"/>
  <c r="M2821" i="1"/>
  <c r="N2821" i="1" s="1"/>
  <c r="Q2821" i="1"/>
  <c r="P2821" i="1"/>
  <c r="L2822" i="1"/>
  <c r="J2819" i="1"/>
  <c r="X2843" i="1"/>
  <c r="A2844" i="1"/>
  <c r="K2843" i="1"/>
  <c r="AB2847" i="1"/>
  <c r="I2843" i="1"/>
  <c r="H2843" i="1" s="1"/>
  <c r="Y2842" i="1"/>
  <c r="C2843" i="1"/>
  <c r="AJ2843" i="1"/>
  <c r="Z2842" i="1"/>
  <c r="AA2842" i="1" s="1"/>
  <c r="AH2842" i="1" s="1"/>
  <c r="O2820" i="1" l="1"/>
  <c r="R2820" i="1" s="1"/>
  <c r="AC2821" i="1"/>
  <c r="AE2821" i="1" s="1"/>
  <c r="G2821" i="1"/>
  <c r="F2821" i="1" s="1"/>
  <c r="O2821" i="1" s="1"/>
  <c r="R2821" i="1" s="1"/>
  <c r="T2814" i="1"/>
  <c r="AF2814" i="1" s="1"/>
  <c r="S2815" i="1"/>
  <c r="P2822" i="1"/>
  <c r="Q2822" i="1"/>
  <c r="M2822" i="1"/>
  <c r="N2822" i="1" s="1"/>
  <c r="L2823" i="1"/>
  <c r="X2844" i="1"/>
  <c r="K2844" i="1"/>
  <c r="A2845" i="1"/>
  <c r="AB2848" i="1"/>
  <c r="Z2843" i="1"/>
  <c r="AA2843" i="1" s="1"/>
  <c r="AH2843" i="1" s="1"/>
  <c r="C2844" i="1"/>
  <c r="AJ2844" i="1"/>
  <c r="Y2843" i="1"/>
  <c r="I2844" i="1"/>
  <c r="H2844" i="1" s="1"/>
  <c r="J2821" i="1" l="1"/>
  <c r="T2815" i="1"/>
  <c r="AF2815" i="1" s="1"/>
  <c r="S2816" i="1"/>
  <c r="P2823" i="1"/>
  <c r="L2824" i="1"/>
  <c r="Q2823" i="1"/>
  <c r="M2823" i="1"/>
  <c r="N2823" i="1" s="1"/>
  <c r="AC2822" i="1"/>
  <c r="AE2822" i="1" s="1"/>
  <c r="G2822" i="1"/>
  <c r="F2822" i="1" s="1"/>
  <c r="O2822" i="1" s="1"/>
  <c r="R2822" i="1" s="1"/>
  <c r="AB2849" i="1"/>
  <c r="Y2844" i="1"/>
  <c r="C2845" i="1"/>
  <c r="AJ2845" i="1"/>
  <c r="Z2844" i="1"/>
  <c r="AA2844" i="1" s="1"/>
  <c r="AH2844" i="1" s="1"/>
  <c r="I2845" i="1"/>
  <c r="H2845" i="1" s="1"/>
  <c r="X2845" i="1"/>
  <c r="K2845" i="1"/>
  <c r="A2846" i="1"/>
  <c r="AC2823" i="1" l="1"/>
  <c r="AE2823" i="1" s="1"/>
  <c r="G2823" i="1"/>
  <c r="F2823" i="1" s="1"/>
  <c r="O2823" i="1" s="1"/>
  <c r="R2823" i="1" s="1"/>
  <c r="L2825" i="1"/>
  <c r="Q2824" i="1"/>
  <c r="M2824" i="1"/>
  <c r="N2824" i="1" s="1"/>
  <c r="P2824" i="1"/>
  <c r="J2822" i="1"/>
  <c r="T2816" i="1"/>
  <c r="AF2816" i="1" s="1"/>
  <c r="S2817" i="1"/>
  <c r="C2846" i="1"/>
  <c r="Z2845" i="1"/>
  <c r="AA2845" i="1" s="1"/>
  <c r="AH2845" i="1" s="1"/>
  <c r="AJ2846" i="1"/>
  <c r="I2846" i="1"/>
  <c r="H2846" i="1" s="1"/>
  <c r="Y2845" i="1"/>
  <c r="A2847" i="1"/>
  <c r="K2846" i="1"/>
  <c r="X2846" i="1"/>
  <c r="AB2850" i="1"/>
  <c r="J2823" i="1" l="1"/>
  <c r="AC2824" i="1"/>
  <c r="AE2824" i="1" s="1"/>
  <c r="G2824" i="1"/>
  <c r="F2824" i="1" s="1"/>
  <c r="O2824" i="1" s="1"/>
  <c r="R2824" i="1" s="1"/>
  <c r="S2818" i="1"/>
  <c r="T2817" i="1"/>
  <c r="AF2817" i="1" s="1"/>
  <c r="L2826" i="1"/>
  <c r="Q2825" i="1"/>
  <c r="M2825" i="1"/>
  <c r="N2825" i="1" s="1"/>
  <c r="P2825" i="1"/>
  <c r="I2847" i="1"/>
  <c r="H2847" i="1" s="1"/>
  <c r="Y2846" i="1"/>
  <c r="C2847" i="1"/>
  <c r="Z2846" i="1"/>
  <c r="AA2846" i="1" s="1"/>
  <c r="AH2846" i="1" s="1"/>
  <c r="AJ2847" i="1"/>
  <c r="AB2851" i="1"/>
  <c r="X2847" i="1"/>
  <c r="K2847" i="1"/>
  <c r="A2848" i="1"/>
  <c r="J2824" i="1" l="1"/>
  <c r="P2826" i="1"/>
  <c r="Q2826" i="1"/>
  <c r="M2826" i="1"/>
  <c r="N2826" i="1" s="1"/>
  <c r="L2827" i="1"/>
  <c r="T2818" i="1"/>
  <c r="AF2818" i="1" s="1"/>
  <c r="S2819" i="1"/>
  <c r="AC2825" i="1"/>
  <c r="AE2825" i="1" s="1"/>
  <c r="G2825" i="1"/>
  <c r="F2825" i="1" s="1"/>
  <c r="O2825" i="1" s="1"/>
  <c r="R2825" i="1" s="1"/>
  <c r="X2848" i="1"/>
  <c r="K2848" i="1"/>
  <c r="A2849" i="1"/>
  <c r="AB2852" i="1"/>
  <c r="C2848" i="1"/>
  <c r="Z2847" i="1"/>
  <c r="AA2847" i="1" s="1"/>
  <c r="AH2847" i="1" s="1"/>
  <c r="AJ2848" i="1"/>
  <c r="I2848" i="1"/>
  <c r="H2848" i="1" s="1"/>
  <c r="Y2847" i="1"/>
  <c r="J2825" i="1" l="1"/>
  <c r="T2819" i="1"/>
  <c r="AF2819" i="1" s="1"/>
  <c r="S2820" i="1"/>
  <c r="M2827" i="1"/>
  <c r="N2827" i="1" s="1"/>
  <c r="P2827" i="1"/>
  <c r="L2828" i="1"/>
  <c r="Q2827" i="1"/>
  <c r="AC2826" i="1"/>
  <c r="AE2826" i="1" s="1"/>
  <c r="G2826" i="1"/>
  <c r="F2826" i="1" s="1"/>
  <c r="J2826" i="1" s="1"/>
  <c r="AB2853" i="1"/>
  <c r="X2849" i="1"/>
  <c r="A2850" i="1"/>
  <c r="K2849" i="1"/>
  <c r="I2849" i="1"/>
  <c r="H2849" i="1" s="1"/>
  <c r="Y2848" i="1"/>
  <c r="C2849" i="1"/>
  <c r="AJ2849" i="1"/>
  <c r="Z2848" i="1"/>
  <c r="AA2848" i="1" s="1"/>
  <c r="AH2848" i="1" s="1"/>
  <c r="O2826" i="1" l="1"/>
  <c r="R2826" i="1" s="1"/>
  <c r="P2828" i="1"/>
  <c r="L2829" i="1"/>
  <c r="M2828" i="1"/>
  <c r="N2828" i="1" s="1"/>
  <c r="Q2828" i="1"/>
  <c r="AC2827" i="1"/>
  <c r="AE2827" i="1" s="1"/>
  <c r="G2827" i="1"/>
  <c r="F2827" i="1" s="1"/>
  <c r="O2827" i="1" s="1"/>
  <c r="R2827" i="1" s="1"/>
  <c r="T2820" i="1"/>
  <c r="AF2820" i="1" s="1"/>
  <c r="S2821" i="1"/>
  <c r="K2850" i="1"/>
  <c r="X2850" i="1"/>
  <c r="A2851" i="1"/>
  <c r="Z2849" i="1"/>
  <c r="AA2849" i="1" s="1"/>
  <c r="AH2849" i="1" s="1"/>
  <c r="C2850" i="1"/>
  <c r="AJ2850" i="1"/>
  <c r="Y2849" i="1"/>
  <c r="I2850" i="1"/>
  <c r="H2850" i="1" s="1"/>
  <c r="AB2854" i="1"/>
  <c r="AC2828" i="1" l="1"/>
  <c r="AE2828" i="1" s="1"/>
  <c r="G2828" i="1"/>
  <c r="F2828" i="1" s="1"/>
  <c r="J2828" i="1" s="1"/>
  <c r="J2827" i="1"/>
  <c r="T2821" i="1"/>
  <c r="AF2821" i="1" s="1"/>
  <c r="S2822" i="1"/>
  <c r="M2829" i="1"/>
  <c r="N2829" i="1" s="1"/>
  <c r="P2829" i="1"/>
  <c r="Q2829" i="1"/>
  <c r="L2830" i="1"/>
  <c r="A2852" i="1"/>
  <c r="X2851" i="1"/>
  <c r="K2851" i="1"/>
  <c r="AB2855" i="1"/>
  <c r="Y2850" i="1"/>
  <c r="C2851" i="1"/>
  <c r="AJ2851" i="1"/>
  <c r="I2851" i="1"/>
  <c r="H2851" i="1" s="1"/>
  <c r="Z2850" i="1"/>
  <c r="AA2850" i="1" s="1"/>
  <c r="AH2850" i="1" s="1"/>
  <c r="O2828" i="1" l="1"/>
  <c r="R2828" i="1" s="1"/>
  <c r="AC2829" i="1"/>
  <c r="AE2829" i="1" s="1"/>
  <c r="G2829" i="1"/>
  <c r="F2829" i="1" s="1"/>
  <c r="J2829" i="1" s="1"/>
  <c r="T2822" i="1"/>
  <c r="AF2822" i="1" s="1"/>
  <c r="S2823" i="1"/>
  <c r="M2830" i="1"/>
  <c r="N2830" i="1" s="1"/>
  <c r="P2830" i="1"/>
  <c r="Q2830" i="1"/>
  <c r="L2831" i="1"/>
  <c r="AB2856" i="1"/>
  <c r="C2852" i="1"/>
  <c r="Z2851" i="1"/>
  <c r="AA2851" i="1" s="1"/>
  <c r="AH2851" i="1" s="1"/>
  <c r="AJ2852" i="1"/>
  <c r="I2852" i="1"/>
  <c r="H2852" i="1" s="1"/>
  <c r="Y2851" i="1"/>
  <c r="A2853" i="1"/>
  <c r="X2852" i="1"/>
  <c r="K2852" i="1"/>
  <c r="O2829" i="1" l="1"/>
  <c r="R2829" i="1" s="1"/>
  <c r="AC2830" i="1"/>
  <c r="AE2830" i="1" s="1"/>
  <c r="G2830" i="1"/>
  <c r="F2830" i="1" s="1"/>
  <c r="O2830" i="1" s="1"/>
  <c r="R2830" i="1" s="1"/>
  <c r="S2824" i="1"/>
  <c r="T2823" i="1"/>
  <c r="AF2823" i="1" s="1"/>
  <c r="L2832" i="1"/>
  <c r="M2831" i="1"/>
  <c r="N2831" i="1" s="1"/>
  <c r="Z2852" i="1"/>
  <c r="AA2852" i="1" s="1"/>
  <c r="AH2852" i="1" s="1"/>
  <c r="I2853" i="1"/>
  <c r="H2853" i="1" s="1"/>
  <c r="Y2852" i="1"/>
  <c r="C2853" i="1"/>
  <c r="AJ2853" i="1"/>
  <c r="K2853" i="1"/>
  <c r="X2853" i="1"/>
  <c r="A2854" i="1"/>
  <c r="AB2857" i="1"/>
  <c r="J2830" i="1" l="1"/>
  <c r="P2831" i="1"/>
  <c r="Q2831" i="1" s="1"/>
  <c r="Q2832" i="1" s="1"/>
  <c r="G2831" i="1"/>
  <c r="F2831" i="1" s="1"/>
  <c r="J2831" i="1" s="1"/>
  <c r="AC2831" i="1"/>
  <c r="AE2831" i="1" s="1"/>
  <c r="L2833" i="1"/>
  <c r="M2832" i="1"/>
  <c r="N2832" i="1" s="1"/>
  <c r="T2824" i="1"/>
  <c r="AF2824" i="1" s="1"/>
  <c r="S2825" i="1"/>
  <c r="A2855" i="1"/>
  <c r="X2854" i="1"/>
  <c r="K2854" i="1"/>
  <c r="I2854" i="1"/>
  <c r="H2854" i="1" s="1"/>
  <c r="Y2853" i="1"/>
  <c r="C2854" i="1"/>
  <c r="AJ2854" i="1"/>
  <c r="Z2853" i="1"/>
  <c r="AA2853" i="1" s="1"/>
  <c r="AH2853" i="1" s="1"/>
  <c r="AB2858" i="1"/>
  <c r="P2832" i="1" l="1"/>
  <c r="P2833" i="1" s="1"/>
  <c r="Q2833" i="1"/>
  <c r="O2831" i="1"/>
  <c r="R2831" i="1" s="1"/>
  <c r="T2825" i="1"/>
  <c r="AF2825" i="1" s="1"/>
  <c r="S2826" i="1"/>
  <c r="G2832" i="1"/>
  <c r="F2832" i="1" s="1"/>
  <c r="J2832" i="1" s="1"/>
  <c r="AC2832" i="1"/>
  <c r="AE2832" i="1" s="1"/>
  <c r="M2833" i="1"/>
  <c r="N2833" i="1" s="1"/>
  <c r="L2834" i="1"/>
  <c r="Y2854" i="1"/>
  <c r="AJ2855" i="1"/>
  <c r="I2855" i="1"/>
  <c r="H2855" i="1" s="1"/>
  <c r="Z2854" i="1"/>
  <c r="AA2854" i="1" s="1"/>
  <c r="AH2854" i="1" s="1"/>
  <c r="C2855" i="1"/>
  <c r="AB2859" i="1"/>
  <c r="X2855" i="1"/>
  <c r="K2855" i="1"/>
  <c r="A2856" i="1"/>
  <c r="Q2834" i="1" l="1"/>
  <c r="P2834" i="1"/>
  <c r="O2832" i="1"/>
  <c r="R2832" i="1" s="1"/>
  <c r="M2834" i="1"/>
  <c r="N2834" i="1" s="1"/>
  <c r="L2835" i="1"/>
  <c r="T2826" i="1"/>
  <c r="AF2826" i="1" s="1"/>
  <c r="S2827" i="1"/>
  <c r="G2833" i="1"/>
  <c r="F2833" i="1" s="1"/>
  <c r="O2833" i="1" s="1"/>
  <c r="R2833" i="1" s="1"/>
  <c r="AC2833" i="1"/>
  <c r="AE2833" i="1" s="1"/>
  <c r="AB2860" i="1"/>
  <c r="AJ2856" i="1"/>
  <c r="Z2855" i="1"/>
  <c r="AA2855" i="1" s="1"/>
  <c r="AH2855" i="1" s="1"/>
  <c r="I2856" i="1"/>
  <c r="H2856" i="1" s="1"/>
  <c r="C2856" i="1"/>
  <c r="Y2855" i="1"/>
  <c r="X2856" i="1"/>
  <c r="A2857" i="1"/>
  <c r="K2856" i="1"/>
  <c r="J2833" i="1" l="1"/>
  <c r="T2827" i="1"/>
  <c r="AF2827" i="1" s="1"/>
  <c r="S2828" i="1"/>
  <c r="P2835" i="1"/>
  <c r="Q2835" i="1"/>
  <c r="M2835" i="1"/>
  <c r="N2835" i="1" s="1"/>
  <c r="L2836" i="1"/>
  <c r="AC2834" i="1"/>
  <c r="AE2834" i="1" s="1"/>
  <c r="G2834" i="1"/>
  <c r="F2834" i="1" s="1"/>
  <c r="J2834" i="1" s="1"/>
  <c r="Z2856" i="1"/>
  <c r="AA2856" i="1" s="1"/>
  <c r="AH2856" i="1" s="1"/>
  <c r="I2857" i="1"/>
  <c r="H2857" i="1" s="1"/>
  <c r="Y2856" i="1"/>
  <c r="C2857" i="1"/>
  <c r="AJ2857" i="1"/>
  <c r="AB2861" i="1"/>
  <c r="A2858" i="1"/>
  <c r="X2857" i="1"/>
  <c r="K2857" i="1"/>
  <c r="O2834" i="1" l="1"/>
  <c r="R2834" i="1" s="1"/>
  <c r="L2837" i="1"/>
  <c r="M2836" i="1"/>
  <c r="N2836" i="1" s="1"/>
  <c r="Q2836" i="1"/>
  <c r="P2836" i="1"/>
  <c r="AC2835" i="1"/>
  <c r="AE2835" i="1" s="1"/>
  <c r="G2835" i="1"/>
  <c r="F2835" i="1" s="1"/>
  <c r="O2835" i="1" s="1"/>
  <c r="R2835" i="1" s="1"/>
  <c r="T2828" i="1"/>
  <c r="AF2828" i="1" s="1"/>
  <c r="S2829" i="1"/>
  <c r="K2858" i="1"/>
  <c r="X2858" i="1"/>
  <c r="A2859" i="1"/>
  <c r="C2858" i="1"/>
  <c r="Y2857" i="1"/>
  <c r="AJ2858" i="1"/>
  <c r="I2858" i="1"/>
  <c r="H2858" i="1" s="1"/>
  <c r="Z2857" i="1"/>
  <c r="AA2857" i="1" s="1"/>
  <c r="AH2857" i="1" s="1"/>
  <c r="AB2862" i="1"/>
  <c r="J2835" i="1" l="1"/>
  <c r="G2836" i="1"/>
  <c r="F2836" i="1" s="1"/>
  <c r="O2836" i="1" s="1"/>
  <c r="R2836" i="1" s="1"/>
  <c r="AC2836" i="1"/>
  <c r="AE2836" i="1" s="1"/>
  <c r="T2829" i="1"/>
  <c r="AF2829" i="1" s="1"/>
  <c r="S2830" i="1"/>
  <c r="P2837" i="1"/>
  <c r="Q2837" i="1"/>
  <c r="M2837" i="1"/>
  <c r="N2837" i="1" s="1"/>
  <c r="L2838" i="1"/>
  <c r="AB2863" i="1"/>
  <c r="K2859" i="1"/>
  <c r="X2859" i="1"/>
  <c r="A2860" i="1"/>
  <c r="Z2858" i="1"/>
  <c r="C2859" i="1"/>
  <c r="Y2858" i="1"/>
  <c r="AJ2859" i="1"/>
  <c r="I2859" i="1"/>
  <c r="H2859" i="1" s="1"/>
  <c r="J2836" i="1" l="1"/>
  <c r="T2830" i="1"/>
  <c r="S2831" i="1"/>
  <c r="L2839" i="1"/>
  <c r="M2838" i="1"/>
  <c r="N2838" i="1" s="1"/>
  <c r="P2838" i="1"/>
  <c r="Q2838" i="1"/>
  <c r="G2837" i="1"/>
  <c r="F2837" i="1" s="1"/>
  <c r="O2837" i="1" s="1"/>
  <c r="R2837" i="1" s="1"/>
  <c r="AC2837" i="1"/>
  <c r="AE2837" i="1" s="1"/>
  <c r="I2860" i="1"/>
  <c r="H2860" i="1" s="1"/>
  <c r="Y2859" i="1"/>
  <c r="C2860" i="1"/>
  <c r="AJ2860" i="1"/>
  <c r="Z2859" i="1"/>
  <c r="AA2859" i="1" s="1"/>
  <c r="AH2859" i="1" s="1"/>
  <c r="AB2864" i="1"/>
  <c r="X2860" i="1"/>
  <c r="A2861" i="1"/>
  <c r="K2860" i="1"/>
  <c r="J2837" i="1" l="1"/>
  <c r="G2838" i="1"/>
  <c r="F2838" i="1" s="1"/>
  <c r="O2838" i="1" s="1"/>
  <c r="R2838" i="1" s="1"/>
  <c r="AC2838" i="1"/>
  <c r="AE2838" i="1" s="1"/>
  <c r="M2839" i="1"/>
  <c r="N2839" i="1" s="1"/>
  <c r="P2839" i="1"/>
  <c r="Q2839" i="1"/>
  <c r="L2840" i="1"/>
  <c r="S2832" i="1"/>
  <c r="T2831" i="1"/>
  <c r="AF2831" i="1" s="1"/>
  <c r="AA2830" i="1"/>
  <c r="AF2830" i="1"/>
  <c r="AB2865" i="1"/>
  <c r="K2861" i="1"/>
  <c r="X2861" i="1"/>
  <c r="A2862" i="1"/>
  <c r="Y2860" i="1"/>
  <c r="C2861" i="1"/>
  <c r="Z2860" i="1"/>
  <c r="AA2860" i="1" s="1"/>
  <c r="AH2860" i="1" s="1"/>
  <c r="AJ2861" i="1"/>
  <c r="I2861" i="1"/>
  <c r="H2861" i="1" s="1"/>
  <c r="J2838" i="1" l="1"/>
  <c r="AH2830" i="1"/>
  <c r="P2840" i="1"/>
  <c r="Q2840" i="1"/>
  <c r="L2841" i="1"/>
  <c r="M2840" i="1"/>
  <c r="N2840" i="1" s="1"/>
  <c r="G2839" i="1"/>
  <c r="F2839" i="1" s="1"/>
  <c r="O2839" i="1" s="1"/>
  <c r="R2839" i="1" s="1"/>
  <c r="AC2839" i="1"/>
  <c r="AE2839" i="1" s="1"/>
  <c r="T2832" i="1"/>
  <c r="AF2832" i="1" s="1"/>
  <c r="S2833" i="1"/>
  <c r="X2862" i="1"/>
  <c r="K2862" i="1"/>
  <c r="A2863" i="1"/>
  <c r="AB2866" i="1"/>
  <c r="AJ2862" i="1"/>
  <c r="Z2861" i="1"/>
  <c r="AA2861" i="1" s="1"/>
  <c r="AH2861" i="1" s="1"/>
  <c r="I2862" i="1"/>
  <c r="H2862" i="1" s="1"/>
  <c r="Y2861" i="1"/>
  <c r="C2862" i="1"/>
  <c r="AC2840" i="1" l="1"/>
  <c r="AE2840" i="1" s="1"/>
  <c r="G2840" i="1"/>
  <c r="F2840" i="1" s="1"/>
  <c r="J2840" i="1" s="1"/>
  <c r="J2839" i="1"/>
  <c r="P2841" i="1"/>
  <c r="Q2841" i="1"/>
  <c r="L2842" i="1"/>
  <c r="M2841" i="1"/>
  <c r="N2841" i="1" s="1"/>
  <c r="T2833" i="1"/>
  <c r="AF2833" i="1" s="1"/>
  <c r="S2834" i="1"/>
  <c r="Z2862" i="1"/>
  <c r="AA2862" i="1" s="1"/>
  <c r="AH2862" i="1" s="1"/>
  <c r="C2863" i="1"/>
  <c r="Y2862" i="1"/>
  <c r="AJ2863" i="1"/>
  <c r="I2863" i="1"/>
  <c r="H2863" i="1" s="1"/>
  <c r="X2863" i="1"/>
  <c r="K2863" i="1"/>
  <c r="A2864" i="1"/>
  <c r="AB2867" i="1"/>
  <c r="O2840" i="1" l="1"/>
  <c r="R2840" i="1" s="1"/>
  <c r="Q2842" i="1"/>
  <c r="L2843" i="1"/>
  <c r="M2842" i="1"/>
  <c r="N2842" i="1" s="1"/>
  <c r="P2842" i="1"/>
  <c r="T2834" i="1"/>
  <c r="AF2834" i="1" s="1"/>
  <c r="S2835" i="1"/>
  <c r="AC2841" i="1"/>
  <c r="AE2841" i="1" s="1"/>
  <c r="G2841" i="1"/>
  <c r="F2841" i="1" s="1"/>
  <c r="J2841" i="1" s="1"/>
  <c r="Y2863" i="1"/>
  <c r="C2864" i="1"/>
  <c r="AJ2864" i="1"/>
  <c r="Z2863" i="1"/>
  <c r="AA2863" i="1" s="1"/>
  <c r="AH2863" i="1" s="1"/>
  <c r="I2864" i="1"/>
  <c r="H2864" i="1" s="1"/>
  <c r="AB2868" i="1"/>
  <c r="X2864" i="1"/>
  <c r="K2864" i="1"/>
  <c r="A2865" i="1"/>
  <c r="O2841" i="1" l="1"/>
  <c r="R2841" i="1" s="1"/>
  <c r="S2836" i="1"/>
  <c r="T2835" i="1"/>
  <c r="AF2835" i="1" s="1"/>
  <c r="G2842" i="1"/>
  <c r="F2842" i="1" s="1"/>
  <c r="O2842" i="1" s="1"/>
  <c r="R2842" i="1" s="1"/>
  <c r="AC2842" i="1"/>
  <c r="AE2842" i="1" s="1"/>
  <c r="M2843" i="1"/>
  <c r="N2843" i="1" s="1"/>
  <c r="L2844" i="1"/>
  <c r="P2843" i="1"/>
  <c r="Q2843" i="1"/>
  <c r="AB2869" i="1"/>
  <c r="A2866" i="1"/>
  <c r="K2865" i="1"/>
  <c r="X2865" i="1"/>
  <c r="Y2864" i="1"/>
  <c r="AJ2865" i="1"/>
  <c r="I2865" i="1"/>
  <c r="H2865" i="1" s="1"/>
  <c r="Z2864" i="1"/>
  <c r="AA2864" i="1" s="1"/>
  <c r="AH2864" i="1" s="1"/>
  <c r="C2865" i="1"/>
  <c r="J2842" i="1" l="1"/>
  <c r="P2844" i="1"/>
  <c r="Q2844" i="1"/>
  <c r="L2845" i="1"/>
  <c r="M2844" i="1"/>
  <c r="N2844" i="1" s="1"/>
  <c r="AC2843" i="1"/>
  <c r="AE2843" i="1" s="1"/>
  <c r="G2843" i="1"/>
  <c r="F2843" i="1" s="1"/>
  <c r="J2843" i="1" s="1"/>
  <c r="S2837" i="1"/>
  <c r="T2836" i="1"/>
  <c r="AF2836" i="1" s="1"/>
  <c r="AB2870" i="1"/>
  <c r="K2866" i="1"/>
  <c r="X2866" i="1"/>
  <c r="A2867" i="1"/>
  <c r="AJ2866" i="1"/>
  <c r="Z2865" i="1"/>
  <c r="AA2865" i="1" s="1"/>
  <c r="AH2865" i="1" s="1"/>
  <c r="I2866" i="1"/>
  <c r="H2866" i="1" s="1"/>
  <c r="Y2865" i="1"/>
  <c r="C2866" i="1"/>
  <c r="G2844" i="1" l="1"/>
  <c r="F2844" i="1" s="1"/>
  <c r="O2844" i="1" s="1"/>
  <c r="R2844" i="1" s="1"/>
  <c r="AC2844" i="1"/>
  <c r="AE2844" i="1" s="1"/>
  <c r="O2843" i="1"/>
  <c r="R2843" i="1" s="1"/>
  <c r="M2845" i="1"/>
  <c r="N2845" i="1" s="1"/>
  <c r="Q2845" i="1"/>
  <c r="L2846" i="1"/>
  <c r="P2845" i="1"/>
  <c r="T2837" i="1"/>
  <c r="AF2837" i="1" s="1"/>
  <c r="S2838" i="1"/>
  <c r="A2868" i="1"/>
  <c r="K2867" i="1"/>
  <c r="X2867" i="1"/>
  <c r="AB2871" i="1"/>
  <c r="Z2866" i="1"/>
  <c r="AA2866" i="1" s="1"/>
  <c r="AH2866" i="1" s="1"/>
  <c r="C2867" i="1"/>
  <c r="AJ2867" i="1"/>
  <c r="Y2866" i="1"/>
  <c r="I2867" i="1"/>
  <c r="H2867" i="1" s="1"/>
  <c r="J2844" i="1" l="1"/>
  <c r="Q2846" i="1"/>
  <c r="P2846" i="1"/>
  <c r="M2846" i="1"/>
  <c r="N2846" i="1" s="1"/>
  <c r="L2847" i="1"/>
  <c r="AC2845" i="1"/>
  <c r="AE2845" i="1" s="1"/>
  <c r="G2845" i="1"/>
  <c r="F2845" i="1" s="1"/>
  <c r="O2845" i="1" s="1"/>
  <c r="R2845" i="1" s="1"/>
  <c r="T2838" i="1"/>
  <c r="AF2838" i="1" s="1"/>
  <c r="S2839" i="1"/>
  <c r="K2868" i="1"/>
  <c r="X2868" i="1"/>
  <c r="A2869" i="1"/>
  <c r="I2868" i="1"/>
  <c r="H2868" i="1" s="1"/>
  <c r="Y2867" i="1"/>
  <c r="C2868" i="1"/>
  <c r="AJ2868" i="1"/>
  <c r="Z2867" i="1"/>
  <c r="AA2867" i="1" s="1"/>
  <c r="AH2867" i="1" s="1"/>
  <c r="AB2872" i="1"/>
  <c r="M2847" i="1" l="1"/>
  <c r="N2847" i="1" s="1"/>
  <c r="L2848" i="1"/>
  <c r="P2847" i="1"/>
  <c r="Q2847" i="1"/>
  <c r="G2846" i="1"/>
  <c r="F2846" i="1" s="1"/>
  <c r="J2846" i="1" s="1"/>
  <c r="AC2846" i="1"/>
  <c r="AE2846" i="1" s="1"/>
  <c r="J2845" i="1"/>
  <c r="T2839" i="1"/>
  <c r="AF2839" i="1" s="1"/>
  <c r="S2840" i="1"/>
  <c r="A2870" i="1"/>
  <c r="K2869" i="1"/>
  <c r="X2869" i="1"/>
  <c r="Y2868" i="1"/>
  <c r="AJ2869" i="1"/>
  <c r="I2869" i="1"/>
  <c r="H2869" i="1" s="1"/>
  <c r="Z2868" i="1"/>
  <c r="AA2868" i="1" s="1"/>
  <c r="AH2868" i="1" s="1"/>
  <c r="C2869" i="1"/>
  <c r="AB2873" i="1"/>
  <c r="O2846" i="1" l="1"/>
  <c r="R2846" i="1" s="1"/>
  <c r="S2841" i="1"/>
  <c r="T2840" i="1"/>
  <c r="AF2840" i="1" s="1"/>
  <c r="M2848" i="1"/>
  <c r="N2848" i="1" s="1"/>
  <c r="P2848" i="1"/>
  <c r="Q2848" i="1"/>
  <c r="L2849" i="1"/>
  <c r="AC2847" i="1"/>
  <c r="AE2847" i="1" s="1"/>
  <c r="G2847" i="1"/>
  <c r="F2847" i="1" s="1"/>
  <c r="O2847" i="1" s="1"/>
  <c r="R2847" i="1" s="1"/>
  <c r="A2871" i="1"/>
  <c r="X2870" i="1"/>
  <c r="K2870" i="1"/>
  <c r="C2870" i="1"/>
  <c r="Z2869" i="1"/>
  <c r="AA2869" i="1" s="1"/>
  <c r="AH2869" i="1" s="1"/>
  <c r="AJ2870" i="1"/>
  <c r="I2870" i="1"/>
  <c r="H2870" i="1" s="1"/>
  <c r="Y2869" i="1"/>
  <c r="AB2874" i="1"/>
  <c r="J2847" i="1" l="1"/>
  <c r="P2849" i="1"/>
  <c r="Q2849" i="1"/>
  <c r="L2850" i="1"/>
  <c r="M2849" i="1"/>
  <c r="N2849" i="1" s="1"/>
  <c r="AC2848" i="1"/>
  <c r="AE2848" i="1" s="1"/>
  <c r="G2848" i="1"/>
  <c r="F2848" i="1" s="1"/>
  <c r="J2848" i="1" s="1"/>
  <c r="S2842" i="1"/>
  <c r="T2841" i="1"/>
  <c r="AF2841" i="1" s="1"/>
  <c r="X2871" i="1"/>
  <c r="K2871" i="1"/>
  <c r="A2872" i="1"/>
  <c r="AB2875" i="1"/>
  <c r="Z2870" i="1"/>
  <c r="AA2870" i="1" s="1"/>
  <c r="AH2870" i="1" s="1"/>
  <c r="C2871" i="1"/>
  <c r="Y2870" i="1"/>
  <c r="AJ2871" i="1"/>
  <c r="I2871" i="1"/>
  <c r="H2871" i="1" s="1"/>
  <c r="AC2849" i="1" l="1"/>
  <c r="AE2849" i="1" s="1"/>
  <c r="G2849" i="1"/>
  <c r="F2849" i="1" s="1"/>
  <c r="J2849" i="1" s="1"/>
  <c r="O2848" i="1"/>
  <c r="R2848" i="1" s="1"/>
  <c r="P2850" i="1"/>
  <c r="Q2850" i="1"/>
  <c r="L2851" i="1"/>
  <c r="M2850" i="1"/>
  <c r="N2850" i="1" s="1"/>
  <c r="S2843" i="1"/>
  <c r="T2842" i="1"/>
  <c r="AF2842" i="1" s="1"/>
  <c r="I2872" i="1"/>
  <c r="H2872" i="1" s="1"/>
  <c r="Y2871" i="1"/>
  <c r="C2872" i="1"/>
  <c r="AJ2872" i="1"/>
  <c r="Z2871" i="1"/>
  <c r="AA2871" i="1" s="1"/>
  <c r="AH2871" i="1" s="1"/>
  <c r="X2872" i="1"/>
  <c r="K2872" i="1"/>
  <c r="A2873" i="1"/>
  <c r="AB2876" i="1"/>
  <c r="O2849" i="1" l="1"/>
  <c r="R2849" i="1" s="1"/>
  <c r="P2851" i="1"/>
  <c r="Q2851" i="1"/>
  <c r="M2851" i="1"/>
  <c r="N2851" i="1" s="1"/>
  <c r="L2852" i="1"/>
  <c r="S2844" i="1"/>
  <c r="T2843" i="1"/>
  <c r="AF2843" i="1" s="1"/>
  <c r="AC2850" i="1"/>
  <c r="AE2850" i="1" s="1"/>
  <c r="G2850" i="1"/>
  <c r="F2850" i="1" s="1"/>
  <c r="O2850" i="1" s="1"/>
  <c r="R2850" i="1" s="1"/>
  <c r="Y2872" i="1"/>
  <c r="C2873" i="1"/>
  <c r="AJ2873" i="1"/>
  <c r="Z2872" i="1"/>
  <c r="AA2872" i="1" s="1"/>
  <c r="AH2872" i="1" s="1"/>
  <c r="I2873" i="1"/>
  <c r="H2873" i="1" s="1"/>
  <c r="AB2877" i="1"/>
  <c r="K2873" i="1"/>
  <c r="A2874" i="1"/>
  <c r="X2873" i="1"/>
  <c r="J2850" i="1" l="1"/>
  <c r="T2844" i="1"/>
  <c r="AF2844" i="1" s="1"/>
  <c r="S2845" i="1"/>
  <c r="M2852" i="1"/>
  <c r="N2852" i="1" s="1"/>
  <c r="P2852" i="1"/>
  <c r="Q2852" i="1"/>
  <c r="L2853" i="1"/>
  <c r="G2851" i="1"/>
  <c r="F2851" i="1" s="1"/>
  <c r="O2851" i="1" s="1"/>
  <c r="R2851" i="1" s="1"/>
  <c r="AC2851" i="1"/>
  <c r="AE2851" i="1" s="1"/>
  <c r="I2874" i="1"/>
  <c r="H2874" i="1" s="1"/>
  <c r="Z2873" i="1"/>
  <c r="AA2873" i="1" s="1"/>
  <c r="AH2873" i="1" s="1"/>
  <c r="C2874" i="1"/>
  <c r="AJ2874" i="1"/>
  <c r="Y2873" i="1"/>
  <c r="K2874" i="1"/>
  <c r="X2874" i="1"/>
  <c r="A2875" i="1"/>
  <c r="AB2878" i="1"/>
  <c r="J2851" i="1" l="1"/>
  <c r="L2854" i="1"/>
  <c r="Q2853" i="1"/>
  <c r="M2853" i="1"/>
  <c r="N2853" i="1" s="1"/>
  <c r="P2853" i="1"/>
  <c r="G2852" i="1"/>
  <c r="F2852" i="1" s="1"/>
  <c r="O2852" i="1" s="1"/>
  <c r="R2852" i="1" s="1"/>
  <c r="AC2852" i="1"/>
  <c r="AE2852" i="1" s="1"/>
  <c r="T2845" i="1"/>
  <c r="AF2845" i="1" s="1"/>
  <c r="S2846" i="1"/>
  <c r="Z2874" i="1"/>
  <c r="AA2874" i="1" s="1"/>
  <c r="AH2874" i="1" s="1"/>
  <c r="I2875" i="1"/>
  <c r="H2875" i="1" s="1"/>
  <c r="Y2874" i="1"/>
  <c r="C2875" i="1"/>
  <c r="AJ2875" i="1"/>
  <c r="AB2879" i="1"/>
  <c r="X2875" i="1"/>
  <c r="A2876" i="1"/>
  <c r="K2875" i="1"/>
  <c r="AC2853" i="1" l="1"/>
  <c r="AE2853" i="1" s="1"/>
  <c r="G2853" i="1"/>
  <c r="F2853" i="1" s="1"/>
  <c r="O2853" i="1" s="1"/>
  <c r="R2853" i="1" s="1"/>
  <c r="J2852" i="1"/>
  <c r="T2846" i="1"/>
  <c r="AF2846" i="1" s="1"/>
  <c r="S2847" i="1"/>
  <c r="P2854" i="1"/>
  <c r="M2854" i="1"/>
  <c r="N2854" i="1" s="1"/>
  <c r="Q2854" i="1"/>
  <c r="L2855" i="1"/>
  <c r="A2877" i="1"/>
  <c r="X2876" i="1"/>
  <c r="K2876" i="1"/>
  <c r="AB2880" i="1"/>
  <c r="Y2875" i="1"/>
  <c r="C2876" i="1"/>
  <c r="AJ2876" i="1"/>
  <c r="Z2875" i="1"/>
  <c r="AA2875" i="1" s="1"/>
  <c r="AH2875" i="1" s="1"/>
  <c r="I2876" i="1"/>
  <c r="H2876" i="1" s="1"/>
  <c r="J2853" i="1" l="1"/>
  <c r="T2847" i="1"/>
  <c r="AF2847" i="1" s="1"/>
  <c r="S2848" i="1"/>
  <c r="Q2855" i="1"/>
  <c r="L2856" i="1"/>
  <c r="P2855" i="1"/>
  <c r="M2855" i="1"/>
  <c r="N2855" i="1" s="1"/>
  <c r="AC2854" i="1"/>
  <c r="AE2854" i="1" s="1"/>
  <c r="G2854" i="1"/>
  <c r="F2854" i="1" s="1"/>
  <c r="O2854" i="1" s="1"/>
  <c r="R2854" i="1" s="1"/>
  <c r="Z2876" i="1"/>
  <c r="AA2876" i="1" s="1"/>
  <c r="AH2876" i="1" s="1"/>
  <c r="C2877" i="1"/>
  <c r="Y2876" i="1"/>
  <c r="AJ2877" i="1"/>
  <c r="I2877" i="1"/>
  <c r="H2877" i="1" s="1"/>
  <c r="X2877" i="1"/>
  <c r="K2877" i="1"/>
  <c r="A2878" i="1"/>
  <c r="AB2881" i="1"/>
  <c r="J2854" i="1" l="1"/>
  <c r="G2855" i="1"/>
  <c r="F2855" i="1" s="1"/>
  <c r="J2855" i="1" s="1"/>
  <c r="AC2855" i="1"/>
  <c r="AE2855" i="1" s="1"/>
  <c r="L2857" i="1"/>
  <c r="M2856" i="1"/>
  <c r="N2856" i="1" s="1"/>
  <c r="P2856" i="1"/>
  <c r="Q2856" i="1"/>
  <c r="T2848" i="1"/>
  <c r="AF2848" i="1" s="1"/>
  <c r="S2849" i="1"/>
  <c r="AB2882" i="1"/>
  <c r="X2878" i="1"/>
  <c r="A2879" i="1"/>
  <c r="K2878" i="1"/>
  <c r="Y2877" i="1"/>
  <c r="C2878" i="1"/>
  <c r="AJ2878" i="1"/>
  <c r="Z2877" i="1"/>
  <c r="AA2877" i="1" s="1"/>
  <c r="AH2877" i="1" s="1"/>
  <c r="I2878" i="1"/>
  <c r="H2878" i="1" s="1"/>
  <c r="O2855" i="1" l="1"/>
  <c r="R2855" i="1" s="1"/>
  <c r="G2856" i="1"/>
  <c r="F2856" i="1" s="1"/>
  <c r="J2856" i="1" s="1"/>
  <c r="AC2856" i="1"/>
  <c r="AE2856" i="1" s="1"/>
  <c r="M2857" i="1"/>
  <c r="N2857" i="1" s="1"/>
  <c r="P2857" i="1"/>
  <c r="Q2857" i="1"/>
  <c r="L2858" i="1"/>
  <c r="T2849" i="1"/>
  <c r="AF2849" i="1" s="1"/>
  <c r="S2850" i="1"/>
  <c r="K2879" i="1"/>
  <c r="X2879" i="1"/>
  <c r="A2880" i="1"/>
  <c r="AB2883" i="1"/>
  <c r="Z2878" i="1"/>
  <c r="AA2878" i="1" s="1"/>
  <c r="AH2878" i="1" s="1"/>
  <c r="I2879" i="1"/>
  <c r="H2879" i="1" s="1"/>
  <c r="Y2878" i="1"/>
  <c r="C2879" i="1"/>
  <c r="AJ2879" i="1"/>
  <c r="O2856" i="1" l="1"/>
  <c r="R2856" i="1" s="1"/>
  <c r="P2858" i="1"/>
  <c r="Q2858" i="1"/>
  <c r="L2859" i="1"/>
  <c r="M2858" i="1"/>
  <c r="N2858" i="1" s="1"/>
  <c r="AC2857" i="1"/>
  <c r="AE2857" i="1" s="1"/>
  <c r="G2857" i="1"/>
  <c r="F2857" i="1" s="1"/>
  <c r="J2857" i="1" s="1"/>
  <c r="T2850" i="1"/>
  <c r="AF2850" i="1" s="1"/>
  <c r="S2851" i="1"/>
  <c r="AB2884" i="1"/>
  <c r="Y2879" i="1"/>
  <c r="C2880" i="1"/>
  <c r="Z2879" i="1"/>
  <c r="AA2879" i="1" s="1"/>
  <c r="AH2879" i="1" s="1"/>
  <c r="AJ2880" i="1"/>
  <c r="I2880" i="1"/>
  <c r="H2880" i="1" s="1"/>
  <c r="A2881" i="1"/>
  <c r="X2880" i="1"/>
  <c r="K2880" i="1"/>
  <c r="AC2858" i="1" l="1"/>
  <c r="AE2858" i="1" s="1"/>
  <c r="G2858" i="1"/>
  <c r="F2858" i="1" s="1"/>
  <c r="J2858" i="1" s="1"/>
  <c r="O2857" i="1"/>
  <c r="R2857" i="1" s="1"/>
  <c r="M2859" i="1"/>
  <c r="N2859" i="1" s="1"/>
  <c r="L2860" i="1"/>
  <c r="S2852" i="1"/>
  <c r="T2851" i="1"/>
  <c r="AF2851" i="1" s="1"/>
  <c r="AB2885" i="1"/>
  <c r="C2881" i="1"/>
  <c r="Z2880" i="1"/>
  <c r="AA2880" i="1" s="1"/>
  <c r="AH2880" i="1" s="1"/>
  <c r="AJ2881" i="1"/>
  <c r="I2881" i="1"/>
  <c r="H2881" i="1" s="1"/>
  <c r="Y2880" i="1"/>
  <c r="K2881" i="1"/>
  <c r="X2881" i="1"/>
  <c r="A2882" i="1"/>
  <c r="O2858" i="1" l="1"/>
  <c r="R2858" i="1" s="1"/>
  <c r="T2852" i="1"/>
  <c r="AF2852" i="1" s="1"/>
  <c r="S2853" i="1"/>
  <c r="M2860" i="1"/>
  <c r="N2860" i="1" s="1"/>
  <c r="L2861" i="1"/>
  <c r="AC2859" i="1"/>
  <c r="AE2859" i="1" s="1"/>
  <c r="G2859" i="1"/>
  <c r="F2859" i="1" s="1"/>
  <c r="O2859" i="1" s="1"/>
  <c r="AB2886" i="1"/>
  <c r="C2882" i="1"/>
  <c r="Y2881" i="1"/>
  <c r="AJ2882" i="1"/>
  <c r="I2882" i="1"/>
  <c r="H2882" i="1" s="1"/>
  <c r="Z2881" i="1"/>
  <c r="AA2881" i="1" s="1"/>
  <c r="AH2881" i="1" s="1"/>
  <c r="A2883" i="1"/>
  <c r="X2882" i="1"/>
  <c r="K2882" i="1"/>
  <c r="P2859" i="1" l="1"/>
  <c r="Q2859" i="1" s="1"/>
  <c r="Q2860" i="1" s="1"/>
  <c r="Q2861" i="1" s="1"/>
  <c r="J2859" i="1"/>
  <c r="M2861" i="1"/>
  <c r="N2861" i="1" s="1"/>
  <c r="L2862" i="1"/>
  <c r="AC2860" i="1"/>
  <c r="AE2860" i="1" s="1"/>
  <c r="G2860" i="1"/>
  <c r="F2860" i="1" s="1"/>
  <c r="J2860" i="1" s="1"/>
  <c r="T2853" i="1"/>
  <c r="AF2853" i="1" s="1"/>
  <c r="S2854" i="1"/>
  <c r="C2883" i="1"/>
  <c r="Z2882" i="1"/>
  <c r="AA2882" i="1" s="1"/>
  <c r="AH2882" i="1" s="1"/>
  <c r="AJ2883" i="1"/>
  <c r="I2883" i="1"/>
  <c r="H2883" i="1" s="1"/>
  <c r="Y2882" i="1"/>
  <c r="A2884" i="1"/>
  <c r="X2883" i="1"/>
  <c r="K2883" i="1"/>
  <c r="AB2887" i="1"/>
  <c r="Q2862" i="1" l="1"/>
  <c r="R2859" i="1"/>
  <c r="P2860" i="1"/>
  <c r="P2861" i="1" s="1"/>
  <c r="P2862" i="1" s="1"/>
  <c r="O2860" i="1"/>
  <c r="R2860" i="1" s="1"/>
  <c r="M2862" i="1"/>
  <c r="N2862" i="1" s="1"/>
  <c r="L2863" i="1"/>
  <c r="G2861" i="1"/>
  <c r="F2861" i="1" s="1"/>
  <c r="O2861" i="1" s="1"/>
  <c r="R2861" i="1" s="1"/>
  <c r="AC2861" i="1"/>
  <c r="AE2861" i="1" s="1"/>
  <c r="T2854" i="1"/>
  <c r="AF2854" i="1" s="1"/>
  <c r="S2855" i="1"/>
  <c r="AB2888" i="1"/>
  <c r="C2884" i="1"/>
  <c r="Y2883" i="1"/>
  <c r="AJ2884" i="1"/>
  <c r="I2884" i="1"/>
  <c r="H2884" i="1" s="1"/>
  <c r="Z2883" i="1"/>
  <c r="AA2883" i="1" s="1"/>
  <c r="AH2883" i="1" s="1"/>
  <c r="X2884" i="1"/>
  <c r="A2885" i="1"/>
  <c r="K2884" i="1"/>
  <c r="J2861" i="1" l="1"/>
  <c r="Q2863" i="1"/>
  <c r="L2864" i="1"/>
  <c r="M2863" i="1"/>
  <c r="N2863" i="1" s="1"/>
  <c r="AC2862" i="1"/>
  <c r="AE2862" i="1" s="1"/>
  <c r="G2862" i="1"/>
  <c r="F2862" i="1" s="1"/>
  <c r="J2862" i="1" s="1"/>
  <c r="S2856" i="1"/>
  <c r="T2855" i="1"/>
  <c r="AF2855" i="1" s="1"/>
  <c r="P2863" i="1"/>
  <c r="AB2889" i="1"/>
  <c r="A2886" i="1"/>
  <c r="X2885" i="1"/>
  <c r="K2885" i="1"/>
  <c r="I2885" i="1"/>
  <c r="H2885" i="1" s="1"/>
  <c r="Z2884" i="1"/>
  <c r="AA2884" i="1" s="1"/>
  <c r="AH2884" i="1" s="1"/>
  <c r="C2885" i="1"/>
  <c r="AJ2885" i="1"/>
  <c r="Y2884" i="1"/>
  <c r="S2857" i="1" l="1"/>
  <c r="T2856" i="1"/>
  <c r="AF2856" i="1" s="1"/>
  <c r="AC2863" i="1"/>
  <c r="AE2863" i="1" s="1"/>
  <c r="G2863" i="1"/>
  <c r="F2863" i="1" s="1"/>
  <c r="J2863" i="1" s="1"/>
  <c r="O2862" i="1"/>
  <c r="R2862" i="1" s="1"/>
  <c r="Q2864" i="1"/>
  <c r="L2865" i="1"/>
  <c r="M2864" i="1"/>
  <c r="N2864" i="1" s="1"/>
  <c r="P2864" i="1"/>
  <c r="X2886" i="1"/>
  <c r="K2886" i="1"/>
  <c r="A2887" i="1"/>
  <c r="AB2890" i="1"/>
  <c r="Y2885" i="1"/>
  <c r="C2886" i="1"/>
  <c r="AJ2886" i="1"/>
  <c r="Z2885" i="1"/>
  <c r="AA2885" i="1" s="1"/>
  <c r="AH2885" i="1" s="1"/>
  <c r="I2886" i="1"/>
  <c r="H2886" i="1" s="1"/>
  <c r="O2863" i="1" l="1"/>
  <c r="R2863" i="1" s="1"/>
  <c r="AC2864" i="1"/>
  <c r="AE2864" i="1" s="1"/>
  <c r="G2864" i="1"/>
  <c r="F2864" i="1" s="1"/>
  <c r="J2864" i="1" s="1"/>
  <c r="P2865" i="1"/>
  <c r="Q2865" i="1"/>
  <c r="L2866" i="1"/>
  <c r="M2865" i="1"/>
  <c r="N2865" i="1" s="1"/>
  <c r="T2857" i="1"/>
  <c r="AF2857" i="1" s="1"/>
  <c r="S2858" i="1"/>
  <c r="X2887" i="1"/>
  <c r="K2887" i="1"/>
  <c r="A2888" i="1"/>
  <c r="AB2891" i="1"/>
  <c r="Z2886" i="1"/>
  <c r="AA2886" i="1" s="1"/>
  <c r="AH2886" i="1" s="1"/>
  <c r="C2887" i="1"/>
  <c r="Y2886" i="1"/>
  <c r="AJ2887" i="1"/>
  <c r="I2887" i="1"/>
  <c r="H2887" i="1" s="1"/>
  <c r="O2864" i="1" l="1"/>
  <c r="R2864" i="1" s="1"/>
  <c r="AC2865" i="1"/>
  <c r="AE2865" i="1" s="1"/>
  <c r="G2865" i="1"/>
  <c r="F2865" i="1" s="1"/>
  <c r="J2865" i="1" s="1"/>
  <c r="M2866" i="1"/>
  <c r="N2866" i="1" s="1"/>
  <c r="P2866" i="1"/>
  <c r="Q2866" i="1"/>
  <c r="L2867" i="1"/>
  <c r="T2858" i="1"/>
  <c r="S2859" i="1"/>
  <c r="X2888" i="1"/>
  <c r="K2888" i="1"/>
  <c r="A2889" i="1"/>
  <c r="Y2887" i="1"/>
  <c r="AJ2888" i="1"/>
  <c r="I2888" i="1"/>
  <c r="H2888" i="1" s="1"/>
  <c r="Z2887" i="1"/>
  <c r="AA2887" i="1" s="1"/>
  <c r="AH2887" i="1" s="1"/>
  <c r="C2888" i="1"/>
  <c r="AB2892" i="1"/>
  <c r="O2865" i="1" l="1"/>
  <c r="R2865" i="1" s="1"/>
  <c r="L2868" i="1"/>
  <c r="P2867" i="1"/>
  <c r="Q2867" i="1"/>
  <c r="M2867" i="1"/>
  <c r="N2867" i="1" s="1"/>
  <c r="AC2866" i="1"/>
  <c r="AE2866" i="1" s="1"/>
  <c r="G2866" i="1"/>
  <c r="F2866" i="1" s="1"/>
  <c r="J2866" i="1" s="1"/>
  <c r="T2859" i="1"/>
  <c r="AF2859" i="1" s="1"/>
  <c r="S2860" i="1"/>
  <c r="AA2858" i="1"/>
  <c r="AF2858" i="1"/>
  <c r="Z2888" i="1"/>
  <c r="AA2888" i="1" s="1"/>
  <c r="AH2888" i="1" s="1"/>
  <c r="C2889" i="1"/>
  <c r="Y2888" i="1"/>
  <c r="AJ2889" i="1"/>
  <c r="I2889" i="1"/>
  <c r="H2889" i="1" s="1"/>
  <c r="A2890" i="1"/>
  <c r="K2889" i="1"/>
  <c r="X2889" i="1"/>
  <c r="AB2893" i="1"/>
  <c r="O2866" i="1" l="1"/>
  <c r="R2866" i="1" s="1"/>
  <c r="AC2867" i="1"/>
  <c r="AE2867" i="1" s="1"/>
  <c r="G2867" i="1"/>
  <c r="F2867" i="1" s="1"/>
  <c r="J2867" i="1" s="1"/>
  <c r="AH2858" i="1"/>
  <c r="T2860" i="1"/>
  <c r="AF2860" i="1" s="1"/>
  <c r="S2861" i="1"/>
  <c r="M2868" i="1"/>
  <c r="N2868" i="1" s="1"/>
  <c r="L2869" i="1"/>
  <c r="P2868" i="1"/>
  <c r="Q2868" i="1"/>
  <c r="AB2894" i="1"/>
  <c r="A2891" i="1"/>
  <c r="X2890" i="1"/>
  <c r="K2890" i="1"/>
  <c r="C2890" i="1"/>
  <c r="AJ2890" i="1"/>
  <c r="Z2889" i="1"/>
  <c r="I2890" i="1"/>
  <c r="H2890" i="1" s="1"/>
  <c r="Y2889" i="1"/>
  <c r="O2867" i="1" l="1"/>
  <c r="R2867" i="1" s="1"/>
  <c r="G2868" i="1"/>
  <c r="F2868" i="1" s="1"/>
  <c r="J2868" i="1" s="1"/>
  <c r="AC2868" i="1"/>
  <c r="AE2868" i="1" s="1"/>
  <c r="T2861" i="1"/>
  <c r="AF2861" i="1" s="1"/>
  <c r="S2862" i="1"/>
  <c r="M2869" i="1"/>
  <c r="N2869" i="1" s="1"/>
  <c r="P2869" i="1"/>
  <c r="L2870" i="1"/>
  <c r="Q2869" i="1"/>
  <c r="A2892" i="1"/>
  <c r="X2891" i="1"/>
  <c r="K2891" i="1"/>
  <c r="AB2895" i="1"/>
  <c r="AJ2891" i="1"/>
  <c r="Y2890" i="1"/>
  <c r="I2891" i="1"/>
  <c r="H2891" i="1" s="1"/>
  <c r="C2891" i="1"/>
  <c r="Z2890" i="1"/>
  <c r="AA2890" i="1" s="1"/>
  <c r="AH2890" i="1" s="1"/>
  <c r="O2868" i="1" l="1"/>
  <c r="R2868" i="1" s="1"/>
  <c r="AC2869" i="1"/>
  <c r="AE2869" i="1" s="1"/>
  <c r="G2869" i="1"/>
  <c r="F2869" i="1" s="1"/>
  <c r="O2869" i="1" s="1"/>
  <c r="R2869" i="1" s="1"/>
  <c r="T2862" i="1"/>
  <c r="AF2862" i="1" s="1"/>
  <c r="S2863" i="1"/>
  <c r="P2870" i="1"/>
  <c r="Q2870" i="1"/>
  <c r="L2871" i="1"/>
  <c r="M2870" i="1"/>
  <c r="N2870" i="1" s="1"/>
  <c r="X2892" i="1"/>
  <c r="K2892" i="1"/>
  <c r="A2893" i="1"/>
  <c r="I2892" i="1"/>
  <c r="H2892" i="1" s="1"/>
  <c r="Z2891" i="1"/>
  <c r="AA2891" i="1" s="1"/>
  <c r="AH2891" i="1" s="1"/>
  <c r="C2892" i="1"/>
  <c r="AJ2892" i="1"/>
  <c r="Y2891" i="1"/>
  <c r="AB2896" i="1"/>
  <c r="J2869" i="1" l="1"/>
  <c r="T2863" i="1"/>
  <c r="AF2863" i="1" s="1"/>
  <c r="S2864" i="1"/>
  <c r="AC2870" i="1"/>
  <c r="AE2870" i="1" s="1"/>
  <c r="G2870" i="1"/>
  <c r="F2870" i="1" s="1"/>
  <c r="O2870" i="1" s="1"/>
  <c r="R2870" i="1" s="1"/>
  <c r="M2871" i="1"/>
  <c r="N2871" i="1" s="1"/>
  <c r="Q2871" i="1"/>
  <c r="L2872" i="1"/>
  <c r="P2871" i="1"/>
  <c r="A2894" i="1"/>
  <c r="K2893" i="1"/>
  <c r="X2893" i="1"/>
  <c r="AB2897" i="1"/>
  <c r="I2893" i="1"/>
  <c r="H2893" i="1" s="1"/>
  <c r="Y2892" i="1"/>
  <c r="C2893" i="1"/>
  <c r="Z2892" i="1"/>
  <c r="AA2892" i="1" s="1"/>
  <c r="AH2892" i="1" s="1"/>
  <c r="AJ2893" i="1"/>
  <c r="J2870" i="1" l="1"/>
  <c r="AC2871" i="1"/>
  <c r="AE2871" i="1" s="1"/>
  <c r="G2871" i="1"/>
  <c r="F2871" i="1" s="1"/>
  <c r="J2871" i="1" s="1"/>
  <c r="S2865" i="1"/>
  <c r="T2864" i="1"/>
  <c r="AF2864" i="1" s="1"/>
  <c r="L2873" i="1"/>
  <c r="M2872" i="1"/>
  <c r="N2872" i="1" s="1"/>
  <c r="Q2872" i="1"/>
  <c r="P2872" i="1"/>
  <c r="X2894" i="1"/>
  <c r="K2894" i="1"/>
  <c r="A2895" i="1"/>
  <c r="AB2898" i="1"/>
  <c r="I2894" i="1"/>
  <c r="H2894" i="1" s="1"/>
  <c r="Z2893" i="1"/>
  <c r="AA2893" i="1" s="1"/>
  <c r="AH2893" i="1" s="1"/>
  <c r="C2894" i="1"/>
  <c r="Y2893" i="1"/>
  <c r="AJ2894" i="1"/>
  <c r="O2871" i="1" l="1"/>
  <c r="R2871" i="1" s="1"/>
  <c r="G2872" i="1"/>
  <c r="F2872" i="1" s="1"/>
  <c r="O2872" i="1" s="1"/>
  <c r="R2872" i="1" s="1"/>
  <c r="AC2872" i="1"/>
  <c r="AE2872" i="1" s="1"/>
  <c r="L2874" i="1"/>
  <c r="M2873" i="1"/>
  <c r="N2873" i="1" s="1"/>
  <c r="P2873" i="1"/>
  <c r="Q2873" i="1"/>
  <c r="S2866" i="1"/>
  <c r="T2865" i="1"/>
  <c r="AF2865" i="1" s="1"/>
  <c r="AJ2895" i="1"/>
  <c r="Y2894" i="1"/>
  <c r="I2895" i="1"/>
  <c r="H2895" i="1" s="1"/>
  <c r="Z2894" i="1"/>
  <c r="AA2894" i="1" s="1"/>
  <c r="AH2894" i="1" s="1"/>
  <c r="C2895" i="1"/>
  <c r="AB2899" i="1"/>
  <c r="A2896" i="1"/>
  <c r="K2895" i="1"/>
  <c r="X2895" i="1"/>
  <c r="J2872" i="1" l="1"/>
  <c r="AC2873" i="1"/>
  <c r="AE2873" i="1" s="1"/>
  <c r="G2873" i="1"/>
  <c r="F2873" i="1" s="1"/>
  <c r="J2873" i="1" s="1"/>
  <c r="P2874" i="1"/>
  <c r="L2875" i="1"/>
  <c r="M2874" i="1"/>
  <c r="N2874" i="1" s="1"/>
  <c r="Q2874" i="1"/>
  <c r="T2866" i="1"/>
  <c r="AF2866" i="1" s="1"/>
  <c r="S2867" i="1"/>
  <c r="C2896" i="1"/>
  <c r="Z2895" i="1"/>
  <c r="AA2895" i="1" s="1"/>
  <c r="AH2895" i="1" s="1"/>
  <c r="AJ2896" i="1"/>
  <c r="I2896" i="1"/>
  <c r="H2896" i="1" s="1"/>
  <c r="Y2895" i="1"/>
  <c r="A2897" i="1"/>
  <c r="X2896" i="1"/>
  <c r="K2896" i="1"/>
  <c r="AB2900" i="1"/>
  <c r="O2873" i="1" l="1"/>
  <c r="R2873" i="1" s="1"/>
  <c r="AC2874" i="1"/>
  <c r="AE2874" i="1" s="1"/>
  <c r="G2874" i="1"/>
  <c r="F2874" i="1" s="1"/>
  <c r="O2874" i="1" s="1"/>
  <c r="R2874" i="1" s="1"/>
  <c r="Q2875" i="1"/>
  <c r="L2876" i="1"/>
  <c r="P2875" i="1"/>
  <c r="M2875" i="1"/>
  <c r="N2875" i="1" s="1"/>
  <c r="T2867" i="1"/>
  <c r="AF2867" i="1" s="1"/>
  <c r="S2868" i="1"/>
  <c r="AB2901" i="1"/>
  <c r="X2897" i="1"/>
  <c r="A2898" i="1"/>
  <c r="K2897" i="1"/>
  <c r="Y2896" i="1"/>
  <c r="C2897" i="1"/>
  <c r="AJ2897" i="1"/>
  <c r="Z2896" i="1"/>
  <c r="AA2896" i="1" s="1"/>
  <c r="AH2896" i="1" s="1"/>
  <c r="I2897" i="1"/>
  <c r="H2897" i="1" s="1"/>
  <c r="J2874" i="1" l="1"/>
  <c r="AC2875" i="1"/>
  <c r="AE2875" i="1" s="1"/>
  <c r="G2875" i="1"/>
  <c r="F2875" i="1" s="1"/>
  <c r="O2875" i="1" s="1"/>
  <c r="R2875" i="1" s="1"/>
  <c r="Q2876" i="1"/>
  <c r="L2877" i="1"/>
  <c r="M2876" i="1"/>
  <c r="N2876" i="1" s="1"/>
  <c r="P2876" i="1"/>
  <c r="S2869" i="1"/>
  <c r="T2868" i="1"/>
  <c r="AF2868" i="1" s="1"/>
  <c r="C2898" i="1"/>
  <c r="Z2897" i="1"/>
  <c r="AA2897" i="1" s="1"/>
  <c r="AH2897" i="1" s="1"/>
  <c r="AJ2898" i="1"/>
  <c r="I2898" i="1"/>
  <c r="H2898" i="1" s="1"/>
  <c r="Y2897" i="1"/>
  <c r="K2898" i="1"/>
  <c r="X2898" i="1"/>
  <c r="A2899" i="1"/>
  <c r="AB2902" i="1"/>
  <c r="J2875" i="1" l="1"/>
  <c r="AC2876" i="1"/>
  <c r="AE2876" i="1" s="1"/>
  <c r="G2876" i="1"/>
  <c r="F2876" i="1" s="1"/>
  <c r="O2876" i="1" s="1"/>
  <c r="R2876" i="1" s="1"/>
  <c r="L2878" i="1"/>
  <c r="Q2877" i="1"/>
  <c r="M2877" i="1"/>
  <c r="N2877" i="1" s="1"/>
  <c r="P2877" i="1"/>
  <c r="S2870" i="1"/>
  <c r="T2869" i="1"/>
  <c r="AF2869" i="1" s="1"/>
  <c r="A2900" i="1"/>
  <c r="K2899" i="1"/>
  <c r="X2899" i="1"/>
  <c r="AJ2899" i="1"/>
  <c r="Y2898" i="1"/>
  <c r="I2899" i="1"/>
  <c r="H2899" i="1" s="1"/>
  <c r="C2899" i="1"/>
  <c r="Z2898" i="1"/>
  <c r="AA2898" i="1" s="1"/>
  <c r="AH2898" i="1" s="1"/>
  <c r="AB2903" i="1"/>
  <c r="J2876" i="1" l="1"/>
  <c r="AC2877" i="1"/>
  <c r="AE2877" i="1" s="1"/>
  <c r="G2877" i="1"/>
  <c r="F2877" i="1" s="1"/>
  <c r="J2877" i="1" s="1"/>
  <c r="M2878" i="1"/>
  <c r="N2878" i="1" s="1"/>
  <c r="P2878" i="1"/>
  <c r="Q2878" i="1"/>
  <c r="L2879" i="1"/>
  <c r="T2870" i="1"/>
  <c r="AF2870" i="1" s="1"/>
  <c r="S2871" i="1"/>
  <c r="C2900" i="1"/>
  <c r="Z2899" i="1"/>
  <c r="AA2899" i="1" s="1"/>
  <c r="AH2899" i="1" s="1"/>
  <c r="AJ2900" i="1"/>
  <c r="I2900" i="1"/>
  <c r="H2900" i="1" s="1"/>
  <c r="Y2899" i="1"/>
  <c r="AB2904" i="1"/>
  <c r="X2900" i="1"/>
  <c r="K2900" i="1"/>
  <c r="A2901" i="1"/>
  <c r="O2877" i="1" l="1"/>
  <c r="R2877" i="1" s="1"/>
  <c r="P2879" i="1"/>
  <c r="Q2879" i="1"/>
  <c r="M2879" i="1"/>
  <c r="N2879" i="1" s="1"/>
  <c r="L2880" i="1"/>
  <c r="AC2878" i="1"/>
  <c r="AE2878" i="1" s="1"/>
  <c r="G2878" i="1"/>
  <c r="F2878" i="1" s="1"/>
  <c r="O2878" i="1" s="1"/>
  <c r="R2878" i="1" s="1"/>
  <c r="T2871" i="1"/>
  <c r="AF2871" i="1" s="1"/>
  <c r="S2872" i="1"/>
  <c r="AB2905" i="1"/>
  <c r="X2901" i="1"/>
  <c r="K2901" i="1"/>
  <c r="A2902" i="1"/>
  <c r="Y2900" i="1"/>
  <c r="C2901" i="1"/>
  <c r="AJ2901" i="1"/>
  <c r="I2901" i="1"/>
  <c r="H2901" i="1" s="1"/>
  <c r="Z2900" i="1"/>
  <c r="AA2900" i="1" s="1"/>
  <c r="AH2900" i="1" s="1"/>
  <c r="L2881" i="1" l="1"/>
  <c r="M2880" i="1"/>
  <c r="N2880" i="1" s="1"/>
  <c r="P2880" i="1"/>
  <c r="Q2880" i="1"/>
  <c r="AC2879" i="1"/>
  <c r="AE2879" i="1" s="1"/>
  <c r="G2879" i="1"/>
  <c r="F2879" i="1" s="1"/>
  <c r="J2879" i="1" s="1"/>
  <c r="T2872" i="1"/>
  <c r="AF2872" i="1" s="1"/>
  <c r="S2873" i="1"/>
  <c r="J2878" i="1"/>
  <c r="X2902" i="1"/>
  <c r="K2902" i="1"/>
  <c r="A2903" i="1"/>
  <c r="AB2906" i="1"/>
  <c r="C2902" i="1"/>
  <c r="Z2901" i="1"/>
  <c r="AA2901" i="1" s="1"/>
  <c r="AH2901" i="1" s="1"/>
  <c r="AJ2902" i="1"/>
  <c r="I2902" i="1"/>
  <c r="H2902" i="1" s="1"/>
  <c r="Y2901" i="1"/>
  <c r="O2879" i="1" l="1"/>
  <c r="R2879" i="1" s="1"/>
  <c r="G2880" i="1"/>
  <c r="F2880" i="1" s="1"/>
  <c r="J2880" i="1" s="1"/>
  <c r="AC2880" i="1"/>
  <c r="AE2880" i="1" s="1"/>
  <c r="T2873" i="1"/>
  <c r="AF2873" i="1" s="1"/>
  <c r="S2874" i="1"/>
  <c r="Q2881" i="1"/>
  <c r="L2882" i="1"/>
  <c r="M2881" i="1"/>
  <c r="N2881" i="1" s="1"/>
  <c r="P2881" i="1"/>
  <c r="A2904" i="1"/>
  <c r="K2903" i="1"/>
  <c r="X2903" i="1"/>
  <c r="AB2907" i="1"/>
  <c r="I2903" i="1"/>
  <c r="H2903" i="1" s="1"/>
  <c r="Y2902" i="1"/>
  <c r="C2903" i="1"/>
  <c r="Z2902" i="1"/>
  <c r="AA2902" i="1" s="1"/>
  <c r="AH2902" i="1" s="1"/>
  <c r="AJ2903" i="1"/>
  <c r="O2880" i="1" l="1"/>
  <c r="R2880" i="1" s="1"/>
  <c r="T2874" i="1"/>
  <c r="AF2874" i="1" s="1"/>
  <c r="S2875" i="1"/>
  <c r="AC2881" i="1"/>
  <c r="AE2881" i="1" s="1"/>
  <c r="G2881" i="1"/>
  <c r="F2881" i="1" s="1"/>
  <c r="J2881" i="1" s="1"/>
  <c r="M2882" i="1"/>
  <c r="N2882" i="1" s="1"/>
  <c r="Q2882" i="1"/>
  <c r="L2883" i="1"/>
  <c r="P2882" i="1"/>
  <c r="X2904" i="1"/>
  <c r="K2904" i="1"/>
  <c r="A2905" i="1"/>
  <c r="Z2903" i="1"/>
  <c r="AA2903" i="1" s="1"/>
  <c r="AH2903" i="1" s="1"/>
  <c r="C2904" i="1"/>
  <c r="AJ2904" i="1"/>
  <c r="I2904" i="1"/>
  <c r="H2904" i="1" s="1"/>
  <c r="Y2903" i="1"/>
  <c r="AB2908" i="1"/>
  <c r="AC2882" i="1" l="1"/>
  <c r="AE2882" i="1" s="1"/>
  <c r="G2882" i="1"/>
  <c r="F2882" i="1" s="1"/>
  <c r="J2882" i="1" s="1"/>
  <c r="T2875" i="1"/>
  <c r="AF2875" i="1" s="1"/>
  <c r="S2876" i="1"/>
  <c r="O2881" i="1"/>
  <c r="R2881" i="1" s="1"/>
  <c r="M2883" i="1"/>
  <c r="N2883" i="1" s="1"/>
  <c r="P2883" i="1"/>
  <c r="Q2883" i="1"/>
  <c r="L2884" i="1"/>
  <c r="X2905" i="1"/>
  <c r="K2905" i="1"/>
  <c r="A2906" i="1"/>
  <c r="AB2909" i="1"/>
  <c r="Y2904" i="1"/>
  <c r="C2905" i="1"/>
  <c r="AJ2905" i="1"/>
  <c r="Z2904" i="1"/>
  <c r="AA2904" i="1" s="1"/>
  <c r="AH2904" i="1" s="1"/>
  <c r="I2905" i="1"/>
  <c r="H2905" i="1" s="1"/>
  <c r="O2882" i="1" l="1"/>
  <c r="R2882" i="1" s="1"/>
  <c r="AC2883" i="1"/>
  <c r="AE2883" i="1" s="1"/>
  <c r="G2883" i="1"/>
  <c r="F2883" i="1" s="1"/>
  <c r="O2883" i="1" s="1"/>
  <c r="R2883" i="1" s="1"/>
  <c r="S2877" i="1"/>
  <c r="T2876" i="1"/>
  <c r="AF2876" i="1" s="1"/>
  <c r="P2884" i="1"/>
  <c r="Q2884" i="1"/>
  <c r="M2884" i="1"/>
  <c r="N2884" i="1" s="1"/>
  <c r="L2885" i="1"/>
  <c r="AB2910" i="1"/>
  <c r="I2906" i="1"/>
  <c r="H2906" i="1" s="1"/>
  <c r="Z2905" i="1"/>
  <c r="AA2905" i="1" s="1"/>
  <c r="AH2905" i="1" s="1"/>
  <c r="C2906" i="1"/>
  <c r="Y2905" i="1"/>
  <c r="AJ2906" i="1"/>
  <c r="X2906" i="1"/>
  <c r="K2906" i="1"/>
  <c r="A2907" i="1"/>
  <c r="J2883" i="1" l="1"/>
  <c r="T2877" i="1"/>
  <c r="AF2877" i="1" s="1"/>
  <c r="S2878" i="1"/>
  <c r="P2885" i="1"/>
  <c r="L2886" i="1"/>
  <c r="Q2885" i="1"/>
  <c r="M2885" i="1"/>
  <c r="N2885" i="1" s="1"/>
  <c r="G2884" i="1"/>
  <c r="F2884" i="1" s="1"/>
  <c r="O2884" i="1" s="1"/>
  <c r="R2884" i="1" s="1"/>
  <c r="AC2884" i="1"/>
  <c r="AE2884" i="1" s="1"/>
  <c r="X2907" i="1"/>
  <c r="K2907" i="1"/>
  <c r="A2908" i="1"/>
  <c r="AB2911" i="1"/>
  <c r="Y2906" i="1"/>
  <c r="C2907" i="1"/>
  <c r="AJ2907" i="1"/>
  <c r="I2907" i="1"/>
  <c r="H2907" i="1" s="1"/>
  <c r="Z2906" i="1"/>
  <c r="AA2906" i="1" s="1"/>
  <c r="AH2906" i="1" s="1"/>
  <c r="J2884" i="1" l="1"/>
  <c r="AC2885" i="1"/>
  <c r="AE2885" i="1" s="1"/>
  <c r="G2885" i="1"/>
  <c r="F2885" i="1" s="1"/>
  <c r="J2885" i="1" s="1"/>
  <c r="Q2886" i="1"/>
  <c r="L2887" i="1"/>
  <c r="P2886" i="1"/>
  <c r="M2886" i="1"/>
  <c r="N2886" i="1" s="1"/>
  <c r="T2878" i="1"/>
  <c r="AF2878" i="1" s="1"/>
  <c r="S2879" i="1"/>
  <c r="X2908" i="1"/>
  <c r="K2908" i="1"/>
  <c r="A2909" i="1"/>
  <c r="AB2912" i="1"/>
  <c r="Z2907" i="1"/>
  <c r="AA2907" i="1" s="1"/>
  <c r="AH2907" i="1" s="1"/>
  <c r="C2908" i="1"/>
  <c r="AJ2908" i="1"/>
  <c r="Y2907" i="1"/>
  <c r="I2908" i="1"/>
  <c r="H2908" i="1" s="1"/>
  <c r="O2885" i="1" l="1"/>
  <c r="R2885" i="1" s="1"/>
  <c r="AC2886" i="1"/>
  <c r="AE2886" i="1" s="1"/>
  <c r="G2886" i="1"/>
  <c r="F2886" i="1" s="1"/>
  <c r="O2886" i="1" s="1"/>
  <c r="R2886" i="1" s="1"/>
  <c r="M2887" i="1"/>
  <c r="N2887" i="1" s="1"/>
  <c r="P2887" i="1"/>
  <c r="L2888" i="1"/>
  <c r="Q2887" i="1"/>
  <c r="T2879" i="1"/>
  <c r="AF2879" i="1" s="1"/>
  <c r="S2880" i="1"/>
  <c r="AB2913" i="1"/>
  <c r="X2909" i="1"/>
  <c r="A2910" i="1"/>
  <c r="K2909" i="1"/>
  <c r="I2909" i="1"/>
  <c r="H2909" i="1" s="1"/>
  <c r="Y2908" i="1"/>
  <c r="C2909" i="1"/>
  <c r="AJ2909" i="1"/>
  <c r="Z2908" i="1"/>
  <c r="AA2908" i="1" s="1"/>
  <c r="AH2908" i="1" s="1"/>
  <c r="J2886" i="1" l="1"/>
  <c r="M2888" i="1"/>
  <c r="N2888" i="1" s="1"/>
  <c r="P2888" i="1"/>
  <c r="L2889" i="1"/>
  <c r="Q2888" i="1"/>
  <c r="AC2887" i="1"/>
  <c r="AE2887" i="1" s="1"/>
  <c r="G2887" i="1"/>
  <c r="F2887" i="1" s="1"/>
  <c r="J2887" i="1" s="1"/>
  <c r="S2881" i="1"/>
  <c r="T2880" i="1"/>
  <c r="AF2880" i="1" s="1"/>
  <c r="AB2914" i="1"/>
  <c r="X2910" i="1"/>
  <c r="K2910" i="1"/>
  <c r="A2911" i="1"/>
  <c r="Z2909" i="1"/>
  <c r="AA2909" i="1" s="1"/>
  <c r="AH2909" i="1" s="1"/>
  <c r="C2910" i="1"/>
  <c r="AJ2910" i="1"/>
  <c r="Y2909" i="1"/>
  <c r="I2910" i="1"/>
  <c r="H2910" i="1" s="1"/>
  <c r="T2881" i="1" l="1"/>
  <c r="AF2881" i="1" s="1"/>
  <c r="S2882" i="1"/>
  <c r="O2887" i="1"/>
  <c r="R2887" i="1" s="1"/>
  <c r="P2889" i="1"/>
  <c r="L2890" i="1"/>
  <c r="Q2889" i="1"/>
  <c r="M2889" i="1"/>
  <c r="N2889" i="1" s="1"/>
  <c r="AC2888" i="1"/>
  <c r="AE2888" i="1" s="1"/>
  <c r="G2888" i="1"/>
  <c r="F2888" i="1" s="1"/>
  <c r="J2888" i="1" s="1"/>
  <c r="AB2915" i="1"/>
  <c r="C2911" i="1"/>
  <c r="Y2910" i="1"/>
  <c r="AJ2911" i="1"/>
  <c r="I2911" i="1"/>
  <c r="H2911" i="1" s="1"/>
  <c r="Z2910" i="1"/>
  <c r="AA2910" i="1" s="1"/>
  <c r="AH2910" i="1" s="1"/>
  <c r="X2911" i="1"/>
  <c r="K2911" i="1"/>
  <c r="A2912" i="1"/>
  <c r="O2888" i="1" l="1"/>
  <c r="R2888" i="1" s="1"/>
  <c r="L2891" i="1"/>
  <c r="M2890" i="1"/>
  <c r="N2890" i="1" s="1"/>
  <c r="T2882" i="1"/>
  <c r="AF2882" i="1" s="1"/>
  <c r="S2883" i="1"/>
  <c r="AC2889" i="1"/>
  <c r="AE2889" i="1" s="1"/>
  <c r="G2889" i="1"/>
  <c r="F2889" i="1" s="1"/>
  <c r="J2889" i="1" s="1"/>
  <c r="K2912" i="1"/>
  <c r="A2913" i="1"/>
  <c r="X2912" i="1"/>
  <c r="AB2916" i="1"/>
  <c r="Y2911" i="1"/>
  <c r="C2912" i="1"/>
  <c r="Z2911" i="1"/>
  <c r="AA2911" i="1" s="1"/>
  <c r="AH2911" i="1" s="1"/>
  <c r="AJ2912" i="1"/>
  <c r="I2912" i="1"/>
  <c r="H2912" i="1" s="1"/>
  <c r="S2884" i="1" l="1"/>
  <c r="T2883" i="1"/>
  <c r="AF2883" i="1" s="1"/>
  <c r="G2890" i="1"/>
  <c r="F2890" i="1" s="1"/>
  <c r="J2890" i="1" s="1"/>
  <c r="AC2890" i="1"/>
  <c r="AE2890" i="1" s="1"/>
  <c r="O2889" i="1"/>
  <c r="P2890" i="1" s="1"/>
  <c r="Q2890" i="1" s="1"/>
  <c r="Q2891" i="1" s="1"/>
  <c r="M2891" i="1"/>
  <c r="N2891" i="1" s="1"/>
  <c r="L2892" i="1"/>
  <c r="Z2912" i="1"/>
  <c r="AA2912" i="1" s="1"/>
  <c r="AH2912" i="1" s="1"/>
  <c r="C2913" i="1"/>
  <c r="AJ2913" i="1"/>
  <c r="Y2912" i="1"/>
  <c r="I2913" i="1"/>
  <c r="H2913" i="1" s="1"/>
  <c r="AB2917" i="1"/>
  <c r="K2913" i="1"/>
  <c r="A2914" i="1"/>
  <c r="X2913" i="1"/>
  <c r="Q2892" i="1" l="1"/>
  <c r="O2890" i="1"/>
  <c r="R2890" i="1" s="1"/>
  <c r="G2891" i="1"/>
  <c r="F2891" i="1" s="1"/>
  <c r="O2891" i="1" s="1"/>
  <c r="R2891" i="1" s="1"/>
  <c r="AC2891" i="1"/>
  <c r="AE2891" i="1" s="1"/>
  <c r="P2891" i="1"/>
  <c r="P2892" i="1" s="1"/>
  <c r="R2889" i="1"/>
  <c r="M2892" i="1"/>
  <c r="N2892" i="1" s="1"/>
  <c r="L2893" i="1"/>
  <c r="T2884" i="1"/>
  <c r="AF2884" i="1" s="1"/>
  <c r="S2885" i="1"/>
  <c r="K2914" i="1"/>
  <c r="A2915" i="1"/>
  <c r="X2914" i="1"/>
  <c r="Z2913" i="1"/>
  <c r="AA2913" i="1" s="1"/>
  <c r="AH2913" i="1" s="1"/>
  <c r="I2914" i="1"/>
  <c r="H2914" i="1" s="1"/>
  <c r="Y2913" i="1"/>
  <c r="C2914" i="1"/>
  <c r="AJ2914" i="1"/>
  <c r="AB2918" i="1"/>
  <c r="P2893" i="1" l="1"/>
  <c r="J2891" i="1"/>
  <c r="G2892" i="1"/>
  <c r="F2892" i="1" s="1"/>
  <c r="J2892" i="1" s="1"/>
  <c r="AC2892" i="1"/>
  <c r="AE2892" i="1" s="1"/>
  <c r="S2886" i="1"/>
  <c r="T2885" i="1"/>
  <c r="AF2885" i="1" s="1"/>
  <c r="L2894" i="1"/>
  <c r="M2893" i="1"/>
  <c r="N2893" i="1" s="1"/>
  <c r="Q2893" i="1"/>
  <c r="A2916" i="1"/>
  <c r="X2915" i="1"/>
  <c r="K2915" i="1"/>
  <c r="AB2919" i="1"/>
  <c r="Y2914" i="1"/>
  <c r="C2915" i="1"/>
  <c r="AJ2915" i="1"/>
  <c r="Z2914" i="1"/>
  <c r="AA2914" i="1" s="1"/>
  <c r="AH2914" i="1" s="1"/>
  <c r="I2915" i="1"/>
  <c r="H2915" i="1" s="1"/>
  <c r="O2892" i="1" l="1"/>
  <c r="R2892" i="1" s="1"/>
  <c r="AC2893" i="1"/>
  <c r="AE2893" i="1" s="1"/>
  <c r="G2893" i="1"/>
  <c r="F2893" i="1" s="1"/>
  <c r="J2893" i="1" s="1"/>
  <c r="Q2894" i="1"/>
  <c r="L2895" i="1"/>
  <c r="M2894" i="1"/>
  <c r="N2894" i="1" s="1"/>
  <c r="P2894" i="1"/>
  <c r="S2887" i="1"/>
  <c r="T2886" i="1"/>
  <c r="AF2886" i="1" s="1"/>
  <c r="K2916" i="1"/>
  <c r="A2917" i="1"/>
  <c r="X2916" i="1"/>
  <c r="AB2920" i="1"/>
  <c r="Y2915" i="1"/>
  <c r="C2916" i="1"/>
  <c r="AJ2916" i="1"/>
  <c r="Z2915" i="1"/>
  <c r="AA2915" i="1" s="1"/>
  <c r="AH2915" i="1" s="1"/>
  <c r="I2916" i="1"/>
  <c r="H2916" i="1" s="1"/>
  <c r="O2893" i="1" l="1"/>
  <c r="R2893" i="1" s="1"/>
  <c r="G2894" i="1"/>
  <c r="F2894" i="1" s="1"/>
  <c r="J2894" i="1" s="1"/>
  <c r="AC2894" i="1"/>
  <c r="AE2894" i="1" s="1"/>
  <c r="L2896" i="1"/>
  <c r="M2895" i="1"/>
  <c r="N2895" i="1" s="1"/>
  <c r="P2895" i="1"/>
  <c r="Q2895" i="1"/>
  <c r="T2887" i="1"/>
  <c r="AF2887" i="1" s="1"/>
  <c r="S2888" i="1"/>
  <c r="AJ2917" i="1"/>
  <c r="Z2916" i="1"/>
  <c r="AA2916" i="1" s="1"/>
  <c r="AH2916" i="1" s="1"/>
  <c r="I2917" i="1"/>
  <c r="H2917" i="1" s="1"/>
  <c r="Y2916" i="1"/>
  <c r="C2917" i="1"/>
  <c r="A2918" i="1"/>
  <c r="X2917" i="1"/>
  <c r="K2917" i="1"/>
  <c r="AB2921" i="1"/>
  <c r="O2894" i="1" l="1"/>
  <c r="R2894" i="1" s="1"/>
  <c r="G2895" i="1"/>
  <c r="F2895" i="1" s="1"/>
  <c r="O2895" i="1" s="1"/>
  <c r="R2895" i="1" s="1"/>
  <c r="AC2895" i="1"/>
  <c r="AE2895" i="1" s="1"/>
  <c r="M2896" i="1"/>
  <c r="N2896" i="1" s="1"/>
  <c r="P2896" i="1"/>
  <c r="Q2896" i="1"/>
  <c r="L2897" i="1"/>
  <c r="T2888" i="1"/>
  <c r="AF2888" i="1" s="1"/>
  <c r="S2889" i="1"/>
  <c r="X2918" i="1"/>
  <c r="K2918" i="1"/>
  <c r="A2919" i="1"/>
  <c r="AB2922" i="1"/>
  <c r="C2918" i="1"/>
  <c r="Y2917" i="1"/>
  <c r="AJ2918" i="1"/>
  <c r="I2918" i="1"/>
  <c r="H2918" i="1" s="1"/>
  <c r="Z2917" i="1"/>
  <c r="AA2917" i="1" s="1"/>
  <c r="AH2917" i="1" s="1"/>
  <c r="J2895" i="1" l="1"/>
  <c r="L2898" i="1"/>
  <c r="M2897" i="1"/>
  <c r="N2897" i="1" s="1"/>
  <c r="P2897" i="1"/>
  <c r="Q2897" i="1"/>
  <c r="G2896" i="1"/>
  <c r="F2896" i="1" s="1"/>
  <c r="J2896" i="1" s="1"/>
  <c r="AC2896" i="1"/>
  <c r="AE2896" i="1" s="1"/>
  <c r="T2889" i="1"/>
  <c r="S2890" i="1"/>
  <c r="Y2918" i="1"/>
  <c r="I2919" i="1"/>
  <c r="H2919" i="1" s="1"/>
  <c r="Z2918" i="1"/>
  <c r="AA2918" i="1" s="1"/>
  <c r="AH2918" i="1" s="1"/>
  <c r="C2919" i="1"/>
  <c r="AJ2919" i="1"/>
  <c r="X2919" i="1"/>
  <c r="A2920" i="1"/>
  <c r="K2919" i="1"/>
  <c r="AB2923" i="1"/>
  <c r="O2896" i="1" l="1"/>
  <c r="R2896" i="1" s="1"/>
  <c r="AC2897" i="1"/>
  <c r="AE2897" i="1" s="1"/>
  <c r="G2897" i="1"/>
  <c r="F2897" i="1" s="1"/>
  <c r="O2897" i="1" s="1"/>
  <c r="R2897" i="1" s="1"/>
  <c r="T2890" i="1"/>
  <c r="AF2890" i="1" s="1"/>
  <c r="S2891" i="1"/>
  <c r="AF2889" i="1"/>
  <c r="AA2889" i="1"/>
  <c r="P2898" i="1"/>
  <c r="Q2898" i="1"/>
  <c r="L2899" i="1"/>
  <c r="M2898" i="1"/>
  <c r="N2898" i="1" s="1"/>
  <c r="AB2924" i="1"/>
  <c r="A2921" i="1"/>
  <c r="X2920" i="1"/>
  <c r="K2920" i="1"/>
  <c r="I2920" i="1"/>
  <c r="H2920" i="1" s="1"/>
  <c r="Z2919" i="1"/>
  <c r="AA2919" i="1" s="1"/>
  <c r="AH2919" i="1" s="1"/>
  <c r="C2920" i="1"/>
  <c r="Y2919" i="1"/>
  <c r="AJ2920" i="1"/>
  <c r="J2897" i="1" l="1"/>
  <c r="AC2898" i="1"/>
  <c r="AE2898" i="1" s="1"/>
  <c r="G2898" i="1"/>
  <c r="F2898" i="1" s="1"/>
  <c r="J2898" i="1" s="1"/>
  <c r="T2891" i="1"/>
  <c r="AF2891" i="1" s="1"/>
  <c r="S2892" i="1"/>
  <c r="Q2899" i="1"/>
  <c r="P2899" i="1"/>
  <c r="L2900" i="1"/>
  <c r="M2899" i="1"/>
  <c r="N2899" i="1" s="1"/>
  <c r="AH2889" i="1"/>
  <c r="AB2925" i="1"/>
  <c r="AJ2921" i="1"/>
  <c r="Y2920" i="1"/>
  <c r="I2921" i="1"/>
  <c r="H2921" i="1" s="1"/>
  <c r="Z2920" i="1"/>
  <c r="AA2920" i="1" s="1"/>
  <c r="AH2920" i="1" s="1"/>
  <c r="C2921" i="1"/>
  <c r="X2921" i="1"/>
  <c r="K2921" i="1"/>
  <c r="A2922" i="1"/>
  <c r="O2898" i="1" l="1"/>
  <c r="R2898" i="1" s="1"/>
  <c r="S2893" i="1"/>
  <c r="T2892" i="1"/>
  <c r="AF2892" i="1" s="1"/>
  <c r="G2899" i="1"/>
  <c r="F2899" i="1" s="1"/>
  <c r="J2899" i="1" s="1"/>
  <c r="AC2899" i="1"/>
  <c r="AE2899" i="1" s="1"/>
  <c r="L2901" i="1"/>
  <c r="P2900" i="1"/>
  <c r="M2900" i="1"/>
  <c r="N2900" i="1" s="1"/>
  <c r="Q2900" i="1"/>
  <c r="X2922" i="1"/>
  <c r="K2922" i="1"/>
  <c r="A2923" i="1"/>
  <c r="AB2926" i="1"/>
  <c r="Z2921" i="1"/>
  <c r="C2922" i="1"/>
  <c r="Y2921" i="1"/>
  <c r="D2917" i="1" s="1"/>
  <c r="AJ2922" i="1"/>
  <c r="I2922" i="1"/>
  <c r="H2922" i="1" s="1"/>
  <c r="O2899" i="1" l="1"/>
  <c r="R2899" i="1" s="1"/>
  <c r="M2901" i="1"/>
  <c r="N2901" i="1" s="1"/>
  <c r="P2901" i="1"/>
  <c r="Q2901" i="1"/>
  <c r="L2902" i="1"/>
  <c r="AC2900" i="1"/>
  <c r="AE2900" i="1" s="1"/>
  <c r="G2900" i="1"/>
  <c r="F2900" i="1" s="1"/>
  <c r="O2900" i="1" s="1"/>
  <c r="R2900" i="1" s="1"/>
  <c r="T2893" i="1"/>
  <c r="AF2893" i="1" s="1"/>
  <c r="S2894" i="1"/>
  <c r="D2915" i="1"/>
  <c r="D2918" i="1"/>
  <c r="E2918" i="1" s="1"/>
  <c r="D2920" i="1"/>
  <c r="A2924" i="1"/>
  <c r="X2923" i="1"/>
  <c r="K2923" i="1"/>
  <c r="D2921" i="1"/>
  <c r="D2587" i="1"/>
  <c r="D2586" i="1"/>
  <c r="D2588" i="1"/>
  <c r="D2589" i="1"/>
  <c r="D2590" i="1"/>
  <c r="D2591" i="1"/>
  <c r="D2592" i="1"/>
  <c r="D2593" i="1"/>
  <c r="D2594" i="1"/>
  <c r="D2596" i="1"/>
  <c r="D2595" i="1"/>
  <c r="D2598" i="1"/>
  <c r="D2600" i="1"/>
  <c r="D2597" i="1"/>
  <c r="D2599" i="1"/>
  <c r="D2602" i="1"/>
  <c r="D2601" i="1"/>
  <c r="D2603" i="1"/>
  <c r="D2605" i="1"/>
  <c r="D2604" i="1"/>
  <c r="D2607" i="1"/>
  <c r="D2606" i="1"/>
  <c r="D2608" i="1"/>
  <c r="D2609" i="1"/>
  <c r="D2611" i="1"/>
  <c r="D2614" i="1"/>
  <c r="D2610" i="1"/>
  <c r="D2613" i="1"/>
  <c r="D2612" i="1"/>
  <c r="D2619" i="1"/>
  <c r="D2615" i="1"/>
  <c r="D2617" i="1"/>
  <c r="D2616" i="1"/>
  <c r="D2620" i="1"/>
  <c r="D2621" i="1"/>
  <c r="D2618" i="1"/>
  <c r="D2623" i="1"/>
  <c r="D2625" i="1"/>
  <c r="D2622" i="1"/>
  <c r="D2624" i="1"/>
  <c r="D2627" i="1"/>
  <c r="D2629" i="1"/>
  <c r="D2626" i="1"/>
  <c r="D2630" i="1"/>
  <c r="D2628" i="1"/>
  <c r="D2631" i="1"/>
  <c r="D2632" i="1"/>
  <c r="D2633" i="1"/>
  <c r="D2635" i="1"/>
  <c r="D2637" i="1"/>
  <c r="D2634" i="1"/>
  <c r="D2638" i="1"/>
  <c r="D2636" i="1"/>
  <c r="D2639" i="1"/>
  <c r="D2641" i="1"/>
  <c r="D2643" i="1"/>
  <c r="D2640" i="1"/>
  <c r="D2642" i="1"/>
  <c r="D2644" i="1"/>
  <c r="D2645" i="1"/>
  <c r="D2647" i="1"/>
  <c r="D2646" i="1"/>
  <c r="D2648" i="1"/>
  <c r="D2649" i="1"/>
  <c r="D2651" i="1"/>
  <c r="D2653" i="1"/>
  <c r="D2650" i="1"/>
  <c r="D2654" i="1"/>
  <c r="D2655" i="1"/>
  <c r="D2656" i="1"/>
  <c r="D2652" i="1"/>
  <c r="D2657" i="1"/>
  <c r="D2658" i="1"/>
  <c r="D2661" i="1"/>
  <c r="D2659" i="1"/>
  <c r="D2660" i="1"/>
  <c r="D2663" i="1"/>
  <c r="D2662" i="1"/>
  <c r="D2664" i="1"/>
  <c r="D2665" i="1"/>
  <c r="D2670" i="1"/>
  <c r="D2666" i="1"/>
  <c r="D2668" i="1"/>
  <c r="D2667" i="1"/>
  <c r="D2669" i="1"/>
  <c r="D2672" i="1"/>
  <c r="D2671" i="1"/>
  <c r="D2674" i="1"/>
  <c r="D2673" i="1"/>
  <c r="D2675" i="1"/>
  <c r="D2679" i="1"/>
  <c r="D2680" i="1"/>
  <c r="D2678" i="1"/>
  <c r="D2676" i="1"/>
  <c r="D2677" i="1"/>
  <c r="D2681" i="1"/>
  <c r="D2682" i="1"/>
  <c r="D2683" i="1"/>
  <c r="D2684" i="1"/>
  <c r="D2685" i="1"/>
  <c r="D2688" i="1"/>
  <c r="D2689" i="1"/>
  <c r="D2686" i="1"/>
  <c r="D2687" i="1"/>
  <c r="D2690" i="1"/>
  <c r="D2691" i="1"/>
  <c r="D2692" i="1"/>
  <c r="D2695" i="1"/>
  <c r="D2693" i="1"/>
  <c r="D2694" i="1"/>
  <c r="D2696" i="1"/>
  <c r="D2697" i="1"/>
  <c r="D2699" i="1"/>
  <c r="D2698" i="1"/>
  <c r="D2700" i="1"/>
  <c r="D2703" i="1"/>
  <c r="D2702" i="1"/>
  <c r="D2701" i="1"/>
  <c r="D2705" i="1"/>
  <c r="D2704" i="1"/>
  <c r="D2706" i="1"/>
  <c r="D2707" i="1"/>
  <c r="D2708" i="1"/>
  <c r="D2709" i="1"/>
  <c r="D2712" i="1"/>
  <c r="D2711" i="1"/>
  <c r="D2710" i="1"/>
  <c r="D2715" i="1"/>
  <c r="D2713" i="1"/>
  <c r="D2716" i="1"/>
  <c r="D2714" i="1"/>
  <c r="D2718" i="1"/>
  <c r="D2717" i="1"/>
  <c r="D2720" i="1"/>
  <c r="D2722" i="1"/>
  <c r="D2721" i="1"/>
  <c r="D2719" i="1"/>
  <c r="D2724" i="1"/>
  <c r="D2723" i="1"/>
  <c r="D2725" i="1"/>
  <c r="D2726" i="1"/>
  <c r="D2728" i="1"/>
  <c r="D2727" i="1"/>
  <c r="D2729" i="1"/>
  <c r="D2730" i="1"/>
  <c r="D2731" i="1"/>
  <c r="D2733" i="1"/>
  <c r="D2732" i="1"/>
  <c r="D2734" i="1"/>
  <c r="D2736" i="1"/>
  <c r="D2735" i="1"/>
  <c r="D2739" i="1"/>
  <c r="D2737" i="1"/>
  <c r="D2740" i="1"/>
  <c r="D2738" i="1"/>
  <c r="D2741" i="1"/>
  <c r="D2742" i="1"/>
  <c r="D2743" i="1"/>
  <c r="D2746" i="1"/>
  <c r="D2744" i="1"/>
  <c r="D2745" i="1"/>
  <c r="D2747" i="1"/>
  <c r="D2748" i="1"/>
  <c r="D2749" i="1"/>
  <c r="D2751" i="1"/>
  <c r="D2750" i="1"/>
  <c r="D2752" i="1"/>
  <c r="D2754" i="1"/>
  <c r="D2756" i="1"/>
  <c r="D2755" i="1"/>
  <c r="D2753" i="1"/>
  <c r="D2757" i="1"/>
  <c r="D2759" i="1"/>
  <c r="D2758" i="1"/>
  <c r="D2760" i="1"/>
  <c r="D2762" i="1"/>
  <c r="D2761" i="1"/>
  <c r="D2764" i="1"/>
  <c r="D2765" i="1"/>
  <c r="D2763" i="1"/>
  <c r="D2766" i="1"/>
  <c r="D2767" i="1"/>
  <c r="D2769" i="1"/>
  <c r="D2768" i="1"/>
  <c r="D2772" i="1"/>
  <c r="D2771" i="1"/>
  <c r="D2770" i="1"/>
  <c r="D2774" i="1"/>
  <c r="D2773" i="1"/>
  <c r="D2776" i="1"/>
  <c r="D2775" i="1"/>
  <c r="D2780" i="1"/>
  <c r="D2777" i="1"/>
  <c r="D2778" i="1"/>
  <c r="D2779" i="1"/>
  <c r="D2783" i="1"/>
  <c r="D2781" i="1"/>
  <c r="D2782" i="1"/>
  <c r="D2786" i="1"/>
  <c r="D2784" i="1"/>
  <c r="D2788" i="1"/>
  <c r="D2785" i="1"/>
  <c r="D2787" i="1"/>
  <c r="D2790" i="1"/>
  <c r="D2791" i="1"/>
  <c r="D2789" i="1"/>
  <c r="D2794" i="1"/>
  <c r="D2793" i="1"/>
  <c r="D2795" i="1"/>
  <c r="D2792" i="1"/>
  <c r="D2796" i="1"/>
  <c r="D2797" i="1"/>
  <c r="D2798" i="1"/>
  <c r="D2799" i="1"/>
  <c r="D2802" i="1"/>
  <c r="D2801" i="1"/>
  <c r="D2800" i="1"/>
  <c r="D2803" i="1"/>
  <c r="D2804" i="1"/>
  <c r="D2805" i="1"/>
  <c r="D2808" i="1"/>
  <c r="D2806" i="1"/>
  <c r="D2807" i="1"/>
  <c r="D2809" i="1"/>
  <c r="D2811" i="1"/>
  <c r="D2812" i="1"/>
  <c r="D2810" i="1"/>
  <c r="D2813" i="1"/>
  <c r="D2814" i="1"/>
  <c r="D2815" i="1"/>
  <c r="D2818" i="1"/>
  <c r="D2816" i="1"/>
  <c r="D2819" i="1"/>
  <c r="D2817" i="1"/>
  <c r="D2820" i="1"/>
  <c r="D2821" i="1"/>
  <c r="D2822" i="1"/>
  <c r="D2823" i="1"/>
  <c r="D2825" i="1"/>
  <c r="D2824" i="1"/>
  <c r="D2827" i="1"/>
  <c r="D2826" i="1"/>
  <c r="D2831" i="1"/>
  <c r="D2829" i="1"/>
  <c r="D2828" i="1"/>
  <c r="D2830" i="1"/>
  <c r="D2832" i="1"/>
  <c r="D2833" i="1"/>
  <c r="D2835" i="1"/>
  <c r="D2834" i="1"/>
  <c r="D2836" i="1"/>
  <c r="D2838" i="1"/>
  <c r="D2837" i="1"/>
  <c r="D2841" i="1"/>
  <c r="D2839" i="1"/>
  <c r="D2842" i="1"/>
  <c r="D2840" i="1"/>
  <c r="D2843" i="1"/>
  <c r="D2844" i="1"/>
  <c r="D2845" i="1"/>
  <c r="D2847" i="1"/>
  <c r="D2846" i="1"/>
  <c r="D2850" i="1"/>
  <c r="D2848" i="1"/>
  <c r="D2849" i="1"/>
  <c r="D2851" i="1"/>
  <c r="D2852" i="1"/>
  <c r="D2855" i="1"/>
  <c r="D2853" i="1"/>
  <c r="D2854" i="1"/>
  <c r="D2857" i="1"/>
  <c r="D2856" i="1"/>
  <c r="D2859" i="1"/>
  <c r="D2858" i="1"/>
  <c r="D2860" i="1"/>
  <c r="D2863" i="1"/>
  <c r="D2866" i="1"/>
  <c r="D2862" i="1"/>
  <c r="D2861" i="1"/>
  <c r="D2864" i="1"/>
  <c r="D2868" i="1"/>
  <c r="D2865" i="1"/>
  <c r="D2869" i="1"/>
  <c r="D2870" i="1"/>
  <c r="D2867" i="1"/>
  <c r="D2871" i="1"/>
  <c r="D2873" i="1"/>
  <c r="D2872" i="1"/>
  <c r="D2875" i="1"/>
  <c r="D2874" i="1"/>
  <c r="D2877" i="1"/>
  <c r="D2876" i="1"/>
  <c r="D2879" i="1"/>
  <c r="D2878" i="1"/>
  <c r="D2880" i="1"/>
  <c r="D2881" i="1"/>
  <c r="D2882" i="1"/>
  <c r="D2883" i="1"/>
  <c r="D2885" i="1"/>
  <c r="D2884" i="1"/>
  <c r="D2886" i="1"/>
  <c r="D2887" i="1"/>
  <c r="D2888" i="1"/>
  <c r="D2891" i="1"/>
  <c r="D2889" i="1"/>
  <c r="D2890" i="1"/>
  <c r="D2892" i="1"/>
  <c r="D2893" i="1"/>
  <c r="D2894" i="1"/>
  <c r="D2895" i="1"/>
  <c r="D2898" i="1"/>
  <c r="D2896" i="1"/>
  <c r="D2897" i="1"/>
  <c r="D2899" i="1"/>
  <c r="D2903" i="1"/>
  <c r="D2900" i="1"/>
  <c r="D2902" i="1"/>
  <c r="D2906" i="1"/>
  <c r="D2901" i="1"/>
  <c r="D2905" i="1"/>
  <c r="D2904" i="1"/>
  <c r="D2908" i="1"/>
  <c r="D2912" i="1"/>
  <c r="D2909" i="1"/>
  <c r="D2907" i="1"/>
  <c r="D2910" i="1"/>
  <c r="D2913" i="1"/>
  <c r="D2911" i="1"/>
  <c r="D2914" i="1"/>
  <c r="D2919" i="1"/>
  <c r="D2916" i="1"/>
  <c r="E2917" i="1"/>
  <c r="E2915" i="1"/>
  <c r="E2920" i="1"/>
  <c r="E2922" i="1"/>
  <c r="AB2927" i="1"/>
  <c r="Y2922" i="1"/>
  <c r="C2923" i="1"/>
  <c r="Z2922" i="1"/>
  <c r="AA2922" i="1" s="1"/>
  <c r="AH2922" i="1" s="1"/>
  <c r="AJ2923" i="1"/>
  <c r="I2923" i="1"/>
  <c r="H2923" i="1" s="1"/>
  <c r="J2900" i="1" l="1"/>
  <c r="Q2902" i="1"/>
  <c r="M2902" i="1"/>
  <c r="N2902" i="1" s="1"/>
  <c r="P2902" i="1"/>
  <c r="L2903" i="1"/>
  <c r="T2894" i="1"/>
  <c r="AF2894" i="1" s="1"/>
  <c r="S2895" i="1"/>
  <c r="U2895" i="1" s="1"/>
  <c r="AC2901" i="1"/>
  <c r="AE2901" i="1" s="1"/>
  <c r="G2901" i="1"/>
  <c r="F2901" i="1" s="1"/>
  <c r="J2901" i="1" s="1"/>
  <c r="E2906" i="1"/>
  <c r="U2890" i="1"/>
  <c r="E2890" i="1"/>
  <c r="V2890" i="1" s="1"/>
  <c r="U2878" i="1"/>
  <c r="E2878" i="1"/>
  <c r="V2878" i="1" s="1"/>
  <c r="U2865" i="1"/>
  <c r="E2865" i="1"/>
  <c r="V2865" i="1" s="1"/>
  <c r="U2851" i="1"/>
  <c r="E2851" i="1"/>
  <c r="V2851" i="1" s="1"/>
  <c r="U2841" i="1"/>
  <c r="E2841" i="1"/>
  <c r="V2841" i="1" s="1"/>
  <c r="U2830" i="1"/>
  <c r="E2830" i="1"/>
  <c r="V2830" i="1" s="1"/>
  <c r="U2817" i="1"/>
  <c r="E2817" i="1"/>
  <c r="V2817" i="1" s="1"/>
  <c r="U2812" i="1"/>
  <c r="E2812" i="1"/>
  <c r="V2812" i="1" s="1"/>
  <c r="U2799" i="1"/>
  <c r="E2799" i="1"/>
  <c r="V2799" i="1" s="1"/>
  <c r="U2782" i="1"/>
  <c r="E2782" i="1"/>
  <c r="V2782" i="1" s="1"/>
  <c r="U2771" i="1"/>
  <c r="E2771" i="1"/>
  <c r="V2771" i="1" s="1"/>
  <c r="U2758" i="1"/>
  <c r="E2758" i="1"/>
  <c r="V2758" i="1" s="1"/>
  <c r="U2743" i="1"/>
  <c r="E2743" i="1"/>
  <c r="V2743" i="1" s="1"/>
  <c r="U2731" i="1"/>
  <c r="E2731" i="1"/>
  <c r="U2720" i="1"/>
  <c r="E2720" i="1"/>
  <c r="U2707" i="1"/>
  <c r="E2707" i="1"/>
  <c r="U2698" i="1"/>
  <c r="E2698" i="1"/>
  <c r="U2689" i="1"/>
  <c r="E2689" i="1"/>
  <c r="U2675" i="1"/>
  <c r="E2675" i="1"/>
  <c r="U2661" i="1"/>
  <c r="E2661" i="1"/>
  <c r="U2646" i="1"/>
  <c r="E2646" i="1"/>
  <c r="U2637" i="1"/>
  <c r="E2637" i="1"/>
  <c r="U2625" i="1"/>
  <c r="E2625" i="1"/>
  <c r="U2614" i="1"/>
  <c r="E2614" i="1"/>
  <c r="U2597" i="1"/>
  <c r="E2597" i="1"/>
  <c r="U2596" i="1"/>
  <c r="E2596" i="1"/>
  <c r="AB2928" i="1"/>
  <c r="E2916" i="1"/>
  <c r="E2907" i="1"/>
  <c r="E2904" i="1"/>
  <c r="E2902" i="1"/>
  <c r="E2897" i="1"/>
  <c r="V2897" i="1" s="1"/>
  <c r="U2894" i="1"/>
  <c r="E2894" i="1"/>
  <c r="V2894" i="1" s="1"/>
  <c r="U2889" i="1"/>
  <c r="E2889" i="1"/>
  <c r="V2889" i="1" s="1"/>
  <c r="U2886" i="1"/>
  <c r="E2886" i="1"/>
  <c r="V2886" i="1" s="1"/>
  <c r="U2882" i="1"/>
  <c r="E2882" i="1"/>
  <c r="V2882" i="1" s="1"/>
  <c r="U2879" i="1"/>
  <c r="E2879" i="1"/>
  <c r="V2879" i="1" s="1"/>
  <c r="U2875" i="1"/>
  <c r="E2875" i="1"/>
  <c r="V2875" i="1" s="1"/>
  <c r="U2867" i="1"/>
  <c r="E2867" i="1"/>
  <c r="V2867" i="1" s="1"/>
  <c r="U2868" i="1"/>
  <c r="E2868" i="1"/>
  <c r="V2868" i="1" s="1"/>
  <c r="U2866" i="1"/>
  <c r="E2866" i="1"/>
  <c r="V2866" i="1" s="1"/>
  <c r="U2859" i="1"/>
  <c r="E2859" i="1"/>
  <c r="V2859" i="1" s="1"/>
  <c r="U2853" i="1"/>
  <c r="E2853" i="1"/>
  <c r="V2853" i="1" s="1"/>
  <c r="U2849" i="1"/>
  <c r="E2849" i="1"/>
  <c r="V2849" i="1" s="1"/>
  <c r="U2847" i="1"/>
  <c r="E2847" i="1"/>
  <c r="V2847" i="1" s="1"/>
  <c r="U2840" i="1"/>
  <c r="E2840" i="1"/>
  <c r="V2840" i="1" s="1"/>
  <c r="U2837" i="1"/>
  <c r="E2837" i="1"/>
  <c r="V2837" i="1" s="1"/>
  <c r="U2835" i="1"/>
  <c r="E2835" i="1"/>
  <c r="V2835" i="1" s="1"/>
  <c r="U2828" i="1"/>
  <c r="E2828" i="1"/>
  <c r="V2828" i="1" s="1"/>
  <c r="U2827" i="1"/>
  <c r="E2827" i="1"/>
  <c r="V2827" i="1" s="1"/>
  <c r="U2822" i="1"/>
  <c r="E2822" i="1"/>
  <c r="V2822" i="1" s="1"/>
  <c r="U2819" i="1"/>
  <c r="E2819" i="1"/>
  <c r="V2819" i="1" s="1"/>
  <c r="U2814" i="1"/>
  <c r="E2814" i="1"/>
  <c r="V2814" i="1" s="1"/>
  <c r="U2811" i="1"/>
  <c r="E2811" i="1"/>
  <c r="V2811" i="1" s="1"/>
  <c r="U2808" i="1"/>
  <c r="E2808" i="1"/>
  <c r="V2808" i="1" s="1"/>
  <c r="U2800" i="1"/>
  <c r="E2800" i="1"/>
  <c r="V2800" i="1" s="1"/>
  <c r="U2798" i="1"/>
  <c r="E2798" i="1"/>
  <c r="V2798" i="1" s="1"/>
  <c r="U2795" i="1"/>
  <c r="E2795" i="1"/>
  <c r="V2795" i="1" s="1"/>
  <c r="U2791" i="1"/>
  <c r="E2791" i="1"/>
  <c r="V2791" i="1" s="1"/>
  <c r="U2788" i="1"/>
  <c r="E2788" i="1"/>
  <c r="V2788" i="1" s="1"/>
  <c r="U2781" i="1"/>
  <c r="E2781" i="1"/>
  <c r="V2781" i="1" s="1"/>
  <c r="U2777" i="1"/>
  <c r="E2777" i="1"/>
  <c r="V2777" i="1" s="1"/>
  <c r="U2773" i="1"/>
  <c r="E2773" i="1"/>
  <c r="V2773" i="1" s="1"/>
  <c r="U2772" i="1"/>
  <c r="E2772" i="1"/>
  <c r="V2772" i="1" s="1"/>
  <c r="U2766" i="1"/>
  <c r="E2766" i="1"/>
  <c r="V2766" i="1" s="1"/>
  <c r="U2761" i="1"/>
  <c r="E2761" i="1"/>
  <c r="V2761" i="1" s="1"/>
  <c r="U2759" i="1"/>
  <c r="E2759" i="1"/>
  <c r="V2759" i="1" s="1"/>
  <c r="U2756" i="1"/>
  <c r="E2756" i="1"/>
  <c r="V2756" i="1" s="1"/>
  <c r="U2751" i="1"/>
  <c r="E2751" i="1"/>
  <c r="V2751" i="1" s="1"/>
  <c r="U2745" i="1"/>
  <c r="E2745" i="1"/>
  <c r="V2745" i="1" s="1"/>
  <c r="U2742" i="1"/>
  <c r="E2742" i="1"/>
  <c r="V2742" i="1" s="1"/>
  <c r="U2737" i="1"/>
  <c r="E2737" i="1"/>
  <c r="U2734" i="1"/>
  <c r="E2734" i="1"/>
  <c r="U2730" i="1"/>
  <c r="E2730" i="1"/>
  <c r="U2726" i="1"/>
  <c r="E2726" i="1"/>
  <c r="U2719" i="1"/>
  <c r="E2719" i="1"/>
  <c r="U2717" i="1"/>
  <c r="E2717" i="1"/>
  <c r="U2713" i="1"/>
  <c r="E2713" i="1"/>
  <c r="U2712" i="1"/>
  <c r="E2712" i="1"/>
  <c r="U2706" i="1"/>
  <c r="E2706" i="1"/>
  <c r="U2702" i="1"/>
  <c r="E2702" i="1"/>
  <c r="U2699" i="1"/>
  <c r="E2699" i="1"/>
  <c r="U2693" i="1"/>
  <c r="E2693" i="1"/>
  <c r="U2690" i="1"/>
  <c r="E2690" i="1"/>
  <c r="U2688" i="1"/>
  <c r="E2688" i="1"/>
  <c r="U2682" i="1"/>
  <c r="E2682" i="1"/>
  <c r="U2678" i="1"/>
  <c r="E2678" i="1"/>
  <c r="U2673" i="1"/>
  <c r="E2673" i="1"/>
  <c r="U2669" i="1"/>
  <c r="E2669" i="1"/>
  <c r="U2670" i="1"/>
  <c r="E2670" i="1"/>
  <c r="U2663" i="1"/>
  <c r="E2663" i="1"/>
  <c r="U2658" i="1"/>
  <c r="E2658" i="1"/>
  <c r="U2655" i="1"/>
  <c r="E2655" i="1"/>
  <c r="U2651" i="1"/>
  <c r="E2651" i="1"/>
  <c r="U2647" i="1"/>
  <c r="E2647" i="1"/>
  <c r="U2640" i="1"/>
  <c r="E2640" i="1"/>
  <c r="U2636" i="1"/>
  <c r="E2636" i="1"/>
  <c r="U2635" i="1"/>
  <c r="E2635" i="1"/>
  <c r="U2628" i="1"/>
  <c r="E2628" i="1"/>
  <c r="U2627" i="1"/>
  <c r="E2627" i="1"/>
  <c r="U2623" i="1"/>
  <c r="E2623" i="1"/>
  <c r="U2616" i="1"/>
  <c r="E2616" i="1"/>
  <c r="U2612" i="1"/>
  <c r="E2612" i="1"/>
  <c r="U2611" i="1"/>
  <c r="E2611" i="1"/>
  <c r="U2607" i="1"/>
  <c r="E2607" i="1"/>
  <c r="U2601" i="1"/>
  <c r="E2601" i="1"/>
  <c r="U2600" i="1"/>
  <c r="E2600" i="1"/>
  <c r="U2594" i="1"/>
  <c r="E2594" i="1"/>
  <c r="U2590" i="1"/>
  <c r="E2590" i="1"/>
  <c r="U2587" i="1"/>
  <c r="E2587" i="1"/>
  <c r="E2910" i="1"/>
  <c r="E2899" i="1"/>
  <c r="V2899" i="1" s="1"/>
  <c r="U2887" i="1"/>
  <c r="E2887" i="1"/>
  <c r="V2887" i="1" s="1"/>
  <c r="U2874" i="1"/>
  <c r="E2874" i="1"/>
  <c r="V2874" i="1" s="1"/>
  <c r="U2862" i="1"/>
  <c r="E2862" i="1"/>
  <c r="V2862" i="1" s="1"/>
  <c r="U2854" i="1"/>
  <c r="E2854" i="1"/>
  <c r="V2854" i="1" s="1"/>
  <c r="U2846" i="1"/>
  <c r="E2846" i="1"/>
  <c r="V2846" i="1" s="1"/>
  <c r="U2834" i="1"/>
  <c r="E2834" i="1"/>
  <c r="V2834" i="1" s="1"/>
  <c r="U2823" i="1"/>
  <c r="E2823" i="1"/>
  <c r="V2823" i="1" s="1"/>
  <c r="U2806" i="1"/>
  <c r="E2806" i="1"/>
  <c r="V2806" i="1" s="1"/>
  <c r="U2789" i="1"/>
  <c r="E2789" i="1"/>
  <c r="V2789" i="1" s="1"/>
  <c r="U2778" i="1"/>
  <c r="E2778" i="1"/>
  <c r="V2778" i="1" s="1"/>
  <c r="U2767" i="1"/>
  <c r="E2767" i="1"/>
  <c r="V2767" i="1" s="1"/>
  <c r="U2755" i="1"/>
  <c r="E2755" i="1"/>
  <c r="V2755" i="1" s="1"/>
  <c r="U2747" i="1"/>
  <c r="E2747" i="1"/>
  <c r="V2747" i="1" s="1"/>
  <c r="U2736" i="1"/>
  <c r="E2736" i="1"/>
  <c r="U2724" i="1"/>
  <c r="E2724" i="1"/>
  <c r="U2716" i="1"/>
  <c r="E2716" i="1"/>
  <c r="U2701" i="1"/>
  <c r="E2701" i="1"/>
  <c r="U2683" i="1"/>
  <c r="E2683" i="1"/>
  <c r="U2672" i="1"/>
  <c r="E2672" i="1"/>
  <c r="U2666" i="1"/>
  <c r="E2666" i="1"/>
  <c r="U2656" i="1"/>
  <c r="E2656" i="1"/>
  <c r="U2639" i="1"/>
  <c r="E2639" i="1"/>
  <c r="U2629" i="1"/>
  <c r="E2629" i="1"/>
  <c r="U2619" i="1"/>
  <c r="E2619" i="1"/>
  <c r="U2603" i="1"/>
  <c r="E2603" i="1"/>
  <c r="U2591" i="1"/>
  <c r="E2591" i="1"/>
  <c r="K2924" i="1"/>
  <c r="X2924" i="1"/>
  <c r="A2925" i="1"/>
  <c r="E2914" i="1"/>
  <c r="E2923" i="1"/>
  <c r="E2911" i="1"/>
  <c r="E2909" i="1"/>
  <c r="E2905" i="1"/>
  <c r="E2900" i="1"/>
  <c r="V2900" i="1" s="1"/>
  <c r="E2896" i="1"/>
  <c r="V2896" i="1" s="1"/>
  <c r="U2893" i="1"/>
  <c r="E2893" i="1"/>
  <c r="V2893" i="1" s="1"/>
  <c r="U2891" i="1"/>
  <c r="E2891" i="1"/>
  <c r="V2891" i="1" s="1"/>
  <c r="U2884" i="1"/>
  <c r="E2884" i="1"/>
  <c r="V2884" i="1" s="1"/>
  <c r="U2881" i="1"/>
  <c r="E2881" i="1"/>
  <c r="V2881" i="1" s="1"/>
  <c r="U2876" i="1"/>
  <c r="E2876" i="1"/>
  <c r="V2876" i="1" s="1"/>
  <c r="U2872" i="1"/>
  <c r="E2872" i="1"/>
  <c r="V2872" i="1" s="1"/>
  <c r="U2870" i="1"/>
  <c r="E2870" i="1"/>
  <c r="V2870" i="1" s="1"/>
  <c r="U2864" i="1"/>
  <c r="E2864" i="1"/>
  <c r="V2864" i="1" s="1"/>
  <c r="U2863" i="1"/>
  <c r="E2863" i="1"/>
  <c r="V2863" i="1" s="1"/>
  <c r="U2856" i="1"/>
  <c r="E2856" i="1"/>
  <c r="V2856" i="1" s="1"/>
  <c r="U2855" i="1"/>
  <c r="E2855" i="1"/>
  <c r="V2855" i="1" s="1"/>
  <c r="U2848" i="1"/>
  <c r="E2848" i="1"/>
  <c r="V2848" i="1" s="1"/>
  <c r="U2845" i="1"/>
  <c r="E2845" i="1"/>
  <c r="V2845" i="1" s="1"/>
  <c r="U2842" i="1"/>
  <c r="E2842" i="1"/>
  <c r="V2842" i="1" s="1"/>
  <c r="U2838" i="1"/>
  <c r="E2838" i="1"/>
  <c r="V2838" i="1" s="1"/>
  <c r="U2833" i="1"/>
  <c r="E2833" i="1"/>
  <c r="V2833" i="1" s="1"/>
  <c r="U2829" i="1"/>
  <c r="E2829" i="1"/>
  <c r="V2829" i="1" s="1"/>
  <c r="U2824" i="1"/>
  <c r="E2824" i="1"/>
  <c r="V2824" i="1" s="1"/>
  <c r="U2821" i="1"/>
  <c r="E2821" i="1"/>
  <c r="V2821" i="1" s="1"/>
  <c r="U2816" i="1"/>
  <c r="E2816" i="1"/>
  <c r="V2816" i="1" s="1"/>
  <c r="U2813" i="1"/>
  <c r="E2813" i="1"/>
  <c r="V2813" i="1" s="1"/>
  <c r="U2809" i="1"/>
  <c r="E2809" i="1"/>
  <c r="V2809" i="1" s="1"/>
  <c r="U2805" i="1"/>
  <c r="E2805" i="1"/>
  <c r="V2805" i="1" s="1"/>
  <c r="U2801" i="1"/>
  <c r="E2801" i="1"/>
  <c r="V2801" i="1" s="1"/>
  <c r="U2797" i="1"/>
  <c r="E2797" i="1"/>
  <c r="V2797" i="1" s="1"/>
  <c r="U2793" i="1"/>
  <c r="E2793" i="1"/>
  <c r="V2793" i="1" s="1"/>
  <c r="U2790" i="1"/>
  <c r="E2790" i="1"/>
  <c r="V2790" i="1" s="1"/>
  <c r="U2784" i="1"/>
  <c r="E2784" i="1"/>
  <c r="V2784" i="1" s="1"/>
  <c r="U2783" i="1"/>
  <c r="E2783" i="1"/>
  <c r="V2783" i="1" s="1"/>
  <c r="U2780" i="1"/>
  <c r="E2780" i="1"/>
  <c r="V2780" i="1" s="1"/>
  <c r="U2774" i="1"/>
  <c r="E2774" i="1"/>
  <c r="V2774" i="1" s="1"/>
  <c r="U2768" i="1"/>
  <c r="E2768" i="1"/>
  <c r="V2768" i="1" s="1"/>
  <c r="U2763" i="1"/>
  <c r="E2763" i="1"/>
  <c r="V2763" i="1" s="1"/>
  <c r="U2762" i="1"/>
  <c r="E2762" i="1"/>
  <c r="V2762" i="1" s="1"/>
  <c r="U2757" i="1"/>
  <c r="E2757" i="1"/>
  <c r="V2757" i="1" s="1"/>
  <c r="U2754" i="1"/>
  <c r="E2754" i="1"/>
  <c r="V2754" i="1" s="1"/>
  <c r="U2749" i="1"/>
  <c r="E2749" i="1"/>
  <c r="V2749" i="1" s="1"/>
  <c r="U2744" i="1"/>
  <c r="E2744" i="1"/>
  <c r="V2744" i="1" s="1"/>
  <c r="U2741" i="1"/>
  <c r="E2741" i="1"/>
  <c r="U2739" i="1"/>
  <c r="E2739" i="1"/>
  <c r="U2732" i="1"/>
  <c r="E2732" i="1"/>
  <c r="U2729" i="1"/>
  <c r="E2729" i="1"/>
  <c r="U2725" i="1"/>
  <c r="E2725" i="1"/>
  <c r="U2721" i="1"/>
  <c r="E2721" i="1"/>
  <c r="U2718" i="1"/>
  <c r="E2718" i="1"/>
  <c r="U2715" i="1"/>
  <c r="E2715" i="1"/>
  <c r="U2709" i="1"/>
  <c r="E2709" i="1"/>
  <c r="U2704" i="1"/>
  <c r="E2704" i="1"/>
  <c r="U2703" i="1"/>
  <c r="E2703" i="1"/>
  <c r="U2697" i="1"/>
  <c r="E2697" i="1"/>
  <c r="U2695" i="1"/>
  <c r="E2695" i="1"/>
  <c r="U2687" i="1"/>
  <c r="E2687" i="1"/>
  <c r="U2685" i="1"/>
  <c r="E2685" i="1"/>
  <c r="U2681" i="1"/>
  <c r="E2681" i="1"/>
  <c r="U2680" i="1"/>
  <c r="E2680" i="1"/>
  <c r="U2674" i="1"/>
  <c r="E2674" i="1"/>
  <c r="U2667" i="1"/>
  <c r="E2667" i="1"/>
  <c r="U2665" i="1"/>
  <c r="E2665" i="1"/>
  <c r="U2660" i="1"/>
  <c r="E2660" i="1"/>
  <c r="U2657" i="1"/>
  <c r="E2657" i="1"/>
  <c r="U2654" i="1"/>
  <c r="E2654" i="1"/>
  <c r="U2649" i="1"/>
  <c r="E2649" i="1"/>
  <c r="U2645" i="1"/>
  <c r="E2645" i="1"/>
  <c r="U2643" i="1"/>
  <c r="E2643" i="1"/>
  <c r="U2638" i="1"/>
  <c r="E2638" i="1"/>
  <c r="U2633" i="1"/>
  <c r="E2633" i="1"/>
  <c r="U2630" i="1"/>
  <c r="E2630" i="1"/>
  <c r="U2624" i="1"/>
  <c r="E2624" i="1"/>
  <c r="U2618" i="1"/>
  <c r="E2618" i="1"/>
  <c r="U2617" i="1"/>
  <c r="E2617" i="1"/>
  <c r="U2613" i="1"/>
  <c r="E2613" i="1"/>
  <c r="U2609" i="1"/>
  <c r="E2609" i="1"/>
  <c r="U2604" i="1"/>
  <c r="E2604" i="1"/>
  <c r="U2602" i="1"/>
  <c r="E2602" i="1"/>
  <c r="U2598" i="1"/>
  <c r="E2598" i="1"/>
  <c r="U2593" i="1"/>
  <c r="E2593" i="1"/>
  <c r="U2589" i="1"/>
  <c r="E2589" i="1"/>
  <c r="E2921" i="1"/>
  <c r="Z2923" i="1"/>
  <c r="AA2923" i="1" s="1"/>
  <c r="AH2923" i="1" s="1"/>
  <c r="C2924" i="1"/>
  <c r="AJ2924" i="1"/>
  <c r="I2924" i="1"/>
  <c r="H2924" i="1" s="1"/>
  <c r="Y2923" i="1"/>
  <c r="E2919" i="1"/>
  <c r="E2908" i="1"/>
  <c r="E2895" i="1"/>
  <c r="V2895" i="1" s="1"/>
  <c r="U2883" i="1"/>
  <c r="E2883" i="1"/>
  <c r="V2883" i="1" s="1"/>
  <c r="U2871" i="1"/>
  <c r="E2871" i="1"/>
  <c r="V2871" i="1" s="1"/>
  <c r="U2858" i="1"/>
  <c r="E2858" i="1"/>
  <c r="V2858" i="1" s="1"/>
  <c r="U2843" i="1"/>
  <c r="E2843" i="1"/>
  <c r="V2843" i="1" s="1"/>
  <c r="U2826" i="1"/>
  <c r="E2826" i="1"/>
  <c r="V2826" i="1" s="1"/>
  <c r="U2815" i="1"/>
  <c r="E2815" i="1"/>
  <c r="V2815" i="1" s="1"/>
  <c r="U2803" i="1"/>
  <c r="E2803" i="1"/>
  <c r="V2803" i="1" s="1"/>
  <c r="U2792" i="1"/>
  <c r="E2792" i="1"/>
  <c r="V2792" i="1" s="1"/>
  <c r="U2785" i="1"/>
  <c r="E2785" i="1"/>
  <c r="V2785" i="1" s="1"/>
  <c r="U2776" i="1"/>
  <c r="E2776" i="1"/>
  <c r="V2776" i="1" s="1"/>
  <c r="U2764" i="1"/>
  <c r="E2764" i="1"/>
  <c r="V2764" i="1" s="1"/>
  <c r="U2750" i="1"/>
  <c r="E2750" i="1"/>
  <c r="V2750" i="1" s="1"/>
  <c r="U2740" i="1"/>
  <c r="E2740" i="1"/>
  <c r="U2728" i="1"/>
  <c r="E2728" i="1"/>
  <c r="U2711" i="1"/>
  <c r="E2711" i="1"/>
  <c r="U2694" i="1"/>
  <c r="E2694" i="1"/>
  <c r="U2691" i="1"/>
  <c r="E2691" i="1"/>
  <c r="U2676" i="1"/>
  <c r="E2676" i="1"/>
  <c r="U2662" i="1"/>
  <c r="E2662" i="1"/>
  <c r="U2653" i="1"/>
  <c r="E2653" i="1"/>
  <c r="U2642" i="1"/>
  <c r="E2642" i="1"/>
  <c r="U2631" i="1"/>
  <c r="E2631" i="1"/>
  <c r="U2620" i="1"/>
  <c r="E2620" i="1"/>
  <c r="U2606" i="1"/>
  <c r="E2606" i="1"/>
  <c r="U2586" i="1"/>
  <c r="E2586" i="1"/>
  <c r="E2913" i="1"/>
  <c r="E2912" i="1"/>
  <c r="E2901" i="1"/>
  <c r="E2903" i="1"/>
  <c r="E2898" i="1"/>
  <c r="V2898" i="1" s="1"/>
  <c r="U2892" i="1"/>
  <c r="E2892" i="1"/>
  <c r="V2892" i="1" s="1"/>
  <c r="U2888" i="1"/>
  <c r="E2888" i="1"/>
  <c r="V2888" i="1" s="1"/>
  <c r="U2885" i="1"/>
  <c r="E2885" i="1"/>
  <c r="V2885" i="1" s="1"/>
  <c r="U2880" i="1"/>
  <c r="E2880" i="1"/>
  <c r="V2880" i="1" s="1"/>
  <c r="U2877" i="1"/>
  <c r="E2877" i="1"/>
  <c r="V2877" i="1" s="1"/>
  <c r="U2873" i="1"/>
  <c r="E2873" i="1"/>
  <c r="V2873" i="1" s="1"/>
  <c r="U2869" i="1"/>
  <c r="E2869" i="1"/>
  <c r="V2869" i="1" s="1"/>
  <c r="U2861" i="1"/>
  <c r="E2861" i="1"/>
  <c r="V2861" i="1" s="1"/>
  <c r="U2860" i="1"/>
  <c r="E2860" i="1"/>
  <c r="V2860" i="1" s="1"/>
  <c r="U2857" i="1"/>
  <c r="E2857" i="1"/>
  <c r="V2857" i="1" s="1"/>
  <c r="U2852" i="1"/>
  <c r="E2852" i="1"/>
  <c r="V2852" i="1" s="1"/>
  <c r="U2850" i="1"/>
  <c r="E2850" i="1"/>
  <c r="V2850" i="1" s="1"/>
  <c r="U2844" i="1"/>
  <c r="E2844" i="1"/>
  <c r="V2844" i="1" s="1"/>
  <c r="U2839" i="1"/>
  <c r="E2839" i="1"/>
  <c r="V2839" i="1" s="1"/>
  <c r="U2836" i="1"/>
  <c r="E2836" i="1"/>
  <c r="V2836" i="1" s="1"/>
  <c r="U2832" i="1"/>
  <c r="E2832" i="1"/>
  <c r="V2832" i="1" s="1"/>
  <c r="U2831" i="1"/>
  <c r="E2831" i="1"/>
  <c r="V2831" i="1" s="1"/>
  <c r="U2825" i="1"/>
  <c r="E2825" i="1"/>
  <c r="V2825" i="1" s="1"/>
  <c r="U2820" i="1"/>
  <c r="E2820" i="1"/>
  <c r="V2820" i="1" s="1"/>
  <c r="U2818" i="1"/>
  <c r="E2818" i="1"/>
  <c r="V2818" i="1" s="1"/>
  <c r="U2810" i="1"/>
  <c r="E2810" i="1"/>
  <c r="V2810" i="1" s="1"/>
  <c r="U2807" i="1"/>
  <c r="E2807" i="1"/>
  <c r="V2807" i="1" s="1"/>
  <c r="U2804" i="1"/>
  <c r="E2804" i="1"/>
  <c r="V2804" i="1" s="1"/>
  <c r="U2802" i="1"/>
  <c r="E2802" i="1"/>
  <c r="V2802" i="1" s="1"/>
  <c r="U2796" i="1"/>
  <c r="E2796" i="1"/>
  <c r="V2796" i="1" s="1"/>
  <c r="U2794" i="1"/>
  <c r="E2794" i="1"/>
  <c r="V2794" i="1" s="1"/>
  <c r="U2787" i="1"/>
  <c r="E2787" i="1"/>
  <c r="V2787" i="1" s="1"/>
  <c r="U2786" i="1"/>
  <c r="E2786" i="1"/>
  <c r="V2786" i="1" s="1"/>
  <c r="U2779" i="1"/>
  <c r="E2779" i="1"/>
  <c r="V2779" i="1" s="1"/>
  <c r="U2775" i="1"/>
  <c r="E2775" i="1"/>
  <c r="V2775" i="1" s="1"/>
  <c r="U2770" i="1"/>
  <c r="E2770" i="1"/>
  <c r="V2770" i="1" s="1"/>
  <c r="U2769" i="1"/>
  <c r="E2769" i="1"/>
  <c r="V2769" i="1" s="1"/>
  <c r="U2765" i="1"/>
  <c r="E2765" i="1"/>
  <c r="V2765" i="1" s="1"/>
  <c r="U2760" i="1"/>
  <c r="E2760" i="1"/>
  <c r="V2760" i="1" s="1"/>
  <c r="U2753" i="1"/>
  <c r="E2753" i="1"/>
  <c r="V2753" i="1" s="1"/>
  <c r="U2752" i="1"/>
  <c r="E2752" i="1"/>
  <c r="V2752" i="1" s="1"/>
  <c r="U2748" i="1"/>
  <c r="E2748" i="1"/>
  <c r="V2748" i="1" s="1"/>
  <c r="U2746" i="1"/>
  <c r="E2746" i="1"/>
  <c r="V2746" i="1" s="1"/>
  <c r="U2738" i="1"/>
  <c r="E2738" i="1"/>
  <c r="U2735" i="1"/>
  <c r="E2735" i="1"/>
  <c r="U2733" i="1"/>
  <c r="E2733" i="1"/>
  <c r="U2727" i="1"/>
  <c r="E2727" i="1"/>
  <c r="U2723" i="1"/>
  <c r="E2723" i="1"/>
  <c r="U2722" i="1"/>
  <c r="E2722" i="1"/>
  <c r="U2714" i="1"/>
  <c r="E2714" i="1"/>
  <c r="U2710" i="1"/>
  <c r="E2710" i="1"/>
  <c r="U2708" i="1"/>
  <c r="E2708" i="1"/>
  <c r="U2705" i="1"/>
  <c r="E2705" i="1"/>
  <c r="U2700" i="1"/>
  <c r="E2700" i="1"/>
  <c r="U2696" i="1"/>
  <c r="E2696" i="1"/>
  <c r="U2692" i="1"/>
  <c r="E2692" i="1"/>
  <c r="U2686" i="1"/>
  <c r="E2686" i="1"/>
  <c r="U2684" i="1"/>
  <c r="E2684" i="1"/>
  <c r="U2677" i="1"/>
  <c r="E2677" i="1"/>
  <c r="U2679" i="1"/>
  <c r="E2679" i="1"/>
  <c r="U2671" i="1"/>
  <c r="E2671" i="1"/>
  <c r="U2668" i="1"/>
  <c r="E2668" i="1"/>
  <c r="U2664" i="1"/>
  <c r="E2664" i="1"/>
  <c r="U2659" i="1"/>
  <c r="E2659" i="1"/>
  <c r="U2652" i="1"/>
  <c r="E2652" i="1"/>
  <c r="U2650" i="1"/>
  <c r="E2650" i="1"/>
  <c r="U2648" i="1"/>
  <c r="E2648" i="1"/>
  <c r="U2644" i="1"/>
  <c r="E2644" i="1"/>
  <c r="U2641" i="1"/>
  <c r="E2641" i="1"/>
  <c r="U2634" i="1"/>
  <c r="E2634" i="1"/>
  <c r="U2632" i="1"/>
  <c r="E2632" i="1"/>
  <c r="U2626" i="1"/>
  <c r="E2626" i="1"/>
  <c r="U2622" i="1"/>
  <c r="E2622" i="1"/>
  <c r="U2621" i="1"/>
  <c r="E2621" i="1"/>
  <c r="U2615" i="1"/>
  <c r="E2615" i="1"/>
  <c r="U2610" i="1"/>
  <c r="E2610" i="1"/>
  <c r="U2608" i="1"/>
  <c r="E2608" i="1"/>
  <c r="U2605" i="1"/>
  <c r="E2605" i="1"/>
  <c r="U2599" i="1"/>
  <c r="E2599" i="1"/>
  <c r="U2595" i="1"/>
  <c r="E2595" i="1"/>
  <c r="U2592" i="1"/>
  <c r="E2592" i="1"/>
  <c r="U2588" i="1"/>
  <c r="E2588" i="1"/>
  <c r="O2901" i="1" l="1"/>
  <c r="R2901" i="1" s="1"/>
  <c r="V2901" i="1" s="1"/>
  <c r="S2896" i="1"/>
  <c r="T2895" i="1"/>
  <c r="AF2895" i="1" s="1"/>
  <c r="M2903" i="1"/>
  <c r="N2903" i="1" s="1"/>
  <c r="P2903" i="1"/>
  <c r="Q2903" i="1"/>
  <c r="L2904" i="1"/>
  <c r="AC2902" i="1"/>
  <c r="AE2902" i="1" s="1"/>
  <c r="G2902" i="1"/>
  <c r="F2902" i="1" s="1"/>
  <c r="J2902" i="1" s="1"/>
  <c r="W2809" i="1"/>
  <c r="AG2809" i="1" s="1"/>
  <c r="B2809" i="1" s="1"/>
  <c r="W2856" i="1"/>
  <c r="AG2856" i="1" s="1"/>
  <c r="B2856" i="1" s="1"/>
  <c r="W2762" i="1"/>
  <c r="AG2762" i="1" s="1"/>
  <c r="B2762" i="1" s="1"/>
  <c r="W2759" i="1"/>
  <c r="AG2759" i="1" s="1"/>
  <c r="B2759" i="1" s="1"/>
  <c r="W2808" i="1"/>
  <c r="AG2808" i="1" s="1"/>
  <c r="B2808" i="1" s="1"/>
  <c r="W2781" i="1"/>
  <c r="AG2781" i="1" s="1"/>
  <c r="B2781" i="1" s="1"/>
  <c r="W2828" i="1"/>
  <c r="AG2828" i="1" s="1"/>
  <c r="B2828" i="1" s="1"/>
  <c r="W2853" i="1"/>
  <c r="AG2853" i="1" s="1"/>
  <c r="B2853" i="1" s="1"/>
  <c r="W2879" i="1"/>
  <c r="AG2879" i="1" s="1"/>
  <c r="B2879" i="1" s="1"/>
  <c r="W2742" i="1"/>
  <c r="W2766" i="1"/>
  <c r="AG2766" i="1" s="1"/>
  <c r="B2766" i="1" s="1"/>
  <c r="W2791" i="1"/>
  <c r="AG2791" i="1" s="1"/>
  <c r="B2791" i="1" s="1"/>
  <c r="W2814" i="1"/>
  <c r="AG2814" i="1" s="1"/>
  <c r="B2814" i="1" s="1"/>
  <c r="W2837" i="1"/>
  <c r="AG2837" i="1" s="1"/>
  <c r="W2866" i="1"/>
  <c r="AG2866" i="1" s="1"/>
  <c r="B2866" i="1" s="1"/>
  <c r="W2886" i="1"/>
  <c r="AG2886" i="1" s="1"/>
  <c r="B2886" i="1" s="1"/>
  <c r="W2784" i="1"/>
  <c r="AG2784" i="1" s="1"/>
  <c r="B2784" i="1" s="1"/>
  <c r="W2833" i="1"/>
  <c r="AG2833" i="1" s="1"/>
  <c r="W2881" i="1"/>
  <c r="AG2881" i="1" s="1"/>
  <c r="B2881" i="1" s="1"/>
  <c r="W2754" i="1"/>
  <c r="AG2754" i="1" s="1"/>
  <c r="B2754" i="1" s="1"/>
  <c r="W2780" i="1"/>
  <c r="AG2780" i="1" s="1"/>
  <c r="B2780" i="1" s="1"/>
  <c r="W2801" i="1"/>
  <c r="AG2801" i="1" s="1"/>
  <c r="B2801" i="1" s="1"/>
  <c r="W2824" i="1"/>
  <c r="AG2824" i="1" s="1"/>
  <c r="B2824" i="1" s="1"/>
  <c r="W2848" i="1"/>
  <c r="AG2848" i="1" s="1"/>
  <c r="B2848" i="1" s="1"/>
  <c r="W2872" i="1"/>
  <c r="AG2872" i="1" s="1"/>
  <c r="B2872" i="1" s="1"/>
  <c r="W2751" i="1"/>
  <c r="AG2751" i="1" s="1"/>
  <c r="W2773" i="1"/>
  <c r="AG2773" i="1" s="1"/>
  <c r="B2773" i="1" s="1"/>
  <c r="W2798" i="1"/>
  <c r="AG2798" i="1" s="1"/>
  <c r="B2798" i="1" s="1"/>
  <c r="W2822" i="1"/>
  <c r="AG2822" i="1" s="1"/>
  <c r="B2822" i="1" s="1"/>
  <c r="W2847" i="1"/>
  <c r="AG2847" i="1" s="1"/>
  <c r="W2867" i="1"/>
  <c r="AG2867" i="1" s="1"/>
  <c r="B2867" i="1" s="1"/>
  <c r="W2894" i="1"/>
  <c r="AG2894" i="1" s="1"/>
  <c r="W2744" i="1"/>
  <c r="AG2744" i="1" s="1"/>
  <c r="B2744" i="1" s="1"/>
  <c r="W2768" i="1"/>
  <c r="AG2768" i="1" s="1"/>
  <c r="B2768" i="1" s="1"/>
  <c r="W2793" i="1"/>
  <c r="AG2793" i="1" s="1"/>
  <c r="W2816" i="1"/>
  <c r="AG2816" i="1" s="1"/>
  <c r="B2816" i="1" s="1"/>
  <c r="W2842" i="1"/>
  <c r="AG2842" i="1" s="1"/>
  <c r="B2842" i="1" s="1"/>
  <c r="W2864" i="1"/>
  <c r="AG2864" i="1" s="1"/>
  <c r="B2864" i="1" s="1"/>
  <c r="W2891" i="1"/>
  <c r="AG2891" i="1" s="1"/>
  <c r="B2891" i="1" s="1"/>
  <c r="W2748" i="1"/>
  <c r="AG2748" i="1" s="1"/>
  <c r="B2748" i="1" s="1"/>
  <c r="W2753" i="1"/>
  <c r="AG2753" i="1" s="1"/>
  <c r="B2753" i="1" s="1"/>
  <c r="W2765" i="1"/>
  <c r="AG2765" i="1" s="1"/>
  <c r="B2765" i="1" s="1"/>
  <c r="W2770" i="1"/>
  <c r="AG2770" i="1" s="1"/>
  <c r="W2779" i="1"/>
  <c r="AG2779" i="1" s="1"/>
  <c r="B2779" i="1" s="1"/>
  <c r="W2787" i="1"/>
  <c r="AG2787" i="1" s="1"/>
  <c r="W2796" i="1"/>
  <c r="AG2796" i="1" s="1"/>
  <c r="B2796" i="1" s="1"/>
  <c r="W2804" i="1"/>
  <c r="AG2804" i="1" s="1"/>
  <c r="B2804" i="1" s="1"/>
  <c r="W2810" i="1"/>
  <c r="AG2810" i="1" s="1"/>
  <c r="W2820" i="1"/>
  <c r="AG2820" i="1" s="1"/>
  <c r="B2820" i="1" s="1"/>
  <c r="W2831" i="1"/>
  <c r="AG2831" i="1" s="1"/>
  <c r="B2831" i="1" s="1"/>
  <c r="W2836" i="1"/>
  <c r="AG2836" i="1" s="1"/>
  <c r="W2844" i="1"/>
  <c r="AG2844" i="1" s="1"/>
  <c r="W2852" i="1"/>
  <c r="AG2852" i="1" s="1"/>
  <c r="B2852" i="1" s="1"/>
  <c r="W2860" i="1"/>
  <c r="AG2860" i="1" s="1"/>
  <c r="W2743" i="1"/>
  <c r="AG2743" i="1" s="1"/>
  <c r="W2771" i="1"/>
  <c r="AG2771" i="1" s="1"/>
  <c r="B2771" i="1" s="1"/>
  <c r="W2799" i="1"/>
  <c r="AG2799" i="1" s="1"/>
  <c r="W2817" i="1"/>
  <c r="AG2817" i="1" s="1"/>
  <c r="B2817" i="1" s="1"/>
  <c r="W2764" i="1"/>
  <c r="AG2764" i="1" s="1"/>
  <c r="W2785" i="1"/>
  <c r="AG2785" i="1" s="1"/>
  <c r="W2803" i="1"/>
  <c r="AG2803" i="1" s="1"/>
  <c r="B2803" i="1" s="1"/>
  <c r="W2826" i="1"/>
  <c r="AG2826" i="1" s="1"/>
  <c r="B2826" i="1" s="1"/>
  <c r="W2858" i="1"/>
  <c r="AG2858" i="1" s="1"/>
  <c r="B2858" i="1" s="1"/>
  <c r="W2883" i="1"/>
  <c r="AG2883" i="1" s="1"/>
  <c r="W2869" i="1"/>
  <c r="AG2869" i="1" s="1"/>
  <c r="B2869" i="1" s="1"/>
  <c r="W2877" i="1"/>
  <c r="AG2877" i="1" s="1"/>
  <c r="B2877" i="1" s="1"/>
  <c r="W2885" i="1"/>
  <c r="AG2885" i="1" s="1"/>
  <c r="B2885" i="1" s="1"/>
  <c r="W2892" i="1"/>
  <c r="AG2892" i="1" s="1"/>
  <c r="W2755" i="1"/>
  <c r="AG2755" i="1" s="1"/>
  <c r="B2755" i="1" s="1"/>
  <c r="W2778" i="1"/>
  <c r="AG2778" i="1" s="1"/>
  <c r="W2806" i="1"/>
  <c r="AG2806" i="1" s="1"/>
  <c r="B2806" i="1" s="1"/>
  <c r="W2834" i="1"/>
  <c r="AG2834" i="1" s="1"/>
  <c r="B2834" i="1" s="1"/>
  <c r="W2854" i="1"/>
  <c r="AG2854" i="1" s="1"/>
  <c r="B2854" i="1" s="1"/>
  <c r="W2874" i="1"/>
  <c r="AG2874" i="1" s="1"/>
  <c r="B2874" i="1" s="1"/>
  <c r="W2841" i="1"/>
  <c r="AG2841" i="1" s="1"/>
  <c r="B2841" i="1" s="1"/>
  <c r="W2865" i="1"/>
  <c r="AG2865" i="1" s="1"/>
  <c r="B2865" i="1" s="1"/>
  <c r="W2890" i="1"/>
  <c r="AG2890" i="1" s="1"/>
  <c r="B2890" i="1" s="1"/>
  <c r="V2592" i="1"/>
  <c r="V2659" i="1"/>
  <c r="V2671" i="1"/>
  <c r="W2671" i="1" s="1"/>
  <c r="V2684" i="1"/>
  <c r="W2684" i="1" s="1"/>
  <c r="V2705" i="1"/>
  <c r="V2729" i="1"/>
  <c r="V2741" i="1"/>
  <c r="V2591" i="1"/>
  <c r="V2639" i="1"/>
  <c r="V2698" i="1"/>
  <c r="V2588" i="1"/>
  <c r="V2700" i="1"/>
  <c r="V2733" i="1"/>
  <c r="V2586" i="1"/>
  <c r="V2642" i="1"/>
  <c r="V2711" i="1"/>
  <c r="V2630" i="1"/>
  <c r="V2695" i="1"/>
  <c r="V2709" i="1"/>
  <c r="V2725" i="1"/>
  <c r="Y2924" i="1"/>
  <c r="C2925" i="1"/>
  <c r="AJ2925" i="1"/>
  <c r="Z2924" i="1"/>
  <c r="AA2924" i="1" s="1"/>
  <c r="AH2924" i="1" s="1"/>
  <c r="I2925" i="1"/>
  <c r="H2925" i="1" s="1"/>
  <c r="V2629" i="1"/>
  <c r="V2716" i="1"/>
  <c r="V2594" i="1"/>
  <c r="V2611" i="1"/>
  <c r="V2627" i="1"/>
  <c r="V2640" i="1"/>
  <c r="V2690" i="1"/>
  <c r="V2706" i="1"/>
  <c r="V2719" i="1"/>
  <c r="V2737" i="1"/>
  <c r="AB2929" i="1"/>
  <c r="V2614" i="1"/>
  <c r="V2689" i="1"/>
  <c r="V2731" i="1"/>
  <c r="V2608" i="1"/>
  <c r="V2622" i="1"/>
  <c r="V2664" i="1"/>
  <c r="V2679" i="1"/>
  <c r="W2679" i="1" s="1"/>
  <c r="V2722" i="1"/>
  <c r="V2662" i="1"/>
  <c r="W2662" i="1" s="1"/>
  <c r="V2728" i="1"/>
  <c r="V2602" i="1"/>
  <c r="V2649" i="1"/>
  <c r="V2697" i="1"/>
  <c r="V2600" i="1"/>
  <c r="V2612" i="1"/>
  <c r="V2712" i="1"/>
  <c r="V2605" i="1"/>
  <c r="V2621" i="1"/>
  <c r="V2634" i="1"/>
  <c r="V2650" i="1"/>
  <c r="V2714" i="1"/>
  <c r="V2598" i="1"/>
  <c r="V2613" i="1"/>
  <c r="V2645" i="1"/>
  <c r="V2599" i="1"/>
  <c r="V2615" i="1"/>
  <c r="V2632" i="1"/>
  <c r="V2648" i="1"/>
  <c r="V2696" i="1"/>
  <c r="V2710" i="1"/>
  <c r="V2727" i="1"/>
  <c r="W2746" i="1"/>
  <c r="W2752" i="1"/>
  <c r="W2760" i="1"/>
  <c r="W2769" i="1"/>
  <c r="W2775" i="1"/>
  <c r="W2786" i="1"/>
  <c r="W2794" i="1"/>
  <c r="W2802" i="1"/>
  <c r="W2807" i="1"/>
  <c r="W2818" i="1"/>
  <c r="W2825" i="1"/>
  <c r="W2832" i="1"/>
  <c r="W2839" i="1"/>
  <c r="W2850" i="1"/>
  <c r="W2857" i="1"/>
  <c r="W2861" i="1"/>
  <c r="W2873" i="1"/>
  <c r="W2880" i="1"/>
  <c r="W2888" i="1"/>
  <c r="V2631" i="1"/>
  <c r="V2694" i="1"/>
  <c r="V2740" i="1"/>
  <c r="W2750" i="1"/>
  <c r="W2776" i="1"/>
  <c r="W2792" i="1"/>
  <c r="W2815" i="1"/>
  <c r="W2843" i="1"/>
  <c r="W2871" i="1"/>
  <c r="W2895" i="1"/>
  <c r="E2924" i="1"/>
  <c r="V2593" i="1"/>
  <c r="V2609" i="1"/>
  <c r="V2624" i="1"/>
  <c r="V2643" i="1"/>
  <c r="V2657" i="1"/>
  <c r="V2660" i="1"/>
  <c r="W2660" i="1" s="1"/>
  <c r="V2665" i="1"/>
  <c r="W2665" i="1" s="1"/>
  <c r="V2667" i="1"/>
  <c r="V2674" i="1"/>
  <c r="W2674" i="1" s="1"/>
  <c r="V2680" i="1"/>
  <c r="W2680" i="1" s="1"/>
  <c r="V2681" i="1"/>
  <c r="W2681" i="1" s="1"/>
  <c r="V2685" i="1"/>
  <c r="V2687" i="1"/>
  <c r="W2687" i="1" s="1"/>
  <c r="V2704" i="1"/>
  <c r="V2721" i="1"/>
  <c r="V2739" i="1"/>
  <c r="W2749" i="1"/>
  <c r="W2757" i="1"/>
  <c r="W2763" i="1"/>
  <c r="W2774" i="1"/>
  <c r="W2783" i="1"/>
  <c r="W2790" i="1"/>
  <c r="W2797" i="1"/>
  <c r="W2805" i="1"/>
  <c r="W2813" i="1"/>
  <c r="W2821" i="1"/>
  <c r="W2829" i="1"/>
  <c r="W2838" i="1"/>
  <c r="W2845" i="1"/>
  <c r="W2855" i="1"/>
  <c r="W2863" i="1"/>
  <c r="W2870" i="1"/>
  <c r="W2876" i="1"/>
  <c r="W2884" i="1"/>
  <c r="W2893" i="1"/>
  <c r="V2619" i="1"/>
  <c r="V2701" i="1"/>
  <c r="W2747" i="1"/>
  <c r="W2767" i="1"/>
  <c r="W2789" i="1"/>
  <c r="W2823" i="1"/>
  <c r="W2846" i="1"/>
  <c r="W2862" i="1"/>
  <c r="W2887" i="1"/>
  <c r="V2590" i="1"/>
  <c r="V2607" i="1"/>
  <c r="V2623" i="1"/>
  <c r="V2636" i="1"/>
  <c r="V2655" i="1"/>
  <c r="V2658" i="1"/>
  <c r="W2658" i="1" s="1"/>
  <c r="V2663" i="1"/>
  <c r="W2663" i="1" s="1"/>
  <c r="V2670" i="1"/>
  <c r="V2669" i="1"/>
  <c r="W2669" i="1" s="1"/>
  <c r="V2673" i="1"/>
  <c r="W2673" i="1" s="1"/>
  <c r="V2678" i="1"/>
  <c r="W2678" i="1" s="1"/>
  <c r="V2682" i="1"/>
  <c r="V2688" i="1"/>
  <c r="W2688" i="1" s="1"/>
  <c r="V2702" i="1"/>
  <c r="V2717" i="1"/>
  <c r="V2734" i="1"/>
  <c r="W2745" i="1"/>
  <c r="W2756" i="1"/>
  <c r="W2761" i="1"/>
  <c r="W2772" i="1"/>
  <c r="W2777" i="1"/>
  <c r="W2788" i="1"/>
  <c r="W2795" i="1"/>
  <c r="W2800" i="1"/>
  <c r="W2811" i="1"/>
  <c r="W2819" i="1"/>
  <c r="W2827" i="1"/>
  <c r="W2835" i="1"/>
  <c r="W2840" i="1"/>
  <c r="W2849" i="1"/>
  <c r="W2859" i="1"/>
  <c r="W2868" i="1"/>
  <c r="W2875" i="1"/>
  <c r="W2882" i="1"/>
  <c r="W2889" i="1"/>
  <c r="V2597" i="1"/>
  <c r="V2646" i="1"/>
  <c r="V2661" i="1"/>
  <c r="W2661" i="1" s="1"/>
  <c r="V2675" i="1"/>
  <c r="W2675" i="1" s="1"/>
  <c r="V2720" i="1"/>
  <c r="W2758" i="1"/>
  <c r="W2782" i="1"/>
  <c r="W2812" i="1"/>
  <c r="W2830" i="1"/>
  <c r="W2851" i="1"/>
  <c r="W2878" i="1"/>
  <c r="V2641" i="1"/>
  <c r="V2652" i="1"/>
  <c r="V2668" i="1"/>
  <c r="V2677" i="1"/>
  <c r="W2677" i="1" s="1"/>
  <c r="V2686" i="1"/>
  <c r="W2686" i="1" s="1"/>
  <c r="V2735" i="1"/>
  <c r="V2606" i="1"/>
  <c r="V2653" i="1"/>
  <c r="V2676" i="1"/>
  <c r="V2617" i="1"/>
  <c r="V2633" i="1"/>
  <c r="V2715" i="1"/>
  <c r="K2925" i="1"/>
  <c r="A2926" i="1"/>
  <c r="X2925" i="1"/>
  <c r="V2724" i="1"/>
  <c r="V2628" i="1"/>
  <c r="V2647" i="1"/>
  <c r="V2693" i="1"/>
  <c r="V2726" i="1"/>
  <c r="AG2742" i="1"/>
  <c r="B2742" i="1" s="1"/>
  <c r="V2625" i="1"/>
  <c r="V2595" i="1"/>
  <c r="V2610" i="1"/>
  <c r="V2626" i="1"/>
  <c r="V2644" i="1"/>
  <c r="V2692" i="1"/>
  <c r="V2708" i="1"/>
  <c r="V2723" i="1"/>
  <c r="V2738" i="1"/>
  <c r="V2620" i="1"/>
  <c r="V2691" i="1"/>
  <c r="V2589" i="1"/>
  <c r="V2604" i="1"/>
  <c r="V2618" i="1"/>
  <c r="V2638" i="1"/>
  <c r="V2654" i="1"/>
  <c r="V2703" i="1"/>
  <c r="V2718" i="1"/>
  <c r="V2732" i="1"/>
  <c r="V2603" i="1"/>
  <c r="V2656" i="1"/>
  <c r="V2666" i="1"/>
  <c r="V2672" i="1"/>
  <c r="W2672" i="1" s="1"/>
  <c r="V2683" i="1"/>
  <c r="V2736" i="1"/>
  <c r="V2587" i="1"/>
  <c r="V2601" i="1"/>
  <c r="V2616" i="1"/>
  <c r="V2635" i="1"/>
  <c r="V2651" i="1"/>
  <c r="V2699" i="1"/>
  <c r="V2713" i="1"/>
  <c r="V2730" i="1"/>
  <c r="V2596" i="1"/>
  <c r="V2637" i="1"/>
  <c r="V2707" i="1"/>
  <c r="W2588" i="1" l="1"/>
  <c r="AG2588" i="1" s="1"/>
  <c r="W2710" i="1"/>
  <c r="W2696" i="1"/>
  <c r="AG2696" i="1" s="1"/>
  <c r="W2630" i="1"/>
  <c r="W2629" i="1"/>
  <c r="W2627" i="1"/>
  <c r="AG2627" i="1" s="1"/>
  <c r="W2731" i="1"/>
  <c r="AG2731" i="1" s="1"/>
  <c r="W2719" i="1"/>
  <c r="AG2719" i="1" s="1"/>
  <c r="W2599" i="1"/>
  <c r="AG2599" i="1" s="1"/>
  <c r="W2689" i="1"/>
  <c r="AG2689" i="1" s="1"/>
  <c r="W2727" i="1"/>
  <c r="AG2727" i="1" s="1"/>
  <c r="W2619" i="1"/>
  <c r="AG2619" i="1" s="1"/>
  <c r="O2902" i="1"/>
  <c r="R2902" i="1" s="1"/>
  <c r="V2902" i="1" s="1"/>
  <c r="M2904" i="1"/>
  <c r="N2904" i="1" s="1"/>
  <c r="P2904" i="1"/>
  <c r="Q2904" i="1"/>
  <c r="L2905" i="1"/>
  <c r="AC2903" i="1"/>
  <c r="AE2903" i="1" s="1"/>
  <c r="G2903" i="1"/>
  <c r="F2903" i="1" s="1"/>
  <c r="J2903" i="1" s="1"/>
  <c r="T2896" i="1"/>
  <c r="AF2896" i="1" s="1"/>
  <c r="S2897" i="1"/>
  <c r="U2896" i="1"/>
  <c r="W2896" i="1" s="1"/>
  <c r="AG2896" i="1" s="1"/>
  <c r="B2896" i="1" s="1"/>
  <c r="W2632" i="1"/>
  <c r="W2701" i="1"/>
  <c r="AG2701" i="1" s="1"/>
  <c r="W2646" i="1"/>
  <c r="W2737" i="1"/>
  <c r="AG2737" i="1" s="1"/>
  <c r="W2645" i="1"/>
  <c r="W2648" i="1"/>
  <c r="AG2648" i="1" s="1"/>
  <c r="W2729" i="1"/>
  <c r="W2706" i="1"/>
  <c r="W2611" i="1"/>
  <c r="AG2611" i="1" s="1"/>
  <c r="W2615" i="1"/>
  <c r="AG2615" i="1" s="1"/>
  <c r="W2720" i="1"/>
  <c r="AG2720" i="1" s="1"/>
  <c r="W2716" i="1"/>
  <c r="W2591" i="1"/>
  <c r="AG2591" i="1" s="1"/>
  <c r="W2621" i="1"/>
  <c r="AG2621" i="1" s="1"/>
  <c r="W2640" i="1"/>
  <c r="W2597" i="1"/>
  <c r="AG2597" i="1" s="1"/>
  <c r="W2711" i="1"/>
  <c r="AG2711" i="1" s="1"/>
  <c r="W2592" i="1"/>
  <c r="AG2592" i="1" s="1"/>
  <c r="W2639" i="1"/>
  <c r="AG2639" i="1" s="1"/>
  <c r="W2602" i="1"/>
  <c r="AG2602" i="1" s="1"/>
  <c r="W2714" i="1"/>
  <c r="W2605" i="1"/>
  <c r="W2650" i="1"/>
  <c r="AG2650" i="1" s="1"/>
  <c r="W2613" i="1"/>
  <c r="AG2613" i="1" s="1"/>
  <c r="W2598" i="1"/>
  <c r="AG2598" i="1" s="1"/>
  <c r="W2656" i="1"/>
  <c r="W2614" i="1"/>
  <c r="W2690" i="1"/>
  <c r="AG2690" i="1" s="1"/>
  <c r="W2594" i="1"/>
  <c r="AG2594" i="1" s="1"/>
  <c r="W2722" i="1"/>
  <c r="AG2722" i="1" s="1"/>
  <c r="W2633" i="1"/>
  <c r="W2728" i="1"/>
  <c r="W2626" i="1"/>
  <c r="AG2626" i="1" s="1"/>
  <c r="W2705" i="1"/>
  <c r="W2610" i="1"/>
  <c r="AG2610" i="1" s="1"/>
  <c r="W2741" i="1"/>
  <c r="W2733" i="1"/>
  <c r="AG2733" i="1" s="1"/>
  <c r="W2700" i="1"/>
  <c r="AG2700" i="1" s="1"/>
  <c r="W2634" i="1"/>
  <c r="AG2634" i="1" s="1"/>
  <c r="AG2662" i="1"/>
  <c r="B2662" i="1" s="1"/>
  <c r="AG2686" i="1"/>
  <c r="B2686" i="1" s="1"/>
  <c r="AG2687" i="1"/>
  <c r="B2687" i="1" s="1"/>
  <c r="AG2811" i="1"/>
  <c r="B2811" i="1" s="1"/>
  <c r="AG2745" i="1"/>
  <c r="B2745" i="1" s="1"/>
  <c r="AG2845" i="1"/>
  <c r="B2845" i="1" s="1"/>
  <c r="AG2857" i="1"/>
  <c r="B2857" i="1" s="1"/>
  <c r="AG2760" i="1"/>
  <c r="B2760" i="1" s="1"/>
  <c r="AG2680" i="1"/>
  <c r="AG2660" i="1"/>
  <c r="B2660" i="1" s="1"/>
  <c r="AG2710" i="1"/>
  <c r="B2837" i="1"/>
  <c r="W2587" i="1"/>
  <c r="Y2925" i="1"/>
  <c r="C2926" i="1"/>
  <c r="AJ2926" i="1"/>
  <c r="Z2925" i="1"/>
  <c r="AA2925" i="1" s="1"/>
  <c r="AH2925" i="1" s="1"/>
  <c r="I2926" i="1"/>
  <c r="H2926" i="1" s="1"/>
  <c r="W2654" i="1"/>
  <c r="W2723" i="1"/>
  <c r="AG2878" i="1"/>
  <c r="B2878" i="1" s="1"/>
  <c r="AG2782" i="1"/>
  <c r="AG2868" i="1"/>
  <c r="B2868" i="1" s="1"/>
  <c r="AG2835" i="1"/>
  <c r="B2835" i="1" s="1"/>
  <c r="AG2800" i="1"/>
  <c r="AG2772" i="1"/>
  <c r="B2772" i="1" s="1"/>
  <c r="AG2887" i="1"/>
  <c r="AG2789" i="1"/>
  <c r="AG2870" i="1"/>
  <c r="B2870" i="1" s="1"/>
  <c r="AG2838" i="1"/>
  <c r="B2838" i="1" s="1"/>
  <c r="AG2805" i="1"/>
  <c r="AG2774" i="1"/>
  <c r="B2774" i="1" s="1"/>
  <c r="AG2871" i="1"/>
  <c r="AG2776" i="1"/>
  <c r="B2776" i="1" s="1"/>
  <c r="AG2880" i="1"/>
  <c r="B2880" i="1" s="1"/>
  <c r="AG2850" i="1"/>
  <c r="B2850" i="1" s="1"/>
  <c r="AG2818" i="1"/>
  <c r="B2818" i="1" s="1"/>
  <c r="AG2786" i="1"/>
  <c r="B2786" i="1" s="1"/>
  <c r="AG2752" i="1"/>
  <c r="B2752" i="1" s="1"/>
  <c r="W2617" i="1"/>
  <c r="W2659" i="1"/>
  <c r="W2641" i="1"/>
  <c r="W2637" i="1"/>
  <c r="W2699" i="1"/>
  <c r="B2793" i="1"/>
  <c r="W2691" i="1"/>
  <c r="W2698" i="1"/>
  <c r="W2625" i="1"/>
  <c r="W2676" i="1"/>
  <c r="B2778" i="1"/>
  <c r="W2618" i="1"/>
  <c r="B2883" i="1"/>
  <c r="W2620" i="1"/>
  <c r="AG2658" i="1"/>
  <c r="AG2674" i="1"/>
  <c r="B2674" i="1" s="1"/>
  <c r="AG2812" i="1"/>
  <c r="B2812" i="1" s="1"/>
  <c r="AG2840" i="1"/>
  <c r="AG2777" i="1"/>
  <c r="B2777" i="1" s="1"/>
  <c r="AG2876" i="1"/>
  <c r="B2876" i="1" s="1"/>
  <c r="AG2783" i="1"/>
  <c r="B2783" i="1" s="1"/>
  <c r="AG2792" i="1"/>
  <c r="B2792" i="1" s="1"/>
  <c r="AG2888" i="1"/>
  <c r="AG2794" i="1"/>
  <c r="AG2684" i="1"/>
  <c r="B2684" i="1" s="1"/>
  <c r="E2925" i="1"/>
  <c r="AG2677" i="1"/>
  <c r="W2652" i="1"/>
  <c r="W2713" i="1"/>
  <c r="W2635" i="1"/>
  <c r="AG2678" i="1"/>
  <c r="B2678" i="1" s="1"/>
  <c r="AG2663" i="1"/>
  <c r="B2663" i="1" s="1"/>
  <c r="AG2661" i="1"/>
  <c r="B2661" i="1" s="1"/>
  <c r="W2734" i="1"/>
  <c r="W2717" i="1"/>
  <c r="W2702" i="1"/>
  <c r="W2682" i="1"/>
  <c r="W2670" i="1"/>
  <c r="W2655" i="1"/>
  <c r="W2636" i="1"/>
  <c r="W2623" i="1"/>
  <c r="W2607" i="1"/>
  <c r="W2590" i="1"/>
  <c r="AG2681" i="1"/>
  <c r="B2681" i="1" s="1"/>
  <c r="AG2665" i="1"/>
  <c r="W2694" i="1"/>
  <c r="W2631" i="1"/>
  <c r="A2927" i="1"/>
  <c r="X2926" i="1"/>
  <c r="K2926" i="1"/>
  <c r="W2740" i="1"/>
  <c r="AG2851" i="1"/>
  <c r="AG2758" i="1"/>
  <c r="B2758" i="1" s="1"/>
  <c r="AG2889" i="1"/>
  <c r="B2889" i="1" s="1"/>
  <c r="AG2859" i="1"/>
  <c r="B2859" i="1" s="1"/>
  <c r="AG2827" i="1"/>
  <c r="B2827" i="1" s="1"/>
  <c r="AG2795" i="1"/>
  <c r="B2795" i="1" s="1"/>
  <c r="AG2761" i="1"/>
  <c r="B2761" i="1" s="1"/>
  <c r="AG2862" i="1"/>
  <c r="B2862" i="1" s="1"/>
  <c r="AG2767" i="1"/>
  <c r="B2767" i="1" s="1"/>
  <c r="AG2893" i="1"/>
  <c r="B2893" i="1" s="1"/>
  <c r="AG2863" i="1"/>
  <c r="B2863" i="1" s="1"/>
  <c r="AG2829" i="1"/>
  <c r="B2829" i="1" s="1"/>
  <c r="AG2797" i="1"/>
  <c r="B2797" i="1" s="1"/>
  <c r="AG2763" i="1"/>
  <c r="B2763" i="1" s="1"/>
  <c r="W2725" i="1"/>
  <c r="W2709" i="1"/>
  <c r="W2695" i="1"/>
  <c r="AG2843" i="1"/>
  <c r="B2843" i="1" s="1"/>
  <c r="AG2750" i="1"/>
  <c r="B2750" i="1" s="1"/>
  <c r="W2642" i="1"/>
  <c r="W2586" i="1"/>
  <c r="AG2873" i="1"/>
  <c r="B2873" i="1" s="1"/>
  <c r="AG2839" i="1"/>
  <c r="B2839" i="1" s="1"/>
  <c r="AG2807" i="1"/>
  <c r="B2807" i="1" s="1"/>
  <c r="AG2775" i="1"/>
  <c r="B2775" i="1" s="1"/>
  <c r="AG2746" i="1"/>
  <c r="B2746" i="1" s="1"/>
  <c r="W2668" i="1"/>
  <c r="W2683" i="1"/>
  <c r="W2603" i="1"/>
  <c r="B2892" i="1"/>
  <c r="B2836" i="1"/>
  <c r="B2787" i="1"/>
  <c r="W2708" i="1"/>
  <c r="W2595" i="1"/>
  <c r="W2715" i="1"/>
  <c r="W2697" i="1"/>
  <c r="W2649" i="1"/>
  <c r="W2653" i="1"/>
  <c r="W2606" i="1"/>
  <c r="W2664" i="1"/>
  <c r="W2622" i="1"/>
  <c r="W2707" i="1"/>
  <c r="W2596" i="1"/>
  <c r="W2730" i="1"/>
  <c r="W2651" i="1"/>
  <c r="W2616" i="1"/>
  <c r="W2644" i="1"/>
  <c r="AG2673" i="1"/>
  <c r="AG2672" i="1"/>
  <c r="AG2875" i="1"/>
  <c r="B2875" i="1" s="1"/>
  <c r="AG2823" i="1"/>
  <c r="B2823" i="1" s="1"/>
  <c r="AG2813" i="1"/>
  <c r="B2813" i="1" s="1"/>
  <c r="AG2749" i="1"/>
  <c r="B2749" i="1" s="1"/>
  <c r="AG2895" i="1"/>
  <c r="B2895" i="1" s="1"/>
  <c r="AG2825" i="1"/>
  <c r="B2825" i="1" s="1"/>
  <c r="AB2930" i="1"/>
  <c r="AG2675" i="1"/>
  <c r="B2675" i="1" s="1"/>
  <c r="AG2688" i="1"/>
  <c r="B2688" i="1" s="1"/>
  <c r="AG2669" i="1"/>
  <c r="B2669" i="1" s="1"/>
  <c r="W2739" i="1"/>
  <c r="W2721" i="1"/>
  <c r="W2704" i="1"/>
  <c r="W2685" i="1"/>
  <c r="W2667" i="1"/>
  <c r="W2657" i="1"/>
  <c r="W2643" i="1"/>
  <c r="W2624" i="1"/>
  <c r="W2609" i="1"/>
  <c r="W2593" i="1"/>
  <c r="W2601" i="1"/>
  <c r="W2666" i="1"/>
  <c r="W2732" i="1"/>
  <c r="W2703" i="1"/>
  <c r="B2785" i="1"/>
  <c r="AG2830" i="1"/>
  <c r="AG2882" i="1"/>
  <c r="B2882" i="1" s="1"/>
  <c r="AG2849" i="1"/>
  <c r="B2849" i="1" s="1"/>
  <c r="AG2819" i="1"/>
  <c r="AG2788" i="1"/>
  <c r="B2788" i="1" s="1"/>
  <c r="AG2756" i="1"/>
  <c r="AG2846" i="1"/>
  <c r="AG2747" i="1"/>
  <c r="AG2884" i="1"/>
  <c r="AG2855" i="1"/>
  <c r="AG2821" i="1"/>
  <c r="B2821" i="1" s="1"/>
  <c r="AG2790" i="1"/>
  <c r="AG2757" i="1"/>
  <c r="B2757" i="1" s="1"/>
  <c r="AG2815" i="1"/>
  <c r="B2815" i="1" s="1"/>
  <c r="AG2861" i="1"/>
  <c r="B2861" i="1" s="1"/>
  <c r="AG2832" i="1"/>
  <c r="B2832" i="1" s="1"/>
  <c r="AG2802" i="1"/>
  <c r="B2802" i="1" s="1"/>
  <c r="AG2769" i="1"/>
  <c r="B2769" i="1" s="1"/>
  <c r="AG2679" i="1"/>
  <c r="W2608" i="1"/>
  <c r="W2736" i="1"/>
  <c r="W2638" i="1"/>
  <c r="W2589" i="1"/>
  <c r="B2860" i="1"/>
  <c r="B2810" i="1"/>
  <c r="B2770" i="1"/>
  <c r="W2726" i="1"/>
  <c r="W2712" i="1"/>
  <c r="W2693" i="1"/>
  <c r="W2647" i="1"/>
  <c r="W2628" i="1"/>
  <c r="W2612" i="1"/>
  <c r="W2600" i="1"/>
  <c r="W2724" i="1"/>
  <c r="W2735" i="1"/>
  <c r="AG2671" i="1"/>
  <c r="B2671" i="1" s="1"/>
  <c r="B2799" i="1"/>
  <c r="B2743" i="1"/>
  <c r="B2894" i="1"/>
  <c r="B2847" i="1"/>
  <c r="B2751" i="1"/>
  <c r="B2833" i="1"/>
  <c r="W2718" i="1"/>
  <c r="W2604" i="1"/>
  <c r="B2764" i="1"/>
  <c r="B2844" i="1"/>
  <c r="W2738" i="1"/>
  <c r="W2692" i="1"/>
  <c r="AG2729" i="1" l="1"/>
  <c r="AG2633" i="1"/>
  <c r="AG2629" i="1"/>
  <c r="AG2630" i="1"/>
  <c r="AG2640" i="1"/>
  <c r="AG2728" i="1"/>
  <c r="AG2706" i="1"/>
  <c r="AG2645" i="1"/>
  <c r="AG2646" i="1"/>
  <c r="AG2605" i="1"/>
  <c r="AG2632" i="1"/>
  <c r="AG2714" i="1"/>
  <c r="O2903" i="1"/>
  <c r="R2903" i="1" s="1"/>
  <c r="V2903" i="1" s="1"/>
  <c r="Q2905" i="1"/>
  <c r="L2906" i="1"/>
  <c r="M2905" i="1"/>
  <c r="N2905" i="1" s="1"/>
  <c r="P2905" i="1"/>
  <c r="T2897" i="1"/>
  <c r="AF2897" i="1" s="1"/>
  <c r="S2898" i="1"/>
  <c r="U2897" i="1"/>
  <c r="W2897" i="1" s="1"/>
  <c r="AG2897" i="1" s="1"/>
  <c r="B2897" i="1" s="1"/>
  <c r="AC2904" i="1"/>
  <c r="AE2904" i="1" s="1"/>
  <c r="G2904" i="1"/>
  <c r="F2904" i="1" s="1"/>
  <c r="O2904" i="1" s="1"/>
  <c r="R2904" i="1" s="1"/>
  <c r="V2904" i="1" s="1"/>
  <c r="AG2716" i="1"/>
  <c r="AG2656" i="1"/>
  <c r="AG2741" i="1"/>
  <c r="AG2614" i="1"/>
  <c r="B2598" i="1"/>
  <c r="B2650" i="1"/>
  <c r="B2591" i="1"/>
  <c r="B2737" i="1"/>
  <c r="B2629" i="1"/>
  <c r="B2592" i="1"/>
  <c r="B2648" i="1"/>
  <c r="B2731" i="1"/>
  <c r="AG2705" i="1"/>
  <c r="B2729" i="1"/>
  <c r="B2719" i="1"/>
  <c r="B2626" i="1"/>
  <c r="B2727" i="1"/>
  <c r="B2639" i="1"/>
  <c r="B2627" i="1"/>
  <c r="B2588" i="1"/>
  <c r="B2602" i="1"/>
  <c r="B2696" i="1"/>
  <c r="AG2732" i="1"/>
  <c r="AG2609" i="1"/>
  <c r="AG2596" i="1"/>
  <c r="AG2622" i="1"/>
  <c r="AG2649" i="1"/>
  <c r="AG2631" i="1"/>
  <c r="AG2607" i="1"/>
  <c r="AG2628" i="1"/>
  <c r="AG2624" i="1"/>
  <c r="AG2685" i="1"/>
  <c r="B2685" i="1" s="1"/>
  <c r="B2733" i="1"/>
  <c r="AG2707" i="1"/>
  <c r="AG2664" i="1"/>
  <c r="AG2697" i="1"/>
  <c r="AG2595" i="1"/>
  <c r="AG2668" i="1"/>
  <c r="AG2642" i="1"/>
  <c r="AG2695" i="1"/>
  <c r="AG2740" i="1"/>
  <c r="AG2694" i="1"/>
  <c r="AG2623" i="1"/>
  <c r="AG2682" i="1"/>
  <c r="B2682" i="1" s="1"/>
  <c r="B2634" i="1"/>
  <c r="B2658" i="1"/>
  <c r="AG2620" i="1"/>
  <c r="AG2676" i="1"/>
  <c r="AG2699" i="1"/>
  <c r="AG2637" i="1"/>
  <c r="B2871" i="1"/>
  <c r="AG2654" i="1"/>
  <c r="AG2587" i="1"/>
  <c r="B2599" i="1"/>
  <c r="AG2738" i="1"/>
  <c r="AG2712" i="1"/>
  <c r="AG2739" i="1"/>
  <c r="AG2730" i="1"/>
  <c r="B2665" i="1"/>
  <c r="AG2670" i="1"/>
  <c r="B2670" i="1" s="1"/>
  <c r="AG2726" i="1"/>
  <c r="AG2589" i="1"/>
  <c r="AG2604" i="1"/>
  <c r="AG2735" i="1"/>
  <c r="AG2724" i="1"/>
  <c r="AG2647" i="1"/>
  <c r="AG2638" i="1"/>
  <c r="AG2736" i="1"/>
  <c r="B2884" i="1"/>
  <c r="B2846" i="1"/>
  <c r="AG2643" i="1"/>
  <c r="AG2704" i="1"/>
  <c r="B2701" i="1"/>
  <c r="AB2931" i="1"/>
  <c r="B2610" i="1"/>
  <c r="AG2644" i="1"/>
  <c r="AG2616" i="1"/>
  <c r="AG2606" i="1"/>
  <c r="AG2715" i="1"/>
  <c r="AG2708" i="1"/>
  <c r="AG2603" i="1"/>
  <c r="B2613" i="1"/>
  <c r="AG2709" i="1"/>
  <c r="B2611" i="1"/>
  <c r="A2928" i="1"/>
  <c r="X2927" i="1"/>
  <c r="K2927" i="1"/>
  <c r="AG2636" i="1"/>
  <c r="AG2702" i="1"/>
  <c r="B2720" i="1"/>
  <c r="AG2635" i="1"/>
  <c r="B2677" i="1"/>
  <c r="B2722" i="1"/>
  <c r="B2794" i="1"/>
  <c r="AG2625" i="1"/>
  <c r="AG2691" i="1"/>
  <c r="AG2641" i="1"/>
  <c r="B2789" i="1"/>
  <c r="E2926" i="1"/>
  <c r="B2680" i="1"/>
  <c r="B2700" i="1"/>
  <c r="AG2612" i="1"/>
  <c r="AG2608" i="1"/>
  <c r="AG2666" i="1"/>
  <c r="B2666" i="1" s="1"/>
  <c r="AG2667" i="1"/>
  <c r="B2667" i="1" s="1"/>
  <c r="AG2586" i="1"/>
  <c r="I2927" i="1"/>
  <c r="H2927" i="1" s="1"/>
  <c r="Z2926" i="1"/>
  <c r="AA2926" i="1" s="1"/>
  <c r="AH2926" i="1" s="1"/>
  <c r="C2927" i="1"/>
  <c r="AJ2927" i="1"/>
  <c r="Y2926" i="1"/>
  <c r="AG2734" i="1"/>
  <c r="AG2692" i="1"/>
  <c r="AG2718" i="1"/>
  <c r="AG2600" i="1"/>
  <c r="AG2693" i="1"/>
  <c r="B2679" i="1"/>
  <c r="B2790" i="1"/>
  <c r="B2855" i="1"/>
  <c r="B2747" i="1"/>
  <c r="B2756" i="1"/>
  <c r="B2819" i="1"/>
  <c r="B2830" i="1"/>
  <c r="AG2703" i="1"/>
  <c r="AG2601" i="1"/>
  <c r="AG2593" i="1"/>
  <c r="AG2657" i="1"/>
  <c r="AG2721" i="1"/>
  <c r="B2633" i="1"/>
  <c r="B2689" i="1"/>
  <c r="B2672" i="1"/>
  <c r="B2619" i="1"/>
  <c r="B2673" i="1"/>
  <c r="AG2651" i="1"/>
  <c r="AG2653" i="1"/>
  <c r="AG2683" i="1"/>
  <c r="B2711" i="1"/>
  <c r="AG2725" i="1"/>
  <c r="B2594" i="1"/>
  <c r="B2690" i="1"/>
  <c r="B2851" i="1"/>
  <c r="AG2590" i="1"/>
  <c r="AG2655" i="1"/>
  <c r="AG2717" i="1"/>
  <c r="AG2713" i="1"/>
  <c r="AG2652" i="1"/>
  <c r="B2888" i="1"/>
  <c r="B2840" i="1"/>
  <c r="B2597" i="1"/>
  <c r="AG2618" i="1"/>
  <c r="AG2698" i="1"/>
  <c r="AG2659" i="1"/>
  <c r="AG2617" i="1"/>
  <c r="B2805" i="1"/>
  <c r="B2887" i="1"/>
  <c r="B2800" i="1"/>
  <c r="B2782" i="1"/>
  <c r="AG2723" i="1"/>
  <c r="B2615" i="1"/>
  <c r="B2710" i="1"/>
  <c r="B2621" i="1"/>
  <c r="B2630" i="1" l="1"/>
  <c r="B2640" i="1"/>
  <c r="B2728" i="1"/>
  <c r="B2605" i="1"/>
  <c r="B2716" i="1"/>
  <c r="B2632" i="1"/>
  <c r="B2706" i="1"/>
  <c r="B2645" i="1"/>
  <c r="B2714" i="1"/>
  <c r="B2646" i="1"/>
  <c r="B2741" i="1"/>
  <c r="J2904" i="1"/>
  <c r="B2656" i="1"/>
  <c r="T2898" i="1"/>
  <c r="AF2898" i="1" s="1"/>
  <c r="S2899" i="1"/>
  <c r="U2898" i="1"/>
  <c r="W2898" i="1" s="1"/>
  <c r="AG2898" i="1" s="1"/>
  <c r="B2898" i="1" s="1"/>
  <c r="AC2905" i="1"/>
  <c r="AE2905" i="1" s="1"/>
  <c r="G2905" i="1"/>
  <c r="F2905" i="1" s="1"/>
  <c r="O2905" i="1" s="1"/>
  <c r="R2905" i="1" s="1"/>
  <c r="V2905" i="1" s="1"/>
  <c r="M2906" i="1"/>
  <c r="N2906" i="1" s="1"/>
  <c r="P2906" i="1"/>
  <c r="Q2906" i="1"/>
  <c r="L2907" i="1"/>
  <c r="B2614" i="1"/>
  <c r="B2713" i="1"/>
  <c r="B2726" i="1"/>
  <c r="B2730" i="1"/>
  <c r="B2694" i="1"/>
  <c r="B2651" i="1"/>
  <c r="B2600" i="1"/>
  <c r="B2595" i="1"/>
  <c r="B2723" i="1"/>
  <c r="B2643" i="1"/>
  <c r="B2587" i="1"/>
  <c r="B2623" i="1"/>
  <c r="B2695" i="1"/>
  <c r="B2657" i="1"/>
  <c r="B2735" i="1"/>
  <c r="B2631" i="1"/>
  <c r="B2732" i="1"/>
  <c r="B2612" i="1"/>
  <c r="B2691" i="1"/>
  <c r="B2636" i="1"/>
  <c r="B2704" i="1"/>
  <c r="B2638" i="1"/>
  <c r="B2604" i="1"/>
  <c r="B2738" i="1"/>
  <c r="B2607" i="1"/>
  <c r="B2622" i="1"/>
  <c r="B2705" i="1"/>
  <c r="B2668" i="1"/>
  <c r="B2698" i="1"/>
  <c r="B2618" i="1"/>
  <c r="B2590" i="1"/>
  <c r="B2653" i="1"/>
  <c r="B2593" i="1"/>
  <c r="B2601" i="1"/>
  <c r="B2692" i="1"/>
  <c r="B2586" i="1"/>
  <c r="B2625" i="1"/>
  <c r="B2635" i="1"/>
  <c r="B2709" i="1"/>
  <c r="B2715" i="1"/>
  <c r="B2644" i="1"/>
  <c r="B2724" i="1"/>
  <c r="B2589" i="1"/>
  <c r="B2739" i="1"/>
  <c r="B2654" i="1"/>
  <c r="B2624" i="1"/>
  <c r="B2683" i="1"/>
  <c r="E2927" i="1"/>
  <c r="Z2927" i="1"/>
  <c r="AA2927" i="1" s="1"/>
  <c r="AH2927" i="1" s="1"/>
  <c r="C2928" i="1"/>
  <c r="Y2927" i="1"/>
  <c r="AJ2928" i="1"/>
  <c r="I2928" i="1"/>
  <c r="H2928" i="1" s="1"/>
  <c r="B2712" i="1"/>
  <c r="B2699" i="1"/>
  <c r="B2620" i="1"/>
  <c r="B2642" i="1"/>
  <c r="B2707" i="1"/>
  <c r="B2628" i="1"/>
  <c r="B2649" i="1"/>
  <c r="B2617" i="1"/>
  <c r="B2659" i="1"/>
  <c r="B2652" i="1"/>
  <c r="B2717" i="1"/>
  <c r="B2655" i="1"/>
  <c r="B2725" i="1"/>
  <c r="B2721" i="1"/>
  <c r="B2703" i="1"/>
  <c r="B2693" i="1"/>
  <c r="B2718" i="1"/>
  <c r="B2734" i="1"/>
  <c r="B2608" i="1"/>
  <c r="B2641" i="1"/>
  <c r="B2702" i="1"/>
  <c r="X2928" i="1"/>
  <c r="K2928" i="1"/>
  <c r="A2929" i="1"/>
  <c r="B2603" i="1"/>
  <c r="B2708" i="1"/>
  <c r="B2606" i="1"/>
  <c r="B2616" i="1"/>
  <c r="AB2932" i="1"/>
  <c r="B2736" i="1"/>
  <c r="B2647" i="1"/>
  <c r="B2637" i="1"/>
  <c r="B2676" i="1"/>
  <c r="B2740" i="1"/>
  <c r="B2697" i="1"/>
  <c r="B2664" i="1"/>
  <c r="B2596" i="1"/>
  <c r="B2609" i="1"/>
  <c r="J2905" i="1" l="1"/>
  <c r="AC2906" i="1"/>
  <c r="AE2906" i="1" s="1"/>
  <c r="G2906" i="1"/>
  <c r="F2906" i="1" s="1"/>
  <c r="O2906" i="1" s="1"/>
  <c r="R2906" i="1" s="1"/>
  <c r="V2906" i="1" s="1"/>
  <c r="M2907" i="1"/>
  <c r="N2907" i="1" s="1"/>
  <c r="P2907" i="1"/>
  <c r="Q2907" i="1"/>
  <c r="L2908" i="1"/>
  <c r="U2899" i="1"/>
  <c r="W2899" i="1" s="1"/>
  <c r="AG2899" i="1" s="1"/>
  <c r="B2899" i="1" s="1"/>
  <c r="T2899" i="1"/>
  <c r="AF2899" i="1" s="1"/>
  <c r="S2900" i="1"/>
  <c r="X2929" i="1"/>
  <c r="A2930" i="1"/>
  <c r="K2929" i="1"/>
  <c r="AB2933" i="1"/>
  <c r="AJ2929" i="1"/>
  <c r="Y2928" i="1"/>
  <c r="I2929" i="1"/>
  <c r="H2929" i="1" s="1"/>
  <c r="Z2928" i="1"/>
  <c r="AA2928" i="1" s="1"/>
  <c r="AH2928" i="1" s="1"/>
  <c r="C2929" i="1"/>
  <c r="E2928" i="1"/>
  <c r="J2906" i="1" l="1"/>
  <c r="M2908" i="1"/>
  <c r="N2908" i="1" s="1"/>
  <c r="Q2908" i="1"/>
  <c r="P2908" i="1"/>
  <c r="L2909" i="1"/>
  <c r="G2907" i="1"/>
  <c r="F2907" i="1" s="1"/>
  <c r="O2907" i="1" s="1"/>
  <c r="R2907" i="1" s="1"/>
  <c r="V2907" i="1" s="1"/>
  <c r="AC2907" i="1"/>
  <c r="AE2907" i="1" s="1"/>
  <c r="U2900" i="1"/>
  <c r="W2900" i="1" s="1"/>
  <c r="AG2900" i="1" s="1"/>
  <c r="B2900" i="1" s="1"/>
  <c r="T2900" i="1"/>
  <c r="AF2900" i="1" s="1"/>
  <c r="S2901" i="1"/>
  <c r="Y2929" i="1"/>
  <c r="AJ2930" i="1"/>
  <c r="I2930" i="1"/>
  <c r="H2930" i="1" s="1"/>
  <c r="Z2929" i="1"/>
  <c r="AA2929" i="1" s="1"/>
  <c r="AH2929" i="1" s="1"/>
  <c r="C2930" i="1"/>
  <c r="E2929" i="1"/>
  <c r="AB2934" i="1"/>
  <c r="K2930" i="1"/>
  <c r="X2930" i="1"/>
  <c r="A2931" i="1"/>
  <c r="J2907" i="1" l="1"/>
  <c r="M2909" i="1"/>
  <c r="N2909" i="1" s="1"/>
  <c r="P2909" i="1"/>
  <c r="Q2909" i="1"/>
  <c r="L2910" i="1"/>
  <c r="T2901" i="1"/>
  <c r="AF2901" i="1" s="1"/>
  <c r="S2902" i="1"/>
  <c r="U2901" i="1"/>
  <c r="W2901" i="1" s="1"/>
  <c r="AG2901" i="1" s="1"/>
  <c r="B2901" i="1" s="1"/>
  <c r="AC2908" i="1"/>
  <c r="AE2908" i="1" s="1"/>
  <c r="G2908" i="1"/>
  <c r="F2908" i="1" s="1"/>
  <c r="O2908" i="1" s="1"/>
  <c r="R2908" i="1" s="1"/>
  <c r="V2908" i="1" s="1"/>
  <c r="AB2935" i="1"/>
  <c r="E2930" i="1"/>
  <c r="A2932" i="1"/>
  <c r="K2931" i="1"/>
  <c r="X2931" i="1"/>
  <c r="C2931" i="1"/>
  <c r="Z2930" i="1"/>
  <c r="AA2930" i="1" s="1"/>
  <c r="AH2930" i="1" s="1"/>
  <c r="AJ2931" i="1"/>
  <c r="I2931" i="1"/>
  <c r="H2931" i="1" s="1"/>
  <c r="Y2930" i="1"/>
  <c r="J2908" i="1" l="1"/>
  <c r="L2911" i="1"/>
  <c r="M2910" i="1"/>
  <c r="N2910" i="1" s="1"/>
  <c r="P2910" i="1"/>
  <c r="Q2910" i="1"/>
  <c r="AC2909" i="1"/>
  <c r="AE2909" i="1" s="1"/>
  <c r="G2909" i="1"/>
  <c r="F2909" i="1" s="1"/>
  <c r="J2909" i="1" s="1"/>
  <c r="U2902" i="1"/>
  <c r="W2902" i="1" s="1"/>
  <c r="AG2902" i="1" s="1"/>
  <c r="B2902" i="1" s="1"/>
  <c r="T2902" i="1"/>
  <c r="AF2902" i="1" s="1"/>
  <c r="S2903" i="1"/>
  <c r="AB2936" i="1"/>
  <c r="K2932" i="1"/>
  <c r="X2932" i="1"/>
  <c r="A2933" i="1"/>
  <c r="Z2931" i="1"/>
  <c r="AA2931" i="1" s="1"/>
  <c r="AH2931" i="1" s="1"/>
  <c r="AJ2932" i="1"/>
  <c r="I2932" i="1"/>
  <c r="H2932" i="1" s="1"/>
  <c r="Y2931" i="1"/>
  <c r="C2932" i="1"/>
  <c r="E2931" i="1"/>
  <c r="U2903" i="1" l="1"/>
  <c r="W2903" i="1" s="1"/>
  <c r="AG2903" i="1" s="1"/>
  <c r="B2903" i="1" s="1"/>
  <c r="T2903" i="1"/>
  <c r="AF2903" i="1" s="1"/>
  <c r="S2904" i="1"/>
  <c r="AC2910" i="1"/>
  <c r="AE2910" i="1" s="1"/>
  <c r="G2910" i="1"/>
  <c r="F2910" i="1" s="1"/>
  <c r="O2910" i="1" s="1"/>
  <c r="R2910" i="1" s="1"/>
  <c r="V2910" i="1" s="1"/>
  <c r="O2909" i="1"/>
  <c r="R2909" i="1" s="1"/>
  <c r="V2909" i="1" s="1"/>
  <c r="M2911" i="1"/>
  <c r="N2911" i="1" s="1"/>
  <c r="P2911" i="1"/>
  <c r="Q2911" i="1"/>
  <c r="L2912" i="1"/>
  <c r="A2934" i="1"/>
  <c r="K2933" i="1"/>
  <c r="X2933" i="1"/>
  <c r="E2932" i="1"/>
  <c r="Y2932" i="1"/>
  <c r="AJ2933" i="1"/>
  <c r="C2933" i="1"/>
  <c r="Z2932" i="1"/>
  <c r="AA2932" i="1" s="1"/>
  <c r="AH2932" i="1" s="1"/>
  <c r="I2933" i="1"/>
  <c r="H2933" i="1" s="1"/>
  <c r="AB2937" i="1"/>
  <c r="J2910" i="1" l="1"/>
  <c r="M2912" i="1"/>
  <c r="N2912" i="1" s="1"/>
  <c r="P2912" i="1"/>
  <c r="Q2912" i="1"/>
  <c r="L2913" i="1"/>
  <c r="T2904" i="1"/>
  <c r="AF2904" i="1" s="1"/>
  <c r="S2905" i="1"/>
  <c r="U2904" i="1"/>
  <c r="W2904" i="1" s="1"/>
  <c r="G2911" i="1"/>
  <c r="F2911" i="1" s="1"/>
  <c r="J2911" i="1" s="1"/>
  <c r="AC2911" i="1"/>
  <c r="AE2911" i="1" s="1"/>
  <c r="X2934" i="1"/>
  <c r="K2934" i="1"/>
  <c r="A2935" i="1"/>
  <c r="E2933" i="1"/>
  <c r="Y2933" i="1"/>
  <c r="C2934" i="1"/>
  <c r="Z2933" i="1"/>
  <c r="AA2933" i="1" s="1"/>
  <c r="AH2933" i="1" s="1"/>
  <c r="AJ2934" i="1"/>
  <c r="I2934" i="1"/>
  <c r="H2934" i="1" s="1"/>
  <c r="AB2938" i="1"/>
  <c r="O2911" i="1" l="1"/>
  <c r="R2911" i="1" s="1"/>
  <c r="V2911" i="1" s="1"/>
  <c r="S2906" i="1"/>
  <c r="U2905" i="1"/>
  <c r="W2905" i="1" s="1"/>
  <c r="AG2905" i="1" s="1"/>
  <c r="B2905" i="1" s="1"/>
  <c r="T2905" i="1"/>
  <c r="AF2905" i="1" s="1"/>
  <c r="AG2904" i="1"/>
  <c r="B2904" i="1" s="1"/>
  <c r="Q2913" i="1"/>
  <c r="L2914" i="1"/>
  <c r="M2913" i="1"/>
  <c r="N2913" i="1" s="1"/>
  <c r="P2913" i="1"/>
  <c r="AC2912" i="1"/>
  <c r="AE2912" i="1" s="1"/>
  <c r="G2912" i="1"/>
  <c r="F2912" i="1" s="1"/>
  <c r="O2912" i="1" s="1"/>
  <c r="R2912" i="1" s="1"/>
  <c r="V2912" i="1" s="1"/>
  <c r="C2935" i="1"/>
  <c r="Z2934" i="1"/>
  <c r="AA2934" i="1" s="1"/>
  <c r="AH2934" i="1" s="1"/>
  <c r="AJ2935" i="1"/>
  <c r="I2935" i="1"/>
  <c r="H2935" i="1" s="1"/>
  <c r="Y2934" i="1"/>
  <c r="E2934" i="1"/>
  <c r="A2936" i="1"/>
  <c r="K2935" i="1"/>
  <c r="X2935" i="1"/>
  <c r="AB2939" i="1"/>
  <c r="J2912" i="1" l="1"/>
  <c r="AC2913" i="1"/>
  <c r="AE2913" i="1" s="1"/>
  <c r="G2913" i="1"/>
  <c r="F2913" i="1" s="1"/>
  <c r="J2913" i="1" s="1"/>
  <c r="P2914" i="1"/>
  <c r="Q2914" i="1"/>
  <c r="L2915" i="1"/>
  <c r="M2914" i="1"/>
  <c r="N2914" i="1" s="1"/>
  <c r="U2906" i="1"/>
  <c r="W2906" i="1" s="1"/>
  <c r="T2906" i="1"/>
  <c r="AF2906" i="1" s="1"/>
  <c r="S2907" i="1"/>
  <c r="AB2940" i="1"/>
  <c r="Z2935" i="1"/>
  <c r="AA2935" i="1" s="1"/>
  <c r="AH2935" i="1" s="1"/>
  <c r="AJ2936" i="1"/>
  <c r="I2936" i="1"/>
  <c r="H2936" i="1" s="1"/>
  <c r="Y2935" i="1"/>
  <c r="C2936" i="1"/>
  <c r="E2935" i="1"/>
  <c r="X2936" i="1"/>
  <c r="K2936" i="1"/>
  <c r="A2937" i="1"/>
  <c r="O2913" i="1" l="1"/>
  <c r="R2913" i="1" s="1"/>
  <c r="V2913" i="1" s="1"/>
  <c r="G2914" i="1"/>
  <c r="F2914" i="1" s="1"/>
  <c r="J2914" i="1" s="1"/>
  <c r="AC2914" i="1"/>
  <c r="AE2914" i="1" s="1"/>
  <c r="P2915" i="1"/>
  <c r="Q2915" i="1"/>
  <c r="L2916" i="1"/>
  <c r="M2915" i="1"/>
  <c r="N2915" i="1" s="1"/>
  <c r="S2908" i="1"/>
  <c r="U2907" i="1"/>
  <c r="W2907" i="1" s="1"/>
  <c r="T2907" i="1"/>
  <c r="AF2907" i="1" s="1"/>
  <c r="AG2906" i="1"/>
  <c r="B2906" i="1" s="1"/>
  <c r="Y2936" i="1"/>
  <c r="C2937" i="1"/>
  <c r="AJ2937" i="1"/>
  <c r="Z2936" i="1"/>
  <c r="AA2936" i="1" s="1"/>
  <c r="AH2936" i="1" s="1"/>
  <c r="I2937" i="1"/>
  <c r="H2937" i="1" s="1"/>
  <c r="E2936" i="1"/>
  <c r="X2937" i="1"/>
  <c r="K2937" i="1"/>
  <c r="A2938" i="1"/>
  <c r="AB2941" i="1"/>
  <c r="O2914" i="1" l="1"/>
  <c r="R2914" i="1" s="1"/>
  <c r="V2914" i="1" s="1"/>
  <c r="AC2915" i="1"/>
  <c r="AE2915" i="1" s="1"/>
  <c r="G2915" i="1"/>
  <c r="F2915" i="1" s="1"/>
  <c r="J2915" i="1" s="1"/>
  <c r="Q2916" i="1"/>
  <c r="L2917" i="1"/>
  <c r="P2916" i="1"/>
  <c r="M2916" i="1"/>
  <c r="N2916" i="1" s="1"/>
  <c r="AG2907" i="1"/>
  <c r="B2907" i="1" s="1"/>
  <c r="S2909" i="1"/>
  <c r="U2908" i="1"/>
  <c r="W2908" i="1" s="1"/>
  <c r="AG2908" i="1" s="1"/>
  <c r="B2908" i="1" s="1"/>
  <c r="T2908" i="1"/>
  <c r="AF2908" i="1" s="1"/>
  <c r="X2938" i="1"/>
  <c r="A2939" i="1"/>
  <c r="K2938" i="1"/>
  <c r="AB2942" i="1"/>
  <c r="Y2937" i="1"/>
  <c r="C2938" i="1"/>
  <c r="AJ2938" i="1"/>
  <c r="Z2937" i="1"/>
  <c r="AA2937" i="1" s="1"/>
  <c r="AH2937" i="1" s="1"/>
  <c r="I2938" i="1"/>
  <c r="H2938" i="1" s="1"/>
  <c r="E2937" i="1"/>
  <c r="O2915" i="1" l="1"/>
  <c r="R2915" i="1" s="1"/>
  <c r="V2915" i="1" s="1"/>
  <c r="AC2916" i="1"/>
  <c r="AE2916" i="1" s="1"/>
  <c r="G2916" i="1"/>
  <c r="F2916" i="1" s="1"/>
  <c r="O2916" i="1" s="1"/>
  <c r="R2916" i="1" s="1"/>
  <c r="V2916" i="1" s="1"/>
  <c r="P2917" i="1"/>
  <c r="L2918" i="1"/>
  <c r="Q2917" i="1"/>
  <c r="M2917" i="1"/>
  <c r="N2917" i="1" s="1"/>
  <c r="T2909" i="1"/>
  <c r="AF2909" i="1" s="1"/>
  <c r="S2910" i="1"/>
  <c r="U2909" i="1"/>
  <c r="W2909" i="1" s="1"/>
  <c r="AG2909" i="1" s="1"/>
  <c r="B2909" i="1" s="1"/>
  <c r="A2940" i="1"/>
  <c r="X2939" i="1"/>
  <c r="K2939" i="1"/>
  <c r="E2938" i="1"/>
  <c r="I2939" i="1"/>
  <c r="H2939" i="1" s="1"/>
  <c r="Z2938" i="1"/>
  <c r="AA2938" i="1" s="1"/>
  <c r="AH2938" i="1" s="1"/>
  <c r="C2939" i="1"/>
  <c r="Y2938" i="1"/>
  <c r="AJ2939" i="1"/>
  <c r="AB2943" i="1"/>
  <c r="J2916" i="1" l="1"/>
  <c r="AC2917" i="1"/>
  <c r="AE2917" i="1" s="1"/>
  <c r="G2917" i="1"/>
  <c r="F2917" i="1" s="1"/>
  <c r="O2917" i="1" s="1"/>
  <c r="R2917" i="1" s="1"/>
  <c r="V2917" i="1" s="1"/>
  <c r="P2918" i="1"/>
  <c r="Q2918" i="1"/>
  <c r="L2919" i="1"/>
  <c r="M2918" i="1"/>
  <c r="N2918" i="1" s="1"/>
  <c r="T2910" i="1"/>
  <c r="AF2910" i="1" s="1"/>
  <c r="S2911" i="1"/>
  <c r="U2910" i="1"/>
  <c r="W2910" i="1" s="1"/>
  <c r="E2939" i="1"/>
  <c r="Z2939" i="1"/>
  <c r="AA2939" i="1" s="1"/>
  <c r="AH2939" i="1" s="1"/>
  <c r="I2940" i="1"/>
  <c r="H2940" i="1" s="1"/>
  <c r="Y2939" i="1"/>
  <c r="C2940" i="1"/>
  <c r="AJ2940" i="1"/>
  <c r="AB2944" i="1"/>
  <c r="X2940" i="1"/>
  <c r="K2940" i="1"/>
  <c r="A2941" i="1"/>
  <c r="J2917" i="1" l="1"/>
  <c r="G2918" i="1"/>
  <c r="F2918" i="1" s="1"/>
  <c r="J2918" i="1" s="1"/>
  <c r="AC2918" i="1"/>
  <c r="AE2918" i="1" s="1"/>
  <c r="M2919" i="1"/>
  <c r="N2919" i="1" s="1"/>
  <c r="L2920" i="1"/>
  <c r="P2919" i="1"/>
  <c r="Q2919" i="1"/>
  <c r="AG2910" i="1"/>
  <c r="B2910" i="1" s="1"/>
  <c r="U2911" i="1"/>
  <c r="W2911" i="1" s="1"/>
  <c r="T2911" i="1"/>
  <c r="AF2911" i="1" s="1"/>
  <c r="S2912" i="1"/>
  <c r="X2941" i="1"/>
  <c r="K2941" i="1"/>
  <c r="A2942" i="1"/>
  <c r="E2940" i="1"/>
  <c r="AB2945" i="1"/>
  <c r="C2941" i="1"/>
  <c r="Y2940" i="1"/>
  <c r="AJ2941" i="1"/>
  <c r="I2941" i="1"/>
  <c r="H2941" i="1" s="1"/>
  <c r="Z2940" i="1"/>
  <c r="AA2940" i="1" s="1"/>
  <c r="AH2940" i="1" s="1"/>
  <c r="O2918" i="1" l="1"/>
  <c r="R2918" i="1" s="1"/>
  <c r="V2918" i="1" s="1"/>
  <c r="T2912" i="1"/>
  <c r="AF2912" i="1" s="1"/>
  <c r="S2913" i="1"/>
  <c r="U2912" i="1"/>
  <c r="W2912" i="1" s="1"/>
  <c r="AG2912" i="1" s="1"/>
  <c r="B2912" i="1" s="1"/>
  <c r="Q2920" i="1"/>
  <c r="L2921" i="1"/>
  <c r="P2920" i="1"/>
  <c r="M2920" i="1"/>
  <c r="N2920" i="1" s="1"/>
  <c r="G2919" i="1"/>
  <c r="F2919" i="1" s="1"/>
  <c r="O2919" i="1" s="1"/>
  <c r="R2919" i="1" s="1"/>
  <c r="V2919" i="1" s="1"/>
  <c r="AC2919" i="1"/>
  <c r="AE2919" i="1" s="1"/>
  <c r="AG2911" i="1"/>
  <c r="B2911" i="1" s="1"/>
  <c r="E2941" i="1"/>
  <c r="K2942" i="1"/>
  <c r="A2943" i="1"/>
  <c r="X2942" i="1"/>
  <c r="Y2941" i="1"/>
  <c r="AJ2942" i="1"/>
  <c r="I2942" i="1"/>
  <c r="H2942" i="1" s="1"/>
  <c r="Z2941" i="1"/>
  <c r="AA2941" i="1" s="1"/>
  <c r="AH2941" i="1" s="1"/>
  <c r="C2942" i="1"/>
  <c r="AB2946" i="1"/>
  <c r="J2919" i="1" l="1"/>
  <c r="L2922" i="1"/>
  <c r="Q2921" i="1"/>
  <c r="M2921" i="1"/>
  <c r="N2921" i="1" s="1"/>
  <c r="P2921" i="1"/>
  <c r="T2913" i="1"/>
  <c r="AF2913" i="1" s="1"/>
  <c r="S2914" i="1"/>
  <c r="U2913" i="1"/>
  <c r="W2913" i="1" s="1"/>
  <c r="AG2913" i="1" s="1"/>
  <c r="B2913" i="1" s="1"/>
  <c r="G2920" i="1"/>
  <c r="F2920" i="1" s="1"/>
  <c r="O2920" i="1" s="1"/>
  <c r="R2920" i="1" s="1"/>
  <c r="V2920" i="1" s="1"/>
  <c r="AC2920" i="1"/>
  <c r="AE2920" i="1" s="1"/>
  <c r="Z2942" i="1"/>
  <c r="AA2942" i="1" s="1"/>
  <c r="AH2942" i="1" s="1"/>
  <c r="C2943" i="1"/>
  <c r="AJ2943" i="1"/>
  <c r="I2943" i="1"/>
  <c r="H2943" i="1" s="1"/>
  <c r="Y2942" i="1"/>
  <c r="AB2947" i="1"/>
  <c r="K2943" i="1"/>
  <c r="A2944" i="1"/>
  <c r="X2943" i="1"/>
  <c r="E2942" i="1"/>
  <c r="J2920" i="1" l="1"/>
  <c r="U2914" i="1"/>
  <c r="W2914" i="1" s="1"/>
  <c r="AG2914" i="1" s="1"/>
  <c r="B2914" i="1" s="1"/>
  <c r="S2915" i="1"/>
  <c r="T2914" i="1"/>
  <c r="AF2914" i="1" s="1"/>
  <c r="G2921" i="1"/>
  <c r="F2921" i="1" s="1"/>
  <c r="O2921" i="1" s="1"/>
  <c r="R2921" i="1" s="1"/>
  <c r="V2921" i="1" s="1"/>
  <c r="AC2921" i="1"/>
  <c r="AE2921" i="1" s="1"/>
  <c r="M2922" i="1"/>
  <c r="N2922" i="1" s="1"/>
  <c r="L2923" i="1"/>
  <c r="C2944" i="1"/>
  <c r="Z2943" i="1"/>
  <c r="AA2943" i="1" s="1"/>
  <c r="AH2943" i="1" s="1"/>
  <c r="AJ2944" i="1"/>
  <c r="I2944" i="1"/>
  <c r="H2944" i="1" s="1"/>
  <c r="Y2943" i="1"/>
  <c r="AB2948" i="1"/>
  <c r="X2944" i="1"/>
  <c r="K2944" i="1"/>
  <c r="A2945" i="1"/>
  <c r="E2943" i="1"/>
  <c r="P2922" i="1" l="1"/>
  <c r="Q2922" i="1" s="1"/>
  <c r="Q2923" i="1" s="1"/>
  <c r="AC2922" i="1"/>
  <c r="AE2922" i="1" s="1"/>
  <c r="G2922" i="1"/>
  <c r="F2922" i="1" s="1"/>
  <c r="J2922" i="1" s="1"/>
  <c r="J2921" i="1"/>
  <c r="T2915" i="1"/>
  <c r="AF2915" i="1" s="1"/>
  <c r="S2916" i="1"/>
  <c r="U2915" i="1"/>
  <c r="W2915" i="1" s="1"/>
  <c r="AG2915" i="1" s="1"/>
  <c r="B2915" i="1" s="1"/>
  <c r="M2923" i="1"/>
  <c r="N2923" i="1" s="1"/>
  <c r="L2924" i="1"/>
  <c r="AB2949" i="1"/>
  <c r="K2945" i="1"/>
  <c r="X2945" i="1"/>
  <c r="A2946" i="1"/>
  <c r="Z2944" i="1"/>
  <c r="AA2944" i="1" s="1"/>
  <c r="AH2944" i="1" s="1"/>
  <c r="AJ2945" i="1"/>
  <c r="C2945" i="1"/>
  <c r="Y2944" i="1"/>
  <c r="I2945" i="1"/>
  <c r="H2945" i="1" s="1"/>
  <c r="E2944" i="1"/>
  <c r="Q2924" i="1" l="1"/>
  <c r="P2923" i="1"/>
  <c r="P2924" i="1" s="1"/>
  <c r="O2922" i="1"/>
  <c r="R2922" i="1" s="1"/>
  <c r="V2922" i="1" s="1"/>
  <c r="U2916" i="1"/>
  <c r="W2916" i="1" s="1"/>
  <c r="AG2916" i="1" s="1"/>
  <c r="B2916" i="1" s="1"/>
  <c r="T2916" i="1"/>
  <c r="AF2916" i="1" s="1"/>
  <c r="S2917" i="1"/>
  <c r="M2924" i="1"/>
  <c r="N2924" i="1" s="1"/>
  <c r="L2925" i="1"/>
  <c r="G2923" i="1"/>
  <c r="F2923" i="1" s="1"/>
  <c r="O2923" i="1" s="1"/>
  <c r="R2923" i="1" s="1"/>
  <c r="V2923" i="1" s="1"/>
  <c r="AC2923" i="1"/>
  <c r="AE2923" i="1" s="1"/>
  <c r="X2946" i="1"/>
  <c r="K2946" i="1"/>
  <c r="A2947" i="1"/>
  <c r="AB2950" i="1"/>
  <c r="E2945" i="1"/>
  <c r="AJ2946" i="1"/>
  <c r="Y2945" i="1"/>
  <c r="I2946" i="1"/>
  <c r="H2946" i="1" s="1"/>
  <c r="Z2945" i="1"/>
  <c r="AA2945" i="1" s="1"/>
  <c r="AH2945" i="1" s="1"/>
  <c r="C2946" i="1"/>
  <c r="Q2925" i="1" l="1"/>
  <c r="P2925" i="1"/>
  <c r="J2923" i="1"/>
  <c r="G2924" i="1"/>
  <c r="F2924" i="1" s="1"/>
  <c r="O2924" i="1" s="1"/>
  <c r="R2924" i="1" s="1"/>
  <c r="V2924" i="1" s="1"/>
  <c r="AC2924" i="1"/>
  <c r="AE2924" i="1" s="1"/>
  <c r="T2917" i="1"/>
  <c r="AF2917" i="1" s="1"/>
  <c r="S2918" i="1"/>
  <c r="U2917" i="1"/>
  <c r="W2917" i="1" s="1"/>
  <c r="AG2917" i="1" s="1"/>
  <c r="B2917" i="1" s="1"/>
  <c r="L2926" i="1"/>
  <c r="M2925" i="1"/>
  <c r="N2925" i="1" s="1"/>
  <c r="E2946" i="1"/>
  <c r="AB2951" i="1"/>
  <c r="A2948" i="1"/>
  <c r="X2947" i="1"/>
  <c r="K2947" i="1"/>
  <c r="Y2946" i="1"/>
  <c r="AJ2947" i="1"/>
  <c r="I2947" i="1"/>
  <c r="H2947" i="1" s="1"/>
  <c r="Z2946" i="1"/>
  <c r="AA2946" i="1" s="1"/>
  <c r="AH2946" i="1" s="1"/>
  <c r="C2947" i="1"/>
  <c r="J2924" i="1" l="1"/>
  <c r="M2926" i="1"/>
  <c r="N2926" i="1" s="1"/>
  <c r="L2927" i="1"/>
  <c r="P2926" i="1"/>
  <c r="Q2926" i="1"/>
  <c r="U2918" i="1"/>
  <c r="W2918" i="1" s="1"/>
  <c r="T2918" i="1"/>
  <c r="AF2918" i="1" s="1"/>
  <c r="S2919" i="1"/>
  <c r="G2925" i="1"/>
  <c r="F2925" i="1" s="1"/>
  <c r="O2925" i="1" s="1"/>
  <c r="R2925" i="1" s="1"/>
  <c r="V2925" i="1" s="1"/>
  <c r="AC2925" i="1"/>
  <c r="AE2925" i="1" s="1"/>
  <c r="K2948" i="1"/>
  <c r="X2948" i="1"/>
  <c r="A2949" i="1"/>
  <c r="E2947" i="1"/>
  <c r="C2948" i="1"/>
  <c r="Z2947" i="1"/>
  <c r="AA2947" i="1" s="1"/>
  <c r="AH2947" i="1" s="1"/>
  <c r="AJ2948" i="1"/>
  <c r="I2948" i="1"/>
  <c r="H2948" i="1" s="1"/>
  <c r="Y2947" i="1"/>
  <c r="AB2952" i="1"/>
  <c r="J2925" i="1" l="1"/>
  <c r="AG2918" i="1"/>
  <c r="B2918" i="1" s="1"/>
  <c r="T2919" i="1"/>
  <c r="AF2919" i="1" s="1"/>
  <c r="S2920" i="1"/>
  <c r="U2919" i="1"/>
  <c r="W2919" i="1" s="1"/>
  <c r="AG2919" i="1" s="1"/>
  <c r="B2919" i="1" s="1"/>
  <c r="P2927" i="1"/>
  <c r="L2928" i="1"/>
  <c r="Q2927" i="1"/>
  <c r="M2927" i="1"/>
  <c r="N2927" i="1" s="1"/>
  <c r="G2926" i="1"/>
  <c r="F2926" i="1" s="1"/>
  <c r="J2926" i="1" s="1"/>
  <c r="AC2926" i="1"/>
  <c r="AE2926" i="1" s="1"/>
  <c r="Z2948" i="1"/>
  <c r="AA2948" i="1" s="1"/>
  <c r="AH2948" i="1" s="1"/>
  <c r="C2949" i="1"/>
  <c r="I2949" i="1"/>
  <c r="H2949" i="1" s="1"/>
  <c r="Y2948" i="1"/>
  <c r="AJ2949" i="1"/>
  <c r="AB2953" i="1"/>
  <c r="E2948" i="1"/>
  <c r="X2949" i="1"/>
  <c r="A2950" i="1"/>
  <c r="K2949" i="1"/>
  <c r="O2926" i="1" l="1"/>
  <c r="R2926" i="1" s="1"/>
  <c r="V2926" i="1" s="1"/>
  <c r="U2920" i="1"/>
  <c r="W2920" i="1" s="1"/>
  <c r="S2921" i="1"/>
  <c r="T2920" i="1"/>
  <c r="AF2920" i="1" s="1"/>
  <c r="AC2927" i="1"/>
  <c r="AE2927" i="1" s="1"/>
  <c r="G2927" i="1"/>
  <c r="F2927" i="1" s="1"/>
  <c r="O2927" i="1" s="1"/>
  <c r="R2927" i="1" s="1"/>
  <c r="V2927" i="1" s="1"/>
  <c r="M2928" i="1"/>
  <c r="N2928" i="1" s="1"/>
  <c r="P2928" i="1"/>
  <c r="Q2928" i="1"/>
  <c r="L2929" i="1"/>
  <c r="K2950" i="1"/>
  <c r="X2950" i="1"/>
  <c r="A2951" i="1"/>
  <c r="AB2954" i="1"/>
  <c r="Y2949" i="1"/>
  <c r="I2950" i="1"/>
  <c r="H2950" i="1" s="1"/>
  <c r="Z2949" i="1"/>
  <c r="AA2949" i="1" s="1"/>
  <c r="AH2949" i="1" s="1"/>
  <c r="C2950" i="1"/>
  <c r="AJ2950" i="1"/>
  <c r="E2949" i="1"/>
  <c r="AC2928" i="1" l="1"/>
  <c r="AE2928" i="1" s="1"/>
  <c r="G2928" i="1"/>
  <c r="F2928" i="1" s="1"/>
  <c r="J2928" i="1" s="1"/>
  <c r="J2927" i="1"/>
  <c r="P2929" i="1"/>
  <c r="Q2929" i="1"/>
  <c r="L2930" i="1"/>
  <c r="M2929" i="1"/>
  <c r="N2929" i="1" s="1"/>
  <c r="U2921" i="1"/>
  <c r="W2921" i="1" s="1"/>
  <c r="AG2921" i="1" s="1"/>
  <c r="B2921" i="1" s="1"/>
  <c r="S2922" i="1"/>
  <c r="T2921" i="1"/>
  <c r="AG2920" i="1"/>
  <c r="B2920" i="1" s="1"/>
  <c r="Z2950" i="1"/>
  <c r="C2951" i="1"/>
  <c r="Y2950" i="1"/>
  <c r="AJ2951" i="1"/>
  <c r="I2951" i="1"/>
  <c r="H2951" i="1" s="1"/>
  <c r="K2951" i="1"/>
  <c r="X2951" i="1"/>
  <c r="A2952" i="1"/>
  <c r="E2950" i="1"/>
  <c r="AB2955" i="1"/>
  <c r="O2928" i="1" l="1"/>
  <c r="R2928" i="1" s="1"/>
  <c r="V2928" i="1" s="1"/>
  <c r="P2930" i="1"/>
  <c r="L2931" i="1"/>
  <c r="Q2930" i="1"/>
  <c r="M2930" i="1"/>
  <c r="N2930" i="1" s="1"/>
  <c r="AF2921" i="1"/>
  <c r="AA2921" i="1"/>
  <c r="U2922" i="1"/>
  <c r="W2922" i="1" s="1"/>
  <c r="AG2922" i="1" s="1"/>
  <c r="B2922" i="1" s="1"/>
  <c r="T2922" i="1"/>
  <c r="AF2922" i="1" s="1"/>
  <c r="S2923" i="1"/>
  <c r="G2929" i="1"/>
  <c r="F2929" i="1" s="1"/>
  <c r="O2929" i="1" s="1"/>
  <c r="R2929" i="1" s="1"/>
  <c r="V2929" i="1" s="1"/>
  <c r="AC2929" i="1"/>
  <c r="AE2929" i="1" s="1"/>
  <c r="AB2956" i="1"/>
  <c r="AJ2952" i="1"/>
  <c r="Y2951" i="1"/>
  <c r="I2952" i="1"/>
  <c r="H2952" i="1" s="1"/>
  <c r="Z2951" i="1"/>
  <c r="AA2951" i="1" s="1"/>
  <c r="AH2951" i="1" s="1"/>
  <c r="C2952" i="1"/>
  <c r="X2952" i="1"/>
  <c r="K2952" i="1"/>
  <c r="A2953" i="1"/>
  <c r="AH2921" i="1" l="1"/>
  <c r="J2929" i="1"/>
  <c r="AC2930" i="1"/>
  <c r="AE2930" i="1" s="1"/>
  <c r="G2930" i="1"/>
  <c r="F2930" i="1" s="1"/>
  <c r="O2930" i="1" s="1"/>
  <c r="R2930" i="1" s="1"/>
  <c r="V2930" i="1" s="1"/>
  <c r="U2923" i="1"/>
  <c r="W2923" i="1" s="1"/>
  <c r="AG2923" i="1" s="1"/>
  <c r="B2923" i="1" s="1"/>
  <c r="T2923" i="1"/>
  <c r="AF2923" i="1" s="1"/>
  <c r="S2924" i="1"/>
  <c r="M2931" i="1"/>
  <c r="N2931" i="1" s="1"/>
  <c r="P2931" i="1"/>
  <c r="Q2931" i="1"/>
  <c r="L2932" i="1"/>
  <c r="K2953" i="1"/>
  <c r="X2953" i="1"/>
  <c r="A2954" i="1"/>
  <c r="Y2952" i="1"/>
  <c r="C2953" i="1"/>
  <c r="Z2952" i="1"/>
  <c r="AA2952" i="1" s="1"/>
  <c r="AH2952" i="1" s="1"/>
  <c r="AJ2953" i="1"/>
  <c r="I2953" i="1"/>
  <c r="H2953" i="1" s="1"/>
  <c r="AB2957" i="1"/>
  <c r="J2930" i="1" l="1"/>
  <c r="AC2931" i="1"/>
  <c r="AE2931" i="1" s="1"/>
  <c r="G2931" i="1"/>
  <c r="F2931" i="1" s="1"/>
  <c r="J2931" i="1" s="1"/>
  <c r="U2924" i="1"/>
  <c r="W2924" i="1" s="1"/>
  <c r="AG2924" i="1" s="1"/>
  <c r="B2924" i="1" s="1"/>
  <c r="T2924" i="1"/>
  <c r="AF2924" i="1" s="1"/>
  <c r="S2925" i="1"/>
  <c r="L2933" i="1"/>
  <c r="P2932" i="1"/>
  <c r="M2932" i="1"/>
  <c r="N2932" i="1" s="1"/>
  <c r="Q2932" i="1"/>
  <c r="AB2958" i="1"/>
  <c r="Z2953" i="1"/>
  <c r="AA2953" i="1" s="1"/>
  <c r="AH2953" i="1" s="1"/>
  <c r="C2954" i="1"/>
  <c r="AJ2954" i="1"/>
  <c r="Y2953" i="1"/>
  <c r="I2954" i="1"/>
  <c r="H2954" i="1" s="1"/>
  <c r="X2954" i="1"/>
  <c r="K2954" i="1"/>
  <c r="A2955" i="1"/>
  <c r="O2931" i="1" l="1"/>
  <c r="R2931" i="1" s="1"/>
  <c r="V2931" i="1" s="1"/>
  <c r="P2933" i="1"/>
  <c r="M2933" i="1"/>
  <c r="N2933" i="1" s="1"/>
  <c r="Q2933" i="1"/>
  <c r="L2934" i="1"/>
  <c r="T2925" i="1"/>
  <c r="AF2925" i="1" s="1"/>
  <c r="S2926" i="1"/>
  <c r="U2925" i="1"/>
  <c r="W2925" i="1" s="1"/>
  <c r="AG2925" i="1" s="1"/>
  <c r="B2925" i="1" s="1"/>
  <c r="AC2932" i="1"/>
  <c r="AE2932" i="1" s="1"/>
  <c r="G2932" i="1"/>
  <c r="F2932" i="1" s="1"/>
  <c r="O2932" i="1" s="1"/>
  <c r="R2932" i="1" s="1"/>
  <c r="V2932" i="1" s="1"/>
  <c r="K2955" i="1"/>
  <c r="A2956" i="1"/>
  <c r="X2955" i="1"/>
  <c r="AB2959" i="1"/>
  <c r="Y2954" i="1"/>
  <c r="C2955" i="1"/>
  <c r="AJ2955" i="1"/>
  <c r="Z2954" i="1"/>
  <c r="AA2954" i="1" s="1"/>
  <c r="AH2954" i="1" s="1"/>
  <c r="I2955" i="1"/>
  <c r="H2955" i="1" s="1"/>
  <c r="J2932" i="1" l="1"/>
  <c r="S2927" i="1"/>
  <c r="U2926" i="1"/>
  <c r="W2926" i="1" s="1"/>
  <c r="AG2926" i="1" s="1"/>
  <c r="B2926" i="1" s="1"/>
  <c r="T2926" i="1"/>
  <c r="AF2926" i="1" s="1"/>
  <c r="P2934" i="1"/>
  <c r="M2934" i="1"/>
  <c r="N2934" i="1" s="1"/>
  <c r="Q2934" i="1"/>
  <c r="L2935" i="1"/>
  <c r="AC2933" i="1"/>
  <c r="AE2933" i="1" s="1"/>
  <c r="G2933" i="1"/>
  <c r="F2933" i="1" s="1"/>
  <c r="J2933" i="1" s="1"/>
  <c r="AB2960" i="1"/>
  <c r="X2956" i="1"/>
  <c r="K2956" i="1"/>
  <c r="A2957" i="1"/>
  <c r="Z2955" i="1"/>
  <c r="AA2955" i="1" s="1"/>
  <c r="AH2955" i="1" s="1"/>
  <c r="C2956" i="1"/>
  <c r="Y2955" i="1"/>
  <c r="AJ2956" i="1"/>
  <c r="I2956" i="1"/>
  <c r="H2956" i="1" s="1"/>
  <c r="AC2934" i="1" l="1"/>
  <c r="AE2934" i="1" s="1"/>
  <c r="G2934" i="1"/>
  <c r="F2934" i="1" s="1"/>
  <c r="O2934" i="1" s="1"/>
  <c r="R2934" i="1" s="1"/>
  <c r="V2934" i="1" s="1"/>
  <c r="O2933" i="1"/>
  <c r="R2933" i="1" s="1"/>
  <c r="V2933" i="1" s="1"/>
  <c r="M2935" i="1"/>
  <c r="N2935" i="1" s="1"/>
  <c r="Q2935" i="1"/>
  <c r="L2936" i="1"/>
  <c r="P2935" i="1"/>
  <c r="U2927" i="1"/>
  <c r="W2927" i="1" s="1"/>
  <c r="AG2927" i="1" s="1"/>
  <c r="B2927" i="1" s="1"/>
  <c r="S2928" i="1"/>
  <c r="T2927" i="1"/>
  <c r="AF2927" i="1" s="1"/>
  <c r="A2958" i="1"/>
  <c r="K2957" i="1"/>
  <c r="X2957" i="1"/>
  <c r="AB2961" i="1"/>
  <c r="Y2956" i="1"/>
  <c r="C2957" i="1"/>
  <c r="AJ2957" i="1"/>
  <c r="Z2956" i="1"/>
  <c r="AA2956" i="1" s="1"/>
  <c r="AH2956" i="1" s="1"/>
  <c r="I2957" i="1"/>
  <c r="H2957" i="1" s="1"/>
  <c r="J2934" i="1" l="1"/>
  <c r="P2936" i="1"/>
  <c r="M2936" i="1"/>
  <c r="N2936" i="1" s="1"/>
  <c r="Q2936" i="1"/>
  <c r="L2937" i="1"/>
  <c r="G2935" i="1"/>
  <c r="F2935" i="1" s="1"/>
  <c r="O2935" i="1" s="1"/>
  <c r="R2935" i="1" s="1"/>
  <c r="V2935" i="1" s="1"/>
  <c r="AC2935" i="1"/>
  <c r="AE2935" i="1" s="1"/>
  <c r="S2929" i="1"/>
  <c r="U2928" i="1"/>
  <c r="W2928" i="1" s="1"/>
  <c r="AG2928" i="1" s="1"/>
  <c r="B2928" i="1" s="1"/>
  <c r="T2928" i="1"/>
  <c r="AF2928" i="1" s="1"/>
  <c r="X2958" i="1"/>
  <c r="K2958" i="1"/>
  <c r="A2959" i="1"/>
  <c r="AB2962" i="1"/>
  <c r="Z2957" i="1"/>
  <c r="AA2957" i="1" s="1"/>
  <c r="AH2957" i="1" s="1"/>
  <c r="C2958" i="1"/>
  <c r="AJ2958" i="1"/>
  <c r="Y2957" i="1"/>
  <c r="I2958" i="1"/>
  <c r="H2958" i="1" s="1"/>
  <c r="J2935" i="1" l="1"/>
  <c r="L2938" i="1"/>
  <c r="P2937" i="1"/>
  <c r="M2937" i="1"/>
  <c r="N2937" i="1" s="1"/>
  <c r="Q2937" i="1"/>
  <c r="AC2936" i="1"/>
  <c r="AE2936" i="1" s="1"/>
  <c r="G2936" i="1"/>
  <c r="F2936" i="1" s="1"/>
  <c r="O2936" i="1" s="1"/>
  <c r="R2936" i="1" s="1"/>
  <c r="V2936" i="1" s="1"/>
  <c r="S2930" i="1"/>
  <c r="U2929" i="1"/>
  <c r="W2929" i="1" s="1"/>
  <c r="AG2929" i="1" s="1"/>
  <c r="B2929" i="1" s="1"/>
  <c r="T2929" i="1"/>
  <c r="AF2929" i="1" s="1"/>
  <c r="Y2958" i="1"/>
  <c r="C2959" i="1"/>
  <c r="Z2958" i="1"/>
  <c r="AA2958" i="1" s="1"/>
  <c r="AH2958" i="1" s="1"/>
  <c r="AJ2959" i="1"/>
  <c r="I2959" i="1"/>
  <c r="H2959" i="1" s="1"/>
  <c r="A2960" i="1"/>
  <c r="K2959" i="1"/>
  <c r="X2959" i="1"/>
  <c r="AB2963" i="1"/>
  <c r="J2936" i="1" l="1"/>
  <c r="G2937" i="1"/>
  <c r="F2937" i="1" s="1"/>
  <c r="O2937" i="1" s="1"/>
  <c r="R2937" i="1" s="1"/>
  <c r="V2937" i="1" s="1"/>
  <c r="AC2937" i="1"/>
  <c r="AE2937" i="1" s="1"/>
  <c r="U2930" i="1"/>
  <c r="W2930" i="1" s="1"/>
  <c r="T2930" i="1"/>
  <c r="AF2930" i="1" s="1"/>
  <c r="S2931" i="1"/>
  <c r="M2938" i="1"/>
  <c r="N2938" i="1" s="1"/>
  <c r="P2938" i="1"/>
  <c r="Q2938" i="1"/>
  <c r="L2939" i="1"/>
  <c r="Z2959" i="1"/>
  <c r="AA2959" i="1" s="1"/>
  <c r="AH2959" i="1" s="1"/>
  <c r="C2960" i="1"/>
  <c r="AJ2960" i="1"/>
  <c r="Y2959" i="1"/>
  <c r="I2960" i="1"/>
  <c r="H2960" i="1" s="1"/>
  <c r="AB2964" i="1"/>
  <c r="X2960" i="1"/>
  <c r="K2960" i="1"/>
  <c r="A2961" i="1"/>
  <c r="J2937" i="1" l="1"/>
  <c r="AC2938" i="1"/>
  <c r="AE2938" i="1" s="1"/>
  <c r="G2938" i="1"/>
  <c r="F2938" i="1" s="1"/>
  <c r="J2938" i="1" s="1"/>
  <c r="U2931" i="1"/>
  <c r="W2931" i="1" s="1"/>
  <c r="AG2931" i="1" s="1"/>
  <c r="B2931" i="1" s="1"/>
  <c r="T2931" i="1"/>
  <c r="AF2931" i="1" s="1"/>
  <c r="S2932" i="1"/>
  <c r="P2939" i="1"/>
  <c r="L2940" i="1"/>
  <c r="Q2939" i="1"/>
  <c r="M2939" i="1"/>
  <c r="N2939" i="1" s="1"/>
  <c r="AG2930" i="1"/>
  <c r="B2930" i="1" s="1"/>
  <c r="Y2960" i="1"/>
  <c r="C2961" i="1"/>
  <c r="AJ2961" i="1"/>
  <c r="Z2960" i="1"/>
  <c r="AA2960" i="1" s="1"/>
  <c r="AH2960" i="1" s="1"/>
  <c r="I2961" i="1"/>
  <c r="H2961" i="1" s="1"/>
  <c r="K2961" i="1"/>
  <c r="A2962" i="1"/>
  <c r="X2961" i="1"/>
  <c r="AB2965" i="1"/>
  <c r="O2938" i="1" l="1"/>
  <c r="R2938" i="1" s="1"/>
  <c r="V2938" i="1" s="1"/>
  <c r="U2932" i="1"/>
  <c r="W2932" i="1" s="1"/>
  <c r="AG2932" i="1" s="1"/>
  <c r="B2932" i="1" s="1"/>
  <c r="S2933" i="1"/>
  <c r="T2932" i="1"/>
  <c r="AF2932" i="1" s="1"/>
  <c r="AC2939" i="1"/>
  <c r="AE2939" i="1" s="1"/>
  <c r="G2939" i="1"/>
  <c r="F2939" i="1" s="1"/>
  <c r="J2939" i="1" s="1"/>
  <c r="L2941" i="1"/>
  <c r="P2940" i="1"/>
  <c r="M2940" i="1"/>
  <c r="N2940" i="1" s="1"/>
  <c r="Q2940" i="1"/>
  <c r="AB2966" i="1"/>
  <c r="Z2961" i="1"/>
  <c r="AA2961" i="1" s="1"/>
  <c r="AH2961" i="1" s="1"/>
  <c r="AJ2962" i="1"/>
  <c r="I2962" i="1"/>
  <c r="H2962" i="1" s="1"/>
  <c r="Y2961" i="1"/>
  <c r="C2962" i="1"/>
  <c r="K2962" i="1"/>
  <c r="A2963" i="1"/>
  <c r="X2962" i="1"/>
  <c r="O2939" i="1" l="1"/>
  <c r="R2939" i="1" s="1"/>
  <c r="V2939" i="1" s="1"/>
  <c r="M2941" i="1"/>
  <c r="N2941" i="1" s="1"/>
  <c r="P2941" i="1"/>
  <c r="Q2941" i="1"/>
  <c r="L2942" i="1"/>
  <c r="AC2940" i="1"/>
  <c r="AE2940" i="1" s="1"/>
  <c r="G2940" i="1"/>
  <c r="F2940" i="1" s="1"/>
  <c r="O2940" i="1" s="1"/>
  <c r="R2940" i="1" s="1"/>
  <c r="V2940" i="1" s="1"/>
  <c r="S2934" i="1"/>
  <c r="U2933" i="1"/>
  <c r="W2933" i="1" s="1"/>
  <c r="AG2933" i="1" s="1"/>
  <c r="B2933" i="1" s="1"/>
  <c r="T2933" i="1"/>
  <c r="AF2933" i="1" s="1"/>
  <c r="K2963" i="1"/>
  <c r="X2963" i="1"/>
  <c r="A2964" i="1"/>
  <c r="AB2967" i="1"/>
  <c r="Y2962" i="1"/>
  <c r="C2963" i="1"/>
  <c r="Z2962" i="1"/>
  <c r="AA2962" i="1" s="1"/>
  <c r="AH2962" i="1" s="1"/>
  <c r="AJ2963" i="1"/>
  <c r="I2963" i="1"/>
  <c r="H2963" i="1" s="1"/>
  <c r="J2940" i="1" l="1"/>
  <c r="U2934" i="1"/>
  <c r="W2934" i="1" s="1"/>
  <c r="AG2934" i="1" s="1"/>
  <c r="B2934" i="1" s="1"/>
  <c r="S2935" i="1"/>
  <c r="T2934" i="1"/>
  <c r="AF2934" i="1" s="1"/>
  <c r="M2942" i="1"/>
  <c r="N2942" i="1" s="1"/>
  <c r="P2942" i="1"/>
  <c r="Q2942" i="1"/>
  <c r="L2943" i="1"/>
  <c r="AC2941" i="1"/>
  <c r="AE2941" i="1" s="1"/>
  <c r="G2941" i="1"/>
  <c r="F2941" i="1" s="1"/>
  <c r="O2941" i="1" s="1"/>
  <c r="R2941" i="1" s="1"/>
  <c r="V2941" i="1" s="1"/>
  <c r="X2964" i="1"/>
  <c r="A2965" i="1"/>
  <c r="K2964" i="1"/>
  <c r="AB2968" i="1"/>
  <c r="Z2963" i="1"/>
  <c r="AA2963" i="1" s="1"/>
  <c r="AH2963" i="1" s="1"/>
  <c r="C2964" i="1"/>
  <c r="Y2963" i="1"/>
  <c r="AJ2964" i="1"/>
  <c r="I2964" i="1"/>
  <c r="H2964" i="1" s="1"/>
  <c r="J2941" i="1" l="1"/>
  <c r="AC2942" i="1"/>
  <c r="AE2942" i="1" s="1"/>
  <c r="G2942" i="1"/>
  <c r="F2942" i="1" s="1"/>
  <c r="J2942" i="1" s="1"/>
  <c r="U2935" i="1"/>
  <c r="W2935" i="1" s="1"/>
  <c r="T2935" i="1"/>
  <c r="AF2935" i="1" s="1"/>
  <c r="S2936" i="1"/>
  <c r="Q2943" i="1"/>
  <c r="L2944" i="1"/>
  <c r="M2943" i="1"/>
  <c r="N2943" i="1" s="1"/>
  <c r="P2943" i="1"/>
  <c r="Y2964" i="1"/>
  <c r="I2965" i="1"/>
  <c r="H2965" i="1" s="1"/>
  <c r="Z2964" i="1"/>
  <c r="AA2964" i="1" s="1"/>
  <c r="AH2964" i="1" s="1"/>
  <c r="C2965" i="1"/>
  <c r="AJ2965" i="1"/>
  <c r="AB2969" i="1"/>
  <c r="X2965" i="1"/>
  <c r="K2965" i="1"/>
  <c r="A2966" i="1"/>
  <c r="O2942" i="1" l="1"/>
  <c r="R2942" i="1" s="1"/>
  <c r="V2942" i="1" s="1"/>
  <c r="S2937" i="1"/>
  <c r="T2936" i="1"/>
  <c r="AF2936" i="1" s="1"/>
  <c r="U2936" i="1"/>
  <c r="W2936" i="1" s="1"/>
  <c r="AG2936" i="1" s="1"/>
  <c r="B2936" i="1" s="1"/>
  <c r="AG2935" i="1"/>
  <c r="B2935" i="1" s="1"/>
  <c r="AC2943" i="1"/>
  <c r="AE2943" i="1" s="1"/>
  <c r="G2943" i="1"/>
  <c r="F2943" i="1" s="1"/>
  <c r="J2943" i="1" s="1"/>
  <c r="M2944" i="1"/>
  <c r="N2944" i="1" s="1"/>
  <c r="Q2944" i="1"/>
  <c r="P2944" i="1"/>
  <c r="L2945" i="1"/>
  <c r="AB2970" i="1"/>
  <c r="Z2965" i="1"/>
  <c r="AA2965" i="1" s="1"/>
  <c r="AH2965" i="1" s="1"/>
  <c r="C2966" i="1"/>
  <c r="AJ2966" i="1"/>
  <c r="Y2965" i="1"/>
  <c r="I2966" i="1"/>
  <c r="H2966" i="1" s="1"/>
  <c r="X2966" i="1"/>
  <c r="K2966" i="1"/>
  <c r="A2967" i="1"/>
  <c r="O2943" i="1" l="1"/>
  <c r="R2943" i="1" s="1"/>
  <c r="V2943" i="1" s="1"/>
  <c r="Q2945" i="1"/>
  <c r="L2946" i="1"/>
  <c r="M2945" i="1"/>
  <c r="N2945" i="1" s="1"/>
  <c r="P2945" i="1"/>
  <c r="G2944" i="1"/>
  <c r="F2944" i="1" s="1"/>
  <c r="J2944" i="1" s="1"/>
  <c r="AC2944" i="1"/>
  <c r="AE2944" i="1" s="1"/>
  <c r="U2937" i="1"/>
  <c r="W2937" i="1" s="1"/>
  <c r="T2937" i="1"/>
  <c r="AF2937" i="1" s="1"/>
  <c r="S2938" i="1"/>
  <c r="Y2966" i="1"/>
  <c r="AJ2967" i="1"/>
  <c r="I2967" i="1"/>
  <c r="H2967" i="1" s="1"/>
  <c r="Z2966" i="1"/>
  <c r="AA2966" i="1" s="1"/>
  <c r="AH2966" i="1" s="1"/>
  <c r="C2967" i="1"/>
  <c r="X2967" i="1"/>
  <c r="K2967" i="1"/>
  <c r="A2968" i="1"/>
  <c r="AB2971" i="1"/>
  <c r="O2944" i="1" l="1"/>
  <c r="R2944" i="1" s="1"/>
  <c r="V2944" i="1" s="1"/>
  <c r="G2945" i="1"/>
  <c r="F2945" i="1" s="1"/>
  <c r="J2945" i="1" s="1"/>
  <c r="AC2945" i="1"/>
  <c r="AE2945" i="1" s="1"/>
  <c r="T2938" i="1"/>
  <c r="AF2938" i="1" s="1"/>
  <c r="S2939" i="1"/>
  <c r="U2938" i="1"/>
  <c r="W2938" i="1" s="1"/>
  <c r="AG2938" i="1" s="1"/>
  <c r="B2938" i="1" s="1"/>
  <c r="M2946" i="1"/>
  <c r="N2946" i="1" s="1"/>
  <c r="P2946" i="1"/>
  <c r="L2947" i="1"/>
  <c r="Q2946" i="1"/>
  <c r="AG2937" i="1"/>
  <c r="B2937" i="1" s="1"/>
  <c r="Z2967" i="1"/>
  <c r="AA2967" i="1" s="1"/>
  <c r="AH2967" i="1" s="1"/>
  <c r="C2968" i="1"/>
  <c r="AJ2968" i="1"/>
  <c r="Y2967" i="1"/>
  <c r="I2968" i="1"/>
  <c r="H2968" i="1" s="1"/>
  <c r="X2968" i="1"/>
  <c r="K2968" i="1"/>
  <c r="A2969" i="1"/>
  <c r="AB2972" i="1"/>
  <c r="O2945" i="1" l="1"/>
  <c r="R2945" i="1" s="1"/>
  <c r="V2945" i="1" s="1"/>
  <c r="T2939" i="1"/>
  <c r="AF2939" i="1" s="1"/>
  <c r="U2939" i="1"/>
  <c r="W2939" i="1" s="1"/>
  <c r="AG2939" i="1" s="1"/>
  <c r="B2939" i="1" s="1"/>
  <c r="S2940" i="1"/>
  <c r="M2947" i="1"/>
  <c r="N2947" i="1" s="1"/>
  <c r="P2947" i="1"/>
  <c r="Q2947" i="1"/>
  <c r="L2948" i="1"/>
  <c r="AC2946" i="1"/>
  <c r="AE2946" i="1" s="1"/>
  <c r="G2946" i="1"/>
  <c r="F2946" i="1" s="1"/>
  <c r="O2946" i="1" s="1"/>
  <c r="R2946" i="1" s="1"/>
  <c r="V2946" i="1" s="1"/>
  <c r="Y2968" i="1"/>
  <c r="C2969" i="1"/>
  <c r="Z2968" i="1"/>
  <c r="AA2968" i="1" s="1"/>
  <c r="AH2968" i="1" s="1"/>
  <c r="AJ2969" i="1"/>
  <c r="I2969" i="1"/>
  <c r="H2969" i="1" s="1"/>
  <c r="X2969" i="1"/>
  <c r="K2969" i="1"/>
  <c r="A2970" i="1"/>
  <c r="AB2973" i="1"/>
  <c r="J2946" i="1" l="1"/>
  <c r="AC2947" i="1"/>
  <c r="AE2947" i="1" s="1"/>
  <c r="G2947" i="1"/>
  <c r="F2947" i="1" s="1"/>
  <c r="J2947" i="1" s="1"/>
  <c r="T2940" i="1"/>
  <c r="AF2940" i="1" s="1"/>
  <c r="S2941" i="1"/>
  <c r="U2940" i="1"/>
  <c r="W2940" i="1" s="1"/>
  <c r="Q2948" i="1"/>
  <c r="P2948" i="1"/>
  <c r="M2948" i="1"/>
  <c r="N2948" i="1" s="1"/>
  <c r="L2949" i="1"/>
  <c r="AB2974" i="1"/>
  <c r="Z2969" i="1"/>
  <c r="AA2969" i="1" s="1"/>
  <c r="AH2969" i="1" s="1"/>
  <c r="C2970" i="1"/>
  <c r="Y2969" i="1"/>
  <c r="AJ2970" i="1"/>
  <c r="I2970" i="1"/>
  <c r="H2970" i="1" s="1"/>
  <c r="K2970" i="1"/>
  <c r="X2970" i="1"/>
  <c r="A2971" i="1"/>
  <c r="O2947" i="1" l="1"/>
  <c r="R2947" i="1" s="1"/>
  <c r="V2947" i="1" s="1"/>
  <c r="AG2940" i="1"/>
  <c r="B2940" i="1" s="1"/>
  <c r="U2941" i="1"/>
  <c r="W2941" i="1" s="1"/>
  <c r="AG2941" i="1" s="1"/>
  <c r="B2941" i="1" s="1"/>
  <c r="T2941" i="1"/>
  <c r="AF2941" i="1" s="1"/>
  <c r="S2942" i="1"/>
  <c r="M2949" i="1"/>
  <c r="N2949" i="1" s="1"/>
  <c r="Q2949" i="1"/>
  <c r="P2949" i="1"/>
  <c r="L2950" i="1"/>
  <c r="AC2948" i="1"/>
  <c r="AE2948" i="1" s="1"/>
  <c r="G2948" i="1"/>
  <c r="F2948" i="1" s="1"/>
  <c r="O2948" i="1" s="1"/>
  <c r="R2948" i="1" s="1"/>
  <c r="V2948" i="1" s="1"/>
  <c r="AB2975" i="1"/>
  <c r="X2971" i="1"/>
  <c r="A2972" i="1"/>
  <c r="K2971" i="1"/>
  <c r="Y2970" i="1"/>
  <c r="C2971" i="1"/>
  <c r="AJ2971" i="1"/>
  <c r="Z2970" i="1"/>
  <c r="AA2970" i="1" s="1"/>
  <c r="AH2970" i="1" s="1"/>
  <c r="I2971" i="1"/>
  <c r="H2971" i="1" s="1"/>
  <c r="AC2949" i="1" l="1"/>
  <c r="AE2949" i="1" s="1"/>
  <c r="G2949" i="1"/>
  <c r="F2949" i="1" s="1"/>
  <c r="O2949" i="1" s="1"/>
  <c r="R2949" i="1" s="1"/>
  <c r="V2949" i="1" s="1"/>
  <c r="S2943" i="1"/>
  <c r="T2942" i="1"/>
  <c r="AF2942" i="1" s="1"/>
  <c r="U2942" i="1"/>
  <c r="W2942" i="1" s="1"/>
  <c r="M2950" i="1"/>
  <c r="N2950" i="1" s="1"/>
  <c r="P2950" i="1"/>
  <c r="Q2950" i="1"/>
  <c r="L2951" i="1"/>
  <c r="J2948" i="1"/>
  <c r="AB2976" i="1"/>
  <c r="X2972" i="1"/>
  <c r="K2972" i="1"/>
  <c r="A2973" i="1"/>
  <c r="Z2971" i="1"/>
  <c r="AA2971" i="1" s="1"/>
  <c r="AH2971" i="1" s="1"/>
  <c r="C2972" i="1"/>
  <c r="AJ2972" i="1"/>
  <c r="Y2971" i="1"/>
  <c r="I2972" i="1"/>
  <c r="H2972" i="1" s="1"/>
  <c r="J2949" i="1" l="1"/>
  <c r="AC2950" i="1"/>
  <c r="AE2950" i="1" s="1"/>
  <c r="G2950" i="1"/>
  <c r="F2950" i="1" s="1"/>
  <c r="O2950" i="1" s="1"/>
  <c r="R2950" i="1" s="1"/>
  <c r="AG2942" i="1"/>
  <c r="B2942" i="1" s="1"/>
  <c r="M2951" i="1"/>
  <c r="N2951" i="1" s="1"/>
  <c r="L2952" i="1"/>
  <c r="S2944" i="1"/>
  <c r="U2943" i="1"/>
  <c r="W2943" i="1" s="1"/>
  <c r="AG2943" i="1" s="1"/>
  <c r="B2943" i="1" s="1"/>
  <c r="T2943" i="1"/>
  <c r="AF2943" i="1" s="1"/>
  <c r="I2973" i="1"/>
  <c r="H2973" i="1" s="1"/>
  <c r="Y2972" i="1"/>
  <c r="C2973" i="1"/>
  <c r="Z2972" i="1"/>
  <c r="AA2972" i="1" s="1"/>
  <c r="AH2972" i="1" s="1"/>
  <c r="AJ2973" i="1"/>
  <c r="X2973" i="1"/>
  <c r="K2973" i="1"/>
  <c r="A2974" i="1"/>
  <c r="AB2977" i="1"/>
  <c r="P2951" i="1" l="1"/>
  <c r="Q2951" i="1" s="1"/>
  <c r="Q2952" i="1" s="1"/>
  <c r="J2950" i="1"/>
  <c r="M2952" i="1"/>
  <c r="N2952" i="1" s="1"/>
  <c r="L2953" i="1"/>
  <c r="G2951" i="1"/>
  <c r="F2951" i="1" s="1"/>
  <c r="J2951" i="1" s="1"/>
  <c r="AC2951" i="1"/>
  <c r="AE2951" i="1" s="1"/>
  <c r="U2944" i="1"/>
  <c r="W2944" i="1" s="1"/>
  <c r="AG2944" i="1" s="1"/>
  <c r="B2944" i="1" s="1"/>
  <c r="T2944" i="1"/>
  <c r="AF2944" i="1" s="1"/>
  <c r="S2945" i="1"/>
  <c r="Y2973" i="1"/>
  <c r="C2974" i="1"/>
  <c r="AJ2974" i="1"/>
  <c r="Z2973" i="1"/>
  <c r="AA2973" i="1" s="1"/>
  <c r="AH2973" i="1" s="1"/>
  <c r="I2974" i="1"/>
  <c r="H2974" i="1" s="1"/>
  <c r="S2950" i="1"/>
  <c r="V2950" i="1"/>
  <c r="K2974" i="1"/>
  <c r="A2975" i="1"/>
  <c r="X2974" i="1"/>
  <c r="AB2978" i="1"/>
  <c r="P2952" i="1" l="1"/>
  <c r="P2953" i="1" s="1"/>
  <c r="Q2953" i="1"/>
  <c r="U2945" i="1"/>
  <c r="W2945" i="1" s="1"/>
  <c r="T2945" i="1"/>
  <c r="AF2945" i="1" s="1"/>
  <c r="S2946" i="1"/>
  <c r="O2951" i="1"/>
  <c r="R2951" i="1" s="1"/>
  <c r="L2954" i="1"/>
  <c r="M2953" i="1"/>
  <c r="N2953" i="1" s="1"/>
  <c r="AC2952" i="1"/>
  <c r="AE2952" i="1" s="1"/>
  <c r="G2952" i="1"/>
  <c r="F2952" i="1" s="1"/>
  <c r="J2952" i="1" s="1"/>
  <c r="X2975" i="1"/>
  <c r="A2976" i="1"/>
  <c r="K2975" i="1"/>
  <c r="U2950" i="1"/>
  <c r="W2950" i="1" s="1"/>
  <c r="T2950" i="1"/>
  <c r="S2951" i="1"/>
  <c r="AB2979" i="1"/>
  <c r="Z2974" i="1"/>
  <c r="AA2974" i="1" s="1"/>
  <c r="AH2974" i="1" s="1"/>
  <c r="C2975" i="1"/>
  <c r="AJ2975" i="1"/>
  <c r="Y2974" i="1"/>
  <c r="I2975" i="1"/>
  <c r="H2975" i="1" s="1"/>
  <c r="O2952" i="1" l="1"/>
  <c r="R2952" i="1" s="1"/>
  <c r="M2954" i="1"/>
  <c r="N2954" i="1" s="1"/>
  <c r="Q2954" i="1"/>
  <c r="L2955" i="1"/>
  <c r="P2954" i="1"/>
  <c r="T2946" i="1"/>
  <c r="AF2946" i="1" s="1"/>
  <c r="S2947" i="1"/>
  <c r="U2946" i="1"/>
  <c r="W2946" i="1" s="1"/>
  <c r="G2953" i="1"/>
  <c r="F2953" i="1" s="1"/>
  <c r="J2953" i="1" s="1"/>
  <c r="AC2953" i="1"/>
  <c r="AE2953" i="1" s="1"/>
  <c r="AG2945" i="1"/>
  <c r="B2945" i="1" s="1"/>
  <c r="AG2950" i="1"/>
  <c r="B2950" i="1" s="1"/>
  <c r="AF2950" i="1"/>
  <c r="AA2950" i="1"/>
  <c r="Z2975" i="1"/>
  <c r="AA2975" i="1" s="1"/>
  <c r="AH2975" i="1" s="1"/>
  <c r="AJ2976" i="1"/>
  <c r="Y2975" i="1"/>
  <c r="C2976" i="1"/>
  <c r="I2976" i="1"/>
  <c r="H2976" i="1" s="1"/>
  <c r="AB2980" i="1"/>
  <c r="T2951" i="1"/>
  <c r="AF2951" i="1" s="1"/>
  <c r="S2952" i="1"/>
  <c r="X2976" i="1"/>
  <c r="K2976" i="1"/>
  <c r="A2977" i="1"/>
  <c r="O2953" i="1" l="1"/>
  <c r="R2953" i="1" s="1"/>
  <c r="U2947" i="1"/>
  <c r="W2947" i="1" s="1"/>
  <c r="AG2947" i="1" s="1"/>
  <c r="B2947" i="1" s="1"/>
  <c r="T2947" i="1"/>
  <c r="AF2947" i="1" s="1"/>
  <c r="S2948" i="1"/>
  <c r="AG2946" i="1"/>
  <c r="B2946" i="1" s="1"/>
  <c r="M2955" i="1"/>
  <c r="N2955" i="1" s="1"/>
  <c r="P2955" i="1"/>
  <c r="Q2955" i="1"/>
  <c r="L2956" i="1"/>
  <c r="G2954" i="1"/>
  <c r="F2954" i="1" s="1"/>
  <c r="J2954" i="1" s="1"/>
  <c r="AC2954" i="1"/>
  <c r="AE2954" i="1" s="1"/>
  <c r="AH2950" i="1"/>
  <c r="Y2976" i="1"/>
  <c r="C2977" i="1"/>
  <c r="AJ2977" i="1"/>
  <c r="I2977" i="1"/>
  <c r="H2977" i="1" s="1"/>
  <c r="Z2976" i="1"/>
  <c r="AA2976" i="1" s="1"/>
  <c r="AH2976" i="1" s="1"/>
  <c r="AB2981" i="1"/>
  <c r="X2977" i="1"/>
  <c r="K2977" i="1"/>
  <c r="A2978" i="1"/>
  <c r="T2952" i="1"/>
  <c r="AF2952" i="1" s="1"/>
  <c r="S2953" i="1"/>
  <c r="O2954" i="1" l="1"/>
  <c r="R2954" i="1" s="1"/>
  <c r="G2955" i="1"/>
  <c r="F2955" i="1" s="1"/>
  <c r="O2955" i="1" s="1"/>
  <c r="R2955" i="1" s="1"/>
  <c r="AC2955" i="1"/>
  <c r="AE2955" i="1" s="1"/>
  <c r="P2956" i="1"/>
  <c r="Q2956" i="1"/>
  <c r="L2957" i="1"/>
  <c r="M2956" i="1"/>
  <c r="N2956" i="1" s="1"/>
  <c r="U2948" i="1"/>
  <c r="W2948" i="1" s="1"/>
  <c r="AG2948" i="1" s="1"/>
  <c r="B2948" i="1" s="1"/>
  <c r="T2948" i="1"/>
  <c r="AF2948" i="1" s="1"/>
  <c r="S2949" i="1"/>
  <c r="T2953" i="1"/>
  <c r="AF2953" i="1" s="1"/>
  <c r="S2954" i="1"/>
  <c r="A2979" i="1"/>
  <c r="K2978" i="1"/>
  <c r="X2978" i="1"/>
  <c r="AB2982" i="1"/>
  <c r="Y2977" i="1"/>
  <c r="I2978" i="1"/>
  <c r="H2978" i="1" s="1"/>
  <c r="Z2977" i="1"/>
  <c r="AA2977" i="1" s="1"/>
  <c r="AH2977" i="1" s="1"/>
  <c r="C2978" i="1"/>
  <c r="AJ2978" i="1"/>
  <c r="J2955" i="1" l="1"/>
  <c r="G2956" i="1"/>
  <c r="F2956" i="1" s="1"/>
  <c r="J2956" i="1" s="1"/>
  <c r="AC2956" i="1"/>
  <c r="AE2956" i="1" s="1"/>
  <c r="L2958" i="1"/>
  <c r="M2957" i="1"/>
  <c r="N2957" i="1" s="1"/>
  <c r="P2957" i="1"/>
  <c r="Q2957" i="1"/>
  <c r="U2949" i="1"/>
  <c r="W2949" i="1" s="1"/>
  <c r="AG2949" i="1" s="1"/>
  <c r="B2949" i="1" s="1"/>
  <c r="T2949" i="1"/>
  <c r="AF2949" i="1" s="1"/>
  <c r="AB2983" i="1"/>
  <c r="T2954" i="1"/>
  <c r="AF2954" i="1" s="1"/>
  <c r="S2955" i="1"/>
  <c r="A2980" i="1"/>
  <c r="X2979" i="1"/>
  <c r="K2979" i="1"/>
  <c r="AJ2979" i="1"/>
  <c r="Z2978" i="1"/>
  <c r="AA2978" i="1" s="1"/>
  <c r="AH2978" i="1" s="1"/>
  <c r="I2979" i="1"/>
  <c r="H2979" i="1" s="1"/>
  <c r="Y2978" i="1"/>
  <c r="C2979" i="1"/>
  <c r="O2956" i="1" l="1"/>
  <c r="R2956" i="1" s="1"/>
  <c r="G2957" i="1"/>
  <c r="F2957" i="1" s="1"/>
  <c r="O2957" i="1" s="1"/>
  <c r="R2957" i="1" s="1"/>
  <c r="AC2957" i="1"/>
  <c r="AE2957" i="1" s="1"/>
  <c r="M2958" i="1"/>
  <c r="N2958" i="1" s="1"/>
  <c r="P2958" i="1"/>
  <c r="Q2958" i="1"/>
  <c r="L2959" i="1"/>
  <c r="K2980" i="1"/>
  <c r="X2980" i="1"/>
  <c r="A2981" i="1"/>
  <c r="AB2984" i="1"/>
  <c r="T2955" i="1"/>
  <c r="AF2955" i="1" s="1"/>
  <c r="S2956" i="1"/>
  <c r="Z2979" i="1"/>
  <c r="AA2979" i="1" s="1"/>
  <c r="AH2979" i="1" s="1"/>
  <c r="AJ2980" i="1"/>
  <c r="Y2979" i="1"/>
  <c r="C2980" i="1"/>
  <c r="I2980" i="1"/>
  <c r="H2980" i="1" s="1"/>
  <c r="J2957" i="1" l="1"/>
  <c r="P2959" i="1"/>
  <c r="Q2959" i="1"/>
  <c r="L2960" i="1"/>
  <c r="M2959" i="1"/>
  <c r="N2959" i="1" s="1"/>
  <c r="AC2958" i="1"/>
  <c r="AE2958" i="1" s="1"/>
  <c r="G2958" i="1"/>
  <c r="F2958" i="1" s="1"/>
  <c r="O2958" i="1" s="1"/>
  <c r="R2958" i="1" s="1"/>
  <c r="AB2985" i="1"/>
  <c r="T2956" i="1"/>
  <c r="AF2956" i="1" s="1"/>
  <c r="S2957" i="1"/>
  <c r="A2982" i="1"/>
  <c r="X2981" i="1"/>
  <c r="K2981" i="1"/>
  <c r="C2981" i="1"/>
  <c r="Y2980" i="1"/>
  <c r="AJ2981" i="1"/>
  <c r="I2981" i="1"/>
  <c r="H2981" i="1" s="1"/>
  <c r="Z2980" i="1"/>
  <c r="AA2980" i="1" s="1"/>
  <c r="AH2980" i="1" s="1"/>
  <c r="G2959" i="1" l="1"/>
  <c r="F2959" i="1" s="1"/>
  <c r="O2959" i="1" s="1"/>
  <c r="R2959" i="1" s="1"/>
  <c r="AC2959" i="1"/>
  <c r="AE2959" i="1" s="1"/>
  <c r="L2961" i="1"/>
  <c r="M2960" i="1"/>
  <c r="N2960" i="1" s="1"/>
  <c r="P2960" i="1"/>
  <c r="Q2960" i="1"/>
  <c r="J2958" i="1"/>
  <c r="AB2986" i="1"/>
  <c r="A2983" i="1"/>
  <c r="X2982" i="1"/>
  <c r="K2982" i="1"/>
  <c r="C2982" i="1"/>
  <c r="AJ2982" i="1"/>
  <c r="Z2981" i="1"/>
  <c r="I2982" i="1"/>
  <c r="H2982" i="1" s="1"/>
  <c r="Y2981" i="1"/>
  <c r="T2957" i="1"/>
  <c r="AF2957" i="1" s="1"/>
  <c r="S2958" i="1"/>
  <c r="J2959" i="1" l="1"/>
  <c r="G2960" i="1"/>
  <c r="F2960" i="1" s="1"/>
  <c r="O2960" i="1" s="1"/>
  <c r="R2960" i="1" s="1"/>
  <c r="AC2960" i="1"/>
  <c r="AE2960" i="1" s="1"/>
  <c r="Q2961" i="1"/>
  <c r="P2961" i="1"/>
  <c r="L2962" i="1"/>
  <c r="M2961" i="1"/>
  <c r="N2961" i="1" s="1"/>
  <c r="X2983" i="1"/>
  <c r="K2983" i="1"/>
  <c r="A2984" i="1"/>
  <c r="T2958" i="1"/>
  <c r="AF2958" i="1" s="1"/>
  <c r="S2959" i="1"/>
  <c r="Z2982" i="1"/>
  <c r="AA2982" i="1" s="1"/>
  <c r="AH2982" i="1" s="1"/>
  <c r="I2983" i="1"/>
  <c r="H2983" i="1" s="1"/>
  <c r="Y2982" i="1"/>
  <c r="C2983" i="1"/>
  <c r="AJ2983" i="1"/>
  <c r="AB2987" i="1"/>
  <c r="J2960" i="1" l="1"/>
  <c r="G2961" i="1"/>
  <c r="F2961" i="1" s="1"/>
  <c r="J2961" i="1" s="1"/>
  <c r="AC2961" i="1"/>
  <c r="AE2961" i="1" s="1"/>
  <c r="M2962" i="1"/>
  <c r="N2962" i="1" s="1"/>
  <c r="P2962" i="1"/>
  <c r="Q2962" i="1"/>
  <c r="L2963" i="1"/>
  <c r="X2984" i="1"/>
  <c r="K2984" i="1"/>
  <c r="A2985" i="1"/>
  <c r="AB2988" i="1"/>
  <c r="T2959" i="1"/>
  <c r="AF2959" i="1" s="1"/>
  <c r="S2960" i="1"/>
  <c r="AJ2984" i="1"/>
  <c r="Y2983" i="1"/>
  <c r="C2984" i="1"/>
  <c r="I2984" i="1"/>
  <c r="H2984" i="1" s="1"/>
  <c r="Z2983" i="1"/>
  <c r="AA2983" i="1" s="1"/>
  <c r="AH2983" i="1" s="1"/>
  <c r="O2961" i="1" l="1"/>
  <c r="R2961" i="1" s="1"/>
  <c r="L2964" i="1"/>
  <c r="Q2963" i="1"/>
  <c r="M2963" i="1"/>
  <c r="N2963" i="1" s="1"/>
  <c r="P2963" i="1"/>
  <c r="G2962" i="1"/>
  <c r="F2962" i="1" s="1"/>
  <c r="O2962" i="1" s="1"/>
  <c r="R2962" i="1" s="1"/>
  <c r="AC2962" i="1"/>
  <c r="AE2962" i="1" s="1"/>
  <c r="T2960" i="1"/>
  <c r="AF2960" i="1" s="1"/>
  <c r="S2961" i="1"/>
  <c r="Y2984" i="1"/>
  <c r="AJ2985" i="1"/>
  <c r="I2985" i="1"/>
  <c r="H2985" i="1" s="1"/>
  <c r="Z2984" i="1"/>
  <c r="AA2984" i="1" s="1"/>
  <c r="AH2984" i="1" s="1"/>
  <c r="C2985" i="1"/>
  <c r="AB2989" i="1"/>
  <c r="A2986" i="1"/>
  <c r="K2985" i="1"/>
  <c r="X2985" i="1"/>
  <c r="G2963" i="1" l="1"/>
  <c r="F2963" i="1" s="1"/>
  <c r="J2963" i="1" s="1"/>
  <c r="AC2963" i="1"/>
  <c r="AE2963" i="1" s="1"/>
  <c r="J2962" i="1"/>
  <c r="Q2964" i="1"/>
  <c r="M2964" i="1"/>
  <c r="N2964" i="1" s="1"/>
  <c r="P2964" i="1"/>
  <c r="L2965" i="1"/>
  <c r="AB2990" i="1"/>
  <c r="X2986" i="1"/>
  <c r="K2986" i="1"/>
  <c r="A2987" i="1"/>
  <c r="T2961" i="1"/>
  <c r="AF2961" i="1" s="1"/>
  <c r="S2962" i="1"/>
  <c r="AJ2986" i="1"/>
  <c r="Z2985" i="1"/>
  <c r="AA2985" i="1" s="1"/>
  <c r="AH2985" i="1" s="1"/>
  <c r="I2986" i="1"/>
  <c r="H2986" i="1" s="1"/>
  <c r="Y2985" i="1"/>
  <c r="C2986" i="1"/>
  <c r="O2963" i="1" l="1"/>
  <c r="R2963" i="1" s="1"/>
  <c r="AC2964" i="1"/>
  <c r="AE2964" i="1" s="1"/>
  <c r="G2964" i="1"/>
  <c r="F2964" i="1" s="1"/>
  <c r="J2964" i="1" s="1"/>
  <c r="L2966" i="1"/>
  <c r="P2965" i="1"/>
  <c r="Q2965" i="1"/>
  <c r="M2965" i="1"/>
  <c r="N2965" i="1" s="1"/>
  <c r="Z2986" i="1"/>
  <c r="AA2986" i="1" s="1"/>
  <c r="AH2986" i="1" s="1"/>
  <c r="C2987" i="1"/>
  <c r="AJ2987" i="1"/>
  <c r="Y2986" i="1"/>
  <c r="I2987" i="1"/>
  <c r="H2987" i="1" s="1"/>
  <c r="T2962" i="1"/>
  <c r="AF2962" i="1" s="1"/>
  <c r="S2963" i="1"/>
  <c r="X2987" i="1"/>
  <c r="K2987" i="1"/>
  <c r="A2988" i="1"/>
  <c r="AB2991" i="1"/>
  <c r="AC2965" i="1" l="1"/>
  <c r="AE2965" i="1" s="1"/>
  <c r="G2965" i="1"/>
  <c r="F2965" i="1" s="1"/>
  <c r="O2965" i="1" s="1"/>
  <c r="R2965" i="1" s="1"/>
  <c r="Q2966" i="1"/>
  <c r="L2967" i="1"/>
  <c r="M2966" i="1"/>
  <c r="N2966" i="1" s="1"/>
  <c r="P2966" i="1"/>
  <c r="O2964" i="1"/>
  <c r="R2964" i="1" s="1"/>
  <c r="Y2987" i="1"/>
  <c r="AJ2988" i="1"/>
  <c r="C2988" i="1"/>
  <c r="Z2987" i="1"/>
  <c r="AA2987" i="1" s="1"/>
  <c r="AH2987" i="1" s="1"/>
  <c r="I2988" i="1"/>
  <c r="H2988" i="1" s="1"/>
  <c r="K2988" i="1"/>
  <c r="A2989" i="1"/>
  <c r="X2988" i="1"/>
  <c r="AB2992" i="1"/>
  <c r="T2963" i="1"/>
  <c r="AF2963" i="1" s="1"/>
  <c r="S2964" i="1"/>
  <c r="J2965" i="1" l="1"/>
  <c r="G2966" i="1"/>
  <c r="F2966" i="1" s="1"/>
  <c r="O2966" i="1" s="1"/>
  <c r="R2966" i="1" s="1"/>
  <c r="AC2966" i="1"/>
  <c r="AE2966" i="1" s="1"/>
  <c r="Q2967" i="1"/>
  <c r="P2967" i="1"/>
  <c r="L2968" i="1"/>
  <c r="M2967" i="1"/>
  <c r="N2967" i="1" s="1"/>
  <c r="K2989" i="1"/>
  <c r="A2990" i="1"/>
  <c r="X2989" i="1"/>
  <c r="T2964" i="1"/>
  <c r="AF2964" i="1" s="1"/>
  <c r="S2965" i="1"/>
  <c r="Y2988" i="1"/>
  <c r="C2989" i="1"/>
  <c r="Z2988" i="1"/>
  <c r="AA2988" i="1" s="1"/>
  <c r="AH2988" i="1" s="1"/>
  <c r="AJ2989" i="1"/>
  <c r="I2989" i="1"/>
  <c r="H2989" i="1" s="1"/>
  <c r="AB2993" i="1"/>
  <c r="J2966" i="1" l="1"/>
  <c r="AC2967" i="1"/>
  <c r="AE2967" i="1" s="1"/>
  <c r="G2967" i="1"/>
  <c r="F2967" i="1" s="1"/>
  <c r="O2967" i="1" s="1"/>
  <c r="R2967" i="1" s="1"/>
  <c r="L2969" i="1"/>
  <c r="P2968" i="1"/>
  <c r="M2968" i="1"/>
  <c r="N2968" i="1" s="1"/>
  <c r="Q2968" i="1"/>
  <c r="T2965" i="1"/>
  <c r="AF2965" i="1" s="1"/>
  <c r="S2966" i="1"/>
  <c r="X2990" i="1"/>
  <c r="K2990" i="1"/>
  <c r="A2991" i="1"/>
  <c r="AB2994" i="1"/>
  <c r="AJ2990" i="1"/>
  <c r="Z2989" i="1"/>
  <c r="AA2989" i="1" s="1"/>
  <c r="AH2989" i="1" s="1"/>
  <c r="I2990" i="1"/>
  <c r="H2990" i="1" s="1"/>
  <c r="Y2989" i="1"/>
  <c r="C2990" i="1"/>
  <c r="J2967" i="1" l="1"/>
  <c r="G2968" i="1"/>
  <c r="F2968" i="1" s="1"/>
  <c r="J2968" i="1" s="1"/>
  <c r="AC2968" i="1"/>
  <c r="AE2968" i="1" s="1"/>
  <c r="M2969" i="1"/>
  <c r="N2969" i="1" s="1"/>
  <c r="P2969" i="1"/>
  <c r="Q2969" i="1"/>
  <c r="L2970" i="1"/>
  <c r="AB2995" i="1"/>
  <c r="X2991" i="1"/>
  <c r="K2991" i="1"/>
  <c r="A2992" i="1"/>
  <c r="Z2990" i="1"/>
  <c r="AA2990" i="1" s="1"/>
  <c r="AH2990" i="1" s="1"/>
  <c r="C2991" i="1"/>
  <c r="AJ2991" i="1"/>
  <c r="Y2990" i="1"/>
  <c r="I2991" i="1"/>
  <c r="H2991" i="1" s="1"/>
  <c r="T2966" i="1"/>
  <c r="AF2966" i="1" s="1"/>
  <c r="S2967" i="1"/>
  <c r="O2968" i="1" l="1"/>
  <c r="R2968" i="1" s="1"/>
  <c r="P2970" i="1"/>
  <c r="M2970" i="1"/>
  <c r="N2970" i="1" s="1"/>
  <c r="Q2970" i="1"/>
  <c r="L2971" i="1"/>
  <c r="G2969" i="1"/>
  <c r="F2969" i="1" s="1"/>
  <c r="O2969" i="1" s="1"/>
  <c r="R2969" i="1" s="1"/>
  <c r="AC2969" i="1"/>
  <c r="AE2969" i="1" s="1"/>
  <c r="AB2996" i="1"/>
  <c r="K2992" i="1"/>
  <c r="X2992" i="1"/>
  <c r="A2993" i="1"/>
  <c r="T2967" i="1"/>
  <c r="AF2967" i="1" s="1"/>
  <c r="S2968" i="1"/>
  <c r="Y2991" i="1"/>
  <c r="I2992" i="1"/>
  <c r="H2992" i="1" s="1"/>
  <c r="Z2991" i="1"/>
  <c r="AA2991" i="1" s="1"/>
  <c r="AH2991" i="1" s="1"/>
  <c r="AJ2992" i="1"/>
  <c r="C2992" i="1"/>
  <c r="Q2971" i="1" l="1"/>
  <c r="L2972" i="1"/>
  <c r="M2971" i="1"/>
  <c r="N2971" i="1" s="1"/>
  <c r="P2971" i="1"/>
  <c r="AC2970" i="1"/>
  <c r="AE2970" i="1" s="1"/>
  <c r="G2970" i="1"/>
  <c r="F2970" i="1" s="1"/>
  <c r="J2970" i="1" s="1"/>
  <c r="J2969" i="1"/>
  <c r="X2993" i="1"/>
  <c r="A2994" i="1"/>
  <c r="K2993" i="1"/>
  <c r="Z2992" i="1"/>
  <c r="AA2992" i="1" s="1"/>
  <c r="AH2992" i="1" s="1"/>
  <c r="C2993" i="1"/>
  <c r="Y2992" i="1"/>
  <c r="AJ2993" i="1"/>
  <c r="I2993" i="1"/>
  <c r="H2993" i="1" s="1"/>
  <c r="AB2997" i="1"/>
  <c r="T2968" i="1"/>
  <c r="AF2968" i="1" s="1"/>
  <c r="S2969" i="1"/>
  <c r="AC2971" i="1" l="1"/>
  <c r="AE2971" i="1" s="1"/>
  <c r="G2971" i="1"/>
  <c r="F2971" i="1" s="1"/>
  <c r="O2971" i="1" s="1"/>
  <c r="R2971" i="1" s="1"/>
  <c r="Q2972" i="1"/>
  <c r="L2973" i="1"/>
  <c r="M2972" i="1"/>
  <c r="N2972" i="1" s="1"/>
  <c r="P2972" i="1"/>
  <c r="O2970" i="1"/>
  <c r="R2970" i="1" s="1"/>
  <c r="AB2998" i="1"/>
  <c r="A2995" i="1"/>
  <c r="X2994" i="1"/>
  <c r="K2994" i="1"/>
  <c r="Y2993" i="1"/>
  <c r="C2994" i="1"/>
  <c r="AJ2994" i="1"/>
  <c r="Z2993" i="1"/>
  <c r="AA2993" i="1" s="1"/>
  <c r="AH2993" i="1" s="1"/>
  <c r="I2994" i="1"/>
  <c r="H2994" i="1" s="1"/>
  <c r="T2969" i="1"/>
  <c r="AF2969" i="1" s="1"/>
  <c r="S2970" i="1"/>
  <c r="J2971" i="1" l="1"/>
  <c r="G2972" i="1"/>
  <c r="F2972" i="1" s="1"/>
  <c r="O2972" i="1" s="1"/>
  <c r="R2972" i="1" s="1"/>
  <c r="AC2972" i="1"/>
  <c r="AE2972" i="1" s="1"/>
  <c r="P2973" i="1"/>
  <c r="L2974" i="1"/>
  <c r="Q2973" i="1"/>
  <c r="M2973" i="1"/>
  <c r="N2973" i="1" s="1"/>
  <c r="A2996" i="1"/>
  <c r="X2995" i="1"/>
  <c r="K2995" i="1"/>
  <c r="AB2999" i="1"/>
  <c r="Z2994" i="1"/>
  <c r="AA2994" i="1" s="1"/>
  <c r="AH2994" i="1" s="1"/>
  <c r="C2995" i="1"/>
  <c r="AJ2995" i="1"/>
  <c r="Y2994" i="1"/>
  <c r="I2995" i="1"/>
  <c r="H2995" i="1" s="1"/>
  <c r="T2970" i="1"/>
  <c r="AF2970" i="1" s="1"/>
  <c r="S2971" i="1"/>
  <c r="J2972" i="1" l="1"/>
  <c r="AC2973" i="1"/>
  <c r="AE2973" i="1" s="1"/>
  <c r="G2973" i="1"/>
  <c r="F2973" i="1" s="1"/>
  <c r="J2973" i="1" s="1"/>
  <c r="L2975" i="1"/>
  <c r="Q2974" i="1"/>
  <c r="M2974" i="1"/>
  <c r="N2974" i="1" s="1"/>
  <c r="P2974" i="1"/>
  <c r="T2971" i="1"/>
  <c r="AF2971" i="1" s="1"/>
  <c r="S2972" i="1"/>
  <c r="Y2995" i="1"/>
  <c r="I2996" i="1"/>
  <c r="H2996" i="1" s="1"/>
  <c r="Z2995" i="1"/>
  <c r="AA2995" i="1" s="1"/>
  <c r="AH2995" i="1" s="1"/>
  <c r="AJ2996" i="1"/>
  <c r="C2996" i="1"/>
  <c r="AB3000" i="1"/>
  <c r="K2996" i="1"/>
  <c r="X2996" i="1"/>
  <c r="A2997" i="1"/>
  <c r="O2973" i="1" l="1"/>
  <c r="R2973" i="1" s="1"/>
  <c r="AC2974" i="1"/>
  <c r="AE2974" i="1" s="1"/>
  <c r="G2974" i="1"/>
  <c r="F2974" i="1" s="1"/>
  <c r="J2974" i="1" s="1"/>
  <c r="M2975" i="1"/>
  <c r="N2975" i="1" s="1"/>
  <c r="P2975" i="1"/>
  <c r="Q2975" i="1"/>
  <c r="L2976" i="1"/>
  <c r="K2997" i="1"/>
  <c r="A2998" i="1"/>
  <c r="X2997" i="1"/>
  <c r="Z2996" i="1"/>
  <c r="AA2996" i="1" s="1"/>
  <c r="AH2996" i="1" s="1"/>
  <c r="C2997" i="1"/>
  <c r="AJ2997" i="1"/>
  <c r="Y2996" i="1"/>
  <c r="I2997" i="1"/>
  <c r="H2997" i="1" s="1"/>
  <c r="T2972" i="1"/>
  <c r="AF2972" i="1" s="1"/>
  <c r="S2973" i="1"/>
  <c r="AB3001" i="1"/>
  <c r="M2976" i="1" l="1"/>
  <c r="N2976" i="1" s="1"/>
  <c r="Q2976" i="1"/>
  <c r="L2977" i="1"/>
  <c r="P2976" i="1"/>
  <c r="G2975" i="1"/>
  <c r="F2975" i="1" s="1"/>
  <c r="O2975" i="1" s="1"/>
  <c r="R2975" i="1" s="1"/>
  <c r="AC2975" i="1"/>
  <c r="AE2975" i="1" s="1"/>
  <c r="O2974" i="1"/>
  <c r="R2974" i="1" s="1"/>
  <c r="Y2997" i="1"/>
  <c r="AJ2998" i="1"/>
  <c r="I2998" i="1"/>
  <c r="H2998" i="1" s="1"/>
  <c r="Z2997" i="1"/>
  <c r="AA2997" i="1" s="1"/>
  <c r="AH2997" i="1" s="1"/>
  <c r="C2998" i="1"/>
  <c r="T2973" i="1"/>
  <c r="AF2973" i="1" s="1"/>
  <c r="S2974" i="1"/>
  <c r="K2998" i="1"/>
  <c r="X2998" i="1"/>
  <c r="A2999" i="1"/>
  <c r="AB3002" i="1"/>
  <c r="M2977" i="1" l="1"/>
  <c r="N2977" i="1" s="1"/>
  <c r="Q2977" i="1"/>
  <c r="L2978" i="1"/>
  <c r="P2977" i="1"/>
  <c r="J2975" i="1"/>
  <c r="G2976" i="1"/>
  <c r="F2976" i="1" s="1"/>
  <c r="J2976" i="1" s="1"/>
  <c r="AC2976" i="1"/>
  <c r="AE2976" i="1" s="1"/>
  <c r="Z2998" i="1"/>
  <c r="AA2998" i="1" s="1"/>
  <c r="AH2998" i="1" s="1"/>
  <c r="I2999" i="1"/>
  <c r="H2999" i="1" s="1"/>
  <c r="Y2998" i="1"/>
  <c r="C2999" i="1"/>
  <c r="AJ2999" i="1"/>
  <c r="T2974" i="1"/>
  <c r="AF2974" i="1" s="1"/>
  <c r="S2975" i="1"/>
  <c r="AB3003" i="1"/>
  <c r="X2999" i="1"/>
  <c r="K2999" i="1"/>
  <c r="A3000" i="1"/>
  <c r="M2978" i="1" l="1"/>
  <c r="N2978" i="1" s="1"/>
  <c r="P2978" i="1"/>
  <c r="L2979" i="1"/>
  <c r="Q2978" i="1"/>
  <c r="O2976" i="1"/>
  <c r="R2976" i="1" s="1"/>
  <c r="AC2977" i="1"/>
  <c r="AE2977" i="1" s="1"/>
  <c r="G2977" i="1"/>
  <c r="F2977" i="1" s="1"/>
  <c r="O2977" i="1" s="1"/>
  <c r="R2977" i="1" s="1"/>
  <c r="AB3004" i="1"/>
  <c r="Y2999" i="1"/>
  <c r="AJ3000" i="1"/>
  <c r="I3000" i="1"/>
  <c r="H3000" i="1" s="1"/>
  <c r="Z2999" i="1"/>
  <c r="AA2999" i="1" s="1"/>
  <c r="AH2999" i="1" s="1"/>
  <c r="C3000" i="1"/>
  <c r="A3001" i="1"/>
  <c r="K3000" i="1"/>
  <c r="X3000" i="1"/>
  <c r="T2975" i="1"/>
  <c r="AF2975" i="1" s="1"/>
  <c r="S2976" i="1"/>
  <c r="M2979" i="1" l="1"/>
  <c r="N2979" i="1" s="1"/>
  <c r="Q2979" i="1"/>
  <c r="L2980" i="1"/>
  <c r="P2979" i="1"/>
  <c r="J2977" i="1"/>
  <c r="AC2978" i="1"/>
  <c r="AE2978" i="1" s="1"/>
  <c r="G2978" i="1"/>
  <c r="F2978" i="1" s="1"/>
  <c r="J2978" i="1" s="1"/>
  <c r="AB3005" i="1"/>
  <c r="K3001" i="1"/>
  <c r="X3001" i="1"/>
  <c r="A3002" i="1"/>
  <c r="T2976" i="1"/>
  <c r="AF2976" i="1" s="1"/>
  <c r="S2977" i="1"/>
  <c r="Z3000" i="1"/>
  <c r="AA3000" i="1" s="1"/>
  <c r="AH3000" i="1" s="1"/>
  <c r="C3001" i="1"/>
  <c r="AJ3001" i="1"/>
  <c r="Y3000" i="1"/>
  <c r="I3001" i="1"/>
  <c r="H3001" i="1" s="1"/>
  <c r="P2980" i="1" l="1"/>
  <c r="M2980" i="1"/>
  <c r="N2980" i="1" s="1"/>
  <c r="Q2980" i="1"/>
  <c r="L2981" i="1"/>
  <c r="O2978" i="1"/>
  <c r="R2978" i="1" s="1"/>
  <c r="AC2979" i="1"/>
  <c r="AE2979" i="1" s="1"/>
  <c r="G2979" i="1"/>
  <c r="F2979" i="1" s="1"/>
  <c r="O2979" i="1" s="1"/>
  <c r="R2979" i="1" s="1"/>
  <c r="T2977" i="1"/>
  <c r="AF2977" i="1" s="1"/>
  <c r="S2978" i="1"/>
  <c r="A3003" i="1"/>
  <c r="X3002" i="1"/>
  <c r="K3002" i="1"/>
  <c r="Y3001" i="1"/>
  <c r="C3002" i="1"/>
  <c r="Z3001" i="1"/>
  <c r="AA3001" i="1" s="1"/>
  <c r="AH3001" i="1" s="1"/>
  <c r="AJ3002" i="1"/>
  <c r="I3002" i="1"/>
  <c r="H3002" i="1" s="1"/>
  <c r="AB3006" i="1"/>
  <c r="J2979" i="1" l="1"/>
  <c r="M2981" i="1"/>
  <c r="N2981" i="1" s="1"/>
  <c r="L2982" i="1"/>
  <c r="P2981" i="1"/>
  <c r="Q2981" i="1"/>
  <c r="G2980" i="1"/>
  <c r="F2980" i="1" s="1"/>
  <c r="J2980" i="1" s="1"/>
  <c r="AC2980" i="1"/>
  <c r="AE2980" i="1" s="1"/>
  <c r="T2978" i="1"/>
  <c r="AF2978" i="1" s="1"/>
  <c r="S2979" i="1"/>
  <c r="Z3002" i="1"/>
  <c r="AA3002" i="1" s="1"/>
  <c r="AH3002" i="1" s="1"/>
  <c r="I3003" i="1"/>
  <c r="H3003" i="1" s="1"/>
  <c r="Y3002" i="1"/>
  <c r="C3003" i="1"/>
  <c r="AJ3003" i="1"/>
  <c r="A3004" i="1"/>
  <c r="X3003" i="1"/>
  <c r="K3003" i="1"/>
  <c r="AB3007" i="1"/>
  <c r="O2980" i="1" l="1"/>
  <c r="R2980" i="1" s="1"/>
  <c r="L2983" i="1"/>
  <c r="M2982" i="1"/>
  <c r="N2982" i="1" s="1"/>
  <c r="G2981" i="1"/>
  <c r="F2981" i="1" s="1"/>
  <c r="O2981" i="1" s="1"/>
  <c r="R2981" i="1" s="1"/>
  <c r="AC2981" i="1"/>
  <c r="AE2981" i="1" s="1"/>
  <c r="AB3008" i="1"/>
  <c r="K3004" i="1"/>
  <c r="X3004" i="1"/>
  <c r="A3005" i="1"/>
  <c r="T2979" i="1"/>
  <c r="AF2979" i="1" s="1"/>
  <c r="S2980" i="1"/>
  <c r="C3004" i="1"/>
  <c r="Y3003" i="1"/>
  <c r="AJ3004" i="1"/>
  <c r="I3004" i="1"/>
  <c r="H3004" i="1" s="1"/>
  <c r="Z3003" i="1"/>
  <c r="AA3003" i="1" s="1"/>
  <c r="AH3003" i="1" s="1"/>
  <c r="J2981" i="1" l="1"/>
  <c r="AC2982" i="1"/>
  <c r="AE2982" i="1" s="1"/>
  <c r="G2982" i="1"/>
  <c r="F2982" i="1" s="1"/>
  <c r="J2982" i="1" s="1"/>
  <c r="P2982" i="1"/>
  <c r="Q2982" i="1" s="1"/>
  <c r="Q2983" i="1" s="1"/>
  <c r="L2984" i="1"/>
  <c r="M2983" i="1"/>
  <c r="N2983" i="1" s="1"/>
  <c r="Y3004" i="1"/>
  <c r="C3005" i="1"/>
  <c r="AJ3005" i="1"/>
  <c r="Z3004" i="1"/>
  <c r="AA3004" i="1" s="1"/>
  <c r="AH3004" i="1" s="1"/>
  <c r="I3005" i="1"/>
  <c r="H3005" i="1" s="1"/>
  <c r="T2980" i="1"/>
  <c r="AF2980" i="1" s="1"/>
  <c r="S2981" i="1"/>
  <c r="AB3009" i="1"/>
  <c r="K3005" i="1"/>
  <c r="A3006" i="1"/>
  <c r="X3005" i="1"/>
  <c r="P2983" i="1" l="1"/>
  <c r="P2984" i="1" s="1"/>
  <c r="Q2984" i="1"/>
  <c r="O2982" i="1"/>
  <c r="R2982" i="1" s="1"/>
  <c r="G2983" i="1"/>
  <c r="F2983" i="1" s="1"/>
  <c r="J2983" i="1" s="1"/>
  <c r="AC2983" i="1"/>
  <c r="AE2983" i="1" s="1"/>
  <c r="M2984" i="1"/>
  <c r="N2984" i="1" s="1"/>
  <c r="L2985" i="1"/>
  <c r="T2981" i="1"/>
  <c r="S2982" i="1"/>
  <c r="AJ3006" i="1"/>
  <c r="Z3005" i="1"/>
  <c r="AA3005" i="1" s="1"/>
  <c r="AH3005" i="1" s="1"/>
  <c r="I3006" i="1"/>
  <c r="H3006" i="1" s="1"/>
  <c r="Y3005" i="1"/>
  <c r="C3006" i="1"/>
  <c r="AB3010" i="1"/>
  <c r="X3006" i="1"/>
  <c r="K3006" i="1"/>
  <c r="A3007" i="1"/>
  <c r="Q2985" i="1" l="1"/>
  <c r="O2983" i="1"/>
  <c r="R2983" i="1" s="1"/>
  <c r="M2985" i="1"/>
  <c r="N2985" i="1" s="1"/>
  <c r="L2986" i="1"/>
  <c r="G2984" i="1"/>
  <c r="F2984" i="1" s="1"/>
  <c r="J2984" i="1" s="1"/>
  <c r="AC2984" i="1"/>
  <c r="AE2984" i="1" s="1"/>
  <c r="P2985" i="1"/>
  <c r="K3007" i="1"/>
  <c r="X3007" i="1"/>
  <c r="A3008" i="1"/>
  <c r="Z3006" i="1"/>
  <c r="AA3006" i="1" s="1"/>
  <c r="AH3006" i="1" s="1"/>
  <c r="C3007" i="1"/>
  <c r="AJ3007" i="1"/>
  <c r="Y3006" i="1"/>
  <c r="I3007" i="1"/>
  <c r="H3007" i="1" s="1"/>
  <c r="AB3011" i="1"/>
  <c r="T2982" i="1"/>
  <c r="AF2982" i="1" s="1"/>
  <c r="S2983" i="1"/>
  <c r="AF2981" i="1"/>
  <c r="AA2981" i="1"/>
  <c r="O2984" i="1" l="1"/>
  <c r="R2984" i="1" s="1"/>
  <c r="M2986" i="1"/>
  <c r="N2986" i="1" s="1"/>
  <c r="P2986" i="1"/>
  <c r="Q2986" i="1"/>
  <c r="L2987" i="1"/>
  <c r="G2985" i="1"/>
  <c r="F2985" i="1" s="1"/>
  <c r="O2985" i="1" s="1"/>
  <c r="R2985" i="1" s="1"/>
  <c r="AC2985" i="1"/>
  <c r="AE2985" i="1" s="1"/>
  <c r="AH2981" i="1"/>
  <c r="Y3007" i="1"/>
  <c r="I3008" i="1"/>
  <c r="H3008" i="1" s="1"/>
  <c r="Z3007" i="1"/>
  <c r="AA3007" i="1" s="1"/>
  <c r="AH3007" i="1" s="1"/>
  <c r="C3008" i="1"/>
  <c r="AJ3008" i="1"/>
  <c r="T2983" i="1"/>
  <c r="AF2983" i="1" s="1"/>
  <c r="S2984" i="1"/>
  <c r="AB3012" i="1"/>
  <c r="X3008" i="1"/>
  <c r="A3009" i="1"/>
  <c r="K3008" i="1"/>
  <c r="J2985" i="1" l="1"/>
  <c r="Q2987" i="1"/>
  <c r="L2988" i="1"/>
  <c r="M2987" i="1"/>
  <c r="N2987" i="1" s="1"/>
  <c r="P2987" i="1"/>
  <c r="AC2986" i="1"/>
  <c r="AE2986" i="1" s="1"/>
  <c r="G2986" i="1"/>
  <c r="F2986" i="1" s="1"/>
  <c r="J2986" i="1" s="1"/>
  <c r="T2984" i="1"/>
  <c r="AF2984" i="1" s="1"/>
  <c r="S2985" i="1"/>
  <c r="Z3008" i="1"/>
  <c r="AA3008" i="1" s="1"/>
  <c r="AH3008" i="1" s="1"/>
  <c r="C3009" i="1"/>
  <c r="AJ3009" i="1"/>
  <c r="Y3008" i="1"/>
  <c r="I3009" i="1"/>
  <c r="H3009" i="1" s="1"/>
  <c r="A3010" i="1"/>
  <c r="X3009" i="1"/>
  <c r="K3009" i="1"/>
  <c r="AB3013" i="1"/>
  <c r="G2987" i="1" l="1"/>
  <c r="F2987" i="1" s="1"/>
  <c r="O2987" i="1" s="1"/>
  <c r="R2987" i="1" s="1"/>
  <c r="AC2987" i="1"/>
  <c r="AE2987" i="1" s="1"/>
  <c r="P2988" i="1"/>
  <c r="Q2988" i="1"/>
  <c r="L2989" i="1"/>
  <c r="M2988" i="1"/>
  <c r="N2988" i="1" s="1"/>
  <c r="O2986" i="1"/>
  <c r="R2986" i="1" s="1"/>
  <c r="T2985" i="1"/>
  <c r="AF2985" i="1" s="1"/>
  <c r="S2986" i="1"/>
  <c r="AB3014" i="1"/>
  <c r="A3011" i="1"/>
  <c r="X3010" i="1"/>
  <c r="K3010" i="1"/>
  <c r="AJ3010" i="1"/>
  <c r="Y3009" i="1"/>
  <c r="I3010" i="1"/>
  <c r="H3010" i="1" s="1"/>
  <c r="C3010" i="1"/>
  <c r="Z3009" i="1"/>
  <c r="AA3009" i="1" s="1"/>
  <c r="AH3009" i="1" s="1"/>
  <c r="J2987" i="1" l="1"/>
  <c r="AC2988" i="1"/>
  <c r="AE2988" i="1" s="1"/>
  <c r="G2988" i="1"/>
  <c r="F2988" i="1" s="1"/>
  <c r="J2988" i="1" s="1"/>
  <c r="M2989" i="1"/>
  <c r="N2989" i="1" s="1"/>
  <c r="P2989" i="1"/>
  <c r="Q2989" i="1"/>
  <c r="L2990" i="1"/>
  <c r="T2986" i="1"/>
  <c r="AF2986" i="1" s="1"/>
  <c r="S2987" i="1"/>
  <c r="C3011" i="1"/>
  <c r="Z3010" i="1"/>
  <c r="AA3010" i="1" s="1"/>
  <c r="AH3010" i="1" s="1"/>
  <c r="AJ3011" i="1"/>
  <c r="I3011" i="1"/>
  <c r="H3011" i="1" s="1"/>
  <c r="Y3010" i="1"/>
  <c r="AB3015" i="1"/>
  <c r="A3012" i="1"/>
  <c r="X3011" i="1"/>
  <c r="K3011" i="1"/>
  <c r="M2990" i="1" l="1"/>
  <c r="N2990" i="1" s="1"/>
  <c r="L2991" i="1"/>
  <c r="P2990" i="1"/>
  <c r="Q2990" i="1"/>
  <c r="AC2989" i="1"/>
  <c r="AE2989" i="1" s="1"/>
  <c r="G2989" i="1"/>
  <c r="F2989" i="1" s="1"/>
  <c r="J2989" i="1" s="1"/>
  <c r="O2988" i="1"/>
  <c r="R2988" i="1" s="1"/>
  <c r="AB3016" i="1"/>
  <c r="I3012" i="1"/>
  <c r="H3012" i="1" s="1"/>
  <c r="Y3011" i="1"/>
  <c r="C3012" i="1"/>
  <c r="Z3011" i="1"/>
  <c r="AA3011" i="1" s="1"/>
  <c r="AH3011" i="1" s="1"/>
  <c r="AJ3012" i="1"/>
  <c r="X3012" i="1"/>
  <c r="K3012" i="1"/>
  <c r="A3013" i="1"/>
  <c r="T2987" i="1"/>
  <c r="AF2987" i="1" s="1"/>
  <c r="S2988" i="1"/>
  <c r="O2989" i="1" l="1"/>
  <c r="R2989" i="1" s="1"/>
  <c r="P2991" i="1"/>
  <c r="Q2991" i="1"/>
  <c r="L2992" i="1"/>
  <c r="M2991" i="1"/>
  <c r="N2991" i="1" s="1"/>
  <c r="G2990" i="1"/>
  <c r="F2990" i="1" s="1"/>
  <c r="J2990" i="1" s="1"/>
  <c r="AC2990" i="1"/>
  <c r="AE2990" i="1" s="1"/>
  <c r="AJ3013" i="1"/>
  <c r="Z3012" i="1"/>
  <c r="I3013" i="1"/>
  <c r="H3013" i="1" s="1"/>
  <c r="Y3012" i="1"/>
  <c r="C3013" i="1"/>
  <c r="T2988" i="1"/>
  <c r="AF2988" i="1" s="1"/>
  <c r="S2989" i="1"/>
  <c r="AB3017" i="1"/>
  <c r="X3013" i="1"/>
  <c r="K3013" i="1"/>
  <c r="A3014" i="1"/>
  <c r="AC2991" i="1" l="1"/>
  <c r="AE2991" i="1" s="1"/>
  <c r="G2991" i="1"/>
  <c r="F2991" i="1" s="1"/>
  <c r="O2991" i="1" s="1"/>
  <c r="R2991" i="1" s="1"/>
  <c r="P2992" i="1"/>
  <c r="Q2992" i="1"/>
  <c r="M2992" i="1"/>
  <c r="N2992" i="1" s="1"/>
  <c r="L2993" i="1"/>
  <c r="O2990" i="1"/>
  <c r="R2990" i="1" s="1"/>
  <c r="AB3018" i="1"/>
  <c r="Y3013" i="1"/>
  <c r="C3014" i="1"/>
  <c r="AJ3014" i="1"/>
  <c r="Z3013" i="1"/>
  <c r="AA3013" i="1" s="1"/>
  <c r="AH3013" i="1" s="1"/>
  <c r="I3014" i="1"/>
  <c r="H3014" i="1" s="1"/>
  <c r="X3014" i="1"/>
  <c r="K3014" i="1"/>
  <c r="A3015" i="1"/>
  <c r="T2989" i="1"/>
  <c r="AF2989" i="1" s="1"/>
  <c r="S2990" i="1"/>
  <c r="J2991" i="1" l="1"/>
  <c r="M2993" i="1"/>
  <c r="N2993" i="1" s="1"/>
  <c r="Q2993" i="1"/>
  <c r="L2994" i="1"/>
  <c r="P2993" i="1"/>
  <c r="AC2992" i="1"/>
  <c r="AE2992" i="1" s="1"/>
  <c r="G2992" i="1"/>
  <c r="F2992" i="1" s="1"/>
  <c r="J2992" i="1" s="1"/>
  <c r="Z3014" i="1"/>
  <c r="AA3014" i="1" s="1"/>
  <c r="AH3014" i="1" s="1"/>
  <c r="C3015" i="1"/>
  <c r="Y3014" i="1"/>
  <c r="AJ3015" i="1"/>
  <c r="I3015" i="1"/>
  <c r="H3015" i="1" s="1"/>
  <c r="K3015" i="1"/>
  <c r="X3015" i="1"/>
  <c r="A3016" i="1"/>
  <c r="T2990" i="1"/>
  <c r="AF2990" i="1" s="1"/>
  <c r="S2991" i="1"/>
  <c r="AB3019" i="1"/>
  <c r="O2992" i="1" l="1"/>
  <c r="R2992" i="1" s="1"/>
  <c r="L2995" i="1"/>
  <c r="M2994" i="1"/>
  <c r="N2994" i="1" s="1"/>
  <c r="P2994" i="1"/>
  <c r="Q2994" i="1"/>
  <c r="AC2993" i="1"/>
  <c r="AE2993" i="1" s="1"/>
  <c r="G2993" i="1"/>
  <c r="F2993" i="1" s="1"/>
  <c r="J2993" i="1" s="1"/>
  <c r="Y3015" i="1"/>
  <c r="I3016" i="1"/>
  <c r="H3016" i="1" s="1"/>
  <c r="Z3015" i="1"/>
  <c r="AA3015" i="1" s="1"/>
  <c r="AH3015" i="1" s="1"/>
  <c r="C3016" i="1"/>
  <c r="AJ3016" i="1"/>
  <c r="T2991" i="1"/>
  <c r="AF2991" i="1" s="1"/>
  <c r="S2992" i="1"/>
  <c r="AB3020" i="1"/>
  <c r="X3016" i="1"/>
  <c r="A3017" i="1"/>
  <c r="K3016" i="1"/>
  <c r="AC2994" i="1" l="1"/>
  <c r="AE2994" i="1" s="1"/>
  <c r="G2994" i="1"/>
  <c r="F2994" i="1" s="1"/>
  <c r="J2994" i="1" s="1"/>
  <c r="O2993" i="1"/>
  <c r="R2993" i="1" s="1"/>
  <c r="M2995" i="1"/>
  <c r="N2995" i="1" s="1"/>
  <c r="L2996" i="1"/>
  <c r="P2995" i="1"/>
  <c r="Q2995" i="1"/>
  <c r="Z3016" i="1"/>
  <c r="AA3016" i="1" s="1"/>
  <c r="AH3016" i="1" s="1"/>
  <c r="AJ3017" i="1"/>
  <c r="I3017" i="1"/>
  <c r="H3017" i="1" s="1"/>
  <c r="Y3016" i="1"/>
  <c r="C3017" i="1"/>
  <c r="T2992" i="1"/>
  <c r="AF2992" i="1" s="1"/>
  <c r="S2993" i="1"/>
  <c r="K3017" i="1"/>
  <c r="X3017" i="1"/>
  <c r="A3018" i="1"/>
  <c r="AB3021" i="1"/>
  <c r="O2994" i="1" l="1"/>
  <c r="R2994" i="1" s="1"/>
  <c r="M2996" i="1"/>
  <c r="N2996" i="1" s="1"/>
  <c r="P2996" i="1"/>
  <c r="Q2996" i="1"/>
  <c r="L2997" i="1"/>
  <c r="AC2995" i="1"/>
  <c r="AE2995" i="1" s="1"/>
  <c r="G2995" i="1"/>
  <c r="F2995" i="1" s="1"/>
  <c r="O2995" i="1" s="1"/>
  <c r="R2995" i="1" s="1"/>
  <c r="T2993" i="1"/>
  <c r="AF2993" i="1" s="1"/>
  <c r="S2994" i="1"/>
  <c r="AB3022" i="1"/>
  <c r="A3019" i="1"/>
  <c r="X3018" i="1"/>
  <c r="K3018" i="1"/>
  <c r="Y3017" i="1"/>
  <c r="AJ3018" i="1"/>
  <c r="I3018" i="1"/>
  <c r="H3018" i="1" s="1"/>
  <c r="Z3017" i="1"/>
  <c r="AA3017" i="1" s="1"/>
  <c r="AH3017" i="1" s="1"/>
  <c r="C3018" i="1"/>
  <c r="P2997" i="1" l="1"/>
  <c r="M2997" i="1"/>
  <c r="N2997" i="1" s="1"/>
  <c r="Q2997" i="1"/>
  <c r="L2998" i="1"/>
  <c r="J2995" i="1"/>
  <c r="G2996" i="1"/>
  <c r="F2996" i="1" s="1"/>
  <c r="O2996" i="1" s="1"/>
  <c r="R2996" i="1" s="1"/>
  <c r="AC2996" i="1"/>
  <c r="AE2996" i="1" s="1"/>
  <c r="Z3018" i="1"/>
  <c r="AA3018" i="1" s="1"/>
  <c r="AH3018" i="1" s="1"/>
  <c r="I3019" i="1"/>
  <c r="H3019" i="1" s="1"/>
  <c r="Y3018" i="1"/>
  <c r="C3019" i="1"/>
  <c r="AJ3019" i="1"/>
  <c r="AB3023" i="1"/>
  <c r="T2994" i="1"/>
  <c r="AF2994" i="1" s="1"/>
  <c r="S2995" i="1"/>
  <c r="K3019" i="1"/>
  <c r="A3020" i="1"/>
  <c r="X3019" i="1"/>
  <c r="J2996" i="1" l="1"/>
  <c r="P2998" i="1"/>
  <c r="Q2998" i="1"/>
  <c r="L2999" i="1"/>
  <c r="M2998" i="1"/>
  <c r="N2998" i="1" s="1"/>
  <c r="G2997" i="1"/>
  <c r="F2997" i="1" s="1"/>
  <c r="O2997" i="1" s="1"/>
  <c r="R2997" i="1" s="1"/>
  <c r="AC2997" i="1"/>
  <c r="AE2997" i="1" s="1"/>
  <c r="T2995" i="1"/>
  <c r="AF2995" i="1" s="1"/>
  <c r="S2996" i="1"/>
  <c r="K3020" i="1"/>
  <c r="X3020" i="1"/>
  <c r="A3021" i="1"/>
  <c r="Y3019" i="1"/>
  <c r="C3020" i="1"/>
  <c r="AJ3020" i="1"/>
  <c r="Z3019" i="1"/>
  <c r="AA3019" i="1" s="1"/>
  <c r="AH3019" i="1" s="1"/>
  <c r="I3020" i="1"/>
  <c r="H3020" i="1" s="1"/>
  <c r="AB3024" i="1"/>
  <c r="AC2998" i="1" l="1"/>
  <c r="AE2998" i="1" s="1"/>
  <c r="G2998" i="1"/>
  <c r="F2998" i="1" s="1"/>
  <c r="O2998" i="1" s="1"/>
  <c r="R2998" i="1" s="1"/>
  <c r="P2999" i="1"/>
  <c r="Q2999" i="1"/>
  <c r="L3000" i="1"/>
  <c r="M2999" i="1"/>
  <c r="N2999" i="1" s="1"/>
  <c r="J2997" i="1"/>
  <c r="K3021" i="1"/>
  <c r="A3022" i="1"/>
  <c r="X3021" i="1"/>
  <c r="T2996" i="1"/>
  <c r="AF2996" i="1" s="1"/>
  <c r="S2997" i="1"/>
  <c r="Z3020" i="1"/>
  <c r="AA3020" i="1" s="1"/>
  <c r="AH3020" i="1" s="1"/>
  <c r="C3021" i="1"/>
  <c r="Y3020" i="1"/>
  <c r="AJ3021" i="1"/>
  <c r="I3021" i="1"/>
  <c r="H3021" i="1" s="1"/>
  <c r="AB3025" i="1"/>
  <c r="J2998" i="1" l="1"/>
  <c r="G2999" i="1"/>
  <c r="F2999" i="1" s="1"/>
  <c r="O2999" i="1" s="1"/>
  <c r="R2999" i="1" s="1"/>
  <c r="AC2999" i="1"/>
  <c r="AE2999" i="1" s="1"/>
  <c r="Q3000" i="1"/>
  <c r="L3001" i="1"/>
  <c r="M3000" i="1"/>
  <c r="N3000" i="1" s="1"/>
  <c r="P3000" i="1"/>
  <c r="AB3026" i="1"/>
  <c r="T2997" i="1"/>
  <c r="AF2997" i="1" s="1"/>
  <c r="S2998" i="1"/>
  <c r="K3022" i="1"/>
  <c r="X3022" i="1"/>
  <c r="A3023" i="1"/>
  <c r="Y3021" i="1"/>
  <c r="C3022" i="1"/>
  <c r="AJ3022" i="1"/>
  <c r="Z3021" i="1"/>
  <c r="AA3021" i="1" s="1"/>
  <c r="AH3021" i="1" s="1"/>
  <c r="I3022" i="1"/>
  <c r="H3022" i="1" s="1"/>
  <c r="J2999" i="1" l="1"/>
  <c r="AC3000" i="1"/>
  <c r="AE3000" i="1" s="1"/>
  <c r="G3000" i="1"/>
  <c r="F3000" i="1" s="1"/>
  <c r="J3000" i="1" s="1"/>
  <c r="L3002" i="1"/>
  <c r="Q3001" i="1"/>
  <c r="M3001" i="1"/>
  <c r="N3001" i="1" s="1"/>
  <c r="P3001" i="1"/>
  <c r="Z3022" i="1"/>
  <c r="AA3022" i="1" s="1"/>
  <c r="AH3022" i="1" s="1"/>
  <c r="AJ3023" i="1"/>
  <c r="I3023" i="1"/>
  <c r="H3023" i="1" s="1"/>
  <c r="Y3022" i="1"/>
  <c r="C3023" i="1"/>
  <c r="X3023" i="1"/>
  <c r="K3023" i="1"/>
  <c r="A3024" i="1"/>
  <c r="T2998" i="1"/>
  <c r="AF2998" i="1" s="1"/>
  <c r="S2999" i="1"/>
  <c r="AB3027" i="1"/>
  <c r="O3000" i="1" l="1"/>
  <c r="R3000" i="1" s="1"/>
  <c r="AC3001" i="1"/>
  <c r="AE3001" i="1" s="1"/>
  <c r="G3001" i="1"/>
  <c r="F3001" i="1" s="1"/>
  <c r="O3001" i="1" s="1"/>
  <c r="R3001" i="1" s="1"/>
  <c r="P3002" i="1"/>
  <c r="L3003" i="1"/>
  <c r="M3002" i="1"/>
  <c r="N3002" i="1" s="1"/>
  <c r="Q3002" i="1"/>
  <c r="T2999" i="1"/>
  <c r="AF2999" i="1" s="1"/>
  <c r="S3000" i="1"/>
  <c r="K3024" i="1"/>
  <c r="A3025" i="1"/>
  <c r="X3024" i="1"/>
  <c r="AB3028" i="1"/>
  <c r="Y3023" i="1"/>
  <c r="I3024" i="1"/>
  <c r="H3024" i="1" s="1"/>
  <c r="Z3023" i="1"/>
  <c r="AA3023" i="1" s="1"/>
  <c r="AH3023" i="1" s="1"/>
  <c r="C3024" i="1"/>
  <c r="AJ3024" i="1"/>
  <c r="J3001" i="1" l="1"/>
  <c r="G3002" i="1"/>
  <c r="F3002" i="1" s="1"/>
  <c r="O3002" i="1" s="1"/>
  <c r="R3002" i="1" s="1"/>
  <c r="AC3002" i="1"/>
  <c r="AE3002" i="1" s="1"/>
  <c r="M3003" i="1"/>
  <c r="N3003" i="1" s="1"/>
  <c r="P3003" i="1"/>
  <c r="Q3003" i="1"/>
  <c r="L3004" i="1"/>
  <c r="K3025" i="1"/>
  <c r="A3026" i="1"/>
  <c r="X3025" i="1"/>
  <c r="T3000" i="1"/>
  <c r="AF3000" i="1" s="1"/>
  <c r="S3001" i="1"/>
  <c r="Z3024" i="1"/>
  <c r="AA3024" i="1" s="1"/>
  <c r="AH3024" i="1" s="1"/>
  <c r="C3025" i="1"/>
  <c r="Y3024" i="1"/>
  <c r="AJ3025" i="1"/>
  <c r="I3025" i="1"/>
  <c r="H3025" i="1" s="1"/>
  <c r="AB3029" i="1"/>
  <c r="J3002" i="1" l="1"/>
  <c r="M3004" i="1"/>
  <c r="N3004" i="1" s="1"/>
  <c r="P3004" i="1"/>
  <c r="Q3004" i="1"/>
  <c r="L3005" i="1"/>
  <c r="AC3003" i="1"/>
  <c r="AE3003" i="1" s="1"/>
  <c r="G3003" i="1"/>
  <c r="F3003" i="1" s="1"/>
  <c r="O3003" i="1" s="1"/>
  <c r="R3003" i="1" s="1"/>
  <c r="X3026" i="1"/>
  <c r="A3027" i="1"/>
  <c r="K3026" i="1"/>
  <c r="AB3030" i="1"/>
  <c r="T3001" i="1"/>
  <c r="AF3001" i="1" s="1"/>
  <c r="S3002" i="1"/>
  <c r="Y3025" i="1"/>
  <c r="C3026" i="1"/>
  <c r="AJ3026" i="1"/>
  <c r="Z3025" i="1"/>
  <c r="AA3025" i="1" s="1"/>
  <c r="AH3025" i="1" s="1"/>
  <c r="I3026" i="1"/>
  <c r="H3026" i="1" s="1"/>
  <c r="J3003" i="1" l="1"/>
  <c r="L3006" i="1"/>
  <c r="M3005" i="1"/>
  <c r="N3005" i="1" s="1"/>
  <c r="P3005" i="1"/>
  <c r="Q3005" i="1"/>
  <c r="AC3004" i="1"/>
  <c r="AE3004" i="1" s="1"/>
  <c r="G3004" i="1"/>
  <c r="F3004" i="1" s="1"/>
  <c r="J3004" i="1" s="1"/>
  <c r="X3027" i="1"/>
  <c r="K3027" i="1"/>
  <c r="A3028" i="1"/>
  <c r="AB3031" i="1"/>
  <c r="T3002" i="1"/>
  <c r="AF3002" i="1" s="1"/>
  <c r="S3003" i="1"/>
  <c r="Z3026" i="1"/>
  <c r="AA3026" i="1" s="1"/>
  <c r="AH3026" i="1" s="1"/>
  <c r="C3027" i="1"/>
  <c r="Y3026" i="1"/>
  <c r="AJ3027" i="1"/>
  <c r="I3027" i="1"/>
  <c r="H3027" i="1" s="1"/>
  <c r="AC3005" i="1" l="1"/>
  <c r="AE3005" i="1" s="1"/>
  <c r="G3005" i="1"/>
  <c r="F3005" i="1" s="1"/>
  <c r="O3005" i="1" s="1"/>
  <c r="R3005" i="1" s="1"/>
  <c r="O3004" i="1"/>
  <c r="R3004" i="1" s="1"/>
  <c r="M3006" i="1"/>
  <c r="N3006" i="1" s="1"/>
  <c r="L3007" i="1"/>
  <c r="P3006" i="1"/>
  <c r="Q3006" i="1"/>
  <c r="Y3027" i="1"/>
  <c r="C3028" i="1"/>
  <c r="Z3027" i="1"/>
  <c r="AA3027" i="1" s="1"/>
  <c r="AH3027" i="1" s="1"/>
  <c r="AJ3028" i="1"/>
  <c r="I3028" i="1"/>
  <c r="H3028" i="1" s="1"/>
  <c r="AB3032" i="1"/>
  <c r="X3028" i="1"/>
  <c r="K3028" i="1"/>
  <c r="A3029" i="1"/>
  <c r="T3003" i="1"/>
  <c r="AF3003" i="1" s="1"/>
  <c r="S3004" i="1"/>
  <c r="J3005" i="1" l="1"/>
  <c r="M3007" i="1"/>
  <c r="N3007" i="1" s="1"/>
  <c r="P3007" i="1"/>
  <c r="Q3007" i="1"/>
  <c r="L3008" i="1"/>
  <c r="AC3006" i="1"/>
  <c r="AE3006" i="1" s="1"/>
  <c r="G3006" i="1"/>
  <c r="F3006" i="1" s="1"/>
  <c r="J3006" i="1" s="1"/>
  <c r="X3029" i="1"/>
  <c r="K3029" i="1"/>
  <c r="A3030" i="1"/>
  <c r="AB3033" i="1"/>
  <c r="T3004" i="1"/>
  <c r="AF3004" i="1" s="1"/>
  <c r="S3005" i="1"/>
  <c r="Z3028" i="1"/>
  <c r="AA3028" i="1" s="1"/>
  <c r="AH3028" i="1" s="1"/>
  <c r="C3029" i="1"/>
  <c r="AJ3029" i="1"/>
  <c r="Y3028" i="1"/>
  <c r="I3029" i="1"/>
  <c r="H3029" i="1" s="1"/>
  <c r="O3006" i="1" l="1"/>
  <c r="R3006" i="1" s="1"/>
  <c r="P3008" i="1"/>
  <c r="M3008" i="1"/>
  <c r="N3008" i="1" s="1"/>
  <c r="Q3008" i="1"/>
  <c r="L3009" i="1"/>
  <c r="AC3007" i="1"/>
  <c r="AE3007" i="1" s="1"/>
  <c r="G3007" i="1"/>
  <c r="F3007" i="1" s="1"/>
  <c r="O3007" i="1" s="1"/>
  <c r="R3007" i="1" s="1"/>
  <c r="A3031" i="1"/>
  <c r="K3030" i="1"/>
  <c r="X3030" i="1"/>
  <c r="AB3034" i="1"/>
  <c r="T3005" i="1"/>
  <c r="AF3005" i="1" s="1"/>
  <c r="S3006" i="1"/>
  <c r="Y3029" i="1"/>
  <c r="C3030" i="1"/>
  <c r="AJ3030" i="1"/>
  <c r="Z3029" i="1"/>
  <c r="AA3029" i="1" s="1"/>
  <c r="AH3029" i="1" s="1"/>
  <c r="I3030" i="1"/>
  <c r="H3030" i="1" s="1"/>
  <c r="Q3009" i="1" l="1"/>
  <c r="L3010" i="1"/>
  <c r="M3009" i="1"/>
  <c r="N3009" i="1" s="1"/>
  <c r="P3009" i="1"/>
  <c r="G3008" i="1"/>
  <c r="F3008" i="1" s="1"/>
  <c r="O3008" i="1" s="1"/>
  <c r="R3008" i="1" s="1"/>
  <c r="AC3008" i="1"/>
  <c r="AE3008" i="1" s="1"/>
  <c r="J3007" i="1"/>
  <c r="AB3035" i="1"/>
  <c r="T3006" i="1"/>
  <c r="AF3006" i="1" s="1"/>
  <c r="S3007" i="1"/>
  <c r="X3031" i="1"/>
  <c r="K3031" i="1"/>
  <c r="A3032" i="1"/>
  <c r="Z3030" i="1"/>
  <c r="AA3030" i="1" s="1"/>
  <c r="AH3030" i="1" s="1"/>
  <c r="AJ3031" i="1"/>
  <c r="I3031" i="1"/>
  <c r="H3031" i="1" s="1"/>
  <c r="Y3030" i="1"/>
  <c r="C3031" i="1"/>
  <c r="AC3009" i="1" l="1"/>
  <c r="AE3009" i="1" s="1"/>
  <c r="G3009" i="1"/>
  <c r="F3009" i="1" s="1"/>
  <c r="J3009" i="1" s="1"/>
  <c r="J3008" i="1"/>
  <c r="M3010" i="1"/>
  <c r="N3010" i="1" s="1"/>
  <c r="P3010" i="1"/>
  <c r="L3011" i="1"/>
  <c r="Q3010" i="1"/>
  <c r="AB3036" i="1"/>
  <c r="Y3031" i="1"/>
  <c r="C3032" i="1"/>
  <c r="AJ3032" i="1"/>
  <c r="Z3031" i="1"/>
  <c r="AA3031" i="1" s="1"/>
  <c r="AH3031" i="1" s="1"/>
  <c r="I3032" i="1"/>
  <c r="H3032" i="1" s="1"/>
  <c r="A3033" i="1"/>
  <c r="K3032" i="1"/>
  <c r="X3032" i="1"/>
  <c r="T3007" i="1"/>
  <c r="AF3007" i="1" s="1"/>
  <c r="S3008" i="1"/>
  <c r="O3009" i="1" l="1"/>
  <c r="R3009" i="1" s="1"/>
  <c r="L3012" i="1"/>
  <c r="P3011" i="1"/>
  <c r="M3011" i="1"/>
  <c r="N3011" i="1" s="1"/>
  <c r="Q3011" i="1"/>
  <c r="G3010" i="1"/>
  <c r="F3010" i="1" s="1"/>
  <c r="O3010" i="1" s="1"/>
  <c r="R3010" i="1" s="1"/>
  <c r="AC3010" i="1"/>
  <c r="AE3010" i="1" s="1"/>
  <c r="X3033" i="1"/>
  <c r="K3033" i="1"/>
  <c r="A3034" i="1"/>
  <c r="AB3037" i="1"/>
  <c r="Z3032" i="1"/>
  <c r="AA3032" i="1" s="1"/>
  <c r="AH3032" i="1" s="1"/>
  <c r="C3033" i="1"/>
  <c r="Y3032" i="1"/>
  <c r="AJ3033" i="1"/>
  <c r="I3033" i="1"/>
  <c r="H3033" i="1" s="1"/>
  <c r="T3008" i="1"/>
  <c r="AF3008" i="1" s="1"/>
  <c r="S3009" i="1"/>
  <c r="J3010" i="1" l="1"/>
  <c r="AC3011" i="1"/>
  <c r="AE3011" i="1" s="1"/>
  <c r="G3011" i="1"/>
  <c r="F3011" i="1" s="1"/>
  <c r="O3011" i="1" s="1"/>
  <c r="R3011" i="1" s="1"/>
  <c r="M3012" i="1"/>
  <c r="N3012" i="1" s="1"/>
  <c r="P3012" i="1"/>
  <c r="Q3012" i="1"/>
  <c r="L3013" i="1"/>
  <c r="AB3038" i="1"/>
  <c r="Y3033" i="1"/>
  <c r="C3034" i="1"/>
  <c r="Z3033" i="1"/>
  <c r="AA3033" i="1" s="1"/>
  <c r="AH3033" i="1" s="1"/>
  <c r="AJ3034" i="1"/>
  <c r="I3034" i="1"/>
  <c r="H3034" i="1" s="1"/>
  <c r="X3034" i="1"/>
  <c r="K3034" i="1"/>
  <c r="A3035" i="1"/>
  <c r="T3009" i="1"/>
  <c r="AF3009" i="1" s="1"/>
  <c r="S3010" i="1"/>
  <c r="J3011" i="1" l="1"/>
  <c r="AC3012" i="1"/>
  <c r="AE3012" i="1" s="1"/>
  <c r="G3012" i="1"/>
  <c r="F3012" i="1" s="1"/>
  <c r="J3012" i="1" s="1"/>
  <c r="L3014" i="1"/>
  <c r="M3013" i="1"/>
  <c r="N3013" i="1" s="1"/>
  <c r="T3010" i="1"/>
  <c r="AF3010" i="1" s="1"/>
  <c r="S3011" i="1"/>
  <c r="K3035" i="1"/>
  <c r="A3036" i="1"/>
  <c r="X3035" i="1"/>
  <c r="AB3039" i="1"/>
  <c r="I3035" i="1"/>
  <c r="H3035" i="1" s="1"/>
  <c r="Z3034" i="1"/>
  <c r="AA3034" i="1" s="1"/>
  <c r="AH3034" i="1" s="1"/>
  <c r="C3035" i="1"/>
  <c r="AJ3035" i="1"/>
  <c r="Y3034" i="1"/>
  <c r="O3012" i="1" l="1"/>
  <c r="R3012" i="1" s="1"/>
  <c r="AC3013" i="1"/>
  <c r="AE3013" i="1" s="1"/>
  <c r="G3013" i="1"/>
  <c r="F3013" i="1" s="1"/>
  <c r="J3013" i="1" s="1"/>
  <c r="M3014" i="1"/>
  <c r="N3014" i="1" s="1"/>
  <c r="L3015" i="1"/>
  <c r="Z3035" i="1"/>
  <c r="AA3035" i="1" s="1"/>
  <c r="AH3035" i="1" s="1"/>
  <c r="C3036" i="1"/>
  <c r="AJ3036" i="1"/>
  <c r="Y3035" i="1"/>
  <c r="I3036" i="1"/>
  <c r="H3036" i="1" s="1"/>
  <c r="T3011" i="1"/>
  <c r="AF3011" i="1" s="1"/>
  <c r="S3012" i="1"/>
  <c r="AB3040" i="1"/>
  <c r="K3036" i="1"/>
  <c r="X3036" i="1"/>
  <c r="A3037" i="1"/>
  <c r="P3013" i="1" l="1"/>
  <c r="Q3013" i="1" s="1"/>
  <c r="Q3014" i="1" s="1"/>
  <c r="Q3015" i="1" s="1"/>
  <c r="O3013" i="1"/>
  <c r="M3015" i="1"/>
  <c r="N3015" i="1" s="1"/>
  <c r="L3016" i="1"/>
  <c r="AC3014" i="1"/>
  <c r="AE3014" i="1" s="1"/>
  <c r="G3014" i="1"/>
  <c r="F3014" i="1" s="1"/>
  <c r="O3014" i="1" s="1"/>
  <c r="AB3041" i="1"/>
  <c r="K3037" i="1"/>
  <c r="A3038" i="1"/>
  <c r="X3037" i="1"/>
  <c r="Y3036" i="1"/>
  <c r="C3037" i="1"/>
  <c r="AJ3037" i="1"/>
  <c r="Z3036" i="1"/>
  <c r="AA3036" i="1" s="1"/>
  <c r="AH3036" i="1" s="1"/>
  <c r="I3037" i="1"/>
  <c r="H3037" i="1" s="1"/>
  <c r="T3012" i="1"/>
  <c r="S3013" i="1"/>
  <c r="R3014" i="1" l="1"/>
  <c r="R3013" i="1"/>
  <c r="P3014" i="1"/>
  <c r="P3015" i="1" s="1"/>
  <c r="P3016" i="1" s="1"/>
  <c r="M3016" i="1"/>
  <c r="N3016" i="1" s="1"/>
  <c r="L3017" i="1"/>
  <c r="G3015" i="1"/>
  <c r="F3015" i="1" s="1"/>
  <c r="J3015" i="1" s="1"/>
  <c r="AC3015" i="1"/>
  <c r="AE3015" i="1" s="1"/>
  <c r="J3014" i="1"/>
  <c r="Q3016" i="1"/>
  <c r="AF3012" i="1"/>
  <c r="AA3012" i="1"/>
  <c r="A3039" i="1"/>
  <c r="K3038" i="1"/>
  <c r="X3038" i="1"/>
  <c r="T3013" i="1"/>
  <c r="AF3013" i="1" s="1"/>
  <c r="S3014" i="1"/>
  <c r="Y3037" i="1"/>
  <c r="I3038" i="1"/>
  <c r="H3038" i="1" s="1"/>
  <c r="Z3037" i="1"/>
  <c r="AA3037" i="1" s="1"/>
  <c r="AH3037" i="1" s="1"/>
  <c r="C3038" i="1"/>
  <c r="AJ3038" i="1"/>
  <c r="AB3042" i="1"/>
  <c r="AH3012" i="1" l="1"/>
  <c r="O3015" i="1"/>
  <c r="R3015" i="1" s="1"/>
  <c r="L3018" i="1"/>
  <c r="P3017" i="1"/>
  <c r="M3017" i="1"/>
  <c r="N3017" i="1" s="1"/>
  <c r="Q3017" i="1"/>
  <c r="G3016" i="1"/>
  <c r="F3016" i="1" s="1"/>
  <c r="J3016" i="1" s="1"/>
  <c r="AC3016" i="1"/>
  <c r="AE3016" i="1" s="1"/>
  <c r="T3014" i="1"/>
  <c r="AF3014" i="1" s="1"/>
  <c r="S3015" i="1"/>
  <c r="AB3043" i="1"/>
  <c r="K3039" i="1"/>
  <c r="X3039" i="1"/>
  <c r="A3040" i="1"/>
  <c r="Z3038" i="1"/>
  <c r="AA3038" i="1" s="1"/>
  <c r="AH3038" i="1" s="1"/>
  <c r="C3039" i="1"/>
  <c r="Y3038" i="1"/>
  <c r="AJ3039" i="1"/>
  <c r="I3039" i="1"/>
  <c r="H3039" i="1" s="1"/>
  <c r="G3017" i="1" l="1"/>
  <c r="F3017" i="1" s="1"/>
  <c r="J3017" i="1" s="1"/>
  <c r="AC3017" i="1"/>
  <c r="AE3017" i="1" s="1"/>
  <c r="O3016" i="1"/>
  <c r="R3016" i="1" s="1"/>
  <c r="L3019" i="1"/>
  <c r="M3018" i="1"/>
  <c r="N3018" i="1" s="1"/>
  <c r="P3018" i="1"/>
  <c r="Q3018" i="1"/>
  <c r="T3015" i="1"/>
  <c r="AF3015" i="1" s="1"/>
  <c r="S3016" i="1"/>
  <c r="AB3044" i="1"/>
  <c r="A3041" i="1"/>
  <c r="X3040" i="1"/>
  <c r="K3040" i="1"/>
  <c r="Y3039" i="1"/>
  <c r="C3040" i="1"/>
  <c r="AJ3040" i="1"/>
  <c r="Z3039" i="1"/>
  <c r="AA3039" i="1" s="1"/>
  <c r="AH3039" i="1" s="1"/>
  <c r="I3040" i="1"/>
  <c r="H3040" i="1" s="1"/>
  <c r="O3017" i="1" l="1"/>
  <c r="R3017" i="1" s="1"/>
  <c r="AC3018" i="1"/>
  <c r="AE3018" i="1" s="1"/>
  <c r="G3018" i="1"/>
  <c r="F3018" i="1" s="1"/>
  <c r="J3018" i="1" s="1"/>
  <c r="Q3019" i="1"/>
  <c r="M3019" i="1"/>
  <c r="N3019" i="1" s="1"/>
  <c r="P3019" i="1"/>
  <c r="L3020" i="1"/>
  <c r="AB3045" i="1"/>
  <c r="T3016" i="1"/>
  <c r="AF3016" i="1" s="1"/>
  <c r="S3017" i="1"/>
  <c r="Y3040" i="1"/>
  <c r="C3041" i="1"/>
  <c r="AJ3041" i="1"/>
  <c r="I3041" i="1"/>
  <c r="H3041" i="1" s="1"/>
  <c r="Z3040" i="1"/>
  <c r="AA3040" i="1" s="1"/>
  <c r="AH3040" i="1" s="1"/>
  <c r="A3042" i="1"/>
  <c r="X3041" i="1"/>
  <c r="K3041" i="1"/>
  <c r="L3021" i="1" l="1"/>
  <c r="M3020" i="1"/>
  <c r="N3020" i="1" s="1"/>
  <c r="P3020" i="1"/>
  <c r="Q3020" i="1"/>
  <c r="AC3019" i="1"/>
  <c r="AE3019" i="1" s="1"/>
  <c r="G3019" i="1"/>
  <c r="F3019" i="1" s="1"/>
  <c r="O3019" i="1" s="1"/>
  <c r="R3019" i="1" s="1"/>
  <c r="O3018" i="1"/>
  <c r="R3018" i="1" s="1"/>
  <c r="X3042" i="1"/>
  <c r="K3042" i="1"/>
  <c r="A3043" i="1"/>
  <c r="T3017" i="1"/>
  <c r="AF3017" i="1" s="1"/>
  <c r="S3018" i="1"/>
  <c r="AB3046" i="1"/>
  <c r="I3042" i="1"/>
  <c r="H3042" i="1" s="1"/>
  <c r="Z3041" i="1"/>
  <c r="AA3041" i="1" s="1"/>
  <c r="AH3041" i="1" s="1"/>
  <c r="C3042" i="1"/>
  <c r="Y3041" i="1"/>
  <c r="AJ3042" i="1"/>
  <c r="J3019" i="1" l="1"/>
  <c r="AC3020" i="1"/>
  <c r="AE3020" i="1" s="1"/>
  <c r="G3020" i="1"/>
  <c r="F3020" i="1" s="1"/>
  <c r="J3020" i="1" s="1"/>
  <c r="P3021" i="1"/>
  <c r="Q3021" i="1"/>
  <c r="L3022" i="1"/>
  <c r="M3021" i="1"/>
  <c r="N3021" i="1" s="1"/>
  <c r="AB3047" i="1"/>
  <c r="T3018" i="1"/>
  <c r="AF3018" i="1" s="1"/>
  <c r="S3019" i="1"/>
  <c r="AJ3043" i="1"/>
  <c r="Y3042" i="1"/>
  <c r="I3043" i="1"/>
  <c r="H3043" i="1" s="1"/>
  <c r="Z3042" i="1"/>
  <c r="AA3042" i="1" s="1"/>
  <c r="AH3042" i="1" s="1"/>
  <c r="C3043" i="1"/>
  <c r="X3043" i="1"/>
  <c r="K3043" i="1"/>
  <c r="A3044" i="1"/>
  <c r="O3020" i="1" l="1"/>
  <c r="R3020" i="1" s="1"/>
  <c r="L3023" i="1"/>
  <c r="M3022" i="1"/>
  <c r="N3022" i="1" s="1"/>
  <c r="Q3022" i="1"/>
  <c r="P3022" i="1"/>
  <c r="AC3021" i="1"/>
  <c r="AE3021" i="1" s="1"/>
  <c r="G3021" i="1"/>
  <c r="F3021" i="1" s="1"/>
  <c r="O3021" i="1" s="1"/>
  <c r="R3021" i="1" s="1"/>
  <c r="X3044" i="1"/>
  <c r="K3044" i="1"/>
  <c r="A3045" i="1"/>
  <c r="T3019" i="1"/>
  <c r="AF3019" i="1" s="1"/>
  <c r="S3020" i="1"/>
  <c r="AJ3044" i="1"/>
  <c r="Z3043" i="1"/>
  <c r="I3044" i="1"/>
  <c r="H3044" i="1" s="1"/>
  <c r="Y3043" i="1"/>
  <c r="C3044" i="1"/>
  <c r="AB3048" i="1"/>
  <c r="J3021" i="1" l="1"/>
  <c r="G3022" i="1"/>
  <c r="F3022" i="1" s="1"/>
  <c r="J3022" i="1" s="1"/>
  <c r="AC3022" i="1"/>
  <c r="AE3022" i="1" s="1"/>
  <c r="P3023" i="1"/>
  <c r="Q3023" i="1"/>
  <c r="L3024" i="1"/>
  <c r="M3023" i="1"/>
  <c r="N3023" i="1" s="1"/>
  <c r="X3045" i="1"/>
  <c r="K3045" i="1"/>
  <c r="A3046" i="1"/>
  <c r="AB3049" i="1"/>
  <c r="T3020" i="1"/>
  <c r="AF3020" i="1" s="1"/>
  <c r="S3021" i="1"/>
  <c r="Y3044" i="1"/>
  <c r="AJ3045" i="1"/>
  <c r="I3045" i="1"/>
  <c r="H3045" i="1" s="1"/>
  <c r="Z3044" i="1"/>
  <c r="AA3044" i="1" s="1"/>
  <c r="AH3044" i="1" s="1"/>
  <c r="C3045" i="1"/>
  <c r="O3022" i="1" l="1"/>
  <c r="R3022" i="1" s="1"/>
  <c r="L3025" i="1"/>
  <c r="P3024" i="1"/>
  <c r="M3024" i="1"/>
  <c r="N3024" i="1" s="1"/>
  <c r="Q3024" i="1"/>
  <c r="AC3023" i="1"/>
  <c r="AE3023" i="1" s="1"/>
  <c r="G3023" i="1"/>
  <c r="F3023" i="1" s="1"/>
  <c r="J3023" i="1" s="1"/>
  <c r="T3021" i="1"/>
  <c r="AF3021" i="1" s="1"/>
  <c r="S3022" i="1"/>
  <c r="X3046" i="1"/>
  <c r="A3047" i="1"/>
  <c r="K3046" i="1"/>
  <c r="AB3050" i="1"/>
  <c r="Z3045" i="1"/>
  <c r="AA3045" i="1" s="1"/>
  <c r="AH3045" i="1" s="1"/>
  <c r="C3046" i="1"/>
  <c r="AJ3046" i="1"/>
  <c r="Y3045" i="1"/>
  <c r="I3046" i="1"/>
  <c r="H3046" i="1" s="1"/>
  <c r="O3023" i="1" l="1"/>
  <c r="R3023" i="1" s="1"/>
  <c r="G3024" i="1"/>
  <c r="F3024" i="1" s="1"/>
  <c r="J3024" i="1" s="1"/>
  <c r="AC3024" i="1"/>
  <c r="AE3024" i="1" s="1"/>
  <c r="Q3025" i="1"/>
  <c r="M3025" i="1"/>
  <c r="N3025" i="1" s="1"/>
  <c r="L3026" i="1"/>
  <c r="P3025" i="1"/>
  <c r="AB3051" i="1"/>
  <c r="A3048" i="1"/>
  <c r="X3047" i="1"/>
  <c r="K3047" i="1"/>
  <c r="T3022" i="1"/>
  <c r="AF3022" i="1" s="1"/>
  <c r="S3023" i="1"/>
  <c r="Y3046" i="1"/>
  <c r="C3047" i="1"/>
  <c r="Z3046" i="1"/>
  <c r="AA3046" i="1" s="1"/>
  <c r="AH3046" i="1" s="1"/>
  <c r="AJ3047" i="1"/>
  <c r="I3047" i="1"/>
  <c r="H3047" i="1" s="1"/>
  <c r="O3024" i="1" l="1"/>
  <c r="R3024" i="1" s="1"/>
  <c r="M3026" i="1"/>
  <c r="N3026" i="1" s="1"/>
  <c r="P3026" i="1"/>
  <c r="Q3026" i="1"/>
  <c r="L3027" i="1"/>
  <c r="AC3025" i="1"/>
  <c r="AE3025" i="1" s="1"/>
  <c r="G3025" i="1"/>
  <c r="F3025" i="1" s="1"/>
  <c r="J3025" i="1" s="1"/>
  <c r="AB3052" i="1"/>
  <c r="Z3047" i="1"/>
  <c r="AA3047" i="1" s="1"/>
  <c r="AH3047" i="1" s="1"/>
  <c r="C3048" i="1"/>
  <c r="Y3047" i="1"/>
  <c r="AJ3048" i="1"/>
  <c r="I3048" i="1"/>
  <c r="H3048" i="1" s="1"/>
  <c r="T3023" i="1"/>
  <c r="AF3023" i="1" s="1"/>
  <c r="S3024" i="1"/>
  <c r="X3048" i="1"/>
  <c r="A3049" i="1"/>
  <c r="K3048" i="1"/>
  <c r="O3025" i="1" l="1"/>
  <c r="R3025" i="1" s="1"/>
  <c r="L3028" i="1"/>
  <c r="M3027" i="1"/>
  <c r="N3027" i="1" s="1"/>
  <c r="P3027" i="1"/>
  <c r="Q3027" i="1"/>
  <c r="AC3026" i="1"/>
  <c r="AE3026" i="1" s="1"/>
  <c r="G3026" i="1"/>
  <c r="F3026" i="1" s="1"/>
  <c r="J3026" i="1" s="1"/>
  <c r="T3024" i="1"/>
  <c r="AF3024" i="1" s="1"/>
  <c r="S3025" i="1"/>
  <c r="Y3048" i="1"/>
  <c r="I3049" i="1"/>
  <c r="H3049" i="1" s="1"/>
  <c r="Z3048" i="1"/>
  <c r="AA3048" i="1" s="1"/>
  <c r="AH3048" i="1" s="1"/>
  <c r="C3049" i="1"/>
  <c r="AJ3049" i="1"/>
  <c r="AB3053" i="1"/>
  <c r="A3050" i="1"/>
  <c r="X3049" i="1"/>
  <c r="K3049" i="1"/>
  <c r="G3027" i="1" l="1"/>
  <c r="F3027" i="1" s="1"/>
  <c r="J3027" i="1" s="1"/>
  <c r="AC3027" i="1"/>
  <c r="AE3027" i="1" s="1"/>
  <c r="O3026" i="1"/>
  <c r="R3026" i="1" s="1"/>
  <c r="M3028" i="1"/>
  <c r="N3028" i="1" s="1"/>
  <c r="L3029" i="1"/>
  <c r="P3028" i="1"/>
  <c r="Q3028" i="1"/>
  <c r="K3050" i="1"/>
  <c r="X3050" i="1"/>
  <c r="A3051" i="1"/>
  <c r="AB3054" i="1"/>
  <c r="T3025" i="1"/>
  <c r="AF3025" i="1" s="1"/>
  <c r="S3026" i="1"/>
  <c r="Z3049" i="1"/>
  <c r="AA3049" i="1" s="1"/>
  <c r="AH3049" i="1" s="1"/>
  <c r="C3050" i="1"/>
  <c r="AJ3050" i="1"/>
  <c r="Y3049" i="1"/>
  <c r="I3050" i="1"/>
  <c r="H3050" i="1" s="1"/>
  <c r="O3027" i="1" l="1"/>
  <c r="R3027" i="1" s="1"/>
  <c r="M3029" i="1"/>
  <c r="N3029" i="1" s="1"/>
  <c r="P3029" i="1"/>
  <c r="Q3029" i="1"/>
  <c r="L3030" i="1"/>
  <c r="AC3028" i="1"/>
  <c r="AE3028" i="1" s="1"/>
  <c r="G3028" i="1"/>
  <c r="F3028" i="1" s="1"/>
  <c r="O3028" i="1" s="1"/>
  <c r="R3028" i="1" s="1"/>
  <c r="AB3055" i="1"/>
  <c r="Y3050" i="1"/>
  <c r="C3051" i="1"/>
  <c r="AJ3051" i="1"/>
  <c r="Z3050" i="1"/>
  <c r="AA3050" i="1" s="1"/>
  <c r="AH3050" i="1" s="1"/>
  <c r="I3051" i="1"/>
  <c r="H3051" i="1" s="1"/>
  <c r="A3052" i="1"/>
  <c r="K3051" i="1"/>
  <c r="X3051" i="1"/>
  <c r="T3026" i="1"/>
  <c r="AF3026" i="1" s="1"/>
  <c r="S3027" i="1"/>
  <c r="J3028" i="1" l="1"/>
  <c r="Q3030" i="1"/>
  <c r="L3031" i="1"/>
  <c r="M3030" i="1"/>
  <c r="N3030" i="1" s="1"/>
  <c r="P3030" i="1"/>
  <c r="AC3029" i="1"/>
  <c r="AE3029" i="1" s="1"/>
  <c r="G3029" i="1"/>
  <c r="F3029" i="1" s="1"/>
  <c r="O3029" i="1" s="1"/>
  <c r="R3029" i="1" s="1"/>
  <c r="Z3051" i="1"/>
  <c r="AA3051" i="1" s="1"/>
  <c r="AH3051" i="1" s="1"/>
  <c r="C3052" i="1"/>
  <c r="Y3051" i="1"/>
  <c r="AJ3052" i="1"/>
  <c r="I3052" i="1"/>
  <c r="H3052" i="1" s="1"/>
  <c r="T3027" i="1"/>
  <c r="AF3027" i="1" s="1"/>
  <c r="S3028" i="1"/>
  <c r="A3053" i="1"/>
  <c r="X3052" i="1"/>
  <c r="K3052" i="1"/>
  <c r="AB3056" i="1"/>
  <c r="J3029" i="1" l="1"/>
  <c r="AC3030" i="1"/>
  <c r="AE3030" i="1" s="1"/>
  <c r="G3030" i="1"/>
  <c r="F3030" i="1" s="1"/>
  <c r="O3030" i="1" s="1"/>
  <c r="R3030" i="1" s="1"/>
  <c r="L3032" i="1"/>
  <c r="M3031" i="1"/>
  <c r="N3031" i="1" s="1"/>
  <c r="P3031" i="1"/>
  <c r="Q3031" i="1"/>
  <c r="Y3052" i="1"/>
  <c r="C3053" i="1"/>
  <c r="Z3052" i="1"/>
  <c r="AA3052" i="1" s="1"/>
  <c r="AH3052" i="1" s="1"/>
  <c r="AJ3053" i="1"/>
  <c r="I3053" i="1"/>
  <c r="H3053" i="1" s="1"/>
  <c r="AB3057" i="1"/>
  <c r="A3054" i="1"/>
  <c r="X3053" i="1"/>
  <c r="K3053" i="1"/>
  <c r="T3028" i="1"/>
  <c r="AF3028" i="1" s="1"/>
  <c r="S3029" i="1"/>
  <c r="J3030" i="1" l="1"/>
  <c r="AC3031" i="1"/>
  <c r="AE3031" i="1" s="1"/>
  <c r="G3031" i="1"/>
  <c r="F3031" i="1" s="1"/>
  <c r="O3031" i="1" s="1"/>
  <c r="R3031" i="1" s="1"/>
  <c r="Q3032" i="1"/>
  <c r="L3033" i="1"/>
  <c r="M3032" i="1"/>
  <c r="N3032" i="1" s="1"/>
  <c r="P3032" i="1"/>
  <c r="Z3053" i="1"/>
  <c r="AA3053" i="1" s="1"/>
  <c r="AH3053" i="1" s="1"/>
  <c r="C3054" i="1"/>
  <c r="AJ3054" i="1"/>
  <c r="Y3053" i="1"/>
  <c r="I3054" i="1"/>
  <c r="H3054" i="1" s="1"/>
  <c r="T3029" i="1"/>
  <c r="AF3029" i="1" s="1"/>
  <c r="S3030" i="1"/>
  <c r="X3054" i="1"/>
  <c r="K3054" i="1"/>
  <c r="A3055" i="1"/>
  <c r="AB3058" i="1"/>
  <c r="G3032" i="1" l="1"/>
  <c r="F3032" i="1" s="1"/>
  <c r="J3032" i="1" s="1"/>
  <c r="AC3032" i="1"/>
  <c r="AE3032" i="1" s="1"/>
  <c r="P3033" i="1"/>
  <c r="L3034" i="1"/>
  <c r="M3033" i="1"/>
  <c r="N3033" i="1" s="1"/>
  <c r="Q3033" i="1"/>
  <c r="J3031" i="1"/>
  <c r="Y3054" i="1"/>
  <c r="C3055" i="1"/>
  <c r="AJ3055" i="1"/>
  <c r="Z3054" i="1"/>
  <c r="AA3054" i="1" s="1"/>
  <c r="AH3054" i="1" s="1"/>
  <c r="I3055" i="1"/>
  <c r="H3055" i="1" s="1"/>
  <c r="X3055" i="1"/>
  <c r="K3055" i="1"/>
  <c r="A3056" i="1"/>
  <c r="T3030" i="1"/>
  <c r="AF3030" i="1" s="1"/>
  <c r="S3031" i="1"/>
  <c r="AB3059" i="1"/>
  <c r="O3032" i="1" l="1"/>
  <c r="R3032" i="1" s="1"/>
  <c r="AC3033" i="1"/>
  <c r="AE3033" i="1" s="1"/>
  <c r="G3033" i="1"/>
  <c r="F3033" i="1" s="1"/>
  <c r="J3033" i="1" s="1"/>
  <c r="P3034" i="1"/>
  <c r="M3034" i="1"/>
  <c r="N3034" i="1" s="1"/>
  <c r="Q3034" i="1"/>
  <c r="L3035" i="1"/>
  <c r="AB3060" i="1"/>
  <c r="T3031" i="1"/>
  <c r="AF3031" i="1" s="1"/>
  <c r="S3032" i="1"/>
  <c r="Z3055" i="1"/>
  <c r="AA3055" i="1" s="1"/>
  <c r="AH3055" i="1" s="1"/>
  <c r="C3056" i="1"/>
  <c r="AJ3056" i="1"/>
  <c r="Y3055" i="1"/>
  <c r="I3056" i="1"/>
  <c r="H3056" i="1" s="1"/>
  <c r="X3056" i="1"/>
  <c r="K3056" i="1"/>
  <c r="A3057" i="1"/>
  <c r="Q3035" i="1" l="1"/>
  <c r="L3036" i="1"/>
  <c r="P3035" i="1"/>
  <c r="M3035" i="1"/>
  <c r="N3035" i="1" s="1"/>
  <c r="AC3034" i="1"/>
  <c r="AE3034" i="1" s="1"/>
  <c r="G3034" i="1"/>
  <c r="F3034" i="1" s="1"/>
  <c r="O3034" i="1" s="1"/>
  <c r="R3034" i="1" s="1"/>
  <c r="O3033" i="1"/>
  <c r="R3033" i="1" s="1"/>
  <c r="Y3056" i="1"/>
  <c r="C3057" i="1"/>
  <c r="AJ3057" i="1"/>
  <c r="Z3056" i="1"/>
  <c r="AA3056" i="1" s="1"/>
  <c r="AH3056" i="1" s="1"/>
  <c r="I3057" i="1"/>
  <c r="H3057" i="1" s="1"/>
  <c r="X3057" i="1"/>
  <c r="K3057" i="1"/>
  <c r="A3058" i="1"/>
  <c r="T3032" i="1"/>
  <c r="AF3032" i="1" s="1"/>
  <c r="S3033" i="1"/>
  <c r="AB3061" i="1"/>
  <c r="AC3035" i="1" l="1"/>
  <c r="AE3035" i="1" s="1"/>
  <c r="G3035" i="1"/>
  <c r="F3035" i="1" s="1"/>
  <c r="J3035" i="1" s="1"/>
  <c r="J3034" i="1"/>
  <c r="L3037" i="1"/>
  <c r="M3036" i="1"/>
  <c r="N3036" i="1" s="1"/>
  <c r="P3036" i="1"/>
  <c r="Q3036" i="1"/>
  <c r="AB3062" i="1"/>
  <c r="T3033" i="1"/>
  <c r="AF3033" i="1" s="1"/>
  <c r="S3034" i="1"/>
  <c r="Z3057" i="1"/>
  <c r="AA3057" i="1" s="1"/>
  <c r="AH3057" i="1" s="1"/>
  <c r="I3058" i="1"/>
  <c r="H3058" i="1" s="1"/>
  <c r="Y3057" i="1"/>
  <c r="C3058" i="1"/>
  <c r="AJ3058" i="1"/>
  <c r="X3058" i="1"/>
  <c r="K3058" i="1"/>
  <c r="A3059" i="1"/>
  <c r="O3035" i="1" l="1"/>
  <c r="R3035" i="1" s="1"/>
  <c r="AC3036" i="1"/>
  <c r="AE3036" i="1" s="1"/>
  <c r="G3036" i="1"/>
  <c r="F3036" i="1" s="1"/>
  <c r="J3036" i="1" s="1"/>
  <c r="L3038" i="1"/>
  <c r="M3037" i="1"/>
  <c r="N3037" i="1" s="1"/>
  <c r="Q3037" i="1"/>
  <c r="P3037" i="1"/>
  <c r="AB3063" i="1"/>
  <c r="T3034" i="1"/>
  <c r="AF3034" i="1" s="1"/>
  <c r="S3035" i="1"/>
  <c r="X3059" i="1"/>
  <c r="A3060" i="1"/>
  <c r="K3059" i="1"/>
  <c r="Y3058" i="1"/>
  <c r="I3059" i="1"/>
  <c r="H3059" i="1" s="1"/>
  <c r="Z3058" i="1"/>
  <c r="AA3058" i="1" s="1"/>
  <c r="AH3058" i="1" s="1"/>
  <c r="C3059" i="1"/>
  <c r="AJ3059" i="1"/>
  <c r="AC3037" i="1" l="1"/>
  <c r="AE3037" i="1" s="1"/>
  <c r="G3037" i="1"/>
  <c r="F3037" i="1" s="1"/>
  <c r="J3037" i="1" s="1"/>
  <c r="M3038" i="1"/>
  <c r="N3038" i="1" s="1"/>
  <c r="L3039" i="1"/>
  <c r="P3038" i="1"/>
  <c r="Q3038" i="1"/>
  <c r="O3036" i="1"/>
  <c r="R3036" i="1" s="1"/>
  <c r="X3060" i="1"/>
  <c r="A3061" i="1"/>
  <c r="K3060" i="1"/>
  <c r="Z3059" i="1"/>
  <c r="AA3059" i="1" s="1"/>
  <c r="AH3059" i="1" s="1"/>
  <c r="I3060" i="1"/>
  <c r="H3060" i="1" s="1"/>
  <c r="Y3059" i="1"/>
  <c r="C3060" i="1"/>
  <c r="AJ3060" i="1"/>
  <c r="T3035" i="1"/>
  <c r="AF3035" i="1" s="1"/>
  <c r="S3036" i="1"/>
  <c r="AB3064" i="1"/>
  <c r="O3037" i="1" l="1"/>
  <c r="R3037" i="1" s="1"/>
  <c r="Q3039" i="1"/>
  <c r="L3040" i="1"/>
  <c r="M3039" i="1"/>
  <c r="N3039" i="1" s="1"/>
  <c r="P3039" i="1"/>
  <c r="AC3038" i="1"/>
  <c r="AE3038" i="1" s="1"/>
  <c r="G3038" i="1"/>
  <c r="F3038" i="1" s="1"/>
  <c r="J3038" i="1" s="1"/>
  <c r="A3062" i="1"/>
  <c r="X3061" i="1"/>
  <c r="K3061" i="1"/>
  <c r="AB3065" i="1"/>
  <c r="Y3060" i="1"/>
  <c r="I3061" i="1"/>
  <c r="H3061" i="1" s="1"/>
  <c r="Z3060" i="1"/>
  <c r="AA3060" i="1" s="1"/>
  <c r="AH3060" i="1" s="1"/>
  <c r="C3061" i="1"/>
  <c r="AJ3061" i="1"/>
  <c r="T3036" i="1"/>
  <c r="AF3036" i="1" s="1"/>
  <c r="S3037" i="1"/>
  <c r="AC3039" i="1" l="1"/>
  <c r="AE3039" i="1" s="1"/>
  <c r="G3039" i="1"/>
  <c r="F3039" i="1" s="1"/>
  <c r="J3039" i="1" s="1"/>
  <c r="M3040" i="1"/>
  <c r="N3040" i="1" s="1"/>
  <c r="P3040" i="1"/>
  <c r="Q3040" i="1"/>
  <c r="L3041" i="1"/>
  <c r="O3038" i="1"/>
  <c r="R3038" i="1" s="1"/>
  <c r="AB3066" i="1"/>
  <c r="K3062" i="1"/>
  <c r="X3062" i="1"/>
  <c r="A3063" i="1"/>
  <c r="T3037" i="1"/>
  <c r="AF3037" i="1" s="1"/>
  <c r="S3038" i="1"/>
  <c r="Z3061" i="1"/>
  <c r="AA3061" i="1" s="1"/>
  <c r="AH3061" i="1" s="1"/>
  <c r="C3062" i="1"/>
  <c r="Y3061" i="1"/>
  <c r="AJ3062" i="1"/>
  <c r="I3062" i="1"/>
  <c r="H3062" i="1" s="1"/>
  <c r="O3039" i="1" l="1"/>
  <c r="R3039" i="1" s="1"/>
  <c r="P3041" i="1"/>
  <c r="M3041" i="1"/>
  <c r="N3041" i="1" s="1"/>
  <c r="Q3041" i="1"/>
  <c r="L3042" i="1"/>
  <c r="G3040" i="1"/>
  <c r="F3040" i="1" s="1"/>
  <c r="O3040" i="1" s="1"/>
  <c r="R3040" i="1" s="1"/>
  <c r="AC3040" i="1"/>
  <c r="AE3040" i="1" s="1"/>
  <c r="T3038" i="1"/>
  <c r="AF3038" i="1" s="1"/>
  <c r="S3039" i="1"/>
  <c r="K3063" i="1"/>
  <c r="A3064" i="1"/>
  <c r="X3063" i="1"/>
  <c r="AB3067" i="1"/>
  <c r="Y3062" i="1"/>
  <c r="C3063" i="1"/>
  <c r="AJ3063" i="1"/>
  <c r="Z3062" i="1"/>
  <c r="AA3062" i="1" s="1"/>
  <c r="AH3062" i="1" s="1"/>
  <c r="I3063" i="1"/>
  <c r="H3063" i="1" s="1"/>
  <c r="L3043" i="1" l="1"/>
  <c r="Q3042" i="1"/>
  <c r="M3042" i="1"/>
  <c r="N3042" i="1" s="1"/>
  <c r="P3042" i="1"/>
  <c r="G3041" i="1"/>
  <c r="F3041" i="1" s="1"/>
  <c r="O3041" i="1" s="1"/>
  <c r="R3041" i="1" s="1"/>
  <c r="AC3041" i="1"/>
  <c r="AE3041" i="1" s="1"/>
  <c r="J3040" i="1"/>
  <c r="AB3068" i="1"/>
  <c r="T3039" i="1"/>
  <c r="AF3039" i="1" s="1"/>
  <c r="S3040" i="1"/>
  <c r="Z3063" i="1"/>
  <c r="AA3063" i="1" s="1"/>
  <c r="AH3063" i="1" s="1"/>
  <c r="C3064" i="1"/>
  <c r="Y3063" i="1"/>
  <c r="AJ3064" i="1"/>
  <c r="I3064" i="1"/>
  <c r="H3064" i="1" s="1"/>
  <c r="A3065" i="1"/>
  <c r="K3064" i="1"/>
  <c r="X3064" i="1"/>
  <c r="J3041" i="1" l="1"/>
  <c r="AC3042" i="1"/>
  <c r="AE3042" i="1" s="1"/>
  <c r="G3042" i="1"/>
  <c r="F3042" i="1" s="1"/>
  <c r="O3042" i="1" s="1"/>
  <c r="R3042" i="1" s="1"/>
  <c r="M3043" i="1"/>
  <c r="N3043" i="1" s="1"/>
  <c r="P3043" i="1"/>
  <c r="Q3043" i="1"/>
  <c r="L3044" i="1"/>
  <c r="A3066" i="1"/>
  <c r="X3065" i="1"/>
  <c r="K3065" i="1"/>
  <c r="Y3064" i="1"/>
  <c r="AJ3065" i="1"/>
  <c r="I3065" i="1"/>
  <c r="H3065" i="1" s="1"/>
  <c r="Z3064" i="1"/>
  <c r="AA3064" i="1" s="1"/>
  <c r="AH3064" i="1" s="1"/>
  <c r="C3065" i="1"/>
  <c r="AB3069" i="1"/>
  <c r="T3040" i="1"/>
  <c r="AF3040" i="1" s="1"/>
  <c r="S3041" i="1"/>
  <c r="M3044" i="1" l="1"/>
  <c r="N3044" i="1" s="1"/>
  <c r="L3045" i="1"/>
  <c r="AC3043" i="1"/>
  <c r="AE3043" i="1" s="1"/>
  <c r="G3043" i="1"/>
  <c r="F3043" i="1" s="1"/>
  <c r="J3043" i="1" s="1"/>
  <c r="J3042" i="1"/>
  <c r="AB3070" i="1"/>
  <c r="T3041" i="1"/>
  <c r="AF3041" i="1" s="1"/>
  <c r="S3042" i="1"/>
  <c r="Z3065" i="1"/>
  <c r="AA3065" i="1" s="1"/>
  <c r="AH3065" i="1" s="1"/>
  <c r="C3066" i="1"/>
  <c r="AJ3066" i="1"/>
  <c r="Y3065" i="1"/>
  <c r="I3066" i="1"/>
  <c r="H3066" i="1" s="1"/>
  <c r="A3067" i="1"/>
  <c r="X3066" i="1"/>
  <c r="K3066" i="1"/>
  <c r="O3043" i="1" l="1"/>
  <c r="R3043" i="1" s="1"/>
  <c r="M3045" i="1"/>
  <c r="N3045" i="1" s="1"/>
  <c r="L3046" i="1"/>
  <c r="AC3044" i="1"/>
  <c r="AE3044" i="1" s="1"/>
  <c r="G3044" i="1"/>
  <c r="F3044" i="1" s="1"/>
  <c r="J3044" i="1" s="1"/>
  <c r="K3067" i="1"/>
  <c r="X3067" i="1"/>
  <c r="A3068" i="1"/>
  <c r="T3042" i="1"/>
  <c r="AF3042" i="1" s="1"/>
  <c r="S3043" i="1"/>
  <c r="Z3066" i="1"/>
  <c r="AA3066" i="1" s="1"/>
  <c r="AH3066" i="1" s="1"/>
  <c r="AJ3067" i="1"/>
  <c r="I3067" i="1"/>
  <c r="H3067" i="1" s="1"/>
  <c r="Y3066" i="1"/>
  <c r="C3067" i="1"/>
  <c r="AB3071" i="1"/>
  <c r="P3044" i="1" l="1"/>
  <c r="Q3044" i="1" s="1"/>
  <c r="Q3045" i="1" s="1"/>
  <c r="Q3046" i="1" s="1"/>
  <c r="O3044" i="1"/>
  <c r="M3046" i="1"/>
  <c r="N3046" i="1" s="1"/>
  <c r="L3047" i="1"/>
  <c r="AC3045" i="1"/>
  <c r="AE3045" i="1" s="1"/>
  <c r="G3045" i="1"/>
  <c r="F3045" i="1" s="1"/>
  <c r="O3045" i="1" s="1"/>
  <c r="Y3067" i="1"/>
  <c r="C3068" i="1"/>
  <c r="Z3067" i="1"/>
  <c r="AA3067" i="1" s="1"/>
  <c r="AH3067" i="1" s="1"/>
  <c r="AJ3068" i="1"/>
  <c r="I3068" i="1"/>
  <c r="H3068" i="1" s="1"/>
  <c r="AB3072" i="1"/>
  <c r="T3043" i="1"/>
  <c r="S3044" i="1"/>
  <c r="K3068" i="1"/>
  <c r="A3069" i="1"/>
  <c r="X3068" i="1"/>
  <c r="Q3047" i="1" l="1"/>
  <c r="P3045" i="1"/>
  <c r="P3046" i="1" s="1"/>
  <c r="P3047" i="1" s="1"/>
  <c r="J3045" i="1"/>
  <c r="L3048" i="1"/>
  <c r="M3047" i="1"/>
  <c r="N3047" i="1" s="1"/>
  <c r="AC3046" i="1"/>
  <c r="AE3046" i="1" s="1"/>
  <c r="G3046" i="1"/>
  <c r="F3046" i="1" s="1"/>
  <c r="O3046" i="1" s="1"/>
  <c r="R3046" i="1" s="1"/>
  <c r="R3045" i="1"/>
  <c r="R3044" i="1"/>
  <c r="Z3068" i="1"/>
  <c r="AA3068" i="1" s="1"/>
  <c r="AH3068" i="1" s="1"/>
  <c r="C3069" i="1"/>
  <c r="Y3068" i="1"/>
  <c r="AJ3069" i="1"/>
  <c r="I3069" i="1"/>
  <c r="H3069" i="1" s="1"/>
  <c r="T3044" i="1"/>
  <c r="AF3044" i="1" s="1"/>
  <c r="S3045" i="1"/>
  <c r="AB3073" i="1"/>
  <c r="X3069" i="1"/>
  <c r="K3069" i="1"/>
  <c r="A3070" i="1"/>
  <c r="AF3043" i="1"/>
  <c r="AA3043" i="1"/>
  <c r="P3048" i="1" l="1"/>
  <c r="AC3047" i="1"/>
  <c r="AE3047" i="1" s="1"/>
  <c r="G3047" i="1"/>
  <c r="F3047" i="1" s="1"/>
  <c r="J3047" i="1" s="1"/>
  <c r="M3048" i="1"/>
  <c r="N3048" i="1" s="1"/>
  <c r="L3049" i="1"/>
  <c r="J3046" i="1"/>
  <c r="Q3048" i="1"/>
  <c r="AH3043" i="1"/>
  <c r="X3070" i="1"/>
  <c r="K3070" i="1"/>
  <c r="A3071" i="1"/>
  <c r="T3045" i="1"/>
  <c r="AF3045" i="1" s="1"/>
  <c r="S3046" i="1"/>
  <c r="Y3069" i="1"/>
  <c r="C3070" i="1"/>
  <c r="Z3069" i="1"/>
  <c r="AA3069" i="1" s="1"/>
  <c r="AH3069" i="1" s="1"/>
  <c r="AJ3070" i="1"/>
  <c r="I3070" i="1"/>
  <c r="H3070" i="1" s="1"/>
  <c r="AB3074" i="1"/>
  <c r="O3047" i="1" l="1"/>
  <c r="R3047" i="1" s="1"/>
  <c r="Q3049" i="1"/>
  <c r="M3049" i="1"/>
  <c r="N3049" i="1" s="1"/>
  <c r="P3049" i="1"/>
  <c r="L3050" i="1"/>
  <c r="AC3048" i="1"/>
  <c r="AE3048" i="1" s="1"/>
  <c r="G3048" i="1"/>
  <c r="F3048" i="1" s="1"/>
  <c r="J3048" i="1" s="1"/>
  <c r="AB3075" i="1"/>
  <c r="T3046" i="1"/>
  <c r="AF3046" i="1" s="1"/>
  <c r="S3047" i="1"/>
  <c r="X3071" i="1"/>
  <c r="K3071" i="1"/>
  <c r="A3072" i="1"/>
  <c r="Z3070" i="1"/>
  <c r="AA3070" i="1" s="1"/>
  <c r="AH3070" i="1" s="1"/>
  <c r="C3071" i="1"/>
  <c r="Y3070" i="1"/>
  <c r="AJ3071" i="1"/>
  <c r="I3071" i="1"/>
  <c r="H3071" i="1" s="1"/>
  <c r="M3050" i="1" l="1"/>
  <c r="N3050" i="1" s="1"/>
  <c r="P3050" i="1"/>
  <c r="Q3050" i="1"/>
  <c r="L3051" i="1"/>
  <c r="G3049" i="1"/>
  <c r="F3049" i="1" s="1"/>
  <c r="J3049" i="1" s="1"/>
  <c r="AC3049" i="1"/>
  <c r="AE3049" i="1" s="1"/>
  <c r="O3048" i="1"/>
  <c r="R3048" i="1" s="1"/>
  <c r="AJ3072" i="1"/>
  <c r="Z3071" i="1"/>
  <c r="AA3071" i="1" s="1"/>
  <c r="AH3071" i="1" s="1"/>
  <c r="I3072" i="1"/>
  <c r="H3072" i="1" s="1"/>
  <c r="Y3071" i="1"/>
  <c r="C3072" i="1"/>
  <c r="AB3076" i="1"/>
  <c r="A3073" i="1"/>
  <c r="K3072" i="1"/>
  <c r="X3072" i="1"/>
  <c r="T3047" i="1"/>
  <c r="AF3047" i="1" s="1"/>
  <c r="S3048" i="1"/>
  <c r="M3051" i="1" l="1"/>
  <c r="N3051" i="1" s="1"/>
  <c r="L3052" i="1"/>
  <c r="P3051" i="1"/>
  <c r="Q3051" i="1"/>
  <c r="O3049" i="1"/>
  <c r="R3049" i="1" s="1"/>
  <c r="AC3050" i="1"/>
  <c r="AE3050" i="1" s="1"/>
  <c r="G3050" i="1"/>
  <c r="F3050" i="1" s="1"/>
  <c r="J3050" i="1" s="1"/>
  <c r="C3073" i="1"/>
  <c r="Y3072" i="1"/>
  <c r="AJ3073" i="1"/>
  <c r="I3073" i="1"/>
  <c r="H3073" i="1" s="1"/>
  <c r="Z3072" i="1"/>
  <c r="AA3072" i="1" s="1"/>
  <c r="AH3072" i="1" s="1"/>
  <c r="AB3077" i="1"/>
  <c r="T3048" i="1"/>
  <c r="AF3048" i="1" s="1"/>
  <c r="S3049" i="1"/>
  <c r="X3073" i="1"/>
  <c r="A3074" i="1"/>
  <c r="K3073" i="1"/>
  <c r="O3050" i="1" l="1"/>
  <c r="R3050" i="1" s="1"/>
  <c r="L3053" i="1"/>
  <c r="M3052" i="1"/>
  <c r="N3052" i="1" s="1"/>
  <c r="Q3052" i="1"/>
  <c r="P3052" i="1"/>
  <c r="AC3051" i="1"/>
  <c r="AE3051" i="1" s="1"/>
  <c r="G3051" i="1"/>
  <c r="F3051" i="1" s="1"/>
  <c r="O3051" i="1" s="1"/>
  <c r="R3051" i="1" s="1"/>
  <c r="AB3078" i="1"/>
  <c r="T3049" i="1"/>
  <c r="AF3049" i="1" s="1"/>
  <c r="S3050" i="1"/>
  <c r="AJ3074" i="1"/>
  <c r="Z3073" i="1"/>
  <c r="AA3073" i="1" s="1"/>
  <c r="AH3073" i="1" s="1"/>
  <c r="I3074" i="1"/>
  <c r="H3074" i="1" s="1"/>
  <c r="Y3073" i="1"/>
  <c r="C3074" i="1"/>
  <c r="K3074" i="1"/>
  <c r="X3074" i="1"/>
  <c r="A3075" i="1"/>
  <c r="J3051" i="1" l="1"/>
  <c r="G3052" i="1"/>
  <c r="F3052" i="1" s="1"/>
  <c r="O3052" i="1" s="1"/>
  <c r="R3052" i="1" s="1"/>
  <c r="AC3052" i="1"/>
  <c r="AE3052" i="1" s="1"/>
  <c r="M3053" i="1"/>
  <c r="N3053" i="1" s="1"/>
  <c r="Q3053" i="1"/>
  <c r="P3053" i="1"/>
  <c r="L3054" i="1"/>
  <c r="X3075" i="1"/>
  <c r="A3076" i="1"/>
  <c r="K3075" i="1"/>
  <c r="AB3079" i="1"/>
  <c r="C3075" i="1"/>
  <c r="Y3074" i="1"/>
  <c r="AJ3075" i="1"/>
  <c r="I3075" i="1"/>
  <c r="H3075" i="1" s="1"/>
  <c r="Z3074" i="1"/>
  <c r="AA3074" i="1" s="1"/>
  <c r="AH3074" i="1" s="1"/>
  <c r="T3050" i="1"/>
  <c r="AF3050" i="1" s="1"/>
  <c r="S3051" i="1"/>
  <c r="J3052" i="1" l="1"/>
  <c r="M3054" i="1"/>
  <c r="N3054" i="1" s="1"/>
  <c r="L3055" i="1"/>
  <c r="P3054" i="1"/>
  <c r="Q3054" i="1"/>
  <c r="AC3053" i="1"/>
  <c r="AE3053" i="1" s="1"/>
  <c r="G3053" i="1"/>
  <c r="F3053" i="1" s="1"/>
  <c r="J3053" i="1" s="1"/>
  <c r="C3076" i="1"/>
  <c r="Z3075" i="1"/>
  <c r="AJ3076" i="1"/>
  <c r="Y3075" i="1"/>
  <c r="I3076" i="1"/>
  <c r="H3076" i="1" s="1"/>
  <c r="AB3080" i="1"/>
  <c r="T3051" i="1"/>
  <c r="AF3051" i="1" s="1"/>
  <c r="S3052" i="1"/>
  <c r="X3076" i="1"/>
  <c r="A3077" i="1"/>
  <c r="K3076" i="1"/>
  <c r="O3053" i="1" l="1"/>
  <c r="R3053" i="1" s="1"/>
  <c r="M3055" i="1"/>
  <c r="N3055" i="1" s="1"/>
  <c r="P3055" i="1"/>
  <c r="Q3055" i="1"/>
  <c r="L3056" i="1"/>
  <c r="G3054" i="1"/>
  <c r="F3054" i="1" s="1"/>
  <c r="J3054" i="1" s="1"/>
  <c r="AC3054" i="1"/>
  <c r="AE3054" i="1" s="1"/>
  <c r="Y3076" i="1"/>
  <c r="AJ3077" i="1"/>
  <c r="I3077" i="1"/>
  <c r="H3077" i="1" s="1"/>
  <c r="Z3076" i="1"/>
  <c r="AA3076" i="1" s="1"/>
  <c r="AH3076" i="1" s="1"/>
  <c r="C3077" i="1"/>
  <c r="AB3081" i="1"/>
  <c r="K3077" i="1"/>
  <c r="X3077" i="1"/>
  <c r="A3078" i="1"/>
  <c r="T3052" i="1"/>
  <c r="AF3052" i="1" s="1"/>
  <c r="S3053" i="1"/>
  <c r="O3054" i="1" l="1"/>
  <c r="R3054" i="1" s="1"/>
  <c r="M3056" i="1"/>
  <c r="N3056" i="1" s="1"/>
  <c r="P3056" i="1"/>
  <c r="L3057" i="1"/>
  <c r="Q3056" i="1"/>
  <c r="AC3055" i="1"/>
  <c r="AE3055" i="1" s="1"/>
  <c r="G3055" i="1"/>
  <c r="F3055" i="1" s="1"/>
  <c r="O3055" i="1" s="1"/>
  <c r="R3055" i="1" s="1"/>
  <c r="Z3077" i="1"/>
  <c r="AA3077" i="1" s="1"/>
  <c r="AH3077" i="1" s="1"/>
  <c r="I3078" i="1"/>
  <c r="H3078" i="1" s="1"/>
  <c r="Y3077" i="1"/>
  <c r="C3078" i="1"/>
  <c r="AJ3078" i="1"/>
  <c r="K3078" i="1"/>
  <c r="X3078" i="1"/>
  <c r="A3079" i="1"/>
  <c r="T3053" i="1"/>
  <c r="AF3053" i="1" s="1"/>
  <c r="S3054" i="1"/>
  <c r="AB3082" i="1"/>
  <c r="J3055" i="1" l="1"/>
  <c r="P3057" i="1"/>
  <c r="Q3057" i="1"/>
  <c r="L3058" i="1"/>
  <c r="M3057" i="1"/>
  <c r="N3057" i="1" s="1"/>
  <c r="AC3056" i="1"/>
  <c r="AE3056" i="1" s="1"/>
  <c r="G3056" i="1"/>
  <c r="F3056" i="1" s="1"/>
  <c r="J3056" i="1" s="1"/>
  <c r="AB3083" i="1"/>
  <c r="X3079" i="1"/>
  <c r="K3079" i="1"/>
  <c r="A3080" i="1"/>
  <c r="Y3078" i="1"/>
  <c r="C3079" i="1"/>
  <c r="AJ3079" i="1"/>
  <c r="Z3078" i="1"/>
  <c r="AA3078" i="1" s="1"/>
  <c r="AH3078" i="1" s="1"/>
  <c r="I3079" i="1"/>
  <c r="H3079" i="1" s="1"/>
  <c r="T3054" i="1"/>
  <c r="AF3054" i="1" s="1"/>
  <c r="S3055" i="1"/>
  <c r="AC3057" i="1" l="1"/>
  <c r="AE3057" i="1" s="1"/>
  <c r="G3057" i="1"/>
  <c r="F3057" i="1" s="1"/>
  <c r="J3057" i="1" s="1"/>
  <c r="M3058" i="1"/>
  <c r="N3058" i="1" s="1"/>
  <c r="Q3058" i="1"/>
  <c r="P3058" i="1"/>
  <c r="L3059" i="1"/>
  <c r="O3056" i="1"/>
  <c r="R3056" i="1" s="1"/>
  <c r="K3080" i="1"/>
  <c r="A3081" i="1"/>
  <c r="X3080" i="1"/>
  <c r="AB3084" i="1"/>
  <c r="Z3079" i="1"/>
  <c r="AA3079" i="1" s="1"/>
  <c r="AH3079" i="1" s="1"/>
  <c r="I3080" i="1"/>
  <c r="H3080" i="1" s="1"/>
  <c r="Y3079" i="1"/>
  <c r="C3080" i="1"/>
  <c r="AJ3080" i="1"/>
  <c r="T3055" i="1"/>
  <c r="AF3055" i="1" s="1"/>
  <c r="S3056" i="1"/>
  <c r="O3057" i="1" l="1"/>
  <c r="R3057" i="1" s="1"/>
  <c r="Q3059" i="1"/>
  <c r="M3059" i="1"/>
  <c r="N3059" i="1" s="1"/>
  <c r="P3059" i="1"/>
  <c r="L3060" i="1"/>
  <c r="G3058" i="1"/>
  <c r="F3058" i="1" s="1"/>
  <c r="J3058" i="1" s="1"/>
  <c r="AC3058" i="1"/>
  <c r="AE3058" i="1" s="1"/>
  <c r="Y3080" i="1"/>
  <c r="C3081" i="1"/>
  <c r="Z3080" i="1"/>
  <c r="AA3080" i="1" s="1"/>
  <c r="AH3080" i="1" s="1"/>
  <c r="AJ3081" i="1"/>
  <c r="I3081" i="1"/>
  <c r="H3081" i="1" s="1"/>
  <c r="T3056" i="1"/>
  <c r="AF3056" i="1" s="1"/>
  <c r="S3057" i="1"/>
  <c r="A3082" i="1"/>
  <c r="K3081" i="1"/>
  <c r="X3081" i="1"/>
  <c r="AB3085" i="1"/>
  <c r="M3060" i="1" l="1"/>
  <c r="N3060" i="1" s="1"/>
  <c r="Q3060" i="1"/>
  <c r="L3061" i="1"/>
  <c r="P3060" i="1"/>
  <c r="AC3059" i="1"/>
  <c r="AE3059" i="1" s="1"/>
  <c r="G3059" i="1"/>
  <c r="F3059" i="1" s="1"/>
  <c r="O3059" i="1" s="1"/>
  <c r="R3059" i="1" s="1"/>
  <c r="O3058" i="1"/>
  <c r="R3058" i="1" s="1"/>
  <c r="T3057" i="1"/>
  <c r="AF3057" i="1" s="1"/>
  <c r="S3058" i="1"/>
  <c r="AB3086" i="1"/>
  <c r="X3082" i="1"/>
  <c r="K3082" i="1"/>
  <c r="A3083" i="1"/>
  <c r="Z3081" i="1"/>
  <c r="AA3081" i="1" s="1"/>
  <c r="AH3081" i="1" s="1"/>
  <c r="C3082" i="1"/>
  <c r="Y3081" i="1"/>
  <c r="AJ3082" i="1"/>
  <c r="I3082" i="1"/>
  <c r="H3082" i="1" s="1"/>
  <c r="M3061" i="1" l="1"/>
  <c r="N3061" i="1" s="1"/>
  <c r="P3061" i="1"/>
  <c r="Q3061" i="1"/>
  <c r="L3062" i="1"/>
  <c r="J3059" i="1"/>
  <c r="AC3060" i="1"/>
  <c r="AE3060" i="1" s="1"/>
  <c r="G3060" i="1"/>
  <c r="F3060" i="1" s="1"/>
  <c r="O3060" i="1" s="1"/>
  <c r="R3060" i="1" s="1"/>
  <c r="T3058" i="1"/>
  <c r="AF3058" i="1" s="1"/>
  <c r="S3059" i="1"/>
  <c r="X3083" i="1"/>
  <c r="A3084" i="1"/>
  <c r="K3083" i="1"/>
  <c r="Y3082" i="1"/>
  <c r="C3083" i="1"/>
  <c r="Z3082" i="1"/>
  <c r="AA3082" i="1" s="1"/>
  <c r="AH3082" i="1" s="1"/>
  <c r="AJ3083" i="1"/>
  <c r="I3083" i="1"/>
  <c r="H3083" i="1" s="1"/>
  <c r="AB3087" i="1"/>
  <c r="Q3062" i="1" l="1"/>
  <c r="L3063" i="1"/>
  <c r="M3062" i="1"/>
  <c r="N3062" i="1" s="1"/>
  <c r="P3062" i="1"/>
  <c r="J3060" i="1"/>
  <c r="AC3061" i="1"/>
  <c r="AE3061" i="1" s="1"/>
  <c r="G3061" i="1"/>
  <c r="F3061" i="1" s="1"/>
  <c r="O3061" i="1" s="1"/>
  <c r="R3061" i="1" s="1"/>
  <c r="T3059" i="1"/>
  <c r="AF3059" i="1" s="1"/>
  <c r="S3060" i="1"/>
  <c r="K3084" i="1"/>
  <c r="X3084" i="1"/>
  <c r="A3085" i="1"/>
  <c r="AB3088" i="1"/>
  <c r="Z3083" i="1"/>
  <c r="AA3083" i="1" s="1"/>
  <c r="AH3083" i="1" s="1"/>
  <c r="AJ3084" i="1"/>
  <c r="I3084" i="1"/>
  <c r="H3084" i="1" s="1"/>
  <c r="Y3083" i="1"/>
  <c r="C3084" i="1"/>
  <c r="J3061" i="1" l="1"/>
  <c r="AC3062" i="1"/>
  <c r="AE3062" i="1" s="1"/>
  <c r="G3062" i="1"/>
  <c r="F3062" i="1" s="1"/>
  <c r="O3062" i="1" s="1"/>
  <c r="R3062" i="1" s="1"/>
  <c r="M3063" i="1"/>
  <c r="N3063" i="1" s="1"/>
  <c r="Q3063" i="1"/>
  <c r="L3064" i="1"/>
  <c r="P3063" i="1"/>
  <c r="K3085" i="1"/>
  <c r="X3085" i="1"/>
  <c r="A3086" i="1"/>
  <c r="Y3084" i="1"/>
  <c r="AJ3085" i="1"/>
  <c r="I3085" i="1"/>
  <c r="H3085" i="1" s="1"/>
  <c r="Z3084" i="1"/>
  <c r="AA3084" i="1" s="1"/>
  <c r="AH3084" i="1" s="1"/>
  <c r="C3085" i="1"/>
  <c r="T3060" i="1"/>
  <c r="AF3060" i="1" s="1"/>
  <c r="S3061" i="1"/>
  <c r="AB3089" i="1"/>
  <c r="J3062" i="1" l="1"/>
  <c r="P3064" i="1"/>
  <c r="M3064" i="1"/>
  <c r="N3064" i="1" s="1"/>
  <c r="Q3064" i="1"/>
  <c r="L3065" i="1"/>
  <c r="AC3063" i="1"/>
  <c r="AE3063" i="1" s="1"/>
  <c r="G3063" i="1"/>
  <c r="F3063" i="1" s="1"/>
  <c r="O3063" i="1" s="1"/>
  <c r="R3063" i="1" s="1"/>
  <c r="Z3085" i="1"/>
  <c r="AA3085" i="1" s="1"/>
  <c r="AH3085" i="1" s="1"/>
  <c r="AJ3086" i="1"/>
  <c r="I3086" i="1"/>
  <c r="H3086" i="1" s="1"/>
  <c r="Y3085" i="1"/>
  <c r="C3086" i="1"/>
  <c r="AB3090" i="1"/>
  <c r="T3061" i="1"/>
  <c r="AF3061" i="1" s="1"/>
  <c r="S3062" i="1"/>
  <c r="X3086" i="1"/>
  <c r="K3086" i="1"/>
  <c r="A3087" i="1"/>
  <c r="M3065" i="1" l="1"/>
  <c r="N3065" i="1" s="1"/>
  <c r="P3065" i="1"/>
  <c r="Q3065" i="1"/>
  <c r="L3066" i="1"/>
  <c r="AC3064" i="1"/>
  <c r="AE3064" i="1" s="1"/>
  <c r="G3064" i="1"/>
  <c r="F3064" i="1" s="1"/>
  <c r="O3064" i="1" s="1"/>
  <c r="R3064" i="1" s="1"/>
  <c r="J3063" i="1"/>
  <c r="Y3086" i="1"/>
  <c r="I3087" i="1"/>
  <c r="H3087" i="1" s="1"/>
  <c r="Z3086" i="1"/>
  <c r="AA3086" i="1" s="1"/>
  <c r="AH3086" i="1" s="1"/>
  <c r="C3087" i="1"/>
  <c r="AJ3087" i="1"/>
  <c r="T3062" i="1"/>
  <c r="AF3062" i="1" s="1"/>
  <c r="S3063" i="1"/>
  <c r="AB3091" i="1"/>
  <c r="K3087" i="1"/>
  <c r="X3087" i="1"/>
  <c r="A3088" i="1"/>
  <c r="M3066" i="1" l="1"/>
  <c r="N3066" i="1" s="1"/>
  <c r="P3066" i="1"/>
  <c r="L3067" i="1"/>
  <c r="Q3066" i="1"/>
  <c r="J3064" i="1"/>
  <c r="AC3065" i="1"/>
  <c r="AE3065" i="1" s="1"/>
  <c r="G3065" i="1"/>
  <c r="F3065" i="1" s="1"/>
  <c r="J3065" i="1" s="1"/>
  <c r="Z3087" i="1"/>
  <c r="AA3087" i="1" s="1"/>
  <c r="AH3087" i="1" s="1"/>
  <c r="I3088" i="1"/>
  <c r="H3088" i="1" s="1"/>
  <c r="Y3087" i="1"/>
  <c r="C3088" i="1"/>
  <c r="AJ3088" i="1"/>
  <c r="X3088" i="1"/>
  <c r="K3088" i="1"/>
  <c r="A3089" i="1"/>
  <c r="T3063" i="1"/>
  <c r="AF3063" i="1" s="1"/>
  <c r="S3064" i="1"/>
  <c r="AB3092" i="1"/>
  <c r="M3067" i="1" l="1"/>
  <c r="N3067" i="1" s="1"/>
  <c r="Q3067" i="1"/>
  <c r="P3067" i="1"/>
  <c r="L3068" i="1"/>
  <c r="O3065" i="1"/>
  <c r="R3065" i="1" s="1"/>
  <c r="G3066" i="1"/>
  <c r="F3066" i="1" s="1"/>
  <c r="O3066" i="1" s="1"/>
  <c r="R3066" i="1" s="1"/>
  <c r="AC3066" i="1"/>
  <c r="AE3066" i="1" s="1"/>
  <c r="AB3093" i="1"/>
  <c r="T3064" i="1"/>
  <c r="AF3064" i="1" s="1"/>
  <c r="S3065" i="1"/>
  <c r="Y3088" i="1"/>
  <c r="C3089" i="1"/>
  <c r="AJ3089" i="1"/>
  <c r="Z3088" i="1"/>
  <c r="AA3088" i="1" s="1"/>
  <c r="AH3088" i="1" s="1"/>
  <c r="I3089" i="1"/>
  <c r="H3089" i="1" s="1"/>
  <c r="X3089" i="1"/>
  <c r="K3089" i="1"/>
  <c r="A3090" i="1"/>
  <c r="L3069" i="1" l="1"/>
  <c r="P3068" i="1"/>
  <c r="M3068" i="1"/>
  <c r="N3068" i="1" s="1"/>
  <c r="Q3068" i="1"/>
  <c r="J3066" i="1"/>
  <c r="AC3067" i="1"/>
  <c r="AE3067" i="1" s="1"/>
  <c r="G3067" i="1"/>
  <c r="F3067" i="1" s="1"/>
  <c r="J3067" i="1" s="1"/>
  <c r="Z3089" i="1"/>
  <c r="AA3089" i="1" s="1"/>
  <c r="AH3089" i="1" s="1"/>
  <c r="C3090" i="1"/>
  <c r="Y3089" i="1"/>
  <c r="AJ3090" i="1"/>
  <c r="I3090" i="1"/>
  <c r="H3090" i="1" s="1"/>
  <c r="K3090" i="1"/>
  <c r="A3091" i="1"/>
  <c r="X3090" i="1"/>
  <c r="T3065" i="1"/>
  <c r="AF3065" i="1" s="1"/>
  <c r="S3066" i="1"/>
  <c r="AB3094" i="1"/>
  <c r="O3067" i="1" l="1"/>
  <c r="R3067" i="1" s="1"/>
  <c r="AC3068" i="1"/>
  <c r="AE3068" i="1" s="1"/>
  <c r="G3068" i="1"/>
  <c r="F3068" i="1" s="1"/>
  <c r="J3068" i="1" s="1"/>
  <c r="P3069" i="1"/>
  <c r="Q3069" i="1"/>
  <c r="M3069" i="1"/>
  <c r="N3069" i="1" s="1"/>
  <c r="L3070" i="1"/>
  <c r="T3066" i="1"/>
  <c r="AF3066" i="1" s="1"/>
  <c r="S3067" i="1"/>
  <c r="X3091" i="1"/>
  <c r="A3092" i="1"/>
  <c r="K3091" i="1"/>
  <c r="AB3095" i="1"/>
  <c r="Y3090" i="1"/>
  <c r="AJ3091" i="1"/>
  <c r="I3091" i="1"/>
  <c r="H3091" i="1" s="1"/>
  <c r="Z3090" i="1"/>
  <c r="AA3090" i="1" s="1"/>
  <c r="AH3090" i="1" s="1"/>
  <c r="C3091" i="1"/>
  <c r="M3070" i="1" l="1"/>
  <c r="N3070" i="1" s="1"/>
  <c r="Q3070" i="1"/>
  <c r="P3070" i="1"/>
  <c r="L3071" i="1"/>
  <c r="AC3069" i="1"/>
  <c r="AE3069" i="1" s="1"/>
  <c r="G3069" i="1"/>
  <c r="F3069" i="1" s="1"/>
  <c r="O3069" i="1" s="1"/>
  <c r="R3069" i="1" s="1"/>
  <c r="O3068" i="1"/>
  <c r="R3068" i="1" s="1"/>
  <c r="T3067" i="1"/>
  <c r="AF3067" i="1" s="1"/>
  <c r="S3068" i="1"/>
  <c r="Z3091" i="1"/>
  <c r="AA3091" i="1" s="1"/>
  <c r="AH3091" i="1" s="1"/>
  <c r="C3092" i="1"/>
  <c r="Y3091" i="1"/>
  <c r="AJ3092" i="1"/>
  <c r="I3092" i="1"/>
  <c r="H3092" i="1" s="1"/>
  <c r="AB3096" i="1"/>
  <c r="X3092" i="1"/>
  <c r="K3092" i="1"/>
  <c r="A3093" i="1"/>
  <c r="M3071" i="1" l="1"/>
  <c r="N3071" i="1" s="1"/>
  <c r="P3071" i="1"/>
  <c r="Q3071" i="1"/>
  <c r="L3072" i="1"/>
  <c r="J3069" i="1"/>
  <c r="AC3070" i="1"/>
  <c r="AE3070" i="1" s="1"/>
  <c r="G3070" i="1"/>
  <c r="F3070" i="1" s="1"/>
  <c r="O3070" i="1" s="1"/>
  <c r="R3070" i="1" s="1"/>
  <c r="AB3097" i="1"/>
  <c r="T3068" i="1"/>
  <c r="AF3068" i="1" s="1"/>
  <c r="S3069" i="1"/>
  <c r="Y3092" i="1"/>
  <c r="I3093" i="1"/>
  <c r="H3093" i="1" s="1"/>
  <c r="Z3092" i="1"/>
  <c r="AA3092" i="1" s="1"/>
  <c r="AH3092" i="1" s="1"/>
  <c r="C3093" i="1"/>
  <c r="AJ3093" i="1"/>
  <c r="X3093" i="1"/>
  <c r="K3093" i="1"/>
  <c r="A3094" i="1"/>
  <c r="L3073" i="1" l="1"/>
  <c r="P3072" i="1"/>
  <c r="Q3072" i="1"/>
  <c r="M3072" i="1"/>
  <c r="N3072" i="1" s="1"/>
  <c r="J3070" i="1"/>
  <c r="AC3071" i="1"/>
  <c r="AE3071" i="1" s="1"/>
  <c r="G3071" i="1"/>
  <c r="F3071" i="1" s="1"/>
  <c r="O3071" i="1" s="1"/>
  <c r="R3071" i="1" s="1"/>
  <c r="Z3093" i="1"/>
  <c r="AA3093" i="1" s="1"/>
  <c r="AH3093" i="1" s="1"/>
  <c r="C3094" i="1"/>
  <c r="AJ3094" i="1"/>
  <c r="Y3093" i="1"/>
  <c r="I3094" i="1"/>
  <c r="H3094" i="1" s="1"/>
  <c r="X3094" i="1"/>
  <c r="K3094" i="1"/>
  <c r="A3095" i="1"/>
  <c r="T3069" i="1"/>
  <c r="AF3069" i="1" s="1"/>
  <c r="S3070" i="1"/>
  <c r="AB3098" i="1"/>
  <c r="J3071" i="1" l="1"/>
  <c r="G3072" i="1"/>
  <c r="F3072" i="1" s="1"/>
  <c r="J3072" i="1" s="1"/>
  <c r="AC3072" i="1"/>
  <c r="AE3072" i="1" s="1"/>
  <c r="P3073" i="1"/>
  <c r="L3074" i="1"/>
  <c r="Q3073" i="1"/>
  <c r="M3073" i="1"/>
  <c r="N3073" i="1" s="1"/>
  <c r="T3070" i="1"/>
  <c r="AF3070" i="1" s="1"/>
  <c r="S3071" i="1"/>
  <c r="Y3094" i="1"/>
  <c r="C3095" i="1"/>
  <c r="AJ3095" i="1"/>
  <c r="Z3094" i="1"/>
  <c r="AA3094" i="1" s="1"/>
  <c r="AH3094" i="1" s="1"/>
  <c r="I3095" i="1"/>
  <c r="H3095" i="1" s="1"/>
  <c r="AB3099" i="1"/>
  <c r="X3095" i="1"/>
  <c r="K3095" i="1"/>
  <c r="A3096" i="1"/>
  <c r="O3072" i="1" l="1"/>
  <c r="R3072" i="1" s="1"/>
  <c r="AC3073" i="1"/>
  <c r="AE3073" i="1" s="1"/>
  <c r="G3073" i="1"/>
  <c r="F3073" i="1" s="1"/>
  <c r="J3073" i="1" s="1"/>
  <c r="L3075" i="1"/>
  <c r="M3074" i="1"/>
  <c r="N3074" i="1" s="1"/>
  <c r="Q3074" i="1"/>
  <c r="P3074" i="1"/>
  <c r="T3071" i="1"/>
  <c r="AF3071" i="1" s="1"/>
  <c r="S3072" i="1"/>
  <c r="X3096" i="1"/>
  <c r="K3096" i="1"/>
  <c r="A3097" i="1"/>
  <c r="AB3100" i="1"/>
  <c r="Z3095" i="1"/>
  <c r="AA3095" i="1" s="1"/>
  <c r="AH3095" i="1" s="1"/>
  <c r="AJ3096" i="1"/>
  <c r="I3096" i="1"/>
  <c r="H3096" i="1" s="1"/>
  <c r="Y3095" i="1"/>
  <c r="C3096" i="1"/>
  <c r="O3073" i="1" l="1"/>
  <c r="R3073" i="1" s="1"/>
  <c r="G3074" i="1"/>
  <c r="F3074" i="1" s="1"/>
  <c r="J3074" i="1" s="1"/>
  <c r="AC3074" i="1"/>
  <c r="AE3074" i="1" s="1"/>
  <c r="M3075" i="1"/>
  <c r="N3075" i="1" s="1"/>
  <c r="P3075" i="1"/>
  <c r="Q3075" i="1"/>
  <c r="L3076" i="1"/>
  <c r="X3097" i="1"/>
  <c r="K3097" i="1"/>
  <c r="A3098" i="1"/>
  <c r="T3072" i="1"/>
  <c r="AF3072" i="1" s="1"/>
  <c r="S3073" i="1"/>
  <c r="AB3101" i="1"/>
  <c r="Y3096" i="1"/>
  <c r="C3097" i="1"/>
  <c r="Z3096" i="1"/>
  <c r="AA3096" i="1" s="1"/>
  <c r="AH3096" i="1" s="1"/>
  <c r="AJ3097" i="1"/>
  <c r="I3097" i="1"/>
  <c r="H3097" i="1" s="1"/>
  <c r="O3074" i="1" l="1"/>
  <c r="R3074" i="1" s="1"/>
  <c r="M3076" i="1"/>
  <c r="N3076" i="1" s="1"/>
  <c r="L3077" i="1"/>
  <c r="G3075" i="1"/>
  <c r="F3075" i="1" s="1"/>
  <c r="O3075" i="1" s="1"/>
  <c r="R3075" i="1" s="1"/>
  <c r="AC3075" i="1"/>
  <c r="AE3075" i="1" s="1"/>
  <c r="AB3102" i="1"/>
  <c r="X3098" i="1"/>
  <c r="A3099" i="1"/>
  <c r="K3098" i="1"/>
  <c r="T3073" i="1"/>
  <c r="AF3073" i="1" s="1"/>
  <c r="S3074" i="1"/>
  <c r="Z3097" i="1"/>
  <c r="AA3097" i="1" s="1"/>
  <c r="AH3097" i="1" s="1"/>
  <c r="C3098" i="1"/>
  <c r="AJ3098" i="1"/>
  <c r="Y3097" i="1"/>
  <c r="I3098" i="1"/>
  <c r="H3098" i="1" s="1"/>
  <c r="J3075" i="1" l="1"/>
  <c r="P3076" i="1"/>
  <c r="Q3076" i="1" s="1"/>
  <c r="Q3077" i="1" s="1"/>
  <c r="M3077" i="1"/>
  <c r="N3077" i="1" s="1"/>
  <c r="L3078" i="1"/>
  <c r="G3076" i="1"/>
  <c r="F3076" i="1" s="1"/>
  <c r="J3076" i="1" s="1"/>
  <c r="AC3076" i="1"/>
  <c r="AE3076" i="1" s="1"/>
  <c r="A3100" i="1"/>
  <c r="X3099" i="1"/>
  <c r="K3099" i="1"/>
  <c r="Y3098" i="1"/>
  <c r="C3099" i="1"/>
  <c r="AJ3099" i="1"/>
  <c r="I3099" i="1"/>
  <c r="H3099" i="1" s="1"/>
  <c r="Z3098" i="1"/>
  <c r="AA3098" i="1" s="1"/>
  <c r="AH3098" i="1" s="1"/>
  <c r="AB3103" i="1"/>
  <c r="T3074" i="1"/>
  <c r="AF3074" i="1" s="1"/>
  <c r="S3075" i="1"/>
  <c r="Q3078" i="1" l="1"/>
  <c r="P3077" i="1"/>
  <c r="P3078" i="1" s="1"/>
  <c r="O3076" i="1"/>
  <c r="R3076" i="1" s="1"/>
  <c r="M3078" i="1"/>
  <c r="N3078" i="1" s="1"/>
  <c r="L3079" i="1"/>
  <c r="AC3077" i="1"/>
  <c r="AE3077" i="1" s="1"/>
  <c r="G3077" i="1"/>
  <c r="F3077" i="1" s="1"/>
  <c r="J3077" i="1" s="1"/>
  <c r="I3100" i="1"/>
  <c r="H3100" i="1" s="1"/>
  <c r="Z3099" i="1"/>
  <c r="AA3099" i="1" s="1"/>
  <c r="AH3099" i="1" s="1"/>
  <c r="C3100" i="1"/>
  <c r="AJ3100" i="1"/>
  <c r="Y3099" i="1"/>
  <c r="AB3104" i="1"/>
  <c r="X3100" i="1"/>
  <c r="K3100" i="1"/>
  <c r="A3101" i="1"/>
  <c r="T3075" i="1"/>
  <c r="S3076" i="1"/>
  <c r="M3079" i="1" l="1"/>
  <c r="N3079" i="1" s="1"/>
  <c r="L3080" i="1"/>
  <c r="AC3078" i="1"/>
  <c r="AE3078" i="1" s="1"/>
  <c r="G3078" i="1"/>
  <c r="F3078" i="1" s="1"/>
  <c r="O3078" i="1" s="1"/>
  <c r="R3078" i="1" s="1"/>
  <c r="Q3079" i="1"/>
  <c r="O3077" i="1"/>
  <c r="R3077" i="1" s="1"/>
  <c r="P3079" i="1"/>
  <c r="T3076" i="1"/>
  <c r="AF3076" i="1" s="1"/>
  <c r="S3077" i="1"/>
  <c r="AB3105" i="1"/>
  <c r="AF3075" i="1"/>
  <c r="AA3075" i="1"/>
  <c r="Y3100" i="1"/>
  <c r="C3101" i="1"/>
  <c r="AJ3101" i="1"/>
  <c r="Z3100" i="1"/>
  <c r="AA3100" i="1" s="1"/>
  <c r="AH3100" i="1" s="1"/>
  <c r="I3101" i="1"/>
  <c r="H3101" i="1" s="1"/>
  <c r="X3101" i="1"/>
  <c r="A3102" i="1"/>
  <c r="K3101" i="1"/>
  <c r="J3078" i="1" l="1"/>
  <c r="L3081" i="1"/>
  <c r="M3080" i="1"/>
  <c r="N3080" i="1" s="1"/>
  <c r="P3080" i="1"/>
  <c r="Q3080" i="1"/>
  <c r="G3079" i="1"/>
  <c r="F3079" i="1" s="1"/>
  <c r="O3079" i="1" s="1"/>
  <c r="R3079" i="1" s="1"/>
  <c r="AC3079" i="1"/>
  <c r="AE3079" i="1" s="1"/>
  <c r="AH3075" i="1"/>
  <c r="AB3106" i="1"/>
  <c r="T3077" i="1"/>
  <c r="AF3077" i="1" s="1"/>
  <c r="S3078" i="1"/>
  <c r="X3102" i="1"/>
  <c r="K3102" i="1"/>
  <c r="A3103" i="1"/>
  <c r="Z3101" i="1"/>
  <c r="AA3101" i="1" s="1"/>
  <c r="AH3101" i="1" s="1"/>
  <c r="C3102" i="1"/>
  <c r="AJ3102" i="1"/>
  <c r="Y3101" i="1"/>
  <c r="I3102" i="1"/>
  <c r="H3102" i="1" s="1"/>
  <c r="J3079" i="1" l="1"/>
  <c r="AC3080" i="1"/>
  <c r="AE3080" i="1" s="1"/>
  <c r="G3080" i="1"/>
  <c r="F3080" i="1" s="1"/>
  <c r="O3080" i="1" s="1"/>
  <c r="R3080" i="1" s="1"/>
  <c r="Q3081" i="1"/>
  <c r="L3082" i="1"/>
  <c r="M3081" i="1"/>
  <c r="N3081" i="1" s="1"/>
  <c r="P3081" i="1"/>
  <c r="Y3102" i="1"/>
  <c r="C3103" i="1"/>
  <c r="AJ3103" i="1"/>
  <c r="I3103" i="1"/>
  <c r="H3103" i="1" s="1"/>
  <c r="Z3102" i="1"/>
  <c r="AA3102" i="1" s="1"/>
  <c r="AH3102" i="1" s="1"/>
  <c r="T3078" i="1"/>
  <c r="AF3078" i="1" s="1"/>
  <c r="S3079" i="1"/>
  <c r="X3103" i="1"/>
  <c r="K3103" i="1"/>
  <c r="A3104" i="1"/>
  <c r="AB3107" i="1"/>
  <c r="J3080" i="1" l="1"/>
  <c r="AC3081" i="1"/>
  <c r="AE3081" i="1" s="1"/>
  <c r="G3081" i="1"/>
  <c r="F3081" i="1" s="1"/>
  <c r="O3081" i="1" s="1"/>
  <c r="R3081" i="1" s="1"/>
  <c r="M3082" i="1"/>
  <c r="N3082" i="1" s="1"/>
  <c r="P3082" i="1"/>
  <c r="Q3082" i="1"/>
  <c r="L3083" i="1"/>
  <c r="Z3103" i="1"/>
  <c r="I3104" i="1"/>
  <c r="H3104" i="1" s="1"/>
  <c r="Y3103" i="1"/>
  <c r="C3104" i="1"/>
  <c r="AJ3104" i="1"/>
  <c r="AB3108" i="1"/>
  <c r="T3079" i="1"/>
  <c r="AF3079" i="1" s="1"/>
  <c r="S3080" i="1"/>
  <c r="A3105" i="1"/>
  <c r="X3104" i="1"/>
  <c r="K3104" i="1"/>
  <c r="Q3083" i="1" l="1"/>
  <c r="L3084" i="1"/>
  <c r="M3083" i="1"/>
  <c r="N3083" i="1" s="1"/>
  <c r="P3083" i="1"/>
  <c r="AC3082" i="1"/>
  <c r="AE3082" i="1" s="1"/>
  <c r="G3082" i="1"/>
  <c r="F3082" i="1" s="1"/>
  <c r="J3082" i="1" s="1"/>
  <c r="J3081" i="1"/>
  <c r="T3080" i="1"/>
  <c r="AF3080" i="1" s="1"/>
  <c r="S3081" i="1"/>
  <c r="AJ3105" i="1"/>
  <c r="Z3104" i="1"/>
  <c r="AA3104" i="1" s="1"/>
  <c r="AH3104" i="1" s="1"/>
  <c r="I3105" i="1"/>
  <c r="H3105" i="1" s="1"/>
  <c r="C3105" i="1"/>
  <c r="Y3104" i="1"/>
  <c r="K3105" i="1"/>
  <c r="X3105" i="1"/>
  <c r="A3106" i="1"/>
  <c r="AB3109" i="1"/>
  <c r="O3082" i="1" l="1"/>
  <c r="R3082" i="1" s="1"/>
  <c r="G3083" i="1"/>
  <c r="F3083" i="1" s="1"/>
  <c r="J3083" i="1" s="1"/>
  <c r="AC3083" i="1"/>
  <c r="AE3083" i="1" s="1"/>
  <c r="M3084" i="1"/>
  <c r="N3084" i="1" s="1"/>
  <c r="L3085" i="1"/>
  <c r="P3084" i="1"/>
  <c r="Q3084" i="1"/>
  <c r="T3081" i="1"/>
  <c r="AF3081" i="1" s="1"/>
  <c r="S3082" i="1"/>
  <c r="AB3110" i="1"/>
  <c r="Y3105" i="1"/>
  <c r="C3106" i="1"/>
  <c r="AJ3106" i="1"/>
  <c r="I3106" i="1"/>
  <c r="H3106" i="1" s="1"/>
  <c r="Z3105" i="1"/>
  <c r="AA3105" i="1" s="1"/>
  <c r="AH3105" i="1" s="1"/>
  <c r="K3106" i="1"/>
  <c r="X3106" i="1"/>
  <c r="A3107" i="1"/>
  <c r="O3083" i="1" l="1"/>
  <c r="R3083" i="1" s="1"/>
  <c r="Q3085" i="1"/>
  <c r="L3086" i="1"/>
  <c r="M3085" i="1"/>
  <c r="N3085" i="1" s="1"/>
  <c r="P3085" i="1"/>
  <c r="AC3084" i="1"/>
  <c r="AE3084" i="1" s="1"/>
  <c r="G3084" i="1"/>
  <c r="F3084" i="1" s="1"/>
  <c r="J3084" i="1" s="1"/>
  <c r="AB3111" i="1"/>
  <c r="X3107" i="1"/>
  <c r="K3107" i="1"/>
  <c r="A3108" i="1"/>
  <c r="I3107" i="1"/>
  <c r="H3107" i="1" s="1"/>
  <c r="Z3106" i="1"/>
  <c r="AA3106" i="1" s="1"/>
  <c r="AH3106" i="1" s="1"/>
  <c r="C3107" i="1"/>
  <c r="Y3106" i="1"/>
  <c r="AJ3107" i="1"/>
  <c r="T3082" i="1"/>
  <c r="AF3082" i="1" s="1"/>
  <c r="S3083" i="1"/>
  <c r="G3085" i="1" l="1"/>
  <c r="F3085" i="1" s="1"/>
  <c r="O3085" i="1" s="1"/>
  <c r="R3085" i="1" s="1"/>
  <c r="AC3085" i="1"/>
  <c r="AE3085" i="1" s="1"/>
  <c r="M3086" i="1"/>
  <c r="N3086" i="1" s="1"/>
  <c r="P3086" i="1"/>
  <c r="Q3086" i="1"/>
  <c r="L3087" i="1"/>
  <c r="O3084" i="1"/>
  <c r="R3084" i="1" s="1"/>
  <c r="Y3107" i="1"/>
  <c r="C3108" i="1"/>
  <c r="AJ3108" i="1"/>
  <c r="Z3107" i="1"/>
  <c r="AA3107" i="1" s="1"/>
  <c r="AH3107" i="1" s="1"/>
  <c r="I3108" i="1"/>
  <c r="H3108" i="1" s="1"/>
  <c r="AB3112" i="1"/>
  <c r="T3083" i="1"/>
  <c r="AF3083" i="1" s="1"/>
  <c r="S3084" i="1"/>
  <c r="A3109" i="1"/>
  <c r="X3108" i="1"/>
  <c r="K3108" i="1"/>
  <c r="J3085" i="1" l="1"/>
  <c r="M3087" i="1"/>
  <c r="N3087" i="1" s="1"/>
  <c r="P3087" i="1"/>
  <c r="Q3087" i="1"/>
  <c r="L3088" i="1"/>
  <c r="AC3086" i="1"/>
  <c r="AE3086" i="1" s="1"/>
  <c r="G3086" i="1"/>
  <c r="F3086" i="1" s="1"/>
  <c r="O3086" i="1" s="1"/>
  <c r="R3086" i="1" s="1"/>
  <c r="AJ3109" i="1"/>
  <c r="Z3108" i="1"/>
  <c r="AA3108" i="1" s="1"/>
  <c r="AH3108" i="1" s="1"/>
  <c r="I3109" i="1"/>
  <c r="H3109" i="1" s="1"/>
  <c r="Y3108" i="1"/>
  <c r="C3109" i="1"/>
  <c r="AB3113" i="1"/>
  <c r="X3109" i="1"/>
  <c r="K3109" i="1"/>
  <c r="A3110" i="1"/>
  <c r="T3084" i="1"/>
  <c r="AF3084" i="1" s="1"/>
  <c r="S3085" i="1"/>
  <c r="J3086" i="1" l="1"/>
  <c r="M3088" i="1"/>
  <c r="N3088" i="1" s="1"/>
  <c r="P3088" i="1"/>
  <c r="Q3088" i="1"/>
  <c r="L3089" i="1"/>
  <c r="AC3087" i="1"/>
  <c r="AE3087" i="1" s="1"/>
  <c r="G3087" i="1"/>
  <c r="F3087" i="1" s="1"/>
  <c r="O3087" i="1" s="1"/>
  <c r="R3087" i="1" s="1"/>
  <c r="T3085" i="1"/>
  <c r="AF3085" i="1" s="1"/>
  <c r="S3086" i="1"/>
  <c r="X3110" i="1"/>
  <c r="K3110" i="1"/>
  <c r="A3111" i="1"/>
  <c r="AB3114" i="1"/>
  <c r="I3110" i="1"/>
  <c r="H3110" i="1" s="1"/>
  <c r="Y3109" i="1"/>
  <c r="C3110" i="1"/>
  <c r="AJ3110" i="1"/>
  <c r="Z3109" i="1"/>
  <c r="AA3109" i="1" s="1"/>
  <c r="AH3109" i="1" s="1"/>
  <c r="J3087" i="1" l="1"/>
  <c r="M3089" i="1"/>
  <c r="N3089" i="1" s="1"/>
  <c r="P3089" i="1"/>
  <c r="Q3089" i="1"/>
  <c r="L3090" i="1"/>
  <c r="G3088" i="1"/>
  <c r="F3088" i="1" s="1"/>
  <c r="J3088" i="1" s="1"/>
  <c r="AC3088" i="1"/>
  <c r="AE3088" i="1" s="1"/>
  <c r="C3111" i="1"/>
  <c r="Z3110" i="1"/>
  <c r="AA3110" i="1" s="1"/>
  <c r="AH3110" i="1" s="1"/>
  <c r="AJ3111" i="1"/>
  <c r="I3111" i="1"/>
  <c r="H3111" i="1" s="1"/>
  <c r="Y3110" i="1"/>
  <c r="A3112" i="1"/>
  <c r="X3111" i="1"/>
  <c r="K3111" i="1"/>
  <c r="T3086" i="1"/>
  <c r="AF3086" i="1" s="1"/>
  <c r="S3087" i="1"/>
  <c r="AB3115" i="1"/>
  <c r="O3088" i="1" l="1"/>
  <c r="R3088" i="1" s="1"/>
  <c r="P3090" i="1"/>
  <c r="M3090" i="1"/>
  <c r="N3090" i="1" s="1"/>
  <c r="Q3090" i="1"/>
  <c r="L3091" i="1"/>
  <c r="AC3089" i="1"/>
  <c r="AE3089" i="1" s="1"/>
  <c r="G3089" i="1"/>
  <c r="F3089" i="1" s="1"/>
  <c r="O3089" i="1" s="1"/>
  <c r="R3089" i="1" s="1"/>
  <c r="A3113" i="1"/>
  <c r="X3112" i="1"/>
  <c r="K3112" i="1"/>
  <c r="C3112" i="1"/>
  <c r="Y3111" i="1"/>
  <c r="AJ3112" i="1"/>
  <c r="I3112" i="1"/>
  <c r="H3112" i="1" s="1"/>
  <c r="Z3111" i="1"/>
  <c r="AA3111" i="1" s="1"/>
  <c r="AH3111" i="1" s="1"/>
  <c r="T3087" i="1"/>
  <c r="AF3087" i="1" s="1"/>
  <c r="S3088" i="1"/>
  <c r="AB3116" i="1"/>
  <c r="M3091" i="1" l="1"/>
  <c r="N3091" i="1" s="1"/>
  <c r="P3091" i="1"/>
  <c r="Q3091" i="1"/>
  <c r="L3092" i="1"/>
  <c r="AC3090" i="1"/>
  <c r="AE3090" i="1" s="1"/>
  <c r="G3090" i="1"/>
  <c r="F3090" i="1" s="1"/>
  <c r="O3090" i="1" s="1"/>
  <c r="R3090" i="1" s="1"/>
  <c r="J3089" i="1"/>
  <c r="T3088" i="1"/>
  <c r="AF3088" i="1" s="1"/>
  <c r="S3089" i="1"/>
  <c r="AB3117" i="1"/>
  <c r="X3113" i="1"/>
  <c r="K3113" i="1"/>
  <c r="A3114" i="1"/>
  <c r="C3113" i="1"/>
  <c r="Z3112" i="1"/>
  <c r="AA3112" i="1" s="1"/>
  <c r="AH3112" i="1" s="1"/>
  <c r="AJ3113" i="1"/>
  <c r="I3113" i="1"/>
  <c r="H3113" i="1" s="1"/>
  <c r="Y3112" i="1"/>
  <c r="M3092" i="1" l="1"/>
  <c r="N3092" i="1" s="1"/>
  <c r="P3092" i="1"/>
  <c r="L3093" i="1"/>
  <c r="Q3092" i="1"/>
  <c r="J3090" i="1"/>
  <c r="AC3091" i="1"/>
  <c r="AE3091" i="1" s="1"/>
  <c r="G3091" i="1"/>
  <c r="F3091" i="1" s="1"/>
  <c r="O3091" i="1" s="1"/>
  <c r="R3091" i="1" s="1"/>
  <c r="X3114" i="1"/>
  <c r="K3114" i="1"/>
  <c r="A3115" i="1"/>
  <c r="C3114" i="1"/>
  <c r="Y3113" i="1"/>
  <c r="AJ3114" i="1"/>
  <c r="I3114" i="1"/>
  <c r="H3114" i="1" s="1"/>
  <c r="Z3113" i="1"/>
  <c r="AA3113" i="1" s="1"/>
  <c r="AH3113" i="1" s="1"/>
  <c r="T3089" i="1"/>
  <c r="AF3089" i="1" s="1"/>
  <c r="S3090" i="1"/>
  <c r="AB3118" i="1"/>
  <c r="L3094" i="1" l="1"/>
  <c r="M3093" i="1"/>
  <c r="N3093" i="1" s="1"/>
  <c r="P3093" i="1"/>
  <c r="Q3093" i="1"/>
  <c r="J3091" i="1"/>
  <c r="G3092" i="1"/>
  <c r="F3092" i="1" s="1"/>
  <c r="O3092" i="1" s="1"/>
  <c r="R3092" i="1" s="1"/>
  <c r="AC3092" i="1"/>
  <c r="AE3092" i="1" s="1"/>
  <c r="C3115" i="1"/>
  <c r="Z3114" i="1"/>
  <c r="AA3114" i="1" s="1"/>
  <c r="AH3114" i="1" s="1"/>
  <c r="AJ3115" i="1"/>
  <c r="I3115" i="1"/>
  <c r="H3115" i="1" s="1"/>
  <c r="Y3114" i="1"/>
  <c r="AB3119" i="1"/>
  <c r="T3090" i="1"/>
  <c r="AF3090" i="1" s="1"/>
  <c r="S3091" i="1"/>
  <c r="K3115" i="1"/>
  <c r="X3115" i="1"/>
  <c r="A3116" i="1"/>
  <c r="G3093" i="1" l="1"/>
  <c r="F3093" i="1" s="1"/>
  <c r="J3093" i="1" s="1"/>
  <c r="AC3093" i="1"/>
  <c r="AE3093" i="1" s="1"/>
  <c r="J3092" i="1"/>
  <c r="P3094" i="1"/>
  <c r="Q3094" i="1"/>
  <c r="L3095" i="1"/>
  <c r="M3094" i="1"/>
  <c r="N3094" i="1" s="1"/>
  <c r="X3116" i="1"/>
  <c r="K3116" i="1"/>
  <c r="A3117" i="1"/>
  <c r="T3091" i="1"/>
  <c r="AF3091" i="1" s="1"/>
  <c r="S3092" i="1"/>
  <c r="I3116" i="1"/>
  <c r="H3116" i="1" s="1"/>
  <c r="Y3115" i="1"/>
  <c r="C3116" i="1"/>
  <c r="Z3115" i="1"/>
  <c r="AA3115" i="1" s="1"/>
  <c r="AH3115" i="1" s="1"/>
  <c r="AJ3116" i="1"/>
  <c r="AB3120" i="1"/>
  <c r="O3093" i="1" l="1"/>
  <c r="R3093" i="1" s="1"/>
  <c r="L3096" i="1"/>
  <c r="M3095" i="1"/>
  <c r="N3095" i="1" s="1"/>
  <c r="P3095" i="1"/>
  <c r="Q3095" i="1"/>
  <c r="AC3094" i="1"/>
  <c r="AE3094" i="1" s="1"/>
  <c r="G3094" i="1"/>
  <c r="F3094" i="1" s="1"/>
  <c r="O3094" i="1" s="1"/>
  <c r="R3094" i="1" s="1"/>
  <c r="X3117" i="1"/>
  <c r="K3117" i="1"/>
  <c r="A3118" i="1"/>
  <c r="T3092" i="1"/>
  <c r="AF3092" i="1" s="1"/>
  <c r="S3093" i="1"/>
  <c r="AB3121" i="1"/>
  <c r="AJ3117" i="1"/>
  <c r="Z3116" i="1"/>
  <c r="AA3116" i="1" s="1"/>
  <c r="AH3116" i="1" s="1"/>
  <c r="I3117" i="1"/>
  <c r="H3117" i="1" s="1"/>
  <c r="Y3116" i="1"/>
  <c r="C3117" i="1"/>
  <c r="J3094" i="1" l="1"/>
  <c r="G3095" i="1"/>
  <c r="F3095" i="1" s="1"/>
  <c r="O3095" i="1" s="1"/>
  <c r="R3095" i="1" s="1"/>
  <c r="AC3095" i="1"/>
  <c r="AE3095" i="1" s="1"/>
  <c r="M3096" i="1"/>
  <c r="N3096" i="1" s="1"/>
  <c r="P3096" i="1"/>
  <c r="Q3096" i="1"/>
  <c r="L3097" i="1"/>
  <c r="T3093" i="1"/>
  <c r="AF3093" i="1" s="1"/>
  <c r="S3094" i="1"/>
  <c r="AB3122" i="1"/>
  <c r="I3118" i="1"/>
  <c r="H3118" i="1" s="1"/>
  <c r="Y3117" i="1"/>
  <c r="C3118" i="1"/>
  <c r="Z3117" i="1"/>
  <c r="AA3117" i="1" s="1"/>
  <c r="AH3117" i="1" s="1"/>
  <c r="AJ3118" i="1"/>
  <c r="X3118" i="1"/>
  <c r="A3119" i="1"/>
  <c r="K3118" i="1"/>
  <c r="J3095" i="1" l="1"/>
  <c r="AC3096" i="1"/>
  <c r="AE3096" i="1" s="1"/>
  <c r="G3096" i="1"/>
  <c r="F3096" i="1" s="1"/>
  <c r="O3096" i="1" s="1"/>
  <c r="R3096" i="1" s="1"/>
  <c r="M3097" i="1"/>
  <c r="N3097" i="1" s="1"/>
  <c r="P3097" i="1"/>
  <c r="L3098" i="1"/>
  <c r="Q3097" i="1"/>
  <c r="I3119" i="1"/>
  <c r="H3119" i="1" s="1"/>
  <c r="Z3118" i="1"/>
  <c r="AA3118" i="1" s="1"/>
  <c r="AH3118" i="1" s="1"/>
  <c r="C3119" i="1"/>
  <c r="AJ3119" i="1"/>
  <c r="Y3118" i="1"/>
  <c r="AB3123" i="1"/>
  <c r="T3094" i="1"/>
  <c r="AF3094" i="1" s="1"/>
  <c r="S3095" i="1"/>
  <c r="A3120" i="1"/>
  <c r="X3119" i="1"/>
  <c r="K3119" i="1"/>
  <c r="Q3098" i="1" l="1"/>
  <c r="L3099" i="1"/>
  <c r="M3098" i="1"/>
  <c r="N3098" i="1" s="1"/>
  <c r="P3098" i="1"/>
  <c r="AC3097" i="1"/>
  <c r="AE3097" i="1" s="1"/>
  <c r="G3097" i="1"/>
  <c r="F3097" i="1" s="1"/>
  <c r="J3097" i="1" s="1"/>
  <c r="J3096" i="1"/>
  <c r="Y3119" i="1"/>
  <c r="C3120" i="1"/>
  <c r="AJ3120" i="1"/>
  <c r="Z3119" i="1"/>
  <c r="AA3119" i="1" s="1"/>
  <c r="AH3119" i="1" s="1"/>
  <c r="I3120" i="1"/>
  <c r="H3120" i="1" s="1"/>
  <c r="AB3124" i="1"/>
  <c r="T3095" i="1"/>
  <c r="AF3095" i="1" s="1"/>
  <c r="S3096" i="1"/>
  <c r="A3121" i="1"/>
  <c r="X3120" i="1"/>
  <c r="K3120" i="1"/>
  <c r="AC3098" i="1" l="1"/>
  <c r="AE3098" i="1" s="1"/>
  <c r="G3098" i="1"/>
  <c r="F3098" i="1" s="1"/>
  <c r="O3098" i="1" s="1"/>
  <c r="R3098" i="1" s="1"/>
  <c r="O3097" i="1"/>
  <c r="R3097" i="1" s="1"/>
  <c r="M3099" i="1"/>
  <c r="N3099" i="1" s="1"/>
  <c r="P3099" i="1"/>
  <c r="Q3099" i="1"/>
  <c r="L3100" i="1"/>
  <c r="K3121" i="1"/>
  <c r="X3121" i="1"/>
  <c r="A3122" i="1"/>
  <c r="AB3125" i="1"/>
  <c r="Z3120" i="1"/>
  <c r="AA3120" i="1" s="1"/>
  <c r="AH3120" i="1" s="1"/>
  <c r="C3121" i="1"/>
  <c r="AJ3121" i="1"/>
  <c r="I3121" i="1"/>
  <c r="H3121" i="1" s="1"/>
  <c r="Y3120" i="1"/>
  <c r="T3096" i="1"/>
  <c r="AF3096" i="1" s="1"/>
  <c r="S3097" i="1"/>
  <c r="J3098" i="1" l="1"/>
  <c r="G3099" i="1"/>
  <c r="F3099" i="1" s="1"/>
  <c r="O3099" i="1" s="1"/>
  <c r="R3099" i="1" s="1"/>
  <c r="AC3099" i="1"/>
  <c r="AE3099" i="1" s="1"/>
  <c r="L3101" i="1"/>
  <c r="M3100" i="1"/>
  <c r="N3100" i="1" s="1"/>
  <c r="P3100" i="1"/>
  <c r="Q3100" i="1"/>
  <c r="T3097" i="1"/>
  <c r="AF3097" i="1" s="1"/>
  <c r="S3098" i="1"/>
  <c r="K3122" i="1"/>
  <c r="A3123" i="1"/>
  <c r="X3122" i="1"/>
  <c r="AB3126" i="1"/>
  <c r="I3122" i="1"/>
  <c r="H3122" i="1" s="1"/>
  <c r="Y3121" i="1"/>
  <c r="C3122" i="1"/>
  <c r="AJ3122" i="1"/>
  <c r="Z3121" i="1"/>
  <c r="AA3121" i="1" s="1"/>
  <c r="AH3121" i="1" s="1"/>
  <c r="J3099" i="1" l="1"/>
  <c r="G3100" i="1"/>
  <c r="F3100" i="1" s="1"/>
  <c r="O3100" i="1" s="1"/>
  <c r="R3100" i="1" s="1"/>
  <c r="AC3100" i="1"/>
  <c r="AE3100" i="1" s="1"/>
  <c r="Q3101" i="1"/>
  <c r="L3102" i="1"/>
  <c r="M3101" i="1"/>
  <c r="N3101" i="1" s="1"/>
  <c r="P3101" i="1"/>
  <c r="X3123" i="1"/>
  <c r="K3123" i="1"/>
  <c r="A3124" i="1"/>
  <c r="AB3127" i="1"/>
  <c r="T3098" i="1"/>
  <c r="AF3098" i="1" s="1"/>
  <c r="S3099" i="1"/>
  <c r="Z3122" i="1"/>
  <c r="AA3122" i="1" s="1"/>
  <c r="AH3122" i="1" s="1"/>
  <c r="C3123" i="1"/>
  <c r="AJ3123" i="1"/>
  <c r="I3123" i="1"/>
  <c r="H3123" i="1" s="1"/>
  <c r="Y3122" i="1"/>
  <c r="J3100" i="1" l="1"/>
  <c r="G3101" i="1"/>
  <c r="F3101" i="1" s="1"/>
  <c r="O3101" i="1" s="1"/>
  <c r="R3101" i="1" s="1"/>
  <c r="AC3101" i="1"/>
  <c r="AE3101" i="1" s="1"/>
  <c r="P3102" i="1"/>
  <c r="Q3102" i="1"/>
  <c r="L3103" i="1"/>
  <c r="M3102" i="1"/>
  <c r="N3102" i="1" s="1"/>
  <c r="AB3128" i="1"/>
  <c r="C3124" i="1"/>
  <c r="Y3123" i="1"/>
  <c r="AJ3124" i="1"/>
  <c r="I3124" i="1"/>
  <c r="H3124" i="1" s="1"/>
  <c r="Z3123" i="1"/>
  <c r="AA3123" i="1" s="1"/>
  <c r="AH3123" i="1" s="1"/>
  <c r="T3099" i="1"/>
  <c r="AF3099" i="1" s="1"/>
  <c r="S3100" i="1"/>
  <c r="K3124" i="1"/>
  <c r="A3125" i="1"/>
  <c r="X3124" i="1"/>
  <c r="J3101" i="1" l="1"/>
  <c r="G3102" i="1"/>
  <c r="F3102" i="1" s="1"/>
  <c r="O3102" i="1" s="1"/>
  <c r="R3102" i="1" s="1"/>
  <c r="AC3102" i="1"/>
  <c r="AE3102" i="1" s="1"/>
  <c r="Q3103" i="1"/>
  <c r="L3104" i="1"/>
  <c r="M3103" i="1"/>
  <c r="N3103" i="1" s="1"/>
  <c r="P3103" i="1"/>
  <c r="T3100" i="1"/>
  <c r="AF3100" i="1" s="1"/>
  <c r="S3101" i="1"/>
  <c r="X3125" i="1"/>
  <c r="K3125" i="1"/>
  <c r="A3126" i="1"/>
  <c r="AB3129" i="1"/>
  <c r="I3125" i="1"/>
  <c r="H3125" i="1" s="1"/>
  <c r="Z3124" i="1"/>
  <c r="AA3124" i="1" s="1"/>
  <c r="AH3124" i="1" s="1"/>
  <c r="C3125" i="1"/>
  <c r="Y3124" i="1"/>
  <c r="AJ3125" i="1"/>
  <c r="J3102" i="1" l="1"/>
  <c r="G3103" i="1"/>
  <c r="F3103" i="1" s="1"/>
  <c r="J3103" i="1" s="1"/>
  <c r="AC3103" i="1"/>
  <c r="AE3103" i="1" s="1"/>
  <c r="M3104" i="1"/>
  <c r="N3104" i="1" s="1"/>
  <c r="L3105" i="1"/>
  <c r="AB3130" i="1"/>
  <c r="Z3125" i="1"/>
  <c r="AA3125" i="1" s="1"/>
  <c r="AH3125" i="1" s="1"/>
  <c r="C3126" i="1"/>
  <c r="Y3125" i="1"/>
  <c r="AJ3126" i="1"/>
  <c r="I3126" i="1"/>
  <c r="H3126" i="1" s="1"/>
  <c r="T3101" i="1"/>
  <c r="AF3101" i="1" s="1"/>
  <c r="S3102" i="1"/>
  <c r="X3126" i="1"/>
  <c r="K3126" i="1"/>
  <c r="A3127" i="1"/>
  <c r="O3103" i="1" l="1"/>
  <c r="P3104" i="1" s="1"/>
  <c r="Q3104" i="1" s="1"/>
  <c r="Q3105" i="1" s="1"/>
  <c r="M3105" i="1"/>
  <c r="N3105" i="1" s="1"/>
  <c r="L3106" i="1"/>
  <c r="AC3104" i="1"/>
  <c r="AE3104" i="1" s="1"/>
  <c r="G3104" i="1"/>
  <c r="F3104" i="1" s="1"/>
  <c r="O3104" i="1" s="1"/>
  <c r="Y3126" i="1"/>
  <c r="C3127" i="1"/>
  <c r="AJ3127" i="1"/>
  <c r="I3127" i="1"/>
  <c r="H3127" i="1" s="1"/>
  <c r="Z3126" i="1"/>
  <c r="AA3126" i="1" s="1"/>
  <c r="AH3126" i="1" s="1"/>
  <c r="T3102" i="1"/>
  <c r="AF3102" i="1" s="1"/>
  <c r="S3103" i="1"/>
  <c r="X3127" i="1"/>
  <c r="K3127" i="1"/>
  <c r="A3128" i="1"/>
  <c r="AB3131" i="1"/>
  <c r="Q3106" i="1" l="1"/>
  <c r="R3103" i="1"/>
  <c r="P3105" i="1"/>
  <c r="P3106" i="1" s="1"/>
  <c r="J3104" i="1"/>
  <c r="L3107" i="1"/>
  <c r="M3106" i="1"/>
  <c r="N3106" i="1" s="1"/>
  <c r="G3105" i="1"/>
  <c r="F3105" i="1" s="1"/>
  <c r="J3105" i="1" s="1"/>
  <c r="AC3105" i="1"/>
  <c r="AE3105" i="1" s="1"/>
  <c r="AB3132" i="1"/>
  <c r="Y3127" i="1"/>
  <c r="I3128" i="1"/>
  <c r="H3128" i="1" s="1"/>
  <c r="Z3127" i="1"/>
  <c r="AA3127" i="1" s="1"/>
  <c r="AH3127" i="1" s="1"/>
  <c r="C3128" i="1"/>
  <c r="AJ3128" i="1"/>
  <c r="R3104" i="1"/>
  <c r="K3128" i="1"/>
  <c r="A3129" i="1"/>
  <c r="X3128" i="1"/>
  <c r="T3103" i="1"/>
  <c r="S3104" i="1"/>
  <c r="AC3106" i="1" l="1"/>
  <c r="AE3106" i="1" s="1"/>
  <c r="G3106" i="1"/>
  <c r="F3106" i="1" s="1"/>
  <c r="O3106" i="1" s="1"/>
  <c r="R3106" i="1" s="1"/>
  <c r="M3107" i="1"/>
  <c r="N3107" i="1" s="1"/>
  <c r="L3108" i="1"/>
  <c r="Q3107" i="1"/>
  <c r="P3107" i="1"/>
  <c r="O3105" i="1"/>
  <c r="R3105" i="1" s="1"/>
  <c r="AF3103" i="1"/>
  <c r="AA3103" i="1"/>
  <c r="T3104" i="1"/>
  <c r="AF3104" i="1" s="1"/>
  <c r="S3105" i="1"/>
  <c r="K3129" i="1"/>
  <c r="X3129" i="1"/>
  <c r="A3130" i="1"/>
  <c r="AJ3129" i="1"/>
  <c r="Z3128" i="1"/>
  <c r="AA3128" i="1" s="1"/>
  <c r="AH3128" i="1" s="1"/>
  <c r="I3129" i="1"/>
  <c r="H3129" i="1" s="1"/>
  <c r="C3129" i="1"/>
  <c r="Y3128" i="1"/>
  <c r="AB3133" i="1"/>
  <c r="J3106" i="1" l="1"/>
  <c r="L3109" i="1"/>
  <c r="M3108" i="1"/>
  <c r="N3108" i="1" s="1"/>
  <c r="P3108" i="1"/>
  <c r="Q3108" i="1"/>
  <c r="AC3107" i="1"/>
  <c r="AE3107" i="1" s="1"/>
  <c r="G3107" i="1"/>
  <c r="F3107" i="1" s="1"/>
  <c r="O3107" i="1" s="1"/>
  <c r="R3107" i="1" s="1"/>
  <c r="AH3103" i="1"/>
  <c r="X3130" i="1"/>
  <c r="A3131" i="1"/>
  <c r="K3130" i="1"/>
  <c r="T3105" i="1"/>
  <c r="AF3105" i="1" s="1"/>
  <c r="S3106" i="1"/>
  <c r="Z3129" i="1"/>
  <c r="AA3129" i="1" s="1"/>
  <c r="AH3129" i="1" s="1"/>
  <c r="AJ3130" i="1"/>
  <c r="I3130" i="1"/>
  <c r="H3130" i="1" s="1"/>
  <c r="Y3129" i="1"/>
  <c r="C3130" i="1"/>
  <c r="AB3134" i="1"/>
  <c r="J3107" i="1" l="1"/>
  <c r="AC3108" i="1"/>
  <c r="AE3108" i="1" s="1"/>
  <c r="G3108" i="1"/>
  <c r="F3108" i="1" s="1"/>
  <c r="J3108" i="1" s="1"/>
  <c r="Q3109" i="1"/>
  <c r="L3110" i="1"/>
  <c r="M3109" i="1"/>
  <c r="N3109" i="1" s="1"/>
  <c r="P3109" i="1"/>
  <c r="AB3135" i="1"/>
  <c r="T3106" i="1"/>
  <c r="AF3106" i="1" s="1"/>
  <c r="S3107" i="1"/>
  <c r="A3132" i="1"/>
  <c r="X3131" i="1"/>
  <c r="K3131" i="1"/>
  <c r="C3131" i="1"/>
  <c r="Y3130" i="1"/>
  <c r="AJ3131" i="1"/>
  <c r="I3131" i="1"/>
  <c r="H3131" i="1" s="1"/>
  <c r="Z3130" i="1"/>
  <c r="AA3130" i="1" s="1"/>
  <c r="AH3130" i="1" s="1"/>
  <c r="O3108" i="1" l="1"/>
  <c r="R3108" i="1" s="1"/>
  <c r="G3109" i="1"/>
  <c r="F3109" i="1" s="1"/>
  <c r="J3109" i="1" s="1"/>
  <c r="AC3109" i="1"/>
  <c r="AE3109" i="1" s="1"/>
  <c r="P3110" i="1"/>
  <c r="Q3110" i="1"/>
  <c r="L3111" i="1"/>
  <c r="M3110" i="1"/>
  <c r="N3110" i="1" s="1"/>
  <c r="AB3136" i="1"/>
  <c r="K3132" i="1"/>
  <c r="X3132" i="1"/>
  <c r="A3133" i="1"/>
  <c r="C3132" i="1"/>
  <c r="Z3131" i="1"/>
  <c r="AA3131" i="1" s="1"/>
  <c r="AH3131" i="1" s="1"/>
  <c r="AJ3132" i="1"/>
  <c r="I3132" i="1"/>
  <c r="H3132" i="1" s="1"/>
  <c r="Y3131" i="1"/>
  <c r="T3107" i="1"/>
  <c r="AF3107" i="1" s="1"/>
  <c r="S3108" i="1"/>
  <c r="O3109" i="1" l="1"/>
  <c r="R3109" i="1" s="1"/>
  <c r="AC3110" i="1"/>
  <c r="AE3110" i="1" s="1"/>
  <c r="G3110" i="1"/>
  <c r="F3110" i="1" s="1"/>
  <c r="O3110" i="1" s="1"/>
  <c r="R3110" i="1" s="1"/>
  <c r="Q3111" i="1"/>
  <c r="L3112" i="1"/>
  <c r="M3111" i="1"/>
  <c r="N3111" i="1" s="1"/>
  <c r="P3111" i="1"/>
  <c r="AB3137" i="1"/>
  <c r="I3133" i="1"/>
  <c r="H3133" i="1" s="1"/>
  <c r="Y3132" i="1"/>
  <c r="C3133" i="1"/>
  <c r="AJ3133" i="1"/>
  <c r="Z3132" i="1"/>
  <c r="AA3132" i="1" s="1"/>
  <c r="AH3132" i="1" s="1"/>
  <c r="K3133" i="1"/>
  <c r="A3134" i="1"/>
  <c r="X3133" i="1"/>
  <c r="T3108" i="1"/>
  <c r="AF3108" i="1" s="1"/>
  <c r="S3109" i="1"/>
  <c r="J3110" i="1" l="1"/>
  <c r="AC3111" i="1"/>
  <c r="AE3111" i="1" s="1"/>
  <c r="G3111" i="1"/>
  <c r="F3111" i="1" s="1"/>
  <c r="O3111" i="1" s="1"/>
  <c r="R3111" i="1" s="1"/>
  <c r="M3112" i="1"/>
  <c r="N3112" i="1" s="1"/>
  <c r="Q3112" i="1"/>
  <c r="L3113" i="1"/>
  <c r="P3112" i="1"/>
  <c r="A3135" i="1"/>
  <c r="K3134" i="1"/>
  <c r="X3134" i="1"/>
  <c r="Z3133" i="1"/>
  <c r="C3134" i="1"/>
  <c r="Y3133" i="1"/>
  <c r="AJ3134" i="1"/>
  <c r="I3134" i="1"/>
  <c r="H3134" i="1" s="1"/>
  <c r="T3109" i="1"/>
  <c r="AF3109" i="1" s="1"/>
  <c r="S3110" i="1"/>
  <c r="AB3138" i="1"/>
  <c r="P3113" i="1" l="1"/>
  <c r="Q3113" i="1"/>
  <c r="L3114" i="1"/>
  <c r="M3113" i="1"/>
  <c r="N3113" i="1" s="1"/>
  <c r="AC3112" i="1"/>
  <c r="AE3112" i="1" s="1"/>
  <c r="G3112" i="1"/>
  <c r="F3112" i="1" s="1"/>
  <c r="J3112" i="1" s="1"/>
  <c r="J3111" i="1"/>
  <c r="Y3134" i="1"/>
  <c r="C3135" i="1"/>
  <c r="Z3134" i="1"/>
  <c r="AA3134" i="1" s="1"/>
  <c r="AH3134" i="1" s="1"/>
  <c r="AJ3135" i="1"/>
  <c r="I3135" i="1"/>
  <c r="H3135" i="1" s="1"/>
  <c r="AB3139" i="1"/>
  <c r="T3110" i="1"/>
  <c r="AF3110" i="1" s="1"/>
  <c r="S3111" i="1"/>
  <c r="K3135" i="1"/>
  <c r="X3135" i="1"/>
  <c r="A3136" i="1"/>
  <c r="AC3113" i="1" l="1"/>
  <c r="AE3113" i="1" s="1"/>
  <c r="G3113" i="1"/>
  <c r="F3113" i="1" s="1"/>
  <c r="J3113" i="1" s="1"/>
  <c r="M3114" i="1"/>
  <c r="N3114" i="1" s="1"/>
  <c r="P3114" i="1"/>
  <c r="Q3114" i="1"/>
  <c r="L3115" i="1"/>
  <c r="O3112" i="1"/>
  <c r="R3112" i="1" s="1"/>
  <c r="X3136" i="1"/>
  <c r="A3137" i="1"/>
  <c r="K3136" i="1"/>
  <c r="Z3135" i="1"/>
  <c r="AA3135" i="1" s="1"/>
  <c r="AH3135" i="1" s="1"/>
  <c r="AJ3136" i="1"/>
  <c r="I3136" i="1"/>
  <c r="H3136" i="1" s="1"/>
  <c r="Y3135" i="1"/>
  <c r="C3136" i="1"/>
  <c r="T3111" i="1"/>
  <c r="AF3111" i="1" s="1"/>
  <c r="S3112" i="1"/>
  <c r="AB3140" i="1"/>
  <c r="O3113" i="1" l="1"/>
  <c r="R3113" i="1" s="1"/>
  <c r="L3116" i="1"/>
  <c r="M3115" i="1"/>
  <c r="N3115" i="1" s="1"/>
  <c r="Q3115" i="1"/>
  <c r="P3115" i="1"/>
  <c r="G3114" i="1"/>
  <c r="F3114" i="1" s="1"/>
  <c r="J3114" i="1" s="1"/>
  <c r="AC3114" i="1"/>
  <c r="AE3114" i="1" s="1"/>
  <c r="AB3141" i="1"/>
  <c r="K3137" i="1"/>
  <c r="X3137" i="1"/>
  <c r="A3138" i="1"/>
  <c r="T3112" i="1"/>
  <c r="AF3112" i="1" s="1"/>
  <c r="S3113" i="1"/>
  <c r="Y3136" i="1"/>
  <c r="C3137" i="1"/>
  <c r="AJ3137" i="1"/>
  <c r="Z3136" i="1"/>
  <c r="AA3136" i="1" s="1"/>
  <c r="AH3136" i="1" s="1"/>
  <c r="I3137" i="1"/>
  <c r="H3137" i="1" s="1"/>
  <c r="AC3115" i="1" l="1"/>
  <c r="AE3115" i="1" s="1"/>
  <c r="G3115" i="1"/>
  <c r="F3115" i="1" s="1"/>
  <c r="O3115" i="1" s="1"/>
  <c r="R3115" i="1" s="1"/>
  <c r="O3114" i="1"/>
  <c r="R3114" i="1" s="1"/>
  <c r="Q3116" i="1"/>
  <c r="L3117" i="1"/>
  <c r="M3116" i="1"/>
  <c r="N3116" i="1" s="1"/>
  <c r="P3116" i="1"/>
  <c r="AB3142" i="1"/>
  <c r="Z3137" i="1"/>
  <c r="AA3137" i="1" s="1"/>
  <c r="AH3137" i="1" s="1"/>
  <c r="AJ3138" i="1"/>
  <c r="I3138" i="1"/>
  <c r="H3138" i="1" s="1"/>
  <c r="Y3137" i="1"/>
  <c r="C3138" i="1"/>
  <c r="T3113" i="1"/>
  <c r="AF3113" i="1" s="1"/>
  <c r="S3114" i="1"/>
  <c r="K3138" i="1"/>
  <c r="A3139" i="1"/>
  <c r="X3138" i="1"/>
  <c r="J3115" i="1" l="1"/>
  <c r="AC3116" i="1"/>
  <c r="AE3116" i="1" s="1"/>
  <c r="G3116" i="1"/>
  <c r="F3116" i="1" s="1"/>
  <c r="O3116" i="1" s="1"/>
  <c r="R3116" i="1" s="1"/>
  <c r="L3118" i="1"/>
  <c r="M3117" i="1"/>
  <c r="N3117" i="1" s="1"/>
  <c r="P3117" i="1"/>
  <c r="Q3117" i="1"/>
  <c r="Y3138" i="1"/>
  <c r="I3139" i="1"/>
  <c r="H3139" i="1" s="1"/>
  <c r="Z3138" i="1"/>
  <c r="AA3138" i="1" s="1"/>
  <c r="AH3138" i="1" s="1"/>
  <c r="C3139" i="1"/>
  <c r="AJ3139" i="1"/>
  <c r="A3140" i="1"/>
  <c r="K3139" i="1"/>
  <c r="X3139" i="1"/>
  <c r="T3114" i="1"/>
  <c r="AF3114" i="1" s="1"/>
  <c r="S3115" i="1"/>
  <c r="AB3143" i="1"/>
  <c r="J3116" i="1" l="1"/>
  <c r="AC3117" i="1"/>
  <c r="AE3117" i="1" s="1"/>
  <c r="G3117" i="1"/>
  <c r="F3117" i="1" s="1"/>
  <c r="O3117" i="1" s="1"/>
  <c r="R3117" i="1" s="1"/>
  <c r="P3118" i="1"/>
  <c r="Q3118" i="1"/>
  <c r="L3119" i="1"/>
  <c r="M3118" i="1"/>
  <c r="N3118" i="1" s="1"/>
  <c r="X3140" i="1"/>
  <c r="A3141" i="1"/>
  <c r="K3140" i="1"/>
  <c r="T3115" i="1"/>
  <c r="AF3115" i="1" s="1"/>
  <c r="S3116" i="1"/>
  <c r="AB3144" i="1"/>
  <c r="Z3139" i="1"/>
  <c r="AA3139" i="1" s="1"/>
  <c r="AH3139" i="1" s="1"/>
  <c r="I3140" i="1"/>
  <c r="H3140" i="1" s="1"/>
  <c r="Y3139" i="1"/>
  <c r="C3140" i="1"/>
  <c r="AJ3140" i="1"/>
  <c r="J3117" i="1" l="1"/>
  <c r="AC3118" i="1"/>
  <c r="AE3118" i="1" s="1"/>
  <c r="G3118" i="1"/>
  <c r="F3118" i="1" s="1"/>
  <c r="O3118" i="1" s="1"/>
  <c r="R3118" i="1" s="1"/>
  <c r="M3119" i="1"/>
  <c r="N3119" i="1" s="1"/>
  <c r="P3119" i="1"/>
  <c r="Q3119" i="1"/>
  <c r="L3120" i="1"/>
  <c r="AB3145" i="1"/>
  <c r="T3116" i="1"/>
  <c r="AF3116" i="1" s="1"/>
  <c r="S3117" i="1"/>
  <c r="Y3140" i="1"/>
  <c r="C3141" i="1"/>
  <c r="Z3140" i="1"/>
  <c r="AA3140" i="1" s="1"/>
  <c r="AH3140" i="1" s="1"/>
  <c r="AJ3141" i="1"/>
  <c r="I3141" i="1"/>
  <c r="H3141" i="1" s="1"/>
  <c r="A3142" i="1"/>
  <c r="X3141" i="1"/>
  <c r="K3141" i="1"/>
  <c r="J3118" i="1" l="1"/>
  <c r="M3120" i="1"/>
  <c r="N3120" i="1" s="1"/>
  <c r="P3120" i="1"/>
  <c r="Q3120" i="1"/>
  <c r="L3121" i="1"/>
  <c r="AC3119" i="1"/>
  <c r="AE3119" i="1" s="1"/>
  <c r="G3119" i="1"/>
  <c r="F3119" i="1" s="1"/>
  <c r="J3119" i="1" s="1"/>
  <c r="Z3141" i="1"/>
  <c r="AA3141" i="1" s="1"/>
  <c r="AH3141" i="1" s="1"/>
  <c r="I3142" i="1"/>
  <c r="H3142" i="1" s="1"/>
  <c r="Y3141" i="1"/>
  <c r="C3142" i="1"/>
  <c r="AJ3142" i="1"/>
  <c r="K3142" i="1"/>
  <c r="X3142" i="1"/>
  <c r="A3143" i="1"/>
  <c r="AB3146" i="1"/>
  <c r="T3117" i="1"/>
  <c r="AF3117" i="1" s="1"/>
  <c r="S3118" i="1"/>
  <c r="Q3121" i="1" l="1"/>
  <c r="L3122" i="1"/>
  <c r="M3121" i="1"/>
  <c r="N3121" i="1" s="1"/>
  <c r="P3121" i="1"/>
  <c r="O3119" i="1"/>
  <c r="R3119" i="1" s="1"/>
  <c r="AC3120" i="1"/>
  <c r="AE3120" i="1" s="1"/>
  <c r="G3120" i="1"/>
  <c r="F3120" i="1" s="1"/>
  <c r="O3120" i="1" s="1"/>
  <c r="R3120" i="1" s="1"/>
  <c r="Y3142" i="1"/>
  <c r="I3143" i="1"/>
  <c r="H3143" i="1" s="1"/>
  <c r="Z3142" i="1"/>
  <c r="AA3142" i="1" s="1"/>
  <c r="AH3142" i="1" s="1"/>
  <c r="C3143" i="1"/>
  <c r="AJ3143" i="1"/>
  <c r="K3143" i="1"/>
  <c r="A3144" i="1"/>
  <c r="X3143" i="1"/>
  <c r="T3118" i="1"/>
  <c r="S3119" i="1"/>
  <c r="AB3147" i="1"/>
  <c r="J3120" i="1" l="1"/>
  <c r="AC3121" i="1"/>
  <c r="AE3121" i="1" s="1"/>
  <c r="G3121" i="1"/>
  <c r="F3121" i="1" s="1"/>
  <c r="O3121" i="1" s="1"/>
  <c r="R3121" i="1" s="1"/>
  <c r="Q3122" i="1"/>
  <c r="L3123" i="1"/>
  <c r="M3122" i="1"/>
  <c r="N3122" i="1" s="1"/>
  <c r="P3122" i="1"/>
  <c r="X3144" i="1"/>
  <c r="K3144" i="1"/>
  <c r="A3145" i="1"/>
  <c r="AB3148" i="1"/>
  <c r="T3119" i="1"/>
  <c r="S3120" i="1"/>
  <c r="AF3118" i="1"/>
  <c r="AF3119" i="1"/>
  <c r="Z3143" i="1"/>
  <c r="AA3143" i="1" s="1"/>
  <c r="AH3143" i="1" s="1"/>
  <c r="C3144" i="1"/>
  <c r="AJ3144" i="1"/>
  <c r="Y3143" i="1"/>
  <c r="I3144" i="1"/>
  <c r="H3144" i="1" s="1"/>
  <c r="J3121" i="1" l="1"/>
  <c r="AC3122" i="1"/>
  <c r="AE3122" i="1" s="1"/>
  <c r="G3122" i="1"/>
  <c r="F3122" i="1" s="1"/>
  <c r="J3122" i="1" s="1"/>
  <c r="L3124" i="1"/>
  <c r="Q3123" i="1"/>
  <c r="M3123" i="1"/>
  <c r="N3123" i="1" s="1"/>
  <c r="P3123" i="1"/>
  <c r="T3120" i="1"/>
  <c r="AF3120" i="1" s="1"/>
  <c r="S3121" i="1"/>
  <c r="A3146" i="1"/>
  <c r="K3145" i="1"/>
  <c r="X3145" i="1"/>
  <c r="AB3149" i="1"/>
  <c r="Y3144" i="1"/>
  <c r="C3145" i="1"/>
  <c r="Z3144" i="1"/>
  <c r="AA3144" i="1" s="1"/>
  <c r="AH3144" i="1" s="1"/>
  <c r="AJ3145" i="1"/>
  <c r="I3145" i="1"/>
  <c r="H3145" i="1" s="1"/>
  <c r="O3122" i="1" l="1"/>
  <c r="R3122" i="1" s="1"/>
  <c r="AC3123" i="1"/>
  <c r="AE3123" i="1" s="1"/>
  <c r="G3123" i="1"/>
  <c r="F3123" i="1" s="1"/>
  <c r="O3123" i="1" s="1"/>
  <c r="R3123" i="1" s="1"/>
  <c r="Q3124" i="1"/>
  <c r="P3124" i="1"/>
  <c r="L3125" i="1"/>
  <c r="M3124" i="1"/>
  <c r="N3124" i="1" s="1"/>
  <c r="AB3150" i="1"/>
  <c r="X3146" i="1"/>
  <c r="A3147" i="1"/>
  <c r="K3146" i="1"/>
  <c r="Z3145" i="1"/>
  <c r="AA3145" i="1" s="1"/>
  <c r="AH3145" i="1" s="1"/>
  <c r="C3146" i="1"/>
  <c r="AJ3146" i="1"/>
  <c r="Y3145" i="1"/>
  <c r="I3146" i="1"/>
  <c r="H3146" i="1" s="1"/>
  <c r="T3121" i="1"/>
  <c r="AF3121" i="1" s="1"/>
  <c r="S3122" i="1"/>
  <c r="G3124" i="1" l="1"/>
  <c r="F3124" i="1" s="1"/>
  <c r="J3124" i="1" s="1"/>
  <c r="AC3124" i="1"/>
  <c r="AE3124" i="1" s="1"/>
  <c r="P3125" i="1"/>
  <c r="Q3125" i="1"/>
  <c r="L3126" i="1"/>
  <c r="M3125" i="1"/>
  <c r="N3125" i="1" s="1"/>
  <c r="J3123" i="1"/>
  <c r="T3122" i="1"/>
  <c r="AF3122" i="1" s="1"/>
  <c r="S3123" i="1"/>
  <c r="K3147" i="1"/>
  <c r="X3147" i="1"/>
  <c r="A3148" i="1"/>
  <c r="AB3151" i="1"/>
  <c r="C3147" i="1"/>
  <c r="Y3146" i="1"/>
  <c r="AJ3147" i="1"/>
  <c r="I3147" i="1"/>
  <c r="H3147" i="1" s="1"/>
  <c r="Z3146" i="1"/>
  <c r="AA3146" i="1" s="1"/>
  <c r="AH3146" i="1" s="1"/>
  <c r="O3124" i="1" l="1"/>
  <c r="R3124" i="1" s="1"/>
  <c r="AC3125" i="1"/>
  <c r="AE3125" i="1" s="1"/>
  <c r="G3125" i="1"/>
  <c r="F3125" i="1" s="1"/>
  <c r="O3125" i="1" s="1"/>
  <c r="R3125" i="1" s="1"/>
  <c r="P3126" i="1"/>
  <c r="Q3126" i="1"/>
  <c r="M3126" i="1"/>
  <c r="N3126" i="1" s="1"/>
  <c r="L3127" i="1"/>
  <c r="AB3152" i="1"/>
  <c r="X3148" i="1"/>
  <c r="A3149" i="1"/>
  <c r="K3148" i="1"/>
  <c r="T3123" i="1"/>
  <c r="AF3123" i="1" s="1"/>
  <c r="S3124" i="1"/>
  <c r="Z3147" i="1"/>
  <c r="AA3147" i="1" s="1"/>
  <c r="AH3147" i="1" s="1"/>
  <c r="I3148" i="1"/>
  <c r="H3148" i="1" s="1"/>
  <c r="Y3147" i="1"/>
  <c r="C3148" i="1"/>
  <c r="AJ3148" i="1"/>
  <c r="J3125" i="1" l="1"/>
  <c r="M3127" i="1"/>
  <c r="N3127" i="1" s="1"/>
  <c r="Q3127" i="1"/>
  <c r="P3127" i="1"/>
  <c r="L3128" i="1"/>
  <c r="G3126" i="1"/>
  <c r="F3126" i="1" s="1"/>
  <c r="O3126" i="1" s="1"/>
  <c r="R3126" i="1" s="1"/>
  <c r="AC3126" i="1"/>
  <c r="AE3126" i="1" s="1"/>
  <c r="Y3148" i="1"/>
  <c r="I3149" i="1"/>
  <c r="H3149" i="1" s="1"/>
  <c r="Z3148" i="1"/>
  <c r="AA3148" i="1" s="1"/>
  <c r="AH3148" i="1" s="1"/>
  <c r="C3149" i="1"/>
  <c r="AJ3149" i="1"/>
  <c r="T3124" i="1"/>
  <c r="AF3124" i="1" s="1"/>
  <c r="S3125" i="1"/>
  <c r="A3150" i="1"/>
  <c r="X3149" i="1"/>
  <c r="K3149" i="1"/>
  <c r="AB3153" i="1"/>
  <c r="J3126" i="1" l="1"/>
  <c r="L3129" i="1"/>
  <c r="P3128" i="1"/>
  <c r="M3128" i="1"/>
  <c r="N3128" i="1" s="1"/>
  <c r="Q3128" i="1"/>
  <c r="G3127" i="1"/>
  <c r="F3127" i="1" s="1"/>
  <c r="J3127" i="1" s="1"/>
  <c r="AC3127" i="1"/>
  <c r="AE3127" i="1" s="1"/>
  <c r="X3150" i="1"/>
  <c r="A3151" i="1"/>
  <c r="K3150" i="1"/>
  <c r="Z3149" i="1"/>
  <c r="AA3149" i="1" s="1"/>
  <c r="AH3149" i="1" s="1"/>
  <c r="AJ3150" i="1"/>
  <c r="I3150" i="1"/>
  <c r="H3150" i="1" s="1"/>
  <c r="Y3149" i="1"/>
  <c r="C3150" i="1"/>
  <c r="T3125" i="1"/>
  <c r="AF3125" i="1" s="1"/>
  <c r="S3126" i="1"/>
  <c r="AB3154" i="1"/>
  <c r="AC3128" i="1" l="1"/>
  <c r="AE3128" i="1" s="1"/>
  <c r="G3128" i="1"/>
  <c r="F3128" i="1" s="1"/>
  <c r="J3128" i="1" s="1"/>
  <c r="O3127" i="1"/>
  <c r="R3127" i="1" s="1"/>
  <c r="P3129" i="1"/>
  <c r="Q3129" i="1"/>
  <c r="L3130" i="1"/>
  <c r="M3129" i="1"/>
  <c r="N3129" i="1" s="1"/>
  <c r="Y3150" i="1"/>
  <c r="C3151" i="1"/>
  <c r="Z3150" i="1"/>
  <c r="AA3150" i="1" s="1"/>
  <c r="AH3150" i="1" s="1"/>
  <c r="AJ3151" i="1"/>
  <c r="I3151" i="1"/>
  <c r="H3151" i="1" s="1"/>
  <c r="T3126" i="1"/>
  <c r="AF3126" i="1" s="1"/>
  <c r="S3127" i="1"/>
  <c r="AB3155" i="1"/>
  <c r="X3151" i="1"/>
  <c r="K3151" i="1"/>
  <c r="A3152" i="1"/>
  <c r="O3128" i="1" l="1"/>
  <c r="R3128" i="1" s="1"/>
  <c r="M3130" i="1"/>
  <c r="N3130" i="1" s="1"/>
  <c r="Q3130" i="1"/>
  <c r="L3131" i="1"/>
  <c r="P3130" i="1"/>
  <c r="AC3129" i="1"/>
  <c r="AE3129" i="1" s="1"/>
  <c r="G3129" i="1"/>
  <c r="F3129" i="1" s="1"/>
  <c r="J3129" i="1" s="1"/>
  <c r="Z3151" i="1"/>
  <c r="AA3151" i="1" s="1"/>
  <c r="AH3151" i="1" s="1"/>
  <c r="C3152" i="1"/>
  <c r="Y3151" i="1"/>
  <c r="AJ3152" i="1"/>
  <c r="I3152" i="1"/>
  <c r="H3152" i="1" s="1"/>
  <c r="T3127" i="1"/>
  <c r="AF3127" i="1" s="1"/>
  <c r="S3128" i="1"/>
  <c r="AB3156" i="1"/>
  <c r="X3152" i="1"/>
  <c r="A3153" i="1"/>
  <c r="K3152" i="1"/>
  <c r="O3129" i="1" l="1"/>
  <c r="R3129" i="1" s="1"/>
  <c r="M3131" i="1"/>
  <c r="N3131" i="1" s="1"/>
  <c r="P3131" i="1"/>
  <c r="Q3131" i="1"/>
  <c r="L3132" i="1"/>
  <c r="AC3130" i="1"/>
  <c r="AE3130" i="1" s="1"/>
  <c r="G3130" i="1"/>
  <c r="F3130" i="1" s="1"/>
  <c r="O3130" i="1" s="1"/>
  <c r="R3130" i="1" s="1"/>
  <c r="Y3152" i="1"/>
  <c r="C3153" i="1"/>
  <c r="Z3152" i="1"/>
  <c r="AA3152" i="1" s="1"/>
  <c r="AH3152" i="1" s="1"/>
  <c r="AJ3153" i="1"/>
  <c r="I3153" i="1"/>
  <c r="H3153" i="1" s="1"/>
  <c r="AB3157" i="1"/>
  <c r="K3153" i="1"/>
  <c r="X3153" i="1"/>
  <c r="A3154" i="1"/>
  <c r="T3128" i="1"/>
  <c r="AF3128" i="1" s="1"/>
  <c r="S3129" i="1"/>
  <c r="J3130" i="1" l="1"/>
  <c r="Q3132" i="1"/>
  <c r="M3132" i="1"/>
  <c r="N3132" i="1" s="1"/>
  <c r="P3132" i="1"/>
  <c r="L3133" i="1"/>
  <c r="G3131" i="1"/>
  <c r="F3131" i="1" s="1"/>
  <c r="O3131" i="1" s="1"/>
  <c r="R3131" i="1" s="1"/>
  <c r="AC3131" i="1"/>
  <c r="AE3131" i="1" s="1"/>
  <c r="T3129" i="1"/>
  <c r="AF3129" i="1" s="1"/>
  <c r="S3130" i="1"/>
  <c r="A3155" i="1"/>
  <c r="X3154" i="1"/>
  <c r="K3154" i="1"/>
  <c r="AB3158" i="1"/>
  <c r="Z3153" i="1"/>
  <c r="AA3153" i="1" s="1"/>
  <c r="AH3153" i="1" s="1"/>
  <c r="C3154" i="1"/>
  <c r="Y3153" i="1"/>
  <c r="AJ3154" i="1"/>
  <c r="I3154" i="1"/>
  <c r="H3154" i="1" s="1"/>
  <c r="P3133" i="1" l="1"/>
  <c r="Q3133" i="1"/>
  <c r="L3134" i="1"/>
  <c r="M3133" i="1"/>
  <c r="N3133" i="1" s="1"/>
  <c r="G3132" i="1"/>
  <c r="F3132" i="1" s="1"/>
  <c r="J3132" i="1" s="1"/>
  <c r="AC3132" i="1"/>
  <c r="AE3132" i="1" s="1"/>
  <c r="J3131" i="1"/>
  <c r="X3155" i="1"/>
  <c r="K3155" i="1"/>
  <c r="A3156" i="1"/>
  <c r="Y3154" i="1"/>
  <c r="AJ3155" i="1"/>
  <c r="I3155" i="1"/>
  <c r="H3155" i="1" s="1"/>
  <c r="Z3154" i="1"/>
  <c r="AA3154" i="1" s="1"/>
  <c r="AH3154" i="1" s="1"/>
  <c r="C3155" i="1"/>
  <c r="T3130" i="1"/>
  <c r="AF3130" i="1" s="1"/>
  <c r="S3131" i="1"/>
  <c r="AB3159" i="1"/>
  <c r="AC3133" i="1" l="1"/>
  <c r="AE3133" i="1" s="1"/>
  <c r="G3133" i="1"/>
  <c r="F3133" i="1" s="1"/>
  <c r="O3133" i="1" s="1"/>
  <c r="R3133" i="1" s="1"/>
  <c r="M3134" i="1"/>
  <c r="N3134" i="1" s="1"/>
  <c r="L3135" i="1"/>
  <c r="O3132" i="1"/>
  <c r="R3132" i="1" s="1"/>
  <c r="T3131" i="1"/>
  <c r="AF3131" i="1" s="1"/>
  <c r="S3132" i="1"/>
  <c r="K3156" i="1"/>
  <c r="A3157" i="1"/>
  <c r="X3156" i="1"/>
  <c r="AB3160" i="1"/>
  <c r="Z3155" i="1"/>
  <c r="AA3155" i="1" s="1"/>
  <c r="AH3155" i="1" s="1"/>
  <c r="C3156" i="1"/>
  <c r="AJ3156" i="1"/>
  <c r="Y3155" i="1"/>
  <c r="I3156" i="1"/>
  <c r="H3156" i="1" s="1"/>
  <c r="J3133" i="1" l="1"/>
  <c r="P3134" i="1"/>
  <c r="P3135" i="1" s="1"/>
  <c r="L3136" i="1"/>
  <c r="M3135" i="1"/>
  <c r="N3135" i="1" s="1"/>
  <c r="AC3134" i="1"/>
  <c r="AE3134" i="1" s="1"/>
  <c r="G3134" i="1"/>
  <c r="F3134" i="1" s="1"/>
  <c r="O3134" i="1" s="1"/>
  <c r="AB3161" i="1"/>
  <c r="K3157" i="1"/>
  <c r="A3158" i="1"/>
  <c r="X3157" i="1"/>
  <c r="AJ3157" i="1"/>
  <c r="Y3156" i="1"/>
  <c r="I3157" i="1"/>
  <c r="H3157" i="1" s="1"/>
  <c r="Z3156" i="1"/>
  <c r="AA3156" i="1" s="1"/>
  <c r="AH3156" i="1" s="1"/>
  <c r="C3157" i="1"/>
  <c r="T3132" i="1"/>
  <c r="AF3132" i="1" s="1"/>
  <c r="S3133" i="1"/>
  <c r="Q3134" i="1" l="1"/>
  <c r="Q3135" i="1" s="1"/>
  <c r="Q3136" i="1" s="1"/>
  <c r="P3136" i="1"/>
  <c r="J3134" i="1"/>
  <c r="AC3135" i="1"/>
  <c r="AE3135" i="1" s="1"/>
  <c r="G3135" i="1"/>
  <c r="F3135" i="1" s="1"/>
  <c r="J3135" i="1" s="1"/>
  <c r="L3137" i="1"/>
  <c r="M3136" i="1"/>
  <c r="N3136" i="1" s="1"/>
  <c r="T3133" i="1"/>
  <c r="S3134" i="1"/>
  <c r="AB3162" i="1"/>
  <c r="AJ3158" i="1"/>
  <c r="Z3157" i="1"/>
  <c r="AA3157" i="1" s="1"/>
  <c r="AH3157" i="1" s="1"/>
  <c r="I3158" i="1"/>
  <c r="H3158" i="1" s="1"/>
  <c r="C3158" i="1"/>
  <c r="Y3157" i="1"/>
  <c r="X3158" i="1"/>
  <c r="K3158" i="1"/>
  <c r="A3159" i="1"/>
  <c r="R3134" i="1"/>
  <c r="L3138" i="1" l="1"/>
  <c r="M3137" i="1"/>
  <c r="N3137" i="1" s="1"/>
  <c r="P3137" i="1"/>
  <c r="O3135" i="1"/>
  <c r="R3135" i="1" s="1"/>
  <c r="G3136" i="1"/>
  <c r="F3136" i="1" s="1"/>
  <c r="O3136" i="1" s="1"/>
  <c r="R3136" i="1" s="1"/>
  <c r="AC3136" i="1"/>
  <c r="AE3136" i="1" s="1"/>
  <c r="Q3137" i="1"/>
  <c r="K3159" i="1"/>
  <c r="A3160" i="1"/>
  <c r="X3159" i="1"/>
  <c r="T3134" i="1"/>
  <c r="AF3134" i="1" s="1"/>
  <c r="S3135" i="1"/>
  <c r="AB3163" i="1"/>
  <c r="I3159" i="1"/>
  <c r="H3159" i="1" s="1"/>
  <c r="Y3158" i="1"/>
  <c r="C3159" i="1"/>
  <c r="Z3158" i="1"/>
  <c r="AA3158" i="1" s="1"/>
  <c r="AH3158" i="1" s="1"/>
  <c r="AJ3159" i="1"/>
  <c r="AF3133" i="1"/>
  <c r="AA3133" i="1"/>
  <c r="G3137" i="1" l="1"/>
  <c r="F3137" i="1" s="1"/>
  <c r="J3137" i="1" s="1"/>
  <c r="AC3137" i="1"/>
  <c r="AE3137" i="1" s="1"/>
  <c r="J3136" i="1"/>
  <c r="M3138" i="1"/>
  <c r="N3138" i="1" s="1"/>
  <c r="P3138" i="1"/>
  <c r="L3139" i="1"/>
  <c r="Q3138" i="1"/>
  <c r="AH3133" i="1"/>
  <c r="T3135" i="1"/>
  <c r="AF3135" i="1" s="1"/>
  <c r="S3136" i="1"/>
  <c r="AB3164" i="1"/>
  <c r="C3160" i="1"/>
  <c r="Z3159" i="1"/>
  <c r="AA3159" i="1" s="1"/>
  <c r="AH3159" i="1" s="1"/>
  <c r="AJ3160" i="1"/>
  <c r="I3160" i="1"/>
  <c r="H3160" i="1" s="1"/>
  <c r="Y3159" i="1"/>
  <c r="K3160" i="1"/>
  <c r="A3161" i="1"/>
  <c r="X3160" i="1"/>
  <c r="O3137" i="1" l="1"/>
  <c r="R3137" i="1" s="1"/>
  <c r="L3140" i="1"/>
  <c r="P3139" i="1"/>
  <c r="Q3139" i="1"/>
  <c r="M3139" i="1"/>
  <c r="N3139" i="1" s="1"/>
  <c r="AC3138" i="1"/>
  <c r="AE3138" i="1" s="1"/>
  <c r="G3138" i="1"/>
  <c r="F3138" i="1" s="1"/>
  <c r="J3138" i="1" s="1"/>
  <c r="X3161" i="1"/>
  <c r="K3161" i="1"/>
  <c r="A3162" i="1"/>
  <c r="T3136" i="1"/>
  <c r="AF3136" i="1" s="1"/>
  <c r="S3137" i="1"/>
  <c r="AB3165" i="1"/>
  <c r="I3161" i="1"/>
  <c r="H3161" i="1" s="1"/>
  <c r="Y3160" i="1"/>
  <c r="C3161" i="1"/>
  <c r="AJ3161" i="1"/>
  <c r="Z3160" i="1"/>
  <c r="AA3160" i="1" s="1"/>
  <c r="AH3160" i="1" s="1"/>
  <c r="AC3139" i="1" l="1"/>
  <c r="AE3139" i="1" s="1"/>
  <c r="G3139" i="1"/>
  <c r="F3139" i="1" s="1"/>
  <c r="O3139" i="1" s="1"/>
  <c r="R3139" i="1" s="1"/>
  <c r="O3138" i="1"/>
  <c r="R3138" i="1" s="1"/>
  <c r="Q3140" i="1"/>
  <c r="M3140" i="1"/>
  <c r="N3140" i="1" s="1"/>
  <c r="P3140" i="1"/>
  <c r="L3141" i="1"/>
  <c r="K3162" i="1"/>
  <c r="X3162" i="1"/>
  <c r="A3163" i="1"/>
  <c r="T3137" i="1"/>
  <c r="AF3137" i="1" s="1"/>
  <c r="S3138" i="1"/>
  <c r="AB3166" i="1"/>
  <c r="Z3161" i="1"/>
  <c r="AA3161" i="1" s="1"/>
  <c r="AH3161" i="1" s="1"/>
  <c r="I3162" i="1"/>
  <c r="H3162" i="1" s="1"/>
  <c r="Y3161" i="1"/>
  <c r="C3162" i="1"/>
  <c r="AJ3162" i="1"/>
  <c r="J3139" i="1" l="1"/>
  <c r="AC3140" i="1"/>
  <c r="AE3140" i="1" s="1"/>
  <c r="G3140" i="1"/>
  <c r="F3140" i="1" s="1"/>
  <c r="J3140" i="1" s="1"/>
  <c r="M3141" i="1"/>
  <c r="N3141" i="1" s="1"/>
  <c r="L3142" i="1"/>
  <c r="P3141" i="1"/>
  <c r="Q3141" i="1"/>
  <c r="Y3162" i="1"/>
  <c r="C3163" i="1"/>
  <c r="AJ3163" i="1"/>
  <c r="Z3162" i="1"/>
  <c r="AA3162" i="1" s="1"/>
  <c r="AH3162" i="1" s="1"/>
  <c r="I3163" i="1"/>
  <c r="H3163" i="1" s="1"/>
  <c r="T3138" i="1"/>
  <c r="AF3138" i="1" s="1"/>
  <c r="S3139" i="1"/>
  <c r="AB3167" i="1"/>
  <c r="A3164" i="1"/>
  <c r="X3163" i="1"/>
  <c r="K3163" i="1"/>
  <c r="L3143" i="1" l="1"/>
  <c r="M3142" i="1"/>
  <c r="N3142" i="1" s="1"/>
  <c r="P3142" i="1"/>
  <c r="Q3142" i="1"/>
  <c r="AC3141" i="1"/>
  <c r="AE3141" i="1" s="1"/>
  <c r="G3141" i="1"/>
  <c r="F3141" i="1" s="1"/>
  <c r="O3141" i="1" s="1"/>
  <c r="R3141" i="1" s="1"/>
  <c r="O3140" i="1"/>
  <c r="R3140" i="1" s="1"/>
  <c r="AB3168" i="1"/>
  <c r="T3139" i="1"/>
  <c r="AF3139" i="1" s="1"/>
  <c r="S3140" i="1"/>
  <c r="X3164" i="1"/>
  <c r="A3165" i="1"/>
  <c r="K3164" i="1"/>
  <c r="Z3163" i="1"/>
  <c r="AA3163" i="1" s="1"/>
  <c r="AH3163" i="1" s="1"/>
  <c r="C3164" i="1"/>
  <c r="AJ3164" i="1"/>
  <c r="Y3163" i="1"/>
  <c r="I3164" i="1"/>
  <c r="H3164" i="1" s="1"/>
  <c r="J3141" i="1" l="1"/>
  <c r="AC3142" i="1"/>
  <c r="AE3142" i="1" s="1"/>
  <c r="G3142" i="1"/>
  <c r="F3142" i="1" s="1"/>
  <c r="O3142" i="1" s="1"/>
  <c r="R3142" i="1" s="1"/>
  <c r="P3143" i="1"/>
  <c r="M3143" i="1"/>
  <c r="N3143" i="1" s="1"/>
  <c r="Q3143" i="1"/>
  <c r="L3144" i="1"/>
  <c r="AB3169" i="1"/>
  <c r="A3166" i="1"/>
  <c r="X3165" i="1"/>
  <c r="K3165" i="1"/>
  <c r="T3140" i="1"/>
  <c r="AF3140" i="1" s="1"/>
  <c r="S3141" i="1"/>
  <c r="Y3164" i="1"/>
  <c r="I3165" i="1"/>
  <c r="H3165" i="1" s="1"/>
  <c r="Z3164" i="1"/>
  <c r="AA3164" i="1" s="1"/>
  <c r="AH3164" i="1" s="1"/>
  <c r="C3165" i="1"/>
  <c r="AJ3165" i="1"/>
  <c r="AC3143" i="1" l="1"/>
  <c r="AE3143" i="1" s="1"/>
  <c r="G3143" i="1"/>
  <c r="F3143" i="1" s="1"/>
  <c r="O3143" i="1" s="1"/>
  <c r="R3143" i="1" s="1"/>
  <c r="J3142" i="1"/>
  <c r="L3145" i="1"/>
  <c r="P3144" i="1"/>
  <c r="M3144" i="1"/>
  <c r="N3144" i="1" s="1"/>
  <c r="Q3144" i="1"/>
  <c r="A3167" i="1"/>
  <c r="X3166" i="1"/>
  <c r="K3166" i="1"/>
  <c r="AB3170" i="1"/>
  <c r="Z3165" i="1"/>
  <c r="AA3165" i="1" s="1"/>
  <c r="AH3165" i="1" s="1"/>
  <c r="I3166" i="1"/>
  <c r="H3166" i="1" s="1"/>
  <c r="Y3165" i="1"/>
  <c r="C3166" i="1"/>
  <c r="AJ3166" i="1"/>
  <c r="T3141" i="1"/>
  <c r="AF3141" i="1" s="1"/>
  <c r="S3142" i="1"/>
  <c r="J3143" i="1" l="1"/>
  <c r="AC3144" i="1"/>
  <c r="AE3144" i="1" s="1"/>
  <c r="G3144" i="1"/>
  <c r="F3144" i="1" s="1"/>
  <c r="O3144" i="1" s="1"/>
  <c r="R3144" i="1" s="1"/>
  <c r="L3146" i="1"/>
  <c r="M3145" i="1"/>
  <c r="N3145" i="1" s="1"/>
  <c r="Q3145" i="1"/>
  <c r="P3145" i="1"/>
  <c r="I3167" i="1"/>
  <c r="H3167" i="1" s="1"/>
  <c r="Z3166" i="1"/>
  <c r="C3167" i="1"/>
  <c r="Y3166" i="1"/>
  <c r="AJ3167" i="1"/>
  <c r="AB3171" i="1"/>
  <c r="X3167" i="1"/>
  <c r="K3167" i="1"/>
  <c r="A3168" i="1"/>
  <c r="T3142" i="1"/>
  <c r="AF3142" i="1" s="1"/>
  <c r="S3143" i="1"/>
  <c r="J3144" i="1" l="1"/>
  <c r="G3145" i="1"/>
  <c r="F3145" i="1" s="1"/>
  <c r="J3145" i="1" s="1"/>
  <c r="AC3145" i="1"/>
  <c r="AE3145" i="1" s="1"/>
  <c r="M3146" i="1"/>
  <c r="N3146" i="1" s="1"/>
  <c r="P3146" i="1"/>
  <c r="Q3146" i="1"/>
  <c r="L3147" i="1"/>
  <c r="Y3167" i="1"/>
  <c r="C3168" i="1"/>
  <c r="AJ3168" i="1"/>
  <c r="Z3167" i="1"/>
  <c r="AA3167" i="1" s="1"/>
  <c r="AH3167" i="1" s="1"/>
  <c r="I3168" i="1"/>
  <c r="H3168" i="1" s="1"/>
  <c r="AB3172" i="1"/>
  <c r="T3143" i="1"/>
  <c r="AF3143" i="1" s="1"/>
  <c r="S3144" i="1"/>
  <c r="A3169" i="1"/>
  <c r="K3168" i="1"/>
  <c r="X3168" i="1"/>
  <c r="O3145" i="1" l="1"/>
  <c r="R3145" i="1" s="1"/>
  <c r="P3147" i="1"/>
  <c r="Q3147" i="1"/>
  <c r="L3148" i="1"/>
  <c r="M3147" i="1"/>
  <c r="N3147" i="1" s="1"/>
  <c r="AC3146" i="1"/>
  <c r="AE3146" i="1" s="1"/>
  <c r="G3146" i="1"/>
  <c r="F3146" i="1" s="1"/>
  <c r="J3146" i="1" s="1"/>
  <c r="K3169" i="1"/>
  <c r="X3169" i="1"/>
  <c r="A3170" i="1"/>
  <c r="C3169" i="1"/>
  <c r="Z3168" i="1"/>
  <c r="AA3168" i="1" s="1"/>
  <c r="AH3168" i="1" s="1"/>
  <c r="AJ3169" i="1"/>
  <c r="I3169" i="1"/>
  <c r="H3169" i="1" s="1"/>
  <c r="Y3168" i="1"/>
  <c r="T3144" i="1"/>
  <c r="AF3144" i="1" s="1"/>
  <c r="S3145" i="1"/>
  <c r="AB3173" i="1"/>
  <c r="AC3147" i="1" l="1"/>
  <c r="AE3147" i="1" s="1"/>
  <c r="G3147" i="1"/>
  <c r="F3147" i="1" s="1"/>
  <c r="J3147" i="1" s="1"/>
  <c r="M3148" i="1"/>
  <c r="N3148" i="1" s="1"/>
  <c r="P3148" i="1"/>
  <c r="Q3148" i="1"/>
  <c r="L3149" i="1"/>
  <c r="O3146" i="1"/>
  <c r="R3146" i="1" s="1"/>
  <c r="AJ3170" i="1"/>
  <c r="Y3169" i="1"/>
  <c r="I3170" i="1"/>
  <c r="H3170" i="1" s="1"/>
  <c r="Z3169" i="1"/>
  <c r="AA3169" i="1" s="1"/>
  <c r="AH3169" i="1" s="1"/>
  <c r="C3170" i="1"/>
  <c r="T3145" i="1"/>
  <c r="AF3145" i="1" s="1"/>
  <c r="S3146" i="1"/>
  <c r="AB3174" i="1"/>
  <c r="K3170" i="1"/>
  <c r="A3171" i="1"/>
  <c r="X3170" i="1"/>
  <c r="O3147" i="1" l="1"/>
  <c r="R3147" i="1" s="1"/>
  <c r="M3149" i="1"/>
  <c r="N3149" i="1" s="1"/>
  <c r="P3149" i="1"/>
  <c r="Q3149" i="1"/>
  <c r="L3150" i="1"/>
  <c r="AC3148" i="1"/>
  <c r="AE3148" i="1" s="1"/>
  <c r="G3148" i="1"/>
  <c r="F3148" i="1" s="1"/>
  <c r="O3148" i="1" s="1"/>
  <c r="R3148" i="1" s="1"/>
  <c r="Z3170" i="1"/>
  <c r="AA3170" i="1" s="1"/>
  <c r="AH3170" i="1" s="1"/>
  <c r="C3171" i="1"/>
  <c r="AJ3171" i="1"/>
  <c r="I3171" i="1"/>
  <c r="H3171" i="1" s="1"/>
  <c r="Y3170" i="1"/>
  <c r="AB3175" i="1"/>
  <c r="K3171" i="1"/>
  <c r="X3171" i="1"/>
  <c r="A3172" i="1"/>
  <c r="T3146" i="1"/>
  <c r="AF3146" i="1" s="1"/>
  <c r="S3147" i="1"/>
  <c r="J3148" i="1" l="1"/>
  <c r="M3150" i="1"/>
  <c r="N3150" i="1" s="1"/>
  <c r="P3150" i="1"/>
  <c r="L3151" i="1"/>
  <c r="Q3150" i="1"/>
  <c r="G3149" i="1"/>
  <c r="F3149" i="1" s="1"/>
  <c r="O3149" i="1" s="1"/>
  <c r="R3149" i="1" s="1"/>
  <c r="AC3149" i="1"/>
  <c r="AE3149" i="1" s="1"/>
  <c r="AJ3172" i="1"/>
  <c r="Y3171" i="1"/>
  <c r="I3172" i="1"/>
  <c r="H3172" i="1" s="1"/>
  <c r="C3172" i="1"/>
  <c r="Z3171" i="1"/>
  <c r="AA3171" i="1" s="1"/>
  <c r="AH3171" i="1" s="1"/>
  <c r="AB3176" i="1"/>
  <c r="X3172" i="1"/>
  <c r="A3173" i="1"/>
  <c r="K3172" i="1"/>
  <c r="T3147" i="1"/>
  <c r="AF3147" i="1" s="1"/>
  <c r="S3148" i="1"/>
  <c r="M3151" i="1" l="1"/>
  <c r="N3151" i="1" s="1"/>
  <c r="L3152" i="1"/>
  <c r="P3151" i="1"/>
  <c r="Q3151" i="1"/>
  <c r="J3149" i="1"/>
  <c r="AC3150" i="1"/>
  <c r="AE3150" i="1" s="1"/>
  <c r="G3150" i="1"/>
  <c r="F3150" i="1" s="1"/>
  <c r="O3150" i="1" s="1"/>
  <c r="R3150" i="1" s="1"/>
  <c r="AB3177" i="1"/>
  <c r="X3173" i="1"/>
  <c r="K3173" i="1"/>
  <c r="A3174" i="1"/>
  <c r="Z3172" i="1"/>
  <c r="AA3172" i="1" s="1"/>
  <c r="AH3172" i="1" s="1"/>
  <c r="C3173" i="1"/>
  <c r="AJ3173" i="1"/>
  <c r="Y3172" i="1"/>
  <c r="I3173" i="1"/>
  <c r="H3173" i="1" s="1"/>
  <c r="T3148" i="1"/>
  <c r="AF3148" i="1" s="1"/>
  <c r="S3149" i="1"/>
  <c r="J3150" i="1" l="1"/>
  <c r="M3152" i="1"/>
  <c r="N3152" i="1" s="1"/>
  <c r="Q3152" i="1"/>
  <c r="L3153" i="1"/>
  <c r="P3152" i="1"/>
  <c r="G3151" i="1"/>
  <c r="F3151" i="1" s="1"/>
  <c r="O3151" i="1" s="1"/>
  <c r="R3151" i="1" s="1"/>
  <c r="AC3151" i="1"/>
  <c r="AE3151" i="1" s="1"/>
  <c r="K3174" i="1"/>
  <c r="X3174" i="1"/>
  <c r="A3175" i="1"/>
  <c r="AB3178" i="1"/>
  <c r="T3149" i="1"/>
  <c r="AF3149" i="1" s="1"/>
  <c r="S3150" i="1"/>
  <c r="AJ3174" i="1"/>
  <c r="Y3173" i="1"/>
  <c r="I3174" i="1"/>
  <c r="H3174" i="1" s="1"/>
  <c r="Z3173" i="1"/>
  <c r="AA3173" i="1" s="1"/>
  <c r="AH3173" i="1" s="1"/>
  <c r="C3174" i="1"/>
  <c r="J3151" i="1" l="1"/>
  <c r="M3153" i="1"/>
  <c r="N3153" i="1" s="1"/>
  <c r="P3153" i="1"/>
  <c r="Q3153" i="1"/>
  <c r="L3154" i="1"/>
  <c r="AC3152" i="1"/>
  <c r="AE3152" i="1" s="1"/>
  <c r="G3152" i="1"/>
  <c r="F3152" i="1" s="1"/>
  <c r="J3152" i="1" s="1"/>
  <c r="T3150" i="1"/>
  <c r="AF3150" i="1" s="1"/>
  <c r="S3151" i="1"/>
  <c r="AB3179" i="1"/>
  <c r="X3175" i="1"/>
  <c r="A3176" i="1"/>
  <c r="K3175" i="1"/>
  <c r="Z3174" i="1"/>
  <c r="AA3174" i="1" s="1"/>
  <c r="AH3174" i="1" s="1"/>
  <c r="C3175" i="1"/>
  <c r="AJ3175" i="1"/>
  <c r="Y3174" i="1"/>
  <c r="I3175" i="1"/>
  <c r="H3175" i="1" s="1"/>
  <c r="O3152" i="1" l="1"/>
  <c r="R3152" i="1" s="1"/>
  <c r="L3155" i="1"/>
  <c r="Q3154" i="1"/>
  <c r="M3154" i="1"/>
  <c r="N3154" i="1" s="1"/>
  <c r="P3154" i="1"/>
  <c r="G3153" i="1"/>
  <c r="F3153" i="1" s="1"/>
  <c r="J3153" i="1" s="1"/>
  <c r="AC3153" i="1"/>
  <c r="AE3153" i="1" s="1"/>
  <c r="AB3180" i="1"/>
  <c r="K3176" i="1"/>
  <c r="X3176" i="1"/>
  <c r="A3177" i="1"/>
  <c r="T3151" i="1"/>
  <c r="AF3151" i="1" s="1"/>
  <c r="S3152" i="1"/>
  <c r="AJ3176" i="1"/>
  <c r="Y3175" i="1"/>
  <c r="I3176" i="1"/>
  <c r="H3176" i="1" s="1"/>
  <c r="Z3175" i="1"/>
  <c r="AA3175" i="1" s="1"/>
  <c r="AH3175" i="1" s="1"/>
  <c r="C3176" i="1"/>
  <c r="O3153" i="1" l="1"/>
  <c r="R3153" i="1" s="1"/>
  <c r="AC3154" i="1"/>
  <c r="AE3154" i="1" s="1"/>
  <c r="G3154" i="1"/>
  <c r="F3154" i="1" s="1"/>
  <c r="J3154" i="1" s="1"/>
  <c r="M3155" i="1"/>
  <c r="N3155" i="1" s="1"/>
  <c r="P3155" i="1"/>
  <c r="Q3155" i="1"/>
  <c r="L3156" i="1"/>
  <c r="AB3181" i="1"/>
  <c r="A3178" i="1"/>
  <c r="K3177" i="1"/>
  <c r="X3177" i="1"/>
  <c r="T3152" i="1"/>
  <c r="AF3152" i="1" s="1"/>
  <c r="S3153" i="1"/>
  <c r="Z3176" i="1"/>
  <c r="AA3176" i="1" s="1"/>
  <c r="AH3176" i="1" s="1"/>
  <c r="C3177" i="1"/>
  <c r="AJ3177" i="1"/>
  <c r="I3177" i="1"/>
  <c r="H3177" i="1" s="1"/>
  <c r="Y3176" i="1"/>
  <c r="O3154" i="1" l="1"/>
  <c r="R3154" i="1" s="1"/>
  <c r="M3156" i="1"/>
  <c r="N3156" i="1" s="1"/>
  <c r="P3156" i="1"/>
  <c r="Q3156" i="1"/>
  <c r="L3157" i="1"/>
  <c r="AC3155" i="1"/>
  <c r="AE3155" i="1" s="1"/>
  <c r="G3155" i="1"/>
  <c r="F3155" i="1" s="1"/>
  <c r="J3155" i="1" s="1"/>
  <c r="Y3177" i="1"/>
  <c r="C3178" i="1"/>
  <c r="AJ3178" i="1"/>
  <c r="Z3177" i="1"/>
  <c r="AA3177" i="1" s="1"/>
  <c r="AH3177" i="1" s="1"/>
  <c r="I3178" i="1"/>
  <c r="H3178" i="1" s="1"/>
  <c r="AB3182" i="1"/>
  <c r="T3153" i="1"/>
  <c r="AF3153" i="1" s="1"/>
  <c r="S3154" i="1"/>
  <c r="X3178" i="1"/>
  <c r="A3179" i="1"/>
  <c r="K3178" i="1"/>
  <c r="O3155" i="1" l="1"/>
  <c r="R3155" i="1" s="1"/>
  <c r="Q3157" i="1"/>
  <c r="M3157" i="1"/>
  <c r="N3157" i="1" s="1"/>
  <c r="P3157" i="1"/>
  <c r="L3158" i="1"/>
  <c r="AC3156" i="1"/>
  <c r="AE3156" i="1" s="1"/>
  <c r="G3156" i="1"/>
  <c r="F3156" i="1" s="1"/>
  <c r="J3156" i="1" s="1"/>
  <c r="C3179" i="1"/>
  <c r="Z3178" i="1"/>
  <c r="AA3178" i="1" s="1"/>
  <c r="AH3178" i="1" s="1"/>
  <c r="AJ3179" i="1"/>
  <c r="I3179" i="1"/>
  <c r="H3179" i="1" s="1"/>
  <c r="Y3178" i="1"/>
  <c r="T3154" i="1"/>
  <c r="AF3154" i="1" s="1"/>
  <c r="S3155" i="1"/>
  <c r="K3179" i="1"/>
  <c r="X3179" i="1"/>
  <c r="A3180" i="1"/>
  <c r="AB3183" i="1"/>
  <c r="O3156" i="1" l="1"/>
  <c r="R3156" i="1" s="1"/>
  <c r="P3158" i="1"/>
  <c r="M3158" i="1"/>
  <c r="N3158" i="1" s="1"/>
  <c r="Q3158" i="1"/>
  <c r="L3159" i="1"/>
  <c r="AC3157" i="1"/>
  <c r="AE3157" i="1" s="1"/>
  <c r="G3157" i="1"/>
  <c r="F3157" i="1" s="1"/>
  <c r="J3157" i="1" s="1"/>
  <c r="A3181" i="1"/>
  <c r="K3180" i="1"/>
  <c r="X3180" i="1"/>
  <c r="AB3184" i="1"/>
  <c r="Y3179" i="1"/>
  <c r="C3180" i="1"/>
  <c r="AJ3180" i="1"/>
  <c r="I3180" i="1"/>
  <c r="H3180" i="1" s="1"/>
  <c r="Z3179" i="1"/>
  <c r="AA3179" i="1" s="1"/>
  <c r="AH3179" i="1" s="1"/>
  <c r="T3155" i="1"/>
  <c r="AF3155" i="1" s="1"/>
  <c r="S3156" i="1"/>
  <c r="L3160" i="1" l="1"/>
  <c r="M3159" i="1"/>
  <c r="N3159" i="1" s="1"/>
  <c r="P3159" i="1"/>
  <c r="Q3159" i="1"/>
  <c r="AC3158" i="1"/>
  <c r="AE3158" i="1" s="1"/>
  <c r="G3158" i="1"/>
  <c r="F3158" i="1" s="1"/>
  <c r="J3158" i="1" s="1"/>
  <c r="O3157" i="1"/>
  <c r="R3157" i="1" s="1"/>
  <c r="X3181" i="1"/>
  <c r="K3181" i="1"/>
  <c r="A3182" i="1"/>
  <c r="T3156" i="1"/>
  <c r="AF3156" i="1" s="1"/>
  <c r="S3157" i="1"/>
  <c r="AB3185" i="1"/>
  <c r="Z3180" i="1"/>
  <c r="AA3180" i="1" s="1"/>
  <c r="AH3180" i="1" s="1"/>
  <c r="C3181" i="1"/>
  <c r="AJ3181" i="1"/>
  <c r="Y3180" i="1"/>
  <c r="I3181" i="1"/>
  <c r="H3181" i="1" s="1"/>
  <c r="O3158" i="1" l="1"/>
  <c r="R3158" i="1" s="1"/>
  <c r="AC3159" i="1"/>
  <c r="AE3159" i="1" s="1"/>
  <c r="G3159" i="1"/>
  <c r="F3159" i="1" s="1"/>
  <c r="O3159" i="1" s="1"/>
  <c r="R3159" i="1" s="1"/>
  <c r="M3160" i="1"/>
  <c r="N3160" i="1" s="1"/>
  <c r="P3160" i="1"/>
  <c r="Q3160" i="1"/>
  <c r="L3161" i="1"/>
  <c r="T3157" i="1"/>
  <c r="AF3157" i="1" s="1"/>
  <c r="S3158" i="1"/>
  <c r="AB3186" i="1"/>
  <c r="AJ3182" i="1"/>
  <c r="Y3181" i="1"/>
  <c r="I3182" i="1"/>
  <c r="H3182" i="1" s="1"/>
  <c r="C3182" i="1"/>
  <c r="Z3181" i="1"/>
  <c r="AA3181" i="1" s="1"/>
  <c r="AH3181" i="1" s="1"/>
  <c r="X3182" i="1"/>
  <c r="A3183" i="1"/>
  <c r="K3182" i="1"/>
  <c r="Q3161" i="1" l="1"/>
  <c r="M3161" i="1"/>
  <c r="N3161" i="1" s="1"/>
  <c r="P3161" i="1"/>
  <c r="L3162" i="1"/>
  <c r="AC3160" i="1"/>
  <c r="AE3160" i="1" s="1"/>
  <c r="G3160" i="1"/>
  <c r="F3160" i="1" s="1"/>
  <c r="J3160" i="1" s="1"/>
  <c r="J3159" i="1"/>
  <c r="T3158" i="1"/>
  <c r="AF3158" i="1" s="1"/>
  <c r="S3159" i="1"/>
  <c r="X3183" i="1"/>
  <c r="K3183" i="1"/>
  <c r="A3184" i="1"/>
  <c r="Z3182" i="1"/>
  <c r="AA3182" i="1" s="1"/>
  <c r="AH3182" i="1" s="1"/>
  <c r="C3183" i="1"/>
  <c r="AJ3183" i="1"/>
  <c r="Y3182" i="1"/>
  <c r="I3183" i="1"/>
  <c r="H3183" i="1" s="1"/>
  <c r="AB3187" i="1"/>
  <c r="M3162" i="1" l="1"/>
  <c r="N3162" i="1" s="1"/>
  <c r="P3162" i="1"/>
  <c r="Q3162" i="1"/>
  <c r="L3163" i="1"/>
  <c r="AC3161" i="1"/>
  <c r="AE3161" i="1" s="1"/>
  <c r="G3161" i="1"/>
  <c r="F3161" i="1" s="1"/>
  <c r="J3161" i="1" s="1"/>
  <c r="O3160" i="1"/>
  <c r="R3160" i="1" s="1"/>
  <c r="X3184" i="1"/>
  <c r="K3184" i="1"/>
  <c r="A3185" i="1"/>
  <c r="AB3188" i="1"/>
  <c r="AJ3184" i="1"/>
  <c r="Y3183" i="1"/>
  <c r="I3184" i="1"/>
  <c r="H3184" i="1" s="1"/>
  <c r="C3184" i="1"/>
  <c r="Z3183" i="1"/>
  <c r="AA3183" i="1" s="1"/>
  <c r="AH3183" i="1" s="1"/>
  <c r="T3159" i="1"/>
  <c r="AF3159" i="1" s="1"/>
  <c r="S3160" i="1"/>
  <c r="L3164" i="1" l="1"/>
  <c r="M3163" i="1"/>
  <c r="N3163" i="1" s="1"/>
  <c r="Q3163" i="1"/>
  <c r="P3163" i="1"/>
  <c r="O3161" i="1"/>
  <c r="R3161" i="1" s="1"/>
  <c r="AC3162" i="1"/>
  <c r="AE3162" i="1" s="1"/>
  <c r="G3162" i="1"/>
  <c r="F3162" i="1" s="1"/>
  <c r="O3162" i="1" s="1"/>
  <c r="R3162" i="1" s="1"/>
  <c r="K3185" i="1"/>
  <c r="A3186" i="1"/>
  <c r="X3185" i="1"/>
  <c r="T3160" i="1"/>
  <c r="AF3160" i="1" s="1"/>
  <c r="S3161" i="1"/>
  <c r="AB3189" i="1"/>
  <c r="C3185" i="1"/>
  <c r="Z3184" i="1"/>
  <c r="AA3184" i="1" s="1"/>
  <c r="AH3184" i="1" s="1"/>
  <c r="AJ3185" i="1"/>
  <c r="I3185" i="1"/>
  <c r="H3185" i="1" s="1"/>
  <c r="Y3184" i="1"/>
  <c r="J3162" i="1" l="1"/>
  <c r="G3163" i="1"/>
  <c r="F3163" i="1" s="1"/>
  <c r="J3163" i="1" s="1"/>
  <c r="AC3163" i="1"/>
  <c r="AE3163" i="1" s="1"/>
  <c r="M3164" i="1"/>
  <c r="N3164" i="1" s="1"/>
  <c r="L3165" i="1"/>
  <c r="P3164" i="1"/>
  <c r="Q3164" i="1"/>
  <c r="T3161" i="1"/>
  <c r="AF3161" i="1" s="1"/>
  <c r="S3162" i="1"/>
  <c r="A3187" i="1"/>
  <c r="K3186" i="1"/>
  <c r="X3186" i="1"/>
  <c r="AB3190" i="1"/>
  <c r="Y3185" i="1"/>
  <c r="C3186" i="1"/>
  <c r="AJ3186" i="1"/>
  <c r="Z3185" i="1"/>
  <c r="AA3185" i="1" s="1"/>
  <c r="AH3185" i="1" s="1"/>
  <c r="I3186" i="1"/>
  <c r="H3186" i="1" s="1"/>
  <c r="O3163" i="1" l="1"/>
  <c r="R3163" i="1" s="1"/>
  <c r="L3166" i="1"/>
  <c r="P3165" i="1"/>
  <c r="Q3165" i="1"/>
  <c r="M3165" i="1"/>
  <c r="N3165" i="1" s="1"/>
  <c r="AC3164" i="1"/>
  <c r="AE3164" i="1" s="1"/>
  <c r="G3164" i="1"/>
  <c r="F3164" i="1" s="1"/>
  <c r="O3164" i="1" s="1"/>
  <c r="R3164" i="1" s="1"/>
  <c r="AB3191" i="1"/>
  <c r="I3187" i="1"/>
  <c r="H3187" i="1" s="1"/>
  <c r="Z3186" i="1"/>
  <c r="AA3186" i="1" s="1"/>
  <c r="AH3186" i="1" s="1"/>
  <c r="C3187" i="1"/>
  <c r="AJ3187" i="1"/>
  <c r="Y3186" i="1"/>
  <c r="X3187" i="1"/>
  <c r="K3187" i="1"/>
  <c r="A3188" i="1"/>
  <c r="T3162" i="1"/>
  <c r="AF3162" i="1" s="1"/>
  <c r="S3163" i="1"/>
  <c r="AC3165" i="1" l="1"/>
  <c r="AE3165" i="1" s="1"/>
  <c r="G3165" i="1"/>
  <c r="F3165" i="1" s="1"/>
  <c r="J3165" i="1" s="1"/>
  <c r="J3164" i="1"/>
  <c r="M3166" i="1"/>
  <c r="N3166" i="1" s="1"/>
  <c r="P3166" i="1"/>
  <c r="Q3166" i="1"/>
  <c r="L3167" i="1"/>
  <c r="AJ3188" i="1"/>
  <c r="Y3187" i="1"/>
  <c r="I3188" i="1"/>
  <c r="H3188" i="1" s="1"/>
  <c r="Z3187" i="1"/>
  <c r="AA3187" i="1" s="1"/>
  <c r="AH3187" i="1" s="1"/>
  <c r="C3188" i="1"/>
  <c r="AB3192" i="1"/>
  <c r="T3163" i="1"/>
  <c r="AF3163" i="1" s="1"/>
  <c r="S3164" i="1"/>
  <c r="K3188" i="1"/>
  <c r="A3189" i="1"/>
  <c r="X3188" i="1"/>
  <c r="O3165" i="1" l="1"/>
  <c r="R3165" i="1" s="1"/>
  <c r="AC3166" i="1"/>
  <c r="AE3166" i="1" s="1"/>
  <c r="G3166" i="1"/>
  <c r="F3166" i="1" s="1"/>
  <c r="O3166" i="1" s="1"/>
  <c r="R3166" i="1" s="1"/>
  <c r="M3167" i="1"/>
  <c r="N3167" i="1" s="1"/>
  <c r="L3168" i="1"/>
  <c r="AB3193" i="1"/>
  <c r="T3164" i="1"/>
  <c r="AF3164" i="1" s="1"/>
  <c r="S3165" i="1"/>
  <c r="Y3188" i="1"/>
  <c r="C3189" i="1"/>
  <c r="Z3188" i="1"/>
  <c r="AA3188" i="1" s="1"/>
  <c r="AH3188" i="1" s="1"/>
  <c r="AJ3189" i="1"/>
  <c r="I3189" i="1"/>
  <c r="H3189" i="1" s="1"/>
  <c r="A3190" i="1"/>
  <c r="K3189" i="1"/>
  <c r="X3189" i="1"/>
  <c r="P3167" i="1" l="1"/>
  <c r="P3168" i="1" s="1"/>
  <c r="J3166" i="1"/>
  <c r="M3168" i="1"/>
  <c r="N3168" i="1" s="1"/>
  <c r="L3169" i="1"/>
  <c r="AC3167" i="1"/>
  <c r="AE3167" i="1" s="1"/>
  <c r="G3167" i="1"/>
  <c r="F3167" i="1" s="1"/>
  <c r="J3167" i="1" s="1"/>
  <c r="K3190" i="1"/>
  <c r="X3190" i="1"/>
  <c r="A3191" i="1"/>
  <c r="T3165" i="1"/>
  <c r="AF3165" i="1" s="1"/>
  <c r="S3166" i="1"/>
  <c r="AJ3190" i="1"/>
  <c r="Z3189" i="1"/>
  <c r="AA3189" i="1" s="1"/>
  <c r="AH3189" i="1" s="1"/>
  <c r="I3190" i="1"/>
  <c r="H3190" i="1" s="1"/>
  <c r="C3190" i="1"/>
  <c r="Y3189" i="1"/>
  <c r="AB3194" i="1"/>
  <c r="P3169" i="1" l="1"/>
  <c r="Q3167" i="1"/>
  <c r="Q3168" i="1" s="1"/>
  <c r="Q3169" i="1" s="1"/>
  <c r="O3167" i="1"/>
  <c r="M3169" i="1"/>
  <c r="N3169" i="1" s="1"/>
  <c r="L3170" i="1"/>
  <c r="G3168" i="1"/>
  <c r="F3168" i="1" s="1"/>
  <c r="O3168" i="1" s="1"/>
  <c r="R3168" i="1" s="1"/>
  <c r="AC3168" i="1"/>
  <c r="AE3168" i="1" s="1"/>
  <c r="Z3190" i="1"/>
  <c r="AA3190" i="1" s="1"/>
  <c r="AH3190" i="1" s="1"/>
  <c r="C3191" i="1"/>
  <c r="AJ3191" i="1"/>
  <c r="Y3190" i="1"/>
  <c r="I3191" i="1"/>
  <c r="H3191" i="1" s="1"/>
  <c r="AB3195" i="1"/>
  <c r="T3166" i="1"/>
  <c r="S3167" i="1"/>
  <c r="X3191" i="1"/>
  <c r="A3192" i="1"/>
  <c r="K3191" i="1"/>
  <c r="R3167" i="1" l="1"/>
  <c r="M3170" i="1"/>
  <c r="N3170" i="1" s="1"/>
  <c r="L3171" i="1"/>
  <c r="G3169" i="1"/>
  <c r="F3169" i="1" s="1"/>
  <c r="J3169" i="1" s="1"/>
  <c r="AC3169" i="1"/>
  <c r="AE3169" i="1" s="1"/>
  <c r="P3170" i="1"/>
  <c r="J3168" i="1"/>
  <c r="Q3170" i="1"/>
  <c r="X3192" i="1"/>
  <c r="A3193" i="1"/>
  <c r="K3192" i="1"/>
  <c r="AF3166" i="1"/>
  <c r="AA3166" i="1"/>
  <c r="Y3191" i="1"/>
  <c r="C3192" i="1"/>
  <c r="AJ3192" i="1"/>
  <c r="Z3191" i="1"/>
  <c r="AA3191" i="1" s="1"/>
  <c r="AH3191" i="1" s="1"/>
  <c r="I3192" i="1"/>
  <c r="H3192" i="1" s="1"/>
  <c r="T3167" i="1"/>
  <c r="AF3167" i="1" s="1"/>
  <c r="S3168" i="1"/>
  <c r="AB3196" i="1"/>
  <c r="O3169" i="1" l="1"/>
  <c r="R3169" i="1" s="1"/>
  <c r="P3171" i="1"/>
  <c r="Q3171" i="1"/>
  <c r="L3172" i="1"/>
  <c r="M3171" i="1"/>
  <c r="N3171" i="1" s="1"/>
  <c r="G3170" i="1"/>
  <c r="F3170" i="1" s="1"/>
  <c r="J3170" i="1" s="1"/>
  <c r="AC3170" i="1"/>
  <c r="AE3170" i="1" s="1"/>
  <c r="Y3192" i="1"/>
  <c r="C3193" i="1"/>
  <c r="Z3192" i="1"/>
  <c r="AA3192" i="1" s="1"/>
  <c r="AH3192" i="1" s="1"/>
  <c r="AJ3193" i="1"/>
  <c r="I3193" i="1"/>
  <c r="H3193" i="1" s="1"/>
  <c r="AB3197" i="1"/>
  <c r="T3168" i="1"/>
  <c r="AF3168" i="1" s="1"/>
  <c r="S3169" i="1"/>
  <c r="AH3166" i="1"/>
  <c r="A3194" i="1"/>
  <c r="X3193" i="1"/>
  <c r="K3193" i="1"/>
  <c r="AC3171" i="1" l="1"/>
  <c r="AE3171" i="1" s="1"/>
  <c r="G3171" i="1"/>
  <c r="F3171" i="1" s="1"/>
  <c r="J3171" i="1" s="1"/>
  <c r="M3172" i="1"/>
  <c r="N3172" i="1" s="1"/>
  <c r="P3172" i="1"/>
  <c r="Q3172" i="1"/>
  <c r="L3173" i="1"/>
  <c r="O3170" i="1"/>
  <c r="R3170" i="1" s="1"/>
  <c r="A3195" i="1"/>
  <c r="X3194" i="1"/>
  <c r="K3194" i="1"/>
  <c r="T3169" i="1"/>
  <c r="AF3169" i="1" s="1"/>
  <c r="S3170" i="1"/>
  <c r="C3194" i="1"/>
  <c r="Z3193" i="1"/>
  <c r="AA3193" i="1" s="1"/>
  <c r="AH3193" i="1" s="1"/>
  <c r="AJ3194" i="1"/>
  <c r="I3194" i="1"/>
  <c r="H3194" i="1" s="1"/>
  <c r="Y3193" i="1"/>
  <c r="AB3198" i="1"/>
  <c r="O3171" i="1" l="1"/>
  <c r="R3171" i="1" s="1"/>
  <c r="Q3173" i="1"/>
  <c r="L3174" i="1"/>
  <c r="M3173" i="1"/>
  <c r="N3173" i="1" s="1"/>
  <c r="P3173" i="1"/>
  <c r="AC3172" i="1"/>
  <c r="AE3172" i="1" s="1"/>
  <c r="G3172" i="1"/>
  <c r="F3172" i="1" s="1"/>
  <c r="J3172" i="1" s="1"/>
  <c r="T3170" i="1"/>
  <c r="AF3170" i="1" s="1"/>
  <c r="S3171" i="1"/>
  <c r="Y3194" i="1"/>
  <c r="I3195" i="1"/>
  <c r="H3195" i="1" s="1"/>
  <c r="C3195" i="1"/>
  <c r="AJ3195" i="1"/>
  <c r="Z3194" i="1"/>
  <c r="X3195" i="1"/>
  <c r="A3196" i="1"/>
  <c r="K3195" i="1"/>
  <c r="AB3199" i="1"/>
  <c r="AC3173" i="1" l="1"/>
  <c r="AE3173" i="1" s="1"/>
  <c r="G3173" i="1"/>
  <c r="F3173" i="1" s="1"/>
  <c r="J3173" i="1" s="1"/>
  <c r="O3172" i="1"/>
  <c r="R3172" i="1" s="1"/>
  <c r="M3174" i="1"/>
  <c r="N3174" i="1" s="1"/>
  <c r="P3174" i="1"/>
  <c r="Q3174" i="1"/>
  <c r="L3175" i="1"/>
  <c r="Z3195" i="1"/>
  <c r="AA3195" i="1" s="1"/>
  <c r="AH3195" i="1" s="1"/>
  <c r="Y3195" i="1"/>
  <c r="I3196" i="1"/>
  <c r="H3196" i="1" s="1"/>
  <c r="C3196" i="1"/>
  <c r="AJ3196" i="1"/>
  <c r="T3171" i="1"/>
  <c r="AF3171" i="1" s="1"/>
  <c r="S3172" i="1"/>
  <c r="AB3200" i="1"/>
  <c r="A3197" i="1"/>
  <c r="X3196" i="1"/>
  <c r="K3196" i="1"/>
  <c r="O3173" i="1" l="1"/>
  <c r="G3174" i="1"/>
  <c r="AC3174" i="1"/>
  <c r="M3175" i="1"/>
  <c r="P3175" i="1"/>
  <c r="Q3175" i="1"/>
  <c r="L3176" i="1"/>
  <c r="Z3196" i="1"/>
  <c r="Y3196" i="1"/>
  <c r="C3197" i="1"/>
  <c r="AJ3197" i="1"/>
  <c r="I3197" i="1"/>
  <c r="H3197" i="1" s="1"/>
  <c r="T3172" i="1"/>
  <c r="S3173" i="1"/>
  <c r="X3197" i="1"/>
  <c r="K3197" i="1"/>
  <c r="A3198" i="1"/>
  <c r="AB3201" i="1"/>
  <c r="R3173" i="1" l="1"/>
  <c r="M3176" i="1"/>
  <c r="P3176" i="1"/>
  <c r="Q3176" i="1"/>
  <c r="L3177" i="1"/>
  <c r="AE3174" i="1"/>
  <c r="N3175" i="1"/>
  <c r="F3174" i="1"/>
  <c r="AJ3198" i="1"/>
  <c r="Y3197" i="1"/>
  <c r="I3198" i="1"/>
  <c r="H3198" i="1" s="1"/>
  <c r="Z3197" i="1"/>
  <c r="AA3197" i="1" s="1"/>
  <c r="AH3197" i="1" s="1"/>
  <c r="C3198" i="1"/>
  <c r="AB3202" i="1"/>
  <c r="A3199" i="1"/>
  <c r="K3198" i="1"/>
  <c r="X3198" i="1"/>
  <c r="AF3172" i="1"/>
  <c r="T3173" i="1"/>
  <c r="S3174" i="1"/>
  <c r="AA3196" i="1"/>
  <c r="M3177" i="1" l="1"/>
  <c r="P3177" i="1"/>
  <c r="Q3177" i="1"/>
  <c r="L3178" i="1"/>
  <c r="J3174" i="1"/>
  <c r="O3174" i="1"/>
  <c r="G3175" i="1"/>
  <c r="AC3175" i="1"/>
  <c r="N3176" i="1"/>
  <c r="AH3196" i="1"/>
  <c r="AF3173" i="1"/>
  <c r="Y3198" i="1"/>
  <c r="AJ3199" i="1"/>
  <c r="I3199" i="1"/>
  <c r="H3199" i="1" s="1"/>
  <c r="Z3198" i="1"/>
  <c r="AA3198" i="1" s="1"/>
  <c r="AH3198" i="1" s="1"/>
  <c r="C3199" i="1"/>
  <c r="AB3203" i="1"/>
  <c r="T3174" i="1"/>
  <c r="S3175" i="1"/>
  <c r="X3199" i="1"/>
  <c r="A3200" i="1"/>
  <c r="K3199" i="1"/>
  <c r="G3176" i="1" l="1"/>
  <c r="AC3176" i="1"/>
  <c r="M3178" i="1"/>
  <c r="P3178" i="1"/>
  <c r="L3179" i="1"/>
  <c r="Q3178" i="1"/>
  <c r="AE3175" i="1"/>
  <c r="F3175" i="1"/>
  <c r="R3174" i="1"/>
  <c r="N3177" i="1"/>
  <c r="T3175" i="1"/>
  <c r="S3176" i="1"/>
  <c r="AF3174" i="1"/>
  <c r="AB3204" i="1"/>
  <c r="A3201" i="1"/>
  <c r="X3200" i="1"/>
  <c r="K3200" i="1"/>
  <c r="Y3199" i="1"/>
  <c r="C3200" i="1"/>
  <c r="AJ3200" i="1"/>
  <c r="Z3199" i="1"/>
  <c r="AA3199" i="1" s="1"/>
  <c r="AH3199" i="1" s="1"/>
  <c r="I3200" i="1"/>
  <c r="H3200" i="1" s="1"/>
  <c r="AC3177" i="1" l="1"/>
  <c r="G3177" i="1"/>
  <c r="N3178" i="1"/>
  <c r="AE3176" i="1"/>
  <c r="J3175" i="1"/>
  <c r="F3176" i="1"/>
  <c r="O3175" i="1"/>
  <c r="M3179" i="1"/>
  <c r="P3179" i="1"/>
  <c r="Q3179" i="1"/>
  <c r="L3180" i="1"/>
  <c r="AF3175" i="1"/>
  <c r="AJ3201" i="1"/>
  <c r="Y3200" i="1"/>
  <c r="I3201" i="1"/>
  <c r="H3201" i="1" s="1"/>
  <c r="C3201" i="1"/>
  <c r="Z3200" i="1"/>
  <c r="AA3200" i="1" s="1"/>
  <c r="AH3200" i="1" s="1"/>
  <c r="AB3205" i="1"/>
  <c r="A3202" i="1"/>
  <c r="X3201" i="1"/>
  <c r="K3201" i="1"/>
  <c r="T3176" i="1"/>
  <c r="S3177" i="1"/>
  <c r="O3176" i="1" l="1"/>
  <c r="M3180" i="1"/>
  <c r="P3180" i="1"/>
  <c r="Q3180" i="1"/>
  <c r="L3181" i="1"/>
  <c r="J3176" i="1"/>
  <c r="G3178" i="1"/>
  <c r="AC3178" i="1"/>
  <c r="F3177" i="1"/>
  <c r="N3179" i="1"/>
  <c r="AE3177" i="1"/>
  <c r="R3175" i="1"/>
  <c r="T3177" i="1"/>
  <c r="S3178" i="1"/>
  <c r="Y3201" i="1"/>
  <c r="C3202" i="1"/>
  <c r="Z3201" i="1"/>
  <c r="AA3201" i="1" s="1"/>
  <c r="AH3201" i="1" s="1"/>
  <c r="AJ3202" i="1"/>
  <c r="I3202" i="1"/>
  <c r="H3202" i="1" s="1"/>
  <c r="AF3176" i="1"/>
  <c r="K3202" i="1"/>
  <c r="X3202" i="1"/>
  <c r="A3203" i="1"/>
  <c r="AB3206" i="1"/>
  <c r="R3176" i="1" l="1"/>
  <c r="M3181" i="1"/>
  <c r="Q3181" i="1"/>
  <c r="P3181" i="1"/>
  <c r="L3182" i="1"/>
  <c r="AE3178" i="1"/>
  <c r="G3179" i="1"/>
  <c r="AC3179" i="1"/>
  <c r="F3178" i="1"/>
  <c r="O3177" i="1"/>
  <c r="J3177" i="1"/>
  <c r="N3180" i="1"/>
  <c r="AB3207" i="1"/>
  <c r="Y3202" i="1"/>
  <c r="AJ3203" i="1"/>
  <c r="I3203" i="1"/>
  <c r="H3203" i="1" s="1"/>
  <c r="Z3202" i="1"/>
  <c r="AA3202" i="1" s="1"/>
  <c r="C3203" i="1"/>
  <c r="T3178" i="1"/>
  <c r="S3179" i="1"/>
  <c r="K3203" i="1"/>
  <c r="A3204" i="1"/>
  <c r="X3203" i="1"/>
  <c r="AF3177" i="1"/>
  <c r="AH3202" i="1" l="1"/>
  <c r="J3178" i="1"/>
  <c r="O3178" i="1"/>
  <c r="P3182" i="1"/>
  <c r="L3183" i="1"/>
  <c r="Q3182" i="1"/>
  <c r="M3182" i="1"/>
  <c r="AC3180" i="1"/>
  <c r="G3180" i="1"/>
  <c r="AE3179" i="1"/>
  <c r="R3177" i="1"/>
  <c r="F3179" i="1"/>
  <c r="N3181" i="1"/>
  <c r="T3179" i="1"/>
  <c r="S3180" i="1"/>
  <c r="AB3208" i="1"/>
  <c r="Z3203" i="1"/>
  <c r="AA3203" i="1" s="1"/>
  <c r="C3204" i="1"/>
  <c r="AJ3204" i="1"/>
  <c r="Y3203" i="1"/>
  <c r="I3204" i="1"/>
  <c r="H3204" i="1" s="1"/>
  <c r="AF3178" i="1"/>
  <c r="X3204" i="1"/>
  <c r="A3205" i="1"/>
  <c r="K3204" i="1"/>
  <c r="AH3203" i="1" l="1"/>
  <c r="F3180" i="1"/>
  <c r="L3184" i="1"/>
  <c r="M3183" i="1"/>
  <c r="P3183" i="1"/>
  <c r="Q3183" i="1"/>
  <c r="O3179" i="1"/>
  <c r="J3179" i="1"/>
  <c r="AE3180" i="1"/>
  <c r="R3178" i="1"/>
  <c r="N3182" i="1"/>
  <c r="AC3181" i="1"/>
  <c r="G3181" i="1"/>
  <c r="AB3209" i="1"/>
  <c r="AF3179" i="1"/>
  <c r="K3205" i="1"/>
  <c r="X3205" i="1"/>
  <c r="A3206" i="1"/>
  <c r="T3180" i="1"/>
  <c r="S3181" i="1"/>
  <c r="Z3204" i="1"/>
  <c r="AA3204" i="1" s="1"/>
  <c r="AH3204" i="1" s="1"/>
  <c r="C3205" i="1"/>
  <c r="AJ3205" i="1"/>
  <c r="Y3204" i="1"/>
  <c r="I3205" i="1"/>
  <c r="H3205" i="1" s="1"/>
  <c r="AE3181" i="1" l="1"/>
  <c r="N3183" i="1"/>
  <c r="G3182" i="1"/>
  <c r="AC3182" i="1"/>
  <c r="R3179" i="1"/>
  <c r="M3184" i="1"/>
  <c r="P3184" i="1"/>
  <c r="Q3184" i="1"/>
  <c r="L3185" i="1"/>
  <c r="F3181" i="1"/>
  <c r="O3180" i="1"/>
  <c r="J3180" i="1"/>
  <c r="T3181" i="1"/>
  <c r="S3182" i="1"/>
  <c r="AB3210" i="1"/>
  <c r="AF3180" i="1"/>
  <c r="X3206" i="1"/>
  <c r="A3207" i="1"/>
  <c r="K3206" i="1"/>
  <c r="Y3205" i="1"/>
  <c r="AJ3206" i="1"/>
  <c r="I3206" i="1"/>
  <c r="H3206" i="1" s="1"/>
  <c r="Z3205" i="1"/>
  <c r="AA3205" i="1" s="1"/>
  <c r="AH3205" i="1" s="1"/>
  <c r="C3206" i="1"/>
  <c r="R3180" i="1" l="1"/>
  <c r="F3182" i="1"/>
  <c r="N3184" i="1"/>
  <c r="AC3183" i="1"/>
  <c r="G3183" i="1"/>
  <c r="P3185" i="1"/>
  <c r="M3185" i="1"/>
  <c r="L3186" i="1"/>
  <c r="Q3185" i="1"/>
  <c r="J3181" i="1"/>
  <c r="O3181" i="1"/>
  <c r="AE3182" i="1"/>
  <c r="AF3181" i="1"/>
  <c r="A3208" i="1"/>
  <c r="X3207" i="1"/>
  <c r="K3207" i="1"/>
  <c r="Y3206" i="1"/>
  <c r="C3207" i="1"/>
  <c r="Z3206" i="1"/>
  <c r="AA3206" i="1" s="1"/>
  <c r="AH3206" i="1" s="1"/>
  <c r="AJ3207" i="1"/>
  <c r="I3207" i="1"/>
  <c r="H3207" i="1" s="1"/>
  <c r="AB3211" i="1"/>
  <c r="T3182" i="1"/>
  <c r="S3183" i="1"/>
  <c r="N3185" i="1" l="1"/>
  <c r="G3184" i="1"/>
  <c r="AC3184" i="1"/>
  <c r="J3182" i="1"/>
  <c r="O3182" i="1"/>
  <c r="R3181" i="1"/>
  <c r="F3183" i="1"/>
  <c r="M3186" i="1"/>
  <c r="P3186" i="1"/>
  <c r="L3187" i="1"/>
  <c r="Q3186" i="1"/>
  <c r="AE3183" i="1"/>
  <c r="T3183" i="1"/>
  <c r="S3184" i="1"/>
  <c r="AF3182" i="1"/>
  <c r="Y3207" i="1"/>
  <c r="C3208" i="1"/>
  <c r="AJ3208" i="1"/>
  <c r="Z3207" i="1"/>
  <c r="AA3207" i="1" s="1"/>
  <c r="AH3207" i="1" s="1"/>
  <c r="I3208" i="1"/>
  <c r="H3208" i="1" s="1"/>
  <c r="X3208" i="1"/>
  <c r="K3208" i="1"/>
  <c r="A3209" i="1"/>
  <c r="AB3212" i="1"/>
  <c r="O3183" i="1" l="1"/>
  <c r="J3183" i="1"/>
  <c r="AE3184" i="1"/>
  <c r="P3187" i="1"/>
  <c r="Q3187" i="1"/>
  <c r="L3188" i="1"/>
  <c r="M3187" i="1"/>
  <c r="F3184" i="1"/>
  <c r="N3186" i="1"/>
  <c r="R3182" i="1"/>
  <c r="AC3185" i="1"/>
  <c r="G3185" i="1"/>
  <c r="C3209" i="1"/>
  <c r="Y3208" i="1"/>
  <c r="AJ3209" i="1"/>
  <c r="I3209" i="1"/>
  <c r="H3209" i="1" s="1"/>
  <c r="Z3208" i="1"/>
  <c r="AA3208" i="1" s="1"/>
  <c r="AH3208" i="1" s="1"/>
  <c r="X3209" i="1"/>
  <c r="K3209" i="1"/>
  <c r="A3210" i="1"/>
  <c r="T3184" i="1"/>
  <c r="S3185" i="1"/>
  <c r="AB3213" i="1"/>
  <c r="AF3183" i="1"/>
  <c r="AE3185" i="1" l="1"/>
  <c r="F3185" i="1"/>
  <c r="O3184" i="1"/>
  <c r="J3184" i="1"/>
  <c r="N3187" i="1"/>
  <c r="L3189" i="1"/>
  <c r="M3188" i="1"/>
  <c r="P3188" i="1"/>
  <c r="Q3188" i="1"/>
  <c r="R3183" i="1"/>
  <c r="AC3186" i="1"/>
  <c r="G3186" i="1"/>
  <c r="Z3209" i="1"/>
  <c r="AA3209" i="1" s="1"/>
  <c r="I3210" i="1"/>
  <c r="H3210" i="1" s="1"/>
  <c r="Y3209" i="1"/>
  <c r="C3210" i="1"/>
  <c r="AJ3210" i="1"/>
  <c r="AB3214" i="1"/>
  <c r="T3185" i="1"/>
  <c r="S3186" i="1"/>
  <c r="AF3184" i="1"/>
  <c r="X3210" i="1"/>
  <c r="A3211" i="1"/>
  <c r="K3210" i="1"/>
  <c r="AH3209" i="1" l="1"/>
  <c r="O3185" i="1"/>
  <c r="J3185" i="1"/>
  <c r="M3189" i="1"/>
  <c r="P3189" i="1"/>
  <c r="L3190" i="1"/>
  <c r="Q3189" i="1"/>
  <c r="R3184" i="1"/>
  <c r="AC3187" i="1"/>
  <c r="G3187" i="1"/>
  <c r="F3186" i="1"/>
  <c r="AE3186" i="1"/>
  <c r="N3188" i="1"/>
  <c r="T3186" i="1"/>
  <c r="S3187" i="1"/>
  <c r="AF3185" i="1"/>
  <c r="AB3215" i="1"/>
  <c r="K3211" i="1"/>
  <c r="X3211" i="1"/>
  <c r="A3212" i="1"/>
  <c r="Z3210" i="1"/>
  <c r="AA3210" i="1" s="1"/>
  <c r="C3211" i="1"/>
  <c r="AJ3211" i="1"/>
  <c r="I3211" i="1"/>
  <c r="H3211" i="1" s="1"/>
  <c r="Y3210" i="1"/>
  <c r="AH3210" i="1" l="1"/>
  <c r="R3185" i="1"/>
  <c r="J3186" i="1"/>
  <c r="O3186" i="1"/>
  <c r="F3187" i="1"/>
  <c r="G3188" i="1"/>
  <c r="AC3188" i="1"/>
  <c r="P3190" i="1"/>
  <c r="Q3190" i="1"/>
  <c r="L3191" i="1"/>
  <c r="M3190" i="1"/>
  <c r="AE3187" i="1"/>
  <c r="N3189" i="1"/>
  <c r="T3187" i="1"/>
  <c r="S3188" i="1"/>
  <c r="Y3211" i="1"/>
  <c r="I3212" i="1"/>
  <c r="H3212" i="1" s="1"/>
  <c r="Z3211" i="1"/>
  <c r="AA3211" i="1" s="1"/>
  <c r="AH3211" i="1" s="1"/>
  <c r="C3212" i="1"/>
  <c r="AJ3212" i="1"/>
  <c r="AB3216" i="1"/>
  <c r="AF3186" i="1"/>
  <c r="X3212" i="1"/>
  <c r="K3212" i="1"/>
  <c r="A3213" i="1"/>
  <c r="J3187" i="1" l="1"/>
  <c r="AC3189" i="1"/>
  <c r="G3189" i="1"/>
  <c r="P3191" i="1"/>
  <c r="M3191" i="1"/>
  <c r="Q3191" i="1"/>
  <c r="L3192" i="1"/>
  <c r="F3188" i="1"/>
  <c r="O3187" i="1"/>
  <c r="R3186" i="1"/>
  <c r="AE3188" i="1"/>
  <c r="N3190" i="1"/>
  <c r="Y3212" i="1"/>
  <c r="C3213" i="1"/>
  <c r="Z3212" i="1"/>
  <c r="AA3212" i="1" s="1"/>
  <c r="AH3212" i="1" s="1"/>
  <c r="AJ3213" i="1"/>
  <c r="I3213" i="1"/>
  <c r="H3213" i="1" s="1"/>
  <c r="X3213" i="1"/>
  <c r="K3213" i="1"/>
  <c r="A3214" i="1"/>
  <c r="AB3217" i="1"/>
  <c r="AF3187" i="1"/>
  <c r="T3188" i="1"/>
  <c r="S3189" i="1"/>
  <c r="J3188" i="1" l="1"/>
  <c r="O3188" i="1"/>
  <c r="R3187" i="1"/>
  <c r="N3191" i="1"/>
  <c r="M3192" i="1"/>
  <c r="P3192" i="1"/>
  <c r="Q3192" i="1"/>
  <c r="L3193" i="1"/>
  <c r="F3189" i="1"/>
  <c r="G3190" i="1"/>
  <c r="AC3190" i="1"/>
  <c r="AE3189" i="1"/>
  <c r="AF3188" i="1"/>
  <c r="AB3218" i="1"/>
  <c r="Y3213" i="1"/>
  <c r="C3214" i="1"/>
  <c r="Z3213" i="1"/>
  <c r="AA3213" i="1" s="1"/>
  <c r="AH3213" i="1" s="1"/>
  <c r="AJ3214" i="1"/>
  <c r="I3214" i="1"/>
  <c r="H3214" i="1" s="1"/>
  <c r="T3189" i="1"/>
  <c r="S3190" i="1"/>
  <c r="X3214" i="1"/>
  <c r="A3215" i="1"/>
  <c r="K3214" i="1"/>
  <c r="R3188" i="1" l="1"/>
  <c r="F3190" i="1"/>
  <c r="J3189" i="1"/>
  <c r="O3189" i="1"/>
  <c r="N3192" i="1"/>
  <c r="AC3191" i="1"/>
  <c r="G3191" i="1"/>
  <c r="P3193" i="1"/>
  <c r="M3193" i="1"/>
  <c r="Q3193" i="1"/>
  <c r="L3194" i="1"/>
  <c r="AE3190" i="1"/>
  <c r="X3215" i="1"/>
  <c r="K3215" i="1"/>
  <c r="A3216" i="1"/>
  <c r="Y3214" i="1"/>
  <c r="AJ3215" i="1"/>
  <c r="I3215" i="1"/>
  <c r="H3215" i="1" s="1"/>
  <c r="Z3214" i="1"/>
  <c r="AA3214" i="1" s="1"/>
  <c r="AH3214" i="1" s="1"/>
  <c r="C3215" i="1"/>
  <c r="T3190" i="1"/>
  <c r="S3191" i="1"/>
  <c r="AB3219" i="1"/>
  <c r="AF3189" i="1"/>
  <c r="O3190" i="1" l="1"/>
  <c r="G3192" i="1"/>
  <c r="AC3192" i="1"/>
  <c r="R3189" i="1"/>
  <c r="F3191" i="1"/>
  <c r="L3195" i="1"/>
  <c r="P3194" i="1"/>
  <c r="Q3194" i="1"/>
  <c r="M3194" i="1"/>
  <c r="AE3191" i="1"/>
  <c r="N3193" i="1"/>
  <c r="J3190" i="1"/>
  <c r="T3191" i="1"/>
  <c r="S3192" i="1"/>
  <c r="AB3220" i="1"/>
  <c r="AF3190" i="1"/>
  <c r="X3216" i="1"/>
  <c r="A3217" i="1"/>
  <c r="K3216" i="1"/>
  <c r="C3216" i="1"/>
  <c r="Y3215" i="1"/>
  <c r="AJ3216" i="1"/>
  <c r="I3216" i="1"/>
  <c r="H3216" i="1" s="1"/>
  <c r="Z3215" i="1"/>
  <c r="AA3215" i="1" s="1"/>
  <c r="AH3215" i="1" s="1"/>
  <c r="R3190" i="1" l="1"/>
  <c r="O3191" i="1"/>
  <c r="J3191" i="1"/>
  <c r="G3193" i="1"/>
  <c r="AC3193" i="1"/>
  <c r="N3194" i="1"/>
  <c r="AE3192" i="1"/>
  <c r="M3195" i="1"/>
  <c r="L3196" i="1"/>
  <c r="F3192" i="1"/>
  <c r="A3218" i="1"/>
  <c r="X3217" i="1"/>
  <c r="K3217" i="1"/>
  <c r="AB3221" i="1"/>
  <c r="Z3216" i="1"/>
  <c r="AA3216" i="1" s="1"/>
  <c r="AH3216" i="1" s="1"/>
  <c r="C3217" i="1"/>
  <c r="Y3216" i="1"/>
  <c r="AJ3217" i="1"/>
  <c r="I3217" i="1"/>
  <c r="H3217" i="1" s="1"/>
  <c r="T3192" i="1"/>
  <c r="S3193" i="1"/>
  <c r="AF3191" i="1"/>
  <c r="R3191" i="1" l="1"/>
  <c r="O3192" i="1"/>
  <c r="J3192" i="1"/>
  <c r="AC3194" i="1"/>
  <c r="G3194" i="1"/>
  <c r="M3196" i="1"/>
  <c r="L3197" i="1"/>
  <c r="N3195" i="1"/>
  <c r="AE3193" i="1"/>
  <c r="F3193" i="1"/>
  <c r="T3193" i="1"/>
  <c r="S3194" i="1"/>
  <c r="AB3222" i="1"/>
  <c r="X3218" i="1"/>
  <c r="A3219" i="1"/>
  <c r="K3218" i="1"/>
  <c r="AF3192" i="1"/>
  <c r="Z3217" i="1"/>
  <c r="AA3217" i="1" s="1"/>
  <c r="AH3217" i="1" s="1"/>
  <c r="C3218" i="1"/>
  <c r="AJ3218" i="1"/>
  <c r="Y3217" i="1"/>
  <c r="I3218" i="1"/>
  <c r="H3218" i="1" s="1"/>
  <c r="F3194" i="1" l="1"/>
  <c r="AC3195" i="1"/>
  <c r="G3195" i="1"/>
  <c r="AE3194" i="1"/>
  <c r="M3197" i="1"/>
  <c r="N3197" i="1" s="1"/>
  <c r="AC3197" i="1" s="1"/>
  <c r="AE3197" i="1" s="1"/>
  <c r="L3198" i="1"/>
  <c r="J3193" i="1"/>
  <c r="O3193" i="1"/>
  <c r="R3192" i="1"/>
  <c r="N3196" i="1"/>
  <c r="AB3223" i="1"/>
  <c r="K3219" i="1"/>
  <c r="X3219" i="1"/>
  <c r="A3220" i="1"/>
  <c r="AJ3219" i="1"/>
  <c r="Z3218" i="1"/>
  <c r="AA3218" i="1" s="1"/>
  <c r="AH3218" i="1" s="1"/>
  <c r="I3219" i="1"/>
  <c r="H3219" i="1" s="1"/>
  <c r="Y3218" i="1"/>
  <c r="C3219" i="1"/>
  <c r="AF3193" i="1"/>
  <c r="T3194" i="1"/>
  <c r="S3195" i="1"/>
  <c r="R3193" i="1" l="1"/>
  <c r="F3195" i="1"/>
  <c r="AE3195" i="1"/>
  <c r="AC3196" i="1"/>
  <c r="G3196" i="1"/>
  <c r="M3198" i="1"/>
  <c r="N3198" i="1" s="1"/>
  <c r="L3199" i="1"/>
  <c r="J3194" i="1"/>
  <c r="O3194" i="1"/>
  <c r="AF3194" i="1"/>
  <c r="AA3194" i="1"/>
  <c r="K3220" i="1"/>
  <c r="A3221" i="1"/>
  <c r="X3220" i="1"/>
  <c r="AB3224" i="1"/>
  <c r="T3195" i="1"/>
  <c r="S3196" i="1"/>
  <c r="Y3219" i="1"/>
  <c r="C3220" i="1"/>
  <c r="Z3219" i="1"/>
  <c r="AA3219" i="1" s="1"/>
  <c r="AH3219" i="1" s="1"/>
  <c r="AJ3220" i="1"/>
  <c r="I3220" i="1"/>
  <c r="H3220" i="1" s="1"/>
  <c r="M3199" i="1" l="1"/>
  <c r="N3199" i="1" s="1"/>
  <c r="L3200" i="1"/>
  <c r="AC3198" i="1"/>
  <c r="AE3198" i="1" s="1"/>
  <c r="O3195" i="1"/>
  <c r="J3195" i="1"/>
  <c r="G3197" i="1"/>
  <c r="F3196" i="1"/>
  <c r="R3194" i="1"/>
  <c r="P3195" i="1"/>
  <c r="AE3196" i="1"/>
  <c r="C3221" i="1"/>
  <c r="Z3220" i="1"/>
  <c r="AA3220" i="1" s="1"/>
  <c r="AH3220" i="1" s="1"/>
  <c r="AJ3221" i="1"/>
  <c r="I3221" i="1"/>
  <c r="H3221" i="1" s="1"/>
  <c r="Y3220" i="1"/>
  <c r="AB3225" i="1"/>
  <c r="K3221" i="1"/>
  <c r="A3222" i="1"/>
  <c r="X3221" i="1"/>
  <c r="AH3194" i="1"/>
  <c r="T3196" i="1"/>
  <c r="S3197" i="1"/>
  <c r="AF3195" i="1"/>
  <c r="G3198" i="1" l="1"/>
  <c r="Q3195" i="1"/>
  <c r="P3196" i="1"/>
  <c r="J3196" i="1"/>
  <c r="O3196" i="1"/>
  <c r="F3197" i="1"/>
  <c r="M3200" i="1"/>
  <c r="N3200" i="1" s="1"/>
  <c r="L3201" i="1"/>
  <c r="AC3199" i="1"/>
  <c r="AE3199" i="1" s="1"/>
  <c r="AF3196" i="1"/>
  <c r="AB3226" i="1"/>
  <c r="T3197" i="1"/>
  <c r="S3198" i="1"/>
  <c r="X3222" i="1"/>
  <c r="K3222" i="1"/>
  <c r="A3223" i="1"/>
  <c r="C3222" i="1"/>
  <c r="Z3221" i="1"/>
  <c r="AA3221" i="1" s="1"/>
  <c r="AH3221" i="1" s="1"/>
  <c r="AJ3222" i="1"/>
  <c r="I3222" i="1"/>
  <c r="H3222" i="1" s="1"/>
  <c r="Y3221" i="1"/>
  <c r="G3199" i="1" l="1"/>
  <c r="AF3197" i="1"/>
  <c r="L3202" i="1"/>
  <c r="M3201" i="1"/>
  <c r="N3201" i="1" s="1"/>
  <c r="AC3200" i="1"/>
  <c r="AE3200" i="1" s="1"/>
  <c r="P3197" i="1"/>
  <c r="F3198" i="1"/>
  <c r="J3197" i="1"/>
  <c r="O3197" i="1"/>
  <c r="Q3196" i="1"/>
  <c r="R3195" i="1"/>
  <c r="A3224" i="1"/>
  <c r="X3223" i="1"/>
  <c r="K3223" i="1"/>
  <c r="T3198" i="1"/>
  <c r="S3199" i="1"/>
  <c r="Z3222" i="1"/>
  <c r="AA3222" i="1" s="1"/>
  <c r="AH3222" i="1" s="1"/>
  <c r="C3223" i="1"/>
  <c r="Y3222" i="1"/>
  <c r="AJ3223" i="1"/>
  <c r="I3223" i="1"/>
  <c r="H3223" i="1" s="1"/>
  <c r="AB3227" i="1"/>
  <c r="G3200" i="1" l="1"/>
  <c r="R3196" i="1"/>
  <c r="AF3198" i="1"/>
  <c r="F3199" i="1"/>
  <c r="P3198" i="1"/>
  <c r="AC3201" i="1"/>
  <c r="AE3201" i="1" s="1"/>
  <c r="J3198" i="1"/>
  <c r="O3198" i="1"/>
  <c r="M3202" i="1"/>
  <c r="N3202" i="1" s="1"/>
  <c r="L3203" i="1"/>
  <c r="Q3197" i="1"/>
  <c r="Z3223" i="1"/>
  <c r="AA3223" i="1" s="1"/>
  <c r="AH3223" i="1" s="1"/>
  <c r="AJ3224" i="1"/>
  <c r="I3224" i="1"/>
  <c r="H3224" i="1" s="1"/>
  <c r="Y3223" i="1"/>
  <c r="C3224" i="1"/>
  <c r="T3199" i="1"/>
  <c r="S3200" i="1"/>
  <c r="AB3228" i="1"/>
  <c r="K3224" i="1"/>
  <c r="X3224" i="1"/>
  <c r="A3225" i="1"/>
  <c r="G3201" i="1" l="1"/>
  <c r="J3199" i="1"/>
  <c r="F3200" i="1"/>
  <c r="P3199" i="1"/>
  <c r="O3199" i="1"/>
  <c r="AF3199" i="1"/>
  <c r="Q3198" i="1"/>
  <c r="L3204" i="1"/>
  <c r="M3203" i="1"/>
  <c r="N3203" i="1" s="1"/>
  <c r="R3197" i="1"/>
  <c r="AC3202" i="1"/>
  <c r="AE3202" i="1" s="1"/>
  <c r="T3200" i="1"/>
  <c r="S3201" i="1"/>
  <c r="X3225" i="1"/>
  <c r="A3226" i="1"/>
  <c r="K3225" i="1"/>
  <c r="AB3229" i="1"/>
  <c r="Z3224" i="1"/>
  <c r="C3225" i="1"/>
  <c r="Y3224" i="1"/>
  <c r="AJ3225" i="1"/>
  <c r="I3225" i="1"/>
  <c r="H3225" i="1" s="1"/>
  <c r="O3200" i="1" l="1"/>
  <c r="G3202" i="1"/>
  <c r="R3198" i="1"/>
  <c r="F3201" i="1"/>
  <c r="J3200" i="1"/>
  <c r="AF3200" i="1"/>
  <c r="P3200" i="1"/>
  <c r="Q3199" i="1"/>
  <c r="AC3203" i="1"/>
  <c r="AE3203" i="1" s="1"/>
  <c r="M3204" i="1"/>
  <c r="N3204" i="1" s="1"/>
  <c r="L3205" i="1"/>
  <c r="A3227" i="1"/>
  <c r="X3226" i="1"/>
  <c r="K3226" i="1"/>
  <c r="AB3230" i="1"/>
  <c r="T3201" i="1"/>
  <c r="S3202" i="1"/>
  <c r="C3226" i="1"/>
  <c r="Z3225" i="1"/>
  <c r="AA3225" i="1" s="1"/>
  <c r="AH3225" i="1" s="1"/>
  <c r="AJ3226" i="1"/>
  <c r="I3226" i="1"/>
  <c r="H3226" i="1" s="1"/>
  <c r="Y3225" i="1"/>
  <c r="G3203" i="1" l="1"/>
  <c r="G3204" i="1" s="1"/>
  <c r="F3202" i="1"/>
  <c r="O3201" i="1"/>
  <c r="J3201" i="1"/>
  <c r="P3201" i="1"/>
  <c r="AF3201" i="1"/>
  <c r="Q3200" i="1"/>
  <c r="R3199" i="1"/>
  <c r="M3205" i="1"/>
  <c r="N3205" i="1" s="1"/>
  <c r="L3206" i="1"/>
  <c r="AC3204" i="1"/>
  <c r="AE3204" i="1" s="1"/>
  <c r="AB3231" i="1"/>
  <c r="I3227" i="1"/>
  <c r="H3227" i="1" s="1"/>
  <c r="Y3226" i="1"/>
  <c r="C3227" i="1"/>
  <c r="Z3226" i="1"/>
  <c r="AA3226" i="1" s="1"/>
  <c r="AH3226" i="1" s="1"/>
  <c r="AJ3227" i="1"/>
  <c r="T3202" i="1"/>
  <c r="S3203" i="1"/>
  <c r="X3227" i="1"/>
  <c r="K3227" i="1"/>
  <c r="A3228" i="1"/>
  <c r="O3202" i="1" l="1"/>
  <c r="F3203" i="1"/>
  <c r="J3202" i="1"/>
  <c r="AF3202" i="1"/>
  <c r="P3202" i="1"/>
  <c r="Q3201" i="1"/>
  <c r="R3200" i="1"/>
  <c r="L3207" i="1"/>
  <c r="M3206" i="1"/>
  <c r="N3206" i="1" s="1"/>
  <c r="AC3205" i="1"/>
  <c r="AE3205" i="1" s="1"/>
  <c r="G3205" i="1"/>
  <c r="I3228" i="1"/>
  <c r="H3228" i="1" s="1"/>
  <c r="Z3227" i="1"/>
  <c r="AA3227" i="1" s="1"/>
  <c r="AH3227" i="1" s="1"/>
  <c r="C3228" i="1"/>
  <c r="Y3227" i="1"/>
  <c r="AJ3228" i="1"/>
  <c r="AB3232" i="1"/>
  <c r="X3228" i="1"/>
  <c r="K3228" i="1"/>
  <c r="A3229" i="1"/>
  <c r="T3203" i="1"/>
  <c r="S3204" i="1"/>
  <c r="F3204" i="1" l="1"/>
  <c r="O3204" i="1" s="1"/>
  <c r="J3203" i="1"/>
  <c r="AF3203" i="1"/>
  <c r="O3203" i="1"/>
  <c r="P3203" i="1"/>
  <c r="Q3202" i="1"/>
  <c r="R3201" i="1"/>
  <c r="AC3206" i="1"/>
  <c r="AE3206" i="1" s="1"/>
  <c r="G3206" i="1"/>
  <c r="L3208" i="1"/>
  <c r="M3207" i="1"/>
  <c r="N3207" i="1" s="1"/>
  <c r="AB3233" i="1"/>
  <c r="T3204" i="1"/>
  <c r="AF3204" i="1" s="1"/>
  <c r="S3205" i="1"/>
  <c r="X3229" i="1"/>
  <c r="A3230" i="1"/>
  <c r="K3229" i="1"/>
  <c r="I3229" i="1"/>
  <c r="H3229" i="1" s="1"/>
  <c r="Y3228" i="1"/>
  <c r="C3229" i="1"/>
  <c r="Z3228" i="1"/>
  <c r="AA3228" i="1" s="1"/>
  <c r="AH3228" i="1" s="1"/>
  <c r="AJ3229" i="1"/>
  <c r="F3205" i="1" l="1"/>
  <c r="F3206" i="1" s="1"/>
  <c r="J3204" i="1"/>
  <c r="P3204" i="1"/>
  <c r="Q3203" i="1"/>
  <c r="R3202" i="1"/>
  <c r="AC3207" i="1"/>
  <c r="AE3207" i="1" s="1"/>
  <c r="G3207" i="1"/>
  <c r="M3208" i="1"/>
  <c r="N3208" i="1" s="1"/>
  <c r="L3209" i="1"/>
  <c r="T3205" i="1"/>
  <c r="S3206" i="1"/>
  <c r="A3231" i="1"/>
  <c r="X3230" i="1"/>
  <c r="K3230" i="1"/>
  <c r="AB3234" i="1"/>
  <c r="Z3229" i="1"/>
  <c r="AA3229" i="1" s="1"/>
  <c r="AH3229" i="1" s="1"/>
  <c r="C3230" i="1"/>
  <c r="AJ3230" i="1"/>
  <c r="I3230" i="1"/>
  <c r="H3230" i="1" s="1"/>
  <c r="Y3229" i="1"/>
  <c r="O3205" i="1" l="1"/>
  <c r="AF3205" i="1"/>
  <c r="J3205" i="1"/>
  <c r="J3206" i="1"/>
  <c r="P3205" i="1"/>
  <c r="P3206" i="1" s="1"/>
  <c r="P3207" i="1" s="1"/>
  <c r="P3208" i="1" s="1"/>
  <c r="P3209" i="1" s="1"/>
  <c r="O3206" i="1"/>
  <c r="F3207" i="1"/>
  <c r="Q3204" i="1"/>
  <c r="R3203" i="1"/>
  <c r="M3209" i="1"/>
  <c r="N3209" i="1" s="1"/>
  <c r="L3210" i="1"/>
  <c r="AC3208" i="1"/>
  <c r="AE3208" i="1" s="1"/>
  <c r="G3208" i="1"/>
  <c r="Y3230" i="1"/>
  <c r="C3231" i="1"/>
  <c r="AJ3231" i="1"/>
  <c r="Z3230" i="1"/>
  <c r="AA3230" i="1" s="1"/>
  <c r="AH3230" i="1" s="1"/>
  <c r="I3231" i="1"/>
  <c r="H3231" i="1" s="1"/>
  <c r="AB3235" i="1"/>
  <c r="T3206" i="1"/>
  <c r="S3207" i="1"/>
  <c r="X3231" i="1"/>
  <c r="K3231" i="1"/>
  <c r="A3232" i="1"/>
  <c r="J3207" i="1" l="1"/>
  <c r="F3208" i="1"/>
  <c r="O3208" i="1" s="1"/>
  <c r="AF3206" i="1"/>
  <c r="O3207" i="1"/>
  <c r="Q3205" i="1"/>
  <c r="R3204" i="1"/>
  <c r="L3211" i="1"/>
  <c r="M3210" i="1"/>
  <c r="N3210" i="1" s="1"/>
  <c r="P3210" i="1"/>
  <c r="AC3209" i="1"/>
  <c r="AE3209" i="1" s="1"/>
  <c r="G3209" i="1"/>
  <c r="I3232" i="1"/>
  <c r="H3232" i="1" s="1"/>
  <c r="Y3231" i="1"/>
  <c r="C3232" i="1"/>
  <c r="Z3231" i="1"/>
  <c r="AA3231" i="1" s="1"/>
  <c r="AH3231" i="1" s="1"/>
  <c r="AJ3232" i="1"/>
  <c r="AB3236" i="1"/>
  <c r="T3207" i="1"/>
  <c r="S3208" i="1"/>
  <c r="X3232" i="1"/>
  <c r="K3232" i="1"/>
  <c r="A3233" i="1"/>
  <c r="F3209" i="1" l="1"/>
  <c r="J3209" i="1" s="1"/>
  <c r="J3208" i="1"/>
  <c r="AF3207" i="1"/>
  <c r="Q3206" i="1"/>
  <c r="R3205" i="1"/>
  <c r="AC3210" i="1"/>
  <c r="AE3210" i="1" s="1"/>
  <c r="G3210" i="1"/>
  <c r="L3212" i="1"/>
  <c r="M3211" i="1"/>
  <c r="N3211" i="1" s="1"/>
  <c r="P3211" i="1"/>
  <c r="A3234" i="1"/>
  <c r="X3233" i="1"/>
  <c r="K3233" i="1"/>
  <c r="T3208" i="1"/>
  <c r="S3209" i="1"/>
  <c r="Z3232" i="1"/>
  <c r="AA3232" i="1" s="1"/>
  <c r="AH3232" i="1" s="1"/>
  <c r="C3233" i="1"/>
  <c r="Y3232" i="1"/>
  <c r="AJ3233" i="1"/>
  <c r="I3233" i="1"/>
  <c r="H3233" i="1" s="1"/>
  <c r="AB3237" i="1"/>
  <c r="O3209" i="1" l="1"/>
  <c r="AF3208" i="1"/>
  <c r="F3210" i="1"/>
  <c r="Q3207" i="1"/>
  <c r="R3206" i="1"/>
  <c r="AC3211" i="1"/>
  <c r="AE3211" i="1" s="1"/>
  <c r="G3211" i="1"/>
  <c r="P3212" i="1"/>
  <c r="M3212" i="1"/>
  <c r="N3212" i="1" s="1"/>
  <c r="L3213" i="1"/>
  <c r="Y3233" i="1"/>
  <c r="C3234" i="1"/>
  <c r="AJ3234" i="1"/>
  <c r="Z3233" i="1"/>
  <c r="AA3233" i="1" s="1"/>
  <c r="AH3233" i="1" s="1"/>
  <c r="I3234" i="1"/>
  <c r="H3234" i="1" s="1"/>
  <c r="T3209" i="1"/>
  <c r="S3210" i="1"/>
  <c r="AB3238" i="1"/>
  <c r="A3235" i="1"/>
  <c r="X3234" i="1"/>
  <c r="K3234" i="1"/>
  <c r="F3211" i="1" l="1"/>
  <c r="J3211" i="1" s="1"/>
  <c r="O3210" i="1"/>
  <c r="AF3209" i="1"/>
  <c r="J3210" i="1"/>
  <c r="Q3208" i="1"/>
  <c r="R3207" i="1"/>
  <c r="M3213" i="1"/>
  <c r="N3213" i="1" s="1"/>
  <c r="P3213" i="1"/>
  <c r="L3214" i="1"/>
  <c r="AC3212" i="1"/>
  <c r="AE3212" i="1" s="1"/>
  <c r="G3212" i="1"/>
  <c r="F3212" i="1" s="1"/>
  <c r="O3212" i="1" s="1"/>
  <c r="X3235" i="1"/>
  <c r="K3235" i="1"/>
  <c r="A3236" i="1"/>
  <c r="AB3239" i="1"/>
  <c r="Z3234" i="1"/>
  <c r="AA3234" i="1" s="1"/>
  <c r="AH3234" i="1" s="1"/>
  <c r="C3235" i="1"/>
  <c r="AJ3235" i="1"/>
  <c r="Y3234" i="1"/>
  <c r="I3235" i="1"/>
  <c r="H3235" i="1" s="1"/>
  <c r="T3210" i="1"/>
  <c r="S3211" i="1"/>
  <c r="O3211" i="1" l="1"/>
  <c r="AF3210" i="1"/>
  <c r="Q3209" i="1"/>
  <c r="R3208" i="1"/>
  <c r="J3212" i="1"/>
  <c r="M3214" i="1"/>
  <c r="N3214" i="1" s="1"/>
  <c r="P3214" i="1"/>
  <c r="L3215" i="1"/>
  <c r="AC3213" i="1"/>
  <c r="AE3213" i="1" s="1"/>
  <c r="G3213" i="1"/>
  <c r="F3213" i="1" s="1"/>
  <c r="O3213" i="1" s="1"/>
  <c r="Y3235" i="1"/>
  <c r="AJ3236" i="1"/>
  <c r="I3236" i="1"/>
  <c r="H3236" i="1" s="1"/>
  <c r="Z3235" i="1"/>
  <c r="AA3235" i="1" s="1"/>
  <c r="AH3235" i="1" s="1"/>
  <c r="C3236" i="1"/>
  <c r="T3211" i="1"/>
  <c r="AF3211" i="1" s="1"/>
  <c r="S3212" i="1"/>
  <c r="X3236" i="1"/>
  <c r="A3237" i="1"/>
  <c r="K3236" i="1"/>
  <c r="AB3240" i="1"/>
  <c r="Q3210" i="1" l="1"/>
  <c r="R3209" i="1"/>
  <c r="J3213" i="1"/>
  <c r="M3215" i="1"/>
  <c r="N3215" i="1" s="1"/>
  <c r="P3215" i="1"/>
  <c r="L3216" i="1"/>
  <c r="AC3214" i="1"/>
  <c r="AE3214" i="1" s="1"/>
  <c r="G3214" i="1"/>
  <c r="F3214" i="1" s="1"/>
  <c r="J3214" i="1" s="1"/>
  <c r="AB3241" i="1"/>
  <c r="X3237" i="1"/>
  <c r="A3238" i="1"/>
  <c r="K3237" i="1"/>
  <c r="Z3236" i="1"/>
  <c r="AA3236" i="1" s="1"/>
  <c r="AH3236" i="1" s="1"/>
  <c r="I3237" i="1"/>
  <c r="H3237" i="1" s="1"/>
  <c r="Y3236" i="1"/>
  <c r="C3237" i="1"/>
  <c r="AJ3237" i="1"/>
  <c r="T3212" i="1"/>
  <c r="AF3212" i="1" s="1"/>
  <c r="S3213" i="1"/>
  <c r="Q3211" i="1" l="1"/>
  <c r="R3210" i="1"/>
  <c r="O3214" i="1"/>
  <c r="M3216" i="1"/>
  <c r="N3216" i="1" s="1"/>
  <c r="P3216" i="1"/>
  <c r="L3217" i="1"/>
  <c r="G3215" i="1"/>
  <c r="F3215" i="1" s="1"/>
  <c r="O3215" i="1" s="1"/>
  <c r="AC3215" i="1"/>
  <c r="AE3215" i="1" s="1"/>
  <c r="Y3237" i="1"/>
  <c r="AJ3238" i="1"/>
  <c r="I3238" i="1"/>
  <c r="H3238" i="1" s="1"/>
  <c r="Z3237" i="1"/>
  <c r="AA3237" i="1" s="1"/>
  <c r="AH3237" i="1" s="1"/>
  <c r="C3238" i="1"/>
  <c r="AB3242" i="1"/>
  <c r="T3213" i="1"/>
  <c r="AF3213" i="1" s="1"/>
  <c r="S3214" i="1"/>
  <c r="A3239" i="1"/>
  <c r="X3238" i="1"/>
  <c r="K3238" i="1"/>
  <c r="Q3212" i="1" l="1"/>
  <c r="R3211" i="1"/>
  <c r="J3215" i="1"/>
  <c r="P3217" i="1"/>
  <c r="M3217" i="1"/>
  <c r="N3217" i="1" s="1"/>
  <c r="L3218" i="1"/>
  <c r="AC3216" i="1"/>
  <c r="AE3216" i="1" s="1"/>
  <c r="G3216" i="1"/>
  <c r="F3216" i="1" s="1"/>
  <c r="J3216" i="1" s="1"/>
  <c r="T3214" i="1"/>
  <c r="AF3214" i="1" s="1"/>
  <c r="S3215" i="1"/>
  <c r="K3239" i="1"/>
  <c r="X3239" i="1"/>
  <c r="A3240" i="1"/>
  <c r="Z3238" i="1"/>
  <c r="AA3238" i="1" s="1"/>
  <c r="AH3238" i="1" s="1"/>
  <c r="AJ3239" i="1"/>
  <c r="I3239" i="1"/>
  <c r="H3239" i="1" s="1"/>
  <c r="Y3238" i="1"/>
  <c r="C3239" i="1"/>
  <c r="AB3243" i="1"/>
  <c r="Q3213" i="1" l="1"/>
  <c r="R3212" i="1"/>
  <c r="O3216" i="1"/>
  <c r="M3218" i="1"/>
  <c r="N3218" i="1" s="1"/>
  <c r="P3218" i="1"/>
  <c r="L3219" i="1"/>
  <c r="G3217" i="1"/>
  <c r="F3217" i="1" s="1"/>
  <c r="O3217" i="1" s="1"/>
  <c r="AC3217" i="1"/>
  <c r="AE3217" i="1" s="1"/>
  <c r="T3215" i="1"/>
  <c r="AF3215" i="1" s="1"/>
  <c r="S3216" i="1"/>
  <c r="A3241" i="1"/>
  <c r="X3240" i="1"/>
  <c r="K3240" i="1"/>
  <c r="AB3244" i="1"/>
  <c r="Y3239" i="1"/>
  <c r="C3240" i="1"/>
  <c r="Z3239" i="1"/>
  <c r="AA3239" i="1" s="1"/>
  <c r="AH3239" i="1" s="1"/>
  <c r="AJ3240" i="1"/>
  <c r="I3240" i="1"/>
  <c r="H3240" i="1" s="1"/>
  <c r="Q3214" i="1" l="1"/>
  <c r="R3213" i="1"/>
  <c r="J3217" i="1"/>
  <c r="M3219" i="1"/>
  <c r="N3219" i="1" s="1"/>
  <c r="P3219" i="1"/>
  <c r="L3220" i="1"/>
  <c r="AC3218" i="1"/>
  <c r="AE3218" i="1" s="1"/>
  <c r="G3218" i="1"/>
  <c r="F3218" i="1" s="1"/>
  <c r="J3218" i="1" s="1"/>
  <c r="AB3245" i="1"/>
  <c r="Z3240" i="1"/>
  <c r="AA3240" i="1" s="1"/>
  <c r="AH3240" i="1" s="1"/>
  <c r="AJ3241" i="1"/>
  <c r="I3241" i="1"/>
  <c r="H3241" i="1" s="1"/>
  <c r="Y3240" i="1"/>
  <c r="C3241" i="1"/>
  <c r="X3241" i="1"/>
  <c r="A3242" i="1"/>
  <c r="K3241" i="1"/>
  <c r="T3216" i="1"/>
  <c r="AF3216" i="1" s="1"/>
  <c r="S3217" i="1"/>
  <c r="Q3215" i="1" l="1"/>
  <c r="R3214" i="1"/>
  <c r="O3218" i="1"/>
  <c r="M3220" i="1"/>
  <c r="N3220" i="1" s="1"/>
  <c r="L3221" i="1"/>
  <c r="P3220" i="1"/>
  <c r="AC3219" i="1"/>
  <c r="AE3219" i="1" s="1"/>
  <c r="G3219" i="1"/>
  <c r="F3219" i="1" s="1"/>
  <c r="O3219" i="1" s="1"/>
  <c r="T3217" i="1"/>
  <c r="AF3217" i="1" s="1"/>
  <c r="S3218" i="1"/>
  <c r="A3243" i="1"/>
  <c r="X3242" i="1"/>
  <c r="K3242" i="1"/>
  <c r="Y3241" i="1"/>
  <c r="C3242" i="1"/>
  <c r="AJ3242" i="1"/>
  <c r="Z3241" i="1"/>
  <c r="AA3241" i="1" s="1"/>
  <c r="AH3241" i="1" s="1"/>
  <c r="I3242" i="1"/>
  <c r="H3242" i="1" s="1"/>
  <c r="AB3246" i="1"/>
  <c r="Q3216" i="1" l="1"/>
  <c r="R3215" i="1"/>
  <c r="J3219" i="1"/>
  <c r="M3221" i="1"/>
  <c r="N3221" i="1" s="1"/>
  <c r="P3221" i="1"/>
  <c r="L3222" i="1"/>
  <c r="AC3220" i="1"/>
  <c r="AE3220" i="1" s="1"/>
  <c r="G3220" i="1"/>
  <c r="F3220" i="1" s="1"/>
  <c r="J3220" i="1" s="1"/>
  <c r="T3218" i="1"/>
  <c r="AF3218" i="1" s="1"/>
  <c r="S3219" i="1"/>
  <c r="C3243" i="1"/>
  <c r="Y3242" i="1"/>
  <c r="AJ3243" i="1"/>
  <c r="I3243" i="1"/>
  <c r="H3243" i="1" s="1"/>
  <c r="Z3242" i="1"/>
  <c r="AA3242" i="1" s="1"/>
  <c r="AH3242" i="1" s="1"/>
  <c r="K3243" i="1"/>
  <c r="X3243" i="1"/>
  <c r="A3244" i="1"/>
  <c r="AB3247" i="1"/>
  <c r="Q3217" i="1" l="1"/>
  <c r="R3216" i="1"/>
  <c r="O3220" i="1"/>
  <c r="L3223" i="1"/>
  <c r="M3222" i="1"/>
  <c r="N3222" i="1" s="1"/>
  <c r="P3222" i="1"/>
  <c r="AC3221" i="1"/>
  <c r="AE3221" i="1" s="1"/>
  <c r="G3221" i="1"/>
  <c r="F3221" i="1" s="1"/>
  <c r="O3221" i="1" s="1"/>
  <c r="T3219" i="1"/>
  <c r="AF3219" i="1" s="1"/>
  <c r="S3220" i="1"/>
  <c r="K3244" i="1"/>
  <c r="A3245" i="1"/>
  <c r="X3244" i="1"/>
  <c r="C3244" i="1"/>
  <c r="Z3243" i="1"/>
  <c r="AA3243" i="1" s="1"/>
  <c r="AH3243" i="1" s="1"/>
  <c r="AJ3244" i="1"/>
  <c r="I3244" i="1"/>
  <c r="H3244" i="1" s="1"/>
  <c r="Y3243" i="1"/>
  <c r="AB3248" i="1"/>
  <c r="Q3218" i="1" l="1"/>
  <c r="R3217" i="1"/>
  <c r="AC3222" i="1"/>
  <c r="AE3222" i="1" s="1"/>
  <c r="G3222" i="1"/>
  <c r="F3222" i="1" s="1"/>
  <c r="O3222" i="1" s="1"/>
  <c r="J3221" i="1"/>
  <c r="L3224" i="1"/>
  <c r="P3223" i="1"/>
  <c r="M3223" i="1"/>
  <c r="N3223" i="1" s="1"/>
  <c r="Y3244" i="1"/>
  <c r="C3245" i="1"/>
  <c r="AJ3245" i="1"/>
  <c r="Z3244" i="1"/>
  <c r="AA3244" i="1" s="1"/>
  <c r="AH3244" i="1" s="1"/>
  <c r="I3245" i="1"/>
  <c r="H3245" i="1" s="1"/>
  <c r="T3220" i="1"/>
  <c r="AF3220" i="1" s="1"/>
  <c r="S3221" i="1"/>
  <c r="K3245" i="1"/>
  <c r="A3246" i="1"/>
  <c r="X3245" i="1"/>
  <c r="AB3249" i="1"/>
  <c r="Q3219" i="1" l="1"/>
  <c r="R3218" i="1"/>
  <c r="J3222" i="1"/>
  <c r="M3224" i="1"/>
  <c r="N3224" i="1" s="1"/>
  <c r="L3225" i="1"/>
  <c r="P3224" i="1"/>
  <c r="G3223" i="1"/>
  <c r="F3223" i="1" s="1"/>
  <c r="J3223" i="1" s="1"/>
  <c r="AC3223" i="1"/>
  <c r="AE3223" i="1" s="1"/>
  <c r="AB3250" i="1"/>
  <c r="I3246" i="1"/>
  <c r="H3246" i="1" s="1"/>
  <c r="Z3245" i="1"/>
  <c r="AA3245" i="1" s="1"/>
  <c r="AH3245" i="1" s="1"/>
  <c r="C3246" i="1"/>
  <c r="Y3245" i="1"/>
  <c r="AJ3246" i="1"/>
  <c r="X3246" i="1"/>
  <c r="A3247" i="1"/>
  <c r="K3246" i="1"/>
  <c r="T3221" i="1"/>
  <c r="AF3221" i="1" s="1"/>
  <c r="S3222" i="1"/>
  <c r="Q3220" i="1" l="1"/>
  <c r="R3219" i="1"/>
  <c r="O3223" i="1"/>
  <c r="M3225" i="1"/>
  <c r="N3225" i="1" s="1"/>
  <c r="L3226" i="1"/>
  <c r="AC3224" i="1"/>
  <c r="AE3224" i="1" s="1"/>
  <c r="G3224" i="1"/>
  <c r="F3224" i="1" s="1"/>
  <c r="O3224" i="1" s="1"/>
  <c r="X3247" i="1"/>
  <c r="A3248" i="1"/>
  <c r="K3247" i="1"/>
  <c r="AB3251" i="1"/>
  <c r="Z3246" i="1"/>
  <c r="AA3246" i="1" s="1"/>
  <c r="AH3246" i="1" s="1"/>
  <c r="AJ3247" i="1"/>
  <c r="I3247" i="1"/>
  <c r="H3247" i="1" s="1"/>
  <c r="Y3246" i="1"/>
  <c r="C3247" i="1"/>
  <c r="T3222" i="1"/>
  <c r="AF3222" i="1" s="1"/>
  <c r="S3223" i="1"/>
  <c r="Q3221" i="1" l="1"/>
  <c r="R3220" i="1"/>
  <c r="J3224" i="1"/>
  <c r="P3225" i="1"/>
  <c r="L3227" i="1"/>
  <c r="M3226" i="1"/>
  <c r="N3226" i="1" s="1"/>
  <c r="G3225" i="1"/>
  <c r="F3225" i="1" s="1"/>
  <c r="O3225" i="1" s="1"/>
  <c r="AC3225" i="1"/>
  <c r="AE3225" i="1" s="1"/>
  <c r="T3223" i="1"/>
  <c r="AF3223" i="1" s="1"/>
  <c r="S3224" i="1"/>
  <c r="A3249" i="1"/>
  <c r="X3248" i="1"/>
  <c r="K3248" i="1"/>
  <c r="Y3247" i="1"/>
  <c r="C3248" i="1"/>
  <c r="AJ3248" i="1"/>
  <c r="Z3247" i="1"/>
  <c r="AA3247" i="1" s="1"/>
  <c r="AH3247" i="1" s="1"/>
  <c r="I3248" i="1"/>
  <c r="H3248" i="1" s="1"/>
  <c r="AB3252" i="1"/>
  <c r="Q3222" i="1" l="1"/>
  <c r="R3221" i="1"/>
  <c r="P3226" i="1"/>
  <c r="P3227" i="1" s="1"/>
  <c r="J3225" i="1"/>
  <c r="G3226" i="1"/>
  <c r="AC3226" i="1"/>
  <c r="AE3226" i="1" s="1"/>
  <c r="M3227" i="1"/>
  <c r="N3227" i="1" s="1"/>
  <c r="L3228" i="1"/>
  <c r="Z3248" i="1"/>
  <c r="AA3248" i="1" s="1"/>
  <c r="AH3248" i="1" s="1"/>
  <c r="C3249" i="1"/>
  <c r="AJ3249" i="1"/>
  <c r="I3249" i="1"/>
  <c r="H3249" i="1" s="1"/>
  <c r="Y3248" i="1"/>
  <c r="A3250" i="1"/>
  <c r="X3249" i="1"/>
  <c r="K3249" i="1"/>
  <c r="T3224" i="1"/>
  <c r="S3225" i="1"/>
  <c r="AB3253" i="1"/>
  <c r="Q3223" i="1" l="1"/>
  <c r="R3222" i="1"/>
  <c r="P3228" i="1"/>
  <c r="AC3227" i="1"/>
  <c r="AE3227" i="1" s="1"/>
  <c r="G3227" i="1"/>
  <c r="F3226" i="1"/>
  <c r="J3226" i="1" s="1"/>
  <c r="L3229" i="1"/>
  <c r="M3228" i="1"/>
  <c r="N3228" i="1" s="1"/>
  <c r="T3225" i="1"/>
  <c r="AF3225" i="1" s="1"/>
  <c r="S3226" i="1"/>
  <c r="A3251" i="1"/>
  <c r="X3250" i="1"/>
  <c r="K3250" i="1"/>
  <c r="AB3254" i="1"/>
  <c r="AF3224" i="1"/>
  <c r="AA3224" i="1"/>
  <c r="Y3249" i="1"/>
  <c r="C3250" i="1"/>
  <c r="Z3249" i="1"/>
  <c r="AA3249" i="1" s="1"/>
  <c r="AH3249" i="1" s="1"/>
  <c r="AJ3250" i="1"/>
  <c r="I3250" i="1"/>
  <c r="H3250" i="1" s="1"/>
  <c r="Q3224" i="1" l="1"/>
  <c r="R3223" i="1"/>
  <c r="G3228" i="1"/>
  <c r="AC3228" i="1"/>
  <c r="AE3228" i="1" s="1"/>
  <c r="P3229" i="1"/>
  <c r="M3229" i="1"/>
  <c r="N3229" i="1" s="1"/>
  <c r="L3230" i="1"/>
  <c r="O3226" i="1"/>
  <c r="F3227" i="1"/>
  <c r="T3226" i="1"/>
  <c r="AF3226" i="1" s="1"/>
  <c r="S3227" i="1"/>
  <c r="Z3250" i="1"/>
  <c r="AA3250" i="1" s="1"/>
  <c r="AH3250" i="1" s="1"/>
  <c r="I3251" i="1"/>
  <c r="H3251" i="1" s="1"/>
  <c r="Y3250" i="1"/>
  <c r="AJ3251" i="1"/>
  <c r="C3251" i="1"/>
  <c r="AB3255" i="1"/>
  <c r="X3251" i="1"/>
  <c r="K3251" i="1"/>
  <c r="A3252" i="1"/>
  <c r="AH3224" i="1"/>
  <c r="R3224" i="1" l="1"/>
  <c r="Q3225" i="1"/>
  <c r="L3231" i="1"/>
  <c r="M3230" i="1"/>
  <c r="N3230" i="1" s="1"/>
  <c r="P3230" i="1"/>
  <c r="AC3229" i="1"/>
  <c r="AE3229" i="1" s="1"/>
  <c r="G3229" i="1"/>
  <c r="J3227" i="1"/>
  <c r="O3227" i="1"/>
  <c r="F3228" i="1"/>
  <c r="T3227" i="1"/>
  <c r="AF3227" i="1" s="1"/>
  <c r="S3228" i="1"/>
  <c r="Y3251" i="1"/>
  <c r="C3252" i="1"/>
  <c r="Z3251" i="1"/>
  <c r="AA3251" i="1" s="1"/>
  <c r="AH3251" i="1" s="1"/>
  <c r="AJ3252" i="1"/>
  <c r="I3252" i="1"/>
  <c r="H3252" i="1" s="1"/>
  <c r="X3252" i="1"/>
  <c r="K3252" i="1"/>
  <c r="A3253" i="1"/>
  <c r="AB3256" i="1"/>
  <c r="Q3226" i="1" l="1"/>
  <c r="R3225" i="1"/>
  <c r="F3229" i="1"/>
  <c r="J3229" i="1" s="1"/>
  <c r="AC3230" i="1"/>
  <c r="AE3230" i="1" s="1"/>
  <c r="G3230" i="1"/>
  <c r="O3228" i="1"/>
  <c r="J3228" i="1"/>
  <c r="L3232" i="1"/>
  <c r="M3231" i="1"/>
  <c r="N3231" i="1" s="1"/>
  <c r="P3231" i="1"/>
  <c r="X3253" i="1"/>
  <c r="A3254" i="1"/>
  <c r="K3253" i="1"/>
  <c r="T3228" i="1"/>
  <c r="AF3228" i="1" s="1"/>
  <c r="S3229" i="1"/>
  <c r="AB3257" i="1"/>
  <c r="Y3252" i="1"/>
  <c r="C3253" i="1"/>
  <c r="AJ3253" i="1"/>
  <c r="Z3252" i="1"/>
  <c r="AA3252" i="1" s="1"/>
  <c r="AH3252" i="1" s="1"/>
  <c r="I3253" i="1"/>
  <c r="H3253" i="1" s="1"/>
  <c r="Q3227" i="1" l="1"/>
  <c r="R3226" i="1"/>
  <c r="F3230" i="1"/>
  <c r="O3230" i="1" s="1"/>
  <c r="O3229" i="1"/>
  <c r="G3231" i="1"/>
  <c r="AC3231" i="1"/>
  <c r="AE3231" i="1" s="1"/>
  <c r="L3233" i="1"/>
  <c r="P3232" i="1"/>
  <c r="M3232" i="1"/>
  <c r="N3232" i="1" s="1"/>
  <c r="AB3258" i="1"/>
  <c r="K3254" i="1"/>
  <c r="X3254" i="1"/>
  <c r="A3255" i="1"/>
  <c r="T3229" i="1"/>
  <c r="AF3229" i="1" s="1"/>
  <c r="S3230" i="1"/>
  <c r="I3254" i="1"/>
  <c r="H3254" i="1" s="1"/>
  <c r="Z3253" i="1"/>
  <c r="AA3253" i="1" s="1"/>
  <c r="AH3253" i="1" s="1"/>
  <c r="C3254" i="1"/>
  <c r="AJ3254" i="1"/>
  <c r="Y3253" i="1"/>
  <c r="Q3228" i="1" l="1"/>
  <c r="R3227" i="1"/>
  <c r="F3231" i="1"/>
  <c r="O3231" i="1" s="1"/>
  <c r="J3230" i="1"/>
  <c r="AC3232" i="1"/>
  <c r="AE3232" i="1" s="1"/>
  <c r="G3232" i="1"/>
  <c r="L3234" i="1"/>
  <c r="M3233" i="1"/>
  <c r="N3233" i="1" s="1"/>
  <c r="P3233" i="1"/>
  <c r="T3230" i="1"/>
  <c r="AF3230" i="1" s="1"/>
  <c r="S3231" i="1"/>
  <c r="AB3259" i="1"/>
  <c r="AJ3255" i="1"/>
  <c r="Y3254" i="1"/>
  <c r="C3255" i="1"/>
  <c r="I3255" i="1"/>
  <c r="H3255" i="1" s="1"/>
  <c r="Z3254" i="1"/>
  <c r="AA3254" i="1" s="1"/>
  <c r="AH3254" i="1" s="1"/>
  <c r="X3255" i="1"/>
  <c r="K3255" i="1"/>
  <c r="A3256" i="1"/>
  <c r="J3231" i="1" l="1"/>
  <c r="Q3229" i="1"/>
  <c r="R3228" i="1"/>
  <c r="F3232" i="1"/>
  <c r="J3232" i="1" s="1"/>
  <c r="AC3233" i="1"/>
  <c r="AE3233" i="1" s="1"/>
  <c r="G3233" i="1"/>
  <c r="M3234" i="1"/>
  <c r="N3234" i="1" s="1"/>
  <c r="P3234" i="1"/>
  <c r="L3235" i="1"/>
  <c r="A3257" i="1"/>
  <c r="X3256" i="1"/>
  <c r="K3256" i="1"/>
  <c r="AB3260" i="1"/>
  <c r="Z3255" i="1"/>
  <c r="AA3255" i="1" s="1"/>
  <c r="AH3255" i="1" s="1"/>
  <c r="AJ3256" i="1"/>
  <c r="I3256" i="1"/>
  <c r="H3256" i="1" s="1"/>
  <c r="Y3255" i="1"/>
  <c r="C3256" i="1"/>
  <c r="T3231" i="1"/>
  <c r="AF3231" i="1" s="1"/>
  <c r="S3232" i="1"/>
  <c r="F3233" i="1" l="1"/>
  <c r="J3233" i="1" s="1"/>
  <c r="O3232" i="1"/>
  <c r="Q3230" i="1"/>
  <c r="R3229" i="1"/>
  <c r="L3236" i="1"/>
  <c r="M3235" i="1"/>
  <c r="N3235" i="1" s="1"/>
  <c r="P3235" i="1"/>
  <c r="AC3234" i="1"/>
  <c r="AE3234" i="1" s="1"/>
  <c r="G3234" i="1"/>
  <c r="F3234" i="1" s="1"/>
  <c r="O3234" i="1" s="1"/>
  <c r="O3233" i="1"/>
  <c r="C3257" i="1"/>
  <c r="Z3256" i="1"/>
  <c r="AA3256" i="1" s="1"/>
  <c r="AH3256" i="1" s="1"/>
  <c r="AJ3257" i="1"/>
  <c r="I3257" i="1"/>
  <c r="H3257" i="1" s="1"/>
  <c r="Y3256" i="1"/>
  <c r="T3232" i="1"/>
  <c r="AF3232" i="1" s="1"/>
  <c r="S3233" i="1"/>
  <c r="AB3261" i="1"/>
  <c r="K3257" i="1"/>
  <c r="X3257" i="1"/>
  <c r="A3258" i="1"/>
  <c r="Q3231" i="1" l="1"/>
  <c r="R3230" i="1"/>
  <c r="AC3235" i="1"/>
  <c r="AE3235" i="1" s="1"/>
  <c r="G3235" i="1"/>
  <c r="F3235" i="1" s="1"/>
  <c r="J3235" i="1" s="1"/>
  <c r="J3234" i="1"/>
  <c r="L3237" i="1"/>
  <c r="M3236" i="1"/>
  <c r="N3236" i="1" s="1"/>
  <c r="P3236" i="1"/>
  <c r="A3259" i="1"/>
  <c r="K3258" i="1"/>
  <c r="X3258" i="1"/>
  <c r="Y3257" i="1"/>
  <c r="C3258" i="1"/>
  <c r="AJ3258" i="1"/>
  <c r="I3258" i="1"/>
  <c r="H3258" i="1" s="1"/>
  <c r="Z3257" i="1"/>
  <c r="AB3262" i="1"/>
  <c r="T3233" i="1"/>
  <c r="AF3233" i="1" s="1"/>
  <c r="S3234" i="1"/>
  <c r="Q3232" i="1" l="1"/>
  <c r="R3231" i="1"/>
  <c r="O3235" i="1"/>
  <c r="AC3236" i="1"/>
  <c r="AE3236" i="1" s="1"/>
  <c r="G3236" i="1"/>
  <c r="F3236" i="1" s="1"/>
  <c r="J3236" i="1" s="1"/>
  <c r="M3237" i="1"/>
  <c r="N3237" i="1" s="1"/>
  <c r="L3238" i="1"/>
  <c r="P3237" i="1"/>
  <c r="X3259" i="1"/>
  <c r="A3260" i="1"/>
  <c r="K3259" i="1"/>
  <c r="T3234" i="1"/>
  <c r="AF3234" i="1" s="1"/>
  <c r="S3235" i="1"/>
  <c r="AB3263" i="1"/>
  <c r="Y3258" i="1"/>
  <c r="AJ3259" i="1"/>
  <c r="C3259" i="1"/>
  <c r="I3259" i="1"/>
  <c r="H3259" i="1" s="1"/>
  <c r="Z3258" i="1"/>
  <c r="AA3258" i="1" s="1"/>
  <c r="AH3258" i="1" s="1"/>
  <c r="Q3233" i="1" l="1"/>
  <c r="R3232" i="1"/>
  <c r="O3236" i="1"/>
  <c r="L3239" i="1"/>
  <c r="P3238" i="1"/>
  <c r="M3238" i="1"/>
  <c r="N3238" i="1" s="1"/>
  <c r="AC3237" i="1"/>
  <c r="AE3237" i="1" s="1"/>
  <c r="G3237" i="1"/>
  <c r="F3237" i="1" s="1"/>
  <c r="J3237" i="1" s="1"/>
  <c r="AB3264" i="1"/>
  <c r="A3261" i="1"/>
  <c r="X3260" i="1"/>
  <c r="K3260" i="1"/>
  <c r="Z3259" i="1"/>
  <c r="AA3259" i="1" s="1"/>
  <c r="AH3259" i="1" s="1"/>
  <c r="C3260" i="1"/>
  <c r="AJ3260" i="1"/>
  <c r="Y3259" i="1"/>
  <c r="I3260" i="1"/>
  <c r="H3260" i="1" s="1"/>
  <c r="T3235" i="1"/>
  <c r="AF3235" i="1" s="1"/>
  <c r="S3236" i="1"/>
  <c r="Q3234" i="1" l="1"/>
  <c r="R3233" i="1"/>
  <c r="AC3238" i="1"/>
  <c r="AE3238" i="1" s="1"/>
  <c r="G3238" i="1"/>
  <c r="F3238" i="1" s="1"/>
  <c r="O3238" i="1" s="1"/>
  <c r="O3237" i="1"/>
  <c r="M3239" i="1"/>
  <c r="N3239" i="1" s="1"/>
  <c r="P3239" i="1"/>
  <c r="L3240" i="1"/>
  <c r="Y3260" i="1"/>
  <c r="I3261" i="1"/>
  <c r="H3261" i="1" s="1"/>
  <c r="Z3260" i="1"/>
  <c r="AA3260" i="1" s="1"/>
  <c r="AH3260" i="1" s="1"/>
  <c r="C3261" i="1"/>
  <c r="AJ3261" i="1"/>
  <c r="AB3265" i="1"/>
  <c r="T3236" i="1"/>
  <c r="AF3236" i="1" s="1"/>
  <c r="S3237" i="1"/>
  <c r="K3261" i="1"/>
  <c r="X3261" i="1"/>
  <c r="A3262" i="1"/>
  <c r="Q3235" i="1" l="1"/>
  <c r="R3234" i="1"/>
  <c r="J3238" i="1"/>
  <c r="G3239" i="1"/>
  <c r="F3239" i="1" s="1"/>
  <c r="O3239" i="1" s="1"/>
  <c r="AC3239" i="1"/>
  <c r="AE3239" i="1" s="1"/>
  <c r="M3240" i="1"/>
  <c r="N3240" i="1" s="1"/>
  <c r="P3240" i="1"/>
  <c r="L3241" i="1"/>
  <c r="C3262" i="1"/>
  <c r="Y3261" i="1"/>
  <c r="AJ3262" i="1"/>
  <c r="I3262" i="1"/>
  <c r="H3262" i="1" s="1"/>
  <c r="Z3261" i="1"/>
  <c r="AA3261" i="1" s="1"/>
  <c r="AH3261" i="1" s="1"/>
  <c r="T3237" i="1"/>
  <c r="AF3237" i="1" s="1"/>
  <c r="S3238" i="1"/>
  <c r="K3262" i="1"/>
  <c r="A3263" i="1"/>
  <c r="X3262" i="1"/>
  <c r="AB3266" i="1"/>
  <c r="Q3236" i="1" l="1"/>
  <c r="R3235" i="1"/>
  <c r="J3239" i="1"/>
  <c r="P3241" i="1"/>
  <c r="M3241" i="1"/>
  <c r="N3241" i="1" s="1"/>
  <c r="L3242" i="1"/>
  <c r="AC3240" i="1"/>
  <c r="AE3240" i="1" s="1"/>
  <c r="G3240" i="1"/>
  <c r="F3240" i="1" s="1"/>
  <c r="J3240" i="1" s="1"/>
  <c r="A3264" i="1"/>
  <c r="X3263" i="1"/>
  <c r="K3263" i="1"/>
  <c r="AB3267" i="1"/>
  <c r="T3238" i="1"/>
  <c r="AF3238" i="1" s="1"/>
  <c r="S3239" i="1"/>
  <c r="Z3262" i="1"/>
  <c r="AA3262" i="1" s="1"/>
  <c r="AH3262" i="1" s="1"/>
  <c r="AJ3263" i="1"/>
  <c r="C3263" i="1"/>
  <c r="Y3262" i="1"/>
  <c r="I3263" i="1"/>
  <c r="H3263" i="1" s="1"/>
  <c r="Q3237" i="1" l="1"/>
  <c r="R3236" i="1"/>
  <c r="M3242" i="1"/>
  <c r="N3242" i="1" s="1"/>
  <c r="P3242" i="1"/>
  <c r="L3243" i="1"/>
  <c r="O3240" i="1"/>
  <c r="AC3241" i="1"/>
  <c r="AE3241" i="1" s="1"/>
  <c r="G3241" i="1"/>
  <c r="F3241" i="1" s="1"/>
  <c r="J3241" i="1" s="1"/>
  <c r="AB3268" i="1"/>
  <c r="C3264" i="1"/>
  <c r="Y3263" i="1"/>
  <c r="AJ3264" i="1"/>
  <c r="I3264" i="1"/>
  <c r="H3264" i="1" s="1"/>
  <c r="Z3263" i="1"/>
  <c r="AA3263" i="1" s="1"/>
  <c r="AH3263" i="1" s="1"/>
  <c r="T3239" i="1"/>
  <c r="AF3239" i="1" s="1"/>
  <c r="S3240" i="1"/>
  <c r="K3264" i="1"/>
  <c r="X3264" i="1"/>
  <c r="A3265" i="1"/>
  <c r="Q3238" i="1" l="1"/>
  <c r="R3237" i="1"/>
  <c r="M3243" i="1"/>
  <c r="N3243" i="1" s="1"/>
  <c r="P3243" i="1"/>
  <c r="L3244" i="1"/>
  <c r="O3241" i="1"/>
  <c r="AC3242" i="1"/>
  <c r="AE3242" i="1" s="1"/>
  <c r="G3242" i="1"/>
  <c r="F3242" i="1" s="1"/>
  <c r="J3242" i="1" s="1"/>
  <c r="T3240" i="1"/>
  <c r="AF3240" i="1" s="1"/>
  <c r="S3241" i="1"/>
  <c r="K3265" i="1"/>
  <c r="A3266" i="1"/>
  <c r="X3265" i="1"/>
  <c r="AB3269" i="1"/>
  <c r="Z3264" i="1"/>
  <c r="AA3264" i="1" s="1"/>
  <c r="AH3264" i="1" s="1"/>
  <c r="AJ3265" i="1"/>
  <c r="C3265" i="1"/>
  <c r="Y3264" i="1"/>
  <c r="I3265" i="1"/>
  <c r="H3265" i="1" s="1"/>
  <c r="Q3239" i="1" l="1"/>
  <c r="R3238" i="1"/>
  <c r="L3245" i="1"/>
  <c r="M3244" i="1"/>
  <c r="N3244" i="1" s="1"/>
  <c r="P3244" i="1"/>
  <c r="O3242" i="1"/>
  <c r="G3243" i="1"/>
  <c r="F3243" i="1" s="1"/>
  <c r="O3243" i="1" s="1"/>
  <c r="AC3243" i="1"/>
  <c r="AE3243" i="1" s="1"/>
  <c r="AB3270" i="1"/>
  <c r="T3241" i="1"/>
  <c r="AF3241" i="1" s="1"/>
  <c r="S3242" i="1"/>
  <c r="C3266" i="1"/>
  <c r="Y3265" i="1"/>
  <c r="AJ3266" i="1"/>
  <c r="I3266" i="1"/>
  <c r="H3266" i="1" s="1"/>
  <c r="Z3265" i="1"/>
  <c r="AA3265" i="1" s="1"/>
  <c r="AH3265" i="1" s="1"/>
  <c r="K3266" i="1"/>
  <c r="A3267" i="1"/>
  <c r="X3266" i="1"/>
  <c r="Q3240" i="1" l="1"/>
  <c r="R3239" i="1"/>
  <c r="AC3244" i="1"/>
  <c r="AE3244" i="1" s="1"/>
  <c r="G3244" i="1"/>
  <c r="F3244" i="1" s="1"/>
  <c r="O3244" i="1" s="1"/>
  <c r="J3243" i="1"/>
  <c r="P3245" i="1"/>
  <c r="M3245" i="1"/>
  <c r="N3245" i="1" s="1"/>
  <c r="L3246" i="1"/>
  <c r="A3268" i="1"/>
  <c r="X3267" i="1"/>
  <c r="K3267" i="1"/>
  <c r="I3267" i="1"/>
  <c r="H3267" i="1" s="1"/>
  <c r="Z3266" i="1"/>
  <c r="AA3266" i="1" s="1"/>
  <c r="AH3266" i="1" s="1"/>
  <c r="AJ3267" i="1"/>
  <c r="C3267" i="1"/>
  <c r="Y3266" i="1"/>
  <c r="T3242" i="1"/>
  <c r="AF3242" i="1" s="1"/>
  <c r="S3243" i="1"/>
  <c r="AB3271" i="1"/>
  <c r="Q3241" i="1" l="1"/>
  <c r="R3240" i="1"/>
  <c r="J3244" i="1"/>
  <c r="AC3245" i="1"/>
  <c r="AE3245" i="1" s="1"/>
  <c r="G3245" i="1"/>
  <c r="F3245" i="1" s="1"/>
  <c r="J3245" i="1" s="1"/>
  <c r="P3246" i="1"/>
  <c r="L3247" i="1"/>
  <c r="M3246" i="1"/>
  <c r="N3246" i="1" s="1"/>
  <c r="AB3272" i="1"/>
  <c r="T3243" i="1"/>
  <c r="AF3243" i="1" s="1"/>
  <c r="S3244" i="1"/>
  <c r="X3268" i="1"/>
  <c r="K3268" i="1"/>
  <c r="A3269" i="1"/>
  <c r="C3268" i="1"/>
  <c r="Y3267" i="1"/>
  <c r="AJ3268" i="1"/>
  <c r="I3268" i="1"/>
  <c r="H3268" i="1" s="1"/>
  <c r="Z3267" i="1"/>
  <c r="AA3267" i="1" s="1"/>
  <c r="AH3267" i="1" s="1"/>
  <c r="Q3242" i="1" l="1"/>
  <c r="R3241" i="1"/>
  <c r="AC3246" i="1"/>
  <c r="AE3246" i="1" s="1"/>
  <c r="G3246" i="1"/>
  <c r="F3246" i="1" s="1"/>
  <c r="J3246" i="1" s="1"/>
  <c r="M3247" i="1"/>
  <c r="N3247" i="1" s="1"/>
  <c r="L3248" i="1"/>
  <c r="P3247" i="1"/>
  <c r="O3245" i="1"/>
  <c r="C3269" i="1"/>
  <c r="Z3268" i="1"/>
  <c r="AA3268" i="1" s="1"/>
  <c r="AH3268" i="1" s="1"/>
  <c r="I3269" i="1"/>
  <c r="H3269" i="1" s="1"/>
  <c r="AJ3269" i="1"/>
  <c r="Y3268" i="1"/>
  <c r="AB3273" i="1"/>
  <c r="X3269" i="1"/>
  <c r="K3269" i="1"/>
  <c r="A3270" i="1"/>
  <c r="T3244" i="1"/>
  <c r="AF3244" i="1" s="1"/>
  <c r="S3245" i="1"/>
  <c r="Q3243" i="1" l="1"/>
  <c r="R3242" i="1"/>
  <c r="O3246" i="1"/>
  <c r="L3249" i="1"/>
  <c r="P3248" i="1"/>
  <c r="M3248" i="1"/>
  <c r="N3248" i="1" s="1"/>
  <c r="AC3247" i="1"/>
  <c r="AE3247" i="1" s="1"/>
  <c r="G3247" i="1"/>
  <c r="F3247" i="1" s="1"/>
  <c r="O3247" i="1" s="1"/>
  <c r="Y3269" i="1"/>
  <c r="C3270" i="1"/>
  <c r="AJ3270" i="1"/>
  <c r="I3270" i="1"/>
  <c r="H3270" i="1" s="1"/>
  <c r="Z3269" i="1"/>
  <c r="AA3269" i="1" s="1"/>
  <c r="AH3269" i="1" s="1"/>
  <c r="T3245" i="1"/>
  <c r="AF3245" i="1" s="1"/>
  <c r="S3246" i="1"/>
  <c r="K3270" i="1"/>
  <c r="A3271" i="1"/>
  <c r="X3270" i="1"/>
  <c r="AB3274" i="1"/>
  <c r="Q3244" i="1" l="1"/>
  <c r="R3243" i="1"/>
  <c r="G3248" i="1"/>
  <c r="F3248" i="1" s="1"/>
  <c r="O3248" i="1" s="1"/>
  <c r="AC3248" i="1"/>
  <c r="AE3248" i="1" s="1"/>
  <c r="J3247" i="1"/>
  <c r="M3249" i="1"/>
  <c r="N3249" i="1" s="1"/>
  <c r="P3249" i="1"/>
  <c r="L3250" i="1"/>
  <c r="AB3275" i="1"/>
  <c r="A3272" i="1"/>
  <c r="X3271" i="1"/>
  <c r="K3271" i="1"/>
  <c r="T3246" i="1"/>
  <c r="AF3246" i="1" s="1"/>
  <c r="S3247" i="1"/>
  <c r="I3271" i="1"/>
  <c r="H3271" i="1" s="1"/>
  <c r="Z3270" i="1"/>
  <c r="AA3270" i="1" s="1"/>
  <c r="AH3270" i="1" s="1"/>
  <c r="C3271" i="1"/>
  <c r="Y3270" i="1"/>
  <c r="AJ3271" i="1"/>
  <c r="Q3245" i="1" l="1"/>
  <c r="R3244" i="1"/>
  <c r="J3248" i="1"/>
  <c r="L3251" i="1"/>
  <c r="M3250" i="1"/>
  <c r="N3250" i="1" s="1"/>
  <c r="P3250" i="1"/>
  <c r="AC3249" i="1"/>
  <c r="AE3249" i="1" s="1"/>
  <c r="G3249" i="1"/>
  <c r="F3249" i="1" s="1"/>
  <c r="J3249" i="1" s="1"/>
  <c r="AB3276" i="1"/>
  <c r="I3272" i="1"/>
  <c r="H3272" i="1" s="1"/>
  <c r="Y3271" i="1"/>
  <c r="C3272" i="1"/>
  <c r="AJ3272" i="1"/>
  <c r="Z3271" i="1"/>
  <c r="AA3271" i="1" s="1"/>
  <c r="AH3271" i="1" s="1"/>
  <c r="T3247" i="1"/>
  <c r="AF3247" i="1" s="1"/>
  <c r="S3248" i="1"/>
  <c r="K3272" i="1"/>
  <c r="X3272" i="1"/>
  <c r="A3273" i="1"/>
  <c r="Q3246" i="1" l="1"/>
  <c r="R3245" i="1"/>
  <c r="G3250" i="1"/>
  <c r="F3250" i="1" s="1"/>
  <c r="J3250" i="1" s="1"/>
  <c r="AC3250" i="1"/>
  <c r="AE3250" i="1" s="1"/>
  <c r="O3249" i="1"/>
  <c r="P3251" i="1"/>
  <c r="M3251" i="1"/>
  <c r="N3251" i="1" s="1"/>
  <c r="L3252" i="1"/>
  <c r="K3273" i="1"/>
  <c r="A3274" i="1"/>
  <c r="X3273" i="1"/>
  <c r="C3273" i="1"/>
  <c r="Z3272" i="1"/>
  <c r="AA3272" i="1" s="1"/>
  <c r="AH3272" i="1" s="1"/>
  <c r="AJ3273" i="1"/>
  <c r="I3273" i="1"/>
  <c r="H3273" i="1" s="1"/>
  <c r="Y3272" i="1"/>
  <c r="T3248" i="1"/>
  <c r="AF3248" i="1" s="1"/>
  <c r="S3249" i="1"/>
  <c r="AB3277" i="1"/>
  <c r="Q3247" i="1" l="1"/>
  <c r="R3246" i="1"/>
  <c r="O3250" i="1"/>
  <c r="AC3251" i="1"/>
  <c r="AE3251" i="1" s="1"/>
  <c r="G3251" i="1"/>
  <c r="F3251" i="1" s="1"/>
  <c r="O3251" i="1" s="1"/>
  <c r="P3252" i="1"/>
  <c r="L3253" i="1"/>
  <c r="M3252" i="1"/>
  <c r="N3252" i="1" s="1"/>
  <c r="AB3278" i="1"/>
  <c r="A3275" i="1"/>
  <c r="K3274" i="1"/>
  <c r="X3274" i="1"/>
  <c r="T3249" i="1"/>
  <c r="AF3249" i="1" s="1"/>
  <c r="S3250" i="1"/>
  <c r="I3274" i="1"/>
  <c r="H3274" i="1" s="1"/>
  <c r="Y3273" i="1"/>
  <c r="C3274" i="1"/>
  <c r="Z3273" i="1"/>
  <c r="AA3273" i="1" s="1"/>
  <c r="AH3273" i="1" s="1"/>
  <c r="AJ3274" i="1"/>
  <c r="Q3248" i="1" l="1"/>
  <c r="R3247" i="1"/>
  <c r="AC3252" i="1"/>
  <c r="AE3252" i="1" s="1"/>
  <c r="G3252" i="1"/>
  <c r="F3252" i="1" s="1"/>
  <c r="O3252" i="1" s="1"/>
  <c r="M3253" i="1"/>
  <c r="N3253" i="1" s="1"/>
  <c r="P3253" i="1"/>
  <c r="L3254" i="1"/>
  <c r="J3251" i="1"/>
  <c r="AB3279" i="1"/>
  <c r="T3250" i="1"/>
  <c r="AF3250" i="1" s="1"/>
  <c r="S3251" i="1"/>
  <c r="AJ3275" i="1"/>
  <c r="Z3274" i="1"/>
  <c r="AA3274" i="1" s="1"/>
  <c r="AH3274" i="1" s="1"/>
  <c r="I3275" i="1"/>
  <c r="H3275" i="1" s="1"/>
  <c r="C3275" i="1"/>
  <c r="Y3274" i="1"/>
  <c r="X3275" i="1"/>
  <c r="A3276" i="1"/>
  <c r="K3275" i="1"/>
  <c r="Q3249" i="1" l="1"/>
  <c r="R3248" i="1"/>
  <c r="J3252" i="1"/>
  <c r="M3254" i="1"/>
  <c r="N3254" i="1" s="1"/>
  <c r="P3254" i="1"/>
  <c r="L3255" i="1"/>
  <c r="G3253" i="1"/>
  <c r="F3253" i="1" s="1"/>
  <c r="J3253" i="1" s="1"/>
  <c r="AC3253" i="1"/>
  <c r="AE3253" i="1" s="1"/>
  <c r="C3276" i="1"/>
  <c r="Y3275" i="1"/>
  <c r="AJ3276" i="1"/>
  <c r="I3276" i="1"/>
  <c r="H3276" i="1" s="1"/>
  <c r="Z3275" i="1"/>
  <c r="AA3275" i="1" s="1"/>
  <c r="AH3275" i="1" s="1"/>
  <c r="AB3280" i="1"/>
  <c r="X3276" i="1"/>
  <c r="K3276" i="1"/>
  <c r="A3277" i="1"/>
  <c r="T3251" i="1"/>
  <c r="AF3251" i="1" s="1"/>
  <c r="S3252" i="1"/>
  <c r="Q3250" i="1" l="1"/>
  <c r="R3249" i="1"/>
  <c r="O3253" i="1"/>
  <c r="P3255" i="1"/>
  <c r="L3256" i="1"/>
  <c r="M3255" i="1"/>
  <c r="N3255" i="1" s="1"/>
  <c r="AC3254" i="1"/>
  <c r="AE3254" i="1" s="1"/>
  <c r="G3254" i="1"/>
  <c r="F3254" i="1" s="1"/>
  <c r="O3254" i="1" s="1"/>
  <c r="AB3281" i="1"/>
  <c r="T3252" i="1"/>
  <c r="AF3252" i="1" s="1"/>
  <c r="S3253" i="1"/>
  <c r="X3277" i="1"/>
  <c r="A3278" i="1"/>
  <c r="K3277" i="1"/>
  <c r="AJ3277" i="1"/>
  <c r="Z3276" i="1"/>
  <c r="AA3276" i="1" s="1"/>
  <c r="AH3276" i="1" s="1"/>
  <c r="I3277" i="1"/>
  <c r="H3277" i="1" s="1"/>
  <c r="Y3276" i="1"/>
  <c r="C3277" i="1"/>
  <c r="Q3251" i="1" l="1"/>
  <c r="R3250" i="1"/>
  <c r="G3255" i="1"/>
  <c r="F3255" i="1" s="1"/>
  <c r="O3255" i="1" s="1"/>
  <c r="AC3255" i="1"/>
  <c r="AE3255" i="1" s="1"/>
  <c r="P3256" i="1"/>
  <c r="L3257" i="1"/>
  <c r="M3256" i="1"/>
  <c r="N3256" i="1" s="1"/>
  <c r="J3254" i="1"/>
  <c r="Y3277" i="1"/>
  <c r="C3278" i="1"/>
  <c r="AJ3278" i="1"/>
  <c r="I3278" i="1"/>
  <c r="H3278" i="1" s="1"/>
  <c r="Z3277" i="1"/>
  <c r="AA3277" i="1" s="1"/>
  <c r="AH3277" i="1" s="1"/>
  <c r="T3253" i="1"/>
  <c r="AF3253" i="1" s="1"/>
  <c r="S3254" i="1"/>
  <c r="X3278" i="1"/>
  <c r="K3278" i="1"/>
  <c r="A3279" i="1"/>
  <c r="AB3282" i="1"/>
  <c r="Q3252" i="1" l="1"/>
  <c r="R3251" i="1"/>
  <c r="J3255" i="1"/>
  <c r="G3256" i="1"/>
  <c r="F3256" i="1" s="1"/>
  <c r="J3256" i="1" s="1"/>
  <c r="AC3256" i="1"/>
  <c r="AE3256" i="1" s="1"/>
  <c r="M3257" i="1"/>
  <c r="N3257" i="1" s="1"/>
  <c r="L3258" i="1"/>
  <c r="P3257" i="1"/>
  <c r="X3279" i="1"/>
  <c r="K3279" i="1"/>
  <c r="A3280" i="1"/>
  <c r="T3254" i="1"/>
  <c r="AF3254" i="1" s="1"/>
  <c r="S3255" i="1"/>
  <c r="Z3278" i="1"/>
  <c r="AA3278" i="1" s="1"/>
  <c r="AH3278" i="1" s="1"/>
  <c r="I3279" i="1"/>
  <c r="H3279" i="1" s="1"/>
  <c r="Y3278" i="1"/>
  <c r="C3279" i="1"/>
  <c r="AJ3279" i="1"/>
  <c r="AB3283" i="1"/>
  <c r="Q3253" i="1" l="1"/>
  <c r="R3252" i="1"/>
  <c r="O3256" i="1"/>
  <c r="L3259" i="1"/>
  <c r="M3258" i="1"/>
  <c r="N3258" i="1" s="1"/>
  <c r="AC3257" i="1"/>
  <c r="AE3257" i="1" s="1"/>
  <c r="G3257" i="1"/>
  <c r="F3257" i="1" s="1"/>
  <c r="O3257" i="1" s="1"/>
  <c r="P3258" i="1" s="1"/>
  <c r="AB3284" i="1"/>
  <c r="Y3279" i="1"/>
  <c r="AJ3280" i="1"/>
  <c r="I3280" i="1"/>
  <c r="H3280" i="1" s="1"/>
  <c r="Z3279" i="1"/>
  <c r="AA3279" i="1" s="1"/>
  <c r="AH3279" i="1" s="1"/>
  <c r="C3280" i="1"/>
  <c r="T3255" i="1"/>
  <c r="AF3255" i="1" s="1"/>
  <c r="S3256" i="1"/>
  <c r="K3280" i="1"/>
  <c r="A3281" i="1"/>
  <c r="X3280" i="1"/>
  <c r="Q3254" i="1" l="1"/>
  <c r="R3253" i="1"/>
  <c r="J3257" i="1"/>
  <c r="AC3258" i="1"/>
  <c r="AE3258" i="1" s="1"/>
  <c r="G3258" i="1"/>
  <c r="F3258" i="1" s="1"/>
  <c r="O3258" i="1" s="1"/>
  <c r="M3259" i="1"/>
  <c r="N3259" i="1" s="1"/>
  <c r="L3260" i="1"/>
  <c r="AB3285" i="1"/>
  <c r="X3281" i="1"/>
  <c r="A3282" i="1"/>
  <c r="K3281" i="1"/>
  <c r="T3256" i="1"/>
  <c r="AF3256" i="1" s="1"/>
  <c r="S3257" i="1"/>
  <c r="P3259" i="1"/>
  <c r="Z3280" i="1"/>
  <c r="AA3280" i="1" s="1"/>
  <c r="AH3280" i="1" s="1"/>
  <c r="C3281" i="1"/>
  <c r="AJ3281" i="1"/>
  <c r="Y3280" i="1"/>
  <c r="I3281" i="1"/>
  <c r="H3281" i="1" s="1"/>
  <c r="Q3255" i="1" l="1"/>
  <c r="R3254" i="1"/>
  <c r="P3260" i="1"/>
  <c r="J3258" i="1"/>
  <c r="L3261" i="1"/>
  <c r="M3260" i="1"/>
  <c r="N3260" i="1" s="1"/>
  <c r="AC3259" i="1"/>
  <c r="AE3259" i="1" s="1"/>
  <c r="G3259" i="1"/>
  <c r="F3259" i="1" s="1"/>
  <c r="O3259" i="1" s="1"/>
  <c r="AB3286" i="1"/>
  <c r="T3257" i="1"/>
  <c r="S3258" i="1"/>
  <c r="X3282" i="1"/>
  <c r="K3282" i="1"/>
  <c r="A3283" i="1"/>
  <c r="AJ3282" i="1"/>
  <c r="Z3281" i="1"/>
  <c r="AA3281" i="1" s="1"/>
  <c r="AH3281" i="1" s="1"/>
  <c r="I3282" i="1"/>
  <c r="H3282" i="1" s="1"/>
  <c r="C3282" i="1"/>
  <c r="Y3281" i="1"/>
  <c r="Q3256" i="1" l="1"/>
  <c r="R3255" i="1"/>
  <c r="J3259" i="1"/>
  <c r="AC3260" i="1"/>
  <c r="AE3260" i="1" s="1"/>
  <c r="G3260" i="1"/>
  <c r="F3260" i="1" s="1"/>
  <c r="J3260" i="1" s="1"/>
  <c r="M3261" i="1"/>
  <c r="N3261" i="1" s="1"/>
  <c r="L3262" i="1"/>
  <c r="P3261" i="1"/>
  <c r="Y3282" i="1"/>
  <c r="C3283" i="1"/>
  <c r="Z3282" i="1"/>
  <c r="AA3282" i="1" s="1"/>
  <c r="AH3282" i="1" s="1"/>
  <c r="AJ3283" i="1"/>
  <c r="I3283" i="1"/>
  <c r="H3283" i="1" s="1"/>
  <c r="K3283" i="1"/>
  <c r="A3284" i="1"/>
  <c r="X3283" i="1"/>
  <c r="T3258" i="1"/>
  <c r="AF3258" i="1" s="1"/>
  <c r="S3259" i="1"/>
  <c r="AF3257" i="1"/>
  <c r="AA3257" i="1"/>
  <c r="AB3287" i="1"/>
  <c r="Q3257" i="1" l="1"/>
  <c r="R3256" i="1"/>
  <c r="L3263" i="1"/>
  <c r="P3262" i="1"/>
  <c r="M3262" i="1"/>
  <c r="N3262" i="1" s="1"/>
  <c r="AC3261" i="1"/>
  <c r="AE3261" i="1" s="1"/>
  <c r="G3261" i="1"/>
  <c r="F3261" i="1" s="1"/>
  <c r="J3261" i="1" s="1"/>
  <c r="O3260" i="1"/>
  <c r="AH3257" i="1"/>
  <c r="T3259" i="1"/>
  <c r="AF3259" i="1" s="1"/>
  <c r="S3260" i="1"/>
  <c r="Z3283" i="1"/>
  <c r="AA3283" i="1" s="1"/>
  <c r="AH3283" i="1" s="1"/>
  <c r="I3284" i="1"/>
  <c r="H3284" i="1" s="1"/>
  <c r="Y3283" i="1"/>
  <c r="C3284" i="1"/>
  <c r="AJ3284" i="1"/>
  <c r="AB3288" i="1"/>
  <c r="A3285" i="1"/>
  <c r="X3284" i="1"/>
  <c r="K3284" i="1"/>
  <c r="Q3258" i="1" l="1"/>
  <c r="R3257" i="1"/>
  <c r="AC3262" i="1"/>
  <c r="AE3262" i="1" s="1"/>
  <c r="G3262" i="1"/>
  <c r="F3262" i="1" s="1"/>
  <c r="J3262" i="1" s="1"/>
  <c r="O3261" i="1"/>
  <c r="P3263" i="1"/>
  <c r="M3263" i="1"/>
  <c r="N3263" i="1" s="1"/>
  <c r="L3264" i="1"/>
  <c r="X3285" i="1"/>
  <c r="A3286" i="1"/>
  <c r="K3285" i="1"/>
  <c r="Z3284" i="1"/>
  <c r="AA3284" i="1" s="1"/>
  <c r="AH3284" i="1" s="1"/>
  <c r="C3285" i="1"/>
  <c r="AJ3285" i="1"/>
  <c r="Y3284" i="1"/>
  <c r="I3285" i="1"/>
  <c r="H3285" i="1" s="1"/>
  <c r="AB3289" i="1"/>
  <c r="T3260" i="1"/>
  <c r="AF3260" i="1" s="1"/>
  <c r="S3261" i="1"/>
  <c r="Q3259" i="1" l="1"/>
  <c r="R3258" i="1"/>
  <c r="O3262" i="1"/>
  <c r="AC3263" i="1"/>
  <c r="AE3263" i="1" s="1"/>
  <c r="G3263" i="1"/>
  <c r="F3263" i="1" s="1"/>
  <c r="J3263" i="1" s="1"/>
  <c r="P3264" i="1"/>
  <c r="L3265" i="1"/>
  <c r="M3264" i="1"/>
  <c r="N3264" i="1" s="1"/>
  <c r="Y3285" i="1"/>
  <c r="C3286" i="1"/>
  <c r="AJ3286" i="1"/>
  <c r="Z3285" i="1"/>
  <c r="AA3285" i="1" s="1"/>
  <c r="AH3285" i="1" s="1"/>
  <c r="I3286" i="1"/>
  <c r="H3286" i="1" s="1"/>
  <c r="T3261" i="1"/>
  <c r="AF3261" i="1" s="1"/>
  <c r="S3262" i="1"/>
  <c r="X3286" i="1"/>
  <c r="K3286" i="1"/>
  <c r="A3287" i="1"/>
  <c r="AB3290" i="1"/>
  <c r="Q3260" i="1" l="1"/>
  <c r="R3259" i="1"/>
  <c r="AC3264" i="1"/>
  <c r="AE3264" i="1" s="1"/>
  <c r="G3264" i="1"/>
  <c r="F3264" i="1" s="1"/>
  <c r="O3264" i="1" s="1"/>
  <c r="M3265" i="1"/>
  <c r="N3265" i="1" s="1"/>
  <c r="P3265" i="1"/>
  <c r="L3266" i="1"/>
  <c r="O3263" i="1"/>
  <c r="T3262" i="1"/>
  <c r="AF3262" i="1" s="1"/>
  <c r="S3263" i="1"/>
  <c r="AB3291" i="1"/>
  <c r="Z3286" i="1"/>
  <c r="Y3286" i="1"/>
  <c r="D3281" i="1" s="1"/>
  <c r="C3287" i="1"/>
  <c r="I3287" i="1"/>
  <c r="H3287" i="1" s="1"/>
  <c r="AJ3287" i="1"/>
  <c r="X3287" i="1"/>
  <c r="A3288" i="1"/>
  <c r="K3287" i="1"/>
  <c r="Q3261" i="1" l="1"/>
  <c r="R3260" i="1"/>
  <c r="J3264" i="1"/>
  <c r="L3267" i="1"/>
  <c r="M3266" i="1"/>
  <c r="N3266" i="1" s="1"/>
  <c r="P3266" i="1"/>
  <c r="AC3265" i="1"/>
  <c r="AE3265" i="1" s="1"/>
  <c r="G3265" i="1"/>
  <c r="F3265" i="1" s="1"/>
  <c r="O3265" i="1" s="1"/>
  <c r="D3285" i="1"/>
  <c r="E3285" i="1" s="1"/>
  <c r="D3284" i="1"/>
  <c r="D3283" i="1"/>
  <c r="E3283" i="1" s="1"/>
  <c r="E3281" i="1"/>
  <c r="E3287" i="1"/>
  <c r="T3263" i="1"/>
  <c r="AF3263" i="1" s="1"/>
  <c r="S3264" i="1"/>
  <c r="AB3292" i="1"/>
  <c r="D3286" i="1"/>
  <c r="D2952" i="1"/>
  <c r="D2951" i="1"/>
  <c r="D2953" i="1"/>
  <c r="D2954" i="1"/>
  <c r="D2955" i="1"/>
  <c r="D2958" i="1"/>
  <c r="D2956" i="1"/>
  <c r="D2960" i="1"/>
  <c r="D2957" i="1"/>
  <c r="D2962" i="1"/>
  <c r="D2959" i="1"/>
  <c r="D2961" i="1"/>
  <c r="D2964" i="1"/>
  <c r="D2963" i="1"/>
  <c r="D2966" i="1"/>
  <c r="D2967" i="1"/>
  <c r="D2965" i="1"/>
  <c r="D2970" i="1"/>
  <c r="D2969" i="1"/>
  <c r="D2971" i="1"/>
  <c r="D2968" i="1"/>
  <c r="D2972" i="1"/>
  <c r="D2974" i="1"/>
  <c r="D2973" i="1"/>
  <c r="D2975" i="1"/>
  <c r="D2976" i="1"/>
  <c r="D2978" i="1"/>
  <c r="D2977" i="1"/>
  <c r="D2981" i="1"/>
  <c r="D2979" i="1"/>
  <c r="D2982" i="1"/>
  <c r="D2980" i="1"/>
  <c r="D2983" i="1"/>
  <c r="D2985" i="1"/>
  <c r="D2984" i="1"/>
  <c r="D2986" i="1"/>
  <c r="D2988" i="1"/>
  <c r="D2987" i="1"/>
  <c r="D2989" i="1"/>
  <c r="D2990" i="1"/>
  <c r="D2991" i="1"/>
  <c r="D2993" i="1"/>
  <c r="D2992" i="1"/>
  <c r="D2994" i="1"/>
  <c r="D2999" i="1"/>
  <c r="D2996" i="1"/>
  <c r="D2995" i="1"/>
  <c r="D2997" i="1"/>
  <c r="D3001" i="1"/>
  <c r="D3000" i="1"/>
  <c r="D2998" i="1"/>
  <c r="D3002" i="1"/>
  <c r="D3003" i="1"/>
  <c r="D3005" i="1"/>
  <c r="D3004" i="1"/>
  <c r="D3006" i="1"/>
  <c r="D3007" i="1"/>
  <c r="D3008" i="1"/>
  <c r="D3011" i="1"/>
  <c r="D3010" i="1"/>
  <c r="D3009" i="1"/>
  <c r="D3012" i="1"/>
  <c r="D3014" i="1"/>
  <c r="D3015" i="1"/>
  <c r="D3013" i="1"/>
  <c r="D3016" i="1"/>
  <c r="D3017" i="1"/>
  <c r="D3018" i="1"/>
  <c r="D3020" i="1"/>
  <c r="D3019" i="1"/>
  <c r="D3021" i="1"/>
  <c r="D3022" i="1"/>
  <c r="D3023" i="1"/>
  <c r="D3025" i="1"/>
  <c r="D3024" i="1"/>
  <c r="D3026" i="1"/>
  <c r="D3027" i="1"/>
  <c r="D3028" i="1"/>
  <c r="D3029" i="1"/>
  <c r="D3030" i="1"/>
  <c r="D3032" i="1"/>
  <c r="D3033" i="1"/>
  <c r="D3031" i="1"/>
  <c r="D3034" i="1"/>
  <c r="D3035" i="1"/>
  <c r="D3036" i="1"/>
  <c r="D3037" i="1"/>
  <c r="D3038" i="1"/>
  <c r="D3042" i="1"/>
  <c r="D3039" i="1"/>
  <c r="D3040" i="1"/>
  <c r="D3041" i="1"/>
  <c r="D3045" i="1"/>
  <c r="D3044" i="1"/>
  <c r="D3043" i="1"/>
  <c r="D3047" i="1"/>
  <c r="D3049" i="1"/>
  <c r="D3046" i="1"/>
  <c r="D3048" i="1"/>
  <c r="D3050" i="1"/>
  <c r="D3052" i="1"/>
  <c r="D3051" i="1"/>
  <c r="D3053" i="1"/>
  <c r="D3054" i="1"/>
  <c r="D3058" i="1"/>
  <c r="D3056" i="1"/>
  <c r="D3055" i="1"/>
  <c r="D3057" i="1"/>
  <c r="D3060" i="1"/>
  <c r="D3059" i="1"/>
  <c r="D3061" i="1"/>
  <c r="D3062" i="1"/>
  <c r="D3065" i="1"/>
  <c r="D3063" i="1"/>
  <c r="D3064" i="1"/>
  <c r="D3066" i="1"/>
  <c r="D3068" i="1"/>
  <c r="D3067" i="1"/>
  <c r="D3072" i="1"/>
  <c r="D3069" i="1"/>
  <c r="D3074" i="1"/>
  <c r="D3070" i="1"/>
  <c r="D3071" i="1"/>
  <c r="D3076" i="1"/>
  <c r="D3073" i="1"/>
  <c r="D3075" i="1"/>
  <c r="D3079" i="1"/>
  <c r="D3077" i="1"/>
  <c r="D3080" i="1"/>
  <c r="D3078" i="1"/>
  <c r="D3081" i="1"/>
  <c r="D3082" i="1"/>
  <c r="D3083" i="1"/>
  <c r="D3084" i="1"/>
  <c r="D3085" i="1"/>
  <c r="D3087" i="1"/>
  <c r="D3086" i="1"/>
  <c r="D3090" i="1"/>
  <c r="D3092" i="1"/>
  <c r="D3089" i="1"/>
  <c r="D3091" i="1"/>
  <c r="D3088" i="1"/>
  <c r="D3094" i="1"/>
  <c r="D3093" i="1"/>
  <c r="D3096" i="1"/>
  <c r="D3095" i="1"/>
  <c r="D3097" i="1"/>
  <c r="D3098" i="1"/>
  <c r="D3099" i="1"/>
  <c r="D3100" i="1"/>
  <c r="D3101" i="1"/>
  <c r="D3102" i="1"/>
  <c r="D3103" i="1"/>
  <c r="D3105" i="1"/>
  <c r="D3107" i="1"/>
  <c r="D3106" i="1"/>
  <c r="D3104" i="1"/>
  <c r="D3109" i="1"/>
  <c r="D3108" i="1"/>
  <c r="D3110" i="1"/>
  <c r="D3111" i="1"/>
  <c r="D3113" i="1"/>
  <c r="D3112" i="1"/>
  <c r="D3115" i="1"/>
  <c r="D3114" i="1"/>
  <c r="D3116" i="1"/>
  <c r="D3117" i="1"/>
  <c r="D3118" i="1"/>
  <c r="D3119" i="1"/>
  <c r="D3120" i="1"/>
  <c r="D3121" i="1"/>
  <c r="D3123" i="1"/>
  <c r="D3122" i="1"/>
  <c r="D3124" i="1"/>
  <c r="D3127" i="1"/>
  <c r="D3126" i="1"/>
  <c r="D3125" i="1"/>
  <c r="D3129" i="1"/>
  <c r="D3128" i="1"/>
  <c r="D3130" i="1"/>
  <c r="D3131" i="1"/>
  <c r="D3135" i="1"/>
  <c r="D3132" i="1"/>
  <c r="D3133" i="1"/>
  <c r="D3134" i="1"/>
  <c r="D3136" i="1"/>
  <c r="D3137" i="1"/>
  <c r="D3138" i="1"/>
  <c r="D3139" i="1"/>
  <c r="D3140" i="1"/>
  <c r="D3142" i="1"/>
  <c r="D3145" i="1"/>
  <c r="D3141" i="1"/>
  <c r="D3143" i="1"/>
  <c r="D3144" i="1"/>
  <c r="D3146" i="1"/>
  <c r="D3148" i="1"/>
  <c r="D3147" i="1"/>
  <c r="D3149" i="1"/>
  <c r="D3154" i="1"/>
  <c r="D3151" i="1"/>
  <c r="D3155" i="1"/>
  <c r="D3150" i="1"/>
  <c r="D3153" i="1"/>
  <c r="D3152" i="1"/>
  <c r="D3156" i="1"/>
  <c r="D3158" i="1"/>
  <c r="D3157" i="1"/>
  <c r="D3159" i="1"/>
  <c r="D3160" i="1"/>
  <c r="D3163" i="1"/>
  <c r="D3161" i="1"/>
  <c r="D3162" i="1"/>
  <c r="D3164" i="1"/>
  <c r="D3166" i="1"/>
  <c r="D3165" i="1"/>
  <c r="D3168" i="1"/>
  <c r="D3167" i="1"/>
  <c r="D3169" i="1"/>
  <c r="D3170" i="1"/>
  <c r="D3171" i="1"/>
  <c r="D3174" i="1"/>
  <c r="D3175" i="1"/>
  <c r="D3172" i="1"/>
  <c r="D3173" i="1"/>
  <c r="D3176" i="1"/>
  <c r="D3178" i="1"/>
  <c r="D3177" i="1"/>
  <c r="D3180" i="1"/>
  <c r="D3181" i="1"/>
  <c r="D3179" i="1"/>
  <c r="D3182" i="1"/>
  <c r="D3183" i="1"/>
  <c r="D3184" i="1"/>
  <c r="D3185" i="1"/>
  <c r="D3186" i="1"/>
  <c r="D3187" i="1"/>
  <c r="D3188" i="1"/>
  <c r="D3189" i="1"/>
  <c r="D3190" i="1"/>
  <c r="D3192" i="1"/>
  <c r="D3191" i="1"/>
  <c r="D3194" i="1"/>
  <c r="D3196" i="1"/>
  <c r="D3193" i="1"/>
  <c r="D3195" i="1"/>
  <c r="D3198" i="1"/>
  <c r="D3197" i="1"/>
  <c r="D3199" i="1"/>
  <c r="D3201" i="1"/>
  <c r="D3200" i="1"/>
  <c r="D3202" i="1"/>
  <c r="D3205" i="1"/>
  <c r="D3203" i="1"/>
  <c r="D3204" i="1"/>
  <c r="D3209" i="1"/>
  <c r="D3207" i="1"/>
  <c r="D3206" i="1"/>
  <c r="D3208" i="1"/>
  <c r="D3211" i="1"/>
  <c r="D3210" i="1"/>
  <c r="D3212" i="1"/>
  <c r="D3213" i="1"/>
  <c r="D3216" i="1"/>
  <c r="D3214" i="1"/>
  <c r="D3218" i="1"/>
  <c r="D3215" i="1"/>
  <c r="D3217" i="1"/>
  <c r="D3219" i="1"/>
  <c r="D3220" i="1"/>
  <c r="D3223" i="1"/>
  <c r="D3221" i="1"/>
  <c r="D3222" i="1"/>
  <c r="D3224" i="1"/>
  <c r="D3225" i="1"/>
  <c r="D3226" i="1"/>
  <c r="D3227" i="1"/>
  <c r="D3228" i="1"/>
  <c r="D3229" i="1"/>
  <c r="D3230" i="1"/>
  <c r="D3231" i="1"/>
  <c r="D3232" i="1"/>
  <c r="D3236" i="1"/>
  <c r="D3233" i="1"/>
  <c r="D3235" i="1"/>
  <c r="D3238" i="1"/>
  <c r="D3234" i="1"/>
  <c r="D3237" i="1"/>
  <c r="D3240" i="1"/>
  <c r="D3239" i="1"/>
  <c r="D3242" i="1"/>
  <c r="D3241" i="1"/>
  <c r="D3244" i="1"/>
  <c r="D3243" i="1"/>
  <c r="D3246" i="1"/>
  <c r="D3245" i="1"/>
  <c r="D3248" i="1"/>
  <c r="D3247" i="1"/>
  <c r="D3251" i="1"/>
  <c r="D3249" i="1"/>
  <c r="D3250" i="1"/>
  <c r="D3252" i="1"/>
  <c r="D3253" i="1"/>
  <c r="D3254" i="1"/>
  <c r="D3256" i="1"/>
  <c r="D3258" i="1"/>
  <c r="D3255" i="1"/>
  <c r="D3257" i="1"/>
  <c r="D3259" i="1"/>
  <c r="D3265" i="1"/>
  <c r="D3260" i="1"/>
  <c r="D3261" i="1"/>
  <c r="D3262" i="1"/>
  <c r="D3263" i="1"/>
  <c r="D3264" i="1"/>
  <c r="D3268" i="1"/>
  <c r="D3266" i="1"/>
  <c r="D3267" i="1"/>
  <c r="D3272" i="1"/>
  <c r="D3270" i="1"/>
  <c r="D3269" i="1"/>
  <c r="D3271" i="1"/>
  <c r="D3273" i="1"/>
  <c r="D3275" i="1"/>
  <c r="D3276" i="1"/>
  <c r="D3274" i="1"/>
  <c r="D3277" i="1"/>
  <c r="D3280" i="1"/>
  <c r="D3278" i="1"/>
  <c r="E3284" i="1"/>
  <c r="Z3287" i="1"/>
  <c r="AA3287" i="1" s="1"/>
  <c r="AH3287" i="1" s="1"/>
  <c r="C3288" i="1"/>
  <c r="AJ3288" i="1"/>
  <c r="I3288" i="1"/>
  <c r="H3288" i="1" s="1"/>
  <c r="Y3287" i="1"/>
  <c r="X3288" i="1"/>
  <c r="A3289" i="1"/>
  <c r="K3288" i="1"/>
  <c r="D3279" i="1"/>
  <c r="D3282" i="1"/>
  <c r="Q3262" i="1" l="1"/>
  <c r="R3261" i="1"/>
  <c r="J3265" i="1"/>
  <c r="G3266" i="1"/>
  <c r="F3266" i="1" s="1"/>
  <c r="J3266" i="1" s="1"/>
  <c r="AC3266" i="1"/>
  <c r="AE3266" i="1" s="1"/>
  <c r="M3267" i="1"/>
  <c r="N3267" i="1" s="1"/>
  <c r="P3267" i="1"/>
  <c r="L3268" i="1"/>
  <c r="E3276" i="1"/>
  <c r="U3262" i="1"/>
  <c r="E3262" i="1"/>
  <c r="U3250" i="1"/>
  <c r="E3250" i="1"/>
  <c r="V3250" i="1" s="1"/>
  <c r="U3240" i="1"/>
  <c r="E3240" i="1"/>
  <c r="V3240" i="1" s="1"/>
  <c r="U3227" i="1"/>
  <c r="E3227" i="1"/>
  <c r="V3227" i="1" s="1"/>
  <c r="U3214" i="1"/>
  <c r="E3214" i="1"/>
  <c r="V3214" i="1" s="1"/>
  <c r="U3205" i="1"/>
  <c r="E3205" i="1"/>
  <c r="V3205" i="1" s="1"/>
  <c r="U3192" i="1"/>
  <c r="E3192" i="1"/>
  <c r="U3180" i="1"/>
  <c r="E3180" i="1"/>
  <c r="U3168" i="1"/>
  <c r="E3168" i="1"/>
  <c r="U3152" i="1"/>
  <c r="E3152" i="1"/>
  <c r="U3141" i="1"/>
  <c r="E3141" i="1"/>
  <c r="U3131" i="1"/>
  <c r="E3131" i="1"/>
  <c r="U3119" i="1"/>
  <c r="E3119" i="1"/>
  <c r="U3104" i="1"/>
  <c r="E3104" i="1"/>
  <c r="U3096" i="1"/>
  <c r="E3096" i="1"/>
  <c r="U3083" i="1"/>
  <c r="E3083" i="1"/>
  <c r="U3074" i="1"/>
  <c r="E3074" i="1"/>
  <c r="U3060" i="1"/>
  <c r="E3060" i="1"/>
  <c r="U3049" i="1"/>
  <c r="E3049" i="1"/>
  <c r="U3035" i="1"/>
  <c r="E3035" i="1"/>
  <c r="U3023" i="1"/>
  <c r="E3023" i="1"/>
  <c r="U3009" i="1"/>
  <c r="E3009" i="1"/>
  <c r="U3001" i="1"/>
  <c r="E3001" i="1"/>
  <c r="U2988" i="1"/>
  <c r="E2988" i="1"/>
  <c r="U2975" i="1"/>
  <c r="E2975" i="1"/>
  <c r="U2965" i="1"/>
  <c r="E2965" i="1"/>
  <c r="U2955" i="1"/>
  <c r="E2955" i="1"/>
  <c r="U2952" i="1"/>
  <c r="E2952" i="1"/>
  <c r="AB3293" i="1"/>
  <c r="E3280" i="1"/>
  <c r="E3275" i="1"/>
  <c r="E3270" i="1"/>
  <c r="E3268" i="1"/>
  <c r="U3261" i="1"/>
  <c r="E3261" i="1"/>
  <c r="U3257" i="1"/>
  <c r="E3257" i="1"/>
  <c r="V3257" i="1" s="1"/>
  <c r="U3254" i="1"/>
  <c r="E3254" i="1"/>
  <c r="V3254" i="1" s="1"/>
  <c r="U3249" i="1"/>
  <c r="E3249" i="1"/>
  <c r="V3249" i="1" s="1"/>
  <c r="U3245" i="1"/>
  <c r="E3245" i="1"/>
  <c r="V3245" i="1" s="1"/>
  <c r="U3241" i="1"/>
  <c r="E3241" i="1"/>
  <c r="V3241" i="1" s="1"/>
  <c r="U3237" i="1"/>
  <c r="E3237" i="1"/>
  <c r="V3237" i="1" s="1"/>
  <c r="U3233" i="1"/>
  <c r="E3233" i="1"/>
  <c r="V3233" i="1" s="1"/>
  <c r="U3230" i="1"/>
  <c r="E3230" i="1"/>
  <c r="V3230" i="1" s="1"/>
  <c r="U3226" i="1"/>
  <c r="E3226" i="1"/>
  <c r="V3226" i="1" s="1"/>
  <c r="U3221" i="1"/>
  <c r="E3221" i="1"/>
  <c r="V3221" i="1" s="1"/>
  <c r="U3217" i="1"/>
  <c r="E3217" i="1"/>
  <c r="V3217" i="1" s="1"/>
  <c r="U3216" i="1"/>
  <c r="E3216" i="1"/>
  <c r="V3216" i="1" s="1"/>
  <c r="U3211" i="1"/>
  <c r="E3211" i="1"/>
  <c r="V3211" i="1" s="1"/>
  <c r="U3209" i="1"/>
  <c r="E3209" i="1"/>
  <c r="V3209" i="1" s="1"/>
  <c r="U3202" i="1"/>
  <c r="E3202" i="1"/>
  <c r="V3202" i="1" s="1"/>
  <c r="U3197" i="1"/>
  <c r="E3197" i="1"/>
  <c r="V3197" i="1" s="1"/>
  <c r="U3196" i="1"/>
  <c r="E3196" i="1"/>
  <c r="U3190" i="1"/>
  <c r="E3190" i="1"/>
  <c r="U3186" i="1"/>
  <c r="E3186" i="1"/>
  <c r="U3182" i="1"/>
  <c r="E3182" i="1"/>
  <c r="U3177" i="1"/>
  <c r="E3177" i="1"/>
  <c r="U3172" i="1"/>
  <c r="E3172" i="1"/>
  <c r="U3170" i="1"/>
  <c r="E3170" i="1"/>
  <c r="U3165" i="1"/>
  <c r="E3165" i="1"/>
  <c r="U3161" i="1"/>
  <c r="E3161" i="1"/>
  <c r="U3157" i="1"/>
  <c r="E3157" i="1"/>
  <c r="U3153" i="1"/>
  <c r="E3153" i="1"/>
  <c r="U3154" i="1"/>
  <c r="E3154" i="1"/>
  <c r="U3146" i="1"/>
  <c r="E3146" i="1"/>
  <c r="U3145" i="1"/>
  <c r="E3145" i="1"/>
  <c r="U3138" i="1"/>
  <c r="E3138" i="1"/>
  <c r="U3133" i="1"/>
  <c r="E3133" i="1"/>
  <c r="U3130" i="1"/>
  <c r="E3130" i="1"/>
  <c r="U3126" i="1"/>
  <c r="E3126" i="1"/>
  <c r="U3123" i="1"/>
  <c r="E3123" i="1"/>
  <c r="U3118" i="1"/>
  <c r="E3118" i="1"/>
  <c r="U3115" i="1"/>
  <c r="E3115" i="1"/>
  <c r="U3110" i="1"/>
  <c r="E3110" i="1"/>
  <c r="U3106" i="1"/>
  <c r="E3106" i="1"/>
  <c r="U3102" i="1"/>
  <c r="E3102" i="1"/>
  <c r="U3098" i="1"/>
  <c r="E3098" i="1"/>
  <c r="U3093" i="1"/>
  <c r="E3093" i="1"/>
  <c r="U3089" i="1"/>
  <c r="E3089" i="1"/>
  <c r="U3087" i="1"/>
  <c r="E3087" i="1"/>
  <c r="U3082" i="1"/>
  <c r="E3082" i="1"/>
  <c r="U3077" i="1"/>
  <c r="E3077" i="1"/>
  <c r="U3076" i="1"/>
  <c r="E3076" i="1"/>
  <c r="U3069" i="1"/>
  <c r="E3069" i="1"/>
  <c r="U3066" i="1"/>
  <c r="E3066" i="1"/>
  <c r="U3062" i="1"/>
  <c r="E3062" i="1"/>
  <c r="U3057" i="1"/>
  <c r="E3057" i="1"/>
  <c r="U3054" i="1"/>
  <c r="E3054" i="1"/>
  <c r="U3050" i="1"/>
  <c r="E3050" i="1"/>
  <c r="U3047" i="1"/>
  <c r="E3047" i="1"/>
  <c r="U3041" i="1"/>
  <c r="E3041" i="1"/>
  <c r="U3038" i="1"/>
  <c r="E3038" i="1"/>
  <c r="U3034" i="1"/>
  <c r="E3034" i="1"/>
  <c r="U3030" i="1"/>
  <c r="E3030" i="1"/>
  <c r="U3026" i="1"/>
  <c r="E3026" i="1"/>
  <c r="U3022" i="1"/>
  <c r="E3022" i="1"/>
  <c r="U3018" i="1"/>
  <c r="E3018" i="1"/>
  <c r="U3015" i="1"/>
  <c r="E3015" i="1"/>
  <c r="U3010" i="1"/>
  <c r="E3010" i="1"/>
  <c r="U3006" i="1"/>
  <c r="E3006" i="1"/>
  <c r="U3002" i="1"/>
  <c r="E3002" i="1"/>
  <c r="U2997" i="1"/>
  <c r="E2997" i="1"/>
  <c r="U2994" i="1"/>
  <c r="E2994" i="1"/>
  <c r="U2990" i="1"/>
  <c r="E2990" i="1"/>
  <c r="U2986" i="1"/>
  <c r="E2986" i="1"/>
  <c r="U2980" i="1"/>
  <c r="E2980" i="1"/>
  <c r="U2977" i="1"/>
  <c r="E2977" i="1"/>
  <c r="U2973" i="1"/>
  <c r="E2973" i="1"/>
  <c r="U2971" i="1"/>
  <c r="E2971" i="1"/>
  <c r="U2967" i="1"/>
  <c r="E2967" i="1"/>
  <c r="U2961" i="1"/>
  <c r="E2961" i="1"/>
  <c r="U2960" i="1"/>
  <c r="E2960" i="1"/>
  <c r="U2954" i="1"/>
  <c r="E2954" i="1"/>
  <c r="E3286" i="1"/>
  <c r="E3278" i="1"/>
  <c r="E3266" i="1"/>
  <c r="U3256" i="1"/>
  <c r="E3256" i="1"/>
  <c r="V3256" i="1" s="1"/>
  <c r="U3244" i="1"/>
  <c r="E3244" i="1"/>
  <c r="V3244" i="1" s="1"/>
  <c r="U3231" i="1"/>
  <c r="E3231" i="1"/>
  <c r="V3231" i="1" s="1"/>
  <c r="U3219" i="1"/>
  <c r="E3219" i="1"/>
  <c r="V3219" i="1" s="1"/>
  <c r="U3207" i="1"/>
  <c r="E3207" i="1"/>
  <c r="V3207" i="1" s="1"/>
  <c r="U3199" i="1"/>
  <c r="E3199" i="1"/>
  <c r="V3199" i="1" s="1"/>
  <c r="U3187" i="1"/>
  <c r="E3187" i="1"/>
  <c r="U3173" i="1"/>
  <c r="E3173" i="1"/>
  <c r="U3162" i="1"/>
  <c r="E3162" i="1"/>
  <c r="U3151" i="1"/>
  <c r="E3151" i="1"/>
  <c r="U3139" i="1"/>
  <c r="E3139" i="1"/>
  <c r="U3125" i="1"/>
  <c r="E3125" i="1"/>
  <c r="U3114" i="1"/>
  <c r="E3114" i="1"/>
  <c r="U3103" i="1"/>
  <c r="E3103" i="1"/>
  <c r="U3091" i="1"/>
  <c r="E3091" i="1"/>
  <c r="U3080" i="1"/>
  <c r="E3080" i="1"/>
  <c r="U3068" i="1"/>
  <c r="E3068" i="1"/>
  <c r="U3058" i="1"/>
  <c r="E3058" i="1"/>
  <c r="U3045" i="1"/>
  <c r="E3045" i="1"/>
  <c r="U3032" i="1"/>
  <c r="E3032" i="1"/>
  <c r="U3020" i="1"/>
  <c r="E3020" i="1"/>
  <c r="U3007" i="1"/>
  <c r="E3007" i="1"/>
  <c r="U2999" i="1"/>
  <c r="E2999" i="1"/>
  <c r="U2983" i="1"/>
  <c r="E2983" i="1"/>
  <c r="U2968" i="1"/>
  <c r="E2968" i="1"/>
  <c r="U2964" i="1"/>
  <c r="E2964" i="1"/>
  <c r="E3282" i="1"/>
  <c r="K3289" i="1"/>
  <c r="X3289" i="1"/>
  <c r="A3290" i="1"/>
  <c r="E3288" i="1"/>
  <c r="E3277" i="1"/>
  <c r="E3273" i="1"/>
  <c r="E3272" i="1"/>
  <c r="U3264" i="1"/>
  <c r="E3264" i="1"/>
  <c r="U3260" i="1"/>
  <c r="E3260" i="1"/>
  <c r="V3260" i="1" s="1"/>
  <c r="U3255" i="1"/>
  <c r="E3255" i="1"/>
  <c r="V3255" i="1" s="1"/>
  <c r="U3253" i="1"/>
  <c r="E3253" i="1"/>
  <c r="V3253" i="1" s="1"/>
  <c r="U3251" i="1"/>
  <c r="E3251" i="1"/>
  <c r="V3251" i="1" s="1"/>
  <c r="U3246" i="1"/>
  <c r="E3246" i="1"/>
  <c r="V3246" i="1" s="1"/>
  <c r="U3242" i="1"/>
  <c r="E3242" i="1"/>
  <c r="V3242" i="1" s="1"/>
  <c r="U3234" i="1"/>
  <c r="E3234" i="1"/>
  <c r="V3234" i="1" s="1"/>
  <c r="U3236" i="1"/>
  <c r="E3236" i="1"/>
  <c r="V3236" i="1" s="1"/>
  <c r="U3229" i="1"/>
  <c r="E3229" i="1"/>
  <c r="V3229" i="1" s="1"/>
  <c r="U3225" i="1"/>
  <c r="E3225" i="1"/>
  <c r="V3225" i="1" s="1"/>
  <c r="U3223" i="1"/>
  <c r="E3223" i="1"/>
  <c r="V3223" i="1" s="1"/>
  <c r="U3215" i="1"/>
  <c r="E3215" i="1"/>
  <c r="V3215" i="1" s="1"/>
  <c r="U3213" i="1"/>
  <c r="E3213" i="1"/>
  <c r="V3213" i="1" s="1"/>
  <c r="U3208" i="1"/>
  <c r="E3208" i="1"/>
  <c r="V3208" i="1" s="1"/>
  <c r="U3204" i="1"/>
  <c r="E3204" i="1"/>
  <c r="V3204" i="1" s="1"/>
  <c r="U3200" i="1"/>
  <c r="E3200" i="1"/>
  <c r="V3200" i="1" s="1"/>
  <c r="U3198" i="1"/>
  <c r="E3198" i="1"/>
  <c r="V3198" i="1" s="1"/>
  <c r="U3194" i="1"/>
  <c r="E3194" i="1"/>
  <c r="U3189" i="1"/>
  <c r="E3189" i="1"/>
  <c r="U3185" i="1"/>
  <c r="E3185" i="1"/>
  <c r="U3179" i="1"/>
  <c r="E3179" i="1"/>
  <c r="U3178" i="1"/>
  <c r="E3178" i="1"/>
  <c r="U3175" i="1"/>
  <c r="E3175" i="1"/>
  <c r="U3169" i="1"/>
  <c r="E3169" i="1"/>
  <c r="U3166" i="1"/>
  <c r="E3166" i="1"/>
  <c r="U3163" i="1"/>
  <c r="E3163" i="1"/>
  <c r="U3158" i="1"/>
  <c r="E3158" i="1"/>
  <c r="U3150" i="1"/>
  <c r="E3150" i="1"/>
  <c r="U3149" i="1"/>
  <c r="E3149" i="1"/>
  <c r="U3144" i="1"/>
  <c r="E3144" i="1"/>
  <c r="U3142" i="1"/>
  <c r="E3142" i="1"/>
  <c r="U3137" i="1"/>
  <c r="E3137" i="1"/>
  <c r="U3132" i="1"/>
  <c r="E3132" i="1"/>
  <c r="U3128" i="1"/>
  <c r="E3128" i="1"/>
  <c r="U3127" i="1"/>
  <c r="E3127" i="1"/>
  <c r="U3121" i="1"/>
  <c r="E3121" i="1"/>
  <c r="U3117" i="1"/>
  <c r="E3117" i="1"/>
  <c r="U3112" i="1"/>
  <c r="E3112" i="1"/>
  <c r="U3108" i="1"/>
  <c r="E3108" i="1"/>
  <c r="U3107" i="1"/>
  <c r="E3107" i="1"/>
  <c r="U3101" i="1"/>
  <c r="E3101" i="1"/>
  <c r="U3097" i="1"/>
  <c r="E3097" i="1"/>
  <c r="U3094" i="1"/>
  <c r="E3094" i="1"/>
  <c r="U3092" i="1"/>
  <c r="E3092" i="1"/>
  <c r="U3085" i="1"/>
  <c r="E3085" i="1"/>
  <c r="U3081" i="1"/>
  <c r="E3081" i="1"/>
  <c r="U3079" i="1"/>
  <c r="E3079" i="1"/>
  <c r="U3071" i="1"/>
  <c r="E3071" i="1"/>
  <c r="U3072" i="1"/>
  <c r="E3072" i="1"/>
  <c r="U3064" i="1"/>
  <c r="E3064" i="1"/>
  <c r="U3061" i="1"/>
  <c r="E3061" i="1"/>
  <c r="U3055" i="1"/>
  <c r="E3055" i="1"/>
  <c r="U3053" i="1"/>
  <c r="E3053" i="1"/>
  <c r="U3048" i="1"/>
  <c r="E3048" i="1"/>
  <c r="U3043" i="1"/>
  <c r="E3043" i="1"/>
  <c r="U3040" i="1"/>
  <c r="E3040" i="1"/>
  <c r="U3037" i="1"/>
  <c r="E3037" i="1"/>
  <c r="U3031" i="1"/>
  <c r="E3031" i="1"/>
  <c r="U3029" i="1"/>
  <c r="E3029" i="1"/>
  <c r="U3024" i="1"/>
  <c r="E3024" i="1"/>
  <c r="U3021" i="1"/>
  <c r="E3021" i="1"/>
  <c r="U3017" i="1"/>
  <c r="E3017" i="1"/>
  <c r="U3014" i="1"/>
  <c r="E3014" i="1"/>
  <c r="U3011" i="1"/>
  <c r="E3011" i="1"/>
  <c r="U3004" i="1"/>
  <c r="E3004" i="1"/>
  <c r="U2998" i="1"/>
  <c r="E2998" i="1"/>
  <c r="U2995" i="1"/>
  <c r="E2995" i="1"/>
  <c r="U2992" i="1"/>
  <c r="E2992" i="1"/>
  <c r="U2989" i="1"/>
  <c r="E2989" i="1"/>
  <c r="U2984" i="1"/>
  <c r="E2984" i="1"/>
  <c r="U2982" i="1"/>
  <c r="E2982" i="1"/>
  <c r="U2978" i="1"/>
  <c r="E2978" i="1"/>
  <c r="U2974" i="1"/>
  <c r="E2974" i="1"/>
  <c r="U2969" i="1"/>
  <c r="E2969" i="1"/>
  <c r="U2966" i="1"/>
  <c r="E2966" i="1"/>
  <c r="U2959" i="1"/>
  <c r="E2959" i="1"/>
  <c r="U2956" i="1"/>
  <c r="E2956" i="1"/>
  <c r="U2953" i="1"/>
  <c r="E2953" i="1"/>
  <c r="E3269" i="1"/>
  <c r="U3259" i="1"/>
  <c r="E3259" i="1"/>
  <c r="V3259" i="1" s="1"/>
  <c r="U3248" i="1"/>
  <c r="E3248" i="1"/>
  <c r="V3248" i="1" s="1"/>
  <c r="U3235" i="1"/>
  <c r="E3235" i="1"/>
  <c r="V3235" i="1" s="1"/>
  <c r="U3222" i="1"/>
  <c r="E3222" i="1"/>
  <c r="V3222" i="1" s="1"/>
  <c r="U3210" i="1"/>
  <c r="E3210" i="1"/>
  <c r="V3210" i="1" s="1"/>
  <c r="U3193" i="1"/>
  <c r="E3193" i="1"/>
  <c r="U3183" i="1"/>
  <c r="E3183" i="1"/>
  <c r="U3171" i="1"/>
  <c r="E3171" i="1"/>
  <c r="U3159" i="1"/>
  <c r="E3159" i="1"/>
  <c r="U3148" i="1"/>
  <c r="E3148" i="1"/>
  <c r="U3134" i="1"/>
  <c r="E3134" i="1"/>
  <c r="U3122" i="1"/>
  <c r="E3122" i="1"/>
  <c r="U3111" i="1"/>
  <c r="E3111" i="1"/>
  <c r="U3099" i="1"/>
  <c r="E3099" i="1"/>
  <c r="U3086" i="1"/>
  <c r="E3086" i="1"/>
  <c r="U3073" i="1"/>
  <c r="E3073" i="1"/>
  <c r="U3065" i="1"/>
  <c r="E3065" i="1"/>
  <c r="U3052" i="1"/>
  <c r="E3052" i="1"/>
  <c r="U3042" i="1"/>
  <c r="E3042" i="1"/>
  <c r="U3027" i="1"/>
  <c r="E3027" i="1"/>
  <c r="U3013" i="1"/>
  <c r="E3013" i="1"/>
  <c r="U3003" i="1"/>
  <c r="E3003" i="1"/>
  <c r="U2991" i="1"/>
  <c r="E2991" i="1"/>
  <c r="U2981" i="1"/>
  <c r="E2981" i="1"/>
  <c r="U2957" i="1"/>
  <c r="E2957" i="1"/>
  <c r="E3279" i="1"/>
  <c r="Z3288" i="1"/>
  <c r="AA3288" i="1" s="1"/>
  <c r="AH3288" i="1" s="1"/>
  <c r="I3289" i="1"/>
  <c r="H3289" i="1" s="1"/>
  <c r="Y3288" i="1"/>
  <c r="AJ3289" i="1"/>
  <c r="C3289" i="1"/>
  <c r="E3274" i="1"/>
  <c r="E3271" i="1"/>
  <c r="E3267" i="1"/>
  <c r="U3263" i="1"/>
  <c r="E3263" i="1"/>
  <c r="E3265" i="1"/>
  <c r="U3258" i="1"/>
  <c r="E3258" i="1"/>
  <c r="V3258" i="1" s="1"/>
  <c r="U3252" i="1"/>
  <c r="E3252" i="1"/>
  <c r="V3252" i="1" s="1"/>
  <c r="U3247" i="1"/>
  <c r="E3247" i="1"/>
  <c r="V3247" i="1" s="1"/>
  <c r="U3243" i="1"/>
  <c r="E3243" i="1"/>
  <c r="V3243" i="1" s="1"/>
  <c r="U3239" i="1"/>
  <c r="E3239" i="1"/>
  <c r="V3239" i="1" s="1"/>
  <c r="U3238" i="1"/>
  <c r="E3238" i="1"/>
  <c r="V3238" i="1" s="1"/>
  <c r="U3232" i="1"/>
  <c r="E3232" i="1"/>
  <c r="V3232" i="1" s="1"/>
  <c r="U3228" i="1"/>
  <c r="E3228" i="1"/>
  <c r="V3228" i="1" s="1"/>
  <c r="U3224" i="1"/>
  <c r="E3224" i="1"/>
  <c r="V3224" i="1" s="1"/>
  <c r="U3220" i="1"/>
  <c r="E3220" i="1"/>
  <c r="V3220" i="1" s="1"/>
  <c r="U3218" i="1"/>
  <c r="E3218" i="1"/>
  <c r="V3218" i="1" s="1"/>
  <c r="U3212" i="1"/>
  <c r="E3212" i="1"/>
  <c r="V3212" i="1" s="1"/>
  <c r="U3206" i="1"/>
  <c r="E3206" i="1"/>
  <c r="V3206" i="1" s="1"/>
  <c r="U3203" i="1"/>
  <c r="E3203" i="1"/>
  <c r="V3203" i="1" s="1"/>
  <c r="U3201" i="1"/>
  <c r="E3201" i="1"/>
  <c r="V3201" i="1" s="1"/>
  <c r="U3195" i="1"/>
  <c r="E3195" i="1"/>
  <c r="U3191" i="1"/>
  <c r="E3191" i="1"/>
  <c r="U3188" i="1"/>
  <c r="E3188" i="1"/>
  <c r="U3184" i="1"/>
  <c r="E3184" i="1"/>
  <c r="U3181" i="1"/>
  <c r="E3181" i="1"/>
  <c r="U3176" i="1"/>
  <c r="E3176" i="1"/>
  <c r="U3174" i="1"/>
  <c r="E3174" i="1"/>
  <c r="U3167" i="1"/>
  <c r="E3167" i="1"/>
  <c r="U3164" i="1"/>
  <c r="E3164" i="1"/>
  <c r="U3160" i="1"/>
  <c r="E3160" i="1"/>
  <c r="U3156" i="1"/>
  <c r="E3156" i="1"/>
  <c r="U3155" i="1"/>
  <c r="E3155" i="1"/>
  <c r="U3147" i="1"/>
  <c r="E3147" i="1"/>
  <c r="U3143" i="1"/>
  <c r="E3143" i="1"/>
  <c r="U3140" i="1"/>
  <c r="E3140" i="1"/>
  <c r="U3136" i="1"/>
  <c r="E3136" i="1"/>
  <c r="U3135" i="1"/>
  <c r="E3135" i="1"/>
  <c r="U3129" i="1"/>
  <c r="E3129" i="1"/>
  <c r="U3124" i="1"/>
  <c r="E3124" i="1"/>
  <c r="U3120" i="1"/>
  <c r="E3120" i="1"/>
  <c r="U3116" i="1"/>
  <c r="E3116" i="1"/>
  <c r="U3113" i="1"/>
  <c r="E3113" i="1"/>
  <c r="U3109" i="1"/>
  <c r="E3109" i="1"/>
  <c r="U3105" i="1"/>
  <c r="E3105" i="1"/>
  <c r="U3100" i="1"/>
  <c r="E3100" i="1"/>
  <c r="U3095" i="1"/>
  <c r="E3095" i="1"/>
  <c r="U3088" i="1"/>
  <c r="E3088" i="1"/>
  <c r="U3090" i="1"/>
  <c r="E3090" i="1"/>
  <c r="U3084" i="1"/>
  <c r="E3084" i="1"/>
  <c r="U3078" i="1"/>
  <c r="E3078" i="1"/>
  <c r="U3075" i="1"/>
  <c r="E3075" i="1"/>
  <c r="U3070" i="1"/>
  <c r="E3070" i="1"/>
  <c r="U3067" i="1"/>
  <c r="E3067" i="1"/>
  <c r="U3063" i="1"/>
  <c r="E3063" i="1"/>
  <c r="U3059" i="1"/>
  <c r="E3059" i="1"/>
  <c r="U3056" i="1"/>
  <c r="E3056" i="1"/>
  <c r="U3051" i="1"/>
  <c r="E3051" i="1"/>
  <c r="U3046" i="1"/>
  <c r="E3046" i="1"/>
  <c r="U3044" i="1"/>
  <c r="E3044" i="1"/>
  <c r="U3039" i="1"/>
  <c r="E3039" i="1"/>
  <c r="U3036" i="1"/>
  <c r="E3036" i="1"/>
  <c r="U3033" i="1"/>
  <c r="E3033" i="1"/>
  <c r="U3028" i="1"/>
  <c r="E3028" i="1"/>
  <c r="U3025" i="1"/>
  <c r="E3025" i="1"/>
  <c r="U3019" i="1"/>
  <c r="E3019" i="1"/>
  <c r="U3016" i="1"/>
  <c r="E3016" i="1"/>
  <c r="U3012" i="1"/>
  <c r="E3012" i="1"/>
  <c r="U3008" i="1"/>
  <c r="E3008" i="1"/>
  <c r="U3005" i="1"/>
  <c r="E3005" i="1"/>
  <c r="U3000" i="1"/>
  <c r="E3000" i="1"/>
  <c r="U2996" i="1"/>
  <c r="E2996" i="1"/>
  <c r="U2993" i="1"/>
  <c r="E2993" i="1"/>
  <c r="U2987" i="1"/>
  <c r="E2987" i="1"/>
  <c r="U2985" i="1"/>
  <c r="E2985" i="1"/>
  <c r="U2979" i="1"/>
  <c r="E2979" i="1"/>
  <c r="U2976" i="1"/>
  <c r="E2976" i="1"/>
  <c r="U2972" i="1"/>
  <c r="E2972" i="1"/>
  <c r="U2970" i="1"/>
  <c r="E2970" i="1"/>
  <c r="U2963" i="1"/>
  <c r="E2963" i="1"/>
  <c r="U2962" i="1"/>
  <c r="E2962" i="1"/>
  <c r="U2958" i="1"/>
  <c r="E2958" i="1"/>
  <c r="U2951" i="1"/>
  <c r="E2951" i="1"/>
  <c r="T3264" i="1"/>
  <c r="AF3264" i="1" s="1"/>
  <c r="S3265" i="1"/>
  <c r="U3265" i="1" s="1"/>
  <c r="V3261" i="1" l="1"/>
  <c r="Q3263" i="1"/>
  <c r="R3262" i="1"/>
  <c r="V3262" i="1" s="1"/>
  <c r="W3262" i="1" s="1"/>
  <c r="O3266" i="1"/>
  <c r="L3269" i="1"/>
  <c r="M3268" i="1"/>
  <c r="N3268" i="1" s="1"/>
  <c r="P3268" i="1"/>
  <c r="AC3267" i="1"/>
  <c r="AE3267" i="1" s="1"/>
  <c r="G3267" i="1"/>
  <c r="F3267" i="1" s="1"/>
  <c r="O3267" i="1" s="1"/>
  <c r="W3229" i="1"/>
  <c r="AG3229" i="1" s="1"/>
  <c r="B3229" i="1" s="1"/>
  <c r="W3204" i="1"/>
  <c r="AG3204" i="1" s="1"/>
  <c r="B3204" i="1" s="1"/>
  <c r="W3253" i="1"/>
  <c r="AG3253" i="1" s="1"/>
  <c r="B3253" i="1" s="1"/>
  <c r="W3198" i="1"/>
  <c r="AG3198" i="1" s="1"/>
  <c r="W3223" i="1"/>
  <c r="AG3223" i="1" s="1"/>
  <c r="W3246" i="1"/>
  <c r="AG3246" i="1" s="1"/>
  <c r="B3246" i="1" s="1"/>
  <c r="W3213" i="1"/>
  <c r="AG3213" i="1" s="1"/>
  <c r="B3213" i="1" s="1"/>
  <c r="W3234" i="1"/>
  <c r="AG3234" i="1" s="1"/>
  <c r="W3260" i="1"/>
  <c r="AG3260" i="1" s="1"/>
  <c r="W3210" i="1"/>
  <c r="AG3210" i="1" s="1"/>
  <c r="B3210" i="1" s="1"/>
  <c r="W3235" i="1"/>
  <c r="AG3235" i="1" s="1"/>
  <c r="B3235" i="1" s="1"/>
  <c r="W3259" i="1"/>
  <c r="AG3259" i="1" s="1"/>
  <c r="B3259" i="1" s="1"/>
  <c r="V2987" i="1"/>
  <c r="V3005" i="1"/>
  <c r="V3051" i="1"/>
  <c r="V3100" i="1"/>
  <c r="V3159" i="1"/>
  <c r="V2989" i="1"/>
  <c r="V3037" i="1"/>
  <c r="V3085" i="1"/>
  <c r="X3290" i="1"/>
  <c r="K3290" i="1"/>
  <c r="A3291" i="1"/>
  <c r="V2999" i="1"/>
  <c r="V3139" i="1"/>
  <c r="V3041" i="1"/>
  <c r="V3089" i="1"/>
  <c r="V3106" i="1"/>
  <c r="V3170" i="1"/>
  <c r="V3186" i="1"/>
  <c r="V3074" i="1"/>
  <c r="V2951" i="1"/>
  <c r="V3000" i="1"/>
  <c r="V3016" i="1"/>
  <c r="V3046" i="1"/>
  <c r="V3063" i="1"/>
  <c r="V3078" i="1"/>
  <c r="V3113" i="1"/>
  <c r="V3129" i="1"/>
  <c r="V3176" i="1"/>
  <c r="W3220" i="1"/>
  <c r="W3243" i="1"/>
  <c r="V3099" i="1"/>
  <c r="V2953" i="1"/>
  <c r="V2969" i="1"/>
  <c r="V2984" i="1"/>
  <c r="V3031" i="1"/>
  <c r="V3048" i="1"/>
  <c r="V3097" i="1"/>
  <c r="V3112" i="1"/>
  <c r="V3128" i="1"/>
  <c r="W3256" i="1"/>
  <c r="V2960" i="1"/>
  <c r="V3006" i="1"/>
  <c r="V3022" i="1"/>
  <c r="V3165" i="1"/>
  <c r="V3182" i="1"/>
  <c r="V3196" i="1"/>
  <c r="W3209" i="1"/>
  <c r="W3216" i="1"/>
  <c r="W3221" i="1"/>
  <c r="W3230" i="1"/>
  <c r="W3237" i="1"/>
  <c r="W3245" i="1"/>
  <c r="W3254" i="1"/>
  <c r="W3261" i="1"/>
  <c r="AB3294" i="1"/>
  <c r="V2965" i="1"/>
  <c r="V3009" i="1"/>
  <c r="V3060" i="1"/>
  <c r="V3104" i="1"/>
  <c r="V3152" i="1"/>
  <c r="W3205" i="1"/>
  <c r="W3227" i="1"/>
  <c r="W3250" i="1"/>
  <c r="V3019" i="1"/>
  <c r="V3036" i="1"/>
  <c r="V3084" i="1"/>
  <c r="V3135" i="1"/>
  <c r="V3181" i="1"/>
  <c r="E3289" i="1"/>
  <c r="V2957" i="1"/>
  <c r="V3111" i="1"/>
  <c r="V2956" i="1"/>
  <c r="V2974" i="1"/>
  <c r="V3004" i="1"/>
  <c r="V3021" i="1"/>
  <c r="V3053" i="1"/>
  <c r="V3072" i="1"/>
  <c r="V3117" i="1"/>
  <c r="V3179" i="1"/>
  <c r="V3187" i="1"/>
  <c r="V2961" i="1"/>
  <c r="V2994" i="1"/>
  <c r="V3010" i="1"/>
  <c r="V3076" i="1"/>
  <c r="V3123" i="1"/>
  <c r="V3138" i="1"/>
  <c r="V3119" i="1"/>
  <c r="V3168" i="1"/>
  <c r="V3095" i="1"/>
  <c r="V3160" i="1"/>
  <c r="V3191" i="1"/>
  <c r="W3212" i="1"/>
  <c r="W3238" i="1"/>
  <c r="V3017" i="1"/>
  <c r="V3064" i="1"/>
  <c r="V3144" i="1"/>
  <c r="Z3289" i="1"/>
  <c r="AA3289" i="1" s="1"/>
  <c r="AH3289" i="1" s="1"/>
  <c r="C3290" i="1"/>
  <c r="AJ3290" i="1"/>
  <c r="Y3289" i="1"/>
  <c r="I3290" i="1"/>
  <c r="H3290" i="1" s="1"/>
  <c r="V3032" i="1"/>
  <c r="V3080" i="1"/>
  <c r="W3231" i="1"/>
  <c r="V2990" i="1"/>
  <c r="V3038" i="1"/>
  <c r="V3087" i="1"/>
  <c r="V3102" i="1"/>
  <c r="V3154" i="1"/>
  <c r="W3197" i="1"/>
  <c r="T3265" i="1"/>
  <c r="AF3265" i="1" s="1"/>
  <c r="S3266" i="1"/>
  <c r="V2979" i="1"/>
  <c r="V2996" i="1"/>
  <c r="V3012" i="1"/>
  <c r="V3028" i="1"/>
  <c r="V3044" i="1"/>
  <c r="V3059" i="1"/>
  <c r="V3075" i="1"/>
  <c r="V3088" i="1"/>
  <c r="V3109" i="1"/>
  <c r="V3124" i="1"/>
  <c r="V3140" i="1"/>
  <c r="V3156" i="1"/>
  <c r="V3174" i="1"/>
  <c r="V3188" i="1"/>
  <c r="V2991" i="1"/>
  <c r="V3042" i="1"/>
  <c r="V3086" i="1"/>
  <c r="V3134" i="1"/>
  <c r="V3183" i="1"/>
  <c r="W3222" i="1"/>
  <c r="W3248" i="1"/>
  <c r="V2966" i="1"/>
  <c r="V2982" i="1"/>
  <c r="V2995" i="1"/>
  <c r="V3014" i="1"/>
  <c r="V3029" i="1"/>
  <c r="V3043" i="1"/>
  <c r="V3061" i="1"/>
  <c r="V3079" i="1"/>
  <c r="V3094" i="1"/>
  <c r="V3108" i="1"/>
  <c r="V3127" i="1"/>
  <c r="V3142" i="1"/>
  <c r="V3158" i="1"/>
  <c r="V3175" i="1"/>
  <c r="V3189" i="1"/>
  <c r="W3200" i="1"/>
  <c r="W3208" i="1"/>
  <c r="W3215" i="1"/>
  <c r="W3225" i="1"/>
  <c r="W3236" i="1"/>
  <c r="W3242" i="1"/>
  <c r="W3251" i="1"/>
  <c r="W3255" i="1"/>
  <c r="V2968" i="1"/>
  <c r="V3020" i="1"/>
  <c r="V3068" i="1"/>
  <c r="V3114" i="1"/>
  <c r="V3162" i="1"/>
  <c r="V2954" i="1"/>
  <c r="V2971" i="1"/>
  <c r="V2986" i="1"/>
  <c r="V3002" i="1"/>
  <c r="V3018" i="1"/>
  <c r="V3034" i="1"/>
  <c r="V3050" i="1"/>
  <c r="V3066" i="1"/>
  <c r="V3082" i="1"/>
  <c r="V3098" i="1"/>
  <c r="V3115" i="1"/>
  <c r="V3130" i="1"/>
  <c r="V3146" i="1"/>
  <c r="V3161" i="1"/>
  <c r="V3177" i="1"/>
  <c r="V2955" i="1"/>
  <c r="V3001" i="1"/>
  <c r="V3049" i="1"/>
  <c r="V3096" i="1"/>
  <c r="V3141" i="1"/>
  <c r="V3192" i="1"/>
  <c r="V2958" i="1"/>
  <c r="V2972" i="1"/>
  <c r="V3067" i="1"/>
  <c r="V3116" i="1"/>
  <c r="V3147" i="1"/>
  <c r="V3164" i="1"/>
  <c r="V3013" i="1"/>
  <c r="V3065" i="1"/>
  <c r="V3101" i="1"/>
  <c r="V3132" i="1"/>
  <c r="V3149" i="1"/>
  <c r="V3166" i="1"/>
  <c r="V3045" i="1"/>
  <c r="V3091" i="1"/>
  <c r="V2977" i="1"/>
  <c r="V3026" i="1"/>
  <c r="V3057" i="1"/>
  <c r="V3153" i="1"/>
  <c r="V2975" i="1"/>
  <c r="V3023" i="1"/>
  <c r="V2970" i="1"/>
  <c r="V2985" i="1"/>
  <c r="V3033" i="1"/>
  <c r="V3143" i="1"/>
  <c r="W3203" i="1"/>
  <c r="W3228" i="1"/>
  <c r="W3252" i="1"/>
  <c r="V3003" i="1"/>
  <c r="V3052" i="1"/>
  <c r="V3148" i="1"/>
  <c r="V3193" i="1"/>
  <c r="V2998" i="1"/>
  <c r="V3081" i="1"/>
  <c r="V3163" i="1"/>
  <c r="V3178" i="1"/>
  <c r="V3194" i="1"/>
  <c r="V2983" i="1"/>
  <c r="V3125" i="1"/>
  <c r="V3173" i="1"/>
  <c r="W3207" i="1"/>
  <c r="V2973" i="1"/>
  <c r="V3054" i="1"/>
  <c r="V3069" i="1"/>
  <c r="V3118" i="1"/>
  <c r="V3133" i="1"/>
  <c r="V2963" i="1"/>
  <c r="V2962" i="1"/>
  <c r="V2976" i="1"/>
  <c r="V2993" i="1"/>
  <c r="V3008" i="1"/>
  <c r="V3025" i="1"/>
  <c r="V3039" i="1"/>
  <c r="V3056" i="1"/>
  <c r="V3070" i="1"/>
  <c r="V3090" i="1"/>
  <c r="V3105" i="1"/>
  <c r="V3120" i="1"/>
  <c r="V3136" i="1"/>
  <c r="V3155" i="1"/>
  <c r="V3167" i="1"/>
  <c r="V3184" i="1"/>
  <c r="V3195" i="1"/>
  <c r="W3201" i="1"/>
  <c r="W3206" i="1"/>
  <c r="W3218" i="1"/>
  <c r="W3224" i="1"/>
  <c r="W3232" i="1"/>
  <c r="W3239" i="1"/>
  <c r="W3247" i="1"/>
  <c r="W3258" i="1"/>
  <c r="V2981" i="1"/>
  <c r="V3027" i="1"/>
  <c r="V3073" i="1"/>
  <c r="V3122" i="1"/>
  <c r="V3171" i="1"/>
  <c r="V2959" i="1"/>
  <c r="V2978" i="1"/>
  <c r="V2992" i="1"/>
  <c r="V3011" i="1"/>
  <c r="V3024" i="1"/>
  <c r="V3040" i="1"/>
  <c r="V3055" i="1"/>
  <c r="V3071" i="1"/>
  <c r="V3092" i="1"/>
  <c r="V3107" i="1"/>
  <c r="V3121" i="1"/>
  <c r="V3137" i="1"/>
  <c r="V3150" i="1"/>
  <c r="V3169" i="1"/>
  <c r="V3185" i="1"/>
  <c r="V2964" i="1"/>
  <c r="V3007" i="1"/>
  <c r="V3058" i="1"/>
  <c r="V3103" i="1"/>
  <c r="V3151" i="1"/>
  <c r="W3199" i="1"/>
  <c r="W3219" i="1"/>
  <c r="W3244" i="1"/>
  <c r="V2967" i="1"/>
  <c r="V2980" i="1"/>
  <c r="V2997" i="1"/>
  <c r="V3015" i="1"/>
  <c r="V3030" i="1"/>
  <c r="V3047" i="1"/>
  <c r="V3062" i="1"/>
  <c r="V3077" i="1"/>
  <c r="V3093" i="1"/>
  <c r="V3110" i="1"/>
  <c r="V3126" i="1"/>
  <c r="V3145" i="1"/>
  <c r="V3157" i="1"/>
  <c r="V3172" i="1"/>
  <c r="V3190" i="1"/>
  <c r="W3202" i="1"/>
  <c r="W3211" i="1"/>
  <c r="W3217" i="1"/>
  <c r="W3226" i="1"/>
  <c r="W3233" i="1"/>
  <c r="W3241" i="1"/>
  <c r="W3249" i="1"/>
  <c r="W3257" i="1"/>
  <c r="V2952" i="1"/>
  <c r="V2988" i="1"/>
  <c r="V3035" i="1"/>
  <c r="V3083" i="1"/>
  <c r="V3131" i="1"/>
  <c r="V3180" i="1"/>
  <c r="W3214" i="1"/>
  <c r="W3240" i="1"/>
  <c r="Q3264" i="1" l="1"/>
  <c r="R3263" i="1"/>
  <c r="V3263" i="1" s="1"/>
  <c r="W3263" i="1" s="1"/>
  <c r="AG3263" i="1" s="1"/>
  <c r="B3263" i="1" s="1"/>
  <c r="W2982" i="1"/>
  <c r="W3097" i="1"/>
  <c r="AG3097" i="1" s="1"/>
  <c r="W3051" i="1"/>
  <c r="AG3051" i="1" s="1"/>
  <c r="W3165" i="1"/>
  <c r="AG3165" i="1" s="1"/>
  <c r="W2960" i="1"/>
  <c r="AG2960" i="1" s="1"/>
  <c r="W3041" i="1"/>
  <c r="W3038" i="1"/>
  <c r="AG3038" i="1" s="1"/>
  <c r="W2953" i="1"/>
  <c r="W3034" i="1"/>
  <c r="AG3034" i="1" s="1"/>
  <c r="W3029" i="1"/>
  <c r="AG3029" i="1" s="1"/>
  <c r="W3189" i="1"/>
  <c r="AG3189" i="1" s="1"/>
  <c r="W3177" i="1"/>
  <c r="W2968" i="1"/>
  <c r="AG2968" i="1" s="1"/>
  <c r="W3082" i="1"/>
  <c r="AG3082" i="1" s="1"/>
  <c r="W3146" i="1"/>
  <c r="AG3146" i="1" s="1"/>
  <c r="W3063" i="1"/>
  <c r="AG3063" i="1" s="1"/>
  <c r="W3066" i="1"/>
  <c r="AG3066" i="1" s="1"/>
  <c r="W2991" i="1"/>
  <c r="W3102" i="1"/>
  <c r="AG3102" i="1" s="1"/>
  <c r="W3031" i="1"/>
  <c r="W3154" i="1"/>
  <c r="W3020" i="1"/>
  <c r="AG3020" i="1" s="1"/>
  <c r="W3175" i="1"/>
  <c r="W2951" i="1"/>
  <c r="W3112" i="1"/>
  <c r="AG3112" i="1" s="1"/>
  <c r="W2969" i="1"/>
  <c r="AG2969" i="1" s="1"/>
  <c r="W3018" i="1"/>
  <c r="AG3018" i="1" s="1"/>
  <c r="J3267" i="1"/>
  <c r="W3080" i="1"/>
  <c r="AG3080" i="1" s="1"/>
  <c r="W3139" i="1"/>
  <c r="AG3139" i="1" s="1"/>
  <c r="AC3268" i="1"/>
  <c r="AE3268" i="1" s="1"/>
  <c r="G3268" i="1"/>
  <c r="F3268" i="1" s="1"/>
  <c r="O3268" i="1" s="1"/>
  <c r="M3269" i="1"/>
  <c r="N3269" i="1" s="1"/>
  <c r="P3269" i="1"/>
  <c r="L3270" i="1"/>
  <c r="W3061" i="1"/>
  <c r="AG3061" i="1" s="1"/>
  <c r="W3161" i="1"/>
  <c r="AG3161" i="1" s="1"/>
  <c r="W2954" i="1"/>
  <c r="W3114" i="1"/>
  <c r="AG3114" i="1" s="1"/>
  <c r="W3042" i="1"/>
  <c r="AG3042" i="1" s="1"/>
  <c r="W3115" i="1"/>
  <c r="W3022" i="1"/>
  <c r="AG3022" i="1" s="1"/>
  <c r="W3053" i="1"/>
  <c r="AG3053" i="1" s="1"/>
  <c r="W2961" i="1"/>
  <c r="AG2961" i="1" s="1"/>
  <c r="W3191" i="1"/>
  <c r="AG3191" i="1" s="1"/>
  <c r="W2966" i="1"/>
  <c r="AG2966" i="1" s="1"/>
  <c r="W3095" i="1"/>
  <c r="AG3095" i="1" s="1"/>
  <c r="W3106" i="1"/>
  <c r="AG3106" i="1" s="1"/>
  <c r="W3050" i="1"/>
  <c r="AG3050" i="1" s="1"/>
  <c r="W3183" i="1"/>
  <c r="AG3183" i="1" s="1"/>
  <c r="W3162" i="1"/>
  <c r="AG3162" i="1" s="1"/>
  <c r="W3079" i="1"/>
  <c r="AG3079" i="1" s="1"/>
  <c r="W3086" i="1"/>
  <c r="AG3086" i="1" s="1"/>
  <c r="W3005" i="1"/>
  <c r="W3158" i="1"/>
  <c r="W3196" i="1"/>
  <c r="AG3196" i="1" s="1"/>
  <c r="W3098" i="1"/>
  <c r="AG3098" i="1" s="1"/>
  <c r="W3048" i="1"/>
  <c r="AG3048" i="1" s="1"/>
  <c r="W3087" i="1"/>
  <c r="AG3087" i="1" s="1"/>
  <c r="W3016" i="1"/>
  <c r="AG3016" i="1" s="1"/>
  <c r="W2986" i="1"/>
  <c r="AG2986" i="1" s="1"/>
  <c r="W3043" i="1"/>
  <c r="AG3043" i="1" s="1"/>
  <c r="W3014" i="1"/>
  <c r="AG3014" i="1" s="1"/>
  <c r="W3019" i="1"/>
  <c r="AG3019" i="1" s="1"/>
  <c r="W3068" i="1"/>
  <c r="W3004" i="1"/>
  <c r="AG3004" i="1" s="1"/>
  <c r="W3002" i="1"/>
  <c r="AG3002" i="1" s="1"/>
  <c r="W2971" i="1"/>
  <c r="AG2971" i="1" s="1"/>
  <c r="W2995" i="1"/>
  <c r="AG2995" i="1" s="1"/>
  <c r="W3186" i="1"/>
  <c r="AG3186" i="1" s="1"/>
  <c r="W3182" i="1"/>
  <c r="W3113" i="1"/>
  <c r="W3010" i="1"/>
  <c r="AG3010" i="1" s="1"/>
  <c r="W2990" i="1"/>
  <c r="W3128" i="1"/>
  <c r="AG3128" i="1" s="1"/>
  <c r="W3130" i="1"/>
  <c r="AG3130" i="1" s="1"/>
  <c r="W3006" i="1"/>
  <c r="AG3006" i="1" s="1"/>
  <c r="W2984" i="1"/>
  <c r="AG2984" i="1" s="1"/>
  <c r="W3099" i="1"/>
  <c r="W2956" i="1"/>
  <c r="AG2956" i="1" s="1"/>
  <c r="W3149" i="1"/>
  <c r="AG3149" i="1" s="1"/>
  <c r="W2999" i="1"/>
  <c r="AG2999" i="1" s="1"/>
  <c r="W3064" i="1"/>
  <c r="AG3064" i="1" s="1"/>
  <c r="W3017" i="1"/>
  <c r="AG3017" i="1" s="1"/>
  <c r="W3074" i="1"/>
  <c r="AG3074" i="1" s="1"/>
  <c r="W3134" i="1"/>
  <c r="W3166" i="1"/>
  <c r="W3040" i="1"/>
  <c r="W3133" i="1"/>
  <c r="W2988" i="1"/>
  <c r="AG2988" i="1" s="1"/>
  <c r="W2993" i="1"/>
  <c r="AG2993" i="1" s="1"/>
  <c r="W3054" i="1"/>
  <c r="W3101" i="1"/>
  <c r="AG3101" i="1" s="1"/>
  <c r="W3142" i="1"/>
  <c r="AG3142" i="1" s="1"/>
  <c r="W3127" i="1"/>
  <c r="AG3127" i="1" s="1"/>
  <c r="W3108" i="1"/>
  <c r="AG3108" i="1" s="1"/>
  <c r="W3094" i="1"/>
  <c r="AG3094" i="1" s="1"/>
  <c r="W3091" i="1"/>
  <c r="AG3091" i="1" s="1"/>
  <c r="W3037" i="1"/>
  <c r="AG3037" i="1" s="1"/>
  <c r="W2989" i="1"/>
  <c r="AG2989" i="1" s="1"/>
  <c r="W3159" i="1"/>
  <c r="AG3159" i="1" s="1"/>
  <c r="W3111" i="1"/>
  <c r="AG3111" i="1" s="1"/>
  <c r="W3092" i="1"/>
  <c r="AG3092" i="1" s="1"/>
  <c r="W2981" i="1"/>
  <c r="AG2981" i="1" s="1"/>
  <c r="W2998" i="1"/>
  <c r="AG2998" i="1" s="1"/>
  <c r="W3193" i="1"/>
  <c r="AG3193" i="1" s="1"/>
  <c r="W3148" i="1"/>
  <c r="AG3148" i="1" s="1"/>
  <c r="W3052" i="1"/>
  <c r="AG3052" i="1" s="1"/>
  <c r="W3021" i="1"/>
  <c r="AG3021" i="1" s="1"/>
  <c r="W2963" i="1"/>
  <c r="AG2963" i="1" s="1"/>
  <c r="W3100" i="1"/>
  <c r="W2974" i="1"/>
  <c r="AG2974" i="1" s="1"/>
  <c r="W2957" i="1"/>
  <c r="AG2957" i="1" s="1"/>
  <c r="W3058" i="1"/>
  <c r="AG3058" i="1" s="1"/>
  <c r="W3169" i="1"/>
  <c r="AG3169" i="1" s="1"/>
  <c r="W3107" i="1"/>
  <c r="W3027" i="1"/>
  <c r="AG3027" i="1" s="1"/>
  <c r="W3089" i="1"/>
  <c r="W2994" i="1"/>
  <c r="W3121" i="1"/>
  <c r="AG3121" i="1" s="1"/>
  <c r="W3071" i="1"/>
  <c r="AG3071" i="1" s="1"/>
  <c r="W3024" i="1"/>
  <c r="W2978" i="1"/>
  <c r="W3122" i="1"/>
  <c r="AG3122" i="1" s="1"/>
  <c r="W3118" i="1"/>
  <c r="AG3118" i="1" s="1"/>
  <c r="W3069" i="1"/>
  <c r="AG3069" i="1" s="1"/>
  <c r="W2973" i="1"/>
  <c r="W3117" i="1"/>
  <c r="AG3117" i="1" s="1"/>
  <c r="W3072" i="1"/>
  <c r="W2992" i="1"/>
  <c r="AG2992" i="1" s="1"/>
  <c r="W3125" i="1"/>
  <c r="W3032" i="1"/>
  <c r="AG3032" i="1" s="1"/>
  <c r="W2983" i="1"/>
  <c r="AG2983" i="1" s="1"/>
  <c r="W3178" i="1"/>
  <c r="AG3178" i="1" s="1"/>
  <c r="W3163" i="1"/>
  <c r="W3153" i="1"/>
  <c r="AG3153" i="1" s="1"/>
  <c r="W3179" i="1"/>
  <c r="AG3179" i="1" s="1"/>
  <c r="W3085" i="1"/>
  <c r="AG3085" i="1" s="1"/>
  <c r="W3150" i="1"/>
  <c r="AG3255" i="1"/>
  <c r="B3255" i="1" s="1"/>
  <c r="E3290" i="1"/>
  <c r="AG3238" i="1"/>
  <c r="B3238" i="1" s="1"/>
  <c r="AG3245" i="1"/>
  <c r="B3245" i="1" s="1"/>
  <c r="AG3243" i="1"/>
  <c r="AG3202" i="1"/>
  <c r="B3202" i="1" s="1"/>
  <c r="AG3218" i="1"/>
  <c r="B3218" i="1" s="1"/>
  <c r="W3126" i="1"/>
  <c r="B3223" i="1"/>
  <c r="AG3251" i="1"/>
  <c r="B3251" i="1" s="1"/>
  <c r="AG3212" i="1"/>
  <c r="B3212" i="1" s="1"/>
  <c r="W2972" i="1"/>
  <c r="W3123" i="1"/>
  <c r="W3184" i="1"/>
  <c r="W3136" i="1"/>
  <c r="W3090" i="1"/>
  <c r="AG3240" i="1"/>
  <c r="AG3211" i="1"/>
  <c r="B3211" i="1" s="1"/>
  <c r="AG3224" i="1"/>
  <c r="B3224" i="1" s="1"/>
  <c r="AG3197" i="1"/>
  <c r="B3197" i="1" s="1"/>
  <c r="AG3227" i="1"/>
  <c r="B3227" i="1" s="1"/>
  <c r="AG3256" i="1"/>
  <c r="AG3214" i="1"/>
  <c r="B3214" i="1" s="1"/>
  <c r="AG2982" i="1"/>
  <c r="AG3247" i="1"/>
  <c r="B3247" i="1" s="1"/>
  <c r="AG3203" i="1"/>
  <c r="B3203" i="1" s="1"/>
  <c r="W3194" i="1"/>
  <c r="W3144" i="1"/>
  <c r="W3003" i="1"/>
  <c r="W3067" i="1"/>
  <c r="AG3209" i="1"/>
  <c r="B3209" i="1" s="1"/>
  <c r="W3065" i="1"/>
  <c r="W3035" i="1"/>
  <c r="W3030" i="1"/>
  <c r="W2980" i="1"/>
  <c r="K3291" i="1"/>
  <c r="X3291" i="1"/>
  <c r="A3292" i="1"/>
  <c r="W3039" i="1"/>
  <c r="AG3226" i="1"/>
  <c r="B3226" i="1" s="1"/>
  <c r="AG3239" i="1"/>
  <c r="AG3206" i="1"/>
  <c r="B3206" i="1" s="1"/>
  <c r="AG3207" i="1"/>
  <c r="B3207" i="1" s="1"/>
  <c r="W3152" i="1"/>
  <c r="W3104" i="1"/>
  <c r="W3060" i="1"/>
  <c r="W3009" i="1"/>
  <c r="W2965" i="1"/>
  <c r="AG3242" i="1"/>
  <c r="AG3208" i="1"/>
  <c r="AG3248" i="1"/>
  <c r="B3248" i="1" s="1"/>
  <c r="T3266" i="1"/>
  <c r="AF3266" i="1" s="1"/>
  <c r="S3267" i="1"/>
  <c r="U3266" i="1"/>
  <c r="W3026" i="1"/>
  <c r="W2977" i="1"/>
  <c r="W3132" i="1"/>
  <c r="W3083" i="1"/>
  <c r="W2952" i="1"/>
  <c r="W3151" i="1"/>
  <c r="W3007" i="1"/>
  <c r="W3167" i="1"/>
  <c r="W3120" i="1"/>
  <c r="W3070" i="1"/>
  <c r="W2962" i="1"/>
  <c r="AG3261" i="1"/>
  <c r="B3261" i="1" s="1"/>
  <c r="AG3230" i="1"/>
  <c r="B3230" i="1" s="1"/>
  <c r="W3187" i="1"/>
  <c r="W3045" i="1"/>
  <c r="AG3241" i="1"/>
  <c r="B3241" i="1" s="1"/>
  <c r="AG3258" i="1"/>
  <c r="AG3228" i="1"/>
  <c r="B3228" i="1" s="1"/>
  <c r="W3173" i="1"/>
  <c r="AG3225" i="1"/>
  <c r="B3225" i="1" s="1"/>
  <c r="AG3216" i="1"/>
  <c r="AG3233" i="1"/>
  <c r="B3233" i="1" s="1"/>
  <c r="AG3244" i="1"/>
  <c r="B3244" i="1" s="1"/>
  <c r="W3025" i="1"/>
  <c r="AG3215" i="1"/>
  <c r="B3215" i="1" s="1"/>
  <c r="W3081" i="1"/>
  <c r="W3116" i="1"/>
  <c r="W3036" i="1"/>
  <c r="W3172" i="1"/>
  <c r="AG3205" i="1"/>
  <c r="B3205" i="1" s="1"/>
  <c r="AG3237" i="1"/>
  <c r="B3237" i="1" s="1"/>
  <c r="W3076" i="1"/>
  <c r="AG3220" i="1"/>
  <c r="W3180" i="1"/>
  <c r="W3077" i="1"/>
  <c r="AG3257" i="1"/>
  <c r="AG3219" i="1"/>
  <c r="B3219" i="1" s="1"/>
  <c r="AG3262" i="1"/>
  <c r="B3262" i="1" s="1"/>
  <c r="W3192" i="1"/>
  <c r="W3141" i="1"/>
  <c r="W3096" i="1"/>
  <c r="W3049" i="1"/>
  <c r="W3001" i="1"/>
  <c r="W2955" i="1"/>
  <c r="AG3249" i="1"/>
  <c r="B3249" i="1" s="1"/>
  <c r="AG3217" i="1"/>
  <c r="B3217" i="1" s="1"/>
  <c r="AG3199" i="1"/>
  <c r="AG3232" i="1"/>
  <c r="B3232" i="1" s="1"/>
  <c r="AG3201" i="1"/>
  <c r="B3201" i="1" s="1"/>
  <c r="W3188" i="1"/>
  <c r="W3174" i="1"/>
  <c r="W3156" i="1"/>
  <c r="W3140" i="1"/>
  <c r="W3124" i="1"/>
  <c r="W3109" i="1"/>
  <c r="W3088" i="1"/>
  <c r="W3075" i="1"/>
  <c r="W3059" i="1"/>
  <c r="W3044" i="1"/>
  <c r="W3028" i="1"/>
  <c r="W3012" i="1"/>
  <c r="W2996" i="1"/>
  <c r="W2979" i="1"/>
  <c r="AG3252" i="1"/>
  <c r="W3181" i="1"/>
  <c r="W3135" i="1"/>
  <c r="W3084" i="1"/>
  <c r="W3131" i="1"/>
  <c r="W3145" i="1"/>
  <c r="W3093" i="1"/>
  <c r="W3047" i="1"/>
  <c r="W3015" i="1"/>
  <c r="W2967" i="1"/>
  <c r="W3055" i="1"/>
  <c r="W3011" i="1"/>
  <c r="W2959" i="1"/>
  <c r="W3171" i="1"/>
  <c r="W3105" i="1"/>
  <c r="W3056" i="1"/>
  <c r="W3008" i="1"/>
  <c r="AG3236" i="1"/>
  <c r="B3236" i="1" s="1"/>
  <c r="AG3200" i="1"/>
  <c r="B3200" i="1" s="1"/>
  <c r="AG3222" i="1"/>
  <c r="B3222" i="1" s="1"/>
  <c r="W3176" i="1"/>
  <c r="W3160" i="1"/>
  <c r="W3143" i="1"/>
  <c r="W3129" i="1"/>
  <c r="W3078" i="1"/>
  <c r="W3046" i="1"/>
  <c r="W3033" i="1"/>
  <c r="W3000" i="1"/>
  <c r="W2985" i="1"/>
  <c r="W2970" i="1"/>
  <c r="AG3231" i="1"/>
  <c r="B3231" i="1" s="1"/>
  <c r="W3147" i="1"/>
  <c r="W2958" i="1"/>
  <c r="W3190" i="1"/>
  <c r="W3110" i="1"/>
  <c r="W3062" i="1"/>
  <c r="B3260" i="1"/>
  <c r="B3198" i="1"/>
  <c r="AG3250" i="1"/>
  <c r="W3168" i="1"/>
  <c r="W3119" i="1"/>
  <c r="W3023" i="1"/>
  <c r="W2975" i="1"/>
  <c r="AB3295" i="1"/>
  <c r="AG3254" i="1"/>
  <c r="B3254" i="1" s="1"/>
  <c r="AG3221" i="1"/>
  <c r="W3170" i="1"/>
  <c r="W3138" i="1"/>
  <c r="W3057" i="1"/>
  <c r="W3013" i="1"/>
  <c r="W3195" i="1"/>
  <c r="W3164" i="1"/>
  <c r="W2987" i="1"/>
  <c r="W3157" i="1"/>
  <c r="W2997" i="1"/>
  <c r="W3103" i="1"/>
  <c r="W2964" i="1"/>
  <c r="Y3290" i="1"/>
  <c r="C3291" i="1"/>
  <c r="AJ3291" i="1"/>
  <c r="I3291" i="1"/>
  <c r="H3291" i="1" s="1"/>
  <c r="Z3290" i="1"/>
  <c r="AA3290" i="1" s="1"/>
  <c r="AH3290" i="1" s="1"/>
  <c r="B3234" i="1"/>
  <c r="W3185" i="1"/>
  <c r="W3137" i="1"/>
  <c r="W3073" i="1"/>
  <c r="W3155" i="1"/>
  <c r="W2976" i="1"/>
  <c r="Q3265" i="1" l="1"/>
  <c r="R3264" i="1"/>
  <c r="V3264" i="1" s="1"/>
  <c r="W3264" i="1" s="1"/>
  <c r="AG3264" i="1" s="1"/>
  <c r="B3264" i="1" s="1"/>
  <c r="AG3133" i="1"/>
  <c r="B3133" i="1" s="1"/>
  <c r="AG2990" i="1"/>
  <c r="AG3115" i="1"/>
  <c r="AG2991" i="1"/>
  <c r="AG3068" i="1"/>
  <c r="AG3041" i="1"/>
  <c r="AG3005" i="1"/>
  <c r="AG2953" i="1"/>
  <c r="AG3175" i="1"/>
  <c r="AG2973" i="1"/>
  <c r="AG3158" i="1"/>
  <c r="AG2951" i="1"/>
  <c r="B2951" i="1" s="1"/>
  <c r="AG3177" i="1"/>
  <c r="AG3031" i="1"/>
  <c r="AG3154" i="1"/>
  <c r="AG3150" i="1"/>
  <c r="AG3054" i="1"/>
  <c r="AG2954" i="1"/>
  <c r="AG3099" i="1"/>
  <c r="AG3134" i="1"/>
  <c r="AG3113" i="1"/>
  <c r="J3268" i="1"/>
  <c r="AG3163" i="1"/>
  <c r="AG3024" i="1"/>
  <c r="AG3166" i="1"/>
  <c r="AC3269" i="1"/>
  <c r="AE3269" i="1" s="1"/>
  <c r="G3269" i="1"/>
  <c r="F3269" i="1" s="1"/>
  <c r="J3269" i="1" s="1"/>
  <c r="M3270" i="1"/>
  <c r="N3270" i="1" s="1"/>
  <c r="P3270" i="1"/>
  <c r="L3271" i="1"/>
  <c r="AG3182" i="1"/>
  <c r="AG3089" i="1"/>
  <c r="AG2994" i="1"/>
  <c r="AG3125" i="1"/>
  <c r="AG2978" i="1"/>
  <c r="AG3100" i="1"/>
  <c r="AG3040" i="1"/>
  <c r="AG3072" i="1"/>
  <c r="B3050" i="1"/>
  <c r="B3087" i="1"/>
  <c r="B3186" i="1"/>
  <c r="B3094" i="1"/>
  <c r="B3127" i="1"/>
  <c r="B3069" i="1"/>
  <c r="B3128" i="1"/>
  <c r="B3114" i="1"/>
  <c r="B3097" i="1"/>
  <c r="B3159" i="1"/>
  <c r="B3014" i="1"/>
  <c r="B2984" i="1"/>
  <c r="B3061" i="1"/>
  <c r="B3053" i="1"/>
  <c r="B3091" i="1"/>
  <c r="B3071" i="1"/>
  <c r="B3193" i="1"/>
  <c r="B2999" i="1"/>
  <c r="B3148" i="1"/>
  <c r="B3112" i="1"/>
  <c r="B2966" i="1"/>
  <c r="B3006" i="1"/>
  <c r="B2981" i="1"/>
  <c r="B3085" i="1"/>
  <c r="B3095" i="1"/>
  <c r="B3191" i="1"/>
  <c r="B2957" i="1"/>
  <c r="B3080" i="1"/>
  <c r="B3118" i="1"/>
  <c r="B3042" i="1"/>
  <c r="B3051" i="1"/>
  <c r="B3019" i="1"/>
  <c r="B2963" i="1"/>
  <c r="B2986" i="1"/>
  <c r="B3002" i="1"/>
  <c r="B3034" i="1"/>
  <c r="B3161" i="1"/>
  <c r="B2998" i="1"/>
  <c r="B3043" i="1"/>
  <c r="B3169" i="1"/>
  <c r="B3032" i="1"/>
  <c r="B3102" i="1"/>
  <c r="B3027" i="1"/>
  <c r="B3111" i="1"/>
  <c r="AG3107" i="1"/>
  <c r="B2956" i="1"/>
  <c r="B2983" i="1"/>
  <c r="B3016" i="1"/>
  <c r="B3098" i="1"/>
  <c r="B3146" i="1"/>
  <c r="B3196" i="1"/>
  <c r="B3020" i="1"/>
  <c r="B3058" i="1"/>
  <c r="B3064" i="1"/>
  <c r="B2992" i="1"/>
  <c r="B2982" i="1"/>
  <c r="B3139" i="1"/>
  <c r="B2988" i="1"/>
  <c r="B3004" i="1"/>
  <c r="B3183" i="1"/>
  <c r="AG2958" i="1"/>
  <c r="AG3078" i="1"/>
  <c r="AG3143" i="1"/>
  <c r="AG3055" i="1"/>
  <c r="AG3131" i="1"/>
  <c r="AG3084" i="1"/>
  <c r="AG2996" i="1"/>
  <c r="AG3049" i="1"/>
  <c r="AG3045" i="1"/>
  <c r="AG3120" i="1"/>
  <c r="AG3009" i="1"/>
  <c r="AG3123" i="1"/>
  <c r="AG3096" i="1"/>
  <c r="AG3077" i="1"/>
  <c r="AG3076" i="1"/>
  <c r="AG3116" i="1"/>
  <c r="AG3187" i="1"/>
  <c r="AG3167" i="1"/>
  <c r="AG2952" i="1"/>
  <c r="AG3132" i="1"/>
  <c r="AG2977" i="1"/>
  <c r="AG3060" i="1"/>
  <c r="B3239" i="1"/>
  <c r="X3292" i="1"/>
  <c r="A3293" i="1"/>
  <c r="K3292" i="1"/>
  <c r="AG2980" i="1"/>
  <c r="AG3065" i="1"/>
  <c r="B3092" i="1"/>
  <c r="B3038" i="1"/>
  <c r="AG3090" i="1"/>
  <c r="AG2972" i="1"/>
  <c r="B3178" i="1"/>
  <c r="AG3126" i="1"/>
  <c r="AG3164" i="1"/>
  <c r="AG3168" i="1"/>
  <c r="AG3046" i="1"/>
  <c r="AG3105" i="1"/>
  <c r="AG3059" i="1"/>
  <c r="AG3124" i="1"/>
  <c r="AG3188" i="1"/>
  <c r="AG3036" i="1"/>
  <c r="AG3039" i="1"/>
  <c r="AG2997" i="1"/>
  <c r="B3221" i="1"/>
  <c r="AB3296" i="1"/>
  <c r="AG2970" i="1"/>
  <c r="AG3160" i="1"/>
  <c r="AG3171" i="1"/>
  <c r="AG3047" i="1"/>
  <c r="AG3135" i="1"/>
  <c r="AG3012" i="1"/>
  <c r="AG3075" i="1"/>
  <c r="AG3140" i="1"/>
  <c r="AG2976" i="1"/>
  <c r="AG3137" i="1"/>
  <c r="AG3157" i="1"/>
  <c r="AG3013" i="1"/>
  <c r="AG3057" i="1"/>
  <c r="AG3138" i="1"/>
  <c r="AG2975" i="1"/>
  <c r="B3074" i="1"/>
  <c r="B3250" i="1"/>
  <c r="AG3110" i="1"/>
  <c r="AG2985" i="1"/>
  <c r="B3063" i="1"/>
  <c r="AG3176" i="1"/>
  <c r="AG3008" i="1"/>
  <c r="AG2959" i="1"/>
  <c r="AG3093" i="1"/>
  <c r="AG3181" i="1"/>
  <c r="AG3028" i="1"/>
  <c r="AG3088" i="1"/>
  <c r="AG3156" i="1"/>
  <c r="B2971" i="1"/>
  <c r="B3018" i="1"/>
  <c r="B3082" i="1"/>
  <c r="AG2955" i="1"/>
  <c r="AG3141" i="1"/>
  <c r="AG3180" i="1"/>
  <c r="AG3081" i="1"/>
  <c r="B2995" i="1"/>
  <c r="B3189" i="1"/>
  <c r="AG3173" i="1"/>
  <c r="B2989" i="1"/>
  <c r="B3086" i="1"/>
  <c r="AG2962" i="1"/>
  <c r="AG3083" i="1"/>
  <c r="AG3026" i="1"/>
  <c r="B3242" i="1"/>
  <c r="AG3104" i="1"/>
  <c r="B3117" i="1"/>
  <c r="AG3030" i="1"/>
  <c r="AG3067" i="1"/>
  <c r="B3017" i="1"/>
  <c r="AG3144" i="1"/>
  <c r="B3079" i="1"/>
  <c r="B3162" i="1"/>
  <c r="B2960" i="1"/>
  <c r="AG3136" i="1"/>
  <c r="B3122" i="1"/>
  <c r="B3021" i="1"/>
  <c r="B3048" i="1"/>
  <c r="B3108" i="1"/>
  <c r="AG3073" i="1"/>
  <c r="AG3103" i="1"/>
  <c r="AG3015" i="1"/>
  <c r="AG3151" i="1"/>
  <c r="E3291" i="1"/>
  <c r="AG3195" i="1"/>
  <c r="AG3062" i="1"/>
  <c r="AG3155" i="1"/>
  <c r="AG3185" i="1"/>
  <c r="AG2964" i="1"/>
  <c r="AG2987" i="1"/>
  <c r="AG3170" i="1"/>
  <c r="AG3023" i="1"/>
  <c r="AG3119" i="1"/>
  <c r="AG3190" i="1"/>
  <c r="AG3147" i="1"/>
  <c r="AG3000" i="1"/>
  <c r="AG3033" i="1"/>
  <c r="AG3129" i="1"/>
  <c r="AG3056" i="1"/>
  <c r="AG3011" i="1"/>
  <c r="AG2967" i="1"/>
  <c r="AG3145" i="1"/>
  <c r="B3252" i="1"/>
  <c r="AG2979" i="1"/>
  <c r="AG3044" i="1"/>
  <c r="AG3109" i="1"/>
  <c r="AG3174" i="1"/>
  <c r="B3199" i="1"/>
  <c r="B3066" i="1"/>
  <c r="B3130" i="1"/>
  <c r="AG3001" i="1"/>
  <c r="AG3192" i="1"/>
  <c r="B3257" i="1"/>
  <c r="B3220" i="1"/>
  <c r="AG3172" i="1"/>
  <c r="B3052" i="1"/>
  <c r="AG3025" i="1"/>
  <c r="B2961" i="1"/>
  <c r="B3142" i="1"/>
  <c r="B3216" i="1"/>
  <c r="B3153" i="1"/>
  <c r="B3022" i="1"/>
  <c r="B3258" i="1"/>
  <c r="AG3070" i="1"/>
  <c r="AG3007" i="1"/>
  <c r="B2974" i="1"/>
  <c r="B3179" i="1"/>
  <c r="T3267" i="1"/>
  <c r="AF3267" i="1" s="1"/>
  <c r="S3268" i="1"/>
  <c r="U3267" i="1"/>
  <c r="B3208" i="1"/>
  <c r="AG2965" i="1"/>
  <c r="AG3152" i="1"/>
  <c r="B3121" i="1"/>
  <c r="Z3291" i="1"/>
  <c r="AA3291" i="1" s="1"/>
  <c r="AH3291" i="1" s="1"/>
  <c r="C3292" i="1"/>
  <c r="Y3291" i="1"/>
  <c r="AJ3292" i="1"/>
  <c r="I3292" i="1"/>
  <c r="H3292" i="1" s="1"/>
  <c r="AG3035" i="1"/>
  <c r="AG3003" i="1"/>
  <c r="B2969" i="1"/>
  <c r="AG3194" i="1"/>
  <c r="B3010" i="1"/>
  <c r="B3029" i="1"/>
  <c r="B2968" i="1"/>
  <c r="B3256" i="1"/>
  <c r="B3240" i="1"/>
  <c r="AG3184" i="1"/>
  <c r="B3106" i="1"/>
  <c r="B3243" i="1"/>
  <c r="B2993" i="1"/>
  <c r="B3101" i="1"/>
  <c r="B3165" i="1"/>
  <c r="B3037" i="1"/>
  <c r="B3149" i="1"/>
  <c r="B2990" i="1" l="1"/>
  <c r="B3115" i="1"/>
  <c r="B2991" i="1"/>
  <c r="Q3266" i="1"/>
  <c r="R3265" i="1"/>
  <c r="V3265" i="1" s="1"/>
  <c r="W3265" i="1" s="1"/>
  <c r="AG3265" i="1" s="1"/>
  <c r="B3265" i="1" s="1"/>
  <c r="B3163" i="1"/>
  <c r="B3068" i="1"/>
  <c r="B3041" i="1"/>
  <c r="B3175" i="1"/>
  <c r="B3005" i="1"/>
  <c r="B2953" i="1"/>
  <c r="B2973" i="1"/>
  <c r="B3182" i="1"/>
  <c r="B3166" i="1"/>
  <c r="B3158" i="1"/>
  <c r="B3150" i="1"/>
  <c r="B3113" i="1"/>
  <c r="B3177" i="1"/>
  <c r="B3134" i="1"/>
  <c r="B2994" i="1"/>
  <c r="B2954" i="1"/>
  <c r="B3031" i="1"/>
  <c r="B3054" i="1"/>
  <c r="B3099" i="1"/>
  <c r="B3154" i="1"/>
  <c r="O3269" i="1"/>
  <c r="B3024" i="1"/>
  <c r="B3100" i="1"/>
  <c r="B3125" i="1"/>
  <c r="B2978" i="1"/>
  <c r="B3089" i="1"/>
  <c r="AC3270" i="1"/>
  <c r="AE3270" i="1" s="1"/>
  <c r="G3270" i="1"/>
  <c r="F3270" i="1" s="1"/>
  <c r="O3270" i="1" s="1"/>
  <c r="M3271" i="1"/>
  <c r="N3271" i="1" s="1"/>
  <c r="P3271" i="1"/>
  <c r="L3272" i="1"/>
  <c r="B3040" i="1"/>
  <c r="B3072" i="1"/>
  <c r="B2964" i="1"/>
  <c r="B3096" i="1"/>
  <c r="B3073" i="1"/>
  <c r="B3136" i="1"/>
  <c r="B3000" i="1"/>
  <c r="B3046" i="1"/>
  <c r="B3060" i="1"/>
  <c r="B3194" i="1"/>
  <c r="B3003" i="1"/>
  <c r="B3001" i="1"/>
  <c r="B3190" i="1"/>
  <c r="B3008" i="1"/>
  <c r="B3013" i="1"/>
  <c r="B3185" i="1"/>
  <c r="B3015" i="1"/>
  <c r="B3067" i="1"/>
  <c r="B3077" i="1"/>
  <c r="B2980" i="1"/>
  <c r="B3132" i="1"/>
  <c r="B3144" i="1"/>
  <c r="B2959" i="1"/>
  <c r="B3025" i="1"/>
  <c r="B3103" i="1"/>
  <c r="B3026" i="1"/>
  <c r="B3088" i="1"/>
  <c r="B3135" i="1"/>
  <c r="B3047" i="1"/>
  <c r="B3039" i="1"/>
  <c r="B3168" i="1"/>
  <c r="B3076" i="1"/>
  <c r="B3009" i="1"/>
  <c r="B3045" i="1"/>
  <c r="B3049" i="1"/>
  <c r="B3055" i="1"/>
  <c r="B3035" i="1"/>
  <c r="B2965" i="1"/>
  <c r="B3070" i="1"/>
  <c r="B3044" i="1"/>
  <c r="B2967" i="1"/>
  <c r="B3083" i="1"/>
  <c r="B3164" i="1"/>
  <c r="B3184" i="1"/>
  <c r="B3007" i="1"/>
  <c r="B3192" i="1"/>
  <c r="B2979" i="1"/>
  <c r="B3147" i="1"/>
  <c r="B3195" i="1"/>
  <c r="B3151" i="1"/>
  <c r="B3030" i="1"/>
  <c r="B2955" i="1"/>
  <c r="B3028" i="1"/>
  <c r="B3181" i="1"/>
  <c r="B3093" i="1"/>
  <c r="B3157" i="1"/>
  <c r="B3105" i="1"/>
  <c r="B3126" i="1"/>
  <c r="B3065" i="1"/>
  <c r="B2996" i="1"/>
  <c r="B3131" i="1"/>
  <c r="B3107" i="1"/>
  <c r="T3268" i="1"/>
  <c r="AF3268" i="1" s="1"/>
  <c r="S3269" i="1"/>
  <c r="U3268" i="1"/>
  <c r="B3174" i="1"/>
  <c r="B3119" i="1"/>
  <c r="B3173" i="1"/>
  <c r="B2975" i="1"/>
  <c r="B2972" i="1"/>
  <c r="C3293" i="1"/>
  <c r="Y3292" i="1"/>
  <c r="AJ3293" i="1"/>
  <c r="I3293" i="1"/>
  <c r="H3293" i="1" s="1"/>
  <c r="Z3292" i="1"/>
  <c r="AA3292" i="1" s="1"/>
  <c r="AH3292" i="1" s="1"/>
  <c r="B2952" i="1"/>
  <c r="B3143" i="1"/>
  <c r="K3293" i="1"/>
  <c r="X3293" i="1"/>
  <c r="A3294" i="1"/>
  <c r="B3152" i="1"/>
  <c r="B3172" i="1"/>
  <c r="B3145" i="1"/>
  <c r="B3056" i="1"/>
  <c r="B3033" i="1"/>
  <c r="B2987" i="1"/>
  <c r="B3062" i="1"/>
  <c r="B3104" i="1"/>
  <c r="B3141" i="1"/>
  <c r="B3156" i="1"/>
  <c r="B3176" i="1"/>
  <c r="B3057" i="1"/>
  <c r="B2976" i="1"/>
  <c r="B3075" i="1"/>
  <c r="B3012" i="1"/>
  <c r="B3171" i="1"/>
  <c r="B2970" i="1"/>
  <c r="B2997" i="1"/>
  <c r="B3036" i="1"/>
  <c r="B3124" i="1"/>
  <c r="B3059" i="1"/>
  <c r="B2977" i="1"/>
  <c r="B3187" i="1"/>
  <c r="B3116" i="1"/>
  <c r="B3123" i="1"/>
  <c r="B3120" i="1"/>
  <c r="B3084" i="1"/>
  <c r="B2958" i="1"/>
  <c r="E3292" i="1"/>
  <c r="B3109" i="1"/>
  <c r="B3011" i="1"/>
  <c r="B3129" i="1"/>
  <c r="B3023" i="1"/>
  <c r="B3170" i="1"/>
  <c r="B3155" i="1"/>
  <c r="B2962" i="1"/>
  <c r="B3081" i="1"/>
  <c r="B3180" i="1"/>
  <c r="B2985" i="1"/>
  <c r="B3110" i="1"/>
  <c r="B3138" i="1"/>
  <c r="B3137" i="1"/>
  <c r="B3140" i="1"/>
  <c r="B3160" i="1"/>
  <c r="AB3297" i="1"/>
  <c r="B3188" i="1"/>
  <c r="B3090" i="1"/>
  <c r="B3167" i="1"/>
  <c r="B3078" i="1"/>
  <c r="Q3267" i="1" l="1"/>
  <c r="R3266" i="1"/>
  <c r="V3266" i="1" s="1"/>
  <c r="W3266" i="1" s="1"/>
  <c r="AG3266" i="1" s="1"/>
  <c r="B3266" i="1" s="1"/>
  <c r="J3270" i="1"/>
  <c r="L3273" i="1"/>
  <c r="M3272" i="1"/>
  <c r="N3272" i="1" s="1"/>
  <c r="P3272" i="1"/>
  <c r="AC3271" i="1"/>
  <c r="AE3271" i="1" s="1"/>
  <c r="G3271" i="1"/>
  <c r="F3271" i="1" s="1"/>
  <c r="O3271" i="1" s="1"/>
  <c r="T3269" i="1"/>
  <c r="AF3269" i="1" s="1"/>
  <c r="S3270" i="1"/>
  <c r="U3269" i="1"/>
  <c r="AB3298" i="1"/>
  <c r="K3294" i="1"/>
  <c r="X3294" i="1"/>
  <c r="A3295" i="1"/>
  <c r="E3293" i="1"/>
  <c r="Y3293" i="1"/>
  <c r="C3294" i="1"/>
  <c r="AJ3294" i="1"/>
  <c r="Z3293" i="1"/>
  <c r="AA3293" i="1" s="1"/>
  <c r="AH3293" i="1" s="1"/>
  <c r="I3294" i="1"/>
  <c r="H3294" i="1" s="1"/>
  <c r="Q3268" i="1" l="1"/>
  <c r="R3267" i="1"/>
  <c r="V3267" i="1" s="1"/>
  <c r="W3267" i="1" s="1"/>
  <c r="AG3267" i="1" s="1"/>
  <c r="B3267" i="1" s="1"/>
  <c r="AC3272" i="1"/>
  <c r="AE3272" i="1" s="1"/>
  <c r="G3272" i="1"/>
  <c r="F3272" i="1" s="1"/>
  <c r="J3272" i="1" s="1"/>
  <c r="J3271" i="1"/>
  <c r="L3274" i="1"/>
  <c r="M3273" i="1"/>
  <c r="N3273" i="1" s="1"/>
  <c r="P3273" i="1"/>
  <c r="X3295" i="1"/>
  <c r="A3296" i="1"/>
  <c r="K3295" i="1"/>
  <c r="C3295" i="1"/>
  <c r="Z3294" i="1"/>
  <c r="AA3294" i="1" s="1"/>
  <c r="AH3294" i="1" s="1"/>
  <c r="AJ3295" i="1"/>
  <c r="I3295" i="1"/>
  <c r="H3295" i="1" s="1"/>
  <c r="Y3294" i="1"/>
  <c r="AB3299" i="1"/>
  <c r="T3270" i="1"/>
  <c r="AF3270" i="1" s="1"/>
  <c r="S3271" i="1"/>
  <c r="U3270" i="1"/>
  <c r="E3294" i="1"/>
  <c r="Q3269" i="1" l="1"/>
  <c r="R3268" i="1"/>
  <c r="V3268" i="1" s="1"/>
  <c r="W3268" i="1" s="1"/>
  <c r="O3272" i="1"/>
  <c r="AC3273" i="1"/>
  <c r="AE3273" i="1" s="1"/>
  <c r="G3273" i="1"/>
  <c r="F3273" i="1" s="1"/>
  <c r="O3273" i="1" s="1"/>
  <c r="L3275" i="1"/>
  <c r="P3274" i="1"/>
  <c r="M3274" i="1"/>
  <c r="N3274" i="1" s="1"/>
  <c r="T3271" i="1"/>
  <c r="AF3271" i="1" s="1"/>
  <c r="S3272" i="1"/>
  <c r="U3271" i="1"/>
  <c r="Z3295" i="1"/>
  <c r="AA3295" i="1" s="1"/>
  <c r="AH3295" i="1" s="1"/>
  <c r="AJ3296" i="1"/>
  <c r="I3296" i="1"/>
  <c r="H3296" i="1" s="1"/>
  <c r="Y3295" i="1"/>
  <c r="C3296" i="1"/>
  <c r="AB3300" i="1"/>
  <c r="E3295" i="1"/>
  <c r="X3296" i="1"/>
  <c r="K3296" i="1"/>
  <c r="A3297" i="1"/>
  <c r="AG3268" i="1" l="1"/>
  <c r="B3268" i="1" s="1"/>
  <c r="Q3270" i="1"/>
  <c r="R3269" i="1"/>
  <c r="V3269" i="1" s="1"/>
  <c r="W3269" i="1" s="1"/>
  <c r="AG3269" i="1" s="1"/>
  <c r="B3269" i="1" s="1"/>
  <c r="AC3274" i="1"/>
  <c r="AE3274" i="1" s="1"/>
  <c r="G3274" i="1"/>
  <c r="F3274" i="1" s="1"/>
  <c r="J3274" i="1" s="1"/>
  <c r="M3275" i="1"/>
  <c r="N3275" i="1" s="1"/>
  <c r="P3275" i="1"/>
  <c r="L3276" i="1"/>
  <c r="J3273" i="1"/>
  <c r="AB3301" i="1"/>
  <c r="C3297" i="1"/>
  <c r="Y3296" i="1"/>
  <c r="AJ3297" i="1"/>
  <c r="I3297" i="1"/>
  <c r="H3297" i="1" s="1"/>
  <c r="Z3296" i="1"/>
  <c r="AA3296" i="1" s="1"/>
  <c r="AH3296" i="1" s="1"/>
  <c r="E3296" i="1"/>
  <c r="T3272" i="1"/>
  <c r="AF3272" i="1" s="1"/>
  <c r="S3273" i="1"/>
  <c r="U3272" i="1"/>
  <c r="X3297" i="1"/>
  <c r="A3298" i="1"/>
  <c r="K3297" i="1"/>
  <c r="Q3271" i="1" l="1"/>
  <c r="R3270" i="1"/>
  <c r="V3270" i="1" s="1"/>
  <c r="W3270" i="1" s="1"/>
  <c r="O3274" i="1"/>
  <c r="L3277" i="1"/>
  <c r="P3276" i="1"/>
  <c r="M3276" i="1"/>
  <c r="N3276" i="1" s="1"/>
  <c r="AC3275" i="1"/>
  <c r="AE3275" i="1" s="1"/>
  <c r="G3275" i="1"/>
  <c r="F3275" i="1" s="1"/>
  <c r="J3275" i="1" s="1"/>
  <c r="T3273" i="1"/>
  <c r="AF3273" i="1" s="1"/>
  <c r="S3274" i="1"/>
  <c r="U3273" i="1"/>
  <c r="AB3302" i="1"/>
  <c r="X3298" i="1"/>
  <c r="K3298" i="1"/>
  <c r="A3299" i="1"/>
  <c r="Y3297" i="1"/>
  <c r="C3298" i="1"/>
  <c r="AJ3298" i="1"/>
  <c r="Z3297" i="1"/>
  <c r="AA3297" i="1" s="1"/>
  <c r="AH3297" i="1" s="1"/>
  <c r="I3298" i="1"/>
  <c r="H3298" i="1" s="1"/>
  <c r="E3297" i="1"/>
  <c r="AG3270" i="1" l="1"/>
  <c r="B3270" i="1" s="1"/>
  <c r="Q3272" i="1"/>
  <c r="R3271" i="1"/>
  <c r="V3271" i="1" s="1"/>
  <c r="W3271" i="1" s="1"/>
  <c r="AG3271" i="1" s="1"/>
  <c r="B3271" i="1" s="1"/>
  <c r="AC3276" i="1"/>
  <c r="AE3276" i="1" s="1"/>
  <c r="G3276" i="1"/>
  <c r="F3276" i="1" s="1"/>
  <c r="J3276" i="1" s="1"/>
  <c r="M3277" i="1"/>
  <c r="N3277" i="1" s="1"/>
  <c r="P3277" i="1"/>
  <c r="L3278" i="1"/>
  <c r="O3275" i="1"/>
  <c r="T3274" i="1"/>
  <c r="AF3274" i="1" s="1"/>
  <c r="S3275" i="1"/>
  <c r="U3274" i="1"/>
  <c r="A3300" i="1"/>
  <c r="K3299" i="1"/>
  <c r="X3299" i="1"/>
  <c r="Z3298" i="1"/>
  <c r="AA3298" i="1" s="1"/>
  <c r="AH3298" i="1" s="1"/>
  <c r="C3299" i="1"/>
  <c r="AJ3299" i="1"/>
  <c r="Y3298" i="1"/>
  <c r="I3299" i="1"/>
  <c r="H3299" i="1" s="1"/>
  <c r="AB3303" i="1"/>
  <c r="E3298" i="1"/>
  <c r="Q3273" i="1" l="1"/>
  <c r="R3272" i="1"/>
  <c r="V3272" i="1" s="1"/>
  <c r="W3272" i="1" s="1"/>
  <c r="AG3272" i="1" s="1"/>
  <c r="B3272" i="1" s="1"/>
  <c r="O3276" i="1"/>
  <c r="P3278" i="1"/>
  <c r="L3279" i="1"/>
  <c r="M3278" i="1"/>
  <c r="N3278" i="1" s="1"/>
  <c r="AC3277" i="1"/>
  <c r="AE3277" i="1" s="1"/>
  <c r="G3277" i="1"/>
  <c r="F3277" i="1" s="1"/>
  <c r="O3277" i="1" s="1"/>
  <c r="X3300" i="1"/>
  <c r="K3300" i="1"/>
  <c r="A3301" i="1"/>
  <c r="E3299" i="1"/>
  <c r="Z3299" i="1"/>
  <c r="AA3299" i="1" s="1"/>
  <c r="AH3299" i="1" s="1"/>
  <c r="AJ3300" i="1"/>
  <c r="C3300" i="1"/>
  <c r="Y3299" i="1"/>
  <c r="I3300" i="1"/>
  <c r="H3300" i="1" s="1"/>
  <c r="AB3304" i="1"/>
  <c r="T3275" i="1"/>
  <c r="AF3275" i="1" s="1"/>
  <c r="S3276" i="1"/>
  <c r="U3275" i="1"/>
  <c r="Q3274" i="1" l="1"/>
  <c r="R3273" i="1"/>
  <c r="V3273" i="1" s="1"/>
  <c r="W3273" i="1" s="1"/>
  <c r="AG3273" i="1" s="1"/>
  <c r="B3273" i="1" s="1"/>
  <c r="AC3278" i="1"/>
  <c r="AE3278" i="1" s="1"/>
  <c r="G3278" i="1"/>
  <c r="F3278" i="1" s="1"/>
  <c r="O3278" i="1" s="1"/>
  <c r="M3279" i="1"/>
  <c r="N3279" i="1" s="1"/>
  <c r="P3279" i="1"/>
  <c r="L3280" i="1"/>
  <c r="J3277" i="1"/>
  <c r="AB3305" i="1"/>
  <c r="T3276" i="1"/>
  <c r="AF3276" i="1" s="1"/>
  <c r="S3277" i="1"/>
  <c r="U3276" i="1"/>
  <c r="E3300" i="1"/>
  <c r="X3301" i="1"/>
  <c r="K3301" i="1"/>
  <c r="A3302" i="1"/>
  <c r="AJ3301" i="1"/>
  <c r="Y3300" i="1"/>
  <c r="I3301" i="1"/>
  <c r="H3301" i="1" s="1"/>
  <c r="C3301" i="1"/>
  <c r="Z3300" i="1"/>
  <c r="AA3300" i="1" s="1"/>
  <c r="AH3300" i="1" s="1"/>
  <c r="Q3275" i="1" l="1"/>
  <c r="R3274" i="1"/>
  <c r="V3274" i="1" s="1"/>
  <c r="W3274" i="1" s="1"/>
  <c r="AG3274" i="1" s="1"/>
  <c r="B3274" i="1" s="1"/>
  <c r="J3278" i="1"/>
  <c r="P3280" i="1"/>
  <c r="M3280" i="1"/>
  <c r="N3280" i="1" s="1"/>
  <c r="L3281" i="1"/>
  <c r="AC3279" i="1"/>
  <c r="AE3279" i="1" s="1"/>
  <c r="G3279" i="1"/>
  <c r="F3279" i="1" s="1"/>
  <c r="J3279" i="1" s="1"/>
  <c r="E3301" i="1"/>
  <c r="AB3306" i="1"/>
  <c r="Y3301" i="1"/>
  <c r="C3302" i="1"/>
  <c r="AJ3302" i="1"/>
  <c r="Z3301" i="1"/>
  <c r="AA3301" i="1" s="1"/>
  <c r="AH3301" i="1" s="1"/>
  <c r="I3302" i="1"/>
  <c r="H3302" i="1" s="1"/>
  <c r="A3303" i="1"/>
  <c r="X3302" i="1"/>
  <c r="K3302" i="1"/>
  <c r="T3277" i="1"/>
  <c r="AF3277" i="1" s="1"/>
  <c r="S3278" i="1"/>
  <c r="U3277" i="1"/>
  <c r="Q3276" i="1" l="1"/>
  <c r="R3275" i="1"/>
  <c r="V3275" i="1" s="1"/>
  <c r="W3275" i="1" s="1"/>
  <c r="AG3275" i="1" s="1"/>
  <c r="B3275" i="1" s="1"/>
  <c r="M3281" i="1"/>
  <c r="N3281" i="1" s="1"/>
  <c r="P3281" i="1"/>
  <c r="L3282" i="1"/>
  <c r="AC3280" i="1"/>
  <c r="AE3280" i="1" s="1"/>
  <c r="G3280" i="1"/>
  <c r="F3280" i="1" s="1"/>
  <c r="O3280" i="1" s="1"/>
  <c r="O3279" i="1"/>
  <c r="E3302" i="1"/>
  <c r="T3278" i="1"/>
  <c r="AF3278" i="1" s="1"/>
  <c r="S3279" i="1"/>
  <c r="U3278" i="1"/>
  <c r="I3303" i="1"/>
  <c r="H3303" i="1" s="1"/>
  <c r="Z3302" i="1"/>
  <c r="AA3302" i="1" s="1"/>
  <c r="AH3302" i="1" s="1"/>
  <c r="C3303" i="1"/>
  <c r="AJ3303" i="1"/>
  <c r="Y3302" i="1"/>
  <c r="X3303" i="1"/>
  <c r="K3303" i="1"/>
  <c r="A3304" i="1"/>
  <c r="AB3307" i="1"/>
  <c r="Q3277" i="1" l="1"/>
  <c r="R3276" i="1"/>
  <c r="V3276" i="1" s="1"/>
  <c r="W3276" i="1" s="1"/>
  <c r="AG3276" i="1" s="1"/>
  <c r="B3276" i="1" s="1"/>
  <c r="M3282" i="1"/>
  <c r="N3282" i="1" s="1"/>
  <c r="P3282" i="1"/>
  <c r="L3283" i="1"/>
  <c r="J3280" i="1"/>
  <c r="AC3281" i="1"/>
  <c r="AE3281" i="1" s="1"/>
  <c r="G3281" i="1"/>
  <c r="F3281" i="1" s="1"/>
  <c r="J3281" i="1" s="1"/>
  <c r="AB3308" i="1"/>
  <c r="X3304" i="1"/>
  <c r="A3305" i="1"/>
  <c r="K3304" i="1"/>
  <c r="Z3303" i="1"/>
  <c r="AA3303" i="1" s="1"/>
  <c r="AH3303" i="1" s="1"/>
  <c r="I3304" i="1"/>
  <c r="H3304" i="1" s="1"/>
  <c r="Y3303" i="1"/>
  <c r="C3304" i="1"/>
  <c r="AJ3304" i="1"/>
  <c r="E3303" i="1"/>
  <c r="T3279" i="1"/>
  <c r="AF3279" i="1" s="1"/>
  <c r="S3280" i="1"/>
  <c r="U3279" i="1"/>
  <c r="Q3278" i="1" l="1"/>
  <c r="R3277" i="1"/>
  <c r="V3277" i="1" s="1"/>
  <c r="W3277" i="1" s="1"/>
  <c r="AG3277" i="1" s="1"/>
  <c r="B3277" i="1" s="1"/>
  <c r="P3283" i="1"/>
  <c r="L3284" i="1"/>
  <c r="M3283" i="1"/>
  <c r="N3283" i="1" s="1"/>
  <c r="O3281" i="1"/>
  <c r="AC3282" i="1"/>
  <c r="AE3282" i="1" s="1"/>
  <c r="G3282" i="1"/>
  <c r="F3282" i="1" s="1"/>
  <c r="O3282" i="1" s="1"/>
  <c r="E3304" i="1"/>
  <c r="X3305" i="1"/>
  <c r="K3305" i="1"/>
  <c r="A3306" i="1"/>
  <c r="T3280" i="1"/>
  <c r="AF3280" i="1" s="1"/>
  <c r="S3281" i="1"/>
  <c r="U3280" i="1"/>
  <c r="AJ3305" i="1"/>
  <c r="Y3304" i="1"/>
  <c r="I3305" i="1"/>
  <c r="H3305" i="1" s="1"/>
  <c r="Z3304" i="1"/>
  <c r="AA3304" i="1" s="1"/>
  <c r="AH3304" i="1" s="1"/>
  <c r="C3305" i="1"/>
  <c r="AB3309" i="1"/>
  <c r="Q3279" i="1" l="1"/>
  <c r="R3278" i="1"/>
  <c r="V3278" i="1" s="1"/>
  <c r="W3278" i="1" s="1"/>
  <c r="AG3278" i="1" s="1"/>
  <c r="B3278" i="1" s="1"/>
  <c r="J3282" i="1"/>
  <c r="G3283" i="1"/>
  <c r="F3283" i="1" s="1"/>
  <c r="J3283" i="1" s="1"/>
  <c r="AC3283" i="1"/>
  <c r="AE3283" i="1" s="1"/>
  <c r="M3284" i="1"/>
  <c r="N3284" i="1" s="1"/>
  <c r="P3284" i="1"/>
  <c r="L3285" i="1"/>
  <c r="AB3310" i="1"/>
  <c r="K3306" i="1"/>
  <c r="A3307" i="1"/>
  <c r="X3306" i="1"/>
  <c r="E3305" i="1"/>
  <c r="T3281" i="1"/>
  <c r="AF3281" i="1" s="1"/>
  <c r="S3282" i="1"/>
  <c r="U3281" i="1"/>
  <c r="Y3305" i="1"/>
  <c r="I3306" i="1"/>
  <c r="H3306" i="1" s="1"/>
  <c r="Z3305" i="1"/>
  <c r="AA3305" i="1" s="1"/>
  <c r="AH3305" i="1" s="1"/>
  <c r="C3306" i="1"/>
  <c r="AJ3306" i="1"/>
  <c r="Q3280" i="1" l="1"/>
  <c r="R3279" i="1"/>
  <c r="V3279" i="1" s="1"/>
  <c r="W3279" i="1" s="1"/>
  <c r="AG3279" i="1" s="1"/>
  <c r="B3279" i="1" s="1"/>
  <c r="O3283" i="1"/>
  <c r="M3285" i="1"/>
  <c r="N3285" i="1" s="1"/>
  <c r="P3285" i="1"/>
  <c r="L3286" i="1"/>
  <c r="AC3284" i="1"/>
  <c r="AE3284" i="1" s="1"/>
  <c r="G3284" i="1"/>
  <c r="F3284" i="1" s="1"/>
  <c r="O3284" i="1" s="1"/>
  <c r="T3282" i="1"/>
  <c r="AF3282" i="1" s="1"/>
  <c r="S3283" i="1"/>
  <c r="U3282" i="1"/>
  <c r="A3308" i="1"/>
  <c r="K3307" i="1"/>
  <c r="X3307" i="1"/>
  <c r="AB3311" i="1"/>
  <c r="E3306" i="1"/>
  <c r="AJ3307" i="1"/>
  <c r="Z3306" i="1"/>
  <c r="AA3306" i="1" s="1"/>
  <c r="AH3306" i="1" s="1"/>
  <c r="I3307" i="1"/>
  <c r="H3307" i="1" s="1"/>
  <c r="Y3306" i="1"/>
  <c r="C3307" i="1"/>
  <c r="Q3281" i="1" l="1"/>
  <c r="R3280" i="1"/>
  <c r="V3280" i="1" s="1"/>
  <c r="W3280" i="1" s="1"/>
  <c r="AG3280" i="1" s="1"/>
  <c r="B3280" i="1" s="1"/>
  <c r="J3284" i="1"/>
  <c r="P3286" i="1"/>
  <c r="M3286" i="1"/>
  <c r="N3286" i="1" s="1"/>
  <c r="L3287" i="1"/>
  <c r="G3285" i="1"/>
  <c r="F3285" i="1" s="1"/>
  <c r="O3285" i="1" s="1"/>
  <c r="AC3285" i="1"/>
  <c r="AE3285" i="1" s="1"/>
  <c r="K3308" i="1"/>
  <c r="X3308" i="1"/>
  <c r="A3309" i="1"/>
  <c r="E3307" i="1"/>
  <c r="Z3307" i="1"/>
  <c r="AA3307" i="1" s="1"/>
  <c r="AH3307" i="1" s="1"/>
  <c r="C3308" i="1"/>
  <c r="I3308" i="1"/>
  <c r="H3308" i="1" s="1"/>
  <c r="Y3307" i="1"/>
  <c r="AJ3308" i="1"/>
  <c r="AB3312" i="1"/>
  <c r="T3283" i="1"/>
  <c r="AF3283" i="1" s="1"/>
  <c r="S3284" i="1"/>
  <c r="U3283" i="1"/>
  <c r="Q3282" i="1" l="1"/>
  <c r="R3281" i="1"/>
  <c r="V3281" i="1" s="1"/>
  <c r="W3281" i="1" s="1"/>
  <c r="AG3281" i="1" s="1"/>
  <c r="B3281" i="1" s="1"/>
  <c r="M3287" i="1"/>
  <c r="N3287" i="1" s="1"/>
  <c r="L3288" i="1"/>
  <c r="AC3286" i="1"/>
  <c r="AE3286" i="1" s="1"/>
  <c r="G3286" i="1"/>
  <c r="F3286" i="1" s="1"/>
  <c r="J3286" i="1" s="1"/>
  <c r="J3285" i="1"/>
  <c r="T3284" i="1"/>
  <c r="AF3284" i="1" s="1"/>
  <c r="S3285" i="1"/>
  <c r="U3284" i="1"/>
  <c r="AB3313" i="1"/>
  <c r="X3309" i="1"/>
  <c r="A3310" i="1"/>
  <c r="K3309" i="1"/>
  <c r="E3308" i="1"/>
  <c r="Z3308" i="1"/>
  <c r="AA3308" i="1" s="1"/>
  <c r="AH3308" i="1" s="1"/>
  <c r="AJ3309" i="1"/>
  <c r="I3309" i="1"/>
  <c r="H3309" i="1" s="1"/>
  <c r="Y3308" i="1"/>
  <c r="C3309" i="1"/>
  <c r="Q3283" i="1" l="1"/>
  <c r="R3282" i="1"/>
  <c r="V3282" i="1" s="1"/>
  <c r="W3282" i="1" s="1"/>
  <c r="AG3282" i="1" s="1"/>
  <c r="B3282" i="1" s="1"/>
  <c r="O3286" i="1"/>
  <c r="P3287" i="1" s="1"/>
  <c r="M3288" i="1"/>
  <c r="N3288" i="1" s="1"/>
  <c r="L3289" i="1"/>
  <c r="AC3287" i="1"/>
  <c r="AE3287" i="1" s="1"/>
  <c r="G3287" i="1"/>
  <c r="F3287" i="1" s="1"/>
  <c r="J3287" i="1" s="1"/>
  <c r="AJ3310" i="1"/>
  <c r="Y3309" i="1"/>
  <c r="I3310" i="1"/>
  <c r="H3310" i="1" s="1"/>
  <c r="C3310" i="1"/>
  <c r="Z3309" i="1"/>
  <c r="AA3309" i="1" s="1"/>
  <c r="AH3309" i="1" s="1"/>
  <c r="T3285" i="1"/>
  <c r="AF3285" i="1" s="1"/>
  <c r="S3286" i="1"/>
  <c r="U3285" i="1"/>
  <c r="E3309" i="1"/>
  <c r="X3310" i="1"/>
  <c r="A3311" i="1"/>
  <c r="K3310" i="1"/>
  <c r="AB3314" i="1"/>
  <c r="Q3284" i="1" l="1"/>
  <c r="R3283" i="1"/>
  <c r="V3283" i="1" s="1"/>
  <c r="W3283" i="1" s="1"/>
  <c r="AG3283" i="1" s="1"/>
  <c r="B3283" i="1" s="1"/>
  <c r="P3288" i="1"/>
  <c r="P3289" i="1" s="1"/>
  <c r="O3287" i="1"/>
  <c r="M3289" i="1"/>
  <c r="N3289" i="1" s="1"/>
  <c r="L3290" i="1"/>
  <c r="G3288" i="1"/>
  <c r="F3288" i="1" s="1"/>
  <c r="O3288" i="1" s="1"/>
  <c r="AC3288" i="1"/>
  <c r="AE3288" i="1" s="1"/>
  <c r="A3312" i="1"/>
  <c r="X3311" i="1"/>
  <c r="K3311" i="1"/>
  <c r="Y3310" i="1"/>
  <c r="I3311" i="1"/>
  <c r="H3311" i="1" s="1"/>
  <c r="Z3310" i="1"/>
  <c r="AA3310" i="1" s="1"/>
  <c r="AH3310" i="1" s="1"/>
  <c r="C3311" i="1"/>
  <c r="AJ3311" i="1"/>
  <c r="T3286" i="1"/>
  <c r="S3287" i="1"/>
  <c r="U3286" i="1"/>
  <c r="AB3315" i="1"/>
  <c r="E3310" i="1"/>
  <c r="Q3285" i="1" l="1"/>
  <c r="R3284" i="1"/>
  <c r="V3284" i="1" s="1"/>
  <c r="W3284" i="1" s="1"/>
  <c r="L3291" i="1"/>
  <c r="M3290" i="1"/>
  <c r="N3290" i="1" s="1"/>
  <c r="AC3289" i="1"/>
  <c r="AE3289" i="1" s="1"/>
  <c r="G3289" i="1"/>
  <c r="F3289" i="1" s="1"/>
  <c r="O3289" i="1" s="1"/>
  <c r="J3288" i="1"/>
  <c r="P3290" i="1"/>
  <c r="AB3316" i="1"/>
  <c r="AF3286" i="1"/>
  <c r="AA3286" i="1"/>
  <c r="AJ3312" i="1"/>
  <c r="Z3311" i="1"/>
  <c r="AA3311" i="1" s="1"/>
  <c r="AH3311" i="1" s="1"/>
  <c r="C3312" i="1"/>
  <c r="I3312" i="1"/>
  <c r="H3312" i="1" s="1"/>
  <c r="Y3311" i="1"/>
  <c r="E3311" i="1"/>
  <c r="U3287" i="1"/>
  <c r="T3287" i="1"/>
  <c r="AF3287" i="1" s="1"/>
  <c r="S3288" i="1"/>
  <c r="A3313" i="1"/>
  <c r="X3312" i="1"/>
  <c r="K3312" i="1"/>
  <c r="AG3284" i="1" l="1"/>
  <c r="B3284" i="1" s="1"/>
  <c r="Q3286" i="1"/>
  <c r="R3285" i="1"/>
  <c r="V3285" i="1" s="1"/>
  <c r="W3285" i="1" s="1"/>
  <c r="J3289" i="1"/>
  <c r="AC3290" i="1"/>
  <c r="AE3290" i="1" s="1"/>
  <c r="G3290" i="1"/>
  <c r="F3290" i="1" s="1"/>
  <c r="O3290" i="1" s="1"/>
  <c r="P3291" i="1"/>
  <c r="M3291" i="1"/>
  <c r="N3291" i="1" s="1"/>
  <c r="L3292" i="1"/>
  <c r="U3288" i="1"/>
  <c r="T3288" i="1"/>
  <c r="AF3288" i="1" s="1"/>
  <c r="S3289" i="1"/>
  <c r="AH3286" i="1"/>
  <c r="Z3312" i="1"/>
  <c r="AA3312" i="1" s="1"/>
  <c r="AH3312" i="1" s="1"/>
  <c r="C3313" i="1"/>
  <c r="Y3312" i="1"/>
  <c r="AJ3313" i="1"/>
  <c r="I3313" i="1"/>
  <c r="H3313" i="1" s="1"/>
  <c r="X3313" i="1"/>
  <c r="K3313" i="1"/>
  <c r="A3314" i="1"/>
  <c r="E3312" i="1"/>
  <c r="AB3317" i="1"/>
  <c r="AG3285" i="1" l="1"/>
  <c r="B3285" i="1" s="1"/>
  <c r="Q3287" i="1"/>
  <c r="R3286" i="1"/>
  <c r="V3286" i="1" s="1"/>
  <c r="W3286" i="1" s="1"/>
  <c r="AG3286" i="1" s="1"/>
  <c r="B3286" i="1" s="1"/>
  <c r="P3292" i="1"/>
  <c r="L3293" i="1"/>
  <c r="M3292" i="1"/>
  <c r="N3292" i="1" s="1"/>
  <c r="AC3291" i="1"/>
  <c r="AE3291" i="1" s="1"/>
  <c r="G3291" i="1"/>
  <c r="F3291" i="1" s="1"/>
  <c r="J3291" i="1" s="1"/>
  <c r="J3290" i="1"/>
  <c r="E3313" i="1"/>
  <c r="I3314" i="1"/>
  <c r="H3314" i="1" s="1"/>
  <c r="Y3313" i="1"/>
  <c r="C3314" i="1"/>
  <c r="Z3313" i="1"/>
  <c r="AA3313" i="1" s="1"/>
  <c r="AH3313" i="1" s="1"/>
  <c r="AJ3314" i="1"/>
  <c r="AB3318" i="1"/>
  <c r="X3314" i="1"/>
  <c r="A3315" i="1"/>
  <c r="K3314" i="1"/>
  <c r="U3289" i="1"/>
  <c r="T3289" i="1"/>
  <c r="AF3289" i="1" s="1"/>
  <c r="S3290" i="1"/>
  <c r="Q3288" i="1" l="1"/>
  <c r="R3287" i="1"/>
  <c r="V3287" i="1" s="1"/>
  <c r="W3287" i="1" s="1"/>
  <c r="AG3287" i="1" s="1"/>
  <c r="B3287" i="1" s="1"/>
  <c r="O3291" i="1"/>
  <c r="AC3292" i="1"/>
  <c r="AE3292" i="1" s="1"/>
  <c r="G3292" i="1"/>
  <c r="F3292" i="1" s="1"/>
  <c r="J3292" i="1" s="1"/>
  <c r="M3293" i="1"/>
  <c r="N3293" i="1" s="1"/>
  <c r="P3293" i="1"/>
  <c r="L3294" i="1"/>
  <c r="U3290" i="1"/>
  <c r="T3290" i="1"/>
  <c r="AF3290" i="1" s="1"/>
  <c r="S3291" i="1"/>
  <c r="E3314" i="1"/>
  <c r="K3315" i="1"/>
  <c r="X3315" i="1"/>
  <c r="A3316" i="1"/>
  <c r="I3315" i="1"/>
  <c r="H3315" i="1" s="1"/>
  <c r="Z3314" i="1"/>
  <c r="AA3314" i="1" s="1"/>
  <c r="AH3314" i="1" s="1"/>
  <c r="C3315" i="1"/>
  <c r="Y3314" i="1"/>
  <c r="AJ3315" i="1"/>
  <c r="AB3319" i="1"/>
  <c r="Q3289" i="1" l="1"/>
  <c r="R3288" i="1"/>
  <c r="V3288" i="1" s="1"/>
  <c r="W3288" i="1" s="1"/>
  <c r="AG3288" i="1" s="1"/>
  <c r="B3288" i="1" s="1"/>
  <c r="P3294" i="1"/>
  <c r="M3294" i="1"/>
  <c r="N3294" i="1" s="1"/>
  <c r="L3295" i="1"/>
  <c r="AC3293" i="1"/>
  <c r="AE3293" i="1" s="1"/>
  <c r="G3293" i="1"/>
  <c r="F3293" i="1" s="1"/>
  <c r="O3293" i="1" s="1"/>
  <c r="O3292" i="1"/>
  <c r="AB3320" i="1"/>
  <c r="E3315" i="1"/>
  <c r="Z3315" i="1"/>
  <c r="AA3315" i="1" s="1"/>
  <c r="AH3315" i="1" s="1"/>
  <c r="I3316" i="1"/>
  <c r="H3316" i="1" s="1"/>
  <c r="Y3315" i="1"/>
  <c r="C3316" i="1"/>
  <c r="AJ3316" i="1"/>
  <c r="U3291" i="1"/>
  <c r="T3291" i="1"/>
  <c r="AF3291" i="1" s="1"/>
  <c r="S3292" i="1"/>
  <c r="A3317" i="1"/>
  <c r="X3316" i="1"/>
  <c r="K3316" i="1"/>
  <c r="Q3290" i="1" l="1"/>
  <c r="R3289" i="1"/>
  <c r="V3289" i="1" s="1"/>
  <c r="W3289" i="1" s="1"/>
  <c r="L3296" i="1"/>
  <c r="M3295" i="1"/>
  <c r="N3295" i="1" s="1"/>
  <c r="P3295" i="1"/>
  <c r="AC3294" i="1"/>
  <c r="AE3294" i="1" s="1"/>
  <c r="G3294" i="1"/>
  <c r="F3294" i="1" s="1"/>
  <c r="J3294" i="1" s="1"/>
  <c r="J3293" i="1"/>
  <c r="Y3316" i="1"/>
  <c r="C3317" i="1"/>
  <c r="AJ3317" i="1"/>
  <c r="I3317" i="1"/>
  <c r="H3317" i="1" s="1"/>
  <c r="Z3316" i="1"/>
  <c r="A3318" i="1"/>
  <c r="X3317" i="1"/>
  <c r="K3317" i="1"/>
  <c r="AB3321" i="1"/>
  <c r="U3292" i="1"/>
  <c r="T3292" i="1"/>
  <c r="AF3292" i="1" s="1"/>
  <c r="S3293" i="1"/>
  <c r="E3316" i="1"/>
  <c r="AG3289" i="1" l="1"/>
  <c r="B3289" i="1" s="1"/>
  <c r="Q3291" i="1"/>
  <c r="R3290" i="1"/>
  <c r="V3290" i="1" s="1"/>
  <c r="W3290" i="1" s="1"/>
  <c r="AG3290" i="1" s="1"/>
  <c r="B3290" i="1" s="1"/>
  <c r="G3295" i="1"/>
  <c r="F3295" i="1" s="1"/>
  <c r="J3295" i="1" s="1"/>
  <c r="AC3295" i="1"/>
  <c r="AE3295" i="1" s="1"/>
  <c r="O3294" i="1"/>
  <c r="L3297" i="1"/>
  <c r="M3296" i="1"/>
  <c r="N3296" i="1" s="1"/>
  <c r="P3296" i="1"/>
  <c r="AB3322" i="1"/>
  <c r="K3318" i="1"/>
  <c r="X3318" i="1"/>
  <c r="A3319" i="1"/>
  <c r="U3293" i="1"/>
  <c r="T3293" i="1"/>
  <c r="AF3293" i="1" s="1"/>
  <c r="S3294" i="1"/>
  <c r="AJ3318" i="1"/>
  <c r="Z3317" i="1"/>
  <c r="AA3317" i="1" s="1"/>
  <c r="AH3317" i="1" s="1"/>
  <c r="I3318" i="1"/>
  <c r="H3318" i="1" s="1"/>
  <c r="Y3317" i="1"/>
  <c r="C3318" i="1"/>
  <c r="Q3292" i="1" l="1"/>
  <c r="R3291" i="1"/>
  <c r="V3291" i="1" s="1"/>
  <c r="W3291" i="1" s="1"/>
  <c r="AG3291" i="1" s="1"/>
  <c r="B3291" i="1" s="1"/>
  <c r="O3295" i="1"/>
  <c r="AC3296" i="1"/>
  <c r="AE3296" i="1" s="1"/>
  <c r="G3296" i="1"/>
  <c r="F3296" i="1" s="1"/>
  <c r="J3296" i="1" s="1"/>
  <c r="P3297" i="1"/>
  <c r="L3298" i="1"/>
  <c r="M3297" i="1"/>
  <c r="N3297" i="1" s="1"/>
  <c r="AB3323" i="1"/>
  <c r="X3319" i="1"/>
  <c r="K3319" i="1"/>
  <c r="A3320" i="1"/>
  <c r="U3294" i="1"/>
  <c r="T3294" i="1"/>
  <c r="AF3294" i="1" s="1"/>
  <c r="S3295" i="1"/>
  <c r="Z3318" i="1"/>
  <c r="AA3318" i="1" s="1"/>
  <c r="AH3318" i="1" s="1"/>
  <c r="I3319" i="1"/>
  <c r="H3319" i="1" s="1"/>
  <c r="Y3318" i="1"/>
  <c r="C3319" i="1"/>
  <c r="AJ3319" i="1"/>
  <c r="Q3293" i="1" l="1"/>
  <c r="R3292" i="1"/>
  <c r="V3292" i="1" s="1"/>
  <c r="W3292" i="1" s="1"/>
  <c r="AG3292" i="1" s="1"/>
  <c r="B3292" i="1" s="1"/>
  <c r="AC3297" i="1"/>
  <c r="AE3297" i="1" s="1"/>
  <c r="G3297" i="1"/>
  <c r="F3297" i="1" s="1"/>
  <c r="O3297" i="1" s="1"/>
  <c r="M3298" i="1"/>
  <c r="N3298" i="1" s="1"/>
  <c r="P3298" i="1"/>
  <c r="L3299" i="1"/>
  <c r="O3296" i="1"/>
  <c r="Y3319" i="1"/>
  <c r="C3320" i="1"/>
  <c r="Z3319" i="1"/>
  <c r="AA3319" i="1" s="1"/>
  <c r="AH3319" i="1" s="1"/>
  <c r="AJ3320" i="1"/>
  <c r="I3320" i="1"/>
  <c r="H3320" i="1" s="1"/>
  <c r="A3321" i="1"/>
  <c r="K3320" i="1"/>
  <c r="X3320" i="1"/>
  <c r="U3295" i="1"/>
  <c r="T3295" i="1"/>
  <c r="AF3295" i="1" s="1"/>
  <c r="S3296" i="1"/>
  <c r="AB3324" i="1"/>
  <c r="Q3294" i="1" l="1"/>
  <c r="R3293" i="1"/>
  <c r="V3293" i="1" s="1"/>
  <c r="W3293" i="1" s="1"/>
  <c r="AG3293" i="1" s="1"/>
  <c r="B3293" i="1" s="1"/>
  <c r="J3297" i="1"/>
  <c r="M3299" i="1"/>
  <c r="N3299" i="1" s="1"/>
  <c r="L3300" i="1"/>
  <c r="P3299" i="1"/>
  <c r="AC3298" i="1"/>
  <c r="AE3298" i="1" s="1"/>
  <c r="G3298" i="1"/>
  <c r="F3298" i="1" s="1"/>
  <c r="J3298" i="1" s="1"/>
  <c r="U3296" i="1"/>
  <c r="T3296" i="1"/>
  <c r="AF3296" i="1" s="1"/>
  <c r="S3297" i="1"/>
  <c r="AB3325" i="1"/>
  <c r="X3321" i="1"/>
  <c r="A3322" i="1"/>
  <c r="K3321" i="1"/>
  <c r="Z3320" i="1"/>
  <c r="AA3320" i="1" s="1"/>
  <c r="AH3320" i="1" s="1"/>
  <c r="C3321" i="1"/>
  <c r="Y3320" i="1"/>
  <c r="AJ3321" i="1"/>
  <c r="I3321" i="1"/>
  <c r="H3321" i="1" s="1"/>
  <c r="Q3295" i="1" l="1"/>
  <c r="R3294" i="1"/>
  <c r="V3294" i="1" s="1"/>
  <c r="W3294" i="1" s="1"/>
  <c r="O3298" i="1"/>
  <c r="M3300" i="1"/>
  <c r="N3300" i="1" s="1"/>
  <c r="L3301" i="1"/>
  <c r="P3300" i="1"/>
  <c r="AC3299" i="1"/>
  <c r="AE3299" i="1" s="1"/>
  <c r="G3299" i="1"/>
  <c r="F3299" i="1" s="1"/>
  <c r="O3299" i="1" s="1"/>
  <c r="K3322" i="1"/>
  <c r="X3322" i="1"/>
  <c r="A3323" i="1"/>
  <c r="Y3321" i="1"/>
  <c r="C3322" i="1"/>
  <c r="Z3321" i="1"/>
  <c r="AA3321" i="1" s="1"/>
  <c r="AH3321" i="1" s="1"/>
  <c r="AJ3322" i="1"/>
  <c r="I3322" i="1"/>
  <c r="H3322" i="1" s="1"/>
  <c r="AB3326" i="1"/>
  <c r="U3297" i="1"/>
  <c r="T3297" i="1"/>
  <c r="AF3297" i="1" s="1"/>
  <c r="S3298" i="1"/>
  <c r="AG3294" i="1" l="1"/>
  <c r="B3294" i="1" s="1"/>
  <c r="Q3296" i="1"/>
  <c r="R3295" i="1"/>
  <c r="V3295" i="1" s="1"/>
  <c r="W3295" i="1" s="1"/>
  <c r="AG3295" i="1" s="1"/>
  <c r="B3295" i="1" s="1"/>
  <c r="J3299" i="1"/>
  <c r="L3302" i="1"/>
  <c r="P3301" i="1"/>
  <c r="M3301" i="1"/>
  <c r="N3301" i="1" s="1"/>
  <c r="G3300" i="1"/>
  <c r="F3300" i="1" s="1"/>
  <c r="O3300" i="1" s="1"/>
  <c r="AC3300" i="1"/>
  <c r="AE3300" i="1" s="1"/>
  <c r="U3298" i="1"/>
  <c r="T3298" i="1"/>
  <c r="AF3298" i="1" s="1"/>
  <c r="S3299" i="1"/>
  <c r="AB3327" i="1"/>
  <c r="Z3322" i="1"/>
  <c r="AA3322" i="1" s="1"/>
  <c r="AH3322" i="1" s="1"/>
  <c r="AJ3323" i="1"/>
  <c r="I3323" i="1"/>
  <c r="H3323" i="1" s="1"/>
  <c r="Y3322" i="1"/>
  <c r="C3323" i="1"/>
  <c r="X3323" i="1"/>
  <c r="A3324" i="1"/>
  <c r="K3323" i="1"/>
  <c r="Q3297" i="1" l="1"/>
  <c r="R3296" i="1"/>
  <c r="V3296" i="1" s="1"/>
  <c r="W3296" i="1" s="1"/>
  <c r="G3301" i="1"/>
  <c r="F3301" i="1" s="1"/>
  <c r="O3301" i="1" s="1"/>
  <c r="AC3301" i="1"/>
  <c r="AE3301" i="1" s="1"/>
  <c r="L3303" i="1"/>
  <c r="M3302" i="1"/>
  <c r="N3302" i="1" s="1"/>
  <c r="P3302" i="1"/>
  <c r="J3300" i="1"/>
  <c r="U3299" i="1"/>
  <c r="T3299" i="1"/>
  <c r="AF3299" i="1" s="1"/>
  <c r="S3300" i="1"/>
  <c r="K3324" i="1"/>
  <c r="X3324" i="1"/>
  <c r="A3325" i="1"/>
  <c r="Z3323" i="1"/>
  <c r="AA3323" i="1" s="1"/>
  <c r="AH3323" i="1" s="1"/>
  <c r="C3324" i="1"/>
  <c r="AJ3324" i="1"/>
  <c r="Y3323" i="1"/>
  <c r="I3324" i="1"/>
  <c r="H3324" i="1" s="1"/>
  <c r="AB3328" i="1"/>
  <c r="AG3296" i="1" l="1"/>
  <c r="B3296" i="1" s="1"/>
  <c r="Q3298" i="1"/>
  <c r="R3297" i="1"/>
  <c r="V3297" i="1" s="1"/>
  <c r="W3297" i="1" s="1"/>
  <c r="AG3297" i="1" s="1"/>
  <c r="B3297" i="1" s="1"/>
  <c r="J3301" i="1"/>
  <c r="G3302" i="1"/>
  <c r="F3302" i="1" s="1"/>
  <c r="J3302" i="1" s="1"/>
  <c r="AC3302" i="1"/>
  <c r="AE3302" i="1" s="1"/>
  <c r="P3303" i="1"/>
  <c r="L3304" i="1"/>
  <c r="M3303" i="1"/>
  <c r="N3303" i="1" s="1"/>
  <c r="U3300" i="1"/>
  <c r="T3300" i="1"/>
  <c r="AF3300" i="1" s="1"/>
  <c r="S3301" i="1"/>
  <c r="K3325" i="1"/>
  <c r="A3326" i="1"/>
  <c r="X3325" i="1"/>
  <c r="I3325" i="1"/>
  <c r="H3325" i="1" s="1"/>
  <c r="Y3324" i="1"/>
  <c r="C3325" i="1"/>
  <c r="AJ3325" i="1"/>
  <c r="Z3324" i="1"/>
  <c r="AA3324" i="1" s="1"/>
  <c r="AH3324" i="1" s="1"/>
  <c r="AB3329" i="1"/>
  <c r="Q3299" i="1" l="1"/>
  <c r="R3298" i="1"/>
  <c r="V3298" i="1" s="1"/>
  <c r="W3298" i="1" s="1"/>
  <c r="AG3298" i="1" s="1"/>
  <c r="B3298" i="1" s="1"/>
  <c r="O3302" i="1"/>
  <c r="AC3303" i="1"/>
  <c r="AE3303" i="1" s="1"/>
  <c r="G3303" i="1"/>
  <c r="F3303" i="1" s="1"/>
  <c r="J3303" i="1" s="1"/>
  <c r="M3304" i="1"/>
  <c r="N3304" i="1" s="1"/>
  <c r="P3304" i="1"/>
  <c r="L3305" i="1"/>
  <c r="Z3325" i="1"/>
  <c r="AA3325" i="1" s="1"/>
  <c r="AH3325" i="1" s="1"/>
  <c r="AJ3326" i="1"/>
  <c r="I3326" i="1"/>
  <c r="H3326" i="1" s="1"/>
  <c r="Y3325" i="1"/>
  <c r="C3326" i="1"/>
  <c r="AB3330" i="1"/>
  <c r="U3301" i="1"/>
  <c r="T3301" i="1"/>
  <c r="AF3301" i="1" s="1"/>
  <c r="S3302" i="1"/>
  <c r="K3326" i="1"/>
  <c r="A3327" i="1"/>
  <c r="X3326" i="1"/>
  <c r="Q3300" i="1" l="1"/>
  <c r="R3299" i="1"/>
  <c r="V3299" i="1" s="1"/>
  <c r="W3299" i="1" s="1"/>
  <c r="AG3299" i="1" s="1"/>
  <c r="B3299" i="1" s="1"/>
  <c r="O3303" i="1"/>
  <c r="L3306" i="1"/>
  <c r="M3305" i="1"/>
  <c r="N3305" i="1" s="1"/>
  <c r="P3305" i="1"/>
  <c r="AC3304" i="1"/>
  <c r="AE3304" i="1" s="1"/>
  <c r="G3304" i="1"/>
  <c r="F3304" i="1" s="1"/>
  <c r="O3304" i="1" s="1"/>
  <c r="K3327" i="1"/>
  <c r="A3328" i="1"/>
  <c r="X3327" i="1"/>
  <c r="U3302" i="1"/>
  <c r="T3302" i="1"/>
  <c r="AF3302" i="1" s="1"/>
  <c r="S3303" i="1"/>
  <c r="Y3326" i="1"/>
  <c r="AJ3327" i="1"/>
  <c r="I3327" i="1"/>
  <c r="H3327" i="1" s="1"/>
  <c r="Z3326" i="1"/>
  <c r="AA3326" i="1" s="1"/>
  <c r="AH3326" i="1" s="1"/>
  <c r="C3327" i="1"/>
  <c r="AB3331" i="1"/>
  <c r="Q3301" i="1" l="1"/>
  <c r="R3300" i="1"/>
  <c r="V3300" i="1" s="1"/>
  <c r="W3300" i="1" s="1"/>
  <c r="AG3300" i="1" s="1"/>
  <c r="B3300" i="1" s="1"/>
  <c r="J3304" i="1"/>
  <c r="G3305" i="1"/>
  <c r="F3305" i="1" s="1"/>
  <c r="O3305" i="1" s="1"/>
  <c r="AC3305" i="1"/>
  <c r="AE3305" i="1" s="1"/>
  <c r="M3306" i="1"/>
  <c r="N3306" i="1" s="1"/>
  <c r="P3306" i="1"/>
  <c r="L3307" i="1"/>
  <c r="AB3332" i="1"/>
  <c r="X3328" i="1"/>
  <c r="A3329" i="1"/>
  <c r="K3328" i="1"/>
  <c r="U3303" i="1"/>
  <c r="T3303" i="1"/>
  <c r="AF3303" i="1" s="1"/>
  <c r="S3304" i="1"/>
  <c r="Z3327" i="1"/>
  <c r="AA3327" i="1" s="1"/>
  <c r="AH3327" i="1" s="1"/>
  <c r="I3328" i="1"/>
  <c r="H3328" i="1" s="1"/>
  <c r="Y3327" i="1"/>
  <c r="C3328" i="1"/>
  <c r="AJ3328" i="1"/>
  <c r="Q3302" i="1" l="1"/>
  <c r="R3301" i="1"/>
  <c r="V3301" i="1" s="1"/>
  <c r="W3301" i="1" s="1"/>
  <c r="AG3301" i="1" s="1"/>
  <c r="B3301" i="1" s="1"/>
  <c r="J3305" i="1"/>
  <c r="L3308" i="1"/>
  <c r="M3307" i="1"/>
  <c r="N3307" i="1" s="1"/>
  <c r="P3307" i="1"/>
  <c r="G3306" i="1"/>
  <c r="F3306" i="1" s="1"/>
  <c r="J3306" i="1" s="1"/>
  <c r="AC3306" i="1"/>
  <c r="AE3306" i="1" s="1"/>
  <c r="AB3333" i="1"/>
  <c r="K3329" i="1"/>
  <c r="X3329" i="1"/>
  <c r="A3330" i="1"/>
  <c r="U3304" i="1"/>
  <c r="T3304" i="1"/>
  <c r="AF3304" i="1" s="1"/>
  <c r="S3305" i="1"/>
  <c r="Y3328" i="1"/>
  <c r="C3329" i="1"/>
  <c r="AJ3329" i="1"/>
  <c r="Z3328" i="1"/>
  <c r="AA3328" i="1" s="1"/>
  <c r="AH3328" i="1" s="1"/>
  <c r="I3329" i="1"/>
  <c r="H3329" i="1" s="1"/>
  <c r="Q3303" i="1" l="1"/>
  <c r="R3302" i="1"/>
  <c r="V3302" i="1" s="1"/>
  <c r="W3302" i="1" s="1"/>
  <c r="AG3302" i="1" s="1"/>
  <c r="B3302" i="1" s="1"/>
  <c r="AC3307" i="1"/>
  <c r="AE3307" i="1" s="1"/>
  <c r="G3307" i="1"/>
  <c r="F3307" i="1" s="1"/>
  <c r="O3307" i="1" s="1"/>
  <c r="O3306" i="1"/>
  <c r="P3308" i="1"/>
  <c r="M3308" i="1"/>
  <c r="N3308" i="1" s="1"/>
  <c r="L3309" i="1"/>
  <c r="AB3334" i="1"/>
  <c r="U3305" i="1"/>
  <c r="T3305" i="1"/>
  <c r="AF3305" i="1" s="1"/>
  <c r="S3306" i="1"/>
  <c r="A3331" i="1"/>
  <c r="K3330" i="1"/>
  <c r="X3330" i="1"/>
  <c r="Y3329" i="1"/>
  <c r="C3330" i="1"/>
  <c r="AJ3330" i="1"/>
  <c r="I3330" i="1"/>
  <c r="H3330" i="1" s="1"/>
  <c r="Z3329" i="1"/>
  <c r="AA3329" i="1" s="1"/>
  <c r="AH3329" i="1" s="1"/>
  <c r="Q3304" i="1" l="1"/>
  <c r="R3303" i="1"/>
  <c r="V3303" i="1" s="1"/>
  <c r="W3303" i="1" s="1"/>
  <c r="AG3303" i="1" s="1"/>
  <c r="B3303" i="1" s="1"/>
  <c r="J3307" i="1"/>
  <c r="AC3308" i="1"/>
  <c r="AE3308" i="1" s="1"/>
  <c r="G3308" i="1"/>
  <c r="F3308" i="1" s="1"/>
  <c r="O3308" i="1" s="1"/>
  <c r="L3310" i="1"/>
  <c r="P3309" i="1"/>
  <c r="M3309" i="1"/>
  <c r="N3309" i="1" s="1"/>
  <c r="K3331" i="1"/>
  <c r="X3331" i="1"/>
  <c r="A3332" i="1"/>
  <c r="AJ3331" i="1"/>
  <c r="Z3330" i="1"/>
  <c r="AA3330" i="1" s="1"/>
  <c r="AH3330" i="1" s="1"/>
  <c r="I3331" i="1"/>
  <c r="H3331" i="1" s="1"/>
  <c r="C3331" i="1"/>
  <c r="Y3330" i="1"/>
  <c r="U3306" i="1"/>
  <c r="T3306" i="1"/>
  <c r="AF3306" i="1" s="1"/>
  <c r="S3307" i="1"/>
  <c r="AB3335" i="1"/>
  <c r="Q3305" i="1" l="1"/>
  <c r="R3304" i="1"/>
  <c r="V3304" i="1" s="1"/>
  <c r="W3304" i="1" s="1"/>
  <c r="AG3304" i="1" s="1"/>
  <c r="B3304" i="1" s="1"/>
  <c r="J3308" i="1"/>
  <c r="AC3309" i="1"/>
  <c r="AE3309" i="1" s="1"/>
  <c r="G3309" i="1"/>
  <c r="F3309" i="1" s="1"/>
  <c r="O3309" i="1" s="1"/>
  <c r="P3310" i="1"/>
  <c r="L3311" i="1"/>
  <c r="M3310" i="1"/>
  <c r="N3310" i="1" s="1"/>
  <c r="AB3336" i="1"/>
  <c r="U3307" i="1"/>
  <c r="T3307" i="1"/>
  <c r="AF3307" i="1" s="1"/>
  <c r="S3308" i="1"/>
  <c r="K3332" i="1"/>
  <c r="X3332" i="1"/>
  <c r="A3333" i="1"/>
  <c r="AJ3332" i="1"/>
  <c r="Y3331" i="1"/>
  <c r="I3332" i="1"/>
  <c r="H3332" i="1" s="1"/>
  <c r="Z3331" i="1"/>
  <c r="AA3331" i="1" s="1"/>
  <c r="AH3331" i="1" s="1"/>
  <c r="C3332" i="1"/>
  <c r="Q3306" i="1" l="1"/>
  <c r="R3305" i="1"/>
  <c r="V3305" i="1" s="1"/>
  <c r="W3305" i="1" s="1"/>
  <c r="AG3305" i="1" s="1"/>
  <c r="B3305" i="1" s="1"/>
  <c r="J3309" i="1"/>
  <c r="AC3310" i="1"/>
  <c r="AE3310" i="1" s="1"/>
  <c r="G3310" i="1"/>
  <c r="F3310" i="1" s="1"/>
  <c r="O3310" i="1" s="1"/>
  <c r="M3311" i="1"/>
  <c r="N3311" i="1" s="1"/>
  <c r="P3311" i="1"/>
  <c r="L3312" i="1"/>
  <c r="X3333" i="1"/>
  <c r="K3333" i="1"/>
  <c r="A3334" i="1"/>
  <c r="C3333" i="1"/>
  <c r="Z3332" i="1"/>
  <c r="AA3332" i="1" s="1"/>
  <c r="AH3332" i="1" s="1"/>
  <c r="AJ3333" i="1"/>
  <c r="I3333" i="1"/>
  <c r="H3333" i="1" s="1"/>
  <c r="Y3332" i="1"/>
  <c r="U3308" i="1"/>
  <c r="T3308" i="1"/>
  <c r="AF3308" i="1" s="1"/>
  <c r="S3309" i="1"/>
  <c r="AB3337" i="1"/>
  <c r="Q3307" i="1" l="1"/>
  <c r="R3306" i="1"/>
  <c r="V3306" i="1" s="1"/>
  <c r="W3306" i="1" s="1"/>
  <c r="AG3306" i="1" s="1"/>
  <c r="B3306" i="1" s="1"/>
  <c r="J3310" i="1"/>
  <c r="M3312" i="1"/>
  <c r="N3312" i="1" s="1"/>
  <c r="P3312" i="1"/>
  <c r="L3313" i="1"/>
  <c r="G3311" i="1"/>
  <c r="F3311" i="1" s="1"/>
  <c r="O3311" i="1" s="1"/>
  <c r="AC3311" i="1"/>
  <c r="AE3311" i="1" s="1"/>
  <c r="X3334" i="1"/>
  <c r="K3334" i="1"/>
  <c r="A3335" i="1"/>
  <c r="AB3338" i="1"/>
  <c r="U3309" i="1"/>
  <c r="T3309" i="1"/>
  <c r="AF3309" i="1" s="1"/>
  <c r="S3310" i="1"/>
  <c r="Y3333" i="1"/>
  <c r="I3334" i="1"/>
  <c r="H3334" i="1" s="1"/>
  <c r="Z3333" i="1"/>
  <c r="AA3333" i="1" s="1"/>
  <c r="AH3333" i="1" s="1"/>
  <c r="C3334" i="1"/>
  <c r="AJ3334" i="1"/>
  <c r="Q3308" i="1" l="1"/>
  <c r="R3307" i="1"/>
  <c r="V3307" i="1" s="1"/>
  <c r="W3307" i="1" s="1"/>
  <c r="AG3307" i="1" s="1"/>
  <c r="B3307" i="1" s="1"/>
  <c r="J3311" i="1"/>
  <c r="L3314" i="1"/>
  <c r="M3313" i="1"/>
  <c r="N3313" i="1" s="1"/>
  <c r="P3313" i="1"/>
  <c r="G3312" i="1"/>
  <c r="F3312" i="1" s="1"/>
  <c r="O3312" i="1" s="1"/>
  <c r="AC3312" i="1"/>
  <c r="AE3312" i="1" s="1"/>
  <c r="AB3339" i="1"/>
  <c r="Z3334" i="1"/>
  <c r="AA3334" i="1" s="1"/>
  <c r="AH3334" i="1" s="1"/>
  <c r="AJ3335" i="1"/>
  <c r="I3335" i="1"/>
  <c r="H3335" i="1" s="1"/>
  <c r="Y3334" i="1"/>
  <c r="C3335" i="1"/>
  <c r="K3335" i="1"/>
  <c r="A3336" i="1"/>
  <c r="X3335" i="1"/>
  <c r="U3310" i="1"/>
  <c r="T3310" i="1"/>
  <c r="AF3310" i="1" s="1"/>
  <c r="S3311" i="1"/>
  <c r="Q3309" i="1" l="1"/>
  <c r="R3308" i="1"/>
  <c r="V3308" i="1" s="1"/>
  <c r="W3308" i="1" s="1"/>
  <c r="AG3308" i="1" s="1"/>
  <c r="B3308" i="1" s="1"/>
  <c r="G3313" i="1"/>
  <c r="F3313" i="1" s="1"/>
  <c r="J3313" i="1" s="1"/>
  <c r="AC3313" i="1"/>
  <c r="AE3313" i="1" s="1"/>
  <c r="L3315" i="1"/>
  <c r="M3314" i="1"/>
  <c r="N3314" i="1" s="1"/>
  <c r="P3314" i="1"/>
  <c r="J3312" i="1"/>
  <c r="X3336" i="1"/>
  <c r="K3336" i="1"/>
  <c r="A3337" i="1"/>
  <c r="U3311" i="1"/>
  <c r="T3311" i="1"/>
  <c r="AF3311" i="1" s="1"/>
  <c r="S3312" i="1"/>
  <c r="AB3340" i="1"/>
  <c r="Y3335" i="1"/>
  <c r="I3336" i="1"/>
  <c r="H3336" i="1" s="1"/>
  <c r="Z3335" i="1"/>
  <c r="AA3335" i="1" s="1"/>
  <c r="AH3335" i="1" s="1"/>
  <c r="C3336" i="1"/>
  <c r="AJ3336" i="1"/>
  <c r="Q3310" i="1" l="1"/>
  <c r="R3309" i="1"/>
  <c r="V3309" i="1" s="1"/>
  <c r="W3309" i="1" s="1"/>
  <c r="O3313" i="1"/>
  <c r="AC3314" i="1"/>
  <c r="AE3314" i="1" s="1"/>
  <c r="G3314" i="1"/>
  <c r="F3314" i="1" s="1"/>
  <c r="O3314" i="1" s="1"/>
  <c r="M3315" i="1"/>
  <c r="N3315" i="1" s="1"/>
  <c r="P3315" i="1"/>
  <c r="L3316" i="1"/>
  <c r="U3312" i="1"/>
  <c r="T3312" i="1"/>
  <c r="AF3312" i="1" s="1"/>
  <c r="S3313" i="1"/>
  <c r="X3337" i="1"/>
  <c r="K3337" i="1"/>
  <c r="A3338" i="1"/>
  <c r="AB3341" i="1"/>
  <c r="Y3336" i="1"/>
  <c r="C3337" i="1"/>
  <c r="AJ3337" i="1"/>
  <c r="Z3336" i="1"/>
  <c r="AA3336" i="1" s="1"/>
  <c r="AH3336" i="1" s="1"/>
  <c r="I3337" i="1"/>
  <c r="H3337" i="1" s="1"/>
  <c r="AG3309" i="1" l="1"/>
  <c r="B3309" i="1" s="1"/>
  <c r="Q3311" i="1"/>
  <c r="R3310" i="1"/>
  <c r="V3310" i="1" s="1"/>
  <c r="W3310" i="1" s="1"/>
  <c r="AG3310" i="1" s="1"/>
  <c r="B3310" i="1" s="1"/>
  <c r="M3316" i="1"/>
  <c r="N3316" i="1" s="1"/>
  <c r="P3316" i="1"/>
  <c r="L3317" i="1"/>
  <c r="AC3315" i="1"/>
  <c r="AE3315" i="1" s="1"/>
  <c r="G3315" i="1"/>
  <c r="F3315" i="1" s="1"/>
  <c r="J3315" i="1" s="1"/>
  <c r="J3314" i="1"/>
  <c r="U3313" i="1"/>
  <c r="T3313" i="1"/>
  <c r="AF3313" i="1" s="1"/>
  <c r="S3314" i="1"/>
  <c r="Z3337" i="1"/>
  <c r="AA3337" i="1" s="1"/>
  <c r="AH3337" i="1" s="1"/>
  <c r="C3338" i="1"/>
  <c r="AJ3338" i="1"/>
  <c r="Y3337" i="1"/>
  <c r="I3338" i="1"/>
  <c r="H3338" i="1" s="1"/>
  <c r="AB3342" i="1"/>
  <c r="X3338" i="1"/>
  <c r="K3338" i="1"/>
  <c r="A3339" i="1"/>
  <c r="Q3312" i="1" l="1"/>
  <c r="R3311" i="1"/>
  <c r="V3311" i="1" s="1"/>
  <c r="W3311" i="1" s="1"/>
  <c r="AG3311" i="1" s="1"/>
  <c r="B3311" i="1" s="1"/>
  <c r="M3317" i="1"/>
  <c r="N3317" i="1" s="1"/>
  <c r="L3318" i="1"/>
  <c r="O3315" i="1"/>
  <c r="G3316" i="1"/>
  <c r="F3316" i="1" s="1"/>
  <c r="J3316" i="1" s="1"/>
  <c r="AC3316" i="1"/>
  <c r="AE3316" i="1" s="1"/>
  <c r="K3339" i="1"/>
  <c r="X3339" i="1"/>
  <c r="A3340" i="1"/>
  <c r="AB3343" i="1"/>
  <c r="Z3338" i="1"/>
  <c r="AA3338" i="1" s="1"/>
  <c r="AH3338" i="1" s="1"/>
  <c r="C3339" i="1"/>
  <c r="AJ3339" i="1"/>
  <c r="Y3338" i="1"/>
  <c r="I3339" i="1"/>
  <c r="H3339" i="1" s="1"/>
  <c r="U3314" i="1"/>
  <c r="T3314" i="1"/>
  <c r="AF3314" i="1" s="1"/>
  <c r="S3315" i="1"/>
  <c r="Q3313" i="1" l="1"/>
  <c r="R3312" i="1"/>
  <c r="V3312" i="1" s="1"/>
  <c r="W3312" i="1" s="1"/>
  <c r="AG3312" i="1" s="1"/>
  <c r="B3312" i="1" s="1"/>
  <c r="O3316" i="1"/>
  <c r="L3319" i="1"/>
  <c r="M3318" i="1"/>
  <c r="N3318" i="1" s="1"/>
  <c r="G3317" i="1"/>
  <c r="F3317" i="1" s="1"/>
  <c r="O3317" i="1" s="1"/>
  <c r="AC3317" i="1"/>
  <c r="AE3317" i="1" s="1"/>
  <c r="X3340" i="1"/>
  <c r="A3341" i="1"/>
  <c r="K3340" i="1"/>
  <c r="U3315" i="1"/>
  <c r="T3315" i="1"/>
  <c r="AF3315" i="1" s="1"/>
  <c r="Y3339" i="1"/>
  <c r="I3340" i="1"/>
  <c r="H3340" i="1" s="1"/>
  <c r="Z3339" i="1"/>
  <c r="AA3339" i="1" s="1"/>
  <c r="AH3339" i="1" s="1"/>
  <c r="C3340" i="1"/>
  <c r="AJ3340" i="1"/>
  <c r="AB3344" i="1"/>
  <c r="Q3314" i="1" l="1"/>
  <c r="R3313" i="1"/>
  <c r="V3313" i="1" s="1"/>
  <c r="W3313" i="1" s="1"/>
  <c r="AG3313" i="1" s="1"/>
  <c r="B3313" i="1" s="1"/>
  <c r="P3317" i="1"/>
  <c r="J3317" i="1"/>
  <c r="G3318" i="1"/>
  <c r="F3318" i="1" s="1"/>
  <c r="O3318" i="1" s="1"/>
  <c r="AC3318" i="1"/>
  <c r="AE3318" i="1" s="1"/>
  <c r="M3319" i="1"/>
  <c r="N3319" i="1" s="1"/>
  <c r="L3320" i="1"/>
  <c r="AB3345" i="1"/>
  <c r="Z3340" i="1"/>
  <c r="AA3340" i="1" s="1"/>
  <c r="AH3340" i="1" s="1"/>
  <c r="C3341" i="1"/>
  <c r="Y3340" i="1"/>
  <c r="AJ3341" i="1"/>
  <c r="I3341" i="1"/>
  <c r="H3341" i="1" s="1"/>
  <c r="A3342" i="1"/>
  <c r="X3341" i="1"/>
  <c r="K3341" i="1"/>
  <c r="Q3315" i="1" l="1"/>
  <c r="R3314" i="1"/>
  <c r="V3314" i="1" s="1"/>
  <c r="W3314" i="1" s="1"/>
  <c r="P3318" i="1"/>
  <c r="P3319" i="1" s="1"/>
  <c r="P3320" i="1" s="1"/>
  <c r="J3318" i="1"/>
  <c r="AC3319" i="1"/>
  <c r="AE3319" i="1" s="1"/>
  <c r="G3319" i="1"/>
  <c r="F3319" i="1" s="1"/>
  <c r="J3319" i="1" s="1"/>
  <c r="M3320" i="1"/>
  <c r="N3320" i="1" s="1"/>
  <c r="L3321" i="1"/>
  <c r="Y3341" i="1"/>
  <c r="I3342" i="1"/>
  <c r="H3342" i="1" s="1"/>
  <c r="Z3341" i="1"/>
  <c r="AA3341" i="1" s="1"/>
  <c r="AH3341" i="1" s="1"/>
  <c r="C3342" i="1"/>
  <c r="AJ3342" i="1"/>
  <c r="AB3346" i="1"/>
  <c r="A3343" i="1"/>
  <c r="X3342" i="1"/>
  <c r="K3342" i="1"/>
  <c r="AG3314" i="1" l="1"/>
  <c r="B3314" i="1" s="1"/>
  <c r="Q3316" i="1"/>
  <c r="R3315" i="1"/>
  <c r="V3315" i="1" s="1"/>
  <c r="W3315" i="1" s="1"/>
  <c r="O3319" i="1"/>
  <c r="M3321" i="1"/>
  <c r="N3321" i="1" s="1"/>
  <c r="P3321" i="1"/>
  <c r="L3322" i="1"/>
  <c r="G3320" i="1"/>
  <c r="F3320" i="1" s="1"/>
  <c r="J3320" i="1" s="1"/>
  <c r="AC3320" i="1"/>
  <c r="AE3320" i="1" s="1"/>
  <c r="A3344" i="1"/>
  <c r="X3343" i="1"/>
  <c r="K3343" i="1"/>
  <c r="AB3347" i="1"/>
  <c r="Z3342" i="1"/>
  <c r="AA3342" i="1" s="1"/>
  <c r="AH3342" i="1" s="1"/>
  <c r="C3343" i="1"/>
  <c r="Y3342" i="1"/>
  <c r="AJ3343" i="1"/>
  <c r="I3343" i="1"/>
  <c r="H3343" i="1" s="1"/>
  <c r="AG3315" i="1" l="1"/>
  <c r="B3315" i="1" s="1"/>
  <c r="R3316" i="1"/>
  <c r="Q3317" i="1"/>
  <c r="O3320" i="1"/>
  <c r="M3322" i="1"/>
  <c r="N3322" i="1" s="1"/>
  <c r="P3322" i="1"/>
  <c r="L3323" i="1"/>
  <c r="G3321" i="1"/>
  <c r="F3321" i="1" s="1"/>
  <c r="O3321" i="1" s="1"/>
  <c r="AC3321" i="1"/>
  <c r="AE3321" i="1" s="1"/>
  <c r="A3345" i="1"/>
  <c r="X3344" i="1"/>
  <c r="K3344" i="1"/>
  <c r="AB3348" i="1"/>
  <c r="Y3343" i="1"/>
  <c r="I3344" i="1"/>
  <c r="H3344" i="1" s="1"/>
  <c r="Z3343" i="1"/>
  <c r="AA3343" i="1" s="1"/>
  <c r="AH3343" i="1" s="1"/>
  <c r="C3344" i="1"/>
  <c r="AJ3344" i="1"/>
  <c r="Q3318" i="1" l="1"/>
  <c r="R3317" i="1"/>
  <c r="V3316" i="1"/>
  <c r="S3316" i="1"/>
  <c r="P3323" i="1"/>
  <c r="M3323" i="1"/>
  <c r="N3323" i="1" s="1"/>
  <c r="L3324" i="1"/>
  <c r="AC3322" i="1"/>
  <c r="AE3322" i="1" s="1"/>
  <c r="G3322" i="1"/>
  <c r="F3322" i="1" s="1"/>
  <c r="J3322" i="1" s="1"/>
  <c r="J3321" i="1"/>
  <c r="C3345" i="1"/>
  <c r="Y3344" i="1"/>
  <c r="AJ3345" i="1"/>
  <c r="I3345" i="1"/>
  <c r="H3345" i="1" s="1"/>
  <c r="Z3344" i="1"/>
  <c r="AA3344" i="1" s="1"/>
  <c r="AH3344" i="1" s="1"/>
  <c r="AB3349" i="1"/>
  <c r="X3345" i="1"/>
  <c r="A3346" i="1"/>
  <c r="K3345" i="1"/>
  <c r="Q3319" i="1" l="1"/>
  <c r="R3318" i="1"/>
  <c r="T3316" i="1"/>
  <c r="U3316" i="1"/>
  <c r="W3316" i="1" s="1"/>
  <c r="AG3316" i="1" s="1"/>
  <c r="B3316" i="1" s="1"/>
  <c r="S3317" i="1"/>
  <c r="M3324" i="1"/>
  <c r="N3324" i="1" s="1"/>
  <c r="P3324" i="1"/>
  <c r="L3325" i="1"/>
  <c r="AC3323" i="1"/>
  <c r="AE3323" i="1" s="1"/>
  <c r="G3323" i="1"/>
  <c r="F3323" i="1" s="1"/>
  <c r="J3323" i="1" s="1"/>
  <c r="O3322" i="1"/>
  <c r="AB3350" i="1"/>
  <c r="C3346" i="1"/>
  <c r="Z3345" i="1"/>
  <c r="AA3345" i="1" s="1"/>
  <c r="AH3345" i="1" s="1"/>
  <c r="AJ3346" i="1"/>
  <c r="I3346" i="1"/>
  <c r="H3346" i="1" s="1"/>
  <c r="Y3345" i="1"/>
  <c r="X3346" i="1"/>
  <c r="K3346" i="1"/>
  <c r="A3347" i="1"/>
  <c r="T3317" i="1" l="1"/>
  <c r="AF3317" i="1" s="1"/>
  <c r="S3318" i="1"/>
  <c r="AF3316" i="1"/>
  <c r="AA3316" i="1"/>
  <c r="Q3320" i="1"/>
  <c r="R3319" i="1"/>
  <c r="M3325" i="1"/>
  <c r="N3325" i="1" s="1"/>
  <c r="L3326" i="1"/>
  <c r="P3325" i="1"/>
  <c r="O3323" i="1"/>
  <c r="G3324" i="1"/>
  <c r="F3324" i="1" s="1"/>
  <c r="O3324" i="1" s="1"/>
  <c r="AC3324" i="1"/>
  <c r="AE3324" i="1" s="1"/>
  <c r="I3347" i="1"/>
  <c r="H3347" i="1" s="1"/>
  <c r="Y3346" i="1"/>
  <c r="C3347" i="1"/>
  <c r="AJ3347" i="1"/>
  <c r="Z3346" i="1"/>
  <c r="AA3346" i="1" s="1"/>
  <c r="AH3346" i="1" s="1"/>
  <c r="X3347" i="1"/>
  <c r="A3348" i="1"/>
  <c r="K3347" i="1"/>
  <c r="AB3351" i="1"/>
  <c r="AH3316" i="1" l="1"/>
  <c r="Q3321" i="1"/>
  <c r="R3320" i="1"/>
  <c r="T3318" i="1"/>
  <c r="AF3318" i="1" s="1"/>
  <c r="S3319" i="1"/>
  <c r="P3326" i="1"/>
  <c r="M3326" i="1"/>
  <c r="N3326" i="1" s="1"/>
  <c r="L3327" i="1"/>
  <c r="AC3325" i="1"/>
  <c r="AE3325" i="1" s="1"/>
  <c r="G3325" i="1"/>
  <c r="F3325" i="1" s="1"/>
  <c r="J3325" i="1" s="1"/>
  <c r="J3324" i="1"/>
  <c r="C3348" i="1"/>
  <c r="Z3347" i="1"/>
  <c r="AA3347" i="1" s="1"/>
  <c r="AH3347" i="1" s="1"/>
  <c r="AJ3348" i="1"/>
  <c r="I3348" i="1"/>
  <c r="H3348" i="1" s="1"/>
  <c r="Y3347" i="1"/>
  <c r="X3348" i="1"/>
  <c r="K3348" i="1"/>
  <c r="A3349" i="1"/>
  <c r="AB3352" i="1"/>
  <c r="T3319" i="1" l="1"/>
  <c r="AF3319" i="1" s="1"/>
  <c r="S3320" i="1"/>
  <c r="Q3322" i="1"/>
  <c r="R3321" i="1"/>
  <c r="P3327" i="1"/>
  <c r="L3328" i="1"/>
  <c r="M3327" i="1"/>
  <c r="N3327" i="1" s="1"/>
  <c r="O3325" i="1"/>
  <c r="AC3326" i="1"/>
  <c r="AE3326" i="1" s="1"/>
  <c r="G3326" i="1"/>
  <c r="F3326" i="1" s="1"/>
  <c r="O3326" i="1" s="1"/>
  <c r="X3349" i="1"/>
  <c r="K3349" i="1"/>
  <c r="A3350" i="1"/>
  <c r="AB3353" i="1"/>
  <c r="C3349" i="1"/>
  <c r="Y3348" i="1"/>
  <c r="AJ3349" i="1"/>
  <c r="I3349" i="1"/>
  <c r="H3349" i="1" s="1"/>
  <c r="Z3348" i="1"/>
  <c r="AA3348" i="1" s="1"/>
  <c r="AH3348" i="1" s="1"/>
  <c r="Q3323" i="1" l="1"/>
  <c r="R3322" i="1"/>
  <c r="T3320" i="1"/>
  <c r="AF3320" i="1" s="1"/>
  <c r="S3321" i="1"/>
  <c r="J3326" i="1"/>
  <c r="G3327" i="1"/>
  <c r="F3327" i="1" s="1"/>
  <c r="J3327" i="1" s="1"/>
  <c r="AC3327" i="1"/>
  <c r="AE3327" i="1" s="1"/>
  <c r="M3328" i="1"/>
  <c r="N3328" i="1" s="1"/>
  <c r="P3328" i="1"/>
  <c r="L3329" i="1"/>
  <c r="AJ3350" i="1"/>
  <c r="Z3349" i="1"/>
  <c r="I3350" i="1"/>
  <c r="H3350" i="1" s="1"/>
  <c r="Y3349" i="1"/>
  <c r="C3350" i="1"/>
  <c r="AB3354" i="1"/>
  <c r="X3350" i="1"/>
  <c r="K3350" i="1"/>
  <c r="A3351" i="1"/>
  <c r="T3321" i="1" l="1"/>
  <c r="AF3321" i="1" s="1"/>
  <c r="S3322" i="1"/>
  <c r="Q3324" i="1"/>
  <c r="R3323" i="1"/>
  <c r="O3327" i="1"/>
  <c r="L3330" i="1"/>
  <c r="P3329" i="1"/>
  <c r="M3329" i="1"/>
  <c r="N3329" i="1" s="1"/>
  <c r="G3328" i="1"/>
  <c r="F3328" i="1" s="1"/>
  <c r="O3328" i="1" s="1"/>
  <c r="AC3328" i="1"/>
  <c r="AE3328" i="1" s="1"/>
  <c r="A3352" i="1"/>
  <c r="X3351" i="1"/>
  <c r="K3351" i="1"/>
  <c r="AB3355" i="1"/>
  <c r="Y3350" i="1"/>
  <c r="I3351" i="1"/>
  <c r="H3351" i="1" s="1"/>
  <c r="Z3350" i="1"/>
  <c r="AA3350" i="1" s="1"/>
  <c r="AH3350" i="1" s="1"/>
  <c r="C3351" i="1"/>
  <c r="AJ3351" i="1"/>
  <c r="Q3325" i="1" l="1"/>
  <c r="R3324" i="1"/>
  <c r="T3322" i="1"/>
  <c r="AF3322" i="1" s="1"/>
  <c r="S3323" i="1"/>
  <c r="J3328" i="1"/>
  <c r="AC3329" i="1"/>
  <c r="AE3329" i="1" s="1"/>
  <c r="G3329" i="1"/>
  <c r="F3329" i="1" s="1"/>
  <c r="J3329" i="1" s="1"/>
  <c r="M3330" i="1"/>
  <c r="N3330" i="1" s="1"/>
  <c r="P3330" i="1"/>
  <c r="L3331" i="1"/>
  <c r="AJ3352" i="1"/>
  <c r="Y3351" i="1"/>
  <c r="I3352" i="1"/>
  <c r="H3352" i="1" s="1"/>
  <c r="Z3351" i="1"/>
  <c r="AA3351" i="1" s="1"/>
  <c r="AH3351" i="1" s="1"/>
  <c r="C3352" i="1"/>
  <c r="AB3356" i="1"/>
  <c r="K3352" i="1"/>
  <c r="X3352" i="1"/>
  <c r="A3353" i="1"/>
  <c r="T3323" i="1" l="1"/>
  <c r="AF3323" i="1" s="1"/>
  <c r="S3324" i="1"/>
  <c r="Q3326" i="1"/>
  <c r="R3325" i="1"/>
  <c r="P3331" i="1"/>
  <c r="L3332" i="1"/>
  <c r="M3331" i="1"/>
  <c r="N3331" i="1" s="1"/>
  <c r="AC3330" i="1"/>
  <c r="AE3330" i="1" s="1"/>
  <c r="G3330" i="1"/>
  <c r="F3330" i="1" s="1"/>
  <c r="J3330" i="1" s="1"/>
  <c r="O3329" i="1"/>
  <c r="AB3357" i="1"/>
  <c r="K3353" i="1"/>
  <c r="A3354" i="1"/>
  <c r="X3353" i="1"/>
  <c r="AJ3353" i="1"/>
  <c r="Z3352" i="1"/>
  <c r="AA3352" i="1" s="1"/>
  <c r="AH3352" i="1" s="1"/>
  <c r="I3353" i="1"/>
  <c r="H3353" i="1" s="1"/>
  <c r="Y3352" i="1"/>
  <c r="C3353" i="1"/>
  <c r="Q3327" i="1" l="1"/>
  <c r="R3326" i="1"/>
  <c r="T3324" i="1"/>
  <c r="AF3324" i="1" s="1"/>
  <c r="S3325" i="1"/>
  <c r="AC3331" i="1"/>
  <c r="AE3331" i="1" s="1"/>
  <c r="G3331" i="1"/>
  <c r="F3331" i="1" s="1"/>
  <c r="O3331" i="1" s="1"/>
  <c r="M3332" i="1"/>
  <c r="N3332" i="1" s="1"/>
  <c r="P3332" i="1"/>
  <c r="L3333" i="1"/>
  <c r="O3330" i="1"/>
  <c r="A3355" i="1"/>
  <c r="X3354" i="1"/>
  <c r="K3354" i="1"/>
  <c r="AB3358" i="1"/>
  <c r="I3354" i="1"/>
  <c r="H3354" i="1" s="1"/>
  <c r="Y3353" i="1"/>
  <c r="C3354" i="1"/>
  <c r="Z3353" i="1"/>
  <c r="AA3353" i="1" s="1"/>
  <c r="AH3353" i="1" s="1"/>
  <c r="AJ3354" i="1"/>
  <c r="T3325" i="1" l="1"/>
  <c r="AF3325" i="1" s="1"/>
  <c r="S3326" i="1"/>
  <c r="Q3328" i="1"/>
  <c r="R3327" i="1"/>
  <c r="J3331" i="1"/>
  <c r="M3333" i="1"/>
  <c r="N3333" i="1" s="1"/>
  <c r="L3334" i="1"/>
  <c r="P3333" i="1"/>
  <c r="AC3332" i="1"/>
  <c r="AE3332" i="1" s="1"/>
  <c r="G3332" i="1"/>
  <c r="F3332" i="1" s="1"/>
  <c r="J3332" i="1" s="1"/>
  <c r="X3355" i="1"/>
  <c r="A3356" i="1"/>
  <c r="K3355" i="1"/>
  <c r="AB3359" i="1"/>
  <c r="I3355" i="1"/>
  <c r="H3355" i="1" s="1"/>
  <c r="Z3354" i="1"/>
  <c r="AA3354" i="1" s="1"/>
  <c r="AH3354" i="1" s="1"/>
  <c r="C3355" i="1"/>
  <c r="Y3354" i="1"/>
  <c r="AJ3355" i="1"/>
  <c r="Q3329" i="1" l="1"/>
  <c r="R3328" i="1"/>
  <c r="T3326" i="1"/>
  <c r="AF3326" i="1" s="1"/>
  <c r="S3327" i="1"/>
  <c r="O3332" i="1"/>
  <c r="M3334" i="1"/>
  <c r="N3334" i="1" s="1"/>
  <c r="P3334" i="1"/>
  <c r="L3335" i="1"/>
  <c r="AC3333" i="1"/>
  <c r="AE3333" i="1" s="1"/>
  <c r="G3333" i="1"/>
  <c r="F3333" i="1" s="1"/>
  <c r="O3333" i="1" s="1"/>
  <c r="Y3355" i="1"/>
  <c r="C3356" i="1"/>
  <c r="Z3355" i="1"/>
  <c r="AA3355" i="1" s="1"/>
  <c r="AH3355" i="1" s="1"/>
  <c r="AJ3356" i="1"/>
  <c r="I3356" i="1"/>
  <c r="H3356" i="1" s="1"/>
  <c r="AB3360" i="1"/>
  <c r="K3356" i="1"/>
  <c r="X3356" i="1"/>
  <c r="A3357" i="1"/>
  <c r="T3327" i="1" l="1"/>
  <c r="AF3327" i="1" s="1"/>
  <c r="S3328" i="1"/>
  <c r="Q3330" i="1"/>
  <c r="R3329" i="1"/>
  <c r="J3333" i="1"/>
  <c r="L3336" i="1"/>
  <c r="P3335" i="1"/>
  <c r="M3335" i="1"/>
  <c r="N3335" i="1" s="1"/>
  <c r="G3334" i="1"/>
  <c r="F3334" i="1" s="1"/>
  <c r="J3334" i="1" s="1"/>
  <c r="AC3334" i="1"/>
  <c r="AE3334" i="1" s="1"/>
  <c r="A3358" i="1"/>
  <c r="X3357" i="1"/>
  <c r="K3357" i="1"/>
  <c r="Z3356" i="1"/>
  <c r="AA3356" i="1" s="1"/>
  <c r="AH3356" i="1" s="1"/>
  <c r="I3357" i="1"/>
  <c r="H3357" i="1" s="1"/>
  <c r="Y3356" i="1"/>
  <c r="C3357" i="1"/>
  <c r="AJ3357" i="1"/>
  <c r="AB3361" i="1"/>
  <c r="Q3331" i="1" l="1"/>
  <c r="R3330" i="1"/>
  <c r="T3328" i="1"/>
  <c r="AF3328" i="1" s="1"/>
  <c r="S3329" i="1"/>
  <c r="AC3335" i="1"/>
  <c r="AE3335" i="1" s="1"/>
  <c r="G3335" i="1"/>
  <c r="F3335" i="1" s="1"/>
  <c r="J3335" i="1" s="1"/>
  <c r="M3336" i="1"/>
  <c r="N3336" i="1" s="1"/>
  <c r="P3336" i="1"/>
  <c r="L3337" i="1"/>
  <c r="O3334" i="1"/>
  <c r="K3358" i="1"/>
  <c r="X3358" i="1"/>
  <c r="A3359" i="1"/>
  <c r="AB3362" i="1"/>
  <c r="Y3357" i="1"/>
  <c r="C3358" i="1"/>
  <c r="AJ3358" i="1"/>
  <c r="Z3357" i="1"/>
  <c r="AA3357" i="1" s="1"/>
  <c r="AH3357" i="1" s="1"/>
  <c r="I3358" i="1"/>
  <c r="H3358" i="1" s="1"/>
  <c r="T3329" i="1" l="1"/>
  <c r="AF3329" i="1" s="1"/>
  <c r="S3330" i="1"/>
  <c r="Q3332" i="1"/>
  <c r="R3331" i="1"/>
  <c r="O3335" i="1"/>
  <c r="P3337" i="1"/>
  <c r="L3338" i="1"/>
  <c r="M3337" i="1"/>
  <c r="N3337" i="1" s="1"/>
  <c r="AC3336" i="1"/>
  <c r="AE3336" i="1" s="1"/>
  <c r="G3336" i="1"/>
  <c r="F3336" i="1" s="1"/>
  <c r="J3336" i="1" s="1"/>
  <c r="Z3358" i="1"/>
  <c r="AA3358" i="1" s="1"/>
  <c r="AH3358" i="1" s="1"/>
  <c r="C3359" i="1"/>
  <c r="AJ3359" i="1"/>
  <c r="Y3358" i="1"/>
  <c r="I3359" i="1"/>
  <c r="H3359" i="1" s="1"/>
  <c r="AB3363" i="1"/>
  <c r="A3360" i="1"/>
  <c r="K3359" i="1"/>
  <c r="X3359" i="1"/>
  <c r="Q3333" i="1" l="1"/>
  <c r="R3332" i="1"/>
  <c r="T3330" i="1"/>
  <c r="AF3330" i="1" s="1"/>
  <c r="S3331" i="1"/>
  <c r="G3337" i="1"/>
  <c r="F3337" i="1" s="1"/>
  <c r="O3337" i="1" s="1"/>
  <c r="AC3337" i="1"/>
  <c r="AE3337" i="1" s="1"/>
  <c r="L3339" i="1"/>
  <c r="M3338" i="1"/>
  <c r="N3338" i="1" s="1"/>
  <c r="P3338" i="1"/>
  <c r="O3336" i="1"/>
  <c r="A3361" i="1"/>
  <c r="X3360" i="1"/>
  <c r="K3360" i="1"/>
  <c r="AB3364" i="1"/>
  <c r="I3360" i="1"/>
  <c r="H3360" i="1" s="1"/>
  <c r="Z3359" i="1"/>
  <c r="AA3359" i="1" s="1"/>
  <c r="AH3359" i="1" s="1"/>
  <c r="C3360" i="1"/>
  <c r="AJ3360" i="1"/>
  <c r="Y3359" i="1"/>
  <c r="T3331" i="1" l="1"/>
  <c r="AF3331" i="1" s="1"/>
  <c r="S3332" i="1"/>
  <c r="Q3334" i="1"/>
  <c r="R3333" i="1"/>
  <c r="J3337" i="1"/>
  <c r="AC3338" i="1"/>
  <c r="AE3338" i="1" s="1"/>
  <c r="G3338" i="1"/>
  <c r="F3338" i="1" s="1"/>
  <c r="J3338" i="1" s="1"/>
  <c r="P3339" i="1"/>
  <c r="L3340" i="1"/>
  <c r="M3339" i="1"/>
  <c r="N3339" i="1" s="1"/>
  <c r="Y3360" i="1"/>
  <c r="C3361" i="1"/>
  <c r="AJ3361" i="1"/>
  <c r="I3361" i="1"/>
  <c r="H3361" i="1" s="1"/>
  <c r="Z3360" i="1"/>
  <c r="AA3360" i="1" s="1"/>
  <c r="AH3360" i="1" s="1"/>
  <c r="AB3365" i="1"/>
  <c r="A3362" i="1"/>
  <c r="X3361" i="1"/>
  <c r="K3361" i="1"/>
  <c r="Q3335" i="1" l="1"/>
  <c r="R3334" i="1"/>
  <c r="T3332" i="1"/>
  <c r="AF3332" i="1" s="1"/>
  <c r="S3333" i="1"/>
  <c r="G3339" i="1"/>
  <c r="F3339" i="1" s="1"/>
  <c r="J3339" i="1" s="1"/>
  <c r="AC3339" i="1"/>
  <c r="AE3339" i="1" s="1"/>
  <c r="L3341" i="1"/>
  <c r="M3340" i="1"/>
  <c r="N3340" i="1" s="1"/>
  <c r="P3340" i="1"/>
  <c r="O3338" i="1"/>
  <c r="X3362" i="1"/>
  <c r="K3362" i="1"/>
  <c r="A3363" i="1"/>
  <c r="AB3366" i="1"/>
  <c r="AJ3362" i="1"/>
  <c r="Z3361" i="1"/>
  <c r="AA3361" i="1" s="1"/>
  <c r="AH3361" i="1" s="1"/>
  <c r="I3362" i="1"/>
  <c r="H3362" i="1" s="1"/>
  <c r="Y3361" i="1"/>
  <c r="C3362" i="1"/>
  <c r="T3333" i="1" l="1"/>
  <c r="AF3333" i="1" s="1"/>
  <c r="S3334" i="1"/>
  <c r="Q3336" i="1"/>
  <c r="R3335" i="1"/>
  <c r="O3339" i="1"/>
  <c r="AC3340" i="1"/>
  <c r="AE3340" i="1" s="1"/>
  <c r="G3340" i="1"/>
  <c r="F3340" i="1" s="1"/>
  <c r="J3340" i="1" s="1"/>
  <c r="M3341" i="1"/>
  <c r="N3341" i="1" s="1"/>
  <c r="L3342" i="1"/>
  <c r="P3341" i="1"/>
  <c r="K3363" i="1"/>
  <c r="X3363" i="1"/>
  <c r="A3364" i="1"/>
  <c r="AB3367" i="1"/>
  <c r="I3363" i="1"/>
  <c r="H3363" i="1" s="1"/>
  <c r="Y3362" i="1"/>
  <c r="C3363" i="1"/>
  <c r="AJ3363" i="1"/>
  <c r="Z3362" i="1"/>
  <c r="AA3362" i="1" s="1"/>
  <c r="AH3362" i="1" s="1"/>
  <c r="Q3337" i="1" l="1"/>
  <c r="R3336" i="1"/>
  <c r="T3334" i="1"/>
  <c r="AF3334" i="1" s="1"/>
  <c r="S3335" i="1"/>
  <c r="M3342" i="1"/>
  <c r="N3342" i="1" s="1"/>
  <c r="L3343" i="1"/>
  <c r="P3342" i="1"/>
  <c r="AC3341" i="1"/>
  <c r="AE3341" i="1" s="1"/>
  <c r="G3341" i="1"/>
  <c r="F3341" i="1" s="1"/>
  <c r="O3341" i="1" s="1"/>
  <c r="O3340" i="1"/>
  <c r="AB3368" i="1"/>
  <c r="Z3363" i="1"/>
  <c r="AA3363" i="1" s="1"/>
  <c r="AH3363" i="1" s="1"/>
  <c r="C3364" i="1"/>
  <c r="Y3363" i="1"/>
  <c r="AJ3364" i="1"/>
  <c r="I3364" i="1"/>
  <c r="H3364" i="1" s="1"/>
  <c r="X3364" i="1"/>
  <c r="A3365" i="1"/>
  <c r="K3364" i="1"/>
  <c r="T3335" i="1" l="1"/>
  <c r="AF3335" i="1" s="1"/>
  <c r="S3336" i="1"/>
  <c r="Q3338" i="1"/>
  <c r="R3337" i="1"/>
  <c r="J3341" i="1"/>
  <c r="L3344" i="1"/>
  <c r="M3343" i="1"/>
  <c r="N3343" i="1" s="1"/>
  <c r="P3343" i="1"/>
  <c r="G3342" i="1"/>
  <c r="F3342" i="1" s="1"/>
  <c r="O3342" i="1" s="1"/>
  <c r="AC3342" i="1"/>
  <c r="AE3342" i="1" s="1"/>
  <c r="K3365" i="1"/>
  <c r="X3365" i="1"/>
  <c r="A3366" i="1"/>
  <c r="AB3369" i="1"/>
  <c r="Y3364" i="1"/>
  <c r="I3365" i="1"/>
  <c r="H3365" i="1" s="1"/>
  <c r="Z3364" i="1"/>
  <c r="AA3364" i="1" s="1"/>
  <c r="AH3364" i="1" s="1"/>
  <c r="C3365" i="1"/>
  <c r="AJ3365" i="1"/>
  <c r="Q3339" i="1" l="1"/>
  <c r="R3338" i="1"/>
  <c r="T3336" i="1"/>
  <c r="AF3336" i="1" s="1"/>
  <c r="S3337" i="1"/>
  <c r="AC3343" i="1"/>
  <c r="AE3343" i="1" s="1"/>
  <c r="G3343" i="1"/>
  <c r="F3343" i="1" s="1"/>
  <c r="J3343" i="1" s="1"/>
  <c r="J3342" i="1"/>
  <c r="P3344" i="1"/>
  <c r="M3344" i="1"/>
  <c r="N3344" i="1" s="1"/>
  <c r="L3345" i="1"/>
  <c r="AB3370" i="1"/>
  <c r="K3366" i="1"/>
  <c r="A3367" i="1"/>
  <c r="X3366" i="1"/>
  <c r="AJ3366" i="1"/>
  <c r="Y3365" i="1"/>
  <c r="I3366" i="1"/>
  <c r="H3366" i="1" s="1"/>
  <c r="C3366" i="1"/>
  <c r="Z3365" i="1"/>
  <c r="AA3365" i="1" s="1"/>
  <c r="AH3365" i="1" s="1"/>
  <c r="T3337" i="1" l="1"/>
  <c r="AF3337" i="1" s="1"/>
  <c r="S3338" i="1"/>
  <c r="Q3340" i="1"/>
  <c r="R3339" i="1"/>
  <c r="O3343" i="1"/>
  <c r="AC3344" i="1"/>
  <c r="AE3344" i="1" s="1"/>
  <c r="G3344" i="1"/>
  <c r="F3344" i="1" s="1"/>
  <c r="O3344" i="1" s="1"/>
  <c r="M3345" i="1"/>
  <c r="N3345" i="1" s="1"/>
  <c r="P3345" i="1"/>
  <c r="L3346" i="1"/>
  <c r="A3368" i="1"/>
  <c r="K3367" i="1"/>
  <c r="X3367" i="1"/>
  <c r="AB3371" i="1"/>
  <c r="I3367" i="1"/>
  <c r="H3367" i="1" s="1"/>
  <c r="Z3366" i="1"/>
  <c r="AA3366" i="1" s="1"/>
  <c r="AH3366" i="1" s="1"/>
  <c r="C3367" i="1"/>
  <c r="AJ3367" i="1"/>
  <c r="Y3366" i="1"/>
  <c r="Q3341" i="1" l="1"/>
  <c r="R3340" i="1"/>
  <c r="T3338" i="1"/>
  <c r="AF3338" i="1" s="1"/>
  <c r="S3339" i="1"/>
  <c r="J3344" i="1"/>
  <c r="L3347" i="1"/>
  <c r="M3346" i="1"/>
  <c r="N3346" i="1" s="1"/>
  <c r="P3346" i="1"/>
  <c r="G3345" i="1"/>
  <c r="F3345" i="1" s="1"/>
  <c r="J3345" i="1" s="1"/>
  <c r="AC3345" i="1"/>
  <c r="AE3345" i="1" s="1"/>
  <c r="Y3367" i="1"/>
  <c r="C3368" i="1"/>
  <c r="Z3367" i="1"/>
  <c r="AA3367" i="1" s="1"/>
  <c r="AH3367" i="1" s="1"/>
  <c r="AJ3368" i="1"/>
  <c r="I3368" i="1"/>
  <c r="H3368" i="1" s="1"/>
  <c r="AB3372" i="1"/>
  <c r="X3368" i="1"/>
  <c r="K3368" i="1"/>
  <c r="A3369" i="1"/>
  <c r="Q3342" i="1" l="1"/>
  <c r="R3341" i="1"/>
  <c r="T3339" i="1"/>
  <c r="AF3339" i="1" s="1"/>
  <c r="S3340" i="1"/>
  <c r="AC3346" i="1"/>
  <c r="AE3346" i="1" s="1"/>
  <c r="G3346" i="1"/>
  <c r="F3346" i="1" s="1"/>
  <c r="J3346" i="1" s="1"/>
  <c r="O3345" i="1"/>
  <c r="M3347" i="1"/>
  <c r="N3347" i="1" s="1"/>
  <c r="L3348" i="1"/>
  <c r="P3347" i="1"/>
  <c r="AB3373" i="1"/>
  <c r="X3369" i="1"/>
  <c r="A3370" i="1"/>
  <c r="K3369" i="1"/>
  <c r="Z3368" i="1"/>
  <c r="AA3368" i="1" s="1"/>
  <c r="AH3368" i="1" s="1"/>
  <c r="C3369" i="1"/>
  <c r="Y3368" i="1"/>
  <c r="AJ3369" i="1"/>
  <c r="I3369" i="1"/>
  <c r="H3369" i="1" s="1"/>
  <c r="T3340" i="1" l="1"/>
  <c r="AF3340" i="1" s="1"/>
  <c r="S3341" i="1"/>
  <c r="Q3343" i="1"/>
  <c r="R3342" i="1"/>
  <c r="O3346" i="1"/>
  <c r="M3348" i="1"/>
  <c r="N3348" i="1" s="1"/>
  <c r="P3348" i="1"/>
  <c r="L3349" i="1"/>
  <c r="AC3347" i="1"/>
  <c r="AE3347" i="1" s="1"/>
  <c r="G3347" i="1"/>
  <c r="F3347" i="1" s="1"/>
  <c r="O3347" i="1" s="1"/>
  <c r="A3371" i="1"/>
  <c r="X3370" i="1"/>
  <c r="K3370" i="1"/>
  <c r="Y3369" i="1"/>
  <c r="I3370" i="1"/>
  <c r="H3370" i="1" s="1"/>
  <c r="Z3369" i="1"/>
  <c r="AA3369" i="1" s="1"/>
  <c r="AH3369" i="1" s="1"/>
  <c r="C3370" i="1"/>
  <c r="AJ3370" i="1"/>
  <c r="AB3374" i="1"/>
  <c r="Q3344" i="1" l="1"/>
  <c r="R3343" i="1"/>
  <c r="T3341" i="1"/>
  <c r="AF3341" i="1" s="1"/>
  <c r="S3342" i="1"/>
  <c r="J3347" i="1"/>
  <c r="L3350" i="1"/>
  <c r="M3349" i="1"/>
  <c r="N3349" i="1" s="1"/>
  <c r="P3349" i="1"/>
  <c r="AC3348" i="1"/>
  <c r="AE3348" i="1" s="1"/>
  <c r="G3348" i="1"/>
  <c r="F3348" i="1" s="1"/>
  <c r="O3348" i="1" s="1"/>
  <c r="I3371" i="1"/>
  <c r="H3371" i="1" s="1"/>
  <c r="Y3370" i="1"/>
  <c r="C3371" i="1"/>
  <c r="Z3370" i="1"/>
  <c r="AA3370" i="1" s="1"/>
  <c r="AH3370" i="1" s="1"/>
  <c r="AJ3371" i="1"/>
  <c r="X3371" i="1"/>
  <c r="K3371" i="1"/>
  <c r="A3372" i="1"/>
  <c r="AB3375" i="1"/>
  <c r="S3343" i="1" l="1"/>
  <c r="T3342" i="1"/>
  <c r="AF3342" i="1" s="1"/>
  <c r="Q3345" i="1"/>
  <c r="R3344" i="1"/>
  <c r="AC3349" i="1"/>
  <c r="AE3349" i="1" s="1"/>
  <c r="G3349" i="1"/>
  <c r="F3349" i="1" s="1"/>
  <c r="J3349" i="1" s="1"/>
  <c r="J3348" i="1"/>
  <c r="L3351" i="1"/>
  <c r="M3350" i="1"/>
  <c r="N3350" i="1" s="1"/>
  <c r="AB3376" i="1"/>
  <c r="X3372" i="1"/>
  <c r="K3372" i="1"/>
  <c r="A3373" i="1"/>
  <c r="Y3371" i="1"/>
  <c r="AJ3372" i="1"/>
  <c r="I3372" i="1"/>
  <c r="H3372" i="1" s="1"/>
  <c r="Z3371" i="1"/>
  <c r="AA3371" i="1" s="1"/>
  <c r="AH3371" i="1" s="1"/>
  <c r="C3372" i="1"/>
  <c r="Q3346" i="1" l="1"/>
  <c r="R3345" i="1"/>
  <c r="S3344" i="1"/>
  <c r="T3343" i="1"/>
  <c r="AF3343" i="1" s="1"/>
  <c r="O3349" i="1"/>
  <c r="G3350" i="1"/>
  <c r="F3350" i="1" s="1"/>
  <c r="J3350" i="1" s="1"/>
  <c r="AC3350" i="1"/>
  <c r="AE3350" i="1" s="1"/>
  <c r="M3351" i="1"/>
  <c r="N3351" i="1" s="1"/>
  <c r="L3352" i="1"/>
  <c r="X3373" i="1"/>
  <c r="A3374" i="1"/>
  <c r="K3373" i="1"/>
  <c r="AB3377" i="1"/>
  <c r="Z3372" i="1"/>
  <c r="AA3372" i="1" s="1"/>
  <c r="AH3372" i="1" s="1"/>
  <c r="C3373" i="1"/>
  <c r="AJ3373" i="1"/>
  <c r="Y3372" i="1"/>
  <c r="I3373" i="1"/>
  <c r="H3373" i="1" s="1"/>
  <c r="T3344" i="1" l="1"/>
  <c r="AF3344" i="1" s="1"/>
  <c r="S3345" i="1"/>
  <c r="P3350" i="1"/>
  <c r="P3351" i="1" s="1"/>
  <c r="P3352" i="1" s="1"/>
  <c r="Q3347" i="1"/>
  <c r="R3346" i="1"/>
  <c r="O3350" i="1"/>
  <c r="M3352" i="1"/>
  <c r="N3352" i="1" s="1"/>
  <c r="L3353" i="1"/>
  <c r="G3351" i="1"/>
  <c r="F3351" i="1" s="1"/>
  <c r="O3351" i="1" s="1"/>
  <c r="AC3351" i="1"/>
  <c r="AE3351" i="1" s="1"/>
  <c r="Y3373" i="1"/>
  <c r="AJ3374" i="1"/>
  <c r="I3374" i="1"/>
  <c r="H3374" i="1" s="1"/>
  <c r="Z3373" i="1"/>
  <c r="AA3373" i="1" s="1"/>
  <c r="AH3373" i="1" s="1"/>
  <c r="C3374" i="1"/>
  <c r="AB3378" i="1"/>
  <c r="K3374" i="1"/>
  <c r="X3374" i="1"/>
  <c r="A3375" i="1"/>
  <c r="Q3348" i="1" l="1"/>
  <c r="R3347" i="1"/>
  <c r="T3345" i="1"/>
  <c r="AF3345" i="1" s="1"/>
  <c r="S3346" i="1"/>
  <c r="P3353" i="1"/>
  <c r="L3354" i="1"/>
  <c r="M3353" i="1"/>
  <c r="N3353" i="1" s="1"/>
  <c r="AC3352" i="1"/>
  <c r="AE3352" i="1" s="1"/>
  <c r="G3352" i="1"/>
  <c r="F3352" i="1" s="1"/>
  <c r="O3352" i="1" s="1"/>
  <c r="J3351" i="1"/>
  <c r="Z3374" i="1"/>
  <c r="AA3374" i="1" s="1"/>
  <c r="AH3374" i="1" s="1"/>
  <c r="C3375" i="1"/>
  <c r="Y3374" i="1"/>
  <c r="AJ3375" i="1"/>
  <c r="I3375" i="1"/>
  <c r="H3375" i="1" s="1"/>
  <c r="A3376" i="1"/>
  <c r="X3375" i="1"/>
  <c r="K3375" i="1"/>
  <c r="AB3379" i="1"/>
  <c r="Q3349" i="1" l="1"/>
  <c r="R3348" i="1"/>
  <c r="S3347" i="1"/>
  <c r="T3346" i="1"/>
  <c r="AF3346" i="1" s="1"/>
  <c r="AC3353" i="1"/>
  <c r="AE3353" i="1" s="1"/>
  <c r="G3353" i="1"/>
  <c r="F3353" i="1" s="1"/>
  <c r="J3353" i="1" s="1"/>
  <c r="J3352" i="1"/>
  <c r="L3355" i="1"/>
  <c r="P3354" i="1"/>
  <c r="M3354" i="1"/>
  <c r="N3354" i="1" s="1"/>
  <c r="AB3380" i="1"/>
  <c r="K3376" i="1"/>
  <c r="X3376" i="1"/>
  <c r="A3377" i="1"/>
  <c r="Y3375" i="1"/>
  <c r="AJ3376" i="1"/>
  <c r="I3376" i="1"/>
  <c r="H3376" i="1" s="1"/>
  <c r="Z3375" i="1"/>
  <c r="AA3375" i="1" s="1"/>
  <c r="AH3375" i="1" s="1"/>
  <c r="C3376" i="1"/>
  <c r="T3347" i="1" l="1"/>
  <c r="AF3347" i="1" s="1"/>
  <c r="S3348" i="1"/>
  <c r="R3349" i="1"/>
  <c r="Q3350" i="1"/>
  <c r="O3353" i="1"/>
  <c r="L3356" i="1"/>
  <c r="M3355" i="1"/>
  <c r="N3355" i="1" s="1"/>
  <c r="P3355" i="1"/>
  <c r="AC3354" i="1"/>
  <c r="AE3354" i="1" s="1"/>
  <c r="G3354" i="1"/>
  <c r="F3354" i="1" s="1"/>
  <c r="O3354" i="1" s="1"/>
  <c r="X3377" i="1"/>
  <c r="K3377" i="1"/>
  <c r="A3378" i="1"/>
  <c r="AB3381" i="1"/>
  <c r="Z3376" i="1"/>
  <c r="AA3376" i="1" s="1"/>
  <c r="AH3376" i="1" s="1"/>
  <c r="C3377" i="1"/>
  <c r="Y3376" i="1"/>
  <c r="AJ3377" i="1"/>
  <c r="I3377" i="1"/>
  <c r="H3377" i="1" s="1"/>
  <c r="Q3351" i="1" l="1"/>
  <c r="R3350" i="1"/>
  <c r="S3349" i="1"/>
  <c r="T3348" i="1"/>
  <c r="AF3348" i="1" s="1"/>
  <c r="AC3355" i="1"/>
  <c r="AE3355" i="1" s="1"/>
  <c r="G3355" i="1"/>
  <c r="F3355" i="1" s="1"/>
  <c r="J3355" i="1" s="1"/>
  <c r="L3357" i="1"/>
  <c r="M3356" i="1"/>
  <c r="N3356" i="1" s="1"/>
  <c r="P3356" i="1"/>
  <c r="J3354" i="1"/>
  <c r="AB3382" i="1"/>
  <c r="Z3377" i="1"/>
  <c r="C3378" i="1"/>
  <c r="Y3377" i="1"/>
  <c r="AJ3378" i="1"/>
  <c r="I3378" i="1"/>
  <c r="H3378" i="1" s="1"/>
  <c r="X3378" i="1"/>
  <c r="A3379" i="1"/>
  <c r="K3378" i="1"/>
  <c r="T3349" i="1" l="1"/>
  <c r="S3350" i="1"/>
  <c r="Q3352" i="1"/>
  <c r="R3351" i="1"/>
  <c r="O3355" i="1"/>
  <c r="G3356" i="1"/>
  <c r="F3356" i="1" s="1"/>
  <c r="J3356" i="1" s="1"/>
  <c r="AC3356" i="1"/>
  <c r="AE3356" i="1" s="1"/>
  <c r="L3358" i="1"/>
  <c r="M3357" i="1"/>
  <c r="N3357" i="1" s="1"/>
  <c r="P3357" i="1"/>
  <c r="AB3383" i="1"/>
  <c r="A3380" i="1"/>
  <c r="X3379" i="1"/>
  <c r="K3379" i="1"/>
  <c r="AJ3379" i="1"/>
  <c r="Z3378" i="1"/>
  <c r="AA3378" i="1" s="1"/>
  <c r="AH3378" i="1" s="1"/>
  <c r="I3379" i="1"/>
  <c r="H3379" i="1" s="1"/>
  <c r="Y3378" i="1"/>
  <c r="C3379" i="1"/>
  <c r="Q3353" i="1" l="1"/>
  <c r="R3352" i="1"/>
  <c r="T3350" i="1"/>
  <c r="AF3350" i="1" s="1"/>
  <c r="S3351" i="1"/>
  <c r="AF3349" i="1"/>
  <c r="AA3349" i="1"/>
  <c r="O3356" i="1"/>
  <c r="G3357" i="1"/>
  <c r="F3357" i="1" s="1"/>
  <c r="O3357" i="1" s="1"/>
  <c r="AC3357" i="1"/>
  <c r="AE3357" i="1" s="1"/>
  <c r="L3359" i="1"/>
  <c r="M3358" i="1"/>
  <c r="N3358" i="1" s="1"/>
  <c r="P3358" i="1"/>
  <c r="X3380" i="1"/>
  <c r="A3381" i="1"/>
  <c r="K3380" i="1"/>
  <c r="AB3384" i="1"/>
  <c r="Y3379" i="1"/>
  <c r="AJ3380" i="1"/>
  <c r="I3380" i="1"/>
  <c r="H3380" i="1" s="1"/>
  <c r="Z3379" i="1"/>
  <c r="AA3379" i="1" s="1"/>
  <c r="AH3379" i="1" s="1"/>
  <c r="C3380" i="1"/>
  <c r="AH3349" i="1" l="1"/>
  <c r="T3351" i="1"/>
  <c r="AF3351" i="1" s="1"/>
  <c r="S3352" i="1"/>
  <c r="Q3354" i="1"/>
  <c r="R3353" i="1"/>
  <c r="J3357" i="1"/>
  <c r="AC3358" i="1"/>
  <c r="AE3358" i="1" s="1"/>
  <c r="G3358" i="1"/>
  <c r="F3358" i="1" s="1"/>
  <c r="O3358" i="1" s="1"/>
  <c r="M3359" i="1"/>
  <c r="N3359" i="1" s="1"/>
  <c r="P3359" i="1"/>
  <c r="L3360" i="1"/>
  <c r="I3381" i="1"/>
  <c r="H3381" i="1" s="1"/>
  <c r="Y3380" i="1"/>
  <c r="C3381" i="1"/>
  <c r="AJ3381" i="1"/>
  <c r="Z3380" i="1"/>
  <c r="AA3380" i="1" s="1"/>
  <c r="AH3380" i="1" s="1"/>
  <c r="AB3385" i="1"/>
  <c r="K3381" i="1"/>
  <c r="X3381" i="1"/>
  <c r="A3382" i="1"/>
  <c r="Q3355" i="1" l="1"/>
  <c r="R3354" i="1"/>
  <c r="T3352" i="1"/>
  <c r="AF3352" i="1" s="1"/>
  <c r="S3353" i="1"/>
  <c r="J3358" i="1"/>
  <c r="P3360" i="1"/>
  <c r="L3361" i="1"/>
  <c r="M3360" i="1"/>
  <c r="N3360" i="1" s="1"/>
  <c r="AC3359" i="1"/>
  <c r="AE3359" i="1" s="1"/>
  <c r="G3359" i="1"/>
  <c r="F3359" i="1" s="1"/>
  <c r="J3359" i="1" s="1"/>
  <c r="Z3381" i="1"/>
  <c r="AA3381" i="1" s="1"/>
  <c r="AH3381" i="1" s="1"/>
  <c r="C3382" i="1"/>
  <c r="AJ3382" i="1"/>
  <c r="Y3381" i="1"/>
  <c r="I3382" i="1"/>
  <c r="H3382" i="1" s="1"/>
  <c r="AB3386" i="1"/>
  <c r="X3382" i="1"/>
  <c r="K3382" i="1"/>
  <c r="A3383" i="1"/>
  <c r="T3353" i="1" l="1"/>
  <c r="AF3353" i="1" s="1"/>
  <c r="S3354" i="1"/>
  <c r="Q3356" i="1"/>
  <c r="R3355" i="1"/>
  <c r="G3360" i="1"/>
  <c r="F3360" i="1" s="1"/>
  <c r="O3360" i="1" s="1"/>
  <c r="AC3360" i="1"/>
  <c r="AE3360" i="1" s="1"/>
  <c r="P3361" i="1"/>
  <c r="L3362" i="1"/>
  <c r="M3361" i="1"/>
  <c r="N3361" i="1" s="1"/>
  <c r="O3359" i="1"/>
  <c r="AB3387" i="1"/>
  <c r="AJ3383" i="1"/>
  <c r="Z3382" i="1"/>
  <c r="AA3382" i="1" s="1"/>
  <c r="AH3382" i="1" s="1"/>
  <c r="I3383" i="1"/>
  <c r="H3383" i="1" s="1"/>
  <c r="C3383" i="1"/>
  <c r="Y3382" i="1"/>
  <c r="A3384" i="1"/>
  <c r="K3383" i="1"/>
  <c r="X3383" i="1"/>
  <c r="Q3357" i="1" l="1"/>
  <c r="R3356" i="1"/>
  <c r="S3355" i="1"/>
  <c r="T3354" i="1"/>
  <c r="AF3354" i="1" s="1"/>
  <c r="J3360" i="1"/>
  <c r="AC3361" i="1"/>
  <c r="AE3361" i="1" s="1"/>
  <c r="G3361" i="1"/>
  <c r="F3361" i="1" s="1"/>
  <c r="J3361" i="1" s="1"/>
  <c r="L3363" i="1"/>
  <c r="P3362" i="1"/>
  <c r="M3362" i="1"/>
  <c r="N3362" i="1" s="1"/>
  <c r="AB3388" i="1"/>
  <c r="Y3383" i="1"/>
  <c r="I3384" i="1"/>
  <c r="H3384" i="1" s="1"/>
  <c r="Z3383" i="1"/>
  <c r="AA3383" i="1" s="1"/>
  <c r="AH3383" i="1" s="1"/>
  <c r="C3384" i="1"/>
  <c r="AJ3384" i="1"/>
  <c r="A3385" i="1"/>
  <c r="X3384" i="1"/>
  <c r="K3384" i="1"/>
  <c r="Q3358" i="1" l="1"/>
  <c r="R3357" i="1"/>
  <c r="T3355" i="1"/>
  <c r="AF3355" i="1" s="1"/>
  <c r="S3356" i="1"/>
  <c r="G3362" i="1"/>
  <c r="F3362" i="1" s="1"/>
  <c r="J3362" i="1" s="1"/>
  <c r="AC3362" i="1"/>
  <c r="AE3362" i="1" s="1"/>
  <c r="L3364" i="1"/>
  <c r="M3363" i="1"/>
  <c r="N3363" i="1" s="1"/>
  <c r="P3363" i="1"/>
  <c r="O3361" i="1"/>
  <c r="Z3384" i="1"/>
  <c r="AA3384" i="1" s="1"/>
  <c r="AH3384" i="1" s="1"/>
  <c r="I3385" i="1"/>
  <c r="H3385" i="1" s="1"/>
  <c r="Y3384" i="1"/>
  <c r="C3385" i="1"/>
  <c r="AJ3385" i="1"/>
  <c r="AB3389" i="1"/>
  <c r="K3385" i="1"/>
  <c r="X3385" i="1"/>
  <c r="A3386" i="1"/>
  <c r="T3356" i="1" l="1"/>
  <c r="AF3356" i="1" s="1"/>
  <c r="S3357" i="1"/>
  <c r="Q3359" i="1"/>
  <c r="R3358" i="1"/>
  <c r="O3362" i="1"/>
  <c r="AC3363" i="1"/>
  <c r="AE3363" i="1" s="1"/>
  <c r="G3363" i="1"/>
  <c r="F3363" i="1" s="1"/>
  <c r="J3363" i="1" s="1"/>
  <c r="L3365" i="1"/>
  <c r="M3364" i="1"/>
  <c r="N3364" i="1" s="1"/>
  <c r="P3364" i="1"/>
  <c r="K3386" i="1"/>
  <c r="X3386" i="1"/>
  <c r="A3387" i="1"/>
  <c r="Y3385" i="1"/>
  <c r="C3386" i="1"/>
  <c r="AJ3386" i="1"/>
  <c r="Z3385" i="1"/>
  <c r="AA3385" i="1" s="1"/>
  <c r="AH3385" i="1" s="1"/>
  <c r="I3386" i="1"/>
  <c r="H3386" i="1" s="1"/>
  <c r="AB3390" i="1"/>
  <c r="Q3360" i="1" l="1"/>
  <c r="R3359" i="1"/>
  <c r="T3357" i="1"/>
  <c r="AF3357" i="1" s="1"/>
  <c r="S3358" i="1"/>
  <c r="AC3364" i="1"/>
  <c r="AE3364" i="1" s="1"/>
  <c r="G3364" i="1"/>
  <c r="F3364" i="1" s="1"/>
  <c r="J3364" i="1" s="1"/>
  <c r="M3365" i="1"/>
  <c r="N3365" i="1" s="1"/>
  <c r="P3365" i="1"/>
  <c r="L3366" i="1"/>
  <c r="O3363" i="1"/>
  <c r="AB3391" i="1"/>
  <c r="X3387" i="1"/>
  <c r="K3387" i="1"/>
  <c r="A3388" i="1"/>
  <c r="Z3386" i="1"/>
  <c r="AA3386" i="1" s="1"/>
  <c r="AH3386" i="1" s="1"/>
  <c r="I3387" i="1"/>
  <c r="H3387" i="1" s="1"/>
  <c r="Y3386" i="1"/>
  <c r="C3387" i="1"/>
  <c r="AJ3387" i="1"/>
  <c r="T3358" i="1" l="1"/>
  <c r="AF3358" i="1" s="1"/>
  <c r="S3359" i="1"/>
  <c r="Q3361" i="1"/>
  <c r="R3360" i="1"/>
  <c r="O3364" i="1"/>
  <c r="P3366" i="1"/>
  <c r="M3366" i="1"/>
  <c r="N3366" i="1" s="1"/>
  <c r="L3367" i="1"/>
  <c r="AC3365" i="1"/>
  <c r="AE3365" i="1" s="1"/>
  <c r="G3365" i="1"/>
  <c r="F3365" i="1" s="1"/>
  <c r="J3365" i="1" s="1"/>
  <c r="K3388" i="1"/>
  <c r="A3389" i="1"/>
  <c r="X3388" i="1"/>
  <c r="AB3392" i="1"/>
  <c r="I3388" i="1"/>
  <c r="H3388" i="1" s="1"/>
  <c r="Z3387" i="1"/>
  <c r="AA3387" i="1" s="1"/>
  <c r="AH3387" i="1" s="1"/>
  <c r="C3388" i="1"/>
  <c r="Y3387" i="1"/>
  <c r="AJ3388" i="1"/>
  <c r="Q3362" i="1" l="1"/>
  <c r="R3361" i="1"/>
  <c r="T3359" i="1"/>
  <c r="AF3359" i="1" s="1"/>
  <c r="S3360" i="1"/>
  <c r="M3367" i="1"/>
  <c r="N3367" i="1" s="1"/>
  <c r="P3367" i="1"/>
  <c r="L3368" i="1"/>
  <c r="AC3366" i="1"/>
  <c r="AE3366" i="1" s="1"/>
  <c r="G3366" i="1"/>
  <c r="F3366" i="1" s="1"/>
  <c r="O3366" i="1" s="1"/>
  <c r="O3365" i="1"/>
  <c r="Y3388" i="1"/>
  <c r="AJ3389" i="1"/>
  <c r="Z3388" i="1"/>
  <c r="AA3388" i="1" s="1"/>
  <c r="AH3388" i="1" s="1"/>
  <c r="C3389" i="1"/>
  <c r="I3389" i="1"/>
  <c r="H3389" i="1" s="1"/>
  <c r="AB3393" i="1"/>
  <c r="X3389" i="1"/>
  <c r="A3390" i="1"/>
  <c r="K3389" i="1"/>
  <c r="S3361" i="1" l="1"/>
  <c r="T3360" i="1"/>
  <c r="AF3360" i="1" s="1"/>
  <c r="Q3363" i="1"/>
  <c r="R3362" i="1"/>
  <c r="M3368" i="1"/>
  <c r="N3368" i="1" s="1"/>
  <c r="P3368" i="1"/>
  <c r="L3369" i="1"/>
  <c r="J3366" i="1"/>
  <c r="AC3367" i="1"/>
  <c r="AE3367" i="1" s="1"/>
  <c r="G3367" i="1"/>
  <c r="F3367" i="1" s="1"/>
  <c r="J3367" i="1" s="1"/>
  <c r="Y3389" i="1"/>
  <c r="C3390" i="1"/>
  <c r="AJ3390" i="1"/>
  <c r="I3390" i="1"/>
  <c r="H3390" i="1" s="1"/>
  <c r="Z3389" i="1"/>
  <c r="AA3389" i="1" s="1"/>
  <c r="AH3389" i="1" s="1"/>
  <c r="AB3394" i="1"/>
  <c r="X3390" i="1"/>
  <c r="K3390" i="1"/>
  <c r="A3391" i="1"/>
  <c r="Q3364" i="1" l="1"/>
  <c r="R3363" i="1"/>
  <c r="T3361" i="1"/>
  <c r="AF3361" i="1" s="1"/>
  <c r="S3362" i="1"/>
  <c r="O3367" i="1"/>
  <c r="M3369" i="1"/>
  <c r="N3369" i="1" s="1"/>
  <c r="P3369" i="1"/>
  <c r="L3370" i="1"/>
  <c r="G3368" i="1"/>
  <c r="F3368" i="1" s="1"/>
  <c r="J3368" i="1" s="1"/>
  <c r="AC3368" i="1"/>
  <c r="AE3368" i="1" s="1"/>
  <c r="C3391" i="1"/>
  <c r="Z3390" i="1"/>
  <c r="AA3390" i="1" s="1"/>
  <c r="AH3390" i="1" s="1"/>
  <c r="I3391" i="1"/>
  <c r="H3391" i="1" s="1"/>
  <c r="Y3390" i="1"/>
  <c r="AJ3391" i="1"/>
  <c r="AB3395" i="1"/>
  <c r="X3391" i="1"/>
  <c r="K3391" i="1"/>
  <c r="A3392" i="1"/>
  <c r="S3363" i="1" l="1"/>
  <c r="T3362" i="1"/>
  <c r="AF3362" i="1" s="1"/>
  <c r="Q3365" i="1"/>
  <c r="R3364" i="1"/>
  <c r="L3371" i="1"/>
  <c r="P3370" i="1"/>
  <c r="M3370" i="1"/>
  <c r="N3370" i="1" s="1"/>
  <c r="O3368" i="1"/>
  <c r="AC3369" i="1"/>
  <c r="AE3369" i="1" s="1"/>
  <c r="G3369" i="1"/>
  <c r="F3369" i="1" s="1"/>
  <c r="J3369" i="1" s="1"/>
  <c r="K3392" i="1"/>
  <c r="A3393" i="1"/>
  <c r="X3392" i="1"/>
  <c r="AB3396" i="1"/>
  <c r="Y3391" i="1"/>
  <c r="I3392" i="1"/>
  <c r="H3392" i="1" s="1"/>
  <c r="Z3391" i="1"/>
  <c r="AA3391" i="1" s="1"/>
  <c r="AH3391" i="1" s="1"/>
  <c r="C3392" i="1"/>
  <c r="AJ3392" i="1"/>
  <c r="Q3366" i="1" l="1"/>
  <c r="R3365" i="1"/>
  <c r="T3363" i="1"/>
  <c r="AF3363" i="1" s="1"/>
  <c r="S3364" i="1"/>
  <c r="O3369" i="1"/>
  <c r="G3370" i="1"/>
  <c r="F3370" i="1" s="1"/>
  <c r="J3370" i="1" s="1"/>
  <c r="AC3370" i="1"/>
  <c r="AE3370" i="1" s="1"/>
  <c r="L3372" i="1"/>
  <c r="P3371" i="1"/>
  <c r="M3371" i="1"/>
  <c r="N3371" i="1" s="1"/>
  <c r="K3393" i="1"/>
  <c r="X3393" i="1"/>
  <c r="A3394" i="1"/>
  <c r="AB3397" i="1"/>
  <c r="Z3392" i="1"/>
  <c r="AA3392" i="1" s="1"/>
  <c r="AH3392" i="1" s="1"/>
  <c r="AJ3393" i="1"/>
  <c r="Y3392" i="1"/>
  <c r="C3393" i="1"/>
  <c r="I3393" i="1"/>
  <c r="H3393" i="1" s="1"/>
  <c r="S3365" i="1" l="1"/>
  <c r="T3364" i="1"/>
  <c r="AF3364" i="1" s="1"/>
  <c r="Q3367" i="1"/>
  <c r="R3366" i="1"/>
  <c r="O3370" i="1"/>
  <c r="AC3371" i="1"/>
  <c r="AE3371" i="1" s="1"/>
  <c r="G3371" i="1"/>
  <c r="F3371" i="1" s="1"/>
  <c r="O3371" i="1" s="1"/>
  <c r="M3372" i="1"/>
  <c r="N3372" i="1" s="1"/>
  <c r="P3372" i="1"/>
  <c r="L3373" i="1"/>
  <c r="Z3393" i="1"/>
  <c r="AA3393" i="1" s="1"/>
  <c r="AH3393" i="1" s="1"/>
  <c r="C3394" i="1"/>
  <c r="AJ3394" i="1"/>
  <c r="Y3393" i="1"/>
  <c r="I3394" i="1"/>
  <c r="H3394" i="1" s="1"/>
  <c r="AB3398" i="1"/>
  <c r="A3395" i="1"/>
  <c r="X3394" i="1"/>
  <c r="K3394" i="1"/>
  <c r="Q3368" i="1" l="1"/>
  <c r="R3367" i="1"/>
  <c r="T3365" i="1"/>
  <c r="AF3365" i="1" s="1"/>
  <c r="S3366" i="1"/>
  <c r="J3371" i="1"/>
  <c r="M3373" i="1"/>
  <c r="N3373" i="1" s="1"/>
  <c r="P3373" i="1"/>
  <c r="L3374" i="1"/>
  <c r="AC3372" i="1"/>
  <c r="AE3372" i="1" s="1"/>
  <c r="G3372" i="1"/>
  <c r="F3372" i="1" s="1"/>
  <c r="J3372" i="1" s="1"/>
  <c r="X3395" i="1"/>
  <c r="K3395" i="1"/>
  <c r="A3396" i="1"/>
  <c r="Y3394" i="1"/>
  <c r="I3395" i="1"/>
  <c r="H3395" i="1" s="1"/>
  <c r="Z3394" i="1"/>
  <c r="AA3394" i="1" s="1"/>
  <c r="AH3394" i="1" s="1"/>
  <c r="AJ3395" i="1"/>
  <c r="C3395" i="1"/>
  <c r="AB3399" i="1"/>
  <c r="T3366" i="1" l="1"/>
  <c r="AF3366" i="1" s="1"/>
  <c r="S3367" i="1"/>
  <c r="Q3369" i="1"/>
  <c r="R3368" i="1"/>
  <c r="O3372" i="1"/>
  <c r="P3374" i="1"/>
  <c r="M3374" i="1"/>
  <c r="N3374" i="1" s="1"/>
  <c r="L3375" i="1"/>
  <c r="AC3373" i="1"/>
  <c r="AE3373" i="1" s="1"/>
  <c r="G3373" i="1"/>
  <c r="F3373" i="1" s="1"/>
  <c r="J3373" i="1" s="1"/>
  <c r="I3396" i="1"/>
  <c r="H3396" i="1" s="1"/>
  <c r="Y3395" i="1"/>
  <c r="C3396" i="1"/>
  <c r="AJ3396" i="1"/>
  <c r="Z3395" i="1"/>
  <c r="AA3395" i="1" s="1"/>
  <c r="AH3395" i="1" s="1"/>
  <c r="AB3400" i="1"/>
  <c r="A3397" i="1"/>
  <c r="K3396" i="1"/>
  <c r="X3396" i="1"/>
  <c r="Q3370" i="1" l="1"/>
  <c r="R3369" i="1"/>
  <c r="T3367" i="1"/>
  <c r="AF3367" i="1" s="1"/>
  <c r="S3368" i="1"/>
  <c r="M3375" i="1"/>
  <c r="N3375" i="1" s="1"/>
  <c r="P3375" i="1"/>
  <c r="L3376" i="1"/>
  <c r="AC3374" i="1"/>
  <c r="AE3374" i="1" s="1"/>
  <c r="G3374" i="1"/>
  <c r="F3374" i="1" s="1"/>
  <c r="J3374" i="1" s="1"/>
  <c r="O3373" i="1"/>
  <c r="X3397" i="1"/>
  <c r="K3397" i="1"/>
  <c r="A3398" i="1"/>
  <c r="AB3401" i="1"/>
  <c r="Z3396" i="1"/>
  <c r="AA3396" i="1" s="1"/>
  <c r="AH3396" i="1" s="1"/>
  <c r="I3397" i="1"/>
  <c r="H3397" i="1" s="1"/>
  <c r="Y3396" i="1"/>
  <c r="AJ3397" i="1"/>
  <c r="C3397" i="1"/>
  <c r="S3369" i="1" l="1"/>
  <c r="T3368" i="1"/>
  <c r="AF3368" i="1" s="1"/>
  <c r="Q3371" i="1"/>
  <c r="R3370" i="1"/>
  <c r="M3376" i="1"/>
  <c r="N3376" i="1" s="1"/>
  <c r="P3376" i="1"/>
  <c r="L3377" i="1"/>
  <c r="G3375" i="1"/>
  <c r="F3375" i="1" s="1"/>
  <c r="O3375" i="1" s="1"/>
  <c r="AC3375" i="1"/>
  <c r="AE3375" i="1" s="1"/>
  <c r="O3374" i="1"/>
  <c r="AB3402" i="1"/>
  <c r="K3398" i="1"/>
  <c r="X3398" i="1"/>
  <c r="A3399" i="1"/>
  <c r="I3398" i="1"/>
  <c r="H3398" i="1" s="1"/>
  <c r="Z3397" i="1"/>
  <c r="AA3397" i="1" s="1"/>
  <c r="AH3397" i="1" s="1"/>
  <c r="C3398" i="1"/>
  <c r="Y3397" i="1"/>
  <c r="AJ3398" i="1"/>
  <c r="Q3372" i="1" l="1"/>
  <c r="R3371" i="1"/>
  <c r="T3369" i="1"/>
  <c r="AF3369" i="1" s="1"/>
  <c r="S3370" i="1"/>
  <c r="L3378" i="1"/>
  <c r="M3377" i="1"/>
  <c r="N3377" i="1" s="1"/>
  <c r="P3377" i="1"/>
  <c r="J3375" i="1"/>
  <c r="AC3376" i="1"/>
  <c r="AE3376" i="1" s="1"/>
  <c r="G3376" i="1"/>
  <c r="F3376" i="1" s="1"/>
  <c r="O3376" i="1" s="1"/>
  <c r="AB3403" i="1"/>
  <c r="X3399" i="1"/>
  <c r="A3400" i="1"/>
  <c r="K3399" i="1"/>
  <c r="Y3398" i="1"/>
  <c r="I3399" i="1"/>
  <c r="H3399" i="1" s="1"/>
  <c r="Z3398" i="1"/>
  <c r="AA3398" i="1" s="1"/>
  <c r="AH3398" i="1" s="1"/>
  <c r="AJ3399" i="1"/>
  <c r="C3399" i="1"/>
  <c r="S3371" i="1" l="1"/>
  <c r="T3370" i="1"/>
  <c r="AF3370" i="1" s="1"/>
  <c r="Q3373" i="1"/>
  <c r="R3372" i="1"/>
  <c r="J3376" i="1"/>
  <c r="AC3377" i="1"/>
  <c r="AE3377" i="1" s="1"/>
  <c r="G3377" i="1"/>
  <c r="F3377" i="1" s="1"/>
  <c r="O3377" i="1" s="1"/>
  <c r="P3378" i="1" s="1"/>
  <c r="M3378" i="1"/>
  <c r="N3378" i="1" s="1"/>
  <c r="L3379" i="1"/>
  <c r="X3400" i="1"/>
  <c r="K3400" i="1"/>
  <c r="A3401" i="1"/>
  <c r="AB3404" i="1"/>
  <c r="AJ3400" i="1"/>
  <c r="Z3399" i="1"/>
  <c r="AA3399" i="1" s="1"/>
  <c r="AH3399" i="1" s="1"/>
  <c r="I3400" i="1"/>
  <c r="H3400" i="1" s="1"/>
  <c r="Y3399" i="1"/>
  <c r="C3400" i="1"/>
  <c r="Q3374" i="1" l="1"/>
  <c r="R3373" i="1"/>
  <c r="T3371" i="1"/>
  <c r="AF3371" i="1" s="1"/>
  <c r="S3372" i="1"/>
  <c r="J3377" i="1"/>
  <c r="L3380" i="1"/>
  <c r="M3379" i="1"/>
  <c r="N3379" i="1" s="1"/>
  <c r="AC3378" i="1"/>
  <c r="AE3378" i="1" s="1"/>
  <c r="G3378" i="1"/>
  <c r="F3378" i="1" s="1"/>
  <c r="J3378" i="1" s="1"/>
  <c r="I3401" i="1"/>
  <c r="H3401" i="1" s="1"/>
  <c r="Y3400" i="1"/>
  <c r="AJ3401" i="1"/>
  <c r="C3401" i="1"/>
  <c r="Z3400" i="1"/>
  <c r="AA3400" i="1" s="1"/>
  <c r="AH3400" i="1" s="1"/>
  <c r="AB3405" i="1"/>
  <c r="X3401" i="1"/>
  <c r="K3401" i="1"/>
  <c r="A3402" i="1"/>
  <c r="P3379" i="1"/>
  <c r="P3380" i="1" l="1"/>
  <c r="S3373" i="1"/>
  <c r="T3372" i="1"/>
  <c r="AF3372" i="1" s="1"/>
  <c r="Q3375" i="1"/>
  <c r="R3374" i="1"/>
  <c r="O3378" i="1"/>
  <c r="AC3379" i="1"/>
  <c r="AE3379" i="1" s="1"/>
  <c r="G3379" i="1"/>
  <c r="F3379" i="1" s="1"/>
  <c r="O3379" i="1" s="1"/>
  <c r="M3380" i="1"/>
  <c r="N3380" i="1" s="1"/>
  <c r="L3381" i="1"/>
  <c r="P3381" i="1" s="1"/>
  <c r="AB3406" i="1"/>
  <c r="X3402" i="1"/>
  <c r="K3402" i="1"/>
  <c r="A3403" i="1"/>
  <c r="I3402" i="1"/>
  <c r="H3402" i="1" s="1"/>
  <c r="Z3401" i="1"/>
  <c r="AA3401" i="1" s="1"/>
  <c r="AH3401" i="1" s="1"/>
  <c r="C3402" i="1"/>
  <c r="AJ3402" i="1"/>
  <c r="Y3401" i="1"/>
  <c r="Q3376" i="1" l="1"/>
  <c r="R3375" i="1"/>
  <c r="T3373" i="1"/>
  <c r="AF3373" i="1" s="1"/>
  <c r="S3374" i="1"/>
  <c r="J3379" i="1"/>
  <c r="AC3380" i="1"/>
  <c r="AE3380" i="1" s="1"/>
  <c r="G3380" i="1"/>
  <c r="F3380" i="1" s="1"/>
  <c r="O3380" i="1" s="1"/>
  <c r="L3382" i="1"/>
  <c r="M3381" i="1"/>
  <c r="N3381" i="1" s="1"/>
  <c r="X3403" i="1"/>
  <c r="K3403" i="1"/>
  <c r="A3404" i="1"/>
  <c r="I3403" i="1"/>
  <c r="H3403" i="1" s="1"/>
  <c r="Y3402" i="1"/>
  <c r="AJ3403" i="1"/>
  <c r="Z3402" i="1"/>
  <c r="AA3402" i="1" s="1"/>
  <c r="AH3402" i="1" s="1"/>
  <c r="C3403" i="1"/>
  <c r="AB3407" i="1"/>
  <c r="T3374" i="1" l="1"/>
  <c r="AF3374" i="1" s="1"/>
  <c r="S3375" i="1"/>
  <c r="Q3377" i="1"/>
  <c r="R3376" i="1"/>
  <c r="J3380" i="1"/>
  <c r="AC3381" i="1"/>
  <c r="AE3381" i="1" s="1"/>
  <c r="G3381" i="1"/>
  <c r="F3381" i="1" s="1"/>
  <c r="J3381" i="1" s="1"/>
  <c r="P3382" i="1"/>
  <c r="M3382" i="1"/>
  <c r="N3382" i="1" s="1"/>
  <c r="L3383" i="1"/>
  <c r="AJ3404" i="1"/>
  <c r="Z3403" i="1"/>
  <c r="AA3403" i="1" s="1"/>
  <c r="AH3403" i="1" s="1"/>
  <c r="I3404" i="1"/>
  <c r="H3404" i="1" s="1"/>
  <c r="Y3403" i="1"/>
  <c r="C3404" i="1"/>
  <c r="K3404" i="1"/>
  <c r="A3405" i="1"/>
  <c r="X3404" i="1"/>
  <c r="AB3408" i="1"/>
  <c r="Q3378" i="1" l="1"/>
  <c r="R3377" i="1"/>
  <c r="S3376" i="1"/>
  <c r="T3375" i="1"/>
  <c r="AF3375" i="1" s="1"/>
  <c r="P3383" i="1"/>
  <c r="L3384" i="1"/>
  <c r="M3383" i="1"/>
  <c r="N3383" i="1" s="1"/>
  <c r="AC3382" i="1"/>
  <c r="AE3382" i="1" s="1"/>
  <c r="G3382" i="1"/>
  <c r="F3382" i="1" s="1"/>
  <c r="J3382" i="1" s="1"/>
  <c r="O3381" i="1"/>
  <c r="X3405" i="1"/>
  <c r="K3405" i="1"/>
  <c r="A3406" i="1"/>
  <c r="AB3409" i="1"/>
  <c r="AJ3405" i="1"/>
  <c r="Y3404" i="1"/>
  <c r="C3405" i="1"/>
  <c r="I3405" i="1"/>
  <c r="H3405" i="1" s="1"/>
  <c r="Z3404" i="1"/>
  <c r="AA3404" i="1" s="1"/>
  <c r="AH3404" i="1" s="1"/>
  <c r="T3376" i="1" l="1"/>
  <c r="AF3376" i="1" s="1"/>
  <c r="S3377" i="1"/>
  <c r="Q3379" i="1"/>
  <c r="R3378" i="1"/>
  <c r="AC3383" i="1"/>
  <c r="AE3383" i="1" s="1"/>
  <c r="G3383" i="1"/>
  <c r="F3383" i="1" s="1"/>
  <c r="J3383" i="1" s="1"/>
  <c r="O3382" i="1"/>
  <c r="L3385" i="1"/>
  <c r="M3384" i="1"/>
  <c r="N3384" i="1" s="1"/>
  <c r="P3384" i="1"/>
  <c r="Z3405" i="1"/>
  <c r="AA3405" i="1" s="1"/>
  <c r="AH3405" i="1" s="1"/>
  <c r="C3406" i="1"/>
  <c r="Y3405" i="1"/>
  <c r="AJ3406" i="1"/>
  <c r="I3406" i="1"/>
  <c r="H3406" i="1" s="1"/>
  <c r="AB3410" i="1"/>
  <c r="X3406" i="1"/>
  <c r="A3407" i="1"/>
  <c r="K3406" i="1"/>
  <c r="Q3380" i="1" l="1"/>
  <c r="R3379" i="1"/>
  <c r="T3377" i="1"/>
  <c r="S3378" i="1"/>
  <c r="O3383" i="1"/>
  <c r="AC3384" i="1"/>
  <c r="AE3384" i="1" s="1"/>
  <c r="G3384" i="1"/>
  <c r="F3384" i="1" s="1"/>
  <c r="J3384" i="1" s="1"/>
  <c r="L3386" i="1"/>
  <c r="M3385" i="1"/>
  <c r="N3385" i="1" s="1"/>
  <c r="P3385" i="1"/>
  <c r="A3408" i="1"/>
  <c r="X3407" i="1"/>
  <c r="K3407" i="1"/>
  <c r="Y3406" i="1"/>
  <c r="I3407" i="1"/>
  <c r="H3407" i="1" s="1"/>
  <c r="Z3406" i="1"/>
  <c r="AA3406" i="1" s="1"/>
  <c r="AH3406" i="1" s="1"/>
  <c r="AJ3407" i="1"/>
  <c r="C3407" i="1"/>
  <c r="AB3411" i="1"/>
  <c r="AF3377" i="1" l="1"/>
  <c r="AA3377" i="1"/>
  <c r="T3378" i="1"/>
  <c r="AF3378" i="1" s="1"/>
  <c r="S3379" i="1"/>
  <c r="Q3381" i="1"/>
  <c r="R3380" i="1"/>
  <c r="AC3385" i="1"/>
  <c r="AE3385" i="1" s="1"/>
  <c r="G3385" i="1"/>
  <c r="F3385" i="1" s="1"/>
  <c r="O3385" i="1" s="1"/>
  <c r="P3386" i="1"/>
  <c r="L3387" i="1"/>
  <c r="M3386" i="1"/>
  <c r="N3386" i="1" s="1"/>
  <c r="O3384" i="1"/>
  <c r="AB3412" i="1"/>
  <c r="Z3407" i="1"/>
  <c r="AA3407" i="1" s="1"/>
  <c r="AH3407" i="1" s="1"/>
  <c r="C3408" i="1"/>
  <c r="AJ3408" i="1"/>
  <c r="Y3407" i="1"/>
  <c r="I3408" i="1"/>
  <c r="H3408" i="1" s="1"/>
  <c r="X3408" i="1"/>
  <c r="K3408" i="1"/>
  <c r="A3409" i="1"/>
  <c r="AH3377" i="1" l="1"/>
  <c r="Q3382" i="1"/>
  <c r="R3381" i="1"/>
  <c r="T3379" i="1"/>
  <c r="AF3379" i="1" s="1"/>
  <c r="S3380" i="1"/>
  <c r="J3385" i="1"/>
  <c r="AC3386" i="1"/>
  <c r="AE3386" i="1" s="1"/>
  <c r="G3386" i="1"/>
  <c r="F3386" i="1" s="1"/>
  <c r="O3386" i="1" s="1"/>
  <c r="M3387" i="1"/>
  <c r="N3387" i="1" s="1"/>
  <c r="P3387" i="1"/>
  <c r="L3388" i="1"/>
  <c r="AB3413" i="1"/>
  <c r="Y3408" i="1"/>
  <c r="C3409" i="1"/>
  <c r="I3409" i="1"/>
  <c r="H3409" i="1" s="1"/>
  <c r="Z3408" i="1"/>
  <c r="AA3408" i="1" s="1"/>
  <c r="AH3408" i="1" s="1"/>
  <c r="AJ3409" i="1"/>
  <c r="A3410" i="1"/>
  <c r="K3409" i="1"/>
  <c r="X3409" i="1"/>
  <c r="T3380" i="1" l="1"/>
  <c r="AF3380" i="1" s="1"/>
  <c r="S3381" i="1"/>
  <c r="Q3383" i="1"/>
  <c r="R3382" i="1"/>
  <c r="L3389" i="1"/>
  <c r="P3388" i="1"/>
  <c r="M3388" i="1"/>
  <c r="N3388" i="1" s="1"/>
  <c r="AC3387" i="1"/>
  <c r="AE3387" i="1" s="1"/>
  <c r="G3387" i="1"/>
  <c r="F3387" i="1" s="1"/>
  <c r="J3387" i="1" s="1"/>
  <c r="J3386" i="1"/>
  <c r="Z3409" i="1"/>
  <c r="AA3409" i="1" s="1"/>
  <c r="AH3409" i="1" s="1"/>
  <c r="C3410" i="1"/>
  <c r="Y3409" i="1"/>
  <c r="AJ3410" i="1"/>
  <c r="I3410" i="1"/>
  <c r="H3410" i="1" s="1"/>
  <c r="AB3414" i="1"/>
  <c r="X3410" i="1"/>
  <c r="K3410" i="1"/>
  <c r="A3411" i="1"/>
  <c r="Q3384" i="1" l="1"/>
  <c r="R3383" i="1"/>
  <c r="T3381" i="1"/>
  <c r="AF3381" i="1" s="1"/>
  <c r="S3382" i="1"/>
  <c r="AC3388" i="1"/>
  <c r="AE3388" i="1" s="1"/>
  <c r="G3388" i="1"/>
  <c r="F3388" i="1" s="1"/>
  <c r="O3388" i="1" s="1"/>
  <c r="O3387" i="1"/>
  <c r="L3390" i="1"/>
  <c r="M3389" i="1"/>
  <c r="N3389" i="1" s="1"/>
  <c r="P3389" i="1"/>
  <c r="AB3415" i="1"/>
  <c r="Y3410" i="1"/>
  <c r="C3411" i="1"/>
  <c r="Z3410" i="1"/>
  <c r="AA3410" i="1" s="1"/>
  <c r="AH3410" i="1" s="1"/>
  <c r="AJ3411" i="1"/>
  <c r="I3411" i="1"/>
  <c r="H3411" i="1" s="1"/>
  <c r="K3411" i="1"/>
  <c r="X3411" i="1"/>
  <c r="A3412" i="1"/>
  <c r="T3382" i="1" l="1"/>
  <c r="AF3382" i="1" s="1"/>
  <c r="S3383" i="1"/>
  <c r="Q3385" i="1"/>
  <c r="R3384" i="1"/>
  <c r="J3388" i="1"/>
  <c r="AC3389" i="1"/>
  <c r="AE3389" i="1" s="1"/>
  <c r="G3389" i="1"/>
  <c r="F3389" i="1" s="1"/>
  <c r="O3389" i="1" s="1"/>
  <c r="L3391" i="1"/>
  <c r="M3390" i="1"/>
  <c r="N3390" i="1" s="1"/>
  <c r="P3390" i="1"/>
  <c r="X3412" i="1"/>
  <c r="K3412" i="1"/>
  <c r="A3413" i="1"/>
  <c r="AB3416" i="1"/>
  <c r="Z3411" i="1"/>
  <c r="C3412" i="1"/>
  <c r="Y3411" i="1"/>
  <c r="AJ3412" i="1"/>
  <c r="I3412" i="1"/>
  <c r="H3412" i="1" s="1"/>
  <c r="Q3386" i="1" l="1"/>
  <c r="R3385" i="1"/>
  <c r="T3383" i="1"/>
  <c r="AF3383" i="1" s="1"/>
  <c r="S3384" i="1"/>
  <c r="J3389" i="1"/>
  <c r="AC3390" i="1"/>
  <c r="AE3390" i="1" s="1"/>
  <c r="G3390" i="1"/>
  <c r="F3390" i="1" s="1"/>
  <c r="J3390" i="1" s="1"/>
  <c r="M3391" i="1"/>
  <c r="N3391" i="1" s="1"/>
  <c r="P3391" i="1"/>
  <c r="L3392" i="1"/>
  <c r="I3413" i="1"/>
  <c r="H3413" i="1" s="1"/>
  <c r="Z3412" i="1"/>
  <c r="AA3412" i="1" s="1"/>
  <c r="AH3412" i="1" s="1"/>
  <c r="C3413" i="1"/>
  <c r="Y3412" i="1"/>
  <c r="AJ3413" i="1"/>
  <c r="AB3417" i="1"/>
  <c r="K3413" i="1"/>
  <c r="A3414" i="1"/>
  <c r="X3413" i="1"/>
  <c r="T3384" i="1" l="1"/>
  <c r="AF3384" i="1" s="1"/>
  <c r="S3385" i="1"/>
  <c r="Q3387" i="1"/>
  <c r="R3386" i="1"/>
  <c r="M3392" i="1"/>
  <c r="N3392" i="1" s="1"/>
  <c r="P3392" i="1"/>
  <c r="L3393" i="1"/>
  <c r="AC3391" i="1"/>
  <c r="AE3391" i="1" s="1"/>
  <c r="G3391" i="1"/>
  <c r="F3391" i="1" s="1"/>
  <c r="J3391" i="1" s="1"/>
  <c r="O3390" i="1"/>
  <c r="X3414" i="1"/>
  <c r="K3414" i="1"/>
  <c r="A3415" i="1"/>
  <c r="AB3418" i="1"/>
  <c r="AJ3414" i="1"/>
  <c r="Y3413" i="1"/>
  <c r="I3414" i="1"/>
  <c r="H3414" i="1" s="1"/>
  <c r="Z3413" i="1"/>
  <c r="AA3413" i="1" s="1"/>
  <c r="AH3413" i="1" s="1"/>
  <c r="C3414" i="1"/>
  <c r="Q3388" i="1" l="1"/>
  <c r="R3387" i="1"/>
  <c r="T3385" i="1"/>
  <c r="AF3385" i="1" s="1"/>
  <c r="S3386" i="1"/>
  <c r="M3393" i="1"/>
  <c r="N3393" i="1" s="1"/>
  <c r="P3393" i="1"/>
  <c r="L3394" i="1"/>
  <c r="O3391" i="1"/>
  <c r="AC3392" i="1"/>
  <c r="AE3392" i="1" s="1"/>
  <c r="G3392" i="1"/>
  <c r="F3392" i="1" s="1"/>
  <c r="O3392" i="1" s="1"/>
  <c r="AB3419" i="1"/>
  <c r="Z3414" i="1"/>
  <c r="AA3414" i="1" s="1"/>
  <c r="AH3414" i="1" s="1"/>
  <c r="C3415" i="1"/>
  <c r="AJ3415" i="1"/>
  <c r="I3415" i="1"/>
  <c r="H3415" i="1" s="1"/>
  <c r="Y3414" i="1"/>
  <c r="X3415" i="1"/>
  <c r="K3415" i="1"/>
  <c r="A3416" i="1"/>
  <c r="T3386" i="1" l="1"/>
  <c r="AF3386" i="1" s="1"/>
  <c r="S3387" i="1"/>
  <c r="Q3389" i="1"/>
  <c r="R3388" i="1"/>
  <c r="M3394" i="1"/>
  <c r="N3394" i="1" s="1"/>
  <c r="P3394" i="1"/>
  <c r="L3395" i="1"/>
  <c r="J3392" i="1"/>
  <c r="AC3393" i="1"/>
  <c r="AE3393" i="1" s="1"/>
  <c r="G3393" i="1"/>
  <c r="F3393" i="1" s="1"/>
  <c r="J3393" i="1" s="1"/>
  <c r="Y3415" i="1"/>
  <c r="C3416" i="1"/>
  <c r="AJ3416" i="1"/>
  <c r="I3416" i="1"/>
  <c r="H3416" i="1" s="1"/>
  <c r="Z3415" i="1"/>
  <c r="AA3415" i="1" s="1"/>
  <c r="AH3415" i="1" s="1"/>
  <c r="AB3420" i="1"/>
  <c r="A3417" i="1"/>
  <c r="K3416" i="1"/>
  <c r="X3416" i="1"/>
  <c r="Q3390" i="1" l="1"/>
  <c r="R3389" i="1"/>
  <c r="S3388" i="1"/>
  <c r="T3387" i="1"/>
  <c r="AF3387" i="1" s="1"/>
  <c r="M3395" i="1"/>
  <c r="N3395" i="1" s="1"/>
  <c r="P3395" i="1"/>
  <c r="L3396" i="1"/>
  <c r="O3393" i="1"/>
  <c r="G3394" i="1"/>
  <c r="F3394" i="1" s="1"/>
  <c r="J3394" i="1" s="1"/>
  <c r="AC3394" i="1"/>
  <c r="AE3394" i="1" s="1"/>
  <c r="AB3421" i="1"/>
  <c r="K3417" i="1"/>
  <c r="X3417" i="1"/>
  <c r="A3418" i="1"/>
  <c r="AJ3417" i="1"/>
  <c r="Z3416" i="1"/>
  <c r="AA3416" i="1" s="1"/>
  <c r="AH3416" i="1" s="1"/>
  <c r="I3417" i="1"/>
  <c r="H3417" i="1" s="1"/>
  <c r="C3417" i="1"/>
  <c r="Y3416" i="1"/>
  <c r="T3388" i="1" l="1"/>
  <c r="AF3388" i="1" s="1"/>
  <c r="S3389" i="1"/>
  <c r="Q3391" i="1"/>
  <c r="R3390" i="1"/>
  <c r="M3396" i="1"/>
  <c r="N3396" i="1" s="1"/>
  <c r="P3396" i="1"/>
  <c r="L3397" i="1"/>
  <c r="O3394" i="1"/>
  <c r="AC3395" i="1"/>
  <c r="AE3395" i="1" s="1"/>
  <c r="G3395" i="1"/>
  <c r="F3395" i="1" s="1"/>
  <c r="J3395" i="1" s="1"/>
  <c r="AB3422" i="1"/>
  <c r="I3418" i="1"/>
  <c r="H3418" i="1" s="1"/>
  <c r="Y3417" i="1"/>
  <c r="C3418" i="1"/>
  <c r="AJ3418" i="1"/>
  <c r="Z3417" i="1"/>
  <c r="AA3417" i="1" s="1"/>
  <c r="AH3417" i="1" s="1"/>
  <c r="K3418" i="1"/>
  <c r="X3418" i="1"/>
  <c r="A3419" i="1"/>
  <c r="Q3392" i="1" l="1"/>
  <c r="R3391" i="1"/>
  <c r="T3389" i="1"/>
  <c r="AF3389" i="1" s="1"/>
  <c r="S3390" i="1"/>
  <c r="O3395" i="1"/>
  <c r="P3397" i="1"/>
  <c r="L3398" i="1"/>
  <c r="M3397" i="1"/>
  <c r="N3397" i="1" s="1"/>
  <c r="G3396" i="1"/>
  <c r="F3396" i="1" s="1"/>
  <c r="J3396" i="1" s="1"/>
  <c r="AC3396" i="1"/>
  <c r="AE3396" i="1" s="1"/>
  <c r="X3419" i="1"/>
  <c r="K3419" i="1"/>
  <c r="A3420" i="1"/>
  <c r="AJ3419" i="1"/>
  <c r="Z3418" i="1"/>
  <c r="AA3418" i="1" s="1"/>
  <c r="AH3418" i="1" s="1"/>
  <c r="I3419" i="1"/>
  <c r="H3419" i="1" s="1"/>
  <c r="Y3418" i="1"/>
  <c r="C3419" i="1"/>
  <c r="AB3423" i="1"/>
  <c r="T3390" i="1" l="1"/>
  <c r="AF3390" i="1" s="1"/>
  <c r="S3391" i="1"/>
  <c r="Q3393" i="1"/>
  <c r="R3392" i="1"/>
  <c r="AC3397" i="1"/>
  <c r="AE3397" i="1" s="1"/>
  <c r="G3397" i="1"/>
  <c r="F3397" i="1" s="1"/>
  <c r="J3397" i="1" s="1"/>
  <c r="M3398" i="1"/>
  <c r="N3398" i="1" s="1"/>
  <c r="P3398" i="1"/>
  <c r="L3399" i="1"/>
  <c r="O3396" i="1"/>
  <c r="I3420" i="1"/>
  <c r="H3420" i="1" s="1"/>
  <c r="Y3419" i="1"/>
  <c r="C3420" i="1"/>
  <c r="Z3419" i="1"/>
  <c r="AA3419" i="1" s="1"/>
  <c r="AH3419" i="1" s="1"/>
  <c r="AJ3420" i="1"/>
  <c r="AB3424" i="1"/>
  <c r="A3421" i="1"/>
  <c r="X3420" i="1"/>
  <c r="K3420" i="1"/>
  <c r="Q3394" i="1" l="1"/>
  <c r="R3393" i="1"/>
  <c r="O3397" i="1"/>
  <c r="S3392" i="1"/>
  <c r="T3391" i="1"/>
  <c r="AF3391" i="1" s="1"/>
  <c r="P3399" i="1"/>
  <c r="L3400" i="1"/>
  <c r="M3399" i="1"/>
  <c r="N3399" i="1" s="1"/>
  <c r="AC3398" i="1"/>
  <c r="AE3398" i="1" s="1"/>
  <c r="G3398" i="1"/>
  <c r="F3398" i="1" s="1"/>
  <c r="J3398" i="1" s="1"/>
  <c r="I3421" i="1"/>
  <c r="H3421" i="1" s="1"/>
  <c r="Z3420" i="1"/>
  <c r="AA3420" i="1" s="1"/>
  <c r="AH3420" i="1" s="1"/>
  <c r="C3421" i="1"/>
  <c r="Y3420" i="1"/>
  <c r="AJ3421" i="1"/>
  <c r="AB3425" i="1"/>
  <c r="K3421" i="1"/>
  <c r="X3421" i="1"/>
  <c r="A3422" i="1"/>
  <c r="S3393" i="1" l="1"/>
  <c r="T3392" i="1"/>
  <c r="AF3392" i="1" s="1"/>
  <c r="Q3395" i="1"/>
  <c r="R3394" i="1"/>
  <c r="AC3399" i="1"/>
  <c r="AE3399" i="1" s="1"/>
  <c r="G3399" i="1"/>
  <c r="F3399" i="1" s="1"/>
  <c r="J3399" i="1" s="1"/>
  <c r="M3400" i="1"/>
  <c r="N3400" i="1" s="1"/>
  <c r="P3400" i="1"/>
  <c r="L3401" i="1"/>
  <c r="O3398" i="1"/>
  <c r="AB3426" i="1"/>
  <c r="X3422" i="1"/>
  <c r="K3422" i="1"/>
  <c r="A3423" i="1"/>
  <c r="Y3421" i="1"/>
  <c r="C3422" i="1"/>
  <c r="AJ3422" i="1"/>
  <c r="Z3421" i="1"/>
  <c r="AA3421" i="1" s="1"/>
  <c r="AH3421" i="1" s="1"/>
  <c r="I3422" i="1"/>
  <c r="H3422" i="1" s="1"/>
  <c r="Q3396" i="1" l="1"/>
  <c r="R3395" i="1"/>
  <c r="T3393" i="1"/>
  <c r="AF3393" i="1" s="1"/>
  <c r="S3394" i="1"/>
  <c r="O3399" i="1"/>
  <c r="M3401" i="1"/>
  <c r="N3401" i="1" s="1"/>
  <c r="L3402" i="1"/>
  <c r="P3401" i="1"/>
  <c r="AC3400" i="1"/>
  <c r="AE3400" i="1" s="1"/>
  <c r="G3400" i="1"/>
  <c r="F3400" i="1" s="1"/>
  <c r="J3400" i="1" s="1"/>
  <c r="C3423" i="1"/>
  <c r="Z3422" i="1"/>
  <c r="AA3422" i="1" s="1"/>
  <c r="AH3422" i="1" s="1"/>
  <c r="AJ3423" i="1"/>
  <c r="I3423" i="1"/>
  <c r="H3423" i="1" s="1"/>
  <c r="Y3422" i="1"/>
  <c r="AB3427" i="1"/>
  <c r="X3423" i="1"/>
  <c r="K3423" i="1"/>
  <c r="A3424" i="1"/>
  <c r="T3394" i="1" l="1"/>
  <c r="AF3394" i="1" s="1"/>
  <c r="S3395" i="1"/>
  <c r="Q3397" i="1"/>
  <c r="R3396" i="1"/>
  <c r="O3400" i="1"/>
  <c r="M3402" i="1"/>
  <c r="N3402" i="1" s="1"/>
  <c r="P3402" i="1"/>
  <c r="L3403" i="1"/>
  <c r="AC3401" i="1"/>
  <c r="AE3401" i="1" s="1"/>
  <c r="G3401" i="1"/>
  <c r="F3401" i="1" s="1"/>
  <c r="J3401" i="1" s="1"/>
  <c r="I3424" i="1"/>
  <c r="H3424" i="1" s="1"/>
  <c r="Y3423" i="1"/>
  <c r="AJ3424" i="1"/>
  <c r="C3424" i="1"/>
  <c r="Z3423" i="1"/>
  <c r="AA3423" i="1" s="1"/>
  <c r="AH3423" i="1" s="1"/>
  <c r="K3424" i="1"/>
  <c r="X3424" i="1"/>
  <c r="A3425" i="1"/>
  <c r="AB3428" i="1"/>
  <c r="Q3398" i="1" l="1"/>
  <c r="R3397" i="1"/>
  <c r="T3395" i="1"/>
  <c r="S3396" i="1"/>
  <c r="O3401" i="1"/>
  <c r="M3403" i="1"/>
  <c r="L3404" i="1"/>
  <c r="P3403" i="1"/>
  <c r="AC3402" i="1"/>
  <c r="G3402" i="1"/>
  <c r="Z3424" i="1"/>
  <c r="C3425" i="1"/>
  <c r="AJ3425" i="1"/>
  <c r="Y3424" i="1"/>
  <c r="I3425" i="1"/>
  <c r="H3425" i="1" s="1"/>
  <c r="AB3429" i="1"/>
  <c r="X3425" i="1"/>
  <c r="A3426" i="1"/>
  <c r="K3425" i="1"/>
  <c r="T3396" i="1" l="1"/>
  <c r="S3397" i="1"/>
  <c r="AF3395" i="1"/>
  <c r="Q3399" i="1"/>
  <c r="R3398" i="1"/>
  <c r="F3402" i="1"/>
  <c r="AE3402" i="1"/>
  <c r="M3404" i="1"/>
  <c r="P3404" i="1"/>
  <c r="L3405" i="1"/>
  <c r="N3403" i="1"/>
  <c r="AB3430" i="1"/>
  <c r="K3426" i="1"/>
  <c r="X3426" i="1"/>
  <c r="A3427" i="1"/>
  <c r="Y3425" i="1"/>
  <c r="AJ3426" i="1"/>
  <c r="I3426" i="1"/>
  <c r="H3426" i="1" s="1"/>
  <c r="Z3425" i="1"/>
  <c r="AA3425" i="1" s="1"/>
  <c r="C3426" i="1"/>
  <c r="AA3424" i="1"/>
  <c r="AH3425" i="1" l="1"/>
  <c r="J3402" i="1"/>
  <c r="Q3400" i="1"/>
  <c r="R3399" i="1"/>
  <c r="T3397" i="1"/>
  <c r="S3398" i="1"/>
  <c r="AF3396" i="1"/>
  <c r="AC3403" i="1"/>
  <c r="G3403" i="1"/>
  <c r="M3405" i="1"/>
  <c r="P3405" i="1"/>
  <c r="L3406" i="1"/>
  <c r="N3404" i="1"/>
  <c r="O3402" i="1"/>
  <c r="K3427" i="1"/>
  <c r="A3428" i="1"/>
  <c r="X3427" i="1"/>
  <c r="Y3426" i="1"/>
  <c r="AJ3427" i="1"/>
  <c r="I3427" i="1"/>
  <c r="H3427" i="1" s="1"/>
  <c r="Z3426" i="1"/>
  <c r="AA3426" i="1" s="1"/>
  <c r="C3427" i="1"/>
  <c r="AH3424" i="1"/>
  <c r="AB3431" i="1"/>
  <c r="AH3426" i="1" l="1"/>
  <c r="T3398" i="1"/>
  <c r="S3399" i="1"/>
  <c r="AF3397" i="1"/>
  <c r="Q3401" i="1"/>
  <c r="R3400" i="1"/>
  <c r="N3405" i="1"/>
  <c r="AC3404" i="1"/>
  <c r="G3404" i="1"/>
  <c r="F3403" i="1"/>
  <c r="M3406" i="1"/>
  <c r="P3406" i="1"/>
  <c r="L3407" i="1"/>
  <c r="AE3403" i="1"/>
  <c r="I3428" i="1"/>
  <c r="H3428" i="1" s="1"/>
  <c r="Z3427" i="1"/>
  <c r="AA3427" i="1" s="1"/>
  <c r="C3428" i="1"/>
  <c r="Y3427" i="1"/>
  <c r="AJ3428" i="1"/>
  <c r="X3428" i="1"/>
  <c r="A3429" i="1"/>
  <c r="K3428" i="1"/>
  <c r="AB3432" i="1"/>
  <c r="AH3427" i="1" l="1"/>
  <c r="Q3402" i="1"/>
  <c r="R3401" i="1"/>
  <c r="S3400" i="1"/>
  <c r="T3399" i="1"/>
  <c r="AF3398" i="1"/>
  <c r="N3406" i="1"/>
  <c r="AE3404" i="1"/>
  <c r="J3403" i="1"/>
  <c r="O3403" i="1"/>
  <c r="AC3405" i="1"/>
  <c r="G3405" i="1"/>
  <c r="M3407" i="1"/>
  <c r="P3407" i="1"/>
  <c r="L3408" i="1"/>
  <c r="F3404" i="1"/>
  <c r="AB3433" i="1"/>
  <c r="Z3428" i="1"/>
  <c r="AA3428" i="1" s="1"/>
  <c r="I3429" i="1"/>
  <c r="H3429" i="1" s="1"/>
  <c r="Y3428" i="1"/>
  <c r="C3429" i="1"/>
  <c r="AJ3429" i="1"/>
  <c r="A3430" i="1"/>
  <c r="X3429" i="1"/>
  <c r="K3429" i="1"/>
  <c r="AH3428" i="1" l="1"/>
  <c r="AF3399" i="1"/>
  <c r="T3400" i="1"/>
  <c r="S3401" i="1"/>
  <c r="Q3403" i="1"/>
  <c r="R3402" i="1"/>
  <c r="O3404" i="1"/>
  <c r="J3404" i="1"/>
  <c r="N3407" i="1"/>
  <c r="AE3405" i="1"/>
  <c r="M3408" i="1"/>
  <c r="P3408" i="1"/>
  <c r="L3409" i="1"/>
  <c r="F3405" i="1"/>
  <c r="AC3406" i="1"/>
  <c r="G3406" i="1"/>
  <c r="Z3429" i="1"/>
  <c r="AA3429" i="1" s="1"/>
  <c r="I3430" i="1"/>
  <c r="H3430" i="1" s="1"/>
  <c r="Y3429" i="1"/>
  <c r="C3430" i="1"/>
  <c r="AJ3430" i="1"/>
  <c r="AB3434" i="1"/>
  <c r="X3430" i="1"/>
  <c r="K3430" i="1"/>
  <c r="A3431" i="1"/>
  <c r="AH3429" i="1" l="1"/>
  <c r="Q3404" i="1"/>
  <c r="S3402" i="1"/>
  <c r="T3401" i="1"/>
  <c r="AF3400" i="1"/>
  <c r="R3403" i="1"/>
  <c r="F3406" i="1"/>
  <c r="G3407" i="1"/>
  <c r="AC3407" i="1"/>
  <c r="AE3406" i="1"/>
  <c r="N3408" i="1"/>
  <c r="O3405" i="1"/>
  <c r="J3405" i="1"/>
  <c r="L3410" i="1"/>
  <c r="M3409" i="1"/>
  <c r="P3409" i="1"/>
  <c r="X3431" i="1"/>
  <c r="K3431" i="1"/>
  <c r="A3432" i="1"/>
  <c r="I3431" i="1"/>
  <c r="H3431" i="1" s="1"/>
  <c r="Z3430" i="1"/>
  <c r="AA3430" i="1" s="1"/>
  <c r="AH3430" i="1" s="1"/>
  <c r="C3431" i="1"/>
  <c r="Y3430" i="1"/>
  <c r="AJ3431" i="1"/>
  <c r="AB3435" i="1"/>
  <c r="R3404" i="1" l="1"/>
  <c r="O3406" i="1"/>
  <c r="AF3401" i="1"/>
  <c r="S3403" i="1"/>
  <c r="T3402" i="1"/>
  <c r="Q3405" i="1"/>
  <c r="J3406" i="1"/>
  <c r="L3411" i="1"/>
  <c r="P3410" i="1"/>
  <c r="M3410" i="1"/>
  <c r="AE3407" i="1"/>
  <c r="N3409" i="1"/>
  <c r="F3407" i="1"/>
  <c r="AC3408" i="1"/>
  <c r="G3408" i="1"/>
  <c r="C3432" i="1"/>
  <c r="Z3431" i="1"/>
  <c r="AA3431" i="1" s="1"/>
  <c r="AH3431" i="1" s="1"/>
  <c r="AJ3432" i="1"/>
  <c r="I3432" i="1"/>
  <c r="H3432" i="1" s="1"/>
  <c r="Y3431" i="1"/>
  <c r="AB3436" i="1"/>
  <c r="A3433" i="1"/>
  <c r="K3432" i="1"/>
  <c r="X3432" i="1"/>
  <c r="R3405" i="1" l="1"/>
  <c r="Q3406" i="1"/>
  <c r="AF3402" i="1"/>
  <c r="S3404" i="1"/>
  <c r="T3403" i="1"/>
  <c r="O3407" i="1"/>
  <c r="J3407" i="1"/>
  <c r="AC3409" i="1"/>
  <c r="G3409" i="1"/>
  <c r="N3410" i="1"/>
  <c r="AE3408" i="1"/>
  <c r="F3408" i="1"/>
  <c r="L3412" i="1"/>
  <c r="M3411" i="1"/>
  <c r="P3411" i="1"/>
  <c r="A3434" i="1"/>
  <c r="X3433" i="1"/>
  <c r="K3433" i="1"/>
  <c r="AB3437" i="1"/>
  <c r="Z3432" i="1"/>
  <c r="AA3432" i="1" s="1"/>
  <c r="C3433" i="1"/>
  <c r="AJ3433" i="1"/>
  <c r="Y3432" i="1"/>
  <c r="I3433" i="1"/>
  <c r="H3433" i="1" s="1"/>
  <c r="AH3432" i="1" l="1"/>
  <c r="AF3403" i="1"/>
  <c r="T3404" i="1"/>
  <c r="S3405" i="1"/>
  <c r="Q3407" i="1"/>
  <c r="R3406" i="1"/>
  <c r="F3409" i="1"/>
  <c r="AE3409" i="1"/>
  <c r="G3410" i="1"/>
  <c r="AC3410" i="1"/>
  <c r="L3413" i="1"/>
  <c r="M3412" i="1"/>
  <c r="N3411" i="1"/>
  <c r="J3408" i="1"/>
  <c r="O3408" i="1"/>
  <c r="AB3438" i="1"/>
  <c r="X3434" i="1"/>
  <c r="A3435" i="1"/>
  <c r="K3434" i="1"/>
  <c r="Y3433" i="1"/>
  <c r="C3434" i="1"/>
  <c r="AJ3434" i="1"/>
  <c r="Z3433" i="1"/>
  <c r="AA3433" i="1" s="1"/>
  <c r="I3434" i="1"/>
  <c r="H3434" i="1" s="1"/>
  <c r="AH3433" i="1" l="1"/>
  <c r="O3409" i="1"/>
  <c r="R3407" i="1"/>
  <c r="Q3408" i="1"/>
  <c r="S3406" i="1"/>
  <c r="T3405" i="1"/>
  <c r="AF3404" i="1"/>
  <c r="M3413" i="1"/>
  <c r="L3414" i="1"/>
  <c r="F3410" i="1"/>
  <c r="G3411" i="1"/>
  <c r="AC3411" i="1"/>
  <c r="N3412" i="1"/>
  <c r="AE3410" i="1"/>
  <c r="J3409" i="1"/>
  <c r="K3435" i="1"/>
  <c r="X3435" i="1"/>
  <c r="A3436" i="1"/>
  <c r="Z3434" i="1"/>
  <c r="AA3434" i="1" s="1"/>
  <c r="C3435" i="1"/>
  <c r="AJ3435" i="1"/>
  <c r="Y3434" i="1"/>
  <c r="I3435" i="1"/>
  <c r="H3435" i="1" s="1"/>
  <c r="AB3439" i="1"/>
  <c r="AH3434" i="1" l="1"/>
  <c r="R3408" i="1"/>
  <c r="AF3405" i="1"/>
  <c r="S3407" i="1"/>
  <c r="T3406" i="1"/>
  <c r="Q3409" i="1"/>
  <c r="J3410" i="1"/>
  <c r="O3410" i="1"/>
  <c r="AE3411" i="1"/>
  <c r="F3411" i="1"/>
  <c r="M3414" i="1"/>
  <c r="L3415" i="1"/>
  <c r="N3413" i="1"/>
  <c r="AC3412" i="1"/>
  <c r="G3412" i="1"/>
  <c r="K3436" i="1"/>
  <c r="A3437" i="1"/>
  <c r="X3436" i="1"/>
  <c r="AB3440" i="1"/>
  <c r="AJ3436" i="1"/>
  <c r="Y3435" i="1"/>
  <c r="I3436" i="1"/>
  <c r="H3436" i="1" s="1"/>
  <c r="C3436" i="1"/>
  <c r="Z3435" i="1"/>
  <c r="AA3435" i="1" s="1"/>
  <c r="AH3435" i="1" l="1"/>
  <c r="O3411" i="1"/>
  <c r="Q3410" i="1"/>
  <c r="R3409" i="1"/>
  <c r="AF3406" i="1"/>
  <c r="T3407" i="1"/>
  <c r="S3408" i="1"/>
  <c r="AC3413" i="1"/>
  <c r="G3413" i="1"/>
  <c r="F3412" i="1"/>
  <c r="L3416" i="1"/>
  <c r="M3415" i="1"/>
  <c r="AE3412" i="1"/>
  <c r="N3414" i="1"/>
  <c r="J3411" i="1"/>
  <c r="AB3441" i="1"/>
  <c r="Y3436" i="1"/>
  <c r="C3437" i="1"/>
  <c r="Z3436" i="1"/>
  <c r="AA3436" i="1" s="1"/>
  <c r="AJ3437" i="1"/>
  <c r="I3437" i="1"/>
  <c r="H3437" i="1" s="1"/>
  <c r="A3438" i="1"/>
  <c r="X3437" i="1"/>
  <c r="K3437" i="1"/>
  <c r="AH3436" i="1" l="1"/>
  <c r="O3412" i="1"/>
  <c r="P3412" i="1"/>
  <c r="R3410" i="1"/>
  <c r="T3408" i="1"/>
  <c r="S3409" i="1"/>
  <c r="AF3407" i="1"/>
  <c r="Q3411" i="1"/>
  <c r="L3417" i="1"/>
  <c r="M3416" i="1"/>
  <c r="J3412" i="1"/>
  <c r="F3413" i="1"/>
  <c r="N3415" i="1"/>
  <c r="G3414" i="1"/>
  <c r="AC3414" i="1"/>
  <c r="AE3413" i="1"/>
  <c r="AJ3438" i="1"/>
  <c r="Y3437" i="1"/>
  <c r="I3438" i="1"/>
  <c r="H3438" i="1" s="1"/>
  <c r="C3438" i="1"/>
  <c r="Z3437" i="1"/>
  <c r="AA3437" i="1" s="1"/>
  <c r="AH3437" i="1" s="1"/>
  <c r="AB3442" i="1"/>
  <c r="A3439" i="1"/>
  <c r="X3438" i="1"/>
  <c r="K3438" i="1"/>
  <c r="P3413" i="1" l="1"/>
  <c r="R3411" i="1"/>
  <c r="Q3412" i="1"/>
  <c r="S3410" i="1"/>
  <c r="T3409" i="1"/>
  <c r="AF3408" i="1"/>
  <c r="O3413" i="1"/>
  <c r="J3413" i="1"/>
  <c r="AE3414" i="1"/>
  <c r="F3414" i="1"/>
  <c r="AC3415" i="1"/>
  <c r="G3415" i="1"/>
  <c r="N3416" i="1"/>
  <c r="M3417" i="1"/>
  <c r="L3418" i="1"/>
  <c r="AB3443" i="1"/>
  <c r="A3440" i="1"/>
  <c r="X3439" i="1"/>
  <c r="K3439" i="1"/>
  <c r="Z3438" i="1"/>
  <c r="AA3438" i="1" s="1"/>
  <c r="AH3438" i="1" s="1"/>
  <c r="I3439" i="1"/>
  <c r="H3439" i="1" s="1"/>
  <c r="Y3438" i="1"/>
  <c r="C3439" i="1"/>
  <c r="AJ3439" i="1"/>
  <c r="P3414" i="1" l="1"/>
  <c r="AF3409" i="1"/>
  <c r="S3411" i="1"/>
  <c r="T3410" i="1"/>
  <c r="R3412" i="1"/>
  <c r="Q3413" i="1"/>
  <c r="AC3416" i="1"/>
  <c r="G3416" i="1"/>
  <c r="J3414" i="1"/>
  <c r="O3414" i="1"/>
  <c r="F3415" i="1"/>
  <c r="M3418" i="1"/>
  <c r="L3419" i="1"/>
  <c r="N3417" i="1"/>
  <c r="AE3415" i="1"/>
  <c r="AB3444" i="1"/>
  <c r="Z3439" i="1"/>
  <c r="I3440" i="1"/>
  <c r="H3440" i="1" s="1"/>
  <c r="Y3439" i="1"/>
  <c r="C3440" i="1"/>
  <c r="AJ3440" i="1"/>
  <c r="A3441" i="1"/>
  <c r="X3440" i="1"/>
  <c r="K3440" i="1"/>
  <c r="P3415" i="1" l="1"/>
  <c r="Q3414" i="1"/>
  <c r="AF3410" i="1"/>
  <c r="T3411" i="1"/>
  <c r="S3412" i="1"/>
  <c r="R3413" i="1"/>
  <c r="L3420" i="1"/>
  <c r="M3419" i="1"/>
  <c r="N3418" i="1"/>
  <c r="F3416" i="1"/>
  <c r="J3415" i="1"/>
  <c r="AE3416" i="1"/>
  <c r="AC3417" i="1"/>
  <c r="G3417" i="1"/>
  <c r="O3415" i="1"/>
  <c r="Y3440" i="1"/>
  <c r="C3441" i="1"/>
  <c r="AJ3441" i="1"/>
  <c r="Z3440" i="1"/>
  <c r="AA3440" i="1" s="1"/>
  <c r="I3441" i="1"/>
  <c r="H3441" i="1" s="1"/>
  <c r="X3441" i="1"/>
  <c r="A3442" i="1"/>
  <c r="K3441" i="1"/>
  <c r="AB3445" i="1"/>
  <c r="AH3440" i="1" l="1"/>
  <c r="R3414" i="1"/>
  <c r="P3416" i="1"/>
  <c r="S3413" i="1"/>
  <c r="T3412" i="1"/>
  <c r="AA3411" i="1"/>
  <c r="AF3411" i="1"/>
  <c r="Q3415" i="1"/>
  <c r="AE3417" i="1"/>
  <c r="G3418" i="1"/>
  <c r="AC3418" i="1"/>
  <c r="N3419" i="1"/>
  <c r="F3417" i="1"/>
  <c r="J3416" i="1"/>
  <c r="O3416" i="1"/>
  <c r="M3420" i="1"/>
  <c r="L3421" i="1"/>
  <c r="AB3446" i="1"/>
  <c r="Z3441" i="1"/>
  <c r="AA3441" i="1" s="1"/>
  <c r="I3442" i="1"/>
  <c r="H3442" i="1" s="1"/>
  <c r="Y3441" i="1"/>
  <c r="C3442" i="1"/>
  <c r="AJ3442" i="1"/>
  <c r="K3442" i="1"/>
  <c r="X3442" i="1"/>
  <c r="A3443" i="1"/>
  <c r="AH3441" i="1" l="1"/>
  <c r="P3417" i="1"/>
  <c r="Q3416" i="1"/>
  <c r="R3415" i="1"/>
  <c r="AH3411" i="1"/>
  <c r="AF3412" i="1"/>
  <c r="T3413" i="1"/>
  <c r="S3414" i="1"/>
  <c r="F3418" i="1"/>
  <c r="M3421" i="1"/>
  <c r="L3422" i="1"/>
  <c r="J3417" i="1"/>
  <c r="O3417" i="1"/>
  <c r="AC3419" i="1"/>
  <c r="G3419" i="1"/>
  <c r="N3420" i="1"/>
  <c r="AE3418" i="1"/>
  <c r="X3443" i="1"/>
  <c r="A3444" i="1"/>
  <c r="K3443" i="1"/>
  <c r="AJ3443" i="1"/>
  <c r="Z3442" i="1"/>
  <c r="AA3442" i="1" s="1"/>
  <c r="I3443" i="1"/>
  <c r="H3443" i="1" s="1"/>
  <c r="Y3442" i="1"/>
  <c r="C3443" i="1"/>
  <c r="AB3447" i="1"/>
  <c r="AH3442" i="1" l="1"/>
  <c r="R3416" i="1"/>
  <c r="P3418" i="1"/>
  <c r="S3415" i="1"/>
  <c r="T3414" i="1"/>
  <c r="Q3417" i="1"/>
  <c r="AF3413" i="1"/>
  <c r="AC3420" i="1"/>
  <c r="G3420" i="1"/>
  <c r="F3419" i="1"/>
  <c r="M3422" i="1"/>
  <c r="L3423" i="1"/>
  <c r="AE3419" i="1"/>
  <c r="N3421" i="1"/>
  <c r="O3418" i="1"/>
  <c r="J3418" i="1"/>
  <c r="AB3448" i="1"/>
  <c r="X3444" i="1"/>
  <c r="K3444" i="1"/>
  <c r="A3445" i="1"/>
  <c r="Y3443" i="1"/>
  <c r="C3444" i="1"/>
  <c r="Z3443" i="1"/>
  <c r="AA3443" i="1" s="1"/>
  <c r="AJ3444" i="1"/>
  <c r="I3444" i="1"/>
  <c r="H3444" i="1" s="1"/>
  <c r="AH3443" i="1" l="1"/>
  <c r="O3419" i="1"/>
  <c r="R3417" i="1"/>
  <c r="P3419" i="1"/>
  <c r="Q3418" i="1"/>
  <c r="AF3414" i="1"/>
  <c r="T3415" i="1"/>
  <c r="S3416" i="1"/>
  <c r="N3422" i="1"/>
  <c r="G3421" i="1"/>
  <c r="AC3421" i="1"/>
  <c r="J3419" i="1"/>
  <c r="F3420" i="1"/>
  <c r="AE3420" i="1"/>
  <c r="L3424" i="1"/>
  <c r="M3423" i="1"/>
  <c r="X3445" i="1"/>
  <c r="A3446" i="1"/>
  <c r="K3445" i="1"/>
  <c r="Y3444" i="1"/>
  <c r="AJ3445" i="1"/>
  <c r="I3445" i="1"/>
  <c r="H3445" i="1" s="1"/>
  <c r="Z3444" i="1"/>
  <c r="AA3444" i="1" s="1"/>
  <c r="AH3444" i="1" s="1"/>
  <c r="C3445" i="1"/>
  <c r="AB3449" i="1"/>
  <c r="R3418" i="1" l="1"/>
  <c r="P3420" i="1"/>
  <c r="T3416" i="1"/>
  <c r="S3417" i="1"/>
  <c r="AF3415" i="1"/>
  <c r="Q3419" i="1"/>
  <c r="AE3421" i="1"/>
  <c r="N3423" i="1"/>
  <c r="J3420" i="1"/>
  <c r="O3420" i="1"/>
  <c r="F3421" i="1"/>
  <c r="M3424" i="1"/>
  <c r="L3425" i="1"/>
  <c r="AC3422" i="1"/>
  <c r="G3422" i="1"/>
  <c r="A3447" i="1"/>
  <c r="X3446" i="1"/>
  <c r="K3446" i="1"/>
  <c r="Y3445" i="1"/>
  <c r="C3446" i="1"/>
  <c r="AJ3446" i="1"/>
  <c r="Z3445" i="1"/>
  <c r="AA3445" i="1" s="1"/>
  <c r="I3446" i="1"/>
  <c r="H3446" i="1" s="1"/>
  <c r="AB3450" i="1"/>
  <c r="AH3445" i="1" l="1"/>
  <c r="P3421" i="1"/>
  <c r="Q3420" i="1"/>
  <c r="R3419" i="1"/>
  <c r="T3417" i="1"/>
  <c r="S3418" i="1"/>
  <c r="AF3416" i="1"/>
  <c r="N3424" i="1"/>
  <c r="AC3423" i="1"/>
  <c r="G3423" i="1"/>
  <c r="J3421" i="1"/>
  <c r="O3421" i="1"/>
  <c r="AE3422" i="1"/>
  <c r="F3422" i="1"/>
  <c r="M3425" i="1"/>
  <c r="N3425" i="1" s="1"/>
  <c r="AC3425" i="1" s="1"/>
  <c r="AE3425" i="1" s="1"/>
  <c r="L3426" i="1"/>
  <c r="Y3446" i="1"/>
  <c r="C3447" i="1"/>
  <c r="AJ3447" i="1"/>
  <c r="Z3446" i="1"/>
  <c r="AA3446" i="1" s="1"/>
  <c r="I3447" i="1"/>
  <c r="H3447" i="1" s="1"/>
  <c r="A3448" i="1"/>
  <c r="X3447" i="1"/>
  <c r="K3447" i="1"/>
  <c r="AB3451" i="1"/>
  <c r="AH3446" i="1" l="1"/>
  <c r="R3420" i="1"/>
  <c r="P3422" i="1"/>
  <c r="T3418" i="1"/>
  <c r="S3419" i="1"/>
  <c r="AF3417" i="1"/>
  <c r="Q3421" i="1"/>
  <c r="J3422" i="1"/>
  <c r="F3423" i="1"/>
  <c r="AE3423" i="1"/>
  <c r="M3426" i="1"/>
  <c r="N3426" i="1" s="1"/>
  <c r="L3427" i="1"/>
  <c r="G3424" i="1"/>
  <c r="AC3424" i="1"/>
  <c r="O3422" i="1"/>
  <c r="C3448" i="1"/>
  <c r="Y3447" i="1"/>
  <c r="AJ3448" i="1"/>
  <c r="I3448" i="1"/>
  <c r="H3448" i="1" s="1"/>
  <c r="Z3447" i="1"/>
  <c r="AA3447" i="1" s="1"/>
  <c r="AB3452" i="1"/>
  <c r="A3449" i="1"/>
  <c r="X3448" i="1"/>
  <c r="K3448" i="1"/>
  <c r="AH3447" i="1" l="1"/>
  <c r="P3423" i="1"/>
  <c r="Q3422" i="1"/>
  <c r="S3420" i="1"/>
  <c r="T3419" i="1"/>
  <c r="R3421" i="1"/>
  <c r="AF3418" i="1"/>
  <c r="G3425" i="1"/>
  <c r="F3424" i="1"/>
  <c r="J3423" i="1"/>
  <c r="O3423" i="1"/>
  <c r="AE3424" i="1"/>
  <c r="L3428" i="1"/>
  <c r="M3427" i="1"/>
  <c r="N3427" i="1" s="1"/>
  <c r="AC3426" i="1"/>
  <c r="AE3426" i="1" s="1"/>
  <c r="AB3453" i="1"/>
  <c r="X3449" i="1"/>
  <c r="K3449" i="1"/>
  <c r="A3450" i="1"/>
  <c r="Z3448" i="1"/>
  <c r="AA3448" i="1" s="1"/>
  <c r="C3449" i="1"/>
  <c r="AJ3449" i="1"/>
  <c r="Y3448" i="1"/>
  <c r="I3449" i="1"/>
  <c r="H3449" i="1" s="1"/>
  <c r="AH3448" i="1" l="1"/>
  <c r="J3424" i="1"/>
  <c r="G3426" i="1"/>
  <c r="R3422" i="1"/>
  <c r="P3424" i="1"/>
  <c r="AF3419" i="1"/>
  <c r="T3420" i="1"/>
  <c r="S3421" i="1"/>
  <c r="Q3423" i="1"/>
  <c r="O3424" i="1"/>
  <c r="AC3427" i="1"/>
  <c r="AE3427" i="1" s="1"/>
  <c r="L3429" i="1"/>
  <c r="M3428" i="1"/>
  <c r="N3428" i="1" s="1"/>
  <c r="F3425" i="1"/>
  <c r="AJ3450" i="1"/>
  <c r="Z3449" i="1"/>
  <c r="AA3449" i="1" s="1"/>
  <c r="I3450" i="1"/>
  <c r="H3450" i="1" s="1"/>
  <c r="C3450" i="1"/>
  <c r="Y3449" i="1"/>
  <c r="AB3454" i="1"/>
  <c r="X3450" i="1"/>
  <c r="K3450" i="1"/>
  <c r="A3451" i="1"/>
  <c r="AH3449" i="1" l="1"/>
  <c r="G3427" i="1"/>
  <c r="R3423" i="1"/>
  <c r="P3425" i="1"/>
  <c r="Q3424" i="1"/>
  <c r="S3422" i="1"/>
  <c r="T3421" i="1"/>
  <c r="AF3420" i="1"/>
  <c r="L3430" i="1"/>
  <c r="M3429" i="1"/>
  <c r="N3429" i="1" s="1"/>
  <c r="F3426" i="1"/>
  <c r="O3425" i="1"/>
  <c r="J3425" i="1"/>
  <c r="AC3428" i="1"/>
  <c r="AE3428" i="1" s="1"/>
  <c r="G3428" i="1"/>
  <c r="K3451" i="1"/>
  <c r="A3452" i="1"/>
  <c r="X3451" i="1"/>
  <c r="AB3455" i="1"/>
  <c r="AJ3451" i="1"/>
  <c r="Z3450" i="1"/>
  <c r="AA3450" i="1" s="1"/>
  <c r="I3451" i="1"/>
  <c r="H3451" i="1" s="1"/>
  <c r="C3451" i="1"/>
  <c r="Y3450" i="1"/>
  <c r="AH3450" i="1" l="1"/>
  <c r="R3424" i="1"/>
  <c r="P3426" i="1"/>
  <c r="AF3421" i="1"/>
  <c r="S3423" i="1"/>
  <c r="T3422" i="1"/>
  <c r="Q3425" i="1"/>
  <c r="J3426" i="1"/>
  <c r="O3426" i="1"/>
  <c r="AC3429" i="1"/>
  <c r="AE3429" i="1" s="1"/>
  <c r="G3429" i="1"/>
  <c r="F3427" i="1"/>
  <c r="M3430" i="1"/>
  <c r="N3430" i="1" s="1"/>
  <c r="L3431" i="1"/>
  <c r="AB3456" i="1"/>
  <c r="Z3451" i="1"/>
  <c r="AA3451" i="1" s="1"/>
  <c r="AH3451" i="1" s="1"/>
  <c r="C3452" i="1"/>
  <c r="AJ3452" i="1"/>
  <c r="Y3451" i="1"/>
  <c r="I3452" i="1"/>
  <c r="H3452" i="1" s="1"/>
  <c r="X3452" i="1"/>
  <c r="K3452" i="1"/>
  <c r="A3453" i="1"/>
  <c r="P3427" i="1" l="1"/>
  <c r="Q3426" i="1"/>
  <c r="T3423" i="1"/>
  <c r="S3424" i="1"/>
  <c r="R3425" i="1"/>
  <c r="AF3422" i="1"/>
  <c r="J3427" i="1"/>
  <c r="O3427" i="1"/>
  <c r="M3431" i="1"/>
  <c r="N3431" i="1" s="1"/>
  <c r="L3432" i="1"/>
  <c r="G3430" i="1"/>
  <c r="AC3430" i="1"/>
  <c r="AE3430" i="1" s="1"/>
  <c r="F3428" i="1"/>
  <c r="Z3452" i="1"/>
  <c r="AA3452" i="1" s="1"/>
  <c r="C3453" i="1"/>
  <c r="Y3452" i="1"/>
  <c r="AJ3453" i="1"/>
  <c r="I3453" i="1"/>
  <c r="H3453" i="1" s="1"/>
  <c r="AB3457" i="1"/>
  <c r="X3453" i="1"/>
  <c r="K3453" i="1"/>
  <c r="A3454" i="1"/>
  <c r="AH3452" i="1" l="1"/>
  <c r="F3429" i="1"/>
  <c r="P3428" i="1"/>
  <c r="Q3427" i="1"/>
  <c r="R3426" i="1"/>
  <c r="T3424" i="1"/>
  <c r="S3425" i="1"/>
  <c r="AF3423" i="1"/>
  <c r="AC3431" i="1"/>
  <c r="AE3431" i="1" s="1"/>
  <c r="G3431" i="1"/>
  <c r="O3428" i="1"/>
  <c r="J3428" i="1"/>
  <c r="L3433" i="1"/>
  <c r="M3432" i="1"/>
  <c r="N3432" i="1" s="1"/>
  <c r="AB3458" i="1"/>
  <c r="X3454" i="1"/>
  <c r="A3455" i="1"/>
  <c r="K3454" i="1"/>
  <c r="Y3453" i="1"/>
  <c r="C3454" i="1"/>
  <c r="Z3453" i="1"/>
  <c r="AA3453" i="1" s="1"/>
  <c r="AJ3454" i="1"/>
  <c r="I3454" i="1"/>
  <c r="H3454" i="1" s="1"/>
  <c r="AH3453" i="1" l="1"/>
  <c r="F3430" i="1"/>
  <c r="O3429" i="1"/>
  <c r="J3429" i="1"/>
  <c r="R3427" i="1"/>
  <c r="Q3428" i="1"/>
  <c r="P3429" i="1"/>
  <c r="T3425" i="1"/>
  <c r="S3426" i="1"/>
  <c r="AF3424" i="1"/>
  <c r="AC3432" i="1"/>
  <c r="AE3432" i="1" s="1"/>
  <c r="G3432" i="1"/>
  <c r="M3433" i="1"/>
  <c r="N3433" i="1" s="1"/>
  <c r="L3434" i="1"/>
  <c r="Z3454" i="1"/>
  <c r="AA3454" i="1" s="1"/>
  <c r="C3455" i="1"/>
  <c r="AJ3455" i="1"/>
  <c r="Y3454" i="1"/>
  <c r="I3455" i="1"/>
  <c r="H3455" i="1" s="1"/>
  <c r="X3455" i="1"/>
  <c r="K3455" i="1"/>
  <c r="A3456" i="1"/>
  <c r="AB3459" i="1"/>
  <c r="AH3454" i="1" l="1"/>
  <c r="F3431" i="1"/>
  <c r="O3430" i="1"/>
  <c r="J3430" i="1"/>
  <c r="P3430" i="1"/>
  <c r="Q3429" i="1"/>
  <c r="R3428" i="1"/>
  <c r="AF3425" i="1"/>
  <c r="T3426" i="1"/>
  <c r="S3427" i="1"/>
  <c r="G3433" i="1"/>
  <c r="AC3433" i="1"/>
  <c r="AE3433" i="1" s="1"/>
  <c r="L3435" i="1"/>
  <c r="M3434" i="1"/>
  <c r="N3434" i="1" s="1"/>
  <c r="F3432" i="1"/>
  <c r="Y3455" i="1"/>
  <c r="I3456" i="1"/>
  <c r="H3456" i="1" s="1"/>
  <c r="Z3455" i="1"/>
  <c r="AA3455" i="1" s="1"/>
  <c r="C3456" i="1"/>
  <c r="AJ3456" i="1"/>
  <c r="K3456" i="1"/>
  <c r="X3456" i="1"/>
  <c r="A3457" i="1"/>
  <c r="AB3460" i="1"/>
  <c r="J3431" i="1" l="1"/>
  <c r="AH3455" i="1"/>
  <c r="O3431" i="1"/>
  <c r="P3431" i="1"/>
  <c r="Q3430" i="1"/>
  <c r="R3429" i="1"/>
  <c r="AF3426" i="1"/>
  <c r="T3427" i="1"/>
  <c r="S3428" i="1"/>
  <c r="G3434" i="1"/>
  <c r="AC3434" i="1"/>
  <c r="AE3434" i="1" s="1"/>
  <c r="L3436" i="1"/>
  <c r="M3435" i="1"/>
  <c r="N3435" i="1" s="1"/>
  <c r="O3432" i="1"/>
  <c r="J3432" i="1"/>
  <c r="F3433" i="1"/>
  <c r="X3457" i="1"/>
  <c r="K3457" i="1"/>
  <c r="A3458" i="1"/>
  <c r="AB3461" i="1"/>
  <c r="Z3456" i="1"/>
  <c r="AA3456" i="1" s="1"/>
  <c r="C3457" i="1"/>
  <c r="Y3456" i="1"/>
  <c r="AJ3457" i="1"/>
  <c r="I3457" i="1"/>
  <c r="H3457" i="1" s="1"/>
  <c r="AH3456" i="1" l="1"/>
  <c r="P3432" i="1"/>
  <c r="Q3431" i="1"/>
  <c r="R3430" i="1"/>
  <c r="AF3427" i="1"/>
  <c r="T3428" i="1"/>
  <c r="S3429" i="1"/>
  <c r="AC3435" i="1"/>
  <c r="AE3435" i="1" s="1"/>
  <c r="G3435" i="1"/>
  <c r="L3437" i="1"/>
  <c r="M3436" i="1"/>
  <c r="N3436" i="1" s="1"/>
  <c r="O3433" i="1"/>
  <c r="J3433" i="1"/>
  <c r="F3434" i="1"/>
  <c r="AB3462" i="1"/>
  <c r="X3458" i="1"/>
  <c r="A3459" i="1"/>
  <c r="K3458" i="1"/>
  <c r="Y3457" i="1"/>
  <c r="C3458" i="1"/>
  <c r="AJ3458" i="1"/>
  <c r="Z3457" i="1"/>
  <c r="AA3457" i="1" s="1"/>
  <c r="AH3457" i="1" s="1"/>
  <c r="I3458" i="1"/>
  <c r="H3458" i="1" s="1"/>
  <c r="P3433" i="1" l="1"/>
  <c r="AF3428" i="1"/>
  <c r="Q3432" i="1"/>
  <c r="R3431" i="1"/>
  <c r="S3430" i="1"/>
  <c r="T3429" i="1"/>
  <c r="G3436" i="1"/>
  <c r="AC3436" i="1"/>
  <c r="AE3436" i="1" s="1"/>
  <c r="L3438" i="1"/>
  <c r="M3437" i="1"/>
  <c r="N3437" i="1" s="1"/>
  <c r="O3434" i="1"/>
  <c r="J3434" i="1"/>
  <c r="F3435" i="1"/>
  <c r="Z3458" i="1"/>
  <c r="AA3458" i="1" s="1"/>
  <c r="AH3458" i="1" s="1"/>
  <c r="C3459" i="1"/>
  <c r="Y3458" i="1"/>
  <c r="AJ3459" i="1"/>
  <c r="I3459" i="1"/>
  <c r="H3459" i="1" s="1"/>
  <c r="K3459" i="1"/>
  <c r="X3459" i="1"/>
  <c r="A3460" i="1"/>
  <c r="AB3463" i="1"/>
  <c r="P3434" i="1" l="1"/>
  <c r="AF3429" i="1"/>
  <c r="Q3433" i="1"/>
  <c r="R3432" i="1"/>
  <c r="T3430" i="1"/>
  <c r="S3431" i="1"/>
  <c r="AC3437" i="1"/>
  <c r="AE3437" i="1" s="1"/>
  <c r="G3437" i="1"/>
  <c r="O3435" i="1"/>
  <c r="J3435" i="1"/>
  <c r="M3438" i="1"/>
  <c r="N3438" i="1" s="1"/>
  <c r="L3439" i="1"/>
  <c r="F3436" i="1"/>
  <c r="AB3464" i="1"/>
  <c r="K3460" i="1"/>
  <c r="A3461" i="1"/>
  <c r="X3460" i="1"/>
  <c r="Y3459" i="1"/>
  <c r="C3460" i="1"/>
  <c r="Z3459" i="1"/>
  <c r="AA3459" i="1" s="1"/>
  <c r="AJ3460" i="1"/>
  <c r="I3460" i="1"/>
  <c r="H3460" i="1" s="1"/>
  <c r="AH3459" i="1" l="1"/>
  <c r="P3435" i="1"/>
  <c r="AF3430" i="1"/>
  <c r="Q3434" i="1"/>
  <c r="R3433" i="1"/>
  <c r="T3431" i="1"/>
  <c r="S3432" i="1"/>
  <c r="M3439" i="1"/>
  <c r="N3439" i="1" s="1"/>
  <c r="L3440" i="1"/>
  <c r="AC3438" i="1"/>
  <c r="AE3438" i="1" s="1"/>
  <c r="G3438" i="1"/>
  <c r="J3436" i="1"/>
  <c r="O3436" i="1"/>
  <c r="F3437" i="1"/>
  <c r="Z3460" i="1"/>
  <c r="AA3460" i="1" s="1"/>
  <c r="I3461" i="1"/>
  <c r="H3461" i="1" s="1"/>
  <c r="Y3460" i="1"/>
  <c r="C3461" i="1"/>
  <c r="AJ3461" i="1"/>
  <c r="X3461" i="1"/>
  <c r="K3461" i="1"/>
  <c r="A3462" i="1"/>
  <c r="AB3465" i="1"/>
  <c r="AH3460" i="1" l="1"/>
  <c r="P3436" i="1"/>
  <c r="AF3431" i="1"/>
  <c r="Q3435" i="1"/>
  <c r="R3434" i="1"/>
  <c r="T3432" i="1"/>
  <c r="S3433" i="1"/>
  <c r="F3438" i="1"/>
  <c r="L3441" i="1"/>
  <c r="M3440" i="1"/>
  <c r="N3440" i="1" s="1"/>
  <c r="J3437" i="1"/>
  <c r="O3437" i="1"/>
  <c r="G3439" i="1"/>
  <c r="AC3439" i="1"/>
  <c r="AE3439" i="1" s="1"/>
  <c r="K3462" i="1"/>
  <c r="X3462" i="1"/>
  <c r="A3463" i="1"/>
  <c r="AJ3462" i="1"/>
  <c r="Y3461" i="1"/>
  <c r="I3462" i="1"/>
  <c r="H3462" i="1" s="1"/>
  <c r="C3462" i="1"/>
  <c r="Z3461" i="1"/>
  <c r="AA3461" i="1" s="1"/>
  <c r="AB3466" i="1"/>
  <c r="AH3461" i="1" l="1"/>
  <c r="P3437" i="1"/>
  <c r="O3438" i="1"/>
  <c r="AF3432" i="1"/>
  <c r="Q3436" i="1"/>
  <c r="R3435" i="1"/>
  <c r="T3433" i="1"/>
  <c r="S3434" i="1"/>
  <c r="F3439" i="1"/>
  <c r="J3438" i="1"/>
  <c r="AC3440" i="1"/>
  <c r="AE3440" i="1" s="1"/>
  <c r="G3440" i="1"/>
  <c r="L3442" i="1"/>
  <c r="M3441" i="1"/>
  <c r="N3441" i="1" s="1"/>
  <c r="X3463" i="1"/>
  <c r="K3463" i="1"/>
  <c r="A3464" i="1"/>
  <c r="Z3462" i="1"/>
  <c r="AA3462" i="1" s="1"/>
  <c r="C3463" i="1"/>
  <c r="AJ3463" i="1"/>
  <c r="Y3462" i="1"/>
  <c r="I3463" i="1"/>
  <c r="H3463" i="1" s="1"/>
  <c r="AB3467" i="1"/>
  <c r="AH3462" i="1" l="1"/>
  <c r="J3439" i="1"/>
  <c r="P3438" i="1"/>
  <c r="AF3433" i="1"/>
  <c r="Q3437" i="1"/>
  <c r="R3436" i="1"/>
  <c r="S3435" i="1"/>
  <c r="T3434" i="1"/>
  <c r="F3440" i="1"/>
  <c r="O3439" i="1"/>
  <c r="AC3441" i="1"/>
  <c r="AE3441" i="1" s="1"/>
  <c r="G3441" i="1"/>
  <c r="M3442" i="1"/>
  <c r="N3442" i="1" s="1"/>
  <c r="L3443" i="1"/>
  <c r="Y3463" i="1"/>
  <c r="C3464" i="1"/>
  <c r="AJ3464" i="1"/>
  <c r="I3464" i="1"/>
  <c r="H3464" i="1" s="1"/>
  <c r="Z3463" i="1"/>
  <c r="AA3463" i="1" s="1"/>
  <c r="X3464" i="1"/>
  <c r="A3465" i="1"/>
  <c r="K3464" i="1"/>
  <c r="AB3468" i="1"/>
  <c r="AH3463" i="1" l="1"/>
  <c r="P3439" i="1"/>
  <c r="O3440" i="1"/>
  <c r="AF3434" i="1"/>
  <c r="F3441" i="1"/>
  <c r="Q3438" i="1"/>
  <c r="R3437" i="1"/>
  <c r="T3435" i="1"/>
  <c r="S3436" i="1"/>
  <c r="J3440" i="1"/>
  <c r="P3440" i="1"/>
  <c r="M3443" i="1"/>
  <c r="N3443" i="1" s="1"/>
  <c r="L3444" i="1"/>
  <c r="G3442" i="1"/>
  <c r="AC3442" i="1"/>
  <c r="AE3442" i="1" s="1"/>
  <c r="AB3469" i="1"/>
  <c r="A3466" i="1"/>
  <c r="X3465" i="1"/>
  <c r="K3465" i="1"/>
  <c r="Z3464" i="1"/>
  <c r="AA3464" i="1" s="1"/>
  <c r="AH3464" i="1" s="1"/>
  <c r="C3465" i="1"/>
  <c r="AJ3465" i="1"/>
  <c r="I3465" i="1"/>
  <c r="H3465" i="1" s="1"/>
  <c r="Y3464" i="1"/>
  <c r="O3441" i="1" l="1"/>
  <c r="AF3435" i="1"/>
  <c r="F3442" i="1"/>
  <c r="J3441" i="1"/>
  <c r="Q3439" i="1"/>
  <c r="R3438" i="1"/>
  <c r="T3436" i="1"/>
  <c r="S3437" i="1"/>
  <c r="P3441" i="1"/>
  <c r="M3444" i="1"/>
  <c r="N3444" i="1" s="1"/>
  <c r="L3445" i="1"/>
  <c r="AC3443" i="1"/>
  <c r="AE3443" i="1" s="1"/>
  <c r="G3443" i="1"/>
  <c r="AJ3466" i="1"/>
  <c r="Y3465" i="1"/>
  <c r="I3466" i="1"/>
  <c r="H3466" i="1" s="1"/>
  <c r="Z3465" i="1"/>
  <c r="AA3465" i="1" s="1"/>
  <c r="AH3465" i="1" s="1"/>
  <c r="C3466" i="1"/>
  <c r="A3467" i="1"/>
  <c r="X3466" i="1"/>
  <c r="K3466" i="1"/>
  <c r="AB3470" i="1"/>
  <c r="P3442" i="1" l="1"/>
  <c r="J3442" i="1"/>
  <c r="O3442" i="1"/>
  <c r="F3443" i="1"/>
  <c r="R3439" i="1"/>
  <c r="AF3436" i="1"/>
  <c r="Q3440" i="1"/>
  <c r="S3438" i="1"/>
  <c r="T3437" i="1"/>
  <c r="L3446" i="1"/>
  <c r="M3445" i="1"/>
  <c r="N3445" i="1" s="1"/>
  <c r="G3444" i="1"/>
  <c r="AC3444" i="1"/>
  <c r="AE3444" i="1" s="1"/>
  <c r="I3467" i="1"/>
  <c r="H3467" i="1" s="1"/>
  <c r="Z3466" i="1"/>
  <c r="AA3466" i="1" s="1"/>
  <c r="C3467" i="1"/>
  <c r="AJ3467" i="1"/>
  <c r="Y3466" i="1"/>
  <c r="X3467" i="1"/>
  <c r="K3467" i="1"/>
  <c r="A3468" i="1"/>
  <c r="AB3471" i="1"/>
  <c r="AH3466" i="1" l="1"/>
  <c r="P3443" i="1"/>
  <c r="O3443" i="1"/>
  <c r="J3443" i="1"/>
  <c r="F3444" i="1"/>
  <c r="R3440" i="1"/>
  <c r="Q3441" i="1"/>
  <c r="AF3437" i="1"/>
  <c r="T3438" i="1"/>
  <c r="S3439" i="1"/>
  <c r="AC3445" i="1"/>
  <c r="AE3445" i="1" s="1"/>
  <c r="G3445" i="1"/>
  <c r="L3447" i="1"/>
  <c r="M3446" i="1"/>
  <c r="N3446" i="1" s="1"/>
  <c r="C3468" i="1"/>
  <c r="AJ3468" i="1"/>
  <c r="Z3467" i="1"/>
  <c r="I3468" i="1"/>
  <c r="H3468" i="1" s="1"/>
  <c r="Y3467" i="1"/>
  <c r="AB3472" i="1"/>
  <c r="X3468" i="1"/>
  <c r="A3469" i="1"/>
  <c r="K3468" i="1"/>
  <c r="P3444" i="1" l="1"/>
  <c r="Q3442" i="1"/>
  <c r="O3444" i="1"/>
  <c r="F3445" i="1"/>
  <c r="J3444" i="1"/>
  <c r="R3441" i="1"/>
  <c r="AF3438" i="1"/>
  <c r="S3440" i="1"/>
  <c r="T3439" i="1"/>
  <c r="AC3446" i="1"/>
  <c r="AE3446" i="1" s="1"/>
  <c r="G3446" i="1"/>
  <c r="L3448" i="1"/>
  <c r="M3447" i="1"/>
  <c r="N3447" i="1" s="1"/>
  <c r="A3470" i="1"/>
  <c r="X3469" i="1"/>
  <c r="K3469" i="1"/>
  <c r="I3469" i="1"/>
  <c r="H3469" i="1" s="1"/>
  <c r="Y3468" i="1"/>
  <c r="C3469" i="1"/>
  <c r="Z3468" i="1"/>
  <c r="AA3468" i="1" s="1"/>
  <c r="AJ3469" i="1"/>
  <c r="AB3473" i="1"/>
  <c r="AH3468" i="1" l="1"/>
  <c r="R3442" i="1"/>
  <c r="Q3443" i="1"/>
  <c r="O3445" i="1"/>
  <c r="F3446" i="1"/>
  <c r="J3445" i="1"/>
  <c r="P3445" i="1"/>
  <c r="AA3439" i="1"/>
  <c r="AF3439" i="1"/>
  <c r="T3440" i="1"/>
  <c r="S3441" i="1"/>
  <c r="AC3447" i="1"/>
  <c r="AE3447" i="1" s="1"/>
  <c r="G3447" i="1"/>
  <c r="M3448" i="1"/>
  <c r="N3448" i="1" s="1"/>
  <c r="L3449" i="1"/>
  <c r="K3470" i="1"/>
  <c r="X3470" i="1"/>
  <c r="A3471" i="1"/>
  <c r="AB3474" i="1"/>
  <c r="Z3469" i="1"/>
  <c r="AA3469" i="1" s="1"/>
  <c r="C3470" i="1"/>
  <c r="AJ3470" i="1"/>
  <c r="I3470" i="1"/>
  <c r="H3470" i="1" s="1"/>
  <c r="Y3469" i="1"/>
  <c r="AH3469" i="1" l="1"/>
  <c r="J3446" i="1"/>
  <c r="R3443" i="1"/>
  <c r="Q3444" i="1"/>
  <c r="F3447" i="1"/>
  <c r="O3446" i="1"/>
  <c r="P3446" i="1"/>
  <c r="AF3440" i="1"/>
  <c r="AH3439" i="1"/>
  <c r="T3441" i="1"/>
  <c r="S3442" i="1"/>
  <c r="M3449" i="1"/>
  <c r="N3449" i="1" s="1"/>
  <c r="L3450" i="1"/>
  <c r="AC3448" i="1"/>
  <c r="AE3448" i="1" s="1"/>
  <c r="G3448" i="1"/>
  <c r="K3471" i="1"/>
  <c r="A3472" i="1"/>
  <c r="X3471" i="1"/>
  <c r="AB3475" i="1"/>
  <c r="I3471" i="1"/>
  <c r="H3471" i="1" s="1"/>
  <c r="Y3470" i="1"/>
  <c r="C3471" i="1"/>
  <c r="Z3470" i="1"/>
  <c r="AA3470" i="1" s="1"/>
  <c r="AJ3471" i="1"/>
  <c r="AH3470" i="1" l="1"/>
  <c r="R3444" i="1"/>
  <c r="J3447" i="1"/>
  <c r="F3448" i="1"/>
  <c r="O3448" i="1" s="1"/>
  <c r="Q3445" i="1"/>
  <c r="AF3441" i="1"/>
  <c r="P3447" i="1"/>
  <c r="O3447" i="1"/>
  <c r="S3443" i="1"/>
  <c r="T3442" i="1"/>
  <c r="M3450" i="1"/>
  <c r="N3450" i="1" s="1"/>
  <c r="L3451" i="1"/>
  <c r="G3449" i="1"/>
  <c r="AC3449" i="1"/>
  <c r="AE3449" i="1" s="1"/>
  <c r="A3473" i="1"/>
  <c r="X3472" i="1"/>
  <c r="K3472" i="1"/>
  <c r="AB3476" i="1"/>
  <c r="Z3471" i="1"/>
  <c r="AA3471" i="1" s="1"/>
  <c r="AH3471" i="1" s="1"/>
  <c r="C3472" i="1"/>
  <c r="AJ3472" i="1"/>
  <c r="Y3471" i="1"/>
  <c r="I3472" i="1"/>
  <c r="H3472" i="1" s="1"/>
  <c r="R3445" i="1" l="1"/>
  <c r="Q3446" i="1"/>
  <c r="J3448" i="1"/>
  <c r="F3449" i="1"/>
  <c r="P3448" i="1"/>
  <c r="AF3442" i="1"/>
  <c r="T3443" i="1"/>
  <c r="S3444" i="1"/>
  <c r="L3452" i="1"/>
  <c r="M3451" i="1"/>
  <c r="N3451" i="1" s="1"/>
  <c r="AC3450" i="1"/>
  <c r="AE3450" i="1" s="1"/>
  <c r="G3450" i="1"/>
  <c r="AB3477" i="1"/>
  <c r="C3473" i="1"/>
  <c r="Y3472" i="1"/>
  <c r="AJ3473" i="1"/>
  <c r="I3473" i="1"/>
  <c r="H3473" i="1" s="1"/>
  <c r="Z3472" i="1"/>
  <c r="AA3472" i="1" s="1"/>
  <c r="AH3472" i="1" s="1"/>
  <c r="X3473" i="1"/>
  <c r="K3473" i="1"/>
  <c r="A3474" i="1"/>
  <c r="Q3447" i="1" l="1"/>
  <c r="R3446" i="1"/>
  <c r="O3449" i="1"/>
  <c r="J3449" i="1"/>
  <c r="F3450" i="1"/>
  <c r="P3449" i="1"/>
  <c r="AF3443" i="1"/>
  <c r="T3444" i="1"/>
  <c r="S3445" i="1"/>
  <c r="AC3451" i="1"/>
  <c r="AE3451" i="1" s="1"/>
  <c r="G3451" i="1"/>
  <c r="L3453" i="1"/>
  <c r="M3452" i="1"/>
  <c r="N3452" i="1" s="1"/>
  <c r="AJ3474" i="1"/>
  <c r="Z3473" i="1"/>
  <c r="AA3473" i="1" s="1"/>
  <c r="I3474" i="1"/>
  <c r="H3474" i="1" s="1"/>
  <c r="Y3473" i="1"/>
  <c r="C3474" i="1"/>
  <c r="AB3478" i="1"/>
  <c r="A3475" i="1"/>
  <c r="K3474" i="1"/>
  <c r="X3474" i="1"/>
  <c r="AH3473" i="1" l="1"/>
  <c r="Q3448" i="1"/>
  <c r="R3448" i="1" s="1"/>
  <c r="R3447" i="1"/>
  <c r="O3450" i="1"/>
  <c r="J3450" i="1"/>
  <c r="F3451" i="1"/>
  <c r="P3450" i="1"/>
  <c r="AF3444" i="1"/>
  <c r="S3446" i="1"/>
  <c r="T3445" i="1"/>
  <c r="AC3452" i="1"/>
  <c r="AE3452" i="1" s="1"/>
  <c r="G3452" i="1"/>
  <c r="L3454" i="1"/>
  <c r="M3453" i="1"/>
  <c r="N3453" i="1" s="1"/>
  <c r="X3475" i="1"/>
  <c r="K3475" i="1"/>
  <c r="A3476" i="1"/>
  <c r="I3475" i="1"/>
  <c r="H3475" i="1" s="1"/>
  <c r="Y3474" i="1"/>
  <c r="C3475" i="1"/>
  <c r="Z3474" i="1"/>
  <c r="AA3474" i="1" s="1"/>
  <c r="AH3474" i="1" s="1"/>
  <c r="AJ3475" i="1"/>
  <c r="AB3479" i="1"/>
  <c r="Q3449" i="1" l="1"/>
  <c r="R3449" i="1" s="1"/>
  <c r="J3451" i="1"/>
  <c r="P3451" i="1"/>
  <c r="O3451" i="1"/>
  <c r="F3452" i="1"/>
  <c r="AF3445" i="1"/>
  <c r="T3446" i="1"/>
  <c r="S3447" i="1"/>
  <c r="Q3450" i="1"/>
  <c r="AC3453" i="1"/>
  <c r="AE3453" i="1" s="1"/>
  <c r="G3453" i="1"/>
  <c r="L3455" i="1"/>
  <c r="M3454" i="1"/>
  <c r="N3454" i="1" s="1"/>
  <c r="Z3475" i="1"/>
  <c r="AA3475" i="1" s="1"/>
  <c r="C3476" i="1"/>
  <c r="AJ3476" i="1"/>
  <c r="Y3475" i="1"/>
  <c r="I3476" i="1"/>
  <c r="H3476" i="1" s="1"/>
  <c r="X3476" i="1"/>
  <c r="K3476" i="1"/>
  <c r="A3477" i="1"/>
  <c r="AB3480" i="1"/>
  <c r="AH3475" i="1" l="1"/>
  <c r="J3452" i="1"/>
  <c r="O3452" i="1"/>
  <c r="F3453" i="1"/>
  <c r="P3452" i="1"/>
  <c r="AF3446" i="1"/>
  <c r="T3447" i="1"/>
  <c r="S3448" i="1"/>
  <c r="Q3451" i="1"/>
  <c r="R3450" i="1"/>
  <c r="AC3454" i="1"/>
  <c r="AE3454" i="1" s="1"/>
  <c r="G3454" i="1"/>
  <c r="M3455" i="1"/>
  <c r="N3455" i="1" s="1"/>
  <c r="L3456" i="1"/>
  <c r="K3477" i="1"/>
  <c r="A3478" i="1"/>
  <c r="X3477" i="1"/>
  <c r="AB3481" i="1"/>
  <c r="I3477" i="1"/>
  <c r="H3477" i="1" s="1"/>
  <c r="Y3476" i="1"/>
  <c r="C3477" i="1"/>
  <c r="Z3476" i="1"/>
  <c r="AA3476" i="1" s="1"/>
  <c r="AJ3477" i="1"/>
  <c r="AH3476" i="1" l="1"/>
  <c r="O3453" i="1"/>
  <c r="F3454" i="1"/>
  <c r="P3453" i="1"/>
  <c r="J3453" i="1"/>
  <c r="AF3447" i="1"/>
  <c r="T3448" i="1"/>
  <c r="S3449" i="1"/>
  <c r="Q3452" i="1"/>
  <c r="R3451" i="1"/>
  <c r="M3456" i="1"/>
  <c r="N3456" i="1" s="1"/>
  <c r="L3457" i="1"/>
  <c r="AC3455" i="1"/>
  <c r="AE3455" i="1" s="1"/>
  <c r="G3455" i="1"/>
  <c r="K3478" i="1"/>
  <c r="X3478" i="1"/>
  <c r="A3479" i="1"/>
  <c r="C3478" i="1"/>
  <c r="Z3477" i="1"/>
  <c r="AA3477" i="1" s="1"/>
  <c r="AH3477" i="1" s="1"/>
  <c r="AJ3478" i="1"/>
  <c r="I3478" i="1"/>
  <c r="H3478" i="1" s="1"/>
  <c r="Y3477" i="1"/>
  <c r="AB3482" i="1"/>
  <c r="O3454" i="1" l="1"/>
  <c r="AF3448" i="1"/>
  <c r="P3454" i="1"/>
  <c r="J3454" i="1"/>
  <c r="F3455" i="1"/>
  <c r="T3449" i="1"/>
  <c r="S3450" i="1"/>
  <c r="Q3453" i="1"/>
  <c r="R3452" i="1"/>
  <c r="M3457" i="1"/>
  <c r="N3457" i="1" s="1"/>
  <c r="L3458" i="1"/>
  <c r="AC3456" i="1"/>
  <c r="AE3456" i="1" s="1"/>
  <c r="G3456" i="1"/>
  <c r="Y3478" i="1"/>
  <c r="C3479" i="1"/>
  <c r="AJ3479" i="1"/>
  <c r="Z3478" i="1"/>
  <c r="AA3478" i="1" s="1"/>
  <c r="I3479" i="1"/>
  <c r="H3479" i="1" s="1"/>
  <c r="AB3483" i="1"/>
  <c r="X3479" i="1"/>
  <c r="K3479" i="1"/>
  <c r="A3480" i="1"/>
  <c r="AH3478" i="1" l="1"/>
  <c r="O3455" i="1"/>
  <c r="P3455" i="1"/>
  <c r="J3455" i="1"/>
  <c r="F3456" i="1"/>
  <c r="AF3449" i="1"/>
  <c r="T3450" i="1"/>
  <c r="S3451" i="1"/>
  <c r="Q3454" i="1"/>
  <c r="R3453" i="1"/>
  <c r="M3458" i="1"/>
  <c r="N3458" i="1" s="1"/>
  <c r="L3459" i="1"/>
  <c r="AC3457" i="1"/>
  <c r="AE3457" i="1" s="1"/>
  <c r="G3457" i="1"/>
  <c r="A3481" i="1"/>
  <c r="X3480" i="1"/>
  <c r="K3480" i="1"/>
  <c r="AB3484" i="1"/>
  <c r="I3480" i="1"/>
  <c r="H3480" i="1" s="1"/>
  <c r="Z3479" i="1"/>
  <c r="AA3479" i="1" s="1"/>
  <c r="AH3479" i="1" s="1"/>
  <c r="C3480" i="1"/>
  <c r="Y3479" i="1"/>
  <c r="AJ3480" i="1"/>
  <c r="J3456" i="1" l="1"/>
  <c r="F3457" i="1"/>
  <c r="O3456" i="1"/>
  <c r="AF3450" i="1"/>
  <c r="P3456" i="1"/>
  <c r="T3451" i="1"/>
  <c r="S3452" i="1"/>
  <c r="Q3455" i="1"/>
  <c r="R3454" i="1"/>
  <c r="M3459" i="1"/>
  <c r="N3459" i="1" s="1"/>
  <c r="L3460" i="1"/>
  <c r="G3458" i="1"/>
  <c r="AC3458" i="1"/>
  <c r="AE3458" i="1" s="1"/>
  <c r="K3481" i="1"/>
  <c r="A3482" i="1"/>
  <c r="X3481" i="1"/>
  <c r="AB3485" i="1"/>
  <c r="AJ3481" i="1"/>
  <c r="Y3480" i="1"/>
  <c r="I3481" i="1"/>
  <c r="H3481" i="1" s="1"/>
  <c r="Z3480" i="1"/>
  <c r="AA3480" i="1" s="1"/>
  <c r="AH3480" i="1" s="1"/>
  <c r="C3481" i="1"/>
  <c r="O3457" i="1" l="1"/>
  <c r="F3458" i="1"/>
  <c r="J3457" i="1"/>
  <c r="P3457" i="1"/>
  <c r="AF3451" i="1"/>
  <c r="T3452" i="1"/>
  <c r="S3453" i="1"/>
  <c r="Q3456" i="1"/>
  <c r="R3455" i="1"/>
  <c r="L3461" i="1"/>
  <c r="M3460" i="1"/>
  <c r="N3460" i="1" s="1"/>
  <c r="AC3459" i="1"/>
  <c r="AE3459" i="1" s="1"/>
  <c r="G3459" i="1"/>
  <c r="AB3486" i="1"/>
  <c r="AJ3482" i="1"/>
  <c r="Z3481" i="1"/>
  <c r="AA3481" i="1" s="1"/>
  <c r="AH3481" i="1" s="1"/>
  <c r="I3482" i="1"/>
  <c r="H3482" i="1" s="1"/>
  <c r="Y3481" i="1"/>
  <c r="C3482" i="1"/>
  <c r="A3483" i="1"/>
  <c r="X3482" i="1"/>
  <c r="K3482" i="1"/>
  <c r="J3458" i="1" l="1"/>
  <c r="O3458" i="1"/>
  <c r="P3458" i="1"/>
  <c r="F3459" i="1"/>
  <c r="AF3452" i="1"/>
  <c r="T3453" i="1"/>
  <c r="S3454" i="1"/>
  <c r="Q3457" i="1"/>
  <c r="R3456" i="1"/>
  <c r="G3460" i="1"/>
  <c r="AC3460" i="1"/>
  <c r="AE3460" i="1" s="1"/>
  <c r="M3461" i="1"/>
  <c r="N3461" i="1" s="1"/>
  <c r="L3462" i="1"/>
  <c r="AJ3483" i="1"/>
  <c r="Y3482" i="1"/>
  <c r="I3483" i="1"/>
  <c r="H3483" i="1" s="1"/>
  <c r="Z3482" i="1"/>
  <c r="AA3482" i="1" s="1"/>
  <c r="C3483" i="1"/>
  <c r="K3483" i="1"/>
  <c r="X3483" i="1"/>
  <c r="A3484" i="1"/>
  <c r="AB3487" i="1"/>
  <c r="AH3482" i="1" l="1"/>
  <c r="O3459" i="1"/>
  <c r="J3459" i="1"/>
  <c r="P3459" i="1"/>
  <c r="F3460" i="1"/>
  <c r="AF3453" i="1"/>
  <c r="S3455" i="1"/>
  <c r="T3454" i="1"/>
  <c r="Q3458" i="1"/>
  <c r="R3457" i="1"/>
  <c r="L3463" i="1"/>
  <c r="M3462" i="1"/>
  <c r="N3462" i="1" s="1"/>
  <c r="AC3461" i="1"/>
  <c r="AE3461" i="1" s="1"/>
  <c r="G3461" i="1"/>
  <c r="Z3483" i="1"/>
  <c r="AA3483" i="1" s="1"/>
  <c r="C3484" i="1"/>
  <c r="AJ3484" i="1"/>
  <c r="Y3483" i="1"/>
  <c r="I3484" i="1"/>
  <c r="H3484" i="1" s="1"/>
  <c r="AB3488" i="1"/>
  <c r="K3484" i="1"/>
  <c r="A3485" i="1"/>
  <c r="X3484" i="1"/>
  <c r="AH3483" i="1" l="1"/>
  <c r="J3460" i="1"/>
  <c r="O3460" i="1"/>
  <c r="F3461" i="1"/>
  <c r="P3460" i="1"/>
  <c r="AF3454" i="1"/>
  <c r="T3455" i="1"/>
  <c r="S3456" i="1"/>
  <c r="Q3459" i="1"/>
  <c r="R3458" i="1"/>
  <c r="AC3462" i="1"/>
  <c r="AE3462" i="1" s="1"/>
  <c r="G3462" i="1"/>
  <c r="M3463" i="1"/>
  <c r="N3463" i="1" s="1"/>
  <c r="L3464" i="1"/>
  <c r="AB3489" i="1"/>
  <c r="Y3484" i="1"/>
  <c r="C3485" i="1"/>
  <c r="AJ3485" i="1"/>
  <c r="Z3484" i="1"/>
  <c r="AA3484" i="1" s="1"/>
  <c r="AH3484" i="1" s="1"/>
  <c r="I3485" i="1"/>
  <c r="H3485" i="1" s="1"/>
  <c r="K3485" i="1"/>
  <c r="A3486" i="1"/>
  <c r="X3485" i="1"/>
  <c r="O3461" i="1" l="1"/>
  <c r="F3462" i="1"/>
  <c r="P3461" i="1"/>
  <c r="J3461" i="1"/>
  <c r="AF3455" i="1"/>
  <c r="T3456" i="1"/>
  <c r="S3457" i="1"/>
  <c r="Q3460" i="1"/>
  <c r="R3459" i="1"/>
  <c r="M3464" i="1"/>
  <c r="N3464" i="1" s="1"/>
  <c r="L3465" i="1"/>
  <c r="G3463" i="1"/>
  <c r="AC3463" i="1"/>
  <c r="AE3463" i="1" s="1"/>
  <c r="AB3490" i="1"/>
  <c r="X3486" i="1"/>
  <c r="K3486" i="1"/>
  <c r="A3487" i="1"/>
  <c r="Z3485" i="1"/>
  <c r="AA3485" i="1" s="1"/>
  <c r="C3486" i="1"/>
  <c r="AJ3486" i="1"/>
  <c r="I3486" i="1"/>
  <c r="H3486" i="1" s="1"/>
  <c r="Y3485" i="1"/>
  <c r="AH3485" i="1" l="1"/>
  <c r="O3462" i="1"/>
  <c r="F3463" i="1"/>
  <c r="J3462" i="1"/>
  <c r="P3462" i="1"/>
  <c r="AF3456" i="1"/>
  <c r="T3457" i="1"/>
  <c r="S3458" i="1"/>
  <c r="Q3461" i="1"/>
  <c r="R3460" i="1"/>
  <c r="M3465" i="1"/>
  <c r="N3465" i="1" s="1"/>
  <c r="L3466" i="1"/>
  <c r="G3464" i="1"/>
  <c r="AC3464" i="1"/>
  <c r="AE3464" i="1" s="1"/>
  <c r="A3488" i="1"/>
  <c r="K3487" i="1"/>
  <c r="X3487" i="1"/>
  <c r="I3487" i="1"/>
  <c r="H3487" i="1" s="1"/>
  <c r="Y3486" i="1"/>
  <c r="C3487" i="1"/>
  <c r="AJ3487" i="1"/>
  <c r="Z3486" i="1"/>
  <c r="AA3486" i="1" s="1"/>
  <c r="AH3486" i="1" s="1"/>
  <c r="AB3491" i="1"/>
  <c r="O3463" i="1" l="1"/>
  <c r="F3464" i="1"/>
  <c r="J3463" i="1"/>
  <c r="P3463" i="1"/>
  <c r="AF3457" i="1"/>
  <c r="S3459" i="1"/>
  <c r="T3458" i="1"/>
  <c r="Q3462" i="1"/>
  <c r="R3461" i="1"/>
  <c r="L3467" i="1"/>
  <c r="M3466" i="1"/>
  <c r="N3466" i="1" s="1"/>
  <c r="AC3465" i="1"/>
  <c r="AE3465" i="1" s="1"/>
  <c r="G3465" i="1"/>
  <c r="Z3487" i="1"/>
  <c r="AA3487" i="1" s="1"/>
  <c r="AH3487" i="1" s="1"/>
  <c r="C3488" i="1"/>
  <c r="AJ3488" i="1"/>
  <c r="I3488" i="1"/>
  <c r="H3488" i="1" s="1"/>
  <c r="Y3487" i="1"/>
  <c r="K3488" i="1"/>
  <c r="X3488" i="1"/>
  <c r="A3489" i="1"/>
  <c r="AB3492" i="1"/>
  <c r="O3464" i="1" l="1"/>
  <c r="J3464" i="1"/>
  <c r="F3465" i="1"/>
  <c r="P3464" i="1"/>
  <c r="AF3458" i="1"/>
  <c r="T3459" i="1"/>
  <c r="S3460" i="1"/>
  <c r="Q3463" i="1"/>
  <c r="R3462" i="1"/>
  <c r="AC3466" i="1"/>
  <c r="AE3466" i="1" s="1"/>
  <c r="G3466" i="1"/>
  <c r="M3467" i="1"/>
  <c r="N3467" i="1" s="1"/>
  <c r="L3468" i="1"/>
  <c r="AB3493" i="1"/>
  <c r="A3490" i="1"/>
  <c r="X3489" i="1"/>
  <c r="K3489" i="1"/>
  <c r="I3489" i="1"/>
  <c r="H3489" i="1" s="1"/>
  <c r="Y3488" i="1"/>
  <c r="C3489" i="1"/>
  <c r="AJ3489" i="1"/>
  <c r="Z3488" i="1"/>
  <c r="AA3488" i="1" s="1"/>
  <c r="AH3488" i="1" s="1"/>
  <c r="J3465" i="1" l="1"/>
  <c r="O3465" i="1"/>
  <c r="F3466" i="1"/>
  <c r="P3465" i="1"/>
  <c r="AF3459" i="1"/>
  <c r="T3460" i="1"/>
  <c r="S3461" i="1"/>
  <c r="Q3464" i="1"/>
  <c r="R3463" i="1"/>
  <c r="L3469" i="1"/>
  <c r="M3468" i="1"/>
  <c r="N3468" i="1" s="1"/>
  <c r="G3467" i="1"/>
  <c r="AC3467" i="1"/>
  <c r="AE3467" i="1" s="1"/>
  <c r="A3491" i="1"/>
  <c r="X3490" i="1"/>
  <c r="K3490" i="1"/>
  <c r="Y3489" i="1"/>
  <c r="I3490" i="1"/>
  <c r="H3490" i="1" s="1"/>
  <c r="Z3489" i="1"/>
  <c r="AA3489" i="1" s="1"/>
  <c r="C3490" i="1"/>
  <c r="AJ3490" i="1"/>
  <c r="AB3494" i="1"/>
  <c r="AH3489" i="1" l="1"/>
  <c r="J3466" i="1"/>
  <c r="O3466" i="1"/>
  <c r="F3467" i="1"/>
  <c r="P3466" i="1"/>
  <c r="AF3460" i="1"/>
  <c r="S3462" i="1"/>
  <c r="T3461" i="1"/>
  <c r="Q3465" i="1"/>
  <c r="R3464" i="1"/>
  <c r="AC3468" i="1"/>
  <c r="AE3468" i="1" s="1"/>
  <c r="G3468" i="1"/>
  <c r="M3469" i="1"/>
  <c r="N3469" i="1" s="1"/>
  <c r="L3470" i="1"/>
  <c r="X3491" i="1"/>
  <c r="A3492" i="1"/>
  <c r="K3491" i="1"/>
  <c r="AB3495" i="1"/>
  <c r="Z3490" i="1"/>
  <c r="AA3490" i="1" s="1"/>
  <c r="C3491" i="1"/>
  <c r="AJ3491" i="1"/>
  <c r="Y3490" i="1"/>
  <c r="I3491" i="1"/>
  <c r="H3491" i="1" s="1"/>
  <c r="AH3490" i="1" l="1"/>
  <c r="J3467" i="1"/>
  <c r="P3467" i="1"/>
  <c r="O3467" i="1"/>
  <c r="F3468" i="1"/>
  <c r="AF3461" i="1"/>
  <c r="T3462" i="1"/>
  <c r="S3463" i="1"/>
  <c r="Q3466" i="1"/>
  <c r="R3465" i="1"/>
  <c r="M3470" i="1"/>
  <c r="N3470" i="1" s="1"/>
  <c r="L3471" i="1"/>
  <c r="AC3469" i="1"/>
  <c r="AE3469" i="1" s="1"/>
  <c r="G3469" i="1"/>
  <c r="K3492" i="1"/>
  <c r="X3492" i="1"/>
  <c r="A3493" i="1"/>
  <c r="Y3491" i="1"/>
  <c r="C3492" i="1"/>
  <c r="Z3491" i="1"/>
  <c r="AA3491" i="1" s="1"/>
  <c r="AH3491" i="1" s="1"/>
  <c r="AJ3492" i="1"/>
  <c r="I3492" i="1"/>
  <c r="H3492" i="1" s="1"/>
  <c r="AB3496" i="1"/>
  <c r="O3468" i="1" l="1"/>
  <c r="F3469" i="1"/>
  <c r="AF3462" i="1"/>
  <c r="P3468" i="1"/>
  <c r="J3468" i="1"/>
  <c r="S3464" i="1"/>
  <c r="T3463" i="1"/>
  <c r="Q3467" i="1"/>
  <c r="R3466" i="1"/>
  <c r="M3471" i="1"/>
  <c r="N3471" i="1" s="1"/>
  <c r="L3472" i="1"/>
  <c r="AC3470" i="1"/>
  <c r="AE3470" i="1" s="1"/>
  <c r="G3470" i="1"/>
  <c r="Z3492" i="1"/>
  <c r="AA3492" i="1" s="1"/>
  <c r="C3493" i="1"/>
  <c r="AJ3493" i="1"/>
  <c r="Y3492" i="1"/>
  <c r="I3493" i="1"/>
  <c r="H3493" i="1" s="1"/>
  <c r="AB3497" i="1"/>
  <c r="X3493" i="1"/>
  <c r="K3493" i="1"/>
  <c r="A3494" i="1"/>
  <c r="AH3492" i="1" l="1"/>
  <c r="O3469" i="1"/>
  <c r="J3469" i="1"/>
  <c r="F3470" i="1"/>
  <c r="P3469" i="1"/>
  <c r="AF3463" i="1"/>
  <c r="T3464" i="1"/>
  <c r="S3465" i="1"/>
  <c r="Q3468" i="1"/>
  <c r="R3467" i="1"/>
  <c r="L3473" i="1"/>
  <c r="M3472" i="1"/>
  <c r="N3472" i="1" s="1"/>
  <c r="AC3471" i="1"/>
  <c r="AE3471" i="1" s="1"/>
  <c r="G3471" i="1"/>
  <c r="Y3493" i="1"/>
  <c r="I3494" i="1"/>
  <c r="H3494" i="1" s="1"/>
  <c r="Z3493" i="1"/>
  <c r="AA3493" i="1" s="1"/>
  <c r="C3494" i="1"/>
  <c r="AJ3494" i="1"/>
  <c r="AB3498" i="1"/>
  <c r="X3494" i="1"/>
  <c r="K3494" i="1"/>
  <c r="A3495" i="1"/>
  <c r="AH3493" i="1" l="1"/>
  <c r="O3470" i="1"/>
  <c r="P3470" i="1"/>
  <c r="F3471" i="1"/>
  <c r="J3470" i="1"/>
  <c r="AF3464" i="1"/>
  <c r="T3465" i="1"/>
  <c r="S3466" i="1"/>
  <c r="Q3469" i="1"/>
  <c r="R3468" i="1"/>
  <c r="G3472" i="1"/>
  <c r="AC3472" i="1"/>
  <c r="AE3472" i="1" s="1"/>
  <c r="L3474" i="1"/>
  <c r="M3473" i="1"/>
  <c r="N3473" i="1" s="1"/>
  <c r="AB3499" i="1"/>
  <c r="Z3494" i="1"/>
  <c r="AA3494" i="1" s="1"/>
  <c r="AH3494" i="1" s="1"/>
  <c r="AJ3495" i="1"/>
  <c r="I3495" i="1"/>
  <c r="H3495" i="1" s="1"/>
  <c r="Y3494" i="1"/>
  <c r="C3495" i="1"/>
  <c r="A3496" i="1"/>
  <c r="X3495" i="1"/>
  <c r="K3495" i="1"/>
  <c r="J3471" i="1" l="1"/>
  <c r="O3471" i="1"/>
  <c r="P3471" i="1"/>
  <c r="F3472" i="1"/>
  <c r="AF3465" i="1"/>
  <c r="S3467" i="1"/>
  <c r="T3466" i="1"/>
  <c r="Q3470" i="1"/>
  <c r="R3469" i="1"/>
  <c r="AC3473" i="1"/>
  <c r="AE3473" i="1" s="1"/>
  <c r="G3473" i="1"/>
  <c r="M3474" i="1"/>
  <c r="N3474" i="1" s="1"/>
  <c r="L3475" i="1"/>
  <c r="A3497" i="1"/>
  <c r="X3496" i="1"/>
  <c r="K3496" i="1"/>
  <c r="AB3500" i="1"/>
  <c r="AJ3496" i="1"/>
  <c r="Z3495" i="1"/>
  <c r="AA3495" i="1" s="1"/>
  <c r="AH3495" i="1" s="1"/>
  <c r="I3496" i="1"/>
  <c r="H3496" i="1" s="1"/>
  <c r="Y3495" i="1"/>
  <c r="C3496" i="1"/>
  <c r="J3472" i="1" l="1"/>
  <c r="O3472" i="1"/>
  <c r="F3473" i="1"/>
  <c r="P3472" i="1"/>
  <c r="AF3466" i="1"/>
  <c r="S3468" i="1"/>
  <c r="T3467" i="1"/>
  <c r="Q3471" i="1"/>
  <c r="R3470" i="1"/>
  <c r="M3475" i="1"/>
  <c r="N3475" i="1" s="1"/>
  <c r="L3476" i="1"/>
  <c r="G3474" i="1"/>
  <c r="AC3474" i="1"/>
  <c r="AE3474" i="1" s="1"/>
  <c r="X3497" i="1"/>
  <c r="A3498" i="1"/>
  <c r="K3497" i="1"/>
  <c r="AB3501" i="1"/>
  <c r="Y3496" i="1"/>
  <c r="C3497" i="1"/>
  <c r="AJ3497" i="1"/>
  <c r="I3497" i="1"/>
  <c r="H3497" i="1" s="1"/>
  <c r="Z3496" i="1"/>
  <c r="AA3496" i="1" s="1"/>
  <c r="AH3496" i="1" l="1"/>
  <c r="J3473" i="1"/>
  <c r="P3473" i="1"/>
  <c r="O3473" i="1"/>
  <c r="F3474" i="1"/>
  <c r="AF3467" i="1"/>
  <c r="AA3467" i="1"/>
  <c r="T3468" i="1"/>
  <c r="S3469" i="1"/>
  <c r="Q3472" i="1"/>
  <c r="R3471" i="1"/>
  <c r="L3477" i="1"/>
  <c r="M3476" i="1"/>
  <c r="N3476" i="1" s="1"/>
  <c r="AC3475" i="1"/>
  <c r="AE3475" i="1" s="1"/>
  <c r="G3475" i="1"/>
  <c r="A3499" i="1"/>
  <c r="X3498" i="1"/>
  <c r="K3498" i="1"/>
  <c r="C3498" i="1"/>
  <c r="Z3497" i="1"/>
  <c r="AA3497" i="1" s="1"/>
  <c r="AJ3498" i="1"/>
  <c r="I3498" i="1"/>
  <c r="H3498" i="1" s="1"/>
  <c r="Y3497" i="1"/>
  <c r="AB3502" i="1"/>
  <c r="AH3497" i="1" l="1"/>
  <c r="O3474" i="1"/>
  <c r="J3474" i="1"/>
  <c r="P3474" i="1"/>
  <c r="F3475" i="1"/>
  <c r="AF3468" i="1"/>
  <c r="T3469" i="1"/>
  <c r="S3470" i="1"/>
  <c r="AH3467" i="1"/>
  <c r="Q3473" i="1"/>
  <c r="R3472" i="1"/>
  <c r="AC3476" i="1"/>
  <c r="AE3476" i="1" s="1"/>
  <c r="G3476" i="1"/>
  <c r="L3478" i="1"/>
  <c r="M3477" i="1"/>
  <c r="N3477" i="1" s="1"/>
  <c r="AB3503" i="1"/>
  <c r="Y3498" i="1"/>
  <c r="C3499" i="1"/>
  <c r="AJ3499" i="1"/>
  <c r="I3499" i="1"/>
  <c r="H3499" i="1" s="1"/>
  <c r="Z3498" i="1"/>
  <c r="K3499" i="1"/>
  <c r="X3499" i="1"/>
  <c r="A3500" i="1"/>
  <c r="J3475" i="1" l="1"/>
  <c r="F3476" i="1"/>
  <c r="P3475" i="1"/>
  <c r="AF3469" i="1"/>
  <c r="O3475" i="1"/>
  <c r="T3470" i="1"/>
  <c r="S3471" i="1"/>
  <c r="Q3474" i="1"/>
  <c r="R3473" i="1"/>
  <c r="G3477" i="1"/>
  <c r="AC3477" i="1"/>
  <c r="AE3477" i="1" s="1"/>
  <c r="L3479" i="1"/>
  <c r="M3478" i="1"/>
  <c r="N3478" i="1" s="1"/>
  <c r="X3500" i="1"/>
  <c r="K3500" i="1"/>
  <c r="A3501" i="1"/>
  <c r="AB3504" i="1"/>
  <c r="Z3499" i="1"/>
  <c r="AA3499" i="1" s="1"/>
  <c r="C3500" i="1"/>
  <c r="Y3499" i="1"/>
  <c r="AJ3500" i="1"/>
  <c r="I3500" i="1"/>
  <c r="H3500" i="1" s="1"/>
  <c r="AH3499" i="1" l="1"/>
  <c r="J3476" i="1"/>
  <c r="F3477" i="1"/>
  <c r="O3476" i="1"/>
  <c r="AF3470" i="1"/>
  <c r="P3476" i="1"/>
  <c r="T3471" i="1"/>
  <c r="S3472" i="1"/>
  <c r="Q3475" i="1"/>
  <c r="R3474" i="1"/>
  <c r="G3478" i="1"/>
  <c r="AC3478" i="1"/>
  <c r="AE3478" i="1" s="1"/>
  <c r="L3480" i="1"/>
  <c r="M3479" i="1"/>
  <c r="N3479" i="1" s="1"/>
  <c r="AB3505" i="1"/>
  <c r="Y3500" i="1"/>
  <c r="AJ3501" i="1"/>
  <c r="I3501" i="1"/>
  <c r="H3501" i="1" s="1"/>
  <c r="Z3500" i="1"/>
  <c r="AA3500" i="1" s="1"/>
  <c r="C3501" i="1"/>
  <c r="X3501" i="1"/>
  <c r="K3501" i="1"/>
  <c r="A3502" i="1"/>
  <c r="AH3500" i="1" l="1"/>
  <c r="J3477" i="1"/>
  <c r="O3477" i="1"/>
  <c r="F3478" i="1"/>
  <c r="P3477" i="1"/>
  <c r="AF3471" i="1"/>
  <c r="T3472" i="1"/>
  <c r="S3473" i="1"/>
  <c r="Q3476" i="1"/>
  <c r="R3475" i="1"/>
  <c r="AC3479" i="1"/>
  <c r="AE3479" i="1" s="1"/>
  <c r="G3479" i="1"/>
  <c r="M3480" i="1"/>
  <c r="N3480" i="1" s="1"/>
  <c r="L3481" i="1"/>
  <c r="AB3506" i="1"/>
  <c r="Z3501" i="1"/>
  <c r="AA3501" i="1" s="1"/>
  <c r="C3502" i="1"/>
  <c r="AJ3502" i="1"/>
  <c r="Y3501" i="1"/>
  <c r="I3502" i="1"/>
  <c r="H3502" i="1" s="1"/>
  <c r="K3502" i="1"/>
  <c r="X3502" i="1"/>
  <c r="A3503" i="1"/>
  <c r="AH3501" i="1" l="1"/>
  <c r="O3478" i="1"/>
  <c r="F3479" i="1"/>
  <c r="J3478" i="1"/>
  <c r="P3478" i="1"/>
  <c r="AF3472" i="1"/>
  <c r="T3473" i="1"/>
  <c r="S3474" i="1"/>
  <c r="Q3477" i="1"/>
  <c r="R3476" i="1"/>
  <c r="M3481" i="1"/>
  <c r="N3481" i="1" s="1"/>
  <c r="L3482" i="1"/>
  <c r="G3480" i="1"/>
  <c r="AC3480" i="1"/>
  <c r="AE3480" i="1" s="1"/>
  <c r="Y3502" i="1"/>
  <c r="C3503" i="1"/>
  <c r="Z3502" i="1"/>
  <c r="AA3502" i="1" s="1"/>
  <c r="AJ3503" i="1"/>
  <c r="I3503" i="1"/>
  <c r="H3503" i="1" s="1"/>
  <c r="X3503" i="1"/>
  <c r="A3504" i="1"/>
  <c r="K3503" i="1"/>
  <c r="AB3507" i="1"/>
  <c r="AH3502" i="1" l="1"/>
  <c r="O3479" i="1"/>
  <c r="J3479" i="1"/>
  <c r="F3480" i="1"/>
  <c r="P3479" i="1"/>
  <c r="AF3473" i="1"/>
  <c r="T3474" i="1"/>
  <c r="S3475" i="1"/>
  <c r="Q3478" i="1"/>
  <c r="R3477" i="1"/>
  <c r="M3482" i="1"/>
  <c r="N3482" i="1" s="1"/>
  <c r="L3483" i="1"/>
  <c r="AC3481" i="1"/>
  <c r="AE3481" i="1" s="1"/>
  <c r="G3481" i="1"/>
  <c r="AB3508" i="1"/>
  <c r="Z3503" i="1"/>
  <c r="AA3503" i="1" s="1"/>
  <c r="C3504" i="1"/>
  <c r="AJ3504" i="1"/>
  <c r="Y3503" i="1"/>
  <c r="I3504" i="1"/>
  <c r="H3504" i="1" s="1"/>
  <c r="X3504" i="1"/>
  <c r="K3504" i="1"/>
  <c r="A3505" i="1"/>
  <c r="AH3503" i="1" l="1"/>
  <c r="O3480" i="1"/>
  <c r="P3480" i="1"/>
  <c r="F3481" i="1"/>
  <c r="J3480" i="1"/>
  <c r="AF3474" i="1"/>
  <c r="T3475" i="1"/>
  <c r="S3476" i="1"/>
  <c r="Q3479" i="1"/>
  <c r="R3478" i="1"/>
  <c r="L3484" i="1"/>
  <c r="M3483" i="1"/>
  <c r="N3483" i="1" s="1"/>
  <c r="AC3482" i="1"/>
  <c r="AE3482" i="1" s="1"/>
  <c r="G3482" i="1"/>
  <c r="X3505" i="1"/>
  <c r="K3505" i="1"/>
  <c r="A3506" i="1"/>
  <c r="AB3509" i="1"/>
  <c r="Y3504" i="1"/>
  <c r="C3505" i="1"/>
  <c r="Z3504" i="1"/>
  <c r="AA3504" i="1" s="1"/>
  <c r="AJ3505" i="1"/>
  <c r="I3505" i="1"/>
  <c r="H3505" i="1" s="1"/>
  <c r="AH3504" i="1" l="1"/>
  <c r="O3481" i="1"/>
  <c r="J3481" i="1"/>
  <c r="P3481" i="1"/>
  <c r="F3482" i="1"/>
  <c r="AF3475" i="1"/>
  <c r="S3477" i="1"/>
  <c r="T3476" i="1"/>
  <c r="Q3480" i="1"/>
  <c r="R3479" i="1"/>
  <c r="AC3483" i="1"/>
  <c r="AE3483" i="1" s="1"/>
  <c r="G3483" i="1"/>
  <c r="M3484" i="1"/>
  <c r="N3484" i="1" s="1"/>
  <c r="L3485" i="1"/>
  <c r="Z3505" i="1"/>
  <c r="AA3505" i="1" s="1"/>
  <c r="AH3505" i="1" s="1"/>
  <c r="C3506" i="1"/>
  <c r="Y3505" i="1"/>
  <c r="AJ3506" i="1"/>
  <c r="I3506" i="1"/>
  <c r="H3506" i="1" s="1"/>
  <c r="AB3510" i="1"/>
  <c r="X3506" i="1"/>
  <c r="K3506" i="1"/>
  <c r="A3507" i="1"/>
  <c r="J3482" i="1" l="1"/>
  <c r="F3483" i="1"/>
  <c r="O3482" i="1"/>
  <c r="AF3476" i="1"/>
  <c r="P3482" i="1"/>
  <c r="T3477" i="1"/>
  <c r="S3478" i="1"/>
  <c r="Q3481" i="1"/>
  <c r="R3480" i="1"/>
  <c r="L3486" i="1"/>
  <c r="M3485" i="1"/>
  <c r="N3485" i="1" s="1"/>
  <c r="AC3484" i="1"/>
  <c r="AE3484" i="1" s="1"/>
  <c r="G3484" i="1"/>
  <c r="Y3506" i="1"/>
  <c r="C3507" i="1"/>
  <c r="Z3506" i="1"/>
  <c r="AA3506" i="1" s="1"/>
  <c r="AJ3507" i="1"/>
  <c r="I3507" i="1"/>
  <c r="H3507" i="1" s="1"/>
  <c r="K3507" i="1"/>
  <c r="X3507" i="1"/>
  <c r="A3508" i="1"/>
  <c r="AB3511" i="1"/>
  <c r="AH3506" i="1" l="1"/>
  <c r="O3483" i="1"/>
  <c r="J3483" i="1"/>
  <c r="F3484" i="1"/>
  <c r="AF3477" i="1"/>
  <c r="P3483" i="1"/>
  <c r="T3478" i="1"/>
  <c r="S3479" i="1"/>
  <c r="Q3482" i="1"/>
  <c r="R3481" i="1"/>
  <c r="G3485" i="1"/>
  <c r="AC3485" i="1"/>
  <c r="AE3485" i="1" s="1"/>
  <c r="L3487" i="1"/>
  <c r="M3486" i="1"/>
  <c r="N3486" i="1" s="1"/>
  <c r="X3508" i="1"/>
  <c r="K3508" i="1"/>
  <c r="A3509" i="1"/>
  <c r="AB3512" i="1"/>
  <c r="Z3507" i="1"/>
  <c r="AA3507" i="1" s="1"/>
  <c r="C3508" i="1"/>
  <c r="Y3507" i="1"/>
  <c r="AJ3508" i="1"/>
  <c r="I3508" i="1"/>
  <c r="H3508" i="1" s="1"/>
  <c r="AH3507" i="1" l="1"/>
  <c r="F3485" i="1"/>
  <c r="J3484" i="1"/>
  <c r="P3484" i="1"/>
  <c r="O3484" i="1"/>
  <c r="AF3478" i="1"/>
  <c r="S3480" i="1"/>
  <c r="T3479" i="1"/>
  <c r="Q3483" i="1"/>
  <c r="R3482" i="1"/>
  <c r="G3486" i="1"/>
  <c r="AC3486" i="1"/>
  <c r="AE3486" i="1" s="1"/>
  <c r="M3487" i="1"/>
  <c r="N3487" i="1" s="1"/>
  <c r="L3488" i="1"/>
  <c r="AB3513" i="1"/>
  <c r="Y3508" i="1"/>
  <c r="AJ3509" i="1"/>
  <c r="I3509" i="1"/>
  <c r="H3509" i="1" s="1"/>
  <c r="Z3508" i="1"/>
  <c r="AA3508" i="1" s="1"/>
  <c r="C3509" i="1"/>
  <c r="K3509" i="1"/>
  <c r="A3510" i="1"/>
  <c r="X3509" i="1"/>
  <c r="AH3508" i="1" l="1"/>
  <c r="J3485" i="1"/>
  <c r="F3486" i="1"/>
  <c r="O3485" i="1"/>
  <c r="P3485" i="1"/>
  <c r="AF3479" i="1"/>
  <c r="T3480" i="1"/>
  <c r="S3481" i="1"/>
  <c r="Q3484" i="1"/>
  <c r="R3483" i="1"/>
  <c r="L3489" i="1"/>
  <c r="M3488" i="1"/>
  <c r="N3488" i="1" s="1"/>
  <c r="AC3487" i="1"/>
  <c r="AE3487" i="1" s="1"/>
  <c r="G3487" i="1"/>
  <c r="AB3514" i="1"/>
  <c r="Z3509" i="1"/>
  <c r="AA3509" i="1" s="1"/>
  <c r="I3510" i="1"/>
  <c r="H3510" i="1" s="1"/>
  <c r="Y3509" i="1"/>
  <c r="C3510" i="1"/>
  <c r="AJ3510" i="1"/>
  <c r="K3510" i="1"/>
  <c r="X3510" i="1"/>
  <c r="A3511" i="1"/>
  <c r="AH3509" i="1" l="1"/>
  <c r="O3486" i="1"/>
  <c r="P3486" i="1"/>
  <c r="F3487" i="1"/>
  <c r="J3486" i="1"/>
  <c r="AF3480" i="1"/>
  <c r="S3482" i="1"/>
  <c r="T3481" i="1"/>
  <c r="Q3485" i="1"/>
  <c r="R3484" i="1"/>
  <c r="AC3488" i="1"/>
  <c r="AE3488" i="1" s="1"/>
  <c r="G3488" i="1"/>
  <c r="M3489" i="1"/>
  <c r="N3489" i="1" s="1"/>
  <c r="L3490" i="1"/>
  <c r="X3511" i="1"/>
  <c r="A3512" i="1"/>
  <c r="K3511" i="1"/>
  <c r="Y3510" i="1"/>
  <c r="C3511" i="1"/>
  <c r="AJ3511" i="1"/>
  <c r="Z3510" i="1"/>
  <c r="AA3510" i="1" s="1"/>
  <c r="I3511" i="1"/>
  <c r="H3511" i="1" s="1"/>
  <c r="AB3515" i="1"/>
  <c r="AH3510" i="1" l="1"/>
  <c r="J3487" i="1"/>
  <c r="O3487" i="1"/>
  <c r="F3488" i="1"/>
  <c r="P3487" i="1"/>
  <c r="AF3481" i="1"/>
  <c r="T3482" i="1"/>
  <c r="S3483" i="1"/>
  <c r="Q3486" i="1"/>
  <c r="R3485" i="1"/>
  <c r="M3490" i="1"/>
  <c r="N3490" i="1" s="1"/>
  <c r="L3491" i="1"/>
  <c r="G3489" i="1"/>
  <c r="AC3489" i="1"/>
  <c r="AE3489" i="1" s="1"/>
  <c r="Z3511" i="1"/>
  <c r="AA3511" i="1" s="1"/>
  <c r="C3512" i="1"/>
  <c r="AJ3512" i="1"/>
  <c r="Y3511" i="1"/>
  <c r="I3512" i="1"/>
  <c r="H3512" i="1" s="1"/>
  <c r="AB3516" i="1"/>
  <c r="K3512" i="1"/>
  <c r="X3512" i="1"/>
  <c r="A3513" i="1"/>
  <c r="AH3511" i="1" l="1"/>
  <c r="F3489" i="1"/>
  <c r="O3488" i="1"/>
  <c r="P3488" i="1"/>
  <c r="J3488" i="1"/>
  <c r="AF3482" i="1"/>
  <c r="T3483" i="1"/>
  <c r="S3484" i="1"/>
  <c r="Q3487" i="1"/>
  <c r="R3486" i="1"/>
  <c r="M3491" i="1"/>
  <c r="N3491" i="1" s="1"/>
  <c r="L3492" i="1"/>
  <c r="AC3490" i="1"/>
  <c r="AE3490" i="1" s="1"/>
  <c r="G3490" i="1"/>
  <c r="X3513" i="1"/>
  <c r="K3513" i="1"/>
  <c r="A3514" i="1"/>
  <c r="AB3517" i="1"/>
  <c r="I3513" i="1"/>
  <c r="H3513" i="1" s="1"/>
  <c r="Y3512" i="1"/>
  <c r="C3513" i="1"/>
  <c r="AJ3513" i="1"/>
  <c r="Z3512" i="1"/>
  <c r="AA3512" i="1" s="1"/>
  <c r="AH3512" i="1" s="1"/>
  <c r="J3489" i="1" l="1"/>
  <c r="O3489" i="1"/>
  <c r="P3489" i="1"/>
  <c r="F3490" i="1"/>
  <c r="AF3483" i="1"/>
  <c r="T3484" i="1"/>
  <c r="S3485" i="1"/>
  <c r="Q3488" i="1"/>
  <c r="R3487" i="1"/>
  <c r="M3492" i="1"/>
  <c r="N3492" i="1" s="1"/>
  <c r="L3493" i="1"/>
  <c r="G3491" i="1"/>
  <c r="AC3491" i="1"/>
  <c r="AE3491" i="1" s="1"/>
  <c r="X3514" i="1"/>
  <c r="K3514" i="1"/>
  <c r="A3515" i="1"/>
  <c r="AB3518" i="1"/>
  <c r="Z3513" i="1"/>
  <c r="AA3513" i="1" s="1"/>
  <c r="I3514" i="1"/>
  <c r="H3514" i="1" s="1"/>
  <c r="Y3513" i="1"/>
  <c r="C3514" i="1"/>
  <c r="AJ3514" i="1"/>
  <c r="AH3513" i="1" l="1"/>
  <c r="J3490" i="1"/>
  <c r="F3491" i="1"/>
  <c r="O3490" i="1"/>
  <c r="P3490" i="1"/>
  <c r="T3485" i="1"/>
  <c r="S3486" i="1"/>
  <c r="AF3484" i="1"/>
  <c r="AF3485" i="1"/>
  <c r="Q3489" i="1"/>
  <c r="R3488" i="1"/>
  <c r="L3494" i="1"/>
  <c r="M3493" i="1"/>
  <c r="N3493" i="1" s="1"/>
  <c r="G3492" i="1"/>
  <c r="AC3492" i="1"/>
  <c r="AE3492" i="1" s="1"/>
  <c r="Y3514" i="1"/>
  <c r="I3515" i="1"/>
  <c r="H3515" i="1" s="1"/>
  <c r="Z3514" i="1"/>
  <c r="AA3514" i="1" s="1"/>
  <c r="C3515" i="1"/>
  <c r="AJ3515" i="1"/>
  <c r="K3515" i="1"/>
  <c r="X3515" i="1"/>
  <c r="A3516" i="1"/>
  <c r="AB3519" i="1"/>
  <c r="AH3514" i="1" l="1"/>
  <c r="J3491" i="1"/>
  <c r="P3491" i="1"/>
  <c r="F3492" i="1"/>
  <c r="O3491" i="1"/>
  <c r="S3487" i="1"/>
  <c r="T3486" i="1"/>
  <c r="Q3490" i="1"/>
  <c r="R3489" i="1"/>
  <c r="AC3493" i="1"/>
  <c r="AE3493" i="1" s="1"/>
  <c r="G3493" i="1"/>
  <c r="M3494" i="1"/>
  <c r="N3494" i="1" s="1"/>
  <c r="L3495" i="1"/>
  <c r="X3516" i="1"/>
  <c r="A3517" i="1"/>
  <c r="K3516" i="1"/>
  <c r="Z3515" i="1"/>
  <c r="AA3515" i="1" s="1"/>
  <c r="I3516" i="1"/>
  <c r="H3516" i="1" s="1"/>
  <c r="Y3515" i="1"/>
  <c r="C3516" i="1"/>
  <c r="AJ3516" i="1"/>
  <c r="AB3520" i="1"/>
  <c r="AH3515" i="1" l="1"/>
  <c r="O3492" i="1"/>
  <c r="J3492" i="1"/>
  <c r="P3492" i="1"/>
  <c r="F3493" i="1"/>
  <c r="AF3486" i="1"/>
  <c r="S3488" i="1"/>
  <c r="T3487" i="1"/>
  <c r="Q3491" i="1"/>
  <c r="R3490" i="1"/>
  <c r="L3496" i="1"/>
  <c r="M3495" i="1"/>
  <c r="N3495" i="1" s="1"/>
  <c r="AC3494" i="1"/>
  <c r="AE3494" i="1" s="1"/>
  <c r="G3494" i="1"/>
  <c r="Y3516" i="1"/>
  <c r="C3517" i="1"/>
  <c r="Z3516" i="1"/>
  <c r="AA3516" i="1" s="1"/>
  <c r="AJ3517" i="1"/>
  <c r="I3517" i="1"/>
  <c r="H3517" i="1" s="1"/>
  <c r="AB3521" i="1"/>
  <c r="X3517" i="1"/>
  <c r="K3517" i="1"/>
  <c r="A3518" i="1"/>
  <c r="AH3516" i="1" l="1"/>
  <c r="O3493" i="1"/>
  <c r="J3493" i="1"/>
  <c r="F3494" i="1"/>
  <c r="P3493" i="1"/>
  <c r="AF3487" i="1"/>
  <c r="S3489" i="1"/>
  <c r="T3488" i="1"/>
  <c r="Q3492" i="1"/>
  <c r="R3491" i="1"/>
  <c r="G3495" i="1"/>
  <c r="AC3495" i="1"/>
  <c r="AE3495" i="1" s="1"/>
  <c r="L3497" i="1"/>
  <c r="M3496" i="1"/>
  <c r="N3496" i="1" s="1"/>
  <c r="Z3517" i="1"/>
  <c r="AA3517" i="1" s="1"/>
  <c r="I3518" i="1"/>
  <c r="H3518" i="1" s="1"/>
  <c r="Y3517" i="1"/>
  <c r="C3518" i="1"/>
  <c r="AJ3518" i="1"/>
  <c r="AB3522" i="1"/>
  <c r="X3518" i="1"/>
  <c r="K3518" i="1"/>
  <c r="A3519" i="1"/>
  <c r="AH3517" i="1" l="1"/>
  <c r="O3494" i="1"/>
  <c r="J3494" i="1"/>
  <c r="F3495" i="1"/>
  <c r="P3494" i="1"/>
  <c r="AF3488" i="1"/>
  <c r="T3489" i="1"/>
  <c r="S3490" i="1"/>
  <c r="Q3493" i="1"/>
  <c r="R3492" i="1"/>
  <c r="AC3496" i="1"/>
  <c r="AE3496" i="1" s="1"/>
  <c r="G3496" i="1"/>
  <c r="M3497" i="1"/>
  <c r="N3497" i="1" s="1"/>
  <c r="L3498" i="1"/>
  <c r="A3520" i="1"/>
  <c r="K3519" i="1"/>
  <c r="X3519" i="1"/>
  <c r="AB3523" i="1"/>
  <c r="Y3518" i="1"/>
  <c r="C3519" i="1"/>
  <c r="Z3518" i="1"/>
  <c r="AA3518" i="1" s="1"/>
  <c r="AJ3519" i="1"/>
  <c r="I3519" i="1"/>
  <c r="H3519" i="1" s="1"/>
  <c r="AH3518" i="1" l="1"/>
  <c r="J3495" i="1"/>
  <c r="F3496" i="1"/>
  <c r="P3495" i="1"/>
  <c r="O3495" i="1"/>
  <c r="AF3489" i="1"/>
  <c r="T3490" i="1"/>
  <c r="S3491" i="1"/>
  <c r="Q3494" i="1"/>
  <c r="R3493" i="1"/>
  <c r="M3498" i="1"/>
  <c r="N3498" i="1" s="1"/>
  <c r="L3499" i="1"/>
  <c r="AC3497" i="1"/>
  <c r="AE3497" i="1" s="1"/>
  <c r="G3497" i="1"/>
  <c r="Z3519" i="1"/>
  <c r="AA3519" i="1" s="1"/>
  <c r="AH3519" i="1" s="1"/>
  <c r="I3520" i="1"/>
  <c r="H3520" i="1" s="1"/>
  <c r="Y3519" i="1"/>
  <c r="C3520" i="1"/>
  <c r="AJ3520" i="1"/>
  <c r="AB3524" i="1"/>
  <c r="X3520" i="1"/>
  <c r="K3520" i="1"/>
  <c r="A3521" i="1"/>
  <c r="O3496" i="1" l="1"/>
  <c r="F3497" i="1"/>
  <c r="P3496" i="1"/>
  <c r="AF3490" i="1"/>
  <c r="J3496" i="1"/>
  <c r="T3491" i="1"/>
  <c r="S3492" i="1"/>
  <c r="Q3495" i="1"/>
  <c r="R3494" i="1"/>
  <c r="M3499" i="1"/>
  <c r="N3499" i="1" s="1"/>
  <c r="L3500" i="1"/>
  <c r="AC3498" i="1"/>
  <c r="AE3498" i="1" s="1"/>
  <c r="G3498" i="1"/>
  <c r="X3521" i="1"/>
  <c r="K3521" i="1"/>
  <c r="A3522" i="1"/>
  <c r="AB3525" i="1"/>
  <c r="C3521" i="1"/>
  <c r="Y3520" i="1"/>
  <c r="AJ3521" i="1"/>
  <c r="I3521" i="1"/>
  <c r="H3521" i="1" s="1"/>
  <c r="Z3520" i="1"/>
  <c r="AA3520" i="1" s="1"/>
  <c r="AH3520" i="1" l="1"/>
  <c r="J3497" i="1"/>
  <c r="O3497" i="1"/>
  <c r="F3498" i="1"/>
  <c r="P3497" i="1"/>
  <c r="AF3491" i="1"/>
  <c r="T3492" i="1"/>
  <c r="S3493" i="1"/>
  <c r="Q3496" i="1"/>
  <c r="R3495" i="1"/>
  <c r="M3500" i="1"/>
  <c r="N3500" i="1" s="1"/>
  <c r="L3501" i="1"/>
  <c r="G3499" i="1"/>
  <c r="AC3499" i="1"/>
  <c r="AE3499" i="1" s="1"/>
  <c r="K3522" i="1"/>
  <c r="A3523" i="1"/>
  <c r="X3522" i="1"/>
  <c r="AB3526" i="1"/>
  <c r="Y3521" i="1"/>
  <c r="C3522" i="1"/>
  <c r="AJ3522" i="1"/>
  <c r="Z3521" i="1"/>
  <c r="AA3521" i="1" s="1"/>
  <c r="I3522" i="1"/>
  <c r="H3522" i="1" s="1"/>
  <c r="AH3521" i="1" l="1"/>
  <c r="J3498" i="1"/>
  <c r="F3499" i="1"/>
  <c r="O3498" i="1"/>
  <c r="P3498" i="1"/>
  <c r="AF3492" i="1"/>
  <c r="T3493" i="1"/>
  <c r="S3494" i="1"/>
  <c r="Q3497" i="1"/>
  <c r="R3496" i="1"/>
  <c r="M3501" i="1"/>
  <c r="N3501" i="1" s="1"/>
  <c r="L3502" i="1"/>
  <c r="G3500" i="1"/>
  <c r="AC3500" i="1"/>
  <c r="AE3500" i="1" s="1"/>
  <c r="AB3527" i="1"/>
  <c r="I3523" i="1"/>
  <c r="H3523" i="1" s="1"/>
  <c r="Z3522" i="1"/>
  <c r="AA3522" i="1" s="1"/>
  <c r="C3523" i="1"/>
  <c r="AJ3523" i="1"/>
  <c r="Y3522" i="1"/>
  <c r="A3524" i="1"/>
  <c r="K3523" i="1"/>
  <c r="X3523" i="1"/>
  <c r="AH3522" i="1" l="1"/>
  <c r="J3499" i="1"/>
  <c r="P3499" i="1"/>
  <c r="O3499" i="1"/>
  <c r="F3500" i="1"/>
  <c r="AF3493" i="1"/>
  <c r="T3494" i="1"/>
  <c r="S3495" i="1"/>
  <c r="Q3498" i="1"/>
  <c r="R3497" i="1"/>
  <c r="M3502" i="1"/>
  <c r="N3502" i="1" s="1"/>
  <c r="L3503" i="1"/>
  <c r="G3501" i="1"/>
  <c r="AC3501" i="1"/>
  <c r="AE3501" i="1" s="1"/>
  <c r="Z3523" i="1"/>
  <c r="AA3523" i="1" s="1"/>
  <c r="AH3523" i="1" s="1"/>
  <c r="C3524" i="1"/>
  <c r="AJ3524" i="1"/>
  <c r="Y3523" i="1"/>
  <c r="I3524" i="1"/>
  <c r="H3524" i="1" s="1"/>
  <c r="X3524" i="1"/>
  <c r="K3524" i="1"/>
  <c r="A3525" i="1"/>
  <c r="AB3528" i="1"/>
  <c r="O3500" i="1" l="1"/>
  <c r="J3500" i="1"/>
  <c r="P3500" i="1"/>
  <c r="F3501" i="1"/>
  <c r="AF3494" i="1"/>
  <c r="T3495" i="1"/>
  <c r="S3496" i="1"/>
  <c r="R3498" i="1"/>
  <c r="Q3499" i="1"/>
  <c r="L3504" i="1"/>
  <c r="M3503" i="1"/>
  <c r="N3503" i="1" s="1"/>
  <c r="G3502" i="1"/>
  <c r="AC3502" i="1"/>
  <c r="AE3502" i="1" s="1"/>
  <c r="AB3529" i="1"/>
  <c r="X3525" i="1"/>
  <c r="A3526" i="1"/>
  <c r="K3525" i="1"/>
  <c r="C3525" i="1"/>
  <c r="Y3524" i="1"/>
  <c r="AJ3525" i="1"/>
  <c r="I3525" i="1"/>
  <c r="H3525" i="1" s="1"/>
  <c r="Z3524" i="1"/>
  <c r="AA3524" i="1" s="1"/>
  <c r="AH3524" i="1" l="1"/>
  <c r="J3501" i="1"/>
  <c r="P3501" i="1"/>
  <c r="O3501" i="1"/>
  <c r="F3502" i="1"/>
  <c r="AF3495" i="1"/>
  <c r="T3496" i="1"/>
  <c r="S3497" i="1"/>
  <c r="Q3500" i="1"/>
  <c r="R3499" i="1"/>
  <c r="G3503" i="1"/>
  <c r="AC3503" i="1"/>
  <c r="AE3503" i="1" s="1"/>
  <c r="M3504" i="1"/>
  <c r="N3504" i="1" s="1"/>
  <c r="L3505" i="1"/>
  <c r="A3527" i="1"/>
  <c r="X3526" i="1"/>
  <c r="K3526" i="1"/>
  <c r="AB3530" i="1"/>
  <c r="AJ3526" i="1"/>
  <c r="Z3525" i="1"/>
  <c r="AA3525" i="1" s="1"/>
  <c r="I3526" i="1"/>
  <c r="H3526" i="1" s="1"/>
  <c r="C3526" i="1"/>
  <c r="Y3525" i="1"/>
  <c r="AH3525" i="1" l="1"/>
  <c r="O3502" i="1"/>
  <c r="J3502" i="1"/>
  <c r="F3503" i="1"/>
  <c r="P3502" i="1"/>
  <c r="AF3496" i="1"/>
  <c r="S3498" i="1"/>
  <c r="T3497" i="1"/>
  <c r="Q3501" i="1"/>
  <c r="R3500" i="1"/>
  <c r="L3506" i="1"/>
  <c r="M3505" i="1"/>
  <c r="N3505" i="1" s="1"/>
  <c r="G3504" i="1"/>
  <c r="AC3504" i="1"/>
  <c r="AE3504" i="1" s="1"/>
  <c r="A3528" i="1"/>
  <c r="X3527" i="1"/>
  <c r="K3527" i="1"/>
  <c r="AB3531" i="1"/>
  <c r="Y3526" i="1"/>
  <c r="C3527" i="1"/>
  <c r="AJ3527" i="1"/>
  <c r="Z3526" i="1"/>
  <c r="AA3526" i="1" s="1"/>
  <c r="AH3526" i="1" s="1"/>
  <c r="I3527" i="1"/>
  <c r="H3527" i="1" s="1"/>
  <c r="J3503" i="1" l="1"/>
  <c r="F3504" i="1"/>
  <c r="AF3497" i="1"/>
  <c r="O3503" i="1"/>
  <c r="P3503" i="1"/>
  <c r="S3499" i="1"/>
  <c r="T3498" i="1"/>
  <c r="Q3502" i="1"/>
  <c r="R3501" i="1"/>
  <c r="G3505" i="1"/>
  <c r="AC3505" i="1"/>
  <c r="AE3505" i="1" s="1"/>
  <c r="M3506" i="1"/>
  <c r="N3506" i="1" s="1"/>
  <c r="L3507" i="1"/>
  <c r="AB3532" i="1"/>
  <c r="X3528" i="1"/>
  <c r="K3528" i="1"/>
  <c r="A3529" i="1"/>
  <c r="Z3527" i="1"/>
  <c r="AA3527" i="1" s="1"/>
  <c r="C3528" i="1"/>
  <c r="Y3527" i="1"/>
  <c r="AJ3528" i="1"/>
  <c r="I3528" i="1"/>
  <c r="H3528" i="1" s="1"/>
  <c r="AH3527" i="1" l="1"/>
  <c r="J3504" i="1"/>
  <c r="F3505" i="1"/>
  <c r="O3504" i="1"/>
  <c r="P3504" i="1"/>
  <c r="AA3498" i="1"/>
  <c r="AF3498" i="1"/>
  <c r="S3500" i="1"/>
  <c r="T3499" i="1"/>
  <c r="Q3503" i="1"/>
  <c r="R3502" i="1"/>
  <c r="G3506" i="1"/>
  <c r="AC3506" i="1"/>
  <c r="AE3506" i="1" s="1"/>
  <c r="L3508" i="1"/>
  <c r="M3507" i="1"/>
  <c r="N3507" i="1" s="1"/>
  <c r="Y3528" i="1"/>
  <c r="AJ3529" i="1"/>
  <c r="I3529" i="1"/>
  <c r="H3529" i="1" s="1"/>
  <c r="Z3528" i="1"/>
  <c r="AA3528" i="1" s="1"/>
  <c r="C3529" i="1"/>
  <c r="A3530" i="1"/>
  <c r="K3529" i="1"/>
  <c r="X3529" i="1"/>
  <c r="AB3533" i="1"/>
  <c r="AH3528" i="1" l="1"/>
  <c r="O3505" i="1"/>
  <c r="F3506" i="1"/>
  <c r="P3505" i="1"/>
  <c r="J3505" i="1"/>
  <c r="AF3499" i="1"/>
  <c r="AH3498" i="1"/>
  <c r="T3500" i="1"/>
  <c r="S3501" i="1"/>
  <c r="Q3504" i="1"/>
  <c r="R3503" i="1"/>
  <c r="AC3507" i="1"/>
  <c r="AE3507" i="1" s="1"/>
  <c r="G3507" i="1"/>
  <c r="L3509" i="1"/>
  <c r="M3508" i="1"/>
  <c r="N3508" i="1" s="1"/>
  <c r="X3530" i="1"/>
  <c r="K3530" i="1"/>
  <c r="A3531" i="1"/>
  <c r="Z3529" i="1"/>
  <c r="AA3529" i="1" s="1"/>
  <c r="I3530" i="1"/>
  <c r="H3530" i="1" s="1"/>
  <c r="Y3529" i="1"/>
  <c r="C3530" i="1"/>
  <c r="AJ3530" i="1"/>
  <c r="AB3534" i="1"/>
  <c r="AH3529" i="1" l="1"/>
  <c r="O3506" i="1"/>
  <c r="P3506" i="1"/>
  <c r="J3506" i="1"/>
  <c r="F3507" i="1"/>
  <c r="AF3500" i="1"/>
  <c r="T3501" i="1"/>
  <c r="S3502" i="1"/>
  <c r="Q3505" i="1"/>
  <c r="R3504" i="1"/>
  <c r="AC3508" i="1"/>
  <c r="AE3508" i="1" s="1"/>
  <c r="G3508" i="1"/>
  <c r="L3510" i="1"/>
  <c r="M3509" i="1"/>
  <c r="N3509" i="1" s="1"/>
  <c r="AB3535" i="1"/>
  <c r="C3531" i="1"/>
  <c r="Z3530" i="1"/>
  <c r="AJ3531" i="1"/>
  <c r="I3531" i="1"/>
  <c r="H3531" i="1" s="1"/>
  <c r="Y3530" i="1"/>
  <c r="K3531" i="1"/>
  <c r="X3531" i="1"/>
  <c r="A3532" i="1"/>
  <c r="P3507" i="1" l="1"/>
  <c r="O3507" i="1"/>
  <c r="J3507" i="1"/>
  <c r="F3508" i="1"/>
  <c r="AF3501" i="1"/>
  <c r="T3502" i="1"/>
  <c r="S3503" i="1"/>
  <c r="Q3506" i="1"/>
  <c r="R3505" i="1"/>
  <c r="AC3509" i="1"/>
  <c r="AE3509" i="1" s="1"/>
  <c r="G3509" i="1"/>
  <c r="L3511" i="1"/>
  <c r="M3510" i="1"/>
  <c r="N3510" i="1" s="1"/>
  <c r="X3532" i="1"/>
  <c r="K3532" i="1"/>
  <c r="A3533" i="1"/>
  <c r="AJ3532" i="1"/>
  <c r="Y3531" i="1"/>
  <c r="I3532" i="1"/>
  <c r="H3532" i="1" s="1"/>
  <c r="C3532" i="1"/>
  <c r="Z3531" i="1"/>
  <c r="AA3531" i="1" s="1"/>
  <c r="AB3536" i="1"/>
  <c r="AH3531" i="1" l="1"/>
  <c r="J3508" i="1"/>
  <c r="P3508" i="1"/>
  <c r="F3509" i="1"/>
  <c r="O3508" i="1"/>
  <c r="AF3502" i="1"/>
  <c r="T3503" i="1"/>
  <c r="S3504" i="1"/>
  <c r="Q3507" i="1"/>
  <c r="R3506" i="1"/>
  <c r="G3510" i="1"/>
  <c r="AC3510" i="1"/>
  <c r="AE3510" i="1" s="1"/>
  <c r="L3512" i="1"/>
  <c r="M3511" i="1"/>
  <c r="N3511" i="1" s="1"/>
  <c r="AB3537" i="1"/>
  <c r="K3533" i="1"/>
  <c r="X3533" i="1"/>
  <c r="A3534" i="1"/>
  <c r="C3533" i="1"/>
  <c r="Z3532" i="1"/>
  <c r="AA3532" i="1" s="1"/>
  <c r="AJ3533" i="1"/>
  <c r="I3533" i="1"/>
  <c r="H3533" i="1" s="1"/>
  <c r="Y3532" i="1"/>
  <c r="AH3532" i="1" l="1"/>
  <c r="O3509" i="1"/>
  <c r="P3509" i="1"/>
  <c r="J3509" i="1"/>
  <c r="F3510" i="1"/>
  <c r="AF3503" i="1"/>
  <c r="T3504" i="1"/>
  <c r="S3505" i="1"/>
  <c r="Q3508" i="1"/>
  <c r="R3507" i="1"/>
  <c r="G3511" i="1"/>
  <c r="AC3511" i="1"/>
  <c r="AE3511" i="1" s="1"/>
  <c r="L3513" i="1"/>
  <c r="M3512" i="1"/>
  <c r="N3512" i="1" s="1"/>
  <c r="AB3538" i="1"/>
  <c r="K3534" i="1"/>
  <c r="A3535" i="1"/>
  <c r="X3534" i="1"/>
  <c r="Y3533" i="1"/>
  <c r="C3534" i="1"/>
  <c r="AJ3534" i="1"/>
  <c r="Z3533" i="1"/>
  <c r="AA3533" i="1" s="1"/>
  <c r="AH3533" i="1" s="1"/>
  <c r="I3534" i="1"/>
  <c r="H3534" i="1" s="1"/>
  <c r="F3511" i="1" l="1"/>
  <c r="O3510" i="1"/>
  <c r="P3510" i="1"/>
  <c r="J3510" i="1"/>
  <c r="AF3504" i="1"/>
  <c r="T3505" i="1"/>
  <c r="S3506" i="1"/>
  <c r="Q3509" i="1"/>
  <c r="R3508" i="1"/>
  <c r="G3512" i="1"/>
  <c r="AC3512" i="1"/>
  <c r="AE3512" i="1" s="1"/>
  <c r="M3513" i="1"/>
  <c r="N3513" i="1" s="1"/>
  <c r="L3514" i="1"/>
  <c r="AB3539" i="1"/>
  <c r="K3535" i="1"/>
  <c r="A3536" i="1"/>
  <c r="X3535" i="1"/>
  <c r="C3535" i="1"/>
  <c r="Z3534" i="1"/>
  <c r="AA3534" i="1" s="1"/>
  <c r="AH3534" i="1" s="1"/>
  <c r="AJ3535" i="1"/>
  <c r="I3535" i="1"/>
  <c r="H3535" i="1" s="1"/>
  <c r="Y3534" i="1"/>
  <c r="O3511" i="1" l="1"/>
  <c r="J3511" i="1"/>
  <c r="F3512" i="1"/>
  <c r="P3511" i="1"/>
  <c r="AF3505" i="1"/>
  <c r="T3506" i="1"/>
  <c r="S3507" i="1"/>
  <c r="Q3510" i="1"/>
  <c r="R3509" i="1"/>
  <c r="M3514" i="1"/>
  <c r="N3514" i="1" s="1"/>
  <c r="L3515" i="1"/>
  <c r="AC3513" i="1"/>
  <c r="AE3513" i="1" s="1"/>
  <c r="G3513" i="1"/>
  <c r="K3536" i="1"/>
  <c r="A3537" i="1"/>
  <c r="X3536" i="1"/>
  <c r="C3536" i="1"/>
  <c r="Y3535" i="1"/>
  <c r="AJ3536" i="1"/>
  <c r="I3536" i="1"/>
  <c r="H3536" i="1" s="1"/>
  <c r="Z3535" i="1"/>
  <c r="AA3535" i="1" s="1"/>
  <c r="AB3540" i="1"/>
  <c r="AH3535" i="1" l="1"/>
  <c r="J3512" i="1"/>
  <c r="F3513" i="1"/>
  <c r="P3512" i="1"/>
  <c r="O3512" i="1"/>
  <c r="AF3506" i="1"/>
  <c r="S3508" i="1"/>
  <c r="T3507" i="1"/>
  <c r="Q3511" i="1"/>
  <c r="R3510" i="1"/>
  <c r="M3515" i="1"/>
  <c r="N3515" i="1" s="1"/>
  <c r="L3516" i="1"/>
  <c r="G3514" i="1"/>
  <c r="AC3514" i="1"/>
  <c r="AE3514" i="1" s="1"/>
  <c r="K3537" i="1"/>
  <c r="X3537" i="1"/>
  <c r="A3538" i="1"/>
  <c r="AB3541" i="1"/>
  <c r="Z3536" i="1"/>
  <c r="AA3536" i="1" s="1"/>
  <c r="C3537" i="1"/>
  <c r="AJ3537" i="1"/>
  <c r="I3537" i="1"/>
  <c r="H3537" i="1" s="1"/>
  <c r="Y3536" i="1"/>
  <c r="AH3536" i="1" l="1"/>
  <c r="J3513" i="1"/>
  <c r="P3513" i="1"/>
  <c r="O3513" i="1"/>
  <c r="F3514" i="1"/>
  <c r="AF3507" i="1"/>
  <c r="T3508" i="1"/>
  <c r="S3509" i="1"/>
  <c r="Q3512" i="1"/>
  <c r="R3511" i="1"/>
  <c r="L3517" i="1"/>
  <c r="M3516" i="1"/>
  <c r="N3516" i="1" s="1"/>
  <c r="AC3515" i="1"/>
  <c r="AE3515" i="1" s="1"/>
  <c r="G3515" i="1"/>
  <c r="AB3542" i="1"/>
  <c r="I3538" i="1"/>
  <c r="H3538" i="1" s="1"/>
  <c r="Y3537" i="1"/>
  <c r="AJ3538" i="1"/>
  <c r="Z3537" i="1"/>
  <c r="AA3537" i="1" s="1"/>
  <c r="AH3537" i="1" s="1"/>
  <c r="C3538" i="1"/>
  <c r="K3538" i="1"/>
  <c r="A3539" i="1"/>
  <c r="X3538" i="1"/>
  <c r="O3514" i="1" l="1"/>
  <c r="F3515" i="1"/>
  <c r="J3514" i="1"/>
  <c r="P3514" i="1"/>
  <c r="AF3508" i="1"/>
  <c r="S3510" i="1"/>
  <c r="T3509" i="1"/>
  <c r="Q3513" i="1"/>
  <c r="R3512" i="1"/>
  <c r="AC3516" i="1"/>
  <c r="G3516" i="1"/>
  <c r="M3517" i="1"/>
  <c r="L3518" i="1"/>
  <c r="A3540" i="1"/>
  <c r="X3539" i="1"/>
  <c r="K3539" i="1"/>
  <c r="Z3538" i="1"/>
  <c r="AA3538" i="1" s="1"/>
  <c r="C3539" i="1"/>
  <c r="AJ3539" i="1"/>
  <c r="Y3538" i="1"/>
  <c r="I3539" i="1"/>
  <c r="H3539" i="1" s="1"/>
  <c r="AB3543" i="1"/>
  <c r="AH3538" i="1" l="1"/>
  <c r="O3515" i="1"/>
  <c r="P3515" i="1"/>
  <c r="J3515" i="1"/>
  <c r="AF3509" i="1"/>
  <c r="T3510" i="1"/>
  <c r="S3511" i="1"/>
  <c r="Q3514" i="1"/>
  <c r="R3513" i="1"/>
  <c r="M3518" i="1"/>
  <c r="L3519" i="1"/>
  <c r="N3517" i="1"/>
  <c r="F3516" i="1"/>
  <c r="AE3516" i="1"/>
  <c r="AB3544" i="1"/>
  <c r="Z3539" i="1"/>
  <c r="AA3539" i="1" s="1"/>
  <c r="C3540" i="1"/>
  <c r="AJ3540" i="1"/>
  <c r="Y3539" i="1"/>
  <c r="I3540" i="1"/>
  <c r="H3540" i="1" s="1"/>
  <c r="A3541" i="1"/>
  <c r="X3540" i="1"/>
  <c r="K3540" i="1"/>
  <c r="AH3539" i="1" l="1"/>
  <c r="P3516" i="1"/>
  <c r="O3516" i="1"/>
  <c r="T3511" i="1"/>
  <c r="S3512" i="1"/>
  <c r="AF3510" i="1"/>
  <c r="Q3515" i="1"/>
  <c r="R3514" i="1"/>
  <c r="AC3517" i="1"/>
  <c r="G3517" i="1"/>
  <c r="M3519" i="1"/>
  <c r="L3520" i="1"/>
  <c r="J3516" i="1"/>
  <c r="N3518" i="1"/>
  <c r="Z3540" i="1"/>
  <c r="AA3540" i="1" s="1"/>
  <c r="AH3540" i="1" s="1"/>
  <c r="I3541" i="1"/>
  <c r="H3541" i="1" s="1"/>
  <c r="Y3540" i="1"/>
  <c r="C3541" i="1"/>
  <c r="AJ3541" i="1"/>
  <c r="K3541" i="1"/>
  <c r="X3541" i="1"/>
  <c r="A3542" i="1"/>
  <c r="AB3545" i="1"/>
  <c r="P3517" i="1" l="1"/>
  <c r="T3512" i="1"/>
  <c r="S3513" i="1"/>
  <c r="AF3511" i="1"/>
  <c r="Q3516" i="1"/>
  <c r="R3515" i="1"/>
  <c r="N3519" i="1"/>
  <c r="F3517" i="1"/>
  <c r="M3520" i="1"/>
  <c r="L3521" i="1"/>
  <c r="AE3517" i="1"/>
  <c r="G3518" i="1"/>
  <c r="AC3518" i="1"/>
  <c r="Z3541" i="1"/>
  <c r="AA3541" i="1" s="1"/>
  <c r="AH3541" i="1" s="1"/>
  <c r="C3542" i="1"/>
  <c r="Y3541" i="1"/>
  <c r="AJ3542" i="1"/>
  <c r="I3542" i="1"/>
  <c r="H3542" i="1" s="1"/>
  <c r="AB3546" i="1"/>
  <c r="K3542" i="1"/>
  <c r="A3543" i="1"/>
  <c r="X3542" i="1"/>
  <c r="P3518" i="1" l="1"/>
  <c r="T3513" i="1"/>
  <c r="S3514" i="1"/>
  <c r="AF3512" i="1"/>
  <c r="Q3517" i="1"/>
  <c r="R3516" i="1"/>
  <c r="O3517" i="1"/>
  <c r="J3517" i="1"/>
  <c r="M3521" i="1"/>
  <c r="L3522" i="1"/>
  <c r="AE3518" i="1"/>
  <c r="G3519" i="1"/>
  <c r="AC3519" i="1"/>
  <c r="F3518" i="1"/>
  <c r="N3520" i="1"/>
  <c r="AB3547" i="1"/>
  <c r="AJ3543" i="1"/>
  <c r="Y3542" i="1"/>
  <c r="I3543" i="1"/>
  <c r="H3543" i="1" s="1"/>
  <c r="C3543" i="1"/>
  <c r="Z3542" i="1"/>
  <c r="AA3542" i="1" s="1"/>
  <c r="A3544" i="1"/>
  <c r="X3543" i="1"/>
  <c r="K3543" i="1"/>
  <c r="AH3542" i="1" l="1"/>
  <c r="P3519" i="1"/>
  <c r="T3514" i="1"/>
  <c r="S3515" i="1"/>
  <c r="AF3513" i="1"/>
  <c r="R3517" i="1"/>
  <c r="Q3518" i="1"/>
  <c r="O3518" i="1"/>
  <c r="J3518" i="1"/>
  <c r="AE3519" i="1"/>
  <c r="G3520" i="1"/>
  <c r="AC3520" i="1"/>
  <c r="F3519" i="1"/>
  <c r="N3521" i="1"/>
  <c r="M3522" i="1"/>
  <c r="L3523" i="1"/>
  <c r="C3544" i="1"/>
  <c r="Y3543" i="1"/>
  <c r="AJ3544" i="1"/>
  <c r="I3544" i="1"/>
  <c r="H3544" i="1" s="1"/>
  <c r="Z3543" i="1"/>
  <c r="AA3543" i="1" s="1"/>
  <c r="K3544" i="1"/>
  <c r="X3544" i="1"/>
  <c r="A3545" i="1"/>
  <c r="AB3548" i="1"/>
  <c r="AH3543" i="1" l="1"/>
  <c r="O3519" i="1"/>
  <c r="P3520" i="1"/>
  <c r="T3515" i="1"/>
  <c r="S3516" i="1"/>
  <c r="AF3514" i="1"/>
  <c r="R3518" i="1"/>
  <c r="Q3519" i="1"/>
  <c r="M3523" i="1"/>
  <c r="L3524" i="1"/>
  <c r="J3519" i="1"/>
  <c r="AC3521" i="1"/>
  <c r="G3521" i="1"/>
  <c r="AE3520" i="1"/>
  <c r="F3520" i="1"/>
  <c r="N3522" i="1"/>
  <c r="K3545" i="1"/>
  <c r="X3545" i="1"/>
  <c r="A3546" i="1"/>
  <c r="AB3549" i="1"/>
  <c r="AJ3545" i="1"/>
  <c r="Y3544" i="1"/>
  <c r="I3545" i="1"/>
  <c r="H3545" i="1" s="1"/>
  <c r="C3545" i="1"/>
  <c r="Z3544" i="1"/>
  <c r="AA3544" i="1" s="1"/>
  <c r="AH3544" i="1" s="1"/>
  <c r="R3519" i="1" l="1"/>
  <c r="P3521" i="1"/>
  <c r="T3516" i="1"/>
  <c r="S3517" i="1"/>
  <c r="AF3515" i="1"/>
  <c r="Q3520" i="1"/>
  <c r="G3522" i="1"/>
  <c r="AC3522" i="1"/>
  <c r="F3521" i="1"/>
  <c r="O3520" i="1"/>
  <c r="J3520" i="1"/>
  <c r="AE3521" i="1"/>
  <c r="M3524" i="1"/>
  <c r="L3525" i="1"/>
  <c r="N3523" i="1"/>
  <c r="AB3550" i="1"/>
  <c r="Y3545" i="1"/>
  <c r="AJ3546" i="1"/>
  <c r="I3546" i="1"/>
  <c r="H3546" i="1" s="1"/>
  <c r="Z3545" i="1"/>
  <c r="AA3545" i="1" s="1"/>
  <c r="C3546" i="1"/>
  <c r="K3546" i="1"/>
  <c r="A3547" i="1"/>
  <c r="X3546" i="1"/>
  <c r="AH3545" i="1" l="1"/>
  <c r="P3522" i="1"/>
  <c r="T3517" i="1"/>
  <c r="S3518" i="1"/>
  <c r="AF3516" i="1"/>
  <c r="O3521" i="1"/>
  <c r="J3521" i="1"/>
  <c r="Q3521" i="1"/>
  <c r="N3524" i="1"/>
  <c r="AE3522" i="1"/>
  <c r="M3525" i="1"/>
  <c r="L3526" i="1"/>
  <c r="G3523" i="1"/>
  <c r="AC3523" i="1"/>
  <c r="R3520" i="1"/>
  <c r="F3522" i="1"/>
  <c r="Y3546" i="1"/>
  <c r="C3547" i="1"/>
  <c r="AJ3547" i="1"/>
  <c r="Z3546" i="1"/>
  <c r="AA3546" i="1" s="1"/>
  <c r="I3547" i="1"/>
  <c r="H3547" i="1" s="1"/>
  <c r="AB3551" i="1"/>
  <c r="X3547" i="1"/>
  <c r="A3548" i="1"/>
  <c r="K3547" i="1"/>
  <c r="AH3546" i="1" l="1"/>
  <c r="P3523" i="1"/>
  <c r="T3518" i="1"/>
  <c r="S3519" i="1"/>
  <c r="AF3517" i="1"/>
  <c r="R3521" i="1"/>
  <c r="Q3522" i="1"/>
  <c r="F3523" i="1"/>
  <c r="M3526" i="1"/>
  <c r="L3527" i="1"/>
  <c r="J3522" i="1"/>
  <c r="O3522" i="1"/>
  <c r="AE3523" i="1"/>
  <c r="N3525" i="1"/>
  <c r="G3524" i="1"/>
  <c r="AC3524" i="1"/>
  <c r="AJ3548" i="1"/>
  <c r="Y3547" i="1"/>
  <c r="I3548" i="1"/>
  <c r="H3548" i="1" s="1"/>
  <c r="Z3547" i="1"/>
  <c r="AA3547" i="1" s="1"/>
  <c r="AH3547" i="1" s="1"/>
  <c r="C3548" i="1"/>
  <c r="X3548" i="1"/>
  <c r="K3548" i="1"/>
  <c r="A3549" i="1"/>
  <c r="AB3552" i="1"/>
  <c r="P3524" i="1" l="1"/>
  <c r="T3519" i="1"/>
  <c r="S3520" i="1"/>
  <c r="AF3518" i="1"/>
  <c r="J3523" i="1"/>
  <c r="Q3523" i="1"/>
  <c r="O3523" i="1"/>
  <c r="F3524" i="1"/>
  <c r="R3522" i="1"/>
  <c r="N3526" i="1"/>
  <c r="AC3525" i="1"/>
  <c r="G3525" i="1"/>
  <c r="M3527" i="1"/>
  <c r="L3528" i="1"/>
  <c r="AE3524" i="1"/>
  <c r="Z3548" i="1"/>
  <c r="AA3548" i="1" s="1"/>
  <c r="C3549" i="1"/>
  <c r="AJ3549" i="1"/>
  <c r="Y3548" i="1"/>
  <c r="I3549" i="1"/>
  <c r="H3549" i="1" s="1"/>
  <c r="K3549" i="1"/>
  <c r="A3550" i="1"/>
  <c r="X3549" i="1"/>
  <c r="AB3553" i="1"/>
  <c r="AH3548" i="1" l="1"/>
  <c r="P3525" i="1"/>
  <c r="T3520" i="1"/>
  <c r="S3521" i="1"/>
  <c r="AF3519" i="1"/>
  <c r="Q3524" i="1"/>
  <c r="J3524" i="1"/>
  <c r="O3524" i="1"/>
  <c r="R3523" i="1"/>
  <c r="G3526" i="1"/>
  <c r="AC3526" i="1"/>
  <c r="L3529" i="1"/>
  <c r="M3528" i="1"/>
  <c r="N3527" i="1"/>
  <c r="F3525" i="1"/>
  <c r="AE3525" i="1"/>
  <c r="AB3554" i="1"/>
  <c r="K3550" i="1"/>
  <c r="A3551" i="1"/>
  <c r="X3550" i="1"/>
  <c r="Z3549" i="1"/>
  <c r="AA3549" i="1" s="1"/>
  <c r="I3550" i="1"/>
  <c r="H3550" i="1" s="1"/>
  <c r="Y3549" i="1"/>
  <c r="C3550" i="1"/>
  <c r="AJ3550" i="1"/>
  <c r="AH3549" i="1" l="1"/>
  <c r="P3526" i="1"/>
  <c r="S3522" i="1"/>
  <c r="T3521" i="1"/>
  <c r="AF3520" i="1"/>
  <c r="Q3525" i="1"/>
  <c r="R3524" i="1"/>
  <c r="O3525" i="1"/>
  <c r="J3525" i="1"/>
  <c r="L3530" i="1"/>
  <c r="M3529" i="1"/>
  <c r="G3527" i="1"/>
  <c r="AC3527" i="1"/>
  <c r="AE3526" i="1"/>
  <c r="F3526" i="1"/>
  <c r="N3528" i="1"/>
  <c r="AB3555" i="1"/>
  <c r="Z3550" i="1"/>
  <c r="AA3550" i="1" s="1"/>
  <c r="I3551" i="1"/>
  <c r="H3551" i="1" s="1"/>
  <c r="Y3550" i="1"/>
  <c r="C3551" i="1"/>
  <c r="AJ3551" i="1"/>
  <c r="A3552" i="1"/>
  <c r="X3551" i="1"/>
  <c r="K3551" i="1"/>
  <c r="AH3550" i="1" l="1"/>
  <c r="P3527" i="1"/>
  <c r="AF3521" i="1"/>
  <c r="T3522" i="1"/>
  <c r="S3523" i="1"/>
  <c r="Q3526" i="1"/>
  <c r="N3529" i="1"/>
  <c r="L3531" i="1"/>
  <c r="M3530" i="1"/>
  <c r="AC3528" i="1"/>
  <c r="G3528" i="1"/>
  <c r="AE3527" i="1"/>
  <c r="F3527" i="1"/>
  <c r="O3526" i="1"/>
  <c r="J3526" i="1"/>
  <c r="R3525" i="1"/>
  <c r="I3552" i="1"/>
  <c r="H3552" i="1" s="1"/>
  <c r="Z3551" i="1"/>
  <c r="AA3551" i="1" s="1"/>
  <c r="AH3551" i="1" s="1"/>
  <c r="C3552" i="1"/>
  <c r="Y3551" i="1"/>
  <c r="AJ3552" i="1"/>
  <c r="K3552" i="1"/>
  <c r="A3553" i="1"/>
  <c r="X3552" i="1"/>
  <c r="AB3556" i="1"/>
  <c r="P3528" i="1" l="1"/>
  <c r="T3523" i="1"/>
  <c r="S3524" i="1"/>
  <c r="AF3522" i="1"/>
  <c r="Q3527" i="1"/>
  <c r="J3527" i="1"/>
  <c r="M3531" i="1"/>
  <c r="L3532" i="1"/>
  <c r="R3526" i="1"/>
  <c r="N3530" i="1"/>
  <c r="F3528" i="1"/>
  <c r="O3527" i="1"/>
  <c r="AE3528" i="1"/>
  <c r="AC3529" i="1"/>
  <c r="G3529" i="1"/>
  <c r="AB3557" i="1"/>
  <c r="K3553" i="1"/>
  <c r="X3553" i="1"/>
  <c r="A3554" i="1"/>
  <c r="I3553" i="1"/>
  <c r="H3553" i="1" s="1"/>
  <c r="Z3552" i="1"/>
  <c r="AA3552" i="1" s="1"/>
  <c r="C3553" i="1"/>
  <c r="Y3552" i="1"/>
  <c r="AJ3553" i="1"/>
  <c r="AH3552" i="1" l="1"/>
  <c r="P3529" i="1"/>
  <c r="T3524" i="1"/>
  <c r="S3525" i="1"/>
  <c r="AF3523" i="1"/>
  <c r="Q3528" i="1"/>
  <c r="AE3529" i="1"/>
  <c r="R3527" i="1"/>
  <c r="F3529" i="1"/>
  <c r="J3528" i="1"/>
  <c r="O3528" i="1"/>
  <c r="M3532" i="1"/>
  <c r="L3533" i="1"/>
  <c r="N3531" i="1"/>
  <c r="AC3530" i="1"/>
  <c r="G3530" i="1"/>
  <c r="K3554" i="1"/>
  <c r="A3555" i="1"/>
  <c r="X3554" i="1"/>
  <c r="C3554" i="1"/>
  <c r="Y3553" i="1"/>
  <c r="AJ3554" i="1"/>
  <c r="I3554" i="1"/>
  <c r="H3554" i="1" s="1"/>
  <c r="Z3553" i="1"/>
  <c r="AA3553" i="1" s="1"/>
  <c r="AB3558" i="1"/>
  <c r="AH3553" i="1" l="1"/>
  <c r="P3530" i="1"/>
  <c r="T3525" i="1"/>
  <c r="S3526" i="1"/>
  <c r="AF3524" i="1"/>
  <c r="Q3529" i="1"/>
  <c r="F3530" i="1"/>
  <c r="L3534" i="1"/>
  <c r="M3533" i="1"/>
  <c r="O3529" i="1"/>
  <c r="J3529" i="1"/>
  <c r="AE3530" i="1"/>
  <c r="N3532" i="1"/>
  <c r="R3528" i="1"/>
  <c r="G3531" i="1"/>
  <c r="AC3531" i="1"/>
  <c r="A3556" i="1"/>
  <c r="X3555" i="1"/>
  <c r="K3555" i="1"/>
  <c r="Y3554" i="1"/>
  <c r="C3555" i="1"/>
  <c r="AJ3555" i="1"/>
  <c r="Z3554" i="1"/>
  <c r="AA3554" i="1" s="1"/>
  <c r="AH3554" i="1" s="1"/>
  <c r="I3555" i="1"/>
  <c r="H3555" i="1" s="1"/>
  <c r="AB3559" i="1"/>
  <c r="T3526" i="1" l="1"/>
  <c r="S3527" i="1"/>
  <c r="AF3525" i="1"/>
  <c r="Q3530" i="1"/>
  <c r="N3533" i="1"/>
  <c r="AE3531" i="1"/>
  <c r="M3534" i="1"/>
  <c r="L3535" i="1"/>
  <c r="G3532" i="1"/>
  <c r="AC3532" i="1"/>
  <c r="F3531" i="1"/>
  <c r="R3529" i="1"/>
  <c r="O3530" i="1"/>
  <c r="J3530" i="1"/>
  <c r="AB3560" i="1"/>
  <c r="X3556" i="1"/>
  <c r="K3556" i="1"/>
  <c r="A3557" i="1"/>
  <c r="Z3555" i="1"/>
  <c r="AA3555" i="1" s="1"/>
  <c r="AH3555" i="1" s="1"/>
  <c r="C3556" i="1"/>
  <c r="Y3555" i="1"/>
  <c r="AJ3556" i="1"/>
  <c r="I3556" i="1"/>
  <c r="H3556" i="1" s="1"/>
  <c r="T3527" i="1" l="1"/>
  <c r="S3528" i="1"/>
  <c r="AF3526" i="1"/>
  <c r="N3534" i="1"/>
  <c r="P3531" i="1"/>
  <c r="R3530" i="1"/>
  <c r="AE3532" i="1"/>
  <c r="F3532" i="1"/>
  <c r="G3533" i="1"/>
  <c r="AC3533" i="1"/>
  <c r="O3531" i="1"/>
  <c r="M3535" i="1"/>
  <c r="L3536" i="1"/>
  <c r="J3531" i="1"/>
  <c r="Y3556" i="1"/>
  <c r="C3557" i="1"/>
  <c r="AJ3557" i="1"/>
  <c r="Z3556" i="1"/>
  <c r="AA3556" i="1" s="1"/>
  <c r="I3557" i="1"/>
  <c r="H3557" i="1" s="1"/>
  <c r="AB3561" i="1"/>
  <c r="K3557" i="1"/>
  <c r="X3557" i="1"/>
  <c r="A3558" i="1"/>
  <c r="AH3556" i="1" l="1"/>
  <c r="J3532" i="1"/>
  <c r="T3528" i="1"/>
  <c r="S3529" i="1"/>
  <c r="AF3527" i="1"/>
  <c r="AE3533" i="1"/>
  <c r="M3536" i="1"/>
  <c r="L3537" i="1"/>
  <c r="F3533" i="1"/>
  <c r="N3535" i="1"/>
  <c r="O3532" i="1"/>
  <c r="Q3531" i="1"/>
  <c r="P3532" i="1"/>
  <c r="G3534" i="1"/>
  <c r="AC3534" i="1"/>
  <c r="X3558" i="1"/>
  <c r="K3558" i="1"/>
  <c r="A3559" i="1"/>
  <c r="AB3562" i="1"/>
  <c r="Z3557" i="1"/>
  <c r="AA3557" i="1" s="1"/>
  <c r="C3558" i="1"/>
  <c r="AJ3558" i="1"/>
  <c r="Y3557" i="1"/>
  <c r="I3558" i="1"/>
  <c r="H3558" i="1" s="1"/>
  <c r="AH3557" i="1" l="1"/>
  <c r="T3529" i="1"/>
  <c r="S3530" i="1"/>
  <c r="AF3528" i="1"/>
  <c r="O3533" i="1"/>
  <c r="J3533" i="1"/>
  <c r="F3534" i="1"/>
  <c r="L3538" i="1"/>
  <c r="M3537" i="1"/>
  <c r="N3536" i="1"/>
  <c r="AC3535" i="1"/>
  <c r="G3535" i="1"/>
  <c r="P3533" i="1"/>
  <c r="AE3534" i="1"/>
  <c r="Q3532" i="1"/>
  <c r="R3531" i="1"/>
  <c r="AB3563" i="1"/>
  <c r="C3559" i="1"/>
  <c r="Z3558" i="1"/>
  <c r="AA3558" i="1" s="1"/>
  <c r="AH3558" i="1" s="1"/>
  <c r="AJ3559" i="1"/>
  <c r="I3559" i="1"/>
  <c r="H3559" i="1" s="1"/>
  <c r="Y3558" i="1"/>
  <c r="A3560" i="1"/>
  <c r="K3559" i="1"/>
  <c r="X3559" i="1"/>
  <c r="J3534" i="1" l="1"/>
  <c r="T3530" i="1"/>
  <c r="S3531" i="1"/>
  <c r="AF3529" i="1"/>
  <c r="Q3533" i="1"/>
  <c r="P3534" i="1"/>
  <c r="N3537" i="1"/>
  <c r="F3535" i="1"/>
  <c r="L3539" i="1"/>
  <c r="M3538" i="1"/>
  <c r="AE3535" i="1"/>
  <c r="R3532" i="1"/>
  <c r="AC3536" i="1"/>
  <c r="G3536" i="1"/>
  <c r="O3534" i="1"/>
  <c r="Y3559" i="1"/>
  <c r="I3560" i="1"/>
  <c r="H3560" i="1" s="1"/>
  <c r="C3560" i="1"/>
  <c r="Z3559" i="1"/>
  <c r="AJ3560" i="1"/>
  <c r="AB3564" i="1"/>
  <c r="K3560" i="1"/>
  <c r="X3560" i="1"/>
  <c r="A3561" i="1"/>
  <c r="J3535" i="1" l="1"/>
  <c r="S3532" i="1"/>
  <c r="T3531" i="1"/>
  <c r="AF3530" i="1"/>
  <c r="AA3530" i="1"/>
  <c r="G3537" i="1"/>
  <c r="AC3537" i="1"/>
  <c r="N3538" i="1"/>
  <c r="AE3536" i="1"/>
  <c r="M3539" i="1"/>
  <c r="N3539" i="1" s="1"/>
  <c r="AC3539" i="1" s="1"/>
  <c r="AE3539" i="1" s="1"/>
  <c r="L3540" i="1"/>
  <c r="P3535" i="1"/>
  <c r="Q3534" i="1"/>
  <c r="R3533" i="1"/>
  <c r="F3536" i="1"/>
  <c r="O3535" i="1"/>
  <c r="X3561" i="1"/>
  <c r="K3561" i="1"/>
  <c r="A3562" i="1"/>
  <c r="AJ3561" i="1"/>
  <c r="Z3560" i="1"/>
  <c r="AA3560" i="1" s="1"/>
  <c r="I3561" i="1"/>
  <c r="H3561" i="1" s="1"/>
  <c r="Y3560" i="1"/>
  <c r="C3561" i="1"/>
  <c r="AB3565" i="1"/>
  <c r="AH3560" i="1" l="1"/>
  <c r="AH3530" i="1"/>
  <c r="AF3531" i="1"/>
  <c r="S3533" i="1"/>
  <c r="T3532" i="1"/>
  <c r="G3538" i="1"/>
  <c r="AC3538" i="1"/>
  <c r="AE3537" i="1"/>
  <c r="M3540" i="1"/>
  <c r="N3540" i="1" s="1"/>
  <c r="L3541" i="1"/>
  <c r="R3534" i="1"/>
  <c r="Q3535" i="1"/>
  <c r="F3537" i="1"/>
  <c r="P3536" i="1"/>
  <c r="J3536" i="1"/>
  <c r="O3536" i="1"/>
  <c r="AB3566" i="1"/>
  <c r="Y3561" i="1"/>
  <c r="C3562" i="1"/>
  <c r="AJ3562" i="1"/>
  <c r="Z3561" i="1"/>
  <c r="AA3561" i="1" s="1"/>
  <c r="AH3561" i="1" s="1"/>
  <c r="I3562" i="1"/>
  <c r="H3562" i="1" s="1"/>
  <c r="X3562" i="1"/>
  <c r="A3563" i="1"/>
  <c r="K3562" i="1"/>
  <c r="AF3532" i="1" l="1"/>
  <c r="T3533" i="1"/>
  <c r="S3534" i="1"/>
  <c r="AC3540" i="1"/>
  <c r="AE3540" i="1" s="1"/>
  <c r="J3537" i="1"/>
  <c r="O3537" i="1"/>
  <c r="AE3538" i="1"/>
  <c r="Q3536" i="1"/>
  <c r="R3535" i="1"/>
  <c r="G3539" i="1"/>
  <c r="F3538" i="1"/>
  <c r="P3537" i="1"/>
  <c r="M3541" i="1"/>
  <c r="N3541" i="1" s="1"/>
  <c r="L3542" i="1"/>
  <c r="Y3562" i="1"/>
  <c r="I3563" i="1"/>
  <c r="H3563" i="1" s="1"/>
  <c r="Z3562" i="1"/>
  <c r="AA3562" i="1" s="1"/>
  <c r="AH3562" i="1" s="1"/>
  <c r="C3563" i="1"/>
  <c r="AJ3563" i="1"/>
  <c r="AB3567" i="1"/>
  <c r="K3563" i="1"/>
  <c r="X3563" i="1"/>
  <c r="A3564" i="1"/>
  <c r="R3536" i="1" l="1"/>
  <c r="S3535" i="1"/>
  <c r="T3534" i="1"/>
  <c r="AF3533" i="1"/>
  <c r="F3539" i="1"/>
  <c r="L3543" i="1"/>
  <c r="M3542" i="1"/>
  <c r="N3542" i="1" s="1"/>
  <c r="AC3541" i="1"/>
  <c r="AE3541" i="1" s="1"/>
  <c r="P3538" i="1"/>
  <c r="Q3537" i="1"/>
  <c r="J3538" i="1"/>
  <c r="O3538" i="1"/>
  <c r="G3540" i="1"/>
  <c r="AJ3564" i="1"/>
  <c r="Z3563" i="1"/>
  <c r="AA3563" i="1" s="1"/>
  <c r="I3564" i="1"/>
  <c r="H3564" i="1" s="1"/>
  <c r="Y3563" i="1"/>
  <c r="C3564" i="1"/>
  <c r="K3564" i="1"/>
  <c r="X3564" i="1"/>
  <c r="A3565" i="1"/>
  <c r="AB3568" i="1"/>
  <c r="AH3563" i="1" l="1"/>
  <c r="J3539" i="1"/>
  <c r="AF3534" i="1"/>
  <c r="S3536" i="1"/>
  <c r="T3535" i="1"/>
  <c r="F3540" i="1"/>
  <c r="O3539" i="1"/>
  <c r="G3541" i="1"/>
  <c r="R3537" i="1"/>
  <c r="Q3538" i="1"/>
  <c r="AC3542" i="1"/>
  <c r="AE3542" i="1" s="1"/>
  <c r="P3539" i="1"/>
  <c r="M3543" i="1"/>
  <c r="N3543" i="1" s="1"/>
  <c r="L3544" i="1"/>
  <c r="I3565" i="1"/>
  <c r="H3565" i="1" s="1"/>
  <c r="Z3564" i="1"/>
  <c r="AA3564" i="1" s="1"/>
  <c r="AH3564" i="1" s="1"/>
  <c r="C3565" i="1"/>
  <c r="AJ3565" i="1"/>
  <c r="Y3564" i="1"/>
  <c r="X3565" i="1"/>
  <c r="K3565" i="1"/>
  <c r="A3566" i="1"/>
  <c r="AB3569" i="1"/>
  <c r="G3542" i="1" l="1"/>
  <c r="O3540" i="1"/>
  <c r="P3540" i="1"/>
  <c r="J3540" i="1"/>
  <c r="AF3535" i="1"/>
  <c r="T3536" i="1"/>
  <c r="S3537" i="1"/>
  <c r="M3544" i="1"/>
  <c r="N3544" i="1" s="1"/>
  <c r="L3545" i="1"/>
  <c r="AC3543" i="1"/>
  <c r="AE3543" i="1" s="1"/>
  <c r="R3538" i="1"/>
  <c r="Q3539" i="1"/>
  <c r="F3541" i="1"/>
  <c r="X3566" i="1"/>
  <c r="A3567" i="1"/>
  <c r="K3566" i="1"/>
  <c r="AB3570" i="1"/>
  <c r="Z3565" i="1"/>
  <c r="AA3565" i="1" s="1"/>
  <c r="AH3565" i="1" s="1"/>
  <c r="C3566" i="1"/>
  <c r="AJ3566" i="1"/>
  <c r="Y3565" i="1"/>
  <c r="I3566" i="1"/>
  <c r="H3566" i="1" s="1"/>
  <c r="G3543" i="1" l="1"/>
  <c r="P3541" i="1"/>
  <c r="O3541" i="1"/>
  <c r="T3537" i="1"/>
  <c r="S3538" i="1"/>
  <c r="AF3536" i="1"/>
  <c r="J3541" i="1"/>
  <c r="F3542" i="1"/>
  <c r="M3545" i="1"/>
  <c r="N3545" i="1" s="1"/>
  <c r="L3546" i="1"/>
  <c r="Q3540" i="1"/>
  <c r="R3539" i="1"/>
  <c r="G3544" i="1"/>
  <c r="AC3544" i="1"/>
  <c r="AE3544" i="1" s="1"/>
  <c r="I3567" i="1"/>
  <c r="H3567" i="1" s="1"/>
  <c r="Y3566" i="1"/>
  <c r="C3567" i="1"/>
  <c r="AJ3567" i="1"/>
  <c r="Z3566" i="1"/>
  <c r="AA3566" i="1" s="1"/>
  <c r="AH3566" i="1" s="1"/>
  <c r="AB3571" i="1"/>
  <c r="K3567" i="1"/>
  <c r="X3567" i="1"/>
  <c r="A3568" i="1"/>
  <c r="P3542" i="1" l="1"/>
  <c r="S3539" i="1"/>
  <c r="T3538" i="1"/>
  <c r="AF3537" i="1"/>
  <c r="R3540" i="1"/>
  <c r="Q3541" i="1"/>
  <c r="M3546" i="1"/>
  <c r="N3546" i="1" s="1"/>
  <c r="L3547" i="1"/>
  <c r="AC3545" i="1"/>
  <c r="AE3545" i="1" s="1"/>
  <c r="G3545" i="1"/>
  <c r="J3542" i="1"/>
  <c r="O3542" i="1"/>
  <c r="F3543" i="1"/>
  <c r="X3568" i="1"/>
  <c r="K3568" i="1"/>
  <c r="A3569" i="1"/>
  <c r="I3568" i="1"/>
  <c r="H3568" i="1" s="1"/>
  <c r="Z3567" i="1"/>
  <c r="AA3567" i="1" s="1"/>
  <c r="C3568" i="1"/>
  <c r="Y3567" i="1"/>
  <c r="AJ3568" i="1"/>
  <c r="AB3572" i="1"/>
  <c r="AH3567" i="1" l="1"/>
  <c r="P3543" i="1"/>
  <c r="AF3538" i="1"/>
  <c r="T3539" i="1"/>
  <c r="S3540" i="1"/>
  <c r="O3543" i="1"/>
  <c r="J3543" i="1"/>
  <c r="M3547" i="1"/>
  <c r="N3547" i="1" s="1"/>
  <c r="L3548" i="1"/>
  <c r="G3546" i="1"/>
  <c r="AC3546" i="1"/>
  <c r="AE3546" i="1" s="1"/>
  <c r="F3544" i="1"/>
  <c r="R3541" i="1"/>
  <c r="Q3542" i="1"/>
  <c r="AB3573" i="1"/>
  <c r="X3569" i="1"/>
  <c r="A3570" i="1"/>
  <c r="K3569" i="1"/>
  <c r="Z3568" i="1"/>
  <c r="AA3568" i="1" s="1"/>
  <c r="C3569" i="1"/>
  <c r="AJ3569" i="1"/>
  <c r="Y3568" i="1"/>
  <c r="I3569" i="1"/>
  <c r="H3569" i="1" s="1"/>
  <c r="AH3568" i="1" l="1"/>
  <c r="P3544" i="1"/>
  <c r="Q3543" i="1"/>
  <c r="F3545" i="1"/>
  <c r="AF3539" i="1"/>
  <c r="S3541" i="1"/>
  <c r="T3540" i="1"/>
  <c r="R3542" i="1"/>
  <c r="M3548" i="1"/>
  <c r="N3548" i="1" s="1"/>
  <c r="L3549" i="1"/>
  <c r="AC3547" i="1"/>
  <c r="AE3547" i="1" s="1"/>
  <c r="G3547" i="1"/>
  <c r="O3544" i="1"/>
  <c r="J3544" i="1"/>
  <c r="K3570" i="1"/>
  <c r="X3570" i="1"/>
  <c r="A3571" i="1"/>
  <c r="AB3574" i="1"/>
  <c r="Y3569" i="1"/>
  <c r="C3570" i="1"/>
  <c r="AJ3570" i="1"/>
  <c r="Z3569" i="1"/>
  <c r="AA3569" i="1" s="1"/>
  <c r="I3570" i="1"/>
  <c r="H3570" i="1" s="1"/>
  <c r="AH3569" i="1" l="1"/>
  <c r="R3543" i="1"/>
  <c r="AF3540" i="1"/>
  <c r="Q3544" i="1"/>
  <c r="O3545" i="1"/>
  <c r="J3545" i="1"/>
  <c r="F3546" i="1"/>
  <c r="P3545" i="1"/>
  <c r="S3542" i="1"/>
  <c r="T3541" i="1"/>
  <c r="M3549" i="1"/>
  <c r="N3549" i="1" s="1"/>
  <c r="L3550" i="1"/>
  <c r="AC3548" i="1"/>
  <c r="AE3548" i="1" s="1"/>
  <c r="G3548" i="1"/>
  <c r="A3572" i="1"/>
  <c r="K3571" i="1"/>
  <c r="X3571" i="1"/>
  <c r="AB3575" i="1"/>
  <c r="Z3570" i="1"/>
  <c r="AA3570" i="1" s="1"/>
  <c r="C3571" i="1"/>
  <c r="AJ3571" i="1"/>
  <c r="Y3570" i="1"/>
  <c r="I3571" i="1"/>
  <c r="H3571" i="1" s="1"/>
  <c r="AH3570" i="1" l="1"/>
  <c r="F3547" i="1"/>
  <c r="J3546" i="1"/>
  <c r="R3544" i="1"/>
  <c r="O3546" i="1"/>
  <c r="P3546" i="1"/>
  <c r="Q3545" i="1"/>
  <c r="AF3541" i="1"/>
  <c r="T3542" i="1"/>
  <c r="S3543" i="1"/>
  <c r="L3551" i="1"/>
  <c r="M3550" i="1"/>
  <c r="N3550" i="1" s="1"/>
  <c r="AC3549" i="1"/>
  <c r="AE3549" i="1" s="1"/>
  <c r="G3549" i="1"/>
  <c r="AB3576" i="1"/>
  <c r="Y3571" i="1"/>
  <c r="I3572" i="1"/>
  <c r="H3572" i="1" s="1"/>
  <c r="Z3571" i="1"/>
  <c r="AA3571" i="1" s="1"/>
  <c r="C3572" i="1"/>
  <c r="AJ3572" i="1"/>
  <c r="X3572" i="1"/>
  <c r="K3572" i="1"/>
  <c r="A3573" i="1"/>
  <c r="AH3571" i="1" l="1"/>
  <c r="O3547" i="1"/>
  <c r="F3548" i="1"/>
  <c r="J3547" i="1"/>
  <c r="P3547" i="1"/>
  <c r="Q3546" i="1"/>
  <c r="AF3542" i="1"/>
  <c r="R3545" i="1"/>
  <c r="S3544" i="1"/>
  <c r="T3543" i="1"/>
  <c r="G3550" i="1"/>
  <c r="AC3550" i="1"/>
  <c r="AE3550" i="1" s="1"/>
  <c r="M3551" i="1"/>
  <c r="N3551" i="1" s="1"/>
  <c r="L3552" i="1"/>
  <c r="Z3572" i="1"/>
  <c r="AA3572" i="1" s="1"/>
  <c r="AH3572" i="1" s="1"/>
  <c r="I3573" i="1"/>
  <c r="H3573" i="1" s="1"/>
  <c r="Y3572" i="1"/>
  <c r="C3573" i="1"/>
  <c r="AJ3573" i="1"/>
  <c r="X3573" i="1"/>
  <c r="A3574" i="1"/>
  <c r="K3573" i="1"/>
  <c r="AB3577" i="1"/>
  <c r="F3549" i="1" l="1"/>
  <c r="J3548" i="1"/>
  <c r="O3548" i="1"/>
  <c r="P3548" i="1"/>
  <c r="AF3543" i="1"/>
  <c r="Q3547" i="1"/>
  <c r="R3546" i="1"/>
  <c r="T3544" i="1"/>
  <c r="S3545" i="1"/>
  <c r="M3552" i="1"/>
  <c r="N3552" i="1" s="1"/>
  <c r="L3553" i="1"/>
  <c r="AC3551" i="1"/>
  <c r="AE3551" i="1" s="1"/>
  <c r="G3551" i="1"/>
  <c r="AB3578" i="1"/>
  <c r="X3574" i="1"/>
  <c r="K3574" i="1"/>
  <c r="A3575" i="1"/>
  <c r="Y3573" i="1"/>
  <c r="AJ3574" i="1"/>
  <c r="I3574" i="1"/>
  <c r="H3574" i="1" s="1"/>
  <c r="Z3573" i="1"/>
  <c r="AA3573" i="1" s="1"/>
  <c r="AH3573" i="1" s="1"/>
  <c r="C3574" i="1"/>
  <c r="F3550" i="1" l="1"/>
  <c r="O3549" i="1"/>
  <c r="J3549" i="1"/>
  <c r="P3549" i="1"/>
  <c r="AF3544" i="1"/>
  <c r="R3547" i="1"/>
  <c r="Q3548" i="1"/>
  <c r="S3546" i="1"/>
  <c r="T3545" i="1"/>
  <c r="L3554" i="1"/>
  <c r="M3553" i="1"/>
  <c r="N3553" i="1" s="1"/>
  <c r="AC3552" i="1"/>
  <c r="AE3552" i="1" s="1"/>
  <c r="G3552" i="1"/>
  <c r="AB3579" i="1"/>
  <c r="X3575" i="1"/>
  <c r="A3576" i="1"/>
  <c r="K3575" i="1"/>
  <c r="Z3574" i="1"/>
  <c r="AA3574" i="1" s="1"/>
  <c r="I3575" i="1"/>
  <c r="H3575" i="1" s="1"/>
  <c r="Y3574" i="1"/>
  <c r="C3575" i="1"/>
  <c r="AJ3575" i="1"/>
  <c r="AH3574" i="1" l="1"/>
  <c r="F3551" i="1"/>
  <c r="O3550" i="1"/>
  <c r="J3550" i="1"/>
  <c r="P3550" i="1"/>
  <c r="Q3549" i="1"/>
  <c r="R3548" i="1"/>
  <c r="AF3545" i="1"/>
  <c r="T3546" i="1"/>
  <c r="S3547" i="1"/>
  <c r="AC3553" i="1"/>
  <c r="AE3553" i="1" s="1"/>
  <c r="G3553" i="1"/>
  <c r="M3554" i="1"/>
  <c r="N3554" i="1" s="1"/>
  <c r="L3555" i="1"/>
  <c r="A3577" i="1"/>
  <c r="X3576" i="1"/>
  <c r="K3576" i="1"/>
  <c r="Y3575" i="1"/>
  <c r="C3576" i="1"/>
  <c r="AJ3576" i="1"/>
  <c r="Z3575" i="1"/>
  <c r="AA3575" i="1" s="1"/>
  <c r="I3576" i="1"/>
  <c r="H3576" i="1" s="1"/>
  <c r="AB3580" i="1"/>
  <c r="F3552" i="1" l="1"/>
  <c r="J3552" i="1" s="1"/>
  <c r="O3551" i="1"/>
  <c r="AH3575" i="1"/>
  <c r="J3551" i="1"/>
  <c r="P3551" i="1"/>
  <c r="AF3546" i="1"/>
  <c r="Q3550" i="1"/>
  <c r="R3549" i="1"/>
  <c r="T3547" i="1"/>
  <c r="S3548" i="1"/>
  <c r="L3556" i="1"/>
  <c r="M3555" i="1"/>
  <c r="N3555" i="1" s="1"/>
  <c r="AC3554" i="1"/>
  <c r="AE3554" i="1" s="1"/>
  <c r="G3554" i="1"/>
  <c r="AB3581" i="1"/>
  <c r="K3577" i="1"/>
  <c r="X3577" i="1"/>
  <c r="A3578" i="1"/>
  <c r="Z3576" i="1"/>
  <c r="AA3576" i="1" s="1"/>
  <c r="AJ3577" i="1"/>
  <c r="I3577" i="1"/>
  <c r="H3577" i="1" s="1"/>
  <c r="Y3576" i="1"/>
  <c r="C3577" i="1"/>
  <c r="F3553" i="1" l="1"/>
  <c r="AH3576" i="1"/>
  <c r="O3552" i="1"/>
  <c r="J3553" i="1"/>
  <c r="P3552" i="1"/>
  <c r="AF3547" i="1"/>
  <c r="O3553" i="1"/>
  <c r="F3554" i="1"/>
  <c r="Q3551" i="1"/>
  <c r="R3550" i="1"/>
  <c r="T3548" i="1"/>
  <c r="S3549" i="1"/>
  <c r="AC3555" i="1"/>
  <c r="AE3555" i="1" s="1"/>
  <c r="G3555" i="1"/>
  <c r="M3556" i="1"/>
  <c r="N3556" i="1" s="1"/>
  <c r="L3557" i="1"/>
  <c r="Y3577" i="1"/>
  <c r="I3578" i="1"/>
  <c r="H3578" i="1" s="1"/>
  <c r="Z3577" i="1"/>
  <c r="AA3577" i="1" s="1"/>
  <c r="C3578" i="1"/>
  <c r="AJ3578" i="1"/>
  <c r="K3578" i="1"/>
  <c r="X3578" i="1"/>
  <c r="A3579" i="1"/>
  <c r="AB3582" i="1"/>
  <c r="AH3577" i="1" l="1"/>
  <c r="J3554" i="1"/>
  <c r="F3555" i="1"/>
  <c r="P3553" i="1"/>
  <c r="AF3548" i="1"/>
  <c r="O3554" i="1"/>
  <c r="Q3552" i="1"/>
  <c r="R3551" i="1"/>
  <c r="T3549" i="1"/>
  <c r="S3550" i="1"/>
  <c r="G3556" i="1"/>
  <c r="AC3556" i="1"/>
  <c r="AE3556" i="1" s="1"/>
  <c r="L3558" i="1"/>
  <c r="M3557" i="1"/>
  <c r="N3557" i="1" s="1"/>
  <c r="AB3583" i="1"/>
  <c r="X3579" i="1"/>
  <c r="A3580" i="1"/>
  <c r="K3579" i="1"/>
  <c r="Z3578" i="1"/>
  <c r="AA3578" i="1" s="1"/>
  <c r="AH3578" i="1" s="1"/>
  <c r="C3579" i="1"/>
  <c r="AJ3579" i="1"/>
  <c r="Y3578" i="1"/>
  <c r="I3579" i="1"/>
  <c r="H3579" i="1" s="1"/>
  <c r="O3555" i="1" l="1"/>
  <c r="F3556" i="1"/>
  <c r="P3554" i="1"/>
  <c r="J3555" i="1"/>
  <c r="AF3549" i="1"/>
  <c r="Q3553" i="1"/>
  <c r="R3552" i="1"/>
  <c r="T3550" i="1"/>
  <c r="S3551" i="1"/>
  <c r="AC3557" i="1"/>
  <c r="AE3557" i="1" s="1"/>
  <c r="G3557" i="1"/>
  <c r="L3559" i="1"/>
  <c r="M3558" i="1"/>
  <c r="N3558" i="1" s="1"/>
  <c r="X3580" i="1"/>
  <c r="A3581" i="1"/>
  <c r="K3580" i="1"/>
  <c r="Y3579" i="1"/>
  <c r="I3580" i="1"/>
  <c r="H3580" i="1" s="1"/>
  <c r="Z3579" i="1"/>
  <c r="AA3579" i="1" s="1"/>
  <c r="AH3579" i="1" s="1"/>
  <c r="C3580" i="1"/>
  <c r="AJ3580" i="1"/>
  <c r="AB3584" i="1"/>
  <c r="O3556" i="1" l="1"/>
  <c r="J3556" i="1"/>
  <c r="F3557" i="1"/>
  <c r="P3555" i="1"/>
  <c r="AF3550" i="1"/>
  <c r="Q3554" i="1"/>
  <c r="R3553" i="1"/>
  <c r="T3551" i="1"/>
  <c r="S3552" i="1"/>
  <c r="G3558" i="1"/>
  <c r="AC3558" i="1"/>
  <c r="AE3558" i="1" s="1"/>
  <c r="L3560" i="1"/>
  <c r="M3559" i="1"/>
  <c r="N3559" i="1" s="1"/>
  <c r="AB3585" i="1"/>
  <c r="A3582" i="1"/>
  <c r="X3581" i="1"/>
  <c r="K3581" i="1"/>
  <c r="Z3580" i="1"/>
  <c r="AA3580" i="1" s="1"/>
  <c r="AH3580" i="1" s="1"/>
  <c r="C3581" i="1"/>
  <c r="Y3580" i="1"/>
  <c r="AJ3581" i="1"/>
  <c r="I3581" i="1"/>
  <c r="H3581" i="1" s="1"/>
  <c r="O3557" i="1" l="1"/>
  <c r="F3558" i="1"/>
  <c r="J3557" i="1"/>
  <c r="P3556" i="1"/>
  <c r="AF3551" i="1"/>
  <c r="Q3555" i="1"/>
  <c r="R3554" i="1"/>
  <c r="T3552" i="1"/>
  <c r="S3553" i="1"/>
  <c r="AC3559" i="1"/>
  <c r="AE3559" i="1" s="1"/>
  <c r="G3559" i="1"/>
  <c r="M3560" i="1"/>
  <c r="N3560" i="1" s="1"/>
  <c r="L3561" i="1"/>
  <c r="AB3586" i="1"/>
  <c r="AJ3582" i="1"/>
  <c r="Y3581" i="1"/>
  <c r="I3582" i="1"/>
  <c r="H3582" i="1" s="1"/>
  <c r="C3582" i="1"/>
  <c r="Z3581" i="1"/>
  <c r="AA3581" i="1" s="1"/>
  <c r="A3583" i="1"/>
  <c r="X3582" i="1"/>
  <c r="K3582" i="1"/>
  <c r="AH3581" i="1" l="1"/>
  <c r="O3558" i="1"/>
  <c r="F3559" i="1"/>
  <c r="J3558" i="1"/>
  <c r="P3557" i="1"/>
  <c r="AF3552" i="1"/>
  <c r="Q3556" i="1"/>
  <c r="R3555" i="1"/>
  <c r="T3553" i="1"/>
  <c r="S3554" i="1"/>
  <c r="L3562" i="1"/>
  <c r="M3561" i="1"/>
  <c r="N3561" i="1" s="1"/>
  <c r="G3560" i="1"/>
  <c r="AC3560" i="1"/>
  <c r="AE3560" i="1" s="1"/>
  <c r="Z3582" i="1"/>
  <c r="AA3582" i="1" s="1"/>
  <c r="C3583" i="1"/>
  <c r="AJ3583" i="1"/>
  <c r="Y3582" i="1"/>
  <c r="I3583" i="1"/>
  <c r="H3583" i="1" s="1"/>
  <c r="AB3587" i="1"/>
  <c r="A3584" i="1"/>
  <c r="X3583" i="1"/>
  <c r="K3583" i="1"/>
  <c r="AH3582" i="1" l="1"/>
  <c r="F3560" i="1"/>
  <c r="O3559" i="1"/>
  <c r="J3559" i="1"/>
  <c r="P3558" i="1"/>
  <c r="AF3553" i="1"/>
  <c r="Q3557" i="1"/>
  <c r="R3556" i="1"/>
  <c r="S3555" i="1"/>
  <c r="T3554" i="1"/>
  <c r="AC3561" i="1"/>
  <c r="AE3561" i="1" s="1"/>
  <c r="G3561" i="1"/>
  <c r="M3562" i="1"/>
  <c r="N3562" i="1" s="1"/>
  <c r="L3563" i="1"/>
  <c r="Y3583" i="1"/>
  <c r="C3584" i="1"/>
  <c r="AJ3584" i="1"/>
  <c r="Z3583" i="1"/>
  <c r="AA3583" i="1" s="1"/>
  <c r="AH3583" i="1" s="1"/>
  <c r="I3584" i="1"/>
  <c r="H3584" i="1" s="1"/>
  <c r="AB3588" i="1"/>
  <c r="K3584" i="1"/>
  <c r="X3584" i="1"/>
  <c r="A3585" i="1"/>
  <c r="P3560" i="1" l="1"/>
  <c r="O3560" i="1"/>
  <c r="F3561" i="1"/>
  <c r="J3560" i="1"/>
  <c r="P3559" i="1"/>
  <c r="AF3554" i="1"/>
  <c r="Q3558" i="1"/>
  <c r="R3557" i="1"/>
  <c r="S3556" i="1"/>
  <c r="T3555" i="1"/>
  <c r="AC3562" i="1"/>
  <c r="AE3562" i="1" s="1"/>
  <c r="G3562" i="1"/>
  <c r="M3563" i="1"/>
  <c r="N3563" i="1" s="1"/>
  <c r="L3564" i="1"/>
  <c r="AJ3585" i="1"/>
  <c r="Z3584" i="1"/>
  <c r="AA3584" i="1" s="1"/>
  <c r="I3585" i="1"/>
  <c r="H3585" i="1" s="1"/>
  <c r="Y3584" i="1"/>
  <c r="C3585" i="1"/>
  <c r="AB3589" i="1"/>
  <c r="X3585" i="1"/>
  <c r="K3585" i="1"/>
  <c r="A3586" i="1"/>
  <c r="AH3584" i="1" l="1"/>
  <c r="P3561" i="1"/>
  <c r="J3561" i="1"/>
  <c r="F3562" i="1"/>
  <c r="O3561" i="1"/>
  <c r="AF3555" i="1"/>
  <c r="Q3559" i="1"/>
  <c r="R3558" i="1"/>
  <c r="T3556" i="1"/>
  <c r="S3557" i="1"/>
  <c r="M3564" i="1"/>
  <c r="N3564" i="1" s="1"/>
  <c r="L3565" i="1"/>
  <c r="AC3563" i="1"/>
  <c r="AE3563" i="1" s="1"/>
  <c r="G3563" i="1"/>
  <c r="AB3590" i="1"/>
  <c r="A3587" i="1"/>
  <c r="K3586" i="1"/>
  <c r="X3586" i="1"/>
  <c r="AJ3586" i="1"/>
  <c r="Y3585" i="1"/>
  <c r="I3586" i="1"/>
  <c r="H3586" i="1" s="1"/>
  <c r="Z3585" i="1"/>
  <c r="AA3585" i="1" s="1"/>
  <c r="C3586" i="1"/>
  <c r="AH3585" i="1" l="1"/>
  <c r="P3562" i="1"/>
  <c r="J3562" i="1"/>
  <c r="O3562" i="1"/>
  <c r="F3563" i="1"/>
  <c r="AF3556" i="1"/>
  <c r="Q3560" i="1"/>
  <c r="R3559" i="1"/>
  <c r="S3558" i="1"/>
  <c r="T3557" i="1"/>
  <c r="M3565" i="1"/>
  <c r="N3565" i="1" s="1"/>
  <c r="L3566" i="1"/>
  <c r="G3564" i="1"/>
  <c r="AC3564" i="1"/>
  <c r="AE3564" i="1" s="1"/>
  <c r="I3587" i="1"/>
  <c r="H3587" i="1" s="1"/>
  <c r="Z3586" i="1"/>
  <c r="AA3586" i="1" s="1"/>
  <c r="C3587" i="1"/>
  <c r="AJ3587" i="1"/>
  <c r="Y3586" i="1"/>
  <c r="AB3591" i="1"/>
  <c r="K3587" i="1"/>
  <c r="X3587" i="1"/>
  <c r="A3588" i="1"/>
  <c r="AH3586" i="1" l="1"/>
  <c r="P3563" i="1"/>
  <c r="F3564" i="1"/>
  <c r="O3563" i="1"/>
  <c r="J3563" i="1"/>
  <c r="AF3557" i="1"/>
  <c r="Q3561" i="1"/>
  <c r="R3560" i="1"/>
  <c r="T3558" i="1"/>
  <c r="S3559" i="1"/>
  <c r="L3567" i="1"/>
  <c r="M3566" i="1"/>
  <c r="N3566" i="1" s="1"/>
  <c r="AC3565" i="1"/>
  <c r="AE3565" i="1" s="1"/>
  <c r="G3565" i="1"/>
  <c r="A3589" i="1"/>
  <c r="K3588" i="1"/>
  <c r="X3588" i="1"/>
  <c r="Y3587" i="1"/>
  <c r="I3588" i="1"/>
  <c r="H3588" i="1" s="1"/>
  <c r="Z3587" i="1"/>
  <c r="AA3587" i="1" s="1"/>
  <c r="AH3587" i="1" s="1"/>
  <c r="C3588" i="1"/>
  <c r="AJ3588" i="1"/>
  <c r="AB3592" i="1"/>
  <c r="P3564" i="1" l="1"/>
  <c r="J3564" i="1"/>
  <c r="F3565" i="1"/>
  <c r="O3564" i="1"/>
  <c r="AF3558" i="1"/>
  <c r="Q3562" i="1"/>
  <c r="R3561" i="1"/>
  <c r="T3559" i="1"/>
  <c r="S3560" i="1"/>
  <c r="G3566" i="1"/>
  <c r="AC3566" i="1"/>
  <c r="AE3566" i="1" s="1"/>
  <c r="M3567" i="1"/>
  <c r="N3567" i="1" s="1"/>
  <c r="L3568" i="1"/>
  <c r="AB3593" i="1"/>
  <c r="X3589" i="1"/>
  <c r="A3590" i="1"/>
  <c r="K3589" i="1"/>
  <c r="Z3588" i="1"/>
  <c r="AA3588" i="1" s="1"/>
  <c r="AJ3589" i="1"/>
  <c r="I3589" i="1"/>
  <c r="H3589" i="1" s="1"/>
  <c r="Y3588" i="1"/>
  <c r="C3589" i="1"/>
  <c r="AH3588" i="1" l="1"/>
  <c r="J3565" i="1"/>
  <c r="P3565" i="1"/>
  <c r="O3565" i="1"/>
  <c r="F3566" i="1"/>
  <c r="Q3563" i="1"/>
  <c r="R3562" i="1"/>
  <c r="S3561" i="1"/>
  <c r="T3560" i="1"/>
  <c r="AF3559" i="1"/>
  <c r="AA3559" i="1"/>
  <c r="L3569" i="1"/>
  <c r="M3568" i="1"/>
  <c r="N3568" i="1" s="1"/>
  <c r="AC3567" i="1"/>
  <c r="AE3567" i="1" s="1"/>
  <c r="G3567" i="1"/>
  <c r="C3590" i="1"/>
  <c r="AJ3590" i="1"/>
  <c r="Z3589" i="1"/>
  <c r="I3590" i="1"/>
  <c r="H3590" i="1" s="1"/>
  <c r="Y3589" i="1"/>
  <c r="AB3594" i="1"/>
  <c r="K3590" i="1"/>
  <c r="X3590" i="1"/>
  <c r="A3591" i="1"/>
  <c r="P3566" i="1" l="1"/>
  <c r="F3567" i="1"/>
  <c r="O3566" i="1"/>
  <c r="J3566" i="1"/>
  <c r="AF3560" i="1"/>
  <c r="Q3564" i="1"/>
  <c r="R3563" i="1"/>
  <c r="AH3559" i="1"/>
  <c r="S3562" i="1"/>
  <c r="T3561" i="1"/>
  <c r="AC3568" i="1"/>
  <c r="AE3568" i="1" s="1"/>
  <c r="G3568" i="1"/>
  <c r="M3569" i="1"/>
  <c r="N3569" i="1" s="1"/>
  <c r="L3570" i="1"/>
  <c r="A3592" i="1"/>
  <c r="X3591" i="1"/>
  <c r="K3591" i="1"/>
  <c r="AB3595" i="1"/>
  <c r="AJ3591" i="1"/>
  <c r="Y3590" i="1"/>
  <c r="I3591" i="1"/>
  <c r="H3591" i="1" s="1"/>
  <c r="C3591" i="1"/>
  <c r="Z3590" i="1"/>
  <c r="AA3590" i="1" s="1"/>
  <c r="AH3590" i="1" l="1"/>
  <c r="J3567" i="1"/>
  <c r="P3567" i="1"/>
  <c r="O3567" i="1"/>
  <c r="F3568" i="1"/>
  <c r="AF3561" i="1"/>
  <c r="Q3565" i="1"/>
  <c r="R3564" i="1"/>
  <c r="S3563" i="1"/>
  <c r="T3562" i="1"/>
  <c r="G3569" i="1"/>
  <c r="AC3569" i="1"/>
  <c r="AE3569" i="1" s="1"/>
  <c r="M3570" i="1"/>
  <c r="N3570" i="1" s="1"/>
  <c r="L3571" i="1"/>
  <c r="Z3591" i="1"/>
  <c r="AA3591" i="1" s="1"/>
  <c r="C3592" i="1"/>
  <c r="AJ3592" i="1"/>
  <c r="Y3591" i="1"/>
  <c r="I3592" i="1"/>
  <c r="H3592" i="1" s="1"/>
  <c r="AB3596" i="1"/>
  <c r="K3592" i="1"/>
  <c r="X3592" i="1"/>
  <c r="A3593" i="1"/>
  <c r="AH3591" i="1" l="1"/>
  <c r="P3568" i="1"/>
  <c r="F3569" i="1"/>
  <c r="O3568" i="1"/>
  <c r="J3568" i="1"/>
  <c r="AF3562" i="1"/>
  <c r="Q3566" i="1"/>
  <c r="R3565" i="1"/>
  <c r="T3563" i="1"/>
  <c r="S3564" i="1"/>
  <c r="M3571" i="1"/>
  <c r="N3571" i="1" s="1"/>
  <c r="L3572" i="1"/>
  <c r="AC3570" i="1"/>
  <c r="AE3570" i="1" s="1"/>
  <c r="G3570" i="1"/>
  <c r="C3593" i="1"/>
  <c r="Y3592" i="1"/>
  <c r="AJ3593" i="1"/>
  <c r="I3593" i="1"/>
  <c r="H3593" i="1" s="1"/>
  <c r="Z3592" i="1"/>
  <c r="AA3592" i="1" s="1"/>
  <c r="AB3597" i="1"/>
  <c r="X3593" i="1"/>
  <c r="K3593" i="1"/>
  <c r="A3594" i="1"/>
  <c r="AH3592" i="1" l="1"/>
  <c r="J3569" i="1"/>
  <c r="P3569" i="1"/>
  <c r="F3570" i="1"/>
  <c r="O3569" i="1"/>
  <c r="AF3563" i="1"/>
  <c r="Q3567" i="1"/>
  <c r="R3566" i="1"/>
  <c r="S3565" i="1"/>
  <c r="T3564" i="1"/>
  <c r="L3573" i="1"/>
  <c r="M3572" i="1"/>
  <c r="N3572" i="1" s="1"/>
  <c r="AC3571" i="1"/>
  <c r="AE3571" i="1" s="1"/>
  <c r="G3571" i="1"/>
  <c r="K3594" i="1"/>
  <c r="A3595" i="1"/>
  <c r="X3594" i="1"/>
  <c r="AJ3594" i="1"/>
  <c r="Z3593" i="1"/>
  <c r="AA3593" i="1" s="1"/>
  <c r="I3594" i="1"/>
  <c r="H3594" i="1" s="1"/>
  <c r="Y3593" i="1"/>
  <c r="C3594" i="1"/>
  <c r="AB3598" i="1"/>
  <c r="AH3593" i="1" l="1"/>
  <c r="O3570" i="1"/>
  <c r="J3570" i="1"/>
  <c r="P3570" i="1"/>
  <c r="F3571" i="1"/>
  <c r="AF3564" i="1"/>
  <c r="Q3568" i="1"/>
  <c r="R3567" i="1"/>
  <c r="T3565" i="1"/>
  <c r="S3566" i="1"/>
  <c r="AC3572" i="1"/>
  <c r="AE3572" i="1" s="1"/>
  <c r="G3572" i="1"/>
  <c r="M3573" i="1"/>
  <c r="N3573" i="1" s="1"/>
  <c r="L3574" i="1"/>
  <c r="AB3599" i="1"/>
  <c r="AJ3595" i="1"/>
  <c r="Y3594" i="1"/>
  <c r="I3595" i="1"/>
  <c r="H3595" i="1" s="1"/>
  <c r="Z3594" i="1"/>
  <c r="AA3594" i="1" s="1"/>
  <c r="C3595" i="1"/>
  <c r="A3596" i="1"/>
  <c r="X3595" i="1"/>
  <c r="K3595" i="1"/>
  <c r="AH3594" i="1" l="1"/>
  <c r="O3571" i="1"/>
  <c r="F3572" i="1"/>
  <c r="J3571" i="1"/>
  <c r="P3571" i="1"/>
  <c r="AF3565" i="1"/>
  <c r="Q3569" i="1"/>
  <c r="R3568" i="1"/>
  <c r="T3566" i="1"/>
  <c r="S3567" i="1"/>
  <c r="M3574" i="1"/>
  <c r="L3575" i="1"/>
  <c r="G3573" i="1"/>
  <c r="AC3573" i="1"/>
  <c r="C3596" i="1"/>
  <c r="Z3595" i="1"/>
  <c r="AJ3596" i="1"/>
  <c r="I3596" i="1"/>
  <c r="H3596" i="1" s="1"/>
  <c r="Y3595" i="1"/>
  <c r="X3596" i="1"/>
  <c r="K3596" i="1"/>
  <c r="A3597" i="1"/>
  <c r="AB3600" i="1"/>
  <c r="J3572" i="1" l="1"/>
  <c r="P3572" i="1"/>
  <c r="O3572" i="1"/>
  <c r="Q3570" i="1"/>
  <c r="R3569" i="1"/>
  <c r="T3567" i="1"/>
  <c r="S3568" i="1"/>
  <c r="AF3566" i="1"/>
  <c r="AE3573" i="1"/>
  <c r="F3573" i="1"/>
  <c r="L3576" i="1"/>
  <c r="M3575" i="1"/>
  <c r="N3574" i="1"/>
  <c r="Z3596" i="1"/>
  <c r="AA3596" i="1" s="1"/>
  <c r="C3597" i="1"/>
  <c r="AJ3597" i="1"/>
  <c r="Y3596" i="1"/>
  <c r="I3597" i="1"/>
  <c r="H3597" i="1" s="1"/>
  <c r="AB3601" i="1"/>
  <c r="X3597" i="1"/>
  <c r="K3597" i="1"/>
  <c r="A3598" i="1"/>
  <c r="AA3595" i="1"/>
  <c r="AH3596" i="1" l="1"/>
  <c r="P3573" i="1"/>
  <c r="Q3571" i="1"/>
  <c r="R3570" i="1"/>
  <c r="S3569" i="1"/>
  <c r="T3568" i="1"/>
  <c r="AF3567" i="1"/>
  <c r="N3575" i="1"/>
  <c r="M3576" i="1"/>
  <c r="L3577" i="1"/>
  <c r="G3574" i="1"/>
  <c r="AC3574" i="1"/>
  <c r="O3573" i="1"/>
  <c r="J3573" i="1"/>
  <c r="AB3602" i="1"/>
  <c r="X3598" i="1"/>
  <c r="A3599" i="1"/>
  <c r="K3598" i="1"/>
  <c r="AH3595" i="1"/>
  <c r="Y3597" i="1"/>
  <c r="C3598" i="1"/>
  <c r="Z3597" i="1"/>
  <c r="AA3597" i="1" s="1"/>
  <c r="AJ3598" i="1"/>
  <c r="I3598" i="1"/>
  <c r="H3598" i="1" s="1"/>
  <c r="AH3597" i="1" l="1"/>
  <c r="P3574" i="1"/>
  <c r="Q3572" i="1"/>
  <c r="R3571" i="1"/>
  <c r="AF3568" i="1"/>
  <c r="T3569" i="1"/>
  <c r="S3570" i="1"/>
  <c r="N3576" i="1"/>
  <c r="L3578" i="1"/>
  <c r="M3577" i="1"/>
  <c r="AE3574" i="1"/>
  <c r="F3574" i="1"/>
  <c r="AC3575" i="1"/>
  <c r="G3575" i="1"/>
  <c r="Z3598" i="1"/>
  <c r="AA3598" i="1" s="1"/>
  <c r="C3599" i="1"/>
  <c r="AJ3599" i="1"/>
  <c r="Y3598" i="1"/>
  <c r="I3599" i="1"/>
  <c r="H3599" i="1" s="1"/>
  <c r="A3600" i="1"/>
  <c r="X3599" i="1"/>
  <c r="K3599" i="1"/>
  <c r="AB3603" i="1"/>
  <c r="AH3598" i="1" l="1"/>
  <c r="P3575" i="1"/>
  <c r="Q3573" i="1"/>
  <c r="R3572" i="1"/>
  <c r="T3570" i="1"/>
  <c r="S3571" i="1"/>
  <c r="AF3569" i="1"/>
  <c r="J3574" i="1"/>
  <c r="O3574" i="1"/>
  <c r="F3575" i="1"/>
  <c r="M3578" i="1"/>
  <c r="L3579" i="1"/>
  <c r="AE3575" i="1"/>
  <c r="AC3576" i="1"/>
  <c r="G3576" i="1"/>
  <c r="N3577" i="1"/>
  <c r="C3600" i="1"/>
  <c r="Y3599" i="1"/>
  <c r="AJ3600" i="1"/>
  <c r="I3600" i="1"/>
  <c r="H3600" i="1" s="1"/>
  <c r="Z3599" i="1"/>
  <c r="AA3599" i="1" s="1"/>
  <c r="AB3604" i="1"/>
  <c r="X3600" i="1"/>
  <c r="A3601" i="1"/>
  <c r="K3600" i="1"/>
  <c r="AH3599" i="1" l="1"/>
  <c r="P3576" i="1"/>
  <c r="Q3574" i="1"/>
  <c r="R3573" i="1"/>
  <c r="T3571" i="1"/>
  <c r="S3572" i="1"/>
  <c r="AF3570" i="1"/>
  <c r="J3575" i="1"/>
  <c r="O3575" i="1"/>
  <c r="AC3577" i="1"/>
  <c r="G3577" i="1"/>
  <c r="AE3576" i="1"/>
  <c r="N3578" i="1"/>
  <c r="M3579" i="1"/>
  <c r="L3580" i="1"/>
  <c r="F3576" i="1"/>
  <c r="K3601" i="1"/>
  <c r="X3601" i="1"/>
  <c r="A3602" i="1"/>
  <c r="Y3600" i="1"/>
  <c r="I3601" i="1"/>
  <c r="H3601" i="1" s="1"/>
  <c r="Z3600" i="1"/>
  <c r="AA3600" i="1" s="1"/>
  <c r="C3601" i="1"/>
  <c r="AJ3601" i="1"/>
  <c r="AB3605" i="1"/>
  <c r="AH3600" i="1" l="1"/>
  <c r="P3577" i="1"/>
  <c r="Q3575" i="1"/>
  <c r="R3574" i="1"/>
  <c r="T3572" i="1"/>
  <c r="S3573" i="1"/>
  <c r="AF3571" i="1"/>
  <c r="N3579" i="1"/>
  <c r="O3576" i="1"/>
  <c r="J3576" i="1"/>
  <c r="L3581" i="1"/>
  <c r="M3580" i="1"/>
  <c r="F3577" i="1"/>
  <c r="AC3578" i="1"/>
  <c r="G3578" i="1"/>
  <c r="AE3577" i="1"/>
  <c r="AB3606" i="1"/>
  <c r="A3603" i="1"/>
  <c r="X3602" i="1"/>
  <c r="K3602" i="1"/>
  <c r="Y3601" i="1"/>
  <c r="C3602" i="1"/>
  <c r="Z3601" i="1"/>
  <c r="AA3601" i="1" s="1"/>
  <c r="AJ3602" i="1"/>
  <c r="I3602" i="1"/>
  <c r="H3602" i="1" s="1"/>
  <c r="AH3601" i="1" l="1"/>
  <c r="R3575" i="1"/>
  <c r="P3578" i="1"/>
  <c r="Q3576" i="1"/>
  <c r="T3573" i="1"/>
  <c r="S3574" i="1"/>
  <c r="AF3572" i="1"/>
  <c r="L3582" i="1"/>
  <c r="M3581" i="1"/>
  <c r="J3577" i="1"/>
  <c r="O3577" i="1"/>
  <c r="N3580" i="1"/>
  <c r="G3579" i="1"/>
  <c r="AC3579" i="1"/>
  <c r="F3578" i="1"/>
  <c r="AE3578" i="1"/>
  <c r="Y3602" i="1"/>
  <c r="I3603" i="1"/>
  <c r="H3603" i="1" s="1"/>
  <c r="Z3602" i="1"/>
  <c r="AA3602" i="1" s="1"/>
  <c r="C3603" i="1"/>
  <c r="AJ3603" i="1"/>
  <c r="K3603" i="1"/>
  <c r="A3604" i="1"/>
  <c r="X3603" i="1"/>
  <c r="AB3607" i="1"/>
  <c r="AH3602" i="1" l="1"/>
  <c r="R3576" i="1"/>
  <c r="J3578" i="1"/>
  <c r="P3579" i="1"/>
  <c r="Q3577" i="1"/>
  <c r="T3574" i="1"/>
  <c r="S3575" i="1"/>
  <c r="AF3573" i="1"/>
  <c r="G3580" i="1"/>
  <c r="AC3580" i="1"/>
  <c r="O3578" i="1"/>
  <c r="N3581" i="1"/>
  <c r="AE3579" i="1"/>
  <c r="L3583" i="1"/>
  <c r="M3582" i="1"/>
  <c r="F3579" i="1"/>
  <c r="A3605" i="1"/>
  <c r="X3604" i="1"/>
  <c r="K3604" i="1"/>
  <c r="AB3608" i="1"/>
  <c r="AJ3604" i="1"/>
  <c r="Y3603" i="1"/>
  <c r="I3604" i="1"/>
  <c r="H3604" i="1" s="1"/>
  <c r="Z3603" i="1"/>
  <c r="AA3603" i="1" s="1"/>
  <c r="C3604" i="1"/>
  <c r="AH3603" i="1" l="1"/>
  <c r="R3577" i="1"/>
  <c r="P3580" i="1"/>
  <c r="Q3578" i="1"/>
  <c r="S3576" i="1"/>
  <c r="T3575" i="1"/>
  <c r="AF3574" i="1"/>
  <c r="G3581" i="1"/>
  <c r="AC3581" i="1"/>
  <c r="L3584" i="1"/>
  <c r="M3583" i="1"/>
  <c r="O3579" i="1"/>
  <c r="J3579" i="1"/>
  <c r="AE3580" i="1"/>
  <c r="N3582" i="1"/>
  <c r="F3580" i="1"/>
  <c r="Z3604" i="1"/>
  <c r="AA3604" i="1" s="1"/>
  <c r="C3605" i="1"/>
  <c r="AJ3605" i="1"/>
  <c r="Y3604" i="1"/>
  <c r="I3605" i="1"/>
  <c r="H3605" i="1" s="1"/>
  <c r="AB3609" i="1"/>
  <c r="K3605" i="1"/>
  <c r="X3605" i="1"/>
  <c r="A3606" i="1"/>
  <c r="AH3604" i="1" l="1"/>
  <c r="R3578" i="1"/>
  <c r="P3581" i="1"/>
  <c r="Q3579" i="1"/>
  <c r="AF3575" i="1"/>
  <c r="T3576" i="1"/>
  <c r="S3577" i="1"/>
  <c r="O3580" i="1"/>
  <c r="J3580" i="1"/>
  <c r="AC3582" i="1"/>
  <c r="G3582" i="1"/>
  <c r="M3584" i="1"/>
  <c r="L3585" i="1"/>
  <c r="AE3581" i="1"/>
  <c r="N3583" i="1"/>
  <c r="F3581" i="1"/>
  <c r="Z3605" i="1"/>
  <c r="AA3605" i="1" s="1"/>
  <c r="C3606" i="1"/>
  <c r="AJ3606" i="1"/>
  <c r="Y3605" i="1"/>
  <c r="I3606" i="1"/>
  <c r="H3606" i="1" s="1"/>
  <c r="AB3610" i="1"/>
  <c r="A3607" i="1"/>
  <c r="K3606" i="1"/>
  <c r="X3606" i="1"/>
  <c r="AH3605" i="1" l="1"/>
  <c r="R3579" i="1"/>
  <c r="P3582" i="1"/>
  <c r="Q3580" i="1"/>
  <c r="S3578" i="1"/>
  <c r="T3577" i="1"/>
  <c r="AF3576" i="1"/>
  <c r="J3581" i="1"/>
  <c r="O3581" i="1"/>
  <c r="L3586" i="1"/>
  <c r="M3585" i="1"/>
  <c r="N3584" i="1"/>
  <c r="F3582" i="1"/>
  <c r="AC3583" i="1"/>
  <c r="G3583" i="1"/>
  <c r="AE3582" i="1"/>
  <c r="Z3606" i="1"/>
  <c r="AA3606" i="1" s="1"/>
  <c r="C3607" i="1"/>
  <c r="AJ3607" i="1"/>
  <c r="Y3606" i="1"/>
  <c r="I3607" i="1"/>
  <c r="H3607" i="1" s="1"/>
  <c r="AB3611" i="1"/>
  <c r="A3608" i="1"/>
  <c r="X3607" i="1"/>
  <c r="K3607" i="1"/>
  <c r="AH3606" i="1" l="1"/>
  <c r="R3580" i="1"/>
  <c r="P3583" i="1"/>
  <c r="Q3581" i="1"/>
  <c r="AF3577" i="1"/>
  <c r="T3578" i="1"/>
  <c r="S3579" i="1"/>
  <c r="F3583" i="1"/>
  <c r="J3582" i="1"/>
  <c r="O3582" i="1"/>
  <c r="L3587" i="1"/>
  <c r="M3586" i="1"/>
  <c r="G3584" i="1"/>
  <c r="AC3584" i="1"/>
  <c r="AE3583" i="1"/>
  <c r="N3585" i="1"/>
  <c r="K3608" i="1"/>
  <c r="X3608" i="1"/>
  <c r="A3609" i="1"/>
  <c r="Z3607" i="1"/>
  <c r="AA3607" i="1" s="1"/>
  <c r="C3608" i="1"/>
  <c r="AJ3608" i="1"/>
  <c r="I3608" i="1"/>
  <c r="H3608" i="1" s="1"/>
  <c r="Y3607" i="1"/>
  <c r="AB3612" i="1"/>
  <c r="AH3607" i="1" l="1"/>
  <c r="R3581" i="1"/>
  <c r="O3583" i="1"/>
  <c r="P3584" i="1"/>
  <c r="Q3582" i="1"/>
  <c r="S3580" i="1"/>
  <c r="T3579" i="1"/>
  <c r="AF3578" i="1"/>
  <c r="F3584" i="1"/>
  <c r="N3586" i="1"/>
  <c r="J3583" i="1"/>
  <c r="G3585" i="1"/>
  <c r="AC3585" i="1"/>
  <c r="AE3584" i="1"/>
  <c r="L3588" i="1"/>
  <c r="M3587" i="1"/>
  <c r="K3609" i="1"/>
  <c r="A3610" i="1"/>
  <c r="X3609" i="1"/>
  <c r="AB3613" i="1"/>
  <c r="C3609" i="1"/>
  <c r="Z3608" i="1"/>
  <c r="AA3608" i="1" s="1"/>
  <c r="AJ3609" i="1"/>
  <c r="I3609" i="1"/>
  <c r="H3609" i="1" s="1"/>
  <c r="Y3608" i="1"/>
  <c r="AH3608" i="1" l="1"/>
  <c r="O3584" i="1"/>
  <c r="R3582" i="1"/>
  <c r="P3585" i="1"/>
  <c r="Q3583" i="1"/>
  <c r="AF3579" i="1"/>
  <c r="T3580" i="1"/>
  <c r="S3581" i="1"/>
  <c r="F3585" i="1"/>
  <c r="M3588" i="1"/>
  <c r="L3589" i="1"/>
  <c r="G3586" i="1"/>
  <c r="AC3586" i="1"/>
  <c r="N3587" i="1"/>
  <c r="AE3585" i="1"/>
  <c r="J3584" i="1"/>
  <c r="AJ3610" i="1"/>
  <c r="Z3609" i="1"/>
  <c r="AA3609" i="1" s="1"/>
  <c r="I3610" i="1"/>
  <c r="H3610" i="1" s="1"/>
  <c r="Y3609" i="1"/>
  <c r="C3610" i="1"/>
  <c r="AB3614" i="1"/>
  <c r="K3610" i="1"/>
  <c r="X3610" i="1"/>
  <c r="A3611" i="1"/>
  <c r="AH3609" i="1" l="1"/>
  <c r="P3586" i="1"/>
  <c r="Q3584" i="1"/>
  <c r="R3583" i="1"/>
  <c r="S3582" i="1"/>
  <c r="T3581" i="1"/>
  <c r="AF3580" i="1"/>
  <c r="M3589" i="1"/>
  <c r="L3590" i="1"/>
  <c r="AC3587" i="1"/>
  <c r="G3587" i="1"/>
  <c r="N3588" i="1"/>
  <c r="AE3586" i="1"/>
  <c r="F3586" i="1"/>
  <c r="J3585" i="1"/>
  <c r="O3585" i="1"/>
  <c r="K3611" i="1"/>
  <c r="A3612" i="1"/>
  <c r="X3611" i="1"/>
  <c r="Y3610" i="1"/>
  <c r="C3611" i="1"/>
  <c r="Z3610" i="1"/>
  <c r="AA3610" i="1" s="1"/>
  <c r="AJ3611" i="1"/>
  <c r="I3611" i="1"/>
  <c r="H3611" i="1" s="1"/>
  <c r="AB3615" i="1"/>
  <c r="AH3610" i="1" l="1"/>
  <c r="P3587" i="1"/>
  <c r="Q3585" i="1"/>
  <c r="R3584" i="1"/>
  <c r="AF3581" i="1"/>
  <c r="T3582" i="1"/>
  <c r="S3583" i="1"/>
  <c r="AE3587" i="1"/>
  <c r="M3590" i="1"/>
  <c r="L3591" i="1"/>
  <c r="AC3588" i="1"/>
  <c r="G3588" i="1"/>
  <c r="O3586" i="1"/>
  <c r="J3586" i="1"/>
  <c r="F3587" i="1"/>
  <c r="N3589" i="1"/>
  <c r="A3613" i="1"/>
  <c r="X3612" i="1"/>
  <c r="K3612" i="1"/>
  <c r="AB3616" i="1"/>
  <c r="Y3611" i="1"/>
  <c r="C3612" i="1"/>
  <c r="AJ3612" i="1"/>
  <c r="Z3611" i="1"/>
  <c r="AA3611" i="1" s="1"/>
  <c r="I3612" i="1"/>
  <c r="H3612" i="1" s="1"/>
  <c r="AH3611" i="1" l="1"/>
  <c r="R3585" i="1"/>
  <c r="P3588" i="1"/>
  <c r="Q3586" i="1"/>
  <c r="T3583" i="1"/>
  <c r="S3584" i="1"/>
  <c r="AF3582" i="1"/>
  <c r="M3591" i="1"/>
  <c r="L3592" i="1"/>
  <c r="N3590" i="1"/>
  <c r="AC3589" i="1"/>
  <c r="G3589" i="1"/>
  <c r="F3588" i="1"/>
  <c r="O3587" i="1"/>
  <c r="J3587" i="1"/>
  <c r="AE3588" i="1"/>
  <c r="X3613" i="1"/>
  <c r="K3613" i="1"/>
  <c r="A3614" i="1"/>
  <c r="Z3612" i="1"/>
  <c r="AA3612" i="1" s="1"/>
  <c r="C3613" i="1"/>
  <c r="AJ3613" i="1"/>
  <c r="Y3612" i="1"/>
  <c r="I3613" i="1"/>
  <c r="H3613" i="1" s="1"/>
  <c r="AB3617" i="1"/>
  <c r="AH3612" i="1" l="1"/>
  <c r="R3586" i="1"/>
  <c r="P3589" i="1"/>
  <c r="Q3587" i="1"/>
  <c r="S3585" i="1"/>
  <c r="T3584" i="1"/>
  <c r="AF3583" i="1"/>
  <c r="O3588" i="1"/>
  <c r="J3588" i="1"/>
  <c r="L3593" i="1"/>
  <c r="M3592" i="1"/>
  <c r="F3589" i="1"/>
  <c r="N3591" i="1"/>
  <c r="AE3589" i="1"/>
  <c r="G3590" i="1"/>
  <c r="AC3590" i="1"/>
  <c r="AB3618" i="1"/>
  <c r="C3614" i="1"/>
  <c r="Z3613" i="1"/>
  <c r="AA3613" i="1" s="1"/>
  <c r="AJ3614" i="1"/>
  <c r="I3614" i="1"/>
  <c r="H3614" i="1" s="1"/>
  <c r="Y3613" i="1"/>
  <c r="X3614" i="1"/>
  <c r="A3615" i="1"/>
  <c r="K3614" i="1"/>
  <c r="AH3613" i="1" l="1"/>
  <c r="R3587" i="1"/>
  <c r="Q3588" i="1"/>
  <c r="AF3584" i="1"/>
  <c r="T3585" i="1"/>
  <c r="S3586" i="1"/>
  <c r="N3592" i="1"/>
  <c r="AE3590" i="1"/>
  <c r="L3594" i="1"/>
  <c r="M3593" i="1"/>
  <c r="AC3591" i="1"/>
  <c r="G3591" i="1"/>
  <c r="F3590" i="1"/>
  <c r="O3589" i="1"/>
  <c r="J3589" i="1"/>
  <c r="X3615" i="1"/>
  <c r="K3615" i="1"/>
  <c r="A3616" i="1"/>
  <c r="AJ3615" i="1"/>
  <c r="Y3614" i="1"/>
  <c r="I3615" i="1"/>
  <c r="H3615" i="1" s="1"/>
  <c r="Z3614" i="1"/>
  <c r="AA3614" i="1" s="1"/>
  <c r="C3615" i="1"/>
  <c r="AB3619" i="1"/>
  <c r="AH3614" i="1" l="1"/>
  <c r="R3588" i="1"/>
  <c r="Q3589" i="1"/>
  <c r="T3586" i="1"/>
  <c r="S3587" i="1"/>
  <c r="AF3585" i="1"/>
  <c r="O3590" i="1"/>
  <c r="J3590" i="1"/>
  <c r="P3590" i="1"/>
  <c r="M3594" i="1"/>
  <c r="L3595" i="1"/>
  <c r="N3593" i="1"/>
  <c r="F3591" i="1"/>
  <c r="AE3591" i="1"/>
  <c r="AC3592" i="1"/>
  <c r="G3592" i="1"/>
  <c r="AB3620" i="1"/>
  <c r="I3616" i="1"/>
  <c r="H3616" i="1" s="1"/>
  <c r="Z3615" i="1"/>
  <c r="AA3615" i="1" s="1"/>
  <c r="C3616" i="1"/>
  <c r="AJ3616" i="1"/>
  <c r="Y3615" i="1"/>
  <c r="A3617" i="1"/>
  <c r="K3616" i="1"/>
  <c r="X3616" i="1"/>
  <c r="AH3615" i="1" l="1"/>
  <c r="R3589" i="1"/>
  <c r="T3587" i="1"/>
  <c r="S3588" i="1"/>
  <c r="AF3586" i="1"/>
  <c r="M3595" i="1"/>
  <c r="L3596" i="1"/>
  <c r="J3591" i="1"/>
  <c r="O3591" i="1"/>
  <c r="N3594" i="1"/>
  <c r="F3592" i="1"/>
  <c r="AE3592" i="1"/>
  <c r="Q3590" i="1"/>
  <c r="P3591" i="1"/>
  <c r="G3593" i="1"/>
  <c r="AC3593" i="1"/>
  <c r="I3617" i="1"/>
  <c r="H3617" i="1" s="1"/>
  <c r="Y3616" i="1"/>
  <c r="C3617" i="1"/>
  <c r="Z3616" i="1"/>
  <c r="AA3616" i="1" s="1"/>
  <c r="AJ3617" i="1"/>
  <c r="AB3621" i="1"/>
  <c r="A3618" i="1"/>
  <c r="X3617" i="1"/>
  <c r="K3617" i="1"/>
  <c r="AH3616" i="1" l="1"/>
  <c r="T3588" i="1"/>
  <c r="S3589" i="1"/>
  <c r="AF3587" i="1"/>
  <c r="F3593" i="1"/>
  <c r="P3592" i="1"/>
  <c r="J3592" i="1"/>
  <c r="G3594" i="1"/>
  <c r="AC3594" i="1"/>
  <c r="R3590" i="1"/>
  <c r="Q3591" i="1"/>
  <c r="L3597" i="1"/>
  <c r="M3596" i="1"/>
  <c r="N3596" i="1" s="1"/>
  <c r="AC3596" i="1" s="1"/>
  <c r="AE3596" i="1" s="1"/>
  <c r="N3595" i="1"/>
  <c r="AE3593" i="1"/>
  <c r="O3592" i="1"/>
  <c r="A3619" i="1"/>
  <c r="X3618" i="1"/>
  <c r="K3618" i="1"/>
  <c r="Y3617" i="1"/>
  <c r="I3618" i="1"/>
  <c r="H3618" i="1" s="1"/>
  <c r="Z3617" i="1"/>
  <c r="AA3617" i="1" s="1"/>
  <c r="C3618" i="1"/>
  <c r="AJ3618" i="1"/>
  <c r="AB3622" i="1"/>
  <c r="AH3617" i="1" l="1"/>
  <c r="T3589" i="1"/>
  <c r="S3590" i="1"/>
  <c r="AF3588" i="1"/>
  <c r="O3593" i="1"/>
  <c r="J3593" i="1"/>
  <c r="AC3595" i="1"/>
  <c r="G3595" i="1"/>
  <c r="Q3592" i="1"/>
  <c r="R3591" i="1"/>
  <c r="P3593" i="1"/>
  <c r="L3598" i="1"/>
  <c r="M3597" i="1"/>
  <c r="N3597" i="1" s="1"/>
  <c r="AC3597" i="1" s="1"/>
  <c r="AE3597" i="1" s="1"/>
  <c r="AE3594" i="1"/>
  <c r="F3594" i="1"/>
  <c r="A3620" i="1"/>
  <c r="X3619" i="1"/>
  <c r="K3619" i="1"/>
  <c r="AB3623" i="1"/>
  <c r="I3619" i="1"/>
  <c r="H3619" i="1" s="1"/>
  <c r="Y3618" i="1"/>
  <c r="C3619" i="1"/>
  <c r="AJ3619" i="1"/>
  <c r="Z3618" i="1"/>
  <c r="AA3618" i="1" s="1"/>
  <c r="AH3618" i="1" l="1"/>
  <c r="G3596" i="1"/>
  <c r="T3590" i="1"/>
  <c r="S3591" i="1"/>
  <c r="AF3589" i="1"/>
  <c r="AA3589" i="1"/>
  <c r="M3598" i="1"/>
  <c r="N3598" i="1" s="1"/>
  <c r="L3599" i="1"/>
  <c r="R3592" i="1"/>
  <c r="Q3593" i="1"/>
  <c r="P3594" i="1"/>
  <c r="F3595" i="1"/>
  <c r="J3594" i="1"/>
  <c r="O3594" i="1"/>
  <c r="AE3595" i="1"/>
  <c r="X3620" i="1"/>
  <c r="K3620" i="1"/>
  <c r="A3621" i="1"/>
  <c r="AB3624" i="1"/>
  <c r="Z3619" i="1"/>
  <c r="AA3619" i="1" s="1"/>
  <c r="C3620" i="1"/>
  <c r="AJ3620" i="1"/>
  <c r="Y3619" i="1"/>
  <c r="I3620" i="1"/>
  <c r="H3620" i="1" s="1"/>
  <c r="AH3619" i="1" l="1"/>
  <c r="G3597" i="1"/>
  <c r="AH3589" i="1"/>
  <c r="T3591" i="1"/>
  <c r="S3592" i="1"/>
  <c r="AF3590" i="1"/>
  <c r="R3593" i="1"/>
  <c r="Q3594" i="1"/>
  <c r="J3595" i="1"/>
  <c r="O3595" i="1"/>
  <c r="F3596" i="1"/>
  <c r="L3600" i="1"/>
  <c r="M3599" i="1"/>
  <c r="N3599" i="1" s="1"/>
  <c r="AC3598" i="1"/>
  <c r="AE3598" i="1" s="1"/>
  <c r="P3595" i="1"/>
  <c r="Y3620" i="1"/>
  <c r="AJ3621" i="1"/>
  <c r="I3621" i="1"/>
  <c r="H3621" i="1" s="1"/>
  <c r="Z3620" i="1"/>
  <c r="AA3620" i="1" s="1"/>
  <c r="C3621" i="1"/>
  <c r="AB3625" i="1"/>
  <c r="X3621" i="1"/>
  <c r="A3622" i="1"/>
  <c r="K3621" i="1"/>
  <c r="AH3620" i="1" l="1"/>
  <c r="G3598" i="1"/>
  <c r="R3594" i="1"/>
  <c r="S3593" i="1"/>
  <c r="T3592" i="1"/>
  <c r="AF3591" i="1"/>
  <c r="AC3599" i="1"/>
  <c r="AE3599" i="1" s="1"/>
  <c r="Q3595" i="1"/>
  <c r="P3596" i="1"/>
  <c r="L3601" i="1"/>
  <c r="M3600" i="1"/>
  <c r="N3600" i="1" s="1"/>
  <c r="J3596" i="1"/>
  <c r="F3597" i="1"/>
  <c r="O3596" i="1"/>
  <c r="AJ3622" i="1"/>
  <c r="I3622" i="1"/>
  <c r="H3622" i="1" s="1"/>
  <c r="Z3621" i="1"/>
  <c r="C3622" i="1"/>
  <c r="Y3621" i="1"/>
  <c r="A3623" i="1"/>
  <c r="X3622" i="1"/>
  <c r="K3622" i="1"/>
  <c r="AB3626" i="1"/>
  <c r="G3599" i="1" l="1"/>
  <c r="P3597" i="1"/>
  <c r="AF3592" i="1"/>
  <c r="T3593" i="1"/>
  <c r="S3594" i="1"/>
  <c r="AC3600" i="1"/>
  <c r="AE3600" i="1" s="1"/>
  <c r="Q3596" i="1"/>
  <c r="M3601" i="1"/>
  <c r="N3601" i="1" s="1"/>
  <c r="L3602" i="1"/>
  <c r="R3595" i="1"/>
  <c r="F3598" i="1"/>
  <c r="J3597" i="1"/>
  <c r="O3597" i="1"/>
  <c r="AJ3623" i="1"/>
  <c r="C3623" i="1"/>
  <c r="Z3622" i="1"/>
  <c r="AA3622" i="1" s="1"/>
  <c r="I3623" i="1"/>
  <c r="H3623" i="1" s="1"/>
  <c r="Y3622" i="1"/>
  <c r="AB3627" i="1"/>
  <c r="X3623" i="1"/>
  <c r="K3623" i="1"/>
  <c r="A3624" i="1"/>
  <c r="AH3622" i="1" l="1"/>
  <c r="G3600" i="1"/>
  <c r="F3599" i="1"/>
  <c r="J3599" i="1" s="1"/>
  <c r="P3598" i="1"/>
  <c r="Q3597" i="1"/>
  <c r="T3594" i="1"/>
  <c r="S3595" i="1"/>
  <c r="AF3593" i="1"/>
  <c r="R3596" i="1"/>
  <c r="AC3601" i="1"/>
  <c r="L3603" i="1"/>
  <c r="M3602" i="1"/>
  <c r="J3598" i="1"/>
  <c r="O3598" i="1"/>
  <c r="X3624" i="1"/>
  <c r="K3624" i="1"/>
  <c r="A3625" i="1"/>
  <c r="AB3628" i="1"/>
  <c r="AJ3624" i="1"/>
  <c r="Z3623" i="1"/>
  <c r="I3624" i="1"/>
  <c r="H3624" i="1" s="1"/>
  <c r="C3624" i="1"/>
  <c r="Y3623" i="1"/>
  <c r="G3601" i="1" l="1"/>
  <c r="F3600" i="1"/>
  <c r="O3600" i="1" s="1"/>
  <c r="O3599" i="1"/>
  <c r="R3597" i="1"/>
  <c r="Q3598" i="1"/>
  <c r="P3599" i="1"/>
  <c r="T3595" i="1"/>
  <c r="S3596" i="1"/>
  <c r="AF3594" i="1"/>
  <c r="N3602" i="1"/>
  <c r="M3603" i="1"/>
  <c r="L3604" i="1"/>
  <c r="AE3601" i="1"/>
  <c r="AJ3625" i="1"/>
  <c r="Z3624" i="1"/>
  <c r="AA3624" i="1" s="1"/>
  <c r="AH3624" i="1" s="1"/>
  <c r="I3625" i="1"/>
  <c r="H3625" i="1" s="1"/>
  <c r="Y3624" i="1"/>
  <c r="C3625" i="1"/>
  <c r="AA3623" i="1"/>
  <c r="K3625" i="1"/>
  <c r="A3626" i="1"/>
  <c r="X3625" i="1"/>
  <c r="AB3629" i="1"/>
  <c r="F3601" i="1" l="1"/>
  <c r="J3600" i="1"/>
  <c r="R3598" i="1"/>
  <c r="Q3599" i="1"/>
  <c r="P3600" i="1"/>
  <c r="T3596" i="1"/>
  <c r="S3597" i="1"/>
  <c r="AF3595" i="1"/>
  <c r="N3603" i="1"/>
  <c r="O3601" i="1"/>
  <c r="J3601" i="1"/>
  <c r="L3605" i="1"/>
  <c r="M3604" i="1"/>
  <c r="G3602" i="1"/>
  <c r="AC3602" i="1"/>
  <c r="AH3623" i="1"/>
  <c r="AB3630" i="1"/>
  <c r="I3626" i="1"/>
  <c r="H3626" i="1" s="1"/>
  <c r="Z3625" i="1"/>
  <c r="AA3625" i="1" s="1"/>
  <c r="AH3625" i="1" s="1"/>
  <c r="C3626" i="1"/>
  <c r="Y3625" i="1"/>
  <c r="AJ3626" i="1"/>
  <c r="A3627" i="1"/>
  <c r="X3626" i="1"/>
  <c r="K3626" i="1"/>
  <c r="Q3600" i="1" l="1"/>
  <c r="R3599" i="1"/>
  <c r="P3601" i="1"/>
  <c r="S3598" i="1"/>
  <c r="T3597" i="1"/>
  <c r="AF3596" i="1"/>
  <c r="L3606" i="1"/>
  <c r="M3605" i="1"/>
  <c r="AE3602" i="1"/>
  <c r="N3604" i="1"/>
  <c r="F3602" i="1"/>
  <c r="AC3603" i="1"/>
  <c r="G3603" i="1"/>
  <c r="A3628" i="1"/>
  <c r="X3627" i="1"/>
  <c r="K3627" i="1"/>
  <c r="AB3631" i="1"/>
  <c r="C3627" i="1"/>
  <c r="Z3626" i="1"/>
  <c r="AA3626" i="1" s="1"/>
  <c r="AH3626" i="1" s="1"/>
  <c r="AJ3627" i="1"/>
  <c r="I3627" i="1"/>
  <c r="H3627" i="1" s="1"/>
  <c r="Y3626" i="1"/>
  <c r="Q3601" i="1" l="1"/>
  <c r="R3600" i="1"/>
  <c r="P3602" i="1"/>
  <c r="AF3597" i="1"/>
  <c r="T3598" i="1"/>
  <c r="S3599" i="1"/>
  <c r="J3602" i="1"/>
  <c r="O3602" i="1"/>
  <c r="F3603" i="1"/>
  <c r="AE3603" i="1"/>
  <c r="N3605" i="1"/>
  <c r="L3607" i="1"/>
  <c r="M3606" i="1"/>
  <c r="G3604" i="1"/>
  <c r="AC3604" i="1"/>
  <c r="Z3627" i="1"/>
  <c r="AA3627" i="1" s="1"/>
  <c r="AH3627" i="1" s="1"/>
  <c r="AJ3628" i="1"/>
  <c r="I3628" i="1"/>
  <c r="H3628" i="1" s="1"/>
  <c r="Y3627" i="1"/>
  <c r="C3628" i="1"/>
  <c r="AB3632" i="1"/>
  <c r="A3629" i="1"/>
  <c r="X3628" i="1"/>
  <c r="K3628" i="1"/>
  <c r="P3603" i="1" l="1"/>
  <c r="Q3602" i="1"/>
  <c r="R3601" i="1"/>
  <c r="T3599" i="1"/>
  <c r="S3600" i="1"/>
  <c r="AF3598" i="1"/>
  <c r="O3603" i="1"/>
  <c r="J3603" i="1"/>
  <c r="AE3604" i="1"/>
  <c r="F3604" i="1"/>
  <c r="N3606" i="1"/>
  <c r="G3605" i="1"/>
  <c r="AC3605" i="1"/>
  <c r="M3607" i="1"/>
  <c r="L3608" i="1"/>
  <c r="AB3633" i="1"/>
  <c r="A3630" i="1"/>
  <c r="X3629" i="1"/>
  <c r="K3629" i="1"/>
  <c r="Y3628" i="1"/>
  <c r="C3629" i="1"/>
  <c r="AJ3629" i="1"/>
  <c r="Z3628" i="1"/>
  <c r="AA3628" i="1" s="1"/>
  <c r="AH3628" i="1" s="1"/>
  <c r="I3629" i="1"/>
  <c r="H3629" i="1" s="1"/>
  <c r="Q3603" i="1" l="1"/>
  <c r="R3602" i="1"/>
  <c r="P3604" i="1"/>
  <c r="T3600" i="1"/>
  <c r="S3601" i="1"/>
  <c r="AF3599" i="1"/>
  <c r="AE3605" i="1"/>
  <c r="F3605" i="1"/>
  <c r="J3604" i="1"/>
  <c r="O3604" i="1"/>
  <c r="N3607" i="1"/>
  <c r="L3609" i="1"/>
  <c r="M3608" i="1"/>
  <c r="AC3606" i="1"/>
  <c r="G3606" i="1"/>
  <c r="C3630" i="1"/>
  <c r="Y3629" i="1"/>
  <c r="AJ3630" i="1"/>
  <c r="I3630" i="1"/>
  <c r="H3630" i="1" s="1"/>
  <c r="Z3629" i="1"/>
  <c r="AA3629" i="1" s="1"/>
  <c r="X3630" i="1"/>
  <c r="A3631" i="1"/>
  <c r="K3630" i="1"/>
  <c r="AB3634" i="1"/>
  <c r="AH3629" i="1" l="1"/>
  <c r="R3603" i="1"/>
  <c r="Q3604" i="1"/>
  <c r="P3605" i="1"/>
  <c r="T3601" i="1"/>
  <c r="S3602" i="1"/>
  <c r="AF3600" i="1"/>
  <c r="F3606" i="1"/>
  <c r="M3609" i="1"/>
  <c r="L3610" i="1"/>
  <c r="AE3606" i="1"/>
  <c r="O3605" i="1"/>
  <c r="J3605" i="1"/>
  <c r="G3607" i="1"/>
  <c r="AC3607" i="1"/>
  <c r="N3608" i="1"/>
  <c r="AB3635" i="1"/>
  <c r="A3632" i="1"/>
  <c r="X3631" i="1"/>
  <c r="K3631" i="1"/>
  <c r="Y3630" i="1"/>
  <c r="I3631" i="1"/>
  <c r="H3631" i="1" s="1"/>
  <c r="Z3630" i="1"/>
  <c r="AA3630" i="1" s="1"/>
  <c r="C3631" i="1"/>
  <c r="AJ3631" i="1"/>
  <c r="AH3630" i="1" l="1"/>
  <c r="R3604" i="1"/>
  <c r="J3606" i="1"/>
  <c r="P3606" i="1"/>
  <c r="Q3605" i="1"/>
  <c r="T3602" i="1"/>
  <c r="S3603" i="1"/>
  <c r="AF3601" i="1"/>
  <c r="G3608" i="1"/>
  <c r="AC3608" i="1"/>
  <c r="M3610" i="1"/>
  <c r="L3611" i="1"/>
  <c r="AE3607" i="1"/>
  <c r="N3609" i="1"/>
  <c r="F3607" i="1"/>
  <c r="O3606" i="1"/>
  <c r="X3632" i="1"/>
  <c r="K3632" i="1"/>
  <c r="A3633" i="1"/>
  <c r="AB3636" i="1"/>
  <c r="C3632" i="1"/>
  <c r="Y3631" i="1"/>
  <c r="AJ3632" i="1"/>
  <c r="I3632" i="1"/>
  <c r="H3632" i="1" s="1"/>
  <c r="Z3631" i="1"/>
  <c r="AA3631" i="1" s="1"/>
  <c r="AH3631" i="1" s="1"/>
  <c r="R3605" i="1" l="1"/>
  <c r="Q3606" i="1"/>
  <c r="P3607" i="1"/>
  <c r="T3603" i="1"/>
  <c r="S3604" i="1"/>
  <c r="AF3602" i="1"/>
  <c r="M3611" i="1"/>
  <c r="L3612" i="1"/>
  <c r="O3607" i="1"/>
  <c r="J3607" i="1"/>
  <c r="AE3608" i="1"/>
  <c r="G3609" i="1"/>
  <c r="AC3609" i="1"/>
  <c r="N3610" i="1"/>
  <c r="F3608" i="1"/>
  <c r="X3633" i="1"/>
  <c r="A3634" i="1"/>
  <c r="K3633" i="1"/>
  <c r="C3633" i="1"/>
  <c r="Y3632" i="1"/>
  <c r="AJ3633" i="1"/>
  <c r="I3633" i="1"/>
  <c r="H3633" i="1" s="1"/>
  <c r="Z3632" i="1"/>
  <c r="AA3632" i="1" s="1"/>
  <c r="AB3637" i="1"/>
  <c r="AH3632" i="1" l="1"/>
  <c r="R3606" i="1"/>
  <c r="P3608" i="1"/>
  <c r="Q3607" i="1"/>
  <c r="T3604" i="1"/>
  <c r="S3605" i="1"/>
  <c r="AF3603" i="1"/>
  <c r="O3608" i="1"/>
  <c r="J3608" i="1"/>
  <c r="M3612" i="1"/>
  <c r="L3613" i="1"/>
  <c r="N3611" i="1"/>
  <c r="AC3610" i="1"/>
  <c r="G3610" i="1"/>
  <c r="AE3609" i="1"/>
  <c r="F3609" i="1"/>
  <c r="I3634" i="1"/>
  <c r="H3634" i="1" s="1"/>
  <c r="Y3633" i="1"/>
  <c r="C3634" i="1"/>
  <c r="Z3633" i="1"/>
  <c r="AA3633" i="1" s="1"/>
  <c r="AJ3634" i="1"/>
  <c r="AB3638" i="1"/>
  <c r="K3634" i="1"/>
  <c r="X3634" i="1"/>
  <c r="A3635" i="1"/>
  <c r="AH3633" i="1" l="1"/>
  <c r="R3607" i="1"/>
  <c r="Q3608" i="1"/>
  <c r="P3609" i="1"/>
  <c r="T3605" i="1"/>
  <c r="S3606" i="1"/>
  <c r="AF3604" i="1"/>
  <c r="J3609" i="1"/>
  <c r="O3609" i="1"/>
  <c r="F3610" i="1"/>
  <c r="AE3610" i="1"/>
  <c r="AC3611" i="1"/>
  <c r="G3611" i="1"/>
  <c r="N3612" i="1"/>
  <c r="L3614" i="1"/>
  <c r="M3613" i="1"/>
  <c r="A3636" i="1"/>
  <c r="K3635" i="1"/>
  <c r="X3635" i="1"/>
  <c r="AJ3635" i="1"/>
  <c r="Y3634" i="1"/>
  <c r="I3635" i="1"/>
  <c r="H3635" i="1" s="1"/>
  <c r="Z3634" i="1"/>
  <c r="AA3634" i="1" s="1"/>
  <c r="AH3634" i="1" s="1"/>
  <c r="C3635" i="1"/>
  <c r="AB3639" i="1"/>
  <c r="R3608" i="1" l="1"/>
  <c r="P3610" i="1"/>
  <c r="Q3609" i="1"/>
  <c r="T3606" i="1"/>
  <c r="S3607" i="1"/>
  <c r="AF3605" i="1"/>
  <c r="J3610" i="1"/>
  <c r="M3614" i="1"/>
  <c r="L3615" i="1"/>
  <c r="G3612" i="1"/>
  <c r="AC3612" i="1"/>
  <c r="F3611" i="1"/>
  <c r="O3610" i="1"/>
  <c r="AE3611" i="1"/>
  <c r="N3613" i="1"/>
  <c r="AB3640" i="1"/>
  <c r="C3636" i="1"/>
  <c r="Y3635" i="1"/>
  <c r="AJ3636" i="1"/>
  <c r="I3636" i="1"/>
  <c r="H3636" i="1" s="1"/>
  <c r="Z3635" i="1"/>
  <c r="AA3635" i="1" s="1"/>
  <c r="AH3635" i="1" s="1"/>
  <c r="K3636" i="1"/>
  <c r="X3636" i="1"/>
  <c r="A3637" i="1"/>
  <c r="R3609" i="1" l="1"/>
  <c r="Q3610" i="1"/>
  <c r="P3611" i="1"/>
  <c r="S3608" i="1"/>
  <c r="T3607" i="1"/>
  <c r="AF3606" i="1"/>
  <c r="F3612" i="1"/>
  <c r="L3616" i="1"/>
  <c r="M3615" i="1"/>
  <c r="AC3613" i="1"/>
  <c r="G3613" i="1"/>
  <c r="O3611" i="1"/>
  <c r="J3611" i="1"/>
  <c r="AE3612" i="1"/>
  <c r="N3614" i="1"/>
  <c r="AB3641" i="1"/>
  <c r="A3638" i="1"/>
  <c r="X3637" i="1"/>
  <c r="K3637" i="1"/>
  <c r="Y3636" i="1"/>
  <c r="C3637" i="1"/>
  <c r="AJ3637" i="1"/>
  <c r="Z3636" i="1"/>
  <c r="AA3636" i="1" s="1"/>
  <c r="I3637" i="1"/>
  <c r="H3637" i="1" s="1"/>
  <c r="AH3636" i="1" l="1"/>
  <c r="R3610" i="1"/>
  <c r="P3612" i="1"/>
  <c r="Q3611" i="1"/>
  <c r="AF3607" i="1"/>
  <c r="T3608" i="1"/>
  <c r="S3609" i="1"/>
  <c r="N3615" i="1"/>
  <c r="G3614" i="1"/>
  <c r="AC3614" i="1"/>
  <c r="F3613" i="1"/>
  <c r="L3617" i="1"/>
  <c r="M3616" i="1"/>
  <c r="AE3613" i="1"/>
  <c r="J3612" i="1"/>
  <c r="O3612" i="1"/>
  <c r="K3638" i="1"/>
  <c r="X3638" i="1"/>
  <c r="A3639" i="1"/>
  <c r="AB3642" i="1"/>
  <c r="Z3637" i="1"/>
  <c r="C3638" i="1"/>
  <c r="AJ3638" i="1"/>
  <c r="Y3637" i="1"/>
  <c r="I3638" i="1"/>
  <c r="H3638" i="1" s="1"/>
  <c r="R3611" i="1" l="1"/>
  <c r="Q3612" i="1"/>
  <c r="P3613" i="1"/>
  <c r="T3609" i="1"/>
  <c r="S3610" i="1"/>
  <c r="AF3608" i="1"/>
  <c r="F3614" i="1"/>
  <c r="M3617" i="1"/>
  <c r="L3618" i="1"/>
  <c r="AC3615" i="1"/>
  <c r="G3615" i="1"/>
  <c r="J3613" i="1"/>
  <c r="O3613" i="1"/>
  <c r="N3616" i="1"/>
  <c r="AE3614" i="1"/>
  <c r="AA3637" i="1"/>
  <c r="I3639" i="1"/>
  <c r="H3639" i="1" s="1"/>
  <c r="Y3638" i="1"/>
  <c r="C3639" i="1"/>
  <c r="Z3638" i="1"/>
  <c r="AA3638" i="1" s="1"/>
  <c r="AH3638" i="1" s="1"/>
  <c r="AJ3639" i="1"/>
  <c r="AB3643" i="1"/>
  <c r="A3640" i="1"/>
  <c r="K3639" i="1"/>
  <c r="X3639" i="1"/>
  <c r="R3612" i="1" l="1"/>
  <c r="P3614" i="1"/>
  <c r="Q3613" i="1"/>
  <c r="T3610" i="1"/>
  <c r="S3611" i="1"/>
  <c r="AF3609" i="1"/>
  <c r="G3616" i="1"/>
  <c r="AC3616" i="1"/>
  <c r="F3615" i="1"/>
  <c r="N3617" i="1"/>
  <c r="AE3615" i="1"/>
  <c r="L3619" i="1"/>
  <c r="M3618" i="1"/>
  <c r="O3614" i="1"/>
  <c r="J3614" i="1"/>
  <c r="K3640" i="1"/>
  <c r="X3640" i="1"/>
  <c r="A3641" i="1"/>
  <c r="Z3639" i="1"/>
  <c r="AA3639" i="1" s="1"/>
  <c r="C3640" i="1"/>
  <c r="Y3639" i="1"/>
  <c r="AJ3640" i="1"/>
  <c r="I3640" i="1"/>
  <c r="H3640" i="1" s="1"/>
  <c r="AB3644" i="1"/>
  <c r="AH3637" i="1"/>
  <c r="AH3639" i="1" l="1"/>
  <c r="R3613" i="1"/>
  <c r="Q3614" i="1"/>
  <c r="P3615" i="1"/>
  <c r="S3612" i="1"/>
  <c r="T3611" i="1"/>
  <c r="AF3610" i="1"/>
  <c r="G3617" i="1"/>
  <c r="AC3617" i="1"/>
  <c r="O3615" i="1"/>
  <c r="J3615" i="1"/>
  <c r="AE3616" i="1"/>
  <c r="M3619" i="1"/>
  <c r="L3620" i="1"/>
  <c r="N3618" i="1"/>
  <c r="F3616" i="1"/>
  <c r="K3641" i="1"/>
  <c r="A3642" i="1"/>
  <c r="X3641" i="1"/>
  <c r="AB3645" i="1"/>
  <c r="Y3640" i="1"/>
  <c r="C3641" i="1"/>
  <c r="AJ3641" i="1"/>
  <c r="Z3640" i="1"/>
  <c r="AA3640" i="1" s="1"/>
  <c r="I3641" i="1"/>
  <c r="H3641" i="1" s="1"/>
  <c r="AH3640" i="1" l="1"/>
  <c r="R3614" i="1"/>
  <c r="P3616" i="1"/>
  <c r="Q3615" i="1"/>
  <c r="AF3611" i="1"/>
  <c r="T3612" i="1"/>
  <c r="S3613" i="1"/>
  <c r="O3616" i="1"/>
  <c r="J3616" i="1"/>
  <c r="N3619" i="1"/>
  <c r="AE3617" i="1"/>
  <c r="G3618" i="1"/>
  <c r="AC3618" i="1"/>
  <c r="M3620" i="1"/>
  <c r="L3621" i="1"/>
  <c r="F3617" i="1"/>
  <c r="AB3646" i="1"/>
  <c r="K3642" i="1"/>
  <c r="A3643" i="1"/>
  <c r="X3642" i="1"/>
  <c r="Z3641" i="1"/>
  <c r="AA3641" i="1" s="1"/>
  <c r="AH3641" i="1" s="1"/>
  <c r="C3642" i="1"/>
  <c r="Y3641" i="1"/>
  <c r="AJ3642" i="1"/>
  <c r="I3642" i="1"/>
  <c r="H3642" i="1" s="1"/>
  <c r="R3615" i="1" l="1"/>
  <c r="Q3616" i="1"/>
  <c r="P3617" i="1"/>
  <c r="T3613" i="1"/>
  <c r="S3614" i="1"/>
  <c r="AF3612" i="1"/>
  <c r="G3619" i="1"/>
  <c r="AC3619" i="1"/>
  <c r="AE3618" i="1"/>
  <c r="M3621" i="1"/>
  <c r="L3622" i="1"/>
  <c r="F3618" i="1"/>
  <c r="N3620" i="1"/>
  <c r="J3617" i="1"/>
  <c r="O3617" i="1"/>
  <c r="AB3647" i="1"/>
  <c r="A3644" i="1"/>
  <c r="X3643" i="1"/>
  <c r="K3643" i="1"/>
  <c r="C3643" i="1"/>
  <c r="Z3642" i="1"/>
  <c r="AA3642" i="1" s="1"/>
  <c r="AH3642" i="1" s="1"/>
  <c r="AJ3643" i="1"/>
  <c r="I3643" i="1"/>
  <c r="H3643" i="1" s="1"/>
  <c r="Y3642" i="1"/>
  <c r="R3616" i="1" l="1"/>
  <c r="P3618" i="1"/>
  <c r="Q3617" i="1"/>
  <c r="T3614" i="1"/>
  <c r="S3615" i="1"/>
  <c r="AF3613" i="1"/>
  <c r="O3618" i="1"/>
  <c r="J3618" i="1"/>
  <c r="M3622" i="1"/>
  <c r="L3623" i="1"/>
  <c r="AE3619" i="1"/>
  <c r="AC3620" i="1"/>
  <c r="G3620" i="1"/>
  <c r="N3621" i="1"/>
  <c r="F3619" i="1"/>
  <c r="K3644" i="1"/>
  <c r="X3644" i="1"/>
  <c r="A3645" i="1"/>
  <c r="C3644" i="1"/>
  <c r="Z3643" i="1"/>
  <c r="AA3643" i="1" s="1"/>
  <c r="AJ3644" i="1"/>
  <c r="I3644" i="1"/>
  <c r="H3644" i="1" s="1"/>
  <c r="Y3643" i="1"/>
  <c r="AB3648" i="1"/>
  <c r="AH3643" i="1" l="1"/>
  <c r="R3617" i="1"/>
  <c r="Q3618" i="1"/>
  <c r="P3619" i="1"/>
  <c r="T3615" i="1"/>
  <c r="S3616" i="1"/>
  <c r="AF3614" i="1"/>
  <c r="M3623" i="1"/>
  <c r="L3624" i="1"/>
  <c r="O3619" i="1"/>
  <c r="J3619" i="1"/>
  <c r="N3622" i="1"/>
  <c r="F3620" i="1"/>
  <c r="AE3620" i="1"/>
  <c r="AC3621" i="1"/>
  <c r="G3621" i="1"/>
  <c r="Y3644" i="1"/>
  <c r="AJ3645" i="1"/>
  <c r="I3645" i="1"/>
  <c r="H3645" i="1" s="1"/>
  <c r="Z3644" i="1"/>
  <c r="C3645" i="1"/>
  <c r="AB3649" i="1"/>
  <c r="K3645" i="1"/>
  <c r="A3646" i="1"/>
  <c r="X3645" i="1"/>
  <c r="R3618" i="1" l="1"/>
  <c r="P3620" i="1"/>
  <c r="Q3619" i="1"/>
  <c r="T3616" i="1"/>
  <c r="S3617" i="1"/>
  <c r="AF3615" i="1"/>
  <c r="F3621" i="1"/>
  <c r="M3624" i="1"/>
  <c r="L3625" i="1"/>
  <c r="G3622" i="1"/>
  <c r="AC3622" i="1"/>
  <c r="N3623" i="1"/>
  <c r="AE3621" i="1"/>
  <c r="O3620" i="1"/>
  <c r="J3620" i="1"/>
  <c r="AA3644" i="1"/>
  <c r="C3646" i="1"/>
  <c r="Y3645" i="1"/>
  <c r="AJ3646" i="1"/>
  <c r="I3646" i="1"/>
  <c r="H3646" i="1" s="1"/>
  <c r="Z3645" i="1"/>
  <c r="AA3645" i="1" s="1"/>
  <c r="AH3645" i="1" s="1"/>
  <c r="A3647" i="1"/>
  <c r="K3646" i="1"/>
  <c r="X3646" i="1"/>
  <c r="AB3650" i="1"/>
  <c r="R3619" i="1" l="1"/>
  <c r="O3621" i="1"/>
  <c r="Q3620" i="1"/>
  <c r="P3621" i="1"/>
  <c r="S3618" i="1"/>
  <c r="T3617" i="1"/>
  <c r="AF3616" i="1"/>
  <c r="F3622" i="1"/>
  <c r="G3623" i="1"/>
  <c r="AC3623" i="1"/>
  <c r="M3625" i="1"/>
  <c r="L3626" i="1"/>
  <c r="N3624" i="1"/>
  <c r="AE3622" i="1"/>
  <c r="J3621" i="1"/>
  <c r="X3647" i="1"/>
  <c r="K3647" i="1"/>
  <c r="A3648" i="1"/>
  <c r="AB3651" i="1"/>
  <c r="Z3646" i="1"/>
  <c r="AA3646" i="1" s="1"/>
  <c r="C3647" i="1"/>
  <c r="AJ3647" i="1"/>
  <c r="Y3646" i="1"/>
  <c r="I3647" i="1"/>
  <c r="H3647" i="1" s="1"/>
  <c r="AH3644" i="1"/>
  <c r="AH3646" i="1" l="1"/>
  <c r="P3622" i="1"/>
  <c r="R3620" i="1"/>
  <c r="O3622" i="1"/>
  <c r="Q3621" i="1"/>
  <c r="AF3617" i="1"/>
  <c r="T3618" i="1"/>
  <c r="S3619" i="1"/>
  <c r="N3625" i="1"/>
  <c r="AE3623" i="1"/>
  <c r="AC3624" i="1"/>
  <c r="G3624" i="1"/>
  <c r="F3623" i="1"/>
  <c r="J3622" i="1"/>
  <c r="M3626" i="1"/>
  <c r="L3627" i="1"/>
  <c r="Y3647" i="1"/>
  <c r="C3648" i="1"/>
  <c r="AJ3648" i="1"/>
  <c r="Z3647" i="1"/>
  <c r="AA3647" i="1" s="1"/>
  <c r="I3648" i="1"/>
  <c r="H3648" i="1" s="1"/>
  <c r="X3648" i="1"/>
  <c r="A3649" i="1"/>
  <c r="K3648" i="1"/>
  <c r="AH3647" i="1" l="1"/>
  <c r="P3623" i="1"/>
  <c r="Q3622" i="1"/>
  <c r="R3621" i="1"/>
  <c r="S3620" i="1"/>
  <c r="T3619" i="1"/>
  <c r="AF3618" i="1"/>
  <c r="N3626" i="1"/>
  <c r="AE3624" i="1"/>
  <c r="F3624" i="1"/>
  <c r="M3627" i="1"/>
  <c r="L3628" i="1"/>
  <c r="J3623" i="1"/>
  <c r="O3623" i="1"/>
  <c r="G3625" i="1"/>
  <c r="AC3625" i="1"/>
  <c r="A3650" i="1"/>
  <c r="X3649" i="1"/>
  <c r="K3649" i="1"/>
  <c r="I3649" i="1"/>
  <c r="H3649" i="1" s="1"/>
  <c r="Z3648" i="1"/>
  <c r="AA3648" i="1" s="1"/>
  <c r="C3649" i="1"/>
  <c r="AJ3649" i="1"/>
  <c r="Y3648" i="1"/>
  <c r="AH3648" i="1" l="1"/>
  <c r="Q3623" i="1"/>
  <c r="R3622" i="1"/>
  <c r="P3624" i="1"/>
  <c r="AF3619" i="1"/>
  <c r="S3621" i="1"/>
  <c r="T3620" i="1"/>
  <c r="J3624" i="1"/>
  <c r="O3624" i="1"/>
  <c r="AE3625" i="1"/>
  <c r="F3625" i="1"/>
  <c r="M3628" i="1"/>
  <c r="L3629" i="1"/>
  <c r="R3623" i="1"/>
  <c r="N3627" i="1"/>
  <c r="G3626" i="1"/>
  <c r="AC3626" i="1"/>
  <c r="A3651" i="1"/>
  <c r="X3650" i="1"/>
  <c r="K3650" i="1"/>
  <c r="Y3649" i="1"/>
  <c r="AJ3650" i="1"/>
  <c r="I3650" i="1"/>
  <c r="H3650" i="1" s="1"/>
  <c r="Z3649" i="1"/>
  <c r="AA3649" i="1" s="1"/>
  <c r="AH3649" i="1" s="1"/>
  <c r="C3650" i="1"/>
  <c r="Q3624" i="1" l="1"/>
  <c r="P3625" i="1"/>
  <c r="AF3620" i="1"/>
  <c r="T3621" i="1"/>
  <c r="S3622" i="1"/>
  <c r="R3624" i="1"/>
  <c r="Q3625" i="1"/>
  <c r="N3628" i="1"/>
  <c r="AC3627" i="1"/>
  <c r="G3627" i="1"/>
  <c r="J3625" i="1"/>
  <c r="O3625" i="1"/>
  <c r="AE3626" i="1"/>
  <c r="F3626" i="1"/>
  <c r="M3629" i="1"/>
  <c r="L3630" i="1"/>
  <c r="AJ3651" i="1"/>
  <c r="Z3650" i="1"/>
  <c r="AA3650" i="1" s="1"/>
  <c r="C3651" i="1"/>
  <c r="I3651" i="1"/>
  <c r="Y3650" i="1"/>
  <c r="X3651" i="1"/>
  <c r="AH3650" i="1" l="1"/>
  <c r="P3626" i="1"/>
  <c r="T3622" i="1"/>
  <c r="S3623" i="1"/>
  <c r="AA3621" i="1"/>
  <c r="AF3621" i="1"/>
  <c r="Q3626" i="1"/>
  <c r="O3626" i="1"/>
  <c r="J3626" i="1"/>
  <c r="N3629" i="1"/>
  <c r="F3627" i="1"/>
  <c r="AE3627" i="1"/>
  <c r="L3631" i="1"/>
  <c r="M3630" i="1"/>
  <c r="R3625" i="1"/>
  <c r="AC3628" i="1"/>
  <c r="G3628" i="1"/>
  <c r="Z3651" i="1"/>
  <c r="Y3651" i="1"/>
  <c r="H3651" i="1"/>
  <c r="P3627" i="1" l="1"/>
  <c r="AH3621" i="1"/>
  <c r="S3624" i="1"/>
  <c r="T3623" i="1"/>
  <c r="AF3622" i="1"/>
  <c r="Q3627" i="1"/>
  <c r="N3630" i="1"/>
  <c r="O3627" i="1"/>
  <c r="J3627" i="1"/>
  <c r="G3629" i="1"/>
  <c r="AC3629" i="1"/>
  <c r="F3628" i="1"/>
  <c r="L3632" i="1"/>
  <c r="M3631" i="1"/>
  <c r="AE3628" i="1"/>
  <c r="R3626" i="1"/>
  <c r="D3651" i="1"/>
  <c r="D3317" i="1"/>
  <c r="D3320" i="1"/>
  <c r="D3318" i="1"/>
  <c r="D3319" i="1"/>
  <c r="D3322" i="1"/>
  <c r="D3321" i="1"/>
  <c r="D3323" i="1"/>
  <c r="D3325" i="1"/>
  <c r="D3324" i="1"/>
  <c r="D3327" i="1"/>
  <c r="D3326" i="1"/>
  <c r="D3328" i="1"/>
  <c r="D3331" i="1"/>
  <c r="D3329" i="1"/>
  <c r="D3330" i="1"/>
  <c r="D3332" i="1"/>
  <c r="D3333" i="1"/>
  <c r="D3335" i="1"/>
  <c r="D3336" i="1"/>
  <c r="D3338" i="1"/>
  <c r="D3334" i="1"/>
  <c r="D3337" i="1"/>
  <c r="D3339" i="1"/>
  <c r="D3340" i="1"/>
  <c r="D3342" i="1"/>
  <c r="D3341" i="1"/>
  <c r="D3344" i="1"/>
  <c r="D3343" i="1"/>
  <c r="D3347" i="1"/>
  <c r="D3345" i="1"/>
  <c r="D3346" i="1"/>
  <c r="D3351" i="1"/>
  <c r="D3349" i="1"/>
  <c r="D3348" i="1"/>
  <c r="D3350" i="1"/>
  <c r="D3352" i="1"/>
  <c r="D3353" i="1"/>
  <c r="D3355" i="1"/>
  <c r="D3354" i="1"/>
  <c r="D3356" i="1"/>
  <c r="D3357" i="1"/>
  <c r="D3361" i="1"/>
  <c r="D3358" i="1"/>
  <c r="D3359" i="1"/>
  <c r="D3363" i="1"/>
  <c r="D3360" i="1"/>
  <c r="D3364" i="1"/>
  <c r="D3362" i="1"/>
  <c r="D3365" i="1"/>
  <c r="D3366" i="1"/>
  <c r="D3368" i="1"/>
  <c r="D3367" i="1"/>
  <c r="D3371" i="1"/>
  <c r="D3369" i="1"/>
  <c r="D3370" i="1"/>
  <c r="D3372" i="1"/>
  <c r="D3373" i="1"/>
  <c r="D3374" i="1"/>
  <c r="D3377" i="1"/>
  <c r="D3375" i="1"/>
  <c r="D3376" i="1"/>
  <c r="D3378" i="1"/>
  <c r="D3379" i="1"/>
  <c r="D3380" i="1"/>
  <c r="D3381" i="1"/>
  <c r="D3383" i="1"/>
  <c r="D3382" i="1"/>
  <c r="D3384" i="1"/>
  <c r="D3387" i="1"/>
  <c r="D3386" i="1"/>
  <c r="D3385" i="1"/>
  <c r="D3388" i="1"/>
  <c r="D3391" i="1"/>
  <c r="D3390" i="1"/>
  <c r="D3389" i="1"/>
  <c r="D3394" i="1"/>
  <c r="D3393" i="1"/>
  <c r="D3392" i="1"/>
  <c r="D3396" i="1"/>
  <c r="D3395" i="1"/>
  <c r="D3398" i="1"/>
  <c r="D3397" i="1"/>
  <c r="D3399" i="1"/>
  <c r="D3400" i="1"/>
  <c r="D3402" i="1"/>
  <c r="D3403" i="1"/>
  <c r="D3401" i="1"/>
  <c r="D3405" i="1"/>
  <c r="D3404" i="1"/>
  <c r="D3406" i="1"/>
  <c r="D3407" i="1"/>
  <c r="D3409" i="1"/>
  <c r="D3408" i="1"/>
  <c r="D3410" i="1"/>
  <c r="D3413" i="1"/>
  <c r="D3411" i="1"/>
  <c r="D3412" i="1"/>
  <c r="D3414" i="1"/>
  <c r="D3415" i="1"/>
  <c r="D3416" i="1"/>
  <c r="D3417" i="1"/>
  <c r="D3418" i="1"/>
  <c r="D3420" i="1"/>
  <c r="D3419" i="1"/>
  <c r="D3422" i="1"/>
  <c r="D3421" i="1"/>
  <c r="D3423" i="1"/>
  <c r="D3424" i="1"/>
  <c r="D3425" i="1"/>
  <c r="D3427" i="1"/>
  <c r="D3426" i="1"/>
  <c r="D3428" i="1"/>
  <c r="D3430" i="1"/>
  <c r="D3431" i="1"/>
  <c r="D3429" i="1"/>
  <c r="D3432" i="1"/>
  <c r="D3433" i="1"/>
  <c r="D3435" i="1"/>
  <c r="D3434" i="1"/>
  <c r="D3437" i="1"/>
  <c r="D3436" i="1"/>
  <c r="D3440" i="1"/>
  <c r="D3438" i="1"/>
  <c r="D3441" i="1"/>
  <c r="D3439" i="1"/>
  <c r="D3442" i="1"/>
  <c r="D3443" i="1"/>
  <c r="D3444" i="1"/>
  <c r="D3445" i="1"/>
  <c r="D3448" i="1"/>
  <c r="D3446" i="1"/>
  <c r="D3449" i="1"/>
  <c r="D3447" i="1"/>
  <c r="D3452" i="1"/>
  <c r="D3451" i="1"/>
  <c r="D3450" i="1"/>
  <c r="D3453" i="1"/>
  <c r="D3454" i="1"/>
  <c r="D3456" i="1"/>
  <c r="D3455" i="1"/>
  <c r="D3457" i="1"/>
  <c r="D3458" i="1"/>
  <c r="D3459" i="1"/>
  <c r="D3461" i="1"/>
  <c r="D3460" i="1"/>
  <c r="D3462" i="1"/>
  <c r="D3464" i="1"/>
  <c r="D3465" i="1"/>
  <c r="D3463" i="1"/>
  <c r="D3466" i="1"/>
  <c r="D3468" i="1"/>
  <c r="D3467" i="1"/>
  <c r="D3471" i="1"/>
  <c r="D3470" i="1"/>
  <c r="D3469" i="1"/>
  <c r="D3473" i="1"/>
  <c r="D3474" i="1"/>
  <c r="D3472" i="1"/>
  <c r="D3475" i="1"/>
  <c r="D3477" i="1"/>
  <c r="D3476" i="1"/>
  <c r="D3480" i="1"/>
  <c r="D3479" i="1"/>
  <c r="D3478" i="1"/>
  <c r="D3483" i="1"/>
  <c r="D3481" i="1"/>
  <c r="D3482" i="1"/>
  <c r="D3485" i="1"/>
  <c r="D3487" i="1"/>
  <c r="D3484" i="1"/>
  <c r="D3486" i="1"/>
  <c r="D3488" i="1"/>
  <c r="D3489" i="1"/>
  <c r="D3490" i="1"/>
  <c r="D3491" i="1"/>
  <c r="D3492" i="1"/>
  <c r="D3495" i="1"/>
  <c r="D3493" i="1"/>
  <c r="D3494" i="1"/>
  <c r="D3496" i="1"/>
  <c r="D3497" i="1"/>
  <c r="D3501" i="1"/>
  <c r="D3499" i="1"/>
  <c r="D3498" i="1"/>
  <c r="D3500" i="1"/>
  <c r="D3503" i="1"/>
  <c r="D3502" i="1"/>
  <c r="D3504" i="1"/>
  <c r="D3507" i="1"/>
  <c r="D3505" i="1"/>
  <c r="D3506" i="1"/>
  <c r="D3509" i="1"/>
  <c r="D3511" i="1"/>
  <c r="D3508" i="1"/>
  <c r="D3510" i="1"/>
  <c r="D3512" i="1"/>
  <c r="D3513" i="1"/>
  <c r="D3516" i="1"/>
  <c r="D3514" i="1"/>
  <c r="D3515" i="1"/>
  <c r="D3517" i="1"/>
  <c r="D3519" i="1"/>
  <c r="D3522" i="1"/>
  <c r="D3518" i="1"/>
  <c r="D3520" i="1"/>
  <c r="D3521" i="1"/>
  <c r="D3523" i="1"/>
  <c r="D3528" i="1"/>
  <c r="D3526" i="1"/>
  <c r="D3524" i="1"/>
  <c r="D3525" i="1"/>
  <c r="D3527" i="1"/>
  <c r="D3530" i="1"/>
  <c r="D3529" i="1"/>
  <c r="D3532" i="1"/>
  <c r="D3533" i="1"/>
  <c r="D3531" i="1"/>
  <c r="D3535" i="1"/>
  <c r="D3534" i="1"/>
  <c r="D3536" i="1"/>
  <c r="D3537" i="1"/>
  <c r="D3538" i="1"/>
  <c r="D3539" i="1"/>
  <c r="D3540" i="1"/>
  <c r="D3541" i="1"/>
  <c r="D3543" i="1"/>
  <c r="D3542" i="1"/>
  <c r="D3545" i="1"/>
  <c r="D3544" i="1"/>
  <c r="D3546" i="1"/>
  <c r="D3548" i="1"/>
  <c r="D3547" i="1"/>
  <c r="D3550" i="1"/>
  <c r="D3551" i="1"/>
  <c r="D3549" i="1"/>
  <c r="D3552" i="1"/>
  <c r="D3556" i="1"/>
  <c r="D3554" i="1"/>
  <c r="D3553" i="1"/>
  <c r="D3555" i="1"/>
  <c r="D3558" i="1"/>
  <c r="D3557" i="1"/>
  <c r="D3560" i="1"/>
  <c r="D3559" i="1"/>
  <c r="D3561" i="1"/>
  <c r="D3563" i="1"/>
  <c r="D3562" i="1"/>
  <c r="D3566" i="1"/>
  <c r="D3564" i="1"/>
  <c r="D3565" i="1"/>
  <c r="D3567" i="1"/>
  <c r="D3568" i="1"/>
  <c r="D3569" i="1"/>
  <c r="D3571" i="1"/>
  <c r="D3570" i="1"/>
  <c r="D3572" i="1"/>
  <c r="D3574" i="1"/>
  <c r="D3575" i="1"/>
  <c r="D3573" i="1"/>
  <c r="D3576" i="1"/>
  <c r="D3578" i="1"/>
  <c r="D3577" i="1"/>
  <c r="D3579" i="1"/>
  <c r="D3582" i="1"/>
  <c r="D3580" i="1"/>
  <c r="D3581" i="1"/>
  <c r="D3584" i="1"/>
  <c r="D3585" i="1"/>
  <c r="D3583" i="1"/>
  <c r="D3586" i="1"/>
  <c r="D3589" i="1"/>
  <c r="D3587" i="1"/>
  <c r="D3588" i="1"/>
  <c r="D3591" i="1"/>
  <c r="D3590" i="1"/>
  <c r="D3592" i="1"/>
  <c r="D3593" i="1"/>
  <c r="D3594" i="1"/>
  <c r="D3595" i="1"/>
  <c r="D3596" i="1"/>
  <c r="D3597" i="1"/>
  <c r="D3600" i="1"/>
  <c r="D3599" i="1"/>
  <c r="D3598" i="1"/>
  <c r="D3601" i="1"/>
  <c r="D3602" i="1"/>
  <c r="D3604" i="1"/>
  <c r="D3603" i="1"/>
  <c r="D3607" i="1"/>
  <c r="D3605" i="1"/>
  <c r="D3606" i="1"/>
  <c r="D3609" i="1"/>
  <c r="D3608" i="1"/>
  <c r="D3610" i="1"/>
  <c r="D3611" i="1"/>
  <c r="D3612" i="1"/>
  <c r="D3613" i="1"/>
  <c r="D3616" i="1"/>
  <c r="D3614" i="1"/>
  <c r="D3615" i="1"/>
  <c r="D3618" i="1"/>
  <c r="D3617" i="1"/>
  <c r="D3620" i="1"/>
  <c r="D3622" i="1"/>
  <c r="D3619" i="1"/>
  <c r="D3621" i="1"/>
  <c r="D3625" i="1"/>
  <c r="D3626" i="1"/>
  <c r="D3623" i="1"/>
  <c r="D3624" i="1"/>
  <c r="D3627" i="1"/>
  <c r="D3629" i="1"/>
  <c r="D3631" i="1"/>
  <c r="D3628" i="1"/>
  <c r="D3630" i="1"/>
  <c r="D3632" i="1"/>
  <c r="D3633" i="1"/>
  <c r="D3635" i="1"/>
  <c r="D3634" i="1"/>
  <c r="D3636" i="1"/>
  <c r="D3638" i="1"/>
  <c r="D3639" i="1"/>
  <c r="D3641" i="1"/>
  <c r="D3637" i="1"/>
  <c r="D3643" i="1"/>
  <c r="D3640" i="1"/>
  <c r="D3644" i="1"/>
  <c r="D3642" i="1"/>
  <c r="D3645" i="1"/>
  <c r="D3648" i="1"/>
  <c r="D3650" i="1"/>
  <c r="D3649" i="1"/>
  <c r="D3646" i="1"/>
  <c r="D3647" i="1"/>
  <c r="P3628" i="1" l="1"/>
  <c r="AF3623" i="1"/>
  <c r="T3624" i="1"/>
  <c r="S3625" i="1"/>
  <c r="Q3628" i="1"/>
  <c r="M3632" i="1"/>
  <c r="L3633" i="1"/>
  <c r="F3629" i="1"/>
  <c r="O3628" i="1"/>
  <c r="J3628" i="1"/>
  <c r="R3627" i="1"/>
  <c r="N3631" i="1"/>
  <c r="AE3629" i="1"/>
  <c r="G3630" i="1"/>
  <c r="AC3630" i="1"/>
  <c r="E3650" i="1"/>
  <c r="E3641" i="1"/>
  <c r="E3625" i="1"/>
  <c r="U3611" i="1"/>
  <c r="E3611" i="1"/>
  <c r="U3599" i="1"/>
  <c r="E3599" i="1"/>
  <c r="U3590" i="1"/>
  <c r="E3590" i="1"/>
  <c r="U3579" i="1"/>
  <c r="E3579" i="1"/>
  <c r="U3562" i="1"/>
  <c r="E3562" i="1"/>
  <c r="U3549" i="1"/>
  <c r="E3549" i="1"/>
  <c r="U3539" i="1"/>
  <c r="E3539" i="1"/>
  <c r="U3532" i="1"/>
  <c r="E3532" i="1"/>
  <c r="U3522" i="1"/>
  <c r="E3522" i="1"/>
  <c r="U3502" i="1"/>
  <c r="E3502" i="1"/>
  <c r="U3491" i="1"/>
  <c r="E3491" i="1"/>
  <c r="U3482" i="1"/>
  <c r="E3482" i="1"/>
  <c r="U3469" i="1"/>
  <c r="E3469" i="1"/>
  <c r="U3459" i="1"/>
  <c r="E3459" i="1"/>
  <c r="U3446" i="1"/>
  <c r="E3446" i="1"/>
  <c r="U3434" i="1"/>
  <c r="E3434" i="1"/>
  <c r="U3423" i="1"/>
  <c r="E3423" i="1"/>
  <c r="U3413" i="1"/>
  <c r="E3413" i="1"/>
  <c r="U3399" i="1"/>
  <c r="E3399" i="1"/>
  <c r="U3385" i="1"/>
  <c r="E3385" i="1"/>
  <c r="U3377" i="1"/>
  <c r="E3377" i="1"/>
  <c r="U3364" i="1"/>
  <c r="E3364" i="1"/>
  <c r="U3350" i="1"/>
  <c r="E3350" i="1"/>
  <c r="U3339" i="1"/>
  <c r="E3339" i="1"/>
  <c r="U3323" i="1"/>
  <c r="E3323" i="1"/>
  <c r="E3648" i="1"/>
  <c r="E3642" i="1"/>
  <c r="E3640" i="1"/>
  <c r="E3639" i="1"/>
  <c r="E3635" i="1"/>
  <c r="E3628" i="1"/>
  <c r="U3624" i="1"/>
  <c r="E3624" i="1"/>
  <c r="U3621" i="1"/>
  <c r="E3621" i="1"/>
  <c r="U3617" i="1"/>
  <c r="E3617" i="1"/>
  <c r="U3616" i="1"/>
  <c r="E3616" i="1"/>
  <c r="U3610" i="1"/>
  <c r="E3610" i="1"/>
  <c r="U3605" i="1"/>
  <c r="E3605" i="1"/>
  <c r="U3602" i="1"/>
  <c r="E3602" i="1"/>
  <c r="U3600" i="1"/>
  <c r="E3600" i="1"/>
  <c r="U3594" i="1"/>
  <c r="E3594" i="1"/>
  <c r="U3591" i="1"/>
  <c r="E3591" i="1"/>
  <c r="U3586" i="1"/>
  <c r="E3586" i="1"/>
  <c r="U3581" i="1"/>
  <c r="E3581" i="1"/>
  <c r="U3577" i="1"/>
  <c r="E3577" i="1"/>
  <c r="U3575" i="1"/>
  <c r="E3575" i="1"/>
  <c r="U3571" i="1"/>
  <c r="E3571" i="1"/>
  <c r="U3565" i="1"/>
  <c r="E3565" i="1"/>
  <c r="U3563" i="1"/>
  <c r="E3563" i="1"/>
  <c r="U3557" i="1"/>
  <c r="E3557" i="1"/>
  <c r="U3554" i="1"/>
  <c r="E3554" i="1"/>
  <c r="U3551" i="1"/>
  <c r="E3551" i="1"/>
  <c r="U3546" i="1"/>
  <c r="E3546" i="1"/>
  <c r="U3543" i="1"/>
  <c r="E3543" i="1"/>
  <c r="U3538" i="1"/>
  <c r="E3538" i="1"/>
  <c r="U3535" i="1"/>
  <c r="E3535" i="1"/>
  <c r="U3529" i="1"/>
  <c r="E3529" i="1"/>
  <c r="U3524" i="1"/>
  <c r="E3524" i="1"/>
  <c r="U3521" i="1"/>
  <c r="E3521" i="1"/>
  <c r="U3519" i="1"/>
  <c r="E3519" i="1"/>
  <c r="U3516" i="1"/>
  <c r="E3516" i="1"/>
  <c r="U3508" i="1"/>
  <c r="E3508" i="1"/>
  <c r="U3505" i="1"/>
  <c r="E3505" i="1"/>
  <c r="U3503" i="1"/>
  <c r="E3503" i="1"/>
  <c r="U3501" i="1"/>
  <c r="E3501" i="1"/>
  <c r="U3493" i="1"/>
  <c r="E3493" i="1"/>
  <c r="U3490" i="1"/>
  <c r="E3490" i="1"/>
  <c r="U3484" i="1"/>
  <c r="E3484" i="1"/>
  <c r="U3481" i="1"/>
  <c r="E3481" i="1"/>
  <c r="U3480" i="1"/>
  <c r="E3480" i="1"/>
  <c r="U3472" i="1"/>
  <c r="E3472" i="1"/>
  <c r="U3470" i="1"/>
  <c r="E3470" i="1"/>
  <c r="U3466" i="1"/>
  <c r="E3466" i="1"/>
  <c r="U3462" i="1"/>
  <c r="E3462" i="1"/>
  <c r="U3458" i="1"/>
  <c r="E3458" i="1"/>
  <c r="U3454" i="1"/>
  <c r="E3454" i="1"/>
  <c r="U3452" i="1"/>
  <c r="E3452" i="1"/>
  <c r="U3448" i="1"/>
  <c r="E3448" i="1"/>
  <c r="U3442" i="1"/>
  <c r="E3442" i="1"/>
  <c r="U3440" i="1"/>
  <c r="E3440" i="1"/>
  <c r="U3435" i="1"/>
  <c r="E3435" i="1"/>
  <c r="U3431" i="1"/>
  <c r="E3431" i="1"/>
  <c r="U3427" i="1"/>
  <c r="E3427" i="1"/>
  <c r="U3421" i="1"/>
  <c r="E3421" i="1"/>
  <c r="U3418" i="1"/>
  <c r="E3418" i="1"/>
  <c r="U3414" i="1"/>
  <c r="E3414" i="1"/>
  <c r="U3410" i="1"/>
  <c r="E3410" i="1"/>
  <c r="U3406" i="1"/>
  <c r="E3406" i="1"/>
  <c r="U3403" i="1"/>
  <c r="E3403" i="1"/>
  <c r="U3397" i="1"/>
  <c r="E3397" i="1"/>
  <c r="U3392" i="1"/>
  <c r="E3392" i="1"/>
  <c r="U3390" i="1"/>
  <c r="E3390" i="1"/>
  <c r="U3386" i="1"/>
  <c r="E3386" i="1"/>
  <c r="U3383" i="1"/>
  <c r="E3383" i="1"/>
  <c r="U3378" i="1"/>
  <c r="E3378" i="1"/>
  <c r="U3374" i="1"/>
  <c r="E3374" i="1"/>
  <c r="U3369" i="1"/>
  <c r="E3369" i="1"/>
  <c r="U3366" i="1"/>
  <c r="E3366" i="1"/>
  <c r="U3360" i="1"/>
  <c r="E3360" i="1"/>
  <c r="U3361" i="1"/>
  <c r="E3361" i="1"/>
  <c r="U3355" i="1"/>
  <c r="E3355" i="1"/>
  <c r="U3348" i="1"/>
  <c r="E3348" i="1"/>
  <c r="U3345" i="1"/>
  <c r="E3345" i="1"/>
  <c r="U3341" i="1"/>
  <c r="E3341" i="1"/>
  <c r="U3337" i="1"/>
  <c r="E3337" i="1"/>
  <c r="U3335" i="1"/>
  <c r="E3335" i="1"/>
  <c r="U3329" i="1"/>
  <c r="E3329" i="1"/>
  <c r="U3327" i="1"/>
  <c r="E3327" i="1"/>
  <c r="U3321" i="1"/>
  <c r="E3321" i="1"/>
  <c r="U3320" i="1"/>
  <c r="E3320" i="1"/>
  <c r="E3646" i="1"/>
  <c r="E3630" i="1"/>
  <c r="U3620" i="1"/>
  <c r="E3620" i="1"/>
  <c r="U3606" i="1"/>
  <c r="E3606" i="1"/>
  <c r="U3595" i="1"/>
  <c r="E3595" i="1"/>
  <c r="U3584" i="1"/>
  <c r="E3584" i="1"/>
  <c r="U3570" i="1"/>
  <c r="E3570" i="1"/>
  <c r="U3560" i="1"/>
  <c r="E3560" i="1"/>
  <c r="U3548" i="1"/>
  <c r="E3548" i="1"/>
  <c r="U3534" i="1"/>
  <c r="E3534" i="1"/>
  <c r="U3523" i="1"/>
  <c r="E3523" i="1"/>
  <c r="U3510" i="1"/>
  <c r="E3510" i="1"/>
  <c r="U3499" i="1"/>
  <c r="E3499" i="1"/>
  <c r="U3486" i="1"/>
  <c r="E3486" i="1"/>
  <c r="U3475" i="1"/>
  <c r="E3475" i="1"/>
  <c r="U3464" i="1"/>
  <c r="E3464" i="1"/>
  <c r="U3451" i="1"/>
  <c r="E3451" i="1"/>
  <c r="U3438" i="1"/>
  <c r="E3438" i="1"/>
  <c r="U3426" i="1"/>
  <c r="E3426" i="1"/>
  <c r="U3415" i="1"/>
  <c r="E3415" i="1"/>
  <c r="U3401" i="1"/>
  <c r="E3401" i="1"/>
  <c r="U3389" i="1"/>
  <c r="E3389" i="1"/>
  <c r="U3379" i="1"/>
  <c r="E3379" i="1"/>
  <c r="U3368" i="1"/>
  <c r="E3368" i="1"/>
  <c r="U3354" i="1"/>
  <c r="E3354" i="1"/>
  <c r="U3344" i="1"/>
  <c r="E3344" i="1"/>
  <c r="U3330" i="1"/>
  <c r="E3330" i="1"/>
  <c r="U3318" i="1"/>
  <c r="E3318" i="1"/>
  <c r="E3644" i="1"/>
  <c r="E3643" i="1"/>
  <c r="E3638" i="1"/>
  <c r="E3633" i="1"/>
  <c r="E3631" i="1"/>
  <c r="U3623" i="1"/>
  <c r="E3623" i="1"/>
  <c r="U3619" i="1"/>
  <c r="E3619" i="1"/>
  <c r="U3618" i="1"/>
  <c r="E3618" i="1"/>
  <c r="U3613" i="1"/>
  <c r="E3613" i="1"/>
  <c r="U3608" i="1"/>
  <c r="E3608" i="1"/>
  <c r="U3607" i="1"/>
  <c r="E3607" i="1"/>
  <c r="U3601" i="1"/>
  <c r="E3601" i="1"/>
  <c r="U3597" i="1"/>
  <c r="E3597" i="1"/>
  <c r="U3593" i="1"/>
  <c r="E3593" i="1"/>
  <c r="U3588" i="1"/>
  <c r="E3588" i="1"/>
  <c r="U3583" i="1"/>
  <c r="E3583" i="1"/>
  <c r="U3580" i="1"/>
  <c r="E3580" i="1"/>
  <c r="U3578" i="1"/>
  <c r="E3578" i="1"/>
  <c r="U3574" i="1"/>
  <c r="E3574" i="1"/>
  <c r="U3569" i="1"/>
  <c r="E3569" i="1"/>
  <c r="U3564" i="1"/>
  <c r="E3564" i="1"/>
  <c r="U3561" i="1"/>
  <c r="E3561" i="1"/>
  <c r="U3558" i="1"/>
  <c r="E3558" i="1"/>
  <c r="U3556" i="1"/>
  <c r="E3556" i="1"/>
  <c r="U3550" i="1"/>
  <c r="E3550" i="1"/>
  <c r="U3544" i="1"/>
  <c r="E3544" i="1"/>
  <c r="U3541" i="1"/>
  <c r="E3541" i="1"/>
  <c r="U3537" i="1"/>
  <c r="E3537" i="1"/>
  <c r="U3531" i="1"/>
  <c r="E3531" i="1"/>
  <c r="U3530" i="1"/>
  <c r="E3530" i="1"/>
  <c r="U3526" i="1"/>
  <c r="E3526" i="1"/>
  <c r="U3520" i="1"/>
  <c r="E3520" i="1"/>
  <c r="U3517" i="1"/>
  <c r="E3517" i="1"/>
  <c r="U3513" i="1"/>
  <c r="E3513" i="1"/>
  <c r="U3511" i="1"/>
  <c r="E3511" i="1"/>
  <c r="U3507" i="1"/>
  <c r="E3507" i="1"/>
  <c r="U3500" i="1"/>
  <c r="E3500" i="1"/>
  <c r="U3497" i="1"/>
  <c r="E3497" i="1"/>
  <c r="U3495" i="1"/>
  <c r="E3495" i="1"/>
  <c r="U3489" i="1"/>
  <c r="E3489" i="1"/>
  <c r="U3487" i="1"/>
  <c r="E3487" i="1"/>
  <c r="U3483" i="1"/>
  <c r="E3483" i="1"/>
  <c r="U3476" i="1"/>
  <c r="E3476" i="1"/>
  <c r="U3474" i="1"/>
  <c r="E3474" i="1"/>
  <c r="U3471" i="1"/>
  <c r="E3471" i="1"/>
  <c r="U3463" i="1"/>
  <c r="E3463" i="1"/>
  <c r="U3460" i="1"/>
  <c r="E3460" i="1"/>
  <c r="U3457" i="1"/>
  <c r="E3457" i="1"/>
  <c r="U3453" i="1"/>
  <c r="E3453" i="1"/>
  <c r="U3447" i="1"/>
  <c r="E3447" i="1"/>
  <c r="U3445" i="1"/>
  <c r="E3445" i="1"/>
  <c r="U3439" i="1"/>
  <c r="E3439" i="1"/>
  <c r="U3436" i="1"/>
  <c r="E3436" i="1"/>
  <c r="U3433" i="1"/>
  <c r="E3433" i="1"/>
  <c r="U3430" i="1"/>
  <c r="E3430" i="1"/>
  <c r="U3425" i="1"/>
  <c r="E3425" i="1"/>
  <c r="U3422" i="1"/>
  <c r="E3422" i="1"/>
  <c r="U3417" i="1"/>
  <c r="E3417" i="1"/>
  <c r="U3412" i="1"/>
  <c r="E3412" i="1"/>
  <c r="U3408" i="1"/>
  <c r="E3408" i="1"/>
  <c r="U3404" i="1"/>
  <c r="E3404" i="1"/>
  <c r="U3402" i="1"/>
  <c r="E3402" i="1"/>
  <c r="U3398" i="1"/>
  <c r="E3398" i="1"/>
  <c r="U3393" i="1"/>
  <c r="E3393" i="1"/>
  <c r="U3391" i="1"/>
  <c r="E3391" i="1"/>
  <c r="U3387" i="1"/>
  <c r="E3387" i="1"/>
  <c r="U3381" i="1"/>
  <c r="E3381" i="1"/>
  <c r="U3376" i="1"/>
  <c r="E3376" i="1"/>
  <c r="U3373" i="1"/>
  <c r="E3373" i="1"/>
  <c r="U3371" i="1"/>
  <c r="E3371" i="1"/>
  <c r="U3365" i="1"/>
  <c r="E3365" i="1"/>
  <c r="U3363" i="1"/>
  <c r="E3363" i="1"/>
  <c r="U3357" i="1"/>
  <c r="E3357" i="1"/>
  <c r="U3353" i="1"/>
  <c r="E3353" i="1"/>
  <c r="U3349" i="1"/>
  <c r="E3349" i="1"/>
  <c r="U3347" i="1"/>
  <c r="E3347" i="1"/>
  <c r="U3342" i="1"/>
  <c r="E3342" i="1"/>
  <c r="U3334" i="1"/>
  <c r="E3334" i="1"/>
  <c r="U3333" i="1"/>
  <c r="E3333" i="1"/>
  <c r="U3331" i="1"/>
  <c r="E3331" i="1"/>
  <c r="U3324" i="1"/>
  <c r="E3324" i="1"/>
  <c r="U3322" i="1"/>
  <c r="E3322" i="1"/>
  <c r="U3317" i="1"/>
  <c r="E3317" i="1"/>
  <c r="E3647" i="1"/>
  <c r="E3634" i="1"/>
  <c r="E3627" i="1"/>
  <c r="U3614" i="1"/>
  <c r="E3614" i="1"/>
  <c r="U3604" i="1"/>
  <c r="E3604" i="1"/>
  <c r="U3589" i="1"/>
  <c r="E3589" i="1"/>
  <c r="U3573" i="1"/>
  <c r="E3573" i="1"/>
  <c r="U3567" i="1"/>
  <c r="E3567" i="1"/>
  <c r="U3553" i="1"/>
  <c r="E3553" i="1"/>
  <c r="U3542" i="1"/>
  <c r="E3542" i="1"/>
  <c r="U3525" i="1"/>
  <c r="E3525" i="1"/>
  <c r="U3514" i="1"/>
  <c r="E3514" i="1"/>
  <c r="U3506" i="1"/>
  <c r="E3506" i="1"/>
  <c r="U3494" i="1"/>
  <c r="E3494" i="1"/>
  <c r="U3479" i="1"/>
  <c r="E3479" i="1"/>
  <c r="U3468" i="1"/>
  <c r="E3468" i="1"/>
  <c r="U3456" i="1"/>
  <c r="E3456" i="1"/>
  <c r="U3443" i="1"/>
  <c r="E3443" i="1"/>
  <c r="U3429" i="1"/>
  <c r="E3429" i="1"/>
  <c r="U3420" i="1"/>
  <c r="E3420" i="1"/>
  <c r="U3407" i="1"/>
  <c r="E3407" i="1"/>
  <c r="U3396" i="1"/>
  <c r="E3396" i="1"/>
  <c r="U3382" i="1"/>
  <c r="E3382" i="1"/>
  <c r="U3370" i="1"/>
  <c r="E3370" i="1"/>
  <c r="U3358" i="1"/>
  <c r="E3358" i="1"/>
  <c r="U3346" i="1"/>
  <c r="E3346" i="1"/>
  <c r="U3336" i="1"/>
  <c r="E3336" i="1"/>
  <c r="U3326" i="1"/>
  <c r="E3326" i="1"/>
  <c r="E3649" i="1"/>
  <c r="E3645" i="1"/>
  <c r="E3637" i="1"/>
  <c r="E3636" i="1"/>
  <c r="E3632" i="1"/>
  <c r="E3629" i="1"/>
  <c r="E3626" i="1"/>
  <c r="U3622" i="1"/>
  <c r="E3622" i="1"/>
  <c r="U3615" i="1"/>
  <c r="E3615" i="1"/>
  <c r="U3612" i="1"/>
  <c r="E3612" i="1"/>
  <c r="U3609" i="1"/>
  <c r="E3609" i="1"/>
  <c r="U3603" i="1"/>
  <c r="E3603" i="1"/>
  <c r="U3598" i="1"/>
  <c r="E3598" i="1"/>
  <c r="U3596" i="1"/>
  <c r="E3596" i="1"/>
  <c r="U3592" i="1"/>
  <c r="E3592" i="1"/>
  <c r="U3587" i="1"/>
  <c r="E3587" i="1"/>
  <c r="U3585" i="1"/>
  <c r="E3585" i="1"/>
  <c r="U3582" i="1"/>
  <c r="E3582" i="1"/>
  <c r="U3576" i="1"/>
  <c r="E3576" i="1"/>
  <c r="U3572" i="1"/>
  <c r="E3572" i="1"/>
  <c r="U3568" i="1"/>
  <c r="E3568" i="1"/>
  <c r="U3566" i="1"/>
  <c r="E3566" i="1"/>
  <c r="U3559" i="1"/>
  <c r="E3559" i="1"/>
  <c r="U3555" i="1"/>
  <c r="E3555" i="1"/>
  <c r="U3552" i="1"/>
  <c r="E3552" i="1"/>
  <c r="U3547" i="1"/>
  <c r="E3547" i="1"/>
  <c r="U3545" i="1"/>
  <c r="E3545" i="1"/>
  <c r="U3540" i="1"/>
  <c r="E3540" i="1"/>
  <c r="U3536" i="1"/>
  <c r="E3536" i="1"/>
  <c r="U3533" i="1"/>
  <c r="E3533" i="1"/>
  <c r="U3527" i="1"/>
  <c r="E3527" i="1"/>
  <c r="U3528" i="1"/>
  <c r="E3528" i="1"/>
  <c r="U3518" i="1"/>
  <c r="E3518" i="1"/>
  <c r="U3515" i="1"/>
  <c r="E3515" i="1"/>
  <c r="U3512" i="1"/>
  <c r="E3512" i="1"/>
  <c r="U3509" i="1"/>
  <c r="E3509" i="1"/>
  <c r="U3504" i="1"/>
  <c r="E3504" i="1"/>
  <c r="U3498" i="1"/>
  <c r="E3498" i="1"/>
  <c r="U3496" i="1"/>
  <c r="E3496" i="1"/>
  <c r="U3492" i="1"/>
  <c r="E3492" i="1"/>
  <c r="U3488" i="1"/>
  <c r="E3488" i="1"/>
  <c r="U3485" i="1"/>
  <c r="E3485" i="1"/>
  <c r="U3478" i="1"/>
  <c r="E3478" i="1"/>
  <c r="U3477" i="1"/>
  <c r="E3477" i="1"/>
  <c r="U3473" i="1"/>
  <c r="E3473" i="1"/>
  <c r="U3467" i="1"/>
  <c r="E3467" i="1"/>
  <c r="U3465" i="1"/>
  <c r="E3465" i="1"/>
  <c r="U3461" i="1"/>
  <c r="E3461" i="1"/>
  <c r="U3455" i="1"/>
  <c r="E3455" i="1"/>
  <c r="U3450" i="1"/>
  <c r="E3450" i="1"/>
  <c r="U3449" i="1"/>
  <c r="E3449" i="1"/>
  <c r="U3444" i="1"/>
  <c r="E3444" i="1"/>
  <c r="U3441" i="1"/>
  <c r="E3441" i="1"/>
  <c r="U3437" i="1"/>
  <c r="E3437" i="1"/>
  <c r="U3432" i="1"/>
  <c r="E3432" i="1"/>
  <c r="U3428" i="1"/>
  <c r="E3428" i="1"/>
  <c r="U3424" i="1"/>
  <c r="E3424" i="1"/>
  <c r="U3419" i="1"/>
  <c r="E3419" i="1"/>
  <c r="U3416" i="1"/>
  <c r="E3416" i="1"/>
  <c r="U3411" i="1"/>
  <c r="E3411" i="1"/>
  <c r="U3409" i="1"/>
  <c r="E3409" i="1"/>
  <c r="U3405" i="1"/>
  <c r="E3405" i="1"/>
  <c r="U3400" i="1"/>
  <c r="E3400" i="1"/>
  <c r="U3395" i="1"/>
  <c r="E3395" i="1"/>
  <c r="U3394" i="1"/>
  <c r="E3394" i="1"/>
  <c r="U3388" i="1"/>
  <c r="E3388" i="1"/>
  <c r="U3384" i="1"/>
  <c r="E3384" i="1"/>
  <c r="U3380" i="1"/>
  <c r="E3380" i="1"/>
  <c r="U3375" i="1"/>
  <c r="E3375" i="1"/>
  <c r="U3372" i="1"/>
  <c r="E3372" i="1"/>
  <c r="U3367" i="1"/>
  <c r="E3367" i="1"/>
  <c r="U3362" i="1"/>
  <c r="E3362" i="1"/>
  <c r="U3359" i="1"/>
  <c r="E3359" i="1"/>
  <c r="U3356" i="1"/>
  <c r="E3356" i="1"/>
  <c r="U3352" i="1"/>
  <c r="E3352" i="1"/>
  <c r="U3351" i="1"/>
  <c r="E3351" i="1"/>
  <c r="U3343" i="1"/>
  <c r="E3343" i="1"/>
  <c r="U3340" i="1"/>
  <c r="E3340" i="1"/>
  <c r="U3338" i="1"/>
  <c r="E3338" i="1"/>
  <c r="U3332" i="1"/>
  <c r="E3332" i="1"/>
  <c r="U3328" i="1"/>
  <c r="E3328" i="1"/>
  <c r="U3325" i="1"/>
  <c r="E3325" i="1"/>
  <c r="U3319" i="1"/>
  <c r="E3319" i="1"/>
  <c r="E3651" i="1"/>
  <c r="P3629" i="1" l="1"/>
  <c r="U3625" i="1"/>
  <c r="P3630" i="1"/>
  <c r="T3625" i="1"/>
  <c r="S3626" i="1"/>
  <c r="AF3624" i="1"/>
  <c r="Q3629" i="1"/>
  <c r="AE3630" i="1"/>
  <c r="G3631" i="1"/>
  <c r="AC3631" i="1"/>
  <c r="J3629" i="1"/>
  <c r="O3629" i="1"/>
  <c r="F3630" i="1"/>
  <c r="M3633" i="1"/>
  <c r="L3634" i="1"/>
  <c r="R3628" i="1"/>
  <c r="N3632" i="1"/>
  <c r="V3352" i="1"/>
  <c r="V3416" i="1"/>
  <c r="V3432" i="1"/>
  <c r="V3478" i="1"/>
  <c r="V3496" i="1"/>
  <c r="V3527" i="1"/>
  <c r="V3545" i="1"/>
  <c r="V3626" i="1"/>
  <c r="V3396" i="1"/>
  <c r="V3443" i="1"/>
  <c r="V3589" i="1"/>
  <c r="V3333" i="1"/>
  <c r="V3381" i="1"/>
  <c r="V3476" i="1"/>
  <c r="V3588" i="1"/>
  <c r="V3368" i="1"/>
  <c r="V3415" i="1"/>
  <c r="V3606" i="1"/>
  <c r="V3335" i="1"/>
  <c r="V3348" i="1"/>
  <c r="V3448" i="1"/>
  <c r="V3462" i="1"/>
  <c r="V3508" i="1"/>
  <c r="V3524" i="1"/>
  <c r="V3621" i="1"/>
  <c r="V3339" i="1"/>
  <c r="V3385" i="1"/>
  <c r="V3434" i="1"/>
  <c r="V3482" i="1"/>
  <c r="V3532" i="1"/>
  <c r="V3579" i="1"/>
  <c r="V3332" i="1"/>
  <c r="V3351" i="1"/>
  <c r="V3362" i="1"/>
  <c r="V3380" i="1"/>
  <c r="V3395" i="1"/>
  <c r="V3411" i="1"/>
  <c r="V3424" i="1"/>
  <c r="V3428" i="1"/>
  <c r="V3444" i="1"/>
  <c r="V3461" i="1"/>
  <c r="V3477" i="1"/>
  <c r="V3492" i="1"/>
  <c r="V3509" i="1"/>
  <c r="V3528" i="1"/>
  <c r="V3540" i="1"/>
  <c r="V3555" i="1"/>
  <c r="V3572" i="1"/>
  <c r="V3587" i="1"/>
  <c r="V3603" i="1"/>
  <c r="V3622" i="1"/>
  <c r="V3336" i="1"/>
  <c r="V3382" i="1"/>
  <c r="V3429" i="1"/>
  <c r="V3479" i="1"/>
  <c r="V3525" i="1"/>
  <c r="V3573" i="1"/>
  <c r="V3627" i="1"/>
  <c r="V3331" i="1"/>
  <c r="V3347" i="1"/>
  <c r="V3363" i="1"/>
  <c r="V3376" i="1"/>
  <c r="V3393" i="1"/>
  <c r="V3408" i="1"/>
  <c r="V3425" i="1"/>
  <c r="V3439" i="1"/>
  <c r="V3457" i="1"/>
  <c r="V3474" i="1"/>
  <c r="V3489" i="1"/>
  <c r="V3507" i="1"/>
  <c r="V3520" i="1"/>
  <c r="V3537" i="1"/>
  <c r="V3556" i="1"/>
  <c r="V3569" i="1"/>
  <c r="V3583" i="1"/>
  <c r="V3601" i="1"/>
  <c r="V3618" i="1"/>
  <c r="V3354" i="1"/>
  <c r="V3401" i="1"/>
  <c r="V3451" i="1"/>
  <c r="V3499" i="1"/>
  <c r="V3548" i="1"/>
  <c r="V3329" i="1"/>
  <c r="V3345" i="1"/>
  <c r="V3360" i="1"/>
  <c r="V3378" i="1"/>
  <c r="V3392" i="1"/>
  <c r="V3410" i="1"/>
  <c r="V3427" i="1"/>
  <c r="V3442" i="1"/>
  <c r="V3458" i="1"/>
  <c r="V3472" i="1"/>
  <c r="V3490" i="1"/>
  <c r="V3505" i="1"/>
  <c r="V3521" i="1"/>
  <c r="V3554" i="1"/>
  <c r="V3571" i="1"/>
  <c r="V3586" i="1"/>
  <c r="V3602" i="1"/>
  <c r="V3617" i="1"/>
  <c r="V3323" i="1"/>
  <c r="V3377" i="1"/>
  <c r="V3469" i="1"/>
  <c r="V3522" i="1"/>
  <c r="V3562" i="1"/>
  <c r="V3611" i="1"/>
  <c r="V3319" i="1"/>
  <c r="V3400" i="1"/>
  <c r="V3576" i="1"/>
  <c r="V3592" i="1"/>
  <c r="V3542" i="1"/>
  <c r="V3317" i="1"/>
  <c r="V3365" i="1"/>
  <c r="V3412" i="1"/>
  <c r="V3460" i="1"/>
  <c r="V3526" i="1"/>
  <c r="V3574" i="1"/>
  <c r="V3607" i="1"/>
  <c r="V3619" i="1"/>
  <c r="V3464" i="1"/>
  <c r="V3595" i="1"/>
  <c r="V3320" i="1"/>
  <c r="V3366" i="1"/>
  <c r="V3397" i="1"/>
  <c r="V3414" i="1"/>
  <c r="V3493" i="1"/>
  <c r="V3538" i="1"/>
  <c r="V3557" i="1"/>
  <c r="V3605" i="1"/>
  <c r="V3423" i="1"/>
  <c r="V3328" i="1"/>
  <c r="V3343" i="1"/>
  <c r="V3359" i="1"/>
  <c r="V3441" i="1"/>
  <c r="V3455" i="1"/>
  <c r="V3473" i="1"/>
  <c r="V3488" i="1"/>
  <c r="V3504" i="1"/>
  <c r="V3518" i="1"/>
  <c r="V3536" i="1"/>
  <c r="V3552" i="1"/>
  <c r="V3568" i="1"/>
  <c r="V3585" i="1"/>
  <c r="V3598" i="1"/>
  <c r="V3615" i="1"/>
  <c r="V3326" i="1"/>
  <c r="V3370" i="1"/>
  <c r="V3420" i="1"/>
  <c r="V3468" i="1"/>
  <c r="V3514" i="1"/>
  <c r="V3567" i="1"/>
  <c r="V3614" i="1"/>
  <c r="V3324" i="1"/>
  <c r="V3342" i="1"/>
  <c r="V3357" i="1"/>
  <c r="V3373" i="1"/>
  <c r="V3391" i="1"/>
  <c r="V3404" i="1"/>
  <c r="V3422" i="1"/>
  <c r="V3436" i="1"/>
  <c r="V3453" i="1"/>
  <c r="V3471" i="1"/>
  <c r="V3487" i="1"/>
  <c r="V3500" i="1"/>
  <c r="V3517" i="1"/>
  <c r="V3531" i="1"/>
  <c r="V3550" i="1"/>
  <c r="V3564" i="1"/>
  <c r="V3580" i="1"/>
  <c r="V3597" i="1"/>
  <c r="V3613" i="1"/>
  <c r="V3344" i="1"/>
  <c r="V3389" i="1"/>
  <c r="V3438" i="1"/>
  <c r="V3486" i="1"/>
  <c r="V3534" i="1"/>
  <c r="V3584" i="1"/>
  <c r="V3327" i="1"/>
  <c r="V3341" i="1"/>
  <c r="V3361" i="1"/>
  <c r="V3374" i="1"/>
  <c r="V3390" i="1"/>
  <c r="V3406" i="1"/>
  <c r="V3421" i="1"/>
  <c r="V3440" i="1"/>
  <c r="V3454" i="1"/>
  <c r="V3470" i="1"/>
  <c r="V3484" i="1"/>
  <c r="V3503" i="1"/>
  <c r="V3519" i="1"/>
  <c r="V3535" i="1"/>
  <c r="V3551" i="1"/>
  <c r="V3565" i="1"/>
  <c r="V3581" i="1"/>
  <c r="V3594" i="1"/>
  <c r="V3600" i="1"/>
  <c r="V3616" i="1"/>
  <c r="V3364" i="1"/>
  <c r="V3413" i="1"/>
  <c r="V3459" i="1"/>
  <c r="V3502" i="1"/>
  <c r="V3549" i="1"/>
  <c r="V3599" i="1"/>
  <c r="V3338" i="1"/>
  <c r="V3367" i="1"/>
  <c r="V3384" i="1"/>
  <c r="V3449" i="1"/>
  <c r="V3465" i="1"/>
  <c r="V3512" i="1"/>
  <c r="V3559" i="1"/>
  <c r="V3609" i="1"/>
  <c r="V3346" i="1"/>
  <c r="V3494" i="1"/>
  <c r="V3349" i="1"/>
  <c r="V3398" i="1"/>
  <c r="V3430" i="1"/>
  <c r="V3445" i="1"/>
  <c r="V3495" i="1"/>
  <c r="V3511" i="1"/>
  <c r="V3541" i="1"/>
  <c r="V3558" i="1"/>
  <c r="V3318" i="1"/>
  <c r="V3510" i="1"/>
  <c r="V3560" i="1"/>
  <c r="V3383" i="1"/>
  <c r="V3431" i="1"/>
  <c r="V3480" i="1"/>
  <c r="V3543" i="1"/>
  <c r="V3575" i="1"/>
  <c r="V3591" i="1"/>
  <c r="V3625" i="1"/>
  <c r="V3375" i="1"/>
  <c r="V3394" i="1"/>
  <c r="V3409" i="1"/>
  <c r="V3325" i="1"/>
  <c r="V3340" i="1"/>
  <c r="V3356" i="1"/>
  <c r="V3372" i="1"/>
  <c r="V3388" i="1"/>
  <c r="V3405" i="1"/>
  <c r="V3419" i="1"/>
  <c r="V3437" i="1"/>
  <c r="V3450" i="1"/>
  <c r="V3467" i="1"/>
  <c r="V3485" i="1"/>
  <c r="V3498" i="1"/>
  <c r="V3515" i="1"/>
  <c r="V3533" i="1"/>
  <c r="V3547" i="1"/>
  <c r="V3566" i="1"/>
  <c r="V3582" i="1"/>
  <c r="V3596" i="1"/>
  <c r="V3612" i="1"/>
  <c r="V3358" i="1"/>
  <c r="V3407" i="1"/>
  <c r="V3456" i="1"/>
  <c r="V3506" i="1"/>
  <c r="V3553" i="1"/>
  <c r="V3604" i="1"/>
  <c r="V3322" i="1"/>
  <c r="V3334" i="1"/>
  <c r="V3353" i="1"/>
  <c r="V3371" i="1"/>
  <c r="V3387" i="1"/>
  <c r="V3402" i="1"/>
  <c r="V3417" i="1"/>
  <c r="V3433" i="1"/>
  <c r="V3447" i="1"/>
  <c r="V3463" i="1"/>
  <c r="V3483" i="1"/>
  <c r="V3497" i="1"/>
  <c r="V3513" i="1"/>
  <c r="V3530" i="1"/>
  <c r="V3544" i="1"/>
  <c r="V3561" i="1"/>
  <c r="V3578" i="1"/>
  <c r="V3593" i="1"/>
  <c r="V3608" i="1"/>
  <c r="V3623" i="1"/>
  <c r="V3330" i="1"/>
  <c r="V3379" i="1"/>
  <c r="V3426" i="1"/>
  <c r="V3475" i="1"/>
  <c r="V3523" i="1"/>
  <c r="V3570" i="1"/>
  <c r="V3620" i="1"/>
  <c r="V3321" i="1"/>
  <c r="V3337" i="1"/>
  <c r="V3355" i="1"/>
  <c r="V3369" i="1"/>
  <c r="V3386" i="1"/>
  <c r="V3403" i="1"/>
  <c r="V3418" i="1"/>
  <c r="V3435" i="1"/>
  <c r="V3452" i="1"/>
  <c r="V3466" i="1"/>
  <c r="V3481" i="1"/>
  <c r="V3501" i="1"/>
  <c r="V3516" i="1"/>
  <c r="V3529" i="1"/>
  <c r="V3546" i="1"/>
  <c r="V3563" i="1"/>
  <c r="V3577" i="1"/>
  <c r="V3610" i="1"/>
  <c r="V3624" i="1"/>
  <c r="V3350" i="1"/>
  <c r="V3399" i="1"/>
  <c r="V3446" i="1"/>
  <c r="V3491" i="1"/>
  <c r="V3539" i="1"/>
  <c r="V3590" i="1"/>
  <c r="P3631" i="1" l="1"/>
  <c r="W3478" i="1"/>
  <c r="W3339" i="1"/>
  <c r="AG3339" i="1" s="1"/>
  <c r="S3627" i="1"/>
  <c r="T3626" i="1"/>
  <c r="U3626" i="1"/>
  <c r="AF3625" i="1"/>
  <c r="W3443" i="1"/>
  <c r="AG3443" i="1" s="1"/>
  <c r="W3535" i="1"/>
  <c r="AG3535" i="1" s="1"/>
  <c r="W3406" i="1"/>
  <c r="W3527" i="1"/>
  <c r="W3579" i="1"/>
  <c r="W3588" i="1"/>
  <c r="W3333" i="1"/>
  <c r="AG3333" i="1" s="1"/>
  <c r="W3332" i="1"/>
  <c r="W3554" i="1"/>
  <c r="AG3554" i="1" s="1"/>
  <c r="W3444" i="1"/>
  <c r="W3368" i="1"/>
  <c r="AG3368" i="1" s="1"/>
  <c r="W3352" i="1"/>
  <c r="AG3352" i="1" s="1"/>
  <c r="W3603" i="1"/>
  <c r="AG3603" i="1" s="1"/>
  <c r="W3362" i="1"/>
  <c r="AG3362" i="1" s="1"/>
  <c r="W3586" i="1"/>
  <c r="AG3586" i="1" s="1"/>
  <c r="W3477" i="1"/>
  <c r="W3439" i="1"/>
  <c r="AG3439" i="1" s="1"/>
  <c r="W3424" i="1"/>
  <c r="AG3424" i="1" s="1"/>
  <c r="V3628" i="1"/>
  <c r="W3601" i="1"/>
  <c r="AG3601" i="1" s="1"/>
  <c r="W3415" i="1"/>
  <c r="AG3415" i="1" s="1"/>
  <c r="W3389" i="1"/>
  <c r="AG3389" i="1" s="1"/>
  <c r="Q3630" i="1"/>
  <c r="W3534" i="1"/>
  <c r="AG3534" i="1" s="1"/>
  <c r="W3622" i="1"/>
  <c r="AG3622" i="1" s="1"/>
  <c r="W3581" i="1"/>
  <c r="AG3581" i="1" s="1"/>
  <c r="W3423" i="1"/>
  <c r="W3396" i="1"/>
  <c r="AG3396" i="1" s="1"/>
  <c r="W3434" i="1"/>
  <c r="W3555" i="1"/>
  <c r="AG3555" i="1" s="1"/>
  <c r="W3532" i="1"/>
  <c r="AG3532" i="1" s="1"/>
  <c r="W3438" i="1"/>
  <c r="AG3438" i="1" s="1"/>
  <c r="M3634" i="1"/>
  <c r="L3635" i="1"/>
  <c r="N3633" i="1"/>
  <c r="AE3631" i="1"/>
  <c r="AC3632" i="1"/>
  <c r="G3632" i="1"/>
  <c r="J3630" i="1"/>
  <c r="O3630" i="1"/>
  <c r="F3631" i="1"/>
  <c r="R3629" i="1"/>
  <c r="W3401" i="1"/>
  <c r="AG3401" i="1" s="1"/>
  <c r="W3618" i="1"/>
  <c r="W3565" i="1"/>
  <c r="W3492" i="1"/>
  <c r="AG3492" i="1" s="1"/>
  <c r="W3538" i="1"/>
  <c r="AG3538" i="1" s="1"/>
  <c r="W3549" i="1"/>
  <c r="AG3549" i="1" s="1"/>
  <c r="W3502" i="1"/>
  <c r="AG3502" i="1" s="1"/>
  <c r="W3621" i="1"/>
  <c r="W3425" i="1"/>
  <c r="AG3425" i="1" s="1"/>
  <c r="W3599" i="1"/>
  <c r="AG3599" i="1" s="1"/>
  <c r="W3390" i="1"/>
  <c r="AG3390" i="1" s="1"/>
  <c r="W3361" i="1"/>
  <c r="AG3361" i="1" s="1"/>
  <c r="W3602" i="1"/>
  <c r="AG3602" i="1" s="1"/>
  <c r="W3583" i="1"/>
  <c r="AG3583" i="1" s="1"/>
  <c r="W3393" i="1"/>
  <c r="AG3393" i="1" s="1"/>
  <c r="W3589" i="1"/>
  <c r="W3519" i="1"/>
  <c r="W3327" i="1"/>
  <c r="W3556" i="1"/>
  <c r="AG3556" i="1" s="1"/>
  <c r="W3484" i="1"/>
  <c r="W3520" i="1"/>
  <c r="AG3520" i="1" s="1"/>
  <c r="W3457" i="1"/>
  <c r="AG3457" i="1" s="1"/>
  <c r="W3454" i="1"/>
  <c r="AG3454" i="1" s="1"/>
  <c r="W3571" i="1"/>
  <c r="AG3571" i="1" s="1"/>
  <c r="W3528" i="1"/>
  <c r="AG3528" i="1" s="1"/>
  <c r="W3584" i="1"/>
  <c r="W3348" i="1"/>
  <c r="AG3348" i="1" s="1"/>
  <c r="W3451" i="1"/>
  <c r="AG3451" i="1" s="1"/>
  <c r="W3486" i="1"/>
  <c r="AG3486" i="1" s="1"/>
  <c r="W3380" i="1"/>
  <c r="AG3380" i="1" s="1"/>
  <c r="W3411" i="1"/>
  <c r="W3416" i="1"/>
  <c r="AG3416" i="1" s="1"/>
  <c r="W3551" i="1"/>
  <c r="AG3551" i="1" s="1"/>
  <c r="W3344" i="1"/>
  <c r="AG3344" i="1" s="1"/>
  <c r="W3421" i="1"/>
  <c r="AG3421" i="1" s="1"/>
  <c r="W3476" i="1"/>
  <c r="AG3476" i="1" s="1"/>
  <c r="W3572" i="1"/>
  <c r="W3595" i="1"/>
  <c r="AG3595" i="1" s="1"/>
  <c r="W3473" i="1"/>
  <c r="AG3473" i="1" s="1"/>
  <c r="W3408" i="1"/>
  <c r="AG3408" i="1" s="1"/>
  <c r="W3385" i="1"/>
  <c r="AG3385" i="1" s="1"/>
  <c r="W3508" i="1"/>
  <c r="AG3508" i="1" s="1"/>
  <c r="W3335" i="1"/>
  <c r="AG3335" i="1" s="1"/>
  <c r="W3470" i="1"/>
  <c r="AG3470" i="1" s="1"/>
  <c r="W3341" i="1"/>
  <c r="W3499" i="1"/>
  <c r="W3354" i="1"/>
  <c r="AG3354" i="1" s="1"/>
  <c r="W3537" i="1"/>
  <c r="AG3537" i="1" s="1"/>
  <c r="W3540" i="1"/>
  <c r="AG3540" i="1" s="1"/>
  <c r="W3351" i="1"/>
  <c r="AG3351" i="1" s="1"/>
  <c r="W3448" i="1"/>
  <c r="AG3448" i="1" s="1"/>
  <c r="W3376" i="1"/>
  <c r="AG3376" i="1" s="1"/>
  <c r="W3548" i="1"/>
  <c r="AG3548" i="1" s="1"/>
  <c r="W3606" i="1"/>
  <c r="AG3606" i="1" s="1"/>
  <c r="W3617" i="1"/>
  <c r="AG3617" i="1" s="1"/>
  <c r="W3569" i="1"/>
  <c r="W3509" i="1"/>
  <c r="W3428" i="1"/>
  <c r="AG3428" i="1" s="1"/>
  <c r="W3482" i="1"/>
  <c r="AG3482" i="1" s="1"/>
  <c r="W3524" i="1"/>
  <c r="AG3524" i="1" s="1"/>
  <c r="W3545" i="1"/>
  <c r="AG3545" i="1" s="1"/>
  <c r="W3409" i="1"/>
  <c r="W3387" i="1"/>
  <c r="AG3387" i="1" s="1"/>
  <c r="W3334" i="1"/>
  <c r="AG3334" i="1" s="1"/>
  <c r="W3330" i="1"/>
  <c r="W3561" i="1"/>
  <c r="AG3561" i="1" s="1"/>
  <c r="W3513" i="1"/>
  <c r="AG3513" i="1" s="1"/>
  <c r="W3506" i="1"/>
  <c r="AG3506" i="1" s="1"/>
  <c r="W3419" i="1"/>
  <c r="AG3419" i="1" s="1"/>
  <c r="W3372" i="1"/>
  <c r="AG3372" i="1" s="1"/>
  <c r="W3605" i="1"/>
  <c r="AG3605" i="1" s="1"/>
  <c r="W3394" i="1"/>
  <c r="AG3394" i="1" s="1"/>
  <c r="W3375" i="1"/>
  <c r="AG3375" i="1" s="1"/>
  <c r="W3574" i="1"/>
  <c r="AG3574" i="1" s="1"/>
  <c r="W3503" i="1"/>
  <c r="AG3503" i="1" s="1"/>
  <c r="W3440" i="1"/>
  <c r="AG3440" i="1" s="1"/>
  <c r="W3374" i="1"/>
  <c r="AG3374" i="1" s="1"/>
  <c r="W3379" i="1"/>
  <c r="W3608" i="1"/>
  <c r="AG3608" i="1" s="1"/>
  <c r="W3587" i="1"/>
  <c r="AG3587" i="1" s="1"/>
  <c r="W3452" i="1"/>
  <c r="AG3452" i="1" s="1"/>
  <c r="W3355" i="1"/>
  <c r="W3620" i="1"/>
  <c r="AG3620" i="1" s="1"/>
  <c r="W3467" i="1"/>
  <c r="AG3467" i="1" s="1"/>
  <c r="W3560" i="1"/>
  <c r="AG3560" i="1" s="1"/>
  <c r="W3619" i="1"/>
  <c r="AG3619" i="1" s="1"/>
  <c r="W3445" i="1"/>
  <c r="AG3445" i="1" s="1"/>
  <c r="W3432" i="1"/>
  <c r="W3459" i="1"/>
  <c r="W3413" i="1"/>
  <c r="AG3413" i="1" s="1"/>
  <c r="W3364" i="1"/>
  <c r="AG3364" i="1" s="1"/>
  <c r="W3321" i="1"/>
  <c r="W3377" i="1"/>
  <c r="AG3377" i="1" s="1"/>
  <c r="W3323" i="1"/>
  <c r="W3507" i="1"/>
  <c r="W3489" i="1"/>
  <c r="AG3489" i="1" s="1"/>
  <c r="W3474" i="1"/>
  <c r="W3363" i="1"/>
  <c r="W3347" i="1"/>
  <c r="W3331" i="1"/>
  <c r="AG3331" i="1" s="1"/>
  <c r="W3546" i="1"/>
  <c r="AG3546" i="1" s="1"/>
  <c r="W3515" i="1"/>
  <c r="AG3515" i="1" s="1"/>
  <c r="W3462" i="1"/>
  <c r="AG3462" i="1" s="1"/>
  <c r="W3495" i="1"/>
  <c r="W3349" i="1"/>
  <c r="AG3349" i="1" s="1"/>
  <c r="W3483" i="1"/>
  <c r="AG3483" i="1" s="1"/>
  <c r="W3616" i="1"/>
  <c r="AG3616" i="1" s="1"/>
  <c r="W3600" i="1"/>
  <c r="AG3600" i="1" s="1"/>
  <c r="W3461" i="1"/>
  <c r="AG3461" i="1" s="1"/>
  <c r="W3395" i="1"/>
  <c r="AG3395" i="1" s="1"/>
  <c r="W3516" i="1"/>
  <c r="AG3516" i="1" s="1"/>
  <c r="W3466" i="1"/>
  <c r="AG3466" i="1" s="1"/>
  <c r="W3418" i="1"/>
  <c r="AG3418" i="1" s="1"/>
  <c r="W3369" i="1"/>
  <c r="W3604" i="1"/>
  <c r="W3456" i="1"/>
  <c r="AG3456" i="1" s="1"/>
  <c r="W3596" i="1"/>
  <c r="AG3596" i="1" s="1"/>
  <c r="W3547" i="1"/>
  <c r="AG3547" i="1" s="1"/>
  <c r="W3498" i="1"/>
  <c r="W3350" i="1"/>
  <c r="AG3350" i="1" s="1"/>
  <c r="W3358" i="1"/>
  <c r="AG3358" i="1" s="1"/>
  <c r="W3566" i="1"/>
  <c r="AG3566" i="1" s="1"/>
  <c r="W3575" i="1"/>
  <c r="AG3575" i="1" s="1"/>
  <c r="W3557" i="1"/>
  <c r="AG3557" i="1" s="1"/>
  <c r="W3318" i="1"/>
  <c r="W3541" i="1"/>
  <c r="AG3541" i="1" s="1"/>
  <c r="W3526" i="1"/>
  <c r="AG3526" i="1" s="1"/>
  <c r="W3398" i="1"/>
  <c r="AG3398" i="1" s="1"/>
  <c r="W3381" i="1"/>
  <c r="AG3381" i="1" s="1"/>
  <c r="W3496" i="1"/>
  <c r="AG3496" i="1" s="1"/>
  <c r="W3623" i="1"/>
  <c r="AG3623" i="1" s="1"/>
  <c r="W3543" i="1"/>
  <c r="W3558" i="1"/>
  <c r="W3511" i="1"/>
  <c r="W3317" i="1"/>
  <c r="W3609" i="1"/>
  <c r="W3592" i="1"/>
  <c r="W3576" i="1"/>
  <c r="W3559" i="1"/>
  <c r="W3512" i="1"/>
  <c r="AG3478" i="1"/>
  <c r="W3465" i="1"/>
  <c r="W3449" i="1"/>
  <c r="W3590" i="1"/>
  <c r="W3539" i="1"/>
  <c r="W3491" i="1"/>
  <c r="W3446" i="1"/>
  <c r="W3399" i="1"/>
  <c r="W3577" i="1"/>
  <c r="W3501" i="1"/>
  <c r="W3403" i="1"/>
  <c r="W3523" i="1"/>
  <c r="W3578" i="1"/>
  <c r="W3530" i="1"/>
  <c r="W3463" i="1"/>
  <c r="W3417" i="1"/>
  <c r="W3371" i="1"/>
  <c r="W3322" i="1"/>
  <c r="W3553" i="1"/>
  <c r="W3612" i="1"/>
  <c r="W3405" i="1"/>
  <c r="W3594" i="1"/>
  <c r="W3464" i="1"/>
  <c r="W3607" i="1"/>
  <c r="W3460" i="1"/>
  <c r="W3624" i="1"/>
  <c r="W3529" i="1"/>
  <c r="W3337" i="1"/>
  <c r="W3475" i="1"/>
  <c r="W3593" i="1"/>
  <c r="W3437" i="1"/>
  <c r="W3325" i="1"/>
  <c r="W3611" i="1"/>
  <c r="W3562" i="1"/>
  <c r="W3522" i="1"/>
  <c r="W3469" i="1"/>
  <c r="W3521" i="1"/>
  <c r="W3505" i="1"/>
  <c r="W3490" i="1"/>
  <c r="W3472" i="1"/>
  <c r="W3458" i="1"/>
  <c r="W3442" i="1"/>
  <c r="W3427" i="1"/>
  <c r="W3410" i="1"/>
  <c r="W3392" i="1"/>
  <c r="W3378" i="1"/>
  <c r="W3360" i="1"/>
  <c r="W3345" i="1"/>
  <c r="W3329" i="1"/>
  <c r="W3573" i="1"/>
  <c r="W3525" i="1"/>
  <c r="W3479" i="1"/>
  <c r="W3429" i="1"/>
  <c r="W3382" i="1"/>
  <c r="W3336" i="1"/>
  <c r="W3481" i="1"/>
  <c r="W3426" i="1"/>
  <c r="W3497" i="1"/>
  <c r="W3447" i="1"/>
  <c r="W3402" i="1"/>
  <c r="W3353" i="1"/>
  <c r="W3407" i="1"/>
  <c r="W3533" i="1"/>
  <c r="W3485" i="1"/>
  <c r="W3450" i="1"/>
  <c r="W3356" i="1"/>
  <c r="W3625" i="1"/>
  <c r="W3493" i="1"/>
  <c r="W3480" i="1"/>
  <c r="W3431" i="1"/>
  <c r="W3414" i="1"/>
  <c r="W3397" i="1"/>
  <c r="W3383" i="1"/>
  <c r="W3366" i="1"/>
  <c r="W3320" i="1"/>
  <c r="W3542" i="1"/>
  <c r="W3494" i="1"/>
  <c r="W3346" i="1"/>
  <c r="W3591" i="1"/>
  <c r="W3510" i="1"/>
  <c r="W3430" i="1"/>
  <c r="W3412" i="1"/>
  <c r="W3365" i="1"/>
  <c r="W3613" i="1"/>
  <c r="W3597" i="1"/>
  <c r="W3580" i="1"/>
  <c r="W3564" i="1"/>
  <c r="W3550" i="1"/>
  <c r="W3531" i="1"/>
  <c r="W3517" i="1"/>
  <c r="W3500" i="1"/>
  <c r="W3487" i="1"/>
  <c r="W3471" i="1"/>
  <c r="W3453" i="1"/>
  <c r="W3436" i="1"/>
  <c r="W3422" i="1"/>
  <c r="W3404" i="1"/>
  <c r="W3391" i="1"/>
  <c r="W3373" i="1"/>
  <c r="W3357" i="1"/>
  <c r="W3342" i="1"/>
  <c r="W3324" i="1"/>
  <c r="W3614" i="1"/>
  <c r="W3567" i="1"/>
  <c r="W3514" i="1"/>
  <c r="W3468" i="1"/>
  <c r="W3420" i="1"/>
  <c r="W3370" i="1"/>
  <c r="W3326" i="1"/>
  <c r="W3615" i="1"/>
  <c r="W3598" i="1"/>
  <c r="W3585" i="1"/>
  <c r="W3568" i="1"/>
  <c r="W3552" i="1"/>
  <c r="W3536" i="1"/>
  <c r="W3518" i="1"/>
  <c r="W3504" i="1"/>
  <c r="W3488" i="1"/>
  <c r="W3455" i="1"/>
  <c r="W3441" i="1"/>
  <c r="W3359" i="1"/>
  <c r="W3343" i="1"/>
  <c r="W3328" i="1"/>
  <c r="W3400" i="1"/>
  <c r="W3384" i="1"/>
  <c r="W3367" i="1"/>
  <c r="W3338" i="1"/>
  <c r="W3319" i="1"/>
  <c r="W3610" i="1"/>
  <c r="W3563" i="1"/>
  <c r="W3435" i="1"/>
  <c r="W3386" i="1"/>
  <c r="W3570" i="1"/>
  <c r="W3544" i="1"/>
  <c r="W3433" i="1"/>
  <c r="W3582" i="1"/>
  <c r="W3388" i="1"/>
  <c r="W3340" i="1"/>
  <c r="AG3406" i="1" l="1"/>
  <c r="P3632" i="1"/>
  <c r="AG3527" i="1"/>
  <c r="AG3588" i="1"/>
  <c r="AG3569" i="1"/>
  <c r="AG3621" i="1"/>
  <c r="AG3327" i="1"/>
  <c r="B3327" i="1" s="1"/>
  <c r="W3626" i="1"/>
  <c r="AG3626" i="1" s="1"/>
  <c r="AG3318" i="1"/>
  <c r="B3318" i="1" s="1"/>
  <c r="AF3626" i="1"/>
  <c r="T3627" i="1"/>
  <c r="S3628" i="1"/>
  <c r="U3627" i="1"/>
  <c r="AG3332" i="1"/>
  <c r="AG3411" i="1"/>
  <c r="AG3579" i="1"/>
  <c r="AG3477" i="1"/>
  <c r="AG3444" i="1"/>
  <c r="AG3423" i="1"/>
  <c r="AG3584" i="1"/>
  <c r="AG3618" i="1"/>
  <c r="AG3565" i="1"/>
  <c r="AG3347" i="1"/>
  <c r="AG3409" i="1"/>
  <c r="AG3341" i="1"/>
  <c r="AG3484" i="1"/>
  <c r="AG3589" i="1"/>
  <c r="Q3631" i="1"/>
  <c r="AG3432" i="1"/>
  <c r="AG3499" i="1"/>
  <c r="AG3434" i="1"/>
  <c r="AG3330" i="1"/>
  <c r="AG3519" i="1"/>
  <c r="AG3459" i="1"/>
  <c r="V3629" i="1"/>
  <c r="G3633" i="1"/>
  <c r="AC3633" i="1"/>
  <c r="F3632" i="1"/>
  <c r="AE3632" i="1"/>
  <c r="O3631" i="1"/>
  <c r="J3631" i="1"/>
  <c r="L3636" i="1"/>
  <c r="M3635" i="1"/>
  <c r="R3630" i="1"/>
  <c r="N3634" i="1"/>
  <c r="AG3323" i="1"/>
  <c r="AG3498" i="1"/>
  <c r="AG3572" i="1"/>
  <c r="AG3474" i="1"/>
  <c r="AG3507" i="1"/>
  <c r="AG3509" i="1"/>
  <c r="AG3495" i="1"/>
  <c r="AG3321" i="1"/>
  <c r="AG3369" i="1"/>
  <c r="B3508" i="1"/>
  <c r="AG3604" i="1"/>
  <c r="B3496" i="1"/>
  <c r="B3457" i="1"/>
  <c r="B3443" i="1"/>
  <c r="B3348" i="1"/>
  <c r="B3492" i="1"/>
  <c r="B3586" i="1"/>
  <c r="B3424" i="1"/>
  <c r="B3513" i="1"/>
  <c r="B3556" i="1"/>
  <c r="B3456" i="1"/>
  <c r="B3352" i="1"/>
  <c r="B3596" i="1"/>
  <c r="B3390" i="1"/>
  <c r="B3362" i="1"/>
  <c r="B3408" i="1"/>
  <c r="B3560" i="1"/>
  <c r="B3575" i="1"/>
  <c r="B3389" i="1"/>
  <c r="B3616" i="1"/>
  <c r="B3608" i="1"/>
  <c r="B3540" i="1"/>
  <c r="B3538" i="1"/>
  <c r="B3546" i="1"/>
  <c r="B3516" i="1"/>
  <c r="B3545" i="1"/>
  <c r="B3595" i="1"/>
  <c r="B3385" i="1"/>
  <c r="B3602" i="1"/>
  <c r="B3581" i="1"/>
  <c r="B3502" i="1"/>
  <c r="B3606" i="1"/>
  <c r="B3462" i="1"/>
  <c r="B3482" i="1"/>
  <c r="B3603" i="1"/>
  <c r="B3331" i="1"/>
  <c r="B3393" i="1"/>
  <c r="B3520" i="1"/>
  <c r="B3601" i="1"/>
  <c r="B3571" i="1"/>
  <c r="B3381" i="1"/>
  <c r="B3605" i="1"/>
  <c r="B3467" i="1"/>
  <c r="B3418" i="1"/>
  <c r="B3461" i="1"/>
  <c r="B3515" i="1"/>
  <c r="B3398" i="1"/>
  <c r="B3438" i="1"/>
  <c r="B3486" i="1"/>
  <c r="B3623" i="1"/>
  <c r="B3506" i="1"/>
  <c r="B3620" i="1"/>
  <c r="AG3355" i="1"/>
  <c r="AG3363" i="1"/>
  <c r="B3419" i="1"/>
  <c r="AG3379" i="1"/>
  <c r="B3413" i="1"/>
  <c r="B3358" i="1"/>
  <c r="B3361" i="1"/>
  <c r="B3622" i="1"/>
  <c r="B3380" i="1"/>
  <c r="B3445" i="1"/>
  <c r="B3415" i="1"/>
  <c r="B3451" i="1"/>
  <c r="B3344" i="1"/>
  <c r="B3534" i="1"/>
  <c r="B3600" i="1"/>
  <c r="B3526" i="1"/>
  <c r="B3574" i="1"/>
  <c r="B3368" i="1"/>
  <c r="B3561" i="1"/>
  <c r="B3452" i="1"/>
  <c r="B3334" i="1"/>
  <c r="B3503" i="1"/>
  <c r="B3551" i="1"/>
  <c r="B3532" i="1"/>
  <c r="B3425" i="1"/>
  <c r="B3439" i="1"/>
  <c r="B3489" i="1"/>
  <c r="B3537" i="1"/>
  <c r="B3583" i="1"/>
  <c r="B3541" i="1"/>
  <c r="B3339" i="1"/>
  <c r="B3387" i="1"/>
  <c r="B3478" i="1"/>
  <c r="B3470" i="1"/>
  <c r="AG3552" i="1"/>
  <c r="AG3567" i="1"/>
  <c r="AG3487" i="1"/>
  <c r="AG3494" i="1"/>
  <c r="AG3320" i="1"/>
  <c r="AG3383" i="1"/>
  <c r="AG3402" i="1"/>
  <c r="AG3429" i="1"/>
  <c r="AG3360" i="1"/>
  <c r="AG3427" i="1"/>
  <c r="AG3490" i="1"/>
  <c r="AG3325" i="1"/>
  <c r="AG3337" i="1"/>
  <c r="AG3405" i="1"/>
  <c r="AG3578" i="1"/>
  <c r="AG3577" i="1"/>
  <c r="AG3539" i="1"/>
  <c r="AG3610" i="1"/>
  <c r="AG3568" i="1"/>
  <c r="AG3436" i="1"/>
  <c r="AG3346" i="1"/>
  <c r="AG3542" i="1"/>
  <c r="AG3397" i="1"/>
  <c r="B3524" i="1"/>
  <c r="AG3485" i="1"/>
  <c r="AG3447" i="1"/>
  <c r="AG3479" i="1"/>
  <c r="AG3378" i="1"/>
  <c r="AG3442" i="1"/>
  <c r="AG3505" i="1"/>
  <c r="AG3522" i="1"/>
  <c r="AG3437" i="1"/>
  <c r="AG3529" i="1"/>
  <c r="B3372" i="1"/>
  <c r="AG3612" i="1"/>
  <c r="AG3417" i="1"/>
  <c r="AG3523" i="1"/>
  <c r="AG3399" i="1"/>
  <c r="AG3590" i="1"/>
  <c r="AG3449" i="1"/>
  <c r="AG3512" i="1"/>
  <c r="AG3576" i="1"/>
  <c r="B3349" i="1"/>
  <c r="AG3558" i="1"/>
  <c r="AG3340" i="1"/>
  <c r="AG3384" i="1"/>
  <c r="AG3488" i="1"/>
  <c r="AG3370" i="1"/>
  <c r="AG3422" i="1"/>
  <c r="AG3613" i="1"/>
  <c r="AG3481" i="1"/>
  <c r="AG3469" i="1"/>
  <c r="AG3460" i="1"/>
  <c r="AG3371" i="1"/>
  <c r="AG3559" i="1"/>
  <c r="AG3511" i="1"/>
  <c r="AG3359" i="1"/>
  <c r="AG3504" i="1"/>
  <c r="AG3420" i="1"/>
  <c r="AG3373" i="1"/>
  <c r="AG3564" i="1"/>
  <c r="B3421" i="1"/>
  <c r="AG3324" i="1"/>
  <c r="AG3517" i="1"/>
  <c r="AG3412" i="1"/>
  <c r="B3476" i="1"/>
  <c r="B3557" i="1"/>
  <c r="AG3414" i="1"/>
  <c r="B3448" i="1"/>
  <c r="AG3480" i="1"/>
  <c r="AG3625" i="1"/>
  <c r="AG3533" i="1"/>
  <c r="AG3407" i="1"/>
  <c r="AG3497" i="1"/>
  <c r="B3351" i="1"/>
  <c r="B3555" i="1"/>
  <c r="AG3336" i="1"/>
  <c r="AG3525" i="1"/>
  <c r="AG3329" i="1"/>
  <c r="AG3392" i="1"/>
  <c r="AG3458" i="1"/>
  <c r="AG3521" i="1"/>
  <c r="AG3562" i="1"/>
  <c r="AG3593" i="1"/>
  <c r="AG3624" i="1"/>
  <c r="AG3594" i="1"/>
  <c r="AG3553" i="1"/>
  <c r="AG3463" i="1"/>
  <c r="AG3403" i="1"/>
  <c r="AG3446" i="1"/>
  <c r="AG3465" i="1"/>
  <c r="AG3592" i="1"/>
  <c r="AG3317" i="1"/>
  <c r="B3354" i="1"/>
  <c r="AG3544" i="1"/>
  <c r="AG3563" i="1"/>
  <c r="AG3343" i="1"/>
  <c r="AG3455" i="1"/>
  <c r="AG3615" i="1"/>
  <c r="AG3357" i="1"/>
  <c r="AG3550" i="1"/>
  <c r="AG3450" i="1"/>
  <c r="AG3388" i="1"/>
  <c r="AG3570" i="1"/>
  <c r="AG3400" i="1"/>
  <c r="AG3614" i="1"/>
  <c r="AG3500" i="1"/>
  <c r="AG3365" i="1"/>
  <c r="AG3582" i="1"/>
  <c r="AG3386" i="1"/>
  <c r="AG3319" i="1"/>
  <c r="AG3518" i="1"/>
  <c r="AG3585" i="1"/>
  <c r="AG3468" i="1"/>
  <c r="AG3391" i="1"/>
  <c r="AG3453" i="1"/>
  <c r="AG3580" i="1"/>
  <c r="AG3433" i="1"/>
  <c r="AG3435" i="1"/>
  <c r="AG3338" i="1"/>
  <c r="AG3367" i="1"/>
  <c r="B3416" i="1"/>
  <c r="AG3328" i="1"/>
  <c r="B3375" i="1"/>
  <c r="B3394" i="1"/>
  <c r="AG3441" i="1"/>
  <c r="B3473" i="1"/>
  <c r="AG3536" i="1"/>
  <c r="AG3598" i="1"/>
  <c r="AG3326" i="1"/>
  <c r="AG3514" i="1"/>
  <c r="AG3342" i="1"/>
  <c r="AG3404" i="1"/>
  <c r="AG3471" i="1"/>
  <c r="AG3531" i="1"/>
  <c r="AG3597" i="1"/>
  <c r="B3333" i="1"/>
  <c r="AG3430" i="1"/>
  <c r="B3619" i="1"/>
  <c r="AG3510" i="1"/>
  <c r="AG3591" i="1"/>
  <c r="B3566" i="1"/>
  <c r="B3440" i="1"/>
  <c r="B3535" i="1"/>
  <c r="B3364" i="1"/>
  <c r="B3549" i="1"/>
  <c r="B3599" i="1"/>
  <c r="B3396" i="1"/>
  <c r="B3335" i="1"/>
  <c r="AG3366" i="1"/>
  <c r="AG3431" i="1"/>
  <c r="AG3493" i="1"/>
  <c r="AG3356" i="1"/>
  <c r="AG3353" i="1"/>
  <c r="AG3426" i="1"/>
  <c r="B3428" i="1"/>
  <c r="B3528" i="1"/>
  <c r="B3587" i="1"/>
  <c r="AG3382" i="1"/>
  <c r="AG3573" i="1"/>
  <c r="B3376" i="1"/>
  <c r="AG3345" i="1"/>
  <c r="AG3410" i="1"/>
  <c r="AG3472" i="1"/>
  <c r="B3554" i="1"/>
  <c r="B3377" i="1"/>
  <c r="AG3611" i="1"/>
  <c r="AG3475" i="1"/>
  <c r="AG3607" i="1"/>
  <c r="AG3464" i="1"/>
  <c r="B3401" i="1"/>
  <c r="B3547" i="1"/>
  <c r="B3483" i="1"/>
  <c r="B3406" i="1"/>
  <c r="B3454" i="1"/>
  <c r="AG3322" i="1"/>
  <c r="AG3530" i="1"/>
  <c r="AG3501" i="1"/>
  <c r="AG3491" i="1"/>
  <c r="AG3609" i="1"/>
  <c r="B3395" i="1"/>
  <c r="AG3543" i="1"/>
  <c r="B3350" i="1"/>
  <c r="B3548" i="1"/>
  <c r="B3617" i="1"/>
  <c r="B3466" i="1"/>
  <c r="B3374" i="1"/>
  <c r="B3621" i="1" l="1"/>
  <c r="B3588" i="1"/>
  <c r="B3527" i="1"/>
  <c r="P3633" i="1"/>
  <c r="B3569" i="1"/>
  <c r="B3626" i="1"/>
  <c r="B3411" i="1"/>
  <c r="B3332" i="1"/>
  <c r="W3627" i="1"/>
  <c r="T3628" i="1"/>
  <c r="S3629" i="1"/>
  <c r="U3628" i="1"/>
  <c r="AF3627" i="1"/>
  <c r="B3618" i="1"/>
  <c r="B3565" i="1"/>
  <c r="B3579" i="1"/>
  <c r="B3589" i="1"/>
  <c r="B3434" i="1"/>
  <c r="B3330" i="1"/>
  <c r="B3369" i="1"/>
  <c r="B3584" i="1"/>
  <c r="B3477" i="1"/>
  <c r="B3444" i="1"/>
  <c r="B3423" i="1"/>
  <c r="B3409" i="1"/>
  <c r="B3347" i="1"/>
  <c r="B3341" i="1"/>
  <c r="B3499" i="1"/>
  <c r="B3484" i="1"/>
  <c r="B3572" i="1"/>
  <c r="B3495" i="1"/>
  <c r="B3507" i="1"/>
  <c r="B3432" i="1"/>
  <c r="Q3632" i="1"/>
  <c r="B3519" i="1"/>
  <c r="B3474" i="1"/>
  <c r="B3323" i="1"/>
  <c r="B3459" i="1"/>
  <c r="AC3634" i="1"/>
  <c r="G3634" i="1"/>
  <c r="O3632" i="1"/>
  <c r="J3632" i="1"/>
  <c r="R3631" i="1"/>
  <c r="V3630" i="1"/>
  <c r="AE3633" i="1"/>
  <c r="N3635" i="1"/>
  <c r="F3633" i="1"/>
  <c r="M3636" i="1"/>
  <c r="L3637" i="1"/>
  <c r="B3498" i="1"/>
  <c r="B3509" i="1"/>
  <c r="B3604" i="1"/>
  <c r="B3321" i="1"/>
  <c r="B3403" i="1"/>
  <c r="B3373" i="1"/>
  <c r="B3460" i="1"/>
  <c r="B3453" i="1"/>
  <c r="B3591" i="1"/>
  <c r="B3612" i="1"/>
  <c r="B3429" i="1"/>
  <c r="B3359" i="1"/>
  <c r="B3598" i="1"/>
  <c r="B3338" i="1"/>
  <c r="B3585" i="1"/>
  <c r="B3577" i="1"/>
  <c r="B3322" i="1"/>
  <c r="B3464" i="1"/>
  <c r="B3365" i="1"/>
  <c r="B3343" i="1"/>
  <c r="B3624" i="1"/>
  <c r="B3525" i="1"/>
  <c r="B3384" i="1"/>
  <c r="B3590" i="1"/>
  <c r="B3542" i="1"/>
  <c r="B3345" i="1"/>
  <c r="B3521" i="1"/>
  <c r="B3497" i="1"/>
  <c r="B3558" i="1"/>
  <c r="B3512" i="1"/>
  <c r="B3529" i="1"/>
  <c r="B3568" i="1"/>
  <c r="B3427" i="1"/>
  <c r="B3402" i="1"/>
  <c r="B3353" i="1"/>
  <c r="B3431" i="1"/>
  <c r="B3580" i="1"/>
  <c r="B3468" i="1"/>
  <c r="B3463" i="1"/>
  <c r="B3324" i="1"/>
  <c r="B3491" i="1"/>
  <c r="B3471" i="1"/>
  <c r="B3386" i="1"/>
  <c r="B3400" i="1"/>
  <c r="B3357" i="1"/>
  <c r="B3544" i="1"/>
  <c r="B3317" i="1"/>
  <c r="B3420" i="1"/>
  <c r="B3511" i="1"/>
  <c r="B3422" i="1"/>
  <c r="B3523" i="1"/>
  <c r="B3522" i="1"/>
  <c r="B3378" i="1"/>
  <c r="B3610" i="1"/>
  <c r="B3552" i="1"/>
  <c r="B3399" i="1"/>
  <c r="B3611" i="1"/>
  <c r="B3367" i="1"/>
  <c r="B3433" i="1"/>
  <c r="B3570" i="1"/>
  <c r="B3550" i="1"/>
  <c r="B3407" i="1"/>
  <c r="B3564" i="1"/>
  <c r="B3340" i="1"/>
  <c r="B3449" i="1"/>
  <c r="B3417" i="1"/>
  <c r="B3437" i="1"/>
  <c r="B3485" i="1"/>
  <c r="B3397" i="1"/>
  <c r="B3436" i="1"/>
  <c r="B3405" i="1"/>
  <c r="B3494" i="1"/>
  <c r="B3487" i="1"/>
  <c r="B3530" i="1"/>
  <c r="B3366" i="1"/>
  <c r="B3404" i="1"/>
  <c r="B3441" i="1"/>
  <c r="B3328" i="1"/>
  <c r="B3379" i="1"/>
  <c r="B3363" i="1"/>
  <c r="B3607" i="1"/>
  <c r="B3410" i="1"/>
  <c r="B3531" i="1"/>
  <c r="B3518" i="1"/>
  <c r="B3582" i="1"/>
  <c r="B3614" i="1"/>
  <c r="B3615" i="1"/>
  <c r="B3563" i="1"/>
  <c r="B3553" i="1"/>
  <c r="B3480" i="1"/>
  <c r="B3414" i="1"/>
  <c r="B3559" i="1"/>
  <c r="B3469" i="1"/>
  <c r="B3488" i="1"/>
  <c r="B3479" i="1"/>
  <c r="B3325" i="1"/>
  <c r="B3383" i="1"/>
  <c r="B3355" i="1"/>
  <c r="B3465" i="1"/>
  <c r="B3458" i="1"/>
  <c r="B3336" i="1"/>
  <c r="B3505" i="1"/>
  <c r="B3447" i="1"/>
  <c r="B3592" i="1"/>
  <c r="B3613" i="1"/>
  <c r="B3578" i="1"/>
  <c r="B3490" i="1"/>
  <c r="B3426" i="1"/>
  <c r="B3326" i="1"/>
  <c r="B3543" i="1"/>
  <c r="B3609" i="1"/>
  <c r="B3501" i="1"/>
  <c r="B3475" i="1"/>
  <c r="B3472" i="1"/>
  <c r="B3573" i="1"/>
  <c r="B3382" i="1"/>
  <c r="B3356" i="1"/>
  <c r="B3493" i="1"/>
  <c r="B3510" i="1"/>
  <c r="B3430" i="1"/>
  <c r="B3597" i="1"/>
  <c r="B3342" i="1"/>
  <c r="B3514" i="1"/>
  <c r="B3536" i="1"/>
  <c r="B3435" i="1"/>
  <c r="B3391" i="1"/>
  <c r="B3319" i="1"/>
  <c r="B3500" i="1"/>
  <c r="B3388" i="1"/>
  <c r="B3450" i="1"/>
  <c r="B3455" i="1"/>
  <c r="B3446" i="1"/>
  <c r="B3594" i="1"/>
  <c r="B3593" i="1"/>
  <c r="B3562" i="1"/>
  <c r="B3392" i="1"/>
  <c r="B3329" i="1"/>
  <c r="B3533" i="1"/>
  <c r="B3625" i="1"/>
  <c r="B3412" i="1"/>
  <c r="B3517" i="1"/>
  <c r="B3504" i="1"/>
  <c r="B3371" i="1"/>
  <c r="B3481" i="1"/>
  <c r="B3370" i="1"/>
  <c r="B3576" i="1"/>
  <c r="B3442" i="1"/>
  <c r="B3346" i="1"/>
  <c r="B3539" i="1"/>
  <c r="B3337" i="1"/>
  <c r="B3360" i="1"/>
  <c r="B3320" i="1"/>
  <c r="B3567" i="1"/>
  <c r="P3634" i="1" l="1"/>
  <c r="W3628" i="1"/>
  <c r="S3630" i="1"/>
  <c r="U3629" i="1"/>
  <c r="T3629" i="1"/>
  <c r="AF3628" i="1"/>
  <c r="AG3627" i="1"/>
  <c r="Q3633" i="1"/>
  <c r="R3632" i="1"/>
  <c r="J3633" i="1"/>
  <c r="O3633" i="1"/>
  <c r="M3637" i="1"/>
  <c r="L3638" i="1"/>
  <c r="F3634" i="1"/>
  <c r="AE3634" i="1"/>
  <c r="N3636" i="1"/>
  <c r="G3635" i="1"/>
  <c r="AC3635" i="1"/>
  <c r="V3631" i="1"/>
  <c r="P3635" i="1" l="1"/>
  <c r="AF3629" i="1"/>
  <c r="W3629" i="1"/>
  <c r="U3630" i="1"/>
  <c r="T3630" i="1"/>
  <c r="S3631" i="1"/>
  <c r="AG3628" i="1"/>
  <c r="B3627" i="1"/>
  <c r="Q3634" i="1"/>
  <c r="G3636" i="1"/>
  <c r="AC3636" i="1"/>
  <c r="N3637" i="1"/>
  <c r="V3632" i="1"/>
  <c r="AE3635" i="1"/>
  <c r="F3635" i="1"/>
  <c r="O3634" i="1"/>
  <c r="J3634" i="1"/>
  <c r="R3633" i="1"/>
  <c r="M3638" i="1"/>
  <c r="L3639" i="1"/>
  <c r="P3636" i="1" l="1"/>
  <c r="T3631" i="1"/>
  <c r="S3632" i="1"/>
  <c r="U3631" i="1"/>
  <c r="AF3630" i="1"/>
  <c r="W3630" i="1"/>
  <c r="AG3629" i="1"/>
  <c r="B3628" i="1"/>
  <c r="Q3635" i="1"/>
  <c r="R3634" i="1"/>
  <c r="M3639" i="1"/>
  <c r="L3640" i="1"/>
  <c r="G3637" i="1"/>
  <c r="AC3637" i="1"/>
  <c r="N3638" i="1"/>
  <c r="O3635" i="1"/>
  <c r="J3635" i="1"/>
  <c r="AE3636" i="1"/>
  <c r="V3633" i="1"/>
  <c r="F3636" i="1"/>
  <c r="P3637" i="1" l="1"/>
  <c r="AG3630" i="1"/>
  <c r="W3631" i="1"/>
  <c r="T3632" i="1"/>
  <c r="S3633" i="1"/>
  <c r="U3632" i="1"/>
  <c r="B3629" i="1"/>
  <c r="AF3631" i="1"/>
  <c r="Q3636" i="1"/>
  <c r="R3635" i="1"/>
  <c r="F3637" i="1"/>
  <c r="O3636" i="1"/>
  <c r="J3636" i="1"/>
  <c r="L3641" i="1"/>
  <c r="M3640" i="1"/>
  <c r="G3638" i="1"/>
  <c r="AC3638" i="1"/>
  <c r="N3639" i="1"/>
  <c r="V3634" i="1"/>
  <c r="AE3637" i="1"/>
  <c r="P3638" i="1" l="1"/>
  <c r="W3632" i="1"/>
  <c r="T3633" i="1"/>
  <c r="S3634" i="1"/>
  <c r="U3633" i="1"/>
  <c r="AF3632" i="1"/>
  <c r="AG3631" i="1"/>
  <c r="B3630" i="1"/>
  <c r="Q3637" i="1"/>
  <c r="AC3639" i="1"/>
  <c r="G3639" i="1"/>
  <c r="L3642" i="1"/>
  <c r="M3641" i="1"/>
  <c r="AE3638" i="1"/>
  <c r="J3637" i="1"/>
  <c r="O3637" i="1"/>
  <c r="R3636" i="1"/>
  <c r="F3638" i="1"/>
  <c r="V3635" i="1"/>
  <c r="N3640" i="1"/>
  <c r="P3639" i="1" l="1"/>
  <c r="W3633" i="1"/>
  <c r="T3634" i="1"/>
  <c r="U3634" i="1"/>
  <c r="S3635" i="1"/>
  <c r="AF3633" i="1"/>
  <c r="B3631" i="1"/>
  <c r="AG3632" i="1"/>
  <c r="Q3638" i="1"/>
  <c r="N3641" i="1"/>
  <c r="J3638" i="1"/>
  <c r="O3638" i="1"/>
  <c r="R3637" i="1"/>
  <c r="L3643" i="1"/>
  <c r="M3642" i="1"/>
  <c r="G3640" i="1"/>
  <c r="AC3640" i="1"/>
  <c r="F3639" i="1"/>
  <c r="V3636" i="1"/>
  <c r="AE3639" i="1"/>
  <c r="P3640" i="1" l="1"/>
  <c r="T3635" i="1"/>
  <c r="U3635" i="1"/>
  <c r="S3636" i="1"/>
  <c r="W3634" i="1"/>
  <c r="AF3634" i="1"/>
  <c r="B3632" i="1"/>
  <c r="AG3633" i="1"/>
  <c r="Q3639" i="1"/>
  <c r="N3642" i="1"/>
  <c r="V3637" i="1"/>
  <c r="R3638" i="1"/>
  <c r="M3643" i="1"/>
  <c r="L3644" i="1"/>
  <c r="AE3640" i="1"/>
  <c r="J3639" i="1"/>
  <c r="O3639" i="1"/>
  <c r="F3640" i="1"/>
  <c r="AC3641" i="1"/>
  <c r="G3641" i="1"/>
  <c r="P3641" i="1" l="1"/>
  <c r="AG3634" i="1"/>
  <c r="U3636" i="1"/>
  <c r="T3636" i="1"/>
  <c r="S3637" i="1"/>
  <c r="B3633" i="1"/>
  <c r="W3635" i="1"/>
  <c r="AF3635" i="1"/>
  <c r="Q3640" i="1"/>
  <c r="R3639" i="1"/>
  <c r="L3645" i="1"/>
  <c r="M3644" i="1"/>
  <c r="N3643" i="1"/>
  <c r="F3641" i="1"/>
  <c r="G3642" i="1"/>
  <c r="AC3642" i="1"/>
  <c r="AE3641" i="1"/>
  <c r="J3640" i="1"/>
  <c r="O3640" i="1"/>
  <c r="V3638" i="1"/>
  <c r="J3641" i="1" l="1"/>
  <c r="P3642" i="1"/>
  <c r="T3637" i="1"/>
  <c r="S3638" i="1"/>
  <c r="U3637" i="1"/>
  <c r="AF3636" i="1"/>
  <c r="W3636" i="1"/>
  <c r="AG3635" i="1"/>
  <c r="B3634" i="1"/>
  <c r="Q3641" i="1"/>
  <c r="G3643" i="1"/>
  <c r="AC3643" i="1"/>
  <c r="O3641" i="1"/>
  <c r="N3644" i="1"/>
  <c r="M3645" i="1"/>
  <c r="L3646" i="1"/>
  <c r="AE3642" i="1"/>
  <c r="V3639" i="1"/>
  <c r="R3640" i="1"/>
  <c r="F3642" i="1"/>
  <c r="P3643" i="1" l="1"/>
  <c r="AG3636" i="1"/>
  <c r="W3637" i="1"/>
  <c r="S3639" i="1"/>
  <c r="T3638" i="1"/>
  <c r="U3638" i="1"/>
  <c r="B3635" i="1"/>
  <c r="AF3637" i="1"/>
  <c r="Q3642" i="1"/>
  <c r="AC3644" i="1"/>
  <c r="G3644" i="1"/>
  <c r="R3641" i="1"/>
  <c r="V3640" i="1"/>
  <c r="M3646" i="1"/>
  <c r="L3647" i="1"/>
  <c r="AE3643" i="1"/>
  <c r="N3645" i="1"/>
  <c r="O3642" i="1"/>
  <c r="J3642" i="1"/>
  <c r="F3643" i="1"/>
  <c r="P3644" i="1" l="1"/>
  <c r="W3638" i="1"/>
  <c r="AF3638" i="1"/>
  <c r="T3639" i="1"/>
  <c r="U3639" i="1"/>
  <c r="S3640" i="1"/>
  <c r="AG3637" i="1"/>
  <c r="B3636" i="1"/>
  <c r="Q3643" i="1"/>
  <c r="M3647" i="1"/>
  <c r="L3648" i="1"/>
  <c r="N3646" i="1"/>
  <c r="V3641" i="1"/>
  <c r="AC3645" i="1"/>
  <c r="G3645" i="1"/>
  <c r="F3644" i="1"/>
  <c r="O3643" i="1"/>
  <c r="J3643" i="1"/>
  <c r="R3642" i="1"/>
  <c r="AE3644" i="1"/>
  <c r="P3645" i="1" l="1"/>
  <c r="S3641" i="1"/>
  <c r="T3640" i="1"/>
  <c r="U3640" i="1"/>
  <c r="W3639" i="1"/>
  <c r="AF3639" i="1"/>
  <c r="B3637" i="1"/>
  <c r="AG3638" i="1"/>
  <c r="Q3644" i="1"/>
  <c r="AC3646" i="1"/>
  <c r="G3646" i="1"/>
  <c r="F3645" i="1"/>
  <c r="V3642" i="1"/>
  <c r="J3644" i="1"/>
  <c r="O3644" i="1"/>
  <c r="AE3645" i="1"/>
  <c r="M3648" i="1"/>
  <c r="L3649" i="1"/>
  <c r="R3643" i="1"/>
  <c r="N3647" i="1"/>
  <c r="P3646" i="1" l="1"/>
  <c r="AG3639" i="1"/>
  <c r="B3638" i="1"/>
  <c r="W3640" i="1"/>
  <c r="AF3640" i="1"/>
  <c r="S3642" i="1"/>
  <c r="U3641" i="1"/>
  <c r="T3641" i="1"/>
  <c r="Q3645" i="1"/>
  <c r="V3643" i="1"/>
  <c r="O3645" i="1"/>
  <c r="J3645" i="1"/>
  <c r="M3649" i="1"/>
  <c r="L3650" i="1"/>
  <c r="F3646" i="1"/>
  <c r="N3648" i="1"/>
  <c r="R3644" i="1"/>
  <c r="AE3646" i="1"/>
  <c r="AC3647" i="1"/>
  <c r="G3647" i="1"/>
  <c r="P3647" i="1" l="1"/>
  <c r="AG3640" i="1"/>
  <c r="AF3641" i="1"/>
  <c r="W3641" i="1"/>
  <c r="B3639" i="1"/>
  <c r="U3642" i="1"/>
  <c r="T3642" i="1"/>
  <c r="S3643" i="1"/>
  <c r="Q3646" i="1"/>
  <c r="AE3647" i="1"/>
  <c r="M3650" i="1"/>
  <c r="L3651" i="1"/>
  <c r="AC3648" i="1"/>
  <c r="G3648" i="1"/>
  <c r="N3649" i="1"/>
  <c r="J3646" i="1"/>
  <c r="O3646" i="1"/>
  <c r="R3645" i="1"/>
  <c r="F3647" i="1"/>
  <c r="V3644" i="1"/>
  <c r="P3648" i="1" l="1"/>
  <c r="AG3641" i="1"/>
  <c r="T3643" i="1"/>
  <c r="S3644" i="1"/>
  <c r="U3643" i="1"/>
  <c r="AF3642" i="1"/>
  <c r="W3642" i="1"/>
  <c r="B3640" i="1"/>
  <c r="Q3647" i="1"/>
  <c r="V3645" i="1"/>
  <c r="AC3649" i="1"/>
  <c r="G3649" i="1"/>
  <c r="M3651" i="1"/>
  <c r="R3646" i="1"/>
  <c r="N3650" i="1"/>
  <c r="F3648" i="1"/>
  <c r="J3647" i="1"/>
  <c r="O3647" i="1"/>
  <c r="AE3648" i="1"/>
  <c r="O3648" i="1" l="1"/>
  <c r="P3649" i="1"/>
  <c r="W3643" i="1"/>
  <c r="T3644" i="1"/>
  <c r="S3645" i="1"/>
  <c r="U3644" i="1"/>
  <c r="AF3643" i="1"/>
  <c r="AG3642" i="1"/>
  <c r="B3641" i="1"/>
  <c r="Q3648" i="1"/>
  <c r="N3651" i="1"/>
  <c r="AC3650" i="1"/>
  <c r="G3650" i="1"/>
  <c r="F3649" i="1"/>
  <c r="AE3649" i="1"/>
  <c r="V3646" i="1"/>
  <c r="R3647" i="1"/>
  <c r="J3648" i="1"/>
  <c r="R3648" i="1" l="1"/>
  <c r="P3650" i="1"/>
  <c r="W3644" i="1"/>
  <c r="U3645" i="1"/>
  <c r="T3645" i="1"/>
  <c r="S3646" i="1"/>
  <c r="AF3644" i="1"/>
  <c r="B3642" i="1"/>
  <c r="AG3643" i="1"/>
  <c r="Q3649" i="1"/>
  <c r="F3650" i="1"/>
  <c r="V3647" i="1"/>
  <c r="AE3650" i="1"/>
  <c r="G3651" i="1"/>
  <c r="AC3651" i="1"/>
  <c r="J3649" i="1"/>
  <c r="O3649" i="1"/>
  <c r="V3648" i="1" l="1"/>
  <c r="P3651" i="1"/>
  <c r="U3646" i="1"/>
  <c r="S3647" i="1"/>
  <c r="T3646" i="1"/>
  <c r="B3643" i="1"/>
  <c r="AF3645" i="1"/>
  <c r="W3645" i="1"/>
  <c r="AG3644" i="1"/>
  <c r="Q3650" i="1"/>
  <c r="F3651" i="1"/>
  <c r="R3649" i="1"/>
  <c r="AE3651" i="1"/>
  <c r="O3650" i="1"/>
  <c r="J3650" i="1"/>
  <c r="Q3651" i="1" l="1"/>
  <c r="B3644" i="1"/>
  <c r="AF3646" i="1"/>
  <c r="T3647" i="1"/>
  <c r="S3648" i="1"/>
  <c r="U3647" i="1"/>
  <c r="AG3645" i="1"/>
  <c r="W3646" i="1"/>
  <c r="V3649" i="1"/>
  <c r="R3650" i="1"/>
  <c r="J3651" i="1"/>
  <c r="O3651" i="1"/>
  <c r="V3650" i="1" l="1"/>
  <c r="W3647" i="1"/>
  <c r="U3648" i="1"/>
  <c r="T3648" i="1"/>
  <c r="S3649" i="1"/>
  <c r="AF3647" i="1"/>
  <c r="AG3646" i="1"/>
  <c r="B3645" i="1"/>
  <c r="R3651" i="1"/>
  <c r="U3649" i="1" l="1"/>
  <c r="T3649" i="1"/>
  <c r="S3650" i="1"/>
  <c r="AF3648" i="1"/>
  <c r="W3648" i="1"/>
  <c r="AG3647" i="1"/>
  <c r="B3646" i="1"/>
  <c r="V3651" i="1"/>
  <c r="AG3648" i="1" l="1"/>
  <c r="T3650" i="1"/>
  <c r="S3651" i="1"/>
  <c r="U3650" i="1"/>
  <c r="AF3649" i="1"/>
  <c r="B3647" i="1"/>
  <c r="W3649" i="1"/>
  <c r="W3650" i="1" l="1"/>
  <c r="T3651" i="1"/>
  <c r="U3651" i="1"/>
  <c r="AG3649" i="1"/>
  <c r="AF3650" i="1"/>
  <c r="B3648" i="1"/>
  <c r="W3651" i="1" l="1"/>
  <c r="AF3651" i="1"/>
  <c r="AA3651" i="1"/>
  <c r="AG3650" i="1"/>
  <c r="B3649" i="1"/>
  <c r="B3650" i="1" l="1"/>
  <c r="AG3651" i="1"/>
  <c r="AH3651" i="1"/>
  <c r="B3651" i="1" l="1"/>
</calcChain>
</file>

<file path=xl/sharedStrings.xml><?xml version="1.0" encoding="utf-8"?>
<sst xmlns="http://schemas.openxmlformats.org/spreadsheetml/2006/main" count="403" uniqueCount="153">
  <si>
    <t>[FERIADOS]</t>
  </si>
  <si>
    <t>[DATAS-BASE]</t>
  </si>
  <si>
    <t>[TABELA DE AMORTIZAÇÃO TS]</t>
  </si>
  <si>
    <t xml:space="preserve">BETA SECURITIZADORA S.A. - 4ª SÉRIE - 2ªEMISSÃO - ATENTO -  91 CRIs - R$ 30.643.749,50 </t>
  </si>
  <si>
    <t>DATA</t>
  </si>
  <si>
    <t>PU</t>
  </si>
  <si>
    <t>VALOR</t>
  </si>
  <si>
    <t>IPCA</t>
  </si>
  <si>
    <t>Data</t>
  </si>
  <si>
    <t>ATUALIZAÇÃO</t>
  </si>
  <si>
    <t>PARCELA</t>
  </si>
  <si>
    <t>JUROS</t>
  </si>
  <si>
    <t>AMORT</t>
  </si>
  <si>
    <t>PRÓXIMO</t>
  </si>
  <si>
    <t>11J0017659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</si>
  <si>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</si>
  <si>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</si>
  <si>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</si>
  <si>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</si>
  <si>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</si>
  <si>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</si>
  <si>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</si>
  <si>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MONETÁRIA</t>
  </si>
  <si>
    <t>PAGTO</t>
  </si>
  <si>
    <t>TAXA</t>
  </si>
  <si>
    <t>DIAS</t>
  </si>
  <si>
    <t>BASE</t>
  </si>
  <si>
    <t>+JUROS</t>
  </si>
  <si>
    <t>EVENTO</t>
  </si>
  <si>
    <t>ATENTO RJ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</si>
  <si>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</si>
  <si>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</si>
  <si>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</si>
  <si>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</si>
  <si>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</si>
  <si>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</si>
  <si>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</si>
  <si>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</si>
  <si>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</si>
  <si>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VALOR NOMINAL</t>
  </si>
  <si>
    <t>ATUALIZADO</t>
  </si>
  <si>
    <t>CONFORME TS</t>
  </si>
  <si>
    <t>ANUAL</t>
  </si>
  <si>
    <t>ÚTEIS</t>
  </si>
  <si>
    <t>Acumulado</t>
  </si>
  <si>
    <t>A PAGAR</t>
  </si>
  <si>
    <t>DEVIDOS</t>
  </si>
  <si>
    <t>A=AMORT</t>
  </si>
  <si>
    <t>(VNb)</t>
  </si>
  <si>
    <t>ATUALIZ PARCIAL</t>
  </si>
  <si>
    <t>ATUALIZ TOTAL</t>
  </si>
  <si>
    <t>(NIk-1)</t>
  </si>
  <si>
    <t>(NIk)</t>
  </si>
  <si>
    <t>NIk-1</t>
  </si>
  <si>
    <t>NIk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</si>
  <si>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</si>
  <si>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</si>
  <si>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</si>
  <si>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</si>
  <si>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</si>
  <si>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</si>
  <si>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</si>
  <si>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</si>
  <si>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</si>
  <si>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</si>
  <si>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</si>
  <si>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</si>
  <si>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</si>
  <si>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</si>
  <si>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</si>
  <si>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</si>
  <si>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</si>
  <si>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Tabela Amortização TS - % sobre saldo do Valor Nominal</t>
  </si>
  <si>
    <t>R$</t>
  </si>
  <si>
    <t>Úteis</t>
  </si>
  <si>
    <t>%</t>
  </si>
  <si>
    <t>Evento</t>
  </si>
  <si>
    <t>Pagamento</t>
  </si>
  <si>
    <t>Parcela</t>
  </si>
  <si>
    <t>Ta</t>
  </si>
  <si>
    <t>-</t>
  </si>
  <si>
    <t>A+J=</t>
  </si>
  <si>
    <t>Tabela de Feriados</t>
  </si>
  <si>
    <t>Data Base</t>
  </si>
  <si>
    <t>DU Ant</t>
  </si>
  <si>
    <t>Prox DU</t>
  </si>
  <si>
    <t>Prox Aniv</t>
  </si>
  <si>
    <t>Pagto DB+2</t>
  </si>
  <si>
    <t>DU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</si>
  <si>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</si>
  <si>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</si>
  <si>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</si>
  <si>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</si>
  <si>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</si>
  <si>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</si>
  <si>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</si>
  <si>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</si>
  <si>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</si>
  <si>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</si>
  <si>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</si>
  <si>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</si>
  <si>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</si>
  <si>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</si>
  <si>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</si>
  <si>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</si>
  <si>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</si>
  <si>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</si>
  <si>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</si>
  <si>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</si>
  <si>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</si>
  <si>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</si>
  <si>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</si>
  <si>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Nossa Sr.a Aparecida - Padroeira do Brasil</t>
  </si>
  <si>
    <t>Finados</t>
  </si>
  <si>
    <t>exceção</t>
  </si>
  <si>
    <t>Proclamação da República</t>
  </si>
  <si>
    <t>Natal</t>
  </si>
  <si>
    <t>Confraternização Universal</t>
  </si>
  <si>
    <t>BD2:CQ4390</t>
  </si>
  <si>
    <t>CU5:DB129</t>
  </si>
  <si>
    <t>SP_PU</t>
  </si>
  <si>
    <t>SP_VALOR_NOMINAL</t>
  </si>
  <si>
    <t>SP_VALOR_NOMINAL_AT_PARC</t>
  </si>
  <si>
    <t>SP_VALOR_NOMINAL_AT_TOT</t>
  </si>
  <si>
    <t>SP_IPC-A_NIK-1</t>
  </si>
  <si>
    <t>SP_IPC-A_NIK</t>
  </si>
  <si>
    <t>SP_IPC-A_Var</t>
  </si>
  <si>
    <t>SP_Data_Próximo</t>
  </si>
  <si>
    <t>SP_IPC-A_DUT</t>
  </si>
  <si>
    <t>SP_IPC-A_DUP</t>
  </si>
  <si>
    <t xml:space="preserve">SP_IPC-A_Fator </t>
  </si>
  <si>
    <t>SP_IPC-A_Fator _Final</t>
  </si>
  <si>
    <t>SP_IPC-A_Fator_Ant</t>
  </si>
  <si>
    <t>SP_IPC-A_Fator _Ant_Final</t>
  </si>
  <si>
    <t>SP_IPC-A_C</t>
  </si>
  <si>
    <t>SP_VALOR_VNA</t>
  </si>
  <si>
    <t>SP_ATUALIZAÇÃO_VN_PARC</t>
  </si>
  <si>
    <t>SP_ATUALIZAÇÃO_VN_TOTAL</t>
  </si>
  <si>
    <t>SP_VALOR_NOMINAL_ATUAL</t>
  </si>
  <si>
    <t>SP_PARCELA_PAGTO</t>
  </si>
  <si>
    <t>SP_VALOR_AMORT_TS</t>
  </si>
  <si>
    <t>SP_VALOR_AMORT_TAI</t>
  </si>
  <si>
    <t>SP_VALOR_AMORT_ATUALIZADO</t>
  </si>
  <si>
    <t>SP_JUROS_TAXA</t>
  </si>
  <si>
    <t>SP_JUROS_DIAS</t>
  </si>
  <si>
    <t>SP_JUROS_BASE</t>
  </si>
  <si>
    <t xml:space="preserve">SP_JUROS_Fator </t>
  </si>
  <si>
    <t>SP_VALOR_JUROS</t>
  </si>
  <si>
    <t>SP_VALOR_JUROS_DEVIDO</t>
  </si>
  <si>
    <t>SP_AMORT_JUROS</t>
  </si>
  <si>
    <t>SP_PRÓXIMO_EVENTO</t>
  </si>
  <si>
    <t>SP_PRÓXIMO_EVENTO_DATA</t>
  </si>
  <si>
    <t>SP_PROX_ANIV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</si>
</sst>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0000"/>
    <numFmt numFmtId="165" formatCode="0.000000000%"/>
    <numFmt numFmtId="166" formatCode="0.0000%"/>
    <numFmt numFmtId="167" formatCode="d\-mmm\-yy"/>
    <numFmt numFmtId="168" formatCode="0.00000000%"/>
    <numFmt numFmtId="169" formatCode="#,##0.000000000"/>
    <numFmt numFmtId="170" formatCode="#,##0.000000"/>
    <numFmt numFmtId="173" formatCode="#,##0.0000000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b/>
      <sz val="10"/>
      <color indexed="12"/>
      <name val="Verdana"/>
      <family val="2"/>
    </font>
    <font>
      <b/>
      <sz val="10"/>
      <color rgb="FF0070C0"/>
      <name val="Verdana"/>
      <family val="2"/>
    </font>
    <font>
      <sz val="8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169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67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6" borderId="0" xfId="0" applyNumberFormat="1" applyFont="1" applyFill="1" applyAlignment="1">
      <alignment horizontal="center" vertical="center"/>
    </xf>
    <xf numFmtId="167" fontId="2" fillId="6" borderId="0" xfId="0" applyNumberFormat="1" applyFont="1" applyFill="1" applyAlignment="1">
      <alignment horizontal="center" vertical="center"/>
    </xf>
    <xf numFmtId="164" fontId="2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166" fontId="3" fillId="6" borderId="0" xfId="0" applyNumberFormat="1" applyFont="1" applyFill="1" applyAlignment="1">
      <alignment horizontal="center" vertical="center"/>
    </xf>
    <xf numFmtId="166" fontId="3" fillId="6" borderId="0" xfId="0" applyNumberFormat="1" applyFont="1" applyFill="1" applyAlignment="1">
      <alignment horizontal="center"/>
    </xf>
    <xf numFmtId="10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4" fontId="2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164" fontId="3" fillId="6" borderId="0" xfId="0" applyNumberFormat="1" applyFont="1" applyFill="1" applyAlignment="1">
      <alignment horizontal="center" vertical="center"/>
    </xf>
    <xf numFmtId="168" fontId="2" fillId="6" borderId="0" xfId="0" applyNumberFormat="1" applyFont="1" applyFill="1" applyAlignment="1">
      <alignment horizontal="center" vertical="center"/>
    </xf>
    <xf numFmtId="167" fontId="2" fillId="5" borderId="0" xfId="0" applyNumberFormat="1" applyFont="1" applyFill="1" applyAlignment="1">
      <alignment horizontal="center" vertical="center"/>
    </xf>
    <xf numFmtId="168" fontId="3" fillId="6" borderId="0" xfId="0" applyNumberFormat="1" applyFont="1" applyFill="1" applyAlignment="1">
      <alignment horizontal="center" vertical="center"/>
    </xf>
    <xf numFmtId="0" fontId="4" fillId="6" borderId="0" xfId="0" applyFont="1" applyFill="1" applyAlignment="1">
      <alignment horizontal="left" vertical="center"/>
    </xf>
    <xf numFmtId="0" fontId="3" fillId="6" borderId="0" xfId="0" applyFont="1" applyFill="1" applyAlignment="1">
      <alignment horizontal="left" vertical="center"/>
    </xf>
    <xf numFmtId="0" fontId="7" fillId="0" borderId="0" xfId="0" applyFont="1" applyAlignment="1">
      <alignment horizontal="center" vertical="center"/>
    </xf>
    <xf numFmtId="3" fontId="7" fillId="6" borderId="0" xfId="0" applyNumberFormat="1" applyFont="1" applyFill="1" applyAlignment="1">
      <alignment horizontal="center" vertical="center"/>
    </xf>
    <xf numFmtId="167" fontId="7" fillId="6" borderId="0" xfId="0" applyNumberFormat="1" applyFont="1" applyFill="1" applyAlignment="1">
      <alignment horizontal="center" vertical="center"/>
    </xf>
    <xf numFmtId="164" fontId="7" fillId="6" borderId="0" xfId="0" applyNumberFormat="1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4" fontId="7" fillId="6" borderId="0" xfId="0" applyNumberFormat="1" applyFont="1" applyFill="1" applyAlignment="1">
      <alignment horizontal="center" vertical="center"/>
    </xf>
    <xf numFmtId="168" fontId="7" fillId="6" borderId="0" xfId="0" applyNumberFormat="1" applyFont="1" applyFill="1" applyAlignment="1">
      <alignment horizontal="center" vertical="center"/>
    </xf>
    <xf numFmtId="167" fontId="4" fillId="6" borderId="0" xfId="0" applyNumberFormat="1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168" fontId="1" fillId="6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67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4" fontId="2" fillId="5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center" vertical="center"/>
    </xf>
    <xf numFmtId="166" fontId="1" fillId="6" borderId="0" xfId="0" applyNumberFormat="1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67" fontId="2" fillId="6" borderId="0" xfId="0" applyNumberFormat="1" applyFont="1" applyFill="1" applyAlignment="1">
      <alignment horizontal="right" vertical="center"/>
    </xf>
    <xf numFmtId="167" fontId="1" fillId="6" borderId="0" xfId="0" applyNumberFormat="1" applyFont="1" applyFill="1" applyAlignment="1">
      <alignment horizontal="right" vertical="center"/>
    </xf>
    <xf numFmtId="4" fontId="1" fillId="5" borderId="0" xfId="0" applyNumberFormat="1" applyFont="1" applyFill="1" applyAlignment="1">
      <alignment horizontal="center" vertical="center"/>
    </xf>
    <xf numFmtId="167" fontId="1" fillId="6" borderId="0" xfId="0" applyNumberFormat="1" applyFont="1" applyFill="1" applyAlignment="1">
      <alignment horizontal="center" vertical="center"/>
    </xf>
    <xf numFmtId="4" fontId="7" fillId="5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right" vertical="center"/>
    </xf>
    <xf numFmtId="167" fontId="2" fillId="6" borderId="0" xfId="0" applyNumberFormat="1" applyFont="1" applyFill="1" applyAlignment="1">
      <alignment horizontal="center"/>
    </xf>
    <xf numFmtId="0" fontId="6" fillId="6" borderId="0" xfId="0" applyFont="1" applyFill="1" applyAlignment="1">
      <alignment horizontal="center" vertical="center"/>
    </xf>
    <xf numFmtId="167" fontId="4" fillId="6" borderId="0" xfId="0" applyNumberFormat="1" applyFont="1" applyFill="1" applyAlignment="1">
      <alignment horizontal="right" vertical="center"/>
    </xf>
    <xf numFmtId="166" fontId="7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70" fontId="2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 vertical="center"/>
    </xf>
    <xf numFmtId="170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173" fontId="6" fillId="0" borderId="0" xfId="0" applyNumberFormat="1" applyFont="1" applyAlignment="1">
      <alignment horizontal="center" vertical="center"/>
    </xf>
    <xf numFmtId="14" fontId="1" fillId="0" borderId="2" xfId="0" applyNumberFormat="1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167" fontId="1" fillId="2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/>
    <xf numFmtId="0" fontId="1" fillId="0" borderId="4" xfId="0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167" fontId="2" fillId="0" borderId="4" xfId="0" applyNumberFormat="1" applyFont="1" applyBorder="1" applyAlignment="1">
      <alignment horizontal="fill" vertical="center"/>
    </xf>
    <xf numFmtId="164" fontId="2" fillId="0" borderId="4" xfId="0" applyNumberFormat="1" applyFont="1" applyBorder="1" applyAlignment="1">
      <alignment horizontal="fill" vertical="center"/>
    </xf>
    <xf numFmtId="165" fontId="2" fillId="0" borderId="4" xfId="0" applyNumberFormat="1" applyFont="1" applyBorder="1" applyAlignment="1">
      <alignment horizontal="fill" vertical="center"/>
    </xf>
    <xf numFmtId="167" fontId="2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/>
    <xf numFmtId="4" fontId="2" fillId="0" borderId="4" xfId="0" applyNumberFormat="1" applyFont="1" applyBorder="1" applyAlignment="1">
      <alignment horizontal="fill" vertical="center"/>
    </xf>
    <xf numFmtId="16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167" fontId="2" fillId="0" borderId="4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/>
    <xf numFmtId="164" fontId="1" fillId="0" borderId="4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Continuous" vertical="center"/>
    </xf>
    <xf numFmtId="167" fontId="1" fillId="0" borderId="4" xfId="0" applyNumberFormat="1" applyFont="1" applyBorder="1" applyAlignment="1">
      <alignment horizontal="center" vertical="center"/>
    </xf>
    <xf numFmtId="10" fontId="1" fillId="0" borderId="4" xfId="0" applyNumberFormat="1" applyFont="1" applyBorder="1" applyAlignment="1">
      <alignment horizontal="center" vertical="center"/>
    </xf>
    <xf numFmtId="167" fontId="1" fillId="0" borderId="4" xfId="0" applyNumberFormat="1" applyFont="1" applyBorder="1" applyAlignment="1">
      <alignment horizontal="centerContinuous" vertical="center"/>
    </xf>
    <xf numFmtId="169" fontId="1" fillId="0" borderId="4" xfId="0" applyNumberFormat="1" applyFont="1" applyBorder="1" applyAlignment="1">
      <alignment horizontal="center" vertical="center"/>
    </xf>
    <xf numFmtId="167" fontId="1" fillId="2" borderId="4" xfId="0" applyNumberFormat="1" applyFont="1" applyFill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167" fontId="1" fillId="0" borderId="6" xfId="0" applyNumberFormat="1" applyFont="1" applyBorder="1" applyAlignment="1">
      <alignment horizontal="center" vertical="center"/>
    </xf>
    <xf numFmtId="10" fontId="1" fillId="0" borderId="6" xfId="0" applyNumberFormat="1" applyFont="1" applyBorder="1" applyAlignment="1">
      <alignment horizontal="center" vertical="center"/>
    </xf>
    <xf numFmtId="166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9" fontId="1" fillId="0" borderId="6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5" fillId="0" borderId="6" xfId="0" applyFont="1" applyBorder="1"/>
    <xf numFmtId="0" fontId="1" fillId="0" borderId="7" xfId="0" applyFont="1" applyBorder="1" applyAlignment="1">
      <alignment horizontal="center" vertical="center"/>
    </xf>
    <xf numFmtId="14" fontId="6" fillId="0" borderId="7" xfId="0" applyNumberFormat="1" applyFont="1" applyBorder="1" applyAlignment="1">
      <alignment vertical="center"/>
    </xf>
    <xf numFmtId="14" fontId="1" fillId="0" borderId="7" xfId="0" applyNumberFormat="1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3" borderId="0" xfId="0" applyFont="1" applyFill="1" applyAlignment="1">
      <alignment horizontal="center"/>
    </xf>
    <xf numFmtId="167" fontId="1" fillId="3" borderId="0" xfId="0" applyNumberFormat="1" applyFont="1" applyFill="1" applyAlignment="1">
      <alignment horizontal="center"/>
    </xf>
    <xf numFmtId="166" fontId="1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67" fontId="2" fillId="3" borderId="0" xfId="0" applyNumberFormat="1" applyFont="1" applyFill="1" applyAlignment="1">
      <alignment horizontal="center"/>
    </xf>
    <xf numFmtId="10" fontId="6" fillId="3" borderId="0" xfId="0" applyNumberFormat="1" applyFont="1" applyFill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center" vertical="center"/>
    </xf>
    <xf numFmtId="14" fontId="1" fillId="0" borderId="7" xfId="0" applyNumberFormat="1" applyFont="1" applyBorder="1" applyAlignment="1">
      <alignment horizontal="center" vertical="top"/>
    </xf>
    <xf numFmtId="14" fontId="8" fillId="0" borderId="7" xfId="0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70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7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SP_PUATENTO2_11J0017659.xlsx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55</xdr:col>
      <xdr:colOff>0</xdr:colOff>
      <xdr:row>1</xdr:row>
      <xdr:rowOff>38100</xdr:rowOff>
    </xdr:from>
    <xdr:to>
      <xdr:col>56</xdr:col>
      <xdr:colOff>650082</xdr:colOff>
      <xdr:row>1</xdr:row>
      <xdr:rowOff>257175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78850" y="20002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55</xdr:col>
      <xdr:colOff>0</xdr:colOff>
      <xdr:row>5</xdr:row>
      <xdr:rowOff>0</xdr:rowOff>
    </xdr:from>
    <xdr:to>
      <xdr:col>57</xdr:col>
      <xdr:colOff>271463</xdr:colOff>
      <xdr:row>6</xdr:row>
      <xdr:rowOff>123825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78850" y="962025"/>
          <a:ext cx="1928813" cy="285750"/>
        </a:xfrm>
        <a:prstGeom prst="rect">
          <a:avLst/>
        </a:prstGeom>
      </xdr:spPr>
    </xdr:pic>
    <xdr:clientData/>
  </xdr:twoCellAnchor>
  <xdr:twoCellAnchor editAs="oneCell">
    <xdr:from>
      <xdr:col>55</xdr:col>
      <xdr:colOff>0</xdr:colOff>
      <xdr:row>1</xdr:row>
      <xdr:rowOff>0</xdr:rowOff>
    </xdr:from>
    <xdr:to>
      <xdr:col>56</xdr:col>
      <xdr:colOff>24525</xdr:colOff>
      <xdr:row>1</xdr:row>
      <xdr:rowOff>286039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78850" y="161925"/>
          <a:ext cx="853200" cy="2860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43">
          <cell r="AM43">
            <v>40010</v>
          </cell>
          <cell r="AN43">
            <v>40010</v>
          </cell>
          <cell r="AO43">
            <v>2974.22</v>
          </cell>
        </row>
        <row r="44">
          <cell r="AM44">
            <v>40043</v>
          </cell>
          <cell r="AN44">
            <v>40043</v>
          </cell>
          <cell r="AO44">
            <v>2978.68</v>
          </cell>
        </row>
        <row r="45">
          <cell r="AM45">
            <v>40072</v>
          </cell>
          <cell r="AN45">
            <v>40072</v>
          </cell>
          <cell r="AO45">
            <v>2985.83</v>
          </cell>
        </row>
        <row r="46">
          <cell r="AM46">
            <v>40102</v>
          </cell>
          <cell r="AN46">
            <v>40102</v>
          </cell>
          <cell r="AO46">
            <v>2994.19</v>
          </cell>
        </row>
        <row r="47">
          <cell r="AM47">
            <v>40134</v>
          </cell>
          <cell r="AN47">
            <v>40134</v>
          </cell>
          <cell r="AO47">
            <v>3006.47</v>
          </cell>
        </row>
        <row r="48">
          <cell r="AM48">
            <v>40163</v>
          </cell>
          <cell r="AN48">
            <v>40163</v>
          </cell>
          <cell r="AO48">
            <v>3017.59</v>
          </cell>
        </row>
        <row r="49">
          <cell r="AM49">
            <v>40196</v>
          </cell>
          <cell r="AN49">
            <v>40196</v>
          </cell>
          <cell r="AO49">
            <v>3040.22</v>
          </cell>
        </row>
        <row r="50">
          <cell r="AM50">
            <v>40227</v>
          </cell>
          <cell r="AN50">
            <v>40227</v>
          </cell>
          <cell r="AO50">
            <v>3063.93</v>
          </cell>
        </row>
        <row r="51">
          <cell r="AM51">
            <v>40253</v>
          </cell>
          <cell r="AN51">
            <v>40253</v>
          </cell>
          <cell r="AO51">
            <v>3079.86</v>
          </cell>
        </row>
        <row r="52">
          <cell r="AM52">
            <v>40284</v>
          </cell>
          <cell r="AN52">
            <v>40284</v>
          </cell>
          <cell r="AO52">
            <v>3097.42</v>
          </cell>
        </row>
        <row r="53">
          <cell r="AM53">
            <v>40316</v>
          </cell>
          <cell r="AN53">
            <v>40316</v>
          </cell>
          <cell r="AO53">
            <v>3110.74</v>
          </cell>
        </row>
        <row r="54">
          <cell r="AM54">
            <v>40345</v>
          </cell>
          <cell r="AN54">
            <v>40345</v>
          </cell>
          <cell r="AO54">
            <v>3110.7400000010002</v>
          </cell>
        </row>
        <row r="55">
          <cell r="AM55">
            <v>40375</v>
          </cell>
          <cell r="AN55">
            <v>40375</v>
          </cell>
          <cell r="AO55">
            <v>3111.05</v>
          </cell>
        </row>
        <row r="56">
          <cell r="AM56">
            <v>40407</v>
          </cell>
          <cell r="AN56">
            <v>40407</v>
          </cell>
          <cell r="AO56">
            <v>3112.29</v>
          </cell>
        </row>
        <row r="57">
          <cell r="AM57">
            <v>40437</v>
          </cell>
          <cell r="AN57">
            <v>40437</v>
          </cell>
          <cell r="AO57">
            <v>3126.29</v>
          </cell>
        </row>
        <row r="58">
          <cell r="AM58">
            <v>40469</v>
          </cell>
          <cell r="AN58">
            <v>40469</v>
          </cell>
          <cell r="AO58">
            <v>3149.74</v>
          </cell>
        </row>
        <row r="59">
          <cell r="AM59">
            <v>40499</v>
          </cell>
          <cell r="AN59">
            <v>40499</v>
          </cell>
          <cell r="AO59">
            <v>3175.88</v>
          </cell>
        </row>
        <row r="60">
          <cell r="AM60">
            <v>40528</v>
          </cell>
          <cell r="AN60">
            <v>40528</v>
          </cell>
          <cell r="AO60">
            <v>3195.89</v>
          </cell>
        </row>
        <row r="61">
          <cell r="AM61">
            <v>40561</v>
          </cell>
          <cell r="AN61">
            <v>40561</v>
          </cell>
          <cell r="AO61">
            <v>3222.42</v>
          </cell>
        </row>
        <row r="62">
          <cell r="AM62">
            <v>40590</v>
          </cell>
          <cell r="AN62">
            <v>40590</v>
          </cell>
          <cell r="AO62">
            <v>3248.2</v>
          </cell>
        </row>
        <row r="63">
          <cell r="AM63">
            <v>40618</v>
          </cell>
          <cell r="AN63">
            <v>40618</v>
          </cell>
          <cell r="AO63">
            <v>3273.86</v>
          </cell>
        </row>
        <row r="64">
          <cell r="AM64">
            <v>40651</v>
          </cell>
          <cell r="AN64">
            <v>40651</v>
          </cell>
          <cell r="AO64">
            <v>3299.07</v>
          </cell>
        </row>
        <row r="65">
          <cell r="AM65">
            <v>40680</v>
          </cell>
          <cell r="AN65">
            <v>40680</v>
          </cell>
          <cell r="AO65">
            <v>3314.58</v>
          </cell>
        </row>
        <row r="66">
          <cell r="AM66">
            <v>40710</v>
          </cell>
          <cell r="AN66">
            <v>40710</v>
          </cell>
          <cell r="AO66">
            <v>3319.55</v>
          </cell>
        </row>
        <row r="67">
          <cell r="AM67">
            <v>40742</v>
          </cell>
          <cell r="AN67">
            <v>40742</v>
          </cell>
          <cell r="AO67">
            <v>3324.86</v>
          </cell>
        </row>
        <row r="68">
          <cell r="AM68">
            <v>40771</v>
          </cell>
          <cell r="AN68">
            <v>40771</v>
          </cell>
          <cell r="AO68">
            <v>3337.16</v>
          </cell>
        </row>
        <row r="69">
          <cell r="AM69">
            <v>40802</v>
          </cell>
          <cell r="AN69">
            <v>40802</v>
          </cell>
          <cell r="AO69">
            <v>3354.85</v>
          </cell>
          <cell r="BG69">
            <v>40819</v>
          </cell>
          <cell r="BH69">
            <v>40787</v>
          </cell>
          <cell r="BI69">
            <v>3354.85</v>
          </cell>
        </row>
        <row r="70">
          <cell r="AM70">
            <v>40834</v>
          </cell>
          <cell r="AN70">
            <v>40834</v>
          </cell>
          <cell r="AO70">
            <v>3369.28</v>
          </cell>
          <cell r="BG70">
            <v>40848</v>
          </cell>
          <cell r="BH70">
            <v>40817</v>
          </cell>
          <cell r="BI70">
            <v>3369.28</v>
          </cell>
        </row>
        <row r="71">
          <cell r="AM71">
            <v>40864</v>
          </cell>
          <cell r="AN71">
            <v>40864</v>
          </cell>
          <cell r="AO71">
            <v>3386.8</v>
          </cell>
          <cell r="BG71">
            <v>40878</v>
          </cell>
          <cell r="BH71">
            <v>40848</v>
          </cell>
          <cell r="BI71">
            <v>3386.8</v>
          </cell>
        </row>
        <row r="72">
          <cell r="AM72">
            <v>40893</v>
          </cell>
          <cell r="AN72">
            <v>40893</v>
          </cell>
          <cell r="AO72">
            <v>3403.73</v>
          </cell>
          <cell r="BG72">
            <v>40910</v>
          </cell>
          <cell r="BH72">
            <v>40878</v>
          </cell>
          <cell r="BI72">
            <v>3403.73</v>
          </cell>
        </row>
        <row r="73">
          <cell r="AM73">
            <v>40925</v>
          </cell>
          <cell r="AN73">
            <v>40925</v>
          </cell>
          <cell r="AO73">
            <v>3422.79</v>
          </cell>
          <cell r="BG73">
            <v>40940</v>
          </cell>
          <cell r="BH73">
            <v>40909</v>
          </cell>
          <cell r="BI73">
            <v>3422.79</v>
          </cell>
        </row>
        <row r="74">
          <cell r="AM74">
            <v>40955</v>
          </cell>
          <cell r="AN74">
            <v>40955</v>
          </cell>
          <cell r="AO74">
            <v>3438.19</v>
          </cell>
          <cell r="BG74">
            <v>40969</v>
          </cell>
          <cell r="BH74">
            <v>40940</v>
          </cell>
          <cell r="BI74">
            <v>3438.19</v>
          </cell>
        </row>
        <row r="75">
          <cell r="AM75">
            <v>40984</v>
          </cell>
          <cell r="AN75">
            <v>40984</v>
          </cell>
          <cell r="AO75">
            <v>3445.41</v>
          </cell>
          <cell r="BG75">
            <v>41001</v>
          </cell>
          <cell r="BH75">
            <v>40969</v>
          </cell>
          <cell r="BI75">
            <v>3445.41</v>
          </cell>
        </row>
        <row r="76">
          <cell r="AM76">
            <v>41016</v>
          </cell>
          <cell r="AN76">
            <v>41016</v>
          </cell>
          <cell r="AO76">
            <v>3467.46</v>
          </cell>
          <cell r="BG76">
            <v>41031</v>
          </cell>
          <cell r="BH76">
            <v>41000</v>
          </cell>
          <cell r="BI76">
            <v>3467.46</v>
          </cell>
        </row>
        <row r="77">
          <cell r="AM77">
            <v>41045</v>
          </cell>
          <cell r="AN77">
            <v>41045</v>
          </cell>
          <cell r="AO77">
            <v>3479.94</v>
          </cell>
          <cell r="BG77">
            <v>41061</v>
          </cell>
          <cell r="BH77">
            <v>41030</v>
          </cell>
          <cell r="BI77">
            <v>3479.94</v>
          </cell>
        </row>
        <row r="78">
          <cell r="AM78">
            <v>41078</v>
          </cell>
          <cell r="AN78">
            <v>41078</v>
          </cell>
          <cell r="AO78">
            <v>3482.72</v>
          </cell>
          <cell r="BG78">
            <v>41092</v>
          </cell>
          <cell r="BH78">
            <v>41061</v>
          </cell>
          <cell r="BI78">
            <v>3482.72</v>
          </cell>
        </row>
        <row r="79">
          <cell r="AM79">
            <v>41107</v>
          </cell>
          <cell r="AN79">
            <v>41107</v>
          </cell>
          <cell r="AO79">
            <v>3497.7</v>
          </cell>
          <cell r="BG79">
            <v>41122</v>
          </cell>
          <cell r="BH79">
            <v>41091</v>
          </cell>
          <cell r="BI79">
            <v>3497.7</v>
          </cell>
        </row>
        <row r="80">
          <cell r="AM80">
            <v>41137</v>
          </cell>
          <cell r="AN80">
            <v>41137</v>
          </cell>
          <cell r="AO80">
            <v>3512.04</v>
          </cell>
          <cell r="BG80">
            <v>41155</v>
          </cell>
          <cell r="BH80">
            <v>41122</v>
          </cell>
          <cell r="BI80">
            <v>3512.04</v>
          </cell>
        </row>
        <row r="81">
          <cell r="AM81">
            <v>41170</v>
          </cell>
          <cell r="AN81">
            <v>41170</v>
          </cell>
          <cell r="AO81">
            <v>3532.06</v>
          </cell>
          <cell r="BG81">
            <v>41183</v>
          </cell>
          <cell r="BH81">
            <v>41153</v>
          </cell>
          <cell r="BI81">
            <v>3532.06</v>
          </cell>
        </row>
        <row r="82">
          <cell r="AM82">
            <v>41198</v>
          </cell>
          <cell r="AN82">
            <v>41198</v>
          </cell>
          <cell r="AO82">
            <v>3552.9</v>
          </cell>
          <cell r="BG82">
            <v>41214</v>
          </cell>
          <cell r="BH82">
            <v>41183</v>
          </cell>
          <cell r="BI82">
            <v>3552.9</v>
          </cell>
        </row>
        <row r="83">
          <cell r="AM83">
            <v>41232</v>
          </cell>
          <cell r="AN83">
            <v>41232</v>
          </cell>
          <cell r="AO83">
            <v>3574.22</v>
          </cell>
          <cell r="BG83">
            <v>41246</v>
          </cell>
          <cell r="BH83">
            <v>41214</v>
          </cell>
          <cell r="BI83">
            <v>3574.22</v>
          </cell>
        </row>
        <row r="84">
          <cell r="AM84">
            <v>41261</v>
          </cell>
          <cell r="AN84">
            <v>41261</v>
          </cell>
          <cell r="AO84">
            <v>3602.46</v>
          </cell>
          <cell r="BG84">
            <v>41276</v>
          </cell>
          <cell r="BH84">
            <v>41244</v>
          </cell>
          <cell r="BI84">
            <v>3602.46</v>
          </cell>
        </row>
        <row r="85">
          <cell r="AM85">
            <v>41290</v>
          </cell>
          <cell r="AN85">
            <v>41290</v>
          </cell>
          <cell r="AO85">
            <v>3633.44</v>
          </cell>
          <cell r="BG85">
            <v>41306</v>
          </cell>
          <cell r="BH85">
            <v>41275</v>
          </cell>
          <cell r="BI85">
            <v>3633.44</v>
          </cell>
        </row>
        <row r="86">
          <cell r="AM86">
            <v>41323</v>
          </cell>
          <cell r="AN86">
            <v>41323</v>
          </cell>
          <cell r="AO86">
            <v>3655.24</v>
          </cell>
          <cell r="BG86">
            <v>41334</v>
          </cell>
          <cell r="BH86">
            <v>41306</v>
          </cell>
          <cell r="BI86">
            <v>3655.24</v>
          </cell>
        </row>
        <row r="87">
          <cell r="AM87">
            <v>41351</v>
          </cell>
          <cell r="AN87">
            <v>41351</v>
          </cell>
          <cell r="AO87">
            <v>3672.42</v>
          </cell>
          <cell r="BG87">
            <v>41365</v>
          </cell>
          <cell r="BH87">
            <v>41334</v>
          </cell>
          <cell r="BI87">
            <v>3672.42</v>
          </cell>
        </row>
        <row r="88">
          <cell r="AM88">
            <v>41380</v>
          </cell>
          <cell r="AN88">
            <v>41380</v>
          </cell>
          <cell r="AO88">
            <v>3692.62</v>
          </cell>
          <cell r="BG88">
            <v>41396</v>
          </cell>
          <cell r="BH88">
            <v>41365</v>
          </cell>
          <cell r="BI88">
            <v>3692.62</v>
          </cell>
        </row>
        <row r="89">
          <cell r="AM89">
            <v>41410</v>
          </cell>
          <cell r="AN89">
            <v>41410</v>
          </cell>
          <cell r="AO89">
            <v>3706.28</v>
          </cell>
          <cell r="BG89">
            <v>41428</v>
          </cell>
          <cell r="BH89">
            <v>41395</v>
          </cell>
          <cell r="BI89">
            <v>3706.28</v>
          </cell>
        </row>
        <row r="90">
          <cell r="AM90">
            <v>41443</v>
          </cell>
          <cell r="AN90">
            <v>41443</v>
          </cell>
          <cell r="AO90">
            <v>3715.92</v>
          </cell>
          <cell r="BG90">
            <v>41456</v>
          </cell>
          <cell r="BH90">
            <v>41426</v>
          </cell>
          <cell r="BI90">
            <v>3715.92</v>
          </cell>
        </row>
        <row r="91">
          <cell r="AM91">
            <v>41471</v>
          </cell>
          <cell r="AN91">
            <v>41471</v>
          </cell>
          <cell r="AO91">
            <v>3717.03</v>
          </cell>
          <cell r="BG91">
            <v>41487</v>
          </cell>
          <cell r="BH91">
            <v>41456</v>
          </cell>
          <cell r="BI91">
            <v>3717.03</v>
          </cell>
        </row>
        <row r="92">
          <cell r="AM92">
            <v>41502</v>
          </cell>
          <cell r="AN92">
            <v>41502</v>
          </cell>
          <cell r="AO92">
            <v>3725.95</v>
          </cell>
          <cell r="BG92">
            <v>41519</v>
          </cell>
          <cell r="BH92">
            <v>41487</v>
          </cell>
          <cell r="BI92">
            <v>3725.95</v>
          </cell>
        </row>
        <row r="93">
          <cell r="AM93">
            <v>41534</v>
          </cell>
          <cell r="AN93">
            <v>41534</v>
          </cell>
          <cell r="AO93">
            <v>3738.99</v>
          </cell>
          <cell r="BG93">
            <v>41548</v>
          </cell>
          <cell r="BH93">
            <v>41518</v>
          </cell>
          <cell r="BI93">
            <v>3738.99</v>
          </cell>
        </row>
        <row r="94">
          <cell r="AM94">
            <v>41563</v>
          </cell>
          <cell r="AN94">
            <v>41563</v>
          </cell>
          <cell r="AO94">
            <v>3760.3</v>
          </cell>
          <cell r="BG94">
            <v>41579</v>
          </cell>
          <cell r="BH94">
            <v>41548</v>
          </cell>
          <cell r="BI94">
            <v>3760.3</v>
          </cell>
        </row>
        <row r="95">
          <cell r="AM95">
            <v>41597</v>
          </cell>
          <cell r="AN95">
            <v>41597</v>
          </cell>
          <cell r="AO95">
            <v>3780.61</v>
          </cell>
          <cell r="BG95">
            <v>41610</v>
          </cell>
          <cell r="BH95">
            <v>41579</v>
          </cell>
          <cell r="BI95">
            <v>3780.61</v>
          </cell>
        </row>
        <row r="96">
          <cell r="AM96">
            <v>41625</v>
          </cell>
          <cell r="AN96">
            <v>41625</v>
          </cell>
          <cell r="AO96">
            <v>3815.39</v>
          </cell>
          <cell r="BG96">
            <v>41641</v>
          </cell>
          <cell r="BH96">
            <v>41609</v>
          </cell>
          <cell r="BI96">
            <v>3815.39</v>
          </cell>
        </row>
        <row r="97">
          <cell r="AM97">
            <v>41655</v>
          </cell>
          <cell r="AN97">
            <v>41655</v>
          </cell>
          <cell r="AO97">
            <v>3836.38</v>
          </cell>
          <cell r="BG97">
            <v>41673</v>
          </cell>
          <cell r="BH97">
            <v>41640</v>
          </cell>
          <cell r="BI97">
            <v>3836.38</v>
          </cell>
        </row>
        <row r="98">
          <cell r="AM98">
            <v>41688</v>
          </cell>
          <cell r="AN98">
            <v>41688</v>
          </cell>
          <cell r="AO98">
            <v>3862.84</v>
          </cell>
          <cell r="BG98">
            <v>41703</v>
          </cell>
          <cell r="BH98">
            <v>41671</v>
          </cell>
          <cell r="BI98">
            <v>3862.84</v>
          </cell>
        </row>
        <row r="99">
          <cell r="AM99">
            <v>41716</v>
          </cell>
          <cell r="AN99">
            <v>41716</v>
          </cell>
          <cell r="AO99">
            <v>3898.38</v>
          </cell>
          <cell r="BG99">
            <v>41730</v>
          </cell>
          <cell r="BH99">
            <v>41699</v>
          </cell>
          <cell r="BI99">
            <v>3898.38</v>
          </cell>
        </row>
        <row r="100">
          <cell r="AM100">
            <v>41745</v>
          </cell>
          <cell r="AN100">
            <v>41745</v>
          </cell>
          <cell r="AO100">
            <v>3924.5</v>
          </cell>
          <cell r="BG100">
            <v>41761</v>
          </cell>
          <cell r="BH100">
            <v>41730</v>
          </cell>
          <cell r="BI100">
            <v>3924.5</v>
          </cell>
        </row>
        <row r="101">
          <cell r="AM101">
            <v>41775</v>
          </cell>
          <cell r="AN101">
            <v>41775</v>
          </cell>
          <cell r="AO101">
            <v>3942.55</v>
          </cell>
          <cell r="BG101">
            <v>41792</v>
          </cell>
          <cell r="BH101">
            <v>41760</v>
          </cell>
          <cell r="BI101">
            <v>3942.55</v>
          </cell>
        </row>
        <row r="102">
          <cell r="AM102">
            <v>41807</v>
          </cell>
          <cell r="AN102">
            <v>41807</v>
          </cell>
          <cell r="AO102">
            <v>3958.32</v>
          </cell>
          <cell r="BG102">
            <v>41821</v>
          </cell>
          <cell r="BH102">
            <v>41791</v>
          </cell>
          <cell r="BI102">
            <v>3958.32</v>
          </cell>
        </row>
        <row r="103">
          <cell r="AM103">
            <v>41836</v>
          </cell>
          <cell r="AN103">
            <v>41836</v>
          </cell>
          <cell r="AO103">
            <v>3958.72</v>
          </cell>
          <cell r="BG103">
            <v>41852</v>
          </cell>
          <cell r="BH103">
            <v>41821</v>
          </cell>
          <cell r="BI103">
            <v>3958.72</v>
          </cell>
        </row>
        <row r="104">
          <cell r="AM104">
            <v>41869</v>
          </cell>
          <cell r="AN104">
            <v>41869</v>
          </cell>
          <cell r="AO104">
            <v>3968.62</v>
          </cell>
          <cell r="BG104">
            <v>41883</v>
          </cell>
          <cell r="BH104">
            <v>41852</v>
          </cell>
          <cell r="BI104">
            <v>3968.62</v>
          </cell>
        </row>
        <row r="105">
          <cell r="AM105">
            <v>41898</v>
          </cell>
          <cell r="AN105">
            <v>41898</v>
          </cell>
          <cell r="AO105">
            <v>3991.24</v>
          </cell>
          <cell r="BG105">
            <v>41913</v>
          </cell>
          <cell r="BH105">
            <v>41883</v>
          </cell>
          <cell r="BI105">
            <v>3991.24</v>
          </cell>
        </row>
        <row r="106">
          <cell r="AM106">
            <v>41928</v>
          </cell>
          <cell r="AN106">
            <v>41928</v>
          </cell>
          <cell r="AO106">
            <v>4008</v>
          </cell>
          <cell r="BG106">
            <v>41946</v>
          </cell>
          <cell r="BH106">
            <v>41913</v>
          </cell>
          <cell r="BI106">
            <v>4008</v>
          </cell>
        </row>
        <row r="107">
          <cell r="AM107">
            <v>41961</v>
          </cell>
          <cell r="AN107">
            <v>41961</v>
          </cell>
          <cell r="AO107">
            <v>4028.44</v>
          </cell>
          <cell r="BG107">
            <v>41974</v>
          </cell>
          <cell r="BH107">
            <v>41944</v>
          </cell>
          <cell r="BI107">
            <v>4028.44</v>
          </cell>
        </row>
        <row r="108">
          <cell r="AM108">
            <v>41989</v>
          </cell>
          <cell r="AN108">
            <v>41989</v>
          </cell>
          <cell r="AO108">
            <v>4059.86</v>
          </cell>
          <cell r="BG108">
            <v>42006</v>
          </cell>
          <cell r="BH108">
            <v>41974</v>
          </cell>
          <cell r="BI108">
            <v>4059.86</v>
          </cell>
        </row>
        <row r="109">
          <cell r="AM109">
            <v>42020</v>
          </cell>
          <cell r="AN109">
            <v>42020</v>
          </cell>
          <cell r="AO109">
            <v>4110.2</v>
          </cell>
          <cell r="BG109">
            <v>42037</v>
          </cell>
          <cell r="BH109">
            <v>42005</v>
          </cell>
          <cell r="BI109">
            <v>4110.2</v>
          </cell>
        </row>
        <row r="110">
          <cell r="AM110">
            <v>42054</v>
          </cell>
          <cell r="AN110">
            <v>42054</v>
          </cell>
          <cell r="AO110">
            <v>4160.34</v>
          </cell>
          <cell r="BG110">
            <v>42065</v>
          </cell>
          <cell r="BH110">
            <v>42036</v>
          </cell>
          <cell r="BI110">
            <v>4160.34</v>
          </cell>
        </row>
        <row r="111">
          <cell r="AM111">
            <v>42080</v>
          </cell>
          <cell r="AN111">
            <v>42080</v>
          </cell>
          <cell r="AO111">
            <v>4215.26</v>
          </cell>
          <cell r="BG111">
            <v>42095</v>
          </cell>
          <cell r="BH111">
            <v>42064</v>
          </cell>
          <cell r="BI111">
            <v>4215.26</v>
          </cell>
        </row>
        <row r="112">
          <cell r="AM112">
            <v>42110</v>
          </cell>
          <cell r="AN112">
            <v>42110</v>
          </cell>
          <cell r="AO112">
            <v>4245.1899999999996</v>
          </cell>
          <cell r="BG112">
            <v>42128</v>
          </cell>
          <cell r="BH112">
            <v>42095</v>
          </cell>
          <cell r="BI112">
            <v>4245.1899999999996</v>
          </cell>
        </row>
        <row r="113">
          <cell r="AM113">
            <v>42142</v>
          </cell>
          <cell r="AN113">
            <v>42142</v>
          </cell>
          <cell r="AO113">
            <v>4276.6000000000004</v>
          </cell>
          <cell r="BG113">
            <v>42156</v>
          </cell>
          <cell r="BH113">
            <v>42125</v>
          </cell>
          <cell r="BI113">
            <v>4276.6000000000004</v>
          </cell>
        </row>
        <row r="114">
          <cell r="AM114">
            <v>42171</v>
          </cell>
          <cell r="AN114">
            <v>42171</v>
          </cell>
          <cell r="AO114">
            <v>4310.3900000000003</v>
          </cell>
          <cell r="BG114">
            <v>42186</v>
          </cell>
          <cell r="BH114">
            <v>42156</v>
          </cell>
          <cell r="BI114">
            <v>4310.3900000000003</v>
          </cell>
        </row>
        <row r="115">
          <cell r="AM115">
            <v>42201</v>
          </cell>
          <cell r="AN115">
            <v>42201</v>
          </cell>
          <cell r="AO115">
            <v>4337.1099999999997</v>
          </cell>
          <cell r="BG115">
            <v>42219</v>
          </cell>
          <cell r="BH115">
            <v>42186</v>
          </cell>
          <cell r="BI115">
            <v>4337.1099999999997</v>
          </cell>
        </row>
        <row r="116">
          <cell r="AM116">
            <v>42234</v>
          </cell>
          <cell r="AN116">
            <v>42234</v>
          </cell>
          <cell r="AO116">
            <v>4346.6499999999996</v>
          </cell>
          <cell r="BG116">
            <v>42248</v>
          </cell>
          <cell r="BH116">
            <v>42217</v>
          </cell>
          <cell r="BI116">
            <v>4346.6499999999996</v>
          </cell>
        </row>
        <row r="117">
          <cell r="AM117">
            <v>42263</v>
          </cell>
          <cell r="AN117">
            <v>42263</v>
          </cell>
          <cell r="AO117">
            <v>4370.12</v>
          </cell>
          <cell r="BG117">
            <v>42278</v>
          </cell>
          <cell r="BH117">
            <v>42248</v>
          </cell>
          <cell r="BI117">
            <v>4370.12</v>
          </cell>
        </row>
        <row r="118">
          <cell r="AM118">
            <v>42293</v>
          </cell>
          <cell r="AN118">
            <v>42293</v>
          </cell>
          <cell r="AO118">
            <v>4405.95</v>
          </cell>
          <cell r="BG118">
            <v>42311</v>
          </cell>
          <cell r="BH118">
            <v>42278</v>
          </cell>
          <cell r="BI118">
            <v>4405.95</v>
          </cell>
        </row>
        <row r="119">
          <cell r="AM119">
            <v>42325</v>
          </cell>
          <cell r="AN119">
            <v>42325</v>
          </cell>
          <cell r="AO119">
            <v>4450.45</v>
          </cell>
          <cell r="BG119">
            <v>42339</v>
          </cell>
          <cell r="BH119">
            <v>42309</v>
          </cell>
          <cell r="BI119">
            <v>4450.45</v>
          </cell>
        </row>
        <row r="120">
          <cell r="AM120">
            <v>42354</v>
          </cell>
          <cell r="AN120">
            <v>42354</v>
          </cell>
          <cell r="AO120">
            <v>4493.17</v>
          </cell>
          <cell r="BG120">
            <v>42373</v>
          </cell>
          <cell r="BH120">
            <v>42339</v>
          </cell>
          <cell r="BI120">
            <v>4493.17</v>
          </cell>
        </row>
        <row r="121">
          <cell r="AM121">
            <v>42387</v>
          </cell>
          <cell r="AN121">
            <v>42387</v>
          </cell>
          <cell r="AO121">
            <v>4550.2299999999996</v>
          </cell>
          <cell r="BG121">
            <v>42401</v>
          </cell>
          <cell r="BH121">
            <v>42370</v>
          </cell>
          <cell r="BI121">
            <v>4550.2299999999996</v>
          </cell>
        </row>
        <row r="122">
          <cell r="AM122">
            <v>42416</v>
          </cell>
          <cell r="AN122">
            <v>42416</v>
          </cell>
          <cell r="AO122">
            <v>4591.18</v>
          </cell>
          <cell r="BG122">
            <v>42430</v>
          </cell>
          <cell r="BH122">
            <v>42401</v>
          </cell>
          <cell r="BI122">
            <v>4591.18</v>
          </cell>
        </row>
        <row r="123">
          <cell r="AM123">
            <v>42445</v>
          </cell>
          <cell r="AN123">
            <v>42445</v>
          </cell>
          <cell r="AO123">
            <v>4610.92</v>
          </cell>
          <cell r="BG123">
            <v>42461</v>
          </cell>
          <cell r="BH123">
            <v>42430</v>
          </cell>
          <cell r="BI123">
            <v>4610.92</v>
          </cell>
        </row>
        <row r="124">
          <cell r="AM124">
            <v>42478</v>
          </cell>
          <cell r="AN124">
            <v>42478</v>
          </cell>
          <cell r="AO124">
            <v>4639.05</v>
          </cell>
          <cell r="BG124">
            <v>42492</v>
          </cell>
          <cell r="BH124">
            <v>42461</v>
          </cell>
          <cell r="BI124">
            <v>4639.05</v>
          </cell>
        </row>
        <row r="125">
          <cell r="AM125">
            <v>42507</v>
          </cell>
          <cell r="AN125">
            <v>42507</v>
          </cell>
          <cell r="AO125">
            <v>4675.2299999999996</v>
          </cell>
          <cell r="BG125">
            <v>42522</v>
          </cell>
          <cell r="BH125">
            <v>42491</v>
          </cell>
          <cell r="BI125">
            <v>4675.2299999999996</v>
          </cell>
        </row>
        <row r="126">
          <cell r="AM126">
            <v>42537</v>
          </cell>
          <cell r="AN126">
            <v>42537</v>
          </cell>
          <cell r="AO126">
            <v>4691.59</v>
          </cell>
          <cell r="BG126">
            <v>42552</v>
          </cell>
          <cell r="BH126">
            <v>42522</v>
          </cell>
          <cell r="BI126">
            <v>4691.59</v>
          </cell>
        </row>
        <row r="127">
          <cell r="AM127">
            <v>42569</v>
          </cell>
          <cell r="AN127">
            <v>42569</v>
          </cell>
          <cell r="AO127">
            <v>4715.99</v>
          </cell>
          <cell r="BG127">
            <v>42583</v>
          </cell>
          <cell r="BH127">
            <v>42552</v>
          </cell>
          <cell r="BI127">
            <v>4715.99</v>
          </cell>
        </row>
        <row r="128">
          <cell r="AM128">
            <v>42598</v>
          </cell>
          <cell r="AN128">
            <v>42598</v>
          </cell>
          <cell r="AO128">
            <v>4736.74</v>
          </cell>
          <cell r="BG128">
            <v>42614</v>
          </cell>
          <cell r="BH128">
            <v>42583</v>
          </cell>
          <cell r="BI128">
            <v>4736.74</v>
          </cell>
        </row>
        <row r="129">
          <cell r="AM129">
            <v>42629</v>
          </cell>
          <cell r="AN129">
            <v>42629</v>
          </cell>
          <cell r="AO129">
            <v>4740.53</v>
          </cell>
          <cell r="BG129">
            <v>42646</v>
          </cell>
          <cell r="BH129">
            <v>42614</v>
          </cell>
          <cell r="BI129">
            <v>4740.53</v>
          </cell>
        </row>
        <row r="130">
          <cell r="AM130">
            <v>42661</v>
          </cell>
          <cell r="AN130">
            <v>42661</v>
          </cell>
          <cell r="AO130">
            <v>4752.8599999999997</v>
          </cell>
          <cell r="BG130">
            <v>42675</v>
          </cell>
          <cell r="BH130">
            <v>42644</v>
          </cell>
          <cell r="BI130">
            <v>4752.8599999999997</v>
          </cell>
        </row>
        <row r="131">
          <cell r="AM131">
            <v>42691</v>
          </cell>
          <cell r="AN131">
            <v>42691</v>
          </cell>
          <cell r="AO131">
            <v>4761.42</v>
          </cell>
          <cell r="BG131">
            <v>42705</v>
          </cell>
          <cell r="BH131">
            <v>42675</v>
          </cell>
          <cell r="BI131">
            <v>4761.42</v>
          </cell>
        </row>
        <row r="132">
          <cell r="AM132">
            <v>42720</v>
          </cell>
          <cell r="AN132">
            <v>42720</v>
          </cell>
          <cell r="AO132">
            <v>4775.7</v>
          </cell>
          <cell r="BG132">
            <v>42737</v>
          </cell>
          <cell r="BH132">
            <v>42705</v>
          </cell>
          <cell r="BI132">
            <v>4775.7</v>
          </cell>
        </row>
        <row r="133">
          <cell r="AM133">
            <v>42752</v>
          </cell>
          <cell r="AN133">
            <v>42752</v>
          </cell>
          <cell r="AO133">
            <v>4793.8500000000004</v>
          </cell>
          <cell r="BG133">
            <v>42767</v>
          </cell>
          <cell r="BH133">
            <v>42736</v>
          </cell>
          <cell r="BI133">
            <v>4793.8500000000004</v>
          </cell>
        </row>
        <row r="134">
          <cell r="AM134">
            <v>42782</v>
          </cell>
          <cell r="AN134">
            <v>42782</v>
          </cell>
          <cell r="AO134">
            <v>4809.67</v>
          </cell>
          <cell r="BG134">
            <v>42795</v>
          </cell>
          <cell r="BH134">
            <v>42767</v>
          </cell>
          <cell r="BI134">
            <v>4809.67</v>
          </cell>
        </row>
        <row r="135">
          <cell r="AM135">
            <v>42810</v>
          </cell>
          <cell r="AN135">
            <v>42810</v>
          </cell>
          <cell r="AO135">
            <v>4821.6899999999996</v>
          </cell>
          <cell r="BG135">
            <v>42828</v>
          </cell>
          <cell r="BH135">
            <v>42795</v>
          </cell>
          <cell r="BI135">
            <v>4821.6899999999996</v>
          </cell>
        </row>
        <row r="136">
          <cell r="AM136">
            <v>42843</v>
          </cell>
          <cell r="AN136">
            <v>42843</v>
          </cell>
          <cell r="AO136">
            <v>4828.4399999999996</v>
          </cell>
          <cell r="BG136">
            <v>42857</v>
          </cell>
          <cell r="BH136">
            <v>42826</v>
          </cell>
          <cell r="BI136">
            <v>4828.4399999999996</v>
          </cell>
        </row>
        <row r="137">
          <cell r="AM137">
            <v>42871</v>
          </cell>
          <cell r="AN137">
            <v>42871</v>
          </cell>
          <cell r="AO137">
            <v>4843.41</v>
          </cell>
          <cell r="BG137">
            <v>42887</v>
          </cell>
          <cell r="BH137">
            <v>42856</v>
          </cell>
          <cell r="BI137">
            <v>4843.41</v>
          </cell>
        </row>
        <row r="138">
          <cell r="AM138">
            <v>42905</v>
          </cell>
          <cell r="AN138">
            <v>42905</v>
          </cell>
          <cell r="AO138">
            <v>4832.2700000000004</v>
          </cell>
          <cell r="BG138">
            <v>42919</v>
          </cell>
          <cell r="BH138">
            <v>42887</v>
          </cell>
          <cell r="BI138">
            <v>4832.2700000000004</v>
          </cell>
        </row>
        <row r="139">
          <cell r="AM139">
            <v>42934</v>
          </cell>
          <cell r="AN139">
            <v>42934</v>
          </cell>
          <cell r="AO139">
            <v>4843.87</v>
          </cell>
          <cell r="BG139">
            <v>42948</v>
          </cell>
          <cell r="BH139">
            <v>42917</v>
          </cell>
          <cell r="BI139">
            <v>4843.87</v>
          </cell>
        </row>
        <row r="140">
          <cell r="AM140">
            <v>42963</v>
          </cell>
          <cell r="AN140">
            <v>42963</v>
          </cell>
          <cell r="AO140">
            <v>4853.07</v>
          </cell>
          <cell r="BG140">
            <v>42979</v>
          </cell>
          <cell r="BH140">
            <v>42948</v>
          </cell>
          <cell r="BI140">
            <v>4853.07</v>
          </cell>
        </row>
        <row r="141">
          <cell r="AM141">
            <v>42996</v>
          </cell>
          <cell r="AN141">
            <v>42996</v>
          </cell>
          <cell r="AO141">
            <v>4860.83</v>
          </cell>
          <cell r="BG141">
            <v>43010</v>
          </cell>
          <cell r="BH141">
            <v>42979</v>
          </cell>
          <cell r="BI141">
            <v>4860.83</v>
          </cell>
        </row>
        <row r="142">
          <cell r="AM142">
            <v>43025</v>
          </cell>
          <cell r="AN142">
            <v>43025</v>
          </cell>
          <cell r="AO142">
            <v>4881.25</v>
          </cell>
          <cell r="BG142">
            <v>43040</v>
          </cell>
          <cell r="BH142">
            <v>43009</v>
          </cell>
          <cell r="BI142">
            <v>4881.25</v>
          </cell>
        </row>
        <row r="143">
          <cell r="AM143">
            <v>43056</v>
          </cell>
          <cell r="AN143">
            <v>43056</v>
          </cell>
          <cell r="AO143">
            <v>4894.92</v>
          </cell>
          <cell r="BG143">
            <v>43070</v>
          </cell>
          <cell r="BH143">
            <v>43040</v>
          </cell>
          <cell r="BI143">
            <v>4894.92</v>
          </cell>
        </row>
        <row r="144">
          <cell r="AM144">
            <v>43087</v>
          </cell>
          <cell r="AN144">
            <v>43087</v>
          </cell>
          <cell r="AO144">
            <v>4916.46</v>
          </cell>
          <cell r="BG144">
            <v>43102</v>
          </cell>
          <cell r="BH144">
            <v>43070</v>
          </cell>
          <cell r="BI144">
            <v>4916.46</v>
          </cell>
        </row>
        <row r="145">
          <cell r="AM145">
            <v>43116</v>
          </cell>
          <cell r="AN145">
            <v>43116</v>
          </cell>
          <cell r="AO145">
            <v>4930.72</v>
          </cell>
          <cell r="BG145">
            <v>43132</v>
          </cell>
          <cell r="BH145">
            <v>43101</v>
          </cell>
          <cell r="BI145">
            <v>4930.72</v>
          </cell>
        </row>
        <row r="146">
          <cell r="AM146">
            <v>43147</v>
          </cell>
          <cell r="AN146">
            <v>43147</v>
          </cell>
          <cell r="AO146">
            <v>4946.5</v>
          </cell>
          <cell r="BG146">
            <v>43160</v>
          </cell>
          <cell r="BH146">
            <v>43132</v>
          </cell>
          <cell r="BI146">
            <v>4946.5</v>
          </cell>
        </row>
        <row r="147">
          <cell r="AM147">
            <v>43175</v>
          </cell>
          <cell r="AN147">
            <v>43175</v>
          </cell>
          <cell r="AO147">
            <v>4950.95</v>
          </cell>
          <cell r="BG147">
            <v>43192</v>
          </cell>
          <cell r="BH147">
            <v>43160</v>
          </cell>
          <cell r="BI147">
            <v>4950.95</v>
          </cell>
        </row>
        <row r="148">
          <cell r="AM148">
            <v>43207</v>
          </cell>
          <cell r="AN148">
            <v>43207</v>
          </cell>
          <cell r="AO148">
            <v>4961.84</v>
          </cell>
          <cell r="BG148">
            <v>43222</v>
          </cell>
          <cell r="BH148">
            <v>43191</v>
          </cell>
          <cell r="BI148">
            <v>4961.84</v>
          </cell>
        </row>
        <row r="149">
          <cell r="AM149">
            <v>43236</v>
          </cell>
          <cell r="AN149">
            <v>43236</v>
          </cell>
          <cell r="AO149">
            <v>4981.6899999999996</v>
          </cell>
          <cell r="BG149">
            <v>43252</v>
          </cell>
          <cell r="BH149">
            <v>43221</v>
          </cell>
          <cell r="BI149">
            <v>4981.6899999999996</v>
          </cell>
        </row>
        <row r="150">
          <cell r="AM150">
            <v>43269</v>
          </cell>
          <cell r="AN150">
            <v>43269</v>
          </cell>
          <cell r="AO150">
            <v>5044.46</v>
          </cell>
          <cell r="BG150">
            <v>43283</v>
          </cell>
          <cell r="BH150">
            <v>43252</v>
          </cell>
          <cell r="BI150">
            <v>5044.46</v>
          </cell>
        </row>
        <row r="151">
          <cell r="AM151">
            <v>43298</v>
          </cell>
          <cell r="AN151">
            <v>43298</v>
          </cell>
          <cell r="AO151">
            <v>5061.1099999999997</v>
          </cell>
          <cell r="BG151">
            <v>43313</v>
          </cell>
          <cell r="BH151">
            <v>43282</v>
          </cell>
          <cell r="BI151">
            <v>5061.1099999999997</v>
          </cell>
        </row>
        <row r="152">
          <cell r="AM152">
            <v>43328</v>
          </cell>
          <cell r="AN152">
            <v>43328</v>
          </cell>
          <cell r="AO152">
            <v>5056.5600000000004</v>
          </cell>
          <cell r="BG152">
            <v>43346</v>
          </cell>
          <cell r="BH152">
            <v>43313</v>
          </cell>
          <cell r="BI152">
            <v>5056.5600000000004</v>
          </cell>
        </row>
        <row r="153">
          <cell r="AM153">
            <v>43361</v>
          </cell>
          <cell r="AN153">
            <v>43361</v>
          </cell>
          <cell r="AO153">
            <v>5080.83</v>
          </cell>
          <cell r="BG153">
            <v>43374</v>
          </cell>
          <cell r="BH153">
            <v>43344</v>
          </cell>
          <cell r="BI153">
            <v>5080.83</v>
          </cell>
        </row>
        <row r="154">
          <cell r="AM154">
            <v>43389</v>
          </cell>
          <cell r="AN154">
            <v>43389</v>
          </cell>
          <cell r="AO154">
            <v>5103.6899999999996</v>
          </cell>
          <cell r="BG154">
            <v>43405</v>
          </cell>
          <cell r="BH154">
            <v>43374</v>
          </cell>
          <cell r="BI154">
            <v>5103.6899999999996</v>
          </cell>
        </row>
        <row r="155">
          <cell r="AM155">
            <v>43423</v>
          </cell>
          <cell r="AN155">
            <v>43423</v>
          </cell>
          <cell r="AO155">
            <v>5092.97</v>
          </cell>
          <cell r="BG155">
            <v>43437</v>
          </cell>
          <cell r="BH155">
            <v>43405</v>
          </cell>
          <cell r="BI155">
            <v>5092.97</v>
          </cell>
        </row>
        <row r="156">
          <cell r="AM156">
            <v>43452</v>
          </cell>
          <cell r="AN156">
            <v>43452</v>
          </cell>
          <cell r="AO156">
            <v>5100.6099999999997</v>
          </cell>
          <cell r="BG156">
            <v>43467</v>
          </cell>
          <cell r="BH156">
            <v>43435</v>
          </cell>
          <cell r="BI156">
            <v>5100.6099999999997</v>
          </cell>
        </row>
        <row r="157">
          <cell r="AM157">
            <v>43481</v>
          </cell>
          <cell r="AN157">
            <v>43481</v>
          </cell>
          <cell r="AO157">
            <v>5116.93</v>
          </cell>
          <cell r="BG157">
            <v>43497</v>
          </cell>
          <cell r="BH157">
            <v>43466</v>
          </cell>
          <cell r="BI157">
            <v>5116.93</v>
          </cell>
        </row>
        <row r="158">
          <cell r="AM158">
            <v>43514</v>
          </cell>
          <cell r="AN158">
            <v>43514</v>
          </cell>
          <cell r="AO158">
            <v>5138.93</v>
          </cell>
          <cell r="BG158">
            <v>43525</v>
          </cell>
          <cell r="BH158">
            <v>43497</v>
          </cell>
          <cell r="BI158">
            <v>5138.93</v>
          </cell>
        </row>
        <row r="159">
          <cell r="AM159">
            <v>43542</v>
          </cell>
          <cell r="AN159">
            <v>43542</v>
          </cell>
          <cell r="AO159">
            <v>5177.47</v>
          </cell>
          <cell r="BG159">
            <v>43556</v>
          </cell>
          <cell r="BH159">
            <v>43525</v>
          </cell>
          <cell r="BI159">
            <v>5177.47</v>
          </cell>
        </row>
        <row r="160">
          <cell r="AM160">
            <v>43571</v>
          </cell>
          <cell r="AN160">
            <v>43571</v>
          </cell>
          <cell r="AO160">
            <v>5206.9799999999996</v>
          </cell>
          <cell r="BG160">
            <v>43587</v>
          </cell>
          <cell r="BH160">
            <v>43556</v>
          </cell>
          <cell r="BI160">
            <v>5206.9799999999996</v>
          </cell>
        </row>
        <row r="161">
          <cell r="AM161">
            <v>43601</v>
          </cell>
          <cell r="AN161">
            <v>43601</v>
          </cell>
          <cell r="AO161">
            <v>5213.75</v>
          </cell>
          <cell r="BG161">
            <v>43619</v>
          </cell>
          <cell r="BH161">
            <v>43586</v>
          </cell>
          <cell r="BI161">
            <v>5213.75</v>
          </cell>
        </row>
        <row r="162">
          <cell r="AM162">
            <v>43634</v>
          </cell>
          <cell r="AN162">
            <v>43634</v>
          </cell>
          <cell r="AO162">
            <v>5214.2700000000004</v>
          </cell>
          <cell r="BG162">
            <v>43647</v>
          </cell>
          <cell r="BH162">
            <v>43617</v>
          </cell>
          <cell r="BI162">
            <v>5214.2700000000004</v>
          </cell>
        </row>
        <row r="163">
          <cell r="AM163">
            <v>43662</v>
          </cell>
          <cell r="AN163">
            <v>43662</v>
          </cell>
          <cell r="AO163">
            <v>5224.18</v>
          </cell>
          <cell r="BG163">
            <v>43678</v>
          </cell>
          <cell r="BH163">
            <v>43647</v>
          </cell>
          <cell r="BI163">
            <v>5224.18</v>
          </cell>
        </row>
        <row r="164">
          <cell r="AM164">
            <v>43693</v>
          </cell>
          <cell r="AN164">
            <v>43693</v>
          </cell>
          <cell r="AO164">
            <v>5229.93</v>
          </cell>
          <cell r="BG164">
            <v>43710</v>
          </cell>
          <cell r="BH164">
            <v>43678</v>
          </cell>
          <cell r="BI164">
            <v>5229.93</v>
          </cell>
        </row>
        <row r="165">
          <cell r="AM165">
            <v>43725</v>
          </cell>
          <cell r="AN165">
            <v>43725</v>
          </cell>
          <cell r="AO165">
            <v>5227.84</v>
          </cell>
          <cell r="BG165">
            <v>43739</v>
          </cell>
          <cell r="BH165">
            <v>43709</v>
          </cell>
          <cell r="BI165">
            <v>5227.84</v>
          </cell>
        </row>
        <row r="166">
          <cell r="AM166">
            <v>43754</v>
          </cell>
          <cell r="AN166">
            <v>43754</v>
          </cell>
          <cell r="AO166">
            <v>5233.07</v>
          </cell>
          <cell r="BG166">
            <v>43770</v>
          </cell>
          <cell r="BH166">
            <v>43739</v>
          </cell>
          <cell r="BI166">
            <v>5233.07</v>
          </cell>
        </row>
        <row r="167">
          <cell r="AM167">
            <v>43788</v>
          </cell>
          <cell r="AN167">
            <v>43788</v>
          </cell>
          <cell r="AO167">
            <v>5259.76</v>
          </cell>
          <cell r="BG167">
            <v>43801</v>
          </cell>
          <cell r="BH167">
            <v>43770</v>
          </cell>
          <cell r="BI167">
            <v>5259.76</v>
          </cell>
        </row>
        <row r="168">
          <cell r="AM168">
            <v>43816</v>
          </cell>
          <cell r="AN168">
            <v>43816</v>
          </cell>
          <cell r="AO168">
            <v>5320.25</v>
          </cell>
          <cell r="BG168">
            <v>43832</v>
          </cell>
          <cell r="BH168">
            <v>43800</v>
          </cell>
          <cell r="BI168">
            <v>5320.25</v>
          </cell>
        </row>
        <row r="169">
          <cell r="AM169">
            <v>43846</v>
          </cell>
          <cell r="AN169">
            <v>43846</v>
          </cell>
          <cell r="AO169">
            <v>5331.42</v>
          </cell>
          <cell r="BG169">
            <v>43864</v>
          </cell>
          <cell r="BH169">
            <v>43831</v>
          </cell>
          <cell r="BI169">
            <v>5331.42</v>
          </cell>
        </row>
        <row r="170">
          <cell r="AM170">
            <v>43879</v>
          </cell>
          <cell r="AN170">
            <v>43879</v>
          </cell>
          <cell r="AO170">
            <v>5344.75</v>
          </cell>
          <cell r="BG170">
            <v>43892</v>
          </cell>
          <cell r="BH170">
            <v>43862</v>
          </cell>
          <cell r="BI170">
            <v>5344.75</v>
          </cell>
        </row>
        <row r="171">
          <cell r="AM171">
            <v>43907</v>
          </cell>
          <cell r="AN171">
            <v>43907</v>
          </cell>
          <cell r="AO171">
            <v>5348.49</v>
          </cell>
          <cell r="BG171">
            <v>43922</v>
          </cell>
          <cell r="BH171">
            <v>43891</v>
          </cell>
          <cell r="BI171">
            <v>5348.49</v>
          </cell>
        </row>
        <row r="172">
          <cell r="AM172">
            <v>43937</v>
          </cell>
          <cell r="AN172">
            <v>43937</v>
          </cell>
          <cell r="AO172">
            <v>5331.91</v>
          </cell>
          <cell r="BG172">
            <v>43955</v>
          </cell>
          <cell r="BH172">
            <v>43922</v>
          </cell>
          <cell r="BI172">
            <v>5331.91</v>
          </cell>
        </row>
        <row r="173">
          <cell r="AM173">
            <v>43969</v>
          </cell>
          <cell r="AN173">
            <v>43969</v>
          </cell>
          <cell r="AO173">
            <v>5311.65</v>
          </cell>
          <cell r="BG173">
            <v>43983</v>
          </cell>
          <cell r="BH173">
            <v>43952</v>
          </cell>
          <cell r="BI173">
            <v>5311.65</v>
          </cell>
        </row>
        <row r="174">
          <cell r="AM174">
            <v>43998</v>
          </cell>
          <cell r="AN174">
            <v>43998</v>
          </cell>
          <cell r="AO174">
            <v>5325.46</v>
          </cell>
          <cell r="BG174">
            <v>44013</v>
          </cell>
          <cell r="BH174">
            <v>43983</v>
          </cell>
          <cell r="BI174">
            <v>5325.46</v>
          </cell>
        </row>
        <row r="175">
          <cell r="AM175">
            <v>44028</v>
          </cell>
          <cell r="AN175">
            <v>44028</v>
          </cell>
          <cell r="AO175">
            <v>5344.63</v>
          </cell>
          <cell r="BG175">
            <v>44046</v>
          </cell>
          <cell r="BH175">
            <v>44013</v>
          </cell>
          <cell r="BI175">
            <v>5344.63</v>
          </cell>
        </row>
        <row r="176">
          <cell r="AM176">
            <v>44061</v>
          </cell>
          <cell r="AN176">
            <v>44061</v>
          </cell>
          <cell r="AO176">
            <v>5357.46</v>
          </cell>
          <cell r="BG176">
            <v>44075</v>
          </cell>
          <cell r="BH176">
            <v>44044</v>
          </cell>
          <cell r="BI176">
            <v>5357.46</v>
          </cell>
        </row>
        <row r="177">
          <cell r="AM177">
            <v>44090</v>
          </cell>
          <cell r="AN177">
            <v>44090</v>
          </cell>
          <cell r="AO177">
            <v>5391.75</v>
          </cell>
          <cell r="BG177">
            <v>44105</v>
          </cell>
          <cell r="BH177">
            <v>44075</v>
          </cell>
          <cell r="BI177">
            <v>5391.75</v>
          </cell>
        </row>
        <row r="178">
          <cell r="AM178">
            <v>44120</v>
          </cell>
          <cell r="AN178">
            <v>44120</v>
          </cell>
          <cell r="AO178">
            <v>5438.12</v>
          </cell>
          <cell r="BG178">
            <v>44138</v>
          </cell>
          <cell r="BH178">
            <v>44105</v>
          </cell>
          <cell r="BI178">
            <v>5438.12</v>
          </cell>
        </row>
        <row r="179">
          <cell r="AM179">
            <v>44152</v>
          </cell>
          <cell r="AN179">
            <v>44152</v>
          </cell>
          <cell r="AO179">
            <v>5486.52</v>
          </cell>
          <cell r="BG179">
            <v>44166</v>
          </cell>
          <cell r="BH179">
            <v>44136</v>
          </cell>
          <cell r="BI179">
            <v>5486.52</v>
          </cell>
        </row>
        <row r="180">
          <cell r="AM180">
            <v>44181</v>
          </cell>
          <cell r="AN180">
            <v>44181</v>
          </cell>
          <cell r="AO180">
            <v>5560.59</v>
          </cell>
          <cell r="BG180">
            <v>44200</v>
          </cell>
          <cell r="BH180">
            <v>44166</v>
          </cell>
          <cell r="BI180">
            <v>5560.59</v>
          </cell>
        </row>
        <row r="181">
          <cell r="AM181">
            <v>44214</v>
          </cell>
          <cell r="AN181">
            <v>44214</v>
          </cell>
          <cell r="AO181">
            <v>5574.49</v>
          </cell>
          <cell r="BG181">
            <v>44228</v>
          </cell>
          <cell r="BH181">
            <v>44197</v>
          </cell>
          <cell r="BI181">
            <v>5574.49</v>
          </cell>
        </row>
        <row r="182">
          <cell r="AM182">
            <v>44245</v>
          </cell>
          <cell r="AN182">
            <v>44245</v>
          </cell>
          <cell r="AO182">
            <v>5622.43</v>
          </cell>
          <cell r="BG182">
            <v>44256</v>
          </cell>
          <cell r="BH182">
            <v>44228</v>
          </cell>
          <cell r="BI182">
            <v>5622.43</v>
          </cell>
        </row>
        <row r="183">
          <cell r="AM183">
            <v>44271</v>
          </cell>
          <cell r="AN183">
            <v>44271</v>
          </cell>
          <cell r="AO183">
            <v>5674.72</v>
          </cell>
          <cell r="BG183">
            <v>44287</v>
          </cell>
          <cell r="BH183">
            <v>44256</v>
          </cell>
          <cell r="BI183">
            <v>5674.72</v>
          </cell>
        </row>
        <row r="184">
          <cell r="AM184">
            <v>44302</v>
          </cell>
          <cell r="AN184">
            <v>44302</v>
          </cell>
          <cell r="AO184">
            <v>5692.31</v>
          </cell>
          <cell r="BG184">
            <v>44319</v>
          </cell>
          <cell r="BH184">
            <v>44287</v>
          </cell>
          <cell r="BI184">
            <v>5692.31</v>
          </cell>
        </row>
        <row r="185">
          <cell r="AM185">
            <v>44334</v>
          </cell>
          <cell r="AN185">
            <v>44334</v>
          </cell>
          <cell r="AO185">
            <v>5739.56</v>
          </cell>
          <cell r="BG185">
            <v>44348</v>
          </cell>
          <cell r="BH185">
            <v>44317</v>
          </cell>
          <cell r="BI185">
            <v>5739.56</v>
          </cell>
        </row>
        <row r="186">
          <cell r="AM186">
            <v>44363</v>
          </cell>
          <cell r="AN186">
            <v>44363</v>
          </cell>
          <cell r="AO186">
            <v>5769.98</v>
          </cell>
          <cell r="BG186">
            <v>44378</v>
          </cell>
          <cell r="BH186">
            <v>44348</v>
          </cell>
          <cell r="BI186">
            <v>5769.98</v>
          </cell>
        </row>
        <row r="187">
          <cell r="AM187">
            <v>44393</v>
          </cell>
          <cell r="AN187">
            <v>44393</v>
          </cell>
          <cell r="AO187">
            <v>5825.37</v>
          </cell>
          <cell r="BG187">
            <v>44410</v>
          </cell>
          <cell r="BH187">
            <v>44378</v>
          </cell>
          <cell r="BI187">
            <v>5825.37</v>
          </cell>
        </row>
        <row r="188">
          <cell r="AM188">
            <v>44425</v>
          </cell>
          <cell r="AN188">
            <v>44425</v>
          </cell>
          <cell r="AO188">
            <v>5876.05</v>
          </cell>
          <cell r="BG188">
            <v>44440</v>
          </cell>
          <cell r="BH188">
            <v>44409</v>
          </cell>
          <cell r="BI188">
            <v>5876.05</v>
          </cell>
        </row>
        <row r="189">
          <cell r="AM189">
            <v>44455</v>
          </cell>
          <cell r="AN189">
            <v>44455</v>
          </cell>
          <cell r="AO189">
            <v>5944.21</v>
          </cell>
        </row>
        <row r="190">
          <cell r="AM190">
            <v>44487</v>
          </cell>
          <cell r="AN190">
            <v>44487</v>
          </cell>
          <cell r="AO190">
            <v>6018.51</v>
          </cell>
        </row>
        <row r="191">
          <cell r="AM191">
            <v>44517</v>
          </cell>
          <cell r="AN191">
            <v>44517</v>
          </cell>
          <cell r="AO191">
            <v>6075.69</v>
          </cell>
        </row>
        <row r="192">
          <cell r="AM192">
            <v>44546</v>
          </cell>
          <cell r="AN192">
            <v>44546</v>
          </cell>
          <cell r="AO192">
            <v>6120.04</v>
          </cell>
        </row>
        <row r="193">
          <cell r="AM193">
            <v>44579</v>
          </cell>
          <cell r="AN193">
            <v>44579</v>
          </cell>
          <cell r="AO193">
            <v>6153.09</v>
          </cell>
        </row>
        <row r="194">
          <cell r="AM194">
            <v>44608</v>
          </cell>
          <cell r="AN194">
            <v>44608</v>
          </cell>
          <cell r="AO194">
            <v>6215.24</v>
          </cell>
        </row>
        <row r="195">
          <cell r="AM195">
            <v>44636</v>
          </cell>
          <cell r="AN195">
            <v>44636</v>
          </cell>
          <cell r="AO195">
            <v>6315.93</v>
          </cell>
        </row>
        <row r="196">
          <cell r="AM196">
            <v>44670</v>
          </cell>
          <cell r="AN196">
            <v>44670</v>
          </cell>
          <cell r="AO196">
            <v>6382.88</v>
          </cell>
        </row>
        <row r="197">
          <cell r="AM197">
            <v>44698</v>
          </cell>
          <cell r="AN197">
            <v>44698</v>
          </cell>
          <cell r="AO197">
            <v>6412.88</v>
          </cell>
        </row>
        <row r="198">
          <cell r="AM198">
            <v>44729</v>
          </cell>
          <cell r="AN198">
            <v>44729</v>
          </cell>
          <cell r="AO198">
            <v>6455.85</v>
          </cell>
        </row>
        <row r="199">
          <cell r="AM199">
            <v>44760</v>
          </cell>
          <cell r="AN199">
            <v>44760</v>
          </cell>
          <cell r="AO199">
            <v>6413.24</v>
          </cell>
        </row>
        <row r="200">
          <cell r="AM200">
            <v>44789</v>
          </cell>
          <cell r="AN200">
            <v>44789</v>
          </cell>
          <cell r="AO200">
            <v>6413.24</v>
          </cell>
        </row>
        <row r="201">
          <cell r="AM201">
            <v>44820</v>
          </cell>
          <cell r="AN201">
            <v>44820</v>
          </cell>
          <cell r="AO201">
            <v>6413.24</v>
          </cell>
        </row>
        <row r="202">
          <cell r="AM202">
            <v>44852</v>
          </cell>
          <cell r="AN202">
            <v>44852</v>
          </cell>
          <cell r="AO202">
            <v>6413.24</v>
          </cell>
        </row>
        <row r="203">
          <cell r="AM203">
            <v>44882</v>
          </cell>
          <cell r="AN203">
            <v>44882</v>
          </cell>
          <cell r="AO203">
            <v>6413.24</v>
          </cell>
        </row>
        <row r="204">
          <cell r="AM204">
            <v>44911</v>
          </cell>
          <cell r="AN204">
            <v>44911</v>
          </cell>
          <cell r="AO204">
            <v>6413.24</v>
          </cell>
        </row>
        <row r="205">
          <cell r="AM205">
            <v>44943</v>
          </cell>
          <cell r="AN205">
            <v>44943</v>
          </cell>
          <cell r="AO205">
            <v>6413.24</v>
          </cell>
        </row>
        <row r="206">
          <cell r="AM206">
            <v>44973</v>
          </cell>
          <cell r="AN206">
            <v>44973</v>
          </cell>
          <cell r="AO206">
            <v>6413.24</v>
          </cell>
        </row>
        <row r="207">
          <cell r="AM207">
            <v>45001</v>
          </cell>
          <cell r="AN207">
            <v>45001</v>
          </cell>
          <cell r="AO207">
            <v>6413.24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EX3651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16.5703125" style="146" customWidth="1"/>
    <col min="2" max="2" width="26.5703125" style="8" customWidth="1"/>
    <col min="3" max="4" width="21.42578125" style="8" customWidth="1"/>
    <col min="5" max="5" width="18.85546875" style="8" customWidth="1"/>
    <col min="6" max="7" width="13.7109375" style="8" customWidth="1"/>
    <col min="8" max="9" width="11" style="8" bestFit="1" customWidth="1"/>
    <col min="10" max="10" width="12.42578125" style="8" customWidth="1"/>
    <col min="11" max="11" width="21.42578125" style="8" customWidth="1"/>
    <col min="12" max="12" width="15" style="8" customWidth="1"/>
    <col min="13" max="13" width="12.42578125" style="8" customWidth="1"/>
    <col min="14" max="14" width="13.7109375" style="8" customWidth="1"/>
    <col min="15" max="15" width="15" style="8" customWidth="1"/>
    <col min="16" max="17" width="16.28515625" style="8" customWidth="1"/>
    <col min="18" max="19" width="15" style="8" customWidth="1"/>
    <col min="20" max="20" width="21.42578125" style="8" customWidth="1"/>
    <col min="21" max="22" width="20.140625" style="8" customWidth="1"/>
    <col min="23" max="23" width="21.42578125" style="8" customWidth="1"/>
    <col min="24" max="24" width="11.140625" style="8" customWidth="1"/>
    <col min="25" max="25" width="18.85546875" style="8" customWidth="1"/>
    <col min="26" max="26" width="20.140625" style="8" customWidth="1"/>
    <col min="27" max="27" width="18.85546875" style="8" customWidth="1"/>
    <col min="28" max="28" width="16.28515625" style="8" customWidth="1"/>
    <col min="29" max="30" width="8.5703125" style="8" customWidth="1"/>
    <col min="31" max="31" width="16.28515625" style="8" customWidth="1"/>
    <col min="32" max="33" width="18.85546875" style="8" customWidth="1"/>
    <col min="34" max="34" width="11.140625" style="8" customWidth="1"/>
    <col min="35" max="35" width="12.42578125" style="8" customWidth="1"/>
    <col min="36" max="37" width="15" style="8" customWidth="1"/>
    <col min="38" max="38" width="12.42578125" style="8" customWidth="1"/>
    <col min="39" max="39" width="6" style="8" customWidth="1"/>
    <col min="40" max="40" width="20.140625" style="8" customWidth="1"/>
    <col min="41" max="41" width="26.5703125" style="8" customWidth="1"/>
    <col min="42" max="42" width="7.28515625" style="8" customWidth="1"/>
    <col min="43" max="43" width="20.140625" style="8" customWidth="1"/>
    <col min="44" max="44" width="21.42578125" style="8" customWidth="1"/>
    <col min="45" max="45" width="17.5703125" style="8" customWidth="1"/>
    <col min="46" max="49" width="15" style="8" customWidth="1"/>
    <col min="50" max="50" width="20.140625" style="8" customWidth="1"/>
    <col min="51" max="51" width="12.42578125" style="8" customWidth="1"/>
    <col min="52" max="52" width="15" style="8" customWidth="1"/>
    <col min="53" max="53" width="16.28515625" style="8" customWidth="1"/>
    <col min="54" max="54" width="20.140625" style="8" customWidth="1"/>
    <col min="55" max="55" width="15" style="8" customWidth="1"/>
    <col min="56" max="154" width="12.42578125" style="8" customWidth="1"/>
    <col min="155" max="155" width="21.42578125" style="9" customWidth="1"/>
    <col min="156" max="156" width="26.5703125" style="9" customWidth="1"/>
    <col min="157" max="158" width="21.42578125" style="9" customWidth="1"/>
    <col min="159" max="159" width="18.85546875" style="9" customWidth="1"/>
    <col min="160" max="161" width="13.7109375" style="9" customWidth="1"/>
    <col min="162" max="163" width="9.85546875" style="9" customWidth="1"/>
    <col min="164" max="164" width="12.42578125" style="9" customWidth="1"/>
    <col min="165" max="165" width="21.42578125" style="9" customWidth="1"/>
    <col min="166" max="166" width="15" style="9" customWidth="1"/>
    <col min="167" max="167" width="12.42578125" style="9" customWidth="1"/>
    <col min="168" max="168" width="13.7109375" style="9" customWidth="1"/>
    <col min="169" max="169" width="15" style="9" customWidth="1"/>
    <col min="170" max="171" width="16.28515625" style="9" customWidth="1"/>
    <col min="172" max="173" width="15" style="9" customWidth="1"/>
    <col min="174" max="174" width="21.42578125" style="9" customWidth="1"/>
    <col min="175" max="176" width="20.140625" style="9" customWidth="1"/>
    <col min="177" max="177" width="21.42578125" style="9" customWidth="1"/>
    <col min="178" max="178" width="11.140625" style="9" customWidth="1"/>
    <col min="179" max="179" width="18.85546875" style="9" customWidth="1"/>
    <col min="180" max="180" width="20.140625" style="9" customWidth="1"/>
    <col min="181" max="181" width="18.85546875" style="9" customWidth="1"/>
    <col min="182" max="182" width="16.28515625" style="9" customWidth="1"/>
    <col min="183" max="184" width="8.5703125" style="9" customWidth="1"/>
    <col min="185" max="185" width="16.28515625" style="9" customWidth="1"/>
    <col min="186" max="187" width="18.85546875" style="9" customWidth="1"/>
    <col min="188" max="188" width="11.140625" style="9" customWidth="1"/>
    <col min="189" max="189" width="12.42578125" style="9" customWidth="1"/>
    <col min="190" max="191" width="15" style="9" customWidth="1"/>
    <col min="192" max="192" width="12.42578125" style="9" customWidth="1"/>
    <col min="193" max="193" width="6" style="9" customWidth="1"/>
    <col min="194" max="194" width="20.140625" style="9" customWidth="1"/>
    <col min="195" max="195" width="26.5703125" style="9" customWidth="1"/>
    <col min="196" max="196" width="7.28515625" style="9" customWidth="1"/>
    <col min="197" max="197" width="20.140625" style="9" customWidth="1"/>
    <col min="198" max="198" width="21.42578125" style="9" customWidth="1"/>
    <col min="199" max="199" width="17.5703125" style="9" customWidth="1"/>
    <col min="200" max="203" width="15" style="9" customWidth="1"/>
    <col min="204" max="204" width="20.140625" style="9" customWidth="1"/>
    <col min="205" max="205" width="12.42578125" style="9" customWidth="1"/>
    <col min="206" max="206" width="15" style="9" customWidth="1"/>
    <col min="207" max="207" width="16.28515625" style="9" customWidth="1"/>
    <col min="208" max="208" width="20.140625" style="9" customWidth="1"/>
    <col min="209" max="209" width="15" style="9" customWidth="1"/>
    <col min="210" max="210" width="17.5703125" style="9" customWidth="1"/>
    <col min="211" max="211" width="16.28515625" style="9" customWidth="1"/>
    <col min="212" max="214" width="22.7109375" style="9" customWidth="1"/>
    <col min="215" max="230" width="16.28515625" style="9" customWidth="1"/>
    <col min="231" max="231" width="24" style="9" customWidth="1"/>
    <col min="232" max="232" width="20.140625" style="9" customWidth="1"/>
    <col min="233" max="234" width="22.7109375" style="9" customWidth="1"/>
    <col min="235" max="236" width="16.28515625" style="9" customWidth="1"/>
    <col min="237" max="239" width="20.140625" style="9" customWidth="1"/>
    <col min="240" max="244" width="16.28515625" style="9" customWidth="1"/>
    <col min="245" max="246" width="21.42578125" style="9" customWidth="1"/>
    <col min="247" max="247" width="20.140625" style="9" customWidth="1"/>
    <col min="248" max="249" width="16.28515625" style="9" customWidth="1"/>
    <col min="250" max="250" width="12.42578125" style="9" customWidth="1"/>
    <col min="251" max="251" width="20.140625" style="9" customWidth="1"/>
    <col min="252" max="252" width="29.140625" style="9" customWidth="1"/>
    <col min="253" max="254" width="12.42578125" style="9" customWidth="1"/>
    <col min="255" max="257" width="20.140625" style="9" customWidth="1"/>
    <col min="258" max="258" width="21.42578125" style="9" customWidth="1"/>
    <col min="259" max="259" width="24" style="9" customWidth="1"/>
    <col min="260" max="260" width="20.140625" style="9" customWidth="1"/>
    <col min="261" max="267" width="12.42578125" style="9" customWidth="1"/>
    <col min="268" max="268" width="17.5703125" style="9" customWidth="1"/>
    <col min="269" max="410" width="12.42578125" style="9" customWidth="1"/>
    <col min="411" max="411" width="21.42578125" style="9" customWidth="1"/>
    <col min="412" max="412" width="26.5703125" style="9" customWidth="1"/>
    <col min="413" max="414" width="21.42578125" style="9" customWidth="1"/>
    <col min="415" max="415" width="18.85546875" style="9" customWidth="1"/>
    <col min="416" max="417" width="13.7109375" style="9" customWidth="1"/>
    <col min="418" max="419" width="9.85546875" style="9" customWidth="1"/>
    <col min="420" max="420" width="12.42578125" style="9" customWidth="1"/>
    <col min="421" max="421" width="21.42578125" style="9" customWidth="1"/>
    <col min="422" max="422" width="15" style="9" customWidth="1"/>
    <col min="423" max="423" width="12.42578125" style="9" customWidth="1"/>
    <col min="424" max="424" width="13.7109375" style="9" customWidth="1"/>
    <col min="425" max="425" width="15" style="9" customWidth="1"/>
    <col min="426" max="427" width="16.28515625" style="9" customWidth="1"/>
    <col min="428" max="429" width="15" style="9" customWidth="1"/>
    <col min="430" max="430" width="21.42578125" style="9" customWidth="1"/>
    <col min="431" max="432" width="20.140625" style="9" customWidth="1"/>
    <col min="433" max="433" width="21.42578125" style="9" customWidth="1"/>
    <col min="434" max="434" width="11.140625" style="9" customWidth="1"/>
    <col min="435" max="435" width="18.85546875" style="9" customWidth="1"/>
    <col min="436" max="436" width="20.140625" style="9" customWidth="1"/>
    <col min="437" max="437" width="18.85546875" style="9" customWidth="1"/>
    <col min="438" max="438" width="16.28515625" style="9" customWidth="1"/>
    <col min="439" max="440" width="8.5703125" style="9" customWidth="1"/>
    <col min="441" max="441" width="16.28515625" style="9" customWidth="1"/>
    <col min="442" max="443" width="18.85546875" style="9" customWidth="1"/>
    <col min="444" max="444" width="11.140625" style="9" customWidth="1"/>
    <col min="445" max="445" width="12.42578125" style="9" customWidth="1"/>
    <col min="446" max="447" width="15" style="9" customWidth="1"/>
    <col min="448" max="448" width="12.42578125" style="9" customWidth="1"/>
    <col min="449" max="449" width="6" style="9" customWidth="1"/>
    <col min="450" max="450" width="20.140625" style="9" customWidth="1"/>
    <col min="451" max="451" width="26.5703125" style="9" customWidth="1"/>
    <col min="452" max="452" width="7.28515625" style="9" customWidth="1"/>
    <col min="453" max="453" width="20.140625" style="9" customWidth="1"/>
    <col min="454" max="454" width="21.42578125" style="9" customWidth="1"/>
    <col min="455" max="455" width="17.5703125" style="9" customWidth="1"/>
    <col min="456" max="459" width="15" style="9" customWidth="1"/>
    <col min="460" max="460" width="20.140625" style="9" customWidth="1"/>
    <col min="461" max="461" width="12.42578125" style="9" customWidth="1"/>
    <col min="462" max="462" width="15" style="9" customWidth="1"/>
    <col min="463" max="463" width="16.28515625" style="9" customWidth="1"/>
    <col min="464" max="464" width="20.140625" style="9" customWidth="1"/>
    <col min="465" max="465" width="15" style="9" customWidth="1"/>
    <col min="466" max="466" width="17.5703125" style="9" customWidth="1"/>
    <col min="467" max="467" width="16.28515625" style="9" customWidth="1"/>
    <col min="468" max="470" width="22.7109375" style="9" customWidth="1"/>
    <col min="471" max="486" width="16.28515625" style="9" customWidth="1"/>
    <col min="487" max="487" width="24" style="9" customWidth="1"/>
    <col min="488" max="488" width="20.140625" style="9" customWidth="1"/>
    <col min="489" max="490" width="22.7109375" style="9" customWidth="1"/>
    <col min="491" max="492" width="16.28515625" style="9" customWidth="1"/>
    <col min="493" max="495" width="20.140625" style="9" customWidth="1"/>
    <col min="496" max="500" width="16.28515625" style="9" customWidth="1"/>
    <col min="501" max="502" width="21.42578125" style="9" customWidth="1"/>
    <col min="503" max="503" width="20.140625" style="9" customWidth="1"/>
    <col min="504" max="505" width="16.28515625" style="9" customWidth="1"/>
    <col min="506" max="506" width="12.42578125" style="9" customWidth="1"/>
    <col min="507" max="507" width="20.140625" style="9" customWidth="1"/>
    <col min="508" max="508" width="29.140625" style="9" customWidth="1"/>
    <col min="509" max="510" width="12.42578125" style="9" customWidth="1"/>
    <col min="511" max="513" width="20.140625" style="9" customWidth="1"/>
    <col min="514" max="514" width="21.42578125" style="9" customWidth="1"/>
    <col min="515" max="515" width="24" style="9" customWidth="1"/>
    <col min="516" max="516" width="20.140625" style="9" customWidth="1"/>
    <col min="517" max="523" width="12.42578125" style="9" customWidth="1"/>
    <col min="524" max="524" width="17.5703125" style="9" customWidth="1"/>
    <col min="525" max="666" width="12.42578125" style="9" customWidth="1"/>
    <col min="667" max="667" width="21.42578125" style="9" customWidth="1"/>
    <col min="668" max="668" width="26.5703125" style="9" customWidth="1"/>
    <col min="669" max="670" width="21.42578125" style="9" customWidth="1"/>
    <col min="671" max="671" width="18.85546875" style="9" customWidth="1"/>
    <col min="672" max="673" width="13.7109375" style="9" customWidth="1"/>
    <col min="674" max="675" width="9.85546875" style="9" customWidth="1"/>
    <col min="676" max="676" width="12.42578125" style="9" customWidth="1"/>
    <col min="677" max="677" width="21.42578125" style="9" customWidth="1"/>
    <col min="678" max="678" width="15" style="9" customWidth="1"/>
    <col min="679" max="679" width="12.42578125" style="9" customWidth="1"/>
    <col min="680" max="680" width="13.7109375" style="9" customWidth="1"/>
    <col min="681" max="681" width="15" style="9" customWidth="1"/>
    <col min="682" max="683" width="16.28515625" style="9" customWidth="1"/>
    <col min="684" max="685" width="15" style="9" customWidth="1"/>
    <col min="686" max="686" width="21.42578125" style="9" customWidth="1"/>
    <col min="687" max="688" width="20.140625" style="9" customWidth="1"/>
    <col min="689" max="689" width="21.42578125" style="9" customWidth="1"/>
    <col min="690" max="690" width="11.140625" style="9" customWidth="1"/>
    <col min="691" max="691" width="18.85546875" style="9" customWidth="1"/>
    <col min="692" max="692" width="20.140625" style="9" customWidth="1"/>
    <col min="693" max="693" width="18.85546875" style="9" customWidth="1"/>
    <col min="694" max="694" width="16.28515625" style="9" customWidth="1"/>
    <col min="695" max="696" width="8.5703125" style="9" customWidth="1"/>
    <col min="697" max="697" width="16.28515625" style="9" customWidth="1"/>
    <col min="698" max="699" width="18.85546875" style="9" customWidth="1"/>
    <col min="700" max="700" width="11.140625" style="9" customWidth="1"/>
    <col min="701" max="701" width="12.42578125" style="9" customWidth="1"/>
    <col min="702" max="703" width="15" style="9" customWidth="1"/>
    <col min="704" max="704" width="12.42578125" style="9" customWidth="1"/>
    <col min="705" max="705" width="6" style="9" customWidth="1"/>
    <col min="706" max="706" width="20.140625" style="9" customWidth="1"/>
    <col min="707" max="707" width="26.5703125" style="9" customWidth="1"/>
    <col min="708" max="708" width="7.28515625" style="9" customWidth="1"/>
    <col min="709" max="709" width="20.140625" style="9" customWidth="1"/>
    <col min="710" max="710" width="21.42578125" style="9" customWidth="1"/>
    <col min="711" max="711" width="17.5703125" style="9" customWidth="1"/>
    <col min="712" max="715" width="15" style="9" customWidth="1"/>
    <col min="716" max="716" width="20.140625" style="9" customWidth="1"/>
    <col min="717" max="717" width="12.42578125" style="9" customWidth="1"/>
    <col min="718" max="718" width="15" style="9" customWidth="1"/>
    <col min="719" max="719" width="16.28515625" style="9" customWidth="1"/>
    <col min="720" max="720" width="20.140625" style="9" customWidth="1"/>
    <col min="721" max="721" width="15" style="9" customWidth="1"/>
    <col min="722" max="722" width="17.5703125" style="9" customWidth="1"/>
    <col min="723" max="723" width="16.28515625" style="9" customWidth="1"/>
    <col min="724" max="726" width="22.7109375" style="9" customWidth="1"/>
    <col min="727" max="742" width="16.28515625" style="9" customWidth="1"/>
    <col min="743" max="743" width="24" style="9" customWidth="1"/>
    <col min="744" max="744" width="20.140625" style="9" customWidth="1"/>
    <col min="745" max="746" width="22.7109375" style="9" customWidth="1"/>
    <col min="747" max="748" width="16.28515625" style="9" customWidth="1"/>
    <col min="749" max="751" width="20.140625" style="9" customWidth="1"/>
    <col min="752" max="756" width="16.28515625" style="9" customWidth="1"/>
    <col min="757" max="758" width="21.42578125" style="9" customWidth="1"/>
    <col min="759" max="759" width="20.140625" style="9" customWidth="1"/>
    <col min="760" max="761" width="16.28515625" style="9" customWidth="1"/>
    <col min="762" max="762" width="12.42578125" style="9" customWidth="1"/>
    <col min="763" max="763" width="20.140625" style="9" customWidth="1"/>
    <col min="764" max="764" width="29.140625" style="9" customWidth="1"/>
    <col min="765" max="766" width="12.42578125" style="9" customWidth="1"/>
    <col min="767" max="769" width="20.140625" style="9" customWidth="1"/>
    <col min="770" max="770" width="21.42578125" style="9" customWidth="1"/>
    <col min="771" max="771" width="24" style="9" customWidth="1"/>
    <col min="772" max="772" width="20.140625" style="9" customWidth="1"/>
    <col min="773" max="779" width="12.42578125" style="9" customWidth="1"/>
    <col min="780" max="780" width="17.5703125" style="9" customWidth="1"/>
    <col min="781" max="922" width="12.42578125" style="9" customWidth="1"/>
    <col min="923" max="923" width="21.42578125" style="9" customWidth="1"/>
    <col min="924" max="924" width="26.5703125" style="9" customWidth="1"/>
    <col min="925" max="926" width="21.42578125" style="9" customWidth="1"/>
    <col min="927" max="927" width="18.85546875" style="9" customWidth="1"/>
    <col min="928" max="929" width="13.7109375" style="9" customWidth="1"/>
    <col min="930" max="931" width="9.85546875" style="9" customWidth="1"/>
    <col min="932" max="932" width="12.42578125" style="9" customWidth="1"/>
    <col min="933" max="933" width="21.42578125" style="9" customWidth="1"/>
    <col min="934" max="934" width="15" style="9" customWidth="1"/>
    <col min="935" max="935" width="12.42578125" style="9" customWidth="1"/>
    <col min="936" max="936" width="13.7109375" style="9" customWidth="1"/>
    <col min="937" max="937" width="15" style="9" customWidth="1"/>
    <col min="938" max="939" width="16.28515625" style="9" customWidth="1"/>
    <col min="940" max="941" width="15" style="9" customWidth="1"/>
    <col min="942" max="942" width="21.42578125" style="9" customWidth="1"/>
    <col min="943" max="944" width="20.140625" style="9" customWidth="1"/>
    <col min="945" max="945" width="21.42578125" style="9" customWidth="1"/>
    <col min="946" max="946" width="11.140625" style="9" customWidth="1"/>
    <col min="947" max="947" width="18.85546875" style="9" customWidth="1"/>
    <col min="948" max="948" width="20.140625" style="9" customWidth="1"/>
    <col min="949" max="949" width="18.85546875" style="9" customWidth="1"/>
    <col min="950" max="950" width="16.28515625" style="9" customWidth="1"/>
    <col min="951" max="952" width="8.5703125" style="9" customWidth="1"/>
    <col min="953" max="953" width="16.28515625" style="9" customWidth="1"/>
    <col min="954" max="955" width="18.85546875" style="9" customWidth="1"/>
    <col min="956" max="956" width="11.140625" style="9" customWidth="1"/>
    <col min="957" max="957" width="12.42578125" style="9" customWidth="1"/>
    <col min="958" max="959" width="15" style="9" customWidth="1"/>
    <col min="960" max="960" width="12.42578125" style="9" customWidth="1"/>
    <col min="961" max="961" width="6" style="9" customWidth="1"/>
    <col min="962" max="962" width="20.140625" style="9" customWidth="1"/>
    <col min="963" max="963" width="26.5703125" style="9" customWidth="1"/>
    <col min="964" max="964" width="7.28515625" style="9" customWidth="1"/>
    <col min="965" max="965" width="20.140625" style="9" customWidth="1"/>
    <col min="966" max="966" width="21.42578125" style="9" customWidth="1"/>
    <col min="967" max="967" width="17.5703125" style="9" customWidth="1"/>
    <col min="968" max="971" width="15" style="9" customWidth="1"/>
    <col min="972" max="972" width="20.140625" style="9" customWidth="1"/>
    <col min="973" max="973" width="12.42578125" style="9" customWidth="1"/>
    <col min="974" max="974" width="15" style="9" customWidth="1"/>
    <col min="975" max="975" width="16.28515625" style="9" customWidth="1"/>
    <col min="976" max="976" width="20.140625" style="9" customWidth="1"/>
    <col min="977" max="977" width="15" style="9" customWidth="1"/>
    <col min="978" max="978" width="17.5703125" style="9" customWidth="1"/>
    <col min="979" max="979" width="16.28515625" style="9" customWidth="1"/>
    <col min="980" max="982" width="22.7109375" style="9" customWidth="1"/>
    <col min="983" max="998" width="16.28515625" style="9" customWidth="1"/>
    <col min="999" max="999" width="24" style="9" customWidth="1"/>
    <col min="1000" max="1000" width="20.140625" style="9" customWidth="1"/>
    <col min="1001" max="1002" width="22.7109375" style="9" customWidth="1"/>
    <col min="1003" max="1004" width="16.28515625" style="9" customWidth="1"/>
    <col min="1005" max="1007" width="20.140625" style="9" customWidth="1"/>
    <col min="1008" max="1012" width="16.28515625" style="9" customWidth="1"/>
    <col min="1013" max="1014" width="21.42578125" style="9" customWidth="1"/>
    <col min="1015" max="1015" width="20.140625" style="9" customWidth="1"/>
    <col min="1016" max="1017" width="16.28515625" style="9" customWidth="1"/>
    <col min="1018" max="1018" width="12.42578125" style="9" customWidth="1"/>
    <col min="1019" max="1019" width="20.140625" style="9" customWidth="1"/>
    <col min="1020" max="1020" width="29.140625" style="9" customWidth="1"/>
    <col min="1021" max="1022" width="12.42578125" style="9" customWidth="1"/>
    <col min="1023" max="1025" width="20.140625" style="9" customWidth="1"/>
    <col min="1026" max="1026" width="21.42578125" style="9" customWidth="1"/>
    <col min="1027" max="1027" width="24" style="9" customWidth="1"/>
    <col min="1028" max="1028" width="20.140625" style="9" customWidth="1"/>
    <col min="1029" max="1035" width="12.42578125" style="9" customWidth="1"/>
    <col min="1036" max="1036" width="17.5703125" style="9" customWidth="1"/>
    <col min="1037" max="1178" width="12.42578125" style="9" customWidth="1"/>
    <col min="1179" max="1179" width="21.42578125" style="9" customWidth="1"/>
    <col min="1180" max="1180" width="26.5703125" style="9" customWidth="1"/>
    <col min="1181" max="1182" width="21.42578125" style="9" customWidth="1"/>
    <col min="1183" max="1183" width="18.85546875" style="9" customWidth="1"/>
    <col min="1184" max="1185" width="13.7109375" style="9" customWidth="1"/>
    <col min="1186" max="1187" width="9.85546875" style="9" customWidth="1"/>
    <col min="1188" max="1188" width="12.42578125" style="9" customWidth="1"/>
    <col min="1189" max="1189" width="21.42578125" style="9" customWidth="1"/>
    <col min="1190" max="1190" width="15" style="9" customWidth="1"/>
    <col min="1191" max="1191" width="12.42578125" style="9" customWidth="1"/>
    <col min="1192" max="1192" width="13.7109375" style="9" customWidth="1"/>
    <col min="1193" max="1193" width="15" style="9" customWidth="1"/>
    <col min="1194" max="1195" width="16.28515625" style="9" customWidth="1"/>
    <col min="1196" max="1197" width="15" style="9" customWidth="1"/>
    <col min="1198" max="1198" width="21.42578125" style="9" customWidth="1"/>
    <col min="1199" max="1200" width="20.140625" style="9" customWidth="1"/>
    <col min="1201" max="1201" width="21.42578125" style="9" customWidth="1"/>
    <col min="1202" max="1202" width="11.140625" style="9" customWidth="1"/>
    <col min="1203" max="1203" width="18.85546875" style="9" customWidth="1"/>
    <col min="1204" max="1204" width="20.140625" style="9" customWidth="1"/>
    <col min="1205" max="1205" width="18.85546875" style="9" customWidth="1"/>
    <col min="1206" max="1206" width="16.28515625" style="9" customWidth="1"/>
    <col min="1207" max="1208" width="8.5703125" style="9" customWidth="1"/>
    <col min="1209" max="1209" width="16.28515625" style="9" customWidth="1"/>
    <col min="1210" max="1211" width="18.85546875" style="9" customWidth="1"/>
    <col min="1212" max="1212" width="11.140625" style="9" customWidth="1"/>
    <col min="1213" max="1213" width="12.42578125" style="9" customWidth="1"/>
    <col min="1214" max="1215" width="15" style="9" customWidth="1"/>
    <col min="1216" max="1216" width="12.42578125" style="9" customWidth="1"/>
    <col min="1217" max="1217" width="6" style="9" customWidth="1"/>
    <col min="1218" max="1218" width="20.140625" style="9" customWidth="1"/>
    <col min="1219" max="1219" width="26.5703125" style="9" customWidth="1"/>
    <col min="1220" max="1220" width="7.28515625" style="9" customWidth="1"/>
    <col min="1221" max="1221" width="20.140625" style="9" customWidth="1"/>
    <col min="1222" max="1222" width="21.42578125" style="9" customWidth="1"/>
    <col min="1223" max="1223" width="17.5703125" style="9" customWidth="1"/>
    <col min="1224" max="1227" width="15" style="9" customWidth="1"/>
    <col min="1228" max="1228" width="20.140625" style="9" customWidth="1"/>
    <col min="1229" max="1229" width="12.42578125" style="9" customWidth="1"/>
    <col min="1230" max="1230" width="15" style="9" customWidth="1"/>
    <col min="1231" max="1231" width="16.28515625" style="9" customWidth="1"/>
    <col min="1232" max="1232" width="20.140625" style="9" customWidth="1"/>
    <col min="1233" max="1233" width="15" style="9" customWidth="1"/>
    <col min="1234" max="1234" width="17.5703125" style="9" customWidth="1"/>
    <col min="1235" max="1235" width="16.28515625" style="9" customWidth="1"/>
    <col min="1236" max="1238" width="22.7109375" style="9" customWidth="1"/>
    <col min="1239" max="1254" width="16.28515625" style="9" customWidth="1"/>
    <col min="1255" max="1255" width="24" style="9" customWidth="1"/>
    <col min="1256" max="1256" width="20.140625" style="9" customWidth="1"/>
    <col min="1257" max="1258" width="22.7109375" style="9" customWidth="1"/>
    <col min="1259" max="1260" width="16.28515625" style="9" customWidth="1"/>
    <col min="1261" max="1263" width="20.140625" style="9" customWidth="1"/>
    <col min="1264" max="1268" width="16.28515625" style="9" customWidth="1"/>
    <col min="1269" max="1270" width="21.42578125" style="9" customWidth="1"/>
    <col min="1271" max="1271" width="20.140625" style="9" customWidth="1"/>
    <col min="1272" max="1273" width="16.28515625" style="9" customWidth="1"/>
    <col min="1274" max="1274" width="12.42578125" style="9" customWidth="1"/>
    <col min="1275" max="1275" width="20.140625" style="9" customWidth="1"/>
    <col min="1276" max="1276" width="29.140625" style="9" customWidth="1"/>
    <col min="1277" max="1278" width="12.42578125" style="9" customWidth="1"/>
    <col min="1279" max="1281" width="20.140625" style="9" customWidth="1"/>
    <col min="1282" max="1282" width="21.42578125" style="9" customWidth="1"/>
    <col min="1283" max="1283" width="24" style="9" customWidth="1"/>
    <col min="1284" max="1284" width="20.140625" style="9" customWidth="1"/>
    <col min="1285" max="1291" width="12.42578125" style="9" customWidth="1"/>
    <col min="1292" max="1292" width="17.5703125" style="9" customWidth="1"/>
    <col min="1293" max="1434" width="12.42578125" style="9" customWidth="1"/>
    <col min="1435" max="1435" width="21.42578125" style="9" customWidth="1"/>
    <col min="1436" max="1436" width="26.5703125" style="9" customWidth="1"/>
    <col min="1437" max="1438" width="21.42578125" style="9" customWidth="1"/>
    <col min="1439" max="1439" width="18.85546875" style="9" customWidth="1"/>
    <col min="1440" max="1441" width="13.7109375" style="9" customWidth="1"/>
    <col min="1442" max="1443" width="9.85546875" style="9" customWidth="1"/>
    <col min="1444" max="1444" width="12.42578125" style="9" customWidth="1"/>
    <col min="1445" max="1445" width="21.42578125" style="9" customWidth="1"/>
    <col min="1446" max="1446" width="15" style="9" customWidth="1"/>
    <col min="1447" max="1447" width="12.42578125" style="9" customWidth="1"/>
    <col min="1448" max="1448" width="13.7109375" style="9" customWidth="1"/>
    <col min="1449" max="1449" width="15" style="9" customWidth="1"/>
    <col min="1450" max="1451" width="16.28515625" style="9" customWidth="1"/>
    <col min="1452" max="1453" width="15" style="9" customWidth="1"/>
    <col min="1454" max="1454" width="21.42578125" style="9" customWidth="1"/>
    <col min="1455" max="1456" width="20.140625" style="9" customWidth="1"/>
    <col min="1457" max="1457" width="21.42578125" style="9" customWidth="1"/>
    <col min="1458" max="1458" width="11.140625" style="9" customWidth="1"/>
    <col min="1459" max="1459" width="18.85546875" style="9" customWidth="1"/>
    <col min="1460" max="1460" width="20.140625" style="9" customWidth="1"/>
    <col min="1461" max="1461" width="18.85546875" style="9" customWidth="1"/>
    <col min="1462" max="1462" width="16.28515625" style="9" customWidth="1"/>
    <col min="1463" max="1464" width="8.5703125" style="9" customWidth="1"/>
    <col min="1465" max="1465" width="16.28515625" style="9" customWidth="1"/>
    <col min="1466" max="1467" width="18.85546875" style="9" customWidth="1"/>
    <col min="1468" max="1468" width="11.140625" style="9" customWidth="1"/>
    <col min="1469" max="1469" width="12.42578125" style="9" customWidth="1"/>
    <col min="1470" max="1471" width="15" style="9" customWidth="1"/>
    <col min="1472" max="1472" width="12.42578125" style="9" customWidth="1"/>
    <col min="1473" max="1473" width="6" style="9" customWidth="1"/>
    <col min="1474" max="1474" width="20.140625" style="9" customWidth="1"/>
    <col min="1475" max="1475" width="26.5703125" style="9" customWidth="1"/>
    <col min="1476" max="1476" width="7.28515625" style="9" customWidth="1"/>
    <col min="1477" max="1477" width="20.140625" style="9" customWidth="1"/>
    <col min="1478" max="1478" width="21.42578125" style="9" customWidth="1"/>
    <col min="1479" max="1479" width="17.5703125" style="9" customWidth="1"/>
    <col min="1480" max="1483" width="15" style="9" customWidth="1"/>
    <col min="1484" max="1484" width="20.140625" style="9" customWidth="1"/>
    <col min="1485" max="1485" width="12.42578125" style="9" customWidth="1"/>
    <col min="1486" max="1486" width="15" style="9" customWidth="1"/>
    <col min="1487" max="1487" width="16.28515625" style="9" customWidth="1"/>
    <col min="1488" max="1488" width="20.140625" style="9" customWidth="1"/>
    <col min="1489" max="1489" width="15" style="9" customWidth="1"/>
    <col min="1490" max="1490" width="17.5703125" style="9" customWidth="1"/>
    <col min="1491" max="1491" width="16.28515625" style="9" customWidth="1"/>
    <col min="1492" max="1494" width="22.7109375" style="9" customWidth="1"/>
    <col min="1495" max="1510" width="16.28515625" style="9" customWidth="1"/>
    <col min="1511" max="1511" width="24" style="9" customWidth="1"/>
    <col min="1512" max="1512" width="20.140625" style="9" customWidth="1"/>
    <col min="1513" max="1514" width="22.7109375" style="9" customWidth="1"/>
    <col min="1515" max="1516" width="16.28515625" style="9" customWidth="1"/>
    <col min="1517" max="1519" width="20.140625" style="9" customWidth="1"/>
    <col min="1520" max="1524" width="16.28515625" style="9" customWidth="1"/>
    <col min="1525" max="1526" width="21.42578125" style="9" customWidth="1"/>
    <col min="1527" max="1527" width="20.140625" style="9" customWidth="1"/>
    <col min="1528" max="1529" width="16.28515625" style="9" customWidth="1"/>
    <col min="1530" max="1530" width="12.42578125" style="9" customWidth="1"/>
    <col min="1531" max="1531" width="20.140625" style="9" customWidth="1"/>
    <col min="1532" max="1532" width="29.140625" style="9" customWidth="1"/>
    <col min="1533" max="1534" width="12.42578125" style="9" customWidth="1"/>
    <col min="1535" max="1537" width="20.140625" style="9" customWidth="1"/>
    <col min="1538" max="1538" width="21.42578125" style="9" customWidth="1"/>
    <col min="1539" max="1539" width="24" style="9" customWidth="1"/>
    <col min="1540" max="1540" width="20.140625" style="9" customWidth="1"/>
    <col min="1541" max="1547" width="12.42578125" style="9" customWidth="1"/>
    <col min="1548" max="1548" width="17.5703125" style="9" customWidth="1"/>
    <col min="1549" max="1690" width="12.42578125" style="9" customWidth="1"/>
    <col min="1691" max="1691" width="21.42578125" style="9" customWidth="1"/>
    <col min="1692" max="1692" width="26.5703125" style="9" customWidth="1"/>
    <col min="1693" max="1694" width="21.42578125" style="9" customWidth="1"/>
    <col min="1695" max="1695" width="18.85546875" style="9" customWidth="1"/>
    <col min="1696" max="1697" width="13.7109375" style="9" customWidth="1"/>
    <col min="1698" max="1699" width="9.85546875" style="9" customWidth="1"/>
    <col min="1700" max="1700" width="12.42578125" style="9" customWidth="1"/>
    <col min="1701" max="1701" width="21.42578125" style="9" customWidth="1"/>
    <col min="1702" max="1702" width="15" style="9" customWidth="1"/>
    <col min="1703" max="1703" width="12.42578125" style="9" customWidth="1"/>
    <col min="1704" max="1704" width="13.7109375" style="9" customWidth="1"/>
    <col min="1705" max="1705" width="15" style="9" customWidth="1"/>
    <col min="1706" max="1707" width="16.28515625" style="9" customWidth="1"/>
    <col min="1708" max="1709" width="15" style="9" customWidth="1"/>
    <col min="1710" max="1710" width="21.42578125" style="9" customWidth="1"/>
    <col min="1711" max="1712" width="20.140625" style="9" customWidth="1"/>
    <col min="1713" max="1713" width="21.42578125" style="9" customWidth="1"/>
    <col min="1714" max="1714" width="11.140625" style="9" customWidth="1"/>
    <col min="1715" max="1715" width="18.85546875" style="9" customWidth="1"/>
    <col min="1716" max="1716" width="20.140625" style="9" customWidth="1"/>
    <col min="1717" max="1717" width="18.85546875" style="9" customWidth="1"/>
    <col min="1718" max="1718" width="16.28515625" style="9" customWidth="1"/>
    <col min="1719" max="1720" width="8.5703125" style="9" customWidth="1"/>
    <col min="1721" max="1721" width="16.28515625" style="9" customWidth="1"/>
    <col min="1722" max="1723" width="18.85546875" style="9" customWidth="1"/>
    <col min="1724" max="1724" width="11.140625" style="9" customWidth="1"/>
    <col min="1725" max="1725" width="12.42578125" style="9" customWidth="1"/>
    <col min="1726" max="1727" width="15" style="9" customWidth="1"/>
    <col min="1728" max="1728" width="12.42578125" style="9" customWidth="1"/>
    <col min="1729" max="1729" width="6" style="9" customWidth="1"/>
    <col min="1730" max="1730" width="20.140625" style="9" customWidth="1"/>
    <col min="1731" max="1731" width="26.5703125" style="9" customWidth="1"/>
    <col min="1732" max="1732" width="7.28515625" style="9" customWidth="1"/>
    <col min="1733" max="1733" width="20.140625" style="9" customWidth="1"/>
    <col min="1734" max="1734" width="21.42578125" style="9" customWidth="1"/>
    <col min="1735" max="1735" width="17.5703125" style="9" customWidth="1"/>
    <col min="1736" max="1739" width="15" style="9" customWidth="1"/>
    <col min="1740" max="1740" width="20.140625" style="9" customWidth="1"/>
    <col min="1741" max="1741" width="12.42578125" style="9" customWidth="1"/>
    <col min="1742" max="1742" width="15" style="9" customWidth="1"/>
    <col min="1743" max="1743" width="16.28515625" style="9" customWidth="1"/>
    <col min="1744" max="1744" width="20.140625" style="9" customWidth="1"/>
    <col min="1745" max="1745" width="15" style="9" customWidth="1"/>
    <col min="1746" max="1746" width="17.5703125" style="9" customWidth="1"/>
    <col min="1747" max="1747" width="16.28515625" style="9" customWidth="1"/>
    <col min="1748" max="1750" width="22.7109375" style="9" customWidth="1"/>
    <col min="1751" max="1766" width="16.28515625" style="9" customWidth="1"/>
    <col min="1767" max="1767" width="24" style="9" customWidth="1"/>
    <col min="1768" max="1768" width="20.140625" style="9" customWidth="1"/>
    <col min="1769" max="1770" width="22.7109375" style="9" customWidth="1"/>
    <col min="1771" max="1772" width="16.28515625" style="9" customWidth="1"/>
    <col min="1773" max="1775" width="20.140625" style="9" customWidth="1"/>
    <col min="1776" max="1780" width="16.28515625" style="9" customWidth="1"/>
    <col min="1781" max="1782" width="21.42578125" style="9" customWidth="1"/>
    <col min="1783" max="1783" width="20.140625" style="9" customWidth="1"/>
    <col min="1784" max="1785" width="16.28515625" style="9" customWidth="1"/>
    <col min="1786" max="1786" width="12.42578125" style="9" customWidth="1"/>
    <col min="1787" max="1787" width="20.140625" style="9" customWidth="1"/>
    <col min="1788" max="1788" width="29.140625" style="9" customWidth="1"/>
    <col min="1789" max="1790" width="12.42578125" style="9" customWidth="1"/>
    <col min="1791" max="1793" width="20.140625" style="9" customWidth="1"/>
    <col min="1794" max="1794" width="21.42578125" style="9" customWidth="1"/>
    <col min="1795" max="1795" width="24" style="9" customWidth="1"/>
    <col min="1796" max="1796" width="20.140625" style="9" customWidth="1"/>
    <col min="1797" max="1803" width="12.42578125" style="9" customWidth="1"/>
    <col min="1804" max="1804" width="17.5703125" style="9" customWidth="1"/>
    <col min="1805" max="1946" width="12.42578125" style="9" customWidth="1"/>
    <col min="1947" max="1947" width="21.42578125" style="9" customWidth="1"/>
    <col min="1948" max="1948" width="26.5703125" style="9" customWidth="1"/>
    <col min="1949" max="1950" width="21.42578125" style="9" customWidth="1"/>
    <col min="1951" max="1951" width="18.85546875" style="9" customWidth="1"/>
    <col min="1952" max="1953" width="13.7109375" style="9" customWidth="1"/>
    <col min="1954" max="1955" width="9.85546875" style="9" customWidth="1"/>
    <col min="1956" max="1956" width="12.42578125" style="9" customWidth="1"/>
    <col min="1957" max="1957" width="21.42578125" style="9" customWidth="1"/>
    <col min="1958" max="1958" width="15" style="9" customWidth="1"/>
    <col min="1959" max="1959" width="12.42578125" style="9" customWidth="1"/>
    <col min="1960" max="1960" width="13.7109375" style="9" customWidth="1"/>
    <col min="1961" max="1961" width="15" style="9" customWidth="1"/>
    <col min="1962" max="1963" width="16.28515625" style="9" customWidth="1"/>
    <col min="1964" max="1965" width="15" style="9" customWidth="1"/>
    <col min="1966" max="1966" width="21.42578125" style="9" customWidth="1"/>
    <col min="1967" max="1968" width="20.140625" style="9" customWidth="1"/>
    <col min="1969" max="1969" width="21.42578125" style="9" customWidth="1"/>
    <col min="1970" max="1970" width="11.140625" style="9" customWidth="1"/>
    <col min="1971" max="1971" width="18.85546875" style="9" customWidth="1"/>
    <col min="1972" max="1972" width="20.140625" style="9" customWidth="1"/>
    <col min="1973" max="1973" width="18.85546875" style="9" customWidth="1"/>
    <col min="1974" max="1974" width="16.28515625" style="9" customWidth="1"/>
    <col min="1975" max="1976" width="8.5703125" style="9" customWidth="1"/>
    <col min="1977" max="1977" width="16.28515625" style="9" customWidth="1"/>
    <col min="1978" max="1979" width="18.85546875" style="9" customWidth="1"/>
    <col min="1980" max="1980" width="11.140625" style="9" customWidth="1"/>
    <col min="1981" max="1981" width="12.42578125" style="9" customWidth="1"/>
    <col min="1982" max="1983" width="15" style="9" customWidth="1"/>
    <col min="1984" max="1984" width="12.42578125" style="9" customWidth="1"/>
    <col min="1985" max="1985" width="6" style="9" customWidth="1"/>
    <col min="1986" max="1986" width="20.140625" style="9" customWidth="1"/>
    <col min="1987" max="1987" width="26.5703125" style="9" customWidth="1"/>
    <col min="1988" max="1988" width="7.28515625" style="9" customWidth="1"/>
    <col min="1989" max="1989" width="20.140625" style="9" customWidth="1"/>
    <col min="1990" max="1990" width="21.42578125" style="9" customWidth="1"/>
    <col min="1991" max="1991" width="17.5703125" style="9" customWidth="1"/>
    <col min="1992" max="1995" width="15" style="9" customWidth="1"/>
    <col min="1996" max="1996" width="20.140625" style="9" customWidth="1"/>
    <col min="1997" max="1997" width="12.42578125" style="9" customWidth="1"/>
    <col min="1998" max="1998" width="15" style="9" customWidth="1"/>
    <col min="1999" max="1999" width="16.28515625" style="9" customWidth="1"/>
    <col min="2000" max="2000" width="20.140625" style="9" customWidth="1"/>
    <col min="2001" max="2001" width="15" style="9" customWidth="1"/>
    <col min="2002" max="2002" width="17.5703125" style="9" customWidth="1"/>
    <col min="2003" max="2003" width="16.28515625" style="9" customWidth="1"/>
    <col min="2004" max="2006" width="22.7109375" style="9" customWidth="1"/>
    <col min="2007" max="2022" width="16.28515625" style="9" customWidth="1"/>
    <col min="2023" max="2023" width="24" style="9" customWidth="1"/>
    <col min="2024" max="2024" width="20.140625" style="9" customWidth="1"/>
    <col min="2025" max="2026" width="22.7109375" style="9" customWidth="1"/>
    <col min="2027" max="2028" width="16.28515625" style="9" customWidth="1"/>
    <col min="2029" max="2031" width="20.140625" style="9" customWidth="1"/>
    <col min="2032" max="2036" width="16.28515625" style="9" customWidth="1"/>
    <col min="2037" max="2038" width="21.42578125" style="9" customWidth="1"/>
    <col min="2039" max="2039" width="20.140625" style="9" customWidth="1"/>
    <col min="2040" max="2041" width="16.28515625" style="9" customWidth="1"/>
    <col min="2042" max="2042" width="12.42578125" style="9" customWidth="1"/>
    <col min="2043" max="2043" width="20.140625" style="9" customWidth="1"/>
    <col min="2044" max="2044" width="29.140625" style="9" customWidth="1"/>
    <col min="2045" max="2046" width="12.42578125" style="9" customWidth="1"/>
    <col min="2047" max="2049" width="20.140625" style="9" customWidth="1"/>
    <col min="2050" max="2050" width="21.42578125" style="9" customWidth="1"/>
    <col min="2051" max="2051" width="24" style="9" customWidth="1"/>
    <col min="2052" max="2052" width="20.140625" style="9" customWidth="1"/>
    <col min="2053" max="2059" width="12.42578125" style="9" customWidth="1"/>
    <col min="2060" max="2060" width="17.5703125" style="9" customWidth="1"/>
    <col min="2061" max="2202" width="12.42578125" style="9" customWidth="1"/>
    <col min="2203" max="2203" width="21.42578125" style="9" customWidth="1"/>
    <col min="2204" max="2204" width="26.5703125" style="9" customWidth="1"/>
    <col min="2205" max="2206" width="21.42578125" style="9" customWidth="1"/>
    <col min="2207" max="2207" width="18.85546875" style="9" customWidth="1"/>
    <col min="2208" max="2209" width="13.7109375" style="9" customWidth="1"/>
    <col min="2210" max="2211" width="9.85546875" style="9" customWidth="1"/>
    <col min="2212" max="2212" width="12.42578125" style="9" customWidth="1"/>
    <col min="2213" max="2213" width="21.42578125" style="9" customWidth="1"/>
    <col min="2214" max="2214" width="15" style="9" customWidth="1"/>
    <col min="2215" max="2215" width="12.42578125" style="9" customWidth="1"/>
    <col min="2216" max="2216" width="13.7109375" style="9" customWidth="1"/>
    <col min="2217" max="2217" width="15" style="9" customWidth="1"/>
    <col min="2218" max="2219" width="16.28515625" style="9" customWidth="1"/>
    <col min="2220" max="2221" width="15" style="9" customWidth="1"/>
    <col min="2222" max="2222" width="21.42578125" style="9" customWidth="1"/>
    <col min="2223" max="2224" width="20.140625" style="9" customWidth="1"/>
    <col min="2225" max="2225" width="21.42578125" style="9" customWidth="1"/>
    <col min="2226" max="2226" width="11.140625" style="9" customWidth="1"/>
    <col min="2227" max="2227" width="18.85546875" style="9" customWidth="1"/>
    <col min="2228" max="2228" width="20.140625" style="9" customWidth="1"/>
    <col min="2229" max="2229" width="18.85546875" style="9" customWidth="1"/>
    <col min="2230" max="2230" width="16.28515625" style="9" customWidth="1"/>
    <col min="2231" max="2232" width="8.5703125" style="9" customWidth="1"/>
    <col min="2233" max="2233" width="16.28515625" style="9" customWidth="1"/>
    <col min="2234" max="2235" width="18.85546875" style="9" customWidth="1"/>
    <col min="2236" max="2236" width="11.140625" style="9" customWidth="1"/>
    <col min="2237" max="2237" width="12.42578125" style="9" customWidth="1"/>
    <col min="2238" max="2239" width="15" style="9" customWidth="1"/>
    <col min="2240" max="2240" width="12.42578125" style="9" customWidth="1"/>
    <col min="2241" max="2241" width="6" style="9" customWidth="1"/>
    <col min="2242" max="2242" width="20.140625" style="9" customWidth="1"/>
    <col min="2243" max="2243" width="26.5703125" style="9" customWidth="1"/>
    <col min="2244" max="2244" width="7.28515625" style="9" customWidth="1"/>
    <col min="2245" max="2245" width="20.140625" style="9" customWidth="1"/>
    <col min="2246" max="2246" width="21.42578125" style="9" customWidth="1"/>
    <col min="2247" max="2247" width="17.5703125" style="9" customWidth="1"/>
    <col min="2248" max="2251" width="15" style="9" customWidth="1"/>
    <col min="2252" max="2252" width="20.140625" style="9" customWidth="1"/>
    <col min="2253" max="2253" width="12.42578125" style="9" customWidth="1"/>
    <col min="2254" max="2254" width="15" style="9" customWidth="1"/>
    <col min="2255" max="2255" width="16.28515625" style="9" customWidth="1"/>
    <col min="2256" max="2256" width="20.140625" style="9" customWidth="1"/>
    <col min="2257" max="2257" width="15" style="9" customWidth="1"/>
    <col min="2258" max="2258" width="17.5703125" style="9" customWidth="1"/>
    <col min="2259" max="2259" width="16.28515625" style="9" customWidth="1"/>
    <col min="2260" max="2262" width="22.7109375" style="9" customWidth="1"/>
    <col min="2263" max="2278" width="16.28515625" style="9" customWidth="1"/>
    <col min="2279" max="2279" width="24" style="9" customWidth="1"/>
    <col min="2280" max="2280" width="20.140625" style="9" customWidth="1"/>
    <col min="2281" max="2282" width="22.7109375" style="9" customWidth="1"/>
    <col min="2283" max="2284" width="16.28515625" style="9" customWidth="1"/>
    <col min="2285" max="2287" width="20.140625" style="9" customWidth="1"/>
    <col min="2288" max="2292" width="16.28515625" style="9" customWidth="1"/>
    <col min="2293" max="2294" width="21.42578125" style="9" customWidth="1"/>
    <col min="2295" max="2295" width="20.140625" style="9" customWidth="1"/>
    <col min="2296" max="2297" width="16.28515625" style="9" customWidth="1"/>
    <col min="2298" max="2298" width="12.42578125" style="9" customWidth="1"/>
    <col min="2299" max="2299" width="20.140625" style="9" customWidth="1"/>
    <col min="2300" max="2300" width="29.140625" style="9" customWidth="1"/>
    <col min="2301" max="2302" width="12.42578125" style="9" customWidth="1"/>
    <col min="2303" max="2305" width="20.140625" style="9" customWidth="1"/>
    <col min="2306" max="2306" width="21.42578125" style="9" customWidth="1"/>
    <col min="2307" max="2307" width="24" style="9" customWidth="1"/>
    <col min="2308" max="2308" width="20.140625" style="9" customWidth="1"/>
    <col min="2309" max="2315" width="12.42578125" style="9" customWidth="1"/>
    <col min="2316" max="2316" width="17.5703125" style="9" customWidth="1"/>
    <col min="2317" max="2458" width="12.42578125" style="9" customWidth="1"/>
    <col min="2459" max="2459" width="21.42578125" style="9" customWidth="1"/>
    <col min="2460" max="2460" width="26.5703125" style="9" customWidth="1"/>
    <col min="2461" max="2462" width="21.42578125" style="9" customWidth="1"/>
    <col min="2463" max="2463" width="18.85546875" style="9" customWidth="1"/>
    <col min="2464" max="2465" width="13.7109375" style="9" customWidth="1"/>
    <col min="2466" max="2467" width="9.85546875" style="9" customWidth="1"/>
    <col min="2468" max="2468" width="12.42578125" style="9" customWidth="1"/>
    <col min="2469" max="2469" width="21.42578125" style="9" customWidth="1"/>
    <col min="2470" max="2470" width="15" style="9" customWidth="1"/>
    <col min="2471" max="2471" width="12.42578125" style="9" customWidth="1"/>
    <col min="2472" max="2472" width="13.7109375" style="9" customWidth="1"/>
    <col min="2473" max="2473" width="15" style="9" customWidth="1"/>
    <col min="2474" max="2475" width="16.28515625" style="9" customWidth="1"/>
    <col min="2476" max="2477" width="15" style="9" customWidth="1"/>
    <col min="2478" max="2478" width="21.42578125" style="9" customWidth="1"/>
    <col min="2479" max="2480" width="20.140625" style="9" customWidth="1"/>
    <col min="2481" max="2481" width="21.42578125" style="9" customWidth="1"/>
    <col min="2482" max="2482" width="11.140625" style="9" customWidth="1"/>
    <col min="2483" max="2483" width="18.85546875" style="9" customWidth="1"/>
    <col min="2484" max="2484" width="20.140625" style="9" customWidth="1"/>
    <col min="2485" max="2485" width="18.85546875" style="9" customWidth="1"/>
    <col min="2486" max="2486" width="16.28515625" style="9" customWidth="1"/>
    <col min="2487" max="2488" width="8.5703125" style="9" customWidth="1"/>
    <col min="2489" max="2489" width="16.28515625" style="9" customWidth="1"/>
    <col min="2490" max="2491" width="18.85546875" style="9" customWidth="1"/>
    <col min="2492" max="2492" width="11.140625" style="9" customWidth="1"/>
    <col min="2493" max="2493" width="12.42578125" style="9" customWidth="1"/>
    <col min="2494" max="2495" width="15" style="9" customWidth="1"/>
    <col min="2496" max="2496" width="12.42578125" style="9" customWidth="1"/>
    <col min="2497" max="2497" width="6" style="9" customWidth="1"/>
    <col min="2498" max="2498" width="20.140625" style="9" customWidth="1"/>
    <col min="2499" max="2499" width="26.5703125" style="9" customWidth="1"/>
    <col min="2500" max="2500" width="7.28515625" style="9" customWidth="1"/>
    <col min="2501" max="2501" width="20.140625" style="9" customWidth="1"/>
    <col min="2502" max="2502" width="21.42578125" style="9" customWidth="1"/>
    <col min="2503" max="2503" width="17.5703125" style="9" customWidth="1"/>
    <col min="2504" max="2507" width="15" style="9" customWidth="1"/>
    <col min="2508" max="2508" width="20.140625" style="9" customWidth="1"/>
    <col min="2509" max="2509" width="12.42578125" style="9" customWidth="1"/>
    <col min="2510" max="2510" width="15" style="9" customWidth="1"/>
    <col min="2511" max="2511" width="16.28515625" style="9" customWidth="1"/>
    <col min="2512" max="2512" width="20.140625" style="9" customWidth="1"/>
    <col min="2513" max="2513" width="15" style="9" customWidth="1"/>
    <col min="2514" max="2514" width="17.5703125" style="9" customWidth="1"/>
    <col min="2515" max="2515" width="16.28515625" style="9" customWidth="1"/>
    <col min="2516" max="2518" width="22.7109375" style="9" customWidth="1"/>
    <col min="2519" max="2534" width="16.28515625" style="9" customWidth="1"/>
    <col min="2535" max="2535" width="24" style="9" customWidth="1"/>
    <col min="2536" max="2536" width="20.140625" style="9" customWidth="1"/>
    <col min="2537" max="2538" width="22.7109375" style="9" customWidth="1"/>
    <col min="2539" max="2540" width="16.28515625" style="9" customWidth="1"/>
    <col min="2541" max="2543" width="20.140625" style="9" customWidth="1"/>
    <col min="2544" max="2548" width="16.28515625" style="9" customWidth="1"/>
    <col min="2549" max="2550" width="21.42578125" style="9" customWidth="1"/>
    <col min="2551" max="2551" width="20.140625" style="9" customWidth="1"/>
    <col min="2552" max="2553" width="16.28515625" style="9" customWidth="1"/>
    <col min="2554" max="2554" width="12.42578125" style="9" customWidth="1"/>
    <col min="2555" max="2555" width="20.140625" style="9" customWidth="1"/>
    <col min="2556" max="2556" width="29.140625" style="9" customWidth="1"/>
    <col min="2557" max="2558" width="12.42578125" style="9" customWidth="1"/>
    <col min="2559" max="2561" width="20.140625" style="9" customWidth="1"/>
    <col min="2562" max="2562" width="21.42578125" style="9" customWidth="1"/>
    <col min="2563" max="2563" width="24" style="9" customWidth="1"/>
    <col min="2564" max="2564" width="20.140625" style="9" customWidth="1"/>
    <col min="2565" max="2571" width="12.42578125" style="9" customWidth="1"/>
    <col min="2572" max="2572" width="17.5703125" style="9" customWidth="1"/>
    <col min="2573" max="2714" width="12.42578125" style="9" customWidth="1"/>
    <col min="2715" max="2715" width="21.42578125" style="9" customWidth="1"/>
    <col min="2716" max="2716" width="26.5703125" style="9" customWidth="1"/>
    <col min="2717" max="2718" width="21.42578125" style="9" customWidth="1"/>
    <col min="2719" max="2719" width="18.85546875" style="9" customWidth="1"/>
    <col min="2720" max="2721" width="13.7109375" style="9" customWidth="1"/>
    <col min="2722" max="2723" width="9.85546875" style="9" customWidth="1"/>
    <col min="2724" max="2724" width="12.42578125" style="9" customWidth="1"/>
    <col min="2725" max="2725" width="21.42578125" style="9" customWidth="1"/>
    <col min="2726" max="2726" width="15" style="9" customWidth="1"/>
    <col min="2727" max="2727" width="12.42578125" style="9" customWidth="1"/>
    <col min="2728" max="2728" width="13.7109375" style="9" customWidth="1"/>
    <col min="2729" max="2729" width="15" style="9" customWidth="1"/>
    <col min="2730" max="2731" width="16.28515625" style="9" customWidth="1"/>
    <col min="2732" max="2733" width="15" style="9" customWidth="1"/>
    <col min="2734" max="2734" width="21.42578125" style="9" customWidth="1"/>
    <col min="2735" max="2736" width="20.140625" style="9" customWidth="1"/>
    <col min="2737" max="2737" width="21.42578125" style="9" customWidth="1"/>
    <col min="2738" max="2738" width="11.140625" style="9" customWidth="1"/>
    <col min="2739" max="2739" width="18.85546875" style="9" customWidth="1"/>
    <col min="2740" max="2740" width="20.140625" style="9" customWidth="1"/>
    <col min="2741" max="2741" width="18.85546875" style="9" customWidth="1"/>
    <col min="2742" max="2742" width="16.28515625" style="9" customWidth="1"/>
    <col min="2743" max="2744" width="8.5703125" style="9" customWidth="1"/>
    <col min="2745" max="2745" width="16.28515625" style="9" customWidth="1"/>
    <col min="2746" max="2747" width="18.85546875" style="9" customWidth="1"/>
    <col min="2748" max="2748" width="11.140625" style="9" customWidth="1"/>
    <col min="2749" max="2749" width="12.42578125" style="9" customWidth="1"/>
    <col min="2750" max="2751" width="15" style="9" customWidth="1"/>
    <col min="2752" max="2752" width="12.42578125" style="9" customWidth="1"/>
    <col min="2753" max="2753" width="6" style="9" customWidth="1"/>
    <col min="2754" max="2754" width="20.140625" style="9" customWidth="1"/>
    <col min="2755" max="2755" width="26.5703125" style="9" customWidth="1"/>
    <col min="2756" max="2756" width="7.28515625" style="9" customWidth="1"/>
    <col min="2757" max="2757" width="20.140625" style="9" customWidth="1"/>
    <col min="2758" max="2758" width="21.42578125" style="9" customWidth="1"/>
    <col min="2759" max="2759" width="17.5703125" style="9" customWidth="1"/>
    <col min="2760" max="2763" width="15" style="9" customWidth="1"/>
    <col min="2764" max="2764" width="20.140625" style="9" customWidth="1"/>
    <col min="2765" max="2765" width="12.42578125" style="9" customWidth="1"/>
    <col min="2766" max="2766" width="15" style="9" customWidth="1"/>
    <col min="2767" max="2767" width="16.28515625" style="9" customWidth="1"/>
    <col min="2768" max="2768" width="20.140625" style="9" customWidth="1"/>
    <col min="2769" max="2769" width="15" style="9" customWidth="1"/>
    <col min="2770" max="2770" width="17.5703125" style="9" customWidth="1"/>
    <col min="2771" max="2771" width="16.28515625" style="9" customWidth="1"/>
    <col min="2772" max="2774" width="22.7109375" style="9" customWidth="1"/>
    <col min="2775" max="2790" width="16.28515625" style="9" customWidth="1"/>
    <col min="2791" max="2791" width="24" style="9" customWidth="1"/>
    <col min="2792" max="2792" width="20.140625" style="9" customWidth="1"/>
    <col min="2793" max="2794" width="22.7109375" style="9" customWidth="1"/>
    <col min="2795" max="2796" width="16.28515625" style="9" customWidth="1"/>
    <col min="2797" max="2799" width="20.140625" style="9" customWidth="1"/>
    <col min="2800" max="2804" width="16.28515625" style="9" customWidth="1"/>
    <col min="2805" max="2806" width="21.42578125" style="9" customWidth="1"/>
    <col min="2807" max="2807" width="20.140625" style="9" customWidth="1"/>
    <col min="2808" max="2809" width="16.28515625" style="9" customWidth="1"/>
    <col min="2810" max="2810" width="12.42578125" style="9" customWidth="1"/>
    <col min="2811" max="2811" width="20.140625" style="9" customWidth="1"/>
    <col min="2812" max="2812" width="29.140625" style="9" customWidth="1"/>
    <col min="2813" max="2814" width="12.42578125" style="9" customWidth="1"/>
    <col min="2815" max="2817" width="20.140625" style="9" customWidth="1"/>
    <col min="2818" max="2818" width="21.42578125" style="9" customWidth="1"/>
    <col min="2819" max="2819" width="24" style="9" customWidth="1"/>
    <col min="2820" max="2820" width="20.140625" style="9" customWidth="1"/>
    <col min="2821" max="2827" width="12.42578125" style="9" customWidth="1"/>
    <col min="2828" max="2828" width="17.5703125" style="9" customWidth="1"/>
    <col min="2829" max="2970" width="12.42578125" style="9" customWidth="1"/>
    <col min="2971" max="2971" width="21.42578125" style="9" customWidth="1"/>
    <col min="2972" max="2972" width="26.5703125" style="9" customWidth="1"/>
    <col min="2973" max="2974" width="21.42578125" style="9" customWidth="1"/>
    <col min="2975" max="2975" width="18.85546875" style="9" customWidth="1"/>
    <col min="2976" max="2977" width="13.7109375" style="9" customWidth="1"/>
    <col min="2978" max="2979" width="9.85546875" style="9" customWidth="1"/>
    <col min="2980" max="2980" width="12.42578125" style="9" customWidth="1"/>
    <col min="2981" max="2981" width="21.42578125" style="9" customWidth="1"/>
    <col min="2982" max="2982" width="15" style="9" customWidth="1"/>
    <col min="2983" max="2983" width="12.42578125" style="9" customWidth="1"/>
    <col min="2984" max="2984" width="13.7109375" style="9" customWidth="1"/>
    <col min="2985" max="2985" width="15" style="9" customWidth="1"/>
    <col min="2986" max="2987" width="16.28515625" style="9" customWidth="1"/>
    <col min="2988" max="2989" width="15" style="9" customWidth="1"/>
    <col min="2990" max="2990" width="21.42578125" style="9" customWidth="1"/>
    <col min="2991" max="2992" width="20.140625" style="9" customWidth="1"/>
    <col min="2993" max="2993" width="21.42578125" style="9" customWidth="1"/>
    <col min="2994" max="2994" width="11.140625" style="9" customWidth="1"/>
    <col min="2995" max="2995" width="18.85546875" style="9" customWidth="1"/>
    <col min="2996" max="2996" width="20.140625" style="9" customWidth="1"/>
    <col min="2997" max="2997" width="18.85546875" style="9" customWidth="1"/>
    <col min="2998" max="2998" width="16.28515625" style="9" customWidth="1"/>
    <col min="2999" max="3000" width="8.5703125" style="9" customWidth="1"/>
    <col min="3001" max="3001" width="16.28515625" style="9" customWidth="1"/>
    <col min="3002" max="3003" width="18.85546875" style="9" customWidth="1"/>
    <col min="3004" max="3004" width="11.140625" style="9" customWidth="1"/>
    <col min="3005" max="3005" width="12.42578125" style="9" customWidth="1"/>
    <col min="3006" max="3007" width="15" style="9" customWidth="1"/>
    <col min="3008" max="3008" width="12.42578125" style="9" customWidth="1"/>
    <col min="3009" max="3009" width="6" style="9" customWidth="1"/>
    <col min="3010" max="3010" width="20.140625" style="9" customWidth="1"/>
    <col min="3011" max="3011" width="26.5703125" style="9" customWidth="1"/>
    <col min="3012" max="3012" width="7.28515625" style="9" customWidth="1"/>
    <col min="3013" max="3013" width="20.140625" style="9" customWidth="1"/>
    <col min="3014" max="3014" width="21.42578125" style="9" customWidth="1"/>
    <col min="3015" max="3015" width="17.5703125" style="9" customWidth="1"/>
    <col min="3016" max="3019" width="15" style="9" customWidth="1"/>
    <col min="3020" max="3020" width="20.140625" style="9" customWidth="1"/>
    <col min="3021" max="3021" width="12.42578125" style="9" customWidth="1"/>
    <col min="3022" max="3022" width="15" style="9" customWidth="1"/>
    <col min="3023" max="3023" width="16.28515625" style="9" customWidth="1"/>
    <col min="3024" max="3024" width="20.140625" style="9" customWidth="1"/>
    <col min="3025" max="3025" width="15" style="9" customWidth="1"/>
    <col min="3026" max="3026" width="17.5703125" style="9" customWidth="1"/>
    <col min="3027" max="3027" width="16.28515625" style="9" customWidth="1"/>
    <col min="3028" max="3030" width="22.7109375" style="9" customWidth="1"/>
    <col min="3031" max="3046" width="16.28515625" style="9" customWidth="1"/>
    <col min="3047" max="3047" width="24" style="9" customWidth="1"/>
    <col min="3048" max="3048" width="20.140625" style="9" customWidth="1"/>
    <col min="3049" max="3050" width="22.7109375" style="9" customWidth="1"/>
    <col min="3051" max="3052" width="16.28515625" style="9" customWidth="1"/>
    <col min="3053" max="3055" width="20.140625" style="9" customWidth="1"/>
    <col min="3056" max="3060" width="16.28515625" style="9" customWidth="1"/>
    <col min="3061" max="3062" width="21.42578125" style="9" customWidth="1"/>
    <col min="3063" max="3063" width="20.140625" style="9" customWidth="1"/>
    <col min="3064" max="3065" width="16.28515625" style="9" customWidth="1"/>
    <col min="3066" max="3066" width="12.42578125" style="9" customWidth="1"/>
    <col min="3067" max="3067" width="20.140625" style="9" customWidth="1"/>
    <col min="3068" max="3068" width="29.140625" style="9" customWidth="1"/>
    <col min="3069" max="3070" width="12.42578125" style="9" customWidth="1"/>
    <col min="3071" max="3073" width="20.140625" style="9" customWidth="1"/>
    <col min="3074" max="3074" width="21.42578125" style="9" customWidth="1"/>
    <col min="3075" max="3075" width="24" style="9" customWidth="1"/>
    <col min="3076" max="3076" width="20.140625" style="9" customWidth="1"/>
    <col min="3077" max="3083" width="12.42578125" style="9" customWidth="1"/>
    <col min="3084" max="3084" width="17.5703125" style="9" customWidth="1"/>
    <col min="3085" max="3226" width="12.42578125" style="9" customWidth="1"/>
    <col min="3227" max="3227" width="21.42578125" style="9" customWidth="1"/>
    <col min="3228" max="3228" width="26.5703125" style="9" customWidth="1"/>
    <col min="3229" max="3230" width="21.42578125" style="9" customWidth="1"/>
    <col min="3231" max="3231" width="18.85546875" style="9" customWidth="1"/>
    <col min="3232" max="3233" width="13.7109375" style="9" customWidth="1"/>
    <col min="3234" max="3235" width="9.85546875" style="9" customWidth="1"/>
    <col min="3236" max="3236" width="12.42578125" style="9" customWidth="1"/>
    <col min="3237" max="3237" width="21.42578125" style="9" customWidth="1"/>
    <col min="3238" max="3238" width="15" style="9" customWidth="1"/>
    <col min="3239" max="3239" width="12.42578125" style="9" customWidth="1"/>
    <col min="3240" max="3240" width="13.7109375" style="9" customWidth="1"/>
    <col min="3241" max="3241" width="15" style="9" customWidth="1"/>
    <col min="3242" max="3243" width="16.28515625" style="9" customWidth="1"/>
    <col min="3244" max="3245" width="15" style="9" customWidth="1"/>
    <col min="3246" max="3246" width="21.42578125" style="9" customWidth="1"/>
    <col min="3247" max="3248" width="20.140625" style="9" customWidth="1"/>
    <col min="3249" max="3249" width="21.42578125" style="9" customWidth="1"/>
    <col min="3250" max="3250" width="11.140625" style="9" customWidth="1"/>
    <col min="3251" max="3251" width="18.85546875" style="9" customWidth="1"/>
    <col min="3252" max="3252" width="20.140625" style="9" customWidth="1"/>
    <col min="3253" max="3253" width="18.85546875" style="9" customWidth="1"/>
    <col min="3254" max="3254" width="16.28515625" style="9" customWidth="1"/>
    <col min="3255" max="3256" width="8.5703125" style="9" customWidth="1"/>
    <col min="3257" max="3257" width="16.28515625" style="9" customWidth="1"/>
    <col min="3258" max="3259" width="18.85546875" style="9" customWidth="1"/>
    <col min="3260" max="3260" width="11.140625" style="9" customWidth="1"/>
    <col min="3261" max="3261" width="12.42578125" style="9" customWidth="1"/>
    <col min="3262" max="3263" width="15" style="9" customWidth="1"/>
    <col min="3264" max="3264" width="12.42578125" style="9" customWidth="1"/>
    <col min="3265" max="3265" width="6" style="9" customWidth="1"/>
    <col min="3266" max="3266" width="20.140625" style="9" customWidth="1"/>
    <col min="3267" max="3267" width="26.5703125" style="9" customWidth="1"/>
    <col min="3268" max="3268" width="7.28515625" style="9" customWidth="1"/>
    <col min="3269" max="3269" width="20.140625" style="9" customWidth="1"/>
    <col min="3270" max="3270" width="21.42578125" style="9" customWidth="1"/>
    <col min="3271" max="3271" width="17.5703125" style="9" customWidth="1"/>
    <col min="3272" max="3275" width="15" style="9" customWidth="1"/>
    <col min="3276" max="3276" width="20.140625" style="9" customWidth="1"/>
    <col min="3277" max="3277" width="12.42578125" style="9" customWidth="1"/>
    <col min="3278" max="3278" width="15" style="9" customWidth="1"/>
    <col min="3279" max="3279" width="16.28515625" style="9" customWidth="1"/>
    <col min="3280" max="3280" width="20.140625" style="9" customWidth="1"/>
    <col min="3281" max="3281" width="15" style="9" customWidth="1"/>
    <col min="3282" max="3282" width="17.5703125" style="9" customWidth="1"/>
    <col min="3283" max="3283" width="16.28515625" style="9" customWidth="1"/>
    <col min="3284" max="3286" width="22.7109375" style="9" customWidth="1"/>
    <col min="3287" max="3302" width="16.28515625" style="9" customWidth="1"/>
    <col min="3303" max="3303" width="24" style="9" customWidth="1"/>
    <col min="3304" max="3304" width="20.140625" style="9" customWidth="1"/>
    <col min="3305" max="3306" width="22.7109375" style="9" customWidth="1"/>
    <col min="3307" max="3308" width="16.28515625" style="9" customWidth="1"/>
    <col min="3309" max="3311" width="20.140625" style="9" customWidth="1"/>
    <col min="3312" max="3316" width="16.28515625" style="9" customWidth="1"/>
    <col min="3317" max="3318" width="21.42578125" style="9" customWidth="1"/>
    <col min="3319" max="3319" width="20.140625" style="9" customWidth="1"/>
    <col min="3320" max="3321" width="16.28515625" style="9" customWidth="1"/>
    <col min="3322" max="3322" width="12.42578125" style="9" customWidth="1"/>
    <col min="3323" max="3323" width="20.140625" style="9" customWidth="1"/>
    <col min="3324" max="3324" width="29.140625" style="9" customWidth="1"/>
    <col min="3325" max="3326" width="12.42578125" style="9" customWidth="1"/>
    <col min="3327" max="3329" width="20.140625" style="9" customWidth="1"/>
    <col min="3330" max="3330" width="21.42578125" style="9" customWidth="1"/>
    <col min="3331" max="3331" width="24" style="9" customWidth="1"/>
    <col min="3332" max="3332" width="20.140625" style="9" customWidth="1"/>
    <col min="3333" max="3339" width="12.42578125" style="9" customWidth="1"/>
    <col min="3340" max="3340" width="17.5703125" style="9" customWidth="1"/>
    <col min="3341" max="3482" width="12.42578125" style="9" customWidth="1"/>
    <col min="3483" max="3483" width="21.42578125" style="9" customWidth="1"/>
    <col min="3484" max="3484" width="26.5703125" style="9" customWidth="1"/>
    <col min="3485" max="3486" width="21.42578125" style="9" customWidth="1"/>
    <col min="3487" max="3487" width="18.85546875" style="9" customWidth="1"/>
    <col min="3488" max="3489" width="13.7109375" style="9" customWidth="1"/>
    <col min="3490" max="3491" width="9.85546875" style="9" customWidth="1"/>
    <col min="3492" max="3492" width="12.42578125" style="9" customWidth="1"/>
    <col min="3493" max="3493" width="21.42578125" style="9" customWidth="1"/>
    <col min="3494" max="3494" width="15" style="9" customWidth="1"/>
    <col min="3495" max="3495" width="12.42578125" style="9" customWidth="1"/>
    <col min="3496" max="3496" width="13.7109375" style="9" customWidth="1"/>
    <col min="3497" max="3497" width="15" style="9" customWidth="1"/>
    <col min="3498" max="3499" width="16.28515625" style="9" customWidth="1"/>
    <col min="3500" max="3501" width="15" style="9" customWidth="1"/>
    <col min="3502" max="3502" width="21.42578125" style="9" customWidth="1"/>
    <col min="3503" max="3504" width="20.140625" style="9" customWidth="1"/>
    <col min="3505" max="3505" width="21.42578125" style="9" customWidth="1"/>
    <col min="3506" max="3506" width="11.140625" style="9" customWidth="1"/>
    <col min="3507" max="3507" width="18.85546875" style="9" customWidth="1"/>
    <col min="3508" max="3508" width="20.140625" style="9" customWidth="1"/>
    <col min="3509" max="3509" width="18.85546875" style="9" customWidth="1"/>
    <col min="3510" max="3510" width="16.28515625" style="9" customWidth="1"/>
    <col min="3511" max="3512" width="8.5703125" style="9" customWidth="1"/>
    <col min="3513" max="3513" width="16.28515625" style="9" customWidth="1"/>
    <col min="3514" max="3515" width="18.85546875" style="9" customWidth="1"/>
    <col min="3516" max="3516" width="11.140625" style="9" customWidth="1"/>
    <col min="3517" max="3517" width="12.42578125" style="9" customWidth="1"/>
    <col min="3518" max="3519" width="15" style="9" customWidth="1"/>
    <col min="3520" max="3520" width="12.42578125" style="9" customWidth="1"/>
    <col min="3521" max="3521" width="6" style="9" customWidth="1"/>
    <col min="3522" max="3522" width="20.140625" style="9" customWidth="1"/>
    <col min="3523" max="3523" width="26.5703125" style="9" customWidth="1"/>
    <col min="3524" max="3524" width="7.28515625" style="9" customWidth="1"/>
    <col min="3525" max="3525" width="20.140625" style="9" customWidth="1"/>
    <col min="3526" max="3526" width="21.42578125" style="9" customWidth="1"/>
    <col min="3527" max="3527" width="17.5703125" style="9" customWidth="1"/>
    <col min="3528" max="3531" width="15" style="9" customWidth="1"/>
    <col min="3532" max="3532" width="20.140625" style="9" customWidth="1"/>
    <col min="3533" max="3533" width="12.42578125" style="9" customWidth="1"/>
    <col min="3534" max="3534" width="15" style="9" customWidth="1"/>
    <col min="3535" max="3535" width="16.28515625" style="9" customWidth="1"/>
    <col min="3536" max="3536" width="20.140625" style="9" customWidth="1"/>
    <col min="3537" max="3537" width="15" style="9" customWidth="1"/>
    <col min="3538" max="3538" width="17.5703125" style="9" customWidth="1"/>
    <col min="3539" max="3539" width="16.28515625" style="9" customWidth="1"/>
    <col min="3540" max="3542" width="22.7109375" style="9" customWidth="1"/>
    <col min="3543" max="3558" width="16.28515625" style="9" customWidth="1"/>
    <col min="3559" max="3559" width="24" style="9" customWidth="1"/>
    <col min="3560" max="3560" width="20.140625" style="9" customWidth="1"/>
    <col min="3561" max="3562" width="22.7109375" style="9" customWidth="1"/>
    <col min="3563" max="3564" width="16.28515625" style="9" customWidth="1"/>
    <col min="3565" max="3567" width="20.140625" style="9" customWidth="1"/>
    <col min="3568" max="3572" width="16.28515625" style="9" customWidth="1"/>
    <col min="3573" max="3574" width="21.42578125" style="9" customWidth="1"/>
    <col min="3575" max="3575" width="20.140625" style="9" customWidth="1"/>
    <col min="3576" max="3577" width="16.28515625" style="9" customWidth="1"/>
    <col min="3578" max="3578" width="12.42578125" style="9" customWidth="1"/>
    <col min="3579" max="3579" width="20.140625" style="9" customWidth="1"/>
    <col min="3580" max="3580" width="29.140625" style="9" customWidth="1"/>
    <col min="3581" max="3582" width="12.42578125" style="9" customWidth="1"/>
    <col min="3583" max="3585" width="20.140625" style="9" customWidth="1"/>
    <col min="3586" max="3586" width="21.42578125" style="9" customWidth="1"/>
    <col min="3587" max="3587" width="24" style="9" customWidth="1"/>
    <col min="3588" max="3588" width="20.140625" style="9" customWidth="1"/>
    <col min="3589" max="3595" width="12.42578125" style="9" customWidth="1"/>
    <col min="3596" max="3596" width="17.5703125" style="9" customWidth="1"/>
    <col min="3597" max="3738" width="12.42578125" style="9" customWidth="1"/>
    <col min="3739" max="3739" width="21.42578125" style="9" customWidth="1"/>
    <col min="3740" max="3740" width="26.5703125" style="9" customWidth="1"/>
    <col min="3741" max="3742" width="21.42578125" style="9" customWidth="1"/>
    <col min="3743" max="3743" width="18.85546875" style="9" customWidth="1"/>
    <col min="3744" max="3745" width="13.7109375" style="9" customWidth="1"/>
    <col min="3746" max="3747" width="9.85546875" style="9" customWidth="1"/>
    <col min="3748" max="3748" width="12.42578125" style="9" customWidth="1"/>
    <col min="3749" max="3749" width="21.42578125" style="9" customWidth="1"/>
    <col min="3750" max="3750" width="15" style="9" customWidth="1"/>
    <col min="3751" max="3751" width="12.42578125" style="9" customWidth="1"/>
    <col min="3752" max="3752" width="13.7109375" style="9" customWidth="1"/>
    <col min="3753" max="3753" width="15" style="9" customWidth="1"/>
    <col min="3754" max="3755" width="16.28515625" style="9" customWidth="1"/>
    <col min="3756" max="3757" width="15" style="9" customWidth="1"/>
    <col min="3758" max="3758" width="21.42578125" style="9" customWidth="1"/>
    <col min="3759" max="3760" width="20.140625" style="9" customWidth="1"/>
    <col min="3761" max="3761" width="21.42578125" style="9" customWidth="1"/>
    <col min="3762" max="3762" width="11.140625" style="9" customWidth="1"/>
    <col min="3763" max="3763" width="18.85546875" style="9" customWidth="1"/>
    <col min="3764" max="3764" width="20.140625" style="9" customWidth="1"/>
    <col min="3765" max="3765" width="18.85546875" style="9" customWidth="1"/>
    <col min="3766" max="3766" width="16.28515625" style="9" customWidth="1"/>
    <col min="3767" max="3768" width="8.5703125" style="9" customWidth="1"/>
    <col min="3769" max="3769" width="16.28515625" style="9" customWidth="1"/>
    <col min="3770" max="3771" width="18.85546875" style="9" customWidth="1"/>
    <col min="3772" max="3772" width="11.140625" style="9" customWidth="1"/>
    <col min="3773" max="3773" width="12.42578125" style="9" customWidth="1"/>
    <col min="3774" max="3775" width="15" style="9" customWidth="1"/>
    <col min="3776" max="3776" width="12.42578125" style="9" customWidth="1"/>
    <col min="3777" max="3777" width="6" style="9" customWidth="1"/>
    <col min="3778" max="3778" width="20.140625" style="9" customWidth="1"/>
    <col min="3779" max="3779" width="26.5703125" style="9" customWidth="1"/>
    <col min="3780" max="3780" width="7.28515625" style="9" customWidth="1"/>
    <col min="3781" max="3781" width="20.140625" style="9" customWidth="1"/>
    <col min="3782" max="3782" width="21.42578125" style="9" customWidth="1"/>
    <col min="3783" max="3783" width="17.5703125" style="9" customWidth="1"/>
    <col min="3784" max="3787" width="15" style="9" customWidth="1"/>
    <col min="3788" max="3788" width="20.140625" style="9" customWidth="1"/>
    <col min="3789" max="3789" width="12.42578125" style="9" customWidth="1"/>
    <col min="3790" max="3790" width="15" style="9" customWidth="1"/>
    <col min="3791" max="3791" width="16.28515625" style="9" customWidth="1"/>
    <col min="3792" max="3792" width="20.140625" style="9" customWidth="1"/>
    <col min="3793" max="3793" width="15" style="9" customWidth="1"/>
    <col min="3794" max="3794" width="17.5703125" style="9" customWidth="1"/>
    <col min="3795" max="3795" width="16.28515625" style="9" customWidth="1"/>
    <col min="3796" max="3798" width="22.7109375" style="9" customWidth="1"/>
    <col min="3799" max="3814" width="16.28515625" style="9" customWidth="1"/>
    <col min="3815" max="3815" width="24" style="9" customWidth="1"/>
    <col min="3816" max="3816" width="20.140625" style="9" customWidth="1"/>
    <col min="3817" max="3818" width="22.7109375" style="9" customWidth="1"/>
    <col min="3819" max="3820" width="16.28515625" style="9" customWidth="1"/>
    <col min="3821" max="3823" width="20.140625" style="9" customWidth="1"/>
    <col min="3824" max="3828" width="16.28515625" style="9" customWidth="1"/>
    <col min="3829" max="3830" width="21.42578125" style="9" customWidth="1"/>
    <col min="3831" max="3831" width="20.140625" style="9" customWidth="1"/>
    <col min="3832" max="3833" width="16.28515625" style="9" customWidth="1"/>
    <col min="3834" max="3834" width="12.42578125" style="9" customWidth="1"/>
    <col min="3835" max="3835" width="20.140625" style="9" customWidth="1"/>
    <col min="3836" max="3836" width="29.140625" style="9" customWidth="1"/>
    <col min="3837" max="3838" width="12.42578125" style="9" customWidth="1"/>
    <col min="3839" max="3841" width="20.140625" style="9" customWidth="1"/>
    <col min="3842" max="3842" width="21.42578125" style="9" customWidth="1"/>
    <col min="3843" max="3843" width="24" style="9" customWidth="1"/>
    <col min="3844" max="3844" width="20.140625" style="9" customWidth="1"/>
    <col min="3845" max="3851" width="12.42578125" style="9" customWidth="1"/>
    <col min="3852" max="3852" width="17.5703125" style="9" customWidth="1"/>
    <col min="3853" max="3994" width="12.42578125" style="9" customWidth="1"/>
    <col min="3995" max="3995" width="21.42578125" style="9" customWidth="1"/>
    <col min="3996" max="3996" width="26.5703125" style="9" customWidth="1"/>
    <col min="3997" max="3998" width="21.42578125" style="9" customWidth="1"/>
    <col min="3999" max="3999" width="18.85546875" style="9" customWidth="1"/>
    <col min="4000" max="4001" width="13.7109375" style="9" customWidth="1"/>
    <col min="4002" max="4003" width="9.85546875" style="9" customWidth="1"/>
    <col min="4004" max="4004" width="12.42578125" style="9" customWidth="1"/>
    <col min="4005" max="4005" width="21.42578125" style="9" customWidth="1"/>
    <col min="4006" max="4006" width="15" style="9" customWidth="1"/>
    <col min="4007" max="4007" width="12.42578125" style="9" customWidth="1"/>
    <col min="4008" max="4008" width="13.7109375" style="9" customWidth="1"/>
    <col min="4009" max="4009" width="15" style="9" customWidth="1"/>
    <col min="4010" max="4011" width="16.28515625" style="9" customWidth="1"/>
    <col min="4012" max="4013" width="15" style="9" customWidth="1"/>
    <col min="4014" max="4014" width="21.42578125" style="9" customWidth="1"/>
    <col min="4015" max="4016" width="20.140625" style="9" customWidth="1"/>
    <col min="4017" max="4017" width="21.42578125" style="9" customWidth="1"/>
    <col min="4018" max="4018" width="11.140625" style="9" customWidth="1"/>
    <col min="4019" max="4019" width="18.85546875" style="9" customWidth="1"/>
    <col min="4020" max="4020" width="20.140625" style="9" customWidth="1"/>
    <col min="4021" max="4021" width="18.85546875" style="9" customWidth="1"/>
    <col min="4022" max="4022" width="16.28515625" style="9" customWidth="1"/>
    <col min="4023" max="4024" width="8.5703125" style="9" customWidth="1"/>
    <col min="4025" max="4025" width="16.28515625" style="9" customWidth="1"/>
    <col min="4026" max="4027" width="18.85546875" style="9" customWidth="1"/>
    <col min="4028" max="4028" width="11.140625" style="9" customWidth="1"/>
    <col min="4029" max="4029" width="12.42578125" style="9" customWidth="1"/>
    <col min="4030" max="4031" width="15" style="9" customWidth="1"/>
    <col min="4032" max="4032" width="12.42578125" style="9" customWidth="1"/>
    <col min="4033" max="4033" width="6" style="9" customWidth="1"/>
    <col min="4034" max="4034" width="20.140625" style="9" customWidth="1"/>
    <col min="4035" max="4035" width="26.5703125" style="9" customWidth="1"/>
    <col min="4036" max="4036" width="7.28515625" style="9" customWidth="1"/>
    <col min="4037" max="4037" width="20.140625" style="9" customWidth="1"/>
    <col min="4038" max="4038" width="21.42578125" style="9" customWidth="1"/>
    <col min="4039" max="4039" width="17.5703125" style="9" customWidth="1"/>
    <col min="4040" max="4043" width="15" style="9" customWidth="1"/>
    <col min="4044" max="4044" width="20.140625" style="9" customWidth="1"/>
    <col min="4045" max="4045" width="12.42578125" style="9" customWidth="1"/>
    <col min="4046" max="4046" width="15" style="9" customWidth="1"/>
    <col min="4047" max="4047" width="16.28515625" style="9" customWidth="1"/>
    <col min="4048" max="4048" width="20.140625" style="9" customWidth="1"/>
    <col min="4049" max="4049" width="15" style="9" customWidth="1"/>
    <col min="4050" max="4050" width="17.5703125" style="9" customWidth="1"/>
    <col min="4051" max="4051" width="16.28515625" style="9" customWidth="1"/>
    <col min="4052" max="4054" width="22.7109375" style="9" customWidth="1"/>
    <col min="4055" max="4070" width="16.28515625" style="9" customWidth="1"/>
    <col min="4071" max="4071" width="24" style="9" customWidth="1"/>
    <col min="4072" max="4072" width="20.140625" style="9" customWidth="1"/>
    <col min="4073" max="4074" width="22.7109375" style="9" customWidth="1"/>
    <col min="4075" max="4076" width="16.28515625" style="9" customWidth="1"/>
    <col min="4077" max="4079" width="20.140625" style="9" customWidth="1"/>
    <col min="4080" max="4084" width="16.28515625" style="9" customWidth="1"/>
    <col min="4085" max="4086" width="21.42578125" style="9" customWidth="1"/>
    <col min="4087" max="4087" width="20.140625" style="9" customWidth="1"/>
    <col min="4088" max="4089" width="16.28515625" style="9" customWidth="1"/>
    <col min="4090" max="4090" width="12.42578125" style="9" customWidth="1"/>
    <col min="4091" max="4091" width="20.140625" style="9" customWidth="1"/>
    <col min="4092" max="4092" width="29.140625" style="9" customWidth="1"/>
    <col min="4093" max="4094" width="12.42578125" style="9" customWidth="1"/>
    <col min="4095" max="4097" width="20.140625" style="9" customWidth="1"/>
    <col min="4098" max="4098" width="21.42578125" style="9" customWidth="1"/>
    <col min="4099" max="4099" width="24" style="9" customWidth="1"/>
    <col min="4100" max="4100" width="20.140625" style="9" customWidth="1"/>
    <col min="4101" max="4107" width="12.42578125" style="9" customWidth="1"/>
    <col min="4108" max="4108" width="17.5703125" style="9" customWidth="1"/>
    <col min="4109" max="4250" width="12.42578125" style="9" customWidth="1"/>
    <col min="4251" max="4251" width="21.42578125" style="9" customWidth="1"/>
    <col min="4252" max="4252" width="26.5703125" style="9" customWidth="1"/>
    <col min="4253" max="4254" width="21.42578125" style="9" customWidth="1"/>
    <col min="4255" max="4255" width="18.85546875" style="9" customWidth="1"/>
    <col min="4256" max="4257" width="13.7109375" style="9" customWidth="1"/>
    <col min="4258" max="4259" width="9.85546875" style="9" customWidth="1"/>
    <col min="4260" max="4260" width="12.42578125" style="9" customWidth="1"/>
    <col min="4261" max="4261" width="21.42578125" style="9" customWidth="1"/>
    <col min="4262" max="4262" width="15" style="9" customWidth="1"/>
    <col min="4263" max="4263" width="12.42578125" style="9" customWidth="1"/>
    <col min="4264" max="4264" width="13.7109375" style="9" customWidth="1"/>
    <col min="4265" max="4265" width="15" style="9" customWidth="1"/>
    <col min="4266" max="4267" width="16.28515625" style="9" customWidth="1"/>
    <col min="4268" max="4269" width="15" style="9" customWidth="1"/>
    <col min="4270" max="4270" width="21.42578125" style="9" customWidth="1"/>
    <col min="4271" max="4272" width="20.140625" style="9" customWidth="1"/>
    <col min="4273" max="4273" width="21.42578125" style="9" customWidth="1"/>
    <col min="4274" max="4274" width="11.140625" style="9" customWidth="1"/>
    <col min="4275" max="4275" width="18.85546875" style="9" customWidth="1"/>
    <col min="4276" max="4276" width="20.140625" style="9" customWidth="1"/>
    <col min="4277" max="4277" width="18.85546875" style="9" customWidth="1"/>
    <col min="4278" max="4278" width="16.28515625" style="9" customWidth="1"/>
    <col min="4279" max="4280" width="8.5703125" style="9" customWidth="1"/>
    <col min="4281" max="4281" width="16.28515625" style="9" customWidth="1"/>
    <col min="4282" max="4283" width="18.85546875" style="9" customWidth="1"/>
    <col min="4284" max="4284" width="11.140625" style="9" customWidth="1"/>
    <col min="4285" max="4285" width="12.42578125" style="9" customWidth="1"/>
    <col min="4286" max="4287" width="15" style="9" customWidth="1"/>
    <col min="4288" max="4288" width="12.42578125" style="9" customWidth="1"/>
    <col min="4289" max="4289" width="6" style="9" customWidth="1"/>
    <col min="4290" max="4290" width="20.140625" style="9" customWidth="1"/>
    <col min="4291" max="4291" width="26.5703125" style="9" customWidth="1"/>
    <col min="4292" max="4292" width="7.28515625" style="9" customWidth="1"/>
    <col min="4293" max="4293" width="20.140625" style="9" customWidth="1"/>
    <col min="4294" max="4294" width="21.42578125" style="9" customWidth="1"/>
    <col min="4295" max="4295" width="17.5703125" style="9" customWidth="1"/>
    <col min="4296" max="4299" width="15" style="9" customWidth="1"/>
    <col min="4300" max="4300" width="20.140625" style="9" customWidth="1"/>
    <col min="4301" max="4301" width="12.42578125" style="9" customWidth="1"/>
    <col min="4302" max="4302" width="15" style="9" customWidth="1"/>
    <col min="4303" max="4303" width="16.28515625" style="9" customWidth="1"/>
    <col min="4304" max="4304" width="20.140625" style="9" customWidth="1"/>
    <col min="4305" max="4305" width="15" style="9" customWidth="1"/>
    <col min="4306" max="4306" width="17.5703125" style="9" customWidth="1"/>
    <col min="4307" max="4307" width="16.28515625" style="9" customWidth="1"/>
    <col min="4308" max="4310" width="22.7109375" style="9" customWidth="1"/>
    <col min="4311" max="4326" width="16.28515625" style="9" customWidth="1"/>
    <col min="4327" max="4327" width="24" style="9" customWidth="1"/>
    <col min="4328" max="4328" width="20.140625" style="9" customWidth="1"/>
    <col min="4329" max="4330" width="22.7109375" style="9" customWidth="1"/>
    <col min="4331" max="4332" width="16.28515625" style="9" customWidth="1"/>
    <col min="4333" max="4335" width="20.140625" style="9" customWidth="1"/>
    <col min="4336" max="4340" width="16.28515625" style="9" customWidth="1"/>
    <col min="4341" max="4342" width="21.42578125" style="9" customWidth="1"/>
    <col min="4343" max="4343" width="20.140625" style="9" customWidth="1"/>
    <col min="4344" max="4345" width="16.28515625" style="9" customWidth="1"/>
    <col min="4346" max="4346" width="12.42578125" style="9" customWidth="1"/>
    <col min="4347" max="4347" width="20.140625" style="9" customWidth="1"/>
    <col min="4348" max="4348" width="29.140625" style="9" customWidth="1"/>
    <col min="4349" max="4350" width="12.42578125" style="9" customWidth="1"/>
    <col min="4351" max="4353" width="20.140625" style="9" customWidth="1"/>
    <col min="4354" max="4354" width="21.42578125" style="9" customWidth="1"/>
    <col min="4355" max="4355" width="24" style="9" customWidth="1"/>
    <col min="4356" max="4356" width="20.140625" style="9" customWidth="1"/>
    <col min="4357" max="4363" width="12.42578125" style="9" customWidth="1"/>
    <col min="4364" max="4364" width="17.5703125" style="9" customWidth="1"/>
    <col min="4365" max="4506" width="12.42578125" style="9" customWidth="1"/>
    <col min="4507" max="4507" width="21.42578125" style="9" customWidth="1"/>
    <col min="4508" max="4508" width="26.5703125" style="9" customWidth="1"/>
    <col min="4509" max="4510" width="21.42578125" style="9" customWidth="1"/>
    <col min="4511" max="4511" width="18.85546875" style="9" customWidth="1"/>
    <col min="4512" max="4513" width="13.7109375" style="9" customWidth="1"/>
    <col min="4514" max="4515" width="9.85546875" style="9" customWidth="1"/>
    <col min="4516" max="4516" width="12.42578125" style="9" customWidth="1"/>
    <col min="4517" max="4517" width="21.42578125" style="9" customWidth="1"/>
    <col min="4518" max="4518" width="15" style="9" customWidth="1"/>
    <col min="4519" max="4519" width="12.42578125" style="9" customWidth="1"/>
    <col min="4520" max="4520" width="13.7109375" style="9" customWidth="1"/>
    <col min="4521" max="4521" width="15" style="9" customWidth="1"/>
    <col min="4522" max="4523" width="16.28515625" style="9" customWidth="1"/>
    <col min="4524" max="4525" width="15" style="9" customWidth="1"/>
    <col min="4526" max="4526" width="21.42578125" style="9" customWidth="1"/>
    <col min="4527" max="4528" width="20.140625" style="9" customWidth="1"/>
    <col min="4529" max="4529" width="21.42578125" style="9" customWidth="1"/>
    <col min="4530" max="4530" width="11.140625" style="9" customWidth="1"/>
    <col min="4531" max="4531" width="18.85546875" style="9" customWidth="1"/>
    <col min="4532" max="4532" width="20.140625" style="9" customWidth="1"/>
    <col min="4533" max="4533" width="18.85546875" style="9" customWidth="1"/>
    <col min="4534" max="4534" width="16.28515625" style="9" customWidth="1"/>
    <col min="4535" max="4536" width="8.5703125" style="9" customWidth="1"/>
    <col min="4537" max="4537" width="16.28515625" style="9" customWidth="1"/>
    <col min="4538" max="4539" width="18.85546875" style="9" customWidth="1"/>
    <col min="4540" max="4540" width="11.140625" style="9" customWidth="1"/>
    <col min="4541" max="4541" width="12.42578125" style="9" customWidth="1"/>
    <col min="4542" max="4543" width="15" style="9" customWidth="1"/>
    <col min="4544" max="4544" width="12.42578125" style="9" customWidth="1"/>
    <col min="4545" max="4545" width="6" style="9" customWidth="1"/>
    <col min="4546" max="4546" width="20.140625" style="9" customWidth="1"/>
    <col min="4547" max="4547" width="26.5703125" style="9" customWidth="1"/>
    <col min="4548" max="4548" width="7.28515625" style="9" customWidth="1"/>
    <col min="4549" max="4549" width="20.140625" style="9" customWidth="1"/>
    <col min="4550" max="4550" width="21.42578125" style="9" customWidth="1"/>
    <col min="4551" max="4551" width="17.5703125" style="9" customWidth="1"/>
    <col min="4552" max="4555" width="15" style="9" customWidth="1"/>
    <col min="4556" max="4556" width="20.140625" style="9" customWidth="1"/>
    <col min="4557" max="4557" width="12.42578125" style="9" customWidth="1"/>
    <col min="4558" max="4558" width="15" style="9" customWidth="1"/>
    <col min="4559" max="4559" width="16.28515625" style="9" customWidth="1"/>
    <col min="4560" max="4560" width="20.140625" style="9" customWidth="1"/>
    <col min="4561" max="4561" width="15" style="9" customWidth="1"/>
    <col min="4562" max="4562" width="17.5703125" style="9" customWidth="1"/>
    <col min="4563" max="4563" width="16.28515625" style="9" customWidth="1"/>
    <col min="4564" max="4566" width="22.7109375" style="9" customWidth="1"/>
    <col min="4567" max="4582" width="16.28515625" style="9" customWidth="1"/>
    <col min="4583" max="4583" width="24" style="9" customWidth="1"/>
    <col min="4584" max="4584" width="20.140625" style="9" customWidth="1"/>
    <col min="4585" max="4586" width="22.7109375" style="9" customWidth="1"/>
    <col min="4587" max="4588" width="16.28515625" style="9" customWidth="1"/>
    <col min="4589" max="4591" width="20.140625" style="9" customWidth="1"/>
    <col min="4592" max="4596" width="16.28515625" style="9" customWidth="1"/>
    <col min="4597" max="4598" width="21.42578125" style="9" customWidth="1"/>
    <col min="4599" max="4599" width="20.140625" style="9" customWidth="1"/>
    <col min="4600" max="4601" width="16.28515625" style="9" customWidth="1"/>
    <col min="4602" max="4602" width="12.42578125" style="9" customWidth="1"/>
    <col min="4603" max="4603" width="20.140625" style="9" customWidth="1"/>
    <col min="4604" max="4604" width="29.140625" style="9" customWidth="1"/>
    <col min="4605" max="4606" width="12.42578125" style="9" customWidth="1"/>
    <col min="4607" max="4609" width="20.140625" style="9" customWidth="1"/>
    <col min="4610" max="4610" width="21.42578125" style="9" customWidth="1"/>
    <col min="4611" max="4611" width="24" style="9" customWidth="1"/>
    <col min="4612" max="4612" width="20.140625" style="9" customWidth="1"/>
    <col min="4613" max="4619" width="12.42578125" style="9" customWidth="1"/>
    <col min="4620" max="4620" width="17.5703125" style="9" customWidth="1"/>
    <col min="4621" max="4762" width="12.42578125" style="9" customWidth="1"/>
    <col min="4763" max="4763" width="21.42578125" style="9" customWidth="1"/>
    <col min="4764" max="4764" width="26.5703125" style="9" customWidth="1"/>
    <col min="4765" max="4766" width="21.42578125" style="9" customWidth="1"/>
    <col min="4767" max="4767" width="18.85546875" style="9" customWidth="1"/>
    <col min="4768" max="4769" width="13.7109375" style="9" customWidth="1"/>
    <col min="4770" max="4771" width="9.85546875" style="9" customWidth="1"/>
    <col min="4772" max="4772" width="12.42578125" style="9" customWidth="1"/>
    <col min="4773" max="4773" width="21.42578125" style="9" customWidth="1"/>
    <col min="4774" max="4774" width="15" style="9" customWidth="1"/>
    <col min="4775" max="4775" width="12.42578125" style="9" customWidth="1"/>
    <col min="4776" max="4776" width="13.7109375" style="9" customWidth="1"/>
    <col min="4777" max="4777" width="15" style="9" customWidth="1"/>
    <col min="4778" max="4779" width="16.28515625" style="9" customWidth="1"/>
    <col min="4780" max="4781" width="15" style="9" customWidth="1"/>
    <col min="4782" max="4782" width="21.42578125" style="9" customWidth="1"/>
    <col min="4783" max="4784" width="20.140625" style="9" customWidth="1"/>
    <col min="4785" max="4785" width="21.42578125" style="9" customWidth="1"/>
    <col min="4786" max="4786" width="11.140625" style="9" customWidth="1"/>
    <col min="4787" max="4787" width="18.85546875" style="9" customWidth="1"/>
    <col min="4788" max="4788" width="20.140625" style="9" customWidth="1"/>
    <col min="4789" max="4789" width="18.85546875" style="9" customWidth="1"/>
    <col min="4790" max="4790" width="16.28515625" style="9" customWidth="1"/>
    <col min="4791" max="4792" width="8.5703125" style="9" customWidth="1"/>
    <col min="4793" max="4793" width="16.28515625" style="9" customWidth="1"/>
    <col min="4794" max="4795" width="18.85546875" style="9" customWidth="1"/>
    <col min="4796" max="4796" width="11.140625" style="9" customWidth="1"/>
    <col min="4797" max="4797" width="12.42578125" style="9" customWidth="1"/>
    <col min="4798" max="4799" width="15" style="9" customWidth="1"/>
    <col min="4800" max="4800" width="12.42578125" style="9" customWidth="1"/>
    <col min="4801" max="4801" width="6" style="9" customWidth="1"/>
    <col min="4802" max="4802" width="20.140625" style="9" customWidth="1"/>
    <col min="4803" max="4803" width="26.5703125" style="9" customWidth="1"/>
    <col min="4804" max="4804" width="7.28515625" style="9" customWidth="1"/>
    <col min="4805" max="4805" width="20.140625" style="9" customWidth="1"/>
    <col min="4806" max="4806" width="21.42578125" style="9" customWidth="1"/>
    <col min="4807" max="4807" width="17.5703125" style="9" customWidth="1"/>
    <col min="4808" max="4811" width="15" style="9" customWidth="1"/>
    <col min="4812" max="4812" width="20.140625" style="9" customWidth="1"/>
    <col min="4813" max="4813" width="12.42578125" style="9" customWidth="1"/>
    <col min="4814" max="4814" width="15" style="9" customWidth="1"/>
    <col min="4815" max="4815" width="16.28515625" style="9" customWidth="1"/>
    <col min="4816" max="4816" width="20.140625" style="9" customWidth="1"/>
    <col min="4817" max="4817" width="15" style="9" customWidth="1"/>
    <col min="4818" max="4818" width="17.5703125" style="9" customWidth="1"/>
    <col min="4819" max="4819" width="16.28515625" style="9" customWidth="1"/>
    <col min="4820" max="4822" width="22.7109375" style="9" customWidth="1"/>
    <col min="4823" max="4838" width="16.28515625" style="9" customWidth="1"/>
    <col min="4839" max="4839" width="24" style="9" customWidth="1"/>
    <col min="4840" max="4840" width="20.140625" style="9" customWidth="1"/>
    <col min="4841" max="4842" width="22.7109375" style="9" customWidth="1"/>
    <col min="4843" max="4844" width="16.28515625" style="9" customWidth="1"/>
    <col min="4845" max="4847" width="20.140625" style="9" customWidth="1"/>
    <col min="4848" max="4852" width="16.28515625" style="9" customWidth="1"/>
    <col min="4853" max="4854" width="21.42578125" style="9" customWidth="1"/>
    <col min="4855" max="4855" width="20.140625" style="9" customWidth="1"/>
    <col min="4856" max="4857" width="16.28515625" style="9" customWidth="1"/>
    <col min="4858" max="4858" width="12.42578125" style="9" customWidth="1"/>
    <col min="4859" max="4859" width="20.140625" style="9" customWidth="1"/>
    <col min="4860" max="4860" width="29.140625" style="9" customWidth="1"/>
    <col min="4861" max="4862" width="12.42578125" style="9" customWidth="1"/>
    <col min="4863" max="4865" width="20.140625" style="9" customWidth="1"/>
    <col min="4866" max="4866" width="21.42578125" style="9" customWidth="1"/>
    <col min="4867" max="4867" width="24" style="9" customWidth="1"/>
    <col min="4868" max="4868" width="20.140625" style="9" customWidth="1"/>
    <col min="4869" max="4875" width="12.42578125" style="9" customWidth="1"/>
    <col min="4876" max="4876" width="17.5703125" style="9" customWidth="1"/>
    <col min="4877" max="5018" width="12.42578125" style="9" customWidth="1"/>
    <col min="5019" max="5019" width="21.42578125" style="9" customWidth="1"/>
    <col min="5020" max="5020" width="26.5703125" style="9" customWidth="1"/>
    <col min="5021" max="5022" width="21.42578125" style="9" customWidth="1"/>
    <col min="5023" max="5023" width="18.85546875" style="9" customWidth="1"/>
    <col min="5024" max="5025" width="13.7109375" style="9" customWidth="1"/>
    <col min="5026" max="5027" width="9.85546875" style="9" customWidth="1"/>
    <col min="5028" max="5028" width="12.42578125" style="9" customWidth="1"/>
    <col min="5029" max="5029" width="21.42578125" style="9" customWidth="1"/>
    <col min="5030" max="5030" width="15" style="9" customWidth="1"/>
    <col min="5031" max="5031" width="12.42578125" style="9" customWidth="1"/>
    <col min="5032" max="5032" width="13.7109375" style="9" customWidth="1"/>
    <col min="5033" max="5033" width="15" style="9" customWidth="1"/>
    <col min="5034" max="5035" width="16.28515625" style="9" customWidth="1"/>
    <col min="5036" max="5037" width="15" style="9" customWidth="1"/>
    <col min="5038" max="5038" width="21.42578125" style="9" customWidth="1"/>
    <col min="5039" max="5040" width="20.140625" style="9" customWidth="1"/>
    <col min="5041" max="5041" width="21.42578125" style="9" customWidth="1"/>
    <col min="5042" max="5042" width="11.140625" style="9" customWidth="1"/>
    <col min="5043" max="5043" width="18.85546875" style="9" customWidth="1"/>
    <col min="5044" max="5044" width="20.140625" style="9" customWidth="1"/>
    <col min="5045" max="5045" width="18.85546875" style="9" customWidth="1"/>
    <col min="5046" max="5046" width="16.28515625" style="9" customWidth="1"/>
    <col min="5047" max="5048" width="8.5703125" style="9" customWidth="1"/>
    <col min="5049" max="5049" width="16.28515625" style="9" customWidth="1"/>
    <col min="5050" max="5051" width="18.85546875" style="9" customWidth="1"/>
    <col min="5052" max="5052" width="11.140625" style="9" customWidth="1"/>
    <col min="5053" max="5053" width="12.42578125" style="9" customWidth="1"/>
    <col min="5054" max="5055" width="15" style="9" customWidth="1"/>
    <col min="5056" max="5056" width="12.42578125" style="9" customWidth="1"/>
    <col min="5057" max="5057" width="6" style="9" customWidth="1"/>
    <col min="5058" max="5058" width="20.140625" style="9" customWidth="1"/>
    <col min="5059" max="5059" width="26.5703125" style="9" customWidth="1"/>
    <col min="5060" max="5060" width="7.28515625" style="9" customWidth="1"/>
    <col min="5061" max="5061" width="20.140625" style="9" customWidth="1"/>
    <col min="5062" max="5062" width="21.42578125" style="9" customWidth="1"/>
    <col min="5063" max="5063" width="17.5703125" style="9" customWidth="1"/>
    <col min="5064" max="5067" width="15" style="9" customWidth="1"/>
    <col min="5068" max="5068" width="20.140625" style="9" customWidth="1"/>
    <col min="5069" max="5069" width="12.42578125" style="9" customWidth="1"/>
    <col min="5070" max="5070" width="15" style="9" customWidth="1"/>
    <col min="5071" max="5071" width="16.28515625" style="9" customWidth="1"/>
    <col min="5072" max="5072" width="20.140625" style="9" customWidth="1"/>
    <col min="5073" max="5073" width="15" style="9" customWidth="1"/>
    <col min="5074" max="5074" width="17.5703125" style="9" customWidth="1"/>
    <col min="5075" max="5075" width="16.28515625" style="9" customWidth="1"/>
    <col min="5076" max="5078" width="22.7109375" style="9" customWidth="1"/>
    <col min="5079" max="5094" width="16.28515625" style="9" customWidth="1"/>
    <col min="5095" max="5095" width="24" style="9" customWidth="1"/>
    <col min="5096" max="5096" width="20.140625" style="9" customWidth="1"/>
    <col min="5097" max="5098" width="22.7109375" style="9" customWidth="1"/>
    <col min="5099" max="5100" width="16.28515625" style="9" customWidth="1"/>
    <col min="5101" max="5103" width="20.140625" style="9" customWidth="1"/>
    <col min="5104" max="5108" width="16.28515625" style="9" customWidth="1"/>
    <col min="5109" max="5110" width="21.42578125" style="9" customWidth="1"/>
    <col min="5111" max="5111" width="20.140625" style="9" customWidth="1"/>
    <col min="5112" max="5113" width="16.28515625" style="9" customWidth="1"/>
    <col min="5114" max="5114" width="12.42578125" style="9" customWidth="1"/>
    <col min="5115" max="5115" width="20.140625" style="9" customWidth="1"/>
    <col min="5116" max="5116" width="29.140625" style="9" customWidth="1"/>
    <col min="5117" max="5118" width="12.42578125" style="9" customWidth="1"/>
    <col min="5119" max="5121" width="20.140625" style="9" customWidth="1"/>
    <col min="5122" max="5122" width="21.42578125" style="9" customWidth="1"/>
    <col min="5123" max="5123" width="24" style="9" customWidth="1"/>
    <col min="5124" max="5124" width="20.140625" style="9" customWidth="1"/>
    <col min="5125" max="5131" width="12.42578125" style="9" customWidth="1"/>
    <col min="5132" max="5132" width="17.5703125" style="9" customWidth="1"/>
    <col min="5133" max="5274" width="12.42578125" style="9" customWidth="1"/>
    <col min="5275" max="5275" width="21.42578125" style="9" customWidth="1"/>
    <col min="5276" max="5276" width="26.5703125" style="9" customWidth="1"/>
    <col min="5277" max="5278" width="21.42578125" style="9" customWidth="1"/>
    <col min="5279" max="5279" width="18.85546875" style="9" customWidth="1"/>
    <col min="5280" max="5281" width="13.7109375" style="9" customWidth="1"/>
    <col min="5282" max="5283" width="9.85546875" style="9" customWidth="1"/>
    <col min="5284" max="5284" width="12.42578125" style="9" customWidth="1"/>
    <col min="5285" max="5285" width="21.42578125" style="9" customWidth="1"/>
    <col min="5286" max="5286" width="15" style="9" customWidth="1"/>
    <col min="5287" max="5287" width="12.42578125" style="9" customWidth="1"/>
    <col min="5288" max="5288" width="13.7109375" style="9" customWidth="1"/>
    <col min="5289" max="5289" width="15" style="9" customWidth="1"/>
    <col min="5290" max="5291" width="16.28515625" style="9" customWidth="1"/>
    <col min="5292" max="5293" width="15" style="9" customWidth="1"/>
    <col min="5294" max="5294" width="21.42578125" style="9" customWidth="1"/>
    <col min="5295" max="5296" width="20.140625" style="9" customWidth="1"/>
    <col min="5297" max="5297" width="21.42578125" style="9" customWidth="1"/>
    <col min="5298" max="5298" width="11.140625" style="9" customWidth="1"/>
    <col min="5299" max="5299" width="18.85546875" style="9" customWidth="1"/>
    <col min="5300" max="5300" width="20.140625" style="9" customWidth="1"/>
    <col min="5301" max="5301" width="18.85546875" style="9" customWidth="1"/>
    <col min="5302" max="5302" width="16.28515625" style="9" customWidth="1"/>
    <col min="5303" max="5304" width="8.5703125" style="9" customWidth="1"/>
    <col min="5305" max="5305" width="16.28515625" style="9" customWidth="1"/>
    <col min="5306" max="5307" width="18.85546875" style="9" customWidth="1"/>
    <col min="5308" max="5308" width="11.140625" style="9" customWidth="1"/>
    <col min="5309" max="5309" width="12.42578125" style="9" customWidth="1"/>
    <col min="5310" max="5311" width="15" style="9" customWidth="1"/>
    <col min="5312" max="5312" width="12.42578125" style="9" customWidth="1"/>
    <col min="5313" max="5313" width="6" style="9" customWidth="1"/>
    <col min="5314" max="5314" width="20.140625" style="9" customWidth="1"/>
    <col min="5315" max="5315" width="26.5703125" style="9" customWidth="1"/>
    <col min="5316" max="5316" width="7.28515625" style="9" customWidth="1"/>
    <col min="5317" max="5317" width="20.140625" style="9" customWidth="1"/>
    <col min="5318" max="5318" width="21.42578125" style="9" customWidth="1"/>
    <col min="5319" max="5319" width="17.5703125" style="9" customWidth="1"/>
    <col min="5320" max="5323" width="15" style="9" customWidth="1"/>
    <col min="5324" max="5324" width="20.140625" style="9" customWidth="1"/>
    <col min="5325" max="5325" width="12.42578125" style="9" customWidth="1"/>
    <col min="5326" max="5326" width="15" style="9" customWidth="1"/>
    <col min="5327" max="5327" width="16.28515625" style="9" customWidth="1"/>
    <col min="5328" max="5328" width="20.140625" style="9" customWidth="1"/>
    <col min="5329" max="5329" width="15" style="9" customWidth="1"/>
    <col min="5330" max="5330" width="17.5703125" style="9" customWidth="1"/>
    <col min="5331" max="5331" width="16.28515625" style="9" customWidth="1"/>
    <col min="5332" max="5334" width="22.7109375" style="9" customWidth="1"/>
    <col min="5335" max="5350" width="16.28515625" style="9" customWidth="1"/>
    <col min="5351" max="5351" width="24" style="9" customWidth="1"/>
    <col min="5352" max="5352" width="20.140625" style="9" customWidth="1"/>
    <col min="5353" max="5354" width="22.7109375" style="9" customWidth="1"/>
    <col min="5355" max="5356" width="16.28515625" style="9" customWidth="1"/>
    <col min="5357" max="5359" width="20.140625" style="9" customWidth="1"/>
    <col min="5360" max="5364" width="16.28515625" style="9" customWidth="1"/>
    <col min="5365" max="5366" width="21.42578125" style="9" customWidth="1"/>
    <col min="5367" max="5367" width="20.140625" style="9" customWidth="1"/>
    <col min="5368" max="5369" width="16.28515625" style="9" customWidth="1"/>
    <col min="5370" max="5370" width="12.42578125" style="9" customWidth="1"/>
    <col min="5371" max="5371" width="20.140625" style="9" customWidth="1"/>
    <col min="5372" max="5372" width="29.140625" style="9" customWidth="1"/>
    <col min="5373" max="5374" width="12.42578125" style="9" customWidth="1"/>
    <col min="5375" max="5377" width="20.140625" style="9" customWidth="1"/>
    <col min="5378" max="5378" width="21.42578125" style="9" customWidth="1"/>
    <col min="5379" max="5379" width="24" style="9" customWidth="1"/>
    <col min="5380" max="5380" width="20.140625" style="9" customWidth="1"/>
    <col min="5381" max="5387" width="12.42578125" style="9" customWidth="1"/>
    <col min="5388" max="5388" width="17.5703125" style="9" customWidth="1"/>
    <col min="5389" max="5530" width="12.42578125" style="9" customWidth="1"/>
    <col min="5531" max="5531" width="21.42578125" style="9" customWidth="1"/>
    <col min="5532" max="5532" width="26.5703125" style="9" customWidth="1"/>
    <col min="5533" max="5534" width="21.42578125" style="9" customWidth="1"/>
    <col min="5535" max="5535" width="18.85546875" style="9" customWidth="1"/>
    <col min="5536" max="5537" width="13.7109375" style="9" customWidth="1"/>
    <col min="5538" max="5539" width="9.85546875" style="9" customWidth="1"/>
    <col min="5540" max="5540" width="12.42578125" style="9" customWidth="1"/>
    <col min="5541" max="5541" width="21.42578125" style="9" customWidth="1"/>
    <col min="5542" max="5542" width="15" style="9" customWidth="1"/>
    <col min="5543" max="5543" width="12.42578125" style="9" customWidth="1"/>
    <col min="5544" max="5544" width="13.7109375" style="9" customWidth="1"/>
    <col min="5545" max="5545" width="15" style="9" customWidth="1"/>
    <col min="5546" max="5547" width="16.28515625" style="9" customWidth="1"/>
    <col min="5548" max="5549" width="15" style="9" customWidth="1"/>
    <col min="5550" max="5550" width="21.42578125" style="9" customWidth="1"/>
    <col min="5551" max="5552" width="20.140625" style="9" customWidth="1"/>
    <col min="5553" max="5553" width="21.42578125" style="9" customWidth="1"/>
    <col min="5554" max="5554" width="11.140625" style="9" customWidth="1"/>
    <col min="5555" max="5555" width="18.85546875" style="9" customWidth="1"/>
    <col min="5556" max="5556" width="20.140625" style="9" customWidth="1"/>
    <col min="5557" max="5557" width="18.85546875" style="9" customWidth="1"/>
    <col min="5558" max="5558" width="16.28515625" style="9" customWidth="1"/>
    <col min="5559" max="5560" width="8.5703125" style="9" customWidth="1"/>
    <col min="5561" max="5561" width="16.28515625" style="9" customWidth="1"/>
    <col min="5562" max="5563" width="18.85546875" style="9" customWidth="1"/>
    <col min="5564" max="5564" width="11.140625" style="9" customWidth="1"/>
    <col min="5565" max="5565" width="12.42578125" style="9" customWidth="1"/>
    <col min="5566" max="5567" width="15" style="9" customWidth="1"/>
    <col min="5568" max="5568" width="12.42578125" style="9" customWidth="1"/>
    <col min="5569" max="5569" width="6" style="9" customWidth="1"/>
    <col min="5570" max="5570" width="20.140625" style="9" customWidth="1"/>
    <col min="5571" max="5571" width="26.5703125" style="9" customWidth="1"/>
    <col min="5572" max="5572" width="7.28515625" style="9" customWidth="1"/>
    <col min="5573" max="5573" width="20.140625" style="9" customWidth="1"/>
    <col min="5574" max="5574" width="21.42578125" style="9" customWidth="1"/>
    <col min="5575" max="5575" width="17.5703125" style="9" customWidth="1"/>
    <col min="5576" max="5579" width="15" style="9" customWidth="1"/>
    <col min="5580" max="5580" width="20.140625" style="9" customWidth="1"/>
    <col min="5581" max="5581" width="12.42578125" style="9" customWidth="1"/>
    <col min="5582" max="5582" width="15" style="9" customWidth="1"/>
    <col min="5583" max="5583" width="16.28515625" style="9" customWidth="1"/>
    <col min="5584" max="5584" width="20.140625" style="9" customWidth="1"/>
    <col min="5585" max="5585" width="15" style="9" customWidth="1"/>
    <col min="5586" max="5586" width="17.5703125" style="9" customWidth="1"/>
    <col min="5587" max="5587" width="16.28515625" style="9" customWidth="1"/>
    <col min="5588" max="5590" width="22.7109375" style="9" customWidth="1"/>
    <col min="5591" max="5606" width="16.28515625" style="9" customWidth="1"/>
    <col min="5607" max="5607" width="24" style="9" customWidth="1"/>
    <col min="5608" max="5608" width="20.140625" style="9" customWidth="1"/>
    <col min="5609" max="5610" width="22.7109375" style="9" customWidth="1"/>
    <col min="5611" max="5612" width="16.28515625" style="9" customWidth="1"/>
    <col min="5613" max="5615" width="20.140625" style="9" customWidth="1"/>
    <col min="5616" max="5620" width="16.28515625" style="9" customWidth="1"/>
    <col min="5621" max="5622" width="21.42578125" style="9" customWidth="1"/>
    <col min="5623" max="5623" width="20.140625" style="9" customWidth="1"/>
    <col min="5624" max="5625" width="16.28515625" style="9" customWidth="1"/>
    <col min="5626" max="5626" width="12.42578125" style="9" customWidth="1"/>
    <col min="5627" max="5627" width="20.140625" style="9" customWidth="1"/>
    <col min="5628" max="5628" width="29.140625" style="9" customWidth="1"/>
    <col min="5629" max="5630" width="12.42578125" style="9" customWidth="1"/>
    <col min="5631" max="5633" width="20.140625" style="9" customWidth="1"/>
    <col min="5634" max="5634" width="21.42578125" style="9" customWidth="1"/>
    <col min="5635" max="5635" width="24" style="9" customWidth="1"/>
    <col min="5636" max="5636" width="20.140625" style="9" customWidth="1"/>
    <col min="5637" max="5643" width="12.42578125" style="9" customWidth="1"/>
    <col min="5644" max="5644" width="17.5703125" style="9" customWidth="1"/>
    <col min="5645" max="5786" width="12.42578125" style="9" customWidth="1"/>
    <col min="5787" max="5787" width="21.42578125" style="9" customWidth="1"/>
    <col min="5788" max="5788" width="26.5703125" style="9" customWidth="1"/>
    <col min="5789" max="5790" width="21.42578125" style="9" customWidth="1"/>
    <col min="5791" max="5791" width="18.85546875" style="9" customWidth="1"/>
    <col min="5792" max="5793" width="13.7109375" style="9" customWidth="1"/>
    <col min="5794" max="5795" width="9.85546875" style="9" customWidth="1"/>
    <col min="5796" max="5796" width="12.42578125" style="9" customWidth="1"/>
    <col min="5797" max="5797" width="21.42578125" style="9" customWidth="1"/>
    <col min="5798" max="5798" width="15" style="9" customWidth="1"/>
    <col min="5799" max="5799" width="12.42578125" style="9" customWidth="1"/>
    <col min="5800" max="5800" width="13.7109375" style="9" customWidth="1"/>
    <col min="5801" max="5801" width="15" style="9" customWidth="1"/>
    <col min="5802" max="5803" width="16.28515625" style="9" customWidth="1"/>
    <col min="5804" max="5805" width="15" style="9" customWidth="1"/>
    <col min="5806" max="5806" width="21.42578125" style="9" customWidth="1"/>
    <col min="5807" max="5808" width="20.140625" style="9" customWidth="1"/>
    <col min="5809" max="5809" width="21.42578125" style="9" customWidth="1"/>
    <col min="5810" max="5810" width="11.140625" style="9" customWidth="1"/>
    <col min="5811" max="5811" width="18.85546875" style="9" customWidth="1"/>
    <col min="5812" max="5812" width="20.140625" style="9" customWidth="1"/>
    <col min="5813" max="5813" width="18.85546875" style="9" customWidth="1"/>
    <col min="5814" max="5814" width="16.28515625" style="9" customWidth="1"/>
    <col min="5815" max="5816" width="8.5703125" style="9" customWidth="1"/>
    <col min="5817" max="5817" width="16.28515625" style="9" customWidth="1"/>
    <col min="5818" max="5819" width="18.85546875" style="9" customWidth="1"/>
    <col min="5820" max="5820" width="11.140625" style="9" customWidth="1"/>
    <col min="5821" max="5821" width="12.42578125" style="9" customWidth="1"/>
    <col min="5822" max="5823" width="15" style="9" customWidth="1"/>
    <col min="5824" max="5824" width="12.42578125" style="9" customWidth="1"/>
    <col min="5825" max="5825" width="6" style="9" customWidth="1"/>
    <col min="5826" max="5826" width="20.140625" style="9" customWidth="1"/>
    <col min="5827" max="5827" width="26.5703125" style="9" customWidth="1"/>
    <col min="5828" max="5828" width="7.28515625" style="9" customWidth="1"/>
    <col min="5829" max="5829" width="20.140625" style="9" customWidth="1"/>
    <col min="5830" max="5830" width="21.42578125" style="9" customWidth="1"/>
    <col min="5831" max="5831" width="17.5703125" style="9" customWidth="1"/>
    <col min="5832" max="5835" width="15" style="9" customWidth="1"/>
    <col min="5836" max="5836" width="20.140625" style="9" customWidth="1"/>
    <col min="5837" max="5837" width="12.42578125" style="9" customWidth="1"/>
    <col min="5838" max="5838" width="15" style="9" customWidth="1"/>
    <col min="5839" max="5839" width="16.28515625" style="9" customWidth="1"/>
    <col min="5840" max="5840" width="20.140625" style="9" customWidth="1"/>
    <col min="5841" max="5841" width="15" style="9" customWidth="1"/>
    <col min="5842" max="5842" width="17.5703125" style="9" customWidth="1"/>
    <col min="5843" max="5843" width="16.28515625" style="9" customWidth="1"/>
    <col min="5844" max="5846" width="22.7109375" style="9" customWidth="1"/>
    <col min="5847" max="5862" width="16.28515625" style="9" customWidth="1"/>
    <col min="5863" max="5863" width="24" style="9" customWidth="1"/>
    <col min="5864" max="5864" width="20.140625" style="9" customWidth="1"/>
    <col min="5865" max="5866" width="22.7109375" style="9" customWidth="1"/>
    <col min="5867" max="5868" width="16.28515625" style="9" customWidth="1"/>
    <col min="5869" max="5871" width="20.140625" style="9" customWidth="1"/>
    <col min="5872" max="5876" width="16.28515625" style="9" customWidth="1"/>
    <col min="5877" max="5878" width="21.42578125" style="9" customWidth="1"/>
    <col min="5879" max="5879" width="20.140625" style="9" customWidth="1"/>
    <col min="5880" max="5881" width="16.28515625" style="9" customWidth="1"/>
    <col min="5882" max="5882" width="12.42578125" style="9" customWidth="1"/>
    <col min="5883" max="5883" width="20.140625" style="9" customWidth="1"/>
    <col min="5884" max="5884" width="29.140625" style="9" customWidth="1"/>
    <col min="5885" max="5886" width="12.42578125" style="9" customWidth="1"/>
    <col min="5887" max="5889" width="20.140625" style="9" customWidth="1"/>
    <col min="5890" max="5890" width="21.42578125" style="9" customWidth="1"/>
    <col min="5891" max="5891" width="24" style="9" customWidth="1"/>
    <col min="5892" max="5892" width="20.140625" style="9" customWidth="1"/>
    <col min="5893" max="5899" width="12.42578125" style="9" customWidth="1"/>
    <col min="5900" max="5900" width="17.5703125" style="9" customWidth="1"/>
    <col min="5901" max="6042" width="12.42578125" style="9" customWidth="1"/>
    <col min="6043" max="6043" width="21.42578125" style="9" customWidth="1"/>
    <col min="6044" max="6044" width="26.5703125" style="9" customWidth="1"/>
    <col min="6045" max="6046" width="21.42578125" style="9" customWidth="1"/>
    <col min="6047" max="6047" width="18.85546875" style="9" customWidth="1"/>
    <col min="6048" max="6049" width="13.7109375" style="9" customWidth="1"/>
    <col min="6050" max="6051" width="9.85546875" style="9" customWidth="1"/>
    <col min="6052" max="6052" width="12.42578125" style="9" customWidth="1"/>
    <col min="6053" max="6053" width="21.42578125" style="9" customWidth="1"/>
    <col min="6054" max="6054" width="15" style="9" customWidth="1"/>
    <col min="6055" max="6055" width="12.42578125" style="9" customWidth="1"/>
    <col min="6056" max="6056" width="13.7109375" style="9" customWidth="1"/>
    <col min="6057" max="6057" width="15" style="9" customWidth="1"/>
    <col min="6058" max="6059" width="16.28515625" style="9" customWidth="1"/>
    <col min="6060" max="6061" width="15" style="9" customWidth="1"/>
    <col min="6062" max="6062" width="21.42578125" style="9" customWidth="1"/>
    <col min="6063" max="6064" width="20.140625" style="9" customWidth="1"/>
    <col min="6065" max="6065" width="21.42578125" style="9" customWidth="1"/>
    <col min="6066" max="6066" width="11.140625" style="9" customWidth="1"/>
    <col min="6067" max="6067" width="18.85546875" style="9" customWidth="1"/>
    <col min="6068" max="6068" width="20.140625" style="9" customWidth="1"/>
    <col min="6069" max="6069" width="18.85546875" style="9" customWidth="1"/>
    <col min="6070" max="6070" width="16.28515625" style="9" customWidth="1"/>
    <col min="6071" max="6072" width="8.5703125" style="9" customWidth="1"/>
    <col min="6073" max="6073" width="16.28515625" style="9" customWidth="1"/>
    <col min="6074" max="6075" width="18.85546875" style="9" customWidth="1"/>
    <col min="6076" max="6076" width="11.140625" style="9" customWidth="1"/>
    <col min="6077" max="6077" width="12.42578125" style="9" customWidth="1"/>
    <col min="6078" max="6079" width="15" style="9" customWidth="1"/>
    <col min="6080" max="6080" width="12.42578125" style="9" customWidth="1"/>
    <col min="6081" max="6081" width="6" style="9" customWidth="1"/>
    <col min="6082" max="6082" width="20.140625" style="9" customWidth="1"/>
    <col min="6083" max="6083" width="26.5703125" style="9" customWidth="1"/>
    <col min="6084" max="6084" width="7.28515625" style="9" customWidth="1"/>
    <col min="6085" max="6085" width="20.140625" style="9" customWidth="1"/>
    <col min="6086" max="6086" width="21.42578125" style="9" customWidth="1"/>
    <col min="6087" max="6087" width="17.5703125" style="9" customWidth="1"/>
    <col min="6088" max="6091" width="15" style="9" customWidth="1"/>
    <col min="6092" max="6092" width="20.140625" style="9" customWidth="1"/>
    <col min="6093" max="6093" width="12.42578125" style="9" customWidth="1"/>
    <col min="6094" max="6094" width="15" style="9" customWidth="1"/>
    <col min="6095" max="6095" width="16.28515625" style="9" customWidth="1"/>
    <col min="6096" max="6096" width="20.140625" style="9" customWidth="1"/>
    <col min="6097" max="6097" width="15" style="9" customWidth="1"/>
    <col min="6098" max="6098" width="17.5703125" style="9" customWidth="1"/>
    <col min="6099" max="6099" width="16.28515625" style="9" customWidth="1"/>
    <col min="6100" max="6102" width="22.7109375" style="9" customWidth="1"/>
    <col min="6103" max="6118" width="16.28515625" style="9" customWidth="1"/>
    <col min="6119" max="6119" width="24" style="9" customWidth="1"/>
    <col min="6120" max="6120" width="20.140625" style="9" customWidth="1"/>
    <col min="6121" max="6122" width="22.7109375" style="9" customWidth="1"/>
    <col min="6123" max="6124" width="16.28515625" style="9" customWidth="1"/>
    <col min="6125" max="6127" width="20.140625" style="9" customWidth="1"/>
    <col min="6128" max="6132" width="16.28515625" style="9" customWidth="1"/>
    <col min="6133" max="6134" width="21.42578125" style="9" customWidth="1"/>
    <col min="6135" max="6135" width="20.140625" style="9" customWidth="1"/>
    <col min="6136" max="6137" width="16.28515625" style="9" customWidth="1"/>
    <col min="6138" max="6138" width="12.42578125" style="9" customWidth="1"/>
    <col min="6139" max="6139" width="20.140625" style="9" customWidth="1"/>
    <col min="6140" max="6140" width="29.140625" style="9" customWidth="1"/>
    <col min="6141" max="6142" width="12.42578125" style="9" customWidth="1"/>
    <col min="6143" max="6145" width="20.140625" style="9" customWidth="1"/>
    <col min="6146" max="6146" width="21.42578125" style="9" customWidth="1"/>
    <col min="6147" max="6147" width="24" style="9" customWidth="1"/>
    <col min="6148" max="6148" width="20.140625" style="9" customWidth="1"/>
    <col min="6149" max="6155" width="12.42578125" style="9" customWidth="1"/>
    <col min="6156" max="6156" width="17.5703125" style="9" customWidth="1"/>
    <col min="6157" max="6298" width="12.42578125" style="9" customWidth="1"/>
    <col min="6299" max="6299" width="21.42578125" style="9" customWidth="1"/>
    <col min="6300" max="6300" width="26.5703125" style="9" customWidth="1"/>
    <col min="6301" max="6302" width="21.42578125" style="9" customWidth="1"/>
    <col min="6303" max="6303" width="18.85546875" style="9" customWidth="1"/>
    <col min="6304" max="6305" width="13.7109375" style="9" customWidth="1"/>
    <col min="6306" max="6307" width="9.85546875" style="9" customWidth="1"/>
    <col min="6308" max="6308" width="12.42578125" style="9" customWidth="1"/>
    <col min="6309" max="6309" width="21.42578125" style="9" customWidth="1"/>
    <col min="6310" max="6310" width="15" style="9" customWidth="1"/>
    <col min="6311" max="6311" width="12.42578125" style="9" customWidth="1"/>
    <col min="6312" max="6312" width="13.7109375" style="9" customWidth="1"/>
    <col min="6313" max="6313" width="15" style="9" customWidth="1"/>
    <col min="6314" max="6315" width="16.28515625" style="9" customWidth="1"/>
    <col min="6316" max="6317" width="15" style="9" customWidth="1"/>
    <col min="6318" max="6318" width="21.42578125" style="9" customWidth="1"/>
    <col min="6319" max="6320" width="20.140625" style="9" customWidth="1"/>
    <col min="6321" max="6321" width="21.42578125" style="9" customWidth="1"/>
    <col min="6322" max="6322" width="11.140625" style="9" customWidth="1"/>
    <col min="6323" max="6323" width="18.85546875" style="9" customWidth="1"/>
    <col min="6324" max="6324" width="20.140625" style="9" customWidth="1"/>
    <col min="6325" max="6325" width="18.85546875" style="9" customWidth="1"/>
    <col min="6326" max="6326" width="16.28515625" style="9" customWidth="1"/>
    <col min="6327" max="6328" width="8.5703125" style="9" customWidth="1"/>
    <col min="6329" max="6329" width="16.28515625" style="9" customWidth="1"/>
    <col min="6330" max="6331" width="18.85546875" style="9" customWidth="1"/>
    <col min="6332" max="6332" width="11.140625" style="9" customWidth="1"/>
    <col min="6333" max="6333" width="12.42578125" style="9" customWidth="1"/>
    <col min="6334" max="6335" width="15" style="9" customWidth="1"/>
    <col min="6336" max="6336" width="12.42578125" style="9" customWidth="1"/>
    <col min="6337" max="6337" width="6" style="9" customWidth="1"/>
    <col min="6338" max="6338" width="20.140625" style="9" customWidth="1"/>
    <col min="6339" max="6339" width="26.5703125" style="9" customWidth="1"/>
    <col min="6340" max="6340" width="7.28515625" style="9" customWidth="1"/>
    <col min="6341" max="6341" width="20.140625" style="9" customWidth="1"/>
    <col min="6342" max="6342" width="21.42578125" style="9" customWidth="1"/>
    <col min="6343" max="6343" width="17.5703125" style="9" customWidth="1"/>
    <col min="6344" max="6347" width="15" style="9" customWidth="1"/>
    <col min="6348" max="6348" width="20.140625" style="9" customWidth="1"/>
    <col min="6349" max="6349" width="12.42578125" style="9" customWidth="1"/>
    <col min="6350" max="6350" width="15" style="9" customWidth="1"/>
    <col min="6351" max="6351" width="16.28515625" style="9" customWidth="1"/>
    <col min="6352" max="6352" width="20.140625" style="9" customWidth="1"/>
    <col min="6353" max="6353" width="15" style="9" customWidth="1"/>
    <col min="6354" max="6354" width="17.5703125" style="9" customWidth="1"/>
    <col min="6355" max="6355" width="16.28515625" style="9" customWidth="1"/>
    <col min="6356" max="6358" width="22.7109375" style="9" customWidth="1"/>
    <col min="6359" max="6374" width="16.28515625" style="9" customWidth="1"/>
    <col min="6375" max="6375" width="24" style="9" customWidth="1"/>
    <col min="6376" max="6376" width="20.140625" style="9" customWidth="1"/>
    <col min="6377" max="6378" width="22.7109375" style="9" customWidth="1"/>
    <col min="6379" max="6380" width="16.28515625" style="9" customWidth="1"/>
    <col min="6381" max="6383" width="20.140625" style="9" customWidth="1"/>
    <col min="6384" max="6388" width="16.28515625" style="9" customWidth="1"/>
    <col min="6389" max="6390" width="21.42578125" style="9" customWidth="1"/>
    <col min="6391" max="6391" width="20.140625" style="9" customWidth="1"/>
    <col min="6392" max="6393" width="16.28515625" style="9" customWidth="1"/>
    <col min="6394" max="6394" width="12.42578125" style="9" customWidth="1"/>
    <col min="6395" max="6395" width="20.140625" style="9" customWidth="1"/>
    <col min="6396" max="6396" width="29.140625" style="9" customWidth="1"/>
    <col min="6397" max="6398" width="12.42578125" style="9" customWidth="1"/>
    <col min="6399" max="6401" width="20.140625" style="9" customWidth="1"/>
    <col min="6402" max="6402" width="21.42578125" style="9" customWidth="1"/>
    <col min="6403" max="6403" width="24" style="9" customWidth="1"/>
    <col min="6404" max="6404" width="20.140625" style="9" customWidth="1"/>
    <col min="6405" max="6411" width="12.42578125" style="9" customWidth="1"/>
    <col min="6412" max="6412" width="17.5703125" style="9" customWidth="1"/>
    <col min="6413" max="6554" width="12.42578125" style="9" customWidth="1"/>
    <col min="6555" max="6555" width="21.42578125" style="9" customWidth="1"/>
    <col min="6556" max="6556" width="26.5703125" style="9" customWidth="1"/>
    <col min="6557" max="6558" width="21.42578125" style="9" customWidth="1"/>
    <col min="6559" max="6559" width="18.85546875" style="9" customWidth="1"/>
    <col min="6560" max="6561" width="13.7109375" style="9" customWidth="1"/>
    <col min="6562" max="6563" width="9.85546875" style="9" customWidth="1"/>
    <col min="6564" max="6564" width="12.42578125" style="9" customWidth="1"/>
    <col min="6565" max="6565" width="21.42578125" style="9" customWidth="1"/>
    <col min="6566" max="6566" width="15" style="9" customWidth="1"/>
    <col min="6567" max="6567" width="12.42578125" style="9" customWidth="1"/>
    <col min="6568" max="6568" width="13.7109375" style="9" customWidth="1"/>
    <col min="6569" max="6569" width="15" style="9" customWidth="1"/>
    <col min="6570" max="6571" width="16.28515625" style="9" customWidth="1"/>
    <col min="6572" max="6573" width="15" style="9" customWidth="1"/>
    <col min="6574" max="6574" width="21.42578125" style="9" customWidth="1"/>
    <col min="6575" max="6576" width="20.140625" style="9" customWidth="1"/>
    <col min="6577" max="6577" width="21.42578125" style="9" customWidth="1"/>
    <col min="6578" max="6578" width="11.140625" style="9" customWidth="1"/>
    <col min="6579" max="6579" width="18.85546875" style="9" customWidth="1"/>
    <col min="6580" max="6580" width="20.140625" style="9" customWidth="1"/>
    <col min="6581" max="6581" width="18.85546875" style="9" customWidth="1"/>
    <col min="6582" max="6582" width="16.28515625" style="9" customWidth="1"/>
    <col min="6583" max="6584" width="8.5703125" style="9" customWidth="1"/>
    <col min="6585" max="6585" width="16.28515625" style="9" customWidth="1"/>
    <col min="6586" max="6587" width="18.85546875" style="9" customWidth="1"/>
    <col min="6588" max="6588" width="11.140625" style="9" customWidth="1"/>
    <col min="6589" max="6589" width="12.42578125" style="9" customWidth="1"/>
    <col min="6590" max="6591" width="15" style="9" customWidth="1"/>
    <col min="6592" max="6592" width="12.42578125" style="9" customWidth="1"/>
    <col min="6593" max="6593" width="6" style="9" customWidth="1"/>
    <col min="6594" max="6594" width="20.140625" style="9" customWidth="1"/>
    <col min="6595" max="6595" width="26.5703125" style="9" customWidth="1"/>
    <col min="6596" max="6596" width="7.28515625" style="9" customWidth="1"/>
    <col min="6597" max="6597" width="20.140625" style="9" customWidth="1"/>
    <col min="6598" max="6598" width="21.42578125" style="9" customWidth="1"/>
    <col min="6599" max="6599" width="17.5703125" style="9" customWidth="1"/>
    <col min="6600" max="6603" width="15" style="9" customWidth="1"/>
    <col min="6604" max="6604" width="20.140625" style="9" customWidth="1"/>
    <col min="6605" max="6605" width="12.42578125" style="9" customWidth="1"/>
    <col min="6606" max="6606" width="15" style="9" customWidth="1"/>
    <col min="6607" max="6607" width="16.28515625" style="9" customWidth="1"/>
    <col min="6608" max="6608" width="20.140625" style="9" customWidth="1"/>
    <col min="6609" max="6609" width="15" style="9" customWidth="1"/>
    <col min="6610" max="6610" width="17.5703125" style="9" customWidth="1"/>
    <col min="6611" max="6611" width="16.28515625" style="9" customWidth="1"/>
    <col min="6612" max="6614" width="22.7109375" style="9" customWidth="1"/>
    <col min="6615" max="6630" width="16.28515625" style="9" customWidth="1"/>
    <col min="6631" max="6631" width="24" style="9" customWidth="1"/>
    <col min="6632" max="6632" width="20.140625" style="9" customWidth="1"/>
    <col min="6633" max="6634" width="22.7109375" style="9" customWidth="1"/>
    <col min="6635" max="6636" width="16.28515625" style="9" customWidth="1"/>
    <col min="6637" max="6639" width="20.140625" style="9" customWidth="1"/>
    <col min="6640" max="6644" width="16.28515625" style="9" customWidth="1"/>
    <col min="6645" max="6646" width="21.42578125" style="9" customWidth="1"/>
    <col min="6647" max="6647" width="20.140625" style="9" customWidth="1"/>
    <col min="6648" max="6649" width="16.28515625" style="9" customWidth="1"/>
    <col min="6650" max="6650" width="12.42578125" style="9" customWidth="1"/>
    <col min="6651" max="6651" width="20.140625" style="9" customWidth="1"/>
    <col min="6652" max="6652" width="29.140625" style="9" customWidth="1"/>
    <col min="6653" max="6654" width="12.42578125" style="9" customWidth="1"/>
    <col min="6655" max="6657" width="20.140625" style="9" customWidth="1"/>
    <col min="6658" max="6658" width="21.42578125" style="9" customWidth="1"/>
    <col min="6659" max="6659" width="24" style="9" customWidth="1"/>
    <col min="6660" max="6660" width="20.140625" style="9" customWidth="1"/>
    <col min="6661" max="6667" width="12.42578125" style="9" customWidth="1"/>
    <col min="6668" max="6668" width="17.5703125" style="9" customWidth="1"/>
    <col min="6669" max="6810" width="12.42578125" style="9" customWidth="1"/>
    <col min="6811" max="6811" width="21.42578125" style="9" customWidth="1"/>
    <col min="6812" max="6812" width="26.5703125" style="9" customWidth="1"/>
    <col min="6813" max="6814" width="21.42578125" style="9" customWidth="1"/>
    <col min="6815" max="6815" width="18.85546875" style="9" customWidth="1"/>
    <col min="6816" max="6817" width="13.7109375" style="9" customWidth="1"/>
    <col min="6818" max="6819" width="9.85546875" style="9" customWidth="1"/>
    <col min="6820" max="6820" width="12.42578125" style="9" customWidth="1"/>
    <col min="6821" max="6821" width="21.42578125" style="9" customWidth="1"/>
    <col min="6822" max="6822" width="15" style="9" customWidth="1"/>
    <col min="6823" max="6823" width="12.42578125" style="9" customWidth="1"/>
    <col min="6824" max="6824" width="13.7109375" style="9" customWidth="1"/>
    <col min="6825" max="6825" width="15" style="9" customWidth="1"/>
    <col min="6826" max="6827" width="16.28515625" style="9" customWidth="1"/>
    <col min="6828" max="6829" width="15" style="9" customWidth="1"/>
    <col min="6830" max="6830" width="21.42578125" style="9" customWidth="1"/>
    <col min="6831" max="6832" width="20.140625" style="9" customWidth="1"/>
    <col min="6833" max="6833" width="21.42578125" style="9" customWidth="1"/>
    <col min="6834" max="6834" width="11.140625" style="9" customWidth="1"/>
    <col min="6835" max="6835" width="18.85546875" style="9" customWidth="1"/>
    <col min="6836" max="6836" width="20.140625" style="9" customWidth="1"/>
    <col min="6837" max="6837" width="18.85546875" style="9" customWidth="1"/>
    <col min="6838" max="6838" width="16.28515625" style="9" customWidth="1"/>
    <col min="6839" max="6840" width="8.5703125" style="9" customWidth="1"/>
    <col min="6841" max="6841" width="16.28515625" style="9" customWidth="1"/>
    <col min="6842" max="6843" width="18.85546875" style="9" customWidth="1"/>
    <col min="6844" max="6844" width="11.140625" style="9" customWidth="1"/>
    <col min="6845" max="6845" width="12.42578125" style="9" customWidth="1"/>
    <col min="6846" max="6847" width="15" style="9" customWidth="1"/>
    <col min="6848" max="6848" width="12.42578125" style="9" customWidth="1"/>
    <col min="6849" max="6849" width="6" style="9" customWidth="1"/>
    <col min="6850" max="6850" width="20.140625" style="9" customWidth="1"/>
    <col min="6851" max="6851" width="26.5703125" style="9" customWidth="1"/>
    <col min="6852" max="6852" width="7.28515625" style="9" customWidth="1"/>
    <col min="6853" max="6853" width="20.140625" style="9" customWidth="1"/>
    <col min="6854" max="6854" width="21.42578125" style="9" customWidth="1"/>
    <col min="6855" max="6855" width="17.5703125" style="9" customWidth="1"/>
    <col min="6856" max="6859" width="15" style="9" customWidth="1"/>
    <col min="6860" max="6860" width="20.140625" style="9" customWidth="1"/>
    <col min="6861" max="6861" width="12.42578125" style="9" customWidth="1"/>
    <col min="6862" max="6862" width="15" style="9" customWidth="1"/>
    <col min="6863" max="6863" width="16.28515625" style="9" customWidth="1"/>
    <col min="6864" max="6864" width="20.140625" style="9" customWidth="1"/>
    <col min="6865" max="6865" width="15" style="9" customWidth="1"/>
    <col min="6866" max="6866" width="17.5703125" style="9" customWidth="1"/>
    <col min="6867" max="6867" width="16.28515625" style="9" customWidth="1"/>
    <col min="6868" max="6870" width="22.7109375" style="9" customWidth="1"/>
    <col min="6871" max="6886" width="16.28515625" style="9" customWidth="1"/>
    <col min="6887" max="6887" width="24" style="9" customWidth="1"/>
    <col min="6888" max="6888" width="20.140625" style="9" customWidth="1"/>
    <col min="6889" max="6890" width="22.7109375" style="9" customWidth="1"/>
    <col min="6891" max="6892" width="16.28515625" style="9" customWidth="1"/>
    <col min="6893" max="6895" width="20.140625" style="9" customWidth="1"/>
    <col min="6896" max="6900" width="16.28515625" style="9" customWidth="1"/>
    <col min="6901" max="6902" width="21.42578125" style="9" customWidth="1"/>
    <col min="6903" max="6903" width="20.140625" style="9" customWidth="1"/>
    <col min="6904" max="6905" width="16.28515625" style="9" customWidth="1"/>
    <col min="6906" max="6906" width="12.42578125" style="9" customWidth="1"/>
    <col min="6907" max="6907" width="20.140625" style="9" customWidth="1"/>
    <col min="6908" max="6908" width="29.140625" style="9" customWidth="1"/>
    <col min="6909" max="6910" width="12.42578125" style="9" customWidth="1"/>
    <col min="6911" max="6913" width="20.140625" style="9" customWidth="1"/>
    <col min="6914" max="6914" width="21.42578125" style="9" customWidth="1"/>
    <col min="6915" max="6915" width="24" style="9" customWidth="1"/>
    <col min="6916" max="6916" width="20.140625" style="9" customWidth="1"/>
    <col min="6917" max="6923" width="12.42578125" style="9" customWidth="1"/>
    <col min="6924" max="6924" width="17.5703125" style="9" customWidth="1"/>
    <col min="6925" max="7066" width="12.42578125" style="9" customWidth="1"/>
    <col min="7067" max="7067" width="21.42578125" style="9" customWidth="1"/>
    <col min="7068" max="7068" width="26.5703125" style="9" customWidth="1"/>
    <col min="7069" max="7070" width="21.42578125" style="9" customWidth="1"/>
    <col min="7071" max="7071" width="18.85546875" style="9" customWidth="1"/>
    <col min="7072" max="7073" width="13.7109375" style="9" customWidth="1"/>
    <col min="7074" max="7075" width="9.85546875" style="9" customWidth="1"/>
    <col min="7076" max="7076" width="12.42578125" style="9" customWidth="1"/>
    <col min="7077" max="7077" width="21.42578125" style="9" customWidth="1"/>
    <col min="7078" max="7078" width="15" style="9" customWidth="1"/>
    <col min="7079" max="7079" width="12.42578125" style="9" customWidth="1"/>
    <col min="7080" max="7080" width="13.7109375" style="9" customWidth="1"/>
    <col min="7081" max="7081" width="15" style="9" customWidth="1"/>
    <col min="7082" max="7083" width="16.28515625" style="9" customWidth="1"/>
    <col min="7084" max="7085" width="15" style="9" customWidth="1"/>
    <col min="7086" max="7086" width="21.42578125" style="9" customWidth="1"/>
    <col min="7087" max="7088" width="20.140625" style="9" customWidth="1"/>
    <col min="7089" max="7089" width="21.42578125" style="9" customWidth="1"/>
    <col min="7090" max="7090" width="11.140625" style="9" customWidth="1"/>
    <col min="7091" max="7091" width="18.85546875" style="9" customWidth="1"/>
    <col min="7092" max="7092" width="20.140625" style="9" customWidth="1"/>
    <col min="7093" max="7093" width="18.85546875" style="9" customWidth="1"/>
    <col min="7094" max="7094" width="16.28515625" style="9" customWidth="1"/>
    <col min="7095" max="7096" width="8.5703125" style="9" customWidth="1"/>
    <col min="7097" max="7097" width="16.28515625" style="9" customWidth="1"/>
    <col min="7098" max="7099" width="18.85546875" style="9" customWidth="1"/>
    <col min="7100" max="7100" width="11.140625" style="9" customWidth="1"/>
    <col min="7101" max="7101" width="12.42578125" style="9" customWidth="1"/>
    <col min="7102" max="7103" width="15" style="9" customWidth="1"/>
    <col min="7104" max="7104" width="12.42578125" style="9" customWidth="1"/>
    <col min="7105" max="7105" width="6" style="9" customWidth="1"/>
    <col min="7106" max="7106" width="20.140625" style="9" customWidth="1"/>
    <col min="7107" max="7107" width="26.5703125" style="9" customWidth="1"/>
    <col min="7108" max="7108" width="7.28515625" style="9" customWidth="1"/>
    <col min="7109" max="7109" width="20.140625" style="9" customWidth="1"/>
    <col min="7110" max="7110" width="21.42578125" style="9" customWidth="1"/>
    <col min="7111" max="7111" width="17.5703125" style="9" customWidth="1"/>
    <col min="7112" max="7115" width="15" style="9" customWidth="1"/>
    <col min="7116" max="7116" width="20.140625" style="9" customWidth="1"/>
    <col min="7117" max="7117" width="12.42578125" style="9" customWidth="1"/>
    <col min="7118" max="7118" width="15" style="9" customWidth="1"/>
    <col min="7119" max="7119" width="16.28515625" style="9" customWidth="1"/>
    <col min="7120" max="7120" width="20.140625" style="9" customWidth="1"/>
    <col min="7121" max="7121" width="15" style="9" customWidth="1"/>
    <col min="7122" max="7122" width="17.5703125" style="9" customWidth="1"/>
    <col min="7123" max="7123" width="16.28515625" style="9" customWidth="1"/>
    <col min="7124" max="7126" width="22.7109375" style="9" customWidth="1"/>
    <col min="7127" max="7142" width="16.28515625" style="9" customWidth="1"/>
    <col min="7143" max="7143" width="24" style="9" customWidth="1"/>
    <col min="7144" max="7144" width="20.140625" style="9" customWidth="1"/>
    <col min="7145" max="7146" width="22.7109375" style="9" customWidth="1"/>
    <col min="7147" max="7148" width="16.28515625" style="9" customWidth="1"/>
    <col min="7149" max="7151" width="20.140625" style="9" customWidth="1"/>
    <col min="7152" max="7156" width="16.28515625" style="9" customWidth="1"/>
    <col min="7157" max="7158" width="21.42578125" style="9" customWidth="1"/>
    <col min="7159" max="7159" width="20.140625" style="9" customWidth="1"/>
    <col min="7160" max="7161" width="16.28515625" style="9" customWidth="1"/>
    <col min="7162" max="7162" width="12.42578125" style="9" customWidth="1"/>
    <col min="7163" max="7163" width="20.140625" style="9" customWidth="1"/>
    <col min="7164" max="7164" width="29.140625" style="9" customWidth="1"/>
    <col min="7165" max="7166" width="12.42578125" style="9" customWidth="1"/>
    <col min="7167" max="7169" width="20.140625" style="9" customWidth="1"/>
    <col min="7170" max="7170" width="21.42578125" style="9" customWidth="1"/>
    <col min="7171" max="7171" width="24" style="9" customWidth="1"/>
    <col min="7172" max="7172" width="20.140625" style="9" customWidth="1"/>
    <col min="7173" max="7179" width="12.42578125" style="9" customWidth="1"/>
    <col min="7180" max="7180" width="17.5703125" style="9" customWidth="1"/>
    <col min="7181" max="7322" width="12.42578125" style="9" customWidth="1"/>
    <col min="7323" max="7323" width="21.42578125" style="9" customWidth="1"/>
    <col min="7324" max="7324" width="26.5703125" style="9" customWidth="1"/>
    <col min="7325" max="7326" width="21.42578125" style="9" customWidth="1"/>
    <col min="7327" max="7327" width="18.85546875" style="9" customWidth="1"/>
    <col min="7328" max="7329" width="13.7109375" style="9" customWidth="1"/>
    <col min="7330" max="7331" width="9.85546875" style="9" customWidth="1"/>
    <col min="7332" max="7332" width="12.42578125" style="9" customWidth="1"/>
    <col min="7333" max="7333" width="21.42578125" style="9" customWidth="1"/>
    <col min="7334" max="7334" width="15" style="9" customWidth="1"/>
    <col min="7335" max="7335" width="12.42578125" style="9" customWidth="1"/>
    <col min="7336" max="7336" width="13.7109375" style="9" customWidth="1"/>
    <col min="7337" max="7337" width="15" style="9" customWidth="1"/>
    <col min="7338" max="7339" width="16.28515625" style="9" customWidth="1"/>
    <col min="7340" max="7341" width="15" style="9" customWidth="1"/>
    <col min="7342" max="7342" width="21.42578125" style="9" customWidth="1"/>
    <col min="7343" max="7344" width="20.140625" style="9" customWidth="1"/>
    <col min="7345" max="7345" width="21.42578125" style="9" customWidth="1"/>
    <col min="7346" max="7346" width="11.140625" style="9" customWidth="1"/>
    <col min="7347" max="7347" width="18.85546875" style="9" customWidth="1"/>
    <col min="7348" max="7348" width="20.140625" style="9" customWidth="1"/>
    <col min="7349" max="7349" width="18.85546875" style="9" customWidth="1"/>
    <col min="7350" max="7350" width="16.28515625" style="9" customWidth="1"/>
    <col min="7351" max="7352" width="8.5703125" style="9" customWidth="1"/>
    <col min="7353" max="7353" width="16.28515625" style="9" customWidth="1"/>
    <col min="7354" max="7355" width="18.85546875" style="9" customWidth="1"/>
    <col min="7356" max="7356" width="11.140625" style="9" customWidth="1"/>
    <col min="7357" max="7357" width="12.42578125" style="9" customWidth="1"/>
    <col min="7358" max="7359" width="15" style="9" customWidth="1"/>
    <col min="7360" max="7360" width="12.42578125" style="9" customWidth="1"/>
    <col min="7361" max="7361" width="6" style="9" customWidth="1"/>
    <col min="7362" max="7362" width="20.140625" style="9" customWidth="1"/>
    <col min="7363" max="7363" width="26.5703125" style="9" customWidth="1"/>
    <col min="7364" max="7364" width="7.28515625" style="9" customWidth="1"/>
    <col min="7365" max="7365" width="20.140625" style="9" customWidth="1"/>
    <col min="7366" max="7366" width="21.42578125" style="9" customWidth="1"/>
    <col min="7367" max="7367" width="17.5703125" style="9" customWidth="1"/>
    <col min="7368" max="7371" width="15" style="9" customWidth="1"/>
    <col min="7372" max="7372" width="20.140625" style="9" customWidth="1"/>
    <col min="7373" max="7373" width="12.42578125" style="9" customWidth="1"/>
    <col min="7374" max="7374" width="15" style="9" customWidth="1"/>
    <col min="7375" max="7375" width="16.28515625" style="9" customWidth="1"/>
    <col min="7376" max="7376" width="20.140625" style="9" customWidth="1"/>
    <col min="7377" max="7377" width="15" style="9" customWidth="1"/>
    <col min="7378" max="7378" width="17.5703125" style="9" customWidth="1"/>
    <col min="7379" max="7379" width="16.28515625" style="9" customWidth="1"/>
    <col min="7380" max="7382" width="22.7109375" style="9" customWidth="1"/>
    <col min="7383" max="7398" width="16.28515625" style="9" customWidth="1"/>
    <col min="7399" max="7399" width="24" style="9" customWidth="1"/>
    <col min="7400" max="7400" width="20.140625" style="9" customWidth="1"/>
    <col min="7401" max="7402" width="22.7109375" style="9" customWidth="1"/>
    <col min="7403" max="7404" width="16.28515625" style="9" customWidth="1"/>
    <col min="7405" max="7407" width="20.140625" style="9" customWidth="1"/>
    <col min="7408" max="7412" width="16.28515625" style="9" customWidth="1"/>
    <col min="7413" max="7414" width="21.42578125" style="9" customWidth="1"/>
    <col min="7415" max="7415" width="20.140625" style="9" customWidth="1"/>
    <col min="7416" max="7417" width="16.28515625" style="9" customWidth="1"/>
    <col min="7418" max="7418" width="12.42578125" style="9" customWidth="1"/>
    <col min="7419" max="7419" width="20.140625" style="9" customWidth="1"/>
    <col min="7420" max="7420" width="29.140625" style="9" customWidth="1"/>
    <col min="7421" max="7422" width="12.42578125" style="9" customWidth="1"/>
    <col min="7423" max="7425" width="20.140625" style="9" customWidth="1"/>
    <col min="7426" max="7426" width="21.42578125" style="9" customWidth="1"/>
    <col min="7427" max="7427" width="24" style="9" customWidth="1"/>
    <col min="7428" max="7428" width="20.140625" style="9" customWidth="1"/>
    <col min="7429" max="7435" width="12.42578125" style="9" customWidth="1"/>
    <col min="7436" max="7436" width="17.5703125" style="9" customWidth="1"/>
    <col min="7437" max="7578" width="12.42578125" style="9" customWidth="1"/>
    <col min="7579" max="7579" width="21.42578125" style="9" customWidth="1"/>
    <col min="7580" max="7580" width="26.5703125" style="9" customWidth="1"/>
    <col min="7581" max="7582" width="21.42578125" style="9" customWidth="1"/>
    <col min="7583" max="7583" width="18.85546875" style="9" customWidth="1"/>
    <col min="7584" max="7585" width="13.7109375" style="9" customWidth="1"/>
    <col min="7586" max="7587" width="9.85546875" style="9" customWidth="1"/>
    <col min="7588" max="7588" width="12.42578125" style="9" customWidth="1"/>
    <col min="7589" max="7589" width="21.42578125" style="9" customWidth="1"/>
    <col min="7590" max="7590" width="15" style="9" customWidth="1"/>
    <col min="7591" max="7591" width="12.42578125" style="9" customWidth="1"/>
    <col min="7592" max="7592" width="13.7109375" style="9" customWidth="1"/>
    <col min="7593" max="7593" width="15" style="9" customWidth="1"/>
    <col min="7594" max="7595" width="16.28515625" style="9" customWidth="1"/>
    <col min="7596" max="7597" width="15" style="9" customWidth="1"/>
    <col min="7598" max="7598" width="21.42578125" style="9" customWidth="1"/>
    <col min="7599" max="7600" width="20.140625" style="9" customWidth="1"/>
    <col min="7601" max="7601" width="21.42578125" style="9" customWidth="1"/>
    <col min="7602" max="7602" width="11.140625" style="9" customWidth="1"/>
    <col min="7603" max="7603" width="18.85546875" style="9" customWidth="1"/>
    <col min="7604" max="7604" width="20.140625" style="9" customWidth="1"/>
    <col min="7605" max="7605" width="18.85546875" style="9" customWidth="1"/>
    <col min="7606" max="7606" width="16.28515625" style="9" customWidth="1"/>
    <col min="7607" max="7608" width="8.5703125" style="9" customWidth="1"/>
    <col min="7609" max="7609" width="16.28515625" style="9" customWidth="1"/>
    <col min="7610" max="7611" width="18.85546875" style="9" customWidth="1"/>
    <col min="7612" max="7612" width="11.140625" style="9" customWidth="1"/>
    <col min="7613" max="7613" width="12.42578125" style="9" customWidth="1"/>
    <col min="7614" max="7615" width="15" style="9" customWidth="1"/>
    <col min="7616" max="7616" width="12.42578125" style="9" customWidth="1"/>
    <col min="7617" max="7617" width="6" style="9" customWidth="1"/>
    <col min="7618" max="7618" width="20.140625" style="9" customWidth="1"/>
    <col min="7619" max="7619" width="26.5703125" style="9" customWidth="1"/>
    <col min="7620" max="7620" width="7.28515625" style="9" customWidth="1"/>
    <col min="7621" max="7621" width="20.140625" style="9" customWidth="1"/>
    <col min="7622" max="7622" width="21.42578125" style="9" customWidth="1"/>
    <col min="7623" max="7623" width="17.5703125" style="9" customWidth="1"/>
    <col min="7624" max="7627" width="15" style="9" customWidth="1"/>
    <col min="7628" max="7628" width="20.140625" style="9" customWidth="1"/>
    <col min="7629" max="7629" width="12.42578125" style="9" customWidth="1"/>
    <col min="7630" max="7630" width="15" style="9" customWidth="1"/>
    <col min="7631" max="7631" width="16.28515625" style="9" customWidth="1"/>
    <col min="7632" max="7632" width="20.140625" style="9" customWidth="1"/>
    <col min="7633" max="7633" width="15" style="9" customWidth="1"/>
    <col min="7634" max="7634" width="17.5703125" style="9" customWidth="1"/>
    <col min="7635" max="7635" width="16.28515625" style="9" customWidth="1"/>
    <col min="7636" max="7638" width="22.7109375" style="9" customWidth="1"/>
    <col min="7639" max="7654" width="16.28515625" style="9" customWidth="1"/>
    <col min="7655" max="7655" width="24" style="9" customWidth="1"/>
    <col min="7656" max="7656" width="20.140625" style="9" customWidth="1"/>
    <col min="7657" max="7658" width="22.7109375" style="9" customWidth="1"/>
    <col min="7659" max="7660" width="16.28515625" style="9" customWidth="1"/>
    <col min="7661" max="7663" width="20.140625" style="9" customWidth="1"/>
    <col min="7664" max="7668" width="16.28515625" style="9" customWidth="1"/>
    <col min="7669" max="7670" width="21.42578125" style="9" customWidth="1"/>
    <col min="7671" max="7671" width="20.140625" style="9" customWidth="1"/>
    <col min="7672" max="7673" width="16.28515625" style="9" customWidth="1"/>
    <col min="7674" max="7674" width="12.42578125" style="9" customWidth="1"/>
    <col min="7675" max="7675" width="20.140625" style="9" customWidth="1"/>
    <col min="7676" max="7676" width="29.140625" style="9" customWidth="1"/>
    <col min="7677" max="7678" width="12.42578125" style="9" customWidth="1"/>
    <col min="7679" max="7681" width="20.140625" style="9" customWidth="1"/>
    <col min="7682" max="7682" width="21.42578125" style="9" customWidth="1"/>
    <col min="7683" max="7683" width="24" style="9" customWidth="1"/>
    <col min="7684" max="7684" width="20.140625" style="9" customWidth="1"/>
    <col min="7685" max="7691" width="12.42578125" style="9" customWidth="1"/>
    <col min="7692" max="7692" width="17.5703125" style="9" customWidth="1"/>
    <col min="7693" max="7834" width="12.42578125" style="9" customWidth="1"/>
    <col min="7835" max="7835" width="21.42578125" style="9" customWidth="1"/>
    <col min="7836" max="7836" width="26.5703125" style="9" customWidth="1"/>
    <col min="7837" max="7838" width="21.42578125" style="9" customWidth="1"/>
    <col min="7839" max="7839" width="18.85546875" style="9" customWidth="1"/>
    <col min="7840" max="7841" width="13.7109375" style="9" customWidth="1"/>
    <col min="7842" max="7843" width="9.85546875" style="9" customWidth="1"/>
    <col min="7844" max="7844" width="12.42578125" style="9" customWidth="1"/>
    <col min="7845" max="7845" width="21.42578125" style="9" customWidth="1"/>
    <col min="7846" max="7846" width="15" style="9" customWidth="1"/>
    <col min="7847" max="7847" width="12.42578125" style="9" customWidth="1"/>
    <col min="7848" max="7848" width="13.7109375" style="9" customWidth="1"/>
    <col min="7849" max="7849" width="15" style="9" customWidth="1"/>
    <col min="7850" max="7851" width="16.28515625" style="9" customWidth="1"/>
    <col min="7852" max="7853" width="15" style="9" customWidth="1"/>
    <col min="7854" max="7854" width="21.42578125" style="9" customWidth="1"/>
    <col min="7855" max="7856" width="20.140625" style="9" customWidth="1"/>
    <col min="7857" max="7857" width="21.42578125" style="9" customWidth="1"/>
    <col min="7858" max="7858" width="11.140625" style="9" customWidth="1"/>
    <col min="7859" max="7859" width="18.85546875" style="9" customWidth="1"/>
    <col min="7860" max="7860" width="20.140625" style="9" customWidth="1"/>
    <col min="7861" max="7861" width="18.85546875" style="9" customWidth="1"/>
    <col min="7862" max="7862" width="16.28515625" style="9" customWidth="1"/>
    <col min="7863" max="7864" width="8.5703125" style="9" customWidth="1"/>
    <col min="7865" max="7865" width="16.28515625" style="9" customWidth="1"/>
    <col min="7866" max="7867" width="18.85546875" style="9" customWidth="1"/>
    <col min="7868" max="7868" width="11.140625" style="9" customWidth="1"/>
    <col min="7869" max="7869" width="12.42578125" style="9" customWidth="1"/>
    <col min="7870" max="7871" width="15" style="9" customWidth="1"/>
    <col min="7872" max="7872" width="12.42578125" style="9" customWidth="1"/>
    <col min="7873" max="7873" width="6" style="9" customWidth="1"/>
    <col min="7874" max="7874" width="20.140625" style="9" customWidth="1"/>
    <col min="7875" max="7875" width="26.5703125" style="9" customWidth="1"/>
    <col min="7876" max="7876" width="7.28515625" style="9" customWidth="1"/>
    <col min="7877" max="7877" width="20.140625" style="9" customWidth="1"/>
    <col min="7878" max="7878" width="21.42578125" style="9" customWidth="1"/>
    <col min="7879" max="7879" width="17.5703125" style="9" customWidth="1"/>
    <col min="7880" max="7883" width="15" style="9" customWidth="1"/>
    <col min="7884" max="7884" width="20.140625" style="9" customWidth="1"/>
    <col min="7885" max="7885" width="12.42578125" style="9" customWidth="1"/>
    <col min="7886" max="7886" width="15" style="9" customWidth="1"/>
    <col min="7887" max="7887" width="16.28515625" style="9" customWidth="1"/>
    <col min="7888" max="7888" width="20.140625" style="9" customWidth="1"/>
    <col min="7889" max="7889" width="15" style="9" customWidth="1"/>
    <col min="7890" max="7890" width="17.5703125" style="9" customWidth="1"/>
    <col min="7891" max="7891" width="16.28515625" style="9" customWidth="1"/>
    <col min="7892" max="7894" width="22.7109375" style="9" customWidth="1"/>
    <col min="7895" max="7910" width="16.28515625" style="9" customWidth="1"/>
    <col min="7911" max="7911" width="24" style="9" customWidth="1"/>
    <col min="7912" max="7912" width="20.140625" style="9" customWidth="1"/>
    <col min="7913" max="7914" width="22.7109375" style="9" customWidth="1"/>
    <col min="7915" max="7916" width="16.28515625" style="9" customWidth="1"/>
    <col min="7917" max="7919" width="20.140625" style="9" customWidth="1"/>
    <col min="7920" max="7924" width="16.28515625" style="9" customWidth="1"/>
    <col min="7925" max="7926" width="21.42578125" style="9" customWidth="1"/>
    <col min="7927" max="7927" width="20.140625" style="9" customWidth="1"/>
    <col min="7928" max="7929" width="16.28515625" style="9" customWidth="1"/>
    <col min="7930" max="7930" width="12.42578125" style="9" customWidth="1"/>
    <col min="7931" max="7931" width="20.140625" style="9" customWidth="1"/>
    <col min="7932" max="7932" width="29.140625" style="9" customWidth="1"/>
    <col min="7933" max="7934" width="12.42578125" style="9" customWidth="1"/>
    <col min="7935" max="7937" width="20.140625" style="9" customWidth="1"/>
    <col min="7938" max="7938" width="21.42578125" style="9" customWidth="1"/>
    <col min="7939" max="7939" width="24" style="9" customWidth="1"/>
    <col min="7940" max="7940" width="20.140625" style="9" customWidth="1"/>
    <col min="7941" max="7947" width="12.42578125" style="9" customWidth="1"/>
    <col min="7948" max="7948" width="17.5703125" style="9" customWidth="1"/>
    <col min="7949" max="8090" width="12.42578125" style="9" customWidth="1"/>
    <col min="8091" max="8091" width="21.42578125" style="9" customWidth="1"/>
    <col min="8092" max="8092" width="26.5703125" style="9" customWidth="1"/>
    <col min="8093" max="8094" width="21.42578125" style="9" customWidth="1"/>
    <col min="8095" max="8095" width="18.85546875" style="9" customWidth="1"/>
    <col min="8096" max="8097" width="13.7109375" style="9" customWidth="1"/>
    <col min="8098" max="8099" width="9.85546875" style="9" customWidth="1"/>
    <col min="8100" max="8100" width="12.42578125" style="9" customWidth="1"/>
    <col min="8101" max="8101" width="21.42578125" style="9" customWidth="1"/>
    <col min="8102" max="8102" width="15" style="9" customWidth="1"/>
    <col min="8103" max="8103" width="12.42578125" style="9" customWidth="1"/>
    <col min="8104" max="8104" width="13.7109375" style="9" customWidth="1"/>
    <col min="8105" max="8105" width="15" style="9" customWidth="1"/>
    <col min="8106" max="8107" width="16.28515625" style="9" customWidth="1"/>
    <col min="8108" max="8109" width="15" style="9" customWidth="1"/>
    <col min="8110" max="8110" width="21.42578125" style="9" customWidth="1"/>
    <col min="8111" max="8112" width="20.140625" style="9" customWidth="1"/>
    <col min="8113" max="8113" width="21.42578125" style="9" customWidth="1"/>
    <col min="8114" max="8114" width="11.140625" style="9" customWidth="1"/>
    <col min="8115" max="8115" width="18.85546875" style="9" customWidth="1"/>
    <col min="8116" max="8116" width="20.140625" style="9" customWidth="1"/>
    <col min="8117" max="8117" width="18.85546875" style="9" customWidth="1"/>
    <col min="8118" max="8118" width="16.28515625" style="9" customWidth="1"/>
    <col min="8119" max="8120" width="8.5703125" style="9" customWidth="1"/>
    <col min="8121" max="8121" width="16.28515625" style="9" customWidth="1"/>
    <col min="8122" max="8123" width="18.85546875" style="9" customWidth="1"/>
    <col min="8124" max="8124" width="11.140625" style="9" customWidth="1"/>
    <col min="8125" max="8125" width="12.42578125" style="9" customWidth="1"/>
    <col min="8126" max="8127" width="15" style="9" customWidth="1"/>
    <col min="8128" max="8128" width="12.42578125" style="9" customWidth="1"/>
    <col min="8129" max="8129" width="6" style="9" customWidth="1"/>
    <col min="8130" max="8130" width="20.140625" style="9" customWidth="1"/>
    <col min="8131" max="8131" width="26.5703125" style="9" customWidth="1"/>
    <col min="8132" max="8132" width="7.28515625" style="9" customWidth="1"/>
    <col min="8133" max="8133" width="20.140625" style="9" customWidth="1"/>
    <col min="8134" max="8134" width="21.42578125" style="9" customWidth="1"/>
    <col min="8135" max="8135" width="17.5703125" style="9" customWidth="1"/>
    <col min="8136" max="8139" width="15" style="9" customWidth="1"/>
    <col min="8140" max="8140" width="20.140625" style="9" customWidth="1"/>
    <col min="8141" max="8141" width="12.42578125" style="9" customWidth="1"/>
    <col min="8142" max="8142" width="15" style="9" customWidth="1"/>
    <col min="8143" max="8143" width="16.28515625" style="9" customWidth="1"/>
    <col min="8144" max="8144" width="20.140625" style="9" customWidth="1"/>
    <col min="8145" max="8145" width="15" style="9" customWidth="1"/>
    <col min="8146" max="8146" width="17.5703125" style="9" customWidth="1"/>
    <col min="8147" max="8147" width="16.28515625" style="9" customWidth="1"/>
    <col min="8148" max="8150" width="22.7109375" style="9" customWidth="1"/>
    <col min="8151" max="8166" width="16.28515625" style="9" customWidth="1"/>
    <col min="8167" max="8167" width="24" style="9" customWidth="1"/>
    <col min="8168" max="8168" width="20.140625" style="9" customWidth="1"/>
    <col min="8169" max="8170" width="22.7109375" style="9" customWidth="1"/>
    <col min="8171" max="8172" width="16.28515625" style="9" customWidth="1"/>
    <col min="8173" max="8175" width="20.140625" style="9" customWidth="1"/>
    <col min="8176" max="8180" width="16.28515625" style="9" customWidth="1"/>
    <col min="8181" max="8182" width="21.42578125" style="9" customWidth="1"/>
    <col min="8183" max="8183" width="20.140625" style="9" customWidth="1"/>
    <col min="8184" max="8185" width="16.28515625" style="9" customWidth="1"/>
    <col min="8186" max="8186" width="12.42578125" style="9" customWidth="1"/>
    <col min="8187" max="8187" width="20.140625" style="9" customWidth="1"/>
    <col min="8188" max="8188" width="29.140625" style="9" customWidth="1"/>
    <col min="8189" max="8190" width="12.42578125" style="9" customWidth="1"/>
    <col min="8191" max="8193" width="20.140625" style="9" customWidth="1"/>
    <col min="8194" max="8194" width="21.42578125" style="9" customWidth="1"/>
    <col min="8195" max="8195" width="24" style="9" customWidth="1"/>
    <col min="8196" max="8196" width="20.140625" style="9" customWidth="1"/>
    <col min="8197" max="8203" width="12.42578125" style="9" customWidth="1"/>
    <col min="8204" max="8204" width="17.5703125" style="9" customWidth="1"/>
    <col min="8205" max="8346" width="12.42578125" style="9" customWidth="1"/>
    <col min="8347" max="8347" width="21.42578125" style="9" customWidth="1"/>
    <col min="8348" max="8348" width="26.5703125" style="9" customWidth="1"/>
    <col min="8349" max="8350" width="21.42578125" style="9" customWidth="1"/>
    <col min="8351" max="8351" width="18.85546875" style="9" customWidth="1"/>
    <col min="8352" max="8353" width="13.7109375" style="9" customWidth="1"/>
    <col min="8354" max="8355" width="9.85546875" style="9" customWidth="1"/>
    <col min="8356" max="8356" width="12.42578125" style="9" customWidth="1"/>
    <col min="8357" max="8357" width="21.42578125" style="9" customWidth="1"/>
    <col min="8358" max="8358" width="15" style="9" customWidth="1"/>
    <col min="8359" max="8359" width="12.42578125" style="9" customWidth="1"/>
    <col min="8360" max="8360" width="13.7109375" style="9" customWidth="1"/>
    <col min="8361" max="8361" width="15" style="9" customWidth="1"/>
    <col min="8362" max="8363" width="16.28515625" style="9" customWidth="1"/>
    <col min="8364" max="8365" width="15" style="9" customWidth="1"/>
    <col min="8366" max="8366" width="21.42578125" style="9" customWidth="1"/>
    <col min="8367" max="8368" width="20.140625" style="9" customWidth="1"/>
    <col min="8369" max="8369" width="21.42578125" style="9" customWidth="1"/>
    <col min="8370" max="8370" width="11.140625" style="9" customWidth="1"/>
    <col min="8371" max="8371" width="18.85546875" style="9" customWidth="1"/>
    <col min="8372" max="8372" width="20.140625" style="9" customWidth="1"/>
    <col min="8373" max="8373" width="18.85546875" style="9" customWidth="1"/>
    <col min="8374" max="8374" width="16.28515625" style="9" customWidth="1"/>
    <col min="8375" max="8376" width="8.5703125" style="9" customWidth="1"/>
    <col min="8377" max="8377" width="16.28515625" style="9" customWidth="1"/>
    <col min="8378" max="8379" width="18.85546875" style="9" customWidth="1"/>
    <col min="8380" max="8380" width="11.140625" style="9" customWidth="1"/>
    <col min="8381" max="8381" width="12.42578125" style="9" customWidth="1"/>
    <col min="8382" max="8383" width="15" style="9" customWidth="1"/>
    <col min="8384" max="8384" width="12.42578125" style="9" customWidth="1"/>
    <col min="8385" max="8385" width="6" style="9" customWidth="1"/>
    <col min="8386" max="8386" width="20.140625" style="9" customWidth="1"/>
    <col min="8387" max="8387" width="26.5703125" style="9" customWidth="1"/>
    <col min="8388" max="8388" width="7.28515625" style="9" customWidth="1"/>
    <col min="8389" max="8389" width="20.140625" style="9" customWidth="1"/>
    <col min="8390" max="8390" width="21.42578125" style="9" customWidth="1"/>
    <col min="8391" max="8391" width="17.5703125" style="9" customWidth="1"/>
    <col min="8392" max="8395" width="15" style="9" customWidth="1"/>
    <col min="8396" max="8396" width="20.140625" style="9" customWidth="1"/>
    <col min="8397" max="8397" width="12.42578125" style="9" customWidth="1"/>
    <col min="8398" max="8398" width="15" style="9" customWidth="1"/>
    <col min="8399" max="8399" width="16.28515625" style="9" customWidth="1"/>
    <col min="8400" max="8400" width="20.140625" style="9" customWidth="1"/>
    <col min="8401" max="8401" width="15" style="9" customWidth="1"/>
    <col min="8402" max="8402" width="17.5703125" style="9" customWidth="1"/>
    <col min="8403" max="8403" width="16.28515625" style="9" customWidth="1"/>
    <col min="8404" max="8406" width="22.7109375" style="9" customWidth="1"/>
    <col min="8407" max="8422" width="16.28515625" style="9" customWidth="1"/>
    <col min="8423" max="8423" width="24" style="9" customWidth="1"/>
    <col min="8424" max="8424" width="20.140625" style="9" customWidth="1"/>
    <col min="8425" max="8426" width="22.7109375" style="9" customWidth="1"/>
    <col min="8427" max="8428" width="16.28515625" style="9" customWidth="1"/>
    <col min="8429" max="8431" width="20.140625" style="9" customWidth="1"/>
    <col min="8432" max="8436" width="16.28515625" style="9" customWidth="1"/>
    <col min="8437" max="8438" width="21.42578125" style="9" customWidth="1"/>
    <col min="8439" max="8439" width="20.140625" style="9" customWidth="1"/>
    <col min="8440" max="8441" width="16.28515625" style="9" customWidth="1"/>
    <col min="8442" max="8442" width="12.42578125" style="9" customWidth="1"/>
    <col min="8443" max="8443" width="20.140625" style="9" customWidth="1"/>
    <col min="8444" max="8444" width="29.140625" style="9" customWidth="1"/>
    <col min="8445" max="8446" width="12.42578125" style="9" customWidth="1"/>
    <col min="8447" max="8449" width="20.140625" style="9" customWidth="1"/>
    <col min="8450" max="8450" width="21.42578125" style="9" customWidth="1"/>
    <col min="8451" max="8451" width="24" style="9" customWidth="1"/>
    <col min="8452" max="8452" width="20.140625" style="9" customWidth="1"/>
    <col min="8453" max="8459" width="12.42578125" style="9" customWidth="1"/>
    <col min="8460" max="8460" width="17.5703125" style="9" customWidth="1"/>
    <col min="8461" max="8602" width="12.42578125" style="9" customWidth="1"/>
    <col min="8603" max="8603" width="21.42578125" style="9" customWidth="1"/>
    <col min="8604" max="8604" width="26.5703125" style="9" customWidth="1"/>
    <col min="8605" max="8606" width="21.42578125" style="9" customWidth="1"/>
    <col min="8607" max="8607" width="18.85546875" style="9" customWidth="1"/>
    <col min="8608" max="8609" width="13.7109375" style="9" customWidth="1"/>
    <col min="8610" max="8611" width="9.85546875" style="9" customWidth="1"/>
    <col min="8612" max="8612" width="12.42578125" style="9" customWidth="1"/>
    <col min="8613" max="8613" width="21.42578125" style="9" customWidth="1"/>
    <col min="8614" max="8614" width="15" style="9" customWidth="1"/>
    <col min="8615" max="8615" width="12.42578125" style="9" customWidth="1"/>
    <col min="8616" max="8616" width="13.7109375" style="9" customWidth="1"/>
    <col min="8617" max="8617" width="15" style="9" customWidth="1"/>
    <col min="8618" max="8619" width="16.28515625" style="9" customWidth="1"/>
    <col min="8620" max="8621" width="15" style="9" customWidth="1"/>
    <col min="8622" max="8622" width="21.42578125" style="9" customWidth="1"/>
    <col min="8623" max="8624" width="20.140625" style="9" customWidth="1"/>
    <col min="8625" max="8625" width="21.42578125" style="9" customWidth="1"/>
    <col min="8626" max="8626" width="11.140625" style="9" customWidth="1"/>
    <col min="8627" max="8627" width="18.85546875" style="9" customWidth="1"/>
    <col min="8628" max="8628" width="20.140625" style="9" customWidth="1"/>
    <col min="8629" max="8629" width="18.85546875" style="9" customWidth="1"/>
    <col min="8630" max="8630" width="16.28515625" style="9" customWidth="1"/>
    <col min="8631" max="8632" width="8.5703125" style="9" customWidth="1"/>
    <col min="8633" max="8633" width="16.28515625" style="9" customWidth="1"/>
    <col min="8634" max="8635" width="18.85546875" style="9" customWidth="1"/>
    <col min="8636" max="8636" width="11.140625" style="9" customWidth="1"/>
    <col min="8637" max="8637" width="12.42578125" style="9" customWidth="1"/>
    <col min="8638" max="8639" width="15" style="9" customWidth="1"/>
    <col min="8640" max="8640" width="12.42578125" style="9" customWidth="1"/>
    <col min="8641" max="8641" width="6" style="9" customWidth="1"/>
    <col min="8642" max="8642" width="20.140625" style="9" customWidth="1"/>
    <col min="8643" max="8643" width="26.5703125" style="9" customWidth="1"/>
    <col min="8644" max="8644" width="7.28515625" style="9" customWidth="1"/>
    <col min="8645" max="8645" width="20.140625" style="9" customWidth="1"/>
    <col min="8646" max="8646" width="21.42578125" style="9" customWidth="1"/>
    <col min="8647" max="8647" width="17.5703125" style="9" customWidth="1"/>
    <col min="8648" max="8651" width="15" style="9" customWidth="1"/>
    <col min="8652" max="8652" width="20.140625" style="9" customWidth="1"/>
    <col min="8653" max="8653" width="12.42578125" style="9" customWidth="1"/>
    <col min="8654" max="8654" width="15" style="9" customWidth="1"/>
    <col min="8655" max="8655" width="16.28515625" style="9" customWidth="1"/>
    <col min="8656" max="8656" width="20.140625" style="9" customWidth="1"/>
    <col min="8657" max="8657" width="15" style="9" customWidth="1"/>
    <col min="8658" max="8658" width="17.5703125" style="9" customWidth="1"/>
    <col min="8659" max="8659" width="16.28515625" style="9" customWidth="1"/>
    <col min="8660" max="8662" width="22.7109375" style="9" customWidth="1"/>
    <col min="8663" max="8678" width="16.28515625" style="9" customWidth="1"/>
    <col min="8679" max="8679" width="24" style="9" customWidth="1"/>
    <col min="8680" max="8680" width="20.140625" style="9" customWidth="1"/>
    <col min="8681" max="8682" width="22.7109375" style="9" customWidth="1"/>
    <col min="8683" max="8684" width="16.28515625" style="9" customWidth="1"/>
    <col min="8685" max="8687" width="20.140625" style="9" customWidth="1"/>
    <col min="8688" max="8692" width="16.28515625" style="9" customWidth="1"/>
    <col min="8693" max="8694" width="21.42578125" style="9" customWidth="1"/>
    <col min="8695" max="8695" width="20.140625" style="9" customWidth="1"/>
    <col min="8696" max="8697" width="16.28515625" style="9" customWidth="1"/>
    <col min="8698" max="8698" width="12.42578125" style="9" customWidth="1"/>
    <col min="8699" max="8699" width="20.140625" style="9" customWidth="1"/>
    <col min="8700" max="8700" width="29.140625" style="9" customWidth="1"/>
    <col min="8701" max="8702" width="12.42578125" style="9" customWidth="1"/>
    <col min="8703" max="8705" width="20.140625" style="9" customWidth="1"/>
    <col min="8706" max="8706" width="21.42578125" style="9" customWidth="1"/>
    <col min="8707" max="8707" width="24" style="9" customWidth="1"/>
    <col min="8708" max="8708" width="20.140625" style="9" customWidth="1"/>
    <col min="8709" max="8715" width="12.42578125" style="9" customWidth="1"/>
    <col min="8716" max="8716" width="17.5703125" style="9" customWidth="1"/>
    <col min="8717" max="8858" width="12.42578125" style="9" customWidth="1"/>
    <col min="8859" max="8859" width="21.42578125" style="9" customWidth="1"/>
    <col min="8860" max="8860" width="26.5703125" style="9" customWidth="1"/>
    <col min="8861" max="8862" width="21.42578125" style="9" customWidth="1"/>
    <col min="8863" max="8863" width="18.85546875" style="9" customWidth="1"/>
    <col min="8864" max="8865" width="13.7109375" style="9" customWidth="1"/>
    <col min="8866" max="8867" width="9.85546875" style="9" customWidth="1"/>
    <col min="8868" max="8868" width="12.42578125" style="9" customWidth="1"/>
    <col min="8869" max="8869" width="21.42578125" style="9" customWidth="1"/>
    <col min="8870" max="8870" width="15" style="9" customWidth="1"/>
    <col min="8871" max="8871" width="12.42578125" style="9" customWidth="1"/>
    <col min="8872" max="8872" width="13.7109375" style="9" customWidth="1"/>
    <col min="8873" max="8873" width="15" style="9" customWidth="1"/>
    <col min="8874" max="8875" width="16.28515625" style="9" customWidth="1"/>
    <col min="8876" max="8877" width="15" style="9" customWidth="1"/>
    <col min="8878" max="8878" width="21.42578125" style="9" customWidth="1"/>
    <col min="8879" max="8880" width="20.140625" style="9" customWidth="1"/>
    <col min="8881" max="8881" width="21.42578125" style="9" customWidth="1"/>
    <col min="8882" max="8882" width="11.140625" style="9" customWidth="1"/>
    <col min="8883" max="8883" width="18.85546875" style="9" customWidth="1"/>
    <col min="8884" max="8884" width="20.140625" style="9" customWidth="1"/>
    <col min="8885" max="8885" width="18.85546875" style="9" customWidth="1"/>
    <col min="8886" max="8886" width="16.28515625" style="9" customWidth="1"/>
    <col min="8887" max="8888" width="8.5703125" style="9" customWidth="1"/>
    <col min="8889" max="8889" width="16.28515625" style="9" customWidth="1"/>
    <col min="8890" max="8891" width="18.85546875" style="9" customWidth="1"/>
    <col min="8892" max="8892" width="11.140625" style="9" customWidth="1"/>
    <col min="8893" max="8893" width="12.42578125" style="9" customWidth="1"/>
    <col min="8894" max="8895" width="15" style="9" customWidth="1"/>
    <col min="8896" max="8896" width="12.42578125" style="9" customWidth="1"/>
    <col min="8897" max="8897" width="6" style="9" customWidth="1"/>
    <col min="8898" max="8898" width="20.140625" style="9" customWidth="1"/>
    <col min="8899" max="8899" width="26.5703125" style="9" customWidth="1"/>
    <col min="8900" max="8900" width="7.28515625" style="9" customWidth="1"/>
    <col min="8901" max="8901" width="20.140625" style="9" customWidth="1"/>
    <col min="8902" max="8902" width="21.42578125" style="9" customWidth="1"/>
    <col min="8903" max="8903" width="17.5703125" style="9" customWidth="1"/>
    <col min="8904" max="8907" width="15" style="9" customWidth="1"/>
    <col min="8908" max="8908" width="20.140625" style="9" customWidth="1"/>
    <col min="8909" max="8909" width="12.42578125" style="9" customWidth="1"/>
    <col min="8910" max="8910" width="15" style="9" customWidth="1"/>
    <col min="8911" max="8911" width="16.28515625" style="9" customWidth="1"/>
    <col min="8912" max="8912" width="20.140625" style="9" customWidth="1"/>
    <col min="8913" max="8913" width="15" style="9" customWidth="1"/>
    <col min="8914" max="8914" width="17.5703125" style="9" customWidth="1"/>
    <col min="8915" max="8915" width="16.28515625" style="9" customWidth="1"/>
    <col min="8916" max="8918" width="22.7109375" style="9" customWidth="1"/>
    <col min="8919" max="8934" width="16.28515625" style="9" customWidth="1"/>
    <col min="8935" max="8935" width="24" style="9" customWidth="1"/>
    <col min="8936" max="8936" width="20.140625" style="9" customWidth="1"/>
    <col min="8937" max="8938" width="22.7109375" style="9" customWidth="1"/>
    <col min="8939" max="8940" width="16.28515625" style="9" customWidth="1"/>
    <col min="8941" max="8943" width="20.140625" style="9" customWidth="1"/>
    <col min="8944" max="8948" width="16.28515625" style="9" customWidth="1"/>
    <col min="8949" max="8950" width="21.42578125" style="9" customWidth="1"/>
    <col min="8951" max="8951" width="20.140625" style="9" customWidth="1"/>
    <col min="8952" max="8953" width="16.28515625" style="9" customWidth="1"/>
    <col min="8954" max="8954" width="12.42578125" style="9" customWidth="1"/>
    <col min="8955" max="8955" width="20.140625" style="9" customWidth="1"/>
    <col min="8956" max="8956" width="29.140625" style="9" customWidth="1"/>
    <col min="8957" max="8958" width="12.42578125" style="9" customWidth="1"/>
    <col min="8959" max="8961" width="20.140625" style="9" customWidth="1"/>
    <col min="8962" max="8962" width="21.42578125" style="9" customWidth="1"/>
    <col min="8963" max="8963" width="24" style="9" customWidth="1"/>
    <col min="8964" max="8964" width="20.140625" style="9" customWidth="1"/>
    <col min="8965" max="8971" width="12.42578125" style="9" customWidth="1"/>
    <col min="8972" max="8972" width="17.5703125" style="9" customWidth="1"/>
    <col min="8973" max="9114" width="12.42578125" style="9" customWidth="1"/>
    <col min="9115" max="9115" width="21.42578125" style="9" customWidth="1"/>
    <col min="9116" max="9116" width="26.5703125" style="9" customWidth="1"/>
    <col min="9117" max="9118" width="21.42578125" style="9" customWidth="1"/>
    <col min="9119" max="9119" width="18.85546875" style="9" customWidth="1"/>
    <col min="9120" max="9121" width="13.7109375" style="9" customWidth="1"/>
    <col min="9122" max="9123" width="9.85546875" style="9" customWidth="1"/>
    <col min="9124" max="9124" width="12.42578125" style="9" customWidth="1"/>
    <col min="9125" max="9125" width="21.42578125" style="9" customWidth="1"/>
    <col min="9126" max="9126" width="15" style="9" customWidth="1"/>
    <col min="9127" max="9127" width="12.42578125" style="9" customWidth="1"/>
    <col min="9128" max="9128" width="13.7109375" style="9" customWidth="1"/>
    <col min="9129" max="9129" width="15" style="9" customWidth="1"/>
    <col min="9130" max="9131" width="16.28515625" style="9" customWidth="1"/>
    <col min="9132" max="9133" width="15" style="9" customWidth="1"/>
    <col min="9134" max="9134" width="21.42578125" style="9" customWidth="1"/>
    <col min="9135" max="9136" width="20.140625" style="9" customWidth="1"/>
    <col min="9137" max="9137" width="21.42578125" style="9" customWidth="1"/>
    <col min="9138" max="9138" width="11.140625" style="9" customWidth="1"/>
    <col min="9139" max="9139" width="18.85546875" style="9" customWidth="1"/>
    <col min="9140" max="9140" width="20.140625" style="9" customWidth="1"/>
    <col min="9141" max="9141" width="18.85546875" style="9" customWidth="1"/>
    <col min="9142" max="9142" width="16.28515625" style="9" customWidth="1"/>
    <col min="9143" max="9144" width="8.5703125" style="9" customWidth="1"/>
    <col min="9145" max="9145" width="16.28515625" style="9" customWidth="1"/>
    <col min="9146" max="9147" width="18.85546875" style="9" customWidth="1"/>
    <col min="9148" max="9148" width="11.140625" style="9" customWidth="1"/>
    <col min="9149" max="9149" width="12.42578125" style="9" customWidth="1"/>
    <col min="9150" max="9151" width="15" style="9" customWidth="1"/>
    <col min="9152" max="9152" width="12.42578125" style="9" customWidth="1"/>
    <col min="9153" max="9153" width="6" style="9" customWidth="1"/>
    <col min="9154" max="9154" width="20.140625" style="9" customWidth="1"/>
    <col min="9155" max="9155" width="26.5703125" style="9" customWidth="1"/>
    <col min="9156" max="9156" width="7.28515625" style="9" customWidth="1"/>
    <col min="9157" max="9157" width="20.140625" style="9" customWidth="1"/>
    <col min="9158" max="9158" width="21.42578125" style="9" customWidth="1"/>
    <col min="9159" max="9159" width="17.5703125" style="9" customWidth="1"/>
    <col min="9160" max="9163" width="15" style="9" customWidth="1"/>
    <col min="9164" max="9164" width="20.140625" style="9" customWidth="1"/>
    <col min="9165" max="9165" width="12.42578125" style="9" customWidth="1"/>
    <col min="9166" max="9166" width="15" style="9" customWidth="1"/>
    <col min="9167" max="9167" width="16.28515625" style="9" customWidth="1"/>
    <col min="9168" max="9168" width="20.140625" style="9" customWidth="1"/>
    <col min="9169" max="9169" width="15" style="9" customWidth="1"/>
    <col min="9170" max="9170" width="17.5703125" style="9" customWidth="1"/>
    <col min="9171" max="9171" width="16.28515625" style="9" customWidth="1"/>
    <col min="9172" max="9174" width="22.7109375" style="9" customWidth="1"/>
    <col min="9175" max="9190" width="16.28515625" style="9" customWidth="1"/>
    <col min="9191" max="9191" width="24" style="9" customWidth="1"/>
    <col min="9192" max="9192" width="20.140625" style="9" customWidth="1"/>
    <col min="9193" max="9194" width="22.7109375" style="9" customWidth="1"/>
    <col min="9195" max="9196" width="16.28515625" style="9" customWidth="1"/>
    <col min="9197" max="9199" width="20.140625" style="9" customWidth="1"/>
    <col min="9200" max="9204" width="16.28515625" style="9" customWidth="1"/>
    <col min="9205" max="9206" width="21.42578125" style="9" customWidth="1"/>
    <col min="9207" max="9207" width="20.140625" style="9" customWidth="1"/>
    <col min="9208" max="9209" width="16.28515625" style="9" customWidth="1"/>
    <col min="9210" max="9210" width="12.42578125" style="9" customWidth="1"/>
    <col min="9211" max="9211" width="20.140625" style="9" customWidth="1"/>
    <col min="9212" max="9212" width="29.140625" style="9" customWidth="1"/>
    <col min="9213" max="9214" width="12.42578125" style="9" customWidth="1"/>
    <col min="9215" max="9217" width="20.140625" style="9" customWidth="1"/>
    <col min="9218" max="9218" width="21.42578125" style="9" customWidth="1"/>
    <col min="9219" max="9219" width="24" style="9" customWidth="1"/>
    <col min="9220" max="9220" width="20.140625" style="9" customWidth="1"/>
    <col min="9221" max="9227" width="12.42578125" style="9" customWidth="1"/>
    <col min="9228" max="9228" width="17.5703125" style="9" customWidth="1"/>
    <col min="9229" max="9370" width="12.42578125" style="9" customWidth="1"/>
    <col min="9371" max="9371" width="21.42578125" style="9" customWidth="1"/>
    <col min="9372" max="9372" width="26.5703125" style="9" customWidth="1"/>
    <col min="9373" max="9374" width="21.42578125" style="9" customWidth="1"/>
    <col min="9375" max="9375" width="18.85546875" style="9" customWidth="1"/>
    <col min="9376" max="9377" width="13.7109375" style="9" customWidth="1"/>
    <col min="9378" max="9379" width="9.85546875" style="9" customWidth="1"/>
    <col min="9380" max="9380" width="12.42578125" style="9" customWidth="1"/>
    <col min="9381" max="9381" width="21.42578125" style="9" customWidth="1"/>
    <col min="9382" max="9382" width="15" style="9" customWidth="1"/>
    <col min="9383" max="9383" width="12.42578125" style="9" customWidth="1"/>
    <col min="9384" max="9384" width="13.7109375" style="9" customWidth="1"/>
    <col min="9385" max="9385" width="15" style="9" customWidth="1"/>
    <col min="9386" max="9387" width="16.28515625" style="9" customWidth="1"/>
    <col min="9388" max="9389" width="15" style="9" customWidth="1"/>
    <col min="9390" max="9390" width="21.42578125" style="9" customWidth="1"/>
    <col min="9391" max="9392" width="20.140625" style="9" customWidth="1"/>
    <col min="9393" max="9393" width="21.42578125" style="9" customWidth="1"/>
    <col min="9394" max="9394" width="11.140625" style="9" customWidth="1"/>
    <col min="9395" max="9395" width="18.85546875" style="9" customWidth="1"/>
    <col min="9396" max="9396" width="20.140625" style="9" customWidth="1"/>
    <col min="9397" max="9397" width="18.85546875" style="9" customWidth="1"/>
    <col min="9398" max="9398" width="16.28515625" style="9" customWidth="1"/>
    <col min="9399" max="9400" width="8.5703125" style="9" customWidth="1"/>
    <col min="9401" max="9401" width="16.28515625" style="9" customWidth="1"/>
    <col min="9402" max="9403" width="18.85546875" style="9" customWidth="1"/>
    <col min="9404" max="9404" width="11.140625" style="9" customWidth="1"/>
    <col min="9405" max="9405" width="12.42578125" style="9" customWidth="1"/>
    <col min="9406" max="9407" width="15" style="9" customWidth="1"/>
    <col min="9408" max="9408" width="12.42578125" style="9" customWidth="1"/>
    <col min="9409" max="9409" width="6" style="9" customWidth="1"/>
    <col min="9410" max="9410" width="20.140625" style="9" customWidth="1"/>
    <col min="9411" max="9411" width="26.5703125" style="9" customWidth="1"/>
    <col min="9412" max="9412" width="7.28515625" style="9" customWidth="1"/>
    <col min="9413" max="9413" width="20.140625" style="9" customWidth="1"/>
    <col min="9414" max="9414" width="21.42578125" style="9" customWidth="1"/>
    <col min="9415" max="9415" width="17.5703125" style="9" customWidth="1"/>
    <col min="9416" max="9419" width="15" style="9" customWidth="1"/>
    <col min="9420" max="9420" width="20.140625" style="9" customWidth="1"/>
    <col min="9421" max="9421" width="12.42578125" style="9" customWidth="1"/>
    <col min="9422" max="9422" width="15" style="9" customWidth="1"/>
    <col min="9423" max="9423" width="16.28515625" style="9" customWidth="1"/>
    <col min="9424" max="9424" width="20.140625" style="9" customWidth="1"/>
    <col min="9425" max="9425" width="15" style="9" customWidth="1"/>
    <col min="9426" max="9426" width="17.5703125" style="9" customWidth="1"/>
    <col min="9427" max="9427" width="16.28515625" style="9" customWidth="1"/>
    <col min="9428" max="9430" width="22.7109375" style="9" customWidth="1"/>
    <col min="9431" max="9446" width="16.28515625" style="9" customWidth="1"/>
    <col min="9447" max="9447" width="24" style="9" customWidth="1"/>
    <col min="9448" max="9448" width="20.140625" style="9" customWidth="1"/>
    <col min="9449" max="9450" width="22.7109375" style="9" customWidth="1"/>
    <col min="9451" max="9452" width="16.28515625" style="9" customWidth="1"/>
    <col min="9453" max="9455" width="20.140625" style="9" customWidth="1"/>
    <col min="9456" max="9460" width="16.28515625" style="9" customWidth="1"/>
    <col min="9461" max="9462" width="21.42578125" style="9" customWidth="1"/>
    <col min="9463" max="9463" width="20.140625" style="9" customWidth="1"/>
    <col min="9464" max="9465" width="16.28515625" style="9" customWidth="1"/>
    <col min="9466" max="9466" width="12.42578125" style="9" customWidth="1"/>
    <col min="9467" max="9467" width="20.140625" style="9" customWidth="1"/>
    <col min="9468" max="9468" width="29.140625" style="9" customWidth="1"/>
    <col min="9469" max="9470" width="12.42578125" style="9" customWidth="1"/>
    <col min="9471" max="9473" width="20.140625" style="9" customWidth="1"/>
    <col min="9474" max="9474" width="21.42578125" style="9" customWidth="1"/>
    <col min="9475" max="9475" width="24" style="9" customWidth="1"/>
    <col min="9476" max="9476" width="20.140625" style="9" customWidth="1"/>
    <col min="9477" max="9483" width="12.42578125" style="9" customWidth="1"/>
    <col min="9484" max="9484" width="17.5703125" style="9" customWidth="1"/>
    <col min="9485" max="9626" width="12.42578125" style="9" customWidth="1"/>
    <col min="9627" max="9627" width="21.42578125" style="9" customWidth="1"/>
    <col min="9628" max="9628" width="26.5703125" style="9" customWidth="1"/>
    <col min="9629" max="9630" width="21.42578125" style="9" customWidth="1"/>
    <col min="9631" max="9631" width="18.85546875" style="9" customWidth="1"/>
    <col min="9632" max="9633" width="13.7109375" style="9" customWidth="1"/>
    <col min="9634" max="9635" width="9.85546875" style="9" customWidth="1"/>
    <col min="9636" max="9636" width="12.42578125" style="9" customWidth="1"/>
    <col min="9637" max="9637" width="21.42578125" style="9" customWidth="1"/>
    <col min="9638" max="9638" width="15" style="9" customWidth="1"/>
    <col min="9639" max="9639" width="12.42578125" style="9" customWidth="1"/>
    <col min="9640" max="9640" width="13.7109375" style="9" customWidth="1"/>
    <col min="9641" max="9641" width="15" style="9" customWidth="1"/>
    <col min="9642" max="9643" width="16.28515625" style="9" customWidth="1"/>
    <col min="9644" max="9645" width="15" style="9" customWidth="1"/>
    <col min="9646" max="9646" width="21.42578125" style="9" customWidth="1"/>
    <col min="9647" max="9648" width="20.140625" style="9" customWidth="1"/>
    <col min="9649" max="9649" width="21.42578125" style="9" customWidth="1"/>
    <col min="9650" max="9650" width="11.140625" style="9" customWidth="1"/>
    <col min="9651" max="9651" width="18.85546875" style="9" customWidth="1"/>
    <col min="9652" max="9652" width="20.140625" style="9" customWidth="1"/>
    <col min="9653" max="9653" width="18.85546875" style="9" customWidth="1"/>
    <col min="9654" max="9654" width="16.28515625" style="9" customWidth="1"/>
    <col min="9655" max="9656" width="8.5703125" style="9" customWidth="1"/>
    <col min="9657" max="9657" width="16.28515625" style="9" customWidth="1"/>
    <col min="9658" max="9659" width="18.85546875" style="9" customWidth="1"/>
    <col min="9660" max="9660" width="11.140625" style="9" customWidth="1"/>
    <col min="9661" max="9661" width="12.42578125" style="9" customWidth="1"/>
    <col min="9662" max="9663" width="15" style="9" customWidth="1"/>
    <col min="9664" max="9664" width="12.42578125" style="9" customWidth="1"/>
    <col min="9665" max="9665" width="6" style="9" customWidth="1"/>
    <col min="9666" max="9666" width="20.140625" style="9" customWidth="1"/>
    <col min="9667" max="9667" width="26.5703125" style="9" customWidth="1"/>
    <col min="9668" max="9668" width="7.28515625" style="9" customWidth="1"/>
    <col min="9669" max="9669" width="20.140625" style="9" customWidth="1"/>
    <col min="9670" max="9670" width="21.42578125" style="9" customWidth="1"/>
    <col min="9671" max="9671" width="17.5703125" style="9" customWidth="1"/>
    <col min="9672" max="9675" width="15" style="9" customWidth="1"/>
    <col min="9676" max="9676" width="20.140625" style="9" customWidth="1"/>
    <col min="9677" max="9677" width="12.42578125" style="9" customWidth="1"/>
    <col min="9678" max="9678" width="15" style="9" customWidth="1"/>
    <col min="9679" max="9679" width="16.28515625" style="9" customWidth="1"/>
    <col min="9680" max="9680" width="20.140625" style="9" customWidth="1"/>
    <col min="9681" max="9681" width="15" style="9" customWidth="1"/>
    <col min="9682" max="9682" width="17.5703125" style="9" customWidth="1"/>
    <col min="9683" max="9683" width="16.28515625" style="9" customWidth="1"/>
    <col min="9684" max="9686" width="22.7109375" style="9" customWidth="1"/>
    <col min="9687" max="9702" width="16.28515625" style="9" customWidth="1"/>
    <col min="9703" max="9703" width="24" style="9" customWidth="1"/>
    <col min="9704" max="9704" width="20.140625" style="9" customWidth="1"/>
    <col min="9705" max="9706" width="22.7109375" style="9" customWidth="1"/>
    <col min="9707" max="9708" width="16.28515625" style="9" customWidth="1"/>
    <col min="9709" max="9711" width="20.140625" style="9" customWidth="1"/>
    <col min="9712" max="9716" width="16.28515625" style="9" customWidth="1"/>
    <col min="9717" max="9718" width="21.42578125" style="9" customWidth="1"/>
    <col min="9719" max="9719" width="20.140625" style="9" customWidth="1"/>
    <col min="9720" max="9721" width="16.28515625" style="9" customWidth="1"/>
    <col min="9722" max="9722" width="12.42578125" style="9" customWidth="1"/>
    <col min="9723" max="9723" width="20.140625" style="9" customWidth="1"/>
    <col min="9724" max="9724" width="29.140625" style="9" customWidth="1"/>
    <col min="9725" max="9726" width="12.42578125" style="9" customWidth="1"/>
    <col min="9727" max="9729" width="20.140625" style="9" customWidth="1"/>
    <col min="9730" max="9730" width="21.42578125" style="9" customWidth="1"/>
    <col min="9731" max="9731" width="24" style="9" customWidth="1"/>
    <col min="9732" max="9732" width="20.140625" style="9" customWidth="1"/>
    <col min="9733" max="9739" width="12.42578125" style="9" customWidth="1"/>
    <col min="9740" max="9740" width="17.5703125" style="9" customWidth="1"/>
    <col min="9741" max="9882" width="12.42578125" style="9" customWidth="1"/>
    <col min="9883" max="9883" width="21.42578125" style="9" customWidth="1"/>
    <col min="9884" max="9884" width="26.5703125" style="9" customWidth="1"/>
    <col min="9885" max="9886" width="21.42578125" style="9" customWidth="1"/>
    <col min="9887" max="9887" width="18.85546875" style="9" customWidth="1"/>
    <col min="9888" max="9889" width="13.7109375" style="9" customWidth="1"/>
    <col min="9890" max="9891" width="9.85546875" style="9" customWidth="1"/>
    <col min="9892" max="9892" width="12.42578125" style="9" customWidth="1"/>
    <col min="9893" max="9893" width="21.42578125" style="9" customWidth="1"/>
    <col min="9894" max="9894" width="15" style="9" customWidth="1"/>
    <col min="9895" max="9895" width="12.42578125" style="9" customWidth="1"/>
    <col min="9896" max="9896" width="13.7109375" style="9" customWidth="1"/>
    <col min="9897" max="9897" width="15" style="9" customWidth="1"/>
    <col min="9898" max="9899" width="16.28515625" style="9" customWidth="1"/>
    <col min="9900" max="9901" width="15" style="9" customWidth="1"/>
    <col min="9902" max="9902" width="21.42578125" style="9" customWidth="1"/>
    <col min="9903" max="9904" width="20.140625" style="9" customWidth="1"/>
    <col min="9905" max="9905" width="21.42578125" style="9" customWidth="1"/>
    <col min="9906" max="9906" width="11.140625" style="9" customWidth="1"/>
    <col min="9907" max="9907" width="18.85546875" style="9" customWidth="1"/>
    <col min="9908" max="9908" width="20.140625" style="9" customWidth="1"/>
    <col min="9909" max="9909" width="18.85546875" style="9" customWidth="1"/>
    <col min="9910" max="9910" width="16.28515625" style="9" customWidth="1"/>
    <col min="9911" max="9912" width="8.5703125" style="9" customWidth="1"/>
    <col min="9913" max="9913" width="16.28515625" style="9" customWidth="1"/>
    <col min="9914" max="9915" width="18.85546875" style="9" customWidth="1"/>
    <col min="9916" max="9916" width="11.140625" style="9" customWidth="1"/>
    <col min="9917" max="9917" width="12.42578125" style="9" customWidth="1"/>
    <col min="9918" max="9919" width="15" style="9" customWidth="1"/>
    <col min="9920" max="9920" width="12.42578125" style="9" customWidth="1"/>
    <col min="9921" max="9921" width="6" style="9" customWidth="1"/>
    <col min="9922" max="9922" width="20.140625" style="9" customWidth="1"/>
    <col min="9923" max="9923" width="26.5703125" style="9" customWidth="1"/>
    <col min="9924" max="9924" width="7.28515625" style="9" customWidth="1"/>
    <col min="9925" max="9925" width="20.140625" style="9" customWidth="1"/>
    <col min="9926" max="9926" width="21.42578125" style="9" customWidth="1"/>
    <col min="9927" max="9927" width="17.5703125" style="9" customWidth="1"/>
    <col min="9928" max="9931" width="15" style="9" customWidth="1"/>
    <col min="9932" max="9932" width="20.140625" style="9" customWidth="1"/>
    <col min="9933" max="9933" width="12.42578125" style="9" customWidth="1"/>
    <col min="9934" max="9934" width="15" style="9" customWidth="1"/>
    <col min="9935" max="9935" width="16.28515625" style="9" customWidth="1"/>
    <col min="9936" max="9936" width="20.140625" style="9" customWidth="1"/>
    <col min="9937" max="9937" width="15" style="9" customWidth="1"/>
    <col min="9938" max="9938" width="17.5703125" style="9" customWidth="1"/>
    <col min="9939" max="9939" width="16.28515625" style="9" customWidth="1"/>
    <col min="9940" max="9942" width="22.7109375" style="9" customWidth="1"/>
    <col min="9943" max="9958" width="16.28515625" style="9" customWidth="1"/>
    <col min="9959" max="9959" width="24" style="9" customWidth="1"/>
    <col min="9960" max="9960" width="20.140625" style="9" customWidth="1"/>
    <col min="9961" max="9962" width="22.7109375" style="9" customWidth="1"/>
    <col min="9963" max="9964" width="16.28515625" style="9" customWidth="1"/>
    <col min="9965" max="9967" width="20.140625" style="9" customWidth="1"/>
    <col min="9968" max="9972" width="16.28515625" style="9" customWidth="1"/>
    <col min="9973" max="9974" width="21.42578125" style="9" customWidth="1"/>
    <col min="9975" max="9975" width="20.140625" style="9" customWidth="1"/>
    <col min="9976" max="9977" width="16.28515625" style="9" customWidth="1"/>
    <col min="9978" max="9978" width="12.42578125" style="9" customWidth="1"/>
    <col min="9979" max="9979" width="20.140625" style="9" customWidth="1"/>
    <col min="9980" max="9980" width="29.140625" style="9" customWidth="1"/>
    <col min="9981" max="9982" width="12.42578125" style="9" customWidth="1"/>
    <col min="9983" max="9985" width="20.140625" style="9" customWidth="1"/>
    <col min="9986" max="9986" width="21.42578125" style="9" customWidth="1"/>
    <col min="9987" max="9987" width="24" style="9" customWidth="1"/>
    <col min="9988" max="9988" width="20.140625" style="9" customWidth="1"/>
    <col min="9989" max="9995" width="12.42578125" style="9" customWidth="1"/>
    <col min="9996" max="9996" width="17.5703125" style="9" customWidth="1"/>
    <col min="9997" max="10138" width="12.42578125" style="9" customWidth="1"/>
    <col min="10139" max="10139" width="21.42578125" style="9" customWidth="1"/>
    <col min="10140" max="10140" width="26.5703125" style="9" customWidth="1"/>
    <col min="10141" max="10142" width="21.42578125" style="9" customWidth="1"/>
    <col min="10143" max="10143" width="18.85546875" style="9" customWidth="1"/>
    <col min="10144" max="10145" width="13.7109375" style="9" customWidth="1"/>
    <col min="10146" max="10147" width="9.85546875" style="9" customWidth="1"/>
    <col min="10148" max="10148" width="12.42578125" style="9" customWidth="1"/>
    <col min="10149" max="10149" width="21.42578125" style="9" customWidth="1"/>
    <col min="10150" max="10150" width="15" style="9" customWidth="1"/>
    <col min="10151" max="10151" width="12.42578125" style="9" customWidth="1"/>
    <col min="10152" max="10152" width="13.7109375" style="9" customWidth="1"/>
    <col min="10153" max="10153" width="15" style="9" customWidth="1"/>
    <col min="10154" max="10155" width="16.28515625" style="9" customWidth="1"/>
    <col min="10156" max="10157" width="15" style="9" customWidth="1"/>
    <col min="10158" max="10158" width="21.42578125" style="9" customWidth="1"/>
    <col min="10159" max="10160" width="20.140625" style="9" customWidth="1"/>
    <col min="10161" max="10161" width="21.42578125" style="9" customWidth="1"/>
    <col min="10162" max="10162" width="11.140625" style="9" customWidth="1"/>
    <col min="10163" max="10163" width="18.85546875" style="9" customWidth="1"/>
    <col min="10164" max="10164" width="20.140625" style="9" customWidth="1"/>
    <col min="10165" max="10165" width="18.85546875" style="9" customWidth="1"/>
    <col min="10166" max="10166" width="16.28515625" style="9" customWidth="1"/>
    <col min="10167" max="10168" width="8.5703125" style="9" customWidth="1"/>
    <col min="10169" max="10169" width="16.28515625" style="9" customWidth="1"/>
    <col min="10170" max="10171" width="18.85546875" style="9" customWidth="1"/>
    <col min="10172" max="10172" width="11.140625" style="9" customWidth="1"/>
    <col min="10173" max="10173" width="12.42578125" style="9" customWidth="1"/>
    <col min="10174" max="10175" width="15" style="9" customWidth="1"/>
    <col min="10176" max="10176" width="12.42578125" style="9" customWidth="1"/>
    <col min="10177" max="10177" width="6" style="9" customWidth="1"/>
    <col min="10178" max="10178" width="20.140625" style="9" customWidth="1"/>
    <col min="10179" max="10179" width="26.5703125" style="9" customWidth="1"/>
    <col min="10180" max="10180" width="7.28515625" style="9" customWidth="1"/>
    <col min="10181" max="10181" width="20.140625" style="9" customWidth="1"/>
    <col min="10182" max="10182" width="21.42578125" style="9" customWidth="1"/>
    <col min="10183" max="10183" width="17.5703125" style="9" customWidth="1"/>
    <col min="10184" max="10187" width="15" style="9" customWidth="1"/>
    <col min="10188" max="10188" width="20.140625" style="9" customWidth="1"/>
    <col min="10189" max="10189" width="12.42578125" style="9" customWidth="1"/>
    <col min="10190" max="10190" width="15" style="9" customWidth="1"/>
    <col min="10191" max="10191" width="16.28515625" style="9" customWidth="1"/>
    <col min="10192" max="10192" width="20.140625" style="9" customWidth="1"/>
    <col min="10193" max="10193" width="15" style="9" customWidth="1"/>
    <col min="10194" max="10194" width="17.5703125" style="9" customWidth="1"/>
    <col min="10195" max="10195" width="16.28515625" style="9" customWidth="1"/>
    <col min="10196" max="10198" width="22.7109375" style="9" customWidth="1"/>
    <col min="10199" max="10214" width="16.28515625" style="9" customWidth="1"/>
    <col min="10215" max="10215" width="24" style="9" customWidth="1"/>
    <col min="10216" max="10216" width="20.140625" style="9" customWidth="1"/>
    <col min="10217" max="10218" width="22.7109375" style="9" customWidth="1"/>
    <col min="10219" max="10220" width="16.28515625" style="9" customWidth="1"/>
    <col min="10221" max="10223" width="20.140625" style="9" customWidth="1"/>
    <col min="10224" max="10228" width="16.28515625" style="9" customWidth="1"/>
    <col min="10229" max="10230" width="21.42578125" style="9" customWidth="1"/>
    <col min="10231" max="10231" width="20.140625" style="9" customWidth="1"/>
    <col min="10232" max="10233" width="16.28515625" style="9" customWidth="1"/>
    <col min="10234" max="10234" width="12.42578125" style="9" customWidth="1"/>
    <col min="10235" max="10235" width="20.140625" style="9" customWidth="1"/>
    <col min="10236" max="10236" width="29.140625" style="9" customWidth="1"/>
    <col min="10237" max="10238" width="12.42578125" style="9" customWidth="1"/>
    <col min="10239" max="10241" width="20.140625" style="9" customWidth="1"/>
    <col min="10242" max="10242" width="21.42578125" style="9" customWidth="1"/>
    <col min="10243" max="10243" width="24" style="9" customWidth="1"/>
    <col min="10244" max="10244" width="20.140625" style="9" customWidth="1"/>
    <col min="10245" max="10251" width="12.42578125" style="9" customWidth="1"/>
    <col min="10252" max="10252" width="17.5703125" style="9" customWidth="1"/>
    <col min="10253" max="10394" width="12.42578125" style="9" customWidth="1"/>
    <col min="10395" max="10395" width="21.42578125" style="9" customWidth="1"/>
    <col min="10396" max="10396" width="26.5703125" style="9" customWidth="1"/>
    <col min="10397" max="10398" width="21.42578125" style="9" customWidth="1"/>
    <col min="10399" max="10399" width="18.85546875" style="9" customWidth="1"/>
    <col min="10400" max="10401" width="13.7109375" style="9" customWidth="1"/>
    <col min="10402" max="10403" width="9.85546875" style="9" customWidth="1"/>
    <col min="10404" max="10404" width="12.42578125" style="9" customWidth="1"/>
    <col min="10405" max="10405" width="21.42578125" style="9" customWidth="1"/>
    <col min="10406" max="10406" width="15" style="9" customWidth="1"/>
    <col min="10407" max="10407" width="12.42578125" style="9" customWidth="1"/>
    <col min="10408" max="10408" width="13.7109375" style="9" customWidth="1"/>
    <col min="10409" max="10409" width="15" style="9" customWidth="1"/>
    <col min="10410" max="10411" width="16.28515625" style="9" customWidth="1"/>
    <col min="10412" max="10413" width="15" style="9" customWidth="1"/>
    <col min="10414" max="10414" width="21.42578125" style="9" customWidth="1"/>
    <col min="10415" max="10416" width="20.140625" style="9" customWidth="1"/>
    <col min="10417" max="10417" width="21.42578125" style="9" customWidth="1"/>
    <col min="10418" max="10418" width="11.140625" style="9" customWidth="1"/>
    <col min="10419" max="10419" width="18.85546875" style="9" customWidth="1"/>
    <col min="10420" max="10420" width="20.140625" style="9" customWidth="1"/>
    <col min="10421" max="10421" width="18.85546875" style="9" customWidth="1"/>
    <col min="10422" max="10422" width="16.28515625" style="9" customWidth="1"/>
    <col min="10423" max="10424" width="8.5703125" style="9" customWidth="1"/>
    <col min="10425" max="10425" width="16.28515625" style="9" customWidth="1"/>
    <col min="10426" max="10427" width="18.85546875" style="9" customWidth="1"/>
    <col min="10428" max="10428" width="11.140625" style="9" customWidth="1"/>
    <col min="10429" max="10429" width="12.42578125" style="9" customWidth="1"/>
    <col min="10430" max="10431" width="15" style="9" customWidth="1"/>
    <col min="10432" max="10432" width="12.42578125" style="9" customWidth="1"/>
    <col min="10433" max="10433" width="6" style="9" customWidth="1"/>
    <col min="10434" max="10434" width="20.140625" style="9" customWidth="1"/>
    <col min="10435" max="10435" width="26.5703125" style="9" customWidth="1"/>
    <col min="10436" max="10436" width="7.28515625" style="9" customWidth="1"/>
    <col min="10437" max="10437" width="20.140625" style="9" customWidth="1"/>
    <col min="10438" max="10438" width="21.42578125" style="9" customWidth="1"/>
    <col min="10439" max="10439" width="17.5703125" style="9" customWidth="1"/>
    <col min="10440" max="10443" width="15" style="9" customWidth="1"/>
    <col min="10444" max="10444" width="20.140625" style="9" customWidth="1"/>
    <col min="10445" max="10445" width="12.42578125" style="9" customWidth="1"/>
    <col min="10446" max="10446" width="15" style="9" customWidth="1"/>
    <col min="10447" max="10447" width="16.28515625" style="9" customWidth="1"/>
    <col min="10448" max="10448" width="20.140625" style="9" customWidth="1"/>
    <col min="10449" max="10449" width="15" style="9" customWidth="1"/>
    <col min="10450" max="10450" width="17.5703125" style="9" customWidth="1"/>
    <col min="10451" max="10451" width="16.28515625" style="9" customWidth="1"/>
    <col min="10452" max="10454" width="22.7109375" style="9" customWidth="1"/>
    <col min="10455" max="10470" width="16.28515625" style="9" customWidth="1"/>
    <col min="10471" max="10471" width="24" style="9" customWidth="1"/>
    <col min="10472" max="10472" width="20.140625" style="9" customWidth="1"/>
    <col min="10473" max="10474" width="22.7109375" style="9" customWidth="1"/>
    <col min="10475" max="10476" width="16.28515625" style="9" customWidth="1"/>
    <col min="10477" max="10479" width="20.140625" style="9" customWidth="1"/>
    <col min="10480" max="10484" width="16.28515625" style="9" customWidth="1"/>
    <col min="10485" max="10486" width="21.42578125" style="9" customWidth="1"/>
    <col min="10487" max="10487" width="20.140625" style="9" customWidth="1"/>
    <col min="10488" max="10489" width="16.28515625" style="9" customWidth="1"/>
    <col min="10490" max="10490" width="12.42578125" style="9" customWidth="1"/>
    <col min="10491" max="10491" width="20.140625" style="9" customWidth="1"/>
    <col min="10492" max="10492" width="29.140625" style="9" customWidth="1"/>
    <col min="10493" max="10494" width="12.42578125" style="9" customWidth="1"/>
    <col min="10495" max="10497" width="20.140625" style="9" customWidth="1"/>
    <col min="10498" max="10498" width="21.42578125" style="9" customWidth="1"/>
    <col min="10499" max="10499" width="24" style="9" customWidth="1"/>
    <col min="10500" max="10500" width="20.140625" style="9" customWidth="1"/>
    <col min="10501" max="10507" width="12.42578125" style="9" customWidth="1"/>
    <col min="10508" max="10508" width="17.5703125" style="9" customWidth="1"/>
    <col min="10509" max="10650" width="12.42578125" style="9" customWidth="1"/>
    <col min="10651" max="10651" width="21.42578125" style="9" customWidth="1"/>
    <col min="10652" max="10652" width="26.5703125" style="9" customWidth="1"/>
    <col min="10653" max="10654" width="21.42578125" style="9" customWidth="1"/>
    <col min="10655" max="10655" width="18.85546875" style="9" customWidth="1"/>
    <col min="10656" max="10657" width="13.7109375" style="9" customWidth="1"/>
    <col min="10658" max="10659" width="9.85546875" style="9" customWidth="1"/>
    <col min="10660" max="10660" width="12.42578125" style="9" customWidth="1"/>
    <col min="10661" max="10661" width="21.42578125" style="9" customWidth="1"/>
    <col min="10662" max="10662" width="15" style="9" customWidth="1"/>
    <col min="10663" max="10663" width="12.42578125" style="9" customWidth="1"/>
    <col min="10664" max="10664" width="13.7109375" style="9" customWidth="1"/>
    <col min="10665" max="10665" width="15" style="9" customWidth="1"/>
    <col min="10666" max="10667" width="16.28515625" style="9" customWidth="1"/>
    <col min="10668" max="10669" width="15" style="9" customWidth="1"/>
    <col min="10670" max="10670" width="21.42578125" style="9" customWidth="1"/>
    <col min="10671" max="10672" width="20.140625" style="9" customWidth="1"/>
    <col min="10673" max="10673" width="21.42578125" style="9" customWidth="1"/>
    <col min="10674" max="10674" width="11.140625" style="9" customWidth="1"/>
    <col min="10675" max="10675" width="18.85546875" style="9" customWidth="1"/>
    <col min="10676" max="10676" width="20.140625" style="9" customWidth="1"/>
    <col min="10677" max="10677" width="18.85546875" style="9" customWidth="1"/>
    <col min="10678" max="10678" width="16.28515625" style="9" customWidth="1"/>
    <col min="10679" max="10680" width="8.5703125" style="9" customWidth="1"/>
    <col min="10681" max="10681" width="16.28515625" style="9" customWidth="1"/>
    <col min="10682" max="10683" width="18.85546875" style="9" customWidth="1"/>
    <col min="10684" max="10684" width="11.140625" style="9" customWidth="1"/>
    <col min="10685" max="10685" width="12.42578125" style="9" customWidth="1"/>
    <col min="10686" max="10687" width="15" style="9" customWidth="1"/>
    <col min="10688" max="10688" width="12.42578125" style="9" customWidth="1"/>
    <col min="10689" max="10689" width="6" style="9" customWidth="1"/>
    <col min="10690" max="10690" width="20.140625" style="9" customWidth="1"/>
    <col min="10691" max="10691" width="26.5703125" style="9" customWidth="1"/>
    <col min="10692" max="10692" width="7.28515625" style="9" customWidth="1"/>
    <col min="10693" max="10693" width="20.140625" style="9" customWidth="1"/>
    <col min="10694" max="10694" width="21.42578125" style="9" customWidth="1"/>
    <col min="10695" max="10695" width="17.5703125" style="9" customWidth="1"/>
    <col min="10696" max="10699" width="15" style="9" customWidth="1"/>
    <col min="10700" max="10700" width="20.140625" style="9" customWidth="1"/>
    <col min="10701" max="10701" width="12.42578125" style="9" customWidth="1"/>
    <col min="10702" max="10702" width="15" style="9" customWidth="1"/>
    <col min="10703" max="10703" width="16.28515625" style="9" customWidth="1"/>
    <col min="10704" max="10704" width="20.140625" style="9" customWidth="1"/>
    <col min="10705" max="10705" width="15" style="9" customWidth="1"/>
    <col min="10706" max="10706" width="17.5703125" style="9" customWidth="1"/>
    <col min="10707" max="10707" width="16.28515625" style="9" customWidth="1"/>
    <col min="10708" max="10710" width="22.7109375" style="9" customWidth="1"/>
    <col min="10711" max="10726" width="16.28515625" style="9" customWidth="1"/>
    <col min="10727" max="10727" width="24" style="9" customWidth="1"/>
    <col min="10728" max="10728" width="20.140625" style="9" customWidth="1"/>
    <col min="10729" max="10730" width="22.7109375" style="9" customWidth="1"/>
    <col min="10731" max="10732" width="16.28515625" style="9" customWidth="1"/>
    <col min="10733" max="10735" width="20.140625" style="9" customWidth="1"/>
    <col min="10736" max="10740" width="16.28515625" style="9" customWidth="1"/>
    <col min="10741" max="10742" width="21.42578125" style="9" customWidth="1"/>
    <col min="10743" max="10743" width="20.140625" style="9" customWidth="1"/>
    <col min="10744" max="10745" width="16.28515625" style="9" customWidth="1"/>
    <col min="10746" max="10746" width="12.42578125" style="9" customWidth="1"/>
    <col min="10747" max="10747" width="20.140625" style="9" customWidth="1"/>
    <col min="10748" max="10748" width="29.140625" style="9" customWidth="1"/>
    <col min="10749" max="10750" width="12.42578125" style="9" customWidth="1"/>
    <col min="10751" max="10753" width="20.140625" style="9" customWidth="1"/>
    <col min="10754" max="10754" width="21.42578125" style="9" customWidth="1"/>
    <col min="10755" max="10755" width="24" style="9" customWidth="1"/>
    <col min="10756" max="10756" width="20.140625" style="9" customWidth="1"/>
    <col min="10757" max="10763" width="12.42578125" style="9" customWidth="1"/>
    <col min="10764" max="10764" width="17.5703125" style="9" customWidth="1"/>
    <col min="10765" max="10906" width="12.42578125" style="9" customWidth="1"/>
    <col min="10907" max="10907" width="21.42578125" style="9" customWidth="1"/>
    <col min="10908" max="10908" width="26.5703125" style="9" customWidth="1"/>
    <col min="10909" max="10910" width="21.42578125" style="9" customWidth="1"/>
    <col min="10911" max="10911" width="18.85546875" style="9" customWidth="1"/>
    <col min="10912" max="10913" width="13.7109375" style="9" customWidth="1"/>
    <col min="10914" max="10915" width="9.85546875" style="9" customWidth="1"/>
    <col min="10916" max="10916" width="12.42578125" style="9" customWidth="1"/>
    <col min="10917" max="10917" width="21.42578125" style="9" customWidth="1"/>
    <col min="10918" max="10918" width="15" style="9" customWidth="1"/>
    <col min="10919" max="10919" width="12.42578125" style="9" customWidth="1"/>
    <col min="10920" max="10920" width="13.7109375" style="9" customWidth="1"/>
    <col min="10921" max="10921" width="15" style="9" customWidth="1"/>
    <col min="10922" max="10923" width="16.28515625" style="9" customWidth="1"/>
    <col min="10924" max="10925" width="15" style="9" customWidth="1"/>
    <col min="10926" max="10926" width="21.42578125" style="9" customWidth="1"/>
    <col min="10927" max="10928" width="20.140625" style="9" customWidth="1"/>
    <col min="10929" max="10929" width="21.42578125" style="9" customWidth="1"/>
    <col min="10930" max="10930" width="11.140625" style="9" customWidth="1"/>
    <col min="10931" max="10931" width="18.85546875" style="9" customWidth="1"/>
    <col min="10932" max="10932" width="20.140625" style="9" customWidth="1"/>
    <col min="10933" max="10933" width="18.85546875" style="9" customWidth="1"/>
    <col min="10934" max="10934" width="16.28515625" style="9" customWidth="1"/>
    <col min="10935" max="10936" width="8.5703125" style="9" customWidth="1"/>
    <col min="10937" max="10937" width="16.28515625" style="9" customWidth="1"/>
    <col min="10938" max="10939" width="18.85546875" style="9" customWidth="1"/>
    <col min="10940" max="10940" width="11.140625" style="9" customWidth="1"/>
    <col min="10941" max="10941" width="12.42578125" style="9" customWidth="1"/>
    <col min="10942" max="10943" width="15" style="9" customWidth="1"/>
    <col min="10944" max="10944" width="12.42578125" style="9" customWidth="1"/>
    <col min="10945" max="10945" width="6" style="9" customWidth="1"/>
    <col min="10946" max="10946" width="20.140625" style="9" customWidth="1"/>
    <col min="10947" max="10947" width="26.5703125" style="9" customWidth="1"/>
    <col min="10948" max="10948" width="7.28515625" style="9" customWidth="1"/>
    <col min="10949" max="10949" width="20.140625" style="9" customWidth="1"/>
    <col min="10950" max="10950" width="21.42578125" style="9" customWidth="1"/>
    <col min="10951" max="10951" width="17.5703125" style="9" customWidth="1"/>
    <col min="10952" max="10955" width="15" style="9" customWidth="1"/>
    <col min="10956" max="10956" width="20.140625" style="9" customWidth="1"/>
    <col min="10957" max="10957" width="12.42578125" style="9" customWidth="1"/>
    <col min="10958" max="10958" width="15" style="9" customWidth="1"/>
    <col min="10959" max="10959" width="16.28515625" style="9" customWidth="1"/>
    <col min="10960" max="10960" width="20.140625" style="9" customWidth="1"/>
    <col min="10961" max="10961" width="15" style="9" customWidth="1"/>
    <col min="10962" max="10962" width="17.5703125" style="9" customWidth="1"/>
    <col min="10963" max="10963" width="16.28515625" style="9" customWidth="1"/>
    <col min="10964" max="10966" width="22.7109375" style="9" customWidth="1"/>
    <col min="10967" max="10982" width="16.28515625" style="9" customWidth="1"/>
    <col min="10983" max="10983" width="24" style="9" customWidth="1"/>
    <col min="10984" max="10984" width="20.140625" style="9" customWidth="1"/>
    <col min="10985" max="10986" width="22.7109375" style="9" customWidth="1"/>
    <col min="10987" max="10988" width="16.28515625" style="9" customWidth="1"/>
    <col min="10989" max="10991" width="20.140625" style="9" customWidth="1"/>
    <col min="10992" max="10996" width="16.28515625" style="9" customWidth="1"/>
    <col min="10997" max="10998" width="21.42578125" style="9" customWidth="1"/>
    <col min="10999" max="10999" width="20.140625" style="9" customWidth="1"/>
    <col min="11000" max="11001" width="16.28515625" style="9" customWidth="1"/>
    <col min="11002" max="11002" width="12.42578125" style="9" customWidth="1"/>
    <col min="11003" max="11003" width="20.140625" style="9" customWidth="1"/>
    <col min="11004" max="11004" width="29.140625" style="9" customWidth="1"/>
    <col min="11005" max="11006" width="12.42578125" style="9" customWidth="1"/>
    <col min="11007" max="11009" width="20.140625" style="9" customWidth="1"/>
    <col min="11010" max="11010" width="21.42578125" style="9" customWidth="1"/>
    <col min="11011" max="11011" width="24" style="9" customWidth="1"/>
    <col min="11012" max="11012" width="20.140625" style="9" customWidth="1"/>
    <col min="11013" max="11019" width="12.42578125" style="9" customWidth="1"/>
    <col min="11020" max="11020" width="17.5703125" style="9" customWidth="1"/>
    <col min="11021" max="11162" width="12.42578125" style="9" customWidth="1"/>
    <col min="11163" max="11163" width="21.42578125" style="9" customWidth="1"/>
    <col min="11164" max="11164" width="26.5703125" style="9" customWidth="1"/>
    <col min="11165" max="11166" width="21.42578125" style="9" customWidth="1"/>
    <col min="11167" max="11167" width="18.85546875" style="9" customWidth="1"/>
    <col min="11168" max="11169" width="13.7109375" style="9" customWidth="1"/>
    <col min="11170" max="11171" width="9.85546875" style="9" customWidth="1"/>
    <col min="11172" max="11172" width="12.42578125" style="9" customWidth="1"/>
    <col min="11173" max="11173" width="21.42578125" style="9" customWidth="1"/>
    <col min="11174" max="11174" width="15" style="9" customWidth="1"/>
    <col min="11175" max="11175" width="12.42578125" style="9" customWidth="1"/>
    <col min="11176" max="11176" width="13.7109375" style="9" customWidth="1"/>
    <col min="11177" max="11177" width="15" style="9" customWidth="1"/>
    <col min="11178" max="11179" width="16.28515625" style="9" customWidth="1"/>
    <col min="11180" max="11181" width="15" style="9" customWidth="1"/>
    <col min="11182" max="11182" width="21.42578125" style="9" customWidth="1"/>
    <col min="11183" max="11184" width="20.140625" style="9" customWidth="1"/>
    <col min="11185" max="11185" width="21.42578125" style="9" customWidth="1"/>
    <col min="11186" max="11186" width="11.140625" style="9" customWidth="1"/>
    <col min="11187" max="11187" width="18.85546875" style="9" customWidth="1"/>
    <col min="11188" max="11188" width="20.140625" style="9" customWidth="1"/>
    <col min="11189" max="11189" width="18.85546875" style="9" customWidth="1"/>
    <col min="11190" max="11190" width="16.28515625" style="9" customWidth="1"/>
    <col min="11191" max="11192" width="8.5703125" style="9" customWidth="1"/>
    <col min="11193" max="11193" width="16.28515625" style="9" customWidth="1"/>
    <col min="11194" max="11195" width="18.85546875" style="9" customWidth="1"/>
    <col min="11196" max="11196" width="11.140625" style="9" customWidth="1"/>
    <col min="11197" max="11197" width="12.42578125" style="9" customWidth="1"/>
    <col min="11198" max="11199" width="15" style="9" customWidth="1"/>
    <col min="11200" max="11200" width="12.42578125" style="9" customWidth="1"/>
    <col min="11201" max="11201" width="6" style="9" customWidth="1"/>
    <col min="11202" max="11202" width="20.140625" style="9" customWidth="1"/>
    <col min="11203" max="11203" width="26.5703125" style="9" customWidth="1"/>
    <col min="11204" max="11204" width="7.28515625" style="9" customWidth="1"/>
    <col min="11205" max="11205" width="20.140625" style="9" customWidth="1"/>
    <col min="11206" max="11206" width="21.42578125" style="9" customWidth="1"/>
    <col min="11207" max="11207" width="17.5703125" style="9" customWidth="1"/>
    <col min="11208" max="11211" width="15" style="9" customWidth="1"/>
    <col min="11212" max="11212" width="20.140625" style="9" customWidth="1"/>
    <col min="11213" max="11213" width="12.42578125" style="9" customWidth="1"/>
    <col min="11214" max="11214" width="15" style="9" customWidth="1"/>
    <col min="11215" max="11215" width="16.28515625" style="9" customWidth="1"/>
    <col min="11216" max="11216" width="20.140625" style="9" customWidth="1"/>
    <col min="11217" max="11217" width="15" style="9" customWidth="1"/>
    <col min="11218" max="11218" width="17.5703125" style="9" customWidth="1"/>
    <col min="11219" max="11219" width="16.28515625" style="9" customWidth="1"/>
    <col min="11220" max="11222" width="22.7109375" style="9" customWidth="1"/>
    <col min="11223" max="11238" width="16.28515625" style="9" customWidth="1"/>
    <col min="11239" max="11239" width="24" style="9" customWidth="1"/>
    <col min="11240" max="11240" width="20.140625" style="9" customWidth="1"/>
    <col min="11241" max="11242" width="22.7109375" style="9" customWidth="1"/>
    <col min="11243" max="11244" width="16.28515625" style="9" customWidth="1"/>
    <col min="11245" max="11247" width="20.140625" style="9" customWidth="1"/>
    <col min="11248" max="11252" width="16.28515625" style="9" customWidth="1"/>
    <col min="11253" max="11254" width="21.42578125" style="9" customWidth="1"/>
    <col min="11255" max="11255" width="20.140625" style="9" customWidth="1"/>
    <col min="11256" max="11257" width="16.28515625" style="9" customWidth="1"/>
    <col min="11258" max="11258" width="12.42578125" style="9" customWidth="1"/>
    <col min="11259" max="11259" width="20.140625" style="9" customWidth="1"/>
    <col min="11260" max="11260" width="29.140625" style="9" customWidth="1"/>
    <col min="11261" max="11262" width="12.42578125" style="9" customWidth="1"/>
    <col min="11263" max="11265" width="20.140625" style="9" customWidth="1"/>
    <col min="11266" max="11266" width="21.42578125" style="9" customWidth="1"/>
    <col min="11267" max="11267" width="24" style="9" customWidth="1"/>
    <col min="11268" max="11268" width="20.140625" style="9" customWidth="1"/>
    <col min="11269" max="11275" width="12.42578125" style="9" customWidth="1"/>
    <col min="11276" max="11276" width="17.5703125" style="9" customWidth="1"/>
    <col min="11277" max="11418" width="12.42578125" style="9" customWidth="1"/>
    <col min="11419" max="11419" width="21.42578125" style="9" customWidth="1"/>
    <col min="11420" max="11420" width="26.5703125" style="9" customWidth="1"/>
    <col min="11421" max="11422" width="21.42578125" style="9" customWidth="1"/>
    <col min="11423" max="11423" width="18.85546875" style="9" customWidth="1"/>
    <col min="11424" max="11425" width="13.7109375" style="9" customWidth="1"/>
    <col min="11426" max="11427" width="9.85546875" style="9" customWidth="1"/>
    <col min="11428" max="11428" width="12.42578125" style="9" customWidth="1"/>
    <col min="11429" max="11429" width="21.42578125" style="9" customWidth="1"/>
    <col min="11430" max="11430" width="15" style="9" customWidth="1"/>
    <col min="11431" max="11431" width="12.42578125" style="9" customWidth="1"/>
    <col min="11432" max="11432" width="13.7109375" style="9" customWidth="1"/>
    <col min="11433" max="11433" width="15" style="9" customWidth="1"/>
    <col min="11434" max="11435" width="16.28515625" style="9" customWidth="1"/>
    <col min="11436" max="11437" width="15" style="9" customWidth="1"/>
    <col min="11438" max="11438" width="21.42578125" style="9" customWidth="1"/>
    <col min="11439" max="11440" width="20.140625" style="9" customWidth="1"/>
    <col min="11441" max="11441" width="21.42578125" style="9" customWidth="1"/>
    <col min="11442" max="11442" width="11.140625" style="9" customWidth="1"/>
    <col min="11443" max="11443" width="18.85546875" style="9" customWidth="1"/>
    <col min="11444" max="11444" width="20.140625" style="9" customWidth="1"/>
    <col min="11445" max="11445" width="18.85546875" style="9" customWidth="1"/>
    <col min="11446" max="11446" width="16.28515625" style="9" customWidth="1"/>
    <col min="11447" max="11448" width="8.5703125" style="9" customWidth="1"/>
    <col min="11449" max="11449" width="16.28515625" style="9" customWidth="1"/>
    <col min="11450" max="11451" width="18.85546875" style="9" customWidth="1"/>
    <col min="11452" max="11452" width="11.140625" style="9" customWidth="1"/>
    <col min="11453" max="11453" width="12.42578125" style="9" customWidth="1"/>
    <col min="11454" max="11455" width="15" style="9" customWidth="1"/>
    <col min="11456" max="11456" width="12.42578125" style="9" customWidth="1"/>
    <col min="11457" max="11457" width="6" style="9" customWidth="1"/>
    <col min="11458" max="11458" width="20.140625" style="9" customWidth="1"/>
    <col min="11459" max="11459" width="26.5703125" style="9" customWidth="1"/>
    <col min="11460" max="11460" width="7.28515625" style="9" customWidth="1"/>
    <col min="11461" max="11461" width="20.140625" style="9" customWidth="1"/>
    <col min="11462" max="11462" width="21.42578125" style="9" customWidth="1"/>
    <col min="11463" max="11463" width="17.5703125" style="9" customWidth="1"/>
    <col min="11464" max="11467" width="15" style="9" customWidth="1"/>
    <col min="11468" max="11468" width="20.140625" style="9" customWidth="1"/>
    <col min="11469" max="11469" width="12.42578125" style="9" customWidth="1"/>
    <col min="11470" max="11470" width="15" style="9" customWidth="1"/>
    <col min="11471" max="11471" width="16.28515625" style="9" customWidth="1"/>
    <col min="11472" max="11472" width="20.140625" style="9" customWidth="1"/>
    <col min="11473" max="11473" width="15" style="9" customWidth="1"/>
    <col min="11474" max="11474" width="17.5703125" style="9" customWidth="1"/>
    <col min="11475" max="11475" width="16.28515625" style="9" customWidth="1"/>
    <col min="11476" max="11478" width="22.7109375" style="9" customWidth="1"/>
    <col min="11479" max="11494" width="16.28515625" style="9" customWidth="1"/>
    <col min="11495" max="11495" width="24" style="9" customWidth="1"/>
    <col min="11496" max="11496" width="20.140625" style="9" customWidth="1"/>
    <col min="11497" max="11498" width="22.7109375" style="9" customWidth="1"/>
    <col min="11499" max="11500" width="16.28515625" style="9" customWidth="1"/>
    <col min="11501" max="11503" width="20.140625" style="9" customWidth="1"/>
    <col min="11504" max="11508" width="16.28515625" style="9" customWidth="1"/>
    <col min="11509" max="11510" width="21.42578125" style="9" customWidth="1"/>
    <col min="11511" max="11511" width="20.140625" style="9" customWidth="1"/>
    <col min="11512" max="11513" width="16.28515625" style="9" customWidth="1"/>
    <col min="11514" max="11514" width="12.42578125" style="9" customWidth="1"/>
    <col min="11515" max="11515" width="20.140625" style="9" customWidth="1"/>
    <col min="11516" max="11516" width="29.140625" style="9" customWidth="1"/>
    <col min="11517" max="11518" width="12.42578125" style="9" customWidth="1"/>
    <col min="11519" max="11521" width="20.140625" style="9" customWidth="1"/>
    <col min="11522" max="11522" width="21.42578125" style="9" customWidth="1"/>
    <col min="11523" max="11523" width="24" style="9" customWidth="1"/>
    <col min="11524" max="11524" width="20.140625" style="9" customWidth="1"/>
    <col min="11525" max="11531" width="12.42578125" style="9" customWidth="1"/>
    <col min="11532" max="11532" width="17.5703125" style="9" customWidth="1"/>
    <col min="11533" max="11674" width="12.42578125" style="9" customWidth="1"/>
    <col min="11675" max="11675" width="21.42578125" style="9" customWidth="1"/>
    <col min="11676" max="11676" width="26.5703125" style="9" customWidth="1"/>
    <col min="11677" max="11678" width="21.42578125" style="9" customWidth="1"/>
    <col min="11679" max="11679" width="18.85546875" style="9" customWidth="1"/>
    <col min="11680" max="11681" width="13.7109375" style="9" customWidth="1"/>
    <col min="11682" max="11683" width="9.85546875" style="9" customWidth="1"/>
    <col min="11684" max="11684" width="12.42578125" style="9" customWidth="1"/>
    <col min="11685" max="11685" width="21.42578125" style="9" customWidth="1"/>
    <col min="11686" max="11686" width="15" style="9" customWidth="1"/>
    <col min="11687" max="11687" width="12.42578125" style="9" customWidth="1"/>
    <col min="11688" max="11688" width="13.7109375" style="9" customWidth="1"/>
    <col min="11689" max="11689" width="15" style="9" customWidth="1"/>
    <col min="11690" max="11691" width="16.28515625" style="9" customWidth="1"/>
    <col min="11692" max="11693" width="15" style="9" customWidth="1"/>
    <col min="11694" max="11694" width="21.42578125" style="9" customWidth="1"/>
    <col min="11695" max="11696" width="20.140625" style="9" customWidth="1"/>
    <col min="11697" max="11697" width="21.42578125" style="9" customWidth="1"/>
    <col min="11698" max="11698" width="11.140625" style="9" customWidth="1"/>
    <col min="11699" max="11699" width="18.85546875" style="9" customWidth="1"/>
    <col min="11700" max="11700" width="20.140625" style="9" customWidth="1"/>
    <col min="11701" max="11701" width="18.85546875" style="9" customWidth="1"/>
    <col min="11702" max="11702" width="16.28515625" style="9" customWidth="1"/>
    <col min="11703" max="11704" width="8.5703125" style="9" customWidth="1"/>
    <col min="11705" max="11705" width="16.28515625" style="9" customWidth="1"/>
    <col min="11706" max="11707" width="18.85546875" style="9" customWidth="1"/>
    <col min="11708" max="11708" width="11.140625" style="9" customWidth="1"/>
    <col min="11709" max="11709" width="12.42578125" style="9" customWidth="1"/>
    <col min="11710" max="11711" width="15" style="9" customWidth="1"/>
    <col min="11712" max="11712" width="12.42578125" style="9" customWidth="1"/>
    <col min="11713" max="11713" width="6" style="9" customWidth="1"/>
    <col min="11714" max="11714" width="20.140625" style="9" customWidth="1"/>
    <col min="11715" max="11715" width="26.5703125" style="9" customWidth="1"/>
    <col min="11716" max="11716" width="7.28515625" style="9" customWidth="1"/>
    <col min="11717" max="11717" width="20.140625" style="9" customWidth="1"/>
    <col min="11718" max="11718" width="21.42578125" style="9" customWidth="1"/>
    <col min="11719" max="11719" width="17.5703125" style="9" customWidth="1"/>
    <col min="11720" max="11723" width="15" style="9" customWidth="1"/>
    <col min="11724" max="11724" width="20.140625" style="9" customWidth="1"/>
    <col min="11725" max="11725" width="12.42578125" style="9" customWidth="1"/>
    <col min="11726" max="11726" width="15" style="9" customWidth="1"/>
    <col min="11727" max="11727" width="16.28515625" style="9" customWidth="1"/>
    <col min="11728" max="11728" width="20.140625" style="9" customWidth="1"/>
    <col min="11729" max="11729" width="15" style="9" customWidth="1"/>
    <col min="11730" max="11730" width="17.5703125" style="9" customWidth="1"/>
    <col min="11731" max="11731" width="16.28515625" style="9" customWidth="1"/>
    <col min="11732" max="11734" width="22.7109375" style="9" customWidth="1"/>
    <col min="11735" max="11750" width="16.28515625" style="9" customWidth="1"/>
    <col min="11751" max="11751" width="24" style="9" customWidth="1"/>
    <col min="11752" max="11752" width="20.140625" style="9" customWidth="1"/>
    <col min="11753" max="11754" width="22.7109375" style="9" customWidth="1"/>
    <col min="11755" max="11756" width="16.28515625" style="9" customWidth="1"/>
    <col min="11757" max="11759" width="20.140625" style="9" customWidth="1"/>
    <col min="11760" max="11764" width="16.28515625" style="9" customWidth="1"/>
    <col min="11765" max="11766" width="21.42578125" style="9" customWidth="1"/>
    <col min="11767" max="11767" width="20.140625" style="9" customWidth="1"/>
    <col min="11768" max="11769" width="16.28515625" style="9" customWidth="1"/>
    <col min="11770" max="11770" width="12.42578125" style="9" customWidth="1"/>
    <col min="11771" max="11771" width="20.140625" style="9" customWidth="1"/>
    <col min="11772" max="11772" width="29.140625" style="9" customWidth="1"/>
    <col min="11773" max="11774" width="12.42578125" style="9" customWidth="1"/>
    <col min="11775" max="11777" width="20.140625" style="9" customWidth="1"/>
    <col min="11778" max="11778" width="21.42578125" style="9" customWidth="1"/>
    <col min="11779" max="11779" width="24" style="9" customWidth="1"/>
    <col min="11780" max="11780" width="20.140625" style="9" customWidth="1"/>
    <col min="11781" max="11787" width="12.42578125" style="9" customWidth="1"/>
    <col min="11788" max="11788" width="17.5703125" style="9" customWidth="1"/>
    <col min="11789" max="11930" width="12.42578125" style="9" customWidth="1"/>
    <col min="11931" max="11931" width="21.42578125" style="9" customWidth="1"/>
    <col min="11932" max="11932" width="26.5703125" style="9" customWidth="1"/>
    <col min="11933" max="11934" width="21.42578125" style="9" customWidth="1"/>
    <col min="11935" max="11935" width="18.85546875" style="9" customWidth="1"/>
    <col min="11936" max="11937" width="13.7109375" style="9" customWidth="1"/>
    <col min="11938" max="11939" width="9.85546875" style="9" customWidth="1"/>
    <col min="11940" max="11940" width="12.42578125" style="9" customWidth="1"/>
    <col min="11941" max="11941" width="21.42578125" style="9" customWidth="1"/>
    <col min="11942" max="11942" width="15" style="9" customWidth="1"/>
    <col min="11943" max="11943" width="12.42578125" style="9" customWidth="1"/>
    <col min="11944" max="11944" width="13.7109375" style="9" customWidth="1"/>
    <col min="11945" max="11945" width="15" style="9" customWidth="1"/>
    <col min="11946" max="11947" width="16.28515625" style="9" customWidth="1"/>
    <col min="11948" max="11949" width="15" style="9" customWidth="1"/>
    <col min="11950" max="11950" width="21.42578125" style="9" customWidth="1"/>
    <col min="11951" max="11952" width="20.140625" style="9" customWidth="1"/>
    <col min="11953" max="11953" width="21.42578125" style="9" customWidth="1"/>
    <col min="11954" max="11954" width="11.140625" style="9" customWidth="1"/>
    <col min="11955" max="11955" width="18.85546875" style="9" customWidth="1"/>
    <col min="11956" max="11956" width="20.140625" style="9" customWidth="1"/>
    <col min="11957" max="11957" width="18.85546875" style="9" customWidth="1"/>
    <col min="11958" max="11958" width="16.28515625" style="9" customWidth="1"/>
    <col min="11959" max="11960" width="8.5703125" style="9" customWidth="1"/>
    <col min="11961" max="11961" width="16.28515625" style="9" customWidth="1"/>
    <col min="11962" max="11963" width="18.85546875" style="9" customWidth="1"/>
    <col min="11964" max="11964" width="11.140625" style="9" customWidth="1"/>
    <col min="11965" max="11965" width="12.42578125" style="9" customWidth="1"/>
    <col min="11966" max="11967" width="15" style="9" customWidth="1"/>
    <col min="11968" max="11968" width="12.42578125" style="9" customWidth="1"/>
    <col min="11969" max="11969" width="6" style="9" customWidth="1"/>
    <col min="11970" max="11970" width="20.140625" style="9" customWidth="1"/>
    <col min="11971" max="11971" width="26.5703125" style="9" customWidth="1"/>
    <col min="11972" max="11972" width="7.28515625" style="9" customWidth="1"/>
    <col min="11973" max="11973" width="20.140625" style="9" customWidth="1"/>
    <col min="11974" max="11974" width="21.42578125" style="9" customWidth="1"/>
    <col min="11975" max="11975" width="17.5703125" style="9" customWidth="1"/>
    <col min="11976" max="11979" width="15" style="9" customWidth="1"/>
    <col min="11980" max="11980" width="20.140625" style="9" customWidth="1"/>
    <col min="11981" max="11981" width="12.42578125" style="9" customWidth="1"/>
    <col min="11982" max="11982" width="15" style="9" customWidth="1"/>
    <col min="11983" max="11983" width="16.28515625" style="9" customWidth="1"/>
    <col min="11984" max="11984" width="20.140625" style="9" customWidth="1"/>
    <col min="11985" max="11985" width="15" style="9" customWidth="1"/>
    <col min="11986" max="11986" width="17.5703125" style="9" customWidth="1"/>
    <col min="11987" max="11987" width="16.28515625" style="9" customWidth="1"/>
    <col min="11988" max="11990" width="22.7109375" style="9" customWidth="1"/>
    <col min="11991" max="12006" width="16.28515625" style="9" customWidth="1"/>
    <col min="12007" max="12007" width="24" style="9" customWidth="1"/>
    <col min="12008" max="12008" width="20.140625" style="9" customWidth="1"/>
    <col min="12009" max="12010" width="22.7109375" style="9" customWidth="1"/>
    <col min="12011" max="12012" width="16.28515625" style="9" customWidth="1"/>
    <col min="12013" max="12015" width="20.140625" style="9" customWidth="1"/>
    <col min="12016" max="12020" width="16.28515625" style="9" customWidth="1"/>
    <col min="12021" max="12022" width="21.42578125" style="9" customWidth="1"/>
    <col min="12023" max="12023" width="20.140625" style="9" customWidth="1"/>
    <col min="12024" max="12025" width="16.28515625" style="9" customWidth="1"/>
    <col min="12026" max="12026" width="12.42578125" style="9" customWidth="1"/>
    <col min="12027" max="12027" width="20.140625" style="9" customWidth="1"/>
    <col min="12028" max="12028" width="29.140625" style="9" customWidth="1"/>
    <col min="12029" max="12030" width="12.42578125" style="9" customWidth="1"/>
    <col min="12031" max="12033" width="20.140625" style="9" customWidth="1"/>
    <col min="12034" max="12034" width="21.42578125" style="9" customWidth="1"/>
    <col min="12035" max="12035" width="24" style="9" customWidth="1"/>
    <col min="12036" max="12036" width="20.140625" style="9" customWidth="1"/>
    <col min="12037" max="12043" width="12.42578125" style="9" customWidth="1"/>
    <col min="12044" max="12044" width="17.5703125" style="9" customWidth="1"/>
    <col min="12045" max="12186" width="12.42578125" style="9" customWidth="1"/>
    <col min="12187" max="12187" width="21.42578125" style="9" customWidth="1"/>
    <col min="12188" max="12188" width="26.5703125" style="9" customWidth="1"/>
    <col min="12189" max="12190" width="21.42578125" style="9" customWidth="1"/>
    <col min="12191" max="12191" width="18.85546875" style="9" customWidth="1"/>
    <col min="12192" max="12193" width="13.7109375" style="9" customWidth="1"/>
    <col min="12194" max="12195" width="9.85546875" style="9" customWidth="1"/>
    <col min="12196" max="12196" width="12.42578125" style="9" customWidth="1"/>
    <col min="12197" max="12197" width="21.42578125" style="9" customWidth="1"/>
    <col min="12198" max="12198" width="15" style="9" customWidth="1"/>
    <col min="12199" max="12199" width="12.42578125" style="9" customWidth="1"/>
    <col min="12200" max="12200" width="13.7109375" style="9" customWidth="1"/>
    <col min="12201" max="12201" width="15" style="9" customWidth="1"/>
    <col min="12202" max="12203" width="16.28515625" style="9" customWidth="1"/>
    <col min="12204" max="12205" width="15" style="9" customWidth="1"/>
    <col min="12206" max="12206" width="21.42578125" style="9" customWidth="1"/>
    <col min="12207" max="12208" width="20.140625" style="9" customWidth="1"/>
    <col min="12209" max="12209" width="21.42578125" style="9" customWidth="1"/>
    <col min="12210" max="12210" width="11.140625" style="9" customWidth="1"/>
    <col min="12211" max="12211" width="18.85546875" style="9" customWidth="1"/>
    <col min="12212" max="12212" width="20.140625" style="9" customWidth="1"/>
    <col min="12213" max="12213" width="18.85546875" style="9" customWidth="1"/>
    <col min="12214" max="12214" width="16.28515625" style="9" customWidth="1"/>
    <col min="12215" max="12216" width="8.5703125" style="9" customWidth="1"/>
    <col min="12217" max="12217" width="16.28515625" style="9" customWidth="1"/>
    <col min="12218" max="12219" width="18.85546875" style="9" customWidth="1"/>
    <col min="12220" max="12220" width="11.140625" style="9" customWidth="1"/>
    <col min="12221" max="12221" width="12.42578125" style="9" customWidth="1"/>
    <col min="12222" max="12223" width="15" style="9" customWidth="1"/>
    <col min="12224" max="12224" width="12.42578125" style="9" customWidth="1"/>
    <col min="12225" max="12225" width="6" style="9" customWidth="1"/>
    <col min="12226" max="12226" width="20.140625" style="9" customWidth="1"/>
    <col min="12227" max="12227" width="26.5703125" style="9" customWidth="1"/>
    <col min="12228" max="12228" width="7.28515625" style="9" customWidth="1"/>
    <col min="12229" max="12229" width="20.140625" style="9" customWidth="1"/>
    <col min="12230" max="12230" width="21.42578125" style="9" customWidth="1"/>
    <col min="12231" max="12231" width="17.5703125" style="9" customWidth="1"/>
    <col min="12232" max="12235" width="15" style="9" customWidth="1"/>
    <col min="12236" max="12236" width="20.140625" style="9" customWidth="1"/>
    <col min="12237" max="12237" width="12.42578125" style="9" customWidth="1"/>
    <col min="12238" max="12238" width="15" style="9" customWidth="1"/>
    <col min="12239" max="12239" width="16.28515625" style="9" customWidth="1"/>
    <col min="12240" max="12240" width="20.140625" style="9" customWidth="1"/>
    <col min="12241" max="12241" width="15" style="9" customWidth="1"/>
    <col min="12242" max="12242" width="17.5703125" style="9" customWidth="1"/>
    <col min="12243" max="12243" width="16.28515625" style="9" customWidth="1"/>
    <col min="12244" max="12246" width="22.7109375" style="9" customWidth="1"/>
    <col min="12247" max="12262" width="16.28515625" style="9" customWidth="1"/>
    <col min="12263" max="12263" width="24" style="9" customWidth="1"/>
    <col min="12264" max="12264" width="20.140625" style="9" customWidth="1"/>
    <col min="12265" max="12266" width="22.7109375" style="9" customWidth="1"/>
    <col min="12267" max="12268" width="16.28515625" style="9" customWidth="1"/>
    <col min="12269" max="12271" width="20.140625" style="9" customWidth="1"/>
    <col min="12272" max="12276" width="16.28515625" style="9" customWidth="1"/>
    <col min="12277" max="12278" width="21.42578125" style="9" customWidth="1"/>
    <col min="12279" max="12279" width="20.140625" style="9" customWidth="1"/>
    <col min="12280" max="12281" width="16.28515625" style="9" customWidth="1"/>
    <col min="12282" max="12282" width="12.42578125" style="9" customWidth="1"/>
    <col min="12283" max="12283" width="20.140625" style="9" customWidth="1"/>
    <col min="12284" max="12284" width="29.140625" style="9" customWidth="1"/>
    <col min="12285" max="12286" width="12.42578125" style="9" customWidth="1"/>
    <col min="12287" max="12289" width="20.140625" style="9" customWidth="1"/>
    <col min="12290" max="12290" width="21.42578125" style="9" customWidth="1"/>
    <col min="12291" max="12291" width="24" style="9" customWidth="1"/>
    <col min="12292" max="12292" width="20.140625" style="9" customWidth="1"/>
    <col min="12293" max="12299" width="12.42578125" style="9" customWidth="1"/>
    <col min="12300" max="12300" width="17.5703125" style="9" customWidth="1"/>
    <col min="12301" max="12442" width="12.42578125" style="9" customWidth="1"/>
    <col min="12443" max="12443" width="21.42578125" style="9" customWidth="1"/>
    <col min="12444" max="12444" width="26.5703125" style="9" customWidth="1"/>
    <col min="12445" max="12446" width="21.42578125" style="9" customWidth="1"/>
    <col min="12447" max="12447" width="18.85546875" style="9" customWidth="1"/>
    <col min="12448" max="12449" width="13.7109375" style="9" customWidth="1"/>
    <col min="12450" max="12451" width="9.85546875" style="9" customWidth="1"/>
    <col min="12452" max="12452" width="12.42578125" style="9" customWidth="1"/>
    <col min="12453" max="12453" width="21.42578125" style="9" customWidth="1"/>
    <col min="12454" max="12454" width="15" style="9" customWidth="1"/>
    <col min="12455" max="12455" width="12.42578125" style="9" customWidth="1"/>
    <col min="12456" max="12456" width="13.7109375" style="9" customWidth="1"/>
    <col min="12457" max="12457" width="15" style="9" customWidth="1"/>
    <col min="12458" max="12459" width="16.28515625" style="9" customWidth="1"/>
    <col min="12460" max="12461" width="15" style="9" customWidth="1"/>
    <col min="12462" max="12462" width="21.42578125" style="9" customWidth="1"/>
    <col min="12463" max="12464" width="20.140625" style="9" customWidth="1"/>
    <col min="12465" max="12465" width="21.42578125" style="9" customWidth="1"/>
    <col min="12466" max="12466" width="11.140625" style="9" customWidth="1"/>
    <col min="12467" max="12467" width="18.85546875" style="9" customWidth="1"/>
    <col min="12468" max="12468" width="20.140625" style="9" customWidth="1"/>
    <col min="12469" max="12469" width="18.85546875" style="9" customWidth="1"/>
    <col min="12470" max="12470" width="16.28515625" style="9" customWidth="1"/>
    <col min="12471" max="12472" width="8.5703125" style="9" customWidth="1"/>
    <col min="12473" max="12473" width="16.28515625" style="9" customWidth="1"/>
    <col min="12474" max="12475" width="18.85546875" style="9" customWidth="1"/>
    <col min="12476" max="12476" width="11.140625" style="9" customWidth="1"/>
    <col min="12477" max="12477" width="12.42578125" style="9" customWidth="1"/>
    <col min="12478" max="12479" width="15" style="9" customWidth="1"/>
    <col min="12480" max="12480" width="12.42578125" style="9" customWidth="1"/>
    <col min="12481" max="12481" width="6" style="9" customWidth="1"/>
    <col min="12482" max="12482" width="20.140625" style="9" customWidth="1"/>
    <col min="12483" max="12483" width="26.5703125" style="9" customWidth="1"/>
    <col min="12484" max="12484" width="7.28515625" style="9" customWidth="1"/>
    <col min="12485" max="12485" width="20.140625" style="9" customWidth="1"/>
    <col min="12486" max="12486" width="21.42578125" style="9" customWidth="1"/>
    <col min="12487" max="12487" width="17.5703125" style="9" customWidth="1"/>
    <col min="12488" max="12491" width="15" style="9" customWidth="1"/>
    <col min="12492" max="12492" width="20.140625" style="9" customWidth="1"/>
    <col min="12493" max="12493" width="12.42578125" style="9" customWidth="1"/>
    <col min="12494" max="12494" width="15" style="9" customWidth="1"/>
    <col min="12495" max="12495" width="16.28515625" style="9" customWidth="1"/>
    <col min="12496" max="12496" width="20.140625" style="9" customWidth="1"/>
    <col min="12497" max="12497" width="15" style="9" customWidth="1"/>
    <col min="12498" max="12498" width="17.5703125" style="9" customWidth="1"/>
    <col min="12499" max="12499" width="16.28515625" style="9" customWidth="1"/>
    <col min="12500" max="12502" width="22.7109375" style="9" customWidth="1"/>
    <col min="12503" max="12518" width="16.28515625" style="9" customWidth="1"/>
    <col min="12519" max="12519" width="24" style="9" customWidth="1"/>
    <col min="12520" max="12520" width="20.140625" style="9" customWidth="1"/>
    <col min="12521" max="12522" width="22.7109375" style="9" customWidth="1"/>
    <col min="12523" max="12524" width="16.28515625" style="9" customWidth="1"/>
    <col min="12525" max="12527" width="20.140625" style="9" customWidth="1"/>
    <col min="12528" max="12532" width="16.28515625" style="9" customWidth="1"/>
    <col min="12533" max="12534" width="21.42578125" style="9" customWidth="1"/>
    <col min="12535" max="12535" width="20.140625" style="9" customWidth="1"/>
    <col min="12536" max="12537" width="16.28515625" style="9" customWidth="1"/>
    <col min="12538" max="12538" width="12.42578125" style="9" customWidth="1"/>
    <col min="12539" max="12539" width="20.140625" style="9" customWidth="1"/>
    <col min="12540" max="12540" width="29.140625" style="9" customWidth="1"/>
    <col min="12541" max="12542" width="12.42578125" style="9" customWidth="1"/>
    <col min="12543" max="12545" width="20.140625" style="9" customWidth="1"/>
    <col min="12546" max="12546" width="21.42578125" style="9" customWidth="1"/>
    <col min="12547" max="12547" width="24" style="9" customWidth="1"/>
    <col min="12548" max="12548" width="20.140625" style="9" customWidth="1"/>
    <col min="12549" max="12555" width="12.42578125" style="9" customWidth="1"/>
    <col min="12556" max="12556" width="17.5703125" style="9" customWidth="1"/>
    <col min="12557" max="12698" width="12.42578125" style="9" customWidth="1"/>
    <col min="12699" max="12699" width="21.42578125" style="9" customWidth="1"/>
    <col min="12700" max="12700" width="26.5703125" style="9" customWidth="1"/>
    <col min="12701" max="12702" width="21.42578125" style="9" customWidth="1"/>
    <col min="12703" max="12703" width="18.85546875" style="9" customWidth="1"/>
    <col min="12704" max="12705" width="13.7109375" style="9" customWidth="1"/>
    <col min="12706" max="12707" width="9.85546875" style="9" customWidth="1"/>
    <col min="12708" max="12708" width="12.42578125" style="9" customWidth="1"/>
    <col min="12709" max="12709" width="21.42578125" style="9" customWidth="1"/>
    <col min="12710" max="12710" width="15" style="9" customWidth="1"/>
    <col min="12711" max="12711" width="12.42578125" style="9" customWidth="1"/>
    <col min="12712" max="12712" width="13.7109375" style="9" customWidth="1"/>
    <col min="12713" max="12713" width="15" style="9" customWidth="1"/>
    <col min="12714" max="12715" width="16.28515625" style="9" customWidth="1"/>
    <col min="12716" max="12717" width="15" style="9" customWidth="1"/>
    <col min="12718" max="12718" width="21.42578125" style="9" customWidth="1"/>
    <col min="12719" max="12720" width="20.140625" style="9" customWidth="1"/>
    <col min="12721" max="12721" width="21.42578125" style="9" customWidth="1"/>
    <col min="12722" max="12722" width="11.140625" style="9" customWidth="1"/>
    <col min="12723" max="12723" width="18.85546875" style="9" customWidth="1"/>
    <col min="12724" max="12724" width="20.140625" style="9" customWidth="1"/>
    <col min="12725" max="12725" width="18.85546875" style="9" customWidth="1"/>
    <col min="12726" max="12726" width="16.28515625" style="9" customWidth="1"/>
    <col min="12727" max="12728" width="8.5703125" style="9" customWidth="1"/>
    <col min="12729" max="12729" width="16.28515625" style="9" customWidth="1"/>
    <col min="12730" max="12731" width="18.85546875" style="9" customWidth="1"/>
    <col min="12732" max="12732" width="11.140625" style="9" customWidth="1"/>
    <col min="12733" max="12733" width="12.42578125" style="9" customWidth="1"/>
    <col min="12734" max="12735" width="15" style="9" customWidth="1"/>
    <col min="12736" max="12736" width="12.42578125" style="9" customWidth="1"/>
    <col min="12737" max="12737" width="6" style="9" customWidth="1"/>
    <col min="12738" max="12738" width="20.140625" style="9" customWidth="1"/>
    <col min="12739" max="12739" width="26.5703125" style="9" customWidth="1"/>
    <col min="12740" max="12740" width="7.28515625" style="9" customWidth="1"/>
    <col min="12741" max="12741" width="20.140625" style="9" customWidth="1"/>
    <col min="12742" max="12742" width="21.42578125" style="9" customWidth="1"/>
    <col min="12743" max="12743" width="17.5703125" style="9" customWidth="1"/>
    <col min="12744" max="12747" width="15" style="9" customWidth="1"/>
    <col min="12748" max="12748" width="20.140625" style="9" customWidth="1"/>
    <col min="12749" max="12749" width="12.42578125" style="9" customWidth="1"/>
    <col min="12750" max="12750" width="15" style="9" customWidth="1"/>
    <col min="12751" max="12751" width="16.28515625" style="9" customWidth="1"/>
    <col min="12752" max="12752" width="20.140625" style="9" customWidth="1"/>
    <col min="12753" max="12753" width="15" style="9" customWidth="1"/>
    <col min="12754" max="12754" width="17.5703125" style="9" customWidth="1"/>
    <col min="12755" max="12755" width="16.28515625" style="9" customWidth="1"/>
    <col min="12756" max="12758" width="22.7109375" style="9" customWidth="1"/>
    <col min="12759" max="12774" width="16.28515625" style="9" customWidth="1"/>
    <col min="12775" max="12775" width="24" style="9" customWidth="1"/>
    <col min="12776" max="12776" width="20.140625" style="9" customWidth="1"/>
    <col min="12777" max="12778" width="22.7109375" style="9" customWidth="1"/>
    <col min="12779" max="12780" width="16.28515625" style="9" customWidth="1"/>
    <col min="12781" max="12783" width="20.140625" style="9" customWidth="1"/>
    <col min="12784" max="12788" width="16.28515625" style="9" customWidth="1"/>
    <col min="12789" max="12790" width="21.42578125" style="9" customWidth="1"/>
    <col min="12791" max="12791" width="20.140625" style="9" customWidth="1"/>
    <col min="12792" max="12793" width="16.28515625" style="9" customWidth="1"/>
    <col min="12794" max="12794" width="12.42578125" style="9" customWidth="1"/>
    <col min="12795" max="12795" width="20.140625" style="9" customWidth="1"/>
    <col min="12796" max="12796" width="29.140625" style="9" customWidth="1"/>
    <col min="12797" max="12798" width="12.42578125" style="9" customWidth="1"/>
    <col min="12799" max="12801" width="20.140625" style="9" customWidth="1"/>
    <col min="12802" max="12802" width="21.42578125" style="9" customWidth="1"/>
    <col min="12803" max="12803" width="24" style="9" customWidth="1"/>
    <col min="12804" max="12804" width="20.140625" style="9" customWidth="1"/>
    <col min="12805" max="12811" width="12.42578125" style="9" customWidth="1"/>
    <col min="12812" max="12812" width="17.5703125" style="9" customWidth="1"/>
    <col min="12813" max="12954" width="12.42578125" style="9" customWidth="1"/>
    <col min="12955" max="12955" width="21.42578125" style="9" customWidth="1"/>
    <col min="12956" max="12956" width="26.5703125" style="9" customWidth="1"/>
    <col min="12957" max="12958" width="21.42578125" style="9" customWidth="1"/>
    <col min="12959" max="12959" width="18.85546875" style="9" customWidth="1"/>
    <col min="12960" max="12961" width="13.7109375" style="9" customWidth="1"/>
    <col min="12962" max="12963" width="9.85546875" style="9" customWidth="1"/>
    <col min="12964" max="12964" width="12.42578125" style="9" customWidth="1"/>
    <col min="12965" max="12965" width="21.42578125" style="9" customWidth="1"/>
    <col min="12966" max="12966" width="15" style="9" customWidth="1"/>
    <col min="12967" max="12967" width="12.42578125" style="9" customWidth="1"/>
    <col min="12968" max="12968" width="13.7109375" style="9" customWidth="1"/>
    <col min="12969" max="12969" width="15" style="9" customWidth="1"/>
    <col min="12970" max="12971" width="16.28515625" style="9" customWidth="1"/>
    <col min="12972" max="12973" width="15" style="9" customWidth="1"/>
    <col min="12974" max="12974" width="21.42578125" style="9" customWidth="1"/>
    <col min="12975" max="12976" width="20.140625" style="9" customWidth="1"/>
    <col min="12977" max="12977" width="21.42578125" style="9" customWidth="1"/>
    <col min="12978" max="12978" width="11.140625" style="9" customWidth="1"/>
    <col min="12979" max="12979" width="18.85546875" style="9" customWidth="1"/>
    <col min="12980" max="12980" width="20.140625" style="9" customWidth="1"/>
    <col min="12981" max="12981" width="18.85546875" style="9" customWidth="1"/>
    <col min="12982" max="12982" width="16.28515625" style="9" customWidth="1"/>
    <col min="12983" max="12984" width="8.5703125" style="9" customWidth="1"/>
    <col min="12985" max="12985" width="16.28515625" style="9" customWidth="1"/>
    <col min="12986" max="12987" width="18.85546875" style="9" customWidth="1"/>
    <col min="12988" max="12988" width="11.140625" style="9" customWidth="1"/>
    <col min="12989" max="12989" width="12.42578125" style="9" customWidth="1"/>
    <col min="12990" max="12991" width="15" style="9" customWidth="1"/>
    <col min="12992" max="12992" width="12.42578125" style="9" customWidth="1"/>
    <col min="12993" max="12993" width="6" style="9" customWidth="1"/>
    <col min="12994" max="12994" width="20.140625" style="9" customWidth="1"/>
    <col min="12995" max="12995" width="26.5703125" style="9" customWidth="1"/>
    <col min="12996" max="12996" width="7.28515625" style="9" customWidth="1"/>
    <col min="12997" max="12997" width="20.140625" style="9" customWidth="1"/>
    <col min="12998" max="12998" width="21.42578125" style="9" customWidth="1"/>
    <col min="12999" max="12999" width="17.5703125" style="9" customWidth="1"/>
    <col min="13000" max="13003" width="15" style="9" customWidth="1"/>
    <col min="13004" max="13004" width="20.140625" style="9" customWidth="1"/>
    <col min="13005" max="13005" width="12.42578125" style="9" customWidth="1"/>
    <col min="13006" max="13006" width="15" style="9" customWidth="1"/>
    <col min="13007" max="13007" width="16.28515625" style="9" customWidth="1"/>
    <col min="13008" max="13008" width="20.140625" style="9" customWidth="1"/>
    <col min="13009" max="13009" width="15" style="9" customWidth="1"/>
    <col min="13010" max="13010" width="17.5703125" style="9" customWidth="1"/>
    <col min="13011" max="13011" width="16.28515625" style="9" customWidth="1"/>
    <col min="13012" max="13014" width="22.7109375" style="9" customWidth="1"/>
    <col min="13015" max="13030" width="16.28515625" style="9" customWidth="1"/>
    <col min="13031" max="13031" width="24" style="9" customWidth="1"/>
    <col min="13032" max="13032" width="20.140625" style="9" customWidth="1"/>
    <col min="13033" max="13034" width="22.7109375" style="9" customWidth="1"/>
    <col min="13035" max="13036" width="16.28515625" style="9" customWidth="1"/>
    <col min="13037" max="13039" width="20.140625" style="9" customWidth="1"/>
    <col min="13040" max="13044" width="16.28515625" style="9" customWidth="1"/>
    <col min="13045" max="13046" width="21.42578125" style="9" customWidth="1"/>
    <col min="13047" max="13047" width="20.140625" style="9" customWidth="1"/>
    <col min="13048" max="13049" width="16.28515625" style="9" customWidth="1"/>
    <col min="13050" max="13050" width="12.42578125" style="9" customWidth="1"/>
    <col min="13051" max="13051" width="20.140625" style="9" customWidth="1"/>
    <col min="13052" max="13052" width="29.140625" style="9" customWidth="1"/>
    <col min="13053" max="13054" width="12.42578125" style="9" customWidth="1"/>
    <col min="13055" max="13057" width="20.140625" style="9" customWidth="1"/>
    <col min="13058" max="13058" width="21.42578125" style="9" customWidth="1"/>
    <col min="13059" max="13059" width="24" style="9" customWidth="1"/>
    <col min="13060" max="13060" width="20.140625" style="9" customWidth="1"/>
    <col min="13061" max="13067" width="12.42578125" style="9" customWidth="1"/>
    <col min="13068" max="13068" width="17.5703125" style="9" customWidth="1"/>
    <col min="13069" max="13210" width="12.42578125" style="9" customWidth="1"/>
    <col min="13211" max="13211" width="21.42578125" style="9" customWidth="1"/>
    <col min="13212" max="13212" width="26.5703125" style="9" customWidth="1"/>
    <col min="13213" max="13214" width="21.42578125" style="9" customWidth="1"/>
    <col min="13215" max="13215" width="18.85546875" style="9" customWidth="1"/>
    <col min="13216" max="13217" width="13.7109375" style="9" customWidth="1"/>
    <col min="13218" max="13219" width="9.85546875" style="9" customWidth="1"/>
    <col min="13220" max="13220" width="12.42578125" style="9" customWidth="1"/>
    <col min="13221" max="13221" width="21.42578125" style="9" customWidth="1"/>
    <col min="13222" max="13222" width="15" style="9" customWidth="1"/>
    <col min="13223" max="13223" width="12.42578125" style="9" customWidth="1"/>
    <col min="13224" max="13224" width="13.7109375" style="9" customWidth="1"/>
    <col min="13225" max="13225" width="15" style="9" customWidth="1"/>
    <col min="13226" max="13227" width="16.28515625" style="9" customWidth="1"/>
    <col min="13228" max="13229" width="15" style="9" customWidth="1"/>
    <col min="13230" max="13230" width="21.42578125" style="9" customWidth="1"/>
    <col min="13231" max="13232" width="20.140625" style="9" customWidth="1"/>
    <col min="13233" max="13233" width="21.42578125" style="9" customWidth="1"/>
    <col min="13234" max="13234" width="11.140625" style="9" customWidth="1"/>
    <col min="13235" max="13235" width="18.85546875" style="9" customWidth="1"/>
    <col min="13236" max="13236" width="20.140625" style="9" customWidth="1"/>
    <col min="13237" max="13237" width="18.85546875" style="9" customWidth="1"/>
    <col min="13238" max="13238" width="16.28515625" style="9" customWidth="1"/>
    <col min="13239" max="13240" width="8.5703125" style="9" customWidth="1"/>
    <col min="13241" max="13241" width="16.28515625" style="9" customWidth="1"/>
    <col min="13242" max="13243" width="18.85546875" style="9" customWidth="1"/>
    <col min="13244" max="13244" width="11.140625" style="9" customWidth="1"/>
    <col min="13245" max="13245" width="12.42578125" style="9" customWidth="1"/>
    <col min="13246" max="13247" width="15" style="9" customWidth="1"/>
    <col min="13248" max="13248" width="12.42578125" style="9" customWidth="1"/>
    <col min="13249" max="13249" width="6" style="9" customWidth="1"/>
    <col min="13250" max="13250" width="20.140625" style="9" customWidth="1"/>
    <col min="13251" max="13251" width="26.5703125" style="9" customWidth="1"/>
    <col min="13252" max="13252" width="7.28515625" style="9" customWidth="1"/>
    <col min="13253" max="13253" width="20.140625" style="9" customWidth="1"/>
    <col min="13254" max="13254" width="21.42578125" style="9" customWidth="1"/>
    <col min="13255" max="13255" width="17.5703125" style="9" customWidth="1"/>
    <col min="13256" max="13259" width="15" style="9" customWidth="1"/>
    <col min="13260" max="13260" width="20.140625" style="9" customWidth="1"/>
    <col min="13261" max="13261" width="12.42578125" style="9" customWidth="1"/>
    <col min="13262" max="13262" width="15" style="9" customWidth="1"/>
    <col min="13263" max="13263" width="16.28515625" style="9" customWidth="1"/>
    <col min="13264" max="13264" width="20.140625" style="9" customWidth="1"/>
    <col min="13265" max="13265" width="15" style="9" customWidth="1"/>
    <col min="13266" max="13266" width="17.5703125" style="9" customWidth="1"/>
    <col min="13267" max="13267" width="16.28515625" style="9" customWidth="1"/>
    <col min="13268" max="13270" width="22.7109375" style="9" customWidth="1"/>
    <col min="13271" max="13286" width="16.28515625" style="9" customWidth="1"/>
    <col min="13287" max="13287" width="24" style="9" customWidth="1"/>
    <col min="13288" max="13288" width="20.140625" style="9" customWidth="1"/>
    <col min="13289" max="13290" width="22.7109375" style="9" customWidth="1"/>
    <col min="13291" max="13292" width="16.28515625" style="9" customWidth="1"/>
    <col min="13293" max="13295" width="20.140625" style="9" customWidth="1"/>
    <col min="13296" max="13300" width="16.28515625" style="9" customWidth="1"/>
    <col min="13301" max="13302" width="21.42578125" style="9" customWidth="1"/>
    <col min="13303" max="13303" width="20.140625" style="9" customWidth="1"/>
    <col min="13304" max="13305" width="16.28515625" style="9" customWidth="1"/>
    <col min="13306" max="13306" width="12.42578125" style="9" customWidth="1"/>
    <col min="13307" max="13307" width="20.140625" style="9" customWidth="1"/>
    <col min="13308" max="13308" width="29.140625" style="9" customWidth="1"/>
    <col min="13309" max="13310" width="12.42578125" style="9" customWidth="1"/>
    <col min="13311" max="13313" width="20.140625" style="9" customWidth="1"/>
    <col min="13314" max="13314" width="21.42578125" style="9" customWidth="1"/>
    <col min="13315" max="13315" width="24" style="9" customWidth="1"/>
    <col min="13316" max="13316" width="20.140625" style="9" customWidth="1"/>
    <col min="13317" max="13323" width="12.42578125" style="9" customWidth="1"/>
    <col min="13324" max="13324" width="17.5703125" style="9" customWidth="1"/>
    <col min="13325" max="13466" width="12.42578125" style="9" customWidth="1"/>
    <col min="13467" max="13467" width="21.42578125" style="9" customWidth="1"/>
    <col min="13468" max="13468" width="26.5703125" style="9" customWidth="1"/>
    <col min="13469" max="13470" width="21.42578125" style="9" customWidth="1"/>
    <col min="13471" max="13471" width="18.85546875" style="9" customWidth="1"/>
    <col min="13472" max="13473" width="13.7109375" style="9" customWidth="1"/>
    <col min="13474" max="13475" width="9.85546875" style="9" customWidth="1"/>
    <col min="13476" max="13476" width="12.42578125" style="9" customWidth="1"/>
    <col min="13477" max="13477" width="21.42578125" style="9" customWidth="1"/>
    <col min="13478" max="13478" width="15" style="9" customWidth="1"/>
    <col min="13479" max="13479" width="12.42578125" style="9" customWidth="1"/>
    <col min="13480" max="13480" width="13.7109375" style="9" customWidth="1"/>
    <col min="13481" max="13481" width="15" style="9" customWidth="1"/>
    <col min="13482" max="13483" width="16.28515625" style="9" customWidth="1"/>
    <col min="13484" max="13485" width="15" style="9" customWidth="1"/>
    <col min="13486" max="13486" width="21.42578125" style="9" customWidth="1"/>
    <col min="13487" max="13488" width="20.140625" style="9" customWidth="1"/>
    <col min="13489" max="13489" width="21.42578125" style="9" customWidth="1"/>
    <col min="13490" max="13490" width="11.140625" style="9" customWidth="1"/>
    <col min="13491" max="13491" width="18.85546875" style="9" customWidth="1"/>
    <col min="13492" max="13492" width="20.140625" style="9" customWidth="1"/>
    <col min="13493" max="13493" width="18.85546875" style="9" customWidth="1"/>
    <col min="13494" max="13494" width="16.28515625" style="9" customWidth="1"/>
    <col min="13495" max="13496" width="8.5703125" style="9" customWidth="1"/>
    <col min="13497" max="13497" width="16.28515625" style="9" customWidth="1"/>
    <col min="13498" max="13499" width="18.85546875" style="9" customWidth="1"/>
    <col min="13500" max="13500" width="11.140625" style="9" customWidth="1"/>
    <col min="13501" max="13501" width="12.42578125" style="9" customWidth="1"/>
    <col min="13502" max="13503" width="15" style="9" customWidth="1"/>
    <col min="13504" max="13504" width="12.42578125" style="9" customWidth="1"/>
    <col min="13505" max="13505" width="6" style="9" customWidth="1"/>
    <col min="13506" max="13506" width="20.140625" style="9" customWidth="1"/>
    <col min="13507" max="13507" width="26.5703125" style="9" customWidth="1"/>
    <col min="13508" max="13508" width="7.28515625" style="9" customWidth="1"/>
    <col min="13509" max="13509" width="20.140625" style="9" customWidth="1"/>
    <col min="13510" max="13510" width="21.42578125" style="9" customWidth="1"/>
    <col min="13511" max="13511" width="17.5703125" style="9" customWidth="1"/>
    <col min="13512" max="13515" width="15" style="9" customWidth="1"/>
    <col min="13516" max="13516" width="20.140625" style="9" customWidth="1"/>
    <col min="13517" max="13517" width="12.42578125" style="9" customWidth="1"/>
    <col min="13518" max="13518" width="15" style="9" customWidth="1"/>
    <col min="13519" max="13519" width="16.28515625" style="9" customWidth="1"/>
    <col min="13520" max="13520" width="20.140625" style="9" customWidth="1"/>
    <col min="13521" max="13521" width="15" style="9" customWidth="1"/>
    <col min="13522" max="13522" width="17.5703125" style="9" customWidth="1"/>
    <col min="13523" max="13523" width="16.28515625" style="9" customWidth="1"/>
    <col min="13524" max="13526" width="22.7109375" style="9" customWidth="1"/>
    <col min="13527" max="13542" width="16.28515625" style="9" customWidth="1"/>
    <col min="13543" max="13543" width="24" style="9" customWidth="1"/>
    <col min="13544" max="13544" width="20.140625" style="9" customWidth="1"/>
    <col min="13545" max="13546" width="22.7109375" style="9" customWidth="1"/>
    <col min="13547" max="13548" width="16.28515625" style="9" customWidth="1"/>
    <col min="13549" max="13551" width="20.140625" style="9" customWidth="1"/>
    <col min="13552" max="13556" width="16.28515625" style="9" customWidth="1"/>
    <col min="13557" max="13558" width="21.42578125" style="9" customWidth="1"/>
    <col min="13559" max="13559" width="20.140625" style="9" customWidth="1"/>
    <col min="13560" max="13561" width="16.28515625" style="9" customWidth="1"/>
    <col min="13562" max="13562" width="12.42578125" style="9" customWidth="1"/>
    <col min="13563" max="13563" width="20.140625" style="9" customWidth="1"/>
    <col min="13564" max="13564" width="29.140625" style="9" customWidth="1"/>
    <col min="13565" max="13566" width="12.42578125" style="9" customWidth="1"/>
    <col min="13567" max="13569" width="20.140625" style="9" customWidth="1"/>
    <col min="13570" max="13570" width="21.42578125" style="9" customWidth="1"/>
    <col min="13571" max="13571" width="24" style="9" customWidth="1"/>
    <col min="13572" max="13572" width="20.140625" style="9" customWidth="1"/>
    <col min="13573" max="13579" width="12.42578125" style="9" customWidth="1"/>
    <col min="13580" max="13580" width="17.5703125" style="9" customWidth="1"/>
    <col min="13581" max="13722" width="12.42578125" style="9" customWidth="1"/>
    <col min="13723" max="13723" width="21.42578125" style="9" customWidth="1"/>
    <col min="13724" max="13724" width="26.5703125" style="9" customWidth="1"/>
    <col min="13725" max="13726" width="21.42578125" style="9" customWidth="1"/>
    <col min="13727" max="13727" width="18.85546875" style="9" customWidth="1"/>
    <col min="13728" max="13729" width="13.7109375" style="9" customWidth="1"/>
    <col min="13730" max="13731" width="9.85546875" style="9" customWidth="1"/>
    <col min="13732" max="13732" width="12.42578125" style="9" customWidth="1"/>
    <col min="13733" max="13733" width="21.42578125" style="9" customWidth="1"/>
    <col min="13734" max="13734" width="15" style="9" customWidth="1"/>
    <col min="13735" max="13735" width="12.42578125" style="9" customWidth="1"/>
    <col min="13736" max="13736" width="13.7109375" style="9" customWidth="1"/>
    <col min="13737" max="13737" width="15" style="9" customWidth="1"/>
    <col min="13738" max="13739" width="16.28515625" style="9" customWidth="1"/>
    <col min="13740" max="13741" width="15" style="9" customWidth="1"/>
    <col min="13742" max="13742" width="21.42578125" style="9" customWidth="1"/>
    <col min="13743" max="13744" width="20.140625" style="9" customWidth="1"/>
    <col min="13745" max="13745" width="21.42578125" style="9" customWidth="1"/>
    <col min="13746" max="13746" width="11.140625" style="9" customWidth="1"/>
    <col min="13747" max="13747" width="18.85546875" style="9" customWidth="1"/>
    <col min="13748" max="13748" width="20.140625" style="9" customWidth="1"/>
    <col min="13749" max="13749" width="18.85546875" style="9" customWidth="1"/>
    <col min="13750" max="13750" width="16.28515625" style="9" customWidth="1"/>
    <col min="13751" max="13752" width="8.5703125" style="9" customWidth="1"/>
    <col min="13753" max="13753" width="16.28515625" style="9" customWidth="1"/>
    <col min="13754" max="13755" width="18.85546875" style="9" customWidth="1"/>
    <col min="13756" max="13756" width="11.140625" style="9" customWidth="1"/>
    <col min="13757" max="13757" width="12.42578125" style="9" customWidth="1"/>
    <col min="13758" max="13759" width="15" style="9" customWidth="1"/>
    <col min="13760" max="13760" width="12.42578125" style="9" customWidth="1"/>
    <col min="13761" max="13761" width="6" style="9" customWidth="1"/>
    <col min="13762" max="13762" width="20.140625" style="9" customWidth="1"/>
    <col min="13763" max="13763" width="26.5703125" style="9" customWidth="1"/>
    <col min="13764" max="13764" width="7.28515625" style="9" customWidth="1"/>
    <col min="13765" max="13765" width="20.140625" style="9" customWidth="1"/>
    <col min="13766" max="13766" width="21.42578125" style="9" customWidth="1"/>
    <col min="13767" max="13767" width="17.5703125" style="9" customWidth="1"/>
    <col min="13768" max="13771" width="15" style="9" customWidth="1"/>
    <col min="13772" max="13772" width="20.140625" style="9" customWidth="1"/>
    <col min="13773" max="13773" width="12.42578125" style="9" customWidth="1"/>
    <col min="13774" max="13774" width="15" style="9" customWidth="1"/>
    <col min="13775" max="13775" width="16.28515625" style="9" customWidth="1"/>
    <col min="13776" max="13776" width="20.140625" style="9" customWidth="1"/>
    <col min="13777" max="13777" width="15" style="9" customWidth="1"/>
    <col min="13778" max="13778" width="17.5703125" style="9" customWidth="1"/>
    <col min="13779" max="13779" width="16.28515625" style="9" customWidth="1"/>
    <col min="13780" max="13782" width="22.7109375" style="9" customWidth="1"/>
    <col min="13783" max="13798" width="16.28515625" style="9" customWidth="1"/>
    <col min="13799" max="13799" width="24" style="9" customWidth="1"/>
    <col min="13800" max="13800" width="20.140625" style="9" customWidth="1"/>
    <col min="13801" max="13802" width="22.7109375" style="9" customWidth="1"/>
    <col min="13803" max="13804" width="16.28515625" style="9" customWidth="1"/>
    <col min="13805" max="13807" width="20.140625" style="9" customWidth="1"/>
    <col min="13808" max="13812" width="16.28515625" style="9" customWidth="1"/>
    <col min="13813" max="13814" width="21.42578125" style="9" customWidth="1"/>
    <col min="13815" max="13815" width="20.140625" style="9" customWidth="1"/>
    <col min="13816" max="13817" width="16.28515625" style="9" customWidth="1"/>
    <col min="13818" max="13818" width="12.42578125" style="9" customWidth="1"/>
    <col min="13819" max="13819" width="20.140625" style="9" customWidth="1"/>
    <col min="13820" max="13820" width="29.140625" style="9" customWidth="1"/>
    <col min="13821" max="13822" width="12.42578125" style="9" customWidth="1"/>
    <col min="13823" max="13825" width="20.140625" style="9" customWidth="1"/>
    <col min="13826" max="13826" width="21.42578125" style="9" customWidth="1"/>
    <col min="13827" max="13827" width="24" style="9" customWidth="1"/>
    <col min="13828" max="13828" width="20.140625" style="9" customWidth="1"/>
    <col min="13829" max="13835" width="12.42578125" style="9" customWidth="1"/>
    <col min="13836" max="13836" width="17.5703125" style="9" customWidth="1"/>
    <col min="13837" max="13978" width="12.42578125" style="9" customWidth="1"/>
    <col min="13979" max="13979" width="21.42578125" style="9" customWidth="1"/>
    <col min="13980" max="13980" width="26.5703125" style="9" customWidth="1"/>
    <col min="13981" max="13982" width="21.42578125" style="9" customWidth="1"/>
    <col min="13983" max="13983" width="18.85546875" style="9" customWidth="1"/>
    <col min="13984" max="13985" width="13.7109375" style="9" customWidth="1"/>
    <col min="13986" max="13987" width="9.85546875" style="9" customWidth="1"/>
    <col min="13988" max="13988" width="12.42578125" style="9" customWidth="1"/>
    <col min="13989" max="13989" width="21.42578125" style="9" customWidth="1"/>
    <col min="13990" max="13990" width="15" style="9" customWidth="1"/>
    <col min="13991" max="13991" width="12.42578125" style="9" customWidth="1"/>
    <col min="13992" max="13992" width="13.7109375" style="9" customWidth="1"/>
    <col min="13993" max="13993" width="15" style="9" customWidth="1"/>
    <col min="13994" max="13995" width="16.28515625" style="9" customWidth="1"/>
    <col min="13996" max="13997" width="15" style="9" customWidth="1"/>
    <col min="13998" max="13998" width="21.42578125" style="9" customWidth="1"/>
    <col min="13999" max="14000" width="20.140625" style="9" customWidth="1"/>
    <col min="14001" max="14001" width="21.42578125" style="9" customWidth="1"/>
    <col min="14002" max="14002" width="11.140625" style="9" customWidth="1"/>
    <col min="14003" max="14003" width="18.85546875" style="9" customWidth="1"/>
    <col min="14004" max="14004" width="20.140625" style="9" customWidth="1"/>
    <col min="14005" max="14005" width="18.85546875" style="9" customWidth="1"/>
    <col min="14006" max="14006" width="16.28515625" style="9" customWidth="1"/>
    <col min="14007" max="14008" width="8.5703125" style="9" customWidth="1"/>
    <col min="14009" max="14009" width="16.28515625" style="9" customWidth="1"/>
    <col min="14010" max="14011" width="18.85546875" style="9" customWidth="1"/>
    <col min="14012" max="14012" width="11.140625" style="9" customWidth="1"/>
    <col min="14013" max="14013" width="12.42578125" style="9" customWidth="1"/>
    <col min="14014" max="14015" width="15" style="9" customWidth="1"/>
    <col min="14016" max="14016" width="12.42578125" style="9" customWidth="1"/>
    <col min="14017" max="14017" width="6" style="9" customWidth="1"/>
    <col min="14018" max="14018" width="20.140625" style="9" customWidth="1"/>
    <col min="14019" max="14019" width="26.5703125" style="9" customWidth="1"/>
    <col min="14020" max="14020" width="7.28515625" style="9" customWidth="1"/>
    <col min="14021" max="14021" width="20.140625" style="9" customWidth="1"/>
    <col min="14022" max="14022" width="21.42578125" style="9" customWidth="1"/>
    <col min="14023" max="14023" width="17.5703125" style="9" customWidth="1"/>
    <col min="14024" max="14027" width="15" style="9" customWidth="1"/>
    <col min="14028" max="14028" width="20.140625" style="9" customWidth="1"/>
    <col min="14029" max="14029" width="12.42578125" style="9" customWidth="1"/>
    <col min="14030" max="14030" width="15" style="9" customWidth="1"/>
    <col min="14031" max="14031" width="16.28515625" style="9" customWidth="1"/>
    <col min="14032" max="14032" width="20.140625" style="9" customWidth="1"/>
    <col min="14033" max="14033" width="15" style="9" customWidth="1"/>
    <col min="14034" max="14034" width="17.5703125" style="9" customWidth="1"/>
    <col min="14035" max="14035" width="16.28515625" style="9" customWidth="1"/>
    <col min="14036" max="14038" width="22.7109375" style="9" customWidth="1"/>
    <col min="14039" max="14054" width="16.28515625" style="9" customWidth="1"/>
    <col min="14055" max="14055" width="24" style="9" customWidth="1"/>
    <col min="14056" max="14056" width="20.140625" style="9" customWidth="1"/>
    <col min="14057" max="14058" width="22.7109375" style="9" customWidth="1"/>
    <col min="14059" max="14060" width="16.28515625" style="9" customWidth="1"/>
    <col min="14061" max="14063" width="20.140625" style="9" customWidth="1"/>
    <col min="14064" max="14068" width="16.28515625" style="9" customWidth="1"/>
    <col min="14069" max="14070" width="21.42578125" style="9" customWidth="1"/>
    <col min="14071" max="14071" width="20.140625" style="9" customWidth="1"/>
    <col min="14072" max="14073" width="16.28515625" style="9" customWidth="1"/>
    <col min="14074" max="14074" width="12.42578125" style="9" customWidth="1"/>
    <col min="14075" max="14075" width="20.140625" style="9" customWidth="1"/>
    <col min="14076" max="14076" width="29.140625" style="9" customWidth="1"/>
    <col min="14077" max="14078" width="12.42578125" style="9" customWidth="1"/>
    <col min="14079" max="14081" width="20.140625" style="9" customWidth="1"/>
    <col min="14082" max="14082" width="21.42578125" style="9" customWidth="1"/>
    <col min="14083" max="14083" width="24" style="9" customWidth="1"/>
    <col min="14084" max="14084" width="20.140625" style="9" customWidth="1"/>
    <col min="14085" max="14091" width="12.42578125" style="9" customWidth="1"/>
    <col min="14092" max="14092" width="17.5703125" style="9" customWidth="1"/>
    <col min="14093" max="14234" width="12.42578125" style="9" customWidth="1"/>
    <col min="14235" max="14235" width="21.42578125" style="9" customWidth="1"/>
    <col min="14236" max="14236" width="26.5703125" style="9" customWidth="1"/>
    <col min="14237" max="14238" width="21.42578125" style="9" customWidth="1"/>
    <col min="14239" max="14239" width="18.85546875" style="9" customWidth="1"/>
    <col min="14240" max="14241" width="13.7109375" style="9" customWidth="1"/>
    <col min="14242" max="14243" width="9.85546875" style="9" customWidth="1"/>
    <col min="14244" max="14244" width="12.42578125" style="9" customWidth="1"/>
    <col min="14245" max="14245" width="21.42578125" style="9" customWidth="1"/>
    <col min="14246" max="14246" width="15" style="9" customWidth="1"/>
    <col min="14247" max="14247" width="12.42578125" style="9" customWidth="1"/>
    <col min="14248" max="14248" width="13.7109375" style="9" customWidth="1"/>
    <col min="14249" max="14249" width="15" style="9" customWidth="1"/>
    <col min="14250" max="14251" width="16.28515625" style="9" customWidth="1"/>
    <col min="14252" max="14253" width="15" style="9" customWidth="1"/>
    <col min="14254" max="14254" width="21.42578125" style="9" customWidth="1"/>
    <col min="14255" max="14256" width="20.140625" style="9" customWidth="1"/>
    <col min="14257" max="14257" width="21.42578125" style="9" customWidth="1"/>
    <col min="14258" max="14258" width="11.140625" style="9" customWidth="1"/>
    <col min="14259" max="14259" width="18.85546875" style="9" customWidth="1"/>
    <col min="14260" max="14260" width="20.140625" style="9" customWidth="1"/>
    <col min="14261" max="14261" width="18.85546875" style="9" customWidth="1"/>
    <col min="14262" max="14262" width="16.28515625" style="9" customWidth="1"/>
    <col min="14263" max="14264" width="8.5703125" style="9" customWidth="1"/>
    <col min="14265" max="14265" width="16.28515625" style="9" customWidth="1"/>
    <col min="14266" max="14267" width="18.85546875" style="9" customWidth="1"/>
    <col min="14268" max="14268" width="11.140625" style="9" customWidth="1"/>
    <col min="14269" max="14269" width="12.42578125" style="9" customWidth="1"/>
    <col min="14270" max="14271" width="15" style="9" customWidth="1"/>
    <col min="14272" max="14272" width="12.42578125" style="9" customWidth="1"/>
    <col min="14273" max="14273" width="6" style="9" customWidth="1"/>
    <col min="14274" max="14274" width="20.140625" style="9" customWidth="1"/>
    <col min="14275" max="14275" width="26.5703125" style="9" customWidth="1"/>
    <col min="14276" max="14276" width="7.28515625" style="9" customWidth="1"/>
    <col min="14277" max="14277" width="20.140625" style="9" customWidth="1"/>
    <col min="14278" max="14278" width="21.42578125" style="9" customWidth="1"/>
    <col min="14279" max="14279" width="17.5703125" style="9" customWidth="1"/>
    <col min="14280" max="14283" width="15" style="9" customWidth="1"/>
    <col min="14284" max="14284" width="20.140625" style="9" customWidth="1"/>
    <col min="14285" max="14285" width="12.42578125" style="9" customWidth="1"/>
    <col min="14286" max="14286" width="15" style="9" customWidth="1"/>
    <col min="14287" max="14287" width="16.28515625" style="9" customWidth="1"/>
    <col min="14288" max="14288" width="20.140625" style="9" customWidth="1"/>
    <col min="14289" max="14289" width="15" style="9" customWidth="1"/>
    <col min="14290" max="14290" width="17.5703125" style="9" customWidth="1"/>
    <col min="14291" max="14291" width="16.28515625" style="9" customWidth="1"/>
    <col min="14292" max="14294" width="22.7109375" style="9" customWidth="1"/>
    <col min="14295" max="14310" width="16.28515625" style="9" customWidth="1"/>
    <col min="14311" max="14311" width="24" style="9" customWidth="1"/>
    <col min="14312" max="14312" width="20.140625" style="9" customWidth="1"/>
    <col min="14313" max="14314" width="22.7109375" style="9" customWidth="1"/>
    <col min="14315" max="14316" width="16.28515625" style="9" customWidth="1"/>
    <col min="14317" max="14319" width="20.140625" style="9" customWidth="1"/>
    <col min="14320" max="14324" width="16.28515625" style="9" customWidth="1"/>
    <col min="14325" max="14326" width="21.42578125" style="9" customWidth="1"/>
    <col min="14327" max="14327" width="20.140625" style="9" customWidth="1"/>
    <col min="14328" max="14329" width="16.28515625" style="9" customWidth="1"/>
    <col min="14330" max="14330" width="12.42578125" style="9" customWidth="1"/>
    <col min="14331" max="14331" width="20.140625" style="9" customWidth="1"/>
    <col min="14332" max="14332" width="29.140625" style="9" customWidth="1"/>
    <col min="14333" max="14334" width="12.42578125" style="9" customWidth="1"/>
    <col min="14335" max="14337" width="20.140625" style="9" customWidth="1"/>
    <col min="14338" max="14338" width="21.42578125" style="9" customWidth="1"/>
    <col min="14339" max="14339" width="24" style="9" customWidth="1"/>
    <col min="14340" max="14340" width="20.140625" style="9" customWidth="1"/>
    <col min="14341" max="14347" width="12.42578125" style="9" customWidth="1"/>
    <col min="14348" max="14348" width="17.5703125" style="9" customWidth="1"/>
    <col min="14349" max="14490" width="12.42578125" style="9" customWidth="1"/>
    <col min="14491" max="14491" width="21.42578125" style="9" customWidth="1"/>
    <col min="14492" max="14492" width="26.5703125" style="9" customWidth="1"/>
    <col min="14493" max="14494" width="21.42578125" style="9" customWidth="1"/>
    <col min="14495" max="14495" width="18.85546875" style="9" customWidth="1"/>
    <col min="14496" max="14497" width="13.7109375" style="9" customWidth="1"/>
    <col min="14498" max="14499" width="9.85546875" style="9" customWidth="1"/>
    <col min="14500" max="14500" width="12.42578125" style="9" customWidth="1"/>
    <col min="14501" max="14501" width="21.42578125" style="9" customWidth="1"/>
    <col min="14502" max="14502" width="15" style="9" customWidth="1"/>
    <col min="14503" max="14503" width="12.42578125" style="9" customWidth="1"/>
    <col min="14504" max="14504" width="13.7109375" style="9" customWidth="1"/>
    <col min="14505" max="14505" width="15" style="9" customWidth="1"/>
    <col min="14506" max="14507" width="16.28515625" style="9" customWidth="1"/>
    <col min="14508" max="14509" width="15" style="9" customWidth="1"/>
    <col min="14510" max="14510" width="21.42578125" style="9" customWidth="1"/>
    <col min="14511" max="14512" width="20.140625" style="9" customWidth="1"/>
    <col min="14513" max="14513" width="21.42578125" style="9" customWidth="1"/>
    <col min="14514" max="14514" width="11.140625" style="9" customWidth="1"/>
    <col min="14515" max="14515" width="18.85546875" style="9" customWidth="1"/>
    <col min="14516" max="14516" width="20.140625" style="9" customWidth="1"/>
    <col min="14517" max="14517" width="18.85546875" style="9" customWidth="1"/>
    <col min="14518" max="14518" width="16.28515625" style="9" customWidth="1"/>
    <col min="14519" max="14520" width="8.5703125" style="9" customWidth="1"/>
    <col min="14521" max="14521" width="16.28515625" style="9" customWidth="1"/>
    <col min="14522" max="14523" width="18.85546875" style="9" customWidth="1"/>
    <col min="14524" max="14524" width="11.140625" style="9" customWidth="1"/>
    <col min="14525" max="14525" width="12.42578125" style="9" customWidth="1"/>
    <col min="14526" max="14527" width="15" style="9" customWidth="1"/>
    <col min="14528" max="14528" width="12.42578125" style="9" customWidth="1"/>
    <col min="14529" max="14529" width="6" style="9" customWidth="1"/>
    <col min="14530" max="14530" width="20.140625" style="9" customWidth="1"/>
    <col min="14531" max="14531" width="26.5703125" style="9" customWidth="1"/>
    <col min="14532" max="14532" width="7.28515625" style="9" customWidth="1"/>
    <col min="14533" max="14533" width="20.140625" style="9" customWidth="1"/>
    <col min="14534" max="14534" width="21.42578125" style="9" customWidth="1"/>
    <col min="14535" max="14535" width="17.5703125" style="9" customWidth="1"/>
    <col min="14536" max="14539" width="15" style="9" customWidth="1"/>
    <col min="14540" max="14540" width="20.140625" style="9" customWidth="1"/>
    <col min="14541" max="14541" width="12.42578125" style="9" customWidth="1"/>
    <col min="14542" max="14542" width="15" style="9" customWidth="1"/>
    <col min="14543" max="14543" width="16.28515625" style="9" customWidth="1"/>
    <col min="14544" max="14544" width="20.140625" style="9" customWidth="1"/>
    <col min="14545" max="14545" width="15" style="9" customWidth="1"/>
    <col min="14546" max="14546" width="17.5703125" style="9" customWidth="1"/>
    <col min="14547" max="14547" width="16.28515625" style="9" customWidth="1"/>
    <col min="14548" max="14550" width="22.7109375" style="9" customWidth="1"/>
    <col min="14551" max="14566" width="16.28515625" style="9" customWidth="1"/>
    <col min="14567" max="14567" width="24" style="9" customWidth="1"/>
    <col min="14568" max="14568" width="20.140625" style="9" customWidth="1"/>
    <col min="14569" max="14570" width="22.7109375" style="9" customWidth="1"/>
    <col min="14571" max="14572" width="16.28515625" style="9" customWidth="1"/>
    <col min="14573" max="14575" width="20.140625" style="9" customWidth="1"/>
    <col min="14576" max="14580" width="16.28515625" style="9" customWidth="1"/>
    <col min="14581" max="14582" width="21.42578125" style="9" customWidth="1"/>
    <col min="14583" max="14583" width="20.140625" style="9" customWidth="1"/>
    <col min="14584" max="14585" width="16.28515625" style="9" customWidth="1"/>
    <col min="14586" max="14586" width="12.42578125" style="9" customWidth="1"/>
    <col min="14587" max="14587" width="20.140625" style="9" customWidth="1"/>
    <col min="14588" max="14588" width="29.140625" style="9" customWidth="1"/>
    <col min="14589" max="14590" width="12.42578125" style="9" customWidth="1"/>
    <col min="14591" max="14593" width="20.140625" style="9" customWidth="1"/>
    <col min="14594" max="14594" width="21.42578125" style="9" customWidth="1"/>
    <col min="14595" max="14595" width="24" style="9" customWidth="1"/>
    <col min="14596" max="14596" width="20.140625" style="9" customWidth="1"/>
    <col min="14597" max="14603" width="12.42578125" style="9" customWidth="1"/>
    <col min="14604" max="14604" width="17.5703125" style="9" customWidth="1"/>
    <col min="14605" max="14746" width="12.42578125" style="9" customWidth="1"/>
    <col min="14747" max="14747" width="21.42578125" style="9" customWidth="1"/>
    <col min="14748" max="14748" width="26.5703125" style="9" customWidth="1"/>
    <col min="14749" max="14750" width="21.42578125" style="9" customWidth="1"/>
    <col min="14751" max="14751" width="18.85546875" style="9" customWidth="1"/>
    <col min="14752" max="14753" width="13.7109375" style="9" customWidth="1"/>
    <col min="14754" max="14755" width="9.85546875" style="9" customWidth="1"/>
    <col min="14756" max="14756" width="12.42578125" style="9" customWidth="1"/>
    <col min="14757" max="14757" width="21.42578125" style="9" customWidth="1"/>
    <col min="14758" max="14758" width="15" style="9" customWidth="1"/>
    <col min="14759" max="14759" width="12.42578125" style="9" customWidth="1"/>
    <col min="14760" max="14760" width="13.7109375" style="9" customWidth="1"/>
    <col min="14761" max="14761" width="15" style="9" customWidth="1"/>
    <col min="14762" max="14763" width="16.28515625" style="9" customWidth="1"/>
    <col min="14764" max="14765" width="15" style="9" customWidth="1"/>
    <col min="14766" max="14766" width="21.42578125" style="9" customWidth="1"/>
    <col min="14767" max="14768" width="20.140625" style="9" customWidth="1"/>
    <col min="14769" max="14769" width="21.42578125" style="9" customWidth="1"/>
    <col min="14770" max="14770" width="11.140625" style="9" customWidth="1"/>
    <col min="14771" max="14771" width="18.85546875" style="9" customWidth="1"/>
    <col min="14772" max="14772" width="20.140625" style="9" customWidth="1"/>
    <col min="14773" max="14773" width="18.85546875" style="9" customWidth="1"/>
    <col min="14774" max="14774" width="16.28515625" style="9" customWidth="1"/>
    <col min="14775" max="14776" width="8.5703125" style="9" customWidth="1"/>
    <col min="14777" max="14777" width="16.28515625" style="9" customWidth="1"/>
    <col min="14778" max="14779" width="18.85546875" style="9" customWidth="1"/>
    <col min="14780" max="14780" width="11.140625" style="9" customWidth="1"/>
    <col min="14781" max="14781" width="12.42578125" style="9" customWidth="1"/>
    <col min="14782" max="14783" width="15" style="9" customWidth="1"/>
    <col min="14784" max="14784" width="12.42578125" style="9" customWidth="1"/>
    <col min="14785" max="14785" width="6" style="9" customWidth="1"/>
    <col min="14786" max="14786" width="20.140625" style="9" customWidth="1"/>
    <col min="14787" max="14787" width="26.5703125" style="9" customWidth="1"/>
    <col min="14788" max="14788" width="7.28515625" style="9" customWidth="1"/>
    <col min="14789" max="14789" width="20.140625" style="9" customWidth="1"/>
    <col min="14790" max="14790" width="21.42578125" style="9" customWidth="1"/>
    <col min="14791" max="14791" width="17.5703125" style="9" customWidth="1"/>
    <col min="14792" max="14795" width="15" style="9" customWidth="1"/>
    <col min="14796" max="14796" width="20.140625" style="9" customWidth="1"/>
    <col min="14797" max="14797" width="12.42578125" style="9" customWidth="1"/>
    <col min="14798" max="14798" width="15" style="9" customWidth="1"/>
    <col min="14799" max="14799" width="16.28515625" style="9" customWidth="1"/>
    <col min="14800" max="14800" width="20.140625" style="9" customWidth="1"/>
    <col min="14801" max="14801" width="15" style="9" customWidth="1"/>
    <col min="14802" max="14802" width="17.5703125" style="9" customWidth="1"/>
    <col min="14803" max="14803" width="16.28515625" style="9" customWidth="1"/>
    <col min="14804" max="14806" width="22.7109375" style="9" customWidth="1"/>
    <col min="14807" max="14822" width="16.28515625" style="9" customWidth="1"/>
    <col min="14823" max="14823" width="24" style="9" customWidth="1"/>
    <col min="14824" max="14824" width="20.140625" style="9" customWidth="1"/>
    <col min="14825" max="14826" width="22.7109375" style="9" customWidth="1"/>
    <col min="14827" max="14828" width="16.28515625" style="9" customWidth="1"/>
    <col min="14829" max="14831" width="20.140625" style="9" customWidth="1"/>
    <col min="14832" max="14836" width="16.28515625" style="9" customWidth="1"/>
    <col min="14837" max="14838" width="21.42578125" style="9" customWidth="1"/>
    <col min="14839" max="14839" width="20.140625" style="9" customWidth="1"/>
    <col min="14840" max="14841" width="16.28515625" style="9" customWidth="1"/>
    <col min="14842" max="14842" width="12.42578125" style="9" customWidth="1"/>
    <col min="14843" max="14843" width="20.140625" style="9" customWidth="1"/>
    <col min="14844" max="14844" width="29.140625" style="9" customWidth="1"/>
    <col min="14845" max="14846" width="12.42578125" style="9" customWidth="1"/>
    <col min="14847" max="14849" width="20.140625" style="9" customWidth="1"/>
    <col min="14850" max="14850" width="21.42578125" style="9" customWidth="1"/>
    <col min="14851" max="14851" width="24" style="9" customWidth="1"/>
    <col min="14852" max="14852" width="20.140625" style="9" customWidth="1"/>
    <col min="14853" max="14859" width="12.42578125" style="9" customWidth="1"/>
    <col min="14860" max="14860" width="17.5703125" style="9" customWidth="1"/>
    <col min="14861" max="15002" width="12.42578125" style="9" customWidth="1"/>
    <col min="15003" max="15003" width="21.42578125" style="9" customWidth="1"/>
    <col min="15004" max="15004" width="26.5703125" style="9" customWidth="1"/>
    <col min="15005" max="15006" width="21.42578125" style="9" customWidth="1"/>
    <col min="15007" max="15007" width="18.85546875" style="9" customWidth="1"/>
    <col min="15008" max="15009" width="13.7109375" style="9" customWidth="1"/>
    <col min="15010" max="15011" width="9.85546875" style="9" customWidth="1"/>
    <col min="15012" max="15012" width="12.42578125" style="9" customWidth="1"/>
    <col min="15013" max="15013" width="21.42578125" style="9" customWidth="1"/>
    <col min="15014" max="15014" width="15" style="9" customWidth="1"/>
    <col min="15015" max="15015" width="12.42578125" style="9" customWidth="1"/>
    <col min="15016" max="15016" width="13.7109375" style="9" customWidth="1"/>
    <col min="15017" max="15017" width="15" style="9" customWidth="1"/>
    <col min="15018" max="15019" width="16.28515625" style="9" customWidth="1"/>
    <col min="15020" max="15021" width="15" style="9" customWidth="1"/>
    <col min="15022" max="15022" width="21.42578125" style="9" customWidth="1"/>
    <col min="15023" max="15024" width="20.140625" style="9" customWidth="1"/>
    <col min="15025" max="15025" width="21.42578125" style="9" customWidth="1"/>
    <col min="15026" max="15026" width="11.140625" style="9" customWidth="1"/>
    <col min="15027" max="15027" width="18.85546875" style="9" customWidth="1"/>
    <col min="15028" max="15028" width="20.140625" style="9" customWidth="1"/>
    <col min="15029" max="15029" width="18.85546875" style="9" customWidth="1"/>
    <col min="15030" max="15030" width="16.28515625" style="9" customWidth="1"/>
    <col min="15031" max="15032" width="8.5703125" style="9" customWidth="1"/>
    <col min="15033" max="15033" width="16.28515625" style="9" customWidth="1"/>
    <col min="15034" max="15035" width="18.85546875" style="9" customWidth="1"/>
    <col min="15036" max="15036" width="11.140625" style="9" customWidth="1"/>
    <col min="15037" max="15037" width="12.42578125" style="9" customWidth="1"/>
    <col min="15038" max="15039" width="15" style="9" customWidth="1"/>
    <col min="15040" max="15040" width="12.42578125" style="9" customWidth="1"/>
    <col min="15041" max="15041" width="6" style="9" customWidth="1"/>
    <col min="15042" max="15042" width="20.140625" style="9" customWidth="1"/>
    <col min="15043" max="15043" width="26.5703125" style="9" customWidth="1"/>
    <col min="15044" max="15044" width="7.28515625" style="9" customWidth="1"/>
    <col min="15045" max="15045" width="20.140625" style="9" customWidth="1"/>
    <col min="15046" max="15046" width="21.42578125" style="9" customWidth="1"/>
    <col min="15047" max="15047" width="17.5703125" style="9" customWidth="1"/>
    <col min="15048" max="15051" width="15" style="9" customWidth="1"/>
    <col min="15052" max="15052" width="20.140625" style="9" customWidth="1"/>
    <col min="15053" max="15053" width="12.42578125" style="9" customWidth="1"/>
    <col min="15054" max="15054" width="15" style="9" customWidth="1"/>
    <col min="15055" max="15055" width="16.28515625" style="9" customWidth="1"/>
    <col min="15056" max="15056" width="20.140625" style="9" customWidth="1"/>
    <col min="15057" max="15057" width="15" style="9" customWidth="1"/>
    <col min="15058" max="15058" width="17.5703125" style="9" customWidth="1"/>
    <col min="15059" max="15059" width="16.28515625" style="9" customWidth="1"/>
    <col min="15060" max="15062" width="22.7109375" style="9" customWidth="1"/>
    <col min="15063" max="15078" width="16.28515625" style="9" customWidth="1"/>
    <col min="15079" max="15079" width="24" style="9" customWidth="1"/>
    <col min="15080" max="15080" width="20.140625" style="9" customWidth="1"/>
    <col min="15081" max="15082" width="22.7109375" style="9" customWidth="1"/>
    <col min="15083" max="15084" width="16.28515625" style="9" customWidth="1"/>
    <col min="15085" max="15087" width="20.140625" style="9" customWidth="1"/>
    <col min="15088" max="15092" width="16.28515625" style="9" customWidth="1"/>
    <col min="15093" max="15094" width="21.42578125" style="9" customWidth="1"/>
    <col min="15095" max="15095" width="20.140625" style="9" customWidth="1"/>
    <col min="15096" max="15097" width="16.28515625" style="9" customWidth="1"/>
    <col min="15098" max="15098" width="12.42578125" style="9" customWidth="1"/>
    <col min="15099" max="15099" width="20.140625" style="9" customWidth="1"/>
    <col min="15100" max="15100" width="29.140625" style="9" customWidth="1"/>
    <col min="15101" max="15102" width="12.42578125" style="9" customWidth="1"/>
    <col min="15103" max="15105" width="20.140625" style="9" customWidth="1"/>
    <col min="15106" max="15106" width="21.42578125" style="9" customWidth="1"/>
    <col min="15107" max="15107" width="24" style="9" customWidth="1"/>
    <col min="15108" max="15108" width="20.140625" style="9" customWidth="1"/>
    <col min="15109" max="15115" width="12.42578125" style="9" customWidth="1"/>
    <col min="15116" max="15116" width="17.5703125" style="9" customWidth="1"/>
    <col min="15117" max="15258" width="12.42578125" style="9" customWidth="1"/>
    <col min="15259" max="15259" width="21.42578125" style="9" customWidth="1"/>
    <col min="15260" max="15260" width="26.5703125" style="9" customWidth="1"/>
    <col min="15261" max="15262" width="21.42578125" style="9" customWidth="1"/>
    <col min="15263" max="15263" width="18.85546875" style="9" customWidth="1"/>
    <col min="15264" max="15265" width="13.7109375" style="9" customWidth="1"/>
    <col min="15266" max="15267" width="9.85546875" style="9" customWidth="1"/>
    <col min="15268" max="15268" width="12.42578125" style="9" customWidth="1"/>
    <col min="15269" max="15269" width="21.42578125" style="9" customWidth="1"/>
    <col min="15270" max="15270" width="15" style="9" customWidth="1"/>
    <col min="15271" max="15271" width="12.42578125" style="9" customWidth="1"/>
    <col min="15272" max="15272" width="13.7109375" style="9" customWidth="1"/>
    <col min="15273" max="15273" width="15" style="9" customWidth="1"/>
    <col min="15274" max="15275" width="16.28515625" style="9" customWidth="1"/>
    <col min="15276" max="15277" width="15" style="9" customWidth="1"/>
    <col min="15278" max="15278" width="21.42578125" style="9" customWidth="1"/>
    <col min="15279" max="15280" width="20.140625" style="9" customWidth="1"/>
    <col min="15281" max="15281" width="21.42578125" style="9" customWidth="1"/>
    <col min="15282" max="15282" width="11.140625" style="9" customWidth="1"/>
    <col min="15283" max="15283" width="18.85546875" style="9" customWidth="1"/>
    <col min="15284" max="15284" width="20.140625" style="9" customWidth="1"/>
    <col min="15285" max="15285" width="18.85546875" style="9" customWidth="1"/>
    <col min="15286" max="15286" width="16.28515625" style="9" customWidth="1"/>
    <col min="15287" max="15288" width="8.5703125" style="9" customWidth="1"/>
    <col min="15289" max="15289" width="16.28515625" style="9" customWidth="1"/>
    <col min="15290" max="15291" width="18.85546875" style="9" customWidth="1"/>
    <col min="15292" max="15292" width="11.140625" style="9" customWidth="1"/>
    <col min="15293" max="15293" width="12.42578125" style="9" customWidth="1"/>
    <col min="15294" max="15295" width="15" style="9" customWidth="1"/>
    <col min="15296" max="15296" width="12.42578125" style="9" customWidth="1"/>
    <col min="15297" max="15297" width="6" style="9" customWidth="1"/>
    <col min="15298" max="15298" width="20.140625" style="9" customWidth="1"/>
    <col min="15299" max="15299" width="26.5703125" style="9" customWidth="1"/>
    <col min="15300" max="15300" width="7.28515625" style="9" customWidth="1"/>
    <col min="15301" max="15301" width="20.140625" style="9" customWidth="1"/>
    <col min="15302" max="15302" width="21.42578125" style="9" customWidth="1"/>
    <col min="15303" max="15303" width="17.5703125" style="9" customWidth="1"/>
    <col min="15304" max="15307" width="15" style="9" customWidth="1"/>
    <col min="15308" max="15308" width="20.140625" style="9" customWidth="1"/>
    <col min="15309" max="15309" width="12.42578125" style="9" customWidth="1"/>
    <col min="15310" max="15310" width="15" style="9" customWidth="1"/>
    <col min="15311" max="15311" width="16.28515625" style="9" customWidth="1"/>
    <col min="15312" max="15312" width="20.140625" style="9" customWidth="1"/>
    <col min="15313" max="15313" width="15" style="9" customWidth="1"/>
    <col min="15314" max="15314" width="17.5703125" style="9" customWidth="1"/>
    <col min="15315" max="15315" width="16.28515625" style="9" customWidth="1"/>
    <col min="15316" max="15318" width="22.7109375" style="9" customWidth="1"/>
    <col min="15319" max="15334" width="16.28515625" style="9" customWidth="1"/>
    <col min="15335" max="15335" width="24" style="9" customWidth="1"/>
    <col min="15336" max="15336" width="20.140625" style="9" customWidth="1"/>
    <col min="15337" max="15338" width="22.7109375" style="9" customWidth="1"/>
    <col min="15339" max="15340" width="16.28515625" style="9" customWidth="1"/>
    <col min="15341" max="15343" width="20.140625" style="9" customWidth="1"/>
    <col min="15344" max="15348" width="16.28515625" style="9" customWidth="1"/>
    <col min="15349" max="15350" width="21.42578125" style="9" customWidth="1"/>
    <col min="15351" max="15351" width="20.140625" style="9" customWidth="1"/>
    <col min="15352" max="15353" width="16.28515625" style="9" customWidth="1"/>
    <col min="15354" max="15354" width="12.42578125" style="9" customWidth="1"/>
    <col min="15355" max="15355" width="20.140625" style="9" customWidth="1"/>
    <col min="15356" max="15356" width="29.140625" style="9" customWidth="1"/>
    <col min="15357" max="15358" width="12.42578125" style="9" customWidth="1"/>
    <col min="15359" max="15361" width="20.140625" style="9" customWidth="1"/>
    <col min="15362" max="15362" width="21.42578125" style="9" customWidth="1"/>
    <col min="15363" max="15363" width="24" style="9" customWidth="1"/>
    <col min="15364" max="15364" width="20.140625" style="9" customWidth="1"/>
    <col min="15365" max="15371" width="12.42578125" style="9" customWidth="1"/>
    <col min="15372" max="15372" width="17.5703125" style="9" customWidth="1"/>
    <col min="15373" max="15514" width="12.42578125" style="9" customWidth="1"/>
    <col min="15515" max="15515" width="21.42578125" style="9" customWidth="1"/>
    <col min="15516" max="15516" width="26.5703125" style="9" customWidth="1"/>
    <col min="15517" max="15518" width="21.42578125" style="9" customWidth="1"/>
    <col min="15519" max="15519" width="18.85546875" style="9" customWidth="1"/>
    <col min="15520" max="15521" width="13.7109375" style="9" customWidth="1"/>
    <col min="15522" max="15523" width="9.85546875" style="9" customWidth="1"/>
    <col min="15524" max="15524" width="12.42578125" style="9" customWidth="1"/>
    <col min="15525" max="15525" width="21.42578125" style="9" customWidth="1"/>
    <col min="15526" max="15526" width="15" style="9" customWidth="1"/>
    <col min="15527" max="15527" width="12.42578125" style="9" customWidth="1"/>
    <col min="15528" max="15528" width="13.7109375" style="9" customWidth="1"/>
    <col min="15529" max="15529" width="15" style="9" customWidth="1"/>
    <col min="15530" max="15531" width="16.28515625" style="9" customWidth="1"/>
    <col min="15532" max="15533" width="15" style="9" customWidth="1"/>
    <col min="15534" max="15534" width="21.42578125" style="9" customWidth="1"/>
    <col min="15535" max="15536" width="20.140625" style="9" customWidth="1"/>
    <col min="15537" max="15537" width="21.42578125" style="9" customWidth="1"/>
    <col min="15538" max="15538" width="11.140625" style="9" customWidth="1"/>
    <col min="15539" max="15539" width="18.85546875" style="9" customWidth="1"/>
    <col min="15540" max="15540" width="20.140625" style="9" customWidth="1"/>
    <col min="15541" max="15541" width="18.85546875" style="9" customWidth="1"/>
    <col min="15542" max="15542" width="16.28515625" style="9" customWidth="1"/>
    <col min="15543" max="15544" width="8.5703125" style="9" customWidth="1"/>
    <col min="15545" max="15545" width="16.28515625" style="9" customWidth="1"/>
    <col min="15546" max="15547" width="18.85546875" style="9" customWidth="1"/>
    <col min="15548" max="15548" width="11.140625" style="9" customWidth="1"/>
    <col min="15549" max="15549" width="12.42578125" style="9" customWidth="1"/>
    <col min="15550" max="15551" width="15" style="9" customWidth="1"/>
    <col min="15552" max="15552" width="12.42578125" style="9" customWidth="1"/>
    <col min="15553" max="15553" width="6" style="9" customWidth="1"/>
    <col min="15554" max="15554" width="20.140625" style="9" customWidth="1"/>
    <col min="15555" max="15555" width="26.5703125" style="9" customWidth="1"/>
    <col min="15556" max="15556" width="7.28515625" style="9" customWidth="1"/>
    <col min="15557" max="15557" width="20.140625" style="9" customWidth="1"/>
    <col min="15558" max="15558" width="21.42578125" style="9" customWidth="1"/>
    <col min="15559" max="15559" width="17.5703125" style="9" customWidth="1"/>
    <col min="15560" max="15563" width="15" style="9" customWidth="1"/>
    <col min="15564" max="15564" width="20.140625" style="9" customWidth="1"/>
    <col min="15565" max="15565" width="12.42578125" style="9" customWidth="1"/>
    <col min="15566" max="15566" width="15" style="9" customWidth="1"/>
    <col min="15567" max="15567" width="16.28515625" style="9" customWidth="1"/>
    <col min="15568" max="15568" width="20.140625" style="9" customWidth="1"/>
    <col min="15569" max="15569" width="15" style="9" customWidth="1"/>
    <col min="15570" max="15570" width="17.5703125" style="9" customWidth="1"/>
    <col min="15571" max="15571" width="16.28515625" style="9" customWidth="1"/>
    <col min="15572" max="15574" width="22.7109375" style="9" customWidth="1"/>
    <col min="15575" max="15590" width="16.28515625" style="9" customWidth="1"/>
    <col min="15591" max="15591" width="24" style="9" customWidth="1"/>
    <col min="15592" max="15592" width="20.140625" style="9" customWidth="1"/>
    <col min="15593" max="15594" width="22.7109375" style="9" customWidth="1"/>
    <col min="15595" max="15596" width="16.28515625" style="9" customWidth="1"/>
    <col min="15597" max="15599" width="20.140625" style="9" customWidth="1"/>
    <col min="15600" max="15604" width="16.28515625" style="9" customWidth="1"/>
    <col min="15605" max="15606" width="21.42578125" style="9" customWidth="1"/>
    <col min="15607" max="15607" width="20.140625" style="9" customWidth="1"/>
    <col min="15608" max="15609" width="16.28515625" style="9" customWidth="1"/>
    <col min="15610" max="15610" width="12.42578125" style="9" customWidth="1"/>
    <col min="15611" max="15611" width="20.140625" style="9" customWidth="1"/>
    <col min="15612" max="15612" width="29.140625" style="9" customWidth="1"/>
    <col min="15613" max="15614" width="12.42578125" style="9" customWidth="1"/>
    <col min="15615" max="15617" width="20.140625" style="9" customWidth="1"/>
    <col min="15618" max="15618" width="21.42578125" style="9" customWidth="1"/>
    <col min="15619" max="15619" width="24" style="9" customWidth="1"/>
    <col min="15620" max="15620" width="20.140625" style="9" customWidth="1"/>
    <col min="15621" max="15627" width="12.42578125" style="9" customWidth="1"/>
    <col min="15628" max="15628" width="17.5703125" style="9" customWidth="1"/>
    <col min="15629" max="15770" width="12.42578125" style="9" customWidth="1"/>
    <col min="15771" max="15771" width="21.42578125" style="9" customWidth="1"/>
    <col min="15772" max="15772" width="26.5703125" style="9" customWidth="1"/>
    <col min="15773" max="15774" width="21.42578125" style="9" customWidth="1"/>
    <col min="15775" max="15775" width="18.85546875" style="9" customWidth="1"/>
    <col min="15776" max="15777" width="13.7109375" style="9" customWidth="1"/>
    <col min="15778" max="15779" width="9.85546875" style="9" customWidth="1"/>
    <col min="15780" max="15780" width="12.42578125" style="9" customWidth="1"/>
    <col min="15781" max="15781" width="21.42578125" style="9" customWidth="1"/>
    <col min="15782" max="15782" width="15" style="9" customWidth="1"/>
    <col min="15783" max="15783" width="12.42578125" style="9" customWidth="1"/>
    <col min="15784" max="15784" width="13.7109375" style="9" customWidth="1"/>
    <col min="15785" max="15785" width="15" style="9" customWidth="1"/>
    <col min="15786" max="15787" width="16.28515625" style="9" customWidth="1"/>
    <col min="15788" max="15789" width="15" style="9" customWidth="1"/>
    <col min="15790" max="15790" width="21.42578125" style="9" customWidth="1"/>
    <col min="15791" max="15792" width="20.140625" style="9" customWidth="1"/>
    <col min="15793" max="15793" width="21.42578125" style="9" customWidth="1"/>
    <col min="15794" max="15794" width="11.140625" style="9" customWidth="1"/>
    <col min="15795" max="15795" width="18.85546875" style="9" customWidth="1"/>
    <col min="15796" max="15796" width="20.140625" style="9" customWidth="1"/>
    <col min="15797" max="15797" width="18.85546875" style="9" customWidth="1"/>
    <col min="15798" max="15798" width="16.28515625" style="9" customWidth="1"/>
    <col min="15799" max="15800" width="8.5703125" style="9" customWidth="1"/>
    <col min="15801" max="15801" width="16.28515625" style="9" customWidth="1"/>
    <col min="15802" max="15803" width="18.85546875" style="9" customWidth="1"/>
    <col min="15804" max="15804" width="11.140625" style="9" customWidth="1"/>
    <col min="15805" max="15805" width="12.42578125" style="9" customWidth="1"/>
    <col min="15806" max="15807" width="15" style="9" customWidth="1"/>
    <col min="15808" max="15808" width="12.42578125" style="9" customWidth="1"/>
    <col min="15809" max="15809" width="6" style="9" customWidth="1"/>
    <col min="15810" max="15810" width="20.140625" style="9" customWidth="1"/>
    <col min="15811" max="15811" width="26.5703125" style="9" customWidth="1"/>
    <col min="15812" max="15812" width="7.28515625" style="9" customWidth="1"/>
    <col min="15813" max="15813" width="20.140625" style="9" customWidth="1"/>
    <col min="15814" max="15814" width="21.42578125" style="9" customWidth="1"/>
    <col min="15815" max="15815" width="17.5703125" style="9" customWidth="1"/>
    <col min="15816" max="15819" width="15" style="9" customWidth="1"/>
    <col min="15820" max="15820" width="20.140625" style="9" customWidth="1"/>
    <col min="15821" max="15821" width="12.42578125" style="9" customWidth="1"/>
    <col min="15822" max="15822" width="15" style="9" customWidth="1"/>
    <col min="15823" max="15823" width="16.28515625" style="9" customWidth="1"/>
    <col min="15824" max="15824" width="20.140625" style="9" customWidth="1"/>
    <col min="15825" max="15825" width="15" style="9" customWidth="1"/>
    <col min="15826" max="15826" width="17.5703125" style="9" customWidth="1"/>
    <col min="15827" max="15827" width="16.28515625" style="9" customWidth="1"/>
    <col min="15828" max="15830" width="22.7109375" style="9" customWidth="1"/>
    <col min="15831" max="15846" width="16.28515625" style="9" customWidth="1"/>
    <col min="15847" max="15847" width="24" style="9" customWidth="1"/>
    <col min="15848" max="15848" width="20.140625" style="9" customWidth="1"/>
    <col min="15849" max="15850" width="22.7109375" style="9" customWidth="1"/>
    <col min="15851" max="15852" width="16.28515625" style="9" customWidth="1"/>
    <col min="15853" max="15855" width="20.140625" style="9" customWidth="1"/>
    <col min="15856" max="15860" width="16.28515625" style="9" customWidth="1"/>
    <col min="15861" max="15862" width="21.42578125" style="9" customWidth="1"/>
    <col min="15863" max="15863" width="20.140625" style="9" customWidth="1"/>
    <col min="15864" max="15865" width="16.28515625" style="9" customWidth="1"/>
    <col min="15866" max="15866" width="12.42578125" style="9" customWidth="1"/>
    <col min="15867" max="15867" width="20.140625" style="9" customWidth="1"/>
    <col min="15868" max="15868" width="29.140625" style="9" customWidth="1"/>
    <col min="15869" max="15870" width="12.42578125" style="9" customWidth="1"/>
    <col min="15871" max="15873" width="20.140625" style="9" customWidth="1"/>
    <col min="15874" max="15874" width="21.42578125" style="9" customWidth="1"/>
    <col min="15875" max="15875" width="24" style="9" customWidth="1"/>
    <col min="15876" max="15876" width="20.140625" style="9" customWidth="1"/>
    <col min="15877" max="15883" width="12.42578125" style="9" customWidth="1"/>
    <col min="15884" max="15884" width="17.5703125" style="9" customWidth="1"/>
    <col min="15885" max="16026" width="12.42578125" style="9" customWidth="1"/>
    <col min="16027" max="16027" width="21.42578125" style="9" customWidth="1"/>
    <col min="16028" max="16028" width="26.5703125" style="9" customWidth="1"/>
    <col min="16029" max="16030" width="21.42578125" style="9" customWidth="1"/>
    <col min="16031" max="16031" width="18.85546875" style="9" customWidth="1"/>
    <col min="16032" max="16033" width="13.7109375" style="9" customWidth="1"/>
    <col min="16034" max="16035" width="9.85546875" style="9" customWidth="1"/>
    <col min="16036" max="16036" width="12.42578125" style="9" customWidth="1"/>
    <col min="16037" max="16037" width="21.42578125" style="9" customWidth="1"/>
    <col min="16038" max="16038" width="15" style="9" customWidth="1"/>
    <col min="16039" max="16039" width="12.42578125" style="9" customWidth="1"/>
    <col min="16040" max="16040" width="13.7109375" style="9" customWidth="1"/>
    <col min="16041" max="16041" width="15" style="9" customWidth="1"/>
    <col min="16042" max="16043" width="16.28515625" style="9" customWidth="1"/>
    <col min="16044" max="16045" width="15" style="9" customWidth="1"/>
    <col min="16046" max="16046" width="21.42578125" style="9" customWidth="1"/>
    <col min="16047" max="16048" width="20.140625" style="9" customWidth="1"/>
    <col min="16049" max="16049" width="21.42578125" style="9" customWidth="1"/>
    <col min="16050" max="16050" width="11.140625" style="9" customWidth="1"/>
    <col min="16051" max="16051" width="18.85546875" style="9" customWidth="1"/>
    <col min="16052" max="16052" width="20.140625" style="9" customWidth="1"/>
    <col min="16053" max="16053" width="18.85546875" style="9" customWidth="1"/>
    <col min="16054" max="16054" width="16.28515625" style="9" customWidth="1"/>
    <col min="16055" max="16056" width="8.5703125" style="9" customWidth="1"/>
    <col min="16057" max="16057" width="16.28515625" style="9" customWidth="1"/>
    <col min="16058" max="16059" width="18.85546875" style="9" customWidth="1"/>
    <col min="16060" max="16060" width="11.140625" style="9" customWidth="1"/>
    <col min="16061" max="16061" width="12.42578125" style="9" customWidth="1"/>
    <col min="16062" max="16063" width="15" style="9" customWidth="1"/>
    <col min="16064" max="16064" width="12.42578125" style="9" customWidth="1"/>
    <col min="16065" max="16065" width="6" style="9" customWidth="1"/>
    <col min="16066" max="16066" width="20.140625" style="9" customWidth="1"/>
    <col min="16067" max="16067" width="26.5703125" style="9" customWidth="1"/>
    <col min="16068" max="16068" width="7.28515625" style="9" customWidth="1"/>
    <col min="16069" max="16069" width="20.140625" style="9" customWidth="1"/>
    <col min="16070" max="16070" width="21.42578125" style="9" customWidth="1"/>
    <col min="16071" max="16071" width="17.5703125" style="9" customWidth="1"/>
    <col min="16072" max="16075" width="15" style="9" customWidth="1"/>
    <col min="16076" max="16076" width="20.140625" style="9" customWidth="1"/>
    <col min="16077" max="16077" width="12.42578125" style="9" customWidth="1"/>
    <col min="16078" max="16078" width="15" style="9" customWidth="1"/>
    <col min="16079" max="16079" width="16.28515625" style="9" customWidth="1"/>
    <col min="16080" max="16080" width="20.140625" style="9" customWidth="1"/>
    <col min="16081" max="16081" width="15" style="9" customWidth="1"/>
    <col min="16082" max="16082" width="17.5703125" style="9" customWidth="1"/>
    <col min="16083" max="16083" width="16.28515625" style="9" customWidth="1"/>
    <col min="16084" max="16086" width="22.7109375" style="9" customWidth="1"/>
    <col min="16087" max="16102" width="16.28515625" style="9" customWidth="1"/>
    <col min="16103" max="16103" width="24" style="9" customWidth="1"/>
    <col min="16104" max="16104" width="20.140625" style="9" customWidth="1"/>
    <col min="16105" max="16106" width="22.7109375" style="9" customWidth="1"/>
    <col min="16107" max="16108" width="16.28515625" style="9" customWidth="1"/>
    <col min="16109" max="16111" width="20.140625" style="9" customWidth="1"/>
    <col min="16112" max="16116" width="16.28515625" style="9" customWidth="1"/>
    <col min="16117" max="16118" width="21.42578125" style="9" customWidth="1"/>
    <col min="16119" max="16119" width="20.140625" style="9" customWidth="1"/>
    <col min="16120" max="16121" width="16.28515625" style="9" customWidth="1"/>
    <col min="16122" max="16122" width="12.42578125" style="9" customWidth="1"/>
    <col min="16123" max="16123" width="20.140625" style="9" customWidth="1"/>
    <col min="16124" max="16124" width="29.140625" style="9" customWidth="1"/>
    <col min="16125" max="16126" width="12.42578125" style="9" customWidth="1"/>
    <col min="16127" max="16129" width="20.140625" style="9" customWidth="1"/>
    <col min="16130" max="16130" width="21.42578125" style="9" customWidth="1"/>
    <col min="16131" max="16131" width="24" style="9" customWidth="1"/>
    <col min="16132" max="16132" width="20.140625" style="9" customWidth="1"/>
    <col min="16133" max="16139" width="12.42578125" style="9" customWidth="1"/>
    <col min="16140" max="16140" width="17.5703125" style="9" customWidth="1"/>
    <col min="16141" max="16384" width="12.42578125" style="9" customWidth="1"/>
  </cols>
  <sheetData>
    <row r="1" spans="1:154" s="95" customFormat="1" x14ac:dyDescent="0.2">
      <c r="A1" s="93" t="s">
        <v>118</v>
      </c>
      <c r="B1" s="83">
        <f ca="1">WORKDAY(TODAY(),1,AN137:AN327)</f>
        <v>44774</v>
      </c>
      <c r="C1" s="84"/>
      <c r="D1" s="84"/>
      <c r="E1" s="84"/>
      <c r="F1" s="85"/>
      <c r="G1" s="85"/>
      <c r="H1" s="85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4"/>
      <c r="U1" s="84"/>
      <c r="V1" s="84"/>
      <c r="W1" s="84"/>
      <c r="X1" s="86"/>
      <c r="Y1" s="86"/>
      <c r="Z1" s="87"/>
      <c r="AA1" s="84"/>
      <c r="AB1" s="86"/>
      <c r="AC1" s="86"/>
      <c r="AD1" s="86"/>
      <c r="AE1" s="86"/>
      <c r="AF1" s="84"/>
      <c r="AG1" s="84"/>
      <c r="AH1" s="86"/>
      <c r="AI1" s="88"/>
      <c r="AJ1" s="86"/>
      <c r="AK1" s="86"/>
      <c r="AL1" s="88"/>
      <c r="AM1" s="86"/>
      <c r="AN1" s="89" t="s">
        <v>0</v>
      </c>
      <c r="AO1" s="86"/>
      <c r="AP1" s="86"/>
      <c r="AQ1" s="86"/>
      <c r="AR1" s="89" t="s">
        <v>1</v>
      </c>
      <c r="AS1" s="90"/>
      <c r="AT1" s="90"/>
      <c r="AU1" s="90"/>
      <c r="AV1" s="90"/>
      <c r="AW1" s="90"/>
      <c r="AX1" s="86"/>
      <c r="AY1" s="91" t="s">
        <v>2</v>
      </c>
      <c r="AZ1" s="86"/>
      <c r="BA1" s="86"/>
      <c r="BB1" s="86"/>
      <c r="BC1" s="92">
        <f ca="1">TODAY()</f>
        <v>44771</v>
      </c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</row>
    <row r="2" spans="1:154" s="109" customFormat="1" ht="23.25" customHeight="1" x14ac:dyDescent="0.2">
      <c r="A2" s="159" t="s">
        <v>119</v>
      </c>
      <c r="B2" s="96" t="s">
        <v>3</v>
      </c>
      <c r="C2" s="97"/>
      <c r="D2" s="97"/>
      <c r="E2" s="97"/>
      <c r="F2" s="98"/>
      <c r="G2" s="99"/>
      <c r="H2" s="99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1"/>
      <c r="U2" s="101"/>
      <c r="V2" s="101"/>
      <c r="W2" s="101"/>
      <c r="X2" s="100"/>
      <c r="Y2" s="100"/>
      <c r="Z2" s="102"/>
      <c r="AA2" s="101"/>
      <c r="AB2" s="100"/>
      <c r="AC2" s="100"/>
      <c r="AD2" s="100"/>
      <c r="AE2" s="100"/>
      <c r="AF2" s="101"/>
      <c r="AG2" s="101"/>
      <c r="AH2" s="100"/>
      <c r="AI2" s="103"/>
      <c r="AJ2" s="100"/>
      <c r="AK2" s="100"/>
      <c r="AL2" s="103"/>
      <c r="AM2" s="100"/>
      <c r="AN2" s="100"/>
      <c r="AO2" s="104"/>
      <c r="AP2" s="105"/>
      <c r="AQ2" s="105"/>
      <c r="AR2" s="105"/>
      <c r="AS2" s="106"/>
      <c r="AT2" s="106"/>
      <c r="AU2" s="106"/>
      <c r="AV2" s="106"/>
      <c r="AW2" s="106"/>
      <c r="AX2" s="105"/>
      <c r="AY2" s="105"/>
      <c r="AZ2" s="105"/>
      <c r="BA2" s="105"/>
      <c r="BB2" s="105"/>
      <c r="BC2" s="107">
        <f ca="1">DAY(BC1)</f>
        <v>29</v>
      </c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  <c r="DB2" s="108"/>
      <c r="DC2" s="108"/>
      <c r="DD2" s="108"/>
      <c r="DE2" s="108"/>
      <c r="DF2" s="108"/>
      <c r="DG2" s="108"/>
      <c r="DH2" s="108"/>
      <c r="DI2" s="108"/>
      <c r="DJ2" s="108"/>
      <c r="DK2" s="108"/>
      <c r="DL2" s="108"/>
      <c r="DM2" s="108"/>
      <c r="DN2" s="108"/>
      <c r="DO2" s="108"/>
      <c r="DP2" s="108"/>
      <c r="DQ2" s="108"/>
      <c r="DR2" s="108"/>
      <c r="DS2" s="108"/>
      <c r="DT2" s="108"/>
      <c r="DU2" s="108"/>
      <c r="DV2" s="108"/>
      <c r="DW2" s="108"/>
      <c r="DX2" s="108"/>
      <c r="DY2" s="108"/>
      <c r="DZ2" s="108"/>
      <c r="EA2" s="108"/>
      <c r="EB2" s="108"/>
      <c r="EC2" s="108"/>
      <c r="ED2" s="108"/>
      <c r="EE2" s="108"/>
      <c r="EF2" s="108"/>
      <c r="EG2" s="108"/>
      <c r="EH2" s="108"/>
      <c r="EI2" s="108"/>
      <c r="EJ2" s="108"/>
      <c r="EK2" s="108"/>
      <c r="EL2" s="108"/>
      <c r="EM2" s="108"/>
      <c r="EN2" s="108"/>
      <c r="EO2" s="108"/>
      <c r="EP2" s="108"/>
      <c r="EQ2" s="108"/>
      <c r="ER2" s="108"/>
      <c r="ES2" s="108"/>
      <c r="ET2" s="108"/>
      <c r="EU2" s="108"/>
      <c r="EV2" s="108"/>
      <c r="EW2" s="108"/>
      <c r="EX2" s="108"/>
    </row>
    <row r="3" spans="1:154" s="109" customFormat="1" ht="14.25" customHeight="1" x14ac:dyDescent="0.2">
      <c r="A3" s="141"/>
      <c r="B3" s="101"/>
      <c r="C3" s="101"/>
      <c r="D3" s="101"/>
      <c r="E3" s="101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05"/>
      <c r="AD3" s="105"/>
      <c r="AE3" s="111"/>
      <c r="AF3" s="97"/>
      <c r="AG3" s="97"/>
      <c r="AH3" s="98"/>
      <c r="AI3" s="112"/>
      <c r="AJ3" s="105"/>
      <c r="AK3" s="105"/>
      <c r="AL3" s="112"/>
      <c r="AM3" s="105"/>
      <c r="AN3" s="113"/>
      <c r="AO3" s="104"/>
      <c r="AP3" s="105"/>
      <c r="AQ3" s="105"/>
      <c r="AR3" s="105"/>
      <c r="AS3" s="106"/>
      <c r="AT3" s="105"/>
      <c r="AU3" s="105"/>
      <c r="AV3" s="105"/>
      <c r="AW3" s="105"/>
      <c r="AX3" s="105"/>
      <c r="AY3" s="105"/>
      <c r="AZ3" s="105"/>
      <c r="BA3" s="105"/>
      <c r="BB3" s="105"/>
      <c r="BC3" s="114">
        <v>1</v>
      </c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  <c r="CE3" s="108"/>
      <c r="CF3" s="108"/>
      <c r="CG3" s="108"/>
      <c r="CH3" s="108"/>
      <c r="CI3" s="108"/>
      <c r="CJ3" s="108"/>
      <c r="CK3" s="108"/>
      <c r="CL3" s="108"/>
      <c r="CM3" s="108"/>
      <c r="CN3" s="108"/>
      <c r="CO3" s="108"/>
      <c r="CP3" s="108"/>
      <c r="CQ3" s="108"/>
      <c r="CR3" s="108"/>
      <c r="CS3" s="108"/>
      <c r="CT3" s="108"/>
      <c r="CU3" s="108"/>
      <c r="CV3" s="108"/>
      <c r="CW3" s="108"/>
      <c r="CX3" s="108"/>
      <c r="CY3" s="108"/>
      <c r="CZ3" s="108"/>
      <c r="DA3" s="108"/>
      <c r="DB3" s="108"/>
      <c r="DC3" s="108"/>
      <c r="DD3" s="108"/>
      <c r="DE3" s="108"/>
      <c r="DF3" s="108"/>
      <c r="DG3" s="108"/>
      <c r="DH3" s="108"/>
      <c r="DI3" s="108"/>
      <c r="DJ3" s="108"/>
      <c r="DK3" s="108"/>
      <c r="DL3" s="108"/>
      <c r="DM3" s="108"/>
      <c r="DN3" s="108"/>
      <c r="DO3" s="108"/>
      <c r="DP3" s="108"/>
      <c r="DQ3" s="108"/>
      <c r="DR3" s="108"/>
      <c r="DS3" s="108"/>
      <c r="DT3" s="108"/>
      <c r="DU3" s="108"/>
      <c r="DV3" s="108"/>
      <c r="DW3" s="108"/>
      <c r="DX3" s="108"/>
      <c r="DY3" s="108"/>
      <c r="DZ3" s="108"/>
      <c r="EA3" s="108"/>
      <c r="EB3" s="108"/>
      <c r="EC3" s="108"/>
      <c r="ED3" s="108"/>
      <c r="EE3" s="108"/>
      <c r="EF3" s="108"/>
      <c r="EG3" s="108"/>
      <c r="EH3" s="108"/>
      <c r="EI3" s="108"/>
      <c r="EJ3" s="108"/>
      <c r="EK3" s="108"/>
      <c r="EL3" s="108"/>
      <c r="EM3" s="108"/>
      <c r="EN3" s="108"/>
      <c r="EO3" s="108"/>
      <c r="EP3" s="108"/>
      <c r="EQ3" s="108"/>
      <c r="ER3" s="108"/>
      <c r="ES3" s="108"/>
      <c r="ET3" s="108"/>
      <c r="EU3" s="108"/>
      <c r="EV3" s="108"/>
      <c r="EW3" s="108"/>
      <c r="EX3" s="108"/>
    </row>
    <row r="4" spans="1:154" s="109" customFormat="1" x14ac:dyDescent="0.2">
      <c r="A4" s="142"/>
      <c r="B4" s="172" t="s">
        <v>120</v>
      </c>
      <c r="C4" s="172" t="s">
        <v>121</v>
      </c>
      <c r="D4" s="172" t="s">
        <v>122</v>
      </c>
      <c r="E4" s="172" t="s">
        <v>123</v>
      </c>
      <c r="F4" s="172" t="s">
        <v>124</v>
      </c>
      <c r="G4" s="172" t="s">
        <v>125</v>
      </c>
      <c r="H4" s="172" t="s">
        <v>124</v>
      </c>
      <c r="I4" s="172" t="s">
        <v>125</v>
      </c>
      <c r="J4" s="172" t="s">
        <v>126</v>
      </c>
      <c r="K4" s="172" t="s">
        <v>127</v>
      </c>
      <c r="L4" s="172" t="s">
        <v>152</v>
      </c>
      <c r="M4" s="172" t="s">
        <v>128</v>
      </c>
      <c r="N4" s="172" t="s">
        <v>129</v>
      </c>
      <c r="O4" s="172" t="s">
        <v>130</v>
      </c>
      <c r="P4" s="172" t="s">
        <v>131</v>
      </c>
      <c r="Q4" s="172" t="s">
        <v>132</v>
      </c>
      <c r="R4" s="172" t="s">
        <v>133</v>
      </c>
      <c r="S4" s="172" t="s">
        <v>134</v>
      </c>
      <c r="T4" s="172" t="s">
        <v>135</v>
      </c>
      <c r="U4" s="172" t="s">
        <v>136</v>
      </c>
      <c r="V4" s="172" t="s">
        <v>137</v>
      </c>
      <c r="W4" s="172" t="s">
        <v>138</v>
      </c>
      <c r="X4" s="172" t="s">
        <v>139</v>
      </c>
      <c r="Y4" s="172" t="s">
        <v>140</v>
      </c>
      <c r="Z4" s="172" t="s">
        <v>141</v>
      </c>
      <c r="AA4" s="172" t="s">
        <v>142</v>
      </c>
      <c r="AB4" s="172" t="s">
        <v>143</v>
      </c>
      <c r="AC4" s="172" t="s">
        <v>144</v>
      </c>
      <c r="AD4" s="172" t="s">
        <v>145</v>
      </c>
      <c r="AE4" s="172" t="s">
        <v>146</v>
      </c>
      <c r="AF4" s="172" t="s">
        <v>147</v>
      </c>
      <c r="AG4" s="172" t="s">
        <v>148</v>
      </c>
      <c r="AH4" s="172" t="s">
        <v>149</v>
      </c>
      <c r="AI4" s="172" t="s">
        <v>150</v>
      </c>
      <c r="AJ4" s="172" t="s">
        <v>151</v>
      </c>
      <c r="AK4" s="104"/>
      <c r="AL4" s="115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14">
        <f ca="1">MONTH(BC1)</f>
        <v>7</v>
      </c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7"/>
      <c r="DA4" s="117"/>
      <c r="DB4" s="117"/>
      <c r="DC4" s="117"/>
      <c r="DD4" s="117"/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117"/>
      <c r="DP4" s="117"/>
      <c r="DQ4" s="117"/>
      <c r="DR4" s="117"/>
      <c r="DS4" s="117"/>
      <c r="DT4" s="117"/>
      <c r="DU4" s="117"/>
      <c r="DV4" s="117"/>
      <c r="DW4" s="117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7"/>
      <c r="EQ4" s="117"/>
      <c r="ER4" s="117"/>
      <c r="ES4" s="117"/>
      <c r="ET4" s="117"/>
      <c r="EU4" s="117"/>
      <c r="EV4" s="117"/>
      <c r="EW4" s="117"/>
      <c r="EX4" s="117"/>
    </row>
    <row r="5" spans="1:154" s="109" customFormat="1" x14ac:dyDescent="0.2">
      <c r="A5" s="142" t="s">
        <v>4</v>
      </c>
      <c r="B5" s="118" t="s">
        <v>5</v>
      </c>
      <c r="C5" s="118" t="s">
        <v>6</v>
      </c>
      <c r="D5" s="118" t="s">
        <v>6</v>
      </c>
      <c r="E5" s="118" t="s">
        <v>6</v>
      </c>
      <c r="F5" s="99" t="s">
        <v>7</v>
      </c>
      <c r="G5" s="99" t="s">
        <v>7</v>
      </c>
      <c r="H5" s="104" t="s">
        <v>7</v>
      </c>
      <c r="I5" s="104" t="s">
        <v>7</v>
      </c>
      <c r="J5" s="104" t="s">
        <v>7</v>
      </c>
      <c r="K5" s="119" t="s">
        <v>8</v>
      </c>
      <c r="L5" s="119" t="s">
        <v>8</v>
      </c>
      <c r="M5" s="104" t="s">
        <v>7</v>
      </c>
      <c r="N5" s="104" t="s">
        <v>7</v>
      </c>
      <c r="O5" s="104" t="s">
        <v>7</v>
      </c>
      <c r="P5" s="104" t="s">
        <v>7</v>
      </c>
      <c r="Q5" s="104" t="s">
        <v>7</v>
      </c>
      <c r="R5" s="104" t="s">
        <v>7</v>
      </c>
      <c r="S5" s="104" t="s">
        <v>7</v>
      </c>
      <c r="T5" s="118" t="s">
        <v>6</v>
      </c>
      <c r="U5" s="118" t="s">
        <v>9</v>
      </c>
      <c r="V5" s="118" t="s">
        <v>9</v>
      </c>
      <c r="W5" s="118" t="s">
        <v>6</v>
      </c>
      <c r="X5" s="120" t="s">
        <v>10</v>
      </c>
      <c r="Y5" s="121" t="s">
        <v>6</v>
      </c>
      <c r="Z5" s="121" t="s">
        <v>6</v>
      </c>
      <c r="AA5" s="118" t="s">
        <v>6</v>
      </c>
      <c r="AB5" s="122" t="s">
        <v>11</v>
      </c>
      <c r="AC5" s="122" t="s">
        <v>11</v>
      </c>
      <c r="AD5" s="122" t="s">
        <v>11</v>
      </c>
      <c r="AE5" s="122" t="s">
        <v>11</v>
      </c>
      <c r="AF5" s="118" t="s">
        <v>6</v>
      </c>
      <c r="AG5" s="118" t="s">
        <v>6</v>
      </c>
      <c r="AH5" s="99" t="s">
        <v>12</v>
      </c>
      <c r="AI5" s="115" t="s">
        <v>13</v>
      </c>
      <c r="AJ5" s="104" t="s">
        <v>13</v>
      </c>
      <c r="AK5" s="104"/>
      <c r="AL5" s="115"/>
      <c r="AM5" s="104"/>
      <c r="AN5" s="123"/>
      <c r="AO5" s="104"/>
      <c r="AP5" s="104"/>
      <c r="AQ5" s="104"/>
      <c r="AR5" s="104"/>
      <c r="AS5" s="119"/>
      <c r="AT5" s="104"/>
      <c r="AU5" s="104"/>
      <c r="AV5" s="104"/>
      <c r="AW5" s="104"/>
      <c r="AX5" s="104"/>
      <c r="AY5" s="104"/>
      <c r="AZ5" s="104"/>
      <c r="BA5" s="104"/>
      <c r="BB5" s="104"/>
      <c r="BC5" s="114">
        <f ca="1">YEAR(BC1)</f>
        <v>2022</v>
      </c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F5" s="108"/>
      <c r="DG5" s="108"/>
      <c r="DH5" s="108"/>
      <c r="DI5" s="108"/>
      <c r="DJ5" s="108"/>
      <c r="DK5" s="108"/>
      <c r="DL5" s="108"/>
      <c r="DM5" s="108"/>
      <c r="DN5" s="108"/>
      <c r="DO5" s="108"/>
      <c r="DP5" s="108"/>
      <c r="DQ5" s="108"/>
      <c r="DR5" s="108"/>
      <c r="DS5" s="108"/>
      <c r="DT5" s="108"/>
      <c r="DU5" s="108"/>
      <c r="DV5" s="108"/>
      <c r="DW5" s="108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8"/>
      <c r="EL5" s="108"/>
      <c r="EM5" s="108"/>
      <c r="EN5" s="108"/>
      <c r="EO5" s="108"/>
      <c r="EP5" s="108"/>
      <c r="EQ5" s="108"/>
      <c r="ER5" s="108"/>
      <c r="ES5" s="108"/>
      <c r="ET5" s="108"/>
      <c r="EU5" s="108"/>
      <c r="EV5" s="108"/>
      <c r="EW5" s="108"/>
      <c r="EX5" s="108"/>
    </row>
    <row r="6" spans="1:154" s="109" customFormat="1" x14ac:dyDescent="0.2">
      <c r="A6" s="142"/>
      <c r="B6" s="118" t="s">
        <v>14</v>
      </c>
      <c r="C6" s="118" t="s">
        <v>15</v>
      </c>
      <c r="D6" s="118" t="s">
        <v>15</v>
      </c>
      <c r="E6" s="118" t="s">
        <v>15</v>
      </c>
      <c r="F6" s="99" t="s">
        <v>16</v>
      </c>
      <c r="G6" s="99" t="s">
        <v>16</v>
      </c>
      <c r="H6" s="125" t="s">
        <v>17</v>
      </c>
      <c r="I6" s="125" t="s">
        <v>17</v>
      </c>
      <c r="J6" s="124" t="s">
        <v>18</v>
      </c>
      <c r="K6" s="119" t="s">
        <v>19</v>
      </c>
      <c r="L6" s="119" t="s">
        <v>19</v>
      </c>
      <c r="M6" s="104" t="s">
        <v>20</v>
      </c>
      <c r="N6" s="104" t="s">
        <v>20</v>
      </c>
      <c r="O6" s="104" t="s">
        <v>21</v>
      </c>
      <c r="P6" s="126" t="s">
        <v>21</v>
      </c>
      <c r="Q6" s="126" t="s">
        <v>21</v>
      </c>
      <c r="R6" s="118" t="s">
        <v>21</v>
      </c>
      <c r="S6" s="118" t="s">
        <v>21</v>
      </c>
      <c r="T6" s="118" t="s">
        <v>15</v>
      </c>
      <c r="U6" s="118" t="s">
        <v>22</v>
      </c>
      <c r="V6" s="118" t="s">
        <v>22</v>
      </c>
      <c r="W6" s="118" t="s">
        <v>15</v>
      </c>
      <c r="X6" s="120" t="s">
        <v>23</v>
      </c>
      <c r="Y6" s="121" t="s">
        <v>12</v>
      </c>
      <c r="Z6" s="121" t="s">
        <v>12</v>
      </c>
      <c r="AA6" s="118" t="s">
        <v>12</v>
      </c>
      <c r="AB6" s="104" t="s">
        <v>24</v>
      </c>
      <c r="AC6" s="104" t="s">
        <v>25</v>
      </c>
      <c r="AD6" s="104" t="s">
        <v>26</v>
      </c>
      <c r="AE6" s="104" t="s">
        <v>21</v>
      </c>
      <c r="AF6" s="118" t="s">
        <v>11</v>
      </c>
      <c r="AG6" s="118" t="s">
        <v>11</v>
      </c>
      <c r="AH6" s="99" t="s">
        <v>27</v>
      </c>
      <c r="AI6" s="115" t="s">
        <v>28</v>
      </c>
      <c r="AJ6" s="104" t="s">
        <v>28</v>
      </c>
      <c r="AK6" s="104"/>
      <c r="AL6" s="115"/>
      <c r="AM6" s="104"/>
      <c r="AN6" s="123"/>
      <c r="AO6" s="104"/>
      <c r="AP6" s="104"/>
      <c r="AQ6" s="104"/>
      <c r="AR6" s="104"/>
      <c r="AS6" s="119"/>
      <c r="AT6" s="104"/>
      <c r="AU6" s="104"/>
      <c r="AV6" s="104"/>
      <c r="AW6" s="104"/>
      <c r="AX6" s="104"/>
      <c r="AY6" s="104"/>
      <c r="AZ6" s="104"/>
      <c r="BA6" s="104"/>
      <c r="BB6" s="104"/>
      <c r="BC6" s="127">
        <f ca="1">IF(BC2&gt;BC3,DATE(BC$5,BC$4,BC$3),DATE(BC$5,BC$4-1,BC$3))</f>
        <v>44743</v>
      </c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8"/>
      <c r="CV6" s="108"/>
      <c r="CW6" s="108"/>
      <c r="CX6" s="108"/>
      <c r="CY6" s="108"/>
      <c r="CZ6" s="108"/>
      <c r="DA6" s="108"/>
      <c r="DB6" s="108"/>
      <c r="DC6" s="108"/>
      <c r="DD6" s="108"/>
      <c r="DE6" s="108"/>
      <c r="DF6" s="108"/>
      <c r="DG6" s="108"/>
      <c r="DH6" s="108"/>
      <c r="DI6" s="108"/>
      <c r="DJ6" s="108"/>
      <c r="DK6" s="108"/>
      <c r="DL6" s="108"/>
      <c r="DM6" s="108"/>
      <c r="DN6" s="108"/>
      <c r="DO6" s="108"/>
      <c r="DP6" s="108"/>
      <c r="DQ6" s="108"/>
      <c r="DR6" s="108"/>
      <c r="DS6" s="108"/>
      <c r="DT6" s="108"/>
      <c r="DU6" s="108"/>
      <c r="DV6" s="108"/>
      <c r="DW6" s="108"/>
      <c r="DX6" s="108"/>
      <c r="DY6" s="108"/>
      <c r="DZ6" s="108"/>
      <c r="EA6" s="108"/>
      <c r="EB6" s="108"/>
      <c r="EC6" s="108"/>
      <c r="ED6" s="108"/>
      <c r="EE6" s="108"/>
      <c r="EF6" s="108"/>
      <c r="EG6" s="108"/>
      <c r="EH6" s="108"/>
      <c r="EI6" s="108"/>
      <c r="EJ6" s="108"/>
      <c r="EK6" s="108"/>
      <c r="EL6" s="108"/>
      <c r="EM6" s="108"/>
      <c r="EN6" s="108"/>
      <c r="EO6" s="108"/>
      <c r="EP6" s="108"/>
      <c r="EQ6" s="108"/>
      <c r="ER6" s="108"/>
      <c r="ES6" s="108"/>
      <c r="ET6" s="108"/>
      <c r="EU6" s="108"/>
      <c r="EV6" s="108"/>
      <c r="EW6" s="108"/>
      <c r="EX6" s="108"/>
    </row>
    <row r="7" spans="1:154" s="109" customFormat="1" x14ac:dyDescent="0.2">
      <c r="A7" s="142"/>
      <c r="B7" s="118" t="s">
        <v>29</v>
      </c>
      <c r="C7" s="118"/>
      <c r="D7" s="118" t="s">
        <v>10</v>
      </c>
      <c r="E7" s="118" t="s">
        <v>10</v>
      </c>
      <c r="F7" s="99" t="s">
        <v>30</v>
      </c>
      <c r="G7" s="99" t="s">
        <v>30</v>
      </c>
      <c r="H7" s="123" t="s">
        <v>31</v>
      </c>
      <c r="I7" s="123" t="s">
        <v>31</v>
      </c>
      <c r="J7" s="124" t="s">
        <v>32</v>
      </c>
      <c r="K7" s="119" t="s">
        <v>33</v>
      </c>
      <c r="L7" s="119" t="s">
        <v>33</v>
      </c>
      <c r="M7" s="104" t="s">
        <v>34</v>
      </c>
      <c r="N7" s="104" t="s">
        <v>35</v>
      </c>
      <c r="O7" s="104" t="s">
        <v>36</v>
      </c>
      <c r="P7" s="126" t="s">
        <v>37</v>
      </c>
      <c r="Q7" s="104" t="s">
        <v>36</v>
      </c>
      <c r="R7" s="118" t="s">
        <v>36</v>
      </c>
      <c r="S7" s="118" t="s">
        <v>36</v>
      </c>
      <c r="T7" s="118" t="s">
        <v>38</v>
      </c>
      <c r="U7" s="118" t="s">
        <v>39</v>
      </c>
      <c r="V7" s="118" t="s">
        <v>39</v>
      </c>
      <c r="W7" s="118" t="s">
        <v>40</v>
      </c>
      <c r="X7" s="120"/>
      <c r="Y7" s="120" t="s">
        <v>41</v>
      </c>
      <c r="Z7" s="121"/>
      <c r="AA7" s="118" t="s">
        <v>38</v>
      </c>
      <c r="AB7" s="104" t="s">
        <v>42</v>
      </c>
      <c r="AC7" s="104" t="s">
        <v>43</v>
      </c>
      <c r="AD7" s="104" t="s">
        <v>25</v>
      </c>
      <c r="AE7" s="104" t="s">
        <v>44</v>
      </c>
      <c r="AF7" s="118" t="s">
        <v>45</v>
      </c>
      <c r="AG7" s="118" t="s">
        <v>46</v>
      </c>
      <c r="AH7" s="99" t="s">
        <v>45</v>
      </c>
      <c r="AI7" s="115" t="s">
        <v>47</v>
      </c>
      <c r="AJ7" s="104" t="s">
        <v>4</v>
      </c>
      <c r="AK7" s="104"/>
      <c r="AL7" s="115"/>
      <c r="AM7" s="133"/>
      <c r="AN7" s="130"/>
      <c r="AO7" s="133">
        <v>1</v>
      </c>
      <c r="AP7" s="133">
        <v>2</v>
      </c>
      <c r="AQ7" s="133">
        <v>3</v>
      </c>
      <c r="AR7" s="133">
        <v>4</v>
      </c>
      <c r="AS7" s="133">
        <v>5</v>
      </c>
      <c r="AT7" s="133">
        <v>6</v>
      </c>
      <c r="AU7" s="133">
        <v>7</v>
      </c>
      <c r="AV7" s="133">
        <v>8</v>
      </c>
      <c r="AW7" s="135">
        <v>9</v>
      </c>
      <c r="AX7" s="104"/>
      <c r="AY7" s="133"/>
      <c r="AZ7" s="133"/>
      <c r="BA7" s="133"/>
      <c r="BB7" s="133"/>
      <c r="BC7" s="104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8"/>
      <c r="CV7" s="108"/>
      <c r="CW7" s="108"/>
      <c r="CX7" s="108"/>
      <c r="CY7" s="108"/>
      <c r="CZ7" s="108"/>
      <c r="DA7" s="108"/>
      <c r="DB7" s="108"/>
      <c r="DC7" s="108"/>
      <c r="DD7" s="108"/>
      <c r="DE7" s="108"/>
      <c r="DF7" s="108"/>
      <c r="DG7" s="108"/>
      <c r="DH7" s="108"/>
      <c r="DI7" s="108"/>
      <c r="DJ7" s="108"/>
      <c r="DK7" s="108"/>
      <c r="DL7" s="108"/>
      <c r="DM7" s="108"/>
      <c r="DN7" s="108"/>
      <c r="DO7" s="108"/>
      <c r="DP7" s="108"/>
      <c r="DQ7" s="108"/>
      <c r="DR7" s="108"/>
      <c r="DS7" s="108"/>
      <c r="DT7" s="108"/>
      <c r="DU7" s="108"/>
      <c r="DV7" s="108"/>
      <c r="DW7" s="108"/>
      <c r="DX7" s="108"/>
      <c r="DY7" s="108"/>
      <c r="DZ7" s="108"/>
      <c r="EA7" s="108"/>
      <c r="EB7" s="108"/>
      <c r="EC7" s="108"/>
      <c r="ED7" s="108"/>
      <c r="EE7" s="108"/>
      <c r="EF7" s="108"/>
      <c r="EG7" s="108"/>
      <c r="EH7" s="108"/>
      <c r="EI7" s="108"/>
      <c r="EJ7" s="108"/>
      <c r="EK7" s="108"/>
      <c r="EL7" s="108"/>
      <c r="EM7" s="108"/>
      <c r="EN7" s="108"/>
      <c r="EO7" s="108"/>
      <c r="EP7" s="108"/>
      <c r="EQ7" s="108"/>
      <c r="ER7" s="108"/>
      <c r="ES7" s="108"/>
      <c r="ET7" s="108"/>
      <c r="EU7" s="108"/>
      <c r="EV7" s="108"/>
      <c r="EW7" s="108"/>
      <c r="EX7" s="108"/>
    </row>
    <row r="8" spans="1:154" s="109" customFormat="1" x14ac:dyDescent="0.2">
      <c r="A8" s="143"/>
      <c r="B8" s="118"/>
      <c r="C8" s="118" t="s">
        <v>48</v>
      </c>
      <c r="D8" s="118" t="s">
        <v>49</v>
      </c>
      <c r="E8" s="118" t="s">
        <v>50</v>
      </c>
      <c r="F8" s="99" t="s">
        <v>51</v>
      </c>
      <c r="G8" s="99" t="s">
        <v>52</v>
      </c>
      <c r="H8" s="99" t="s">
        <v>53</v>
      </c>
      <c r="I8" s="99" t="s">
        <v>54</v>
      </c>
      <c r="J8" s="124"/>
      <c r="K8" s="119" t="s">
        <v>55</v>
      </c>
      <c r="L8" s="119"/>
      <c r="M8" s="104" t="s">
        <v>56</v>
      </c>
      <c r="N8" s="104" t="s">
        <v>57</v>
      </c>
      <c r="O8" s="104" t="s">
        <v>17</v>
      </c>
      <c r="P8" s="104" t="s">
        <v>17</v>
      </c>
      <c r="Q8" s="104" t="s">
        <v>58</v>
      </c>
      <c r="R8" s="118"/>
      <c r="S8" s="118" t="s">
        <v>59</v>
      </c>
      <c r="T8" s="118" t="s">
        <v>60</v>
      </c>
      <c r="U8" s="118" t="s">
        <v>49</v>
      </c>
      <c r="V8" s="118" t="s">
        <v>50</v>
      </c>
      <c r="W8" s="118"/>
      <c r="X8" s="120"/>
      <c r="Y8" s="120"/>
      <c r="Z8" s="121" t="s">
        <v>61</v>
      </c>
      <c r="AA8" s="118" t="s">
        <v>62</v>
      </c>
      <c r="AB8" s="104"/>
      <c r="AC8" s="104" t="s">
        <v>63</v>
      </c>
      <c r="AD8" s="104"/>
      <c r="AE8" s="104" t="s">
        <v>64</v>
      </c>
      <c r="AF8" s="118"/>
      <c r="AG8" s="118"/>
      <c r="AH8" s="99"/>
      <c r="AI8" s="115" t="s">
        <v>65</v>
      </c>
      <c r="AJ8" s="104"/>
      <c r="AK8" s="104"/>
      <c r="AL8" s="147"/>
      <c r="AM8" s="149" t="s">
        <v>66</v>
      </c>
      <c r="AN8" s="150" t="s">
        <v>8</v>
      </c>
      <c r="AO8" s="149" t="s">
        <v>67</v>
      </c>
      <c r="AP8" s="149" t="s">
        <v>68</v>
      </c>
      <c r="AQ8" s="149" t="s">
        <v>69</v>
      </c>
      <c r="AR8" s="149" t="s">
        <v>70</v>
      </c>
      <c r="AS8" s="151" t="s">
        <v>70</v>
      </c>
      <c r="AT8" s="149" t="s">
        <v>71</v>
      </c>
      <c r="AU8" s="149" t="s">
        <v>66</v>
      </c>
      <c r="AV8" s="149" t="s">
        <v>19</v>
      </c>
      <c r="AW8" s="149" t="s">
        <v>19</v>
      </c>
      <c r="AX8" s="140"/>
      <c r="AY8" s="157" t="s">
        <v>72</v>
      </c>
      <c r="AZ8" s="158"/>
      <c r="BA8" s="158"/>
      <c r="BB8" s="158"/>
      <c r="BC8" s="116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108"/>
      <c r="CU8" s="108"/>
      <c r="CV8" s="108"/>
      <c r="CW8" s="108"/>
      <c r="CX8" s="108"/>
      <c r="CY8" s="108"/>
      <c r="CZ8" s="108"/>
      <c r="DA8" s="108"/>
      <c r="DB8" s="108"/>
      <c r="DC8" s="108"/>
      <c r="DD8" s="108"/>
      <c r="DE8" s="108"/>
      <c r="DF8" s="108"/>
      <c r="DG8" s="108"/>
      <c r="DH8" s="108"/>
      <c r="DI8" s="108"/>
      <c r="DJ8" s="108"/>
      <c r="DK8" s="108"/>
      <c r="DL8" s="108"/>
      <c r="DM8" s="108"/>
      <c r="DN8" s="108"/>
      <c r="DO8" s="108"/>
      <c r="DP8" s="108"/>
      <c r="DQ8" s="108"/>
      <c r="DR8" s="108"/>
      <c r="DS8" s="108"/>
      <c r="DT8" s="108"/>
      <c r="DU8" s="108"/>
      <c r="DV8" s="108"/>
      <c r="DW8" s="108"/>
      <c r="DX8" s="108"/>
      <c r="DY8" s="108"/>
      <c r="DZ8" s="108"/>
      <c r="EA8" s="108"/>
      <c r="EB8" s="108"/>
      <c r="EC8" s="108"/>
      <c r="ED8" s="108"/>
      <c r="EE8" s="108"/>
      <c r="EF8" s="108"/>
      <c r="EG8" s="108"/>
      <c r="EH8" s="108"/>
      <c r="EI8" s="108"/>
      <c r="EJ8" s="108"/>
      <c r="EK8" s="108"/>
      <c r="EL8" s="108"/>
      <c r="EM8" s="108"/>
      <c r="EN8" s="108"/>
      <c r="EO8" s="108"/>
      <c r="EP8" s="108"/>
      <c r="EQ8" s="108"/>
      <c r="ER8" s="108"/>
      <c r="ES8" s="108"/>
      <c r="ET8" s="108"/>
      <c r="EU8" s="108"/>
      <c r="EV8" s="108"/>
      <c r="EW8" s="108"/>
      <c r="EX8" s="108"/>
    </row>
    <row r="9" spans="1:154" s="139" customFormat="1" x14ac:dyDescent="0.2">
      <c r="A9" s="143">
        <v>40799</v>
      </c>
      <c r="B9" s="128" t="s">
        <v>73</v>
      </c>
      <c r="C9" s="128" t="s">
        <v>73</v>
      </c>
      <c r="D9" s="128"/>
      <c r="E9" s="128"/>
      <c r="F9" s="129"/>
      <c r="G9" s="129"/>
      <c r="H9" s="129"/>
      <c r="I9" s="130"/>
      <c r="J9" s="131"/>
      <c r="K9" s="132"/>
      <c r="L9" s="132"/>
      <c r="M9" s="132"/>
      <c r="N9" s="132"/>
      <c r="O9" s="133"/>
      <c r="P9" s="134"/>
      <c r="Q9" s="134"/>
      <c r="R9" s="128"/>
      <c r="S9" s="128"/>
      <c r="T9" s="128" t="s">
        <v>73</v>
      </c>
      <c r="U9" s="128" t="s">
        <v>73</v>
      </c>
      <c r="V9" s="128" t="s">
        <v>73</v>
      </c>
      <c r="W9" s="128" t="s">
        <v>73</v>
      </c>
      <c r="X9" s="135"/>
      <c r="Y9" s="136" t="s">
        <v>73</v>
      </c>
      <c r="Z9" s="136" t="s">
        <v>73</v>
      </c>
      <c r="AA9" s="128" t="s">
        <v>73</v>
      </c>
      <c r="AB9" s="135"/>
      <c r="AC9" s="135"/>
      <c r="AD9" s="135"/>
      <c r="AE9" s="136"/>
      <c r="AF9" s="128" t="s">
        <v>73</v>
      </c>
      <c r="AG9" s="128" t="s">
        <v>73</v>
      </c>
      <c r="AH9" s="129" t="s">
        <v>73</v>
      </c>
      <c r="AI9" s="137"/>
      <c r="AJ9" s="133"/>
      <c r="AK9" s="133"/>
      <c r="AL9" s="148"/>
      <c r="AM9" s="152"/>
      <c r="AN9" s="153"/>
      <c r="AO9" s="149" t="s">
        <v>73</v>
      </c>
      <c r="AP9" s="149" t="s">
        <v>74</v>
      </c>
      <c r="AQ9" s="154">
        <f>AB10</f>
        <v>6.7299999999999999E-2</v>
      </c>
      <c r="AR9" s="149" t="s">
        <v>73</v>
      </c>
      <c r="AS9" s="151" t="s">
        <v>75</v>
      </c>
      <c r="AT9" s="149" t="s">
        <v>73</v>
      </c>
      <c r="AU9" s="152"/>
      <c r="AV9" s="149" t="s">
        <v>76</v>
      </c>
      <c r="AW9" s="149" t="s">
        <v>77</v>
      </c>
      <c r="AX9" s="155"/>
      <c r="AY9" s="158" t="s">
        <v>78</v>
      </c>
      <c r="AZ9" s="158" t="s">
        <v>8</v>
      </c>
      <c r="BA9" s="158"/>
      <c r="BB9" s="158" t="s">
        <v>79</v>
      </c>
      <c r="BC9" s="156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38"/>
      <c r="CG9" s="138"/>
      <c r="CH9" s="138"/>
      <c r="CI9" s="138"/>
      <c r="CJ9" s="138"/>
      <c r="CK9" s="138"/>
      <c r="CL9" s="138"/>
      <c r="CM9" s="138"/>
      <c r="CN9" s="138"/>
      <c r="CO9" s="138"/>
      <c r="CP9" s="138"/>
      <c r="CQ9" s="138"/>
      <c r="CR9" s="138"/>
      <c r="CS9" s="138"/>
      <c r="CT9" s="138"/>
      <c r="CU9" s="138"/>
      <c r="CV9" s="138"/>
      <c r="CW9" s="138"/>
      <c r="CX9" s="138"/>
      <c r="CY9" s="138"/>
      <c r="CZ9" s="138"/>
      <c r="DA9" s="138"/>
      <c r="DB9" s="138"/>
      <c r="DC9" s="138"/>
      <c r="DD9" s="138"/>
      <c r="DE9" s="138"/>
      <c r="DF9" s="138"/>
      <c r="DG9" s="138"/>
      <c r="DH9" s="138"/>
      <c r="DI9" s="138"/>
      <c r="DJ9" s="138"/>
      <c r="DK9" s="138"/>
      <c r="DL9" s="138"/>
      <c r="DM9" s="138"/>
      <c r="DN9" s="138"/>
      <c r="DO9" s="138"/>
      <c r="DP9" s="138"/>
      <c r="DQ9" s="138"/>
      <c r="DR9" s="138"/>
      <c r="DS9" s="138"/>
      <c r="DT9" s="138"/>
      <c r="DU9" s="138"/>
      <c r="DV9" s="138"/>
      <c r="DW9" s="138"/>
      <c r="DX9" s="138"/>
      <c r="DY9" s="138"/>
      <c r="DZ9" s="138"/>
      <c r="EA9" s="138"/>
      <c r="EB9" s="138"/>
      <c r="EC9" s="138"/>
      <c r="ED9" s="138"/>
      <c r="EE9" s="138"/>
      <c r="EF9" s="138"/>
      <c r="EG9" s="138"/>
      <c r="EH9" s="138"/>
      <c r="EI9" s="138"/>
      <c r="EJ9" s="138"/>
      <c r="EK9" s="138"/>
      <c r="EL9" s="138"/>
      <c r="EM9" s="138"/>
      <c r="EN9" s="138"/>
      <c r="EO9" s="138"/>
      <c r="EP9" s="138"/>
      <c r="EQ9" s="138"/>
      <c r="ER9" s="138"/>
      <c r="ES9" s="138"/>
      <c r="ET9" s="138"/>
      <c r="EU9" s="138"/>
      <c r="EV9" s="138"/>
      <c r="EW9" s="138"/>
      <c r="EX9" s="138"/>
    </row>
    <row r="10" spans="1:154" x14ac:dyDescent="0.2">
      <c r="A10" s="144">
        <v>40799</v>
      </c>
      <c r="B10" s="2">
        <f t="shared" ref="B10:B73" si="0">(W10+AG10)</f>
        <v>336744.5</v>
      </c>
      <c r="C10" s="82">
        <v>336744.5</v>
      </c>
      <c r="D10" s="68">
        <f>SUM(Y10:Y$366)</f>
        <v>24003.451988159999</v>
      </c>
      <c r="E10" s="68">
        <f t="shared" ref="E10:E73" si="1">(C10-D10)</f>
        <v>312741.04801183997</v>
      </c>
      <c r="F10" s="15">
        <v>1</v>
      </c>
      <c r="G10" s="3">
        <v>1</v>
      </c>
      <c r="H10" s="1">
        <v>0</v>
      </c>
      <c r="I10" s="1">
        <v>0</v>
      </c>
      <c r="J10" s="26">
        <f t="shared" ref="J10:J73" si="2">(G10/F10)-1</f>
        <v>0</v>
      </c>
      <c r="K10" s="69">
        <f>AU137</f>
        <v>40848</v>
      </c>
      <c r="L10" s="11">
        <f t="shared" ref="L10:L73" si="3">IF(A10&gt;L9,K10,L9)</f>
        <v>40848</v>
      </c>
      <c r="M10" s="70">
        <f>AW137</f>
        <v>20</v>
      </c>
      <c r="N10" s="1">
        <v>0</v>
      </c>
      <c r="O10" s="2">
        <f t="shared" ref="O10:O73" si="4">TRUNC((G10/F10)^TRUNC((N10/M10),9),8)</f>
        <v>1</v>
      </c>
      <c r="P10" s="10">
        <v>1</v>
      </c>
      <c r="Q10" s="10">
        <v>1</v>
      </c>
      <c r="R10" s="2">
        <f t="shared" ref="R10:R40" si="5">TRUNC(((G10/F10)^(N10/M10)),8)</f>
        <v>1</v>
      </c>
      <c r="S10" s="2">
        <f>R10</f>
        <v>1</v>
      </c>
      <c r="T10" s="2">
        <f t="shared" ref="T10:T73" si="6">TRUNC(C10*S10,8)</f>
        <v>336744.5</v>
      </c>
      <c r="U10" s="2">
        <f t="shared" ref="U10:U73" si="7">(D10*(S10-1))</f>
        <v>0</v>
      </c>
      <c r="V10" s="2">
        <f t="shared" ref="V10:V73" si="8">(E10*(R10-1))</f>
        <v>0</v>
      </c>
      <c r="W10" s="2">
        <f t="shared" ref="W10:W73" si="9">(C10+U10+V10)</f>
        <v>336744.5</v>
      </c>
      <c r="X10" s="27">
        <f t="shared" ref="X10:X73" si="10">IF(VLOOKUP(A10,AN$10:AU$131,8)=VLOOKUP(A9,AN$10:AU$131,8),0,VLOOKUP(A10,AN$10:AU$131,8))</f>
        <v>0</v>
      </c>
      <c r="Y10" s="27">
        <v>0</v>
      </c>
      <c r="Z10" s="67">
        <f t="shared" ref="Z10:Z73" si="11">IF(X10&gt;0,VLOOKUP($A10,$AN$10:$AS$131,6),0)</f>
        <v>0</v>
      </c>
      <c r="AA10" s="2">
        <f t="shared" ref="AA10:AA73" si="12">IF(Z10&gt;0,TRUNC(Z10*T10,8),0)</f>
        <v>0</v>
      </c>
      <c r="AB10" s="71">
        <v>6.7299999999999999E-2</v>
      </c>
      <c r="AC10" s="27">
        <v>0</v>
      </c>
      <c r="AD10" s="27">
        <v>252</v>
      </c>
      <c r="AE10" s="10">
        <f t="shared" ref="AE10:AE30" si="13">ROUND((1+AB10)^(AC10/AD10),9)</f>
        <v>1</v>
      </c>
      <c r="AF10" s="2">
        <f t="shared" ref="AF10:AF73" si="14">TRUNC((T10*(AE10-1)),8)</f>
        <v>0</v>
      </c>
      <c r="AG10" s="2">
        <f t="shared" ref="AG10:AG73" si="15">TRUNC((W10*(AE10-1)),8)</f>
        <v>0</v>
      </c>
      <c r="AH10" s="3" t="str">
        <f t="shared" ref="AH10:AH73" si="16">IF(AA10&gt;0,AA10+AF10,"-")</f>
        <v>-</v>
      </c>
      <c r="AI10" s="4" t="s">
        <v>81</v>
      </c>
      <c r="AJ10" s="11">
        <v>40851</v>
      </c>
      <c r="AK10" s="11"/>
      <c r="AL10" s="4"/>
      <c r="AM10" s="19">
        <v>0</v>
      </c>
      <c r="AN10" s="20">
        <v>40799</v>
      </c>
      <c r="AO10" s="21">
        <v>0</v>
      </c>
      <c r="AP10" s="29">
        <v>0</v>
      </c>
      <c r="AQ10" s="23">
        <v>0</v>
      </c>
      <c r="AR10" s="29">
        <v>0</v>
      </c>
      <c r="AS10" s="24">
        <v>0</v>
      </c>
      <c r="AT10" s="29">
        <v>0</v>
      </c>
      <c r="AU10" s="23">
        <v>0</v>
      </c>
      <c r="AV10" s="23">
        <v>0</v>
      </c>
      <c r="AW10" s="25" t="s">
        <v>80</v>
      </c>
      <c r="AX10" s="18"/>
      <c r="AY10" s="30">
        <v>1</v>
      </c>
      <c r="AZ10" s="31">
        <v>40848</v>
      </c>
      <c r="BA10" s="32">
        <v>1.0344194099999999</v>
      </c>
      <c r="BB10" s="33">
        <f t="shared" ref="BB10:BB73" si="17">(BA10/100)</f>
        <v>1.0344194099999999E-2</v>
      </c>
      <c r="BC10" s="1"/>
    </row>
    <row r="11" spans="1:154" x14ac:dyDescent="0.2">
      <c r="A11" s="144">
        <f t="shared" ref="A11:A74" si="18">(A10+1)</f>
        <v>40800</v>
      </c>
      <c r="B11" s="2">
        <f t="shared" si="0"/>
        <v>336744.5</v>
      </c>
      <c r="C11" s="2">
        <f>TRUNC(IF(X10&gt;0,VLOOKUP(A10,$AN$12:$AO$131,2),C10),8)</f>
        <v>336744.5</v>
      </c>
      <c r="D11" s="68">
        <f>SUM(Y11:Y$366)</f>
        <v>24003.451988159999</v>
      </c>
      <c r="E11" s="68">
        <f t="shared" si="1"/>
        <v>312741.04801183997</v>
      </c>
      <c r="F11" s="72">
        <f t="shared" ref="F11:F29" si="19">IF(G11=G10,F10,G10)</f>
        <v>1</v>
      </c>
      <c r="G11" s="3">
        <f>IF(N11=1,VLOOKUP(A11,[1]Plan1!$AM$43:$AO$207,3,FALSE),G10)</f>
        <v>1</v>
      </c>
      <c r="H11" s="1">
        <v>0</v>
      </c>
      <c r="I11" s="1">
        <v>0</v>
      </c>
      <c r="J11" s="26">
        <f t="shared" si="2"/>
        <v>0</v>
      </c>
      <c r="K11" s="11">
        <f t="shared" ref="K11:K74" si="20">IF(DAY(A11)=1,VLOOKUP(A11,AR$137:AW$275,4),K10)</f>
        <v>40848</v>
      </c>
      <c r="L11" s="11">
        <f t="shared" si="3"/>
        <v>40848</v>
      </c>
      <c r="M11" s="1">
        <f t="shared" ref="M11:M74" si="21">IF(L11=L10,M10,NETWORKDAYS(L10,L11,$AN$137:$AN$327)-1)</f>
        <v>20</v>
      </c>
      <c r="N11" s="1">
        <v>0</v>
      </c>
      <c r="O11" s="2">
        <f t="shared" si="4"/>
        <v>1</v>
      </c>
      <c r="P11" s="10">
        <f t="shared" ref="P11:P41" si="22">IF(L11&gt;L10,ROUND(R10,4),P10)</f>
        <v>1</v>
      </c>
      <c r="Q11" s="10">
        <v>1</v>
      </c>
      <c r="R11" s="2">
        <f t="shared" si="5"/>
        <v>1</v>
      </c>
      <c r="S11" s="2">
        <f t="shared" ref="S11:S29" si="23">S10</f>
        <v>1</v>
      </c>
      <c r="T11" s="2">
        <f t="shared" si="6"/>
        <v>336744.5</v>
      </c>
      <c r="U11" s="2">
        <f t="shared" si="7"/>
        <v>0</v>
      </c>
      <c r="V11" s="2">
        <f t="shared" si="8"/>
        <v>0</v>
      </c>
      <c r="W11" s="2">
        <f t="shared" si="9"/>
        <v>336744.5</v>
      </c>
      <c r="X11" s="27">
        <f t="shared" si="10"/>
        <v>0</v>
      </c>
      <c r="Y11" s="27">
        <v>0</v>
      </c>
      <c r="Z11" s="67">
        <f t="shared" si="11"/>
        <v>0</v>
      </c>
      <c r="AA11" s="2">
        <f t="shared" si="12"/>
        <v>0</v>
      </c>
      <c r="AB11" s="26">
        <f t="shared" ref="AB11:AB74" si="24">(AB10)</f>
        <v>6.7299999999999999E-2</v>
      </c>
      <c r="AC11" s="27">
        <v>0</v>
      </c>
      <c r="AD11" s="27">
        <v>252</v>
      </c>
      <c r="AE11" s="10">
        <f t="shared" si="13"/>
        <v>1</v>
      </c>
      <c r="AF11" s="2">
        <f t="shared" si="14"/>
        <v>0</v>
      </c>
      <c r="AG11" s="2">
        <f t="shared" si="15"/>
        <v>0</v>
      </c>
      <c r="AH11" s="3" t="str">
        <f t="shared" si="16"/>
        <v>-</v>
      </c>
      <c r="AI11" s="4" t="str">
        <f t="shared" ref="AI11:AI74" si="25">AI10</f>
        <v>A+J=</v>
      </c>
      <c r="AJ11" s="11">
        <f t="shared" ref="AJ11:AJ74" si="26">IF(X10&gt;0,VLOOKUP(A10,$AN$10:$AW$130,10),AJ10)</f>
        <v>40851</v>
      </c>
      <c r="AK11" s="11"/>
      <c r="AL11" s="4" t="str">
        <f>TEXT(AN11,"dddd")</f>
        <v>quarta-feira</v>
      </c>
      <c r="AM11" s="19">
        <v>0</v>
      </c>
      <c r="AN11" s="28">
        <v>40842</v>
      </c>
      <c r="AO11" s="21">
        <v>336744.5</v>
      </c>
      <c r="AP11" s="23">
        <v>0</v>
      </c>
      <c r="AQ11" s="23">
        <v>0</v>
      </c>
      <c r="AR11" s="29">
        <v>0</v>
      </c>
      <c r="AS11" s="25">
        <v>0</v>
      </c>
      <c r="AT11" s="29">
        <v>0</v>
      </c>
      <c r="AU11" s="23">
        <v>0</v>
      </c>
      <c r="AV11" s="23">
        <v>0</v>
      </c>
      <c r="AW11" s="25" t="s">
        <v>80</v>
      </c>
      <c r="AX11" s="2"/>
      <c r="AY11" s="30">
        <v>2</v>
      </c>
      <c r="AZ11" s="31">
        <v>40878</v>
      </c>
      <c r="BA11" s="32">
        <v>0.63149065999999998</v>
      </c>
      <c r="BB11" s="33">
        <f t="shared" si="17"/>
        <v>6.3149065999999997E-3</v>
      </c>
      <c r="BC11" s="1"/>
    </row>
    <row r="12" spans="1:154" x14ac:dyDescent="0.2">
      <c r="A12" s="144">
        <f t="shared" si="18"/>
        <v>40801</v>
      </c>
      <c r="B12" s="2">
        <f t="shared" si="0"/>
        <v>336744.5</v>
      </c>
      <c r="C12" s="2">
        <f t="shared" ref="C12:C74" si="27">TRUNC(IF(X11&gt;0,VLOOKUP(A11,$AN$12:$AO$131,2),C11),8)</f>
        <v>336744.5</v>
      </c>
      <c r="D12" s="68">
        <f>SUM(Y12:Y$366)</f>
        <v>24003.451988159999</v>
      </c>
      <c r="E12" s="68">
        <f t="shared" si="1"/>
        <v>312741.04801183997</v>
      </c>
      <c r="F12" s="72">
        <f t="shared" si="19"/>
        <v>1</v>
      </c>
      <c r="G12" s="3">
        <f>IF(N12=1,VLOOKUP(A12,[1]Plan1!$AM$43:$AO$207,3,FALSE),G11)</f>
        <v>1</v>
      </c>
      <c r="H12" s="1">
        <f>IF(C12=C11,H11,0)</f>
        <v>0</v>
      </c>
      <c r="I12" s="1">
        <f>IF(F12=F11,I11,A12)</f>
        <v>0</v>
      </c>
      <c r="J12" s="26">
        <f t="shared" si="2"/>
        <v>0</v>
      </c>
      <c r="K12" s="11">
        <f t="shared" si="20"/>
        <v>40848</v>
      </c>
      <c r="L12" s="11">
        <f t="shared" si="3"/>
        <v>40848</v>
      </c>
      <c r="M12" s="1">
        <f t="shared" si="21"/>
        <v>20</v>
      </c>
      <c r="N12" s="1">
        <v>0</v>
      </c>
      <c r="O12" s="2">
        <f t="shared" si="4"/>
        <v>1</v>
      </c>
      <c r="P12" s="10">
        <f t="shared" si="22"/>
        <v>1</v>
      </c>
      <c r="Q12" s="10">
        <v>1</v>
      </c>
      <c r="R12" s="2">
        <f t="shared" si="5"/>
        <v>1</v>
      </c>
      <c r="S12" s="2">
        <f t="shared" si="23"/>
        <v>1</v>
      </c>
      <c r="T12" s="2">
        <f t="shared" si="6"/>
        <v>336744.5</v>
      </c>
      <c r="U12" s="2">
        <f t="shared" si="7"/>
        <v>0</v>
      </c>
      <c r="V12" s="2">
        <f t="shared" si="8"/>
        <v>0</v>
      </c>
      <c r="W12" s="2">
        <f t="shared" si="9"/>
        <v>336744.5</v>
      </c>
      <c r="X12" s="27">
        <f t="shared" si="10"/>
        <v>0</v>
      </c>
      <c r="Y12" s="27">
        <v>0</v>
      </c>
      <c r="Z12" s="67">
        <f t="shared" si="11"/>
        <v>0</v>
      </c>
      <c r="AA12" s="2">
        <f t="shared" si="12"/>
        <v>0</v>
      </c>
      <c r="AB12" s="26">
        <f t="shared" si="24"/>
        <v>6.7299999999999999E-2</v>
      </c>
      <c r="AC12" s="27">
        <v>0</v>
      </c>
      <c r="AD12" s="27">
        <v>252</v>
      </c>
      <c r="AE12" s="10">
        <f t="shared" si="13"/>
        <v>1</v>
      </c>
      <c r="AF12" s="2">
        <f t="shared" si="14"/>
        <v>0</v>
      </c>
      <c r="AG12" s="2">
        <f t="shared" si="15"/>
        <v>0</v>
      </c>
      <c r="AH12" s="3" t="str">
        <f t="shared" si="16"/>
        <v>-</v>
      </c>
      <c r="AI12" s="4" t="str">
        <f t="shared" si="25"/>
        <v>A+J=</v>
      </c>
      <c r="AJ12" s="11">
        <f t="shared" si="26"/>
        <v>40851</v>
      </c>
      <c r="AK12" s="11"/>
      <c r="AL12" s="4" t="str">
        <f t="shared" ref="AL12:AL75" si="28">TEXT(AN12,"dddd")</f>
        <v>quarta-feira</v>
      </c>
      <c r="AM12" s="19">
        <v>0</v>
      </c>
      <c r="AN12" s="20">
        <v>40842</v>
      </c>
      <c r="AO12" s="21">
        <f t="shared" ref="AO12:AO75" si="29">(AO11-AR12)</f>
        <v>336744.5</v>
      </c>
      <c r="AP12" s="23">
        <f t="shared" ref="AP12:AP75" si="30">NETWORKDAYS(AN11,AN12,AN$137:AN$327)-1</f>
        <v>0</v>
      </c>
      <c r="AQ12" s="32">
        <f t="shared" ref="AQ12:AQ75" si="31">TRUNC(AO11*(ROUND(1.0684^(AP12/252),9)-1),8)</f>
        <v>0</v>
      </c>
      <c r="AR12" s="32">
        <f t="shared" ref="AR12:AR75" si="32">TRUNC((AO11*AS12),8)</f>
        <v>0</v>
      </c>
      <c r="AS12" s="25">
        <v>0</v>
      </c>
      <c r="AT12" s="29">
        <v>0</v>
      </c>
      <c r="AU12" s="23">
        <v>0</v>
      </c>
      <c r="AV12" s="20">
        <f t="shared" ref="AV12:AV75" si="33">AN13</f>
        <v>40848</v>
      </c>
      <c r="AW12" s="20">
        <f t="shared" ref="AW12:AW75" si="34">AV138</f>
        <v>40851</v>
      </c>
      <c r="AX12" s="2"/>
      <c r="AY12" s="30">
        <v>3</v>
      </c>
      <c r="AZ12" s="31">
        <v>40909</v>
      </c>
      <c r="BA12" s="32">
        <v>0.58682389000000001</v>
      </c>
      <c r="BB12" s="33">
        <f t="shared" si="17"/>
        <v>5.8682389000000003E-3</v>
      </c>
      <c r="BC12" s="1"/>
    </row>
    <row r="13" spans="1:154" x14ac:dyDescent="0.2">
      <c r="A13" s="144">
        <f t="shared" si="18"/>
        <v>40802</v>
      </c>
      <c r="B13" s="2">
        <f t="shared" si="0"/>
        <v>336744.5</v>
      </c>
      <c r="C13" s="2">
        <f t="shared" si="27"/>
        <v>336744.5</v>
      </c>
      <c r="D13" s="68">
        <f>SUM(Y13:Y$366)</f>
        <v>24003.451988159999</v>
      </c>
      <c r="E13" s="68">
        <f t="shared" si="1"/>
        <v>312741.04801183997</v>
      </c>
      <c r="F13" s="72">
        <f t="shared" si="19"/>
        <v>1</v>
      </c>
      <c r="G13" s="3">
        <f>IF(N13=1,VLOOKUP(A13,[1]Plan1!$AM$43:$AO$207,3,FALSE),G12)</f>
        <v>1</v>
      </c>
      <c r="H13" s="1">
        <f>IF(C13=C12,H12,#REF!)</f>
        <v>0</v>
      </c>
      <c r="I13" s="1">
        <f t="shared" ref="I13:I29" si="35">IF(F13=F12,I12,A13)</f>
        <v>0</v>
      </c>
      <c r="J13" s="26">
        <f t="shared" si="2"/>
        <v>0</v>
      </c>
      <c r="K13" s="11">
        <f t="shared" si="20"/>
        <v>40848</v>
      </c>
      <c r="L13" s="11">
        <f t="shared" si="3"/>
        <v>40848</v>
      </c>
      <c r="M13" s="1">
        <f t="shared" si="21"/>
        <v>20</v>
      </c>
      <c r="N13" s="1">
        <v>0</v>
      </c>
      <c r="O13" s="2">
        <f t="shared" si="4"/>
        <v>1</v>
      </c>
      <c r="P13" s="10">
        <f t="shared" si="22"/>
        <v>1</v>
      </c>
      <c r="Q13" s="10">
        <v>1</v>
      </c>
      <c r="R13" s="2">
        <f t="shared" si="5"/>
        <v>1</v>
      </c>
      <c r="S13" s="2">
        <f t="shared" si="23"/>
        <v>1</v>
      </c>
      <c r="T13" s="2">
        <f t="shared" si="6"/>
        <v>336744.5</v>
      </c>
      <c r="U13" s="2">
        <f t="shared" si="7"/>
        <v>0</v>
      </c>
      <c r="V13" s="2">
        <f t="shared" si="8"/>
        <v>0</v>
      </c>
      <c r="W13" s="2">
        <f t="shared" si="9"/>
        <v>336744.5</v>
      </c>
      <c r="X13" s="27">
        <f t="shared" si="10"/>
        <v>0</v>
      </c>
      <c r="Y13" s="27">
        <v>0</v>
      </c>
      <c r="Z13" s="67">
        <f t="shared" si="11"/>
        <v>0</v>
      </c>
      <c r="AA13" s="2">
        <f t="shared" si="12"/>
        <v>0</v>
      </c>
      <c r="AB13" s="26">
        <f t="shared" si="24"/>
        <v>6.7299999999999999E-2</v>
      </c>
      <c r="AC13" s="27">
        <v>0</v>
      </c>
      <c r="AD13" s="27">
        <v>252</v>
      </c>
      <c r="AE13" s="10">
        <f t="shared" si="13"/>
        <v>1</v>
      </c>
      <c r="AF13" s="2">
        <f t="shared" si="14"/>
        <v>0</v>
      </c>
      <c r="AG13" s="2">
        <f t="shared" si="15"/>
        <v>0</v>
      </c>
      <c r="AH13" s="3" t="str">
        <f t="shared" si="16"/>
        <v>-</v>
      </c>
      <c r="AI13" s="4" t="str">
        <f t="shared" si="25"/>
        <v>A+J=</v>
      </c>
      <c r="AJ13" s="11">
        <f t="shared" si="26"/>
        <v>40851</v>
      </c>
      <c r="AK13" s="11"/>
      <c r="AL13" s="4" t="str">
        <f t="shared" si="28"/>
        <v>terça-feira</v>
      </c>
      <c r="AM13" s="19">
        <f t="shared" ref="AM13:AM76" si="36">AM12+1</f>
        <v>1</v>
      </c>
      <c r="AN13" s="20">
        <v>40848</v>
      </c>
      <c r="AO13" s="21">
        <f t="shared" si="29"/>
        <v>333261.14952989999</v>
      </c>
      <c r="AP13" s="23">
        <f t="shared" si="30"/>
        <v>4</v>
      </c>
      <c r="AQ13" s="32">
        <f t="shared" si="31"/>
        <v>353.83259965000002</v>
      </c>
      <c r="AR13" s="32">
        <f t="shared" si="32"/>
        <v>3483.3504701000002</v>
      </c>
      <c r="AS13" s="35">
        <v>1.0344194099999999E-2</v>
      </c>
      <c r="AT13" s="29">
        <f t="shared" ref="AT13:AT75" si="37">(AQ13+AR13)</f>
        <v>3837.18306975</v>
      </c>
      <c r="AU13" s="19">
        <f t="shared" ref="AU13:AU76" si="38">AU12+1</f>
        <v>1</v>
      </c>
      <c r="AV13" s="20">
        <f t="shared" si="33"/>
        <v>40878</v>
      </c>
      <c r="AW13" s="20">
        <f t="shared" si="34"/>
        <v>40882</v>
      </c>
      <c r="AX13" s="1"/>
      <c r="AY13" s="30">
        <v>4</v>
      </c>
      <c r="AZ13" s="31">
        <v>40940</v>
      </c>
      <c r="BA13" s="32">
        <v>0.59365385999999998</v>
      </c>
      <c r="BB13" s="33">
        <f t="shared" si="17"/>
        <v>5.9365386000000001E-3</v>
      </c>
      <c r="BC13" s="1"/>
    </row>
    <row r="14" spans="1:154" x14ac:dyDescent="0.2">
      <c r="A14" s="144">
        <f t="shared" si="18"/>
        <v>40803</v>
      </c>
      <c r="B14" s="2">
        <f t="shared" si="0"/>
        <v>336744.5</v>
      </c>
      <c r="C14" s="2">
        <f t="shared" si="27"/>
        <v>336744.5</v>
      </c>
      <c r="D14" s="68">
        <f>SUM(Y14:Y$366)</f>
        <v>24003.451988159999</v>
      </c>
      <c r="E14" s="68">
        <f t="shared" si="1"/>
        <v>312741.04801183997</v>
      </c>
      <c r="F14" s="72">
        <f t="shared" si="19"/>
        <v>1</v>
      </c>
      <c r="G14" s="3">
        <f>IF(N14=1,VLOOKUP(A14,[1]Plan1!$AM$43:$AO$207,3,FALSE),G13)</f>
        <v>1</v>
      </c>
      <c r="H14" s="1">
        <f>IF(C14=C13,H13,#REF!)</f>
        <v>0</v>
      </c>
      <c r="I14" s="1">
        <f t="shared" si="35"/>
        <v>0</v>
      </c>
      <c r="J14" s="26">
        <f t="shared" si="2"/>
        <v>0</v>
      </c>
      <c r="K14" s="11">
        <f t="shared" si="20"/>
        <v>40848</v>
      </c>
      <c r="L14" s="11">
        <f t="shared" si="3"/>
        <v>40848</v>
      </c>
      <c r="M14" s="1">
        <f t="shared" si="21"/>
        <v>20</v>
      </c>
      <c r="N14" s="1">
        <v>0</v>
      </c>
      <c r="O14" s="2">
        <f t="shared" si="4"/>
        <v>1</v>
      </c>
      <c r="P14" s="10">
        <f t="shared" si="22"/>
        <v>1</v>
      </c>
      <c r="Q14" s="10">
        <v>1</v>
      </c>
      <c r="R14" s="2">
        <f t="shared" si="5"/>
        <v>1</v>
      </c>
      <c r="S14" s="2">
        <f t="shared" si="23"/>
        <v>1</v>
      </c>
      <c r="T14" s="2">
        <f t="shared" si="6"/>
        <v>336744.5</v>
      </c>
      <c r="U14" s="2">
        <f t="shared" si="7"/>
        <v>0</v>
      </c>
      <c r="V14" s="2">
        <f t="shared" si="8"/>
        <v>0</v>
      </c>
      <c r="W14" s="2">
        <f t="shared" si="9"/>
        <v>336744.5</v>
      </c>
      <c r="X14" s="27">
        <f t="shared" si="10"/>
        <v>0</v>
      </c>
      <c r="Y14" s="27">
        <v>0</v>
      </c>
      <c r="Z14" s="67">
        <f t="shared" si="11"/>
        <v>0</v>
      </c>
      <c r="AA14" s="2">
        <f t="shared" si="12"/>
        <v>0</v>
      </c>
      <c r="AB14" s="26">
        <f t="shared" si="24"/>
        <v>6.7299999999999999E-2</v>
      </c>
      <c r="AC14" s="27">
        <v>0</v>
      </c>
      <c r="AD14" s="27">
        <v>252</v>
      </c>
      <c r="AE14" s="10">
        <f t="shared" si="13"/>
        <v>1</v>
      </c>
      <c r="AF14" s="2">
        <f t="shared" si="14"/>
        <v>0</v>
      </c>
      <c r="AG14" s="2">
        <f t="shared" si="15"/>
        <v>0</v>
      </c>
      <c r="AH14" s="3" t="str">
        <f t="shared" si="16"/>
        <v>-</v>
      </c>
      <c r="AI14" s="4" t="str">
        <f t="shared" si="25"/>
        <v>A+J=</v>
      </c>
      <c r="AJ14" s="11">
        <f t="shared" si="26"/>
        <v>40851</v>
      </c>
      <c r="AK14" s="11"/>
      <c r="AL14" s="4" t="str">
        <f t="shared" si="28"/>
        <v>quinta-feira</v>
      </c>
      <c r="AM14" s="19">
        <f t="shared" si="36"/>
        <v>2</v>
      </c>
      <c r="AN14" s="20">
        <v>40878</v>
      </c>
      <c r="AO14" s="21">
        <f t="shared" si="29"/>
        <v>331156.63649721997</v>
      </c>
      <c r="AP14" s="23">
        <f t="shared" si="30"/>
        <v>20</v>
      </c>
      <c r="AQ14" s="32">
        <f t="shared" si="31"/>
        <v>1754.5463015600001</v>
      </c>
      <c r="AR14" s="32">
        <f t="shared" si="32"/>
        <v>2104.5130326799999</v>
      </c>
      <c r="AS14" s="35">
        <v>6.3149065999999997E-3</v>
      </c>
      <c r="AT14" s="29">
        <f t="shared" si="37"/>
        <v>3859.0593342399998</v>
      </c>
      <c r="AU14" s="19">
        <f t="shared" si="38"/>
        <v>2</v>
      </c>
      <c r="AV14" s="20">
        <f t="shared" si="33"/>
        <v>40910</v>
      </c>
      <c r="AW14" s="20">
        <f t="shared" si="34"/>
        <v>40912</v>
      </c>
      <c r="AX14" s="1"/>
      <c r="AY14" s="30">
        <v>5</v>
      </c>
      <c r="AZ14" s="31">
        <v>40969</v>
      </c>
      <c r="BA14" s="32">
        <v>0.67855471999999994</v>
      </c>
      <c r="BB14" s="33">
        <f t="shared" si="17"/>
        <v>6.7855471999999995E-3</v>
      </c>
      <c r="BC14" s="1"/>
    </row>
    <row r="15" spans="1:154" x14ac:dyDescent="0.2">
      <c r="A15" s="144">
        <f t="shared" si="18"/>
        <v>40804</v>
      </c>
      <c r="B15" s="2">
        <f t="shared" si="0"/>
        <v>336744.5</v>
      </c>
      <c r="C15" s="2">
        <f t="shared" si="27"/>
        <v>336744.5</v>
      </c>
      <c r="D15" s="68">
        <f>SUM(Y15:Y$366)</f>
        <v>24003.451988159999</v>
      </c>
      <c r="E15" s="68">
        <f t="shared" si="1"/>
        <v>312741.04801183997</v>
      </c>
      <c r="F15" s="72">
        <f t="shared" si="19"/>
        <v>1</v>
      </c>
      <c r="G15" s="3">
        <f>IF(N15=1,VLOOKUP(A15,[1]Plan1!$AM$43:$AO$207,3,FALSE),G14)</f>
        <v>1</v>
      </c>
      <c r="H15" s="1">
        <f>IF(C15=C14,H14,#REF!)</f>
        <v>0</v>
      </c>
      <c r="I15" s="1">
        <f t="shared" si="35"/>
        <v>0</v>
      </c>
      <c r="J15" s="26">
        <f t="shared" si="2"/>
        <v>0</v>
      </c>
      <c r="K15" s="11">
        <f t="shared" si="20"/>
        <v>40848</v>
      </c>
      <c r="L15" s="11">
        <f t="shared" si="3"/>
        <v>40848</v>
      </c>
      <c r="M15" s="1">
        <f t="shared" si="21"/>
        <v>20</v>
      </c>
      <c r="N15" s="1">
        <v>0</v>
      </c>
      <c r="O15" s="2">
        <f t="shared" si="4"/>
        <v>1</v>
      </c>
      <c r="P15" s="10">
        <f t="shared" si="22"/>
        <v>1</v>
      </c>
      <c r="Q15" s="10">
        <v>1</v>
      </c>
      <c r="R15" s="2">
        <f t="shared" si="5"/>
        <v>1</v>
      </c>
      <c r="S15" s="2">
        <f t="shared" si="23"/>
        <v>1</v>
      </c>
      <c r="T15" s="2">
        <f t="shared" si="6"/>
        <v>336744.5</v>
      </c>
      <c r="U15" s="2">
        <f t="shared" si="7"/>
        <v>0</v>
      </c>
      <c r="V15" s="2">
        <f t="shared" si="8"/>
        <v>0</v>
      </c>
      <c r="W15" s="2">
        <f t="shared" si="9"/>
        <v>336744.5</v>
      </c>
      <c r="X15" s="27">
        <f t="shared" si="10"/>
        <v>0</v>
      </c>
      <c r="Y15" s="27">
        <v>0</v>
      </c>
      <c r="Z15" s="67">
        <f t="shared" si="11"/>
        <v>0</v>
      </c>
      <c r="AA15" s="2">
        <f t="shared" si="12"/>
        <v>0</v>
      </c>
      <c r="AB15" s="26">
        <f t="shared" si="24"/>
        <v>6.7299999999999999E-2</v>
      </c>
      <c r="AC15" s="27">
        <v>0</v>
      </c>
      <c r="AD15" s="27">
        <v>252</v>
      </c>
      <c r="AE15" s="10">
        <f t="shared" si="13"/>
        <v>1</v>
      </c>
      <c r="AF15" s="2">
        <f t="shared" si="14"/>
        <v>0</v>
      </c>
      <c r="AG15" s="2">
        <f t="shared" si="15"/>
        <v>0</v>
      </c>
      <c r="AH15" s="3" t="str">
        <f t="shared" si="16"/>
        <v>-</v>
      </c>
      <c r="AI15" s="4" t="str">
        <f t="shared" si="25"/>
        <v>A+J=</v>
      </c>
      <c r="AJ15" s="11">
        <f t="shared" si="26"/>
        <v>40851</v>
      </c>
      <c r="AK15" s="11"/>
      <c r="AL15" s="4" t="str">
        <f t="shared" si="28"/>
        <v>segunda-feira</v>
      </c>
      <c r="AM15" s="19">
        <f t="shared" si="36"/>
        <v>3</v>
      </c>
      <c r="AN15" s="20">
        <v>40910</v>
      </c>
      <c r="AO15" s="21">
        <f t="shared" si="29"/>
        <v>329213.33024093998</v>
      </c>
      <c r="AP15" s="23">
        <f t="shared" si="30"/>
        <v>22</v>
      </c>
      <c r="AQ15" s="32">
        <f t="shared" si="31"/>
        <v>1918.31720961</v>
      </c>
      <c r="AR15" s="32">
        <f t="shared" si="32"/>
        <v>1943.3062562800001</v>
      </c>
      <c r="AS15" s="35">
        <v>5.8682389000000003E-3</v>
      </c>
      <c r="AT15" s="29">
        <f t="shared" si="37"/>
        <v>3861.6234658900003</v>
      </c>
      <c r="AU15" s="19">
        <f t="shared" si="38"/>
        <v>3</v>
      </c>
      <c r="AV15" s="20">
        <f t="shared" si="33"/>
        <v>40940</v>
      </c>
      <c r="AW15" s="20">
        <f t="shared" si="34"/>
        <v>40942</v>
      </c>
      <c r="AX15" s="1"/>
      <c r="AY15" s="30">
        <v>6</v>
      </c>
      <c r="AZ15" s="31">
        <v>41000</v>
      </c>
      <c r="BA15" s="32">
        <v>0.60860364</v>
      </c>
      <c r="BB15" s="33">
        <f t="shared" si="17"/>
        <v>6.0860363999999997E-3</v>
      </c>
      <c r="BC15" s="1"/>
    </row>
    <row r="16" spans="1:154" x14ac:dyDescent="0.2">
      <c r="A16" s="144">
        <f t="shared" si="18"/>
        <v>40805</v>
      </c>
      <c r="B16" s="2">
        <f t="shared" si="0"/>
        <v>336744.5</v>
      </c>
      <c r="C16" s="2">
        <f t="shared" si="27"/>
        <v>336744.5</v>
      </c>
      <c r="D16" s="68">
        <f>SUM(Y16:Y$366)</f>
        <v>24003.451988159999</v>
      </c>
      <c r="E16" s="68">
        <f t="shared" si="1"/>
        <v>312741.04801183997</v>
      </c>
      <c r="F16" s="72">
        <f t="shared" si="19"/>
        <v>1</v>
      </c>
      <c r="G16" s="3">
        <f>IF(N16=1,VLOOKUP(A16,[1]Plan1!$AM$43:$AO$207,3,FALSE),G15)</f>
        <v>1</v>
      </c>
      <c r="H16" s="1">
        <f>IF(C16=C15,H15,#REF!)</f>
        <v>0</v>
      </c>
      <c r="I16" s="1">
        <f t="shared" si="35"/>
        <v>0</v>
      </c>
      <c r="J16" s="26">
        <f t="shared" si="2"/>
        <v>0</v>
      </c>
      <c r="K16" s="11">
        <f t="shared" si="20"/>
        <v>40848</v>
      </c>
      <c r="L16" s="11">
        <f t="shared" si="3"/>
        <v>40848</v>
      </c>
      <c r="M16" s="1">
        <f t="shared" si="21"/>
        <v>20</v>
      </c>
      <c r="N16" s="1">
        <v>0</v>
      </c>
      <c r="O16" s="2">
        <f t="shared" si="4"/>
        <v>1</v>
      </c>
      <c r="P16" s="10">
        <f t="shared" si="22"/>
        <v>1</v>
      </c>
      <c r="Q16" s="10">
        <v>1</v>
      </c>
      <c r="R16" s="2">
        <f t="shared" si="5"/>
        <v>1</v>
      </c>
      <c r="S16" s="2">
        <f t="shared" si="23"/>
        <v>1</v>
      </c>
      <c r="T16" s="2">
        <f t="shared" si="6"/>
        <v>336744.5</v>
      </c>
      <c r="U16" s="2">
        <f t="shared" si="7"/>
        <v>0</v>
      </c>
      <c r="V16" s="2">
        <f t="shared" si="8"/>
        <v>0</v>
      </c>
      <c r="W16" s="2">
        <f t="shared" si="9"/>
        <v>336744.5</v>
      </c>
      <c r="X16" s="27">
        <f t="shared" si="10"/>
        <v>0</v>
      </c>
      <c r="Y16" s="27">
        <v>0</v>
      </c>
      <c r="Z16" s="67">
        <f t="shared" si="11"/>
        <v>0</v>
      </c>
      <c r="AA16" s="2">
        <f t="shared" si="12"/>
        <v>0</v>
      </c>
      <c r="AB16" s="26">
        <f t="shared" si="24"/>
        <v>6.7299999999999999E-2</v>
      </c>
      <c r="AC16" s="27">
        <v>0</v>
      </c>
      <c r="AD16" s="27">
        <v>252</v>
      </c>
      <c r="AE16" s="10">
        <f t="shared" si="13"/>
        <v>1</v>
      </c>
      <c r="AF16" s="2">
        <f t="shared" si="14"/>
        <v>0</v>
      </c>
      <c r="AG16" s="2">
        <f t="shared" si="15"/>
        <v>0</v>
      </c>
      <c r="AH16" s="3" t="str">
        <f t="shared" si="16"/>
        <v>-</v>
      </c>
      <c r="AI16" s="4" t="str">
        <f t="shared" si="25"/>
        <v>A+J=</v>
      </c>
      <c r="AJ16" s="11">
        <f t="shared" si="26"/>
        <v>40851</v>
      </c>
      <c r="AK16" s="11"/>
      <c r="AL16" s="4" t="str">
        <f t="shared" si="28"/>
        <v>quarta-feira</v>
      </c>
      <c r="AM16" s="19">
        <f t="shared" si="36"/>
        <v>4</v>
      </c>
      <c r="AN16" s="20">
        <v>40940</v>
      </c>
      <c r="AO16" s="21">
        <f t="shared" si="29"/>
        <v>327258.94259833999</v>
      </c>
      <c r="AP16" s="23">
        <f t="shared" si="30"/>
        <v>22</v>
      </c>
      <c r="AQ16" s="32">
        <f t="shared" si="31"/>
        <v>1907.0600659300001</v>
      </c>
      <c r="AR16" s="32">
        <f t="shared" si="32"/>
        <v>1954.3876425999999</v>
      </c>
      <c r="AS16" s="35">
        <v>5.9365386000000001E-3</v>
      </c>
      <c r="AT16" s="29">
        <f t="shared" si="37"/>
        <v>3861.44770853</v>
      </c>
      <c r="AU16" s="19">
        <f t="shared" si="38"/>
        <v>4</v>
      </c>
      <c r="AV16" s="20">
        <f t="shared" si="33"/>
        <v>40969</v>
      </c>
      <c r="AW16" s="20">
        <f t="shared" si="34"/>
        <v>40973</v>
      </c>
      <c r="AX16" s="1"/>
      <c r="AY16" s="30">
        <v>7</v>
      </c>
      <c r="AZ16" s="31">
        <v>41030</v>
      </c>
      <c r="BA16" s="32">
        <v>0.66779548</v>
      </c>
      <c r="BB16" s="33">
        <f t="shared" si="17"/>
        <v>6.6779548000000001E-3</v>
      </c>
      <c r="BC16" s="1"/>
    </row>
    <row r="17" spans="1:154" x14ac:dyDescent="0.2">
      <c r="A17" s="144">
        <f t="shared" si="18"/>
        <v>40806</v>
      </c>
      <c r="B17" s="2">
        <f t="shared" si="0"/>
        <v>336744.5</v>
      </c>
      <c r="C17" s="2">
        <f t="shared" si="27"/>
        <v>336744.5</v>
      </c>
      <c r="D17" s="68">
        <f>SUM(Y17:Y$366)</f>
        <v>24003.451988159999</v>
      </c>
      <c r="E17" s="68">
        <f t="shared" si="1"/>
        <v>312741.04801183997</v>
      </c>
      <c r="F17" s="72">
        <f t="shared" si="19"/>
        <v>1</v>
      </c>
      <c r="G17" s="3">
        <f>IF(N17=1,VLOOKUP(A17,[1]Plan1!$AM$43:$AO$207,3,FALSE),G16)</f>
        <v>1</v>
      </c>
      <c r="H17" s="1">
        <f>IF(C17=C16,H16,#REF!)</f>
        <v>0</v>
      </c>
      <c r="I17" s="1">
        <f t="shared" si="35"/>
        <v>0</v>
      </c>
      <c r="J17" s="26">
        <f t="shared" si="2"/>
        <v>0</v>
      </c>
      <c r="K17" s="11">
        <f t="shared" si="20"/>
        <v>40848</v>
      </c>
      <c r="L17" s="11">
        <f t="shared" si="3"/>
        <v>40848</v>
      </c>
      <c r="M17" s="1">
        <f t="shared" si="21"/>
        <v>20</v>
      </c>
      <c r="N17" s="1">
        <v>0</v>
      </c>
      <c r="O17" s="2">
        <f t="shared" si="4"/>
        <v>1</v>
      </c>
      <c r="P17" s="10">
        <f t="shared" si="22"/>
        <v>1</v>
      </c>
      <c r="Q17" s="10">
        <v>1</v>
      </c>
      <c r="R17" s="2">
        <f t="shared" si="5"/>
        <v>1</v>
      </c>
      <c r="S17" s="2">
        <f t="shared" si="23"/>
        <v>1</v>
      </c>
      <c r="T17" s="2">
        <f t="shared" si="6"/>
        <v>336744.5</v>
      </c>
      <c r="U17" s="2">
        <f t="shared" si="7"/>
        <v>0</v>
      </c>
      <c r="V17" s="2">
        <f t="shared" si="8"/>
        <v>0</v>
      </c>
      <c r="W17" s="2">
        <f t="shared" si="9"/>
        <v>336744.5</v>
      </c>
      <c r="X17" s="27">
        <f t="shared" si="10"/>
        <v>0</v>
      </c>
      <c r="Y17" s="27">
        <v>0</v>
      </c>
      <c r="Z17" s="67">
        <f t="shared" si="11"/>
        <v>0</v>
      </c>
      <c r="AA17" s="2">
        <f t="shared" si="12"/>
        <v>0</v>
      </c>
      <c r="AB17" s="26">
        <f t="shared" si="24"/>
        <v>6.7299999999999999E-2</v>
      </c>
      <c r="AC17" s="27">
        <v>0</v>
      </c>
      <c r="AD17" s="27">
        <v>252</v>
      </c>
      <c r="AE17" s="10">
        <f t="shared" si="13"/>
        <v>1</v>
      </c>
      <c r="AF17" s="2">
        <f t="shared" si="14"/>
        <v>0</v>
      </c>
      <c r="AG17" s="2">
        <f t="shared" si="15"/>
        <v>0</v>
      </c>
      <c r="AH17" s="3" t="str">
        <f t="shared" si="16"/>
        <v>-</v>
      </c>
      <c r="AI17" s="4" t="str">
        <f t="shared" si="25"/>
        <v>A+J=</v>
      </c>
      <c r="AJ17" s="11">
        <f t="shared" si="26"/>
        <v>40851</v>
      </c>
      <c r="AK17" s="11"/>
      <c r="AL17" s="4" t="str">
        <f t="shared" si="28"/>
        <v>quinta-feira</v>
      </c>
      <c r="AM17" s="19">
        <f t="shared" si="36"/>
        <v>5</v>
      </c>
      <c r="AN17" s="20">
        <v>40969</v>
      </c>
      <c r="AO17" s="21">
        <f t="shared" si="29"/>
        <v>325038.31159672001</v>
      </c>
      <c r="AP17" s="23">
        <f t="shared" si="30"/>
        <v>19</v>
      </c>
      <c r="AQ17" s="32">
        <f t="shared" si="31"/>
        <v>1636.5836826300001</v>
      </c>
      <c r="AR17" s="32">
        <f t="shared" si="32"/>
        <v>2220.63100162</v>
      </c>
      <c r="AS17" s="35">
        <v>6.7855471999999995E-3</v>
      </c>
      <c r="AT17" s="29">
        <f t="shared" si="37"/>
        <v>3857.2146842500001</v>
      </c>
      <c r="AU17" s="19">
        <f t="shared" si="38"/>
        <v>5</v>
      </c>
      <c r="AV17" s="20">
        <f t="shared" si="33"/>
        <v>41001</v>
      </c>
      <c r="AW17" s="20">
        <f t="shared" si="34"/>
        <v>41003</v>
      </c>
      <c r="AX17" s="1"/>
      <c r="AY17" s="30">
        <v>8</v>
      </c>
      <c r="AZ17" s="31">
        <v>41061</v>
      </c>
      <c r="BA17" s="32">
        <v>0.62379569000000001</v>
      </c>
      <c r="BB17" s="33">
        <f t="shared" si="17"/>
        <v>6.2379569000000001E-3</v>
      </c>
      <c r="BC17" s="1"/>
    </row>
    <row r="18" spans="1:154" x14ac:dyDescent="0.2">
      <c r="A18" s="144">
        <f t="shared" si="18"/>
        <v>40807</v>
      </c>
      <c r="B18" s="2">
        <f t="shared" si="0"/>
        <v>336744.5</v>
      </c>
      <c r="C18" s="2">
        <f t="shared" si="27"/>
        <v>336744.5</v>
      </c>
      <c r="D18" s="68">
        <f>SUM(Y18:Y$366)</f>
        <v>24003.451988159999</v>
      </c>
      <c r="E18" s="68">
        <f t="shared" si="1"/>
        <v>312741.04801183997</v>
      </c>
      <c r="F18" s="72">
        <f t="shared" si="19"/>
        <v>1</v>
      </c>
      <c r="G18" s="3">
        <f>IF(N18=1,VLOOKUP(A18,[1]Plan1!$AM$43:$AO$207,3,FALSE),G17)</f>
        <v>1</v>
      </c>
      <c r="H18" s="1">
        <f>IF(C18=C17,H17,#REF!)</f>
        <v>0</v>
      </c>
      <c r="I18" s="1">
        <f t="shared" si="35"/>
        <v>0</v>
      </c>
      <c r="J18" s="26">
        <f t="shared" si="2"/>
        <v>0</v>
      </c>
      <c r="K18" s="11">
        <f t="shared" si="20"/>
        <v>40848</v>
      </c>
      <c r="L18" s="11">
        <f t="shared" si="3"/>
        <v>40848</v>
      </c>
      <c r="M18" s="1">
        <f t="shared" si="21"/>
        <v>20</v>
      </c>
      <c r="N18" s="1">
        <v>0</v>
      </c>
      <c r="O18" s="2">
        <f t="shared" si="4"/>
        <v>1</v>
      </c>
      <c r="P18" s="10">
        <f t="shared" si="22"/>
        <v>1</v>
      </c>
      <c r="Q18" s="10">
        <v>1</v>
      </c>
      <c r="R18" s="2">
        <f t="shared" si="5"/>
        <v>1</v>
      </c>
      <c r="S18" s="2">
        <f t="shared" si="23"/>
        <v>1</v>
      </c>
      <c r="T18" s="2">
        <f t="shared" si="6"/>
        <v>336744.5</v>
      </c>
      <c r="U18" s="2">
        <f t="shared" si="7"/>
        <v>0</v>
      </c>
      <c r="V18" s="2">
        <f t="shared" si="8"/>
        <v>0</v>
      </c>
      <c r="W18" s="2">
        <f t="shared" si="9"/>
        <v>336744.5</v>
      </c>
      <c r="X18" s="27">
        <f t="shared" si="10"/>
        <v>0</v>
      </c>
      <c r="Y18" s="27">
        <v>0</v>
      </c>
      <c r="Z18" s="67">
        <f t="shared" si="11"/>
        <v>0</v>
      </c>
      <c r="AA18" s="2">
        <f t="shared" si="12"/>
        <v>0</v>
      </c>
      <c r="AB18" s="26">
        <f t="shared" si="24"/>
        <v>6.7299999999999999E-2</v>
      </c>
      <c r="AC18" s="27">
        <v>0</v>
      </c>
      <c r="AD18" s="27">
        <v>252</v>
      </c>
      <c r="AE18" s="10">
        <f t="shared" si="13"/>
        <v>1</v>
      </c>
      <c r="AF18" s="2">
        <f t="shared" si="14"/>
        <v>0</v>
      </c>
      <c r="AG18" s="2">
        <f t="shared" si="15"/>
        <v>0</v>
      </c>
      <c r="AH18" s="3" t="str">
        <f t="shared" si="16"/>
        <v>-</v>
      </c>
      <c r="AI18" s="4" t="str">
        <f t="shared" si="25"/>
        <v>A+J=</v>
      </c>
      <c r="AJ18" s="11">
        <f t="shared" si="26"/>
        <v>40851</v>
      </c>
      <c r="AK18" s="11"/>
      <c r="AL18" s="4" t="str">
        <f t="shared" si="28"/>
        <v>segunda-feira</v>
      </c>
      <c r="AM18" s="19">
        <f t="shared" si="36"/>
        <v>6</v>
      </c>
      <c r="AN18" s="20">
        <v>41001</v>
      </c>
      <c r="AO18" s="21">
        <f t="shared" si="29"/>
        <v>323060.11660095002</v>
      </c>
      <c r="AP18" s="23">
        <f t="shared" si="30"/>
        <v>22</v>
      </c>
      <c r="AQ18" s="32">
        <f t="shared" si="31"/>
        <v>1882.87510561</v>
      </c>
      <c r="AR18" s="32">
        <f t="shared" si="32"/>
        <v>1978.1949957700001</v>
      </c>
      <c r="AS18" s="35">
        <v>6.0860363999999997E-3</v>
      </c>
      <c r="AT18" s="29">
        <f t="shared" si="37"/>
        <v>3861.0701013799999</v>
      </c>
      <c r="AU18" s="19">
        <f t="shared" si="38"/>
        <v>6</v>
      </c>
      <c r="AV18" s="20">
        <f t="shared" si="33"/>
        <v>41031</v>
      </c>
      <c r="AW18" s="20">
        <f t="shared" si="34"/>
        <v>41033</v>
      </c>
      <c r="AX18" s="1"/>
      <c r="AY18" s="30">
        <v>9</v>
      </c>
      <c r="AZ18" s="31">
        <v>41091</v>
      </c>
      <c r="BA18" s="32">
        <v>0.68326421000000004</v>
      </c>
      <c r="BB18" s="33">
        <f t="shared" si="17"/>
        <v>6.8326421000000004E-3</v>
      </c>
      <c r="BC18" s="1"/>
    </row>
    <row r="19" spans="1:154" x14ac:dyDescent="0.2">
      <c r="A19" s="144">
        <f t="shared" si="18"/>
        <v>40808</v>
      </c>
      <c r="B19" s="2">
        <f t="shared" si="0"/>
        <v>336744.5</v>
      </c>
      <c r="C19" s="2">
        <f t="shared" si="27"/>
        <v>336744.5</v>
      </c>
      <c r="D19" s="68">
        <f>SUM(Y19:Y$366)</f>
        <v>24003.451988159999</v>
      </c>
      <c r="E19" s="68">
        <f t="shared" si="1"/>
        <v>312741.04801183997</v>
      </c>
      <c r="F19" s="72">
        <f t="shared" si="19"/>
        <v>1</v>
      </c>
      <c r="G19" s="3">
        <f>IF(N19=1,VLOOKUP(A19,[1]Plan1!$AM$43:$AO$207,3,FALSE),G18)</f>
        <v>1</v>
      </c>
      <c r="H19" s="1">
        <f>IF(C19=C18,H18,#REF!)</f>
        <v>0</v>
      </c>
      <c r="I19" s="1">
        <f t="shared" si="35"/>
        <v>0</v>
      </c>
      <c r="J19" s="26">
        <f t="shared" si="2"/>
        <v>0</v>
      </c>
      <c r="K19" s="11">
        <f t="shared" si="20"/>
        <v>40848</v>
      </c>
      <c r="L19" s="11">
        <f t="shared" si="3"/>
        <v>40848</v>
      </c>
      <c r="M19" s="1">
        <f t="shared" si="21"/>
        <v>20</v>
      </c>
      <c r="N19" s="1">
        <v>0</v>
      </c>
      <c r="O19" s="2">
        <f t="shared" si="4"/>
        <v>1</v>
      </c>
      <c r="P19" s="10">
        <f t="shared" si="22"/>
        <v>1</v>
      </c>
      <c r="Q19" s="10">
        <v>1</v>
      </c>
      <c r="R19" s="2">
        <f t="shared" si="5"/>
        <v>1</v>
      </c>
      <c r="S19" s="2">
        <f t="shared" si="23"/>
        <v>1</v>
      </c>
      <c r="T19" s="2">
        <f t="shared" si="6"/>
        <v>336744.5</v>
      </c>
      <c r="U19" s="2">
        <f t="shared" si="7"/>
        <v>0</v>
      </c>
      <c r="V19" s="2">
        <f t="shared" si="8"/>
        <v>0</v>
      </c>
      <c r="W19" s="2">
        <f t="shared" si="9"/>
        <v>336744.5</v>
      </c>
      <c r="X19" s="27">
        <f t="shared" si="10"/>
        <v>0</v>
      </c>
      <c r="Y19" s="27">
        <v>0</v>
      </c>
      <c r="Z19" s="67">
        <f t="shared" si="11"/>
        <v>0</v>
      </c>
      <c r="AA19" s="2">
        <f t="shared" si="12"/>
        <v>0</v>
      </c>
      <c r="AB19" s="26">
        <f t="shared" si="24"/>
        <v>6.7299999999999999E-2</v>
      </c>
      <c r="AC19" s="27">
        <v>0</v>
      </c>
      <c r="AD19" s="27">
        <v>252</v>
      </c>
      <c r="AE19" s="10">
        <f t="shared" si="13"/>
        <v>1</v>
      </c>
      <c r="AF19" s="2">
        <f t="shared" si="14"/>
        <v>0</v>
      </c>
      <c r="AG19" s="2">
        <f t="shared" si="15"/>
        <v>0</v>
      </c>
      <c r="AH19" s="3" t="str">
        <f t="shared" si="16"/>
        <v>-</v>
      </c>
      <c r="AI19" s="4" t="str">
        <f t="shared" si="25"/>
        <v>A+J=</v>
      </c>
      <c r="AJ19" s="11">
        <f t="shared" si="26"/>
        <v>40851</v>
      </c>
      <c r="AK19" s="11"/>
      <c r="AL19" s="4" t="str">
        <f t="shared" si="28"/>
        <v>quarta-feira</v>
      </c>
      <c r="AM19" s="19">
        <f t="shared" si="36"/>
        <v>7</v>
      </c>
      <c r="AN19" s="20">
        <v>41031</v>
      </c>
      <c r="AO19" s="21">
        <f t="shared" si="29"/>
        <v>320902.73574461002</v>
      </c>
      <c r="AP19" s="23">
        <f t="shared" si="30"/>
        <v>20</v>
      </c>
      <c r="AQ19" s="32">
        <f t="shared" si="31"/>
        <v>1700.8401176100001</v>
      </c>
      <c r="AR19" s="32">
        <f t="shared" si="32"/>
        <v>2157.3808563399998</v>
      </c>
      <c r="AS19" s="35">
        <v>6.6779548000000001E-3</v>
      </c>
      <c r="AT19" s="29">
        <f t="shared" si="37"/>
        <v>3858.2209739499999</v>
      </c>
      <c r="AU19" s="19">
        <f t="shared" si="38"/>
        <v>7</v>
      </c>
      <c r="AV19" s="20">
        <f t="shared" si="33"/>
        <v>41061</v>
      </c>
      <c r="AW19" s="20">
        <f t="shared" si="34"/>
        <v>41065</v>
      </c>
      <c r="AX19" s="1"/>
      <c r="AY19" s="30">
        <v>10</v>
      </c>
      <c r="AZ19" s="31">
        <v>41122</v>
      </c>
      <c r="BA19" s="32">
        <v>0.63955680000000004</v>
      </c>
      <c r="BB19" s="33">
        <f t="shared" si="17"/>
        <v>6.3955680000000008E-3</v>
      </c>
      <c r="BC19" s="1"/>
    </row>
    <row r="20" spans="1:154" x14ac:dyDescent="0.2">
      <c r="A20" s="144">
        <f t="shared" si="18"/>
        <v>40809</v>
      </c>
      <c r="B20" s="2">
        <f t="shared" si="0"/>
        <v>336744.5</v>
      </c>
      <c r="C20" s="2">
        <f t="shared" si="27"/>
        <v>336744.5</v>
      </c>
      <c r="D20" s="68">
        <f>SUM(Y20:Y$366)</f>
        <v>24003.451988159999</v>
      </c>
      <c r="E20" s="68">
        <f t="shared" si="1"/>
        <v>312741.04801183997</v>
      </c>
      <c r="F20" s="72">
        <f t="shared" si="19"/>
        <v>1</v>
      </c>
      <c r="G20" s="3">
        <f>IF(N20=1,VLOOKUP(A20,[1]Plan1!$AM$43:$AO$207,3,FALSE),G19)</f>
        <v>1</v>
      </c>
      <c r="H20" s="1">
        <f>IF(C20=C19,H19,#REF!)</f>
        <v>0</v>
      </c>
      <c r="I20" s="1">
        <f t="shared" si="35"/>
        <v>0</v>
      </c>
      <c r="J20" s="26">
        <f t="shared" si="2"/>
        <v>0</v>
      </c>
      <c r="K20" s="11">
        <f t="shared" si="20"/>
        <v>40848</v>
      </c>
      <c r="L20" s="11">
        <f t="shared" si="3"/>
        <v>40848</v>
      </c>
      <c r="M20" s="1">
        <f t="shared" si="21"/>
        <v>20</v>
      </c>
      <c r="N20" s="1">
        <v>0</v>
      </c>
      <c r="O20" s="2">
        <f t="shared" si="4"/>
        <v>1</v>
      </c>
      <c r="P20" s="10">
        <f t="shared" si="22"/>
        <v>1</v>
      </c>
      <c r="Q20" s="10">
        <v>1</v>
      </c>
      <c r="R20" s="2">
        <f t="shared" si="5"/>
        <v>1</v>
      </c>
      <c r="S20" s="2">
        <f t="shared" si="23"/>
        <v>1</v>
      </c>
      <c r="T20" s="2">
        <f t="shared" si="6"/>
        <v>336744.5</v>
      </c>
      <c r="U20" s="2">
        <f t="shared" si="7"/>
        <v>0</v>
      </c>
      <c r="V20" s="2">
        <f t="shared" si="8"/>
        <v>0</v>
      </c>
      <c r="W20" s="2">
        <f t="shared" si="9"/>
        <v>336744.5</v>
      </c>
      <c r="X20" s="27">
        <f t="shared" si="10"/>
        <v>0</v>
      </c>
      <c r="Y20" s="27">
        <v>0</v>
      </c>
      <c r="Z20" s="67">
        <f t="shared" si="11"/>
        <v>0</v>
      </c>
      <c r="AA20" s="2">
        <f t="shared" si="12"/>
        <v>0</v>
      </c>
      <c r="AB20" s="26">
        <f t="shared" si="24"/>
        <v>6.7299999999999999E-2</v>
      </c>
      <c r="AC20" s="27">
        <v>0</v>
      </c>
      <c r="AD20" s="27">
        <v>252</v>
      </c>
      <c r="AE20" s="10">
        <f t="shared" si="13"/>
        <v>1</v>
      </c>
      <c r="AF20" s="2">
        <f t="shared" si="14"/>
        <v>0</v>
      </c>
      <c r="AG20" s="2">
        <f t="shared" si="15"/>
        <v>0</v>
      </c>
      <c r="AH20" s="3" t="str">
        <f t="shared" si="16"/>
        <v>-</v>
      </c>
      <c r="AI20" s="4" t="str">
        <f t="shared" si="25"/>
        <v>A+J=</v>
      </c>
      <c r="AJ20" s="11">
        <f t="shared" si="26"/>
        <v>40851</v>
      </c>
      <c r="AK20" s="11"/>
      <c r="AL20" s="4" t="str">
        <f t="shared" si="28"/>
        <v>sexta-feira</v>
      </c>
      <c r="AM20" s="19">
        <f t="shared" si="36"/>
        <v>8</v>
      </c>
      <c r="AN20" s="20">
        <v>41061</v>
      </c>
      <c r="AO20" s="21">
        <f t="shared" si="29"/>
        <v>318900.95830995002</v>
      </c>
      <c r="AP20" s="23">
        <f t="shared" si="30"/>
        <v>22</v>
      </c>
      <c r="AQ20" s="32">
        <f t="shared" si="31"/>
        <v>1858.91862866</v>
      </c>
      <c r="AR20" s="32">
        <f t="shared" si="32"/>
        <v>2001.7774346599999</v>
      </c>
      <c r="AS20" s="35">
        <v>6.2379569000000001E-3</v>
      </c>
      <c r="AT20" s="29">
        <f t="shared" si="37"/>
        <v>3860.6960633199997</v>
      </c>
      <c r="AU20" s="19">
        <f t="shared" si="38"/>
        <v>8</v>
      </c>
      <c r="AV20" s="20">
        <f t="shared" si="33"/>
        <v>41092</v>
      </c>
      <c r="AW20" s="20">
        <f t="shared" si="34"/>
        <v>41094</v>
      </c>
      <c r="AX20" s="1"/>
      <c r="AY20" s="30">
        <v>11</v>
      </c>
      <c r="AZ20" s="31">
        <v>41153</v>
      </c>
      <c r="BA20" s="32">
        <v>0.62134708999999999</v>
      </c>
      <c r="BB20" s="33">
        <f t="shared" si="17"/>
        <v>6.2134709000000003E-3</v>
      </c>
      <c r="BC20" s="1"/>
    </row>
    <row r="21" spans="1:154" x14ac:dyDescent="0.2">
      <c r="A21" s="144">
        <f t="shared" si="18"/>
        <v>40810</v>
      </c>
      <c r="B21" s="2">
        <f t="shared" si="0"/>
        <v>336744.5</v>
      </c>
      <c r="C21" s="2">
        <f t="shared" si="27"/>
        <v>336744.5</v>
      </c>
      <c r="D21" s="68">
        <f>SUM(Y21:Y$366)</f>
        <v>24003.451988159999</v>
      </c>
      <c r="E21" s="68">
        <f t="shared" si="1"/>
        <v>312741.04801183997</v>
      </c>
      <c r="F21" s="72">
        <f t="shared" si="19"/>
        <v>1</v>
      </c>
      <c r="G21" s="3">
        <f>IF(N21=1,VLOOKUP(A21,[1]Plan1!$AM$43:$AO$207,3,FALSE),G20)</f>
        <v>1</v>
      </c>
      <c r="H21" s="1">
        <f>IF(C21=C20,H20,#REF!)</f>
        <v>0</v>
      </c>
      <c r="I21" s="1">
        <f t="shared" si="35"/>
        <v>0</v>
      </c>
      <c r="J21" s="26">
        <f t="shared" si="2"/>
        <v>0</v>
      </c>
      <c r="K21" s="11">
        <f t="shared" si="20"/>
        <v>40848</v>
      </c>
      <c r="L21" s="11">
        <f t="shared" si="3"/>
        <v>40848</v>
      </c>
      <c r="M21" s="1">
        <f t="shared" si="21"/>
        <v>20</v>
      </c>
      <c r="N21" s="1">
        <v>0</v>
      </c>
      <c r="O21" s="2">
        <f t="shared" si="4"/>
        <v>1</v>
      </c>
      <c r="P21" s="10">
        <f t="shared" si="22"/>
        <v>1</v>
      </c>
      <c r="Q21" s="10">
        <v>1</v>
      </c>
      <c r="R21" s="2">
        <f t="shared" si="5"/>
        <v>1</v>
      </c>
      <c r="S21" s="2">
        <f t="shared" si="23"/>
        <v>1</v>
      </c>
      <c r="T21" s="2">
        <f t="shared" si="6"/>
        <v>336744.5</v>
      </c>
      <c r="U21" s="2">
        <f t="shared" si="7"/>
        <v>0</v>
      </c>
      <c r="V21" s="2">
        <f t="shared" si="8"/>
        <v>0</v>
      </c>
      <c r="W21" s="2">
        <f t="shared" si="9"/>
        <v>336744.5</v>
      </c>
      <c r="X21" s="27">
        <f t="shared" si="10"/>
        <v>0</v>
      </c>
      <c r="Y21" s="27">
        <v>0</v>
      </c>
      <c r="Z21" s="67">
        <f t="shared" si="11"/>
        <v>0</v>
      </c>
      <c r="AA21" s="2">
        <f t="shared" si="12"/>
        <v>0</v>
      </c>
      <c r="AB21" s="26">
        <f t="shared" si="24"/>
        <v>6.7299999999999999E-2</v>
      </c>
      <c r="AC21" s="27">
        <v>0</v>
      </c>
      <c r="AD21" s="27">
        <v>252</v>
      </c>
      <c r="AE21" s="10">
        <f t="shared" si="13"/>
        <v>1</v>
      </c>
      <c r="AF21" s="2">
        <f t="shared" si="14"/>
        <v>0</v>
      </c>
      <c r="AG21" s="2">
        <f t="shared" si="15"/>
        <v>0</v>
      </c>
      <c r="AH21" s="3" t="str">
        <f t="shared" si="16"/>
        <v>-</v>
      </c>
      <c r="AI21" s="4" t="str">
        <f t="shared" si="25"/>
        <v>A+J=</v>
      </c>
      <c r="AJ21" s="11">
        <f t="shared" si="26"/>
        <v>40851</v>
      </c>
      <c r="AK21" s="11"/>
      <c r="AL21" s="4" t="str">
        <f t="shared" si="28"/>
        <v>segunda-feira</v>
      </c>
      <c r="AM21" s="19">
        <f t="shared" si="36"/>
        <v>9</v>
      </c>
      <c r="AN21" s="20">
        <v>41092</v>
      </c>
      <c r="AO21" s="21">
        <f t="shared" si="29"/>
        <v>316722.02219648001</v>
      </c>
      <c r="AP21" s="23">
        <f t="shared" si="30"/>
        <v>20</v>
      </c>
      <c r="AQ21" s="32">
        <f t="shared" si="31"/>
        <v>1678.94306839</v>
      </c>
      <c r="AR21" s="32">
        <f t="shared" si="32"/>
        <v>2178.9361134699998</v>
      </c>
      <c r="AS21" s="35">
        <v>6.8326421000000004E-3</v>
      </c>
      <c r="AT21" s="29">
        <f t="shared" si="37"/>
        <v>3857.8791818599998</v>
      </c>
      <c r="AU21" s="19">
        <f t="shared" si="38"/>
        <v>9</v>
      </c>
      <c r="AV21" s="20">
        <f t="shared" si="33"/>
        <v>41122</v>
      </c>
      <c r="AW21" s="20">
        <f t="shared" si="34"/>
        <v>41124</v>
      </c>
      <c r="AX21" s="1"/>
      <c r="AY21" s="30">
        <v>12</v>
      </c>
      <c r="AZ21" s="31">
        <v>41183</v>
      </c>
      <c r="BA21" s="32">
        <v>0.73290670999999996</v>
      </c>
      <c r="BB21" s="33">
        <f t="shared" si="17"/>
        <v>7.3290670999999995E-3</v>
      </c>
      <c r="BC21" s="1"/>
    </row>
    <row r="22" spans="1:154" x14ac:dyDescent="0.2">
      <c r="A22" s="144">
        <f t="shared" si="18"/>
        <v>40811</v>
      </c>
      <c r="B22" s="2">
        <f t="shared" si="0"/>
        <v>336744.5</v>
      </c>
      <c r="C22" s="2">
        <f t="shared" si="27"/>
        <v>336744.5</v>
      </c>
      <c r="D22" s="68">
        <f>SUM(Y22:Y$366)</f>
        <v>24003.451988159999</v>
      </c>
      <c r="E22" s="68">
        <f t="shared" si="1"/>
        <v>312741.04801183997</v>
      </c>
      <c r="F22" s="72">
        <f t="shared" si="19"/>
        <v>1</v>
      </c>
      <c r="G22" s="3">
        <f>IF(N22=1,VLOOKUP(A22,[1]Plan1!$AM$43:$AO$207,3,FALSE),G21)</f>
        <v>1</v>
      </c>
      <c r="H22" s="1">
        <f>IF(C22=C21,H21,#REF!)</f>
        <v>0</v>
      </c>
      <c r="I22" s="1">
        <f t="shared" si="35"/>
        <v>0</v>
      </c>
      <c r="J22" s="26">
        <f t="shared" si="2"/>
        <v>0</v>
      </c>
      <c r="K22" s="11">
        <f t="shared" si="20"/>
        <v>40848</v>
      </c>
      <c r="L22" s="11">
        <f t="shared" si="3"/>
        <v>40848</v>
      </c>
      <c r="M22" s="1">
        <f t="shared" si="21"/>
        <v>20</v>
      </c>
      <c r="N22" s="1">
        <v>0</v>
      </c>
      <c r="O22" s="2">
        <f t="shared" si="4"/>
        <v>1</v>
      </c>
      <c r="P22" s="10">
        <f t="shared" si="22"/>
        <v>1</v>
      </c>
      <c r="Q22" s="10">
        <v>1</v>
      </c>
      <c r="R22" s="2">
        <f t="shared" si="5"/>
        <v>1</v>
      </c>
      <c r="S22" s="2">
        <f t="shared" si="23"/>
        <v>1</v>
      </c>
      <c r="T22" s="2">
        <f t="shared" si="6"/>
        <v>336744.5</v>
      </c>
      <c r="U22" s="2">
        <f t="shared" si="7"/>
        <v>0</v>
      </c>
      <c r="V22" s="2">
        <f t="shared" si="8"/>
        <v>0</v>
      </c>
      <c r="W22" s="2">
        <f t="shared" si="9"/>
        <v>336744.5</v>
      </c>
      <c r="X22" s="27">
        <f t="shared" si="10"/>
        <v>0</v>
      </c>
      <c r="Y22" s="27">
        <v>0</v>
      </c>
      <c r="Z22" s="67">
        <f t="shared" si="11"/>
        <v>0</v>
      </c>
      <c r="AA22" s="2">
        <f t="shared" si="12"/>
        <v>0</v>
      </c>
      <c r="AB22" s="26">
        <f t="shared" si="24"/>
        <v>6.7299999999999999E-2</v>
      </c>
      <c r="AC22" s="27">
        <v>0</v>
      </c>
      <c r="AD22" s="27">
        <v>252</v>
      </c>
      <c r="AE22" s="10">
        <f t="shared" si="13"/>
        <v>1</v>
      </c>
      <c r="AF22" s="2">
        <f t="shared" si="14"/>
        <v>0</v>
      </c>
      <c r="AG22" s="2">
        <f t="shared" si="15"/>
        <v>0</v>
      </c>
      <c r="AH22" s="3" t="str">
        <f t="shared" si="16"/>
        <v>-</v>
      </c>
      <c r="AI22" s="4" t="str">
        <f t="shared" si="25"/>
        <v>A+J=</v>
      </c>
      <c r="AJ22" s="11">
        <f t="shared" si="26"/>
        <v>40851</v>
      </c>
      <c r="AK22" s="11"/>
      <c r="AL22" s="4" t="str">
        <f t="shared" si="28"/>
        <v>quarta-feira</v>
      </c>
      <c r="AM22" s="19">
        <f t="shared" si="36"/>
        <v>10</v>
      </c>
      <c r="AN22" s="20">
        <v>41122</v>
      </c>
      <c r="AO22" s="21">
        <f t="shared" si="29"/>
        <v>314696.40496643004</v>
      </c>
      <c r="AP22" s="23">
        <f t="shared" si="30"/>
        <v>22</v>
      </c>
      <c r="AQ22" s="32">
        <f t="shared" si="31"/>
        <v>1834.7006790099999</v>
      </c>
      <c r="AR22" s="32">
        <f t="shared" si="32"/>
        <v>2025.61723005</v>
      </c>
      <c r="AS22" s="35">
        <v>6.3955679999999999E-3</v>
      </c>
      <c r="AT22" s="29">
        <f t="shared" si="37"/>
        <v>3860.3179090599997</v>
      </c>
      <c r="AU22" s="19">
        <f t="shared" si="38"/>
        <v>10</v>
      </c>
      <c r="AV22" s="20">
        <f t="shared" si="33"/>
        <v>41155</v>
      </c>
      <c r="AW22" s="20">
        <f t="shared" si="34"/>
        <v>41157</v>
      </c>
      <c r="AX22" s="1"/>
      <c r="AY22" s="30">
        <v>13</v>
      </c>
      <c r="AZ22" s="31">
        <v>41214</v>
      </c>
      <c r="BA22" s="32">
        <v>0.66400238</v>
      </c>
      <c r="BB22" s="33">
        <f t="shared" si="17"/>
        <v>6.6400238000000004E-3</v>
      </c>
      <c r="BC22" s="1"/>
    </row>
    <row r="23" spans="1:154" x14ac:dyDescent="0.2">
      <c r="A23" s="144">
        <f t="shared" si="18"/>
        <v>40812</v>
      </c>
      <c r="B23" s="2">
        <f t="shared" si="0"/>
        <v>336744.5</v>
      </c>
      <c r="C23" s="2">
        <f t="shared" si="27"/>
        <v>336744.5</v>
      </c>
      <c r="D23" s="68">
        <f>SUM(Y23:Y$366)</f>
        <v>24003.451988159999</v>
      </c>
      <c r="E23" s="68">
        <f t="shared" si="1"/>
        <v>312741.04801183997</v>
      </c>
      <c r="F23" s="72">
        <f t="shared" si="19"/>
        <v>1</v>
      </c>
      <c r="G23" s="3">
        <f>IF(N23=1,VLOOKUP(A23,[1]Plan1!$AM$43:$AO$207,3,FALSE),G22)</f>
        <v>1</v>
      </c>
      <c r="H23" s="1">
        <f>IF(C23=C22,H22,#REF!)</f>
        <v>0</v>
      </c>
      <c r="I23" s="1">
        <f t="shared" si="35"/>
        <v>0</v>
      </c>
      <c r="J23" s="26">
        <f t="shared" si="2"/>
        <v>0</v>
      </c>
      <c r="K23" s="11">
        <f t="shared" si="20"/>
        <v>40848</v>
      </c>
      <c r="L23" s="11">
        <f t="shared" si="3"/>
        <v>40848</v>
      </c>
      <c r="M23" s="1">
        <f t="shared" si="21"/>
        <v>20</v>
      </c>
      <c r="N23" s="1">
        <v>0</v>
      </c>
      <c r="O23" s="2">
        <f t="shared" si="4"/>
        <v>1</v>
      </c>
      <c r="P23" s="10">
        <f t="shared" si="22"/>
        <v>1</v>
      </c>
      <c r="Q23" s="10">
        <v>1</v>
      </c>
      <c r="R23" s="2">
        <f t="shared" si="5"/>
        <v>1</v>
      </c>
      <c r="S23" s="2">
        <f t="shared" si="23"/>
        <v>1</v>
      </c>
      <c r="T23" s="2">
        <f t="shared" si="6"/>
        <v>336744.5</v>
      </c>
      <c r="U23" s="2">
        <f t="shared" si="7"/>
        <v>0</v>
      </c>
      <c r="V23" s="2">
        <f t="shared" si="8"/>
        <v>0</v>
      </c>
      <c r="W23" s="2">
        <f t="shared" si="9"/>
        <v>336744.5</v>
      </c>
      <c r="X23" s="27">
        <f t="shared" si="10"/>
        <v>0</v>
      </c>
      <c r="Y23" s="27">
        <v>0</v>
      </c>
      <c r="Z23" s="67">
        <f t="shared" si="11"/>
        <v>0</v>
      </c>
      <c r="AA23" s="2">
        <f t="shared" si="12"/>
        <v>0</v>
      </c>
      <c r="AB23" s="26">
        <f t="shared" si="24"/>
        <v>6.7299999999999999E-2</v>
      </c>
      <c r="AC23" s="27">
        <v>0</v>
      </c>
      <c r="AD23" s="27">
        <v>252</v>
      </c>
      <c r="AE23" s="10">
        <f t="shared" si="13"/>
        <v>1</v>
      </c>
      <c r="AF23" s="2">
        <f t="shared" si="14"/>
        <v>0</v>
      </c>
      <c r="AG23" s="2">
        <f t="shared" si="15"/>
        <v>0</v>
      </c>
      <c r="AH23" s="3" t="str">
        <f t="shared" si="16"/>
        <v>-</v>
      </c>
      <c r="AI23" s="4" t="str">
        <f t="shared" si="25"/>
        <v>A+J=</v>
      </c>
      <c r="AJ23" s="11">
        <f t="shared" si="26"/>
        <v>40851</v>
      </c>
      <c r="AK23" s="11"/>
      <c r="AL23" s="4" t="str">
        <f t="shared" si="28"/>
        <v>segunda-feira</v>
      </c>
      <c r="AM23" s="19">
        <f t="shared" si="36"/>
        <v>11</v>
      </c>
      <c r="AN23" s="20">
        <v>41155</v>
      </c>
      <c r="AO23" s="21">
        <f t="shared" si="29"/>
        <v>312741.04801184003</v>
      </c>
      <c r="AP23" s="23">
        <f t="shared" si="30"/>
        <v>23</v>
      </c>
      <c r="AQ23" s="32">
        <f t="shared" si="31"/>
        <v>1906.0793054000001</v>
      </c>
      <c r="AR23" s="32">
        <f t="shared" si="32"/>
        <v>1955.35695459</v>
      </c>
      <c r="AS23" s="35">
        <v>6.2134709000000003E-3</v>
      </c>
      <c r="AT23" s="29">
        <f t="shared" si="37"/>
        <v>3861.4362599900001</v>
      </c>
      <c r="AU23" s="19">
        <f t="shared" si="38"/>
        <v>11</v>
      </c>
      <c r="AV23" s="20">
        <f t="shared" si="33"/>
        <v>41183</v>
      </c>
      <c r="AW23" s="20">
        <f t="shared" si="34"/>
        <v>41185</v>
      </c>
      <c r="AX23" s="1"/>
      <c r="AY23" s="30">
        <v>14</v>
      </c>
      <c r="AZ23" s="31">
        <v>41244</v>
      </c>
      <c r="BA23" s="32">
        <v>0.72422598000000005</v>
      </c>
      <c r="BB23" s="33">
        <f t="shared" si="17"/>
        <v>7.2422598000000003E-3</v>
      </c>
      <c r="BC23" s="1"/>
    </row>
    <row r="24" spans="1:154" x14ac:dyDescent="0.2">
      <c r="A24" s="144">
        <f t="shared" si="18"/>
        <v>40813</v>
      </c>
      <c r="B24" s="2">
        <f t="shared" si="0"/>
        <v>336744.5</v>
      </c>
      <c r="C24" s="2">
        <f t="shared" si="27"/>
        <v>336744.5</v>
      </c>
      <c r="D24" s="68">
        <f>SUM(Y24:Y$366)</f>
        <v>24003.451988159999</v>
      </c>
      <c r="E24" s="68">
        <f t="shared" si="1"/>
        <v>312741.04801183997</v>
      </c>
      <c r="F24" s="72">
        <f t="shared" si="19"/>
        <v>1</v>
      </c>
      <c r="G24" s="3">
        <f>IF(N24=1,VLOOKUP(A24,[1]Plan1!$AM$43:$AO$207,3,FALSE),G23)</f>
        <v>1</v>
      </c>
      <c r="H24" s="1">
        <f>IF(C24=C23,H23,#REF!)</f>
        <v>0</v>
      </c>
      <c r="I24" s="1">
        <f t="shared" si="35"/>
        <v>0</v>
      </c>
      <c r="J24" s="26">
        <f t="shared" si="2"/>
        <v>0</v>
      </c>
      <c r="K24" s="11">
        <f t="shared" si="20"/>
        <v>40848</v>
      </c>
      <c r="L24" s="11">
        <f t="shared" si="3"/>
        <v>40848</v>
      </c>
      <c r="M24" s="1">
        <f t="shared" si="21"/>
        <v>20</v>
      </c>
      <c r="N24" s="1">
        <v>0</v>
      </c>
      <c r="O24" s="2">
        <f t="shared" si="4"/>
        <v>1</v>
      </c>
      <c r="P24" s="10">
        <f t="shared" si="22"/>
        <v>1</v>
      </c>
      <c r="Q24" s="10">
        <v>1</v>
      </c>
      <c r="R24" s="2">
        <f t="shared" si="5"/>
        <v>1</v>
      </c>
      <c r="S24" s="2">
        <f t="shared" si="23"/>
        <v>1</v>
      </c>
      <c r="T24" s="2">
        <f t="shared" si="6"/>
        <v>336744.5</v>
      </c>
      <c r="U24" s="2">
        <f t="shared" si="7"/>
        <v>0</v>
      </c>
      <c r="V24" s="2">
        <f t="shared" si="8"/>
        <v>0</v>
      </c>
      <c r="W24" s="2">
        <f t="shared" si="9"/>
        <v>336744.5</v>
      </c>
      <c r="X24" s="27">
        <f t="shared" si="10"/>
        <v>0</v>
      </c>
      <c r="Y24" s="27">
        <v>0</v>
      </c>
      <c r="Z24" s="67">
        <f t="shared" si="11"/>
        <v>0</v>
      </c>
      <c r="AA24" s="2">
        <f t="shared" si="12"/>
        <v>0</v>
      </c>
      <c r="AB24" s="26">
        <f t="shared" si="24"/>
        <v>6.7299999999999999E-2</v>
      </c>
      <c r="AC24" s="27">
        <v>0</v>
      </c>
      <c r="AD24" s="27">
        <v>252</v>
      </c>
      <c r="AE24" s="10">
        <f t="shared" si="13"/>
        <v>1</v>
      </c>
      <c r="AF24" s="2">
        <f t="shared" si="14"/>
        <v>0</v>
      </c>
      <c r="AG24" s="2">
        <f t="shared" si="15"/>
        <v>0</v>
      </c>
      <c r="AH24" s="3" t="str">
        <f t="shared" si="16"/>
        <v>-</v>
      </c>
      <c r="AI24" s="4" t="str">
        <f t="shared" si="25"/>
        <v>A+J=</v>
      </c>
      <c r="AJ24" s="11">
        <f t="shared" si="26"/>
        <v>40851</v>
      </c>
      <c r="AK24" s="11"/>
      <c r="AL24" s="4" t="str">
        <f t="shared" si="28"/>
        <v>segunda-feira</v>
      </c>
      <c r="AM24" s="19">
        <f t="shared" si="36"/>
        <v>12</v>
      </c>
      <c r="AN24" s="20">
        <v>41183</v>
      </c>
      <c r="AO24" s="21">
        <f t="shared" si="29"/>
        <v>310448.94788604003</v>
      </c>
      <c r="AP24" s="23">
        <f t="shared" si="30"/>
        <v>19</v>
      </c>
      <c r="AQ24" s="32">
        <f t="shared" si="31"/>
        <v>1563.9813904</v>
      </c>
      <c r="AR24" s="32">
        <f t="shared" si="32"/>
        <v>2292.1001258000001</v>
      </c>
      <c r="AS24" s="35">
        <v>7.3290670999999995E-3</v>
      </c>
      <c r="AT24" s="29">
        <f t="shared" si="37"/>
        <v>3856.0815161999999</v>
      </c>
      <c r="AU24" s="19">
        <f t="shared" si="38"/>
        <v>12</v>
      </c>
      <c r="AV24" s="20">
        <f t="shared" si="33"/>
        <v>41214</v>
      </c>
      <c r="AW24" s="20">
        <f t="shared" si="34"/>
        <v>41219</v>
      </c>
      <c r="AX24" s="1"/>
      <c r="AY24" s="30">
        <v>15</v>
      </c>
      <c r="AZ24" s="31">
        <v>41275</v>
      </c>
      <c r="BA24" s="32">
        <v>0.73329003000000004</v>
      </c>
      <c r="BB24" s="33">
        <f t="shared" si="17"/>
        <v>7.3329003000000004E-3</v>
      </c>
      <c r="BC24" s="1"/>
    </row>
    <row r="25" spans="1:154" x14ac:dyDescent="0.2">
      <c r="A25" s="144">
        <f t="shared" si="18"/>
        <v>40814</v>
      </c>
      <c r="B25" s="2">
        <f t="shared" si="0"/>
        <v>336744.5</v>
      </c>
      <c r="C25" s="2">
        <f t="shared" si="27"/>
        <v>336744.5</v>
      </c>
      <c r="D25" s="68">
        <f>SUM(Y25:Y$366)</f>
        <v>24003.451988159999</v>
      </c>
      <c r="E25" s="68">
        <f t="shared" si="1"/>
        <v>312741.04801183997</v>
      </c>
      <c r="F25" s="72">
        <f t="shared" si="19"/>
        <v>1</v>
      </c>
      <c r="G25" s="3">
        <f>IF(N25=1,VLOOKUP(A25,[1]Plan1!$AM$43:$AO$207,3,FALSE),G24)</f>
        <v>1</v>
      </c>
      <c r="H25" s="1">
        <f>IF(C25=C24,H24,#REF!)</f>
        <v>0</v>
      </c>
      <c r="I25" s="1">
        <f t="shared" si="35"/>
        <v>0</v>
      </c>
      <c r="J25" s="26">
        <f t="shared" si="2"/>
        <v>0</v>
      </c>
      <c r="K25" s="11">
        <f t="shared" si="20"/>
        <v>40848</v>
      </c>
      <c r="L25" s="11">
        <f t="shared" si="3"/>
        <v>40848</v>
      </c>
      <c r="M25" s="1">
        <f t="shared" si="21"/>
        <v>20</v>
      </c>
      <c r="N25" s="1">
        <v>0</v>
      </c>
      <c r="O25" s="2">
        <f t="shared" si="4"/>
        <v>1</v>
      </c>
      <c r="P25" s="10">
        <f t="shared" si="22"/>
        <v>1</v>
      </c>
      <c r="Q25" s="10">
        <v>1</v>
      </c>
      <c r="R25" s="2">
        <f t="shared" si="5"/>
        <v>1</v>
      </c>
      <c r="S25" s="2">
        <f t="shared" si="23"/>
        <v>1</v>
      </c>
      <c r="T25" s="2">
        <f t="shared" si="6"/>
        <v>336744.5</v>
      </c>
      <c r="U25" s="2">
        <f t="shared" si="7"/>
        <v>0</v>
      </c>
      <c r="V25" s="2">
        <f t="shared" si="8"/>
        <v>0</v>
      </c>
      <c r="W25" s="2">
        <f t="shared" si="9"/>
        <v>336744.5</v>
      </c>
      <c r="X25" s="27">
        <f t="shared" si="10"/>
        <v>0</v>
      </c>
      <c r="Y25" s="27">
        <v>0</v>
      </c>
      <c r="Z25" s="67">
        <f t="shared" si="11"/>
        <v>0</v>
      </c>
      <c r="AA25" s="2">
        <f t="shared" si="12"/>
        <v>0</v>
      </c>
      <c r="AB25" s="26">
        <f t="shared" si="24"/>
        <v>6.7299999999999999E-2</v>
      </c>
      <c r="AC25" s="27">
        <v>0</v>
      </c>
      <c r="AD25" s="27">
        <v>252</v>
      </c>
      <c r="AE25" s="10">
        <f t="shared" si="13"/>
        <v>1</v>
      </c>
      <c r="AF25" s="2">
        <f t="shared" si="14"/>
        <v>0</v>
      </c>
      <c r="AG25" s="2">
        <f t="shared" si="15"/>
        <v>0</v>
      </c>
      <c r="AH25" s="3" t="str">
        <f t="shared" si="16"/>
        <v>-</v>
      </c>
      <c r="AI25" s="4" t="str">
        <f t="shared" si="25"/>
        <v>A+J=</v>
      </c>
      <c r="AJ25" s="11">
        <f t="shared" si="26"/>
        <v>40851</v>
      </c>
      <c r="AK25" s="11"/>
      <c r="AL25" s="4" t="str">
        <f t="shared" si="28"/>
        <v>quinta-feira</v>
      </c>
      <c r="AM25" s="19">
        <f t="shared" si="36"/>
        <v>13</v>
      </c>
      <c r="AN25" s="20">
        <v>41214</v>
      </c>
      <c r="AO25" s="21">
        <f t="shared" si="29"/>
        <v>308387.55948340002</v>
      </c>
      <c r="AP25" s="23">
        <f t="shared" si="30"/>
        <v>22</v>
      </c>
      <c r="AQ25" s="32">
        <f t="shared" si="31"/>
        <v>1798.3621458800001</v>
      </c>
      <c r="AR25" s="32">
        <f t="shared" si="32"/>
        <v>2061.3884026400001</v>
      </c>
      <c r="AS25" s="35">
        <v>6.6400238000000004E-3</v>
      </c>
      <c r="AT25" s="29">
        <f t="shared" si="37"/>
        <v>3859.7505485199999</v>
      </c>
      <c r="AU25" s="19">
        <f t="shared" si="38"/>
        <v>13</v>
      </c>
      <c r="AV25" s="20">
        <f t="shared" si="33"/>
        <v>41246</v>
      </c>
      <c r="AW25" s="20">
        <f t="shared" si="34"/>
        <v>41248</v>
      </c>
      <c r="AX25" s="38"/>
      <c r="AY25" s="30">
        <v>16</v>
      </c>
      <c r="AZ25" s="31">
        <v>41306</v>
      </c>
      <c r="BA25" s="32">
        <v>0.69056183999999998</v>
      </c>
      <c r="BB25" s="33">
        <f t="shared" si="17"/>
        <v>6.9056183999999998E-3</v>
      </c>
      <c r="BC25" s="38"/>
    </row>
    <row r="26" spans="1:154" x14ac:dyDescent="0.2">
      <c r="A26" s="144">
        <f t="shared" si="18"/>
        <v>40815</v>
      </c>
      <c r="B26" s="2">
        <f t="shared" si="0"/>
        <v>336744.5</v>
      </c>
      <c r="C26" s="2">
        <f t="shared" si="27"/>
        <v>336744.5</v>
      </c>
      <c r="D26" s="68">
        <f>SUM(Y26:Y$366)</f>
        <v>24003.451988159999</v>
      </c>
      <c r="E26" s="68">
        <f t="shared" si="1"/>
        <v>312741.04801183997</v>
      </c>
      <c r="F26" s="72">
        <f t="shared" si="19"/>
        <v>1</v>
      </c>
      <c r="G26" s="3">
        <f>IF(N26=1,VLOOKUP(A26,[1]Plan1!$AM$43:$AO$207,3,FALSE),G25)</f>
        <v>1</v>
      </c>
      <c r="H26" s="1">
        <f>IF(C26=C25,H25,#REF!)</f>
        <v>0</v>
      </c>
      <c r="I26" s="1">
        <f t="shared" si="35"/>
        <v>0</v>
      </c>
      <c r="J26" s="26">
        <f t="shared" si="2"/>
        <v>0</v>
      </c>
      <c r="K26" s="11">
        <f t="shared" si="20"/>
        <v>40848</v>
      </c>
      <c r="L26" s="11">
        <f t="shared" si="3"/>
        <v>40848</v>
      </c>
      <c r="M26" s="1">
        <f t="shared" si="21"/>
        <v>20</v>
      </c>
      <c r="N26" s="1">
        <v>0</v>
      </c>
      <c r="O26" s="2">
        <f t="shared" si="4"/>
        <v>1</v>
      </c>
      <c r="P26" s="10">
        <f t="shared" si="22"/>
        <v>1</v>
      </c>
      <c r="Q26" s="10">
        <v>1</v>
      </c>
      <c r="R26" s="2">
        <f t="shared" si="5"/>
        <v>1</v>
      </c>
      <c r="S26" s="2">
        <f t="shared" si="23"/>
        <v>1</v>
      </c>
      <c r="T26" s="2">
        <f t="shared" si="6"/>
        <v>336744.5</v>
      </c>
      <c r="U26" s="2">
        <f t="shared" si="7"/>
        <v>0</v>
      </c>
      <c r="V26" s="2">
        <f t="shared" si="8"/>
        <v>0</v>
      </c>
      <c r="W26" s="2">
        <f t="shared" si="9"/>
        <v>336744.5</v>
      </c>
      <c r="X26" s="27">
        <f t="shared" si="10"/>
        <v>0</v>
      </c>
      <c r="Y26" s="27">
        <v>0</v>
      </c>
      <c r="Z26" s="67">
        <f t="shared" si="11"/>
        <v>0</v>
      </c>
      <c r="AA26" s="2">
        <f t="shared" si="12"/>
        <v>0</v>
      </c>
      <c r="AB26" s="26">
        <f t="shared" si="24"/>
        <v>6.7299999999999999E-2</v>
      </c>
      <c r="AC26" s="27">
        <v>0</v>
      </c>
      <c r="AD26" s="27">
        <v>252</v>
      </c>
      <c r="AE26" s="10">
        <f t="shared" si="13"/>
        <v>1</v>
      </c>
      <c r="AF26" s="2">
        <f t="shared" si="14"/>
        <v>0</v>
      </c>
      <c r="AG26" s="2">
        <f t="shared" si="15"/>
        <v>0</v>
      </c>
      <c r="AH26" s="3" t="str">
        <f t="shared" si="16"/>
        <v>-</v>
      </c>
      <c r="AI26" s="4" t="str">
        <f t="shared" si="25"/>
        <v>A+J=</v>
      </c>
      <c r="AJ26" s="11">
        <f t="shared" si="26"/>
        <v>40851</v>
      </c>
      <c r="AK26" s="11"/>
      <c r="AL26" s="4" t="str">
        <f t="shared" si="28"/>
        <v>segunda-feira</v>
      </c>
      <c r="AM26" s="19">
        <f t="shared" si="36"/>
        <v>14</v>
      </c>
      <c r="AN26" s="20">
        <v>41246</v>
      </c>
      <c r="AO26" s="21">
        <f t="shared" si="29"/>
        <v>306154.13665854</v>
      </c>
      <c r="AP26" s="23">
        <f t="shared" si="30"/>
        <v>20</v>
      </c>
      <c r="AQ26" s="32">
        <f t="shared" si="31"/>
        <v>1623.59234702</v>
      </c>
      <c r="AR26" s="32">
        <f t="shared" si="32"/>
        <v>2233.4228248600002</v>
      </c>
      <c r="AS26" s="35">
        <v>7.2422598000000003E-3</v>
      </c>
      <c r="AT26" s="29">
        <f t="shared" si="37"/>
        <v>3857.0151718800003</v>
      </c>
      <c r="AU26" s="19">
        <f t="shared" si="38"/>
        <v>14</v>
      </c>
      <c r="AV26" s="20">
        <f t="shared" si="33"/>
        <v>41276</v>
      </c>
      <c r="AW26" s="20">
        <f t="shared" si="34"/>
        <v>41278</v>
      </c>
      <c r="AX26" s="1"/>
      <c r="AY26" s="30">
        <v>17</v>
      </c>
      <c r="AZ26" s="31">
        <v>41334</v>
      </c>
      <c r="BA26" s="32">
        <v>0.80324903999999997</v>
      </c>
      <c r="BB26" s="33">
        <f t="shared" si="17"/>
        <v>8.0324903999999999E-3</v>
      </c>
      <c r="BC26" s="1"/>
    </row>
    <row r="27" spans="1:154" x14ac:dyDescent="0.2">
      <c r="A27" s="144">
        <f t="shared" si="18"/>
        <v>40816</v>
      </c>
      <c r="B27" s="2">
        <f t="shared" si="0"/>
        <v>336744.5</v>
      </c>
      <c r="C27" s="2">
        <f t="shared" si="27"/>
        <v>336744.5</v>
      </c>
      <c r="D27" s="68">
        <f>SUM(Y27:Y$366)</f>
        <v>24003.451988159999</v>
      </c>
      <c r="E27" s="68">
        <f t="shared" si="1"/>
        <v>312741.04801183997</v>
      </c>
      <c r="F27" s="72">
        <f t="shared" si="19"/>
        <v>1</v>
      </c>
      <c r="G27" s="3">
        <f>IF(N27=1,VLOOKUP(A27,[1]Plan1!$AM$43:$AO$207,3,FALSE),G26)</f>
        <v>1</v>
      </c>
      <c r="H27" s="1">
        <f>IF(C27=C26,H26,#REF!)</f>
        <v>0</v>
      </c>
      <c r="I27" s="1">
        <f t="shared" si="35"/>
        <v>0</v>
      </c>
      <c r="J27" s="26">
        <f t="shared" si="2"/>
        <v>0</v>
      </c>
      <c r="K27" s="11">
        <f t="shared" si="20"/>
        <v>40848</v>
      </c>
      <c r="L27" s="11">
        <f t="shared" si="3"/>
        <v>40848</v>
      </c>
      <c r="M27" s="1">
        <f t="shared" si="21"/>
        <v>20</v>
      </c>
      <c r="N27" s="1">
        <v>0</v>
      </c>
      <c r="O27" s="2">
        <f t="shared" si="4"/>
        <v>1</v>
      </c>
      <c r="P27" s="10">
        <f t="shared" si="22"/>
        <v>1</v>
      </c>
      <c r="Q27" s="10">
        <v>1</v>
      </c>
      <c r="R27" s="2">
        <f t="shared" si="5"/>
        <v>1</v>
      </c>
      <c r="S27" s="2">
        <f t="shared" si="23"/>
        <v>1</v>
      </c>
      <c r="T27" s="2">
        <f t="shared" si="6"/>
        <v>336744.5</v>
      </c>
      <c r="U27" s="2">
        <f t="shared" si="7"/>
        <v>0</v>
      </c>
      <c r="V27" s="2">
        <f t="shared" si="8"/>
        <v>0</v>
      </c>
      <c r="W27" s="2">
        <f t="shared" si="9"/>
        <v>336744.5</v>
      </c>
      <c r="X27" s="27">
        <f t="shared" si="10"/>
        <v>0</v>
      </c>
      <c r="Y27" s="27">
        <v>0</v>
      </c>
      <c r="Z27" s="67">
        <f t="shared" si="11"/>
        <v>0</v>
      </c>
      <c r="AA27" s="2">
        <f t="shared" si="12"/>
        <v>0</v>
      </c>
      <c r="AB27" s="26">
        <f t="shared" si="24"/>
        <v>6.7299999999999999E-2</v>
      </c>
      <c r="AC27" s="27">
        <v>0</v>
      </c>
      <c r="AD27" s="27">
        <v>252</v>
      </c>
      <c r="AE27" s="10">
        <f t="shared" si="13"/>
        <v>1</v>
      </c>
      <c r="AF27" s="2">
        <f t="shared" si="14"/>
        <v>0</v>
      </c>
      <c r="AG27" s="2">
        <f t="shared" si="15"/>
        <v>0</v>
      </c>
      <c r="AH27" s="3" t="str">
        <f t="shared" si="16"/>
        <v>-</v>
      </c>
      <c r="AI27" s="4" t="str">
        <f t="shared" si="25"/>
        <v>A+J=</v>
      </c>
      <c r="AJ27" s="11">
        <f t="shared" si="26"/>
        <v>40851</v>
      </c>
      <c r="AK27" s="11"/>
      <c r="AL27" s="4" t="str">
        <f t="shared" si="28"/>
        <v>quarta-feira</v>
      </c>
      <c r="AM27" s="19">
        <f t="shared" si="36"/>
        <v>15</v>
      </c>
      <c r="AN27" s="20">
        <v>41276</v>
      </c>
      <c r="AO27" s="21">
        <f t="shared" si="29"/>
        <v>303909.138898</v>
      </c>
      <c r="AP27" s="23">
        <f t="shared" si="30"/>
        <v>20</v>
      </c>
      <c r="AQ27" s="32">
        <f t="shared" si="31"/>
        <v>1611.8338694399999</v>
      </c>
      <c r="AR27" s="32">
        <f t="shared" si="32"/>
        <v>2244.9977605399999</v>
      </c>
      <c r="AS27" s="35">
        <v>7.3329003000000004E-3</v>
      </c>
      <c r="AT27" s="29">
        <f t="shared" si="37"/>
        <v>3856.8316299799999</v>
      </c>
      <c r="AU27" s="19">
        <f t="shared" si="38"/>
        <v>15</v>
      </c>
      <c r="AV27" s="20">
        <f t="shared" si="33"/>
        <v>41306</v>
      </c>
      <c r="AW27" s="20">
        <f t="shared" si="34"/>
        <v>41310</v>
      </c>
      <c r="AX27" s="1"/>
      <c r="AY27" s="30">
        <v>18</v>
      </c>
      <c r="AZ27" s="31">
        <v>41365</v>
      </c>
      <c r="BA27" s="32">
        <v>0.76158274999999998</v>
      </c>
      <c r="BB27" s="33">
        <f t="shared" si="17"/>
        <v>7.6158275000000001E-3</v>
      </c>
      <c r="BC27" s="1"/>
    </row>
    <row r="28" spans="1:154" x14ac:dyDescent="0.2">
      <c r="A28" s="144">
        <f t="shared" si="18"/>
        <v>40817</v>
      </c>
      <c r="B28" s="2">
        <f t="shared" si="0"/>
        <v>336744.5</v>
      </c>
      <c r="C28" s="2">
        <f t="shared" si="27"/>
        <v>336744.5</v>
      </c>
      <c r="D28" s="68">
        <f>SUM(Y28:Y$366)</f>
        <v>24003.451988159999</v>
      </c>
      <c r="E28" s="68">
        <f t="shared" si="1"/>
        <v>312741.04801183997</v>
      </c>
      <c r="F28" s="72">
        <f t="shared" si="19"/>
        <v>1</v>
      </c>
      <c r="G28" s="3">
        <f>IF(N28=1,VLOOKUP(A28,[1]Plan1!$AM$43:$AO$207,3,FALSE),G27)</f>
        <v>1</v>
      </c>
      <c r="H28" s="1">
        <f>IF(C28=C27,H27,#REF!)</f>
        <v>0</v>
      </c>
      <c r="I28" s="1">
        <f t="shared" si="35"/>
        <v>0</v>
      </c>
      <c r="J28" s="26">
        <f t="shared" si="2"/>
        <v>0</v>
      </c>
      <c r="K28" s="11">
        <f t="shared" si="20"/>
        <v>40848</v>
      </c>
      <c r="L28" s="11">
        <f t="shared" si="3"/>
        <v>40848</v>
      </c>
      <c r="M28" s="1">
        <f t="shared" si="21"/>
        <v>20</v>
      </c>
      <c r="N28" s="1">
        <v>0</v>
      </c>
      <c r="O28" s="2">
        <f t="shared" si="4"/>
        <v>1</v>
      </c>
      <c r="P28" s="10">
        <f t="shared" si="22"/>
        <v>1</v>
      </c>
      <c r="Q28" s="10">
        <v>1</v>
      </c>
      <c r="R28" s="2">
        <f t="shared" si="5"/>
        <v>1</v>
      </c>
      <c r="S28" s="2">
        <f t="shared" si="23"/>
        <v>1</v>
      </c>
      <c r="T28" s="2">
        <f t="shared" si="6"/>
        <v>336744.5</v>
      </c>
      <c r="U28" s="2">
        <f t="shared" si="7"/>
        <v>0</v>
      </c>
      <c r="V28" s="2">
        <f t="shared" si="8"/>
        <v>0</v>
      </c>
      <c r="W28" s="2">
        <f t="shared" si="9"/>
        <v>336744.5</v>
      </c>
      <c r="X28" s="27">
        <f t="shared" si="10"/>
        <v>0</v>
      </c>
      <c r="Y28" s="27">
        <v>0</v>
      </c>
      <c r="Z28" s="67">
        <f t="shared" si="11"/>
        <v>0</v>
      </c>
      <c r="AA28" s="2">
        <f t="shared" si="12"/>
        <v>0</v>
      </c>
      <c r="AB28" s="26">
        <f t="shared" si="24"/>
        <v>6.7299999999999999E-2</v>
      </c>
      <c r="AC28" s="27">
        <v>0</v>
      </c>
      <c r="AD28" s="27">
        <v>252</v>
      </c>
      <c r="AE28" s="10">
        <f t="shared" si="13"/>
        <v>1</v>
      </c>
      <c r="AF28" s="2">
        <f t="shared" si="14"/>
        <v>0</v>
      </c>
      <c r="AG28" s="2">
        <f t="shared" si="15"/>
        <v>0</v>
      </c>
      <c r="AH28" s="3" t="str">
        <f t="shared" si="16"/>
        <v>-</v>
      </c>
      <c r="AI28" s="4" t="str">
        <f t="shared" si="25"/>
        <v>A+J=</v>
      </c>
      <c r="AJ28" s="11">
        <f t="shared" si="26"/>
        <v>40851</v>
      </c>
      <c r="AK28" s="11"/>
      <c r="AL28" s="4" t="str">
        <f t="shared" si="28"/>
        <v>sexta-feira</v>
      </c>
      <c r="AM28" s="19">
        <f t="shared" si="36"/>
        <v>16</v>
      </c>
      <c r="AN28" s="20">
        <v>41306</v>
      </c>
      <c r="AO28" s="21">
        <f t="shared" si="29"/>
        <v>301810.45835650002</v>
      </c>
      <c r="AP28" s="23">
        <f t="shared" si="30"/>
        <v>22</v>
      </c>
      <c r="AQ28" s="32">
        <f t="shared" si="31"/>
        <v>1760.4784777100001</v>
      </c>
      <c r="AR28" s="32">
        <f t="shared" si="32"/>
        <v>2098.6805414999999</v>
      </c>
      <c r="AS28" s="35">
        <v>6.9056183999999998E-3</v>
      </c>
      <c r="AT28" s="29">
        <f t="shared" si="37"/>
        <v>3859.1590192100002</v>
      </c>
      <c r="AU28" s="19">
        <f t="shared" si="38"/>
        <v>16</v>
      </c>
      <c r="AV28" s="20">
        <f t="shared" si="33"/>
        <v>41334</v>
      </c>
      <c r="AW28" s="20">
        <f t="shared" si="34"/>
        <v>41338</v>
      </c>
      <c r="AX28" s="1"/>
      <c r="AY28" s="30">
        <v>19</v>
      </c>
      <c r="AZ28" s="31">
        <v>41395</v>
      </c>
      <c r="BA28" s="32">
        <v>0.71943113999999997</v>
      </c>
      <c r="BB28" s="33">
        <f t="shared" si="17"/>
        <v>7.1943113999999994E-3</v>
      </c>
      <c r="BC28" s="1"/>
    </row>
    <row r="29" spans="1:154" x14ac:dyDescent="0.2">
      <c r="A29" s="144">
        <f t="shared" si="18"/>
        <v>40818</v>
      </c>
      <c r="B29" s="2">
        <f t="shared" si="0"/>
        <v>336744.5</v>
      </c>
      <c r="C29" s="2">
        <f t="shared" si="27"/>
        <v>336744.5</v>
      </c>
      <c r="D29" s="68">
        <f>SUM(Y29:Y$366)</f>
        <v>24003.451988159999</v>
      </c>
      <c r="E29" s="68">
        <f t="shared" si="1"/>
        <v>312741.04801183997</v>
      </c>
      <c r="F29" s="72">
        <f t="shared" si="19"/>
        <v>1</v>
      </c>
      <c r="G29" s="3">
        <f>IF(N29=1,VLOOKUP(A29,[1]Plan1!$AM$43:$AO$207,3,FALSE),G28)</f>
        <v>1</v>
      </c>
      <c r="H29" s="1">
        <f>IF(C29=C28,H28,#REF!)</f>
        <v>0</v>
      </c>
      <c r="I29" s="1">
        <f t="shared" si="35"/>
        <v>0</v>
      </c>
      <c r="J29" s="26">
        <f t="shared" si="2"/>
        <v>0</v>
      </c>
      <c r="K29" s="11">
        <f t="shared" si="20"/>
        <v>40848</v>
      </c>
      <c r="L29" s="11">
        <f t="shared" si="3"/>
        <v>40848</v>
      </c>
      <c r="M29" s="1">
        <f t="shared" si="21"/>
        <v>20</v>
      </c>
      <c r="N29" s="1">
        <f t="shared" ref="N29:N92" si="39">(M29-(NETWORKDAYS(A29,L29,AN$137:AN$327)-1))</f>
        <v>0</v>
      </c>
      <c r="O29" s="2">
        <f t="shared" si="4"/>
        <v>1</v>
      </c>
      <c r="P29" s="10">
        <f t="shared" si="22"/>
        <v>1</v>
      </c>
      <c r="Q29" s="10">
        <v>1</v>
      </c>
      <c r="R29" s="2">
        <f t="shared" si="5"/>
        <v>1</v>
      </c>
      <c r="S29" s="2">
        <f t="shared" si="23"/>
        <v>1</v>
      </c>
      <c r="T29" s="2">
        <f t="shared" si="6"/>
        <v>336744.5</v>
      </c>
      <c r="U29" s="2">
        <f t="shared" si="7"/>
        <v>0</v>
      </c>
      <c r="V29" s="2">
        <f t="shared" si="8"/>
        <v>0</v>
      </c>
      <c r="W29" s="2">
        <f t="shared" si="9"/>
        <v>336744.5</v>
      </c>
      <c r="X29" s="27">
        <f t="shared" si="10"/>
        <v>0</v>
      </c>
      <c r="Y29" s="27">
        <v>0</v>
      </c>
      <c r="Z29" s="67">
        <f t="shared" si="11"/>
        <v>0</v>
      </c>
      <c r="AA29" s="2">
        <f t="shared" si="12"/>
        <v>0</v>
      </c>
      <c r="AB29" s="26">
        <f t="shared" si="24"/>
        <v>6.7299999999999999E-2</v>
      </c>
      <c r="AC29" s="27">
        <v>0</v>
      </c>
      <c r="AD29" s="27">
        <v>252</v>
      </c>
      <c r="AE29" s="10">
        <f t="shared" si="13"/>
        <v>1</v>
      </c>
      <c r="AF29" s="2">
        <f t="shared" si="14"/>
        <v>0</v>
      </c>
      <c r="AG29" s="2">
        <f t="shared" si="15"/>
        <v>0</v>
      </c>
      <c r="AH29" s="3" t="str">
        <f t="shared" si="16"/>
        <v>-</v>
      </c>
      <c r="AI29" s="4" t="str">
        <f t="shared" si="25"/>
        <v>A+J=</v>
      </c>
      <c r="AJ29" s="11">
        <f t="shared" si="26"/>
        <v>40851</v>
      </c>
      <c r="AK29" s="11"/>
      <c r="AL29" s="4" t="str">
        <f t="shared" si="28"/>
        <v>sexta-feira</v>
      </c>
      <c r="AM29" s="19">
        <f t="shared" si="36"/>
        <v>17</v>
      </c>
      <c r="AN29" s="20">
        <v>41334</v>
      </c>
      <c r="AO29" s="21">
        <f t="shared" si="29"/>
        <v>299386.16874714004</v>
      </c>
      <c r="AP29" s="23">
        <f t="shared" si="30"/>
        <v>18</v>
      </c>
      <c r="AQ29" s="32">
        <f t="shared" si="31"/>
        <v>1429.6930426199999</v>
      </c>
      <c r="AR29" s="32">
        <f t="shared" si="32"/>
        <v>2424.2896093600002</v>
      </c>
      <c r="AS29" s="35">
        <v>8.0324903999999999E-3</v>
      </c>
      <c r="AT29" s="29">
        <f t="shared" si="37"/>
        <v>3853.9826519799999</v>
      </c>
      <c r="AU29" s="19">
        <f t="shared" si="38"/>
        <v>17</v>
      </c>
      <c r="AV29" s="20">
        <f t="shared" si="33"/>
        <v>41365</v>
      </c>
      <c r="AW29" s="20">
        <f t="shared" si="34"/>
        <v>41367</v>
      </c>
      <c r="AX29" s="1"/>
      <c r="AY29" s="23">
        <v>20</v>
      </c>
      <c r="AZ29" s="20">
        <v>41426</v>
      </c>
      <c r="BA29" s="21">
        <v>0.75476670999999995</v>
      </c>
      <c r="BB29" s="33">
        <f t="shared" si="17"/>
        <v>7.5476670999999997E-3</v>
      </c>
      <c r="BC29" s="1"/>
    </row>
    <row r="30" spans="1:154" x14ac:dyDescent="0.2">
      <c r="A30" s="143">
        <f t="shared" si="18"/>
        <v>40819</v>
      </c>
      <c r="B30" s="73">
        <f t="shared" si="0"/>
        <v>336744.5</v>
      </c>
      <c r="C30" s="73">
        <f t="shared" si="27"/>
        <v>336744.5</v>
      </c>
      <c r="D30" s="74">
        <f>SUM(Y30:Y$366)</f>
        <v>24003.451988159999</v>
      </c>
      <c r="E30" s="74">
        <f t="shared" si="1"/>
        <v>312741.04801183997</v>
      </c>
      <c r="F30" s="75">
        <v>3337.16</v>
      </c>
      <c r="G30" s="76">
        <v>3354.85</v>
      </c>
      <c r="H30" s="16">
        <v>40759</v>
      </c>
      <c r="I30" s="16">
        <v>40790</v>
      </c>
      <c r="J30" s="77">
        <f t="shared" si="2"/>
        <v>5.3009145500964028E-3</v>
      </c>
      <c r="K30" s="16">
        <f t="shared" si="20"/>
        <v>40848</v>
      </c>
      <c r="L30" s="16">
        <f t="shared" si="3"/>
        <v>40848</v>
      </c>
      <c r="M30" s="38">
        <f t="shared" si="21"/>
        <v>20</v>
      </c>
      <c r="N30" s="38">
        <f t="shared" si="39"/>
        <v>0</v>
      </c>
      <c r="O30" s="73">
        <f t="shared" si="4"/>
        <v>1</v>
      </c>
      <c r="P30" s="78">
        <f t="shared" si="22"/>
        <v>1</v>
      </c>
      <c r="Q30" s="78">
        <v>1</v>
      </c>
      <c r="R30" s="73">
        <f t="shared" si="5"/>
        <v>1</v>
      </c>
      <c r="S30" s="73">
        <f t="shared" ref="S30:S93" si="40">IF(AND(X30&gt;0,MONTH(A30)=10),R30,S29)</f>
        <v>1</v>
      </c>
      <c r="T30" s="73">
        <f t="shared" si="6"/>
        <v>336744.5</v>
      </c>
      <c r="U30" s="73">
        <f t="shared" si="7"/>
        <v>0</v>
      </c>
      <c r="V30" s="73">
        <f t="shared" si="8"/>
        <v>0</v>
      </c>
      <c r="W30" s="73">
        <f t="shared" si="9"/>
        <v>336744.5</v>
      </c>
      <c r="X30" s="79">
        <f t="shared" si="10"/>
        <v>0</v>
      </c>
      <c r="Y30" s="73">
        <f t="shared" ref="Y30:Y93" si="41">IF(X30&gt;0,VLOOKUP(A30,AN$12:AR$131,5),0)</f>
        <v>0</v>
      </c>
      <c r="Z30" s="80">
        <f t="shared" si="11"/>
        <v>0</v>
      </c>
      <c r="AA30" s="73">
        <f t="shared" si="12"/>
        <v>0</v>
      </c>
      <c r="AB30" s="77">
        <f t="shared" si="24"/>
        <v>6.7299999999999999E-2</v>
      </c>
      <c r="AC30" s="27">
        <v>0</v>
      </c>
      <c r="AD30" s="79">
        <v>252</v>
      </c>
      <c r="AE30" s="10">
        <f t="shared" si="13"/>
        <v>1</v>
      </c>
      <c r="AF30" s="73">
        <f t="shared" si="14"/>
        <v>0</v>
      </c>
      <c r="AG30" s="73">
        <f t="shared" si="15"/>
        <v>0</v>
      </c>
      <c r="AH30" s="76" t="str">
        <f t="shared" si="16"/>
        <v>-</v>
      </c>
      <c r="AI30" s="81" t="str">
        <f t="shared" si="25"/>
        <v>A+J=</v>
      </c>
      <c r="AJ30" s="16">
        <f t="shared" si="26"/>
        <v>40851</v>
      </c>
      <c r="AK30" s="16"/>
      <c r="AL30" s="4" t="str">
        <f t="shared" si="28"/>
        <v>segunda-feira</v>
      </c>
      <c r="AM30" s="39">
        <f t="shared" si="36"/>
        <v>18</v>
      </c>
      <c r="AN30" s="40">
        <v>41365</v>
      </c>
      <c r="AO30" s="41">
        <f t="shared" si="29"/>
        <v>297106.09533008002</v>
      </c>
      <c r="AP30" s="42">
        <f t="shared" si="30"/>
        <v>20</v>
      </c>
      <c r="AQ30" s="41">
        <f t="shared" si="31"/>
        <v>1576.2020141099999</v>
      </c>
      <c r="AR30" s="41">
        <f t="shared" si="32"/>
        <v>2280.0734170599999</v>
      </c>
      <c r="AS30" s="35">
        <v>7.6158275000000001E-3</v>
      </c>
      <c r="AT30" s="43">
        <f t="shared" si="37"/>
        <v>3856.27543117</v>
      </c>
      <c r="AU30" s="39">
        <f t="shared" si="38"/>
        <v>18</v>
      </c>
      <c r="AV30" s="40">
        <f t="shared" si="33"/>
        <v>41396</v>
      </c>
      <c r="AW30" s="40">
        <f t="shared" si="34"/>
        <v>41400</v>
      </c>
      <c r="AX30" s="38"/>
      <c r="AY30" s="23">
        <v>21</v>
      </c>
      <c r="AZ30" s="20">
        <v>41456</v>
      </c>
      <c r="BA30" s="21">
        <v>0.79062915</v>
      </c>
      <c r="BB30" s="33">
        <f t="shared" si="17"/>
        <v>7.9062915000000008E-3</v>
      </c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</row>
    <row r="31" spans="1:154" x14ac:dyDescent="0.2">
      <c r="A31" s="144">
        <f t="shared" si="18"/>
        <v>40820</v>
      </c>
      <c r="B31" s="2">
        <f t="shared" si="0"/>
        <v>336827.18247827335</v>
      </c>
      <c r="C31" s="2">
        <f t="shared" si="27"/>
        <v>336744.5</v>
      </c>
      <c r="D31" s="68">
        <f>SUM(Y31:Y$366)</f>
        <v>24003.451988159999</v>
      </c>
      <c r="E31" s="68">
        <f t="shared" si="1"/>
        <v>312741.04801183997</v>
      </c>
      <c r="F31" s="72">
        <f t="shared" ref="F31:F94" si="42">IF(G31=G30,F30,G30)</f>
        <v>3337.16</v>
      </c>
      <c r="G31" s="3">
        <f>IF(N31=1,VLOOKUP(A30,[1]Plan1!$BG$69:$BI$188,3,FALSE),G30)</f>
        <v>3354.85</v>
      </c>
      <c r="H31" s="11">
        <f t="shared" ref="H31:H94" si="43">EDATE(I31,-1)</f>
        <v>40759</v>
      </c>
      <c r="I31" s="11">
        <f t="shared" ref="I31:I94" si="44">IF(X30&gt;0,EDATE(A31,-1),+I30)</f>
        <v>40790</v>
      </c>
      <c r="J31" s="26">
        <f t="shared" si="2"/>
        <v>5.3009145500964028E-3</v>
      </c>
      <c r="K31" s="11">
        <f t="shared" si="20"/>
        <v>40848</v>
      </c>
      <c r="L31" s="11">
        <f t="shared" si="3"/>
        <v>40848</v>
      </c>
      <c r="M31" s="1">
        <f t="shared" si="21"/>
        <v>20</v>
      </c>
      <c r="N31" s="1">
        <f t="shared" si="39"/>
        <v>1</v>
      </c>
      <c r="O31" s="2">
        <f t="shared" si="4"/>
        <v>1.00026438</v>
      </c>
      <c r="P31" s="10">
        <f t="shared" si="22"/>
        <v>1</v>
      </c>
      <c r="Q31" s="10">
        <f t="shared" ref="Q31:Q94" si="45">IF(L31&gt;L30,Q30*P31,Q30)</f>
        <v>1</v>
      </c>
      <c r="R31" s="2">
        <f t="shared" si="5"/>
        <v>1.00026438</v>
      </c>
      <c r="S31" s="2">
        <f t="shared" si="40"/>
        <v>1</v>
      </c>
      <c r="T31" s="2">
        <f t="shared" si="6"/>
        <v>336744.5</v>
      </c>
      <c r="U31" s="2">
        <f t="shared" si="7"/>
        <v>0</v>
      </c>
      <c r="V31" s="2">
        <f t="shared" si="8"/>
        <v>82.682478273355542</v>
      </c>
      <c r="W31" s="2">
        <f t="shared" si="9"/>
        <v>336827.18247827335</v>
      </c>
      <c r="X31" s="27">
        <f t="shared" si="10"/>
        <v>0</v>
      </c>
      <c r="Y31" s="2">
        <f t="shared" si="41"/>
        <v>0</v>
      </c>
      <c r="Z31" s="67">
        <f t="shared" si="11"/>
        <v>0</v>
      </c>
      <c r="AA31" s="2">
        <f t="shared" si="12"/>
        <v>0</v>
      </c>
      <c r="AB31" s="26">
        <f t="shared" si="24"/>
        <v>6.7299999999999999E-2</v>
      </c>
      <c r="AC31" s="27">
        <v>0</v>
      </c>
      <c r="AD31" s="27">
        <v>252</v>
      </c>
      <c r="AE31" s="10">
        <f t="shared" ref="AE31:AE94" si="46">ROUND((1+AB31)^TRUNC((AC31/AD31),9),9)</f>
        <v>1</v>
      </c>
      <c r="AF31" s="2">
        <f t="shared" si="14"/>
        <v>0</v>
      </c>
      <c r="AG31" s="2">
        <f t="shared" si="15"/>
        <v>0</v>
      </c>
      <c r="AH31" s="3" t="str">
        <f t="shared" si="16"/>
        <v>-</v>
      </c>
      <c r="AI31" s="4" t="str">
        <f t="shared" si="25"/>
        <v>A+J=</v>
      </c>
      <c r="AJ31" s="11">
        <f t="shared" si="26"/>
        <v>40851</v>
      </c>
      <c r="AK31" s="11"/>
      <c r="AL31" s="4" t="str">
        <f t="shared" si="28"/>
        <v>quinta-feira</v>
      </c>
      <c r="AM31" s="19">
        <f t="shared" si="36"/>
        <v>19</v>
      </c>
      <c r="AN31" s="20">
        <v>41396</v>
      </c>
      <c r="AO31" s="21">
        <f t="shared" si="29"/>
        <v>294968.62156144</v>
      </c>
      <c r="AP31" s="23">
        <f t="shared" si="30"/>
        <v>22</v>
      </c>
      <c r="AQ31" s="21">
        <f t="shared" si="31"/>
        <v>1721.0699497999999</v>
      </c>
      <c r="AR31" s="21">
        <f t="shared" si="32"/>
        <v>2137.4737686399999</v>
      </c>
      <c r="AS31" s="35">
        <v>7.1943113999999994E-3</v>
      </c>
      <c r="AT31" s="29">
        <f t="shared" si="37"/>
        <v>3858.5437184399998</v>
      </c>
      <c r="AU31" s="19">
        <f t="shared" si="38"/>
        <v>19</v>
      </c>
      <c r="AV31" s="20">
        <f t="shared" si="33"/>
        <v>41428</v>
      </c>
      <c r="AW31" s="20">
        <f t="shared" si="34"/>
        <v>41430</v>
      </c>
      <c r="AX31" s="1"/>
      <c r="AY31" s="30">
        <v>22</v>
      </c>
      <c r="AZ31" s="31">
        <v>41487</v>
      </c>
      <c r="BA31" s="32">
        <v>0.72308978999999995</v>
      </c>
      <c r="BB31" s="33">
        <f t="shared" si="17"/>
        <v>7.2308978999999999E-3</v>
      </c>
      <c r="BC31" s="1"/>
    </row>
    <row r="32" spans="1:154" x14ac:dyDescent="0.2">
      <c r="A32" s="144">
        <f t="shared" si="18"/>
        <v>40821</v>
      </c>
      <c r="B32" s="2">
        <f t="shared" si="0"/>
        <v>336909.88684842008</v>
      </c>
      <c r="C32" s="2">
        <f t="shared" si="27"/>
        <v>336744.5</v>
      </c>
      <c r="D32" s="68">
        <f>SUM(Y32:Y$366)</f>
        <v>24003.451988159999</v>
      </c>
      <c r="E32" s="68">
        <f t="shared" si="1"/>
        <v>312741.04801183997</v>
      </c>
      <c r="F32" s="72">
        <f t="shared" si="42"/>
        <v>3337.16</v>
      </c>
      <c r="G32" s="3">
        <f>IF(N32=1,VLOOKUP(A31,[1]Plan1!$BG$69:$BI$188,3,FALSE),G31)</f>
        <v>3354.85</v>
      </c>
      <c r="H32" s="11">
        <f t="shared" si="43"/>
        <v>40759</v>
      </c>
      <c r="I32" s="11">
        <f t="shared" si="44"/>
        <v>40790</v>
      </c>
      <c r="J32" s="26">
        <f t="shared" si="2"/>
        <v>5.3009145500964028E-3</v>
      </c>
      <c r="K32" s="11">
        <f t="shared" si="20"/>
        <v>40848</v>
      </c>
      <c r="L32" s="11">
        <f t="shared" si="3"/>
        <v>40848</v>
      </c>
      <c r="M32" s="1">
        <f t="shared" si="21"/>
        <v>20</v>
      </c>
      <c r="N32" s="1">
        <f t="shared" si="39"/>
        <v>2</v>
      </c>
      <c r="O32" s="2">
        <f t="shared" si="4"/>
        <v>1.0005288299999999</v>
      </c>
      <c r="P32" s="10">
        <f t="shared" si="22"/>
        <v>1</v>
      </c>
      <c r="Q32" s="10">
        <f t="shared" si="45"/>
        <v>1</v>
      </c>
      <c r="R32" s="2">
        <f t="shared" si="5"/>
        <v>1.0005288299999999</v>
      </c>
      <c r="S32" s="2">
        <f t="shared" si="40"/>
        <v>1</v>
      </c>
      <c r="T32" s="2">
        <f t="shared" si="6"/>
        <v>336744.5</v>
      </c>
      <c r="U32" s="2">
        <f t="shared" si="7"/>
        <v>0</v>
      </c>
      <c r="V32" s="2">
        <f t="shared" si="8"/>
        <v>165.38684842007777</v>
      </c>
      <c r="W32" s="2">
        <f t="shared" si="9"/>
        <v>336909.88684842008</v>
      </c>
      <c r="X32" s="27">
        <f t="shared" si="10"/>
        <v>0</v>
      </c>
      <c r="Y32" s="2">
        <f t="shared" si="41"/>
        <v>0</v>
      </c>
      <c r="Z32" s="67">
        <f t="shared" si="11"/>
        <v>0</v>
      </c>
      <c r="AA32" s="2">
        <f t="shared" si="12"/>
        <v>0</v>
      </c>
      <c r="AB32" s="26">
        <f t="shared" si="24"/>
        <v>6.7299999999999999E-2</v>
      </c>
      <c r="AC32" s="27">
        <v>0</v>
      </c>
      <c r="AD32" s="27">
        <v>252</v>
      </c>
      <c r="AE32" s="10">
        <f t="shared" si="46"/>
        <v>1</v>
      </c>
      <c r="AF32" s="2">
        <f t="shared" si="14"/>
        <v>0</v>
      </c>
      <c r="AG32" s="2">
        <f t="shared" si="15"/>
        <v>0</v>
      </c>
      <c r="AH32" s="3" t="str">
        <f t="shared" si="16"/>
        <v>-</v>
      </c>
      <c r="AI32" s="4" t="str">
        <f t="shared" si="25"/>
        <v>A+J=</v>
      </c>
      <c r="AJ32" s="11">
        <f t="shared" si="26"/>
        <v>40851</v>
      </c>
      <c r="AK32" s="11"/>
      <c r="AL32" s="4" t="str">
        <f t="shared" si="28"/>
        <v>segunda-feira</v>
      </c>
      <c r="AM32" s="19">
        <f t="shared" si="36"/>
        <v>20</v>
      </c>
      <c r="AN32" s="20">
        <v>41428</v>
      </c>
      <c r="AO32" s="21">
        <f t="shared" si="29"/>
        <v>292742.29660095001</v>
      </c>
      <c r="AP32" s="23">
        <f t="shared" si="30"/>
        <v>21</v>
      </c>
      <c r="AQ32" s="21">
        <f t="shared" si="31"/>
        <v>1630.8059966400001</v>
      </c>
      <c r="AR32" s="21">
        <f t="shared" si="32"/>
        <v>2226.3249604900002</v>
      </c>
      <c r="AS32" s="35">
        <v>7.5476670999999997E-3</v>
      </c>
      <c r="AT32" s="29">
        <f t="shared" si="37"/>
        <v>3857.1309571300003</v>
      </c>
      <c r="AU32" s="19">
        <f t="shared" si="38"/>
        <v>20</v>
      </c>
      <c r="AV32" s="20">
        <f t="shared" si="33"/>
        <v>41456</v>
      </c>
      <c r="AW32" s="20">
        <f t="shared" si="34"/>
        <v>41458</v>
      </c>
      <c r="AX32" s="1"/>
      <c r="AY32" s="30">
        <v>23</v>
      </c>
      <c r="AZ32" s="31">
        <v>41518</v>
      </c>
      <c r="BA32" s="32">
        <v>0.75869595999999995</v>
      </c>
      <c r="BB32" s="33">
        <f t="shared" si="17"/>
        <v>7.5869595999999992E-3</v>
      </c>
      <c r="BC32" s="1"/>
    </row>
    <row r="33" spans="1:55" x14ac:dyDescent="0.2">
      <c r="A33" s="144">
        <f t="shared" si="18"/>
        <v>40822</v>
      </c>
      <c r="B33" s="2">
        <f t="shared" si="0"/>
        <v>336992.61311044014</v>
      </c>
      <c r="C33" s="2">
        <f t="shared" si="27"/>
        <v>336744.5</v>
      </c>
      <c r="D33" s="68">
        <f>SUM(Y33:Y$366)</f>
        <v>24003.451988159999</v>
      </c>
      <c r="E33" s="68">
        <f t="shared" si="1"/>
        <v>312741.04801183997</v>
      </c>
      <c r="F33" s="72">
        <f t="shared" si="42"/>
        <v>3337.16</v>
      </c>
      <c r="G33" s="3">
        <f>IF(N33=1,VLOOKUP(A32,[1]Plan1!$BG$69:$BI$188,3,FALSE),G32)</f>
        <v>3354.85</v>
      </c>
      <c r="H33" s="11">
        <f t="shared" si="43"/>
        <v>40759</v>
      </c>
      <c r="I33" s="11">
        <f t="shared" si="44"/>
        <v>40790</v>
      </c>
      <c r="J33" s="26">
        <f t="shared" si="2"/>
        <v>5.3009145500964028E-3</v>
      </c>
      <c r="K33" s="11">
        <f t="shared" si="20"/>
        <v>40848</v>
      </c>
      <c r="L33" s="11">
        <f t="shared" si="3"/>
        <v>40848</v>
      </c>
      <c r="M33" s="1">
        <f t="shared" si="21"/>
        <v>20</v>
      </c>
      <c r="N33" s="1">
        <f t="shared" si="39"/>
        <v>3</v>
      </c>
      <c r="O33" s="2">
        <f t="shared" si="4"/>
        <v>1.0007933499999999</v>
      </c>
      <c r="P33" s="10">
        <f t="shared" si="22"/>
        <v>1</v>
      </c>
      <c r="Q33" s="10">
        <f t="shared" si="45"/>
        <v>1</v>
      </c>
      <c r="R33" s="2">
        <f t="shared" si="5"/>
        <v>1.0007933499999999</v>
      </c>
      <c r="S33" s="2">
        <f t="shared" si="40"/>
        <v>1</v>
      </c>
      <c r="T33" s="2">
        <f t="shared" si="6"/>
        <v>336744.5</v>
      </c>
      <c r="U33" s="2">
        <f t="shared" si="7"/>
        <v>0</v>
      </c>
      <c r="V33" s="2">
        <f t="shared" si="8"/>
        <v>248.11311044016665</v>
      </c>
      <c r="W33" s="2">
        <f t="shared" si="9"/>
        <v>336992.61311044014</v>
      </c>
      <c r="X33" s="27">
        <f t="shared" si="10"/>
        <v>0</v>
      </c>
      <c r="Y33" s="2">
        <f t="shared" si="41"/>
        <v>0</v>
      </c>
      <c r="Z33" s="67">
        <f t="shared" si="11"/>
        <v>0</v>
      </c>
      <c r="AA33" s="2">
        <f t="shared" si="12"/>
        <v>0</v>
      </c>
      <c r="AB33" s="26">
        <f t="shared" si="24"/>
        <v>6.7299999999999999E-2</v>
      </c>
      <c r="AC33" s="27">
        <v>0</v>
      </c>
      <c r="AD33" s="27">
        <v>252</v>
      </c>
      <c r="AE33" s="10">
        <f t="shared" si="46"/>
        <v>1</v>
      </c>
      <c r="AF33" s="2">
        <f t="shared" si="14"/>
        <v>0</v>
      </c>
      <c r="AG33" s="2">
        <f t="shared" si="15"/>
        <v>0</v>
      </c>
      <c r="AH33" s="3" t="str">
        <f t="shared" si="16"/>
        <v>-</v>
      </c>
      <c r="AI33" s="4" t="str">
        <f t="shared" si="25"/>
        <v>A+J=</v>
      </c>
      <c r="AJ33" s="11">
        <f t="shared" si="26"/>
        <v>40851</v>
      </c>
      <c r="AK33" s="11"/>
      <c r="AL33" s="4" t="str">
        <f t="shared" si="28"/>
        <v>segunda-feira</v>
      </c>
      <c r="AM33" s="19">
        <f t="shared" si="36"/>
        <v>21</v>
      </c>
      <c r="AN33" s="20">
        <v>41456</v>
      </c>
      <c r="AO33" s="21">
        <f t="shared" si="29"/>
        <v>290427.79066965001</v>
      </c>
      <c r="AP33" s="23">
        <f t="shared" si="30"/>
        <v>20</v>
      </c>
      <c r="AQ33" s="21">
        <f t="shared" si="31"/>
        <v>1541.2234955500001</v>
      </c>
      <c r="AR33" s="21">
        <f t="shared" si="32"/>
        <v>2314.5059313000002</v>
      </c>
      <c r="AS33" s="35">
        <v>7.9062915000000008E-3</v>
      </c>
      <c r="AT33" s="29">
        <f t="shared" si="37"/>
        <v>3855.72942685</v>
      </c>
      <c r="AU33" s="19">
        <f t="shared" si="38"/>
        <v>21</v>
      </c>
      <c r="AV33" s="20">
        <f t="shared" si="33"/>
        <v>41487</v>
      </c>
      <c r="AW33" s="20">
        <f t="shared" si="34"/>
        <v>41491</v>
      </c>
      <c r="AX33" s="1"/>
      <c r="AY33" s="30">
        <v>24</v>
      </c>
      <c r="AZ33" s="31">
        <v>41548</v>
      </c>
      <c r="BA33" s="32">
        <v>0.79484566000000001</v>
      </c>
      <c r="BB33" s="33">
        <f t="shared" si="17"/>
        <v>7.9484566000000006E-3</v>
      </c>
      <c r="BC33" s="1"/>
    </row>
    <row r="34" spans="1:55" x14ac:dyDescent="0.2">
      <c r="A34" s="144">
        <f t="shared" si="18"/>
        <v>40823</v>
      </c>
      <c r="B34" s="2">
        <f t="shared" si="0"/>
        <v>337075.36126433359</v>
      </c>
      <c r="C34" s="2">
        <f t="shared" si="27"/>
        <v>336744.5</v>
      </c>
      <c r="D34" s="68">
        <f>SUM(Y34:Y$366)</f>
        <v>24003.451988159999</v>
      </c>
      <c r="E34" s="68">
        <f t="shared" si="1"/>
        <v>312741.04801183997</v>
      </c>
      <c r="F34" s="72">
        <f t="shared" si="42"/>
        <v>3337.16</v>
      </c>
      <c r="G34" s="3">
        <f>IF(N34=1,VLOOKUP(A33,[1]Plan1!$BG$69:$BI$188,3,FALSE),G33)</f>
        <v>3354.85</v>
      </c>
      <c r="H34" s="11">
        <f t="shared" si="43"/>
        <v>40759</v>
      </c>
      <c r="I34" s="11">
        <f t="shared" si="44"/>
        <v>40790</v>
      </c>
      <c r="J34" s="26">
        <f t="shared" si="2"/>
        <v>5.3009145500964028E-3</v>
      </c>
      <c r="K34" s="11">
        <f t="shared" si="20"/>
        <v>40848</v>
      </c>
      <c r="L34" s="11">
        <f t="shared" si="3"/>
        <v>40848</v>
      </c>
      <c r="M34" s="1">
        <f t="shared" si="21"/>
        <v>20</v>
      </c>
      <c r="N34" s="1">
        <f t="shared" si="39"/>
        <v>4</v>
      </c>
      <c r="O34" s="2">
        <f t="shared" si="4"/>
        <v>1.0010579399999999</v>
      </c>
      <c r="P34" s="10">
        <f t="shared" si="22"/>
        <v>1</v>
      </c>
      <c r="Q34" s="10">
        <f t="shared" si="45"/>
        <v>1</v>
      </c>
      <c r="R34" s="2">
        <f t="shared" si="5"/>
        <v>1.0010579399999999</v>
      </c>
      <c r="S34" s="2">
        <f t="shared" si="40"/>
        <v>1</v>
      </c>
      <c r="T34" s="2">
        <f t="shared" si="6"/>
        <v>336744.5</v>
      </c>
      <c r="U34" s="2">
        <f t="shared" si="7"/>
        <v>0</v>
      </c>
      <c r="V34" s="2">
        <f t="shared" si="8"/>
        <v>330.86126433362222</v>
      </c>
      <c r="W34" s="2">
        <f t="shared" si="9"/>
        <v>337075.36126433359</v>
      </c>
      <c r="X34" s="27">
        <f t="shared" si="10"/>
        <v>0</v>
      </c>
      <c r="Y34" s="2">
        <f t="shared" si="41"/>
        <v>0</v>
      </c>
      <c r="Z34" s="67">
        <f t="shared" si="11"/>
        <v>0</v>
      </c>
      <c r="AA34" s="2">
        <f t="shared" si="12"/>
        <v>0</v>
      </c>
      <c r="AB34" s="26">
        <f t="shared" si="24"/>
        <v>6.7299999999999999E-2</v>
      </c>
      <c r="AC34" s="27">
        <v>0</v>
      </c>
      <c r="AD34" s="27">
        <v>252</v>
      </c>
      <c r="AE34" s="10">
        <f t="shared" si="46"/>
        <v>1</v>
      </c>
      <c r="AF34" s="2">
        <f t="shared" si="14"/>
        <v>0</v>
      </c>
      <c r="AG34" s="2">
        <f t="shared" si="15"/>
        <v>0</v>
      </c>
      <c r="AH34" s="3" t="str">
        <f t="shared" si="16"/>
        <v>-</v>
      </c>
      <c r="AI34" s="4" t="str">
        <f t="shared" si="25"/>
        <v>A+J=</v>
      </c>
      <c r="AJ34" s="11">
        <f t="shared" si="26"/>
        <v>40851</v>
      </c>
      <c r="AK34" s="11"/>
      <c r="AL34" s="4" t="str">
        <f t="shared" si="28"/>
        <v>quinta-feira</v>
      </c>
      <c r="AM34" s="19">
        <f t="shared" si="36"/>
        <v>22</v>
      </c>
      <c r="AN34" s="20">
        <v>41487</v>
      </c>
      <c r="AO34" s="21">
        <f t="shared" si="29"/>
        <v>288327.73696800001</v>
      </c>
      <c r="AP34" s="23">
        <f t="shared" si="30"/>
        <v>23</v>
      </c>
      <c r="AQ34" s="21">
        <f t="shared" si="31"/>
        <v>1759.08714803</v>
      </c>
      <c r="AR34" s="21">
        <f t="shared" si="32"/>
        <v>2100.0537016500002</v>
      </c>
      <c r="AS34" s="35">
        <v>7.2308978999999999E-3</v>
      </c>
      <c r="AT34" s="29">
        <f t="shared" si="37"/>
        <v>3859.1408496800004</v>
      </c>
      <c r="AU34" s="19">
        <f t="shared" si="38"/>
        <v>22</v>
      </c>
      <c r="AV34" s="20">
        <f t="shared" si="33"/>
        <v>41519</v>
      </c>
      <c r="AW34" s="20">
        <f t="shared" si="34"/>
        <v>41521</v>
      </c>
      <c r="AX34" s="1"/>
      <c r="AY34" s="30">
        <v>25</v>
      </c>
      <c r="AZ34" s="31">
        <v>41579</v>
      </c>
      <c r="BA34" s="32">
        <v>0.75358773000000001</v>
      </c>
      <c r="BB34" s="33">
        <f t="shared" si="17"/>
        <v>7.5358773000000004E-3</v>
      </c>
      <c r="BC34" s="1"/>
    </row>
    <row r="35" spans="1:55" x14ac:dyDescent="0.2">
      <c r="A35" s="144">
        <f t="shared" si="18"/>
        <v>40824</v>
      </c>
      <c r="B35" s="2">
        <f t="shared" si="0"/>
        <v>337158.13131010043</v>
      </c>
      <c r="C35" s="2">
        <f t="shared" si="27"/>
        <v>336744.5</v>
      </c>
      <c r="D35" s="68">
        <f>SUM(Y35:Y$366)</f>
        <v>24003.451988159999</v>
      </c>
      <c r="E35" s="68">
        <f t="shared" si="1"/>
        <v>312741.04801183997</v>
      </c>
      <c r="F35" s="72">
        <f t="shared" si="42"/>
        <v>3337.16</v>
      </c>
      <c r="G35" s="3">
        <f>IF(N35=1,VLOOKUP(A34,[1]Plan1!$BG$69:$BI$188,3,FALSE),G34)</f>
        <v>3354.85</v>
      </c>
      <c r="H35" s="11">
        <f t="shared" si="43"/>
        <v>40759</v>
      </c>
      <c r="I35" s="11">
        <f t="shared" si="44"/>
        <v>40790</v>
      </c>
      <c r="J35" s="26">
        <f t="shared" si="2"/>
        <v>5.3009145500964028E-3</v>
      </c>
      <c r="K35" s="11">
        <f t="shared" si="20"/>
        <v>40848</v>
      </c>
      <c r="L35" s="11">
        <f t="shared" si="3"/>
        <v>40848</v>
      </c>
      <c r="M35" s="1">
        <f t="shared" si="21"/>
        <v>20</v>
      </c>
      <c r="N35" s="1">
        <f t="shared" si="39"/>
        <v>5</v>
      </c>
      <c r="O35" s="2">
        <f t="shared" si="4"/>
        <v>1.0013226</v>
      </c>
      <c r="P35" s="10">
        <f t="shared" si="22"/>
        <v>1</v>
      </c>
      <c r="Q35" s="10">
        <f t="shared" si="45"/>
        <v>1</v>
      </c>
      <c r="R35" s="2">
        <f t="shared" si="5"/>
        <v>1.0013226</v>
      </c>
      <c r="S35" s="2">
        <f t="shared" si="40"/>
        <v>1</v>
      </c>
      <c r="T35" s="2">
        <f t="shared" si="6"/>
        <v>336744.5</v>
      </c>
      <c r="U35" s="2">
        <f t="shared" si="7"/>
        <v>0</v>
      </c>
      <c r="V35" s="2">
        <f t="shared" si="8"/>
        <v>413.63131010044441</v>
      </c>
      <c r="W35" s="2">
        <f t="shared" si="9"/>
        <v>337158.13131010043</v>
      </c>
      <c r="X35" s="27">
        <f t="shared" si="10"/>
        <v>0</v>
      </c>
      <c r="Y35" s="2">
        <f t="shared" si="41"/>
        <v>0</v>
      </c>
      <c r="Z35" s="67">
        <f t="shared" si="11"/>
        <v>0</v>
      </c>
      <c r="AA35" s="2">
        <f t="shared" si="12"/>
        <v>0</v>
      </c>
      <c r="AB35" s="26">
        <f t="shared" si="24"/>
        <v>6.7299999999999999E-2</v>
      </c>
      <c r="AC35" s="27">
        <v>0</v>
      </c>
      <c r="AD35" s="27">
        <v>252</v>
      </c>
      <c r="AE35" s="10">
        <f t="shared" si="46"/>
        <v>1</v>
      </c>
      <c r="AF35" s="2">
        <f t="shared" si="14"/>
        <v>0</v>
      </c>
      <c r="AG35" s="2">
        <f t="shared" si="15"/>
        <v>0</v>
      </c>
      <c r="AH35" s="3" t="str">
        <f t="shared" si="16"/>
        <v>-</v>
      </c>
      <c r="AI35" s="4" t="str">
        <f t="shared" si="25"/>
        <v>A+J=</v>
      </c>
      <c r="AJ35" s="11">
        <f t="shared" si="26"/>
        <v>40851</v>
      </c>
      <c r="AK35" s="11"/>
      <c r="AL35" s="4" t="str">
        <f t="shared" si="28"/>
        <v>segunda-feira</v>
      </c>
      <c r="AM35" s="19">
        <f t="shared" si="36"/>
        <v>23</v>
      </c>
      <c r="AN35" s="20">
        <v>41519</v>
      </c>
      <c r="AO35" s="21">
        <f t="shared" si="29"/>
        <v>286140.20607607003</v>
      </c>
      <c r="AP35" s="23">
        <f t="shared" si="30"/>
        <v>22</v>
      </c>
      <c r="AQ35" s="21">
        <f t="shared" si="31"/>
        <v>1670.21885982</v>
      </c>
      <c r="AR35" s="21">
        <f t="shared" si="32"/>
        <v>2187.5308919300001</v>
      </c>
      <c r="AS35" s="35">
        <v>7.5869595999999992E-3</v>
      </c>
      <c r="AT35" s="29">
        <f t="shared" si="37"/>
        <v>3857.7497517500001</v>
      </c>
      <c r="AU35" s="19">
        <f t="shared" si="38"/>
        <v>23</v>
      </c>
      <c r="AV35" s="20">
        <f t="shared" si="33"/>
        <v>41548</v>
      </c>
      <c r="AW35" s="20">
        <f t="shared" si="34"/>
        <v>41550</v>
      </c>
      <c r="AX35" s="1"/>
      <c r="AY35" s="30">
        <v>26</v>
      </c>
      <c r="AZ35" s="31">
        <v>41609</v>
      </c>
      <c r="BA35" s="32">
        <v>0.84180730999999998</v>
      </c>
      <c r="BB35" s="33">
        <f t="shared" si="17"/>
        <v>8.4180730999999995E-3</v>
      </c>
      <c r="BC35" s="1"/>
    </row>
    <row r="36" spans="1:55" x14ac:dyDescent="0.2">
      <c r="A36" s="144">
        <f t="shared" si="18"/>
        <v>40825</v>
      </c>
      <c r="B36" s="2">
        <f t="shared" si="0"/>
        <v>337158.13131010043</v>
      </c>
      <c r="C36" s="2">
        <f t="shared" si="27"/>
        <v>336744.5</v>
      </c>
      <c r="D36" s="68">
        <f>SUM(Y36:Y$366)</f>
        <v>24003.451988159999</v>
      </c>
      <c r="E36" s="68">
        <f t="shared" si="1"/>
        <v>312741.04801183997</v>
      </c>
      <c r="F36" s="72">
        <f t="shared" si="42"/>
        <v>3337.16</v>
      </c>
      <c r="G36" s="3">
        <f>IF(N36=1,VLOOKUP(A35,[1]Plan1!$BG$69:$BI$188,3,FALSE),G35)</f>
        <v>3354.85</v>
      </c>
      <c r="H36" s="11">
        <f t="shared" si="43"/>
        <v>40759</v>
      </c>
      <c r="I36" s="11">
        <f t="shared" si="44"/>
        <v>40790</v>
      </c>
      <c r="J36" s="26">
        <f t="shared" si="2"/>
        <v>5.3009145500964028E-3</v>
      </c>
      <c r="K36" s="11">
        <f t="shared" si="20"/>
        <v>40848</v>
      </c>
      <c r="L36" s="11">
        <f t="shared" si="3"/>
        <v>40848</v>
      </c>
      <c r="M36" s="1">
        <f t="shared" si="21"/>
        <v>20</v>
      </c>
      <c r="N36" s="1">
        <f t="shared" si="39"/>
        <v>5</v>
      </c>
      <c r="O36" s="2">
        <f t="shared" si="4"/>
        <v>1.0013226</v>
      </c>
      <c r="P36" s="10">
        <f t="shared" si="22"/>
        <v>1</v>
      </c>
      <c r="Q36" s="10">
        <f t="shared" si="45"/>
        <v>1</v>
      </c>
      <c r="R36" s="2">
        <f t="shared" si="5"/>
        <v>1.0013226</v>
      </c>
      <c r="S36" s="2">
        <f t="shared" si="40"/>
        <v>1</v>
      </c>
      <c r="T36" s="2">
        <f t="shared" si="6"/>
        <v>336744.5</v>
      </c>
      <c r="U36" s="2">
        <f t="shared" si="7"/>
        <v>0</v>
      </c>
      <c r="V36" s="2">
        <f t="shared" si="8"/>
        <v>413.63131010044441</v>
      </c>
      <c r="W36" s="2">
        <f t="shared" si="9"/>
        <v>337158.13131010043</v>
      </c>
      <c r="X36" s="27">
        <f t="shared" si="10"/>
        <v>0</v>
      </c>
      <c r="Y36" s="2">
        <f t="shared" si="41"/>
        <v>0</v>
      </c>
      <c r="Z36" s="67">
        <f t="shared" si="11"/>
        <v>0</v>
      </c>
      <c r="AA36" s="2">
        <f t="shared" si="12"/>
        <v>0</v>
      </c>
      <c r="AB36" s="26">
        <f t="shared" si="24"/>
        <v>6.7299999999999999E-2</v>
      </c>
      <c r="AC36" s="27">
        <v>0</v>
      </c>
      <c r="AD36" s="27">
        <v>252</v>
      </c>
      <c r="AE36" s="10">
        <f t="shared" si="46"/>
        <v>1</v>
      </c>
      <c r="AF36" s="2">
        <f t="shared" si="14"/>
        <v>0</v>
      </c>
      <c r="AG36" s="2">
        <f t="shared" si="15"/>
        <v>0</v>
      </c>
      <c r="AH36" s="3" t="str">
        <f t="shared" si="16"/>
        <v>-</v>
      </c>
      <c r="AI36" s="4" t="str">
        <f t="shared" si="25"/>
        <v>A+J=</v>
      </c>
      <c r="AJ36" s="11">
        <f t="shared" si="26"/>
        <v>40851</v>
      </c>
      <c r="AK36" s="11"/>
      <c r="AL36" s="4" t="str">
        <f t="shared" si="28"/>
        <v>terça-feira</v>
      </c>
      <c r="AM36" s="19">
        <f t="shared" si="36"/>
        <v>24</v>
      </c>
      <c r="AN36" s="20">
        <v>41548</v>
      </c>
      <c r="AO36" s="21">
        <f t="shared" si="29"/>
        <v>283865.83306656004</v>
      </c>
      <c r="AP36" s="23">
        <f t="shared" si="30"/>
        <v>21</v>
      </c>
      <c r="AQ36" s="21">
        <f t="shared" si="31"/>
        <v>1581.9959475000001</v>
      </c>
      <c r="AR36" s="21">
        <f t="shared" si="32"/>
        <v>2274.37300951</v>
      </c>
      <c r="AS36" s="35">
        <v>7.9484566000000006E-3</v>
      </c>
      <c r="AT36" s="29">
        <f t="shared" si="37"/>
        <v>3856.36895701</v>
      </c>
      <c r="AU36" s="19">
        <f t="shared" si="38"/>
        <v>24</v>
      </c>
      <c r="AV36" s="20">
        <f t="shared" si="33"/>
        <v>41579</v>
      </c>
      <c r="AW36" s="20">
        <f t="shared" si="34"/>
        <v>41583</v>
      </c>
      <c r="AX36" s="1"/>
      <c r="AY36" s="30">
        <v>27</v>
      </c>
      <c r="AZ36" s="31">
        <v>41640</v>
      </c>
      <c r="BA36" s="32">
        <v>0.82737026999999996</v>
      </c>
      <c r="BB36" s="33">
        <f t="shared" si="17"/>
        <v>8.2737026999999998E-3</v>
      </c>
      <c r="BC36" s="1"/>
    </row>
    <row r="37" spans="1:55" x14ac:dyDescent="0.2">
      <c r="A37" s="144">
        <f t="shared" si="18"/>
        <v>40826</v>
      </c>
      <c r="B37" s="2">
        <f t="shared" si="0"/>
        <v>337158.13131010043</v>
      </c>
      <c r="C37" s="2">
        <f t="shared" si="27"/>
        <v>336744.5</v>
      </c>
      <c r="D37" s="68">
        <f>SUM(Y37:Y$366)</f>
        <v>24003.451988159999</v>
      </c>
      <c r="E37" s="68">
        <f t="shared" si="1"/>
        <v>312741.04801183997</v>
      </c>
      <c r="F37" s="72">
        <f t="shared" si="42"/>
        <v>3337.16</v>
      </c>
      <c r="G37" s="3">
        <f>IF(N37=1,VLOOKUP(A36,[1]Plan1!$BG$69:$BI$188,3,FALSE),G36)</f>
        <v>3354.85</v>
      </c>
      <c r="H37" s="11">
        <f t="shared" si="43"/>
        <v>40759</v>
      </c>
      <c r="I37" s="11">
        <f t="shared" si="44"/>
        <v>40790</v>
      </c>
      <c r="J37" s="26">
        <f t="shared" si="2"/>
        <v>5.3009145500964028E-3</v>
      </c>
      <c r="K37" s="11">
        <f t="shared" si="20"/>
        <v>40848</v>
      </c>
      <c r="L37" s="11">
        <f t="shared" si="3"/>
        <v>40848</v>
      </c>
      <c r="M37" s="1">
        <f t="shared" si="21"/>
        <v>20</v>
      </c>
      <c r="N37" s="1">
        <f t="shared" si="39"/>
        <v>5</v>
      </c>
      <c r="O37" s="2">
        <f t="shared" si="4"/>
        <v>1.0013226</v>
      </c>
      <c r="P37" s="10">
        <f t="shared" si="22"/>
        <v>1</v>
      </c>
      <c r="Q37" s="10">
        <f t="shared" si="45"/>
        <v>1</v>
      </c>
      <c r="R37" s="2">
        <f t="shared" si="5"/>
        <v>1.0013226</v>
      </c>
      <c r="S37" s="2">
        <f t="shared" si="40"/>
        <v>1</v>
      </c>
      <c r="T37" s="2">
        <f t="shared" si="6"/>
        <v>336744.5</v>
      </c>
      <c r="U37" s="2">
        <f t="shared" si="7"/>
        <v>0</v>
      </c>
      <c r="V37" s="2">
        <f t="shared" si="8"/>
        <v>413.63131010044441</v>
      </c>
      <c r="W37" s="2">
        <f t="shared" si="9"/>
        <v>337158.13131010043</v>
      </c>
      <c r="X37" s="27">
        <f t="shared" si="10"/>
        <v>0</v>
      </c>
      <c r="Y37" s="2">
        <f t="shared" si="41"/>
        <v>0</v>
      </c>
      <c r="Z37" s="67">
        <f t="shared" si="11"/>
        <v>0</v>
      </c>
      <c r="AA37" s="2">
        <f t="shared" si="12"/>
        <v>0</v>
      </c>
      <c r="AB37" s="26">
        <f t="shared" si="24"/>
        <v>6.7299999999999999E-2</v>
      </c>
      <c r="AC37" s="27">
        <v>0</v>
      </c>
      <c r="AD37" s="27">
        <v>252</v>
      </c>
      <c r="AE37" s="10">
        <f t="shared" si="46"/>
        <v>1</v>
      </c>
      <c r="AF37" s="2">
        <f t="shared" si="14"/>
        <v>0</v>
      </c>
      <c r="AG37" s="2">
        <f t="shared" si="15"/>
        <v>0</v>
      </c>
      <c r="AH37" s="3" t="str">
        <f t="shared" si="16"/>
        <v>-</v>
      </c>
      <c r="AI37" s="4" t="str">
        <f t="shared" si="25"/>
        <v>A+J=</v>
      </c>
      <c r="AJ37" s="11">
        <f t="shared" si="26"/>
        <v>40851</v>
      </c>
      <c r="AK37" s="11"/>
      <c r="AL37" s="4" t="str">
        <f t="shared" si="28"/>
        <v>sexta-feira</v>
      </c>
      <c r="AM37" s="19">
        <f t="shared" si="36"/>
        <v>25</v>
      </c>
      <c r="AN37" s="20">
        <v>41579</v>
      </c>
      <c r="AO37" s="21">
        <f t="shared" si="29"/>
        <v>281726.65497891005</v>
      </c>
      <c r="AP37" s="23">
        <f t="shared" si="30"/>
        <v>23</v>
      </c>
      <c r="AQ37" s="21">
        <f t="shared" si="31"/>
        <v>1719.34213858</v>
      </c>
      <c r="AR37" s="21">
        <f t="shared" si="32"/>
        <v>2139.1780876500002</v>
      </c>
      <c r="AS37" s="35">
        <v>7.5358773000000004E-3</v>
      </c>
      <c r="AT37" s="29">
        <f t="shared" si="37"/>
        <v>3858.5202262299999</v>
      </c>
      <c r="AU37" s="19">
        <f t="shared" si="38"/>
        <v>25</v>
      </c>
      <c r="AV37" s="20">
        <f t="shared" si="33"/>
        <v>41610</v>
      </c>
      <c r="AW37" s="20">
        <f t="shared" si="34"/>
        <v>41612</v>
      </c>
      <c r="AX37" s="1"/>
      <c r="AY37" s="30">
        <v>28</v>
      </c>
      <c r="AZ37" s="31">
        <v>41671</v>
      </c>
      <c r="BA37" s="32">
        <v>0.81282317999999998</v>
      </c>
      <c r="BB37" s="33">
        <f t="shared" si="17"/>
        <v>8.1282317999999999E-3</v>
      </c>
      <c r="BC37" s="1"/>
    </row>
    <row r="38" spans="1:55" x14ac:dyDescent="0.2">
      <c r="A38" s="144">
        <f t="shared" si="18"/>
        <v>40827</v>
      </c>
      <c r="B38" s="2">
        <f t="shared" si="0"/>
        <v>337240.92324774066</v>
      </c>
      <c r="C38" s="2">
        <f t="shared" si="27"/>
        <v>336744.5</v>
      </c>
      <c r="D38" s="68">
        <f>SUM(Y38:Y$366)</f>
        <v>24003.451988159999</v>
      </c>
      <c r="E38" s="68">
        <f t="shared" si="1"/>
        <v>312741.04801183997</v>
      </c>
      <c r="F38" s="72">
        <f t="shared" si="42"/>
        <v>3337.16</v>
      </c>
      <c r="G38" s="3">
        <f>IF(N38=1,VLOOKUP(A37,[1]Plan1!$BG$69:$BI$188,3,FALSE),G37)</f>
        <v>3354.85</v>
      </c>
      <c r="H38" s="11">
        <f t="shared" si="43"/>
        <v>40759</v>
      </c>
      <c r="I38" s="11">
        <f t="shared" si="44"/>
        <v>40790</v>
      </c>
      <c r="J38" s="26">
        <f t="shared" si="2"/>
        <v>5.3009145500964028E-3</v>
      </c>
      <c r="K38" s="11">
        <f t="shared" si="20"/>
        <v>40848</v>
      </c>
      <c r="L38" s="11">
        <f t="shared" si="3"/>
        <v>40848</v>
      </c>
      <c r="M38" s="1">
        <f t="shared" si="21"/>
        <v>20</v>
      </c>
      <c r="N38" s="1">
        <f t="shared" si="39"/>
        <v>6</v>
      </c>
      <c r="O38" s="2">
        <f t="shared" si="4"/>
        <v>1.00158733</v>
      </c>
      <c r="P38" s="10">
        <f t="shared" si="22"/>
        <v>1</v>
      </c>
      <c r="Q38" s="10">
        <f t="shared" si="45"/>
        <v>1</v>
      </c>
      <c r="R38" s="2">
        <f t="shared" si="5"/>
        <v>1.00158733</v>
      </c>
      <c r="S38" s="2">
        <f t="shared" si="40"/>
        <v>1</v>
      </c>
      <c r="T38" s="2">
        <f t="shared" si="6"/>
        <v>336744.5</v>
      </c>
      <c r="U38" s="2">
        <f t="shared" si="7"/>
        <v>0</v>
      </c>
      <c r="V38" s="2">
        <f t="shared" si="8"/>
        <v>496.42324774063331</v>
      </c>
      <c r="W38" s="2">
        <f t="shared" si="9"/>
        <v>337240.92324774066</v>
      </c>
      <c r="X38" s="27">
        <f t="shared" si="10"/>
        <v>0</v>
      </c>
      <c r="Y38" s="2">
        <f t="shared" si="41"/>
        <v>0</v>
      </c>
      <c r="Z38" s="67">
        <f t="shared" si="11"/>
        <v>0</v>
      </c>
      <c r="AA38" s="2">
        <f t="shared" si="12"/>
        <v>0</v>
      </c>
      <c r="AB38" s="26">
        <f t="shared" si="24"/>
        <v>6.7299999999999999E-2</v>
      </c>
      <c r="AC38" s="27">
        <v>0</v>
      </c>
      <c r="AD38" s="27">
        <v>252</v>
      </c>
      <c r="AE38" s="10">
        <f t="shared" si="46"/>
        <v>1</v>
      </c>
      <c r="AF38" s="2">
        <f t="shared" si="14"/>
        <v>0</v>
      </c>
      <c r="AG38" s="2">
        <f t="shared" si="15"/>
        <v>0</v>
      </c>
      <c r="AH38" s="3" t="str">
        <f t="shared" si="16"/>
        <v>-</v>
      </c>
      <c r="AI38" s="4" t="str">
        <f t="shared" si="25"/>
        <v>A+J=</v>
      </c>
      <c r="AJ38" s="11">
        <f t="shared" si="26"/>
        <v>40851</v>
      </c>
      <c r="AK38" s="11"/>
      <c r="AL38" s="4" t="str">
        <f t="shared" si="28"/>
        <v>segunda-feira</v>
      </c>
      <c r="AM38" s="19">
        <f t="shared" si="36"/>
        <v>26</v>
      </c>
      <c r="AN38" s="20">
        <v>41610</v>
      </c>
      <c r="AO38" s="21">
        <f t="shared" si="29"/>
        <v>279355.05940308003</v>
      </c>
      <c r="AP38" s="23">
        <f t="shared" si="30"/>
        <v>20</v>
      </c>
      <c r="AQ38" s="21">
        <f t="shared" si="31"/>
        <v>1483.2285768700001</v>
      </c>
      <c r="AR38" s="21">
        <f t="shared" si="32"/>
        <v>2371.5955758300001</v>
      </c>
      <c r="AS38" s="35">
        <v>8.4180730999999995E-3</v>
      </c>
      <c r="AT38" s="29">
        <f t="shared" si="37"/>
        <v>3854.8241527</v>
      </c>
      <c r="AU38" s="19">
        <f t="shared" si="38"/>
        <v>26</v>
      </c>
      <c r="AV38" s="20">
        <f t="shared" si="33"/>
        <v>41641</v>
      </c>
      <c r="AW38" s="20">
        <f t="shared" si="34"/>
        <v>41645</v>
      </c>
      <c r="AX38" s="1"/>
      <c r="AY38" s="30">
        <v>29</v>
      </c>
      <c r="AZ38" s="31">
        <v>41699</v>
      </c>
      <c r="BA38" s="32">
        <v>0.87613057000000005</v>
      </c>
      <c r="BB38" s="33">
        <f t="shared" si="17"/>
        <v>8.7613057000000012E-3</v>
      </c>
      <c r="BC38" s="1"/>
    </row>
    <row r="39" spans="1:55" x14ac:dyDescent="0.2">
      <c r="A39" s="144">
        <f t="shared" si="18"/>
        <v>40828</v>
      </c>
      <c r="B39" s="2">
        <f t="shared" si="0"/>
        <v>337323.73707725416</v>
      </c>
      <c r="C39" s="2">
        <f t="shared" si="27"/>
        <v>336744.5</v>
      </c>
      <c r="D39" s="68">
        <f>SUM(Y39:Y$366)</f>
        <v>24003.451988159999</v>
      </c>
      <c r="E39" s="68">
        <f t="shared" si="1"/>
        <v>312741.04801183997</v>
      </c>
      <c r="F39" s="72">
        <f t="shared" si="42"/>
        <v>3337.16</v>
      </c>
      <c r="G39" s="3">
        <f>IF(N39=1,VLOOKUP(A38,[1]Plan1!$BG$69:$BI$188,3,FALSE),G38)</f>
        <v>3354.85</v>
      </c>
      <c r="H39" s="11">
        <f t="shared" si="43"/>
        <v>40759</v>
      </c>
      <c r="I39" s="11">
        <f t="shared" si="44"/>
        <v>40790</v>
      </c>
      <c r="J39" s="26">
        <f t="shared" si="2"/>
        <v>5.3009145500964028E-3</v>
      </c>
      <c r="K39" s="11">
        <f t="shared" si="20"/>
        <v>40848</v>
      </c>
      <c r="L39" s="11">
        <f t="shared" si="3"/>
        <v>40848</v>
      </c>
      <c r="M39" s="1">
        <f t="shared" si="21"/>
        <v>20</v>
      </c>
      <c r="N39" s="1">
        <f t="shared" si="39"/>
        <v>7</v>
      </c>
      <c r="O39" s="2">
        <f t="shared" si="4"/>
        <v>1.0018521300000001</v>
      </c>
      <c r="P39" s="10">
        <f t="shared" si="22"/>
        <v>1</v>
      </c>
      <c r="Q39" s="10">
        <f t="shared" si="45"/>
        <v>1</v>
      </c>
      <c r="R39" s="2">
        <f t="shared" si="5"/>
        <v>1.0018521300000001</v>
      </c>
      <c r="S39" s="2">
        <f t="shared" si="40"/>
        <v>1</v>
      </c>
      <c r="T39" s="2">
        <f t="shared" si="6"/>
        <v>336744.5</v>
      </c>
      <c r="U39" s="2">
        <f t="shared" si="7"/>
        <v>0</v>
      </c>
      <c r="V39" s="2">
        <f t="shared" si="8"/>
        <v>579.23707725418888</v>
      </c>
      <c r="W39" s="2">
        <f t="shared" si="9"/>
        <v>337323.73707725416</v>
      </c>
      <c r="X39" s="27">
        <f t="shared" si="10"/>
        <v>0</v>
      </c>
      <c r="Y39" s="2">
        <f t="shared" si="41"/>
        <v>0</v>
      </c>
      <c r="Z39" s="67">
        <f t="shared" si="11"/>
        <v>0</v>
      </c>
      <c r="AA39" s="2">
        <f t="shared" si="12"/>
        <v>0</v>
      </c>
      <c r="AB39" s="26">
        <f t="shared" si="24"/>
        <v>6.7299999999999999E-2</v>
      </c>
      <c r="AC39" s="27">
        <v>0</v>
      </c>
      <c r="AD39" s="27">
        <v>252</v>
      </c>
      <c r="AE39" s="10">
        <f t="shared" si="46"/>
        <v>1</v>
      </c>
      <c r="AF39" s="2">
        <f t="shared" si="14"/>
        <v>0</v>
      </c>
      <c r="AG39" s="2">
        <f t="shared" si="15"/>
        <v>0</v>
      </c>
      <c r="AH39" s="3" t="str">
        <f t="shared" si="16"/>
        <v>-</v>
      </c>
      <c r="AI39" s="4" t="str">
        <f t="shared" si="25"/>
        <v>A+J=</v>
      </c>
      <c r="AJ39" s="11">
        <f t="shared" si="26"/>
        <v>40851</v>
      </c>
      <c r="AK39" s="11"/>
      <c r="AL39" s="4" t="str">
        <f t="shared" si="28"/>
        <v>quinta-feira</v>
      </c>
      <c r="AM39" s="19">
        <f t="shared" si="36"/>
        <v>27</v>
      </c>
      <c r="AN39" s="20">
        <v>41641</v>
      </c>
      <c r="AO39" s="21">
        <f t="shared" si="29"/>
        <v>277043.75869384001</v>
      </c>
      <c r="AP39" s="23">
        <f t="shared" si="30"/>
        <v>21</v>
      </c>
      <c r="AQ39" s="21">
        <f t="shared" si="31"/>
        <v>1544.48260854</v>
      </c>
      <c r="AR39" s="21">
        <f t="shared" si="32"/>
        <v>2311.3007092399998</v>
      </c>
      <c r="AS39" s="35">
        <v>8.2737026999999998E-3</v>
      </c>
      <c r="AT39" s="29">
        <f t="shared" si="37"/>
        <v>3855.7833177799998</v>
      </c>
      <c r="AU39" s="19">
        <f t="shared" si="38"/>
        <v>27</v>
      </c>
      <c r="AV39" s="20">
        <f t="shared" si="33"/>
        <v>41673</v>
      </c>
      <c r="AW39" s="20">
        <f t="shared" si="34"/>
        <v>41675</v>
      </c>
      <c r="AX39" s="1"/>
      <c r="AY39" s="30">
        <v>30</v>
      </c>
      <c r="AZ39" s="31">
        <v>41730</v>
      </c>
      <c r="BA39" s="32">
        <v>0.91443189999999996</v>
      </c>
      <c r="BB39" s="33">
        <f t="shared" si="17"/>
        <v>9.1443189999999997E-3</v>
      </c>
      <c r="BC39" s="1"/>
    </row>
    <row r="40" spans="1:55" x14ac:dyDescent="0.2">
      <c r="A40" s="144">
        <f t="shared" si="18"/>
        <v>40829</v>
      </c>
      <c r="B40" s="2">
        <f t="shared" si="0"/>
        <v>337323.73707725416</v>
      </c>
      <c r="C40" s="2">
        <f t="shared" si="27"/>
        <v>336744.5</v>
      </c>
      <c r="D40" s="68">
        <f>SUM(Y40:Y$366)</f>
        <v>24003.451988159999</v>
      </c>
      <c r="E40" s="68">
        <f t="shared" si="1"/>
        <v>312741.04801183997</v>
      </c>
      <c r="F40" s="72">
        <f t="shared" si="42"/>
        <v>3337.16</v>
      </c>
      <c r="G40" s="3">
        <f>IF(N40=1,VLOOKUP(A39,[1]Plan1!$BG$69:$BI$188,3,FALSE),G39)</f>
        <v>3354.85</v>
      </c>
      <c r="H40" s="11">
        <f t="shared" si="43"/>
        <v>40759</v>
      </c>
      <c r="I40" s="11">
        <f t="shared" si="44"/>
        <v>40790</v>
      </c>
      <c r="J40" s="26">
        <f t="shared" si="2"/>
        <v>5.3009145500964028E-3</v>
      </c>
      <c r="K40" s="11">
        <f t="shared" si="20"/>
        <v>40848</v>
      </c>
      <c r="L40" s="11">
        <f t="shared" si="3"/>
        <v>40848</v>
      </c>
      <c r="M40" s="1">
        <f t="shared" si="21"/>
        <v>20</v>
      </c>
      <c r="N40" s="1">
        <f t="shared" si="39"/>
        <v>7</v>
      </c>
      <c r="O40" s="2">
        <f t="shared" si="4"/>
        <v>1.0018521300000001</v>
      </c>
      <c r="P40" s="10">
        <f t="shared" si="22"/>
        <v>1</v>
      </c>
      <c r="Q40" s="10">
        <f t="shared" si="45"/>
        <v>1</v>
      </c>
      <c r="R40" s="2">
        <f t="shared" si="5"/>
        <v>1.0018521300000001</v>
      </c>
      <c r="S40" s="2">
        <f t="shared" si="40"/>
        <v>1</v>
      </c>
      <c r="T40" s="2">
        <f t="shared" si="6"/>
        <v>336744.5</v>
      </c>
      <c r="U40" s="2">
        <f t="shared" si="7"/>
        <v>0</v>
      </c>
      <c r="V40" s="2">
        <f t="shared" si="8"/>
        <v>579.23707725418888</v>
      </c>
      <c r="W40" s="2">
        <f t="shared" si="9"/>
        <v>337323.73707725416</v>
      </c>
      <c r="X40" s="27">
        <f t="shared" si="10"/>
        <v>0</v>
      </c>
      <c r="Y40" s="2">
        <f t="shared" si="41"/>
        <v>0</v>
      </c>
      <c r="Z40" s="67">
        <f t="shared" si="11"/>
        <v>0</v>
      </c>
      <c r="AA40" s="2">
        <f t="shared" si="12"/>
        <v>0</v>
      </c>
      <c r="AB40" s="26">
        <f t="shared" si="24"/>
        <v>6.7299999999999999E-2</v>
      </c>
      <c r="AC40" s="27">
        <v>0</v>
      </c>
      <c r="AD40" s="27">
        <v>252</v>
      </c>
      <c r="AE40" s="10">
        <f t="shared" si="46"/>
        <v>1</v>
      </c>
      <c r="AF40" s="2">
        <f t="shared" si="14"/>
        <v>0</v>
      </c>
      <c r="AG40" s="2">
        <f t="shared" si="15"/>
        <v>0</v>
      </c>
      <c r="AH40" s="3" t="str">
        <f t="shared" si="16"/>
        <v>-</v>
      </c>
      <c r="AI40" s="4" t="str">
        <f t="shared" si="25"/>
        <v>A+J=</v>
      </c>
      <c r="AJ40" s="11">
        <f t="shared" si="26"/>
        <v>40851</v>
      </c>
      <c r="AK40" s="11"/>
      <c r="AL40" s="4" t="str">
        <f t="shared" si="28"/>
        <v>segunda-feira</v>
      </c>
      <c r="AM40" s="19">
        <f t="shared" si="36"/>
        <v>28</v>
      </c>
      <c r="AN40" s="20">
        <v>41673</v>
      </c>
      <c r="AO40" s="21">
        <f t="shared" si="29"/>
        <v>274791.88280443999</v>
      </c>
      <c r="AP40" s="23">
        <f t="shared" si="30"/>
        <v>22</v>
      </c>
      <c r="AQ40" s="21">
        <f t="shared" si="31"/>
        <v>1604.8532674400001</v>
      </c>
      <c r="AR40" s="21">
        <f t="shared" si="32"/>
        <v>2251.8758893999998</v>
      </c>
      <c r="AS40" s="35">
        <v>8.1282317999999999E-3</v>
      </c>
      <c r="AT40" s="29">
        <f t="shared" si="37"/>
        <v>3856.7291568399996</v>
      </c>
      <c r="AU40" s="19">
        <f t="shared" si="38"/>
        <v>28</v>
      </c>
      <c r="AV40" s="20">
        <f t="shared" si="33"/>
        <v>41703</v>
      </c>
      <c r="AW40" s="20">
        <f t="shared" si="34"/>
        <v>41705</v>
      </c>
      <c r="AX40" s="1"/>
      <c r="AY40" s="30">
        <v>31</v>
      </c>
      <c r="AZ40" s="31">
        <v>41760</v>
      </c>
      <c r="BA40" s="32">
        <v>0.90143740000000006</v>
      </c>
      <c r="BB40" s="33">
        <f t="shared" si="17"/>
        <v>9.0143740000000003E-3</v>
      </c>
      <c r="BC40" s="1"/>
    </row>
    <row r="41" spans="1:55" x14ac:dyDescent="0.2">
      <c r="A41" s="144">
        <f t="shared" si="18"/>
        <v>40830</v>
      </c>
      <c r="B41" s="2">
        <f t="shared" si="0"/>
        <v>337406.57279864105</v>
      </c>
      <c r="C41" s="2">
        <f t="shared" si="27"/>
        <v>336744.5</v>
      </c>
      <c r="D41" s="68">
        <f>SUM(Y41:Y$366)</f>
        <v>24003.451988159999</v>
      </c>
      <c r="E41" s="68">
        <f t="shared" si="1"/>
        <v>312741.04801183997</v>
      </c>
      <c r="F41" s="72">
        <f t="shared" si="42"/>
        <v>3337.16</v>
      </c>
      <c r="G41" s="3">
        <f>IF(N41=1,VLOOKUP(A40,[1]Plan1!$BG$69:$BI$188,3,FALSE),G40)</f>
        <v>3354.85</v>
      </c>
      <c r="H41" s="11">
        <f t="shared" si="43"/>
        <v>40759</v>
      </c>
      <c r="I41" s="11">
        <f t="shared" si="44"/>
        <v>40790</v>
      </c>
      <c r="J41" s="26">
        <f t="shared" si="2"/>
        <v>5.3009145500964028E-3</v>
      </c>
      <c r="K41" s="11">
        <f t="shared" si="20"/>
        <v>40848</v>
      </c>
      <c r="L41" s="11">
        <f t="shared" si="3"/>
        <v>40848</v>
      </c>
      <c r="M41" s="1">
        <f t="shared" si="21"/>
        <v>20</v>
      </c>
      <c r="N41" s="1">
        <f t="shared" si="39"/>
        <v>8</v>
      </c>
      <c r="O41" s="2">
        <f t="shared" si="4"/>
        <v>1.0021169999999999</v>
      </c>
      <c r="P41" s="10">
        <f t="shared" si="22"/>
        <v>1</v>
      </c>
      <c r="Q41" s="10">
        <f t="shared" si="45"/>
        <v>1</v>
      </c>
      <c r="R41" s="2">
        <f t="shared" ref="R41:R104" si="47">TRUNC(TRUNC((O41*Q41),15),8)</f>
        <v>1.0021169999999999</v>
      </c>
      <c r="S41" s="2">
        <f t="shared" si="40"/>
        <v>1</v>
      </c>
      <c r="T41" s="2">
        <f t="shared" si="6"/>
        <v>336744.5</v>
      </c>
      <c r="U41" s="2">
        <f t="shared" si="7"/>
        <v>0</v>
      </c>
      <c r="V41" s="2">
        <f t="shared" si="8"/>
        <v>662.07279864104157</v>
      </c>
      <c r="W41" s="2">
        <f t="shared" si="9"/>
        <v>337406.57279864105</v>
      </c>
      <c r="X41" s="27">
        <f t="shared" si="10"/>
        <v>0</v>
      </c>
      <c r="Y41" s="2">
        <f t="shared" si="41"/>
        <v>0</v>
      </c>
      <c r="Z41" s="67">
        <f t="shared" si="11"/>
        <v>0</v>
      </c>
      <c r="AA41" s="2">
        <f t="shared" si="12"/>
        <v>0</v>
      </c>
      <c r="AB41" s="26">
        <f t="shared" si="24"/>
        <v>6.7299999999999999E-2</v>
      </c>
      <c r="AC41" s="27">
        <v>0</v>
      </c>
      <c r="AD41" s="27">
        <v>252</v>
      </c>
      <c r="AE41" s="10">
        <f t="shared" si="46"/>
        <v>1</v>
      </c>
      <c r="AF41" s="2">
        <f t="shared" si="14"/>
        <v>0</v>
      </c>
      <c r="AG41" s="2">
        <f t="shared" si="15"/>
        <v>0</v>
      </c>
      <c r="AH41" s="3" t="str">
        <f t="shared" si="16"/>
        <v>-</v>
      </c>
      <c r="AI41" s="4" t="str">
        <f t="shared" si="25"/>
        <v>A+J=</v>
      </c>
      <c r="AJ41" s="11">
        <f t="shared" si="26"/>
        <v>40851</v>
      </c>
      <c r="AK41" s="11"/>
      <c r="AL41" s="4" t="str">
        <f t="shared" si="28"/>
        <v>quarta-feira</v>
      </c>
      <c r="AM41" s="19">
        <f t="shared" si="36"/>
        <v>29</v>
      </c>
      <c r="AN41" s="20">
        <v>41703</v>
      </c>
      <c r="AO41" s="21">
        <f t="shared" si="29"/>
        <v>272384.34711531998</v>
      </c>
      <c r="AP41" s="23">
        <f t="shared" si="30"/>
        <v>20</v>
      </c>
      <c r="AQ41" s="21">
        <f t="shared" si="31"/>
        <v>1446.7185339499999</v>
      </c>
      <c r="AR41" s="21">
        <f t="shared" si="32"/>
        <v>2407.5356891199999</v>
      </c>
      <c r="AS41" s="35">
        <v>8.7613057000000012E-3</v>
      </c>
      <c r="AT41" s="29">
        <f t="shared" si="37"/>
        <v>3854.2542230700001</v>
      </c>
      <c r="AU41" s="19">
        <f t="shared" si="38"/>
        <v>29</v>
      </c>
      <c r="AV41" s="20">
        <f t="shared" si="33"/>
        <v>41730</v>
      </c>
      <c r="AW41" s="20">
        <f t="shared" si="34"/>
        <v>41732</v>
      </c>
      <c r="AX41" s="1"/>
      <c r="AY41" s="30">
        <v>32</v>
      </c>
      <c r="AZ41" s="31">
        <v>41791</v>
      </c>
      <c r="BA41" s="32">
        <v>0.88836811000000004</v>
      </c>
      <c r="BB41" s="33">
        <f t="shared" si="17"/>
        <v>8.8836811000000005E-3</v>
      </c>
      <c r="BC41" s="1"/>
    </row>
    <row r="42" spans="1:55" x14ac:dyDescent="0.2">
      <c r="A42" s="144">
        <f t="shared" si="18"/>
        <v>40831</v>
      </c>
      <c r="B42" s="2">
        <f t="shared" si="0"/>
        <v>337489.43041190132</v>
      </c>
      <c r="C42" s="2">
        <f t="shared" si="27"/>
        <v>336744.5</v>
      </c>
      <c r="D42" s="68">
        <f>SUM(Y42:Y$366)</f>
        <v>24003.451988159999</v>
      </c>
      <c r="E42" s="68">
        <f t="shared" si="1"/>
        <v>312741.04801183997</v>
      </c>
      <c r="F42" s="72">
        <f t="shared" si="42"/>
        <v>3337.16</v>
      </c>
      <c r="G42" s="3">
        <f>IF(N42=1,VLOOKUP(A41,[1]Plan1!$BG$69:$BI$188,3,FALSE),G41)</f>
        <v>3354.85</v>
      </c>
      <c r="H42" s="11">
        <f t="shared" si="43"/>
        <v>40759</v>
      </c>
      <c r="I42" s="11">
        <f t="shared" si="44"/>
        <v>40790</v>
      </c>
      <c r="J42" s="26">
        <f t="shared" si="2"/>
        <v>5.3009145500964028E-3</v>
      </c>
      <c r="K42" s="11">
        <f t="shared" si="20"/>
        <v>40848</v>
      </c>
      <c r="L42" s="11">
        <f t="shared" si="3"/>
        <v>40848</v>
      </c>
      <c r="M42" s="1">
        <f t="shared" si="21"/>
        <v>20</v>
      </c>
      <c r="N42" s="1">
        <f t="shared" si="39"/>
        <v>9</v>
      </c>
      <c r="O42" s="2">
        <f t="shared" si="4"/>
        <v>1.00238194</v>
      </c>
      <c r="P42" s="10">
        <f t="shared" ref="P42:P105" si="48">IF(L42&gt;L41,O41,P41)</f>
        <v>1</v>
      </c>
      <c r="Q42" s="10">
        <f t="shared" si="45"/>
        <v>1</v>
      </c>
      <c r="R42" s="2">
        <f t="shared" si="47"/>
        <v>1.00238194</v>
      </c>
      <c r="S42" s="2">
        <f t="shared" si="40"/>
        <v>1</v>
      </c>
      <c r="T42" s="2">
        <f t="shared" si="6"/>
        <v>336744.5</v>
      </c>
      <c r="U42" s="2">
        <f t="shared" si="7"/>
        <v>0</v>
      </c>
      <c r="V42" s="2">
        <f t="shared" si="8"/>
        <v>744.93041190133044</v>
      </c>
      <c r="W42" s="2">
        <f t="shared" si="9"/>
        <v>337489.43041190132</v>
      </c>
      <c r="X42" s="27">
        <f t="shared" si="10"/>
        <v>0</v>
      </c>
      <c r="Y42" s="2">
        <f t="shared" si="41"/>
        <v>0</v>
      </c>
      <c r="Z42" s="67">
        <f t="shared" si="11"/>
        <v>0</v>
      </c>
      <c r="AA42" s="2">
        <f t="shared" si="12"/>
        <v>0</v>
      </c>
      <c r="AB42" s="26">
        <f t="shared" si="24"/>
        <v>6.7299999999999999E-2</v>
      </c>
      <c r="AC42" s="27">
        <v>0</v>
      </c>
      <c r="AD42" s="27">
        <v>252</v>
      </c>
      <c r="AE42" s="10">
        <f t="shared" si="46"/>
        <v>1</v>
      </c>
      <c r="AF42" s="2">
        <f t="shared" si="14"/>
        <v>0</v>
      </c>
      <c r="AG42" s="2">
        <f t="shared" si="15"/>
        <v>0</v>
      </c>
      <c r="AH42" s="3" t="str">
        <f t="shared" si="16"/>
        <v>-</v>
      </c>
      <c r="AI42" s="4" t="str">
        <f t="shared" si="25"/>
        <v>A+J=</v>
      </c>
      <c r="AJ42" s="11">
        <f t="shared" si="26"/>
        <v>40851</v>
      </c>
      <c r="AK42" s="11"/>
      <c r="AL42" s="4" t="str">
        <f t="shared" si="28"/>
        <v>terça-feira</v>
      </c>
      <c r="AM42" s="19">
        <f t="shared" si="36"/>
        <v>30</v>
      </c>
      <c r="AN42" s="20">
        <v>41730</v>
      </c>
      <c r="AO42" s="21">
        <f t="shared" si="29"/>
        <v>269893.57775469997</v>
      </c>
      <c r="AP42" s="23">
        <f t="shared" si="30"/>
        <v>19</v>
      </c>
      <c r="AQ42" s="21">
        <f t="shared" si="31"/>
        <v>1362.16225095</v>
      </c>
      <c r="AR42" s="21">
        <f t="shared" si="32"/>
        <v>2490.76936062</v>
      </c>
      <c r="AS42" s="35">
        <v>9.1443189999999997E-3</v>
      </c>
      <c r="AT42" s="29">
        <f t="shared" si="37"/>
        <v>3852.9316115700003</v>
      </c>
      <c r="AU42" s="19">
        <f t="shared" si="38"/>
        <v>30</v>
      </c>
      <c r="AV42" s="20">
        <f t="shared" si="33"/>
        <v>41761</v>
      </c>
      <c r="AW42" s="20">
        <f t="shared" si="34"/>
        <v>41765</v>
      </c>
      <c r="AX42" s="1"/>
      <c r="AY42" s="30">
        <v>33</v>
      </c>
      <c r="AZ42" s="31">
        <v>41821</v>
      </c>
      <c r="BA42" s="32">
        <v>0.92719242999999996</v>
      </c>
      <c r="BB42" s="33">
        <f t="shared" si="17"/>
        <v>9.2719242999999996E-3</v>
      </c>
      <c r="BC42" s="1"/>
    </row>
    <row r="43" spans="1:55" x14ac:dyDescent="0.2">
      <c r="A43" s="144">
        <f t="shared" si="18"/>
        <v>40832</v>
      </c>
      <c r="B43" s="2">
        <f t="shared" si="0"/>
        <v>337489.43041190132</v>
      </c>
      <c r="C43" s="2">
        <f t="shared" si="27"/>
        <v>336744.5</v>
      </c>
      <c r="D43" s="68">
        <f>SUM(Y43:Y$366)</f>
        <v>24003.451988159999</v>
      </c>
      <c r="E43" s="68">
        <f t="shared" si="1"/>
        <v>312741.04801183997</v>
      </c>
      <c r="F43" s="72">
        <f t="shared" si="42"/>
        <v>3337.16</v>
      </c>
      <c r="G43" s="3">
        <f>IF(N43=1,VLOOKUP(A42,[1]Plan1!$BG$69:$BI$188,3,FALSE),G42)</f>
        <v>3354.85</v>
      </c>
      <c r="H43" s="11">
        <f t="shared" si="43"/>
        <v>40759</v>
      </c>
      <c r="I43" s="11">
        <f t="shared" si="44"/>
        <v>40790</v>
      </c>
      <c r="J43" s="26">
        <f t="shared" si="2"/>
        <v>5.3009145500964028E-3</v>
      </c>
      <c r="K43" s="11">
        <f t="shared" si="20"/>
        <v>40848</v>
      </c>
      <c r="L43" s="11">
        <f t="shared" si="3"/>
        <v>40848</v>
      </c>
      <c r="M43" s="1">
        <f t="shared" si="21"/>
        <v>20</v>
      </c>
      <c r="N43" s="1">
        <f t="shared" si="39"/>
        <v>9</v>
      </c>
      <c r="O43" s="2">
        <f t="shared" si="4"/>
        <v>1.00238194</v>
      </c>
      <c r="P43" s="10">
        <f t="shared" si="48"/>
        <v>1</v>
      </c>
      <c r="Q43" s="10">
        <f t="shared" si="45"/>
        <v>1</v>
      </c>
      <c r="R43" s="2">
        <f t="shared" si="47"/>
        <v>1.00238194</v>
      </c>
      <c r="S43" s="2">
        <f t="shared" si="40"/>
        <v>1</v>
      </c>
      <c r="T43" s="2">
        <f t="shared" si="6"/>
        <v>336744.5</v>
      </c>
      <c r="U43" s="2">
        <f t="shared" si="7"/>
        <v>0</v>
      </c>
      <c r="V43" s="2">
        <f t="shared" si="8"/>
        <v>744.93041190133044</v>
      </c>
      <c r="W43" s="2">
        <f t="shared" si="9"/>
        <v>337489.43041190132</v>
      </c>
      <c r="X43" s="27">
        <f t="shared" si="10"/>
        <v>0</v>
      </c>
      <c r="Y43" s="2">
        <f t="shared" si="41"/>
        <v>0</v>
      </c>
      <c r="Z43" s="67">
        <f t="shared" si="11"/>
        <v>0</v>
      </c>
      <c r="AA43" s="2">
        <f t="shared" si="12"/>
        <v>0</v>
      </c>
      <c r="AB43" s="26">
        <f t="shared" si="24"/>
        <v>6.7299999999999999E-2</v>
      </c>
      <c r="AC43" s="27">
        <v>0</v>
      </c>
      <c r="AD43" s="27">
        <v>252</v>
      </c>
      <c r="AE43" s="10">
        <f t="shared" si="46"/>
        <v>1</v>
      </c>
      <c r="AF43" s="2">
        <f t="shared" si="14"/>
        <v>0</v>
      </c>
      <c r="AG43" s="2">
        <f t="shared" si="15"/>
        <v>0</v>
      </c>
      <c r="AH43" s="3" t="str">
        <f t="shared" si="16"/>
        <v>-</v>
      </c>
      <c r="AI43" s="4" t="str">
        <f t="shared" si="25"/>
        <v>A+J=</v>
      </c>
      <c r="AJ43" s="11">
        <f t="shared" si="26"/>
        <v>40851</v>
      </c>
      <c r="AK43" s="11"/>
      <c r="AL43" s="4" t="str">
        <f t="shared" si="28"/>
        <v>sexta-feira</v>
      </c>
      <c r="AM43" s="19">
        <f t="shared" si="36"/>
        <v>31</v>
      </c>
      <c r="AN43" s="20">
        <v>41761</v>
      </c>
      <c r="AO43" s="21">
        <f t="shared" si="29"/>
        <v>267460.65610462998</v>
      </c>
      <c r="AP43" s="23">
        <f t="shared" si="30"/>
        <v>20</v>
      </c>
      <c r="AQ43" s="21">
        <f t="shared" si="31"/>
        <v>1420.9300403899999</v>
      </c>
      <c r="AR43" s="21">
        <f t="shared" si="32"/>
        <v>2432.9216500699999</v>
      </c>
      <c r="AS43" s="35">
        <v>9.0143740000000003E-3</v>
      </c>
      <c r="AT43" s="29">
        <f t="shared" si="37"/>
        <v>3853.8516904600001</v>
      </c>
      <c r="AU43" s="19">
        <f t="shared" si="38"/>
        <v>31</v>
      </c>
      <c r="AV43" s="20">
        <f t="shared" si="33"/>
        <v>41792</v>
      </c>
      <c r="AW43" s="20">
        <f t="shared" si="34"/>
        <v>41794</v>
      </c>
      <c r="AX43" s="1"/>
      <c r="AY43" s="30">
        <v>34</v>
      </c>
      <c r="AZ43" s="31">
        <v>41852</v>
      </c>
      <c r="BA43" s="32">
        <v>0.86274969000000001</v>
      </c>
      <c r="BB43" s="33">
        <f t="shared" si="17"/>
        <v>8.6274969E-3</v>
      </c>
      <c r="BC43" s="1"/>
    </row>
    <row r="44" spans="1:55" x14ac:dyDescent="0.2">
      <c r="A44" s="144">
        <f t="shared" si="18"/>
        <v>40833</v>
      </c>
      <c r="B44" s="2">
        <f t="shared" si="0"/>
        <v>337489.43041190132</v>
      </c>
      <c r="C44" s="2">
        <f t="shared" si="27"/>
        <v>336744.5</v>
      </c>
      <c r="D44" s="68">
        <f>SUM(Y44:Y$366)</f>
        <v>24003.451988159999</v>
      </c>
      <c r="E44" s="68">
        <f t="shared" si="1"/>
        <v>312741.04801183997</v>
      </c>
      <c r="F44" s="72">
        <f t="shared" si="42"/>
        <v>3337.16</v>
      </c>
      <c r="G44" s="3">
        <f>IF(N44=1,VLOOKUP(A43,[1]Plan1!$BG$69:$BI$188,3,FALSE),G43)</f>
        <v>3354.85</v>
      </c>
      <c r="H44" s="11">
        <f t="shared" si="43"/>
        <v>40759</v>
      </c>
      <c r="I44" s="11">
        <f t="shared" si="44"/>
        <v>40790</v>
      </c>
      <c r="J44" s="26">
        <f t="shared" si="2"/>
        <v>5.3009145500964028E-3</v>
      </c>
      <c r="K44" s="11">
        <f t="shared" si="20"/>
        <v>40848</v>
      </c>
      <c r="L44" s="11">
        <f t="shared" si="3"/>
        <v>40848</v>
      </c>
      <c r="M44" s="1">
        <f t="shared" si="21"/>
        <v>20</v>
      </c>
      <c r="N44" s="1">
        <f t="shared" si="39"/>
        <v>9</v>
      </c>
      <c r="O44" s="2">
        <f t="shared" si="4"/>
        <v>1.00238194</v>
      </c>
      <c r="P44" s="10">
        <f t="shared" si="48"/>
        <v>1</v>
      </c>
      <c r="Q44" s="10">
        <f t="shared" si="45"/>
        <v>1</v>
      </c>
      <c r="R44" s="2">
        <f t="shared" si="47"/>
        <v>1.00238194</v>
      </c>
      <c r="S44" s="2">
        <f t="shared" si="40"/>
        <v>1</v>
      </c>
      <c r="T44" s="2">
        <f t="shared" si="6"/>
        <v>336744.5</v>
      </c>
      <c r="U44" s="2">
        <f t="shared" si="7"/>
        <v>0</v>
      </c>
      <c r="V44" s="2">
        <f t="shared" si="8"/>
        <v>744.93041190133044</v>
      </c>
      <c r="W44" s="2">
        <f t="shared" si="9"/>
        <v>337489.43041190132</v>
      </c>
      <c r="X44" s="27">
        <f t="shared" si="10"/>
        <v>0</v>
      </c>
      <c r="Y44" s="2">
        <f t="shared" si="41"/>
        <v>0</v>
      </c>
      <c r="Z44" s="67">
        <f t="shared" si="11"/>
        <v>0</v>
      </c>
      <c r="AA44" s="2">
        <f t="shared" si="12"/>
        <v>0</v>
      </c>
      <c r="AB44" s="26">
        <f t="shared" si="24"/>
        <v>6.7299999999999999E-2</v>
      </c>
      <c r="AC44" s="27">
        <v>0</v>
      </c>
      <c r="AD44" s="27">
        <v>252</v>
      </c>
      <c r="AE44" s="10">
        <f t="shared" si="46"/>
        <v>1</v>
      </c>
      <c r="AF44" s="2">
        <f t="shared" si="14"/>
        <v>0</v>
      </c>
      <c r="AG44" s="2">
        <f t="shared" si="15"/>
        <v>0</v>
      </c>
      <c r="AH44" s="3" t="str">
        <f t="shared" si="16"/>
        <v>-</v>
      </c>
      <c r="AI44" s="4" t="str">
        <f t="shared" si="25"/>
        <v>A+J=</v>
      </c>
      <c r="AJ44" s="11">
        <f t="shared" si="26"/>
        <v>40851</v>
      </c>
      <c r="AK44" s="11"/>
      <c r="AL44" s="4" t="str">
        <f t="shared" si="28"/>
        <v>segunda-feira</v>
      </c>
      <c r="AM44" s="19">
        <f t="shared" si="36"/>
        <v>32</v>
      </c>
      <c r="AN44" s="20">
        <v>41792</v>
      </c>
      <c r="AO44" s="21">
        <f t="shared" si="29"/>
        <v>265084.62092899997</v>
      </c>
      <c r="AP44" s="23">
        <f t="shared" si="30"/>
        <v>21</v>
      </c>
      <c r="AQ44" s="21">
        <f t="shared" si="31"/>
        <v>1478.72149767</v>
      </c>
      <c r="AR44" s="21">
        <f t="shared" si="32"/>
        <v>2376.0351756300001</v>
      </c>
      <c r="AS44" s="35">
        <v>8.8836811000000005E-3</v>
      </c>
      <c r="AT44" s="29">
        <f t="shared" si="37"/>
        <v>3854.7566733000003</v>
      </c>
      <c r="AU44" s="19">
        <f t="shared" si="38"/>
        <v>32</v>
      </c>
      <c r="AV44" s="20">
        <f t="shared" si="33"/>
        <v>41821</v>
      </c>
      <c r="AW44" s="20">
        <f t="shared" si="34"/>
        <v>41823</v>
      </c>
      <c r="AX44" s="1"/>
      <c r="AY44" s="30">
        <v>35</v>
      </c>
      <c r="AZ44" s="31">
        <v>41883</v>
      </c>
      <c r="BA44" s="32">
        <v>0.92743348000000003</v>
      </c>
      <c r="BB44" s="33">
        <f t="shared" si="17"/>
        <v>9.2743348000000007E-3</v>
      </c>
      <c r="BC44" s="1"/>
    </row>
    <row r="45" spans="1:55" x14ac:dyDescent="0.2">
      <c r="A45" s="144">
        <f t="shared" si="18"/>
        <v>40834</v>
      </c>
      <c r="B45" s="2">
        <f t="shared" si="0"/>
        <v>337572.30991703493</v>
      </c>
      <c r="C45" s="2">
        <f t="shared" si="27"/>
        <v>336744.5</v>
      </c>
      <c r="D45" s="68">
        <f>SUM(Y45:Y$366)</f>
        <v>24003.451988159999</v>
      </c>
      <c r="E45" s="68">
        <f t="shared" si="1"/>
        <v>312741.04801183997</v>
      </c>
      <c r="F45" s="72">
        <f t="shared" si="42"/>
        <v>3337.16</v>
      </c>
      <c r="G45" s="3">
        <f>IF(N45=1,VLOOKUP(A44,[1]Plan1!$BG$69:$BI$188,3,FALSE),G44)</f>
        <v>3354.85</v>
      </c>
      <c r="H45" s="11">
        <f t="shared" si="43"/>
        <v>40759</v>
      </c>
      <c r="I45" s="11">
        <f t="shared" si="44"/>
        <v>40790</v>
      </c>
      <c r="J45" s="26">
        <f t="shared" si="2"/>
        <v>5.3009145500964028E-3</v>
      </c>
      <c r="K45" s="11">
        <f t="shared" si="20"/>
        <v>40848</v>
      </c>
      <c r="L45" s="11">
        <f t="shared" si="3"/>
        <v>40848</v>
      </c>
      <c r="M45" s="1">
        <f t="shared" si="21"/>
        <v>20</v>
      </c>
      <c r="N45" s="1">
        <f t="shared" si="39"/>
        <v>10</v>
      </c>
      <c r="O45" s="2">
        <f t="shared" si="4"/>
        <v>1.0026469499999999</v>
      </c>
      <c r="P45" s="10">
        <f t="shared" si="48"/>
        <v>1</v>
      </c>
      <c r="Q45" s="10">
        <f t="shared" si="45"/>
        <v>1</v>
      </c>
      <c r="R45" s="2">
        <f t="shared" si="47"/>
        <v>1.0026469499999999</v>
      </c>
      <c r="S45" s="2">
        <f t="shared" si="40"/>
        <v>1</v>
      </c>
      <c r="T45" s="2">
        <f t="shared" si="6"/>
        <v>336744.5</v>
      </c>
      <c r="U45" s="2">
        <f t="shared" si="7"/>
        <v>0</v>
      </c>
      <c r="V45" s="2">
        <f t="shared" si="8"/>
        <v>827.80991703491657</v>
      </c>
      <c r="W45" s="2">
        <f t="shared" si="9"/>
        <v>337572.30991703493</v>
      </c>
      <c r="X45" s="27">
        <f t="shared" si="10"/>
        <v>0</v>
      </c>
      <c r="Y45" s="2">
        <f t="shared" si="41"/>
        <v>0</v>
      </c>
      <c r="Z45" s="67">
        <f t="shared" si="11"/>
        <v>0</v>
      </c>
      <c r="AA45" s="2">
        <f t="shared" si="12"/>
        <v>0</v>
      </c>
      <c r="AB45" s="26">
        <f t="shared" si="24"/>
        <v>6.7299999999999999E-2</v>
      </c>
      <c r="AC45" s="27">
        <v>0</v>
      </c>
      <c r="AD45" s="27">
        <v>252</v>
      </c>
      <c r="AE45" s="10">
        <f t="shared" si="46"/>
        <v>1</v>
      </c>
      <c r="AF45" s="2">
        <f t="shared" si="14"/>
        <v>0</v>
      </c>
      <c r="AG45" s="2">
        <f t="shared" si="15"/>
        <v>0</v>
      </c>
      <c r="AH45" s="3" t="str">
        <f t="shared" si="16"/>
        <v>-</v>
      </c>
      <c r="AI45" s="4" t="str">
        <f t="shared" si="25"/>
        <v>A+J=</v>
      </c>
      <c r="AJ45" s="11">
        <f t="shared" si="26"/>
        <v>40851</v>
      </c>
      <c r="AK45" s="11"/>
      <c r="AL45" s="4" t="str">
        <f t="shared" si="28"/>
        <v>terça-feira</v>
      </c>
      <c r="AM45" s="19">
        <f t="shared" si="36"/>
        <v>33</v>
      </c>
      <c r="AN45" s="20">
        <v>41821</v>
      </c>
      <c r="AO45" s="21">
        <f t="shared" si="29"/>
        <v>262626.77639065997</v>
      </c>
      <c r="AP45" s="23">
        <f t="shared" si="30"/>
        <v>20</v>
      </c>
      <c r="AQ45" s="21">
        <f t="shared" si="31"/>
        <v>1395.61194548</v>
      </c>
      <c r="AR45" s="21">
        <f t="shared" si="32"/>
        <v>2457.8445383399999</v>
      </c>
      <c r="AS45" s="35">
        <v>9.2719242999999996E-3</v>
      </c>
      <c r="AT45" s="29">
        <f t="shared" si="37"/>
        <v>3853.4564838199999</v>
      </c>
      <c r="AU45" s="19">
        <f t="shared" si="38"/>
        <v>33</v>
      </c>
      <c r="AV45" s="20">
        <f t="shared" si="33"/>
        <v>41852</v>
      </c>
      <c r="AW45" s="20">
        <f t="shared" si="34"/>
        <v>41856</v>
      </c>
      <c r="AX45" s="1"/>
      <c r="AY45" s="30">
        <v>36</v>
      </c>
      <c r="AZ45" s="31">
        <v>41913</v>
      </c>
      <c r="BA45" s="32">
        <v>0.91521998000000004</v>
      </c>
      <c r="BB45" s="33">
        <f t="shared" si="17"/>
        <v>9.1521998E-3</v>
      </c>
      <c r="BC45" s="1"/>
    </row>
    <row r="46" spans="1:55" x14ac:dyDescent="0.2">
      <c r="A46" s="144">
        <f t="shared" si="18"/>
        <v>40835</v>
      </c>
      <c r="B46" s="2">
        <f t="shared" si="0"/>
        <v>337655.21131404192</v>
      </c>
      <c r="C46" s="2">
        <f t="shared" si="27"/>
        <v>336744.5</v>
      </c>
      <c r="D46" s="68">
        <f>SUM(Y46:Y$366)</f>
        <v>24003.451988159999</v>
      </c>
      <c r="E46" s="68">
        <f t="shared" si="1"/>
        <v>312741.04801183997</v>
      </c>
      <c r="F46" s="72">
        <f t="shared" si="42"/>
        <v>3337.16</v>
      </c>
      <c r="G46" s="3">
        <f>IF(N46=1,VLOOKUP(A45,[1]Plan1!$BG$69:$BI$188,3,FALSE),G45)</f>
        <v>3354.85</v>
      </c>
      <c r="H46" s="11">
        <f t="shared" si="43"/>
        <v>40759</v>
      </c>
      <c r="I46" s="11">
        <f t="shared" si="44"/>
        <v>40790</v>
      </c>
      <c r="J46" s="26">
        <f t="shared" si="2"/>
        <v>5.3009145500964028E-3</v>
      </c>
      <c r="K46" s="11">
        <f t="shared" si="20"/>
        <v>40848</v>
      </c>
      <c r="L46" s="11">
        <f t="shared" si="3"/>
        <v>40848</v>
      </c>
      <c r="M46" s="1">
        <f t="shared" si="21"/>
        <v>20</v>
      </c>
      <c r="N46" s="1">
        <f t="shared" si="39"/>
        <v>11</v>
      </c>
      <c r="O46" s="2">
        <f t="shared" si="4"/>
        <v>1.0029120300000001</v>
      </c>
      <c r="P46" s="10">
        <f t="shared" si="48"/>
        <v>1</v>
      </c>
      <c r="Q46" s="10">
        <f t="shared" si="45"/>
        <v>1</v>
      </c>
      <c r="R46" s="2">
        <f t="shared" si="47"/>
        <v>1.0029120300000001</v>
      </c>
      <c r="S46" s="2">
        <f t="shared" si="40"/>
        <v>1</v>
      </c>
      <c r="T46" s="2">
        <f t="shared" si="6"/>
        <v>336744.5</v>
      </c>
      <c r="U46" s="2">
        <f t="shared" si="7"/>
        <v>0</v>
      </c>
      <c r="V46" s="2">
        <f t="shared" si="8"/>
        <v>910.71131404193886</v>
      </c>
      <c r="W46" s="2">
        <f t="shared" si="9"/>
        <v>337655.21131404192</v>
      </c>
      <c r="X46" s="27">
        <f t="shared" si="10"/>
        <v>0</v>
      </c>
      <c r="Y46" s="2">
        <f t="shared" si="41"/>
        <v>0</v>
      </c>
      <c r="Z46" s="67">
        <f t="shared" si="11"/>
        <v>0</v>
      </c>
      <c r="AA46" s="2">
        <f t="shared" si="12"/>
        <v>0</v>
      </c>
      <c r="AB46" s="26">
        <f t="shared" si="24"/>
        <v>6.7299999999999999E-2</v>
      </c>
      <c r="AC46" s="27">
        <v>0</v>
      </c>
      <c r="AD46" s="27">
        <v>252</v>
      </c>
      <c r="AE46" s="10">
        <f t="shared" si="46"/>
        <v>1</v>
      </c>
      <c r="AF46" s="2">
        <f t="shared" si="14"/>
        <v>0</v>
      </c>
      <c r="AG46" s="2">
        <f t="shared" si="15"/>
        <v>0</v>
      </c>
      <c r="AH46" s="3" t="str">
        <f t="shared" si="16"/>
        <v>-</v>
      </c>
      <c r="AI46" s="4" t="str">
        <f t="shared" si="25"/>
        <v>A+J=</v>
      </c>
      <c r="AJ46" s="11">
        <f t="shared" si="26"/>
        <v>40851</v>
      </c>
      <c r="AK46" s="11"/>
      <c r="AL46" s="4" t="str">
        <f t="shared" si="28"/>
        <v>sexta-feira</v>
      </c>
      <c r="AM46" s="19">
        <f t="shared" si="36"/>
        <v>34</v>
      </c>
      <c r="AN46" s="20">
        <v>41852</v>
      </c>
      <c r="AO46" s="21">
        <f t="shared" si="29"/>
        <v>260360.96469149998</v>
      </c>
      <c r="AP46" s="23">
        <f t="shared" si="30"/>
        <v>23</v>
      </c>
      <c r="AQ46" s="21">
        <f t="shared" si="31"/>
        <v>1590.6996572600001</v>
      </c>
      <c r="AR46" s="21">
        <f t="shared" si="32"/>
        <v>2265.81169916</v>
      </c>
      <c r="AS46" s="35">
        <v>8.6274969E-3</v>
      </c>
      <c r="AT46" s="29">
        <f t="shared" si="37"/>
        <v>3856.5113564200001</v>
      </c>
      <c r="AU46" s="19">
        <f t="shared" si="38"/>
        <v>34</v>
      </c>
      <c r="AV46" s="20">
        <f t="shared" si="33"/>
        <v>41883</v>
      </c>
      <c r="AW46" s="20">
        <f t="shared" si="34"/>
        <v>41885</v>
      </c>
      <c r="AX46" s="1"/>
      <c r="AY46" s="30">
        <v>37</v>
      </c>
      <c r="AZ46" s="31">
        <v>41944</v>
      </c>
      <c r="BA46" s="32">
        <v>0.90294390999999996</v>
      </c>
      <c r="BB46" s="33">
        <f t="shared" si="17"/>
        <v>9.0294390999999998E-3</v>
      </c>
      <c r="BC46" s="1"/>
    </row>
    <row r="47" spans="1:55" x14ac:dyDescent="0.2">
      <c r="A47" s="144">
        <f t="shared" si="18"/>
        <v>40836</v>
      </c>
      <c r="B47" s="2">
        <f t="shared" si="0"/>
        <v>337738.13460292225</v>
      </c>
      <c r="C47" s="2">
        <f t="shared" si="27"/>
        <v>336744.5</v>
      </c>
      <c r="D47" s="68">
        <f>SUM(Y47:Y$366)</f>
        <v>24003.451988159999</v>
      </c>
      <c r="E47" s="68">
        <f t="shared" si="1"/>
        <v>312741.04801183997</v>
      </c>
      <c r="F47" s="72">
        <f t="shared" si="42"/>
        <v>3337.16</v>
      </c>
      <c r="G47" s="3">
        <f>IF(N47=1,VLOOKUP(A46,[1]Plan1!$BG$69:$BI$188,3,FALSE),G46)</f>
        <v>3354.85</v>
      </c>
      <c r="H47" s="11">
        <f t="shared" si="43"/>
        <v>40759</v>
      </c>
      <c r="I47" s="11">
        <f t="shared" si="44"/>
        <v>40790</v>
      </c>
      <c r="J47" s="26">
        <f t="shared" si="2"/>
        <v>5.3009145500964028E-3</v>
      </c>
      <c r="K47" s="11">
        <f t="shared" si="20"/>
        <v>40848</v>
      </c>
      <c r="L47" s="11">
        <f t="shared" si="3"/>
        <v>40848</v>
      </c>
      <c r="M47" s="1">
        <f t="shared" si="21"/>
        <v>20</v>
      </c>
      <c r="N47" s="1">
        <f t="shared" si="39"/>
        <v>12</v>
      </c>
      <c r="O47" s="2">
        <f t="shared" si="4"/>
        <v>1.00317718</v>
      </c>
      <c r="P47" s="10">
        <f t="shared" si="48"/>
        <v>1</v>
      </c>
      <c r="Q47" s="10">
        <f t="shared" si="45"/>
        <v>1</v>
      </c>
      <c r="R47" s="2">
        <f t="shared" si="47"/>
        <v>1.00317718</v>
      </c>
      <c r="S47" s="2">
        <f t="shared" si="40"/>
        <v>1</v>
      </c>
      <c r="T47" s="2">
        <f t="shared" si="6"/>
        <v>336744.5</v>
      </c>
      <c r="U47" s="2">
        <f t="shared" si="7"/>
        <v>0</v>
      </c>
      <c r="V47" s="2">
        <f t="shared" si="8"/>
        <v>993.6346029222583</v>
      </c>
      <c r="W47" s="2">
        <f t="shared" si="9"/>
        <v>337738.13460292225</v>
      </c>
      <c r="X47" s="27">
        <f t="shared" si="10"/>
        <v>0</v>
      </c>
      <c r="Y47" s="2">
        <f t="shared" si="41"/>
        <v>0</v>
      </c>
      <c r="Z47" s="67">
        <f t="shared" si="11"/>
        <v>0</v>
      </c>
      <c r="AA47" s="2">
        <f t="shared" si="12"/>
        <v>0</v>
      </c>
      <c r="AB47" s="26">
        <f t="shared" si="24"/>
        <v>6.7299999999999999E-2</v>
      </c>
      <c r="AC47" s="27">
        <v>0</v>
      </c>
      <c r="AD47" s="27">
        <v>252</v>
      </c>
      <c r="AE47" s="10">
        <f t="shared" si="46"/>
        <v>1</v>
      </c>
      <c r="AF47" s="2">
        <f t="shared" si="14"/>
        <v>0</v>
      </c>
      <c r="AG47" s="2">
        <f t="shared" si="15"/>
        <v>0</v>
      </c>
      <c r="AH47" s="3" t="str">
        <f t="shared" si="16"/>
        <v>-</v>
      </c>
      <c r="AI47" s="4" t="str">
        <f t="shared" si="25"/>
        <v>A+J=</v>
      </c>
      <c r="AJ47" s="11">
        <f t="shared" si="26"/>
        <v>40851</v>
      </c>
      <c r="AK47" s="11"/>
      <c r="AL47" s="4" t="str">
        <f t="shared" si="28"/>
        <v>segunda-feira</v>
      </c>
      <c r="AM47" s="19">
        <f t="shared" si="36"/>
        <v>35</v>
      </c>
      <c r="AN47" s="20">
        <v>41883</v>
      </c>
      <c r="AO47" s="21">
        <f t="shared" si="29"/>
        <v>257946.28993610997</v>
      </c>
      <c r="AP47" s="23">
        <f t="shared" si="30"/>
        <v>21</v>
      </c>
      <c r="AQ47" s="21">
        <f t="shared" si="31"/>
        <v>1439.46912137</v>
      </c>
      <c r="AR47" s="21">
        <f t="shared" si="32"/>
        <v>2414.67475539</v>
      </c>
      <c r="AS47" s="35">
        <v>9.2743348000000007E-3</v>
      </c>
      <c r="AT47" s="29">
        <f t="shared" si="37"/>
        <v>3854.1438767600002</v>
      </c>
      <c r="AU47" s="19">
        <f t="shared" si="38"/>
        <v>35</v>
      </c>
      <c r="AV47" s="20">
        <f t="shared" si="33"/>
        <v>41913</v>
      </c>
      <c r="AW47" s="20">
        <f t="shared" si="34"/>
        <v>41915</v>
      </c>
      <c r="AX47" s="1"/>
      <c r="AY47" s="30">
        <v>38</v>
      </c>
      <c r="AZ47" s="31">
        <v>41974</v>
      </c>
      <c r="BA47" s="32">
        <v>0.99457423</v>
      </c>
      <c r="BB47" s="33">
        <f t="shared" si="17"/>
        <v>9.9457422999999993E-3</v>
      </c>
      <c r="BC47" s="1"/>
    </row>
    <row r="48" spans="1:55" x14ac:dyDescent="0.2">
      <c r="A48" s="144">
        <f t="shared" si="18"/>
        <v>40837</v>
      </c>
      <c r="B48" s="2">
        <f t="shared" si="0"/>
        <v>337821.07978367596</v>
      </c>
      <c r="C48" s="2">
        <f t="shared" si="27"/>
        <v>336744.5</v>
      </c>
      <c r="D48" s="68">
        <f>SUM(Y48:Y$366)</f>
        <v>24003.451988159999</v>
      </c>
      <c r="E48" s="68">
        <f t="shared" si="1"/>
        <v>312741.04801183997</v>
      </c>
      <c r="F48" s="72">
        <f t="shared" si="42"/>
        <v>3337.16</v>
      </c>
      <c r="G48" s="3">
        <f>IF(N48=1,VLOOKUP(A47,[1]Plan1!$BG$69:$BI$188,3,FALSE),G47)</f>
        <v>3354.85</v>
      </c>
      <c r="H48" s="11">
        <f t="shared" si="43"/>
        <v>40759</v>
      </c>
      <c r="I48" s="11">
        <f t="shared" si="44"/>
        <v>40790</v>
      </c>
      <c r="J48" s="26">
        <f t="shared" si="2"/>
        <v>5.3009145500964028E-3</v>
      </c>
      <c r="K48" s="11">
        <f t="shared" si="20"/>
        <v>40848</v>
      </c>
      <c r="L48" s="11">
        <f t="shared" si="3"/>
        <v>40848</v>
      </c>
      <c r="M48" s="1">
        <f t="shared" si="21"/>
        <v>20</v>
      </c>
      <c r="N48" s="1">
        <f t="shared" si="39"/>
        <v>13</v>
      </c>
      <c r="O48" s="2">
        <f t="shared" si="4"/>
        <v>1.0034424</v>
      </c>
      <c r="P48" s="10">
        <f t="shared" si="48"/>
        <v>1</v>
      </c>
      <c r="Q48" s="10">
        <f t="shared" si="45"/>
        <v>1</v>
      </c>
      <c r="R48" s="2">
        <f t="shared" si="47"/>
        <v>1.0034424</v>
      </c>
      <c r="S48" s="2">
        <f t="shared" si="40"/>
        <v>1</v>
      </c>
      <c r="T48" s="2">
        <f t="shared" si="6"/>
        <v>336744.5</v>
      </c>
      <c r="U48" s="2">
        <f t="shared" si="7"/>
        <v>0</v>
      </c>
      <c r="V48" s="2">
        <f t="shared" si="8"/>
        <v>1076.5797836759443</v>
      </c>
      <c r="W48" s="2">
        <f t="shared" si="9"/>
        <v>337821.07978367596</v>
      </c>
      <c r="X48" s="27">
        <f t="shared" si="10"/>
        <v>0</v>
      </c>
      <c r="Y48" s="2">
        <f t="shared" si="41"/>
        <v>0</v>
      </c>
      <c r="Z48" s="67">
        <f t="shared" si="11"/>
        <v>0</v>
      </c>
      <c r="AA48" s="2">
        <f t="shared" si="12"/>
        <v>0</v>
      </c>
      <c r="AB48" s="26">
        <f t="shared" si="24"/>
        <v>6.7299999999999999E-2</v>
      </c>
      <c r="AC48" s="27">
        <v>0</v>
      </c>
      <c r="AD48" s="27">
        <v>252</v>
      </c>
      <c r="AE48" s="10">
        <f t="shared" si="46"/>
        <v>1</v>
      </c>
      <c r="AF48" s="2">
        <f t="shared" si="14"/>
        <v>0</v>
      </c>
      <c r="AG48" s="2">
        <f t="shared" si="15"/>
        <v>0</v>
      </c>
      <c r="AH48" s="3" t="str">
        <f t="shared" si="16"/>
        <v>-</v>
      </c>
      <c r="AI48" s="4" t="str">
        <f t="shared" si="25"/>
        <v>A+J=</v>
      </c>
      <c r="AJ48" s="11">
        <f t="shared" si="26"/>
        <v>40851</v>
      </c>
      <c r="AK48" s="11"/>
      <c r="AL48" s="4" t="str">
        <f t="shared" si="28"/>
        <v>quarta-feira</v>
      </c>
      <c r="AM48" s="19">
        <f t="shared" si="36"/>
        <v>36</v>
      </c>
      <c r="AN48" s="20">
        <v>41913</v>
      </c>
      <c r="AO48" s="21">
        <f t="shared" si="29"/>
        <v>255585.51395294996</v>
      </c>
      <c r="AP48" s="23">
        <f t="shared" si="30"/>
        <v>22</v>
      </c>
      <c r="AQ48" s="21">
        <f t="shared" si="31"/>
        <v>1494.2258514600001</v>
      </c>
      <c r="AR48" s="21">
        <f t="shared" si="32"/>
        <v>2360.7759831600001</v>
      </c>
      <c r="AS48" s="35">
        <v>9.1521998E-3</v>
      </c>
      <c r="AT48" s="29">
        <f t="shared" si="37"/>
        <v>3855.0018346200004</v>
      </c>
      <c r="AU48" s="19">
        <f t="shared" si="38"/>
        <v>36</v>
      </c>
      <c r="AV48" s="20">
        <f t="shared" si="33"/>
        <v>41946</v>
      </c>
      <c r="AW48" s="20">
        <f t="shared" si="34"/>
        <v>41948</v>
      </c>
      <c r="AX48" s="1"/>
      <c r="AY48" s="30">
        <v>39</v>
      </c>
      <c r="AZ48" s="31">
        <v>42005</v>
      </c>
      <c r="BA48" s="32">
        <v>0.95779817</v>
      </c>
      <c r="BB48" s="33">
        <f t="shared" si="17"/>
        <v>9.5779817E-3</v>
      </c>
      <c r="BC48" s="1"/>
    </row>
    <row r="49" spans="1:154" x14ac:dyDescent="0.2">
      <c r="A49" s="144">
        <f t="shared" si="18"/>
        <v>40838</v>
      </c>
      <c r="B49" s="2">
        <f t="shared" si="0"/>
        <v>337904.046856303</v>
      </c>
      <c r="C49" s="2">
        <f t="shared" si="27"/>
        <v>336744.5</v>
      </c>
      <c r="D49" s="68">
        <f>SUM(Y49:Y$366)</f>
        <v>24003.451988159999</v>
      </c>
      <c r="E49" s="68">
        <f t="shared" si="1"/>
        <v>312741.04801183997</v>
      </c>
      <c r="F49" s="72">
        <f t="shared" si="42"/>
        <v>3337.16</v>
      </c>
      <c r="G49" s="3">
        <f>IF(N49=1,VLOOKUP(A48,[1]Plan1!$BG$69:$BI$188,3,FALSE),G48)</f>
        <v>3354.85</v>
      </c>
      <c r="H49" s="11">
        <f t="shared" si="43"/>
        <v>40759</v>
      </c>
      <c r="I49" s="11">
        <f t="shared" si="44"/>
        <v>40790</v>
      </c>
      <c r="J49" s="26">
        <f t="shared" si="2"/>
        <v>5.3009145500964028E-3</v>
      </c>
      <c r="K49" s="11">
        <f t="shared" si="20"/>
        <v>40848</v>
      </c>
      <c r="L49" s="11">
        <f t="shared" si="3"/>
        <v>40848</v>
      </c>
      <c r="M49" s="1">
        <f t="shared" si="21"/>
        <v>20</v>
      </c>
      <c r="N49" s="1">
        <f t="shared" si="39"/>
        <v>14</v>
      </c>
      <c r="O49" s="2">
        <f t="shared" si="4"/>
        <v>1.0037076899999999</v>
      </c>
      <c r="P49" s="10">
        <f t="shared" si="48"/>
        <v>1</v>
      </c>
      <c r="Q49" s="10">
        <f t="shared" si="45"/>
        <v>1</v>
      </c>
      <c r="R49" s="2">
        <f t="shared" si="47"/>
        <v>1.0037076899999999</v>
      </c>
      <c r="S49" s="2">
        <f t="shared" si="40"/>
        <v>1</v>
      </c>
      <c r="T49" s="2">
        <f t="shared" si="6"/>
        <v>336744.5</v>
      </c>
      <c r="U49" s="2">
        <f t="shared" si="7"/>
        <v>0</v>
      </c>
      <c r="V49" s="2">
        <f t="shared" si="8"/>
        <v>1159.5468563029972</v>
      </c>
      <c r="W49" s="2">
        <f t="shared" si="9"/>
        <v>337904.046856303</v>
      </c>
      <c r="X49" s="27">
        <f t="shared" si="10"/>
        <v>0</v>
      </c>
      <c r="Y49" s="2">
        <f t="shared" si="41"/>
        <v>0</v>
      </c>
      <c r="Z49" s="67">
        <f t="shared" si="11"/>
        <v>0</v>
      </c>
      <c r="AA49" s="2">
        <f t="shared" si="12"/>
        <v>0</v>
      </c>
      <c r="AB49" s="26">
        <f t="shared" si="24"/>
        <v>6.7299999999999999E-2</v>
      </c>
      <c r="AC49" s="27">
        <v>0</v>
      </c>
      <c r="AD49" s="27">
        <v>252</v>
      </c>
      <c r="AE49" s="10">
        <f t="shared" si="46"/>
        <v>1</v>
      </c>
      <c r="AF49" s="2">
        <f t="shared" si="14"/>
        <v>0</v>
      </c>
      <c r="AG49" s="2">
        <f t="shared" si="15"/>
        <v>0</v>
      </c>
      <c r="AH49" s="3" t="str">
        <f t="shared" si="16"/>
        <v>-</v>
      </c>
      <c r="AI49" s="4" t="str">
        <f t="shared" si="25"/>
        <v>A+J=</v>
      </c>
      <c r="AJ49" s="11">
        <f t="shared" si="26"/>
        <v>40851</v>
      </c>
      <c r="AK49" s="11"/>
      <c r="AL49" s="4" t="str">
        <f t="shared" si="28"/>
        <v>segunda-feira</v>
      </c>
      <c r="AM49" s="19">
        <f t="shared" si="36"/>
        <v>37</v>
      </c>
      <c r="AN49" s="20">
        <v>41946</v>
      </c>
      <c r="AO49" s="21">
        <f t="shared" si="29"/>
        <v>253277.72011986995</v>
      </c>
      <c r="AP49" s="23">
        <f t="shared" si="30"/>
        <v>23</v>
      </c>
      <c r="AQ49" s="21">
        <f t="shared" si="31"/>
        <v>1548.0515545000001</v>
      </c>
      <c r="AR49" s="21">
        <f t="shared" si="32"/>
        <v>2307.7938330799998</v>
      </c>
      <c r="AS49" s="35">
        <v>9.0294390999999998E-3</v>
      </c>
      <c r="AT49" s="29">
        <f t="shared" si="37"/>
        <v>3855.8453875799996</v>
      </c>
      <c r="AU49" s="19">
        <f t="shared" si="38"/>
        <v>37</v>
      </c>
      <c r="AV49" s="20">
        <f t="shared" si="33"/>
        <v>41974</v>
      </c>
      <c r="AW49" s="20">
        <f t="shared" si="34"/>
        <v>41976</v>
      </c>
      <c r="AX49" s="1"/>
      <c r="AY49" s="30">
        <v>40</v>
      </c>
      <c r="AZ49" s="31">
        <v>42036</v>
      </c>
      <c r="BA49" s="32">
        <v>0.99856524999999996</v>
      </c>
      <c r="BB49" s="33">
        <f t="shared" si="17"/>
        <v>9.9856524999999991E-3</v>
      </c>
      <c r="BC49" s="1"/>
    </row>
    <row r="50" spans="1:154" x14ac:dyDescent="0.2">
      <c r="A50" s="144">
        <f t="shared" si="18"/>
        <v>40839</v>
      </c>
      <c r="B50" s="2">
        <f t="shared" si="0"/>
        <v>337904.046856303</v>
      </c>
      <c r="C50" s="2">
        <f t="shared" si="27"/>
        <v>336744.5</v>
      </c>
      <c r="D50" s="68">
        <f>SUM(Y50:Y$366)</f>
        <v>24003.451988159999</v>
      </c>
      <c r="E50" s="68">
        <f t="shared" si="1"/>
        <v>312741.04801183997</v>
      </c>
      <c r="F50" s="72">
        <f t="shared" si="42"/>
        <v>3337.16</v>
      </c>
      <c r="G50" s="3">
        <f>IF(N50=1,VLOOKUP(A49,[1]Plan1!$BG$69:$BI$188,3,FALSE),G49)</f>
        <v>3354.85</v>
      </c>
      <c r="H50" s="11">
        <f t="shared" si="43"/>
        <v>40759</v>
      </c>
      <c r="I50" s="11">
        <f t="shared" si="44"/>
        <v>40790</v>
      </c>
      <c r="J50" s="26">
        <f t="shared" si="2"/>
        <v>5.3009145500964028E-3</v>
      </c>
      <c r="K50" s="11">
        <f t="shared" si="20"/>
        <v>40848</v>
      </c>
      <c r="L50" s="11">
        <f t="shared" si="3"/>
        <v>40848</v>
      </c>
      <c r="M50" s="1">
        <f t="shared" si="21"/>
        <v>20</v>
      </c>
      <c r="N50" s="1">
        <f t="shared" si="39"/>
        <v>14</v>
      </c>
      <c r="O50" s="2">
        <f t="shared" si="4"/>
        <v>1.0037076899999999</v>
      </c>
      <c r="P50" s="10">
        <f t="shared" si="48"/>
        <v>1</v>
      </c>
      <c r="Q50" s="10">
        <f t="shared" si="45"/>
        <v>1</v>
      </c>
      <c r="R50" s="2">
        <f t="shared" si="47"/>
        <v>1.0037076899999999</v>
      </c>
      <c r="S50" s="2">
        <f t="shared" si="40"/>
        <v>1</v>
      </c>
      <c r="T50" s="2">
        <f t="shared" si="6"/>
        <v>336744.5</v>
      </c>
      <c r="U50" s="2">
        <f t="shared" si="7"/>
        <v>0</v>
      </c>
      <c r="V50" s="2">
        <f t="shared" si="8"/>
        <v>1159.5468563029972</v>
      </c>
      <c r="W50" s="2">
        <f t="shared" si="9"/>
        <v>337904.046856303</v>
      </c>
      <c r="X50" s="27">
        <f t="shared" si="10"/>
        <v>0</v>
      </c>
      <c r="Y50" s="2">
        <f t="shared" si="41"/>
        <v>0</v>
      </c>
      <c r="Z50" s="67">
        <f t="shared" si="11"/>
        <v>0</v>
      </c>
      <c r="AA50" s="2">
        <f t="shared" si="12"/>
        <v>0</v>
      </c>
      <c r="AB50" s="26">
        <f t="shared" si="24"/>
        <v>6.7299999999999999E-2</v>
      </c>
      <c r="AC50" s="27">
        <v>0</v>
      </c>
      <c r="AD50" s="27">
        <v>252</v>
      </c>
      <c r="AE50" s="10">
        <f t="shared" si="46"/>
        <v>1</v>
      </c>
      <c r="AF50" s="2">
        <f t="shared" si="14"/>
        <v>0</v>
      </c>
      <c r="AG50" s="2">
        <f t="shared" si="15"/>
        <v>0</v>
      </c>
      <c r="AH50" s="3" t="str">
        <f t="shared" si="16"/>
        <v>-</v>
      </c>
      <c r="AI50" s="4" t="str">
        <f t="shared" si="25"/>
        <v>A+J=</v>
      </c>
      <c r="AJ50" s="11">
        <f t="shared" si="26"/>
        <v>40851</v>
      </c>
      <c r="AK50" s="11"/>
      <c r="AL50" s="4" t="str">
        <f t="shared" si="28"/>
        <v>segunda-feira</v>
      </c>
      <c r="AM50" s="19">
        <f t="shared" si="36"/>
        <v>38</v>
      </c>
      <c r="AN50" s="20">
        <v>41974</v>
      </c>
      <c r="AO50" s="21">
        <f t="shared" si="29"/>
        <v>250758.68518522996</v>
      </c>
      <c r="AP50" s="23">
        <f t="shared" si="30"/>
        <v>20</v>
      </c>
      <c r="AQ50" s="21">
        <f t="shared" si="31"/>
        <v>1333.4512220500001</v>
      </c>
      <c r="AR50" s="21">
        <f t="shared" si="32"/>
        <v>2519.0349346399998</v>
      </c>
      <c r="AS50" s="35">
        <v>9.9457422999999993E-3</v>
      </c>
      <c r="AT50" s="29">
        <f t="shared" si="37"/>
        <v>3852.4861566899999</v>
      </c>
      <c r="AU50" s="19">
        <f t="shared" si="38"/>
        <v>38</v>
      </c>
      <c r="AV50" s="20">
        <f t="shared" si="33"/>
        <v>42006</v>
      </c>
      <c r="AW50" s="20">
        <f t="shared" si="34"/>
        <v>42010</v>
      </c>
      <c r="AX50" s="1"/>
      <c r="AY50" s="30">
        <v>41</v>
      </c>
      <c r="AZ50" s="31">
        <v>42064</v>
      </c>
      <c r="BA50" s="32">
        <v>1.0920565799999999</v>
      </c>
      <c r="BB50" s="33">
        <f t="shared" si="17"/>
        <v>1.0920565799999999E-2</v>
      </c>
      <c r="BC50" s="1"/>
    </row>
    <row r="51" spans="1:154" x14ac:dyDescent="0.2">
      <c r="A51" s="144">
        <f t="shared" si="18"/>
        <v>40840</v>
      </c>
      <c r="B51" s="2">
        <f t="shared" si="0"/>
        <v>337904.046856303</v>
      </c>
      <c r="C51" s="2">
        <f t="shared" si="27"/>
        <v>336744.5</v>
      </c>
      <c r="D51" s="68">
        <f>SUM(Y51:Y$366)</f>
        <v>24003.451988159999</v>
      </c>
      <c r="E51" s="68">
        <f t="shared" si="1"/>
        <v>312741.04801183997</v>
      </c>
      <c r="F51" s="72">
        <f t="shared" si="42"/>
        <v>3337.16</v>
      </c>
      <c r="G51" s="3">
        <f>IF(N51=1,VLOOKUP(A50,[1]Plan1!$BG$69:$BI$188,3,FALSE),G50)</f>
        <v>3354.85</v>
      </c>
      <c r="H51" s="11">
        <f t="shared" si="43"/>
        <v>40759</v>
      </c>
      <c r="I51" s="11">
        <f t="shared" si="44"/>
        <v>40790</v>
      </c>
      <c r="J51" s="26">
        <f t="shared" si="2"/>
        <v>5.3009145500964028E-3</v>
      </c>
      <c r="K51" s="11">
        <f t="shared" si="20"/>
        <v>40848</v>
      </c>
      <c r="L51" s="11">
        <f t="shared" si="3"/>
        <v>40848</v>
      </c>
      <c r="M51" s="1">
        <f t="shared" si="21"/>
        <v>20</v>
      </c>
      <c r="N51" s="1">
        <f t="shared" si="39"/>
        <v>14</v>
      </c>
      <c r="O51" s="2">
        <f t="shared" si="4"/>
        <v>1.0037076899999999</v>
      </c>
      <c r="P51" s="10">
        <f t="shared" si="48"/>
        <v>1</v>
      </c>
      <c r="Q51" s="10">
        <f t="shared" si="45"/>
        <v>1</v>
      </c>
      <c r="R51" s="2">
        <f t="shared" si="47"/>
        <v>1.0037076899999999</v>
      </c>
      <c r="S51" s="2">
        <f t="shared" si="40"/>
        <v>1</v>
      </c>
      <c r="T51" s="2">
        <f t="shared" si="6"/>
        <v>336744.5</v>
      </c>
      <c r="U51" s="2">
        <f t="shared" si="7"/>
        <v>0</v>
      </c>
      <c r="V51" s="2">
        <f t="shared" si="8"/>
        <v>1159.5468563029972</v>
      </c>
      <c r="W51" s="2">
        <f t="shared" si="9"/>
        <v>337904.046856303</v>
      </c>
      <c r="X51" s="27">
        <f t="shared" si="10"/>
        <v>0</v>
      </c>
      <c r="Y51" s="2">
        <f t="shared" si="41"/>
        <v>0</v>
      </c>
      <c r="Z51" s="67">
        <f t="shared" si="11"/>
        <v>0</v>
      </c>
      <c r="AA51" s="2">
        <f t="shared" si="12"/>
        <v>0</v>
      </c>
      <c r="AB51" s="26">
        <f t="shared" si="24"/>
        <v>6.7299999999999999E-2</v>
      </c>
      <c r="AC51" s="27">
        <v>0</v>
      </c>
      <c r="AD51" s="27">
        <v>252</v>
      </c>
      <c r="AE51" s="10">
        <f t="shared" si="46"/>
        <v>1</v>
      </c>
      <c r="AF51" s="2">
        <f t="shared" si="14"/>
        <v>0</v>
      </c>
      <c r="AG51" s="2">
        <f t="shared" si="15"/>
        <v>0</v>
      </c>
      <c r="AH51" s="3" t="str">
        <f t="shared" si="16"/>
        <v>-</v>
      </c>
      <c r="AI51" s="4" t="str">
        <f t="shared" si="25"/>
        <v>A+J=</v>
      </c>
      <c r="AJ51" s="11">
        <f t="shared" si="26"/>
        <v>40851</v>
      </c>
      <c r="AK51" s="11"/>
      <c r="AL51" s="4" t="str">
        <f t="shared" si="28"/>
        <v>sexta-feira</v>
      </c>
      <c r="AM51" s="19">
        <f t="shared" si="36"/>
        <v>39</v>
      </c>
      <c r="AN51" s="20">
        <v>42006</v>
      </c>
      <c r="AO51" s="21">
        <f t="shared" si="29"/>
        <v>248356.92308740996</v>
      </c>
      <c r="AP51" s="23">
        <f t="shared" si="30"/>
        <v>22</v>
      </c>
      <c r="AQ51" s="21">
        <f t="shared" si="31"/>
        <v>1452.5896456</v>
      </c>
      <c r="AR51" s="21">
        <f t="shared" si="32"/>
        <v>2401.7620978199998</v>
      </c>
      <c r="AS51" s="35">
        <v>9.5779817E-3</v>
      </c>
      <c r="AT51" s="29">
        <f t="shared" si="37"/>
        <v>3854.3517434199998</v>
      </c>
      <c r="AU51" s="19">
        <f t="shared" si="38"/>
        <v>39</v>
      </c>
      <c r="AV51" s="20">
        <f t="shared" si="33"/>
        <v>42037</v>
      </c>
      <c r="AW51" s="20">
        <f t="shared" si="34"/>
        <v>42039</v>
      </c>
      <c r="AX51" s="1"/>
      <c r="AY51" s="30">
        <v>42</v>
      </c>
      <c r="AZ51" s="31">
        <v>42095</v>
      </c>
      <c r="BA51" s="32">
        <v>1.00534268</v>
      </c>
      <c r="BB51" s="33">
        <f t="shared" si="17"/>
        <v>1.0053426800000001E-2</v>
      </c>
      <c r="BC51" s="1"/>
    </row>
    <row r="52" spans="1:154" x14ac:dyDescent="0.2">
      <c r="A52" s="144">
        <f t="shared" si="18"/>
        <v>40841</v>
      </c>
      <c r="B52" s="2">
        <f t="shared" si="0"/>
        <v>337987.03582080343</v>
      </c>
      <c r="C52" s="2">
        <f t="shared" si="27"/>
        <v>336744.5</v>
      </c>
      <c r="D52" s="68">
        <f>SUM(Y52:Y$366)</f>
        <v>24003.451988159999</v>
      </c>
      <c r="E52" s="68">
        <f t="shared" si="1"/>
        <v>312741.04801183997</v>
      </c>
      <c r="F52" s="72">
        <f t="shared" si="42"/>
        <v>3337.16</v>
      </c>
      <c r="G52" s="3">
        <f>IF(N52=1,VLOOKUP(A51,[1]Plan1!$BG$69:$BI$188,3,FALSE),G51)</f>
        <v>3354.85</v>
      </c>
      <c r="H52" s="11">
        <f t="shared" si="43"/>
        <v>40759</v>
      </c>
      <c r="I52" s="11">
        <f t="shared" si="44"/>
        <v>40790</v>
      </c>
      <c r="J52" s="26">
        <f t="shared" si="2"/>
        <v>5.3009145500964028E-3</v>
      </c>
      <c r="K52" s="11">
        <f t="shared" si="20"/>
        <v>40848</v>
      </c>
      <c r="L52" s="11">
        <f t="shared" si="3"/>
        <v>40848</v>
      </c>
      <c r="M52" s="1">
        <f t="shared" si="21"/>
        <v>20</v>
      </c>
      <c r="N52" s="1">
        <f t="shared" si="39"/>
        <v>15</v>
      </c>
      <c r="O52" s="2">
        <f t="shared" si="4"/>
        <v>1.0039730499999999</v>
      </c>
      <c r="P52" s="10">
        <f t="shared" si="48"/>
        <v>1</v>
      </c>
      <c r="Q52" s="10">
        <f t="shared" si="45"/>
        <v>1</v>
      </c>
      <c r="R52" s="2">
        <f t="shared" si="47"/>
        <v>1.0039730499999999</v>
      </c>
      <c r="S52" s="2">
        <f t="shared" si="40"/>
        <v>1</v>
      </c>
      <c r="T52" s="2">
        <f t="shared" si="6"/>
        <v>336744.5</v>
      </c>
      <c r="U52" s="2">
        <f t="shared" si="7"/>
        <v>0</v>
      </c>
      <c r="V52" s="2">
        <f t="shared" si="8"/>
        <v>1242.5358208034165</v>
      </c>
      <c r="W52" s="2">
        <f t="shared" si="9"/>
        <v>337987.03582080343</v>
      </c>
      <c r="X52" s="27">
        <f t="shared" si="10"/>
        <v>0</v>
      </c>
      <c r="Y52" s="2">
        <f t="shared" si="41"/>
        <v>0</v>
      </c>
      <c r="Z52" s="67">
        <f t="shared" si="11"/>
        <v>0</v>
      </c>
      <c r="AA52" s="2">
        <f t="shared" si="12"/>
        <v>0</v>
      </c>
      <c r="AB52" s="26">
        <f t="shared" si="24"/>
        <v>6.7299999999999999E-2</v>
      </c>
      <c r="AC52" s="27">
        <v>0</v>
      </c>
      <c r="AD52" s="27">
        <v>252</v>
      </c>
      <c r="AE52" s="10">
        <f t="shared" si="46"/>
        <v>1</v>
      </c>
      <c r="AF52" s="2">
        <f t="shared" si="14"/>
        <v>0</v>
      </c>
      <c r="AG52" s="2">
        <f t="shared" si="15"/>
        <v>0</v>
      </c>
      <c r="AH52" s="3" t="str">
        <f t="shared" si="16"/>
        <v>-</v>
      </c>
      <c r="AI52" s="4" t="str">
        <f t="shared" si="25"/>
        <v>A+J=</v>
      </c>
      <c r="AJ52" s="11">
        <f t="shared" si="26"/>
        <v>40851</v>
      </c>
      <c r="AK52" s="11"/>
      <c r="AL52" s="4" t="str">
        <f t="shared" si="28"/>
        <v>segunda-feira</v>
      </c>
      <c r="AM52" s="19">
        <f t="shared" si="36"/>
        <v>40</v>
      </c>
      <c r="AN52" s="20">
        <v>42037</v>
      </c>
      <c r="AO52" s="21">
        <f t="shared" si="29"/>
        <v>245876.91715748995</v>
      </c>
      <c r="AP52" s="23">
        <f t="shared" si="30"/>
        <v>21</v>
      </c>
      <c r="AQ52" s="21">
        <f t="shared" si="31"/>
        <v>1373.10184837</v>
      </c>
      <c r="AR52" s="21">
        <f t="shared" si="32"/>
        <v>2480.0059299200002</v>
      </c>
      <c r="AS52" s="35">
        <v>9.9856524999999991E-3</v>
      </c>
      <c r="AT52" s="29">
        <f t="shared" si="37"/>
        <v>3853.1077782900002</v>
      </c>
      <c r="AU52" s="19">
        <f t="shared" si="38"/>
        <v>40</v>
      </c>
      <c r="AV52" s="20">
        <f t="shared" si="33"/>
        <v>42065</v>
      </c>
      <c r="AW52" s="20">
        <f t="shared" si="34"/>
        <v>42067</v>
      </c>
      <c r="AX52" s="1"/>
      <c r="AY52" s="30">
        <v>43</v>
      </c>
      <c r="AZ52" s="31">
        <v>42125</v>
      </c>
      <c r="BA52" s="32">
        <v>1.0733169499999999</v>
      </c>
      <c r="BB52" s="33">
        <f t="shared" si="17"/>
        <v>1.0733169499999999E-2</v>
      </c>
      <c r="BC52" s="1"/>
    </row>
    <row r="53" spans="1:154" x14ac:dyDescent="0.2">
      <c r="A53" s="145">
        <f t="shared" si="18"/>
        <v>40842</v>
      </c>
      <c r="B53" s="2">
        <f t="shared" si="0"/>
        <v>338070.04667717719</v>
      </c>
      <c r="C53" s="2">
        <f t="shared" si="27"/>
        <v>336744.5</v>
      </c>
      <c r="D53" s="68">
        <f>SUM(Y53:Y$366)</f>
        <v>24003.451988159999</v>
      </c>
      <c r="E53" s="68">
        <f t="shared" si="1"/>
        <v>312741.04801183997</v>
      </c>
      <c r="F53" s="72">
        <f t="shared" si="42"/>
        <v>3337.16</v>
      </c>
      <c r="G53" s="3">
        <f>IF(N53=1,VLOOKUP(A52,[1]Plan1!$BG$69:$BI$188,3,FALSE),G52)</f>
        <v>3354.85</v>
      </c>
      <c r="H53" s="11">
        <f t="shared" si="43"/>
        <v>40759</v>
      </c>
      <c r="I53" s="11">
        <f t="shared" si="44"/>
        <v>40790</v>
      </c>
      <c r="J53" s="26">
        <f t="shared" si="2"/>
        <v>5.3009145500964028E-3</v>
      </c>
      <c r="K53" s="11">
        <f t="shared" si="20"/>
        <v>40848</v>
      </c>
      <c r="L53" s="11">
        <f t="shared" si="3"/>
        <v>40848</v>
      </c>
      <c r="M53" s="1">
        <f t="shared" si="21"/>
        <v>20</v>
      </c>
      <c r="N53" s="1">
        <f t="shared" si="39"/>
        <v>16</v>
      </c>
      <c r="O53" s="2">
        <f t="shared" si="4"/>
        <v>1.0042384799999999</v>
      </c>
      <c r="P53" s="10">
        <f t="shared" si="48"/>
        <v>1</v>
      </c>
      <c r="Q53" s="10">
        <f t="shared" si="45"/>
        <v>1</v>
      </c>
      <c r="R53" s="2">
        <f t="shared" si="47"/>
        <v>1.0042384799999999</v>
      </c>
      <c r="S53" s="2">
        <f t="shared" si="40"/>
        <v>1</v>
      </c>
      <c r="T53" s="2">
        <f t="shared" si="6"/>
        <v>336744.5</v>
      </c>
      <c r="U53" s="2">
        <f t="shared" si="7"/>
        <v>0</v>
      </c>
      <c r="V53" s="2">
        <f t="shared" si="8"/>
        <v>1325.5466771772026</v>
      </c>
      <c r="W53" s="2">
        <f t="shared" si="9"/>
        <v>338070.04667717719</v>
      </c>
      <c r="X53" s="27">
        <f t="shared" si="10"/>
        <v>0</v>
      </c>
      <c r="Y53" s="2">
        <f t="shared" si="41"/>
        <v>0</v>
      </c>
      <c r="Z53" s="67">
        <f t="shared" si="11"/>
        <v>0</v>
      </c>
      <c r="AA53" s="2">
        <f t="shared" si="12"/>
        <v>0</v>
      </c>
      <c r="AB53" s="26">
        <f t="shared" si="24"/>
        <v>6.7299999999999999E-2</v>
      </c>
      <c r="AC53" s="27">
        <v>0</v>
      </c>
      <c r="AD53" s="27">
        <v>252</v>
      </c>
      <c r="AE53" s="10">
        <f t="shared" si="46"/>
        <v>1</v>
      </c>
      <c r="AF53" s="2">
        <f t="shared" si="14"/>
        <v>0</v>
      </c>
      <c r="AG53" s="2">
        <f t="shared" si="15"/>
        <v>0</v>
      </c>
      <c r="AH53" s="3" t="str">
        <f t="shared" si="16"/>
        <v>-</v>
      </c>
      <c r="AI53" s="4" t="str">
        <f t="shared" si="25"/>
        <v>A+J=</v>
      </c>
      <c r="AJ53" s="11">
        <f t="shared" si="26"/>
        <v>40851</v>
      </c>
      <c r="AK53" s="11"/>
      <c r="AL53" s="4" t="str">
        <f t="shared" si="28"/>
        <v>segunda-feira</v>
      </c>
      <c r="AM53" s="19">
        <f t="shared" si="36"/>
        <v>41</v>
      </c>
      <c r="AN53" s="20">
        <v>42065</v>
      </c>
      <c r="AO53" s="21">
        <f t="shared" si="29"/>
        <v>243191.80210497996</v>
      </c>
      <c r="AP53" s="23">
        <f t="shared" si="30"/>
        <v>18</v>
      </c>
      <c r="AQ53" s="21">
        <f t="shared" si="31"/>
        <v>1164.7327256799999</v>
      </c>
      <c r="AR53" s="21">
        <f t="shared" si="32"/>
        <v>2685.1150525100002</v>
      </c>
      <c r="AS53" s="35">
        <v>1.0920565799999999E-2</v>
      </c>
      <c r="AT53" s="29">
        <f t="shared" si="37"/>
        <v>3849.8477781900001</v>
      </c>
      <c r="AU53" s="19">
        <f t="shared" si="38"/>
        <v>41</v>
      </c>
      <c r="AV53" s="20">
        <f t="shared" si="33"/>
        <v>42095</v>
      </c>
      <c r="AW53" s="20">
        <f t="shared" si="34"/>
        <v>42100</v>
      </c>
      <c r="AX53" s="1"/>
      <c r="AY53" s="30">
        <v>44</v>
      </c>
      <c r="AZ53" s="31">
        <v>42156</v>
      </c>
      <c r="BA53" s="32">
        <v>1.09058495</v>
      </c>
      <c r="BB53" s="33">
        <f t="shared" si="17"/>
        <v>1.09058495E-2</v>
      </c>
      <c r="BC53" s="1"/>
    </row>
    <row r="54" spans="1:154" x14ac:dyDescent="0.2">
      <c r="A54" s="144">
        <f t="shared" si="18"/>
        <v>40843</v>
      </c>
      <c r="B54" s="2">
        <f t="shared" si="0"/>
        <v>338240.48996753432</v>
      </c>
      <c r="C54" s="2">
        <f t="shared" si="27"/>
        <v>336744.5</v>
      </c>
      <c r="D54" s="68">
        <f>SUM(Y54:Y$366)</f>
        <v>24003.451988159999</v>
      </c>
      <c r="E54" s="68">
        <f t="shared" si="1"/>
        <v>312741.04801183997</v>
      </c>
      <c r="F54" s="72">
        <f t="shared" si="42"/>
        <v>3337.16</v>
      </c>
      <c r="G54" s="3">
        <f>IF(N54=1,VLOOKUP(A53,[1]Plan1!$BG$69:$BI$188,3,FALSE),G53)</f>
        <v>3354.85</v>
      </c>
      <c r="H54" s="11">
        <f t="shared" si="43"/>
        <v>40759</v>
      </c>
      <c r="I54" s="11">
        <f t="shared" si="44"/>
        <v>40790</v>
      </c>
      <c r="J54" s="26">
        <f t="shared" si="2"/>
        <v>5.3009145500964028E-3</v>
      </c>
      <c r="K54" s="11">
        <f t="shared" si="20"/>
        <v>40848</v>
      </c>
      <c r="L54" s="11">
        <f t="shared" si="3"/>
        <v>40848</v>
      </c>
      <c r="M54" s="1">
        <f t="shared" si="21"/>
        <v>20</v>
      </c>
      <c r="N54" s="1">
        <f t="shared" si="39"/>
        <v>17</v>
      </c>
      <c r="O54" s="2">
        <f t="shared" si="4"/>
        <v>1.00450398</v>
      </c>
      <c r="P54" s="10">
        <f t="shared" si="48"/>
        <v>1</v>
      </c>
      <c r="Q54" s="10">
        <f t="shared" si="45"/>
        <v>1</v>
      </c>
      <c r="R54" s="2">
        <f t="shared" si="47"/>
        <v>1.00450398</v>
      </c>
      <c r="S54" s="2">
        <f t="shared" si="40"/>
        <v>1</v>
      </c>
      <c r="T54" s="2">
        <f t="shared" si="6"/>
        <v>336744.5</v>
      </c>
      <c r="U54" s="2">
        <f t="shared" si="7"/>
        <v>0</v>
      </c>
      <c r="V54" s="2">
        <f t="shared" si="8"/>
        <v>1408.5794254243553</v>
      </c>
      <c r="W54" s="2">
        <f t="shared" si="9"/>
        <v>338153.07942542434</v>
      </c>
      <c r="X54" s="27">
        <f t="shared" si="10"/>
        <v>0</v>
      </c>
      <c r="Y54" s="2">
        <f t="shared" si="41"/>
        <v>0</v>
      </c>
      <c r="Z54" s="67">
        <f t="shared" si="11"/>
        <v>0</v>
      </c>
      <c r="AA54" s="2">
        <f t="shared" si="12"/>
        <v>0</v>
      </c>
      <c r="AB54" s="26">
        <f t="shared" si="24"/>
        <v>6.7299999999999999E-2</v>
      </c>
      <c r="AC54" s="27">
        <v>1</v>
      </c>
      <c r="AD54" s="27">
        <v>252</v>
      </c>
      <c r="AE54" s="10">
        <f t="shared" si="46"/>
        <v>1.0002584940000001</v>
      </c>
      <c r="AF54" s="2">
        <f t="shared" si="14"/>
        <v>87.046432780000004</v>
      </c>
      <c r="AG54" s="2">
        <f t="shared" si="15"/>
        <v>87.410542109999994</v>
      </c>
      <c r="AH54" s="3" t="str">
        <f t="shared" si="16"/>
        <v>-</v>
      </c>
      <c r="AI54" s="4" t="str">
        <f t="shared" si="25"/>
        <v>A+J=</v>
      </c>
      <c r="AJ54" s="11">
        <f t="shared" si="26"/>
        <v>40851</v>
      </c>
      <c r="AK54" s="3">
        <f>(T54+AF54)</f>
        <v>336831.54643277999</v>
      </c>
      <c r="AL54" s="4" t="str">
        <f t="shared" si="28"/>
        <v>quarta-feira</v>
      </c>
      <c r="AM54" s="19">
        <f t="shared" si="36"/>
        <v>42</v>
      </c>
      <c r="AN54" s="20">
        <v>42095</v>
      </c>
      <c r="AO54" s="21">
        <f t="shared" si="29"/>
        <v>240746.89112415997</v>
      </c>
      <c r="AP54" s="23">
        <f t="shared" si="30"/>
        <v>22</v>
      </c>
      <c r="AQ54" s="21">
        <f t="shared" si="31"/>
        <v>1408.7563642</v>
      </c>
      <c r="AR54" s="21">
        <f t="shared" si="32"/>
        <v>2444.9109808200001</v>
      </c>
      <c r="AS54" s="35">
        <v>1.0053426800000001E-2</v>
      </c>
      <c r="AT54" s="29">
        <f t="shared" si="37"/>
        <v>3853.6673450200001</v>
      </c>
      <c r="AU54" s="19">
        <f t="shared" si="38"/>
        <v>42</v>
      </c>
      <c r="AV54" s="20">
        <f t="shared" si="33"/>
        <v>42128</v>
      </c>
      <c r="AW54" s="20">
        <f t="shared" si="34"/>
        <v>42130</v>
      </c>
      <c r="AX54" s="1"/>
      <c r="AY54" s="30">
        <v>45</v>
      </c>
      <c r="AZ54" s="31">
        <v>42186</v>
      </c>
      <c r="BA54" s="32">
        <v>1.08234085</v>
      </c>
      <c r="BB54" s="33">
        <f t="shared" si="17"/>
        <v>1.0823408499999999E-2</v>
      </c>
      <c r="BC54" s="1"/>
    </row>
    <row r="55" spans="1:154" x14ac:dyDescent="0.2">
      <c r="A55" s="144">
        <f t="shared" si="18"/>
        <v>40844</v>
      </c>
      <c r="B55" s="2">
        <f t="shared" si="0"/>
        <v>338411.02387886535</v>
      </c>
      <c r="C55" s="2">
        <f t="shared" si="27"/>
        <v>336744.5</v>
      </c>
      <c r="D55" s="68">
        <f>SUM(Y55:Y$366)</f>
        <v>24003.451988159999</v>
      </c>
      <c r="E55" s="68">
        <f t="shared" si="1"/>
        <v>312741.04801183997</v>
      </c>
      <c r="F55" s="72">
        <f t="shared" si="42"/>
        <v>3337.16</v>
      </c>
      <c r="G55" s="3">
        <f>IF(N55=1,VLOOKUP(A54,[1]Plan1!$BG$69:$BI$188,3,FALSE),G54)</f>
        <v>3354.85</v>
      </c>
      <c r="H55" s="11">
        <f t="shared" si="43"/>
        <v>40759</v>
      </c>
      <c r="I55" s="11">
        <f t="shared" si="44"/>
        <v>40790</v>
      </c>
      <c r="J55" s="26">
        <f t="shared" si="2"/>
        <v>5.3009145500964028E-3</v>
      </c>
      <c r="K55" s="11">
        <f t="shared" si="20"/>
        <v>40848</v>
      </c>
      <c r="L55" s="11">
        <f t="shared" si="3"/>
        <v>40848</v>
      </c>
      <c r="M55" s="1">
        <f t="shared" si="21"/>
        <v>20</v>
      </c>
      <c r="N55" s="1">
        <f t="shared" si="39"/>
        <v>18</v>
      </c>
      <c r="O55" s="2">
        <f t="shared" si="4"/>
        <v>1.00476956</v>
      </c>
      <c r="P55" s="10">
        <f t="shared" si="48"/>
        <v>1</v>
      </c>
      <c r="Q55" s="10">
        <f t="shared" si="45"/>
        <v>1</v>
      </c>
      <c r="R55" s="2">
        <f t="shared" si="47"/>
        <v>1.00476956</v>
      </c>
      <c r="S55" s="2">
        <f t="shared" si="40"/>
        <v>1</v>
      </c>
      <c r="T55" s="2">
        <f t="shared" si="6"/>
        <v>336744.5</v>
      </c>
      <c r="U55" s="2">
        <f t="shared" si="7"/>
        <v>0</v>
      </c>
      <c r="V55" s="2">
        <f t="shared" si="8"/>
        <v>1491.6371929553359</v>
      </c>
      <c r="W55" s="2">
        <f t="shared" si="9"/>
        <v>338236.13719295536</v>
      </c>
      <c r="X55" s="27">
        <f t="shared" si="10"/>
        <v>0</v>
      </c>
      <c r="Y55" s="2">
        <f t="shared" si="41"/>
        <v>0</v>
      </c>
      <c r="Z55" s="67">
        <f t="shared" si="11"/>
        <v>0</v>
      </c>
      <c r="AA55" s="2">
        <f t="shared" si="12"/>
        <v>0</v>
      </c>
      <c r="AB55" s="26">
        <f t="shared" si="24"/>
        <v>6.7299999999999999E-2</v>
      </c>
      <c r="AC55" s="27">
        <v>2</v>
      </c>
      <c r="AD55" s="27">
        <v>252</v>
      </c>
      <c r="AE55" s="10">
        <f t="shared" si="46"/>
        <v>1.000517055</v>
      </c>
      <c r="AF55" s="2">
        <f t="shared" si="14"/>
        <v>174.11542743999999</v>
      </c>
      <c r="AG55" s="2">
        <f t="shared" si="15"/>
        <v>174.88668591000001</v>
      </c>
      <c r="AH55" s="3" t="str">
        <f t="shared" si="16"/>
        <v>-</v>
      </c>
      <c r="AI55" s="4" t="str">
        <f t="shared" si="25"/>
        <v>A+J=</v>
      </c>
      <c r="AJ55" s="11">
        <f t="shared" si="26"/>
        <v>40851</v>
      </c>
      <c r="AK55" s="11"/>
      <c r="AL55" s="4" t="str">
        <f t="shared" si="28"/>
        <v>segunda-feira</v>
      </c>
      <c r="AM55" s="19">
        <f t="shared" si="36"/>
        <v>43</v>
      </c>
      <c r="AN55" s="20">
        <v>42128</v>
      </c>
      <c r="AO55" s="21">
        <f t="shared" si="29"/>
        <v>238162.91393512997</v>
      </c>
      <c r="AP55" s="23">
        <f t="shared" si="30"/>
        <v>20</v>
      </c>
      <c r="AQ55" s="21">
        <f t="shared" si="31"/>
        <v>1267.4791766999999</v>
      </c>
      <c r="AR55" s="21">
        <f t="shared" si="32"/>
        <v>2583.9771890299999</v>
      </c>
      <c r="AS55" s="35">
        <v>1.0733169499999999E-2</v>
      </c>
      <c r="AT55" s="29">
        <f t="shared" si="37"/>
        <v>3851.4563657299996</v>
      </c>
      <c r="AU55" s="19">
        <f t="shared" si="38"/>
        <v>43</v>
      </c>
      <c r="AV55" s="20">
        <f t="shared" si="33"/>
        <v>42156</v>
      </c>
      <c r="AW55" s="20">
        <f t="shared" si="34"/>
        <v>42158</v>
      </c>
      <c r="AX55" s="1"/>
      <c r="AY55" s="30">
        <v>46</v>
      </c>
      <c r="AZ55" s="31">
        <v>42217</v>
      </c>
      <c r="BA55" s="32">
        <v>1.04815177</v>
      </c>
      <c r="BB55" s="33">
        <f t="shared" si="17"/>
        <v>1.04815177E-2</v>
      </c>
      <c r="BC55" s="1"/>
    </row>
    <row r="56" spans="1:154" x14ac:dyDescent="0.2">
      <c r="A56" s="144">
        <f t="shared" si="18"/>
        <v>40845</v>
      </c>
      <c r="B56" s="2">
        <f t="shared" si="0"/>
        <v>338581.64218759921</v>
      </c>
      <c r="C56" s="2">
        <f t="shared" si="27"/>
        <v>336744.5</v>
      </c>
      <c r="D56" s="68">
        <f>SUM(Y56:Y$366)</f>
        <v>24003.451988159999</v>
      </c>
      <c r="E56" s="68">
        <f t="shared" si="1"/>
        <v>312741.04801183997</v>
      </c>
      <c r="F56" s="72">
        <f t="shared" si="42"/>
        <v>3337.16</v>
      </c>
      <c r="G56" s="3">
        <f>IF(N56=1,VLOOKUP(A55,[1]Plan1!$BG$69:$BI$188,3,FALSE),G55)</f>
        <v>3354.85</v>
      </c>
      <c r="H56" s="11">
        <f t="shared" si="43"/>
        <v>40759</v>
      </c>
      <c r="I56" s="11">
        <f t="shared" si="44"/>
        <v>40790</v>
      </c>
      <c r="J56" s="26">
        <f t="shared" si="2"/>
        <v>5.3009145500964028E-3</v>
      </c>
      <c r="K56" s="11">
        <f t="shared" si="20"/>
        <v>40848</v>
      </c>
      <c r="L56" s="11">
        <f t="shared" si="3"/>
        <v>40848</v>
      </c>
      <c r="M56" s="1">
        <f t="shared" si="21"/>
        <v>20</v>
      </c>
      <c r="N56" s="1">
        <f t="shared" si="39"/>
        <v>19</v>
      </c>
      <c r="O56" s="2">
        <f t="shared" si="4"/>
        <v>1.0050352</v>
      </c>
      <c r="P56" s="10">
        <f t="shared" si="48"/>
        <v>1</v>
      </c>
      <c r="Q56" s="10">
        <f t="shared" si="45"/>
        <v>1</v>
      </c>
      <c r="R56" s="2">
        <f t="shared" si="47"/>
        <v>1.0050352</v>
      </c>
      <c r="S56" s="2">
        <f t="shared" si="40"/>
        <v>1</v>
      </c>
      <c r="T56" s="2">
        <f t="shared" si="6"/>
        <v>336744.5</v>
      </c>
      <c r="U56" s="2">
        <f t="shared" si="7"/>
        <v>0</v>
      </c>
      <c r="V56" s="2">
        <f t="shared" si="8"/>
        <v>1574.7137249492221</v>
      </c>
      <c r="W56" s="2">
        <f t="shared" si="9"/>
        <v>338319.21372494922</v>
      </c>
      <c r="X56" s="27">
        <f t="shared" si="10"/>
        <v>0</v>
      </c>
      <c r="Y56" s="2">
        <f t="shared" si="41"/>
        <v>0</v>
      </c>
      <c r="Z56" s="67">
        <f t="shared" si="11"/>
        <v>0</v>
      </c>
      <c r="AA56" s="2">
        <f t="shared" si="12"/>
        <v>0</v>
      </c>
      <c r="AB56" s="26">
        <f t="shared" si="24"/>
        <v>6.7299999999999999E-2</v>
      </c>
      <c r="AC56" s="27">
        <v>3</v>
      </c>
      <c r="AD56" s="27">
        <v>252</v>
      </c>
      <c r="AE56" s="10">
        <f t="shared" si="46"/>
        <v>1.0007756830000001</v>
      </c>
      <c r="AF56" s="2">
        <f t="shared" si="14"/>
        <v>261.20698399000003</v>
      </c>
      <c r="AG56" s="2">
        <f t="shared" si="15"/>
        <v>262.42846264999997</v>
      </c>
      <c r="AH56" s="3" t="str">
        <f t="shared" si="16"/>
        <v>-</v>
      </c>
      <c r="AI56" s="4" t="str">
        <f t="shared" si="25"/>
        <v>A+J=</v>
      </c>
      <c r="AJ56" s="11">
        <f t="shared" si="26"/>
        <v>40851</v>
      </c>
      <c r="AK56" s="11"/>
      <c r="AL56" s="4" t="str">
        <f t="shared" si="28"/>
        <v>segunda-feira</v>
      </c>
      <c r="AM56" s="19">
        <f t="shared" si="36"/>
        <v>44</v>
      </c>
      <c r="AN56" s="20">
        <v>42156</v>
      </c>
      <c r="AO56" s="21">
        <f t="shared" si="29"/>
        <v>235565.54503927997</v>
      </c>
      <c r="AP56" s="23">
        <f t="shared" si="30"/>
        <v>20</v>
      </c>
      <c r="AQ56" s="21">
        <f t="shared" si="31"/>
        <v>1253.8751078600001</v>
      </c>
      <c r="AR56" s="21">
        <f t="shared" si="32"/>
        <v>2597.3688958500002</v>
      </c>
      <c r="AS56" s="35">
        <v>1.09058495E-2</v>
      </c>
      <c r="AT56" s="29">
        <f t="shared" si="37"/>
        <v>3851.2440037100005</v>
      </c>
      <c r="AU56" s="19">
        <f t="shared" si="38"/>
        <v>44</v>
      </c>
      <c r="AV56" s="20">
        <f t="shared" si="33"/>
        <v>42186</v>
      </c>
      <c r="AW56" s="20">
        <f t="shared" si="34"/>
        <v>42188</v>
      </c>
      <c r="AX56" s="1"/>
      <c r="AY56" s="30">
        <v>47</v>
      </c>
      <c r="AZ56" s="31">
        <v>42248</v>
      </c>
      <c r="BA56" s="32">
        <v>1.1175568600000001</v>
      </c>
      <c r="BB56" s="33">
        <f t="shared" si="17"/>
        <v>1.1175568600000001E-2</v>
      </c>
      <c r="BC56" s="1"/>
    </row>
    <row r="57" spans="1:154" x14ac:dyDescent="0.2">
      <c r="A57" s="144">
        <f t="shared" si="18"/>
        <v>40846</v>
      </c>
      <c r="B57" s="2">
        <f t="shared" si="0"/>
        <v>338581.64218759921</v>
      </c>
      <c r="C57" s="2">
        <f t="shared" si="27"/>
        <v>336744.5</v>
      </c>
      <c r="D57" s="68">
        <f>SUM(Y57:Y$366)</f>
        <v>24003.451988159999</v>
      </c>
      <c r="E57" s="68">
        <f t="shared" si="1"/>
        <v>312741.04801183997</v>
      </c>
      <c r="F57" s="72">
        <f t="shared" si="42"/>
        <v>3337.16</v>
      </c>
      <c r="G57" s="3">
        <f>IF(N57=1,VLOOKUP(A56,[1]Plan1!$BG$69:$BI$188,3,FALSE),G56)</f>
        <v>3354.85</v>
      </c>
      <c r="H57" s="11">
        <f t="shared" si="43"/>
        <v>40759</v>
      </c>
      <c r="I57" s="11">
        <f t="shared" si="44"/>
        <v>40790</v>
      </c>
      <c r="J57" s="26">
        <f t="shared" si="2"/>
        <v>5.3009145500964028E-3</v>
      </c>
      <c r="K57" s="11">
        <f t="shared" si="20"/>
        <v>40848</v>
      </c>
      <c r="L57" s="11">
        <f t="shared" si="3"/>
        <v>40848</v>
      </c>
      <c r="M57" s="1">
        <f t="shared" si="21"/>
        <v>20</v>
      </c>
      <c r="N57" s="1">
        <f t="shared" si="39"/>
        <v>19</v>
      </c>
      <c r="O57" s="2">
        <f t="shared" si="4"/>
        <v>1.0050352</v>
      </c>
      <c r="P57" s="10">
        <f t="shared" si="48"/>
        <v>1</v>
      </c>
      <c r="Q57" s="10">
        <f t="shared" si="45"/>
        <v>1</v>
      </c>
      <c r="R57" s="2">
        <f t="shared" si="47"/>
        <v>1.0050352</v>
      </c>
      <c r="S57" s="2">
        <f t="shared" si="40"/>
        <v>1</v>
      </c>
      <c r="T57" s="2">
        <f t="shared" si="6"/>
        <v>336744.5</v>
      </c>
      <c r="U57" s="2">
        <f t="shared" si="7"/>
        <v>0</v>
      </c>
      <c r="V57" s="2">
        <f t="shared" si="8"/>
        <v>1574.7137249492221</v>
      </c>
      <c r="W57" s="2">
        <f t="shared" si="9"/>
        <v>338319.21372494922</v>
      </c>
      <c r="X57" s="27">
        <f t="shared" si="10"/>
        <v>0</v>
      </c>
      <c r="Y57" s="2">
        <f t="shared" si="41"/>
        <v>0</v>
      </c>
      <c r="Z57" s="67">
        <f t="shared" si="11"/>
        <v>0</v>
      </c>
      <c r="AA57" s="2">
        <f t="shared" si="12"/>
        <v>0</v>
      </c>
      <c r="AB57" s="26">
        <f t="shared" si="24"/>
        <v>6.7299999999999999E-2</v>
      </c>
      <c r="AC57" s="27">
        <v>3</v>
      </c>
      <c r="AD57" s="27">
        <v>252</v>
      </c>
      <c r="AE57" s="10">
        <f t="shared" si="46"/>
        <v>1.0007756830000001</v>
      </c>
      <c r="AF57" s="2">
        <f t="shared" si="14"/>
        <v>261.20698399000003</v>
      </c>
      <c r="AG57" s="2">
        <f t="shared" si="15"/>
        <v>262.42846264999997</v>
      </c>
      <c r="AH57" s="3" t="str">
        <f t="shared" si="16"/>
        <v>-</v>
      </c>
      <c r="AI57" s="4" t="str">
        <f t="shared" si="25"/>
        <v>A+J=</v>
      </c>
      <c r="AJ57" s="11">
        <f t="shared" si="26"/>
        <v>40851</v>
      </c>
      <c r="AK57" s="11"/>
      <c r="AL57" s="4" t="str">
        <f t="shared" si="28"/>
        <v>quarta-feira</v>
      </c>
      <c r="AM57" s="19">
        <f t="shared" si="36"/>
        <v>45</v>
      </c>
      <c r="AN57" s="20">
        <v>42186</v>
      </c>
      <c r="AO57" s="21">
        <f t="shared" si="29"/>
        <v>233015.92291679996</v>
      </c>
      <c r="AP57" s="23">
        <f t="shared" si="30"/>
        <v>21</v>
      </c>
      <c r="AQ57" s="21">
        <f t="shared" si="31"/>
        <v>1302.38159374</v>
      </c>
      <c r="AR57" s="21">
        <f t="shared" si="32"/>
        <v>2549.6221224800001</v>
      </c>
      <c r="AS57" s="35">
        <v>1.0823408499999999E-2</v>
      </c>
      <c r="AT57" s="29">
        <f t="shared" si="37"/>
        <v>3852.0037162200001</v>
      </c>
      <c r="AU57" s="19">
        <f t="shared" si="38"/>
        <v>45</v>
      </c>
      <c r="AV57" s="20">
        <f t="shared" si="33"/>
        <v>42219</v>
      </c>
      <c r="AW57" s="20">
        <f t="shared" si="34"/>
        <v>42221</v>
      </c>
      <c r="AX57" s="1"/>
      <c r="AY57" s="30">
        <v>48</v>
      </c>
      <c r="AZ57" s="31">
        <v>42278</v>
      </c>
      <c r="BA57" s="32">
        <v>1.13633831</v>
      </c>
      <c r="BB57" s="33">
        <f t="shared" si="17"/>
        <v>1.1363383099999999E-2</v>
      </c>
      <c r="BC57" s="1"/>
    </row>
    <row r="58" spans="1:154" x14ac:dyDescent="0.2">
      <c r="A58" s="144">
        <f t="shared" si="18"/>
        <v>40847</v>
      </c>
      <c r="B58" s="2">
        <f t="shared" si="0"/>
        <v>338581.64218759921</v>
      </c>
      <c r="C58" s="2">
        <f t="shared" si="27"/>
        <v>336744.5</v>
      </c>
      <c r="D58" s="68">
        <f>SUM(Y58:Y$366)</f>
        <v>24003.451988159999</v>
      </c>
      <c r="E58" s="68">
        <f t="shared" si="1"/>
        <v>312741.04801183997</v>
      </c>
      <c r="F58" s="72">
        <f t="shared" si="42"/>
        <v>3337.16</v>
      </c>
      <c r="G58" s="3">
        <f>IF(N58=1,VLOOKUP(A57,[1]Plan1!$BG$69:$BI$188,3,FALSE),G57)</f>
        <v>3354.85</v>
      </c>
      <c r="H58" s="11">
        <f t="shared" si="43"/>
        <v>40759</v>
      </c>
      <c r="I58" s="11">
        <f t="shared" si="44"/>
        <v>40790</v>
      </c>
      <c r="J58" s="26">
        <f t="shared" si="2"/>
        <v>5.3009145500964028E-3</v>
      </c>
      <c r="K58" s="11">
        <f t="shared" si="20"/>
        <v>40848</v>
      </c>
      <c r="L58" s="11">
        <f t="shared" si="3"/>
        <v>40848</v>
      </c>
      <c r="M58" s="1">
        <f t="shared" si="21"/>
        <v>20</v>
      </c>
      <c r="N58" s="1">
        <f t="shared" si="39"/>
        <v>19</v>
      </c>
      <c r="O58" s="2">
        <f t="shared" si="4"/>
        <v>1.0050352</v>
      </c>
      <c r="P58" s="10">
        <f t="shared" si="48"/>
        <v>1</v>
      </c>
      <c r="Q58" s="10">
        <f t="shared" si="45"/>
        <v>1</v>
      </c>
      <c r="R58" s="2">
        <f t="shared" si="47"/>
        <v>1.0050352</v>
      </c>
      <c r="S58" s="2">
        <f t="shared" si="40"/>
        <v>1</v>
      </c>
      <c r="T58" s="2">
        <f t="shared" si="6"/>
        <v>336744.5</v>
      </c>
      <c r="U58" s="2">
        <f t="shared" si="7"/>
        <v>0</v>
      </c>
      <c r="V58" s="2">
        <f t="shared" si="8"/>
        <v>1574.7137249492221</v>
      </c>
      <c r="W58" s="2">
        <f t="shared" si="9"/>
        <v>338319.21372494922</v>
      </c>
      <c r="X58" s="27">
        <f t="shared" si="10"/>
        <v>0</v>
      </c>
      <c r="Y58" s="2">
        <f t="shared" si="41"/>
        <v>0</v>
      </c>
      <c r="Z58" s="67">
        <f t="shared" si="11"/>
        <v>0</v>
      </c>
      <c r="AA58" s="2">
        <f t="shared" si="12"/>
        <v>0</v>
      </c>
      <c r="AB58" s="26">
        <f t="shared" si="24"/>
        <v>6.7299999999999999E-2</v>
      </c>
      <c r="AC58" s="27">
        <v>3</v>
      </c>
      <c r="AD58" s="27">
        <v>252</v>
      </c>
      <c r="AE58" s="10">
        <f t="shared" si="46"/>
        <v>1.0007756830000001</v>
      </c>
      <c r="AF58" s="2">
        <f t="shared" si="14"/>
        <v>261.20698399000003</v>
      </c>
      <c r="AG58" s="2">
        <f t="shared" si="15"/>
        <v>262.42846264999997</v>
      </c>
      <c r="AH58" s="3" t="str">
        <f t="shared" si="16"/>
        <v>-</v>
      </c>
      <c r="AI58" s="4" t="str">
        <f t="shared" si="25"/>
        <v>A+J=</v>
      </c>
      <c r="AJ58" s="11">
        <f t="shared" si="26"/>
        <v>40851</v>
      </c>
      <c r="AK58" s="11"/>
      <c r="AL58" s="4" t="str">
        <f t="shared" si="28"/>
        <v>segunda-feira</v>
      </c>
      <c r="AM58" s="19">
        <f t="shared" si="36"/>
        <v>46</v>
      </c>
      <c r="AN58" s="20">
        <v>42219</v>
      </c>
      <c r="AO58" s="21">
        <f t="shared" si="29"/>
        <v>230573.56239636996</v>
      </c>
      <c r="AP58" s="23">
        <f t="shared" si="30"/>
        <v>23</v>
      </c>
      <c r="AQ58" s="21">
        <f t="shared" si="31"/>
        <v>1411.3501822400001</v>
      </c>
      <c r="AR58" s="21">
        <f t="shared" si="32"/>
        <v>2442.3605204300002</v>
      </c>
      <c r="AS58" s="35">
        <v>1.04815177E-2</v>
      </c>
      <c r="AT58" s="29">
        <f t="shared" si="37"/>
        <v>3853.7107026700005</v>
      </c>
      <c r="AU58" s="19">
        <f t="shared" si="38"/>
        <v>46</v>
      </c>
      <c r="AV58" s="20">
        <f t="shared" si="33"/>
        <v>42248</v>
      </c>
      <c r="AW58" s="20">
        <f t="shared" si="34"/>
        <v>42250</v>
      </c>
      <c r="AX58" s="1"/>
      <c r="AY58" s="30">
        <v>49</v>
      </c>
      <c r="AZ58" s="40">
        <v>42309</v>
      </c>
      <c r="BA58" s="32">
        <v>1.1556549</v>
      </c>
      <c r="BB58" s="33">
        <f t="shared" si="17"/>
        <v>1.1556549000000001E-2</v>
      </c>
      <c r="BC58" s="1"/>
    </row>
    <row r="59" spans="1:154" x14ac:dyDescent="0.2">
      <c r="A59" s="143">
        <f t="shared" si="18"/>
        <v>40848</v>
      </c>
      <c r="B59" s="73">
        <f t="shared" si="0"/>
        <v>338752.34771724645</v>
      </c>
      <c r="C59" s="73">
        <f t="shared" si="27"/>
        <v>336744.5</v>
      </c>
      <c r="D59" s="74">
        <f>SUM(Y59:Y$366)</f>
        <v>24003.451988159999</v>
      </c>
      <c r="E59" s="74">
        <f t="shared" si="1"/>
        <v>312741.04801183997</v>
      </c>
      <c r="F59" s="75">
        <f t="shared" si="42"/>
        <v>3337.16</v>
      </c>
      <c r="G59" s="76">
        <f>IF(N59=1,VLOOKUP(A58,[1]Plan1!$BG$69:$BI$188,3,FALSE),G58)</f>
        <v>3354.85</v>
      </c>
      <c r="H59" s="16">
        <f t="shared" si="43"/>
        <v>40759</v>
      </c>
      <c r="I59" s="16">
        <f t="shared" si="44"/>
        <v>40790</v>
      </c>
      <c r="J59" s="77">
        <f t="shared" si="2"/>
        <v>5.3009145500964028E-3</v>
      </c>
      <c r="K59" s="16">
        <f t="shared" si="20"/>
        <v>40878</v>
      </c>
      <c r="L59" s="16">
        <f t="shared" si="3"/>
        <v>40848</v>
      </c>
      <c r="M59" s="38">
        <f t="shared" si="21"/>
        <v>20</v>
      </c>
      <c r="N59" s="38">
        <f t="shared" si="39"/>
        <v>20</v>
      </c>
      <c r="O59" s="73">
        <f t="shared" si="4"/>
        <v>1.0053009100000001</v>
      </c>
      <c r="P59" s="78">
        <f t="shared" si="48"/>
        <v>1</v>
      </c>
      <c r="Q59" s="78">
        <f t="shared" si="45"/>
        <v>1</v>
      </c>
      <c r="R59" s="73">
        <f t="shared" si="47"/>
        <v>1.0053009100000001</v>
      </c>
      <c r="S59" s="73">
        <f t="shared" si="40"/>
        <v>1</v>
      </c>
      <c r="T59" s="73">
        <f t="shared" si="6"/>
        <v>336744.5</v>
      </c>
      <c r="U59" s="73">
        <f t="shared" si="7"/>
        <v>0</v>
      </c>
      <c r="V59" s="73">
        <f t="shared" si="8"/>
        <v>1657.8121488164747</v>
      </c>
      <c r="W59" s="73">
        <f t="shared" si="9"/>
        <v>338402.31214881648</v>
      </c>
      <c r="X59" s="79">
        <f t="shared" si="10"/>
        <v>1</v>
      </c>
      <c r="Y59" s="73">
        <f t="shared" si="41"/>
        <v>3483.3504701000002</v>
      </c>
      <c r="Z59" s="80">
        <f t="shared" si="11"/>
        <v>1.0344194099999999E-2</v>
      </c>
      <c r="AA59" s="73">
        <f t="shared" si="12"/>
        <v>3483.3504701000002</v>
      </c>
      <c r="AB59" s="77">
        <f t="shared" si="24"/>
        <v>6.7299999999999999E-2</v>
      </c>
      <c r="AC59" s="79">
        <v>4</v>
      </c>
      <c r="AD59" s="79">
        <v>252</v>
      </c>
      <c r="AE59" s="78">
        <f t="shared" si="46"/>
        <v>1.0010343770000001</v>
      </c>
      <c r="AF59" s="73">
        <f t="shared" si="14"/>
        <v>348.32076567000001</v>
      </c>
      <c r="AG59" s="73">
        <f t="shared" si="15"/>
        <v>350.03556843000001</v>
      </c>
      <c r="AH59" s="76">
        <f t="shared" si="16"/>
        <v>3831.6712357700003</v>
      </c>
      <c r="AI59" s="81" t="str">
        <f t="shared" si="25"/>
        <v>A+J=</v>
      </c>
      <c r="AJ59" s="16">
        <f t="shared" si="26"/>
        <v>40851</v>
      </c>
      <c r="AK59" s="16"/>
      <c r="AL59" s="4" t="str">
        <f t="shared" si="28"/>
        <v>terça-feira</v>
      </c>
      <c r="AM59" s="39">
        <f t="shared" si="36"/>
        <v>47</v>
      </c>
      <c r="AN59" s="40">
        <v>42248</v>
      </c>
      <c r="AO59" s="41">
        <f t="shared" si="29"/>
        <v>227996.77173246996</v>
      </c>
      <c r="AP59" s="42">
        <f t="shared" si="30"/>
        <v>21</v>
      </c>
      <c r="AQ59" s="41">
        <f t="shared" si="31"/>
        <v>1274.7821996499999</v>
      </c>
      <c r="AR59" s="41">
        <f t="shared" si="32"/>
        <v>2576.7906638999998</v>
      </c>
      <c r="AS59" s="35">
        <v>1.1175568600000001E-2</v>
      </c>
      <c r="AT59" s="43">
        <f t="shared" si="37"/>
        <v>3851.57286355</v>
      </c>
      <c r="AU59" s="39">
        <f t="shared" si="38"/>
        <v>47</v>
      </c>
      <c r="AV59" s="40">
        <f t="shared" si="33"/>
        <v>42278</v>
      </c>
      <c r="AW59" s="40">
        <f t="shared" si="34"/>
        <v>42282</v>
      </c>
      <c r="AX59" s="38"/>
      <c r="AY59" s="42">
        <v>50</v>
      </c>
      <c r="AZ59" s="40">
        <v>42339</v>
      </c>
      <c r="BA59" s="41">
        <v>1.2015129200000001</v>
      </c>
      <c r="BB59" s="44">
        <f t="shared" si="17"/>
        <v>1.20151292E-2</v>
      </c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</row>
    <row r="60" spans="1:154" x14ac:dyDescent="0.2">
      <c r="A60" s="144">
        <f t="shared" si="18"/>
        <v>40849</v>
      </c>
      <c r="B60" s="2">
        <f t="shared" si="0"/>
        <v>335073.027543495</v>
      </c>
      <c r="C60" s="2">
        <f t="shared" si="27"/>
        <v>333261.14952989999</v>
      </c>
      <c r="D60" s="68">
        <f>SUM(Y60:Y$366)</f>
        <v>20520.101518060001</v>
      </c>
      <c r="E60" s="68">
        <f t="shared" si="1"/>
        <v>312741.04801183997</v>
      </c>
      <c r="F60" s="72">
        <f t="shared" si="42"/>
        <v>3354.85</v>
      </c>
      <c r="G60" s="3">
        <f>IF(N60=1,VLOOKUP(A59,[1]Plan1!$BG$69:$BI$188,3),G59)</f>
        <v>3369.28</v>
      </c>
      <c r="H60" s="11">
        <f t="shared" si="43"/>
        <v>40788</v>
      </c>
      <c r="I60" s="11">
        <f t="shared" si="44"/>
        <v>40818</v>
      </c>
      <c r="J60" s="26">
        <f t="shared" si="2"/>
        <v>4.3012355246883072E-3</v>
      </c>
      <c r="K60" s="11">
        <f t="shared" si="20"/>
        <v>40878</v>
      </c>
      <c r="L60" s="11">
        <f t="shared" si="3"/>
        <v>40878</v>
      </c>
      <c r="M60" s="1">
        <f t="shared" si="21"/>
        <v>20</v>
      </c>
      <c r="N60" s="1">
        <f t="shared" si="39"/>
        <v>1</v>
      </c>
      <c r="O60" s="2">
        <f t="shared" si="4"/>
        <v>1.0002146199999999</v>
      </c>
      <c r="P60" s="10">
        <f t="shared" si="48"/>
        <v>1.0053009100000001</v>
      </c>
      <c r="Q60" s="10">
        <f t="shared" si="45"/>
        <v>1.0053009100000001</v>
      </c>
      <c r="R60" s="2">
        <f t="shared" si="47"/>
        <v>1.0055166600000001</v>
      </c>
      <c r="S60" s="2">
        <f t="shared" si="40"/>
        <v>1</v>
      </c>
      <c r="T60" s="2">
        <f t="shared" si="6"/>
        <v>333261.14952989999</v>
      </c>
      <c r="U60" s="2">
        <f t="shared" si="7"/>
        <v>0</v>
      </c>
      <c r="V60" s="2">
        <f t="shared" si="8"/>
        <v>1725.2860299250165</v>
      </c>
      <c r="W60" s="2">
        <f t="shared" si="9"/>
        <v>334986.43555982498</v>
      </c>
      <c r="X60" s="27">
        <f t="shared" si="10"/>
        <v>0</v>
      </c>
      <c r="Y60" s="2">
        <f t="shared" si="41"/>
        <v>0</v>
      </c>
      <c r="Z60" s="67">
        <f t="shared" si="11"/>
        <v>0</v>
      </c>
      <c r="AA60" s="2">
        <f t="shared" si="12"/>
        <v>0</v>
      </c>
      <c r="AB60" s="26">
        <f t="shared" si="24"/>
        <v>6.7299999999999999E-2</v>
      </c>
      <c r="AC60" s="27">
        <f t="shared" ref="AC60:AC123" si="49">N60</f>
        <v>1</v>
      </c>
      <c r="AD60" s="27">
        <v>252</v>
      </c>
      <c r="AE60" s="10">
        <f t="shared" si="46"/>
        <v>1.0002584940000001</v>
      </c>
      <c r="AF60" s="2">
        <f t="shared" si="14"/>
        <v>86.146007580000003</v>
      </c>
      <c r="AG60" s="2">
        <f t="shared" si="15"/>
        <v>86.591983670000005</v>
      </c>
      <c r="AH60" s="3" t="str">
        <f t="shared" si="16"/>
        <v>-</v>
      </c>
      <c r="AI60" s="4" t="str">
        <f t="shared" si="25"/>
        <v>A+J=</v>
      </c>
      <c r="AJ60" s="11">
        <f t="shared" si="26"/>
        <v>40882</v>
      </c>
      <c r="AK60" s="11"/>
      <c r="AL60" s="4" t="str">
        <f t="shared" si="28"/>
        <v>quinta-feira</v>
      </c>
      <c r="AM60" s="19">
        <f t="shared" si="36"/>
        <v>48</v>
      </c>
      <c r="AN60" s="20">
        <v>42278</v>
      </c>
      <c r="AO60" s="21">
        <f t="shared" si="29"/>
        <v>225405.95706971997</v>
      </c>
      <c r="AP60" s="23">
        <f t="shared" si="30"/>
        <v>21</v>
      </c>
      <c r="AQ60" s="21">
        <f t="shared" si="31"/>
        <v>1260.53578373</v>
      </c>
      <c r="AR60" s="21">
        <f t="shared" si="32"/>
        <v>2590.81466275</v>
      </c>
      <c r="AS60" s="35">
        <v>1.1363383099999999E-2</v>
      </c>
      <c r="AT60" s="29">
        <f t="shared" si="37"/>
        <v>3851.3504464799998</v>
      </c>
      <c r="AU60" s="19">
        <f t="shared" si="38"/>
        <v>48</v>
      </c>
      <c r="AV60" s="20">
        <f t="shared" si="33"/>
        <v>42311</v>
      </c>
      <c r="AW60" s="20">
        <f t="shared" si="34"/>
        <v>42313</v>
      </c>
      <c r="AX60" s="1"/>
      <c r="AY60" s="30">
        <v>51</v>
      </c>
      <c r="AZ60" s="31">
        <v>42370</v>
      </c>
      <c r="BA60" s="32">
        <v>1.1704540299999999</v>
      </c>
      <c r="BB60" s="33">
        <f t="shared" si="17"/>
        <v>1.17045403E-2</v>
      </c>
      <c r="BC60" s="1"/>
    </row>
    <row r="61" spans="1:154" x14ac:dyDescent="0.2">
      <c r="A61" s="144">
        <f t="shared" si="18"/>
        <v>40850</v>
      </c>
      <c r="B61" s="2">
        <f t="shared" si="0"/>
        <v>335073.027543495</v>
      </c>
      <c r="C61" s="2">
        <f t="shared" si="27"/>
        <v>333261.14952989999</v>
      </c>
      <c r="D61" s="68">
        <f>SUM(Y61:Y$366)</f>
        <v>20520.101518060001</v>
      </c>
      <c r="E61" s="68">
        <f t="shared" si="1"/>
        <v>312741.04801183997</v>
      </c>
      <c r="F61" s="72">
        <f t="shared" si="42"/>
        <v>3354.85</v>
      </c>
      <c r="G61" s="3">
        <f>IF(N61=1,VLOOKUP(A60,[1]Plan1!$BG$69:$BI$188,3),G60)</f>
        <v>3369.28</v>
      </c>
      <c r="H61" s="11">
        <f t="shared" si="43"/>
        <v>40788</v>
      </c>
      <c r="I61" s="11">
        <f t="shared" si="44"/>
        <v>40818</v>
      </c>
      <c r="J61" s="26">
        <f t="shared" si="2"/>
        <v>4.3012355246883072E-3</v>
      </c>
      <c r="K61" s="11">
        <f t="shared" si="20"/>
        <v>40878</v>
      </c>
      <c r="L61" s="11">
        <f t="shared" si="3"/>
        <v>40878</v>
      </c>
      <c r="M61" s="1">
        <f t="shared" si="21"/>
        <v>20</v>
      </c>
      <c r="N61" s="1">
        <f t="shared" si="39"/>
        <v>1</v>
      </c>
      <c r="O61" s="2">
        <f t="shared" si="4"/>
        <v>1.0002146199999999</v>
      </c>
      <c r="P61" s="10">
        <f t="shared" si="48"/>
        <v>1.0053009100000001</v>
      </c>
      <c r="Q61" s="10">
        <f t="shared" si="45"/>
        <v>1.0053009100000001</v>
      </c>
      <c r="R61" s="2">
        <f t="shared" si="47"/>
        <v>1.0055166600000001</v>
      </c>
      <c r="S61" s="2">
        <f t="shared" si="40"/>
        <v>1</v>
      </c>
      <c r="T61" s="2">
        <f t="shared" si="6"/>
        <v>333261.14952989999</v>
      </c>
      <c r="U61" s="2">
        <f t="shared" si="7"/>
        <v>0</v>
      </c>
      <c r="V61" s="2">
        <f t="shared" si="8"/>
        <v>1725.2860299250165</v>
      </c>
      <c r="W61" s="2">
        <f t="shared" si="9"/>
        <v>334986.43555982498</v>
      </c>
      <c r="X61" s="27">
        <f t="shared" si="10"/>
        <v>0</v>
      </c>
      <c r="Y61" s="2">
        <f t="shared" si="41"/>
        <v>0</v>
      </c>
      <c r="Z61" s="67">
        <f t="shared" si="11"/>
        <v>0</v>
      </c>
      <c r="AA61" s="2">
        <f t="shared" si="12"/>
        <v>0</v>
      </c>
      <c r="AB61" s="26">
        <f t="shared" si="24"/>
        <v>6.7299999999999999E-2</v>
      </c>
      <c r="AC61" s="27">
        <f t="shared" si="49"/>
        <v>1</v>
      </c>
      <c r="AD61" s="27">
        <v>252</v>
      </c>
      <c r="AE61" s="10">
        <f t="shared" si="46"/>
        <v>1.0002584940000001</v>
      </c>
      <c r="AF61" s="2">
        <f t="shared" si="14"/>
        <v>86.146007580000003</v>
      </c>
      <c r="AG61" s="2">
        <f t="shared" si="15"/>
        <v>86.591983670000005</v>
      </c>
      <c r="AH61" s="3" t="str">
        <f t="shared" si="16"/>
        <v>-</v>
      </c>
      <c r="AI61" s="4" t="str">
        <f t="shared" si="25"/>
        <v>A+J=</v>
      </c>
      <c r="AJ61" s="11">
        <f t="shared" si="26"/>
        <v>40882</v>
      </c>
      <c r="AK61" s="11"/>
      <c r="AL61" s="4" t="str">
        <f t="shared" si="28"/>
        <v>terça-feira</v>
      </c>
      <c r="AM61" s="19">
        <f t="shared" si="36"/>
        <v>49</v>
      </c>
      <c r="AN61" s="20">
        <v>42311</v>
      </c>
      <c r="AO61" s="21">
        <f t="shared" si="29"/>
        <v>222801.04208195995</v>
      </c>
      <c r="AP61" s="23">
        <f t="shared" si="30"/>
        <v>21</v>
      </c>
      <c r="AQ61" s="21">
        <f t="shared" si="31"/>
        <v>1246.21183271</v>
      </c>
      <c r="AR61" s="21">
        <f t="shared" si="32"/>
        <v>2604.9149877599998</v>
      </c>
      <c r="AS61" s="35">
        <v>1.1556548999999999E-2</v>
      </c>
      <c r="AT61" s="29">
        <f t="shared" si="37"/>
        <v>3851.12682047</v>
      </c>
      <c r="AU61" s="19">
        <f t="shared" si="38"/>
        <v>49</v>
      </c>
      <c r="AV61" s="20">
        <f t="shared" si="33"/>
        <v>42339</v>
      </c>
      <c r="AW61" s="20">
        <f t="shared" si="34"/>
        <v>42341</v>
      </c>
      <c r="AX61" s="1"/>
      <c r="AY61" s="30">
        <v>52</v>
      </c>
      <c r="AZ61" s="31">
        <v>42401</v>
      </c>
      <c r="BA61" s="32">
        <v>1.24304273</v>
      </c>
      <c r="BB61" s="33">
        <f t="shared" si="17"/>
        <v>1.24304273E-2</v>
      </c>
      <c r="BC61" s="1"/>
    </row>
    <row r="62" spans="1:154" x14ac:dyDescent="0.2">
      <c r="A62" s="144">
        <f t="shared" si="18"/>
        <v>40851</v>
      </c>
      <c r="B62" s="2">
        <f t="shared" si="0"/>
        <v>335227.16951423645</v>
      </c>
      <c r="C62" s="2">
        <f t="shared" si="27"/>
        <v>333261.14952989999</v>
      </c>
      <c r="D62" s="68">
        <f>SUM(Y62:Y$366)</f>
        <v>20520.101518060001</v>
      </c>
      <c r="E62" s="68">
        <f t="shared" si="1"/>
        <v>312741.04801183997</v>
      </c>
      <c r="F62" s="72">
        <f t="shared" si="42"/>
        <v>3354.85</v>
      </c>
      <c r="G62" s="3">
        <f>IF(N62=1,VLOOKUP(A61,[1]Plan1!$BG$69:$BI$188,3),G61)</f>
        <v>3369.28</v>
      </c>
      <c r="H62" s="11">
        <f t="shared" si="43"/>
        <v>40788</v>
      </c>
      <c r="I62" s="11">
        <f t="shared" si="44"/>
        <v>40818</v>
      </c>
      <c r="J62" s="26">
        <f t="shared" si="2"/>
        <v>4.3012355246883072E-3</v>
      </c>
      <c r="K62" s="11">
        <f t="shared" si="20"/>
        <v>40878</v>
      </c>
      <c r="L62" s="11">
        <f t="shared" si="3"/>
        <v>40878</v>
      </c>
      <c r="M62" s="1">
        <f t="shared" si="21"/>
        <v>20</v>
      </c>
      <c r="N62" s="1">
        <f t="shared" si="39"/>
        <v>2</v>
      </c>
      <c r="O62" s="2">
        <f t="shared" si="4"/>
        <v>1.00042929</v>
      </c>
      <c r="P62" s="10">
        <f t="shared" si="48"/>
        <v>1.0053009100000001</v>
      </c>
      <c r="Q62" s="10">
        <f t="shared" si="45"/>
        <v>1.0053009100000001</v>
      </c>
      <c r="R62" s="2">
        <f t="shared" si="47"/>
        <v>1.0057324700000001</v>
      </c>
      <c r="S62" s="2">
        <f t="shared" si="40"/>
        <v>1</v>
      </c>
      <c r="T62" s="2">
        <f t="shared" si="6"/>
        <v>333261.14952989999</v>
      </c>
      <c r="U62" s="2">
        <f t="shared" si="7"/>
        <v>0</v>
      </c>
      <c r="V62" s="2">
        <f t="shared" si="8"/>
        <v>1792.7786754964636</v>
      </c>
      <c r="W62" s="2">
        <f t="shared" si="9"/>
        <v>335053.92820539646</v>
      </c>
      <c r="X62" s="27">
        <f t="shared" si="10"/>
        <v>0</v>
      </c>
      <c r="Y62" s="2">
        <f t="shared" si="41"/>
        <v>0</v>
      </c>
      <c r="Z62" s="67">
        <f t="shared" si="11"/>
        <v>0</v>
      </c>
      <c r="AA62" s="2">
        <f t="shared" si="12"/>
        <v>0</v>
      </c>
      <c r="AB62" s="26">
        <f t="shared" si="24"/>
        <v>6.7299999999999999E-2</v>
      </c>
      <c r="AC62" s="27">
        <f t="shared" si="49"/>
        <v>2</v>
      </c>
      <c r="AD62" s="27">
        <v>252</v>
      </c>
      <c r="AE62" s="10">
        <f t="shared" si="46"/>
        <v>1.000517055</v>
      </c>
      <c r="AF62" s="2">
        <f t="shared" si="14"/>
        <v>172.31434367</v>
      </c>
      <c r="AG62" s="2">
        <f t="shared" si="15"/>
        <v>173.24130883999999</v>
      </c>
      <c r="AH62" s="3" t="str">
        <f t="shared" si="16"/>
        <v>-</v>
      </c>
      <c r="AI62" s="4" t="str">
        <f t="shared" si="25"/>
        <v>A+J=</v>
      </c>
      <c r="AJ62" s="11">
        <f t="shared" si="26"/>
        <v>40882</v>
      </c>
      <c r="AK62" s="11"/>
      <c r="AL62" s="4" t="str">
        <f t="shared" si="28"/>
        <v>terça-feira</v>
      </c>
      <c r="AM62" s="19">
        <f t="shared" si="36"/>
        <v>50</v>
      </c>
      <c r="AN62" s="20">
        <v>42339</v>
      </c>
      <c r="AO62" s="21">
        <f t="shared" si="29"/>
        <v>220124.05877545994</v>
      </c>
      <c r="AP62" s="23">
        <f t="shared" si="30"/>
        <v>20</v>
      </c>
      <c r="AQ62" s="21">
        <f t="shared" si="31"/>
        <v>1172.9982475300001</v>
      </c>
      <c r="AR62" s="21">
        <f t="shared" si="32"/>
        <v>2676.9833064999998</v>
      </c>
      <c r="AS62" s="35">
        <v>1.20151292E-2</v>
      </c>
      <c r="AT62" s="29">
        <f t="shared" si="37"/>
        <v>3849.9815540299996</v>
      </c>
      <c r="AU62" s="19">
        <f t="shared" si="38"/>
        <v>50</v>
      </c>
      <c r="AV62" s="20">
        <f t="shared" si="33"/>
        <v>42373</v>
      </c>
      <c r="AW62" s="20">
        <f t="shared" si="34"/>
        <v>42375</v>
      </c>
      <c r="AX62" s="1"/>
      <c r="AY62" s="30">
        <v>53</v>
      </c>
      <c r="AZ62" s="31">
        <v>42430</v>
      </c>
      <c r="BA62" s="32">
        <v>1.2911887099999999</v>
      </c>
      <c r="BB62" s="33">
        <f t="shared" si="17"/>
        <v>1.2911887099999998E-2</v>
      </c>
      <c r="BC62" s="1"/>
    </row>
    <row r="63" spans="1:154" x14ac:dyDescent="0.2">
      <c r="A63" s="144">
        <f t="shared" si="18"/>
        <v>40852</v>
      </c>
      <c r="B63" s="2">
        <f t="shared" si="0"/>
        <v>335381.38135939976</v>
      </c>
      <c r="C63" s="2">
        <f t="shared" si="27"/>
        <v>333261.14952989999</v>
      </c>
      <c r="D63" s="68">
        <f>SUM(Y63:Y$366)</f>
        <v>20520.101518060001</v>
      </c>
      <c r="E63" s="68">
        <f t="shared" si="1"/>
        <v>312741.04801183997</v>
      </c>
      <c r="F63" s="72">
        <f t="shared" si="42"/>
        <v>3354.85</v>
      </c>
      <c r="G63" s="3">
        <f>IF(N63=1,VLOOKUP(A62,[1]Plan1!$BG$69:$BI$188,3),G62)</f>
        <v>3369.28</v>
      </c>
      <c r="H63" s="11">
        <f t="shared" si="43"/>
        <v>40788</v>
      </c>
      <c r="I63" s="11">
        <f t="shared" si="44"/>
        <v>40818</v>
      </c>
      <c r="J63" s="26">
        <f t="shared" si="2"/>
        <v>4.3012355246883072E-3</v>
      </c>
      <c r="K63" s="11">
        <f t="shared" si="20"/>
        <v>40878</v>
      </c>
      <c r="L63" s="11">
        <f t="shared" si="3"/>
        <v>40878</v>
      </c>
      <c r="M63" s="1">
        <f t="shared" si="21"/>
        <v>20</v>
      </c>
      <c r="N63" s="1">
        <f t="shared" si="39"/>
        <v>3</v>
      </c>
      <c r="O63" s="2">
        <f t="shared" si="4"/>
        <v>1.0006440000000001</v>
      </c>
      <c r="P63" s="10">
        <f t="shared" si="48"/>
        <v>1.0053009100000001</v>
      </c>
      <c r="Q63" s="10">
        <f t="shared" si="45"/>
        <v>1.0053009100000001</v>
      </c>
      <c r="R63" s="2">
        <f t="shared" si="47"/>
        <v>1.0059483199999999</v>
      </c>
      <c r="S63" s="2">
        <f t="shared" si="40"/>
        <v>1</v>
      </c>
      <c r="T63" s="2">
        <f t="shared" si="6"/>
        <v>333261.14952989999</v>
      </c>
      <c r="U63" s="2">
        <f t="shared" si="7"/>
        <v>0</v>
      </c>
      <c r="V63" s="2">
        <f t="shared" si="8"/>
        <v>1860.2838307097554</v>
      </c>
      <c r="W63" s="2">
        <f t="shared" si="9"/>
        <v>335121.43336060975</v>
      </c>
      <c r="X63" s="27">
        <f t="shared" si="10"/>
        <v>0</v>
      </c>
      <c r="Y63" s="2">
        <f t="shared" si="41"/>
        <v>0</v>
      </c>
      <c r="Z63" s="67">
        <f t="shared" si="11"/>
        <v>0</v>
      </c>
      <c r="AA63" s="2">
        <f t="shared" si="12"/>
        <v>0</v>
      </c>
      <c r="AB63" s="26">
        <f t="shared" si="24"/>
        <v>6.7299999999999999E-2</v>
      </c>
      <c r="AC63" s="27">
        <f t="shared" si="49"/>
        <v>3</v>
      </c>
      <c r="AD63" s="27">
        <v>252</v>
      </c>
      <c r="AE63" s="10">
        <f t="shared" si="46"/>
        <v>1.0007756830000001</v>
      </c>
      <c r="AF63" s="2">
        <f t="shared" si="14"/>
        <v>258.50500825</v>
      </c>
      <c r="AG63" s="2">
        <f t="shared" si="15"/>
        <v>259.94799878999999</v>
      </c>
      <c r="AH63" s="3" t="str">
        <f t="shared" si="16"/>
        <v>-</v>
      </c>
      <c r="AI63" s="4" t="str">
        <f t="shared" si="25"/>
        <v>A+J=</v>
      </c>
      <c r="AJ63" s="11">
        <f t="shared" si="26"/>
        <v>40882</v>
      </c>
      <c r="AK63" s="11"/>
      <c r="AL63" s="4" t="str">
        <f t="shared" si="28"/>
        <v>segunda-feira</v>
      </c>
      <c r="AM63" s="19">
        <f t="shared" si="36"/>
        <v>51</v>
      </c>
      <c r="AN63" s="20">
        <v>42373</v>
      </c>
      <c r="AO63" s="21">
        <f t="shared" si="29"/>
        <v>217547.60785852995</v>
      </c>
      <c r="AP63" s="23">
        <f t="shared" si="30"/>
        <v>22</v>
      </c>
      <c r="AQ63" s="21">
        <f t="shared" si="31"/>
        <v>1275.13002506</v>
      </c>
      <c r="AR63" s="21">
        <f t="shared" si="32"/>
        <v>2576.4509169299999</v>
      </c>
      <c r="AS63" s="35">
        <v>1.17045403E-2</v>
      </c>
      <c r="AT63" s="29">
        <f t="shared" si="37"/>
        <v>3851.5809419899997</v>
      </c>
      <c r="AU63" s="19">
        <f t="shared" si="38"/>
        <v>51</v>
      </c>
      <c r="AV63" s="20">
        <f t="shared" si="33"/>
        <v>42401</v>
      </c>
      <c r="AW63" s="20">
        <f t="shared" si="34"/>
        <v>42403</v>
      </c>
      <c r="AX63" s="1"/>
      <c r="AY63" s="30">
        <v>54</v>
      </c>
      <c r="AZ63" s="31">
        <v>42461</v>
      </c>
      <c r="BA63" s="32">
        <v>1.2365677900000001</v>
      </c>
      <c r="BB63" s="33">
        <f t="shared" si="17"/>
        <v>1.23656779E-2</v>
      </c>
      <c r="BC63" s="1"/>
    </row>
    <row r="64" spans="1:154" x14ac:dyDescent="0.2">
      <c r="A64" s="144">
        <f t="shared" si="18"/>
        <v>40853</v>
      </c>
      <c r="B64" s="2">
        <f t="shared" si="0"/>
        <v>335381.38135939976</v>
      </c>
      <c r="C64" s="2">
        <f t="shared" si="27"/>
        <v>333261.14952989999</v>
      </c>
      <c r="D64" s="68">
        <f>SUM(Y64:Y$366)</f>
        <v>20520.101518060001</v>
      </c>
      <c r="E64" s="68">
        <f t="shared" si="1"/>
        <v>312741.04801183997</v>
      </c>
      <c r="F64" s="72">
        <f t="shared" si="42"/>
        <v>3354.85</v>
      </c>
      <c r="G64" s="3">
        <f>IF(N64=1,VLOOKUP(A63,[1]Plan1!$BG$69:$BI$188,3),G63)</f>
        <v>3369.28</v>
      </c>
      <c r="H64" s="11">
        <f t="shared" si="43"/>
        <v>40788</v>
      </c>
      <c r="I64" s="11">
        <f t="shared" si="44"/>
        <v>40818</v>
      </c>
      <c r="J64" s="26">
        <f t="shared" si="2"/>
        <v>4.3012355246883072E-3</v>
      </c>
      <c r="K64" s="11">
        <f t="shared" si="20"/>
        <v>40878</v>
      </c>
      <c r="L64" s="11">
        <f t="shared" si="3"/>
        <v>40878</v>
      </c>
      <c r="M64" s="1">
        <f t="shared" si="21"/>
        <v>20</v>
      </c>
      <c r="N64" s="1">
        <f t="shared" si="39"/>
        <v>3</v>
      </c>
      <c r="O64" s="2">
        <f t="shared" si="4"/>
        <v>1.0006440000000001</v>
      </c>
      <c r="P64" s="10">
        <f t="shared" si="48"/>
        <v>1.0053009100000001</v>
      </c>
      <c r="Q64" s="10">
        <f t="shared" si="45"/>
        <v>1.0053009100000001</v>
      </c>
      <c r="R64" s="2">
        <f t="shared" si="47"/>
        <v>1.0059483199999999</v>
      </c>
      <c r="S64" s="2">
        <f t="shared" si="40"/>
        <v>1</v>
      </c>
      <c r="T64" s="2">
        <f t="shared" si="6"/>
        <v>333261.14952989999</v>
      </c>
      <c r="U64" s="2">
        <f t="shared" si="7"/>
        <v>0</v>
      </c>
      <c r="V64" s="2">
        <f t="shared" si="8"/>
        <v>1860.2838307097554</v>
      </c>
      <c r="W64" s="2">
        <f t="shared" si="9"/>
        <v>335121.43336060975</v>
      </c>
      <c r="X64" s="27">
        <f t="shared" si="10"/>
        <v>0</v>
      </c>
      <c r="Y64" s="2">
        <f t="shared" si="41"/>
        <v>0</v>
      </c>
      <c r="Z64" s="67">
        <f t="shared" si="11"/>
        <v>0</v>
      </c>
      <c r="AA64" s="2">
        <f t="shared" si="12"/>
        <v>0</v>
      </c>
      <c r="AB64" s="26">
        <f t="shared" si="24"/>
        <v>6.7299999999999999E-2</v>
      </c>
      <c r="AC64" s="27">
        <f t="shared" si="49"/>
        <v>3</v>
      </c>
      <c r="AD64" s="27">
        <v>252</v>
      </c>
      <c r="AE64" s="10">
        <f t="shared" si="46"/>
        <v>1.0007756830000001</v>
      </c>
      <c r="AF64" s="2">
        <f t="shared" si="14"/>
        <v>258.50500825</v>
      </c>
      <c r="AG64" s="2">
        <f t="shared" si="15"/>
        <v>259.94799878999999</v>
      </c>
      <c r="AH64" s="3" t="str">
        <f t="shared" si="16"/>
        <v>-</v>
      </c>
      <c r="AI64" s="4" t="str">
        <f t="shared" si="25"/>
        <v>A+J=</v>
      </c>
      <c r="AJ64" s="11">
        <f t="shared" si="26"/>
        <v>40882</v>
      </c>
      <c r="AK64" s="11"/>
      <c r="AL64" s="4" t="str">
        <f t="shared" si="28"/>
        <v>segunda-feira</v>
      </c>
      <c r="AM64" s="19">
        <f t="shared" si="36"/>
        <v>52</v>
      </c>
      <c r="AN64" s="20">
        <v>42401</v>
      </c>
      <c r="AO64" s="21">
        <f t="shared" si="29"/>
        <v>214843.39813475995</v>
      </c>
      <c r="AP64" s="23">
        <f t="shared" si="30"/>
        <v>20</v>
      </c>
      <c r="AQ64" s="21">
        <f t="shared" si="31"/>
        <v>1145.34007735</v>
      </c>
      <c r="AR64" s="21">
        <f t="shared" si="32"/>
        <v>2704.20972377</v>
      </c>
      <c r="AS64" s="35">
        <v>1.24304273E-2</v>
      </c>
      <c r="AT64" s="29">
        <f t="shared" si="37"/>
        <v>3849.5498011199998</v>
      </c>
      <c r="AU64" s="19">
        <f t="shared" si="38"/>
        <v>52</v>
      </c>
      <c r="AV64" s="20">
        <f t="shared" si="33"/>
        <v>42430</v>
      </c>
      <c r="AW64" s="20">
        <f t="shared" si="34"/>
        <v>42432</v>
      </c>
      <c r="AX64" s="1"/>
      <c r="AY64" s="30">
        <v>55</v>
      </c>
      <c r="AZ64" s="31">
        <v>42491</v>
      </c>
      <c r="BA64" s="32">
        <v>1.3111633199999999</v>
      </c>
      <c r="BB64" s="33">
        <f t="shared" si="17"/>
        <v>1.3111633199999998E-2</v>
      </c>
      <c r="BC64" s="1"/>
    </row>
    <row r="65" spans="1:55" x14ac:dyDescent="0.2">
      <c r="A65" s="144">
        <f t="shared" si="18"/>
        <v>40854</v>
      </c>
      <c r="B65" s="2">
        <f t="shared" si="0"/>
        <v>335381.38135939976</v>
      </c>
      <c r="C65" s="2">
        <f t="shared" si="27"/>
        <v>333261.14952989999</v>
      </c>
      <c r="D65" s="68">
        <f>SUM(Y65:Y$366)</f>
        <v>20520.101518060001</v>
      </c>
      <c r="E65" s="68">
        <f t="shared" si="1"/>
        <v>312741.04801183997</v>
      </c>
      <c r="F65" s="72">
        <f t="shared" si="42"/>
        <v>3354.85</v>
      </c>
      <c r="G65" s="3">
        <f>IF(N65=1,VLOOKUP(A64,[1]Plan1!$BG$69:$BI$188,3),G64)</f>
        <v>3369.28</v>
      </c>
      <c r="H65" s="11">
        <f t="shared" si="43"/>
        <v>40788</v>
      </c>
      <c r="I65" s="11">
        <f t="shared" si="44"/>
        <v>40818</v>
      </c>
      <c r="J65" s="26">
        <f t="shared" si="2"/>
        <v>4.3012355246883072E-3</v>
      </c>
      <c r="K65" s="11">
        <f t="shared" si="20"/>
        <v>40878</v>
      </c>
      <c r="L65" s="11">
        <f t="shared" si="3"/>
        <v>40878</v>
      </c>
      <c r="M65" s="1">
        <f t="shared" si="21"/>
        <v>20</v>
      </c>
      <c r="N65" s="1">
        <f t="shared" si="39"/>
        <v>3</v>
      </c>
      <c r="O65" s="2">
        <f t="shared" si="4"/>
        <v>1.0006440000000001</v>
      </c>
      <c r="P65" s="10">
        <f t="shared" si="48"/>
        <v>1.0053009100000001</v>
      </c>
      <c r="Q65" s="10">
        <f t="shared" si="45"/>
        <v>1.0053009100000001</v>
      </c>
      <c r="R65" s="2">
        <f t="shared" si="47"/>
        <v>1.0059483199999999</v>
      </c>
      <c r="S65" s="2">
        <f t="shared" si="40"/>
        <v>1</v>
      </c>
      <c r="T65" s="2">
        <f t="shared" si="6"/>
        <v>333261.14952989999</v>
      </c>
      <c r="U65" s="2">
        <f t="shared" si="7"/>
        <v>0</v>
      </c>
      <c r="V65" s="2">
        <f t="shared" si="8"/>
        <v>1860.2838307097554</v>
      </c>
      <c r="W65" s="2">
        <f t="shared" si="9"/>
        <v>335121.43336060975</v>
      </c>
      <c r="X65" s="27">
        <f t="shared" si="10"/>
        <v>0</v>
      </c>
      <c r="Y65" s="2">
        <f t="shared" si="41"/>
        <v>0</v>
      </c>
      <c r="Z65" s="67">
        <f t="shared" si="11"/>
        <v>0</v>
      </c>
      <c r="AA65" s="2">
        <f t="shared" si="12"/>
        <v>0</v>
      </c>
      <c r="AB65" s="26">
        <f t="shared" si="24"/>
        <v>6.7299999999999999E-2</v>
      </c>
      <c r="AC65" s="27">
        <f t="shared" si="49"/>
        <v>3</v>
      </c>
      <c r="AD65" s="27">
        <v>252</v>
      </c>
      <c r="AE65" s="10">
        <f t="shared" si="46"/>
        <v>1.0007756830000001</v>
      </c>
      <c r="AF65" s="2">
        <f t="shared" si="14"/>
        <v>258.50500825</v>
      </c>
      <c r="AG65" s="2">
        <f t="shared" si="15"/>
        <v>259.94799878999999</v>
      </c>
      <c r="AH65" s="3" t="str">
        <f t="shared" si="16"/>
        <v>-</v>
      </c>
      <c r="AI65" s="4" t="str">
        <f t="shared" si="25"/>
        <v>A+J=</v>
      </c>
      <c r="AJ65" s="11">
        <f t="shared" si="26"/>
        <v>40882</v>
      </c>
      <c r="AK65" s="11"/>
      <c r="AL65" s="4" t="str">
        <f t="shared" si="28"/>
        <v>terça-feira</v>
      </c>
      <c r="AM65" s="19">
        <f t="shared" si="36"/>
        <v>53</v>
      </c>
      <c r="AN65" s="20">
        <v>42430</v>
      </c>
      <c r="AO65" s="21">
        <f t="shared" si="29"/>
        <v>212069.36443386995</v>
      </c>
      <c r="AP65" s="23">
        <f t="shared" si="30"/>
        <v>19</v>
      </c>
      <c r="AQ65" s="21">
        <f t="shared" si="31"/>
        <v>1074.4066973900001</v>
      </c>
      <c r="AR65" s="21">
        <f t="shared" si="32"/>
        <v>2774.0337008900001</v>
      </c>
      <c r="AS65" s="35">
        <v>1.2911887099999998E-2</v>
      </c>
      <c r="AT65" s="29">
        <f t="shared" si="37"/>
        <v>3848.4403982800004</v>
      </c>
      <c r="AU65" s="19">
        <f t="shared" si="38"/>
        <v>53</v>
      </c>
      <c r="AV65" s="20">
        <f t="shared" si="33"/>
        <v>42461</v>
      </c>
      <c r="AW65" s="20">
        <f t="shared" si="34"/>
        <v>42465</v>
      </c>
      <c r="AX65" s="1"/>
      <c r="AY65" s="30">
        <v>56</v>
      </c>
      <c r="AZ65" s="31">
        <v>42522</v>
      </c>
      <c r="BA65" s="32">
        <v>1.3094853500000001</v>
      </c>
      <c r="BB65" s="33">
        <f t="shared" si="17"/>
        <v>1.3094853500000002E-2</v>
      </c>
      <c r="BC65" s="1"/>
    </row>
    <row r="66" spans="1:55" x14ac:dyDescent="0.2">
      <c r="A66" s="144">
        <f t="shared" si="18"/>
        <v>40855</v>
      </c>
      <c r="B66" s="2">
        <f t="shared" si="0"/>
        <v>335535.66902834602</v>
      </c>
      <c r="C66" s="2">
        <f t="shared" si="27"/>
        <v>333261.14952989999</v>
      </c>
      <c r="D66" s="68">
        <f>SUM(Y66:Y$366)</f>
        <v>20520.101518060001</v>
      </c>
      <c r="E66" s="68">
        <f t="shared" si="1"/>
        <v>312741.04801183997</v>
      </c>
      <c r="F66" s="72">
        <f t="shared" si="42"/>
        <v>3354.85</v>
      </c>
      <c r="G66" s="3">
        <f>IF(N66=1,VLOOKUP(A65,[1]Plan1!$BG$69:$BI$188,3),G65)</f>
        <v>3369.28</v>
      </c>
      <c r="H66" s="11">
        <f t="shared" si="43"/>
        <v>40788</v>
      </c>
      <c r="I66" s="11">
        <f t="shared" si="44"/>
        <v>40818</v>
      </c>
      <c r="J66" s="26">
        <f t="shared" si="2"/>
        <v>4.3012355246883072E-3</v>
      </c>
      <c r="K66" s="11">
        <f t="shared" si="20"/>
        <v>40878</v>
      </c>
      <c r="L66" s="11">
        <f t="shared" si="3"/>
        <v>40878</v>
      </c>
      <c r="M66" s="1">
        <f t="shared" si="21"/>
        <v>20</v>
      </c>
      <c r="N66" s="1">
        <f t="shared" si="39"/>
        <v>4</v>
      </c>
      <c r="O66" s="2">
        <f t="shared" si="4"/>
        <v>1.00085877</v>
      </c>
      <c r="P66" s="10">
        <f t="shared" si="48"/>
        <v>1.0053009100000001</v>
      </c>
      <c r="Q66" s="10">
        <f t="shared" si="45"/>
        <v>1.0053009100000001</v>
      </c>
      <c r="R66" s="2">
        <f t="shared" si="47"/>
        <v>1.00616423</v>
      </c>
      <c r="S66" s="2">
        <f t="shared" si="40"/>
        <v>1</v>
      </c>
      <c r="T66" s="2">
        <f t="shared" si="6"/>
        <v>333261.14952989999</v>
      </c>
      <c r="U66" s="2">
        <f t="shared" si="7"/>
        <v>0</v>
      </c>
      <c r="V66" s="2">
        <f t="shared" si="8"/>
        <v>1927.807750386022</v>
      </c>
      <c r="W66" s="2">
        <f t="shared" si="9"/>
        <v>335188.95728028601</v>
      </c>
      <c r="X66" s="27">
        <f t="shared" si="10"/>
        <v>0</v>
      </c>
      <c r="Y66" s="2">
        <f t="shared" si="41"/>
        <v>0</v>
      </c>
      <c r="Z66" s="67">
        <f t="shared" si="11"/>
        <v>0</v>
      </c>
      <c r="AA66" s="2">
        <f t="shared" si="12"/>
        <v>0</v>
      </c>
      <c r="AB66" s="26">
        <f t="shared" si="24"/>
        <v>6.7299999999999999E-2</v>
      </c>
      <c r="AC66" s="27">
        <f t="shared" si="49"/>
        <v>4</v>
      </c>
      <c r="AD66" s="27">
        <v>252</v>
      </c>
      <c r="AE66" s="10">
        <f t="shared" si="46"/>
        <v>1.0010343770000001</v>
      </c>
      <c r="AF66" s="2">
        <f t="shared" si="14"/>
        <v>344.71766805999999</v>
      </c>
      <c r="AG66" s="2">
        <f t="shared" si="15"/>
        <v>346.71174805999999</v>
      </c>
      <c r="AH66" s="3" t="str">
        <f t="shared" si="16"/>
        <v>-</v>
      </c>
      <c r="AI66" s="4" t="str">
        <f t="shared" si="25"/>
        <v>A+J=</v>
      </c>
      <c r="AJ66" s="11">
        <f t="shared" si="26"/>
        <v>40882</v>
      </c>
      <c r="AK66" s="11"/>
      <c r="AL66" s="4" t="str">
        <f t="shared" si="28"/>
        <v>sexta-feira</v>
      </c>
      <c r="AM66" s="19">
        <f t="shared" si="36"/>
        <v>54</v>
      </c>
      <c r="AN66" s="20">
        <v>42461</v>
      </c>
      <c r="AO66" s="21">
        <f t="shared" si="29"/>
        <v>209446.98298082995</v>
      </c>
      <c r="AP66" s="23">
        <f t="shared" si="30"/>
        <v>22</v>
      </c>
      <c r="AQ66" s="21">
        <f t="shared" si="31"/>
        <v>1228.47096083</v>
      </c>
      <c r="AR66" s="21">
        <f t="shared" si="32"/>
        <v>2622.38145304</v>
      </c>
      <c r="AS66" s="35">
        <v>1.23656779E-2</v>
      </c>
      <c r="AT66" s="29">
        <f t="shared" si="37"/>
        <v>3850.85241387</v>
      </c>
      <c r="AU66" s="19">
        <f t="shared" si="38"/>
        <v>54</v>
      </c>
      <c r="AV66" s="20">
        <f t="shared" si="33"/>
        <v>42492</v>
      </c>
      <c r="AW66" s="20">
        <f t="shared" si="34"/>
        <v>42494</v>
      </c>
      <c r="AX66" s="1"/>
      <c r="AY66" s="30">
        <v>57</v>
      </c>
      <c r="AZ66" s="31">
        <v>42552</v>
      </c>
      <c r="BA66" s="32">
        <v>1.30809164</v>
      </c>
      <c r="BB66" s="33">
        <f t="shared" si="17"/>
        <v>1.30809164E-2</v>
      </c>
      <c r="BC66" s="1"/>
    </row>
    <row r="67" spans="1:55" x14ac:dyDescent="0.2">
      <c r="A67" s="144">
        <f t="shared" si="18"/>
        <v>40856</v>
      </c>
      <c r="B67" s="2">
        <f t="shared" si="0"/>
        <v>335690.02382516366</v>
      </c>
      <c r="C67" s="2">
        <f t="shared" si="27"/>
        <v>333261.14952989999</v>
      </c>
      <c r="D67" s="68">
        <f>SUM(Y67:Y$366)</f>
        <v>20520.101518060001</v>
      </c>
      <c r="E67" s="68">
        <f t="shared" si="1"/>
        <v>312741.04801183997</v>
      </c>
      <c r="F67" s="72">
        <f t="shared" si="42"/>
        <v>3354.85</v>
      </c>
      <c r="G67" s="3">
        <f>IF(N67=1,VLOOKUP(A66,[1]Plan1!$BG$69:$BI$188,3),G66)</f>
        <v>3369.28</v>
      </c>
      <c r="H67" s="11">
        <f t="shared" si="43"/>
        <v>40788</v>
      </c>
      <c r="I67" s="11">
        <f t="shared" si="44"/>
        <v>40818</v>
      </c>
      <c r="J67" s="26">
        <f t="shared" si="2"/>
        <v>4.3012355246883072E-3</v>
      </c>
      <c r="K67" s="11">
        <f t="shared" si="20"/>
        <v>40878</v>
      </c>
      <c r="L67" s="11">
        <f t="shared" si="3"/>
        <v>40878</v>
      </c>
      <c r="M67" s="1">
        <f t="shared" si="21"/>
        <v>20</v>
      </c>
      <c r="N67" s="1">
        <f t="shared" si="39"/>
        <v>5</v>
      </c>
      <c r="O67" s="2">
        <f t="shared" si="4"/>
        <v>1.00107357</v>
      </c>
      <c r="P67" s="10">
        <f t="shared" si="48"/>
        <v>1.0053009100000001</v>
      </c>
      <c r="Q67" s="10">
        <f t="shared" si="45"/>
        <v>1.0053009100000001</v>
      </c>
      <c r="R67" s="2">
        <f t="shared" si="47"/>
        <v>1.0063801699999999</v>
      </c>
      <c r="S67" s="2">
        <f t="shared" si="40"/>
        <v>1</v>
      </c>
      <c r="T67" s="2">
        <f t="shared" si="6"/>
        <v>333261.14952989999</v>
      </c>
      <c r="U67" s="2">
        <f t="shared" si="7"/>
        <v>0</v>
      </c>
      <c r="V67" s="2">
        <f t="shared" si="8"/>
        <v>1995.341052293672</v>
      </c>
      <c r="W67" s="2">
        <f t="shared" si="9"/>
        <v>335256.49058219366</v>
      </c>
      <c r="X67" s="27">
        <f t="shared" si="10"/>
        <v>0</v>
      </c>
      <c r="Y67" s="2">
        <f t="shared" si="41"/>
        <v>0</v>
      </c>
      <c r="Z67" s="67">
        <f t="shared" si="11"/>
        <v>0</v>
      </c>
      <c r="AA67" s="2">
        <f t="shared" si="12"/>
        <v>0</v>
      </c>
      <c r="AB67" s="26">
        <f t="shared" si="24"/>
        <v>6.7299999999999999E-2</v>
      </c>
      <c r="AC67" s="27">
        <f t="shared" si="49"/>
        <v>5</v>
      </c>
      <c r="AD67" s="27">
        <v>252</v>
      </c>
      <c r="AE67" s="10">
        <f t="shared" si="46"/>
        <v>1.0012931389999999</v>
      </c>
      <c r="AF67" s="2">
        <f t="shared" si="14"/>
        <v>430.95298964</v>
      </c>
      <c r="AG67" s="2">
        <f t="shared" si="15"/>
        <v>433.53324297</v>
      </c>
      <c r="AH67" s="3" t="str">
        <f t="shared" si="16"/>
        <v>-</v>
      </c>
      <c r="AI67" s="4" t="str">
        <f t="shared" si="25"/>
        <v>A+J=</v>
      </c>
      <c r="AJ67" s="11">
        <f t="shared" si="26"/>
        <v>40882</v>
      </c>
      <c r="AK67" s="11"/>
      <c r="AL67" s="4" t="str">
        <f t="shared" si="28"/>
        <v>segunda-feira</v>
      </c>
      <c r="AM67" s="19">
        <f t="shared" si="36"/>
        <v>55</v>
      </c>
      <c r="AN67" s="20">
        <v>42492</v>
      </c>
      <c r="AO67" s="21">
        <f t="shared" si="29"/>
        <v>206700.79096513995</v>
      </c>
      <c r="AP67" s="23">
        <f t="shared" si="30"/>
        <v>20</v>
      </c>
      <c r="AQ67" s="21">
        <f t="shared" si="31"/>
        <v>1102.6920776100001</v>
      </c>
      <c r="AR67" s="21">
        <f t="shared" si="32"/>
        <v>2746.1920156900001</v>
      </c>
      <c r="AS67" s="35">
        <v>1.3111633199999998E-2</v>
      </c>
      <c r="AT67" s="29">
        <f t="shared" si="37"/>
        <v>3848.8840933000001</v>
      </c>
      <c r="AU67" s="19">
        <f t="shared" si="38"/>
        <v>55</v>
      </c>
      <c r="AV67" s="20">
        <f t="shared" si="33"/>
        <v>42522</v>
      </c>
      <c r="AW67" s="20">
        <f t="shared" si="34"/>
        <v>42524</v>
      </c>
      <c r="AX67" s="1"/>
      <c r="AY67" s="30">
        <v>58</v>
      </c>
      <c r="AZ67" s="31">
        <v>42583</v>
      </c>
      <c r="BA67" s="32">
        <v>1.3589776099999999</v>
      </c>
      <c r="BB67" s="33">
        <f t="shared" si="17"/>
        <v>1.3589776099999999E-2</v>
      </c>
      <c r="BC67" s="1"/>
    </row>
    <row r="68" spans="1:55" x14ac:dyDescent="0.2">
      <c r="A68" s="144">
        <f t="shared" si="18"/>
        <v>40857</v>
      </c>
      <c r="B68" s="2">
        <f t="shared" si="0"/>
        <v>335844.45136479376</v>
      </c>
      <c r="C68" s="2">
        <f t="shared" si="27"/>
        <v>333261.14952989999</v>
      </c>
      <c r="D68" s="68">
        <f>SUM(Y68:Y$366)</f>
        <v>20520.101518060001</v>
      </c>
      <c r="E68" s="68">
        <f t="shared" si="1"/>
        <v>312741.04801183997</v>
      </c>
      <c r="F68" s="72">
        <f t="shared" si="42"/>
        <v>3354.85</v>
      </c>
      <c r="G68" s="3">
        <f>IF(N68=1,VLOOKUP(A67,[1]Plan1!$BG$69:$BI$188,3),G67)</f>
        <v>3369.28</v>
      </c>
      <c r="H68" s="11">
        <f t="shared" si="43"/>
        <v>40788</v>
      </c>
      <c r="I68" s="11">
        <f t="shared" si="44"/>
        <v>40818</v>
      </c>
      <c r="J68" s="26">
        <f t="shared" si="2"/>
        <v>4.3012355246883072E-3</v>
      </c>
      <c r="K68" s="11">
        <f t="shared" si="20"/>
        <v>40878</v>
      </c>
      <c r="L68" s="11">
        <f t="shared" si="3"/>
        <v>40878</v>
      </c>
      <c r="M68" s="1">
        <f t="shared" si="21"/>
        <v>20</v>
      </c>
      <c r="N68" s="1">
        <f t="shared" si="39"/>
        <v>6</v>
      </c>
      <c r="O68" s="2">
        <f t="shared" si="4"/>
        <v>1.00128843</v>
      </c>
      <c r="P68" s="10">
        <f t="shared" si="48"/>
        <v>1.0053009100000001</v>
      </c>
      <c r="Q68" s="10">
        <f t="shared" si="45"/>
        <v>1.0053009100000001</v>
      </c>
      <c r="R68" s="2">
        <f t="shared" si="47"/>
        <v>1.00659616</v>
      </c>
      <c r="S68" s="2">
        <f t="shared" si="40"/>
        <v>1</v>
      </c>
      <c r="T68" s="2">
        <f t="shared" si="6"/>
        <v>333261.14952989999</v>
      </c>
      <c r="U68" s="2">
        <f t="shared" si="7"/>
        <v>0</v>
      </c>
      <c r="V68" s="2">
        <f t="shared" si="8"/>
        <v>2062.8899912537663</v>
      </c>
      <c r="W68" s="2">
        <f t="shared" si="9"/>
        <v>335324.03952115378</v>
      </c>
      <c r="X68" s="27">
        <f t="shared" si="10"/>
        <v>0</v>
      </c>
      <c r="Y68" s="2">
        <f t="shared" si="41"/>
        <v>0</v>
      </c>
      <c r="Z68" s="67">
        <f t="shared" si="11"/>
        <v>0</v>
      </c>
      <c r="AA68" s="2">
        <f t="shared" si="12"/>
        <v>0</v>
      </c>
      <c r="AB68" s="26">
        <f t="shared" si="24"/>
        <v>6.7299999999999999E-2</v>
      </c>
      <c r="AC68" s="27">
        <f t="shared" si="49"/>
        <v>6</v>
      </c>
      <c r="AD68" s="27">
        <v>252</v>
      </c>
      <c r="AE68" s="10">
        <f t="shared" si="46"/>
        <v>1.0015519669999999</v>
      </c>
      <c r="AF68" s="2">
        <f t="shared" si="14"/>
        <v>517.21030644999996</v>
      </c>
      <c r="AG68" s="2">
        <f t="shared" si="15"/>
        <v>520.41184364000003</v>
      </c>
      <c r="AH68" s="3" t="str">
        <f t="shared" si="16"/>
        <v>-</v>
      </c>
      <c r="AI68" s="4" t="str">
        <f t="shared" si="25"/>
        <v>A+J=</v>
      </c>
      <c r="AJ68" s="11">
        <f t="shared" si="26"/>
        <v>40882</v>
      </c>
      <c r="AK68" s="11"/>
      <c r="AL68" s="4" t="str">
        <f t="shared" si="28"/>
        <v>quarta-feira</v>
      </c>
      <c r="AM68" s="19">
        <f t="shared" si="36"/>
        <v>56</v>
      </c>
      <c r="AN68" s="20">
        <v>42522</v>
      </c>
      <c r="AO68" s="21">
        <f t="shared" si="29"/>
        <v>203994.07438911995</v>
      </c>
      <c r="AP68" s="23">
        <f t="shared" si="30"/>
        <v>21</v>
      </c>
      <c r="AQ68" s="21">
        <f t="shared" si="31"/>
        <v>1142.7957578400001</v>
      </c>
      <c r="AR68" s="21">
        <f t="shared" si="32"/>
        <v>2706.71657602</v>
      </c>
      <c r="AS68" s="35">
        <v>1.3094853500000002E-2</v>
      </c>
      <c r="AT68" s="29">
        <f t="shared" si="37"/>
        <v>3849.5123338600001</v>
      </c>
      <c r="AU68" s="19">
        <f t="shared" si="38"/>
        <v>56</v>
      </c>
      <c r="AV68" s="20">
        <f t="shared" si="33"/>
        <v>42552</v>
      </c>
      <c r="AW68" s="20">
        <f t="shared" si="34"/>
        <v>42556</v>
      </c>
      <c r="AX68" s="1"/>
      <c r="AY68" s="30">
        <v>59</v>
      </c>
      <c r="AZ68" s="31">
        <v>42614</v>
      </c>
      <c r="BA68" s="32">
        <v>1.3332113800000001</v>
      </c>
      <c r="BB68" s="33">
        <f t="shared" si="17"/>
        <v>1.33321138E-2</v>
      </c>
      <c r="BC68" s="1"/>
    </row>
    <row r="69" spans="1:55" x14ac:dyDescent="0.2">
      <c r="A69" s="144">
        <f t="shared" si="18"/>
        <v>40858</v>
      </c>
      <c r="B69" s="2">
        <f t="shared" si="0"/>
        <v>335998.9520081362</v>
      </c>
      <c r="C69" s="2">
        <f t="shared" si="27"/>
        <v>333261.14952989999</v>
      </c>
      <c r="D69" s="68">
        <f>SUM(Y69:Y$366)</f>
        <v>20520.101518060001</v>
      </c>
      <c r="E69" s="68">
        <f t="shared" si="1"/>
        <v>312741.04801183997</v>
      </c>
      <c r="F69" s="72">
        <f t="shared" si="42"/>
        <v>3354.85</v>
      </c>
      <c r="G69" s="3">
        <f>IF(N69=1,VLOOKUP(A68,[1]Plan1!$BG$69:$BI$188,3),G68)</f>
        <v>3369.28</v>
      </c>
      <c r="H69" s="11">
        <f t="shared" si="43"/>
        <v>40788</v>
      </c>
      <c r="I69" s="11">
        <f t="shared" si="44"/>
        <v>40818</v>
      </c>
      <c r="J69" s="26">
        <f t="shared" si="2"/>
        <v>4.3012355246883072E-3</v>
      </c>
      <c r="K69" s="11">
        <f t="shared" si="20"/>
        <v>40878</v>
      </c>
      <c r="L69" s="11">
        <f t="shared" si="3"/>
        <v>40878</v>
      </c>
      <c r="M69" s="1">
        <f t="shared" si="21"/>
        <v>20</v>
      </c>
      <c r="N69" s="1">
        <f t="shared" si="39"/>
        <v>7</v>
      </c>
      <c r="O69" s="2">
        <f t="shared" si="4"/>
        <v>1.00150333</v>
      </c>
      <c r="P69" s="10">
        <f t="shared" si="48"/>
        <v>1.0053009100000001</v>
      </c>
      <c r="Q69" s="10">
        <f t="shared" si="45"/>
        <v>1.0053009100000001</v>
      </c>
      <c r="R69" s="2">
        <f t="shared" si="47"/>
        <v>1.0068121999999999</v>
      </c>
      <c r="S69" s="2">
        <f t="shared" si="40"/>
        <v>1</v>
      </c>
      <c r="T69" s="2">
        <f t="shared" si="6"/>
        <v>333261.14952989999</v>
      </c>
      <c r="U69" s="2">
        <f t="shared" si="7"/>
        <v>0</v>
      </c>
      <c r="V69" s="2">
        <f t="shared" si="8"/>
        <v>2130.4545672662357</v>
      </c>
      <c r="W69" s="2">
        <f t="shared" si="9"/>
        <v>335391.60409716622</v>
      </c>
      <c r="X69" s="27">
        <f t="shared" si="10"/>
        <v>0</v>
      </c>
      <c r="Y69" s="2">
        <f t="shared" si="41"/>
        <v>0</v>
      </c>
      <c r="Z69" s="67">
        <f t="shared" si="11"/>
        <v>0</v>
      </c>
      <c r="AA69" s="2">
        <f t="shared" si="12"/>
        <v>0</v>
      </c>
      <c r="AB69" s="26">
        <f t="shared" si="24"/>
        <v>6.7299999999999999E-2</v>
      </c>
      <c r="AC69" s="27">
        <f t="shared" si="49"/>
        <v>7</v>
      </c>
      <c r="AD69" s="27">
        <v>252</v>
      </c>
      <c r="AE69" s="10">
        <f t="shared" si="46"/>
        <v>1.0018108619999999</v>
      </c>
      <c r="AF69" s="2">
        <f t="shared" si="14"/>
        <v>603.48995175000005</v>
      </c>
      <c r="AG69" s="2">
        <f t="shared" si="15"/>
        <v>607.34791097000004</v>
      </c>
      <c r="AH69" s="3" t="str">
        <f t="shared" si="16"/>
        <v>-</v>
      </c>
      <c r="AI69" s="4" t="str">
        <f t="shared" si="25"/>
        <v>A+J=</v>
      </c>
      <c r="AJ69" s="11">
        <f t="shared" si="26"/>
        <v>40882</v>
      </c>
      <c r="AK69" s="11"/>
      <c r="AL69" s="4" t="str">
        <f t="shared" si="28"/>
        <v>sexta-feira</v>
      </c>
      <c r="AM69" s="19">
        <f t="shared" si="36"/>
        <v>57</v>
      </c>
      <c r="AN69" s="20">
        <v>42552</v>
      </c>
      <c r="AO69" s="21">
        <f t="shared" si="29"/>
        <v>201325.64495594995</v>
      </c>
      <c r="AP69" s="23">
        <f t="shared" si="30"/>
        <v>22</v>
      </c>
      <c r="AQ69" s="21">
        <f t="shared" si="31"/>
        <v>1181.6925902400001</v>
      </c>
      <c r="AR69" s="21">
        <f t="shared" si="32"/>
        <v>2668.4294331699998</v>
      </c>
      <c r="AS69" s="35">
        <v>1.30809164E-2</v>
      </c>
      <c r="AT69" s="29">
        <f t="shared" si="37"/>
        <v>3850.1220234100001</v>
      </c>
      <c r="AU69" s="19">
        <f t="shared" si="38"/>
        <v>57</v>
      </c>
      <c r="AV69" s="20">
        <f t="shared" si="33"/>
        <v>42583</v>
      </c>
      <c r="AW69" s="20">
        <f t="shared" si="34"/>
        <v>42585</v>
      </c>
      <c r="AX69" s="1"/>
      <c r="AY69" s="30">
        <v>60</v>
      </c>
      <c r="AZ69" s="31">
        <v>42644</v>
      </c>
      <c r="BA69" s="32">
        <v>1.4112693999999999</v>
      </c>
      <c r="BB69" s="33">
        <f t="shared" si="17"/>
        <v>1.4112693999999999E-2</v>
      </c>
      <c r="BC69" s="1"/>
    </row>
    <row r="70" spans="1:55" x14ac:dyDescent="0.2">
      <c r="A70" s="144">
        <f t="shared" si="18"/>
        <v>40859</v>
      </c>
      <c r="B70" s="2">
        <f t="shared" si="0"/>
        <v>336153.52298251068</v>
      </c>
      <c r="C70" s="2">
        <f t="shared" si="27"/>
        <v>333261.14952989999</v>
      </c>
      <c r="D70" s="68">
        <f>SUM(Y70:Y$366)</f>
        <v>20520.101518060001</v>
      </c>
      <c r="E70" s="68">
        <f t="shared" si="1"/>
        <v>312741.04801183997</v>
      </c>
      <c r="F70" s="72">
        <f t="shared" si="42"/>
        <v>3354.85</v>
      </c>
      <c r="G70" s="3">
        <f>IF(N70=1,VLOOKUP(A69,[1]Plan1!$BG$69:$BI$188,3),G69)</f>
        <v>3369.28</v>
      </c>
      <c r="H70" s="11">
        <f t="shared" si="43"/>
        <v>40788</v>
      </c>
      <c r="I70" s="11">
        <f t="shared" si="44"/>
        <v>40818</v>
      </c>
      <c r="J70" s="26">
        <f t="shared" si="2"/>
        <v>4.3012355246883072E-3</v>
      </c>
      <c r="K70" s="11">
        <f t="shared" si="20"/>
        <v>40878</v>
      </c>
      <c r="L70" s="11">
        <f t="shared" si="3"/>
        <v>40878</v>
      </c>
      <c r="M70" s="1">
        <f t="shared" si="21"/>
        <v>20</v>
      </c>
      <c r="N70" s="1">
        <f t="shared" si="39"/>
        <v>8</v>
      </c>
      <c r="O70" s="2">
        <f t="shared" si="4"/>
        <v>1.00171827</v>
      </c>
      <c r="P70" s="10">
        <f t="shared" si="48"/>
        <v>1.0053009100000001</v>
      </c>
      <c r="Q70" s="10">
        <f t="shared" si="45"/>
        <v>1.0053009100000001</v>
      </c>
      <c r="R70" s="2">
        <f t="shared" si="47"/>
        <v>1.0070282800000001</v>
      </c>
      <c r="S70" s="2">
        <f t="shared" si="40"/>
        <v>1</v>
      </c>
      <c r="T70" s="2">
        <f t="shared" si="6"/>
        <v>333261.14952989999</v>
      </c>
      <c r="U70" s="2">
        <f t="shared" si="7"/>
        <v>0</v>
      </c>
      <c r="V70" s="2">
        <f t="shared" si="8"/>
        <v>2198.0316529206889</v>
      </c>
      <c r="W70" s="2">
        <f t="shared" si="9"/>
        <v>335459.1811828207</v>
      </c>
      <c r="X70" s="27">
        <f t="shared" si="10"/>
        <v>0</v>
      </c>
      <c r="Y70" s="2">
        <f t="shared" si="41"/>
        <v>0</v>
      </c>
      <c r="Z70" s="67">
        <f t="shared" si="11"/>
        <v>0</v>
      </c>
      <c r="AA70" s="2">
        <f t="shared" si="12"/>
        <v>0</v>
      </c>
      <c r="AB70" s="26">
        <f t="shared" si="24"/>
        <v>6.7299999999999999E-2</v>
      </c>
      <c r="AC70" s="27">
        <f t="shared" si="49"/>
        <v>8</v>
      </c>
      <c r="AD70" s="27">
        <v>252</v>
      </c>
      <c r="AE70" s="10">
        <f t="shared" si="46"/>
        <v>1.002069825</v>
      </c>
      <c r="AF70" s="2">
        <f t="shared" si="14"/>
        <v>689.79225882000003</v>
      </c>
      <c r="AG70" s="2">
        <f t="shared" si="15"/>
        <v>694.34179969000002</v>
      </c>
      <c r="AH70" s="3" t="str">
        <f t="shared" si="16"/>
        <v>-</v>
      </c>
      <c r="AI70" s="4" t="str">
        <f t="shared" si="25"/>
        <v>A+J=</v>
      </c>
      <c r="AJ70" s="11">
        <f t="shared" si="26"/>
        <v>40882</v>
      </c>
      <c r="AK70" s="11"/>
      <c r="AL70" s="4" t="str">
        <f t="shared" si="28"/>
        <v>segunda-feira</v>
      </c>
      <c r="AM70" s="19">
        <f t="shared" si="36"/>
        <v>58</v>
      </c>
      <c r="AN70" s="20">
        <v>42583</v>
      </c>
      <c r="AO70" s="21">
        <f t="shared" si="29"/>
        <v>198589.67451781995</v>
      </c>
      <c r="AP70" s="23">
        <f t="shared" si="30"/>
        <v>21</v>
      </c>
      <c r="AQ70" s="21">
        <f t="shared" si="31"/>
        <v>1113.0779515900001</v>
      </c>
      <c r="AR70" s="21">
        <f t="shared" si="32"/>
        <v>2735.9704381299998</v>
      </c>
      <c r="AS70" s="35">
        <v>1.3589776099999999E-2</v>
      </c>
      <c r="AT70" s="29">
        <f t="shared" si="37"/>
        <v>3849.0483897200002</v>
      </c>
      <c r="AU70" s="19">
        <f t="shared" si="38"/>
        <v>58</v>
      </c>
      <c r="AV70" s="20">
        <f t="shared" si="33"/>
        <v>42614</v>
      </c>
      <c r="AW70" s="20">
        <f t="shared" si="34"/>
        <v>42618</v>
      </c>
      <c r="AX70" s="1"/>
      <c r="AY70" s="30">
        <v>61</v>
      </c>
      <c r="AZ70" s="31">
        <v>42675</v>
      </c>
      <c r="BA70" s="32">
        <v>1.46524538</v>
      </c>
      <c r="BB70" s="33">
        <f t="shared" si="17"/>
        <v>1.46524538E-2</v>
      </c>
      <c r="BC70" s="1"/>
    </row>
    <row r="71" spans="1:55" x14ac:dyDescent="0.2">
      <c r="A71" s="144">
        <f t="shared" si="18"/>
        <v>40860</v>
      </c>
      <c r="B71" s="2">
        <f t="shared" si="0"/>
        <v>336153.52298251068</v>
      </c>
      <c r="C71" s="2">
        <f t="shared" si="27"/>
        <v>333261.14952989999</v>
      </c>
      <c r="D71" s="68">
        <f>SUM(Y71:Y$366)</f>
        <v>20520.101518060001</v>
      </c>
      <c r="E71" s="68">
        <f t="shared" si="1"/>
        <v>312741.04801183997</v>
      </c>
      <c r="F71" s="72">
        <f t="shared" si="42"/>
        <v>3354.85</v>
      </c>
      <c r="G71" s="3">
        <f>IF(N71=1,VLOOKUP(A70,[1]Plan1!$BG$69:$BI$188,3),G70)</f>
        <v>3369.28</v>
      </c>
      <c r="H71" s="11">
        <f t="shared" si="43"/>
        <v>40788</v>
      </c>
      <c r="I71" s="11">
        <f t="shared" si="44"/>
        <v>40818</v>
      </c>
      <c r="J71" s="26">
        <f t="shared" si="2"/>
        <v>4.3012355246883072E-3</v>
      </c>
      <c r="K71" s="11">
        <f t="shared" si="20"/>
        <v>40878</v>
      </c>
      <c r="L71" s="11">
        <f t="shared" si="3"/>
        <v>40878</v>
      </c>
      <c r="M71" s="1">
        <f t="shared" si="21"/>
        <v>20</v>
      </c>
      <c r="N71" s="1">
        <f t="shared" si="39"/>
        <v>8</v>
      </c>
      <c r="O71" s="2">
        <f t="shared" si="4"/>
        <v>1.00171827</v>
      </c>
      <c r="P71" s="10">
        <f t="shared" si="48"/>
        <v>1.0053009100000001</v>
      </c>
      <c r="Q71" s="10">
        <f t="shared" si="45"/>
        <v>1.0053009100000001</v>
      </c>
      <c r="R71" s="2">
        <f t="shared" si="47"/>
        <v>1.0070282800000001</v>
      </c>
      <c r="S71" s="2">
        <f t="shared" si="40"/>
        <v>1</v>
      </c>
      <c r="T71" s="2">
        <f t="shared" si="6"/>
        <v>333261.14952989999</v>
      </c>
      <c r="U71" s="2">
        <f t="shared" si="7"/>
        <v>0</v>
      </c>
      <c r="V71" s="2">
        <f t="shared" si="8"/>
        <v>2198.0316529206889</v>
      </c>
      <c r="W71" s="2">
        <f t="shared" si="9"/>
        <v>335459.1811828207</v>
      </c>
      <c r="X71" s="27">
        <f t="shared" si="10"/>
        <v>0</v>
      </c>
      <c r="Y71" s="2">
        <f t="shared" si="41"/>
        <v>0</v>
      </c>
      <c r="Z71" s="67">
        <f t="shared" si="11"/>
        <v>0</v>
      </c>
      <c r="AA71" s="2">
        <f t="shared" si="12"/>
        <v>0</v>
      </c>
      <c r="AB71" s="26">
        <f t="shared" si="24"/>
        <v>6.7299999999999999E-2</v>
      </c>
      <c r="AC71" s="27">
        <f t="shared" si="49"/>
        <v>8</v>
      </c>
      <c r="AD71" s="27">
        <v>252</v>
      </c>
      <c r="AE71" s="10">
        <f t="shared" si="46"/>
        <v>1.002069825</v>
      </c>
      <c r="AF71" s="2">
        <f t="shared" si="14"/>
        <v>689.79225882000003</v>
      </c>
      <c r="AG71" s="2">
        <f t="shared" si="15"/>
        <v>694.34179969000002</v>
      </c>
      <c r="AH71" s="3" t="str">
        <f t="shared" si="16"/>
        <v>-</v>
      </c>
      <c r="AI71" s="4" t="str">
        <f t="shared" si="25"/>
        <v>A+J=</v>
      </c>
      <c r="AJ71" s="11">
        <f t="shared" si="26"/>
        <v>40882</v>
      </c>
      <c r="AK71" s="11"/>
      <c r="AL71" s="4" t="str">
        <f t="shared" si="28"/>
        <v>quinta-feira</v>
      </c>
      <c r="AM71" s="19">
        <f t="shared" si="36"/>
        <v>59</v>
      </c>
      <c r="AN71" s="20">
        <v>42614</v>
      </c>
      <c r="AO71" s="21">
        <f t="shared" si="29"/>
        <v>195942.05437764994</v>
      </c>
      <c r="AP71" s="23">
        <f t="shared" si="30"/>
        <v>23</v>
      </c>
      <c r="AQ71" s="21">
        <f t="shared" si="31"/>
        <v>1202.83442356</v>
      </c>
      <c r="AR71" s="21">
        <f t="shared" si="32"/>
        <v>2647.62014017</v>
      </c>
      <c r="AS71" s="35">
        <v>1.33321138E-2</v>
      </c>
      <c r="AT71" s="29">
        <f t="shared" si="37"/>
        <v>3850.4545637299998</v>
      </c>
      <c r="AU71" s="19">
        <f t="shared" si="38"/>
        <v>59</v>
      </c>
      <c r="AV71" s="20">
        <f t="shared" si="33"/>
        <v>42646</v>
      </c>
      <c r="AW71" s="20">
        <f t="shared" si="34"/>
        <v>42648</v>
      </c>
      <c r="AX71" s="1"/>
      <c r="AY71" s="30">
        <v>62</v>
      </c>
      <c r="AZ71" s="31">
        <v>42705</v>
      </c>
      <c r="BA71" s="32">
        <v>1.4947407699999999</v>
      </c>
      <c r="BB71" s="33">
        <f t="shared" si="17"/>
        <v>1.49474077E-2</v>
      </c>
      <c r="BC71" s="1"/>
    </row>
    <row r="72" spans="1:55" x14ac:dyDescent="0.2">
      <c r="A72" s="144">
        <f t="shared" si="18"/>
        <v>40861</v>
      </c>
      <c r="B72" s="2">
        <f t="shared" si="0"/>
        <v>336153.52298251068</v>
      </c>
      <c r="C72" s="2">
        <f t="shared" si="27"/>
        <v>333261.14952989999</v>
      </c>
      <c r="D72" s="68">
        <f>SUM(Y72:Y$366)</f>
        <v>20520.101518060001</v>
      </c>
      <c r="E72" s="68">
        <f t="shared" si="1"/>
        <v>312741.04801183997</v>
      </c>
      <c r="F72" s="72">
        <f t="shared" si="42"/>
        <v>3354.85</v>
      </c>
      <c r="G72" s="3">
        <f>IF(N72=1,VLOOKUP(A71,[1]Plan1!$BG$69:$BI$188,3),G71)</f>
        <v>3369.28</v>
      </c>
      <c r="H72" s="11">
        <f t="shared" si="43"/>
        <v>40788</v>
      </c>
      <c r="I72" s="11">
        <f t="shared" si="44"/>
        <v>40818</v>
      </c>
      <c r="J72" s="26">
        <f t="shared" si="2"/>
        <v>4.3012355246883072E-3</v>
      </c>
      <c r="K72" s="11">
        <f t="shared" si="20"/>
        <v>40878</v>
      </c>
      <c r="L72" s="11">
        <f t="shared" si="3"/>
        <v>40878</v>
      </c>
      <c r="M72" s="1">
        <f t="shared" si="21"/>
        <v>20</v>
      </c>
      <c r="N72" s="1">
        <f t="shared" si="39"/>
        <v>8</v>
      </c>
      <c r="O72" s="2">
        <f t="shared" si="4"/>
        <v>1.00171827</v>
      </c>
      <c r="P72" s="10">
        <f t="shared" si="48"/>
        <v>1.0053009100000001</v>
      </c>
      <c r="Q72" s="10">
        <f t="shared" si="45"/>
        <v>1.0053009100000001</v>
      </c>
      <c r="R72" s="2">
        <f t="shared" si="47"/>
        <v>1.0070282800000001</v>
      </c>
      <c r="S72" s="2">
        <f t="shared" si="40"/>
        <v>1</v>
      </c>
      <c r="T72" s="2">
        <f t="shared" si="6"/>
        <v>333261.14952989999</v>
      </c>
      <c r="U72" s="2">
        <f t="shared" si="7"/>
        <v>0</v>
      </c>
      <c r="V72" s="2">
        <f t="shared" si="8"/>
        <v>2198.0316529206889</v>
      </c>
      <c r="W72" s="2">
        <f t="shared" si="9"/>
        <v>335459.1811828207</v>
      </c>
      <c r="X72" s="27">
        <f t="shared" si="10"/>
        <v>0</v>
      </c>
      <c r="Y72" s="2">
        <f t="shared" si="41"/>
        <v>0</v>
      </c>
      <c r="Z72" s="67">
        <f t="shared" si="11"/>
        <v>0</v>
      </c>
      <c r="AA72" s="2">
        <f t="shared" si="12"/>
        <v>0</v>
      </c>
      <c r="AB72" s="26">
        <f t="shared" si="24"/>
        <v>6.7299999999999999E-2</v>
      </c>
      <c r="AC72" s="27">
        <f t="shared" si="49"/>
        <v>8</v>
      </c>
      <c r="AD72" s="27">
        <v>252</v>
      </c>
      <c r="AE72" s="10">
        <f t="shared" si="46"/>
        <v>1.002069825</v>
      </c>
      <c r="AF72" s="2">
        <f t="shared" si="14"/>
        <v>689.79225882000003</v>
      </c>
      <c r="AG72" s="2">
        <f t="shared" si="15"/>
        <v>694.34179969000002</v>
      </c>
      <c r="AH72" s="3" t="str">
        <f t="shared" si="16"/>
        <v>-</v>
      </c>
      <c r="AI72" s="4" t="str">
        <f t="shared" si="25"/>
        <v>A+J=</v>
      </c>
      <c r="AJ72" s="11">
        <f t="shared" si="26"/>
        <v>40882</v>
      </c>
      <c r="AK72" s="11"/>
      <c r="AL72" s="4" t="str">
        <f t="shared" si="28"/>
        <v>segunda-feira</v>
      </c>
      <c r="AM72" s="19">
        <f t="shared" si="36"/>
        <v>60</v>
      </c>
      <c r="AN72" s="20">
        <v>42646</v>
      </c>
      <c r="AO72" s="21">
        <f t="shared" si="29"/>
        <v>193176.78412248995</v>
      </c>
      <c r="AP72" s="23">
        <f t="shared" si="30"/>
        <v>21</v>
      </c>
      <c r="AQ72" s="21">
        <f t="shared" si="31"/>
        <v>1083.3134574799999</v>
      </c>
      <c r="AR72" s="21">
        <f t="shared" si="32"/>
        <v>2765.27025516</v>
      </c>
      <c r="AS72" s="35">
        <v>1.4112694E-2</v>
      </c>
      <c r="AT72" s="29">
        <f t="shared" si="37"/>
        <v>3848.5837126400002</v>
      </c>
      <c r="AU72" s="19">
        <f t="shared" si="38"/>
        <v>60</v>
      </c>
      <c r="AV72" s="20">
        <f t="shared" si="33"/>
        <v>42675</v>
      </c>
      <c r="AW72" s="20">
        <f t="shared" si="34"/>
        <v>42678</v>
      </c>
      <c r="AX72" s="38"/>
      <c r="AY72" s="30">
        <v>63</v>
      </c>
      <c r="AZ72" s="31">
        <v>42736</v>
      </c>
      <c r="BA72" s="32">
        <v>1.47331302</v>
      </c>
      <c r="BB72" s="33">
        <f t="shared" si="17"/>
        <v>1.47331302E-2</v>
      </c>
      <c r="BC72" s="38"/>
    </row>
    <row r="73" spans="1:55" x14ac:dyDescent="0.2">
      <c r="A73" s="144">
        <f t="shared" si="18"/>
        <v>40862</v>
      </c>
      <c r="B73" s="2">
        <f t="shared" si="0"/>
        <v>336308.16990973789</v>
      </c>
      <c r="C73" s="2">
        <f t="shared" si="27"/>
        <v>333261.14952989999</v>
      </c>
      <c r="D73" s="68">
        <f>SUM(Y73:Y$366)</f>
        <v>20520.101518060001</v>
      </c>
      <c r="E73" s="68">
        <f t="shared" si="1"/>
        <v>312741.04801183997</v>
      </c>
      <c r="F73" s="72">
        <f t="shared" si="42"/>
        <v>3354.85</v>
      </c>
      <c r="G73" s="3">
        <f>IF(N73=1,VLOOKUP(A72,[1]Plan1!$BG$69:$BI$188,3),G72)</f>
        <v>3369.28</v>
      </c>
      <c r="H73" s="11">
        <f t="shared" si="43"/>
        <v>40788</v>
      </c>
      <c r="I73" s="11">
        <f t="shared" si="44"/>
        <v>40818</v>
      </c>
      <c r="J73" s="26">
        <f t="shared" si="2"/>
        <v>4.3012355246883072E-3</v>
      </c>
      <c r="K73" s="11">
        <f t="shared" si="20"/>
        <v>40878</v>
      </c>
      <c r="L73" s="11">
        <f t="shared" si="3"/>
        <v>40878</v>
      </c>
      <c r="M73" s="1">
        <f t="shared" si="21"/>
        <v>20</v>
      </c>
      <c r="N73" s="1">
        <f t="shared" si="39"/>
        <v>9</v>
      </c>
      <c r="O73" s="2">
        <f t="shared" si="4"/>
        <v>1.0019332700000001</v>
      </c>
      <c r="P73" s="10">
        <f t="shared" si="48"/>
        <v>1.0053009100000001</v>
      </c>
      <c r="Q73" s="10">
        <f t="shared" si="45"/>
        <v>1.0053009100000001</v>
      </c>
      <c r="R73" s="2">
        <f t="shared" si="47"/>
        <v>1.0072444199999999</v>
      </c>
      <c r="S73" s="2">
        <f t="shared" si="40"/>
        <v>1</v>
      </c>
      <c r="T73" s="2">
        <f t="shared" si="6"/>
        <v>333261.14952989999</v>
      </c>
      <c r="U73" s="2">
        <f t="shared" si="7"/>
        <v>0</v>
      </c>
      <c r="V73" s="2">
        <f t="shared" si="8"/>
        <v>2265.6275030379084</v>
      </c>
      <c r="W73" s="2">
        <f t="shared" si="9"/>
        <v>335526.77703293791</v>
      </c>
      <c r="X73" s="27">
        <f t="shared" si="10"/>
        <v>0</v>
      </c>
      <c r="Y73" s="2">
        <f t="shared" si="41"/>
        <v>0</v>
      </c>
      <c r="Z73" s="67">
        <f t="shared" si="11"/>
        <v>0</v>
      </c>
      <c r="AA73" s="2">
        <f t="shared" si="12"/>
        <v>0</v>
      </c>
      <c r="AB73" s="26">
        <f t="shared" si="24"/>
        <v>6.7299999999999999E-2</v>
      </c>
      <c r="AC73" s="27">
        <f t="shared" si="49"/>
        <v>9</v>
      </c>
      <c r="AD73" s="27">
        <v>252</v>
      </c>
      <c r="AE73" s="10">
        <f t="shared" si="46"/>
        <v>1.0023288539999999</v>
      </c>
      <c r="AF73" s="2">
        <f t="shared" si="14"/>
        <v>776.11656112000003</v>
      </c>
      <c r="AG73" s="2">
        <f t="shared" si="15"/>
        <v>781.39287679999995</v>
      </c>
      <c r="AH73" s="3" t="str">
        <f t="shared" si="16"/>
        <v>-</v>
      </c>
      <c r="AI73" s="4" t="str">
        <f t="shared" si="25"/>
        <v>A+J=</v>
      </c>
      <c r="AJ73" s="11">
        <f t="shared" si="26"/>
        <v>40882</v>
      </c>
      <c r="AK73" s="11"/>
      <c r="AL73" s="4" t="str">
        <f t="shared" si="28"/>
        <v>terça-feira</v>
      </c>
      <c r="AM73" s="19">
        <f t="shared" si="36"/>
        <v>61</v>
      </c>
      <c r="AN73" s="20">
        <v>42675</v>
      </c>
      <c r="AO73" s="21">
        <f t="shared" si="29"/>
        <v>190346.27021790994</v>
      </c>
      <c r="AP73" s="23">
        <f t="shared" si="30"/>
        <v>20</v>
      </c>
      <c r="AQ73" s="21">
        <f t="shared" si="31"/>
        <v>1017.03307633</v>
      </c>
      <c r="AR73" s="21">
        <f t="shared" si="32"/>
        <v>2830.5139045800001</v>
      </c>
      <c r="AS73" s="35">
        <v>1.46524538E-2</v>
      </c>
      <c r="AT73" s="29">
        <f t="shared" si="37"/>
        <v>3847.54698091</v>
      </c>
      <c r="AU73" s="19">
        <f t="shared" si="38"/>
        <v>61</v>
      </c>
      <c r="AV73" s="20">
        <f t="shared" si="33"/>
        <v>42705</v>
      </c>
      <c r="AW73" s="20">
        <f t="shared" si="34"/>
        <v>42709</v>
      </c>
      <c r="AX73" s="1"/>
      <c r="AY73" s="30">
        <v>64</v>
      </c>
      <c r="AZ73" s="31">
        <v>42767</v>
      </c>
      <c r="BA73" s="32">
        <v>1.50387107</v>
      </c>
      <c r="BB73" s="33">
        <f t="shared" si="17"/>
        <v>1.5038710699999999E-2</v>
      </c>
      <c r="BC73" s="1"/>
    </row>
    <row r="74" spans="1:55" x14ac:dyDescent="0.2">
      <c r="A74" s="144">
        <f t="shared" si="18"/>
        <v>40863</v>
      </c>
      <c r="B74" s="2">
        <f t="shared" ref="B74:B137" si="50">(W74+AG74)</f>
        <v>336308.16990973789</v>
      </c>
      <c r="C74" s="2">
        <f t="shared" si="27"/>
        <v>333261.14952989999</v>
      </c>
      <c r="D74" s="68">
        <f>SUM(Y74:Y$366)</f>
        <v>20520.101518060001</v>
      </c>
      <c r="E74" s="68">
        <f t="shared" ref="E74:E137" si="51">(C74-D74)</f>
        <v>312741.04801183997</v>
      </c>
      <c r="F74" s="72">
        <f t="shared" si="42"/>
        <v>3354.85</v>
      </c>
      <c r="G74" s="3">
        <f>IF(N74=1,VLOOKUP(A73,[1]Plan1!$BG$69:$BI$188,3),G73)</f>
        <v>3369.28</v>
      </c>
      <c r="H74" s="11">
        <f t="shared" si="43"/>
        <v>40788</v>
      </c>
      <c r="I74" s="11">
        <f t="shared" si="44"/>
        <v>40818</v>
      </c>
      <c r="J74" s="26">
        <f t="shared" ref="J74:J137" si="52">(G74/F74)-1</f>
        <v>4.3012355246883072E-3</v>
      </c>
      <c r="K74" s="11">
        <f t="shared" si="20"/>
        <v>40878</v>
      </c>
      <c r="L74" s="11">
        <f t="shared" ref="L74:L137" si="53">IF(A74&gt;L73,K74,L73)</f>
        <v>40878</v>
      </c>
      <c r="M74" s="1">
        <f t="shared" si="21"/>
        <v>20</v>
      </c>
      <c r="N74" s="1">
        <f t="shared" si="39"/>
        <v>9</v>
      </c>
      <c r="O74" s="2">
        <f t="shared" ref="O74:O137" si="54">TRUNC((G74/F74)^TRUNC((N74/M74),9),8)</f>
        <v>1.0019332700000001</v>
      </c>
      <c r="P74" s="10">
        <f t="shared" si="48"/>
        <v>1.0053009100000001</v>
      </c>
      <c r="Q74" s="10">
        <f t="shared" si="45"/>
        <v>1.0053009100000001</v>
      </c>
      <c r="R74" s="2">
        <f t="shared" si="47"/>
        <v>1.0072444199999999</v>
      </c>
      <c r="S74" s="2">
        <f t="shared" si="40"/>
        <v>1</v>
      </c>
      <c r="T74" s="2">
        <f t="shared" ref="T74:T137" si="55">TRUNC(C74*S74,8)</f>
        <v>333261.14952989999</v>
      </c>
      <c r="U74" s="2">
        <f t="shared" ref="U74:U137" si="56">(D74*(S74-1))</f>
        <v>0</v>
      </c>
      <c r="V74" s="2">
        <f t="shared" ref="V74:V137" si="57">(E74*(R74-1))</f>
        <v>2265.6275030379084</v>
      </c>
      <c r="W74" s="2">
        <f t="shared" ref="W74:W137" si="58">(C74+U74+V74)</f>
        <v>335526.77703293791</v>
      </c>
      <c r="X74" s="27">
        <f t="shared" ref="X74:X137" si="59">IF(VLOOKUP(A74,AN$10:AU$131,8)=VLOOKUP(A73,AN$10:AU$131,8),0,VLOOKUP(A74,AN$10:AU$131,8))</f>
        <v>0</v>
      </c>
      <c r="Y74" s="2">
        <f t="shared" si="41"/>
        <v>0</v>
      </c>
      <c r="Z74" s="67">
        <f t="shared" ref="Z74:Z137" si="60">IF(X74&gt;0,VLOOKUP($A74,$AN$10:$AS$131,6),0)</f>
        <v>0</v>
      </c>
      <c r="AA74" s="2">
        <f t="shared" ref="AA74:AA137" si="61">IF(Z74&gt;0,TRUNC(Z74*T74,8),0)</f>
        <v>0</v>
      </c>
      <c r="AB74" s="26">
        <f t="shared" si="24"/>
        <v>6.7299999999999999E-2</v>
      </c>
      <c r="AC74" s="27">
        <f t="shared" si="49"/>
        <v>9</v>
      </c>
      <c r="AD74" s="27">
        <v>252</v>
      </c>
      <c r="AE74" s="10">
        <f t="shared" si="46"/>
        <v>1.0023288539999999</v>
      </c>
      <c r="AF74" s="2">
        <f t="shared" ref="AF74:AF137" si="62">TRUNC((T74*(AE74-1)),8)</f>
        <v>776.11656112000003</v>
      </c>
      <c r="AG74" s="2">
        <f t="shared" ref="AG74:AG137" si="63">TRUNC((W74*(AE74-1)),8)</f>
        <v>781.39287679999995</v>
      </c>
      <c r="AH74" s="3" t="str">
        <f t="shared" ref="AH74:AH137" si="64">IF(AA74&gt;0,AA74+AF74,"-")</f>
        <v>-</v>
      </c>
      <c r="AI74" s="4" t="str">
        <f t="shared" si="25"/>
        <v>A+J=</v>
      </c>
      <c r="AJ74" s="11">
        <f t="shared" si="26"/>
        <v>40882</v>
      </c>
      <c r="AK74" s="11"/>
      <c r="AL74" s="4" t="str">
        <f t="shared" si="28"/>
        <v>quinta-feira</v>
      </c>
      <c r="AM74" s="19">
        <f t="shared" si="36"/>
        <v>62</v>
      </c>
      <c r="AN74" s="20">
        <v>42705</v>
      </c>
      <c r="AO74" s="21">
        <f t="shared" si="29"/>
        <v>187501.08691278994</v>
      </c>
      <c r="AP74" s="23">
        <f t="shared" si="30"/>
        <v>20</v>
      </c>
      <c r="AQ74" s="21">
        <f t="shared" si="31"/>
        <v>1002.13104617</v>
      </c>
      <c r="AR74" s="21">
        <f t="shared" si="32"/>
        <v>2845.1833051200001</v>
      </c>
      <c r="AS74" s="35">
        <v>1.49474077E-2</v>
      </c>
      <c r="AT74" s="29">
        <f t="shared" si="37"/>
        <v>3847.3143512900001</v>
      </c>
      <c r="AU74" s="19">
        <f t="shared" si="38"/>
        <v>62</v>
      </c>
      <c r="AV74" s="20">
        <f t="shared" si="33"/>
        <v>42737</v>
      </c>
      <c r="AW74" s="20">
        <f t="shared" si="34"/>
        <v>42739</v>
      </c>
      <c r="AX74" s="1"/>
      <c r="AY74" s="30">
        <v>65</v>
      </c>
      <c r="AZ74" s="31">
        <v>42795</v>
      </c>
      <c r="BA74" s="32">
        <v>1.63945926</v>
      </c>
      <c r="BB74" s="33">
        <f t="shared" ref="BB74:BB128" si="65">(BA74/100)</f>
        <v>1.6394592600000001E-2</v>
      </c>
      <c r="BC74" s="1"/>
    </row>
    <row r="75" spans="1:55" x14ac:dyDescent="0.2">
      <c r="A75" s="144">
        <f t="shared" ref="A75:A138" si="66">(A74+1)</f>
        <v>40864</v>
      </c>
      <c r="B75" s="2">
        <f t="shared" si="50"/>
        <v>336462.88688236714</v>
      </c>
      <c r="C75" s="2">
        <f t="shared" ref="C75:C138" si="67">TRUNC(IF(X74&gt;0,VLOOKUP(A74,$AN$12:$AO$131,2),C74),8)</f>
        <v>333261.14952989999</v>
      </c>
      <c r="D75" s="68">
        <f>SUM(Y75:Y$366)</f>
        <v>20520.101518060001</v>
      </c>
      <c r="E75" s="68">
        <f t="shared" si="51"/>
        <v>312741.04801183997</v>
      </c>
      <c r="F75" s="72">
        <f t="shared" si="42"/>
        <v>3354.85</v>
      </c>
      <c r="G75" s="3">
        <f>IF(N75=1,VLOOKUP(A74,[1]Plan1!$BG$69:$BI$188,3),G74)</f>
        <v>3369.28</v>
      </c>
      <c r="H75" s="11">
        <f t="shared" si="43"/>
        <v>40788</v>
      </c>
      <c r="I75" s="11">
        <f t="shared" si="44"/>
        <v>40818</v>
      </c>
      <c r="J75" s="26">
        <f t="shared" si="52"/>
        <v>4.3012355246883072E-3</v>
      </c>
      <c r="K75" s="11">
        <f t="shared" ref="K75:K138" si="68">IF(DAY(A75)=1,VLOOKUP(A75,AR$137:AW$275,4),K74)</f>
        <v>40878</v>
      </c>
      <c r="L75" s="11">
        <f t="shared" si="53"/>
        <v>40878</v>
      </c>
      <c r="M75" s="1">
        <f t="shared" ref="M75:M138" si="69">IF(L75=L74,M74,NETWORKDAYS(L74,L75,$AN$137:$AN$327)-1)</f>
        <v>20</v>
      </c>
      <c r="N75" s="1">
        <f t="shared" si="39"/>
        <v>10</v>
      </c>
      <c r="O75" s="2">
        <f t="shared" si="54"/>
        <v>1.0021483099999999</v>
      </c>
      <c r="P75" s="10">
        <f t="shared" si="48"/>
        <v>1.0053009100000001</v>
      </c>
      <c r="Q75" s="10">
        <f t="shared" si="45"/>
        <v>1.0053009100000001</v>
      </c>
      <c r="R75" s="2">
        <f t="shared" si="47"/>
        <v>1.0074605999999999</v>
      </c>
      <c r="S75" s="2">
        <f t="shared" si="40"/>
        <v>1</v>
      </c>
      <c r="T75" s="2">
        <f t="shared" si="55"/>
        <v>333261.14952989999</v>
      </c>
      <c r="U75" s="2">
        <f t="shared" si="56"/>
        <v>0</v>
      </c>
      <c r="V75" s="2">
        <f t="shared" si="57"/>
        <v>2333.2358627971107</v>
      </c>
      <c r="W75" s="2">
        <f t="shared" si="58"/>
        <v>335594.38539269712</v>
      </c>
      <c r="X75" s="27">
        <f t="shared" si="59"/>
        <v>0</v>
      </c>
      <c r="Y75" s="2">
        <f t="shared" si="41"/>
        <v>0</v>
      </c>
      <c r="Z75" s="67">
        <f t="shared" si="60"/>
        <v>0</v>
      </c>
      <c r="AA75" s="2">
        <f t="shared" si="61"/>
        <v>0</v>
      </c>
      <c r="AB75" s="26">
        <f t="shared" ref="AB75:AB138" si="70">(AB74)</f>
        <v>6.7299999999999999E-2</v>
      </c>
      <c r="AC75" s="27">
        <f t="shared" si="49"/>
        <v>10</v>
      </c>
      <c r="AD75" s="27">
        <v>252</v>
      </c>
      <c r="AE75" s="10">
        <f t="shared" si="46"/>
        <v>1.0025879499999999</v>
      </c>
      <c r="AF75" s="2">
        <f t="shared" si="62"/>
        <v>862.46319191999999</v>
      </c>
      <c r="AG75" s="2">
        <f t="shared" si="63"/>
        <v>868.50148966999996</v>
      </c>
      <c r="AH75" s="3" t="str">
        <f t="shared" si="64"/>
        <v>-</v>
      </c>
      <c r="AI75" s="4" t="str">
        <f t="shared" ref="AI75:AI138" si="71">AI74</f>
        <v>A+J=</v>
      </c>
      <c r="AJ75" s="11">
        <f t="shared" ref="AJ75:AJ138" si="72">IF(X74&gt;0,VLOOKUP(A74,$AN$10:$AW$130,10),AJ74)</f>
        <v>40882</v>
      </c>
      <c r="AK75" s="11"/>
      <c r="AL75" s="4" t="str">
        <f t="shared" si="28"/>
        <v>segunda-feira</v>
      </c>
      <c r="AM75" s="19">
        <f t="shared" si="36"/>
        <v>63</v>
      </c>
      <c r="AN75" s="20">
        <v>42737</v>
      </c>
      <c r="AO75" s="21">
        <f t="shared" si="29"/>
        <v>184738.60898666995</v>
      </c>
      <c r="AP75" s="23">
        <f t="shared" si="30"/>
        <v>22</v>
      </c>
      <c r="AQ75" s="21">
        <f t="shared" si="31"/>
        <v>1086.15235874</v>
      </c>
      <c r="AR75" s="21">
        <f t="shared" si="32"/>
        <v>2762.4779261200001</v>
      </c>
      <c r="AS75" s="35">
        <v>1.47331302E-2</v>
      </c>
      <c r="AT75" s="29">
        <f t="shared" si="37"/>
        <v>3848.6302848599998</v>
      </c>
      <c r="AU75" s="19">
        <f t="shared" si="38"/>
        <v>63</v>
      </c>
      <c r="AV75" s="20">
        <f t="shared" si="33"/>
        <v>42767</v>
      </c>
      <c r="AW75" s="20">
        <f t="shared" si="34"/>
        <v>42769</v>
      </c>
      <c r="AX75" s="1"/>
      <c r="AY75" s="30">
        <v>66</v>
      </c>
      <c r="AZ75" s="31">
        <v>42826</v>
      </c>
      <c r="BA75" s="32">
        <v>1.5446410699999999</v>
      </c>
      <c r="BB75" s="33">
        <f t="shared" si="65"/>
        <v>1.54464107E-2</v>
      </c>
      <c r="BC75" s="1"/>
    </row>
    <row r="76" spans="1:55" x14ac:dyDescent="0.2">
      <c r="A76" s="144">
        <f t="shared" si="66"/>
        <v>40865</v>
      </c>
      <c r="B76" s="2">
        <f t="shared" si="50"/>
        <v>336617.67392372823</v>
      </c>
      <c r="C76" s="2">
        <f t="shared" si="67"/>
        <v>333261.14952989999</v>
      </c>
      <c r="D76" s="68">
        <f>SUM(Y76:Y$366)</f>
        <v>20520.101518060001</v>
      </c>
      <c r="E76" s="68">
        <f t="shared" si="51"/>
        <v>312741.04801183997</v>
      </c>
      <c r="F76" s="72">
        <f t="shared" si="42"/>
        <v>3354.85</v>
      </c>
      <c r="G76" s="3">
        <f>IF(N76=1,VLOOKUP(A75,[1]Plan1!$BG$69:$BI$188,3),G75)</f>
        <v>3369.28</v>
      </c>
      <c r="H76" s="11">
        <f t="shared" si="43"/>
        <v>40788</v>
      </c>
      <c r="I76" s="11">
        <f t="shared" si="44"/>
        <v>40818</v>
      </c>
      <c r="J76" s="26">
        <f t="shared" si="52"/>
        <v>4.3012355246883072E-3</v>
      </c>
      <c r="K76" s="11">
        <f t="shared" si="68"/>
        <v>40878</v>
      </c>
      <c r="L76" s="11">
        <f t="shared" si="53"/>
        <v>40878</v>
      </c>
      <c r="M76" s="1">
        <f t="shared" si="69"/>
        <v>20</v>
      </c>
      <c r="N76" s="1">
        <f t="shared" si="39"/>
        <v>11</v>
      </c>
      <c r="O76" s="2">
        <f t="shared" si="54"/>
        <v>1.00236339</v>
      </c>
      <c r="P76" s="10">
        <f t="shared" si="48"/>
        <v>1.0053009100000001</v>
      </c>
      <c r="Q76" s="10">
        <f t="shared" si="45"/>
        <v>1.0053009100000001</v>
      </c>
      <c r="R76" s="2">
        <f t="shared" si="47"/>
        <v>1.0076768199999999</v>
      </c>
      <c r="S76" s="2">
        <f t="shared" si="40"/>
        <v>1</v>
      </c>
      <c r="T76" s="2">
        <f t="shared" si="55"/>
        <v>333261.14952989999</v>
      </c>
      <c r="U76" s="2">
        <f t="shared" si="56"/>
        <v>0</v>
      </c>
      <c r="V76" s="2">
        <f t="shared" si="57"/>
        <v>2400.8567321982277</v>
      </c>
      <c r="W76" s="2">
        <f t="shared" si="58"/>
        <v>335662.00626209821</v>
      </c>
      <c r="X76" s="27">
        <f t="shared" si="59"/>
        <v>0</v>
      </c>
      <c r="Y76" s="2">
        <f t="shared" si="41"/>
        <v>0</v>
      </c>
      <c r="Z76" s="67">
        <f t="shared" si="60"/>
        <v>0</v>
      </c>
      <c r="AA76" s="2">
        <f t="shared" si="61"/>
        <v>0</v>
      </c>
      <c r="AB76" s="26">
        <f t="shared" si="70"/>
        <v>6.7299999999999999E-2</v>
      </c>
      <c r="AC76" s="27">
        <f t="shared" si="49"/>
        <v>11</v>
      </c>
      <c r="AD76" s="27">
        <v>252</v>
      </c>
      <c r="AE76" s="10">
        <f t="shared" si="46"/>
        <v>1.0028471130000001</v>
      </c>
      <c r="AF76" s="2">
        <f t="shared" si="62"/>
        <v>948.83215122000001</v>
      </c>
      <c r="AG76" s="2">
        <f t="shared" si="63"/>
        <v>955.66766163</v>
      </c>
      <c r="AH76" s="3" t="str">
        <f t="shared" si="64"/>
        <v>-</v>
      </c>
      <c r="AI76" s="4" t="str">
        <f t="shared" si="71"/>
        <v>A+J=</v>
      </c>
      <c r="AJ76" s="11">
        <f t="shared" si="72"/>
        <v>40882</v>
      </c>
      <c r="AK76" s="11"/>
      <c r="AL76" s="4" t="str">
        <f t="shared" ref="AL76:AL131" si="73">TEXT(AN76,"dddd")</f>
        <v>quarta-feira</v>
      </c>
      <c r="AM76" s="19">
        <f t="shared" si="36"/>
        <v>64</v>
      </c>
      <c r="AN76" s="20">
        <v>42767</v>
      </c>
      <c r="AO76" s="21">
        <f t="shared" ref="AO76:AO131" si="74">(AO75-AR76)</f>
        <v>181960.37849099995</v>
      </c>
      <c r="AP76" s="23">
        <f t="shared" ref="AP76:AP131" si="75">NETWORKDAYS(AN75,AN76,AN$137:AN$327)-1</f>
        <v>22</v>
      </c>
      <c r="AQ76" s="21">
        <f t="shared" ref="AQ76:AQ131" si="76">TRUNC(AO75*(ROUND(1.0684^(AP76/252),9)-1),8)</f>
        <v>1070.1499346200001</v>
      </c>
      <c r="AR76" s="21">
        <f t="shared" ref="AR76:AR131" si="77">TRUNC((AO75*AS76),8)</f>
        <v>2778.23049567</v>
      </c>
      <c r="AS76" s="35">
        <v>1.5038710699999999E-2</v>
      </c>
      <c r="AT76" s="29">
        <f t="shared" ref="AT76:AT131" si="78">(AQ76+AR76)</f>
        <v>3848.3804302899998</v>
      </c>
      <c r="AU76" s="19">
        <f t="shared" si="38"/>
        <v>64</v>
      </c>
      <c r="AV76" s="20">
        <f t="shared" ref="AV76:AV130" si="79">AN77</f>
        <v>42795</v>
      </c>
      <c r="AW76" s="20">
        <f t="shared" ref="AW76:AW130" si="80">AV202</f>
        <v>42797</v>
      </c>
      <c r="AX76" s="1"/>
      <c r="AY76" s="30">
        <v>67</v>
      </c>
      <c r="AZ76" s="31">
        <v>42856</v>
      </c>
      <c r="BA76" s="32">
        <v>1.70814555</v>
      </c>
      <c r="BB76" s="33">
        <f t="shared" si="65"/>
        <v>1.7081455499999999E-2</v>
      </c>
      <c r="BC76" s="1"/>
    </row>
    <row r="77" spans="1:55" x14ac:dyDescent="0.2">
      <c r="A77" s="144">
        <f t="shared" si="66"/>
        <v>40866</v>
      </c>
      <c r="B77" s="2">
        <f t="shared" si="50"/>
        <v>336772.53419425176</v>
      </c>
      <c r="C77" s="2">
        <f t="shared" si="67"/>
        <v>333261.14952989999</v>
      </c>
      <c r="D77" s="68">
        <f>SUM(Y77:Y$366)</f>
        <v>20520.101518060001</v>
      </c>
      <c r="E77" s="68">
        <f t="shared" si="51"/>
        <v>312741.04801183997</v>
      </c>
      <c r="F77" s="72">
        <f t="shared" si="42"/>
        <v>3354.85</v>
      </c>
      <c r="G77" s="3">
        <f>IF(N77=1,VLOOKUP(A76,[1]Plan1!$BG$69:$BI$188,3),G76)</f>
        <v>3369.28</v>
      </c>
      <c r="H77" s="11">
        <f t="shared" si="43"/>
        <v>40788</v>
      </c>
      <c r="I77" s="11">
        <f t="shared" si="44"/>
        <v>40818</v>
      </c>
      <c r="J77" s="26">
        <f t="shared" si="52"/>
        <v>4.3012355246883072E-3</v>
      </c>
      <c r="K77" s="11">
        <f t="shared" si="68"/>
        <v>40878</v>
      </c>
      <c r="L77" s="11">
        <f t="shared" si="53"/>
        <v>40878</v>
      </c>
      <c r="M77" s="1">
        <f t="shared" si="69"/>
        <v>20</v>
      </c>
      <c r="N77" s="1">
        <f t="shared" si="39"/>
        <v>12</v>
      </c>
      <c r="O77" s="2">
        <f t="shared" si="54"/>
        <v>1.0025785199999999</v>
      </c>
      <c r="P77" s="10">
        <f t="shared" si="48"/>
        <v>1.0053009100000001</v>
      </c>
      <c r="Q77" s="10">
        <f t="shared" si="45"/>
        <v>1.0053009100000001</v>
      </c>
      <c r="R77" s="2">
        <f t="shared" si="47"/>
        <v>1.00789309</v>
      </c>
      <c r="S77" s="2">
        <f t="shared" si="40"/>
        <v>1</v>
      </c>
      <c r="T77" s="2">
        <f t="shared" si="55"/>
        <v>333261.14952989999</v>
      </c>
      <c r="U77" s="2">
        <f t="shared" si="56"/>
        <v>0</v>
      </c>
      <c r="V77" s="2">
        <f t="shared" si="57"/>
        <v>2468.4932386517885</v>
      </c>
      <c r="W77" s="2">
        <f t="shared" si="58"/>
        <v>335729.64276855177</v>
      </c>
      <c r="X77" s="27">
        <f t="shared" si="59"/>
        <v>0</v>
      </c>
      <c r="Y77" s="2">
        <f t="shared" si="41"/>
        <v>0</v>
      </c>
      <c r="Z77" s="67">
        <f t="shared" si="60"/>
        <v>0</v>
      </c>
      <c r="AA77" s="2">
        <f t="shared" si="61"/>
        <v>0</v>
      </c>
      <c r="AB77" s="26">
        <f t="shared" si="70"/>
        <v>6.7299999999999999E-2</v>
      </c>
      <c r="AC77" s="27">
        <f t="shared" si="49"/>
        <v>12</v>
      </c>
      <c r="AD77" s="27">
        <v>252</v>
      </c>
      <c r="AE77" s="10">
        <f t="shared" si="46"/>
        <v>1.003106343</v>
      </c>
      <c r="AF77" s="2">
        <f t="shared" si="62"/>
        <v>1035.22343901</v>
      </c>
      <c r="AG77" s="2">
        <f t="shared" si="63"/>
        <v>1042.8914256999999</v>
      </c>
      <c r="AH77" s="3" t="str">
        <f t="shared" si="64"/>
        <v>-</v>
      </c>
      <c r="AI77" s="4" t="str">
        <f t="shared" si="71"/>
        <v>A+J=</v>
      </c>
      <c r="AJ77" s="11">
        <f t="shared" si="72"/>
        <v>40882</v>
      </c>
      <c r="AK77" s="11"/>
      <c r="AL77" s="4" t="str">
        <f t="shared" si="73"/>
        <v>quarta-feira</v>
      </c>
      <c r="AM77" s="19">
        <f t="shared" ref="AM77:AM131" si="81">AM76+1</f>
        <v>65</v>
      </c>
      <c r="AN77" s="20">
        <v>42795</v>
      </c>
      <c r="AO77" s="21">
        <f t="shared" si="74"/>
        <v>178977.21221629996</v>
      </c>
      <c r="AP77" s="23">
        <f t="shared" si="75"/>
        <v>18</v>
      </c>
      <c r="AQ77" s="21">
        <f t="shared" si="76"/>
        <v>861.95650268999998</v>
      </c>
      <c r="AR77" s="21">
        <f t="shared" si="77"/>
        <v>2983.1662747</v>
      </c>
      <c r="AS77" s="35">
        <v>1.6394592600000001E-2</v>
      </c>
      <c r="AT77" s="29">
        <f t="shared" si="78"/>
        <v>3845.12277739</v>
      </c>
      <c r="AU77" s="19">
        <f t="shared" ref="AU77:AU131" si="82">AU76+1</f>
        <v>65</v>
      </c>
      <c r="AV77" s="20">
        <f t="shared" si="79"/>
        <v>42828</v>
      </c>
      <c r="AW77" s="20">
        <f t="shared" si="80"/>
        <v>42830</v>
      </c>
      <c r="AX77" s="1"/>
      <c r="AY77" s="30">
        <v>68</v>
      </c>
      <c r="AZ77" s="31">
        <v>42887</v>
      </c>
      <c r="BA77" s="32">
        <v>1.64201386</v>
      </c>
      <c r="BB77" s="33">
        <f t="shared" si="65"/>
        <v>1.6420138600000002E-2</v>
      </c>
      <c r="BC77" s="1"/>
    </row>
    <row r="78" spans="1:55" x14ac:dyDescent="0.2">
      <c r="A78" s="144">
        <f t="shared" si="66"/>
        <v>40867</v>
      </c>
      <c r="B78" s="2">
        <f t="shared" si="50"/>
        <v>336772.53419425176</v>
      </c>
      <c r="C78" s="2">
        <f t="shared" si="67"/>
        <v>333261.14952989999</v>
      </c>
      <c r="D78" s="68">
        <f>SUM(Y78:Y$366)</f>
        <v>20520.101518060001</v>
      </c>
      <c r="E78" s="68">
        <f t="shared" si="51"/>
        <v>312741.04801183997</v>
      </c>
      <c r="F78" s="72">
        <f t="shared" si="42"/>
        <v>3354.85</v>
      </c>
      <c r="G78" s="3">
        <f>IF(N78=1,VLOOKUP(A77,[1]Plan1!$BG$69:$BI$188,3),G77)</f>
        <v>3369.28</v>
      </c>
      <c r="H78" s="11">
        <f t="shared" si="43"/>
        <v>40788</v>
      </c>
      <c r="I78" s="11">
        <f t="shared" si="44"/>
        <v>40818</v>
      </c>
      <c r="J78" s="26">
        <f t="shared" si="52"/>
        <v>4.3012355246883072E-3</v>
      </c>
      <c r="K78" s="11">
        <f t="shared" si="68"/>
        <v>40878</v>
      </c>
      <c r="L78" s="11">
        <f t="shared" si="53"/>
        <v>40878</v>
      </c>
      <c r="M78" s="1">
        <f t="shared" si="69"/>
        <v>20</v>
      </c>
      <c r="N78" s="1">
        <f t="shared" si="39"/>
        <v>12</v>
      </c>
      <c r="O78" s="2">
        <f t="shared" si="54"/>
        <v>1.0025785199999999</v>
      </c>
      <c r="P78" s="10">
        <f t="shared" si="48"/>
        <v>1.0053009100000001</v>
      </c>
      <c r="Q78" s="10">
        <f t="shared" si="45"/>
        <v>1.0053009100000001</v>
      </c>
      <c r="R78" s="2">
        <f t="shared" si="47"/>
        <v>1.00789309</v>
      </c>
      <c r="S78" s="2">
        <f t="shared" si="40"/>
        <v>1</v>
      </c>
      <c r="T78" s="2">
        <f t="shared" si="55"/>
        <v>333261.14952989999</v>
      </c>
      <c r="U78" s="2">
        <f t="shared" si="56"/>
        <v>0</v>
      </c>
      <c r="V78" s="2">
        <f t="shared" si="57"/>
        <v>2468.4932386517885</v>
      </c>
      <c r="W78" s="2">
        <f t="shared" si="58"/>
        <v>335729.64276855177</v>
      </c>
      <c r="X78" s="27">
        <f t="shared" si="59"/>
        <v>0</v>
      </c>
      <c r="Y78" s="2">
        <f t="shared" si="41"/>
        <v>0</v>
      </c>
      <c r="Z78" s="67">
        <f t="shared" si="60"/>
        <v>0</v>
      </c>
      <c r="AA78" s="2">
        <f t="shared" si="61"/>
        <v>0</v>
      </c>
      <c r="AB78" s="26">
        <f t="shared" si="70"/>
        <v>6.7299999999999999E-2</v>
      </c>
      <c r="AC78" s="27">
        <f t="shared" si="49"/>
        <v>12</v>
      </c>
      <c r="AD78" s="27">
        <v>252</v>
      </c>
      <c r="AE78" s="10">
        <f t="shared" si="46"/>
        <v>1.003106343</v>
      </c>
      <c r="AF78" s="2">
        <f t="shared" si="62"/>
        <v>1035.22343901</v>
      </c>
      <c r="AG78" s="2">
        <f t="shared" si="63"/>
        <v>1042.8914256999999</v>
      </c>
      <c r="AH78" s="3" t="str">
        <f t="shared" si="64"/>
        <v>-</v>
      </c>
      <c r="AI78" s="4" t="str">
        <f t="shared" si="71"/>
        <v>A+J=</v>
      </c>
      <c r="AJ78" s="11">
        <f t="shared" si="72"/>
        <v>40882</v>
      </c>
      <c r="AK78" s="11"/>
      <c r="AL78" s="4" t="str">
        <f t="shared" si="73"/>
        <v>segunda-feira</v>
      </c>
      <c r="AM78" s="19">
        <f t="shared" si="81"/>
        <v>66</v>
      </c>
      <c r="AN78" s="20">
        <v>42828</v>
      </c>
      <c r="AO78" s="21">
        <f t="shared" si="74"/>
        <v>176212.65669046997</v>
      </c>
      <c r="AP78" s="23">
        <f t="shared" si="75"/>
        <v>23</v>
      </c>
      <c r="AQ78" s="21">
        <f t="shared" si="76"/>
        <v>1084.0440340600001</v>
      </c>
      <c r="AR78" s="21">
        <f t="shared" si="77"/>
        <v>2764.5555258300001</v>
      </c>
      <c r="AS78" s="35">
        <v>1.54464107E-2</v>
      </c>
      <c r="AT78" s="29">
        <f t="shared" si="78"/>
        <v>3848.5995598899999</v>
      </c>
      <c r="AU78" s="19">
        <f t="shared" si="82"/>
        <v>66</v>
      </c>
      <c r="AV78" s="20">
        <f t="shared" si="79"/>
        <v>42857</v>
      </c>
      <c r="AW78" s="20">
        <f t="shared" si="80"/>
        <v>42859</v>
      </c>
      <c r="AX78" s="1"/>
      <c r="AY78" s="30">
        <v>69</v>
      </c>
      <c r="AZ78" s="31">
        <v>42917</v>
      </c>
      <c r="BA78" s="32">
        <v>1.70493579</v>
      </c>
      <c r="BB78" s="33">
        <f t="shared" si="65"/>
        <v>1.7049357899999999E-2</v>
      </c>
      <c r="BC78" s="1"/>
    </row>
    <row r="79" spans="1:55" x14ac:dyDescent="0.2">
      <c r="A79" s="144">
        <f t="shared" si="66"/>
        <v>40868</v>
      </c>
      <c r="B79" s="2">
        <f t="shared" si="50"/>
        <v>336772.53419425176</v>
      </c>
      <c r="C79" s="2">
        <f t="shared" si="67"/>
        <v>333261.14952989999</v>
      </c>
      <c r="D79" s="68">
        <f>SUM(Y79:Y$366)</f>
        <v>20520.101518060001</v>
      </c>
      <c r="E79" s="68">
        <f t="shared" si="51"/>
        <v>312741.04801183997</v>
      </c>
      <c r="F79" s="72">
        <f t="shared" si="42"/>
        <v>3354.85</v>
      </c>
      <c r="G79" s="3">
        <f>IF(N79=1,VLOOKUP(A78,[1]Plan1!$BG$69:$BI$188,3),G78)</f>
        <v>3369.28</v>
      </c>
      <c r="H79" s="11">
        <f t="shared" si="43"/>
        <v>40788</v>
      </c>
      <c r="I79" s="11">
        <f t="shared" si="44"/>
        <v>40818</v>
      </c>
      <c r="J79" s="26">
        <f t="shared" si="52"/>
        <v>4.3012355246883072E-3</v>
      </c>
      <c r="K79" s="11">
        <f t="shared" si="68"/>
        <v>40878</v>
      </c>
      <c r="L79" s="11">
        <f t="shared" si="53"/>
        <v>40878</v>
      </c>
      <c r="M79" s="1">
        <f t="shared" si="69"/>
        <v>20</v>
      </c>
      <c r="N79" s="1">
        <f t="shared" si="39"/>
        <v>12</v>
      </c>
      <c r="O79" s="2">
        <f t="shared" si="54"/>
        <v>1.0025785199999999</v>
      </c>
      <c r="P79" s="10">
        <f t="shared" si="48"/>
        <v>1.0053009100000001</v>
      </c>
      <c r="Q79" s="10">
        <f t="shared" si="45"/>
        <v>1.0053009100000001</v>
      </c>
      <c r="R79" s="2">
        <f t="shared" si="47"/>
        <v>1.00789309</v>
      </c>
      <c r="S79" s="2">
        <f t="shared" si="40"/>
        <v>1</v>
      </c>
      <c r="T79" s="2">
        <f t="shared" si="55"/>
        <v>333261.14952989999</v>
      </c>
      <c r="U79" s="2">
        <f t="shared" si="56"/>
        <v>0</v>
      </c>
      <c r="V79" s="2">
        <f t="shared" si="57"/>
        <v>2468.4932386517885</v>
      </c>
      <c r="W79" s="2">
        <f t="shared" si="58"/>
        <v>335729.64276855177</v>
      </c>
      <c r="X79" s="27">
        <f t="shared" si="59"/>
        <v>0</v>
      </c>
      <c r="Y79" s="2">
        <f t="shared" si="41"/>
        <v>0</v>
      </c>
      <c r="Z79" s="67">
        <f t="shared" si="60"/>
        <v>0</v>
      </c>
      <c r="AA79" s="2">
        <f t="shared" si="61"/>
        <v>0</v>
      </c>
      <c r="AB79" s="26">
        <f t="shared" si="70"/>
        <v>6.7299999999999999E-2</v>
      </c>
      <c r="AC79" s="27">
        <f t="shared" si="49"/>
        <v>12</v>
      </c>
      <c r="AD79" s="27">
        <v>252</v>
      </c>
      <c r="AE79" s="10">
        <f t="shared" si="46"/>
        <v>1.003106343</v>
      </c>
      <c r="AF79" s="2">
        <f t="shared" si="62"/>
        <v>1035.22343901</v>
      </c>
      <c r="AG79" s="2">
        <f t="shared" si="63"/>
        <v>1042.8914256999999</v>
      </c>
      <c r="AH79" s="3" t="str">
        <f t="shared" si="64"/>
        <v>-</v>
      </c>
      <c r="AI79" s="4" t="str">
        <f t="shared" si="71"/>
        <v>A+J=</v>
      </c>
      <c r="AJ79" s="11">
        <f t="shared" si="72"/>
        <v>40882</v>
      </c>
      <c r="AK79" s="11"/>
      <c r="AL79" s="4" t="str">
        <f t="shared" si="73"/>
        <v>terça-feira</v>
      </c>
      <c r="AM79" s="19">
        <f t="shared" si="81"/>
        <v>67</v>
      </c>
      <c r="AN79" s="20">
        <v>42857</v>
      </c>
      <c r="AO79" s="21">
        <f t="shared" si="74"/>
        <v>173202.68803667996</v>
      </c>
      <c r="AP79" s="23">
        <f t="shared" si="75"/>
        <v>18</v>
      </c>
      <c r="AQ79" s="21">
        <f t="shared" si="76"/>
        <v>834.72922265</v>
      </c>
      <c r="AR79" s="21">
        <f t="shared" si="77"/>
        <v>3009.9686537900002</v>
      </c>
      <c r="AS79" s="35">
        <v>1.7081455499999999E-2</v>
      </c>
      <c r="AT79" s="29">
        <f t="shared" si="78"/>
        <v>3844.6978764400001</v>
      </c>
      <c r="AU79" s="19">
        <f t="shared" si="82"/>
        <v>67</v>
      </c>
      <c r="AV79" s="20">
        <f t="shared" si="79"/>
        <v>42887</v>
      </c>
      <c r="AW79" s="20">
        <f t="shared" si="80"/>
        <v>42891</v>
      </c>
      <c r="AX79" s="1"/>
      <c r="AY79" s="30">
        <v>70</v>
      </c>
      <c r="AZ79" s="31">
        <v>42948</v>
      </c>
      <c r="BA79" s="32">
        <v>1.74394798</v>
      </c>
      <c r="BB79" s="33">
        <f t="shared" si="65"/>
        <v>1.7439479800000001E-2</v>
      </c>
      <c r="BC79" s="1"/>
    </row>
    <row r="80" spans="1:55" x14ac:dyDescent="0.2">
      <c r="A80" s="144">
        <f t="shared" si="66"/>
        <v>40869</v>
      </c>
      <c r="B80" s="2">
        <f t="shared" si="50"/>
        <v>336927.46771969768</v>
      </c>
      <c r="C80" s="2">
        <f t="shared" si="67"/>
        <v>333261.14952989999</v>
      </c>
      <c r="D80" s="68">
        <f>SUM(Y80:Y$366)</f>
        <v>20520.101518060001</v>
      </c>
      <c r="E80" s="68">
        <f t="shared" si="51"/>
        <v>312741.04801183997</v>
      </c>
      <c r="F80" s="72">
        <f t="shared" si="42"/>
        <v>3354.85</v>
      </c>
      <c r="G80" s="3">
        <f>IF(N80=1,VLOOKUP(A79,[1]Plan1!$BG$69:$BI$188,3),G79)</f>
        <v>3369.28</v>
      </c>
      <c r="H80" s="11">
        <f t="shared" si="43"/>
        <v>40788</v>
      </c>
      <c r="I80" s="11">
        <f t="shared" si="44"/>
        <v>40818</v>
      </c>
      <c r="J80" s="26">
        <f t="shared" si="52"/>
        <v>4.3012355246883072E-3</v>
      </c>
      <c r="K80" s="11">
        <f t="shared" si="68"/>
        <v>40878</v>
      </c>
      <c r="L80" s="11">
        <f t="shared" si="53"/>
        <v>40878</v>
      </c>
      <c r="M80" s="1">
        <f t="shared" si="69"/>
        <v>20</v>
      </c>
      <c r="N80" s="1">
        <f t="shared" si="39"/>
        <v>13</v>
      </c>
      <c r="O80" s="2">
        <f t="shared" si="54"/>
        <v>1.0027937</v>
      </c>
      <c r="P80" s="10">
        <f t="shared" si="48"/>
        <v>1.0053009100000001</v>
      </c>
      <c r="Q80" s="10">
        <f t="shared" si="45"/>
        <v>1.0053009100000001</v>
      </c>
      <c r="R80" s="2">
        <f t="shared" si="47"/>
        <v>1.0081094100000001</v>
      </c>
      <c r="S80" s="2">
        <f t="shared" si="40"/>
        <v>1</v>
      </c>
      <c r="T80" s="2">
        <f t="shared" si="55"/>
        <v>333261.14952989999</v>
      </c>
      <c r="U80" s="2">
        <f t="shared" si="56"/>
        <v>0</v>
      </c>
      <c r="V80" s="2">
        <f t="shared" si="57"/>
        <v>2536.1453821577247</v>
      </c>
      <c r="W80" s="2">
        <f t="shared" si="58"/>
        <v>335797.2949120577</v>
      </c>
      <c r="X80" s="27">
        <f t="shared" si="59"/>
        <v>0</v>
      </c>
      <c r="Y80" s="2">
        <f t="shared" si="41"/>
        <v>0</v>
      </c>
      <c r="Z80" s="67">
        <f t="shared" si="60"/>
        <v>0</v>
      </c>
      <c r="AA80" s="2">
        <f t="shared" si="61"/>
        <v>0</v>
      </c>
      <c r="AB80" s="26">
        <f t="shared" si="70"/>
        <v>6.7299999999999999E-2</v>
      </c>
      <c r="AC80" s="27">
        <f t="shared" si="49"/>
        <v>13</v>
      </c>
      <c r="AD80" s="27">
        <v>252</v>
      </c>
      <c r="AE80" s="10">
        <f t="shared" si="46"/>
        <v>1.0033656399999999</v>
      </c>
      <c r="AF80" s="2">
        <f t="shared" si="62"/>
        <v>1121.6370552999999</v>
      </c>
      <c r="AG80" s="2">
        <f t="shared" si="63"/>
        <v>1130.17280764</v>
      </c>
      <c r="AH80" s="3" t="str">
        <f t="shared" si="64"/>
        <v>-</v>
      </c>
      <c r="AI80" s="4" t="str">
        <f t="shared" si="71"/>
        <v>A+J=</v>
      </c>
      <c r="AJ80" s="11">
        <f t="shared" si="72"/>
        <v>40882</v>
      </c>
      <c r="AK80" s="11"/>
      <c r="AL80" s="4" t="str">
        <f t="shared" si="73"/>
        <v>quinta-feira</v>
      </c>
      <c r="AM80" s="19">
        <f t="shared" si="81"/>
        <v>68</v>
      </c>
      <c r="AN80" s="20">
        <v>42887</v>
      </c>
      <c r="AO80" s="21">
        <f t="shared" si="74"/>
        <v>170358.67589322996</v>
      </c>
      <c r="AP80" s="23">
        <f t="shared" si="75"/>
        <v>22</v>
      </c>
      <c r="AQ80" s="21">
        <f t="shared" si="76"/>
        <v>1003.324894</v>
      </c>
      <c r="AR80" s="21">
        <f t="shared" si="77"/>
        <v>2844.0121434500002</v>
      </c>
      <c r="AS80" s="35">
        <v>1.6420138600000002E-2</v>
      </c>
      <c r="AT80" s="29">
        <f t="shared" si="78"/>
        <v>3847.33703745</v>
      </c>
      <c r="AU80" s="19">
        <f t="shared" si="82"/>
        <v>68</v>
      </c>
      <c r="AV80" s="20">
        <f t="shared" si="79"/>
        <v>42919</v>
      </c>
      <c r="AW80" s="20">
        <f t="shared" si="80"/>
        <v>42921</v>
      </c>
      <c r="AX80" s="1"/>
      <c r="AY80" s="30">
        <v>71</v>
      </c>
      <c r="AZ80" s="31">
        <v>42979</v>
      </c>
      <c r="BA80" s="32">
        <v>1.7325742099999999</v>
      </c>
      <c r="BB80" s="33">
        <f t="shared" si="65"/>
        <v>1.7325742099999999E-2</v>
      </c>
      <c r="BC80" s="1"/>
    </row>
    <row r="81" spans="1:154" x14ac:dyDescent="0.2">
      <c r="A81" s="144">
        <f t="shared" si="66"/>
        <v>40870</v>
      </c>
      <c r="B81" s="2">
        <f t="shared" si="50"/>
        <v>337082.47452583606</v>
      </c>
      <c r="C81" s="2">
        <f t="shared" si="67"/>
        <v>333261.14952989999</v>
      </c>
      <c r="D81" s="68">
        <f>SUM(Y81:Y$366)</f>
        <v>20520.101518060001</v>
      </c>
      <c r="E81" s="68">
        <f t="shared" si="51"/>
        <v>312741.04801183997</v>
      </c>
      <c r="F81" s="72">
        <f t="shared" si="42"/>
        <v>3354.85</v>
      </c>
      <c r="G81" s="3">
        <f>IF(N81=1,VLOOKUP(A80,[1]Plan1!$BG$69:$BI$188,3),G80)</f>
        <v>3369.28</v>
      </c>
      <c r="H81" s="11">
        <f t="shared" si="43"/>
        <v>40788</v>
      </c>
      <c r="I81" s="11">
        <f t="shared" si="44"/>
        <v>40818</v>
      </c>
      <c r="J81" s="26">
        <f t="shared" si="52"/>
        <v>4.3012355246883072E-3</v>
      </c>
      <c r="K81" s="11">
        <f t="shared" si="68"/>
        <v>40878</v>
      </c>
      <c r="L81" s="11">
        <f t="shared" si="53"/>
        <v>40878</v>
      </c>
      <c r="M81" s="1">
        <f t="shared" si="69"/>
        <v>20</v>
      </c>
      <c r="N81" s="1">
        <f t="shared" si="39"/>
        <v>14</v>
      </c>
      <c r="O81" s="2">
        <f t="shared" si="54"/>
        <v>1.0030089200000001</v>
      </c>
      <c r="P81" s="10">
        <f t="shared" si="48"/>
        <v>1.0053009100000001</v>
      </c>
      <c r="Q81" s="10">
        <f t="shared" si="45"/>
        <v>1.0053009100000001</v>
      </c>
      <c r="R81" s="2">
        <f t="shared" si="47"/>
        <v>1.0083257800000001</v>
      </c>
      <c r="S81" s="2">
        <f t="shared" si="40"/>
        <v>1</v>
      </c>
      <c r="T81" s="2">
        <f t="shared" si="55"/>
        <v>333261.14952989999</v>
      </c>
      <c r="U81" s="2">
        <f t="shared" si="56"/>
        <v>0</v>
      </c>
      <c r="V81" s="2">
        <f t="shared" si="57"/>
        <v>2603.813162716036</v>
      </c>
      <c r="W81" s="2">
        <f t="shared" si="58"/>
        <v>335864.96269261604</v>
      </c>
      <c r="X81" s="27">
        <f t="shared" si="59"/>
        <v>0</v>
      </c>
      <c r="Y81" s="2">
        <f t="shared" si="41"/>
        <v>0</v>
      </c>
      <c r="Z81" s="67">
        <f t="shared" si="60"/>
        <v>0</v>
      </c>
      <c r="AA81" s="2">
        <f t="shared" si="61"/>
        <v>0</v>
      </c>
      <c r="AB81" s="26">
        <f t="shared" si="70"/>
        <v>6.7299999999999999E-2</v>
      </c>
      <c r="AC81" s="27">
        <f t="shared" si="49"/>
        <v>14</v>
      </c>
      <c r="AD81" s="27">
        <v>252</v>
      </c>
      <c r="AE81" s="10">
        <f t="shared" si="46"/>
        <v>1.0036250040000001</v>
      </c>
      <c r="AF81" s="2">
        <f t="shared" si="62"/>
        <v>1208.0730000900001</v>
      </c>
      <c r="AG81" s="2">
        <f t="shared" si="63"/>
        <v>1217.51183322</v>
      </c>
      <c r="AH81" s="3" t="str">
        <f t="shared" si="64"/>
        <v>-</v>
      </c>
      <c r="AI81" s="4" t="str">
        <f t="shared" si="71"/>
        <v>A+J=</v>
      </c>
      <c r="AJ81" s="11">
        <f t="shared" si="72"/>
        <v>40882</v>
      </c>
      <c r="AK81" s="11"/>
      <c r="AL81" s="4" t="str">
        <f t="shared" si="73"/>
        <v>segunda-feira</v>
      </c>
      <c r="AM81" s="19">
        <f t="shared" si="81"/>
        <v>69</v>
      </c>
      <c r="AN81" s="20">
        <v>42919</v>
      </c>
      <c r="AO81" s="21">
        <f t="shared" si="74"/>
        <v>167454.16985655995</v>
      </c>
      <c r="AP81" s="23">
        <f t="shared" si="75"/>
        <v>21</v>
      </c>
      <c r="AQ81" s="21">
        <f t="shared" si="76"/>
        <v>941.86950719000004</v>
      </c>
      <c r="AR81" s="21">
        <f t="shared" si="77"/>
        <v>2904.50603667</v>
      </c>
      <c r="AS81" s="35">
        <v>1.7049357899999999E-2</v>
      </c>
      <c r="AT81" s="29">
        <f t="shared" si="78"/>
        <v>3846.3755438600001</v>
      </c>
      <c r="AU81" s="19">
        <f t="shared" si="82"/>
        <v>69</v>
      </c>
      <c r="AV81" s="20">
        <f t="shared" si="79"/>
        <v>42948</v>
      </c>
      <c r="AW81" s="20">
        <f t="shared" si="80"/>
        <v>42950</v>
      </c>
      <c r="AX81" s="1"/>
      <c r="AY81" s="30">
        <v>72</v>
      </c>
      <c r="AZ81" s="31">
        <v>43009</v>
      </c>
      <c r="BA81" s="32">
        <v>1.8516041400000001</v>
      </c>
      <c r="BB81" s="33">
        <f t="shared" si="65"/>
        <v>1.8516041400000002E-2</v>
      </c>
      <c r="BC81" s="1"/>
    </row>
    <row r="82" spans="1:154" x14ac:dyDescent="0.2">
      <c r="A82" s="144">
        <f t="shared" si="66"/>
        <v>40871</v>
      </c>
      <c r="B82" s="2">
        <f t="shared" si="50"/>
        <v>337237.55149885628</v>
      </c>
      <c r="C82" s="2">
        <f t="shared" si="67"/>
        <v>333261.14952989999</v>
      </c>
      <c r="D82" s="68">
        <f>SUM(Y82:Y$366)</f>
        <v>20520.101518060001</v>
      </c>
      <c r="E82" s="68">
        <f t="shared" si="51"/>
        <v>312741.04801183997</v>
      </c>
      <c r="F82" s="72">
        <f t="shared" si="42"/>
        <v>3354.85</v>
      </c>
      <c r="G82" s="3">
        <f>IF(N82=1,VLOOKUP(A81,[1]Plan1!$BG$69:$BI$188,3),G81)</f>
        <v>3369.28</v>
      </c>
      <c r="H82" s="11">
        <f t="shared" si="43"/>
        <v>40788</v>
      </c>
      <c r="I82" s="11">
        <f t="shared" si="44"/>
        <v>40818</v>
      </c>
      <c r="J82" s="26">
        <f t="shared" si="52"/>
        <v>4.3012355246883072E-3</v>
      </c>
      <c r="K82" s="11">
        <f t="shared" si="68"/>
        <v>40878</v>
      </c>
      <c r="L82" s="11">
        <f t="shared" si="53"/>
        <v>40878</v>
      </c>
      <c r="M82" s="1">
        <f t="shared" si="69"/>
        <v>20</v>
      </c>
      <c r="N82" s="1">
        <f t="shared" si="39"/>
        <v>15</v>
      </c>
      <c r="O82" s="2">
        <f t="shared" si="54"/>
        <v>1.0032241900000001</v>
      </c>
      <c r="P82" s="10">
        <f t="shared" si="48"/>
        <v>1.0053009100000001</v>
      </c>
      <c r="Q82" s="10">
        <f t="shared" si="45"/>
        <v>1.0053009100000001</v>
      </c>
      <c r="R82" s="2">
        <f t="shared" si="47"/>
        <v>1.00854219</v>
      </c>
      <c r="S82" s="2">
        <f t="shared" si="40"/>
        <v>1</v>
      </c>
      <c r="T82" s="2">
        <f t="shared" si="55"/>
        <v>333261.14952989999</v>
      </c>
      <c r="U82" s="2">
        <f t="shared" si="56"/>
        <v>0</v>
      </c>
      <c r="V82" s="2">
        <f t="shared" si="57"/>
        <v>2671.493452916261</v>
      </c>
      <c r="W82" s="2">
        <f t="shared" si="58"/>
        <v>335932.64298281627</v>
      </c>
      <c r="X82" s="27">
        <f t="shared" si="59"/>
        <v>0</v>
      </c>
      <c r="Y82" s="2">
        <f t="shared" si="41"/>
        <v>0</v>
      </c>
      <c r="Z82" s="67">
        <f t="shared" si="60"/>
        <v>0</v>
      </c>
      <c r="AA82" s="2">
        <f t="shared" si="61"/>
        <v>0</v>
      </c>
      <c r="AB82" s="26">
        <f t="shared" si="70"/>
        <v>6.7299999999999999E-2</v>
      </c>
      <c r="AC82" s="27">
        <f t="shared" si="49"/>
        <v>15</v>
      </c>
      <c r="AD82" s="27">
        <v>252</v>
      </c>
      <c r="AE82" s="10">
        <f t="shared" si="46"/>
        <v>1.003884435</v>
      </c>
      <c r="AF82" s="2">
        <f t="shared" si="62"/>
        <v>1294.53127337</v>
      </c>
      <c r="AG82" s="2">
        <f t="shared" si="63"/>
        <v>1304.90851604</v>
      </c>
      <c r="AH82" s="3" t="str">
        <f t="shared" si="64"/>
        <v>-</v>
      </c>
      <c r="AI82" s="4" t="str">
        <f t="shared" si="71"/>
        <v>A+J=</v>
      </c>
      <c r="AJ82" s="11">
        <f t="shared" si="72"/>
        <v>40882</v>
      </c>
      <c r="AK82" s="11"/>
      <c r="AL82" s="4" t="str">
        <f t="shared" si="73"/>
        <v>terça-feira</v>
      </c>
      <c r="AM82" s="19">
        <f t="shared" si="81"/>
        <v>70</v>
      </c>
      <c r="AN82" s="20">
        <v>42948</v>
      </c>
      <c r="AO82" s="21">
        <f t="shared" si="74"/>
        <v>164533.85624392994</v>
      </c>
      <c r="AP82" s="23">
        <f t="shared" si="75"/>
        <v>21</v>
      </c>
      <c r="AQ82" s="21">
        <f t="shared" si="76"/>
        <v>925.81123686000001</v>
      </c>
      <c r="AR82" s="21">
        <f t="shared" si="77"/>
        <v>2920.3136126300001</v>
      </c>
      <c r="AS82" s="35">
        <v>1.7439479800000001E-2</v>
      </c>
      <c r="AT82" s="29">
        <f t="shared" si="78"/>
        <v>3846.1248494900001</v>
      </c>
      <c r="AU82" s="19">
        <f t="shared" si="82"/>
        <v>70</v>
      </c>
      <c r="AV82" s="20">
        <f t="shared" si="79"/>
        <v>42979</v>
      </c>
      <c r="AW82" s="20">
        <f t="shared" si="80"/>
        <v>42983</v>
      </c>
      <c r="AX82" s="1"/>
      <c r="AY82" s="30">
        <v>73</v>
      </c>
      <c r="AZ82" s="31">
        <v>43040</v>
      </c>
      <c r="BA82" s="32">
        <v>1.8703290800000001</v>
      </c>
      <c r="BB82" s="33">
        <f t="shared" si="65"/>
        <v>1.8703290800000001E-2</v>
      </c>
      <c r="BC82" s="1"/>
    </row>
    <row r="83" spans="1:154" x14ac:dyDescent="0.2">
      <c r="A83" s="144">
        <f t="shared" si="66"/>
        <v>40872</v>
      </c>
      <c r="B83" s="2">
        <f t="shared" si="50"/>
        <v>337392.70213848894</v>
      </c>
      <c r="C83" s="2">
        <f t="shared" si="67"/>
        <v>333261.14952989999</v>
      </c>
      <c r="D83" s="68">
        <f>SUM(Y83:Y$366)</f>
        <v>20520.101518060001</v>
      </c>
      <c r="E83" s="68">
        <f t="shared" si="51"/>
        <v>312741.04801183997</v>
      </c>
      <c r="F83" s="72">
        <f t="shared" si="42"/>
        <v>3354.85</v>
      </c>
      <c r="G83" s="3">
        <f>IF(N83=1,VLOOKUP(A82,[1]Plan1!$BG$69:$BI$188,3),G82)</f>
        <v>3369.28</v>
      </c>
      <c r="H83" s="11">
        <f t="shared" si="43"/>
        <v>40788</v>
      </c>
      <c r="I83" s="11">
        <f t="shared" si="44"/>
        <v>40818</v>
      </c>
      <c r="J83" s="26">
        <f t="shared" si="52"/>
        <v>4.3012355246883072E-3</v>
      </c>
      <c r="K83" s="11">
        <f t="shared" si="68"/>
        <v>40878</v>
      </c>
      <c r="L83" s="11">
        <f t="shared" si="53"/>
        <v>40878</v>
      </c>
      <c r="M83" s="1">
        <f t="shared" si="69"/>
        <v>20</v>
      </c>
      <c r="N83" s="1">
        <f t="shared" si="39"/>
        <v>16</v>
      </c>
      <c r="O83" s="2">
        <f t="shared" si="54"/>
        <v>1.00343951</v>
      </c>
      <c r="P83" s="10">
        <f t="shared" si="48"/>
        <v>1.0053009100000001</v>
      </c>
      <c r="Q83" s="10">
        <f t="shared" si="45"/>
        <v>1.0053009100000001</v>
      </c>
      <c r="R83" s="2">
        <f t="shared" si="47"/>
        <v>1.0087586500000001</v>
      </c>
      <c r="S83" s="2">
        <f t="shared" si="40"/>
        <v>1</v>
      </c>
      <c r="T83" s="2">
        <f t="shared" si="55"/>
        <v>333261.14952989999</v>
      </c>
      <c r="U83" s="2">
        <f t="shared" si="56"/>
        <v>0</v>
      </c>
      <c r="V83" s="2">
        <f t="shared" si="57"/>
        <v>2739.1893801689303</v>
      </c>
      <c r="W83" s="2">
        <f t="shared" si="58"/>
        <v>336000.33891006891</v>
      </c>
      <c r="X83" s="27">
        <f t="shared" si="59"/>
        <v>0</v>
      </c>
      <c r="Y83" s="2">
        <f t="shared" si="41"/>
        <v>0</v>
      </c>
      <c r="Z83" s="67">
        <f t="shared" si="60"/>
        <v>0</v>
      </c>
      <c r="AA83" s="2">
        <f t="shared" si="61"/>
        <v>0</v>
      </c>
      <c r="AB83" s="26">
        <f t="shared" si="70"/>
        <v>6.7299999999999999E-2</v>
      </c>
      <c r="AC83" s="27">
        <f t="shared" si="49"/>
        <v>16</v>
      </c>
      <c r="AD83" s="27">
        <v>252</v>
      </c>
      <c r="AE83" s="10">
        <f t="shared" si="46"/>
        <v>1.004143934</v>
      </c>
      <c r="AF83" s="2">
        <f t="shared" si="62"/>
        <v>1381.0122084100001</v>
      </c>
      <c r="AG83" s="2">
        <f t="shared" si="63"/>
        <v>1392.36322842</v>
      </c>
      <c r="AH83" s="3" t="str">
        <f t="shared" si="64"/>
        <v>-</v>
      </c>
      <c r="AI83" s="4" t="str">
        <f t="shared" si="71"/>
        <v>A+J=</v>
      </c>
      <c r="AJ83" s="11">
        <f t="shared" si="72"/>
        <v>40882</v>
      </c>
      <c r="AK83" s="11"/>
      <c r="AL83" s="4" t="str">
        <f t="shared" si="73"/>
        <v>sexta-feira</v>
      </c>
      <c r="AM83" s="19">
        <f t="shared" si="81"/>
        <v>71</v>
      </c>
      <c r="AN83" s="20">
        <v>42979</v>
      </c>
      <c r="AO83" s="21">
        <f t="shared" si="74"/>
        <v>161683.18508392994</v>
      </c>
      <c r="AP83" s="23">
        <f t="shared" si="75"/>
        <v>23</v>
      </c>
      <c r="AQ83" s="21">
        <f t="shared" si="76"/>
        <v>996.56231679999996</v>
      </c>
      <c r="AR83" s="21">
        <f t="shared" si="77"/>
        <v>2850.6711599999999</v>
      </c>
      <c r="AS83" s="35">
        <v>1.7325742099999999E-2</v>
      </c>
      <c r="AT83" s="29">
        <f t="shared" si="78"/>
        <v>3847.2334768000001</v>
      </c>
      <c r="AU83" s="19">
        <f t="shared" si="82"/>
        <v>71</v>
      </c>
      <c r="AV83" s="20">
        <f t="shared" si="79"/>
        <v>43010</v>
      </c>
      <c r="AW83" s="20">
        <f t="shared" si="80"/>
        <v>43012</v>
      </c>
      <c r="AX83" s="1"/>
      <c r="AY83" s="30">
        <v>74</v>
      </c>
      <c r="AZ83" s="31">
        <v>43070</v>
      </c>
      <c r="BA83" s="32">
        <v>1.9423336499999999</v>
      </c>
      <c r="BB83" s="33">
        <f t="shared" si="65"/>
        <v>1.9423336499999999E-2</v>
      </c>
      <c r="BC83" s="1"/>
    </row>
    <row r="84" spans="1:154" x14ac:dyDescent="0.2">
      <c r="A84" s="144">
        <f t="shared" si="66"/>
        <v>40873</v>
      </c>
      <c r="B84" s="2">
        <f t="shared" si="50"/>
        <v>337547.92265738343</v>
      </c>
      <c r="C84" s="2">
        <f t="shared" si="67"/>
        <v>333261.14952989999</v>
      </c>
      <c r="D84" s="68">
        <f>SUM(Y84:Y$366)</f>
        <v>20520.101518060001</v>
      </c>
      <c r="E84" s="68">
        <f t="shared" si="51"/>
        <v>312741.04801183997</v>
      </c>
      <c r="F84" s="72">
        <f t="shared" si="42"/>
        <v>3354.85</v>
      </c>
      <c r="G84" s="3">
        <f>IF(N84=1,VLOOKUP(A83,[1]Plan1!$BG$69:$BI$188,3),G83)</f>
        <v>3369.28</v>
      </c>
      <c r="H84" s="11">
        <f t="shared" si="43"/>
        <v>40788</v>
      </c>
      <c r="I84" s="11">
        <f t="shared" si="44"/>
        <v>40818</v>
      </c>
      <c r="J84" s="26">
        <f t="shared" si="52"/>
        <v>4.3012355246883072E-3</v>
      </c>
      <c r="K84" s="11">
        <f t="shared" si="68"/>
        <v>40878</v>
      </c>
      <c r="L84" s="11">
        <f t="shared" si="53"/>
        <v>40878</v>
      </c>
      <c r="M84" s="1">
        <f t="shared" si="69"/>
        <v>20</v>
      </c>
      <c r="N84" s="1">
        <f t="shared" si="39"/>
        <v>17</v>
      </c>
      <c r="O84" s="2">
        <f t="shared" si="54"/>
        <v>1.0036548700000001</v>
      </c>
      <c r="P84" s="10">
        <f t="shared" si="48"/>
        <v>1.0053009100000001</v>
      </c>
      <c r="Q84" s="10">
        <f t="shared" si="45"/>
        <v>1.0053009100000001</v>
      </c>
      <c r="R84" s="2">
        <f t="shared" si="47"/>
        <v>1.0089751499999999</v>
      </c>
      <c r="S84" s="2">
        <f t="shared" si="40"/>
        <v>1</v>
      </c>
      <c r="T84" s="2">
        <f t="shared" si="55"/>
        <v>333261.14952989999</v>
      </c>
      <c r="U84" s="2">
        <f t="shared" si="56"/>
        <v>0</v>
      </c>
      <c r="V84" s="2">
        <f t="shared" si="57"/>
        <v>2806.8978170634441</v>
      </c>
      <c r="W84" s="2">
        <f t="shared" si="58"/>
        <v>336068.04734696343</v>
      </c>
      <c r="X84" s="27">
        <f t="shared" si="59"/>
        <v>0</v>
      </c>
      <c r="Y84" s="2">
        <f t="shared" si="41"/>
        <v>0</v>
      </c>
      <c r="Z84" s="67">
        <f t="shared" si="60"/>
        <v>0</v>
      </c>
      <c r="AA84" s="2">
        <f t="shared" si="61"/>
        <v>0</v>
      </c>
      <c r="AB84" s="26">
        <f t="shared" si="70"/>
        <v>6.7299999999999999E-2</v>
      </c>
      <c r="AC84" s="27">
        <f t="shared" si="49"/>
        <v>17</v>
      </c>
      <c r="AD84" s="27">
        <v>252</v>
      </c>
      <c r="AE84" s="10">
        <f t="shared" si="46"/>
        <v>1.0044034989999999</v>
      </c>
      <c r="AF84" s="2">
        <f t="shared" si="62"/>
        <v>1467.51513869</v>
      </c>
      <c r="AG84" s="2">
        <f t="shared" si="63"/>
        <v>1479.87531042</v>
      </c>
      <c r="AH84" s="3" t="str">
        <f t="shared" si="64"/>
        <v>-</v>
      </c>
      <c r="AI84" s="4" t="str">
        <f t="shared" si="71"/>
        <v>A+J=</v>
      </c>
      <c r="AJ84" s="11">
        <f t="shared" si="72"/>
        <v>40882</v>
      </c>
      <c r="AK84" s="11"/>
      <c r="AL84" s="4" t="str">
        <f t="shared" si="73"/>
        <v>segunda-feira</v>
      </c>
      <c r="AM84" s="19">
        <f t="shared" si="81"/>
        <v>72</v>
      </c>
      <c r="AN84" s="20">
        <v>43010</v>
      </c>
      <c r="AO84" s="21">
        <f t="shared" si="74"/>
        <v>158689.45253523995</v>
      </c>
      <c r="AP84" s="23">
        <f t="shared" si="75"/>
        <v>20</v>
      </c>
      <c r="AQ84" s="21">
        <f t="shared" si="76"/>
        <v>851.22623748000001</v>
      </c>
      <c r="AR84" s="21">
        <f t="shared" si="77"/>
        <v>2993.7325486899999</v>
      </c>
      <c r="AS84" s="35">
        <v>1.8516041400000002E-2</v>
      </c>
      <c r="AT84" s="29">
        <f t="shared" si="78"/>
        <v>3844.9587861700002</v>
      </c>
      <c r="AU84" s="19">
        <f t="shared" si="82"/>
        <v>72</v>
      </c>
      <c r="AV84" s="20">
        <f t="shared" si="79"/>
        <v>43040</v>
      </c>
      <c r="AW84" s="20">
        <f t="shared" si="80"/>
        <v>43045</v>
      </c>
      <c r="AX84" s="1"/>
      <c r="AY84" s="30">
        <v>75</v>
      </c>
      <c r="AZ84" s="31">
        <v>43101</v>
      </c>
      <c r="BA84" s="32">
        <v>1.99107327</v>
      </c>
      <c r="BB84" s="33">
        <f t="shared" si="65"/>
        <v>1.9910732699999999E-2</v>
      </c>
      <c r="BC84" s="1"/>
    </row>
    <row r="85" spans="1:154" x14ac:dyDescent="0.2">
      <c r="A85" s="144">
        <f t="shared" si="66"/>
        <v>40874</v>
      </c>
      <c r="B85" s="2">
        <f t="shared" si="50"/>
        <v>337547.92265738343</v>
      </c>
      <c r="C85" s="2">
        <f t="shared" si="67"/>
        <v>333261.14952989999</v>
      </c>
      <c r="D85" s="68">
        <f>SUM(Y85:Y$366)</f>
        <v>20520.101518060001</v>
      </c>
      <c r="E85" s="68">
        <f t="shared" si="51"/>
        <v>312741.04801183997</v>
      </c>
      <c r="F85" s="72">
        <f t="shared" si="42"/>
        <v>3354.85</v>
      </c>
      <c r="G85" s="3">
        <f>IF(N85=1,VLOOKUP(A84,[1]Plan1!$BG$69:$BI$188,3),G84)</f>
        <v>3369.28</v>
      </c>
      <c r="H85" s="11">
        <f t="shared" si="43"/>
        <v>40788</v>
      </c>
      <c r="I85" s="11">
        <f t="shared" si="44"/>
        <v>40818</v>
      </c>
      <c r="J85" s="26">
        <f t="shared" si="52"/>
        <v>4.3012355246883072E-3</v>
      </c>
      <c r="K85" s="11">
        <f t="shared" si="68"/>
        <v>40878</v>
      </c>
      <c r="L85" s="11">
        <f t="shared" si="53"/>
        <v>40878</v>
      </c>
      <c r="M85" s="1">
        <f t="shared" si="69"/>
        <v>20</v>
      </c>
      <c r="N85" s="1">
        <f t="shared" si="39"/>
        <v>17</v>
      </c>
      <c r="O85" s="2">
        <f t="shared" si="54"/>
        <v>1.0036548700000001</v>
      </c>
      <c r="P85" s="10">
        <f t="shared" si="48"/>
        <v>1.0053009100000001</v>
      </c>
      <c r="Q85" s="10">
        <f t="shared" si="45"/>
        <v>1.0053009100000001</v>
      </c>
      <c r="R85" s="2">
        <f t="shared" si="47"/>
        <v>1.0089751499999999</v>
      </c>
      <c r="S85" s="2">
        <f t="shared" si="40"/>
        <v>1</v>
      </c>
      <c r="T85" s="2">
        <f t="shared" si="55"/>
        <v>333261.14952989999</v>
      </c>
      <c r="U85" s="2">
        <f t="shared" si="56"/>
        <v>0</v>
      </c>
      <c r="V85" s="2">
        <f t="shared" si="57"/>
        <v>2806.8978170634441</v>
      </c>
      <c r="W85" s="2">
        <f t="shared" si="58"/>
        <v>336068.04734696343</v>
      </c>
      <c r="X85" s="27">
        <f t="shared" si="59"/>
        <v>0</v>
      </c>
      <c r="Y85" s="2">
        <f t="shared" si="41"/>
        <v>0</v>
      </c>
      <c r="Z85" s="67">
        <f t="shared" si="60"/>
        <v>0</v>
      </c>
      <c r="AA85" s="2">
        <f t="shared" si="61"/>
        <v>0</v>
      </c>
      <c r="AB85" s="26">
        <f t="shared" si="70"/>
        <v>6.7299999999999999E-2</v>
      </c>
      <c r="AC85" s="27">
        <f t="shared" si="49"/>
        <v>17</v>
      </c>
      <c r="AD85" s="27">
        <v>252</v>
      </c>
      <c r="AE85" s="10">
        <f t="shared" si="46"/>
        <v>1.0044034989999999</v>
      </c>
      <c r="AF85" s="2">
        <f t="shared" si="62"/>
        <v>1467.51513869</v>
      </c>
      <c r="AG85" s="2">
        <f t="shared" si="63"/>
        <v>1479.87531042</v>
      </c>
      <c r="AH85" s="3" t="str">
        <f t="shared" si="64"/>
        <v>-</v>
      </c>
      <c r="AI85" s="4" t="str">
        <f t="shared" si="71"/>
        <v>A+J=</v>
      </c>
      <c r="AJ85" s="11">
        <f t="shared" si="72"/>
        <v>40882</v>
      </c>
      <c r="AK85" s="11"/>
      <c r="AL85" s="4" t="str">
        <f t="shared" si="73"/>
        <v>quarta-feira</v>
      </c>
      <c r="AM85" s="19">
        <f t="shared" si="81"/>
        <v>73</v>
      </c>
      <c r="AN85" s="20">
        <v>43040</v>
      </c>
      <c r="AO85" s="21">
        <f t="shared" si="74"/>
        <v>155721.43755758996</v>
      </c>
      <c r="AP85" s="23">
        <f t="shared" si="75"/>
        <v>21</v>
      </c>
      <c r="AQ85" s="21">
        <f t="shared" si="76"/>
        <v>877.35335855999995</v>
      </c>
      <c r="AR85" s="21">
        <f t="shared" si="77"/>
        <v>2968.0149776500002</v>
      </c>
      <c r="AS85" s="35">
        <v>1.8703290800000001E-2</v>
      </c>
      <c r="AT85" s="29">
        <f t="shared" si="78"/>
        <v>3845.3683362100001</v>
      </c>
      <c r="AU85" s="19">
        <f t="shared" si="82"/>
        <v>73</v>
      </c>
      <c r="AV85" s="20">
        <f t="shared" si="79"/>
        <v>43070</v>
      </c>
      <c r="AW85" s="20">
        <f t="shared" si="80"/>
        <v>43074</v>
      </c>
      <c r="AX85" s="1"/>
      <c r="AY85" s="30">
        <v>76</v>
      </c>
      <c r="AZ85" s="31">
        <v>43132</v>
      </c>
      <c r="BA85" s="32">
        <v>1.99007746</v>
      </c>
      <c r="BB85" s="33">
        <f t="shared" si="65"/>
        <v>1.9900774600000001E-2</v>
      </c>
      <c r="BC85" s="1"/>
    </row>
    <row r="86" spans="1:154" x14ac:dyDescent="0.2">
      <c r="A86" s="144">
        <f t="shared" si="66"/>
        <v>40875</v>
      </c>
      <c r="B86" s="2">
        <f t="shared" si="50"/>
        <v>337547.92265738343</v>
      </c>
      <c r="C86" s="2">
        <f t="shared" si="67"/>
        <v>333261.14952989999</v>
      </c>
      <c r="D86" s="68">
        <f>SUM(Y86:Y$366)</f>
        <v>20520.101518060001</v>
      </c>
      <c r="E86" s="68">
        <f t="shared" si="51"/>
        <v>312741.04801183997</v>
      </c>
      <c r="F86" s="72">
        <f t="shared" si="42"/>
        <v>3354.85</v>
      </c>
      <c r="G86" s="3">
        <f>IF(N86=1,VLOOKUP(A85,[1]Plan1!$BG$69:$BI$188,3),G85)</f>
        <v>3369.28</v>
      </c>
      <c r="H86" s="11">
        <f t="shared" si="43"/>
        <v>40788</v>
      </c>
      <c r="I86" s="11">
        <f t="shared" si="44"/>
        <v>40818</v>
      </c>
      <c r="J86" s="26">
        <f t="shared" si="52"/>
        <v>4.3012355246883072E-3</v>
      </c>
      <c r="K86" s="11">
        <f t="shared" si="68"/>
        <v>40878</v>
      </c>
      <c r="L86" s="11">
        <f t="shared" si="53"/>
        <v>40878</v>
      </c>
      <c r="M86" s="1">
        <f t="shared" si="69"/>
        <v>20</v>
      </c>
      <c r="N86" s="1">
        <f t="shared" si="39"/>
        <v>17</v>
      </c>
      <c r="O86" s="2">
        <f t="shared" si="54"/>
        <v>1.0036548700000001</v>
      </c>
      <c r="P86" s="10">
        <f t="shared" si="48"/>
        <v>1.0053009100000001</v>
      </c>
      <c r="Q86" s="10">
        <f t="shared" si="45"/>
        <v>1.0053009100000001</v>
      </c>
      <c r="R86" s="2">
        <f t="shared" si="47"/>
        <v>1.0089751499999999</v>
      </c>
      <c r="S86" s="2">
        <f t="shared" si="40"/>
        <v>1</v>
      </c>
      <c r="T86" s="2">
        <f t="shared" si="55"/>
        <v>333261.14952989999</v>
      </c>
      <c r="U86" s="2">
        <f t="shared" si="56"/>
        <v>0</v>
      </c>
      <c r="V86" s="2">
        <f t="shared" si="57"/>
        <v>2806.8978170634441</v>
      </c>
      <c r="W86" s="2">
        <f t="shared" si="58"/>
        <v>336068.04734696343</v>
      </c>
      <c r="X86" s="27">
        <f t="shared" si="59"/>
        <v>0</v>
      </c>
      <c r="Y86" s="2">
        <f t="shared" si="41"/>
        <v>0</v>
      </c>
      <c r="Z86" s="67">
        <f t="shared" si="60"/>
        <v>0</v>
      </c>
      <c r="AA86" s="2">
        <f t="shared" si="61"/>
        <v>0</v>
      </c>
      <c r="AB86" s="26">
        <f t="shared" si="70"/>
        <v>6.7299999999999999E-2</v>
      </c>
      <c r="AC86" s="27">
        <f t="shared" si="49"/>
        <v>17</v>
      </c>
      <c r="AD86" s="27">
        <v>252</v>
      </c>
      <c r="AE86" s="10">
        <f t="shared" si="46"/>
        <v>1.0044034989999999</v>
      </c>
      <c r="AF86" s="2">
        <f t="shared" si="62"/>
        <v>1467.51513869</v>
      </c>
      <c r="AG86" s="2">
        <f t="shared" si="63"/>
        <v>1479.87531042</v>
      </c>
      <c r="AH86" s="3" t="str">
        <f t="shared" si="64"/>
        <v>-</v>
      </c>
      <c r="AI86" s="4" t="str">
        <f t="shared" si="71"/>
        <v>A+J=</v>
      </c>
      <c r="AJ86" s="11">
        <f t="shared" si="72"/>
        <v>40882</v>
      </c>
      <c r="AK86" s="11"/>
      <c r="AL86" s="4" t="str">
        <f t="shared" si="73"/>
        <v>sexta-feira</v>
      </c>
      <c r="AM86" s="19">
        <f t="shared" si="81"/>
        <v>74</v>
      </c>
      <c r="AN86" s="20">
        <v>43070</v>
      </c>
      <c r="AO86" s="21">
        <f t="shared" si="74"/>
        <v>152696.80767564996</v>
      </c>
      <c r="AP86" s="23">
        <f t="shared" si="75"/>
        <v>20</v>
      </c>
      <c r="AQ86" s="21">
        <f t="shared" si="76"/>
        <v>819.83895429999995</v>
      </c>
      <c r="AR86" s="21">
        <f t="shared" si="77"/>
        <v>3024.6298819399999</v>
      </c>
      <c r="AS86" s="35">
        <v>1.9423336499999999E-2</v>
      </c>
      <c r="AT86" s="29">
        <f t="shared" si="78"/>
        <v>3844.4688362399997</v>
      </c>
      <c r="AU86" s="19">
        <f t="shared" si="82"/>
        <v>74</v>
      </c>
      <c r="AV86" s="20">
        <f t="shared" si="79"/>
        <v>43102</v>
      </c>
      <c r="AW86" s="20">
        <f t="shared" si="80"/>
        <v>43104</v>
      </c>
      <c r="AX86" s="1"/>
      <c r="AY86" s="30">
        <v>77</v>
      </c>
      <c r="AZ86" s="31">
        <v>43160</v>
      </c>
      <c r="BA86" s="32">
        <v>2.1459842899999999</v>
      </c>
      <c r="BB86" s="33">
        <f t="shared" si="65"/>
        <v>2.1459842899999998E-2</v>
      </c>
      <c r="BC86" s="1"/>
    </row>
    <row r="87" spans="1:154" x14ac:dyDescent="0.2">
      <c r="A87" s="144">
        <f t="shared" si="66"/>
        <v>40876</v>
      </c>
      <c r="B87" s="2">
        <f t="shared" si="50"/>
        <v>337703.21655683039</v>
      </c>
      <c r="C87" s="2">
        <f t="shared" si="67"/>
        <v>333261.14952989999</v>
      </c>
      <c r="D87" s="68">
        <f>SUM(Y87:Y$366)</f>
        <v>20520.101518060001</v>
      </c>
      <c r="E87" s="68">
        <f t="shared" si="51"/>
        <v>312741.04801183997</v>
      </c>
      <c r="F87" s="72">
        <f t="shared" si="42"/>
        <v>3354.85</v>
      </c>
      <c r="G87" s="3">
        <f>IF(N87=1,VLOOKUP(A86,[1]Plan1!$BG$69:$BI$188,3),G86)</f>
        <v>3369.28</v>
      </c>
      <c r="H87" s="11">
        <f t="shared" si="43"/>
        <v>40788</v>
      </c>
      <c r="I87" s="11">
        <f t="shared" si="44"/>
        <v>40818</v>
      </c>
      <c r="J87" s="26">
        <f t="shared" si="52"/>
        <v>4.3012355246883072E-3</v>
      </c>
      <c r="K87" s="11">
        <f t="shared" si="68"/>
        <v>40878</v>
      </c>
      <c r="L87" s="11">
        <f t="shared" si="53"/>
        <v>40878</v>
      </c>
      <c r="M87" s="1">
        <f t="shared" si="69"/>
        <v>20</v>
      </c>
      <c r="N87" s="1">
        <f t="shared" si="39"/>
        <v>18</v>
      </c>
      <c r="O87" s="2">
        <f t="shared" si="54"/>
        <v>1.0038702799999999</v>
      </c>
      <c r="P87" s="10">
        <f t="shared" si="48"/>
        <v>1.0053009100000001</v>
      </c>
      <c r="Q87" s="10">
        <f t="shared" si="45"/>
        <v>1.0053009100000001</v>
      </c>
      <c r="R87" s="2">
        <f t="shared" si="47"/>
        <v>1.0091916999999999</v>
      </c>
      <c r="S87" s="2">
        <f t="shared" si="40"/>
        <v>1</v>
      </c>
      <c r="T87" s="2">
        <f t="shared" si="55"/>
        <v>333261.14952989999</v>
      </c>
      <c r="U87" s="2">
        <f t="shared" si="56"/>
        <v>0</v>
      </c>
      <c r="V87" s="2">
        <f t="shared" si="57"/>
        <v>2874.6218910104026</v>
      </c>
      <c r="W87" s="2">
        <f t="shared" si="58"/>
        <v>336135.77142091037</v>
      </c>
      <c r="X87" s="27">
        <f t="shared" si="59"/>
        <v>0</v>
      </c>
      <c r="Y87" s="2">
        <f t="shared" si="41"/>
        <v>0</v>
      </c>
      <c r="Z87" s="67">
        <f t="shared" si="60"/>
        <v>0</v>
      </c>
      <c r="AA87" s="2">
        <f t="shared" si="61"/>
        <v>0</v>
      </c>
      <c r="AB87" s="26">
        <f t="shared" si="70"/>
        <v>6.7299999999999999E-2</v>
      </c>
      <c r="AC87" s="27">
        <f t="shared" si="49"/>
        <v>18</v>
      </c>
      <c r="AD87" s="27">
        <v>252</v>
      </c>
      <c r="AE87" s="10">
        <f t="shared" si="46"/>
        <v>1.004663131</v>
      </c>
      <c r="AF87" s="2">
        <f t="shared" si="62"/>
        <v>1554.0403974599999</v>
      </c>
      <c r="AG87" s="2">
        <f t="shared" si="63"/>
        <v>1567.44513592</v>
      </c>
      <c r="AH87" s="3" t="str">
        <f t="shared" si="64"/>
        <v>-</v>
      </c>
      <c r="AI87" s="4" t="str">
        <f t="shared" si="71"/>
        <v>A+J=</v>
      </c>
      <c r="AJ87" s="11">
        <f t="shared" si="72"/>
        <v>40882</v>
      </c>
      <c r="AK87" s="11"/>
      <c r="AL87" s="4" t="str">
        <f t="shared" si="73"/>
        <v>terça-feira</v>
      </c>
      <c r="AM87" s="19">
        <f t="shared" si="81"/>
        <v>75</v>
      </c>
      <c r="AN87" s="20">
        <v>43102</v>
      </c>
      <c r="AO87" s="21">
        <f t="shared" si="74"/>
        <v>149656.50235387997</v>
      </c>
      <c r="AP87" s="23">
        <f t="shared" si="75"/>
        <v>20</v>
      </c>
      <c r="AQ87" s="21">
        <f t="shared" si="76"/>
        <v>803.91494640999997</v>
      </c>
      <c r="AR87" s="21">
        <f t="shared" si="77"/>
        <v>3040.3053217699999</v>
      </c>
      <c r="AS87" s="35">
        <v>1.9910732699999999E-2</v>
      </c>
      <c r="AT87" s="29">
        <f t="shared" si="78"/>
        <v>3844.2202681799999</v>
      </c>
      <c r="AU87" s="19">
        <f t="shared" si="82"/>
        <v>75</v>
      </c>
      <c r="AV87" s="20">
        <f t="shared" si="79"/>
        <v>43132</v>
      </c>
      <c r="AW87" s="20">
        <f t="shared" si="80"/>
        <v>43136</v>
      </c>
      <c r="AX87" s="1"/>
      <c r="AY87" s="30">
        <v>78</v>
      </c>
      <c r="AZ87" s="31">
        <v>43191</v>
      </c>
      <c r="BA87" s="32">
        <v>2.1253432000000001</v>
      </c>
      <c r="BB87" s="33">
        <f t="shared" si="65"/>
        <v>2.1253432000000003E-2</v>
      </c>
      <c r="BC87" s="1"/>
    </row>
    <row r="88" spans="1:154" x14ac:dyDescent="0.2">
      <c r="A88" s="144">
        <f t="shared" si="66"/>
        <v>40877</v>
      </c>
      <c r="B88" s="2">
        <f t="shared" si="50"/>
        <v>337858.58105600934</v>
      </c>
      <c r="C88" s="2">
        <f t="shared" si="67"/>
        <v>333261.14952989999</v>
      </c>
      <c r="D88" s="68">
        <f>SUM(Y88:Y$366)</f>
        <v>20520.101518060001</v>
      </c>
      <c r="E88" s="68">
        <f t="shared" si="51"/>
        <v>312741.04801183997</v>
      </c>
      <c r="F88" s="72">
        <f t="shared" si="42"/>
        <v>3354.85</v>
      </c>
      <c r="G88" s="3">
        <f>IF(N88=1,VLOOKUP(A87,[1]Plan1!$BG$69:$BI$188,3),G87)</f>
        <v>3369.28</v>
      </c>
      <c r="H88" s="11">
        <f t="shared" si="43"/>
        <v>40788</v>
      </c>
      <c r="I88" s="11">
        <f t="shared" si="44"/>
        <v>40818</v>
      </c>
      <c r="J88" s="26">
        <f t="shared" si="52"/>
        <v>4.3012355246883072E-3</v>
      </c>
      <c r="K88" s="11">
        <f t="shared" si="68"/>
        <v>40878</v>
      </c>
      <c r="L88" s="11">
        <f t="shared" si="53"/>
        <v>40878</v>
      </c>
      <c r="M88" s="1">
        <f t="shared" si="69"/>
        <v>20</v>
      </c>
      <c r="N88" s="1">
        <f t="shared" si="39"/>
        <v>19</v>
      </c>
      <c r="O88" s="2">
        <f t="shared" si="54"/>
        <v>1.0040857299999999</v>
      </c>
      <c r="P88" s="10">
        <f t="shared" si="48"/>
        <v>1.0053009100000001</v>
      </c>
      <c r="Q88" s="10">
        <f t="shared" si="45"/>
        <v>1.0053009100000001</v>
      </c>
      <c r="R88" s="2">
        <f t="shared" si="47"/>
        <v>1.0094082900000001</v>
      </c>
      <c r="S88" s="2">
        <f t="shared" si="40"/>
        <v>1</v>
      </c>
      <c r="T88" s="2">
        <f t="shared" si="55"/>
        <v>333261.14952989999</v>
      </c>
      <c r="U88" s="2">
        <f t="shared" si="56"/>
        <v>0</v>
      </c>
      <c r="V88" s="2">
        <f t="shared" si="57"/>
        <v>2942.3584745993444</v>
      </c>
      <c r="W88" s="2">
        <f t="shared" si="58"/>
        <v>336203.50800449937</v>
      </c>
      <c r="X88" s="27">
        <f t="shared" si="59"/>
        <v>0</v>
      </c>
      <c r="Y88" s="2">
        <f t="shared" si="41"/>
        <v>0</v>
      </c>
      <c r="Z88" s="67">
        <f t="shared" si="60"/>
        <v>0</v>
      </c>
      <c r="AA88" s="2">
        <f t="shared" si="61"/>
        <v>0</v>
      </c>
      <c r="AB88" s="26">
        <f t="shared" si="70"/>
        <v>6.7299999999999999E-2</v>
      </c>
      <c r="AC88" s="27">
        <f t="shared" si="49"/>
        <v>19</v>
      </c>
      <c r="AD88" s="27">
        <v>252</v>
      </c>
      <c r="AE88" s="10">
        <f t="shared" si="46"/>
        <v>1.004922831</v>
      </c>
      <c r="AF88" s="2">
        <f t="shared" si="62"/>
        <v>1640.5883180000001</v>
      </c>
      <c r="AG88" s="2">
        <f t="shared" si="63"/>
        <v>1655.0730515099999</v>
      </c>
      <c r="AH88" s="3" t="str">
        <f t="shared" si="64"/>
        <v>-</v>
      </c>
      <c r="AI88" s="4" t="str">
        <f t="shared" si="71"/>
        <v>A+J=</v>
      </c>
      <c r="AJ88" s="11">
        <f t="shared" si="72"/>
        <v>40882</v>
      </c>
      <c r="AK88" s="11"/>
      <c r="AL88" s="4" t="str">
        <f t="shared" si="73"/>
        <v>quinta-feira</v>
      </c>
      <c r="AM88" s="19">
        <f t="shared" si="81"/>
        <v>76</v>
      </c>
      <c r="AN88" s="20">
        <v>43132</v>
      </c>
      <c r="AO88" s="21">
        <f t="shared" si="74"/>
        <v>146678.22203311996</v>
      </c>
      <c r="AP88" s="23">
        <f t="shared" si="75"/>
        <v>22</v>
      </c>
      <c r="AQ88" s="21">
        <f t="shared" si="76"/>
        <v>866.92704404000006</v>
      </c>
      <c r="AR88" s="21">
        <f t="shared" si="77"/>
        <v>2978.28032076</v>
      </c>
      <c r="AS88" s="35">
        <v>1.9900774600000001E-2</v>
      </c>
      <c r="AT88" s="29">
        <f t="shared" si="78"/>
        <v>3845.2073648000001</v>
      </c>
      <c r="AU88" s="19">
        <f t="shared" si="82"/>
        <v>76</v>
      </c>
      <c r="AV88" s="20">
        <f t="shared" si="79"/>
        <v>43160</v>
      </c>
      <c r="AW88" s="20">
        <f t="shared" si="80"/>
        <v>43164</v>
      </c>
      <c r="AX88" s="1"/>
      <c r="AY88" s="30">
        <v>79</v>
      </c>
      <c r="AZ88" s="45">
        <v>43221</v>
      </c>
      <c r="BA88" s="32">
        <v>2.1833131300000002</v>
      </c>
      <c r="BB88" s="33">
        <f t="shared" si="65"/>
        <v>2.1833131300000003E-2</v>
      </c>
      <c r="BC88" s="1"/>
    </row>
    <row r="89" spans="1:154" x14ac:dyDescent="0.2">
      <c r="A89" s="143">
        <f t="shared" si="66"/>
        <v>40878</v>
      </c>
      <c r="B89" s="73">
        <f t="shared" si="50"/>
        <v>338014.02179318102</v>
      </c>
      <c r="C89" s="73">
        <f t="shared" si="67"/>
        <v>333261.14952989999</v>
      </c>
      <c r="D89" s="74">
        <f>SUM(Y89:Y$366)</f>
        <v>20520.101518060001</v>
      </c>
      <c r="E89" s="74">
        <f t="shared" si="51"/>
        <v>312741.04801183997</v>
      </c>
      <c r="F89" s="75">
        <f t="shared" si="42"/>
        <v>3354.85</v>
      </c>
      <c r="G89" s="76">
        <f>IF(N89=1,VLOOKUP(A88,[1]Plan1!$BG$69:$BI$188,3),G88)</f>
        <v>3369.28</v>
      </c>
      <c r="H89" s="16">
        <f t="shared" si="43"/>
        <v>40788</v>
      </c>
      <c r="I89" s="16">
        <f t="shared" si="44"/>
        <v>40818</v>
      </c>
      <c r="J89" s="77">
        <f t="shared" si="52"/>
        <v>4.3012355246883072E-3</v>
      </c>
      <c r="K89" s="16">
        <f t="shared" si="68"/>
        <v>40910</v>
      </c>
      <c r="L89" s="16">
        <f t="shared" si="53"/>
        <v>40878</v>
      </c>
      <c r="M89" s="38">
        <f t="shared" si="69"/>
        <v>20</v>
      </c>
      <c r="N89" s="38">
        <f t="shared" si="39"/>
        <v>20</v>
      </c>
      <c r="O89" s="73">
        <f t="shared" si="54"/>
        <v>1.00430123</v>
      </c>
      <c r="P89" s="78">
        <f t="shared" si="48"/>
        <v>1.0053009100000001</v>
      </c>
      <c r="Q89" s="78">
        <f t="shared" si="45"/>
        <v>1.0053009100000001</v>
      </c>
      <c r="R89" s="73">
        <f t="shared" si="47"/>
        <v>1.0096249399999999</v>
      </c>
      <c r="S89" s="73">
        <f t="shared" si="40"/>
        <v>1</v>
      </c>
      <c r="T89" s="73">
        <f t="shared" si="55"/>
        <v>333261.14952989999</v>
      </c>
      <c r="U89" s="73">
        <f t="shared" si="56"/>
        <v>0</v>
      </c>
      <c r="V89" s="73">
        <f t="shared" si="57"/>
        <v>3010.1138226510525</v>
      </c>
      <c r="W89" s="73">
        <f t="shared" si="58"/>
        <v>336271.26335255103</v>
      </c>
      <c r="X89" s="79">
        <f t="shared" si="59"/>
        <v>2</v>
      </c>
      <c r="Y89" s="73">
        <f t="shared" si="41"/>
        <v>2104.5130326799999</v>
      </c>
      <c r="Z89" s="80">
        <f t="shared" si="60"/>
        <v>6.3149065999999997E-3</v>
      </c>
      <c r="AA89" s="73">
        <f t="shared" si="61"/>
        <v>2104.5130326799999</v>
      </c>
      <c r="AB89" s="77">
        <f t="shared" si="70"/>
        <v>6.7299999999999999E-2</v>
      </c>
      <c r="AC89" s="79">
        <f t="shared" si="49"/>
        <v>20</v>
      </c>
      <c r="AD89" s="79">
        <v>252</v>
      </c>
      <c r="AE89" s="78">
        <f t="shared" si="46"/>
        <v>1.0051825969999999</v>
      </c>
      <c r="AF89" s="73">
        <f t="shared" si="62"/>
        <v>1727.1582337699999</v>
      </c>
      <c r="AG89" s="73">
        <f t="shared" si="63"/>
        <v>1742.75844063</v>
      </c>
      <c r="AH89" s="76">
        <f t="shared" si="64"/>
        <v>3831.6712664500001</v>
      </c>
      <c r="AI89" s="81" t="str">
        <f t="shared" si="71"/>
        <v>A+J=</v>
      </c>
      <c r="AJ89" s="16">
        <f t="shared" si="72"/>
        <v>40882</v>
      </c>
      <c r="AK89" s="16"/>
      <c r="AL89" s="4" t="str">
        <f t="shared" si="73"/>
        <v>quinta-feira</v>
      </c>
      <c r="AM89" s="39">
        <f t="shared" si="81"/>
        <v>77</v>
      </c>
      <c r="AN89" s="40">
        <v>43160</v>
      </c>
      <c r="AO89" s="41">
        <f t="shared" si="74"/>
        <v>143530.53043143995</v>
      </c>
      <c r="AP89" s="42">
        <f t="shared" si="75"/>
        <v>18</v>
      </c>
      <c r="AQ89" s="41">
        <f t="shared" si="76"/>
        <v>694.82295175000002</v>
      </c>
      <c r="AR89" s="41">
        <f t="shared" si="77"/>
        <v>3147.6916016800001</v>
      </c>
      <c r="AS89" s="44">
        <v>2.1459842899999998E-2</v>
      </c>
      <c r="AT89" s="43">
        <f t="shared" si="78"/>
        <v>3842.51455343</v>
      </c>
      <c r="AU89" s="39">
        <f t="shared" si="82"/>
        <v>77</v>
      </c>
      <c r="AV89" s="40">
        <f t="shared" si="79"/>
        <v>43192</v>
      </c>
      <c r="AW89" s="40">
        <f t="shared" si="80"/>
        <v>43194</v>
      </c>
      <c r="AX89" s="38"/>
      <c r="AY89" s="42">
        <v>80</v>
      </c>
      <c r="AZ89" s="40">
        <v>43252</v>
      </c>
      <c r="BA89" s="41">
        <v>2.2441934300000002</v>
      </c>
      <c r="BB89" s="44">
        <f t="shared" si="65"/>
        <v>2.2441934300000001E-2</v>
      </c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8"/>
      <c r="CS89" s="38"/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8"/>
      <c r="EL89" s="38"/>
      <c r="EM89" s="38"/>
      <c r="EN89" s="38"/>
      <c r="EO89" s="38"/>
      <c r="EP89" s="38"/>
      <c r="EQ89" s="38"/>
      <c r="ER89" s="38"/>
      <c r="ES89" s="38"/>
      <c r="ET89" s="38"/>
      <c r="EU89" s="38"/>
      <c r="EV89" s="38"/>
      <c r="EW89" s="38"/>
      <c r="EX89" s="38"/>
    </row>
    <row r="90" spans="1:154" x14ac:dyDescent="0.2">
      <c r="A90" s="144">
        <f t="shared" si="66"/>
        <v>40879</v>
      </c>
      <c r="B90" s="2">
        <f t="shared" si="50"/>
        <v>334327.59141422936</v>
      </c>
      <c r="C90" s="2">
        <f t="shared" si="67"/>
        <v>331156.63649722002</v>
      </c>
      <c r="D90" s="68">
        <f>SUM(Y90:Y$366)</f>
        <v>18415.588485379998</v>
      </c>
      <c r="E90" s="68">
        <f t="shared" si="51"/>
        <v>312741.04801184003</v>
      </c>
      <c r="F90" s="72">
        <f t="shared" si="42"/>
        <v>3369.28</v>
      </c>
      <c r="G90" s="3">
        <f>IF(N90=1,VLOOKUP(A89,[1]Plan1!$BG$69:$BI$188,3),G89)</f>
        <v>3386.8</v>
      </c>
      <c r="H90" s="11">
        <f t="shared" si="43"/>
        <v>40818</v>
      </c>
      <c r="I90" s="11">
        <f t="shared" si="44"/>
        <v>40849</v>
      </c>
      <c r="J90" s="26">
        <f t="shared" si="52"/>
        <v>5.1999240193749685E-3</v>
      </c>
      <c r="K90" s="11">
        <f t="shared" si="68"/>
        <v>40910</v>
      </c>
      <c r="L90" s="11">
        <f t="shared" si="53"/>
        <v>40910</v>
      </c>
      <c r="M90" s="1">
        <f t="shared" si="69"/>
        <v>22</v>
      </c>
      <c r="N90" s="1">
        <f t="shared" si="39"/>
        <v>1</v>
      </c>
      <c r="O90" s="2">
        <f t="shared" si="54"/>
        <v>1.00023577</v>
      </c>
      <c r="P90" s="10">
        <f t="shared" si="48"/>
        <v>1.00430123</v>
      </c>
      <c r="Q90" s="10">
        <f t="shared" si="45"/>
        <v>1.0096249404331195</v>
      </c>
      <c r="R90" s="2">
        <f t="shared" si="47"/>
        <v>1.0098629699999999</v>
      </c>
      <c r="S90" s="2">
        <f t="shared" si="40"/>
        <v>1</v>
      </c>
      <c r="T90" s="2">
        <f t="shared" si="55"/>
        <v>331156.63649722002</v>
      </c>
      <c r="U90" s="2">
        <f t="shared" si="56"/>
        <v>0</v>
      </c>
      <c r="V90" s="2">
        <f t="shared" si="57"/>
        <v>3084.5555743093114</v>
      </c>
      <c r="W90" s="2">
        <f t="shared" si="58"/>
        <v>334241.19207152934</v>
      </c>
      <c r="X90" s="27">
        <f t="shared" si="59"/>
        <v>0</v>
      </c>
      <c r="Y90" s="2">
        <f t="shared" si="41"/>
        <v>0</v>
      </c>
      <c r="Z90" s="67">
        <f t="shared" si="60"/>
        <v>0</v>
      </c>
      <c r="AA90" s="2">
        <f t="shared" si="61"/>
        <v>0</v>
      </c>
      <c r="AB90" s="26">
        <f t="shared" si="70"/>
        <v>6.7299999999999999E-2</v>
      </c>
      <c r="AC90" s="27">
        <f t="shared" si="49"/>
        <v>1</v>
      </c>
      <c r="AD90" s="27">
        <v>252</v>
      </c>
      <c r="AE90" s="10">
        <f t="shared" si="46"/>
        <v>1.0002584940000001</v>
      </c>
      <c r="AF90" s="2">
        <f t="shared" si="62"/>
        <v>85.602003589999995</v>
      </c>
      <c r="AG90" s="2">
        <f t="shared" si="63"/>
        <v>86.399342700000005</v>
      </c>
      <c r="AH90" s="3" t="str">
        <f t="shared" si="64"/>
        <v>-</v>
      </c>
      <c r="AI90" s="4" t="str">
        <f t="shared" si="71"/>
        <v>A+J=</v>
      </c>
      <c r="AJ90" s="11">
        <f t="shared" si="72"/>
        <v>40912</v>
      </c>
      <c r="AK90" s="11"/>
      <c r="AL90" s="4" t="str">
        <f t="shared" si="73"/>
        <v>segunda-feira</v>
      </c>
      <c r="AM90" s="19">
        <f t="shared" si="81"/>
        <v>78</v>
      </c>
      <c r="AN90" s="20">
        <v>43192</v>
      </c>
      <c r="AO90" s="21">
        <f t="shared" si="74"/>
        <v>140480.01406299995</v>
      </c>
      <c r="AP90" s="23">
        <f t="shared" si="75"/>
        <v>21</v>
      </c>
      <c r="AQ90" s="21">
        <f t="shared" si="76"/>
        <v>793.54355893000002</v>
      </c>
      <c r="AR90" s="21">
        <f t="shared" si="77"/>
        <v>3050.51636844</v>
      </c>
      <c r="AS90" s="35">
        <v>2.1253431999999999E-2</v>
      </c>
      <c r="AT90" s="29">
        <f t="shared" si="78"/>
        <v>3844.05992737</v>
      </c>
      <c r="AU90" s="19">
        <f t="shared" si="82"/>
        <v>78</v>
      </c>
      <c r="AV90" s="20">
        <f t="shared" si="79"/>
        <v>43222</v>
      </c>
      <c r="AW90" s="20">
        <f t="shared" si="80"/>
        <v>43224</v>
      </c>
      <c r="AX90" s="1"/>
      <c r="AY90" s="30">
        <v>81</v>
      </c>
      <c r="AZ90" s="31">
        <v>43282</v>
      </c>
      <c r="BA90" s="32">
        <v>2.3082079499999999</v>
      </c>
      <c r="BB90" s="33">
        <f t="shared" si="65"/>
        <v>2.3082079499999998E-2</v>
      </c>
      <c r="BC90" s="1"/>
    </row>
    <row r="91" spans="1:154" x14ac:dyDescent="0.2">
      <c r="A91" s="144">
        <f t="shared" si="66"/>
        <v>40880</v>
      </c>
      <c r="B91" s="2">
        <f t="shared" si="50"/>
        <v>334488.51529642096</v>
      </c>
      <c r="C91" s="2">
        <f t="shared" si="67"/>
        <v>331156.63649722002</v>
      </c>
      <c r="D91" s="68">
        <f>SUM(Y91:Y$366)</f>
        <v>18415.588485379998</v>
      </c>
      <c r="E91" s="68">
        <f t="shared" si="51"/>
        <v>312741.04801184003</v>
      </c>
      <c r="F91" s="72">
        <f t="shared" si="42"/>
        <v>3369.28</v>
      </c>
      <c r="G91" s="3">
        <f>IF(N91=1,VLOOKUP(A90,[1]Plan1!$BG$69:$BI$188,3),G90)</f>
        <v>3386.8</v>
      </c>
      <c r="H91" s="11">
        <f t="shared" si="43"/>
        <v>40818</v>
      </c>
      <c r="I91" s="11">
        <f t="shared" si="44"/>
        <v>40849</v>
      </c>
      <c r="J91" s="26">
        <f t="shared" si="52"/>
        <v>5.1999240193749685E-3</v>
      </c>
      <c r="K91" s="11">
        <f t="shared" si="68"/>
        <v>40910</v>
      </c>
      <c r="L91" s="11">
        <f t="shared" si="53"/>
        <v>40910</v>
      </c>
      <c r="M91" s="1">
        <f t="shared" si="69"/>
        <v>22</v>
      </c>
      <c r="N91" s="1">
        <f t="shared" si="39"/>
        <v>2</v>
      </c>
      <c r="O91" s="2">
        <f t="shared" si="54"/>
        <v>1.0004716</v>
      </c>
      <c r="P91" s="10">
        <f t="shared" si="48"/>
        <v>1.00430123</v>
      </c>
      <c r="Q91" s="10">
        <f t="shared" si="45"/>
        <v>1.0096249404331195</v>
      </c>
      <c r="R91" s="2">
        <f t="shared" si="47"/>
        <v>1.0101010699999999</v>
      </c>
      <c r="S91" s="2">
        <f t="shared" si="40"/>
        <v>1</v>
      </c>
      <c r="T91" s="2">
        <f t="shared" si="55"/>
        <v>331156.63649722002</v>
      </c>
      <c r="U91" s="2">
        <f t="shared" si="56"/>
        <v>0</v>
      </c>
      <c r="V91" s="2">
        <f t="shared" si="57"/>
        <v>3159.0192178409366</v>
      </c>
      <c r="W91" s="2">
        <f t="shared" si="58"/>
        <v>334315.65571506094</v>
      </c>
      <c r="X91" s="27">
        <f t="shared" si="59"/>
        <v>0</v>
      </c>
      <c r="Y91" s="2">
        <f t="shared" si="41"/>
        <v>0</v>
      </c>
      <c r="Z91" s="67">
        <f t="shared" si="60"/>
        <v>0</v>
      </c>
      <c r="AA91" s="2">
        <f t="shared" si="61"/>
        <v>0</v>
      </c>
      <c r="AB91" s="26">
        <f t="shared" si="70"/>
        <v>6.7299999999999999E-2</v>
      </c>
      <c r="AC91" s="27">
        <f t="shared" si="49"/>
        <v>2</v>
      </c>
      <c r="AD91" s="27">
        <v>252</v>
      </c>
      <c r="AE91" s="10">
        <f t="shared" si="46"/>
        <v>1.000517055</v>
      </c>
      <c r="AF91" s="2">
        <f t="shared" si="62"/>
        <v>171.22619467999999</v>
      </c>
      <c r="AG91" s="2">
        <f t="shared" si="63"/>
        <v>172.85958135999999</v>
      </c>
      <c r="AH91" s="3" t="str">
        <f t="shared" si="64"/>
        <v>-</v>
      </c>
      <c r="AI91" s="4" t="str">
        <f t="shared" si="71"/>
        <v>A+J=</v>
      </c>
      <c r="AJ91" s="11">
        <f t="shared" si="72"/>
        <v>40912</v>
      </c>
      <c r="AK91" s="11"/>
      <c r="AL91" s="4" t="str">
        <f t="shared" si="73"/>
        <v>quarta-feira</v>
      </c>
      <c r="AM91" s="19">
        <f t="shared" si="81"/>
        <v>79</v>
      </c>
      <c r="AN91" s="20">
        <v>43222</v>
      </c>
      <c r="AO91" s="21">
        <f t="shared" si="74"/>
        <v>137412.89547093995</v>
      </c>
      <c r="AP91" s="23">
        <f t="shared" si="75"/>
        <v>21</v>
      </c>
      <c r="AQ91" s="21">
        <f t="shared" si="76"/>
        <v>776.67803487000003</v>
      </c>
      <c r="AR91" s="21">
        <f t="shared" si="77"/>
        <v>3067.1185920600001</v>
      </c>
      <c r="AS91" s="35">
        <v>2.1833131300000003E-2</v>
      </c>
      <c r="AT91" s="29">
        <f t="shared" si="78"/>
        <v>3843.79662693</v>
      </c>
      <c r="AU91" s="19">
        <f t="shared" si="82"/>
        <v>79</v>
      </c>
      <c r="AV91" s="20">
        <f t="shared" si="79"/>
        <v>43252</v>
      </c>
      <c r="AW91" s="20">
        <f t="shared" si="80"/>
        <v>43256</v>
      </c>
      <c r="AX91" s="1"/>
      <c r="AY91" s="30">
        <v>82</v>
      </c>
      <c r="AZ91" s="31">
        <v>43313</v>
      </c>
      <c r="BA91" s="32">
        <v>2.3496139999999999</v>
      </c>
      <c r="BB91" s="33">
        <f t="shared" si="65"/>
        <v>2.3496139999999999E-2</v>
      </c>
      <c r="BC91" s="1"/>
    </row>
    <row r="92" spans="1:154" x14ac:dyDescent="0.2">
      <c r="A92" s="144">
        <f t="shared" si="66"/>
        <v>40881</v>
      </c>
      <c r="B92" s="2">
        <f t="shared" si="50"/>
        <v>334488.51529642096</v>
      </c>
      <c r="C92" s="2">
        <f t="shared" si="67"/>
        <v>331156.63649722002</v>
      </c>
      <c r="D92" s="68">
        <f>SUM(Y92:Y$366)</f>
        <v>18415.588485379998</v>
      </c>
      <c r="E92" s="68">
        <f t="shared" si="51"/>
        <v>312741.04801184003</v>
      </c>
      <c r="F92" s="72">
        <f t="shared" si="42"/>
        <v>3369.28</v>
      </c>
      <c r="G92" s="3">
        <f>IF(N92=1,VLOOKUP(A91,[1]Plan1!$BG$69:$BI$188,3),G91)</f>
        <v>3386.8</v>
      </c>
      <c r="H92" s="11">
        <f t="shared" si="43"/>
        <v>40818</v>
      </c>
      <c r="I92" s="11">
        <f t="shared" si="44"/>
        <v>40849</v>
      </c>
      <c r="J92" s="26">
        <f t="shared" si="52"/>
        <v>5.1999240193749685E-3</v>
      </c>
      <c r="K92" s="11">
        <f t="shared" si="68"/>
        <v>40910</v>
      </c>
      <c r="L92" s="11">
        <f t="shared" si="53"/>
        <v>40910</v>
      </c>
      <c r="M92" s="1">
        <f t="shared" si="69"/>
        <v>22</v>
      </c>
      <c r="N92" s="1">
        <f t="shared" si="39"/>
        <v>2</v>
      </c>
      <c r="O92" s="2">
        <f t="shared" si="54"/>
        <v>1.0004716</v>
      </c>
      <c r="P92" s="10">
        <f t="shared" si="48"/>
        <v>1.00430123</v>
      </c>
      <c r="Q92" s="10">
        <f t="shared" si="45"/>
        <v>1.0096249404331195</v>
      </c>
      <c r="R92" s="2">
        <f t="shared" si="47"/>
        <v>1.0101010699999999</v>
      </c>
      <c r="S92" s="2">
        <f t="shared" si="40"/>
        <v>1</v>
      </c>
      <c r="T92" s="2">
        <f t="shared" si="55"/>
        <v>331156.63649722002</v>
      </c>
      <c r="U92" s="2">
        <f t="shared" si="56"/>
        <v>0</v>
      </c>
      <c r="V92" s="2">
        <f t="shared" si="57"/>
        <v>3159.0192178409366</v>
      </c>
      <c r="W92" s="2">
        <f t="shared" si="58"/>
        <v>334315.65571506094</v>
      </c>
      <c r="X92" s="27">
        <f t="shared" si="59"/>
        <v>0</v>
      </c>
      <c r="Y92" s="2">
        <f t="shared" si="41"/>
        <v>0</v>
      </c>
      <c r="Z92" s="67">
        <f t="shared" si="60"/>
        <v>0</v>
      </c>
      <c r="AA92" s="2">
        <f t="shared" si="61"/>
        <v>0</v>
      </c>
      <c r="AB92" s="26">
        <f t="shared" si="70"/>
        <v>6.7299999999999999E-2</v>
      </c>
      <c r="AC92" s="27">
        <f t="shared" si="49"/>
        <v>2</v>
      </c>
      <c r="AD92" s="27">
        <v>252</v>
      </c>
      <c r="AE92" s="10">
        <f t="shared" si="46"/>
        <v>1.000517055</v>
      </c>
      <c r="AF92" s="2">
        <f t="shared" si="62"/>
        <v>171.22619467999999</v>
      </c>
      <c r="AG92" s="2">
        <f t="shared" si="63"/>
        <v>172.85958135999999</v>
      </c>
      <c r="AH92" s="3" t="str">
        <f t="shared" si="64"/>
        <v>-</v>
      </c>
      <c r="AI92" s="4" t="str">
        <f t="shared" si="71"/>
        <v>A+J=</v>
      </c>
      <c r="AJ92" s="11">
        <f t="shared" si="72"/>
        <v>40912</v>
      </c>
      <c r="AK92" s="11"/>
      <c r="AL92" s="4" t="str">
        <f t="shared" si="73"/>
        <v>sexta-feira</v>
      </c>
      <c r="AM92" s="19">
        <f t="shared" si="81"/>
        <v>80</v>
      </c>
      <c r="AN92" s="20">
        <v>43252</v>
      </c>
      <c r="AO92" s="21">
        <f t="shared" si="74"/>
        <v>134329.08429880996</v>
      </c>
      <c r="AP92" s="23">
        <f t="shared" si="75"/>
        <v>21</v>
      </c>
      <c r="AQ92" s="21">
        <f t="shared" si="76"/>
        <v>759.72072134999996</v>
      </c>
      <c r="AR92" s="21">
        <f t="shared" si="77"/>
        <v>3083.8111721300002</v>
      </c>
      <c r="AS92" s="35">
        <v>2.2441934300000001E-2</v>
      </c>
      <c r="AT92" s="29">
        <f t="shared" si="78"/>
        <v>3843.5318934800002</v>
      </c>
      <c r="AU92" s="19">
        <f t="shared" si="82"/>
        <v>80</v>
      </c>
      <c r="AV92" s="20">
        <f t="shared" si="79"/>
        <v>43283</v>
      </c>
      <c r="AW92" s="20">
        <f t="shared" si="80"/>
        <v>43285</v>
      </c>
      <c r="AX92" s="1"/>
      <c r="AY92" s="30">
        <v>83</v>
      </c>
      <c r="AZ92" s="31">
        <v>43344</v>
      </c>
      <c r="BA92" s="32">
        <v>2.3938730700000002</v>
      </c>
      <c r="BB92" s="33">
        <f t="shared" si="65"/>
        <v>2.3938730700000001E-2</v>
      </c>
      <c r="BC92" s="1"/>
    </row>
    <row r="93" spans="1:154" x14ac:dyDescent="0.2">
      <c r="A93" s="144">
        <f t="shared" si="66"/>
        <v>40882</v>
      </c>
      <c r="B93" s="2">
        <f t="shared" si="50"/>
        <v>334488.51529642096</v>
      </c>
      <c r="C93" s="2">
        <f t="shared" si="67"/>
        <v>331156.63649722002</v>
      </c>
      <c r="D93" s="68">
        <f>SUM(Y93:Y$366)</f>
        <v>18415.588485379998</v>
      </c>
      <c r="E93" s="68">
        <f t="shared" si="51"/>
        <v>312741.04801184003</v>
      </c>
      <c r="F93" s="72">
        <f t="shared" si="42"/>
        <v>3369.28</v>
      </c>
      <c r="G93" s="3">
        <f>IF(N93=1,VLOOKUP(A92,[1]Plan1!$BG$69:$BI$188,3),G92)</f>
        <v>3386.8</v>
      </c>
      <c r="H93" s="11">
        <f t="shared" si="43"/>
        <v>40818</v>
      </c>
      <c r="I93" s="11">
        <f t="shared" si="44"/>
        <v>40849</v>
      </c>
      <c r="J93" s="26">
        <f t="shared" si="52"/>
        <v>5.1999240193749685E-3</v>
      </c>
      <c r="K93" s="11">
        <f t="shared" si="68"/>
        <v>40910</v>
      </c>
      <c r="L93" s="11">
        <f t="shared" si="53"/>
        <v>40910</v>
      </c>
      <c r="M93" s="1">
        <f t="shared" si="69"/>
        <v>22</v>
      </c>
      <c r="N93" s="1">
        <f t="shared" ref="N93:N156" si="83">(M93-(NETWORKDAYS(A93,L93,AN$137:AN$327)-1))</f>
        <v>2</v>
      </c>
      <c r="O93" s="2">
        <f t="shared" si="54"/>
        <v>1.0004716</v>
      </c>
      <c r="P93" s="10">
        <f t="shared" si="48"/>
        <v>1.00430123</v>
      </c>
      <c r="Q93" s="10">
        <f t="shared" si="45"/>
        <v>1.0096249404331195</v>
      </c>
      <c r="R93" s="2">
        <f t="shared" si="47"/>
        <v>1.0101010699999999</v>
      </c>
      <c r="S93" s="2">
        <f t="shared" si="40"/>
        <v>1</v>
      </c>
      <c r="T93" s="2">
        <f t="shared" si="55"/>
        <v>331156.63649722002</v>
      </c>
      <c r="U93" s="2">
        <f t="shared" si="56"/>
        <v>0</v>
      </c>
      <c r="V93" s="2">
        <f t="shared" si="57"/>
        <v>3159.0192178409366</v>
      </c>
      <c r="W93" s="2">
        <f t="shared" si="58"/>
        <v>334315.65571506094</v>
      </c>
      <c r="X93" s="27">
        <f t="shared" si="59"/>
        <v>0</v>
      </c>
      <c r="Y93" s="2">
        <f t="shared" si="41"/>
        <v>0</v>
      </c>
      <c r="Z93" s="67">
        <f t="shared" si="60"/>
        <v>0</v>
      </c>
      <c r="AA93" s="2">
        <f t="shared" si="61"/>
        <v>0</v>
      </c>
      <c r="AB93" s="26">
        <f t="shared" si="70"/>
        <v>6.7299999999999999E-2</v>
      </c>
      <c r="AC93" s="27">
        <f t="shared" si="49"/>
        <v>2</v>
      </c>
      <c r="AD93" s="27">
        <v>252</v>
      </c>
      <c r="AE93" s="10">
        <f t="shared" si="46"/>
        <v>1.000517055</v>
      </c>
      <c r="AF93" s="2">
        <f t="shared" si="62"/>
        <v>171.22619467999999</v>
      </c>
      <c r="AG93" s="2">
        <f t="shared" si="63"/>
        <v>172.85958135999999</v>
      </c>
      <c r="AH93" s="3" t="str">
        <f t="shared" si="64"/>
        <v>-</v>
      </c>
      <c r="AI93" s="4" t="str">
        <f t="shared" si="71"/>
        <v>A+J=</v>
      </c>
      <c r="AJ93" s="11">
        <f t="shared" si="72"/>
        <v>40912</v>
      </c>
      <c r="AK93" s="11"/>
      <c r="AL93" s="4" t="str">
        <f t="shared" si="73"/>
        <v>segunda-feira</v>
      </c>
      <c r="AM93" s="19">
        <f t="shared" si="81"/>
        <v>81</v>
      </c>
      <c r="AN93" s="20">
        <v>43283</v>
      </c>
      <c r="AO93" s="21">
        <f t="shared" si="74"/>
        <v>131228.48969586997</v>
      </c>
      <c r="AP93" s="23">
        <f t="shared" si="75"/>
        <v>21</v>
      </c>
      <c r="AQ93" s="21">
        <f t="shared" si="76"/>
        <v>742.67111883999996</v>
      </c>
      <c r="AR93" s="21">
        <f t="shared" si="77"/>
        <v>3100.5946029400002</v>
      </c>
      <c r="AS93" s="35">
        <v>2.3082079499999998E-2</v>
      </c>
      <c r="AT93" s="29">
        <f t="shared" si="78"/>
        <v>3843.2657217800001</v>
      </c>
      <c r="AU93" s="19">
        <f t="shared" si="82"/>
        <v>81</v>
      </c>
      <c r="AV93" s="20">
        <f t="shared" si="79"/>
        <v>43313</v>
      </c>
      <c r="AW93" s="20">
        <f t="shared" si="80"/>
        <v>43315</v>
      </c>
      <c r="AX93" s="1"/>
      <c r="AY93" s="30">
        <v>84</v>
      </c>
      <c r="AZ93" s="31">
        <v>43374</v>
      </c>
      <c r="BA93" s="32">
        <v>2.5711548299999998</v>
      </c>
      <c r="BB93" s="33">
        <f t="shared" si="65"/>
        <v>2.5711548299999998E-2</v>
      </c>
      <c r="BC93" s="1"/>
    </row>
    <row r="94" spans="1:154" x14ac:dyDescent="0.2">
      <c r="A94" s="144">
        <f t="shared" si="66"/>
        <v>40883</v>
      </c>
      <c r="B94" s="2">
        <f t="shared" si="50"/>
        <v>334649.51886855549</v>
      </c>
      <c r="C94" s="2">
        <f t="shared" si="67"/>
        <v>331156.63649722002</v>
      </c>
      <c r="D94" s="68">
        <f>SUM(Y94:Y$366)</f>
        <v>18415.588485379998</v>
      </c>
      <c r="E94" s="68">
        <f t="shared" si="51"/>
        <v>312741.04801184003</v>
      </c>
      <c r="F94" s="72">
        <f t="shared" si="42"/>
        <v>3369.28</v>
      </c>
      <c r="G94" s="3">
        <f>IF(N94=1,VLOOKUP(A93,[1]Plan1!$BG$69:$BI$188,3),G93)</f>
        <v>3386.8</v>
      </c>
      <c r="H94" s="11">
        <f t="shared" si="43"/>
        <v>40818</v>
      </c>
      <c r="I94" s="11">
        <f t="shared" si="44"/>
        <v>40849</v>
      </c>
      <c r="J94" s="26">
        <f t="shared" si="52"/>
        <v>5.1999240193749685E-3</v>
      </c>
      <c r="K94" s="11">
        <f t="shared" si="68"/>
        <v>40910</v>
      </c>
      <c r="L94" s="11">
        <f t="shared" si="53"/>
        <v>40910</v>
      </c>
      <c r="M94" s="1">
        <f t="shared" si="69"/>
        <v>22</v>
      </c>
      <c r="N94" s="1">
        <f t="shared" si="83"/>
        <v>3</v>
      </c>
      <c r="O94" s="2">
        <f t="shared" si="54"/>
        <v>1.0007074899999999</v>
      </c>
      <c r="P94" s="10">
        <f t="shared" si="48"/>
        <v>1.00430123</v>
      </c>
      <c r="Q94" s="10">
        <f t="shared" si="45"/>
        <v>1.0096249404331195</v>
      </c>
      <c r="R94" s="2">
        <f t="shared" si="47"/>
        <v>1.01033923</v>
      </c>
      <c r="S94" s="2">
        <f t="shared" ref="S94:S157" si="84">IF(AND(X94&gt;0,MONTH(A94)=10),R94,S93)</f>
        <v>1</v>
      </c>
      <c r="T94" s="2">
        <f t="shared" si="55"/>
        <v>331156.63649722002</v>
      </c>
      <c r="U94" s="2">
        <f t="shared" si="56"/>
        <v>0</v>
      </c>
      <c r="V94" s="2">
        <f t="shared" si="57"/>
        <v>3233.5016258354672</v>
      </c>
      <c r="W94" s="2">
        <f t="shared" si="58"/>
        <v>334390.13812305551</v>
      </c>
      <c r="X94" s="27">
        <f t="shared" si="59"/>
        <v>0</v>
      </c>
      <c r="Y94" s="2">
        <f t="shared" ref="Y94:Y157" si="85">IF(X94&gt;0,VLOOKUP(A94,AN$12:AR$131,5),0)</f>
        <v>0</v>
      </c>
      <c r="Z94" s="67">
        <f t="shared" si="60"/>
        <v>0</v>
      </c>
      <c r="AA94" s="2">
        <f t="shared" si="61"/>
        <v>0</v>
      </c>
      <c r="AB94" s="26">
        <f t="shared" si="70"/>
        <v>6.7299999999999999E-2</v>
      </c>
      <c r="AC94" s="27">
        <f t="shared" si="49"/>
        <v>3</v>
      </c>
      <c r="AD94" s="27">
        <v>252</v>
      </c>
      <c r="AE94" s="10">
        <f t="shared" si="46"/>
        <v>1.0007756830000001</v>
      </c>
      <c r="AF94" s="2">
        <f t="shared" si="62"/>
        <v>256.87257326000002</v>
      </c>
      <c r="AG94" s="2">
        <f t="shared" si="63"/>
        <v>259.38074549999999</v>
      </c>
      <c r="AH94" s="3" t="str">
        <f t="shared" si="64"/>
        <v>-</v>
      </c>
      <c r="AI94" s="4" t="str">
        <f t="shared" si="71"/>
        <v>A+J=</v>
      </c>
      <c r="AJ94" s="11">
        <f t="shared" si="72"/>
        <v>40912</v>
      </c>
      <c r="AK94" s="11"/>
      <c r="AL94" s="4" t="str">
        <f t="shared" si="73"/>
        <v>quarta-feira</v>
      </c>
      <c r="AM94" s="19">
        <f t="shared" si="81"/>
        <v>82</v>
      </c>
      <c r="AN94" s="20">
        <v>43313</v>
      </c>
      <c r="AO94" s="21">
        <f t="shared" si="74"/>
        <v>128145.12672998996</v>
      </c>
      <c r="AP94" s="23">
        <f t="shared" si="75"/>
        <v>22</v>
      </c>
      <c r="AQ94" s="21">
        <f t="shared" si="76"/>
        <v>760.17763931000002</v>
      </c>
      <c r="AR94" s="21">
        <f t="shared" si="77"/>
        <v>3083.36296588</v>
      </c>
      <c r="AS94" s="35">
        <v>2.3496139999999999E-2</v>
      </c>
      <c r="AT94" s="29">
        <f t="shared" si="78"/>
        <v>3843.54060519</v>
      </c>
      <c r="AU94" s="19">
        <f t="shared" si="82"/>
        <v>82</v>
      </c>
      <c r="AV94" s="20">
        <f t="shared" si="79"/>
        <v>43346</v>
      </c>
      <c r="AW94" s="20">
        <f t="shared" si="80"/>
        <v>43348</v>
      </c>
      <c r="AX94" s="1"/>
      <c r="AY94" s="30">
        <v>85</v>
      </c>
      <c r="AZ94" s="31">
        <v>43405</v>
      </c>
      <c r="BA94" s="32">
        <v>2.5740490700000001</v>
      </c>
      <c r="BB94" s="33">
        <f t="shared" si="65"/>
        <v>2.57404907E-2</v>
      </c>
      <c r="BC94" s="1"/>
    </row>
    <row r="95" spans="1:154" x14ac:dyDescent="0.2">
      <c r="A95" s="144">
        <f t="shared" si="66"/>
        <v>40884</v>
      </c>
      <c r="B95" s="2">
        <f t="shared" si="50"/>
        <v>334810.60182571289</v>
      </c>
      <c r="C95" s="2">
        <f t="shared" si="67"/>
        <v>331156.63649722002</v>
      </c>
      <c r="D95" s="68">
        <f>SUM(Y95:Y$366)</f>
        <v>18415.588485379998</v>
      </c>
      <c r="E95" s="68">
        <f t="shared" si="51"/>
        <v>312741.04801184003</v>
      </c>
      <c r="F95" s="72">
        <f t="shared" ref="F95:F158" si="86">IF(G95=G94,F94,G94)</f>
        <v>3369.28</v>
      </c>
      <c r="G95" s="3">
        <f>IF(N95=1,VLOOKUP(A94,[1]Plan1!$BG$69:$BI$188,3),G94)</f>
        <v>3386.8</v>
      </c>
      <c r="H95" s="11">
        <f t="shared" ref="H95:H158" si="87">EDATE(I95,-1)</f>
        <v>40818</v>
      </c>
      <c r="I95" s="11">
        <f t="shared" ref="I95:I158" si="88">IF(X94&gt;0,EDATE(A95,-1),+I94)</f>
        <v>40849</v>
      </c>
      <c r="J95" s="26">
        <f t="shared" si="52"/>
        <v>5.1999240193749685E-3</v>
      </c>
      <c r="K95" s="11">
        <f t="shared" si="68"/>
        <v>40910</v>
      </c>
      <c r="L95" s="11">
        <f t="shared" si="53"/>
        <v>40910</v>
      </c>
      <c r="M95" s="1">
        <f t="shared" si="69"/>
        <v>22</v>
      </c>
      <c r="N95" s="1">
        <f t="shared" si="83"/>
        <v>4</v>
      </c>
      <c r="O95" s="2">
        <f t="shared" si="54"/>
        <v>1.00094343</v>
      </c>
      <c r="P95" s="10">
        <f t="shared" si="48"/>
        <v>1.00430123</v>
      </c>
      <c r="Q95" s="10">
        <f t="shared" ref="Q95:Q158" si="89">IF(L95&gt;L94,Q94*P95,Q94)</f>
        <v>1.0096249404331195</v>
      </c>
      <c r="R95" s="2">
        <f t="shared" si="47"/>
        <v>1.01057745</v>
      </c>
      <c r="S95" s="2">
        <f t="shared" si="84"/>
        <v>1</v>
      </c>
      <c r="T95" s="2">
        <f t="shared" si="55"/>
        <v>331156.63649722002</v>
      </c>
      <c r="U95" s="2">
        <f t="shared" si="56"/>
        <v>0</v>
      </c>
      <c r="V95" s="2">
        <f t="shared" si="57"/>
        <v>3308.0027982928336</v>
      </c>
      <c r="W95" s="2">
        <f t="shared" si="58"/>
        <v>334464.63929551287</v>
      </c>
      <c r="X95" s="27">
        <f t="shared" si="59"/>
        <v>0</v>
      </c>
      <c r="Y95" s="2">
        <f t="shared" si="85"/>
        <v>0</v>
      </c>
      <c r="Z95" s="67">
        <f t="shared" si="60"/>
        <v>0</v>
      </c>
      <c r="AA95" s="2">
        <f t="shared" si="61"/>
        <v>0</v>
      </c>
      <c r="AB95" s="26">
        <f t="shared" si="70"/>
        <v>6.7299999999999999E-2</v>
      </c>
      <c r="AC95" s="27">
        <f t="shared" si="49"/>
        <v>4</v>
      </c>
      <c r="AD95" s="27">
        <v>252</v>
      </c>
      <c r="AE95" s="10">
        <f t="shared" ref="AE95:AE158" si="90">ROUND((1+AB95)^TRUNC((AC95/AD95),9),9)</f>
        <v>1.0010343770000001</v>
      </c>
      <c r="AF95" s="2">
        <f t="shared" si="62"/>
        <v>342.54080819000001</v>
      </c>
      <c r="AG95" s="2">
        <f t="shared" si="63"/>
        <v>345.9625302</v>
      </c>
      <c r="AH95" s="3" t="str">
        <f t="shared" si="64"/>
        <v>-</v>
      </c>
      <c r="AI95" s="4" t="str">
        <f t="shared" si="71"/>
        <v>A+J=</v>
      </c>
      <c r="AJ95" s="11">
        <f t="shared" si="72"/>
        <v>40912</v>
      </c>
      <c r="AK95" s="11"/>
      <c r="AL95" s="4" t="str">
        <f t="shared" si="73"/>
        <v>segunda-feira</v>
      </c>
      <c r="AM95" s="19">
        <f t="shared" si="81"/>
        <v>83</v>
      </c>
      <c r="AN95" s="20">
        <v>43346</v>
      </c>
      <c r="AO95" s="21">
        <f t="shared" si="74"/>
        <v>125077.49505068996</v>
      </c>
      <c r="AP95" s="23">
        <f t="shared" si="75"/>
        <v>23</v>
      </c>
      <c r="AQ95" s="21">
        <f t="shared" si="76"/>
        <v>776.16003962000002</v>
      </c>
      <c r="AR95" s="21">
        <f t="shared" si="77"/>
        <v>3067.6316793000001</v>
      </c>
      <c r="AS95" s="35">
        <v>2.3938730700000001E-2</v>
      </c>
      <c r="AT95" s="29">
        <f t="shared" si="78"/>
        <v>3843.7917189200002</v>
      </c>
      <c r="AU95" s="19">
        <f t="shared" si="82"/>
        <v>83</v>
      </c>
      <c r="AV95" s="20">
        <f t="shared" si="79"/>
        <v>43374</v>
      </c>
      <c r="AW95" s="20">
        <f t="shared" si="80"/>
        <v>43376</v>
      </c>
      <c r="AX95" s="1"/>
      <c r="AY95" s="30">
        <v>86</v>
      </c>
      <c r="AZ95" s="31">
        <v>43435</v>
      </c>
      <c r="BA95" s="32">
        <v>2.7090962599999999</v>
      </c>
      <c r="BB95" s="33">
        <f t="shared" si="65"/>
        <v>2.7090962600000001E-2</v>
      </c>
      <c r="BC95" s="1"/>
    </row>
    <row r="96" spans="1:154" x14ac:dyDescent="0.2">
      <c r="A96" s="144">
        <f t="shared" si="66"/>
        <v>40885</v>
      </c>
      <c r="B96" s="2">
        <f t="shared" si="50"/>
        <v>334971.76173480263</v>
      </c>
      <c r="C96" s="2">
        <f t="shared" si="67"/>
        <v>331156.63649722002</v>
      </c>
      <c r="D96" s="68">
        <f>SUM(Y96:Y$366)</f>
        <v>18415.588485379998</v>
      </c>
      <c r="E96" s="68">
        <f t="shared" si="51"/>
        <v>312741.04801184003</v>
      </c>
      <c r="F96" s="72">
        <f t="shared" si="86"/>
        <v>3369.28</v>
      </c>
      <c r="G96" s="3">
        <f>IF(N96=1,VLOOKUP(A95,[1]Plan1!$BG$69:$BI$188,3),G95)</f>
        <v>3386.8</v>
      </c>
      <c r="H96" s="11">
        <f t="shared" si="87"/>
        <v>40818</v>
      </c>
      <c r="I96" s="11">
        <f t="shared" si="88"/>
        <v>40849</v>
      </c>
      <c r="J96" s="26">
        <f t="shared" si="52"/>
        <v>5.1999240193749685E-3</v>
      </c>
      <c r="K96" s="11">
        <f t="shared" si="68"/>
        <v>40910</v>
      </c>
      <c r="L96" s="11">
        <f t="shared" si="53"/>
        <v>40910</v>
      </c>
      <c r="M96" s="1">
        <f t="shared" si="69"/>
        <v>22</v>
      </c>
      <c r="N96" s="1">
        <f t="shared" si="83"/>
        <v>5</v>
      </c>
      <c r="O96" s="2">
        <f t="shared" si="54"/>
        <v>1.0011794300000001</v>
      </c>
      <c r="P96" s="10">
        <f t="shared" si="48"/>
        <v>1.00430123</v>
      </c>
      <c r="Q96" s="10">
        <f t="shared" si="89"/>
        <v>1.0096249404331195</v>
      </c>
      <c r="R96" s="2">
        <f t="shared" si="47"/>
        <v>1.0108157200000001</v>
      </c>
      <c r="S96" s="2">
        <f t="shared" si="84"/>
        <v>1</v>
      </c>
      <c r="T96" s="2">
        <f t="shared" si="55"/>
        <v>331156.63649722002</v>
      </c>
      <c r="U96" s="2">
        <f t="shared" si="56"/>
        <v>0</v>
      </c>
      <c r="V96" s="2">
        <f t="shared" si="57"/>
        <v>3382.5196078026447</v>
      </c>
      <c r="W96" s="2">
        <f t="shared" si="58"/>
        <v>334539.15610502264</v>
      </c>
      <c r="X96" s="27">
        <f t="shared" si="59"/>
        <v>0</v>
      </c>
      <c r="Y96" s="2">
        <f t="shared" si="85"/>
        <v>0</v>
      </c>
      <c r="Z96" s="67">
        <f t="shared" si="60"/>
        <v>0</v>
      </c>
      <c r="AA96" s="2">
        <f t="shared" si="61"/>
        <v>0</v>
      </c>
      <c r="AB96" s="26">
        <f t="shared" si="70"/>
        <v>6.7299999999999999E-2</v>
      </c>
      <c r="AC96" s="27">
        <f t="shared" si="49"/>
        <v>5</v>
      </c>
      <c r="AD96" s="27">
        <v>252</v>
      </c>
      <c r="AE96" s="10">
        <f t="shared" si="90"/>
        <v>1.0012931389999999</v>
      </c>
      <c r="AF96" s="2">
        <f t="shared" si="62"/>
        <v>428.23156175999998</v>
      </c>
      <c r="AG96" s="2">
        <f t="shared" si="63"/>
        <v>432.60562978000002</v>
      </c>
      <c r="AH96" s="3" t="str">
        <f t="shared" si="64"/>
        <v>-</v>
      </c>
      <c r="AI96" s="4" t="str">
        <f t="shared" si="71"/>
        <v>A+J=</v>
      </c>
      <c r="AJ96" s="11">
        <f t="shared" si="72"/>
        <v>40912</v>
      </c>
      <c r="AK96" s="11"/>
      <c r="AL96" s="4" t="str">
        <f t="shared" si="73"/>
        <v>segunda-feira</v>
      </c>
      <c r="AM96" s="19">
        <f t="shared" si="81"/>
        <v>84</v>
      </c>
      <c r="AN96" s="20">
        <v>43374</v>
      </c>
      <c r="AO96" s="21">
        <f t="shared" si="74"/>
        <v>121861.55899545996</v>
      </c>
      <c r="AP96" s="23">
        <f t="shared" si="75"/>
        <v>19</v>
      </c>
      <c r="AQ96" s="21">
        <f t="shared" si="76"/>
        <v>625.49791868</v>
      </c>
      <c r="AR96" s="21">
        <f t="shared" si="77"/>
        <v>3215.93605523</v>
      </c>
      <c r="AS96" s="35">
        <v>2.5711548299999998E-2</v>
      </c>
      <c r="AT96" s="29">
        <f t="shared" si="78"/>
        <v>3841.4339739100001</v>
      </c>
      <c r="AU96" s="19">
        <f t="shared" si="82"/>
        <v>84</v>
      </c>
      <c r="AV96" s="20">
        <f t="shared" si="79"/>
        <v>43405</v>
      </c>
      <c r="AW96" s="20">
        <f t="shared" si="80"/>
        <v>43410</v>
      </c>
      <c r="AX96" s="1"/>
      <c r="AY96" s="30">
        <v>87</v>
      </c>
      <c r="AZ96" s="31">
        <v>43466</v>
      </c>
      <c r="BA96" s="32">
        <v>2.79896302</v>
      </c>
      <c r="BB96" s="33">
        <f t="shared" si="65"/>
        <v>2.7989630200000001E-2</v>
      </c>
      <c r="BC96" s="1"/>
    </row>
    <row r="97" spans="1:55" x14ac:dyDescent="0.2">
      <c r="A97" s="144">
        <f t="shared" si="66"/>
        <v>40886</v>
      </c>
      <c r="B97" s="2">
        <f t="shared" si="50"/>
        <v>335132.99795396486</v>
      </c>
      <c r="C97" s="2">
        <f t="shared" si="67"/>
        <v>331156.63649722002</v>
      </c>
      <c r="D97" s="68">
        <f>SUM(Y97:Y$366)</f>
        <v>18415.588485379998</v>
      </c>
      <c r="E97" s="68">
        <f t="shared" si="51"/>
        <v>312741.04801184003</v>
      </c>
      <c r="F97" s="72">
        <f t="shared" si="86"/>
        <v>3369.28</v>
      </c>
      <c r="G97" s="3">
        <f>IF(N97=1,VLOOKUP(A96,[1]Plan1!$BG$69:$BI$188,3),G96)</f>
        <v>3386.8</v>
      </c>
      <c r="H97" s="11">
        <f t="shared" si="87"/>
        <v>40818</v>
      </c>
      <c r="I97" s="11">
        <f t="shared" si="88"/>
        <v>40849</v>
      </c>
      <c r="J97" s="26">
        <f t="shared" si="52"/>
        <v>5.1999240193749685E-3</v>
      </c>
      <c r="K97" s="11">
        <f t="shared" si="68"/>
        <v>40910</v>
      </c>
      <c r="L97" s="11">
        <f t="shared" si="53"/>
        <v>40910</v>
      </c>
      <c r="M97" s="1">
        <f t="shared" si="69"/>
        <v>22</v>
      </c>
      <c r="N97" s="1">
        <f t="shared" si="83"/>
        <v>6</v>
      </c>
      <c r="O97" s="2">
        <f t="shared" si="54"/>
        <v>1.0014154799999999</v>
      </c>
      <c r="P97" s="10">
        <f t="shared" si="48"/>
        <v>1.00430123</v>
      </c>
      <c r="Q97" s="10">
        <f t="shared" si="89"/>
        <v>1.0096249404331195</v>
      </c>
      <c r="R97" s="2">
        <f t="shared" si="47"/>
        <v>1.0110540400000001</v>
      </c>
      <c r="S97" s="2">
        <f t="shared" si="84"/>
        <v>1</v>
      </c>
      <c r="T97" s="2">
        <f t="shared" si="55"/>
        <v>331156.63649722002</v>
      </c>
      <c r="U97" s="2">
        <f t="shared" si="56"/>
        <v>0</v>
      </c>
      <c r="V97" s="2">
        <f t="shared" si="57"/>
        <v>3457.0520543648308</v>
      </c>
      <c r="W97" s="2">
        <f t="shared" si="58"/>
        <v>334613.68855158484</v>
      </c>
      <c r="X97" s="27">
        <f t="shared" si="59"/>
        <v>0</v>
      </c>
      <c r="Y97" s="2">
        <f t="shared" si="85"/>
        <v>0</v>
      </c>
      <c r="Z97" s="67">
        <f t="shared" si="60"/>
        <v>0</v>
      </c>
      <c r="AA97" s="2">
        <f t="shared" si="61"/>
        <v>0</v>
      </c>
      <c r="AB97" s="26">
        <f t="shared" si="70"/>
        <v>6.7299999999999999E-2</v>
      </c>
      <c r="AC97" s="27">
        <f t="shared" si="49"/>
        <v>6</v>
      </c>
      <c r="AD97" s="27">
        <v>252</v>
      </c>
      <c r="AE97" s="10">
        <f t="shared" si="90"/>
        <v>1.0015519669999999</v>
      </c>
      <c r="AF97" s="2">
        <f t="shared" si="62"/>
        <v>513.94417166999995</v>
      </c>
      <c r="AG97" s="2">
        <f t="shared" si="63"/>
        <v>519.30940238000005</v>
      </c>
      <c r="AH97" s="3" t="str">
        <f t="shared" si="64"/>
        <v>-</v>
      </c>
      <c r="AI97" s="4" t="str">
        <f t="shared" si="71"/>
        <v>A+J=</v>
      </c>
      <c r="AJ97" s="11">
        <f t="shared" si="72"/>
        <v>40912</v>
      </c>
      <c r="AK97" s="11"/>
      <c r="AL97" s="4" t="str">
        <f t="shared" si="73"/>
        <v>quinta-feira</v>
      </c>
      <c r="AM97" s="19">
        <f t="shared" si="81"/>
        <v>85</v>
      </c>
      <c r="AN97" s="20">
        <v>43405</v>
      </c>
      <c r="AO97" s="21">
        <f t="shared" si="74"/>
        <v>118724.78266944995</v>
      </c>
      <c r="AP97" s="23">
        <f t="shared" si="75"/>
        <v>22</v>
      </c>
      <c r="AQ97" s="21">
        <f t="shared" si="76"/>
        <v>705.91707985000005</v>
      </c>
      <c r="AR97" s="21">
        <f t="shared" si="77"/>
        <v>3136.77632601</v>
      </c>
      <c r="AS97" s="35">
        <v>2.57404907E-2</v>
      </c>
      <c r="AT97" s="29">
        <f t="shared" si="78"/>
        <v>3842.69340586</v>
      </c>
      <c r="AU97" s="19">
        <f t="shared" si="82"/>
        <v>85</v>
      </c>
      <c r="AV97" s="20">
        <f t="shared" si="79"/>
        <v>43437</v>
      </c>
      <c r="AW97" s="20">
        <f t="shared" si="80"/>
        <v>43439</v>
      </c>
      <c r="AX97" s="1"/>
      <c r="AY97" s="30">
        <v>88</v>
      </c>
      <c r="AZ97" s="31">
        <v>43497</v>
      </c>
      <c r="BA97" s="32">
        <v>2.842511</v>
      </c>
      <c r="BB97" s="33">
        <f t="shared" si="65"/>
        <v>2.842511E-2</v>
      </c>
      <c r="BC97" s="1"/>
    </row>
    <row r="98" spans="1:55" x14ac:dyDescent="0.2">
      <c r="A98" s="144">
        <f t="shared" si="66"/>
        <v>40887</v>
      </c>
      <c r="B98" s="2">
        <f t="shared" si="50"/>
        <v>335294.31397783989</v>
      </c>
      <c r="C98" s="2">
        <f t="shared" si="67"/>
        <v>331156.63649722002</v>
      </c>
      <c r="D98" s="68">
        <f>SUM(Y98:Y$366)</f>
        <v>18415.588485379998</v>
      </c>
      <c r="E98" s="68">
        <f t="shared" si="51"/>
        <v>312741.04801184003</v>
      </c>
      <c r="F98" s="72">
        <f t="shared" si="86"/>
        <v>3369.28</v>
      </c>
      <c r="G98" s="3">
        <f>IF(N98=1,VLOOKUP(A97,[1]Plan1!$BG$69:$BI$188,3),G97)</f>
        <v>3386.8</v>
      </c>
      <c r="H98" s="11">
        <f t="shared" si="87"/>
        <v>40818</v>
      </c>
      <c r="I98" s="11">
        <f t="shared" si="88"/>
        <v>40849</v>
      </c>
      <c r="J98" s="26">
        <f t="shared" si="52"/>
        <v>5.1999240193749685E-3</v>
      </c>
      <c r="K98" s="11">
        <f t="shared" si="68"/>
        <v>40910</v>
      </c>
      <c r="L98" s="11">
        <f t="shared" si="53"/>
        <v>40910</v>
      </c>
      <c r="M98" s="1">
        <f t="shared" si="69"/>
        <v>22</v>
      </c>
      <c r="N98" s="1">
        <f t="shared" si="83"/>
        <v>7</v>
      </c>
      <c r="O98" s="2">
        <f t="shared" si="54"/>
        <v>1.00165159</v>
      </c>
      <c r="P98" s="10">
        <f t="shared" si="48"/>
        <v>1.00430123</v>
      </c>
      <c r="Q98" s="10">
        <f t="shared" si="89"/>
        <v>1.0096249404331195</v>
      </c>
      <c r="R98" s="2">
        <f t="shared" si="47"/>
        <v>1.01129242</v>
      </c>
      <c r="S98" s="2">
        <f t="shared" si="84"/>
        <v>1</v>
      </c>
      <c r="T98" s="2">
        <f t="shared" si="55"/>
        <v>331156.63649722002</v>
      </c>
      <c r="U98" s="2">
        <f t="shared" si="56"/>
        <v>0</v>
      </c>
      <c r="V98" s="2">
        <f t="shared" si="57"/>
        <v>3531.6032653898533</v>
      </c>
      <c r="W98" s="2">
        <f t="shared" si="58"/>
        <v>334688.23976260988</v>
      </c>
      <c r="X98" s="27">
        <f t="shared" si="59"/>
        <v>0</v>
      </c>
      <c r="Y98" s="2">
        <f t="shared" si="85"/>
        <v>0</v>
      </c>
      <c r="Z98" s="67">
        <f t="shared" si="60"/>
        <v>0</v>
      </c>
      <c r="AA98" s="2">
        <f t="shared" si="61"/>
        <v>0</v>
      </c>
      <c r="AB98" s="26">
        <f t="shared" si="70"/>
        <v>6.7299999999999999E-2</v>
      </c>
      <c r="AC98" s="27">
        <f t="shared" si="49"/>
        <v>7</v>
      </c>
      <c r="AD98" s="27">
        <v>252</v>
      </c>
      <c r="AE98" s="10">
        <f t="shared" si="90"/>
        <v>1.0018108619999999</v>
      </c>
      <c r="AF98" s="2">
        <f t="shared" si="62"/>
        <v>599.67896908</v>
      </c>
      <c r="AG98" s="2">
        <f t="shared" si="63"/>
        <v>606.07421523000005</v>
      </c>
      <c r="AH98" s="3" t="str">
        <f t="shared" si="64"/>
        <v>-</v>
      </c>
      <c r="AI98" s="4" t="str">
        <f t="shared" si="71"/>
        <v>A+J=</v>
      </c>
      <c r="AJ98" s="11">
        <f t="shared" si="72"/>
        <v>40912</v>
      </c>
      <c r="AK98" s="11"/>
      <c r="AL98" s="4" t="str">
        <f t="shared" si="73"/>
        <v>segunda-feira</v>
      </c>
      <c r="AM98" s="19">
        <f t="shared" si="81"/>
        <v>86</v>
      </c>
      <c r="AN98" s="20">
        <v>43437</v>
      </c>
      <c r="AO98" s="21">
        <f t="shared" si="74"/>
        <v>115508.41402245995</v>
      </c>
      <c r="AP98" s="23">
        <f t="shared" si="75"/>
        <v>20</v>
      </c>
      <c r="AQ98" s="21">
        <f t="shared" si="76"/>
        <v>625.05974257000003</v>
      </c>
      <c r="AR98" s="21">
        <f t="shared" si="77"/>
        <v>3216.3686469899999</v>
      </c>
      <c r="AS98" s="35">
        <v>2.7090962600000001E-2</v>
      </c>
      <c r="AT98" s="29">
        <f t="shared" si="78"/>
        <v>3841.4283895600001</v>
      </c>
      <c r="AU98" s="19">
        <f t="shared" si="82"/>
        <v>86</v>
      </c>
      <c r="AV98" s="20">
        <f t="shared" si="79"/>
        <v>43467</v>
      </c>
      <c r="AW98" s="20">
        <f t="shared" si="80"/>
        <v>43469</v>
      </c>
      <c r="AX98" s="1"/>
      <c r="AY98" s="30">
        <v>89</v>
      </c>
      <c r="AZ98" s="31">
        <v>43525</v>
      </c>
      <c r="BA98" s="32">
        <v>2.9943302300000001</v>
      </c>
      <c r="BB98" s="33">
        <f t="shared" si="65"/>
        <v>2.9943302300000002E-2</v>
      </c>
      <c r="BC98" s="1"/>
    </row>
    <row r="99" spans="1:55" x14ac:dyDescent="0.2">
      <c r="A99" s="144">
        <f t="shared" si="66"/>
        <v>40888</v>
      </c>
      <c r="B99" s="2">
        <f t="shared" si="50"/>
        <v>335294.31397783989</v>
      </c>
      <c r="C99" s="2">
        <f t="shared" si="67"/>
        <v>331156.63649722002</v>
      </c>
      <c r="D99" s="68">
        <f>SUM(Y99:Y$366)</f>
        <v>18415.588485379998</v>
      </c>
      <c r="E99" s="68">
        <f t="shared" si="51"/>
        <v>312741.04801184003</v>
      </c>
      <c r="F99" s="72">
        <f t="shared" si="86"/>
        <v>3369.28</v>
      </c>
      <c r="G99" s="3">
        <f>IF(N99=1,VLOOKUP(A98,[1]Plan1!$BG$69:$BI$188,3),G98)</f>
        <v>3386.8</v>
      </c>
      <c r="H99" s="11">
        <f t="shared" si="87"/>
        <v>40818</v>
      </c>
      <c r="I99" s="11">
        <f t="shared" si="88"/>
        <v>40849</v>
      </c>
      <c r="J99" s="26">
        <f t="shared" si="52"/>
        <v>5.1999240193749685E-3</v>
      </c>
      <c r="K99" s="11">
        <f t="shared" si="68"/>
        <v>40910</v>
      </c>
      <c r="L99" s="11">
        <f t="shared" si="53"/>
        <v>40910</v>
      </c>
      <c r="M99" s="1">
        <f t="shared" si="69"/>
        <v>22</v>
      </c>
      <c r="N99" s="1">
        <f t="shared" si="83"/>
        <v>7</v>
      </c>
      <c r="O99" s="2">
        <f t="shared" si="54"/>
        <v>1.00165159</v>
      </c>
      <c r="P99" s="10">
        <f t="shared" si="48"/>
        <v>1.00430123</v>
      </c>
      <c r="Q99" s="10">
        <f t="shared" si="89"/>
        <v>1.0096249404331195</v>
      </c>
      <c r="R99" s="2">
        <f t="shared" si="47"/>
        <v>1.01129242</v>
      </c>
      <c r="S99" s="2">
        <f t="shared" si="84"/>
        <v>1</v>
      </c>
      <c r="T99" s="2">
        <f t="shared" si="55"/>
        <v>331156.63649722002</v>
      </c>
      <c r="U99" s="2">
        <f t="shared" si="56"/>
        <v>0</v>
      </c>
      <c r="V99" s="2">
        <f t="shared" si="57"/>
        <v>3531.6032653898533</v>
      </c>
      <c r="W99" s="2">
        <f t="shared" si="58"/>
        <v>334688.23976260988</v>
      </c>
      <c r="X99" s="27">
        <f t="shared" si="59"/>
        <v>0</v>
      </c>
      <c r="Y99" s="2">
        <f t="shared" si="85"/>
        <v>0</v>
      </c>
      <c r="Z99" s="67">
        <f t="shared" si="60"/>
        <v>0</v>
      </c>
      <c r="AA99" s="2">
        <f t="shared" si="61"/>
        <v>0</v>
      </c>
      <c r="AB99" s="26">
        <f t="shared" si="70"/>
        <v>6.7299999999999999E-2</v>
      </c>
      <c r="AC99" s="27">
        <f t="shared" si="49"/>
        <v>7</v>
      </c>
      <c r="AD99" s="27">
        <v>252</v>
      </c>
      <c r="AE99" s="10">
        <f t="shared" si="90"/>
        <v>1.0018108619999999</v>
      </c>
      <c r="AF99" s="2">
        <f t="shared" si="62"/>
        <v>599.67896908</v>
      </c>
      <c r="AG99" s="2">
        <f t="shared" si="63"/>
        <v>606.07421523000005</v>
      </c>
      <c r="AH99" s="3" t="str">
        <f t="shared" si="64"/>
        <v>-</v>
      </c>
      <c r="AI99" s="4" t="str">
        <f t="shared" si="71"/>
        <v>A+J=</v>
      </c>
      <c r="AJ99" s="11">
        <f t="shared" si="72"/>
        <v>40912</v>
      </c>
      <c r="AK99" s="11"/>
      <c r="AL99" s="4" t="str">
        <f t="shared" si="73"/>
        <v>quarta-feira</v>
      </c>
      <c r="AM99" s="19">
        <f t="shared" si="81"/>
        <v>87</v>
      </c>
      <c r="AN99" s="20">
        <v>43467</v>
      </c>
      <c r="AO99" s="21">
        <f t="shared" si="74"/>
        <v>112275.37622898996</v>
      </c>
      <c r="AP99" s="23">
        <f t="shared" si="75"/>
        <v>20</v>
      </c>
      <c r="AQ99" s="21">
        <f t="shared" si="76"/>
        <v>608.12627246</v>
      </c>
      <c r="AR99" s="21">
        <f t="shared" si="77"/>
        <v>3233.03779347</v>
      </c>
      <c r="AS99" s="35">
        <v>2.7989630200000001E-2</v>
      </c>
      <c r="AT99" s="29">
        <f t="shared" si="78"/>
        <v>3841.1640659300001</v>
      </c>
      <c r="AU99" s="19">
        <f t="shared" si="82"/>
        <v>87</v>
      </c>
      <c r="AV99" s="20">
        <f t="shared" si="79"/>
        <v>43497</v>
      </c>
      <c r="AW99" s="20">
        <f t="shared" si="80"/>
        <v>43501</v>
      </c>
      <c r="AX99" s="1"/>
      <c r="AY99" s="30">
        <v>90</v>
      </c>
      <c r="AZ99" s="31">
        <v>43556</v>
      </c>
      <c r="BA99" s="32">
        <v>3.12873204</v>
      </c>
      <c r="BB99" s="33">
        <f t="shared" si="65"/>
        <v>3.1287320399999999E-2</v>
      </c>
      <c r="BC99" s="1"/>
    </row>
    <row r="100" spans="1:55" x14ac:dyDescent="0.2">
      <c r="A100" s="144">
        <f t="shared" si="66"/>
        <v>40889</v>
      </c>
      <c r="B100" s="2">
        <f t="shared" si="50"/>
        <v>335294.31397783989</v>
      </c>
      <c r="C100" s="2">
        <f t="shared" si="67"/>
        <v>331156.63649722002</v>
      </c>
      <c r="D100" s="68">
        <f>SUM(Y100:Y$366)</f>
        <v>18415.588485379998</v>
      </c>
      <c r="E100" s="68">
        <f t="shared" si="51"/>
        <v>312741.04801184003</v>
      </c>
      <c r="F100" s="72">
        <f t="shared" si="86"/>
        <v>3369.28</v>
      </c>
      <c r="G100" s="3">
        <f>IF(N100=1,VLOOKUP(A99,[1]Plan1!$BG$69:$BI$188,3),G99)</f>
        <v>3386.8</v>
      </c>
      <c r="H100" s="11">
        <f t="shared" si="87"/>
        <v>40818</v>
      </c>
      <c r="I100" s="11">
        <f t="shared" si="88"/>
        <v>40849</v>
      </c>
      <c r="J100" s="26">
        <f t="shared" si="52"/>
        <v>5.1999240193749685E-3</v>
      </c>
      <c r="K100" s="11">
        <f t="shared" si="68"/>
        <v>40910</v>
      </c>
      <c r="L100" s="11">
        <f t="shared" si="53"/>
        <v>40910</v>
      </c>
      <c r="M100" s="1">
        <f t="shared" si="69"/>
        <v>22</v>
      </c>
      <c r="N100" s="1">
        <f t="shared" si="83"/>
        <v>7</v>
      </c>
      <c r="O100" s="2">
        <f t="shared" si="54"/>
        <v>1.00165159</v>
      </c>
      <c r="P100" s="10">
        <f t="shared" si="48"/>
        <v>1.00430123</v>
      </c>
      <c r="Q100" s="10">
        <f t="shared" si="89"/>
        <v>1.0096249404331195</v>
      </c>
      <c r="R100" s="2">
        <f t="shared" si="47"/>
        <v>1.01129242</v>
      </c>
      <c r="S100" s="2">
        <f t="shared" si="84"/>
        <v>1</v>
      </c>
      <c r="T100" s="2">
        <f t="shared" si="55"/>
        <v>331156.63649722002</v>
      </c>
      <c r="U100" s="2">
        <f t="shared" si="56"/>
        <v>0</v>
      </c>
      <c r="V100" s="2">
        <f t="shared" si="57"/>
        <v>3531.6032653898533</v>
      </c>
      <c r="W100" s="2">
        <f t="shared" si="58"/>
        <v>334688.23976260988</v>
      </c>
      <c r="X100" s="27">
        <f t="shared" si="59"/>
        <v>0</v>
      </c>
      <c r="Y100" s="2">
        <f t="shared" si="85"/>
        <v>0</v>
      </c>
      <c r="Z100" s="67">
        <f t="shared" si="60"/>
        <v>0</v>
      </c>
      <c r="AA100" s="2">
        <f t="shared" si="61"/>
        <v>0</v>
      </c>
      <c r="AB100" s="26">
        <f t="shared" si="70"/>
        <v>6.7299999999999999E-2</v>
      </c>
      <c r="AC100" s="27">
        <f t="shared" si="49"/>
        <v>7</v>
      </c>
      <c r="AD100" s="27">
        <v>252</v>
      </c>
      <c r="AE100" s="10">
        <f t="shared" si="90"/>
        <v>1.0018108619999999</v>
      </c>
      <c r="AF100" s="2">
        <f t="shared" si="62"/>
        <v>599.67896908</v>
      </c>
      <c r="AG100" s="2">
        <f t="shared" si="63"/>
        <v>606.07421523000005</v>
      </c>
      <c r="AH100" s="3" t="str">
        <f t="shared" si="64"/>
        <v>-</v>
      </c>
      <c r="AI100" s="4" t="str">
        <f t="shared" si="71"/>
        <v>A+J=</v>
      </c>
      <c r="AJ100" s="11">
        <f t="shared" si="72"/>
        <v>40912</v>
      </c>
      <c r="AK100" s="11"/>
      <c r="AL100" s="4" t="str">
        <f t="shared" si="73"/>
        <v>sexta-feira</v>
      </c>
      <c r="AM100" s="19">
        <f t="shared" si="81"/>
        <v>88</v>
      </c>
      <c r="AN100" s="20">
        <v>43497</v>
      </c>
      <c r="AO100" s="21">
        <f t="shared" si="74"/>
        <v>109083.93630938996</v>
      </c>
      <c r="AP100" s="23">
        <f t="shared" si="75"/>
        <v>22</v>
      </c>
      <c r="AQ100" s="21">
        <f t="shared" si="76"/>
        <v>650.38644163000004</v>
      </c>
      <c r="AR100" s="21">
        <f t="shared" si="77"/>
        <v>3191.4399195999999</v>
      </c>
      <c r="AS100" s="35">
        <v>2.842511E-2</v>
      </c>
      <c r="AT100" s="29">
        <f t="shared" si="78"/>
        <v>3841.8263612299997</v>
      </c>
      <c r="AU100" s="19">
        <f t="shared" si="82"/>
        <v>88</v>
      </c>
      <c r="AV100" s="20">
        <f t="shared" si="79"/>
        <v>43525</v>
      </c>
      <c r="AW100" s="20">
        <f t="shared" si="80"/>
        <v>43531</v>
      </c>
      <c r="AX100" s="1"/>
      <c r="AY100" s="30">
        <v>91</v>
      </c>
      <c r="AZ100" s="31">
        <v>43586</v>
      </c>
      <c r="BA100" s="32">
        <v>3.1937229399999998</v>
      </c>
      <c r="BB100" s="33">
        <f t="shared" si="65"/>
        <v>3.1937229399999996E-2</v>
      </c>
      <c r="BC100" s="1"/>
    </row>
    <row r="101" spans="1:55" x14ac:dyDescent="0.2">
      <c r="A101" s="144">
        <f t="shared" si="66"/>
        <v>40890</v>
      </c>
      <c r="B101" s="2">
        <f t="shared" si="50"/>
        <v>335455.71330463834</v>
      </c>
      <c r="C101" s="2">
        <f t="shared" si="67"/>
        <v>331156.63649722002</v>
      </c>
      <c r="D101" s="68">
        <f>SUM(Y101:Y$366)</f>
        <v>18415.588485379998</v>
      </c>
      <c r="E101" s="68">
        <f t="shared" si="51"/>
        <v>312741.04801184003</v>
      </c>
      <c r="F101" s="72">
        <f t="shared" si="86"/>
        <v>3369.28</v>
      </c>
      <c r="G101" s="3">
        <f>IF(N101=1,VLOOKUP(A100,[1]Plan1!$BG$69:$BI$188,3),G100)</f>
        <v>3386.8</v>
      </c>
      <c r="H101" s="11">
        <f t="shared" si="87"/>
        <v>40818</v>
      </c>
      <c r="I101" s="11">
        <f t="shared" si="88"/>
        <v>40849</v>
      </c>
      <c r="J101" s="26">
        <f t="shared" si="52"/>
        <v>5.1999240193749685E-3</v>
      </c>
      <c r="K101" s="11">
        <f t="shared" si="68"/>
        <v>40910</v>
      </c>
      <c r="L101" s="11">
        <f t="shared" si="53"/>
        <v>40910</v>
      </c>
      <c r="M101" s="1">
        <f t="shared" si="69"/>
        <v>22</v>
      </c>
      <c r="N101" s="1">
        <f t="shared" si="83"/>
        <v>8</v>
      </c>
      <c r="O101" s="2">
        <f t="shared" si="54"/>
        <v>1.00188776</v>
      </c>
      <c r="P101" s="10">
        <f t="shared" si="48"/>
        <v>1.00430123</v>
      </c>
      <c r="Q101" s="10">
        <f t="shared" si="89"/>
        <v>1.0096249404331195</v>
      </c>
      <c r="R101" s="2">
        <f t="shared" si="47"/>
        <v>1.0115308700000001</v>
      </c>
      <c r="S101" s="2">
        <f t="shared" si="84"/>
        <v>1</v>
      </c>
      <c r="T101" s="2">
        <f t="shared" si="55"/>
        <v>331156.63649722002</v>
      </c>
      <c r="U101" s="2">
        <f t="shared" si="56"/>
        <v>0</v>
      </c>
      <c r="V101" s="2">
        <f t="shared" si="57"/>
        <v>3606.1763682883116</v>
      </c>
      <c r="W101" s="2">
        <f t="shared" si="58"/>
        <v>334762.81286550831</v>
      </c>
      <c r="X101" s="27">
        <f t="shared" si="59"/>
        <v>0</v>
      </c>
      <c r="Y101" s="2">
        <f t="shared" si="85"/>
        <v>0</v>
      </c>
      <c r="Z101" s="67">
        <f t="shared" si="60"/>
        <v>0</v>
      </c>
      <c r="AA101" s="2">
        <f t="shared" si="61"/>
        <v>0</v>
      </c>
      <c r="AB101" s="26">
        <f t="shared" si="70"/>
        <v>6.7299999999999999E-2</v>
      </c>
      <c r="AC101" s="27">
        <f t="shared" si="49"/>
        <v>8</v>
      </c>
      <c r="AD101" s="27">
        <v>252</v>
      </c>
      <c r="AE101" s="10">
        <f t="shared" si="90"/>
        <v>1.002069825</v>
      </c>
      <c r="AF101" s="2">
        <f t="shared" si="62"/>
        <v>685.43628512999999</v>
      </c>
      <c r="AG101" s="2">
        <f t="shared" si="63"/>
        <v>692.90043913</v>
      </c>
      <c r="AH101" s="3" t="str">
        <f t="shared" si="64"/>
        <v>-</v>
      </c>
      <c r="AI101" s="4" t="str">
        <f t="shared" si="71"/>
        <v>A+J=</v>
      </c>
      <c r="AJ101" s="11">
        <f t="shared" si="72"/>
        <v>40912</v>
      </c>
      <c r="AK101" s="11"/>
      <c r="AL101" s="4" t="str">
        <f t="shared" si="73"/>
        <v>sexta-feira</v>
      </c>
      <c r="AM101" s="19">
        <f t="shared" si="81"/>
        <v>89</v>
      </c>
      <c r="AN101" s="20">
        <v>43525</v>
      </c>
      <c r="AO101" s="21">
        <f t="shared" si="74"/>
        <v>105817.60302840995</v>
      </c>
      <c r="AP101" s="23">
        <f t="shared" si="75"/>
        <v>20</v>
      </c>
      <c r="AQ101" s="21">
        <f t="shared" si="76"/>
        <v>574.30281710999998</v>
      </c>
      <c r="AR101" s="21">
        <f t="shared" si="77"/>
        <v>3266.3332809799999</v>
      </c>
      <c r="AS101" s="35">
        <v>2.9943302300000002E-2</v>
      </c>
      <c r="AT101" s="29">
        <f t="shared" si="78"/>
        <v>3840.6360980899999</v>
      </c>
      <c r="AU101" s="19">
        <f t="shared" si="82"/>
        <v>89</v>
      </c>
      <c r="AV101" s="20">
        <f t="shared" si="79"/>
        <v>43556</v>
      </c>
      <c r="AW101" s="20">
        <f t="shared" si="80"/>
        <v>43558</v>
      </c>
      <c r="AX101" s="1"/>
      <c r="AY101" s="30">
        <v>92</v>
      </c>
      <c r="AZ101" s="31">
        <v>43617</v>
      </c>
      <c r="BA101" s="32">
        <v>3.2910515899999999</v>
      </c>
      <c r="BB101" s="33">
        <f t="shared" si="65"/>
        <v>3.2910515899999999E-2</v>
      </c>
      <c r="BC101" s="1"/>
    </row>
    <row r="102" spans="1:55" x14ac:dyDescent="0.2">
      <c r="A102" s="144">
        <f t="shared" si="66"/>
        <v>40891</v>
      </c>
      <c r="B102" s="2">
        <f t="shared" si="50"/>
        <v>335617.18589283864</v>
      </c>
      <c r="C102" s="2">
        <f t="shared" si="67"/>
        <v>331156.63649722002</v>
      </c>
      <c r="D102" s="68">
        <f>SUM(Y102:Y$366)</f>
        <v>18415.588485379998</v>
      </c>
      <c r="E102" s="68">
        <f t="shared" si="51"/>
        <v>312741.04801184003</v>
      </c>
      <c r="F102" s="72">
        <f t="shared" si="86"/>
        <v>3369.28</v>
      </c>
      <c r="G102" s="3">
        <f>IF(N102=1,VLOOKUP(A101,[1]Plan1!$BG$69:$BI$188,3),G101)</f>
        <v>3386.8</v>
      </c>
      <c r="H102" s="11">
        <f t="shared" si="87"/>
        <v>40818</v>
      </c>
      <c r="I102" s="11">
        <f t="shared" si="88"/>
        <v>40849</v>
      </c>
      <c r="J102" s="26">
        <f t="shared" si="52"/>
        <v>5.1999240193749685E-3</v>
      </c>
      <c r="K102" s="11">
        <f t="shared" si="68"/>
        <v>40910</v>
      </c>
      <c r="L102" s="11">
        <f t="shared" si="53"/>
        <v>40910</v>
      </c>
      <c r="M102" s="1">
        <f t="shared" si="69"/>
        <v>22</v>
      </c>
      <c r="N102" s="1">
        <f t="shared" si="83"/>
        <v>9</v>
      </c>
      <c r="O102" s="2">
        <f t="shared" si="54"/>
        <v>1.0021239799999999</v>
      </c>
      <c r="P102" s="10">
        <f t="shared" si="48"/>
        <v>1.00430123</v>
      </c>
      <c r="Q102" s="10">
        <f t="shared" si="89"/>
        <v>1.0096249404331195</v>
      </c>
      <c r="R102" s="2">
        <f t="shared" si="47"/>
        <v>1.01176936</v>
      </c>
      <c r="S102" s="2">
        <f t="shared" si="84"/>
        <v>1</v>
      </c>
      <c r="T102" s="2">
        <f t="shared" si="55"/>
        <v>331156.63649722002</v>
      </c>
      <c r="U102" s="2">
        <f t="shared" si="56"/>
        <v>0</v>
      </c>
      <c r="V102" s="2">
        <f t="shared" si="57"/>
        <v>3680.7619808286145</v>
      </c>
      <c r="W102" s="2">
        <f t="shared" si="58"/>
        <v>334837.39847804862</v>
      </c>
      <c r="X102" s="27">
        <f t="shared" si="59"/>
        <v>0</v>
      </c>
      <c r="Y102" s="2">
        <f t="shared" si="85"/>
        <v>0</v>
      </c>
      <c r="Z102" s="67">
        <f t="shared" si="60"/>
        <v>0</v>
      </c>
      <c r="AA102" s="2">
        <f t="shared" si="61"/>
        <v>0</v>
      </c>
      <c r="AB102" s="26">
        <f t="shared" si="70"/>
        <v>6.7299999999999999E-2</v>
      </c>
      <c r="AC102" s="27">
        <f t="shared" si="49"/>
        <v>9</v>
      </c>
      <c r="AD102" s="27">
        <v>252</v>
      </c>
      <c r="AE102" s="10">
        <f t="shared" si="90"/>
        <v>1.0023288539999999</v>
      </c>
      <c r="AF102" s="2">
        <f t="shared" si="62"/>
        <v>771.21545752999998</v>
      </c>
      <c r="AG102" s="2">
        <f t="shared" si="63"/>
        <v>779.78741478999996</v>
      </c>
      <c r="AH102" s="3" t="str">
        <f t="shared" si="64"/>
        <v>-</v>
      </c>
      <c r="AI102" s="4" t="str">
        <f t="shared" si="71"/>
        <v>A+J=</v>
      </c>
      <c r="AJ102" s="11">
        <f t="shared" si="72"/>
        <v>40912</v>
      </c>
      <c r="AK102" s="11"/>
      <c r="AL102" s="4" t="str">
        <f t="shared" si="73"/>
        <v>segunda-feira</v>
      </c>
      <c r="AM102" s="19">
        <f t="shared" si="81"/>
        <v>90</v>
      </c>
      <c r="AN102" s="20">
        <v>43556</v>
      </c>
      <c r="AO102" s="21">
        <f t="shared" si="74"/>
        <v>102506.85377850995</v>
      </c>
      <c r="AP102" s="23">
        <f t="shared" si="75"/>
        <v>19</v>
      </c>
      <c r="AQ102" s="21">
        <f t="shared" si="76"/>
        <v>529.18145207999999</v>
      </c>
      <c r="AR102" s="21">
        <f t="shared" si="77"/>
        <v>3310.7492499</v>
      </c>
      <c r="AS102" s="35">
        <v>3.1287320399999999E-2</v>
      </c>
      <c r="AT102" s="29">
        <f t="shared" si="78"/>
        <v>3839.9307019799999</v>
      </c>
      <c r="AU102" s="19">
        <f t="shared" si="82"/>
        <v>90</v>
      </c>
      <c r="AV102" s="20">
        <f t="shared" si="79"/>
        <v>43587</v>
      </c>
      <c r="AW102" s="20">
        <f t="shared" si="80"/>
        <v>43591</v>
      </c>
      <c r="AX102" s="38"/>
      <c r="AY102" s="30">
        <v>93</v>
      </c>
      <c r="AZ102" s="31">
        <v>43647</v>
      </c>
      <c r="BA102" s="32">
        <v>3.5004030799999999</v>
      </c>
      <c r="BB102" s="33">
        <f t="shared" si="65"/>
        <v>3.5004030800000002E-2</v>
      </c>
      <c r="BC102" s="38"/>
    </row>
    <row r="103" spans="1:55" x14ac:dyDescent="0.2">
      <c r="A103" s="144">
        <f t="shared" si="66"/>
        <v>40892</v>
      </c>
      <c r="B103" s="2">
        <f t="shared" si="50"/>
        <v>335778.73523733142</v>
      </c>
      <c r="C103" s="2">
        <f t="shared" si="67"/>
        <v>331156.63649722002</v>
      </c>
      <c r="D103" s="68">
        <f>SUM(Y103:Y$366)</f>
        <v>18415.588485379998</v>
      </c>
      <c r="E103" s="68">
        <f t="shared" si="51"/>
        <v>312741.04801184003</v>
      </c>
      <c r="F103" s="72">
        <f t="shared" si="86"/>
        <v>3369.28</v>
      </c>
      <c r="G103" s="3">
        <f>IF(N103=1,VLOOKUP(A102,[1]Plan1!$BG$69:$BI$188,3),G102)</f>
        <v>3386.8</v>
      </c>
      <c r="H103" s="11">
        <f t="shared" si="87"/>
        <v>40818</v>
      </c>
      <c r="I103" s="11">
        <f t="shared" si="88"/>
        <v>40849</v>
      </c>
      <c r="J103" s="26">
        <f t="shared" si="52"/>
        <v>5.1999240193749685E-3</v>
      </c>
      <c r="K103" s="11">
        <f t="shared" si="68"/>
        <v>40910</v>
      </c>
      <c r="L103" s="11">
        <f t="shared" si="53"/>
        <v>40910</v>
      </c>
      <c r="M103" s="1">
        <f t="shared" si="69"/>
        <v>22</v>
      </c>
      <c r="N103" s="1">
        <f t="shared" si="83"/>
        <v>10</v>
      </c>
      <c r="O103" s="2">
        <f t="shared" si="54"/>
        <v>1.00236025</v>
      </c>
      <c r="P103" s="10">
        <f t="shared" si="48"/>
        <v>1.00430123</v>
      </c>
      <c r="Q103" s="10">
        <f t="shared" si="89"/>
        <v>1.0096249404331195</v>
      </c>
      <c r="R103" s="2">
        <f t="shared" si="47"/>
        <v>1.0120079</v>
      </c>
      <c r="S103" s="2">
        <f t="shared" si="84"/>
        <v>1</v>
      </c>
      <c r="T103" s="2">
        <f t="shared" si="55"/>
        <v>331156.63649722002</v>
      </c>
      <c r="U103" s="2">
        <f t="shared" si="56"/>
        <v>0</v>
      </c>
      <c r="V103" s="2">
        <f t="shared" si="57"/>
        <v>3755.3632304213615</v>
      </c>
      <c r="W103" s="2">
        <f t="shared" si="58"/>
        <v>334911.99972764141</v>
      </c>
      <c r="X103" s="27">
        <f t="shared" si="59"/>
        <v>0</v>
      </c>
      <c r="Y103" s="2">
        <f t="shared" si="85"/>
        <v>0</v>
      </c>
      <c r="Z103" s="67">
        <f t="shared" si="60"/>
        <v>0</v>
      </c>
      <c r="AA103" s="2">
        <f t="shared" si="61"/>
        <v>0</v>
      </c>
      <c r="AB103" s="26">
        <f t="shared" si="70"/>
        <v>6.7299999999999999E-2</v>
      </c>
      <c r="AC103" s="27">
        <f t="shared" si="49"/>
        <v>10</v>
      </c>
      <c r="AD103" s="27">
        <v>252</v>
      </c>
      <c r="AE103" s="10">
        <f t="shared" si="90"/>
        <v>1.0025879499999999</v>
      </c>
      <c r="AF103" s="2">
        <f t="shared" si="62"/>
        <v>857.01681742000005</v>
      </c>
      <c r="AG103" s="2">
        <f t="shared" si="63"/>
        <v>866.73550968999996</v>
      </c>
      <c r="AH103" s="3" t="str">
        <f t="shared" si="64"/>
        <v>-</v>
      </c>
      <c r="AI103" s="4" t="str">
        <f t="shared" si="71"/>
        <v>A+J=</v>
      </c>
      <c r="AJ103" s="11">
        <f t="shared" si="72"/>
        <v>40912</v>
      </c>
      <c r="AK103" s="11"/>
      <c r="AL103" s="4" t="str">
        <f t="shared" si="73"/>
        <v>quinta-feira</v>
      </c>
      <c r="AM103" s="19">
        <f t="shared" si="81"/>
        <v>91</v>
      </c>
      <c r="AN103" s="20">
        <v>43587</v>
      </c>
      <c r="AO103" s="21">
        <f t="shared" si="74"/>
        <v>99233.068874319943</v>
      </c>
      <c r="AP103" s="23">
        <f t="shared" si="75"/>
        <v>21</v>
      </c>
      <c r="AQ103" s="21">
        <f t="shared" si="76"/>
        <v>566.73415278000004</v>
      </c>
      <c r="AR103" s="21">
        <f t="shared" si="77"/>
        <v>3273.7849041899999</v>
      </c>
      <c r="AS103" s="35">
        <v>3.1937229399999996E-2</v>
      </c>
      <c r="AT103" s="29">
        <f t="shared" si="78"/>
        <v>3840.5190569699998</v>
      </c>
      <c r="AU103" s="19">
        <f t="shared" si="82"/>
        <v>91</v>
      </c>
      <c r="AV103" s="20">
        <f t="shared" si="79"/>
        <v>43619</v>
      </c>
      <c r="AW103" s="20">
        <f t="shared" si="80"/>
        <v>43621</v>
      </c>
      <c r="AX103" s="1"/>
      <c r="AY103" s="30">
        <v>94</v>
      </c>
      <c r="AZ103" s="31">
        <v>43678</v>
      </c>
      <c r="BA103" s="32">
        <v>3.5412858699999998</v>
      </c>
      <c r="BB103" s="33">
        <f t="shared" si="65"/>
        <v>3.5412858700000001E-2</v>
      </c>
      <c r="BC103" s="1"/>
    </row>
    <row r="104" spans="1:55" x14ac:dyDescent="0.2">
      <c r="A104" s="144">
        <f t="shared" si="66"/>
        <v>40893</v>
      </c>
      <c r="B104" s="2">
        <f t="shared" si="50"/>
        <v>335940.37077421794</v>
      </c>
      <c r="C104" s="2">
        <f t="shared" si="67"/>
        <v>331156.63649722002</v>
      </c>
      <c r="D104" s="68">
        <f>SUM(Y104:Y$366)</f>
        <v>18415.588485379998</v>
      </c>
      <c r="E104" s="68">
        <f t="shared" si="51"/>
        <v>312741.04801184003</v>
      </c>
      <c r="F104" s="72">
        <f t="shared" si="86"/>
        <v>3369.28</v>
      </c>
      <c r="G104" s="3">
        <f>IF(N104=1,VLOOKUP(A103,[1]Plan1!$BG$69:$BI$188,3),G103)</f>
        <v>3386.8</v>
      </c>
      <c r="H104" s="11">
        <f t="shared" si="87"/>
        <v>40818</v>
      </c>
      <c r="I104" s="11">
        <f t="shared" si="88"/>
        <v>40849</v>
      </c>
      <c r="J104" s="26">
        <f t="shared" si="52"/>
        <v>5.1999240193749685E-3</v>
      </c>
      <c r="K104" s="11">
        <f t="shared" si="68"/>
        <v>40910</v>
      </c>
      <c r="L104" s="11">
        <f t="shared" si="53"/>
        <v>40910</v>
      </c>
      <c r="M104" s="1">
        <f t="shared" si="69"/>
        <v>22</v>
      </c>
      <c r="N104" s="1">
        <f t="shared" si="83"/>
        <v>11</v>
      </c>
      <c r="O104" s="2">
        <f t="shared" si="54"/>
        <v>1.00259659</v>
      </c>
      <c r="P104" s="10">
        <f t="shared" si="48"/>
        <v>1.00430123</v>
      </c>
      <c r="Q104" s="10">
        <f t="shared" si="89"/>
        <v>1.0096249404331195</v>
      </c>
      <c r="R104" s="2">
        <f t="shared" si="47"/>
        <v>1.0122465199999999</v>
      </c>
      <c r="S104" s="2">
        <f t="shared" si="84"/>
        <v>1</v>
      </c>
      <c r="T104" s="2">
        <f t="shared" si="55"/>
        <v>331156.63649722002</v>
      </c>
      <c r="U104" s="2">
        <f t="shared" si="56"/>
        <v>0</v>
      </c>
      <c r="V104" s="2">
        <f t="shared" si="57"/>
        <v>3829.9894992979366</v>
      </c>
      <c r="W104" s="2">
        <f t="shared" si="58"/>
        <v>334986.62599651795</v>
      </c>
      <c r="X104" s="27">
        <f t="shared" si="59"/>
        <v>0</v>
      </c>
      <c r="Y104" s="2">
        <f t="shared" si="85"/>
        <v>0</v>
      </c>
      <c r="Z104" s="67">
        <f t="shared" si="60"/>
        <v>0</v>
      </c>
      <c r="AA104" s="2">
        <f t="shared" si="61"/>
        <v>0</v>
      </c>
      <c r="AB104" s="26">
        <f t="shared" si="70"/>
        <v>6.7299999999999999E-2</v>
      </c>
      <c r="AC104" s="27">
        <f t="shared" si="49"/>
        <v>11</v>
      </c>
      <c r="AD104" s="27">
        <v>252</v>
      </c>
      <c r="AE104" s="10">
        <f t="shared" si="90"/>
        <v>1.0028471130000001</v>
      </c>
      <c r="AF104" s="2">
        <f t="shared" si="62"/>
        <v>942.84036479999997</v>
      </c>
      <c r="AG104" s="2">
        <f t="shared" si="63"/>
        <v>953.74477769999999</v>
      </c>
      <c r="AH104" s="3" t="str">
        <f t="shared" si="64"/>
        <v>-</v>
      </c>
      <c r="AI104" s="4" t="str">
        <f t="shared" si="71"/>
        <v>A+J=</v>
      </c>
      <c r="AJ104" s="11">
        <f t="shared" si="72"/>
        <v>40912</v>
      </c>
      <c r="AK104" s="11"/>
      <c r="AL104" s="4" t="str">
        <f t="shared" si="73"/>
        <v>segunda-feira</v>
      </c>
      <c r="AM104" s="19">
        <f t="shared" si="81"/>
        <v>92</v>
      </c>
      <c r="AN104" s="20">
        <v>43619</v>
      </c>
      <c r="AO104" s="21">
        <f t="shared" si="74"/>
        <v>95967.257383329939</v>
      </c>
      <c r="AP104" s="23">
        <f t="shared" si="75"/>
        <v>22</v>
      </c>
      <c r="AQ104" s="21">
        <f t="shared" si="76"/>
        <v>574.83523748000005</v>
      </c>
      <c r="AR104" s="21">
        <f t="shared" si="77"/>
        <v>3265.81149099</v>
      </c>
      <c r="AS104" s="35">
        <v>3.2910515899999999E-2</v>
      </c>
      <c r="AT104" s="29">
        <f t="shared" si="78"/>
        <v>3840.6467284700002</v>
      </c>
      <c r="AU104" s="19">
        <f t="shared" si="82"/>
        <v>92</v>
      </c>
      <c r="AV104" s="20">
        <f t="shared" si="79"/>
        <v>43647</v>
      </c>
      <c r="AW104" s="20">
        <f t="shared" si="80"/>
        <v>43649</v>
      </c>
      <c r="AX104" s="1"/>
      <c r="AY104" s="30">
        <v>95</v>
      </c>
      <c r="AZ104" s="31">
        <v>43709</v>
      </c>
      <c r="BA104" s="32">
        <v>3.7191831799999999</v>
      </c>
      <c r="BB104" s="33">
        <f t="shared" si="65"/>
        <v>3.7191831799999998E-2</v>
      </c>
      <c r="BC104" s="1"/>
    </row>
    <row r="105" spans="1:55" x14ac:dyDescent="0.2">
      <c r="A105" s="144">
        <f t="shared" si="66"/>
        <v>40894</v>
      </c>
      <c r="B105" s="2">
        <f t="shared" si="50"/>
        <v>336102.07685231598</v>
      </c>
      <c r="C105" s="2">
        <f t="shared" si="67"/>
        <v>331156.63649722002</v>
      </c>
      <c r="D105" s="68">
        <f>SUM(Y105:Y$366)</f>
        <v>18415.588485379998</v>
      </c>
      <c r="E105" s="68">
        <f t="shared" si="51"/>
        <v>312741.04801184003</v>
      </c>
      <c r="F105" s="72">
        <f t="shared" si="86"/>
        <v>3369.28</v>
      </c>
      <c r="G105" s="3">
        <f>IF(N105=1,VLOOKUP(A104,[1]Plan1!$BG$69:$BI$188,3),G104)</f>
        <v>3386.8</v>
      </c>
      <c r="H105" s="11">
        <f t="shared" si="87"/>
        <v>40818</v>
      </c>
      <c r="I105" s="11">
        <f t="shared" si="88"/>
        <v>40849</v>
      </c>
      <c r="J105" s="26">
        <f t="shared" si="52"/>
        <v>5.1999240193749685E-3</v>
      </c>
      <c r="K105" s="11">
        <f t="shared" si="68"/>
        <v>40910</v>
      </c>
      <c r="L105" s="11">
        <f t="shared" si="53"/>
        <v>40910</v>
      </c>
      <c r="M105" s="1">
        <f t="shared" si="69"/>
        <v>22</v>
      </c>
      <c r="N105" s="1">
        <f t="shared" si="83"/>
        <v>12</v>
      </c>
      <c r="O105" s="2">
        <f t="shared" si="54"/>
        <v>1.00283297</v>
      </c>
      <c r="P105" s="10">
        <f t="shared" si="48"/>
        <v>1.00430123</v>
      </c>
      <c r="Q105" s="10">
        <f t="shared" si="89"/>
        <v>1.0096249404331195</v>
      </c>
      <c r="R105" s="2">
        <f t="shared" ref="R105:R168" si="91">TRUNC(TRUNC((O105*Q105),15),8)</f>
        <v>1.0124851699999999</v>
      </c>
      <c r="S105" s="2">
        <f t="shared" si="84"/>
        <v>1</v>
      </c>
      <c r="T105" s="2">
        <f t="shared" si="55"/>
        <v>331156.63649722002</v>
      </c>
      <c r="U105" s="2">
        <f t="shared" si="56"/>
        <v>0</v>
      </c>
      <c r="V105" s="2">
        <f t="shared" si="57"/>
        <v>3904.6251504059642</v>
      </c>
      <c r="W105" s="2">
        <f t="shared" si="58"/>
        <v>335061.261647626</v>
      </c>
      <c r="X105" s="27">
        <f t="shared" si="59"/>
        <v>0</v>
      </c>
      <c r="Y105" s="2">
        <f t="shared" si="85"/>
        <v>0</v>
      </c>
      <c r="Z105" s="67">
        <f t="shared" si="60"/>
        <v>0</v>
      </c>
      <c r="AA105" s="2">
        <f t="shared" si="61"/>
        <v>0</v>
      </c>
      <c r="AB105" s="26">
        <f t="shared" si="70"/>
        <v>6.7299999999999999E-2</v>
      </c>
      <c r="AC105" s="27">
        <f t="shared" si="49"/>
        <v>12</v>
      </c>
      <c r="AD105" s="27">
        <v>252</v>
      </c>
      <c r="AE105" s="10">
        <f t="shared" si="90"/>
        <v>1.003106343</v>
      </c>
      <c r="AF105" s="2">
        <f t="shared" si="62"/>
        <v>1028.6860996800001</v>
      </c>
      <c r="AG105" s="2">
        <f t="shared" si="63"/>
        <v>1040.81520469</v>
      </c>
      <c r="AH105" s="3" t="str">
        <f t="shared" si="64"/>
        <v>-</v>
      </c>
      <c r="AI105" s="4" t="str">
        <f t="shared" si="71"/>
        <v>A+J=</v>
      </c>
      <c r="AJ105" s="11">
        <f t="shared" si="72"/>
        <v>40912</v>
      </c>
      <c r="AK105" s="11"/>
      <c r="AL105" s="4" t="str">
        <f t="shared" si="73"/>
        <v>segunda-feira</v>
      </c>
      <c r="AM105" s="19">
        <f t="shared" si="81"/>
        <v>93</v>
      </c>
      <c r="AN105" s="20">
        <v>43647</v>
      </c>
      <c r="AO105" s="21">
        <f t="shared" si="74"/>
        <v>92608.016550099943</v>
      </c>
      <c r="AP105" s="23">
        <f t="shared" si="75"/>
        <v>19</v>
      </c>
      <c r="AQ105" s="21">
        <f t="shared" si="76"/>
        <v>479.92102599999998</v>
      </c>
      <c r="AR105" s="21">
        <f t="shared" si="77"/>
        <v>3359.2408332300001</v>
      </c>
      <c r="AS105" s="35">
        <v>3.5004030800000002E-2</v>
      </c>
      <c r="AT105" s="29">
        <f t="shared" si="78"/>
        <v>3839.1618592300001</v>
      </c>
      <c r="AU105" s="19">
        <f t="shared" si="82"/>
        <v>93</v>
      </c>
      <c r="AV105" s="20">
        <f t="shared" si="79"/>
        <v>43678</v>
      </c>
      <c r="AW105" s="20">
        <f t="shared" si="80"/>
        <v>43682</v>
      </c>
      <c r="AX105" s="1"/>
      <c r="AY105" s="30">
        <v>96</v>
      </c>
      <c r="AZ105" s="31">
        <v>43739</v>
      </c>
      <c r="BA105" s="32">
        <v>3.9108669800000002</v>
      </c>
      <c r="BB105" s="33">
        <f t="shared" si="65"/>
        <v>3.9108669800000002E-2</v>
      </c>
      <c r="BC105" s="1"/>
    </row>
    <row r="106" spans="1:55" x14ac:dyDescent="0.2">
      <c r="A106" s="144">
        <f t="shared" si="66"/>
        <v>40895</v>
      </c>
      <c r="B106" s="2">
        <f t="shared" si="50"/>
        <v>336102.07685231598</v>
      </c>
      <c r="C106" s="2">
        <f t="shared" si="67"/>
        <v>331156.63649722002</v>
      </c>
      <c r="D106" s="68">
        <f>SUM(Y106:Y$366)</f>
        <v>18415.588485379998</v>
      </c>
      <c r="E106" s="68">
        <f t="shared" si="51"/>
        <v>312741.04801184003</v>
      </c>
      <c r="F106" s="72">
        <f t="shared" si="86"/>
        <v>3369.28</v>
      </c>
      <c r="G106" s="3">
        <f>IF(N106=1,VLOOKUP(A105,[1]Plan1!$BG$69:$BI$188,3),G105)</f>
        <v>3386.8</v>
      </c>
      <c r="H106" s="11">
        <f t="shared" si="87"/>
        <v>40818</v>
      </c>
      <c r="I106" s="11">
        <f t="shared" si="88"/>
        <v>40849</v>
      </c>
      <c r="J106" s="26">
        <f t="shared" si="52"/>
        <v>5.1999240193749685E-3</v>
      </c>
      <c r="K106" s="11">
        <f t="shared" si="68"/>
        <v>40910</v>
      </c>
      <c r="L106" s="11">
        <f t="shared" si="53"/>
        <v>40910</v>
      </c>
      <c r="M106" s="1">
        <f t="shared" si="69"/>
        <v>22</v>
      </c>
      <c r="N106" s="1">
        <f t="shared" si="83"/>
        <v>12</v>
      </c>
      <c r="O106" s="2">
        <f t="shared" si="54"/>
        <v>1.00283297</v>
      </c>
      <c r="P106" s="10">
        <f t="shared" ref="P106:P169" si="92">IF(L106&gt;L105,O105,P105)</f>
        <v>1.00430123</v>
      </c>
      <c r="Q106" s="10">
        <f t="shared" si="89"/>
        <v>1.0096249404331195</v>
      </c>
      <c r="R106" s="2">
        <f t="shared" si="91"/>
        <v>1.0124851699999999</v>
      </c>
      <c r="S106" s="2">
        <f t="shared" si="84"/>
        <v>1</v>
      </c>
      <c r="T106" s="2">
        <f t="shared" si="55"/>
        <v>331156.63649722002</v>
      </c>
      <c r="U106" s="2">
        <f t="shared" si="56"/>
        <v>0</v>
      </c>
      <c r="V106" s="2">
        <f t="shared" si="57"/>
        <v>3904.6251504059642</v>
      </c>
      <c r="W106" s="2">
        <f t="shared" si="58"/>
        <v>335061.261647626</v>
      </c>
      <c r="X106" s="27">
        <f t="shared" si="59"/>
        <v>0</v>
      </c>
      <c r="Y106" s="2">
        <f t="shared" si="85"/>
        <v>0</v>
      </c>
      <c r="Z106" s="67">
        <f t="shared" si="60"/>
        <v>0</v>
      </c>
      <c r="AA106" s="2">
        <f t="shared" si="61"/>
        <v>0</v>
      </c>
      <c r="AB106" s="26">
        <f t="shared" si="70"/>
        <v>6.7299999999999999E-2</v>
      </c>
      <c r="AC106" s="27">
        <f t="shared" si="49"/>
        <v>12</v>
      </c>
      <c r="AD106" s="27">
        <v>252</v>
      </c>
      <c r="AE106" s="10">
        <f t="shared" si="90"/>
        <v>1.003106343</v>
      </c>
      <c r="AF106" s="2">
        <f t="shared" si="62"/>
        <v>1028.6860996800001</v>
      </c>
      <c r="AG106" s="2">
        <f t="shared" si="63"/>
        <v>1040.81520469</v>
      </c>
      <c r="AH106" s="3" t="str">
        <f t="shared" si="64"/>
        <v>-</v>
      </c>
      <c r="AI106" s="4" t="str">
        <f t="shared" si="71"/>
        <v>A+J=</v>
      </c>
      <c r="AJ106" s="11">
        <f t="shared" si="72"/>
        <v>40912</v>
      </c>
      <c r="AK106" s="11"/>
      <c r="AL106" s="4" t="str">
        <f t="shared" si="73"/>
        <v>quinta-feira</v>
      </c>
      <c r="AM106" s="19">
        <f t="shared" si="81"/>
        <v>94</v>
      </c>
      <c r="AN106" s="20">
        <v>43678</v>
      </c>
      <c r="AO106" s="21">
        <f t="shared" si="74"/>
        <v>89328.501945529948</v>
      </c>
      <c r="AP106" s="23">
        <f t="shared" si="75"/>
        <v>23</v>
      </c>
      <c r="AQ106" s="21">
        <f t="shared" si="76"/>
        <v>560.91592109999999</v>
      </c>
      <c r="AR106" s="21">
        <f t="shared" si="77"/>
        <v>3279.5146045699998</v>
      </c>
      <c r="AS106" s="35">
        <v>3.5412858700000001E-2</v>
      </c>
      <c r="AT106" s="29">
        <f t="shared" si="78"/>
        <v>3840.43052567</v>
      </c>
      <c r="AU106" s="19">
        <f t="shared" si="82"/>
        <v>94</v>
      </c>
      <c r="AV106" s="20">
        <f t="shared" si="79"/>
        <v>43710</v>
      </c>
      <c r="AW106" s="20">
        <f t="shared" si="80"/>
        <v>43712</v>
      </c>
      <c r="AX106" s="1"/>
      <c r="AY106" s="30">
        <v>97</v>
      </c>
      <c r="AZ106" s="31">
        <v>43770</v>
      </c>
      <c r="BA106" s="32">
        <v>4.0402048800000001</v>
      </c>
      <c r="BB106" s="33">
        <f t="shared" si="65"/>
        <v>4.04020488E-2</v>
      </c>
      <c r="BC106" s="1"/>
    </row>
    <row r="107" spans="1:55" x14ac:dyDescent="0.2">
      <c r="A107" s="144">
        <f t="shared" si="66"/>
        <v>40896</v>
      </c>
      <c r="B107" s="2">
        <f t="shared" si="50"/>
        <v>336102.07685231598</v>
      </c>
      <c r="C107" s="2">
        <f t="shared" si="67"/>
        <v>331156.63649722002</v>
      </c>
      <c r="D107" s="68">
        <f>SUM(Y107:Y$366)</f>
        <v>18415.588485379998</v>
      </c>
      <c r="E107" s="68">
        <f t="shared" si="51"/>
        <v>312741.04801184003</v>
      </c>
      <c r="F107" s="72">
        <f t="shared" si="86"/>
        <v>3369.28</v>
      </c>
      <c r="G107" s="3">
        <f>IF(N107=1,VLOOKUP(A106,[1]Plan1!$BG$69:$BI$188,3),G106)</f>
        <v>3386.8</v>
      </c>
      <c r="H107" s="11">
        <f t="shared" si="87"/>
        <v>40818</v>
      </c>
      <c r="I107" s="11">
        <f t="shared" si="88"/>
        <v>40849</v>
      </c>
      <c r="J107" s="26">
        <f t="shared" si="52"/>
        <v>5.1999240193749685E-3</v>
      </c>
      <c r="K107" s="11">
        <f t="shared" si="68"/>
        <v>40910</v>
      </c>
      <c r="L107" s="11">
        <f t="shared" si="53"/>
        <v>40910</v>
      </c>
      <c r="M107" s="1">
        <f t="shared" si="69"/>
        <v>22</v>
      </c>
      <c r="N107" s="1">
        <f t="shared" si="83"/>
        <v>12</v>
      </c>
      <c r="O107" s="2">
        <f t="shared" si="54"/>
        <v>1.00283297</v>
      </c>
      <c r="P107" s="10">
        <f t="shared" si="92"/>
        <v>1.00430123</v>
      </c>
      <c r="Q107" s="10">
        <f t="shared" si="89"/>
        <v>1.0096249404331195</v>
      </c>
      <c r="R107" s="2">
        <f t="shared" si="91"/>
        <v>1.0124851699999999</v>
      </c>
      <c r="S107" s="2">
        <f t="shared" si="84"/>
        <v>1</v>
      </c>
      <c r="T107" s="2">
        <f t="shared" si="55"/>
        <v>331156.63649722002</v>
      </c>
      <c r="U107" s="2">
        <f t="shared" si="56"/>
        <v>0</v>
      </c>
      <c r="V107" s="2">
        <f t="shared" si="57"/>
        <v>3904.6251504059642</v>
      </c>
      <c r="W107" s="2">
        <f t="shared" si="58"/>
        <v>335061.261647626</v>
      </c>
      <c r="X107" s="27">
        <f t="shared" si="59"/>
        <v>0</v>
      </c>
      <c r="Y107" s="2">
        <f t="shared" si="85"/>
        <v>0</v>
      </c>
      <c r="Z107" s="67">
        <f t="shared" si="60"/>
        <v>0</v>
      </c>
      <c r="AA107" s="2">
        <f t="shared" si="61"/>
        <v>0</v>
      </c>
      <c r="AB107" s="26">
        <f t="shared" si="70"/>
        <v>6.7299999999999999E-2</v>
      </c>
      <c r="AC107" s="27">
        <f t="shared" si="49"/>
        <v>12</v>
      </c>
      <c r="AD107" s="27">
        <v>252</v>
      </c>
      <c r="AE107" s="10">
        <f t="shared" si="90"/>
        <v>1.003106343</v>
      </c>
      <c r="AF107" s="2">
        <f t="shared" si="62"/>
        <v>1028.6860996800001</v>
      </c>
      <c r="AG107" s="2">
        <f t="shared" si="63"/>
        <v>1040.81520469</v>
      </c>
      <c r="AH107" s="3" t="str">
        <f t="shared" si="64"/>
        <v>-</v>
      </c>
      <c r="AI107" s="4" t="str">
        <f t="shared" si="71"/>
        <v>A+J=</v>
      </c>
      <c r="AJ107" s="11">
        <f t="shared" si="72"/>
        <v>40912</v>
      </c>
      <c r="AK107" s="11"/>
      <c r="AL107" s="4" t="str">
        <f t="shared" si="73"/>
        <v>segunda-feira</v>
      </c>
      <c r="AM107" s="19">
        <f t="shared" si="81"/>
        <v>95</v>
      </c>
      <c r="AN107" s="20">
        <v>43710</v>
      </c>
      <c r="AO107" s="21">
        <f t="shared" si="74"/>
        <v>86006.211326229954</v>
      </c>
      <c r="AP107" s="23">
        <f t="shared" si="75"/>
        <v>22</v>
      </c>
      <c r="AQ107" s="21">
        <f t="shared" si="76"/>
        <v>517.46027016999994</v>
      </c>
      <c r="AR107" s="21">
        <f t="shared" si="77"/>
        <v>3322.2906192999999</v>
      </c>
      <c r="AS107" s="35">
        <v>3.7191831799999998E-2</v>
      </c>
      <c r="AT107" s="29">
        <f t="shared" si="78"/>
        <v>3839.7508894699999</v>
      </c>
      <c r="AU107" s="19">
        <f t="shared" si="82"/>
        <v>95</v>
      </c>
      <c r="AV107" s="20">
        <f t="shared" si="79"/>
        <v>43739</v>
      </c>
      <c r="AW107" s="20">
        <f t="shared" si="80"/>
        <v>43741</v>
      </c>
      <c r="AX107" s="1"/>
      <c r="AY107" s="30">
        <v>98</v>
      </c>
      <c r="AZ107" s="31">
        <v>43800</v>
      </c>
      <c r="BA107" s="32">
        <v>4.31338344</v>
      </c>
      <c r="BB107" s="33">
        <f t="shared" si="65"/>
        <v>4.3133834400000001E-2</v>
      </c>
      <c r="BC107" s="1"/>
    </row>
    <row r="108" spans="1:55" x14ac:dyDescent="0.2">
      <c r="A108" s="144">
        <f t="shared" si="66"/>
        <v>40897</v>
      </c>
      <c r="B108" s="2">
        <f t="shared" si="50"/>
        <v>336263.86918360787</v>
      </c>
      <c r="C108" s="2">
        <f t="shared" si="67"/>
        <v>331156.63649722002</v>
      </c>
      <c r="D108" s="68">
        <f>SUM(Y108:Y$366)</f>
        <v>18415.588485379998</v>
      </c>
      <c r="E108" s="68">
        <f t="shared" si="51"/>
        <v>312741.04801184003</v>
      </c>
      <c r="F108" s="72">
        <f t="shared" si="86"/>
        <v>3369.28</v>
      </c>
      <c r="G108" s="3">
        <f>IF(N108=1,VLOOKUP(A107,[1]Plan1!$BG$69:$BI$188,3),G107)</f>
        <v>3386.8</v>
      </c>
      <c r="H108" s="11">
        <f t="shared" si="87"/>
        <v>40818</v>
      </c>
      <c r="I108" s="11">
        <f t="shared" si="88"/>
        <v>40849</v>
      </c>
      <c r="J108" s="26">
        <f t="shared" si="52"/>
        <v>5.1999240193749685E-3</v>
      </c>
      <c r="K108" s="11">
        <f t="shared" si="68"/>
        <v>40910</v>
      </c>
      <c r="L108" s="11">
        <f t="shared" si="53"/>
        <v>40910</v>
      </c>
      <c r="M108" s="1">
        <f t="shared" si="69"/>
        <v>22</v>
      </c>
      <c r="N108" s="1">
        <f t="shared" si="83"/>
        <v>13</v>
      </c>
      <c r="O108" s="2">
        <f t="shared" si="54"/>
        <v>1.0030694200000001</v>
      </c>
      <c r="P108" s="10">
        <f t="shared" si="92"/>
        <v>1.00430123</v>
      </c>
      <c r="Q108" s="10">
        <f t="shared" si="89"/>
        <v>1.0096249404331195</v>
      </c>
      <c r="R108" s="2">
        <f t="shared" si="91"/>
        <v>1.0127238999999999</v>
      </c>
      <c r="S108" s="2">
        <f t="shared" si="84"/>
        <v>1</v>
      </c>
      <c r="T108" s="2">
        <f t="shared" si="55"/>
        <v>331156.63649722002</v>
      </c>
      <c r="U108" s="2">
        <f t="shared" si="56"/>
        <v>0</v>
      </c>
      <c r="V108" s="2">
        <f t="shared" si="57"/>
        <v>3979.2858207978197</v>
      </c>
      <c r="W108" s="2">
        <f t="shared" si="58"/>
        <v>335135.92231801787</v>
      </c>
      <c r="X108" s="27">
        <f t="shared" si="59"/>
        <v>0</v>
      </c>
      <c r="Y108" s="2">
        <f t="shared" si="85"/>
        <v>0</v>
      </c>
      <c r="Z108" s="67">
        <f t="shared" si="60"/>
        <v>0</v>
      </c>
      <c r="AA108" s="2">
        <f t="shared" si="61"/>
        <v>0</v>
      </c>
      <c r="AB108" s="26">
        <f t="shared" si="70"/>
        <v>6.7299999999999999E-2</v>
      </c>
      <c r="AC108" s="27">
        <f t="shared" si="49"/>
        <v>13</v>
      </c>
      <c r="AD108" s="27">
        <v>252</v>
      </c>
      <c r="AE108" s="10">
        <f t="shared" si="90"/>
        <v>1.0033656399999999</v>
      </c>
      <c r="AF108" s="2">
        <f t="shared" si="62"/>
        <v>1114.5540220600001</v>
      </c>
      <c r="AG108" s="2">
        <f t="shared" si="63"/>
        <v>1127.94686559</v>
      </c>
      <c r="AH108" s="3" t="str">
        <f t="shared" si="64"/>
        <v>-</v>
      </c>
      <c r="AI108" s="4" t="str">
        <f t="shared" si="71"/>
        <v>A+J=</v>
      </c>
      <c r="AJ108" s="11">
        <f t="shared" si="72"/>
        <v>40912</v>
      </c>
      <c r="AK108" s="11"/>
      <c r="AL108" s="4" t="str">
        <f t="shared" si="73"/>
        <v>terça-feira</v>
      </c>
      <c r="AM108" s="19">
        <f t="shared" si="81"/>
        <v>96</v>
      </c>
      <c r="AN108" s="20">
        <v>43739</v>
      </c>
      <c r="AO108" s="21">
        <f t="shared" si="74"/>
        <v>82642.622806729953</v>
      </c>
      <c r="AP108" s="23">
        <f t="shared" si="75"/>
        <v>21</v>
      </c>
      <c r="AQ108" s="21">
        <f t="shared" si="76"/>
        <v>475.50632482999998</v>
      </c>
      <c r="AR108" s="21">
        <f t="shared" si="77"/>
        <v>3363.5885195000001</v>
      </c>
      <c r="AS108" s="35">
        <v>3.9108669800000002E-2</v>
      </c>
      <c r="AT108" s="29">
        <f t="shared" si="78"/>
        <v>3839.0948443299999</v>
      </c>
      <c r="AU108" s="19">
        <f t="shared" si="82"/>
        <v>96</v>
      </c>
      <c r="AV108" s="20">
        <f t="shared" si="79"/>
        <v>43770</v>
      </c>
      <c r="AW108" s="20">
        <f t="shared" si="80"/>
        <v>43774</v>
      </c>
      <c r="AX108" s="1"/>
      <c r="AY108" s="30">
        <v>99</v>
      </c>
      <c r="AZ108" s="31">
        <v>43831</v>
      </c>
      <c r="BA108" s="32">
        <v>4.5052019899999998</v>
      </c>
      <c r="BB108" s="33">
        <f t="shared" si="65"/>
        <v>4.5052019899999997E-2</v>
      </c>
      <c r="BC108" s="1"/>
    </row>
    <row r="109" spans="1:55" x14ac:dyDescent="0.2">
      <c r="A109" s="144">
        <f t="shared" si="66"/>
        <v>40898</v>
      </c>
      <c r="B109" s="2">
        <f t="shared" si="50"/>
        <v>336425.73524757166</v>
      </c>
      <c r="C109" s="2">
        <f t="shared" si="67"/>
        <v>331156.63649722002</v>
      </c>
      <c r="D109" s="68">
        <f>SUM(Y109:Y$366)</f>
        <v>18415.588485379998</v>
      </c>
      <c r="E109" s="68">
        <f t="shared" si="51"/>
        <v>312741.04801184003</v>
      </c>
      <c r="F109" s="72">
        <f t="shared" si="86"/>
        <v>3369.28</v>
      </c>
      <c r="G109" s="3">
        <f>IF(N109=1,VLOOKUP(A108,[1]Plan1!$BG$69:$BI$188,3),G108)</f>
        <v>3386.8</v>
      </c>
      <c r="H109" s="11">
        <f t="shared" si="87"/>
        <v>40818</v>
      </c>
      <c r="I109" s="11">
        <f t="shared" si="88"/>
        <v>40849</v>
      </c>
      <c r="J109" s="26">
        <f t="shared" si="52"/>
        <v>5.1999240193749685E-3</v>
      </c>
      <c r="K109" s="11">
        <f t="shared" si="68"/>
        <v>40910</v>
      </c>
      <c r="L109" s="11">
        <f t="shared" si="53"/>
        <v>40910</v>
      </c>
      <c r="M109" s="1">
        <f t="shared" si="69"/>
        <v>22</v>
      </c>
      <c r="N109" s="1">
        <f t="shared" si="83"/>
        <v>14</v>
      </c>
      <c r="O109" s="2">
        <f t="shared" si="54"/>
        <v>1.0033059200000001</v>
      </c>
      <c r="P109" s="10">
        <f t="shared" si="92"/>
        <v>1.00430123</v>
      </c>
      <c r="Q109" s="10">
        <f t="shared" si="89"/>
        <v>1.0096249404331195</v>
      </c>
      <c r="R109" s="2">
        <f t="shared" si="91"/>
        <v>1.0129626700000001</v>
      </c>
      <c r="S109" s="2">
        <f t="shared" si="84"/>
        <v>1</v>
      </c>
      <c r="T109" s="2">
        <f t="shared" si="55"/>
        <v>331156.63649722002</v>
      </c>
      <c r="U109" s="2">
        <f t="shared" si="56"/>
        <v>0</v>
      </c>
      <c r="V109" s="2">
        <f t="shared" si="57"/>
        <v>4053.9590008316586</v>
      </c>
      <c r="W109" s="2">
        <f t="shared" si="58"/>
        <v>335210.59549805167</v>
      </c>
      <c r="X109" s="27">
        <f t="shared" si="59"/>
        <v>0</v>
      </c>
      <c r="Y109" s="2">
        <f t="shared" si="85"/>
        <v>0</v>
      </c>
      <c r="Z109" s="67">
        <f t="shared" si="60"/>
        <v>0</v>
      </c>
      <c r="AA109" s="2">
        <f t="shared" si="61"/>
        <v>0</v>
      </c>
      <c r="AB109" s="26">
        <f t="shared" si="70"/>
        <v>6.7299999999999999E-2</v>
      </c>
      <c r="AC109" s="27">
        <f t="shared" si="49"/>
        <v>14</v>
      </c>
      <c r="AD109" s="27">
        <v>252</v>
      </c>
      <c r="AE109" s="10">
        <f t="shared" si="90"/>
        <v>1.0036250040000001</v>
      </c>
      <c r="AF109" s="2">
        <f t="shared" si="62"/>
        <v>1200.44413192</v>
      </c>
      <c r="AG109" s="2">
        <f t="shared" si="63"/>
        <v>1215.1397495199999</v>
      </c>
      <c r="AH109" s="3" t="str">
        <f t="shared" si="64"/>
        <v>-</v>
      </c>
      <c r="AI109" s="4" t="str">
        <f t="shared" si="71"/>
        <v>A+J=</v>
      </c>
      <c r="AJ109" s="11">
        <f t="shared" si="72"/>
        <v>40912</v>
      </c>
      <c r="AK109" s="11"/>
      <c r="AL109" s="4" t="str">
        <f t="shared" si="73"/>
        <v>sexta-feira</v>
      </c>
      <c r="AM109" s="19">
        <f t="shared" si="81"/>
        <v>97</v>
      </c>
      <c r="AN109" s="20">
        <v>43770</v>
      </c>
      <c r="AO109" s="21">
        <f t="shared" si="74"/>
        <v>79303.691527139948</v>
      </c>
      <c r="AP109" s="23">
        <f t="shared" si="75"/>
        <v>23</v>
      </c>
      <c r="AQ109" s="21">
        <f t="shared" si="76"/>
        <v>500.55669714999999</v>
      </c>
      <c r="AR109" s="21">
        <f t="shared" si="77"/>
        <v>3338.93127959</v>
      </c>
      <c r="AS109" s="35">
        <v>4.04020488E-2</v>
      </c>
      <c r="AT109" s="29">
        <f t="shared" si="78"/>
        <v>3839.4879767399998</v>
      </c>
      <c r="AU109" s="19">
        <f t="shared" si="82"/>
        <v>97</v>
      </c>
      <c r="AV109" s="20">
        <f t="shared" si="79"/>
        <v>43801</v>
      </c>
      <c r="AW109" s="20">
        <f t="shared" si="80"/>
        <v>43803</v>
      </c>
      <c r="AX109" s="1"/>
      <c r="AY109" s="30">
        <v>100</v>
      </c>
      <c r="AZ109" s="31">
        <v>43862</v>
      </c>
      <c r="BA109" s="32">
        <v>4.7174318900000003</v>
      </c>
      <c r="BB109" s="33">
        <f t="shared" si="65"/>
        <v>4.7174318900000005E-2</v>
      </c>
      <c r="BC109" s="1"/>
    </row>
    <row r="110" spans="1:55" x14ac:dyDescent="0.2">
      <c r="A110" s="144">
        <f t="shared" si="66"/>
        <v>40899</v>
      </c>
      <c r="B110" s="2">
        <f t="shared" si="50"/>
        <v>336587.68134806835</v>
      </c>
      <c r="C110" s="2">
        <f t="shared" si="67"/>
        <v>331156.63649722002</v>
      </c>
      <c r="D110" s="68">
        <f>SUM(Y110:Y$366)</f>
        <v>18415.588485379998</v>
      </c>
      <c r="E110" s="68">
        <f t="shared" si="51"/>
        <v>312741.04801184003</v>
      </c>
      <c r="F110" s="72">
        <f t="shared" si="86"/>
        <v>3369.28</v>
      </c>
      <c r="G110" s="3">
        <f>IF(N110=1,VLOOKUP(A109,[1]Plan1!$BG$69:$BI$188,3),G109)</f>
        <v>3386.8</v>
      </c>
      <c r="H110" s="11">
        <f t="shared" si="87"/>
        <v>40818</v>
      </c>
      <c r="I110" s="11">
        <f t="shared" si="88"/>
        <v>40849</v>
      </c>
      <c r="J110" s="26">
        <f t="shared" si="52"/>
        <v>5.1999240193749685E-3</v>
      </c>
      <c r="K110" s="11">
        <f t="shared" si="68"/>
        <v>40910</v>
      </c>
      <c r="L110" s="11">
        <f t="shared" si="53"/>
        <v>40910</v>
      </c>
      <c r="M110" s="1">
        <f t="shared" si="69"/>
        <v>22</v>
      </c>
      <c r="N110" s="1">
        <f t="shared" si="83"/>
        <v>15</v>
      </c>
      <c r="O110" s="2">
        <f t="shared" si="54"/>
        <v>1.00354247</v>
      </c>
      <c r="P110" s="10">
        <f t="shared" si="92"/>
        <v>1.00430123</v>
      </c>
      <c r="Q110" s="10">
        <f t="shared" si="89"/>
        <v>1.0096249404331195</v>
      </c>
      <c r="R110" s="2">
        <f t="shared" si="91"/>
        <v>1.0132015000000001</v>
      </c>
      <c r="S110" s="2">
        <f t="shared" si="84"/>
        <v>1</v>
      </c>
      <c r="T110" s="2">
        <f t="shared" si="55"/>
        <v>331156.63649722002</v>
      </c>
      <c r="U110" s="2">
        <f t="shared" si="56"/>
        <v>0</v>
      </c>
      <c r="V110" s="2">
        <f t="shared" si="57"/>
        <v>4128.6509453283334</v>
      </c>
      <c r="W110" s="2">
        <f t="shared" si="58"/>
        <v>335285.28744254838</v>
      </c>
      <c r="X110" s="27">
        <f t="shared" si="59"/>
        <v>0</v>
      </c>
      <c r="Y110" s="2">
        <f t="shared" si="85"/>
        <v>0</v>
      </c>
      <c r="Z110" s="67">
        <f t="shared" si="60"/>
        <v>0</v>
      </c>
      <c r="AA110" s="2">
        <f t="shared" si="61"/>
        <v>0</v>
      </c>
      <c r="AB110" s="26">
        <f t="shared" si="70"/>
        <v>6.7299999999999999E-2</v>
      </c>
      <c r="AC110" s="27">
        <f t="shared" si="49"/>
        <v>15</v>
      </c>
      <c r="AD110" s="27">
        <v>252</v>
      </c>
      <c r="AE110" s="10">
        <f t="shared" si="90"/>
        <v>1.003884435</v>
      </c>
      <c r="AF110" s="2">
        <f t="shared" si="62"/>
        <v>1286.3564292900001</v>
      </c>
      <c r="AG110" s="2">
        <f t="shared" si="63"/>
        <v>1302.3939055200001</v>
      </c>
      <c r="AH110" s="3" t="str">
        <f t="shared" si="64"/>
        <v>-</v>
      </c>
      <c r="AI110" s="4" t="str">
        <f t="shared" si="71"/>
        <v>A+J=</v>
      </c>
      <c r="AJ110" s="11">
        <f t="shared" si="72"/>
        <v>40912</v>
      </c>
      <c r="AK110" s="11"/>
      <c r="AL110" s="4" t="str">
        <f t="shared" si="73"/>
        <v>segunda-feira</v>
      </c>
      <c r="AM110" s="19">
        <f t="shared" si="81"/>
        <v>98</v>
      </c>
      <c r="AN110" s="20">
        <v>43801</v>
      </c>
      <c r="AO110" s="21">
        <f t="shared" si="74"/>
        <v>75883.019229499943</v>
      </c>
      <c r="AP110" s="23">
        <f t="shared" si="75"/>
        <v>20</v>
      </c>
      <c r="AQ110" s="21">
        <f t="shared" si="76"/>
        <v>417.51640977</v>
      </c>
      <c r="AR110" s="21">
        <f t="shared" si="77"/>
        <v>3420.6722976400001</v>
      </c>
      <c r="AS110" s="35">
        <v>4.3133834400000001E-2</v>
      </c>
      <c r="AT110" s="29">
        <f t="shared" si="78"/>
        <v>3838.18870741</v>
      </c>
      <c r="AU110" s="19">
        <f t="shared" si="82"/>
        <v>98</v>
      </c>
      <c r="AV110" s="20">
        <f t="shared" si="79"/>
        <v>43832</v>
      </c>
      <c r="AW110" s="20">
        <f t="shared" si="80"/>
        <v>43836</v>
      </c>
      <c r="AX110" s="1"/>
      <c r="AY110" s="30">
        <v>101</v>
      </c>
      <c r="AZ110" s="31">
        <v>43891</v>
      </c>
      <c r="BA110" s="32">
        <v>5.08314383</v>
      </c>
      <c r="BB110" s="33">
        <f t="shared" si="65"/>
        <v>5.0831438300000004E-2</v>
      </c>
      <c r="BC110" s="1"/>
    </row>
    <row r="111" spans="1:55" x14ac:dyDescent="0.2">
      <c r="A111" s="144">
        <f t="shared" si="66"/>
        <v>40900</v>
      </c>
      <c r="B111" s="2">
        <f t="shared" si="50"/>
        <v>336749.70785007789</v>
      </c>
      <c r="C111" s="2">
        <f t="shared" si="67"/>
        <v>331156.63649722002</v>
      </c>
      <c r="D111" s="68">
        <f>SUM(Y111:Y$366)</f>
        <v>18415.588485379998</v>
      </c>
      <c r="E111" s="68">
        <f t="shared" si="51"/>
        <v>312741.04801184003</v>
      </c>
      <c r="F111" s="72">
        <f t="shared" si="86"/>
        <v>3369.28</v>
      </c>
      <c r="G111" s="3">
        <f>IF(N111=1,VLOOKUP(A110,[1]Plan1!$BG$69:$BI$188,3),G110)</f>
        <v>3386.8</v>
      </c>
      <c r="H111" s="11">
        <f t="shared" si="87"/>
        <v>40818</v>
      </c>
      <c r="I111" s="11">
        <f t="shared" si="88"/>
        <v>40849</v>
      </c>
      <c r="J111" s="26">
        <f t="shared" si="52"/>
        <v>5.1999240193749685E-3</v>
      </c>
      <c r="K111" s="11">
        <f t="shared" si="68"/>
        <v>40910</v>
      </c>
      <c r="L111" s="11">
        <f t="shared" si="53"/>
        <v>40910</v>
      </c>
      <c r="M111" s="1">
        <f t="shared" si="69"/>
        <v>22</v>
      </c>
      <c r="N111" s="1">
        <f t="shared" si="83"/>
        <v>16</v>
      </c>
      <c r="O111" s="2">
        <f t="shared" si="54"/>
        <v>1.0037790799999999</v>
      </c>
      <c r="P111" s="10">
        <f t="shared" si="92"/>
        <v>1.00430123</v>
      </c>
      <c r="Q111" s="10">
        <f t="shared" si="89"/>
        <v>1.0096249404331195</v>
      </c>
      <c r="R111" s="2">
        <f t="shared" si="91"/>
        <v>1.01344039</v>
      </c>
      <c r="S111" s="2">
        <f t="shared" si="84"/>
        <v>1</v>
      </c>
      <c r="T111" s="2">
        <f t="shared" si="55"/>
        <v>331156.63649722002</v>
      </c>
      <c r="U111" s="2">
        <f t="shared" si="56"/>
        <v>0</v>
      </c>
      <c r="V111" s="2">
        <f t="shared" si="57"/>
        <v>4203.3616542878444</v>
      </c>
      <c r="W111" s="2">
        <f t="shared" si="58"/>
        <v>335359.99815150787</v>
      </c>
      <c r="X111" s="27">
        <f t="shared" si="59"/>
        <v>0</v>
      </c>
      <c r="Y111" s="2">
        <f t="shared" si="85"/>
        <v>0</v>
      </c>
      <c r="Z111" s="67">
        <f t="shared" si="60"/>
        <v>0</v>
      </c>
      <c r="AA111" s="2">
        <f t="shared" si="61"/>
        <v>0</v>
      </c>
      <c r="AB111" s="26">
        <f t="shared" si="70"/>
        <v>6.7299999999999999E-2</v>
      </c>
      <c r="AC111" s="27">
        <f t="shared" si="49"/>
        <v>16</v>
      </c>
      <c r="AD111" s="27">
        <v>252</v>
      </c>
      <c r="AE111" s="10">
        <f t="shared" si="90"/>
        <v>1.004143934</v>
      </c>
      <c r="AF111" s="2">
        <f t="shared" si="62"/>
        <v>1372.2912452999999</v>
      </c>
      <c r="AG111" s="2">
        <f t="shared" si="63"/>
        <v>1389.70969857</v>
      </c>
      <c r="AH111" s="3" t="str">
        <f t="shared" si="64"/>
        <v>-</v>
      </c>
      <c r="AI111" s="4" t="str">
        <f t="shared" si="71"/>
        <v>A+J=</v>
      </c>
      <c r="AJ111" s="11">
        <f t="shared" si="72"/>
        <v>40912</v>
      </c>
      <c r="AK111" s="11"/>
      <c r="AL111" s="4" t="str">
        <f t="shared" si="73"/>
        <v>quinta-feira</v>
      </c>
      <c r="AM111" s="19">
        <f t="shared" si="81"/>
        <v>99</v>
      </c>
      <c r="AN111" s="20">
        <v>43832</v>
      </c>
      <c r="AO111" s="21">
        <f t="shared" si="74"/>
        <v>72464.33593710995</v>
      </c>
      <c r="AP111" s="23">
        <f t="shared" si="75"/>
        <v>21</v>
      </c>
      <c r="AQ111" s="21">
        <f t="shared" si="76"/>
        <v>419.53778726000002</v>
      </c>
      <c r="AR111" s="21">
        <f t="shared" si="77"/>
        <v>3418.6832923900001</v>
      </c>
      <c r="AS111" s="35">
        <v>4.5052019899999997E-2</v>
      </c>
      <c r="AT111" s="29">
        <f t="shared" si="78"/>
        <v>3838.2210796500003</v>
      </c>
      <c r="AU111" s="19">
        <f t="shared" si="82"/>
        <v>99</v>
      </c>
      <c r="AV111" s="20">
        <f t="shared" si="79"/>
        <v>43864</v>
      </c>
      <c r="AW111" s="20">
        <f t="shared" si="80"/>
        <v>43866</v>
      </c>
      <c r="AX111" s="1"/>
      <c r="AY111" s="30">
        <v>102</v>
      </c>
      <c r="AZ111" s="31">
        <v>43922</v>
      </c>
      <c r="BA111" s="32">
        <v>5.2764174099999996</v>
      </c>
      <c r="BB111" s="33">
        <f t="shared" si="65"/>
        <v>5.2764174099999998E-2</v>
      </c>
      <c r="BC111" s="1"/>
    </row>
    <row r="112" spans="1:55" x14ac:dyDescent="0.2">
      <c r="A112" s="144">
        <f t="shared" si="66"/>
        <v>40901</v>
      </c>
      <c r="B112" s="2">
        <f t="shared" si="50"/>
        <v>336911.81411259028</v>
      </c>
      <c r="C112" s="2">
        <f t="shared" si="67"/>
        <v>331156.63649722002</v>
      </c>
      <c r="D112" s="68">
        <f>SUM(Y112:Y$366)</f>
        <v>18415.588485379998</v>
      </c>
      <c r="E112" s="68">
        <f t="shared" si="51"/>
        <v>312741.04801184003</v>
      </c>
      <c r="F112" s="72">
        <f t="shared" si="86"/>
        <v>3369.28</v>
      </c>
      <c r="G112" s="3">
        <f>IF(N112=1,VLOOKUP(A111,[1]Plan1!$BG$69:$BI$188,3),G111)</f>
        <v>3386.8</v>
      </c>
      <c r="H112" s="11">
        <f t="shared" si="87"/>
        <v>40818</v>
      </c>
      <c r="I112" s="11">
        <f t="shared" si="88"/>
        <v>40849</v>
      </c>
      <c r="J112" s="26">
        <f t="shared" si="52"/>
        <v>5.1999240193749685E-3</v>
      </c>
      <c r="K112" s="11">
        <f t="shared" si="68"/>
        <v>40910</v>
      </c>
      <c r="L112" s="11">
        <f t="shared" si="53"/>
        <v>40910</v>
      </c>
      <c r="M112" s="1">
        <f t="shared" si="69"/>
        <v>22</v>
      </c>
      <c r="N112" s="1">
        <f t="shared" si="83"/>
        <v>17</v>
      </c>
      <c r="O112" s="2">
        <f t="shared" si="54"/>
        <v>1.00401575</v>
      </c>
      <c r="P112" s="10">
        <f t="shared" si="92"/>
        <v>1.00430123</v>
      </c>
      <c r="Q112" s="10">
        <f t="shared" si="89"/>
        <v>1.0096249404331195</v>
      </c>
      <c r="R112" s="2">
        <f t="shared" si="91"/>
        <v>1.0136793399999999</v>
      </c>
      <c r="S112" s="2">
        <f t="shared" si="84"/>
        <v>1</v>
      </c>
      <c r="T112" s="2">
        <f t="shared" si="55"/>
        <v>331156.63649722002</v>
      </c>
      <c r="U112" s="2">
        <f t="shared" si="56"/>
        <v>0</v>
      </c>
      <c r="V112" s="2">
        <f t="shared" si="57"/>
        <v>4278.0911277102614</v>
      </c>
      <c r="W112" s="2">
        <f t="shared" si="58"/>
        <v>335434.72762493027</v>
      </c>
      <c r="X112" s="27">
        <f t="shared" si="59"/>
        <v>0</v>
      </c>
      <c r="Y112" s="2">
        <f t="shared" si="85"/>
        <v>0</v>
      </c>
      <c r="Z112" s="67">
        <f t="shared" si="60"/>
        <v>0</v>
      </c>
      <c r="AA112" s="2">
        <f t="shared" si="61"/>
        <v>0</v>
      </c>
      <c r="AB112" s="26">
        <f t="shared" si="70"/>
        <v>6.7299999999999999E-2</v>
      </c>
      <c r="AC112" s="27">
        <f t="shared" si="49"/>
        <v>17</v>
      </c>
      <c r="AD112" s="27">
        <v>252</v>
      </c>
      <c r="AE112" s="10">
        <f t="shared" si="90"/>
        <v>1.0044034989999999</v>
      </c>
      <c r="AF112" s="2">
        <f t="shared" si="62"/>
        <v>1458.2479176500001</v>
      </c>
      <c r="AG112" s="2">
        <f t="shared" si="63"/>
        <v>1477.0864876600001</v>
      </c>
      <c r="AH112" s="3" t="str">
        <f t="shared" si="64"/>
        <v>-</v>
      </c>
      <c r="AI112" s="4" t="str">
        <f t="shared" si="71"/>
        <v>A+J=</v>
      </c>
      <c r="AJ112" s="11">
        <f t="shared" si="72"/>
        <v>40912</v>
      </c>
      <c r="AK112" s="11"/>
      <c r="AL112" s="4" t="str">
        <f t="shared" si="73"/>
        <v>segunda-feira</v>
      </c>
      <c r="AM112" s="19">
        <f t="shared" si="81"/>
        <v>100</v>
      </c>
      <c r="AN112" s="20">
        <v>43864</v>
      </c>
      <c r="AO112" s="21">
        <f t="shared" si="74"/>
        <v>69045.88024473995</v>
      </c>
      <c r="AP112" s="23">
        <f t="shared" si="75"/>
        <v>22</v>
      </c>
      <c r="AQ112" s="21">
        <f t="shared" si="76"/>
        <v>419.76988346000002</v>
      </c>
      <c r="AR112" s="21">
        <f t="shared" si="77"/>
        <v>3418.4556923700002</v>
      </c>
      <c r="AS112" s="35">
        <v>4.7174318900000005E-2</v>
      </c>
      <c r="AT112" s="29">
        <f t="shared" si="78"/>
        <v>3838.2255758300003</v>
      </c>
      <c r="AU112" s="19">
        <f t="shared" si="82"/>
        <v>100</v>
      </c>
      <c r="AV112" s="20">
        <f t="shared" si="79"/>
        <v>43892</v>
      </c>
      <c r="AW112" s="20">
        <f t="shared" si="80"/>
        <v>43894</v>
      </c>
      <c r="AX112" s="1"/>
      <c r="AY112" s="30">
        <v>103</v>
      </c>
      <c r="AZ112" s="31">
        <v>43952</v>
      </c>
      <c r="BA112" s="32">
        <v>5.6540686899999999</v>
      </c>
      <c r="BB112" s="33">
        <f t="shared" si="65"/>
        <v>5.6540686899999998E-2</v>
      </c>
      <c r="BC112" s="1"/>
    </row>
    <row r="113" spans="1:154" x14ac:dyDescent="0.2">
      <c r="A113" s="144">
        <f t="shared" si="66"/>
        <v>40902</v>
      </c>
      <c r="B113" s="2">
        <f t="shared" si="50"/>
        <v>336911.81411259028</v>
      </c>
      <c r="C113" s="2">
        <f t="shared" si="67"/>
        <v>331156.63649722002</v>
      </c>
      <c r="D113" s="68">
        <f>SUM(Y113:Y$366)</f>
        <v>18415.588485379998</v>
      </c>
      <c r="E113" s="68">
        <f t="shared" si="51"/>
        <v>312741.04801184003</v>
      </c>
      <c r="F113" s="72">
        <f t="shared" si="86"/>
        <v>3369.28</v>
      </c>
      <c r="G113" s="3">
        <f>IF(N113=1,VLOOKUP(A112,[1]Plan1!$BG$69:$BI$188,3),G112)</f>
        <v>3386.8</v>
      </c>
      <c r="H113" s="11">
        <f t="shared" si="87"/>
        <v>40818</v>
      </c>
      <c r="I113" s="11">
        <f t="shared" si="88"/>
        <v>40849</v>
      </c>
      <c r="J113" s="26">
        <f t="shared" si="52"/>
        <v>5.1999240193749685E-3</v>
      </c>
      <c r="K113" s="11">
        <f t="shared" si="68"/>
        <v>40910</v>
      </c>
      <c r="L113" s="11">
        <f t="shared" si="53"/>
        <v>40910</v>
      </c>
      <c r="M113" s="1">
        <f t="shared" si="69"/>
        <v>22</v>
      </c>
      <c r="N113" s="1">
        <f t="shared" si="83"/>
        <v>17</v>
      </c>
      <c r="O113" s="2">
        <f t="shared" si="54"/>
        <v>1.00401575</v>
      </c>
      <c r="P113" s="10">
        <f t="shared" si="92"/>
        <v>1.00430123</v>
      </c>
      <c r="Q113" s="10">
        <f t="shared" si="89"/>
        <v>1.0096249404331195</v>
      </c>
      <c r="R113" s="2">
        <f t="shared" si="91"/>
        <v>1.0136793399999999</v>
      </c>
      <c r="S113" s="2">
        <f t="shared" si="84"/>
        <v>1</v>
      </c>
      <c r="T113" s="2">
        <f t="shared" si="55"/>
        <v>331156.63649722002</v>
      </c>
      <c r="U113" s="2">
        <f t="shared" si="56"/>
        <v>0</v>
      </c>
      <c r="V113" s="2">
        <f t="shared" si="57"/>
        <v>4278.0911277102614</v>
      </c>
      <c r="W113" s="2">
        <f t="shared" si="58"/>
        <v>335434.72762493027</v>
      </c>
      <c r="X113" s="27">
        <f t="shared" si="59"/>
        <v>0</v>
      </c>
      <c r="Y113" s="2">
        <f t="shared" si="85"/>
        <v>0</v>
      </c>
      <c r="Z113" s="67">
        <f t="shared" si="60"/>
        <v>0</v>
      </c>
      <c r="AA113" s="2">
        <f t="shared" si="61"/>
        <v>0</v>
      </c>
      <c r="AB113" s="26">
        <f t="shared" si="70"/>
        <v>6.7299999999999999E-2</v>
      </c>
      <c r="AC113" s="27">
        <f t="shared" si="49"/>
        <v>17</v>
      </c>
      <c r="AD113" s="27">
        <v>252</v>
      </c>
      <c r="AE113" s="10">
        <f t="shared" si="90"/>
        <v>1.0044034989999999</v>
      </c>
      <c r="AF113" s="2">
        <f t="shared" si="62"/>
        <v>1458.2479176500001</v>
      </c>
      <c r="AG113" s="2">
        <f t="shared" si="63"/>
        <v>1477.0864876600001</v>
      </c>
      <c r="AH113" s="3" t="str">
        <f t="shared" si="64"/>
        <v>-</v>
      </c>
      <c r="AI113" s="4" t="str">
        <f t="shared" si="71"/>
        <v>A+J=</v>
      </c>
      <c r="AJ113" s="11">
        <f t="shared" si="72"/>
        <v>40912</v>
      </c>
      <c r="AK113" s="11"/>
      <c r="AL113" s="4" t="str">
        <f t="shared" si="73"/>
        <v>segunda-feira</v>
      </c>
      <c r="AM113" s="19">
        <f t="shared" si="81"/>
        <v>101</v>
      </c>
      <c r="AN113" s="20">
        <v>43892</v>
      </c>
      <c r="AO113" s="21">
        <f t="shared" si="74"/>
        <v>65536.178843219954</v>
      </c>
      <c r="AP113" s="23">
        <f t="shared" si="75"/>
        <v>18</v>
      </c>
      <c r="AQ113" s="21">
        <f t="shared" si="76"/>
        <v>327.07420128000001</v>
      </c>
      <c r="AR113" s="21">
        <f t="shared" si="77"/>
        <v>3509.7014015200002</v>
      </c>
      <c r="AS113" s="35">
        <v>5.0831438300000004E-2</v>
      </c>
      <c r="AT113" s="29">
        <f t="shared" si="78"/>
        <v>3836.7756028000003</v>
      </c>
      <c r="AU113" s="19">
        <f t="shared" si="82"/>
        <v>101</v>
      </c>
      <c r="AV113" s="20">
        <f t="shared" si="79"/>
        <v>43922</v>
      </c>
      <c r="AW113" s="20">
        <f t="shared" si="80"/>
        <v>43924</v>
      </c>
      <c r="AX113" s="1"/>
      <c r="AY113" s="30">
        <v>104</v>
      </c>
      <c r="AZ113" s="31">
        <v>43983</v>
      </c>
      <c r="BA113" s="32">
        <v>6.0239709000000001</v>
      </c>
      <c r="BB113" s="33">
        <f t="shared" si="65"/>
        <v>6.0239709000000002E-2</v>
      </c>
      <c r="BC113" s="1"/>
    </row>
    <row r="114" spans="1:154" x14ac:dyDescent="0.2">
      <c r="A114" s="144">
        <f t="shared" si="66"/>
        <v>40903</v>
      </c>
      <c r="B114" s="2">
        <f t="shared" si="50"/>
        <v>336911.81411259028</v>
      </c>
      <c r="C114" s="2">
        <f t="shared" si="67"/>
        <v>331156.63649722002</v>
      </c>
      <c r="D114" s="68">
        <f>SUM(Y114:Y$366)</f>
        <v>18415.588485379998</v>
      </c>
      <c r="E114" s="68">
        <f t="shared" si="51"/>
        <v>312741.04801184003</v>
      </c>
      <c r="F114" s="72">
        <f t="shared" si="86"/>
        <v>3369.28</v>
      </c>
      <c r="G114" s="3">
        <f>IF(N114=1,VLOOKUP(A113,[1]Plan1!$BG$69:$BI$188,3),G113)</f>
        <v>3386.8</v>
      </c>
      <c r="H114" s="11">
        <f t="shared" si="87"/>
        <v>40818</v>
      </c>
      <c r="I114" s="11">
        <f t="shared" si="88"/>
        <v>40849</v>
      </c>
      <c r="J114" s="26">
        <f t="shared" si="52"/>
        <v>5.1999240193749685E-3</v>
      </c>
      <c r="K114" s="11">
        <f t="shared" si="68"/>
        <v>40910</v>
      </c>
      <c r="L114" s="11">
        <f t="shared" si="53"/>
        <v>40910</v>
      </c>
      <c r="M114" s="1">
        <f t="shared" si="69"/>
        <v>22</v>
      </c>
      <c r="N114" s="1">
        <f t="shared" si="83"/>
        <v>17</v>
      </c>
      <c r="O114" s="2">
        <f t="shared" si="54"/>
        <v>1.00401575</v>
      </c>
      <c r="P114" s="10">
        <f t="shared" si="92"/>
        <v>1.00430123</v>
      </c>
      <c r="Q114" s="10">
        <f t="shared" si="89"/>
        <v>1.0096249404331195</v>
      </c>
      <c r="R114" s="2">
        <f t="shared" si="91"/>
        <v>1.0136793399999999</v>
      </c>
      <c r="S114" s="2">
        <f t="shared" si="84"/>
        <v>1</v>
      </c>
      <c r="T114" s="2">
        <f t="shared" si="55"/>
        <v>331156.63649722002</v>
      </c>
      <c r="U114" s="2">
        <f t="shared" si="56"/>
        <v>0</v>
      </c>
      <c r="V114" s="2">
        <f t="shared" si="57"/>
        <v>4278.0911277102614</v>
      </c>
      <c r="W114" s="2">
        <f t="shared" si="58"/>
        <v>335434.72762493027</v>
      </c>
      <c r="X114" s="27">
        <f t="shared" si="59"/>
        <v>0</v>
      </c>
      <c r="Y114" s="2">
        <f t="shared" si="85"/>
        <v>0</v>
      </c>
      <c r="Z114" s="67">
        <f t="shared" si="60"/>
        <v>0</v>
      </c>
      <c r="AA114" s="2">
        <f t="shared" si="61"/>
        <v>0</v>
      </c>
      <c r="AB114" s="26">
        <f t="shared" si="70"/>
        <v>6.7299999999999999E-2</v>
      </c>
      <c r="AC114" s="27">
        <f t="shared" si="49"/>
        <v>17</v>
      </c>
      <c r="AD114" s="27">
        <v>252</v>
      </c>
      <c r="AE114" s="10">
        <f t="shared" si="90"/>
        <v>1.0044034989999999</v>
      </c>
      <c r="AF114" s="2">
        <f t="shared" si="62"/>
        <v>1458.2479176500001</v>
      </c>
      <c r="AG114" s="2">
        <f t="shared" si="63"/>
        <v>1477.0864876600001</v>
      </c>
      <c r="AH114" s="3" t="str">
        <f t="shared" si="64"/>
        <v>-</v>
      </c>
      <c r="AI114" s="4" t="str">
        <f t="shared" si="71"/>
        <v>A+J=</v>
      </c>
      <c r="AJ114" s="11">
        <f t="shared" si="72"/>
        <v>40912</v>
      </c>
      <c r="AK114" s="11"/>
      <c r="AL114" s="4" t="str">
        <f t="shared" si="73"/>
        <v>quarta-feira</v>
      </c>
      <c r="AM114" s="19">
        <f t="shared" si="81"/>
        <v>102</v>
      </c>
      <c r="AN114" s="20">
        <v>43922</v>
      </c>
      <c r="AO114" s="21">
        <f t="shared" si="74"/>
        <v>62078.216492889951</v>
      </c>
      <c r="AP114" s="23">
        <f t="shared" si="75"/>
        <v>22</v>
      </c>
      <c r="AQ114" s="21">
        <f t="shared" si="76"/>
        <v>379.63660054000002</v>
      </c>
      <c r="AR114" s="21">
        <f t="shared" si="77"/>
        <v>3457.9623503299999</v>
      </c>
      <c r="AS114" s="35">
        <v>5.2764174099999998E-2</v>
      </c>
      <c r="AT114" s="29">
        <f t="shared" si="78"/>
        <v>3837.59895087</v>
      </c>
      <c r="AU114" s="19">
        <f t="shared" si="82"/>
        <v>102</v>
      </c>
      <c r="AV114" s="20">
        <f t="shared" si="79"/>
        <v>43955</v>
      </c>
      <c r="AW114" s="20">
        <f t="shared" si="80"/>
        <v>43957</v>
      </c>
      <c r="AX114" s="1"/>
      <c r="AY114" s="30">
        <v>105</v>
      </c>
      <c r="AZ114" s="31">
        <v>44013</v>
      </c>
      <c r="BA114" s="32">
        <v>6.4173519900000002</v>
      </c>
      <c r="BB114" s="33">
        <f t="shared" si="65"/>
        <v>6.4173519900000003E-2</v>
      </c>
      <c r="BC114" s="1"/>
    </row>
    <row r="115" spans="1:154" x14ac:dyDescent="0.2">
      <c r="A115" s="144">
        <f t="shared" si="66"/>
        <v>40904</v>
      </c>
      <c r="B115" s="2">
        <f t="shared" si="50"/>
        <v>337073.99735850515</v>
      </c>
      <c r="C115" s="2">
        <f t="shared" si="67"/>
        <v>331156.63649722002</v>
      </c>
      <c r="D115" s="68">
        <f>SUM(Y115:Y$366)</f>
        <v>18415.588485379998</v>
      </c>
      <c r="E115" s="68">
        <f t="shared" si="51"/>
        <v>312741.04801184003</v>
      </c>
      <c r="F115" s="72">
        <f t="shared" si="86"/>
        <v>3369.28</v>
      </c>
      <c r="G115" s="3">
        <f>IF(N115=1,VLOOKUP(A114,[1]Plan1!$BG$69:$BI$188,3),G114)</f>
        <v>3386.8</v>
      </c>
      <c r="H115" s="11">
        <f t="shared" si="87"/>
        <v>40818</v>
      </c>
      <c r="I115" s="11">
        <f t="shared" si="88"/>
        <v>40849</v>
      </c>
      <c r="J115" s="26">
        <f t="shared" si="52"/>
        <v>5.1999240193749685E-3</v>
      </c>
      <c r="K115" s="11">
        <f t="shared" si="68"/>
        <v>40910</v>
      </c>
      <c r="L115" s="11">
        <f t="shared" si="53"/>
        <v>40910</v>
      </c>
      <c r="M115" s="1">
        <f t="shared" si="69"/>
        <v>22</v>
      </c>
      <c r="N115" s="1">
        <f t="shared" si="83"/>
        <v>18</v>
      </c>
      <c r="O115" s="2">
        <f t="shared" si="54"/>
        <v>1.00425247</v>
      </c>
      <c r="P115" s="10">
        <f t="shared" si="92"/>
        <v>1.00430123</v>
      </c>
      <c r="Q115" s="10">
        <f t="shared" si="89"/>
        <v>1.0096249404331195</v>
      </c>
      <c r="R115" s="2">
        <f t="shared" si="91"/>
        <v>1.01391834</v>
      </c>
      <c r="S115" s="2">
        <f t="shared" si="84"/>
        <v>1</v>
      </c>
      <c r="T115" s="2">
        <f t="shared" si="55"/>
        <v>331156.63649722002</v>
      </c>
      <c r="U115" s="2">
        <f t="shared" si="56"/>
        <v>0</v>
      </c>
      <c r="V115" s="2">
        <f t="shared" si="57"/>
        <v>4352.836238185123</v>
      </c>
      <c r="W115" s="2">
        <f t="shared" si="58"/>
        <v>335509.47273540514</v>
      </c>
      <c r="X115" s="27">
        <f t="shared" si="59"/>
        <v>0</v>
      </c>
      <c r="Y115" s="2">
        <f t="shared" si="85"/>
        <v>0</v>
      </c>
      <c r="Z115" s="67">
        <f t="shared" si="60"/>
        <v>0</v>
      </c>
      <c r="AA115" s="2">
        <f t="shared" si="61"/>
        <v>0</v>
      </c>
      <c r="AB115" s="26">
        <f t="shared" si="70"/>
        <v>6.7299999999999999E-2</v>
      </c>
      <c r="AC115" s="27">
        <f t="shared" si="49"/>
        <v>18</v>
      </c>
      <c r="AD115" s="27">
        <v>252</v>
      </c>
      <c r="AE115" s="10">
        <f t="shared" si="90"/>
        <v>1.004663131</v>
      </c>
      <c r="AF115" s="2">
        <f t="shared" si="62"/>
        <v>1544.2267775</v>
      </c>
      <c r="AG115" s="2">
        <f t="shared" si="63"/>
        <v>1564.5246231000001</v>
      </c>
      <c r="AH115" s="3" t="str">
        <f t="shared" si="64"/>
        <v>-</v>
      </c>
      <c r="AI115" s="4" t="str">
        <f t="shared" si="71"/>
        <v>A+J=</v>
      </c>
      <c r="AJ115" s="11">
        <f t="shared" si="72"/>
        <v>40912</v>
      </c>
      <c r="AK115" s="11"/>
      <c r="AL115" s="4" t="str">
        <f t="shared" si="73"/>
        <v>segunda-feira</v>
      </c>
      <c r="AM115" s="19">
        <f t="shared" si="81"/>
        <v>103</v>
      </c>
      <c r="AN115" s="20">
        <v>43955</v>
      </c>
      <c r="AO115" s="21">
        <f t="shared" si="74"/>
        <v>58568.271490859952</v>
      </c>
      <c r="AP115" s="23">
        <f t="shared" si="75"/>
        <v>20</v>
      </c>
      <c r="AQ115" s="21">
        <f t="shared" si="76"/>
        <v>326.82809054000001</v>
      </c>
      <c r="AR115" s="21">
        <f t="shared" si="77"/>
        <v>3509.9450020300001</v>
      </c>
      <c r="AS115" s="35">
        <v>5.6540686899999998E-2</v>
      </c>
      <c r="AT115" s="29">
        <f t="shared" si="78"/>
        <v>3836.7730925700002</v>
      </c>
      <c r="AU115" s="19">
        <f t="shared" si="82"/>
        <v>103</v>
      </c>
      <c r="AV115" s="20">
        <f t="shared" si="79"/>
        <v>43983</v>
      </c>
      <c r="AW115" s="20">
        <f t="shared" si="80"/>
        <v>43985</v>
      </c>
      <c r="AX115" s="1"/>
      <c r="AY115" s="30">
        <v>106</v>
      </c>
      <c r="AZ115" s="31">
        <v>44044</v>
      </c>
      <c r="BA115" s="32">
        <v>6.8427506600000001</v>
      </c>
      <c r="BB115" s="33">
        <f t="shared" si="65"/>
        <v>6.8427506600000007E-2</v>
      </c>
      <c r="BC115" s="1"/>
    </row>
    <row r="116" spans="1:154" x14ac:dyDescent="0.2">
      <c r="A116" s="144">
        <f t="shared" si="66"/>
        <v>40905</v>
      </c>
      <c r="B116" s="2">
        <f t="shared" si="50"/>
        <v>337236.25795063237</v>
      </c>
      <c r="C116" s="2">
        <f t="shared" si="67"/>
        <v>331156.63649722002</v>
      </c>
      <c r="D116" s="68">
        <f>SUM(Y116:Y$366)</f>
        <v>18415.588485379998</v>
      </c>
      <c r="E116" s="68">
        <f t="shared" si="51"/>
        <v>312741.04801184003</v>
      </c>
      <c r="F116" s="72">
        <f t="shared" si="86"/>
        <v>3369.28</v>
      </c>
      <c r="G116" s="3">
        <f>IF(N116=1,VLOOKUP(A115,[1]Plan1!$BG$69:$BI$188,3),G115)</f>
        <v>3386.8</v>
      </c>
      <c r="H116" s="11">
        <f t="shared" si="87"/>
        <v>40818</v>
      </c>
      <c r="I116" s="11">
        <f t="shared" si="88"/>
        <v>40849</v>
      </c>
      <c r="J116" s="26">
        <f t="shared" si="52"/>
        <v>5.1999240193749685E-3</v>
      </c>
      <c r="K116" s="11">
        <f t="shared" si="68"/>
        <v>40910</v>
      </c>
      <c r="L116" s="11">
        <f t="shared" si="53"/>
        <v>40910</v>
      </c>
      <c r="M116" s="1">
        <f t="shared" si="69"/>
        <v>22</v>
      </c>
      <c r="N116" s="1">
        <f t="shared" si="83"/>
        <v>19</v>
      </c>
      <c r="O116" s="2">
        <f t="shared" si="54"/>
        <v>1.00448925</v>
      </c>
      <c r="P116" s="10">
        <f t="shared" si="92"/>
        <v>1.00430123</v>
      </c>
      <c r="Q116" s="10">
        <f t="shared" si="89"/>
        <v>1.0096249404331195</v>
      </c>
      <c r="R116" s="2">
        <f t="shared" si="91"/>
        <v>1.01415739</v>
      </c>
      <c r="S116" s="2">
        <f t="shared" si="84"/>
        <v>1</v>
      </c>
      <c r="T116" s="2">
        <f t="shared" si="55"/>
        <v>331156.63649722002</v>
      </c>
      <c r="U116" s="2">
        <f t="shared" si="56"/>
        <v>0</v>
      </c>
      <c r="V116" s="2">
        <f t="shared" si="57"/>
        <v>4427.5969857123591</v>
      </c>
      <c r="W116" s="2">
        <f t="shared" si="58"/>
        <v>335584.23348293238</v>
      </c>
      <c r="X116" s="27">
        <f t="shared" si="59"/>
        <v>0</v>
      </c>
      <c r="Y116" s="2">
        <f t="shared" si="85"/>
        <v>0</v>
      </c>
      <c r="Z116" s="67">
        <f t="shared" si="60"/>
        <v>0</v>
      </c>
      <c r="AA116" s="2">
        <f t="shared" si="61"/>
        <v>0</v>
      </c>
      <c r="AB116" s="26">
        <f t="shared" si="70"/>
        <v>6.7299999999999999E-2</v>
      </c>
      <c r="AC116" s="27">
        <f t="shared" si="49"/>
        <v>19</v>
      </c>
      <c r="AD116" s="27">
        <v>252</v>
      </c>
      <c r="AE116" s="10">
        <f t="shared" si="90"/>
        <v>1.004922831</v>
      </c>
      <c r="AF116" s="2">
        <f t="shared" si="62"/>
        <v>1630.2281559999999</v>
      </c>
      <c r="AG116" s="2">
        <f t="shared" si="63"/>
        <v>1652.0244677000001</v>
      </c>
      <c r="AH116" s="3" t="str">
        <f t="shared" si="64"/>
        <v>-</v>
      </c>
      <c r="AI116" s="4" t="str">
        <f t="shared" si="71"/>
        <v>A+J=</v>
      </c>
      <c r="AJ116" s="11">
        <f t="shared" si="72"/>
        <v>40912</v>
      </c>
      <c r="AK116" s="11"/>
      <c r="AL116" s="4" t="str">
        <f t="shared" si="73"/>
        <v>segunda-feira</v>
      </c>
      <c r="AM116" s="19">
        <f t="shared" si="81"/>
        <v>104</v>
      </c>
      <c r="AN116" s="20">
        <v>43983</v>
      </c>
      <c r="AO116" s="21">
        <f t="shared" si="74"/>
        <v>55040.13585961995</v>
      </c>
      <c r="AP116" s="23">
        <f t="shared" si="75"/>
        <v>20</v>
      </c>
      <c r="AQ116" s="21">
        <f t="shared" si="76"/>
        <v>308.34900580999999</v>
      </c>
      <c r="AR116" s="21">
        <f t="shared" si="77"/>
        <v>3528.1356312399998</v>
      </c>
      <c r="AS116" s="35">
        <v>6.0239709000000002E-2</v>
      </c>
      <c r="AT116" s="29">
        <f t="shared" si="78"/>
        <v>3836.4846370499999</v>
      </c>
      <c r="AU116" s="19">
        <f t="shared" si="82"/>
        <v>104</v>
      </c>
      <c r="AV116" s="20">
        <f t="shared" si="79"/>
        <v>44013</v>
      </c>
      <c r="AW116" s="20">
        <f t="shared" si="80"/>
        <v>44015</v>
      </c>
      <c r="AX116" s="1"/>
      <c r="AY116" s="30">
        <v>107</v>
      </c>
      <c r="AZ116" s="31">
        <v>44075</v>
      </c>
      <c r="BA116" s="32">
        <v>7.4411586999999999</v>
      </c>
      <c r="BB116" s="33">
        <f t="shared" si="65"/>
        <v>7.4411587000000001E-2</v>
      </c>
      <c r="BC116" s="1"/>
    </row>
    <row r="117" spans="1:154" x14ac:dyDescent="0.2">
      <c r="A117" s="144">
        <f t="shared" si="66"/>
        <v>40906</v>
      </c>
      <c r="B117" s="2">
        <f t="shared" si="50"/>
        <v>337398.59838869248</v>
      </c>
      <c r="C117" s="2">
        <f t="shared" si="67"/>
        <v>331156.63649722002</v>
      </c>
      <c r="D117" s="68">
        <f>SUM(Y117:Y$366)</f>
        <v>18415.588485379998</v>
      </c>
      <c r="E117" s="68">
        <f t="shared" si="51"/>
        <v>312741.04801184003</v>
      </c>
      <c r="F117" s="72">
        <f t="shared" si="86"/>
        <v>3369.28</v>
      </c>
      <c r="G117" s="3">
        <f>IF(N117=1,VLOOKUP(A116,[1]Plan1!$BG$69:$BI$188,3),G116)</f>
        <v>3386.8</v>
      </c>
      <c r="H117" s="11">
        <f t="shared" si="87"/>
        <v>40818</v>
      </c>
      <c r="I117" s="11">
        <f t="shared" si="88"/>
        <v>40849</v>
      </c>
      <c r="J117" s="26">
        <f t="shared" si="52"/>
        <v>5.1999240193749685E-3</v>
      </c>
      <c r="K117" s="11">
        <f t="shared" si="68"/>
        <v>40910</v>
      </c>
      <c r="L117" s="11">
        <f t="shared" si="53"/>
        <v>40910</v>
      </c>
      <c r="M117" s="1">
        <f t="shared" si="69"/>
        <v>22</v>
      </c>
      <c r="N117" s="1">
        <f t="shared" si="83"/>
        <v>20</v>
      </c>
      <c r="O117" s="2">
        <f t="shared" si="54"/>
        <v>1.00472608</v>
      </c>
      <c r="P117" s="10">
        <f t="shared" si="92"/>
        <v>1.00430123</v>
      </c>
      <c r="Q117" s="10">
        <f t="shared" si="89"/>
        <v>1.0096249404331195</v>
      </c>
      <c r="R117" s="2">
        <f t="shared" si="91"/>
        <v>1.0143964999999999</v>
      </c>
      <c r="S117" s="2">
        <f t="shared" si="84"/>
        <v>1</v>
      </c>
      <c r="T117" s="2">
        <f t="shared" si="55"/>
        <v>331156.63649722002</v>
      </c>
      <c r="U117" s="2">
        <f t="shared" si="56"/>
        <v>0</v>
      </c>
      <c r="V117" s="2">
        <f t="shared" si="57"/>
        <v>4502.3764977024312</v>
      </c>
      <c r="W117" s="2">
        <f t="shared" si="58"/>
        <v>335659.01299492246</v>
      </c>
      <c r="X117" s="27">
        <f t="shared" si="59"/>
        <v>0</v>
      </c>
      <c r="Y117" s="2">
        <f t="shared" si="85"/>
        <v>0</v>
      </c>
      <c r="Z117" s="67">
        <f t="shared" si="60"/>
        <v>0</v>
      </c>
      <c r="AA117" s="2">
        <f t="shared" si="61"/>
        <v>0</v>
      </c>
      <c r="AB117" s="26">
        <f t="shared" si="70"/>
        <v>6.7299999999999999E-2</v>
      </c>
      <c r="AC117" s="27">
        <f t="shared" si="49"/>
        <v>20</v>
      </c>
      <c r="AD117" s="27">
        <v>252</v>
      </c>
      <c r="AE117" s="10">
        <f t="shared" si="90"/>
        <v>1.0051825969999999</v>
      </c>
      <c r="AF117" s="2">
        <f t="shared" si="62"/>
        <v>1716.2513908400001</v>
      </c>
      <c r="AG117" s="2">
        <f t="shared" si="63"/>
        <v>1739.5853937700001</v>
      </c>
      <c r="AH117" s="3" t="str">
        <f t="shared" si="64"/>
        <v>-</v>
      </c>
      <c r="AI117" s="4" t="str">
        <f t="shared" si="71"/>
        <v>A+J=</v>
      </c>
      <c r="AJ117" s="11">
        <f t="shared" si="72"/>
        <v>40912</v>
      </c>
      <c r="AK117" s="11"/>
      <c r="AL117" s="4" t="str">
        <f t="shared" si="73"/>
        <v>quarta-feira</v>
      </c>
      <c r="AM117" s="19">
        <f t="shared" si="81"/>
        <v>105</v>
      </c>
      <c r="AN117" s="20">
        <v>44013</v>
      </c>
      <c r="AO117" s="21">
        <f t="shared" si="74"/>
        <v>51508.016605739947</v>
      </c>
      <c r="AP117" s="23">
        <f t="shared" si="75"/>
        <v>21</v>
      </c>
      <c r="AQ117" s="21">
        <f t="shared" si="76"/>
        <v>304.30282089000002</v>
      </c>
      <c r="AR117" s="21">
        <f t="shared" si="77"/>
        <v>3532.1192538800001</v>
      </c>
      <c r="AS117" s="35">
        <v>6.4173519900000003E-2</v>
      </c>
      <c r="AT117" s="29">
        <f t="shared" si="78"/>
        <v>3836.4220747700001</v>
      </c>
      <c r="AU117" s="19">
        <f t="shared" si="82"/>
        <v>105</v>
      </c>
      <c r="AV117" s="20">
        <f t="shared" si="79"/>
        <v>44046</v>
      </c>
      <c r="AW117" s="20">
        <f t="shared" si="80"/>
        <v>44048</v>
      </c>
      <c r="AX117" s="1"/>
      <c r="AY117" s="30">
        <v>108</v>
      </c>
      <c r="AZ117" s="31">
        <v>44105</v>
      </c>
      <c r="BA117" s="32">
        <v>8.0831356499999991</v>
      </c>
      <c r="BB117" s="33">
        <f t="shared" si="65"/>
        <v>8.0831356499999993E-2</v>
      </c>
      <c r="BC117" s="1"/>
    </row>
    <row r="118" spans="1:154" x14ac:dyDescent="0.2">
      <c r="A118" s="144">
        <f t="shared" si="66"/>
        <v>40907</v>
      </c>
      <c r="B118" s="2">
        <f t="shared" si="50"/>
        <v>337561.01937358553</v>
      </c>
      <c r="C118" s="2">
        <f t="shared" si="67"/>
        <v>331156.63649722002</v>
      </c>
      <c r="D118" s="68">
        <f>SUM(Y118:Y$366)</f>
        <v>18415.588485379998</v>
      </c>
      <c r="E118" s="68">
        <f t="shared" si="51"/>
        <v>312741.04801184003</v>
      </c>
      <c r="F118" s="72">
        <f t="shared" si="86"/>
        <v>3369.28</v>
      </c>
      <c r="G118" s="3">
        <f>IF(N118=1,VLOOKUP(A117,[1]Plan1!$BG$69:$BI$188,3),G117)</f>
        <v>3386.8</v>
      </c>
      <c r="H118" s="11">
        <f t="shared" si="87"/>
        <v>40818</v>
      </c>
      <c r="I118" s="11">
        <f t="shared" si="88"/>
        <v>40849</v>
      </c>
      <c r="J118" s="26">
        <f t="shared" si="52"/>
        <v>5.1999240193749685E-3</v>
      </c>
      <c r="K118" s="11">
        <f t="shared" si="68"/>
        <v>40910</v>
      </c>
      <c r="L118" s="11">
        <f t="shared" si="53"/>
        <v>40910</v>
      </c>
      <c r="M118" s="1">
        <f t="shared" si="69"/>
        <v>22</v>
      </c>
      <c r="N118" s="1">
        <f t="shared" si="83"/>
        <v>21</v>
      </c>
      <c r="O118" s="2">
        <f t="shared" si="54"/>
        <v>1.00496297</v>
      </c>
      <c r="P118" s="10">
        <f t="shared" si="92"/>
        <v>1.00430123</v>
      </c>
      <c r="Q118" s="10">
        <f t="shared" si="89"/>
        <v>1.0096249404331195</v>
      </c>
      <c r="R118" s="2">
        <f t="shared" si="91"/>
        <v>1.0146356700000001</v>
      </c>
      <c r="S118" s="2">
        <f t="shared" si="84"/>
        <v>1</v>
      </c>
      <c r="T118" s="2">
        <f t="shared" si="55"/>
        <v>331156.63649722002</v>
      </c>
      <c r="U118" s="2">
        <f t="shared" si="56"/>
        <v>0</v>
      </c>
      <c r="V118" s="2">
        <f t="shared" si="57"/>
        <v>4577.1747741554782</v>
      </c>
      <c r="W118" s="2">
        <f t="shared" si="58"/>
        <v>335733.81127137551</v>
      </c>
      <c r="X118" s="27">
        <f t="shared" si="59"/>
        <v>0</v>
      </c>
      <c r="Y118" s="2">
        <f t="shared" si="85"/>
        <v>0</v>
      </c>
      <c r="Z118" s="67">
        <f t="shared" si="60"/>
        <v>0</v>
      </c>
      <c r="AA118" s="2">
        <f t="shared" si="61"/>
        <v>0</v>
      </c>
      <c r="AB118" s="26">
        <f t="shared" si="70"/>
        <v>6.7299999999999999E-2</v>
      </c>
      <c r="AC118" s="27">
        <f t="shared" si="49"/>
        <v>21</v>
      </c>
      <c r="AD118" s="27">
        <v>252</v>
      </c>
      <c r="AE118" s="10">
        <f t="shared" si="90"/>
        <v>1.0054424310000001</v>
      </c>
      <c r="AF118" s="2">
        <f t="shared" si="62"/>
        <v>1802.2971443199999</v>
      </c>
      <c r="AG118" s="2">
        <f t="shared" si="63"/>
        <v>1827.2081022100001</v>
      </c>
      <c r="AH118" s="3" t="str">
        <f t="shared" si="64"/>
        <v>-</v>
      </c>
      <c r="AI118" s="4" t="str">
        <f t="shared" si="71"/>
        <v>A+J=</v>
      </c>
      <c r="AJ118" s="11">
        <f t="shared" si="72"/>
        <v>40912</v>
      </c>
      <c r="AK118" s="11"/>
      <c r="AL118" s="4" t="str">
        <f t="shared" si="73"/>
        <v>segunda-feira</v>
      </c>
      <c r="AM118" s="19">
        <f t="shared" si="81"/>
        <v>106</v>
      </c>
      <c r="AN118" s="20">
        <v>44046</v>
      </c>
      <c r="AO118" s="21">
        <f t="shared" si="74"/>
        <v>47983.451459499949</v>
      </c>
      <c r="AP118" s="23">
        <f t="shared" si="75"/>
        <v>23</v>
      </c>
      <c r="AQ118" s="21">
        <f t="shared" si="76"/>
        <v>311.97803013999999</v>
      </c>
      <c r="AR118" s="21">
        <f t="shared" si="77"/>
        <v>3524.5651462400001</v>
      </c>
      <c r="AS118" s="35">
        <v>6.8427506600000007E-2</v>
      </c>
      <c r="AT118" s="29">
        <f t="shared" si="78"/>
        <v>3836.5431763800002</v>
      </c>
      <c r="AU118" s="19">
        <f t="shared" si="82"/>
        <v>106</v>
      </c>
      <c r="AV118" s="20">
        <f t="shared" si="79"/>
        <v>44075</v>
      </c>
      <c r="AW118" s="20">
        <f t="shared" si="80"/>
        <v>44077</v>
      </c>
      <c r="AX118" s="1"/>
      <c r="AY118" s="30">
        <v>109</v>
      </c>
      <c r="AZ118" s="31">
        <v>44136</v>
      </c>
      <c r="BA118" s="32">
        <v>8.8418241999999996</v>
      </c>
      <c r="BB118" s="33">
        <f t="shared" si="65"/>
        <v>8.8418241999999994E-2</v>
      </c>
      <c r="BC118" s="1"/>
    </row>
    <row r="119" spans="1:154" x14ac:dyDescent="0.2">
      <c r="A119" s="144">
        <f t="shared" si="66"/>
        <v>40908</v>
      </c>
      <c r="B119" s="2">
        <f t="shared" si="50"/>
        <v>337723.52059939137</v>
      </c>
      <c r="C119" s="2">
        <f t="shared" si="67"/>
        <v>331156.63649722002</v>
      </c>
      <c r="D119" s="68">
        <f>SUM(Y119:Y$366)</f>
        <v>18415.588485379998</v>
      </c>
      <c r="E119" s="68">
        <f t="shared" si="51"/>
        <v>312741.04801184003</v>
      </c>
      <c r="F119" s="72">
        <f t="shared" si="86"/>
        <v>3369.28</v>
      </c>
      <c r="G119" s="3">
        <f>IF(N119=1,VLOOKUP(A118,[1]Plan1!$BG$69:$BI$188,3),G118)</f>
        <v>3386.8</v>
      </c>
      <c r="H119" s="11">
        <f t="shared" si="87"/>
        <v>40818</v>
      </c>
      <c r="I119" s="11">
        <f t="shared" si="88"/>
        <v>40849</v>
      </c>
      <c r="J119" s="26">
        <f t="shared" si="52"/>
        <v>5.1999240193749685E-3</v>
      </c>
      <c r="K119" s="11">
        <f t="shared" si="68"/>
        <v>40910</v>
      </c>
      <c r="L119" s="11">
        <f t="shared" si="53"/>
        <v>40910</v>
      </c>
      <c r="M119" s="1">
        <f t="shared" si="69"/>
        <v>22</v>
      </c>
      <c r="N119" s="1">
        <f t="shared" si="83"/>
        <v>22</v>
      </c>
      <c r="O119" s="2">
        <f t="shared" si="54"/>
        <v>1.0051999199999999</v>
      </c>
      <c r="P119" s="10">
        <f t="shared" si="92"/>
        <v>1.00430123</v>
      </c>
      <c r="Q119" s="10">
        <f t="shared" si="89"/>
        <v>1.0096249404331195</v>
      </c>
      <c r="R119" s="2">
        <f t="shared" si="91"/>
        <v>1.0148748999999999</v>
      </c>
      <c r="S119" s="2">
        <f t="shared" si="84"/>
        <v>1</v>
      </c>
      <c r="T119" s="2">
        <f t="shared" si="55"/>
        <v>331156.63649722002</v>
      </c>
      <c r="U119" s="2">
        <f t="shared" si="56"/>
        <v>0</v>
      </c>
      <c r="V119" s="2">
        <f t="shared" si="57"/>
        <v>4651.991815071292</v>
      </c>
      <c r="W119" s="2">
        <f t="shared" si="58"/>
        <v>335808.62831229134</v>
      </c>
      <c r="X119" s="27">
        <f t="shared" si="59"/>
        <v>0</v>
      </c>
      <c r="Y119" s="2">
        <f t="shared" si="85"/>
        <v>0</v>
      </c>
      <c r="Z119" s="67">
        <f t="shared" si="60"/>
        <v>0</v>
      </c>
      <c r="AA119" s="2">
        <f t="shared" si="61"/>
        <v>0</v>
      </c>
      <c r="AB119" s="26">
        <f t="shared" si="70"/>
        <v>6.7299999999999999E-2</v>
      </c>
      <c r="AC119" s="27">
        <f t="shared" si="49"/>
        <v>22</v>
      </c>
      <c r="AD119" s="27">
        <v>252</v>
      </c>
      <c r="AE119" s="10">
        <f t="shared" si="90"/>
        <v>1.005702332</v>
      </c>
      <c r="AF119" s="2">
        <f t="shared" si="62"/>
        <v>1888.36508531</v>
      </c>
      <c r="AG119" s="2">
        <f t="shared" si="63"/>
        <v>1914.8922871</v>
      </c>
      <c r="AH119" s="3" t="str">
        <f t="shared" si="64"/>
        <v>-</v>
      </c>
      <c r="AI119" s="4" t="str">
        <f t="shared" si="71"/>
        <v>A+J=</v>
      </c>
      <c r="AJ119" s="11">
        <f t="shared" si="72"/>
        <v>40912</v>
      </c>
      <c r="AK119" s="11"/>
      <c r="AL119" s="4" t="str">
        <f t="shared" si="73"/>
        <v>terça-feira</v>
      </c>
      <c r="AM119" s="19">
        <f t="shared" si="81"/>
        <v>107</v>
      </c>
      <c r="AN119" s="20">
        <v>44075</v>
      </c>
      <c r="AO119" s="21">
        <f t="shared" si="74"/>
        <v>44412.926686669947</v>
      </c>
      <c r="AP119" s="23">
        <f t="shared" si="75"/>
        <v>21</v>
      </c>
      <c r="AQ119" s="21">
        <f t="shared" si="76"/>
        <v>265.28821935000002</v>
      </c>
      <c r="AR119" s="21">
        <f t="shared" si="77"/>
        <v>3570.5247728300001</v>
      </c>
      <c r="AS119" s="35">
        <v>7.4411587000000001E-2</v>
      </c>
      <c r="AT119" s="29">
        <f t="shared" si="78"/>
        <v>3835.81299218</v>
      </c>
      <c r="AU119" s="19">
        <f t="shared" si="82"/>
        <v>107</v>
      </c>
      <c r="AV119" s="20">
        <f t="shared" si="79"/>
        <v>44105</v>
      </c>
      <c r="AW119" s="20">
        <f t="shared" si="80"/>
        <v>44109</v>
      </c>
      <c r="AX119" s="1"/>
      <c r="AY119" s="30">
        <v>110</v>
      </c>
      <c r="AZ119" s="31">
        <v>44166</v>
      </c>
      <c r="BA119" s="32">
        <v>9.7782026799999997</v>
      </c>
      <c r="BB119" s="33">
        <f t="shared" si="65"/>
        <v>9.7782026799999991E-2</v>
      </c>
      <c r="BC119" s="1"/>
    </row>
    <row r="120" spans="1:154" x14ac:dyDescent="0.2">
      <c r="A120" s="144">
        <f t="shared" si="66"/>
        <v>40909</v>
      </c>
      <c r="B120" s="2">
        <f t="shared" si="50"/>
        <v>337723.52059939137</v>
      </c>
      <c r="C120" s="2">
        <f t="shared" si="67"/>
        <v>331156.63649722002</v>
      </c>
      <c r="D120" s="68">
        <f>SUM(Y120:Y$366)</f>
        <v>18415.588485379998</v>
      </c>
      <c r="E120" s="68">
        <f t="shared" si="51"/>
        <v>312741.04801184003</v>
      </c>
      <c r="F120" s="72">
        <f t="shared" si="86"/>
        <v>3369.28</v>
      </c>
      <c r="G120" s="3">
        <f>IF(N120=1,VLOOKUP(A119,[1]Plan1!$BG$69:$BI$188,3),G119)</f>
        <v>3386.8</v>
      </c>
      <c r="H120" s="11">
        <f t="shared" si="87"/>
        <v>40818</v>
      </c>
      <c r="I120" s="11">
        <f t="shared" si="88"/>
        <v>40849</v>
      </c>
      <c r="J120" s="26">
        <f t="shared" si="52"/>
        <v>5.1999240193749685E-3</v>
      </c>
      <c r="K120" s="11">
        <f t="shared" si="68"/>
        <v>40940</v>
      </c>
      <c r="L120" s="11">
        <f t="shared" si="53"/>
        <v>40910</v>
      </c>
      <c r="M120" s="1">
        <f t="shared" si="69"/>
        <v>22</v>
      </c>
      <c r="N120" s="1">
        <f t="shared" si="83"/>
        <v>22</v>
      </c>
      <c r="O120" s="2">
        <f t="shared" si="54"/>
        <v>1.0051999199999999</v>
      </c>
      <c r="P120" s="10">
        <f t="shared" si="92"/>
        <v>1.00430123</v>
      </c>
      <c r="Q120" s="10">
        <f t="shared" si="89"/>
        <v>1.0096249404331195</v>
      </c>
      <c r="R120" s="2">
        <f t="shared" si="91"/>
        <v>1.0148748999999999</v>
      </c>
      <c r="S120" s="2">
        <f t="shared" si="84"/>
        <v>1</v>
      </c>
      <c r="T120" s="2">
        <f t="shared" si="55"/>
        <v>331156.63649722002</v>
      </c>
      <c r="U120" s="2">
        <f t="shared" si="56"/>
        <v>0</v>
      </c>
      <c r="V120" s="2">
        <f t="shared" si="57"/>
        <v>4651.991815071292</v>
      </c>
      <c r="W120" s="2">
        <f t="shared" si="58"/>
        <v>335808.62831229134</v>
      </c>
      <c r="X120" s="27">
        <f t="shared" si="59"/>
        <v>0</v>
      </c>
      <c r="Y120" s="2">
        <f t="shared" si="85"/>
        <v>0</v>
      </c>
      <c r="Z120" s="67">
        <f t="shared" si="60"/>
        <v>0</v>
      </c>
      <c r="AA120" s="2">
        <f t="shared" si="61"/>
        <v>0</v>
      </c>
      <c r="AB120" s="26">
        <f t="shared" si="70"/>
        <v>6.7299999999999999E-2</v>
      </c>
      <c r="AC120" s="27">
        <f t="shared" si="49"/>
        <v>22</v>
      </c>
      <c r="AD120" s="27">
        <v>252</v>
      </c>
      <c r="AE120" s="10">
        <f t="shared" si="90"/>
        <v>1.005702332</v>
      </c>
      <c r="AF120" s="2">
        <f t="shared" si="62"/>
        <v>1888.36508531</v>
      </c>
      <c r="AG120" s="2">
        <f t="shared" si="63"/>
        <v>1914.8922871</v>
      </c>
      <c r="AH120" s="3" t="str">
        <f t="shared" si="64"/>
        <v>-</v>
      </c>
      <c r="AI120" s="4" t="str">
        <f t="shared" si="71"/>
        <v>A+J=</v>
      </c>
      <c r="AJ120" s="11">
        <f t="shared" si="72"/>
        <v>40912</v>
      </c>
      <c r="AK120" s="11"/>
      <c r="AL120" s="4" t="str">
        <f t="shared" si="73"/>
        <v>quinta-feira</v>
      </c>
      <c r="AM120" s="19">
        <f t="shared" si="81"/>
        <v>108</v>
      </c>
      <c r="AN120" s="20">
        <v>44105</v>
      </c>
      <c r="AO120" s="21">
        <f t="shared" si="74"/>
        <v>40822.969576459946</v>
      </c>
      <c r="AP120" s="23">
        <f t="shared" si="75"/>
        <v>21</v>
      </c>
      <c r="AQ120" s="21">
        <f t="shared" si="76"/>
        <v>245.54770194</v>
      </c>
      <c r="AR120" s="21">
        <f t="shared" si="77"/>
        <v>3589.9571102099999</v>
      </c>
      <c r="AS120" s="35">
        <v>8.0831356499999993E-2</v>
      </c>
      <c r="AT120" s="29">
        <f t="shared" si="78"/>
        <v>3835.5048121499999</v>
      </c>
      <c r="AU120" s="19">
        <f t="shared" si="82"/>
        <v>108</v>
      </c>
      <c r="AV120" s="20">
        <f t="shared" si="79"/>
        <v>44138</v>
      </c>
      <c r="AW120" s="20">
        <f t="shared" si="80"/>
        <v>44140</v>
      </c>
      <c r="AX120" s="1"/>
      <c r="AY120" s="30">
        <v>111</v>
      </c>
      <c r="AZ120" s="45">
        <v>44197</v>
      </c>
      <c r="BA120" s="32">
        <v>10.84215573</v>
      </c>
      <c r="BB120" s="33">
        <f t="shared" si="65"/>
        <v>0.1084215573</v>
      </c>
      <c r="BC120" s="1"/>
    </row>
    <row r="121" spans="1:154" x14ac:dyDescent="0.2">
      <c r="A121" s="144">
        <f t="shared" si="66"/>
        <v>40910</v>
      </c>
      <c r="B121" s="2">
        <f t="shared" si="50"/>
        <v>337723.52059939137</v>
      </c>
      <c r="C121" s="2">
        <f t="shared" si="67"/>
        <v>331156.63649722002</v>
      </c>
      <c r="D121" s="68">
        <f>SUM(Y121:Y$366)</f>
        <v>18415.588485379998</v>
      </c>
      <c r="E121" s="68">
        <f t="shared" si="51"/>
        <v>312741.04801184003</v>
      </c>
      <c r="F121" s="72">
        <f t="shared" si="86"/>
        <v>3369.28</v>
      </c>
      <c r="G121" s="3">
        <f>IF(N121=1,VLOOKUP(A120,[1]Plan1!$BG$69:$BI$188,3),G120)</f>
        <v>3386.8</v>
      </c>
      <c r="H121" s="11">
        <f t="shared" si="87"/>
        <v>40818</v>
      </c>
      <c r="I121" s="11">
        <f t="shared" si="88"/>
        <v>40849</v>
      </c>
      <c r="J121" s="26">
        <f t="shared" si="52"/>
        <v>5.1999240193749685E-3</v>
      </c>
      <c r="K121" s="11">
        <f t="shared" si="68"/>
        <v>40940</v>
      </c>
      <c r="L121" s="11">
        <f t="shared" si="53"/>
        <v>40910</v>
      </c>
      <c r="M121" s="1">
        <f t="shared" si="69"/>
        <v>22</v>
      </c>
      <c r="N121" s="1">
        <f t="shared" si="83"/>
        <v>22</v>
      </c>
      <c r="O121" s="2">
        <f t="shared" si="54"/>
        <v>1.0051999199999999</v>
      </c>
      <c r="P121" s="10">
        <f t="shared" si="92"/>
        <v>1.00430123</v>
      </c>
      <c r="Q121" s="10">
        <f t="shared" si="89"/>
        <v>1.0096249404331195</v>
      </c>
      <c r="R121" s="2">
        <f t="shared" si="91"/>
        <v>1.0148748999999999</v>
      </c>
      <c r="S121" s="2">
        <f t="shared" si="84"/>
        <v>1</v>
      </c>
      <c r="T121" s="2">
        <f t="shared" si="55"/>
        <v>331156.63649722002</v>
      </c>
      <c r="U121" s="2">
        <f t="shared" si="56"/>
        <v>0</v>
      </c>
      <c r="V121" s="2">
        <f t="shared" si="57"/>
        <v>4651.991815071292</v>
      </c>
      <c r="W121" s="2">
        <f t="shared" si="58"/>
        <v>335808.62831229134</v>
      </c>
      <c r="X121" s="27">
        <f t="shared" si="59"/>
        <v>3</v>
      </c>
      <c r="Y121" s="2">
        <f t="shared" si="85"/>
        <v>1943.3062562800001</v>
      </c>
      <c r="Z121" s="67">
        <f t="shared" si="60"/>
        <v>5.8682389000000003E-3</v>
      </c>
      <c r="AA121" s="2">
        <f t="shared" si="61"/>
        <v>1943.3062562800001</v>
      </c>
      <c r="AB121" s="26">
        <f t="shared" si="70"/>
        <v>6.7299999999999999E-2</v>
      </c>
      <c r="AC121" s="27">
        <f t="shared" si="49"/>
        <v>22</v>
      </c>
      <c r="AD121" s="27">
        <v>252</v>
      </c>
      <c r="AE121" s="10">
        <f t="shared" si="90"/>
        <v>1.005702332</v>
      </c>
      <c r="AF121" s="2">
        <f t="shared" si="62"/>
        <v>1888.36508531</v>
      </c>
      <c r="AG121" s="2">
        <f t="shared" si="63"/>
        <v>1914.8922871</v>
      </c>
      <c r="AH121" s="3">
        <f t="shared" si="64"/>
        <v>3831.6713415900003</v>
      </c>
      <c r="AI121" s="4" t="str">
        <f t="shared" si="71"/>
        <v>A+J=</v>
      </c>
      <c r="AJ121" s="11">
        <f t="shared" si="72"/>
        <v>40912</v>
      </c>
      <c r="AK121" s="13"/>
      <c r="AL121" s="4" t="str">
        <f t="shared" si="73"/>
        <v>terça-feira</v>
      </c>
      <c r="AM121" s="19">
        <f t="shared" si="81"/>
        <v>109</v>
      </c>
      <c r="AN121" s="20">
        <v>44138</v>
      </c>
      <c r="AO121" s="21">
        <f t="shared" si="74"/>
        <v>37213.474373289944</v>
      </c>
      <c r="AP121" s="23">
        <f t="shared" si="75"/>
        <v>21</v>
      </c>
      <c r="AQ121" s="21">
        <f t="shared" si="76"/>
        <v>225.69974809999999</v>
      </c>
      <c r="AR121" s="21">
        <f t="shared" si="77"/>
        <v>3609.49520317</v>
      </c>
      <c r="AS121" s="35">
        <v>8.8418241999999994E-2</v>
      </c>
      <c r="AT121" s="29">
        <f t="shared" si="78"/>
        <v>3835.1949512699998</v>
      </c>
      <c r="AU121" s="19">
        <f t="shared" si="82"/>
        <v>109</v>
      </c>
      <c r="AV121" s="20">
        <f t="shared" si="79"/>
        <v>44166</v>
      </c>
      <c r="AW121" s="20">
        <f t="shared" si="80"/>
        <v>44168</v>
      </c>
      <c r="AX121" s="5"/>
      <c r="AY121" s="46">
        <v>112</v>
      </c>
      <c r="AZ121" s="31">
        <v>44228</v>
      </c>
      <c r="BA121" s="32">
        <v>12.28194762</v>
      </c>
      <c r="BB121" s="47">
        <f t="shared" si="65"/>
        <v>0.1228194762</v>
      </c>
      <c r="BC121" s="5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8"/>
      <c r="DT121" s="48"/>
      <c r="DU121" s="48"/>
      <c r="DV121" s="48"/>
      <c r="DW121" s="48"/>
      <c r="DX121" s="48"/>
      <c r="DY121" s="48"/>
      <c r="DZ121" s="48"/>
      <c r="EA121" s="48"/>
      <c r="EB121" s="48"/>
      <c r="EC121" s="48"/>
      <c r="ED121" s="48"/>
      <c r="EE121" s="48"/>
      <c r="EF121" s="48"/>
      <c r="EG121" s="48"/>
      <c r="EH121" s="48"/>
      <c r="EI121" s="48"/>
      <c r="EJ121" s="48"/>
      <c r="EK121" s="48"/>
      <c r="EL121" s="48"/>
      <c r="EM121" s="48"/>
      <c r="EN121" s="48"/>
      <c r="EO121" s="48"/>
      <c r="EP121" s="48"/>
      <c r="EQ121" s="48"/>
      <c r="ER121" s="48"/>
      <c r="ES121" s="48"/>
      <c r="ET121" s="48"/>
      <c r="EU121" s="48"/>
      <c r="EV121" s="48"/>
      <c r="EW121" s="48"/>
      <c r="EX121" s="48"/>
    </row>
    <row r="122" spans="1:154" x14ac:dyDescent="0.2">
      <c r="A122" s="144">
        <f t="shared" si="66"/>
        <v>40911</v>
      </c>
      <c r="B122" s="2">
        <f t="shared" si="50"/>
        <v>334023.5889142864</v>
      </c>
      <c r="C122" s="2">
        <f t="shared" si="67"/>
        <v>329213.33024093998</v>
      </c>
      <c r="D122" s="68">
        <f>SUM(Y122:Y$366)</f>
        <v>16472.282229099997</v>
      </c>
      <c r="E122" s="68">
        <f t="shared" si="51"/>
        <v>312741.04801183997</v>
      </c>
      <c r="F122" s="72">
        <f t="shared" si="86"/>
        <v>3386.8</v>
      </c>
      <c r="G122" s="3">
        <f>IF(N122=1,VLOOKUP(A121,[1]Plan1!$BG$69:$BI$188,3),G121)</f>
        <v>3403.73</v>
      </c>
      <c r="H122" s="11">
        <f t="shared" si="87"/>
        <v>40850</v>
      </c>
      <c r="I122" s="11">
        <f t="shared" si="88"/>
        <v>40880</v>
      </c>
      <c r="J122" s="26">
        <f t="shared" si="52"/>
        <v>4.9988189441361186E-3</v>
      </c>
      <c r="K122" s="11">
        <f t="shared" si="68"/>
        <v>40940</v>
      </c>
      <c r="L122" s="11">
        <f t="shared" si="53"/>
        <v>40940</v>
      </c>
      <c r="M122" s="1">
        <f t="shared" si="69"/>
        <v>22</v>
      </c>
      <c r="N122" s="1">
        <f t="shared" si="83"/>
        <v>1</v>
      </c>
      <c r="O122" s="2">
        <f t="shared" si="54"/>
        <v>1.00022667</v>
      </c>
      <c r="P122" s="10">
        <f t="shared" si="92"/>
        <v>1.0051999199999999</v>
      </c>
      <c r="Q122" s="10">
        <f t="shared" si="89"/>
        <v>1.0148749093533764</v>
      </c>
      <c r="R122" s="2">
        <f t="shared" si="91"/>
        <v>1.01510495</v>
      </c>
      <c r="S122" s="2">
        <f t="shared" si="84"/>
        <v>1</v>
      </c>
      <c r="T122" s="2">
        <f t="shared" si="55"/>
        <v>329213.33024093998</v>
      </c>
      <c r="U122" s="2">
        <f t="shared" si="56"/>
        <v>0</v>
      </c>
      <c r="V122" s="2">
        <f t="shared" si="57"/>
        <v>4723.9378931664442</v>
      </c>
      <c r="W122" s="2">
        <f t="shared" si="58"/>
        <v>333937.26813410642</v>
      </c>
      <c r="X122" s="27">
        <f t="shared" si="59"/>
        <v>0</v>
      </c>
      <c r="Y122" s="2">
        <f t="shared" si="85"/>
        <v>0</v>
      </c>
      <c r="Z122" s="67">
        <f t="shared" si="60"/>
        <v>0</v>
      </c>
      <c r="AA122" s="2">
        <f t="shared" si="61"/>
        <v>0</v>
      </c>
      <c r="AB122" s="26">
        <f t="shared" si="70"/>
        <v>6.7299999999999999E-2</v>
      </c>
      <c r="AC122" s="27">
        <f t="shared" si="49"/>
        <v>1</v>
      </c>
      <c r="AD122" s="27">
        <v>252</v>
      </c>
      <c r="AE122" s="10">
        <f t="shared" si="90"/>
        <v>1.0002584940000001</v>
      </c>
      <c r="AF122" s="2">
        <f t="shared" si="62"/>
        <v>85.099670579999994</v>
      </c>
      <c r="AG122" s="2">
        <f t="shared" si="63"/>
        <v>86.32078018</v>
      </c>
      <c r="AH122" s="3" t="str">
        <f t="shared" si="64"/>
        <v>-</v>
      </c>
      <c r="AI122" s="4" t="str">
        <f t="shared" si="71"/>
        <v>A+J=</v>
      </c>
      <c r="AJ122" s="11">
        <f t="shared" si="72"/>
        <v>40942</v>
      </c>
      <c r="AK122" s="11"/>
      <c r="AL122" s="4" t="str">
        <f t="shared" si="73"/>
        <v>terça-feira</v>
      </c>
      <c r="AM122" s="19">
        <f t="shared" si="81"/>
        <v>110</v>
      </c>
      <c r="AN122" s="20">
        <v>44166</v>
      </c>
      <c r="AO122" s="21">
        <f t="shared" si="74"/>
        <v>33574.665424799947</v>
      </c>
      <c r="AP122" s="23">
        <f t="shared" si="75"/>
        <v>20</v>
      </c>
      <c r="AQ122" s="21">
        <f t="shared" si="76"/>
        <v>195.92071838999999</v>
      </c>
      <c r="AR122" s="21">
        <f t="shared" si="77"/>
        <v>3638.8089484900001</v>
      </c>
      <c r="AS122" s="35">
        <v>9.7782026799999991E-2</v>
      </c>
      <c r="AT122" s="29">
        <f t="shared" si="78"/>
        <v>3834.72966688</v>
      </c>
      <c r="AU122" s="19">
        <f t="shared" si="82"/>
        <v>110</v>
      </c>
      <c r="AV122" s="20">
        <f t="shared" si="79"/>
        <v>44200</v>
      </c>
      <c r="AW122" s="20">
        <f t="shared" si="80"/>
        <v>44202</v>
      </c>
      <c r="AX122" s="1"/>
      <c r="AY122" s="30">
        <v>113</v>
      </c>
      <c r="AZ122" s="31">
        <v>44256</v>
      </c>
      <c r="BA122" s="32">
        <v>14.12613052</v>
      </c>
      <c r="BB122" s="33">
        <f t="shared" si="65"/>
        <v>0.14126130519999999</v>
      </c>
      <c r="BC122" s="1"/>
    </row>
    <row r="123" spans="1:154" x14ac:dyDescent="0.2">
      <c r="A123" s="144">
        <f t="shared" si="66"/>
        <v>40912</v>
      </c>
      <c r="B123" s="2">
        <f t="shared" si="50"/>
        <v>334181.93099158397</v>
      </c>
      <c r="C123" s="2">
        <f t="shared" si="67"/>
        <v>329213.33024093998</v>
      </c>
      <c r="D123" s="68">
        <f>SUM(Y123:Y$366)</f>
        <v>16472.282229099997</v>
      </c>
      <c r="E123" s="68">
        <f t="shared" si="51"/>
        <v>312741.04801183997</v>
      </c>
      <c r="F123" s="72">
        <f t="shared" si="86"/>
        <v>3386.8</v>
      </c>
      <c r="G123" s="3">
        <f>IF(N123=1,VLOOKUP(A122,[1]Plan1!$BG$69:$BI$188,3),G122)</f>
        <v>3403.73</v>
      </c>
      <c r="H123" s="11">
        <f t="shared" si="87"/>
        <v>40850</v>
      </c>
      <c r="I123" s="11">
        <f t="shared" si="88"/>
        <v>40880</v>
      </c>
      <c r="J123" s="26">
        <f t="shared" si="52"/>
        <v>4.9988189441361186E-3</v>
      </c>
      <c r="K123" s="11">
        <f t="shared" si="68"/>
        <v>40940</v>
      </c>
      <c r="L123" s="11">
        <f t="shared" si="53"/>
        <v>40940</v>
      </c>
      <c r="M123" s="1">
        <f t="shared" si="69"/>
        <v>22</v>
      </c>
      <c r="N123" s="1">
        <f t="shared" si="83"/>
        <v>2</v>
      </c>
      <c r="O123" s="2">
        <f t="shared" si="54"/>
        <v>1.0004534</v>
      </c>
      <c r="P123" s="10">
        <f t="shared" si="92"/>
        <v>1.0051999199999999</v>
      </c>
      <c r="Q123" s="10">
        <f t="shared" si="89"/>
        <v>1.0148749093533764</v>
      </c>
      <c r="R123" s="2">
        <f t="shared" si="91"/>
        <v>1.01533505</v>
      </c>
      <c r="S123" s="2">
        <f t="shared" si="84"/>
        <v>1</v>
      </c>
      <c r="T123" s="2">
        <f t="shared" si="55"/>
        <v>329213.33024093998</v>
      </c>
      <c r="U123" s="2">
        <f t="shared" si="56"/>
        <v>0</v>
      </c>
      <c r="V123" s="2">
        <f t="shared" si="57"/>
        <v>4795.8996083139718</v>
      </c>
      <c r="W123" s="2">
        <f t="shared" si="58"/>
        <v>334009.22984925396</v>
      </c>
      <c r="X123" s="27">
        <f t="shared" si="59"/>
        <v>0</v>
      </c>
      <c r="Y123" s="2">
        <f t="shared" si="85"/>
        <v>0</v>
      </c>
      <c r="Z123" s="67">
        <f t="shared" si="60"/>
        <v>0</v>
      </c>
      <c r="AA123" s="2">
        <f t="shared" si="61"/>
        <v>0</v>
      </c>
      <c r="AB123" s="26">
        <f t="shared" si="70"/>
        <v>6.7299999999999999E-2</v>
      </c>
      <c r="AC123" s="27">
        <f t="shared" si="49"/>
        <v>2</v>
      </c>
      <c r="AD123" s="27">
        <v>252</v>
      </c>
      <c r="AE123" s="10">
        <f t="shared" si="90"/>
        <v>1.000517055</v>
      </c>
      <c r="AF123" s="2">
        <f t="shared" si="62"/>
        <v>170.22139845999999</v>
      </c>
      <c r="AG123" s="2">
        <f t="shared" si="63"/>
        <v>172.70114233000001</v>
      </c>
      <c r="AH123" s="3" t="str">
        <f t="shared" si="64"/>
        <v>-</v>
      </c>
      <c r="AI123" s="4" t="str">
        <f t="shared" si="71"/>
        <v>A+J=</v>
      </c>
      <c r="AJ123" s="11">
        <f t="shared" si="72"/>
        <v>40942</v>
      </c>
      <c r="AK123" s="11"/>
      <c r="AL123" s="4" t="str">
        <f t="shared" si="73"/>
        <v>segunda-feira</v>
      </c>
      <c r="AM123" s="19">
        <f t="shared" si="81"/>
        <v>111</v>
      </c>
      <c r="AN123" s="20">
        <v>44200</v>
      </c>
      <c r="AO123" s="21">
        <f t="shared" si="74"/>
        <v>29934.447913619948</v>
      </c>
      <c r="AP123" s="23">
        <f t="shared" si="75"/>
        <v>22</v>
      </c>
      <c r="AQ123" s="21">
        <f t="shared" si="76"/>
        <v>194.4906168</v>
      </c>
      <c r="AR123" s="21">
        <f t="shared" si="77"/>
        <v>3640.2175111800002</v>
      </c>
      <c r="AS123" s="35">
        <v>0.1084215573</v>
      </c>
      <c r="AT123" s="29">
        <f t="shared" si="78"/>
        <v>3834.7081279800004</v>
      </c>
      <c r="AU123" s="19">
        <f t="shared" si="82"/>
        <v>111</v>
      </c>
      <c r="AV123" s="20">
        <f t="shared" si="79"/>
        <v>44228</v>
      </c>
      <c r="AW123" s="20">
        <f t="shared" si="80"/>
        <v>44230</v>
      </c>
      <c r="AX123" s="1"/>
      <c r="AY123" s="30">
        <v>114</v>
      </c>
      <c r="AZ123" s="31">
        <v>44287</v>
      </c>
      <c r="BA123" s="32">
        <v>16.396650040000001</v>
      </c>
      <c r="BB123" s="33">
        <f t="shared" si="65"/>
        <v>0.16396650040000002</v>
      </c>
      <c r="BC123" s="1"/>
    </row>
    <row r="124" spans="1:154" x14ac:dyDescent="0.2">
      <c r="A124" s="144">
        <f t="shared" si="66"/>
        <v>40913</v>
      </c>
      <c r="B124" s="2">
        <f t="shared" si="50"/>
        <v>334340.35144433437</v>
      </c>
      <c r="C124" s="2">
        <f t="shared" si="67"/>
        <v>329213.33024093998</v>
      </c>
      <c r="D124" s="68">
        <f>SUM(Y124:Y$366)</f>
        <v>16472.282229099997</v>
      </c>
      <c r="E124" s="68">
        <f t="shared" si="51"/>
        <v>312741.04801183997</v>
      </c>
      <c r="F124" s="72">
        <f t="shared" si="86"/>
        <v>3386.8</v>
      </c>
      <c r="G124" s="3">
        <f>IF(N124=1,VLOOKUP(A123,[1]Plan1!$BG$69:$BI$188,3),G123)</f>
        <v>3403.73</v>
      </c>
      <c r="H124" s="11">
        <f t="shared" si="87"/>
        <v>40850</v>
      </c>
      <c r="I124" s="11">
        <f t="shared" si="88"/>
        <v>40880</v>
      </c>
      <c r="J124" s="26">
        <f t="shared" si="52"/>
        <v>4.9988189441361186E-3</v>
      </c>
      <c r="K124" s="11">
        <f t="shared" si="68"/>
        <v>40940</v>
      </c>
      <c r="L124" s="11">
        <f t="shared" si="53"/>
        <v>40940</v>
      </c>
      <c r="M124" s="1">
        <f t="shared" si="69"/>
        <v>22</v>
      </c>
      <c r="N124" s="1">
        <f t="shared" si="83"/>
        <v>3</v>
      </c>
      <c r="O124" s="2">
        <f t="shared" si="54"/>
        <v>1.00068019</v>
      </c>
      <c r="P124" s="10">
        <f t="shared" si="92"/>
        <v>1.0051999199999999</v>
      </c>
      <c r="Q124" s="10">
        <f t="shared" si="89"/>
        <v>1.0148749093533764</v>
      </c>
      <c r="R124" s="2">
        <f t="shared" si="91"/>
        <v>1.0155652100000001</v>
      </c>
      <c r="S124" s="2">
        <f t="shared" si="84"/>
        <v>1</v>
      </c>
      <c r="T124" s="2">
        <f t="shared" si="55"/>
        <v>329213.33024093998</v>
      </c>
      <c r="U124" s="2">
        <f t="shared" si="56"/>
        <v>0</v>
      </c>
      <c r="V124" s="2">
        <f t="shared" si="57"/>
        <v>4867.8800879244054</v>
      </c>
      <c r="W124" s="2">
        <f t="shared" si="58"/>
        <v>334081.2103288644</v>
      </c>
      <c r="X124" s="27">
        <f t="shared" si="59"/>
        <v>0</v>
      </c>
      <c r="Y124" s="2">
        <f t="shared" si="85"/>
        <v>0</v>
      </c>
      <c r="Z124" s="67">
        <f t="shared" si="60"/>
        <v>0</v>
      </c>
      <c r="AA124" s="2">
        <f t="shared" si="61"/>
        <v>0</v>
      </c>
      <c r="AB124" s="26">
        <f t="shared" si="70"/>
        <v>6.7299999999999999E-2</v>
      </c>
      <c r="AC124" s="27">
        <f t="shared" ref="AC124:AC187" si="93">N124</f>
        <v>3</v>
      </c>
      <c r="AD124" s="27">
        <v>252</v>
      </c>
      <c r="AE124" s="10">
        <f t="shared" si="90"/>
        <v>1.0007756830000001</v>
      </c>
      <c r="AF124" s="2">
        <f t="shared" si="62"/>
        <v>255.36518364</v>
      </c>
      <c r="AG124" s="2">
        <f t="shared" si="63"/>
        <v>259.14111546999999</v>
      </c>
      <c r="AH124" s="3" t="str">
        <f t="shared" si="64"/>
        <v>-</v>
      </c>
      <c r="AI124" s="4" t="str">
        <f t="shared" si="71"/>
        <v>A+J=</v>
      </c>
      <c r="AJ124" s="11">
        <f t="shared" si="72"/>
        <v>40942</v>
      </c>
      <c r="AK124" s="11"/>
      <c r="AL124" s="4" t="str">
        <f t="shared" si="73"/>
        <v>segunda-feira</v>
      </c>
      <c r="AM124" s="19">
        <f t="shared" si="81"/>
        <v>112</v>
      </c>
      <c r="AN124" s="20">
        <v>44228</v>
      </c>
      <c r="AO124" s="21">
        <f t="shared" si="74"/>
        <v>26257.914700539946</v>
      </c>
      <c r="AP124" s="23">
        <f t="shared" si="75"/>
        <v>20</v>
      </c>
      <c r="AQ124" s="21">
        <f t="shared" si="76"/>
        <v>157.59825275</v>
      </c>
      <c r="AR124" s="21">
        <f t="shared" si="77"/>
        <v>3676.5332130800002</v>
      </c>
      <c r="AS124" s="35">
        <v>0.1228194762</v>
      </c>
      <c r="AT124" s="29">
        <f t="shared" si="78"/>
        <v>3834.1314658300003</v>
      </c>
      <c r="AU124" s="19">
        <f t="shared" si="82"/>
        <v>112</v>
      </c>
      <c r="AV124" s="20">
        <f t="shared" si="79"/>
        <v>44256</v>
      </c>
      <c r="AW124" s="20">
        <f t="shared" si="80"/>
        <v>44258</v>
      </c>
      <c r="AX124" s="1"/>
      <c r="AY124" s="30">
        <v>115</v>
      </c>
      <c r="AZ124" s="31">
        <v>44317</v>
      </c>
      <c r="BA124" s="32">
        <v>19.807337350000001</v>
      </c>
      <c r="BB124" s="33">
        <f t="shared" si="65"/>
        <v>0.19807337350000001</v>
      </c>
      <c r="BC124" s="1"/>
    </row>
    <row r="125" spans="1:154" x14ac:dyDescent="0.2">
      <c r="A125" s="144">
        <f t="shared" si="66"/>
        <v>40914</v>
      </c>
      <c r="B125" s="2">
        <f t="shared" si="50"/>
        <v>334498.84683674714</v>
      </c>
      <c r="C125" s="2">
        <f t="shared" si="67"/>
        <v>329213.33024093998</v>
      </c>
      <c r="D125" s="68">
        <f>SUM(Y125:Y$366)</f>
        <v>16472.282229099997</v>
      </c>
      <c r="E125" s="68">
        <f t="shared" si="51"/>
        <v>312741.04801183997</v>
      </c>
      <c r="F125" s="72">
        <f t="shared" si="86"/>
        <v>3386.8</v>
      </c>
      <c r="G125" s="3">
        <f>IF(N125=1,VLOOKUP(A124,[1]Plan1!$BG$69:$BI$188,3),G124)</f>
        <v>3403.73</v>
      </c>
      <c r="H125" s="11">
        <f t="shared" si="87"/>
        <v>40850</v>
      </c>
      <c r="I125" s="11">
        <f t="shared" si="88"/>
        <v>40880</v>
      </c>
      <c r="J125" s="26">
        <f t="shared" si="52"/>
        <v>4.9988189441361186E-3</v>
      </c>
      <c r="K125" s="11">
        <f t="shared" si="68"/>
        <v>40940</v>
      </c>
      <c r="L125" s="11">
        <f t="shared" si="53"/>
        <v>40940</v>
      </c>
      <c r="M125" s="1">
        <f t="shared" si="69"/>
        <v>22</v>
      </c>
      <c r="N125" s="1">
        <f t="shared" si="83"/>
        <v>4</v>
      </c>
      <c r="O125" s="2">
        <f t="shared" si="54"/>
        <v>1.0009070200000001</v>
      </c>
      <c r="P125" s="10">
        <f t="shared" si="92"/>
        <v>1.0051999199999999</v>
      </c>
      <c r="Q125" s="10">
        <f t="shared" si="89"/>
        <v>1.0148749093533764</v>
      </c>
      <c r="R125" s="2">
        <f t="shared" si="91"/>
        <v>1.0157954199999999</v>
      </c>
      <c r="S125" s="2">
        <f t="shared" si="84"/>
        <v>1</v>
      </c>
      <c r="T125" s="2">
        <f t="shared" si="55"/>
        <v>329213.33024093998</v>
      </c>
      <c r="U125" s="2">
        <f t="shared" si="56"/>
        <v>0</v>
      </c>
      <c r="V125" s="2">
        <f t="shared" si="57"/>
        <v>4939.8762045871435</v>
      </c>
      <c r="W125" s="2">
        <f t="shared" si="58"/>
        <v>334153.20644552715</v>
      </c>
      <c r="X125" s="27">
        <f t="shared" si="59"/>
        <v>0</v>
      </c>
      <c r="Y125" s="2">
        <f t="shared" si="85"/>
        <v>0</v>
      </c>
      <c r="Z125" s="67">
        <f t="shared" si="60"/>
        <v>0</v>
      </c>
      <c r="AA125" s="2">
        <f t="shared" si="61"/>
        <v>0</v>
      </c>
      <c r="AB125" s="26">
        <f t="shared" si="70"/>
        <v>6.7299999999999999E-2</v>
      </c>
      <c r="AC125" s="27">
        <f t="shared" si="93"/>
        <v>4</v>
      </c>
      <c r="AD125" s="27">
        <v>252</v>
      </c>
      <c r="AE125" s="10">
        <f t="shared" si="90"/>
        <v>1.0010343770000001</v>
      </c>
      <c r="AF125" s="2">
        <f t="shared" si="62"/>
        <v>340.53069689</v>
      </c>
      <c r="AG125" s="2">
        <f t="shared" si="63"/>
        <v>345.64039122000003</v>
      </c>
      <c r="AH125" s="3" t="str">
        <f t="shared" si="64"/>
        <v>-</v>
      </c>
      <c r="AI125" s="4" t="str">
        <f t="shared" si="71"/>
        <v>A+J=</v>
      </c>
      <c r="AJ125" s="11">
        <f t="shared" si="72"/>
        <v>40942</v>
      </c>
      <c r="AK125" s="11"/>
      <c r="AL125" s="4" t="str">
        <f t="shared" si="73"/>
        <v>segunda-feira</v>
      </c>
      <c r="AM125" s="19">
        <f t="shared" si="81"/>
        <v>113</v>
      </c>
      <c r="AN125" s="20">
        <v>44256</v>
      </c>
      <c r="AO125" s="21">
        <f t="shared" si="74"/>
        <v>22548.687398119946</v>
      </c>
      <c r="AP125" s="23">
        <f t="shared" si="75"/>
        <v>18</v>
      </c>
      <c r="AQ125" s="21">
        <f t="shared" si="76"/>
        <v>124.38521237</v>
      </c>
      <c r="AR125" s="21">
        <f t="shared" si="77"/>
        <v>3709.2273024199999</v>
      </c>
      <c r="AS125" s="35">
        <v>0.14126130519999999</v>
      </c>
      <c r="AT125" s="29">
        <f t="shared" si="78"/>
        <v>3833.6125147899998</v>
      </c>
      <c r="AU125" s="19">
        <f t="shared" si="82"/>
        <v>113</v>
      </c>
      <c r="AV125" s="20">
        <f t="shared" si="79"/>
        <v>44287</v>
      </c>
      <c r="AW125" s="20">
        <f t="shared" si="80"/>
        <v>44292</v>
      </c>
      <c r="AX125" s="1"/>
      <c r="AY125" s="30">
        <v>116</v>
      </c>
      <c r="AZ125" s="31">
        <v>44348</v>
      </c>
      <c r="BA125" s="32">
        <v>24.801712999999999</v>
      </c>
      <c r="BB125" s="33">
        <f t="shared" si="65"/>
        <v>0.24801713</v>
      </c>
      <c r="BC125" s="1"/>
    </row>
    <row r="126" spans="1:154" x14ac:dyDescent="0.2">
      <c r="A126" s="144">
        <f t="shared" si="66"/>
        <v>40915</v>
      </c>
      <c r="B126" s="2">
        <f t="shared" si="50"/>
        <v>334657.41473222186</v>
      </c>
      <c r="C126" s="2">
        <f t="shared" si="67"/>
        <v>329213.33024093998</v>
      </c>
      <c r="D126" s="68">
        <f>SUM(Y126:Y$366)</f>
        <v>16472.282229099997</v>
      </c>
      <c r="E126" s="68">
        <f t="shared" si="51"/>
        <v>312741.04801183997</v>
      </c>
      <c r="F126" s="72">
        <f t="shared" si="86"/>
        <v>3386.8</v>
      </c>
      <c r="G126" s="3">
        <f>IF(N126=1,VLOOKUP(A125,[1]Plan1!$BG$69:$BI$188,3),G125)</f>
        <v>3403.73</v>
      </c>
      <c r="H126" s="11">
        <f t="shared" si="87"/>
        <v>40850</v>
      </c>
      <c r="I126" s="11">
        <f t="shared" si="88"/>
        <v>40880</v>
      </c>
      <c r="J126" s="26">
        <f t="shared" si="52"/>
        <v>4.9988189441361186E-3</v>
      </c>
      <c r="K126" s="11">
        <f t="shared" si="68"/>
        <v>40940</v>
      </c>
      <c r="L126" s="11">
        <f t="shared" si="53"/>
        <v>40940</v>
      </c>
      <c r="M126" s="1">
        <f t="shared" si="69"/>
        <v>22</v>
      </c>
      <c r="N126" s="1">
        <f t="shared" si="83"/>
        <v>5</v>
      </c>
      <c r="O126" s="2">
        <f t="shared" si="54"/>
        <v>1.0011338999999999</v>
      </c>
      <c r="P126" s="10">
        <f t="shared" si="92"/>
        <v>1.0051999199999999</v>
      </c>
      <c r="Q126" s="10">
        <f t="shared" si="89"/>
        <v>1.0148749093533764</v>
      </c>
      <c r="R126" s="2">
        <f t="shared" si="91"/>
        <v>1.0160256700000001</v>
      </c>
      <c r="S126" s="2">
        <f t="shared" si="84"/>
        <v>1</v>
      </c>
      <c r="T126" s="2">
        <f t="shared" si="55"/>
        <v>329213.33024093998</v>
      </c>
      <c r="U126" s="2">
        <f t="shared" si="56"/>
        <v>0</v>
      </c>
      <c r="V126" s="2">
        <f t="shared" si="57"/>
        <v>5011.884830891936</v>
      </c>
      <c r="W126" s="2">
        <f t="shared" si="58"/>
        <v>334225.21507183189</v>
      </c>
      <c r="X126" s="27">
        <f t="shared" si="59"/>
        <v>0</v>
      </c>
      <c r="Y126" s="2">
        <f t="shared" si="85"/>
        <v>0</v>
      </c>
      <c r="Z126" s="67">
        <f t="shared" si="60"/>
        <v>0</v>
      </c>
      <c r="AA126" s="2">
        <f t="shared" si="61"/>
        <v>0</v>
      </c>
      <c r="AB126" s="26">
        <f t="shared" si="70"/>
        <v>6.7299999999999999E-2</v>
      </c>
      <c r="AC126" s="27">
        <f t="shared" si="93"/>
        <v>5</v>
      </c>
      <c r="AD126" s="27">
        <v>252</v>
      </c>
      <c r="AE126" s="10">
        <f t="shared" si="90"/>
        <v>1.0012931389999999</v>
      </c>
      <c r="AF126" s="2">
        <f t="shared" si="62"/>
        <v>425.71859664999999</v>
      </c>
      <c r="AG126" s="2">
        <f t="shared" si="63"/>
        <v>432.19966039000002</v>
      </c>
      <c r="AH126" s="3" t="str">
        <f t="shared" si="64"/>
        <v>-</v>
      </c>
      <c r="AI126" s="4" t="str">
        <f t="shared" si="71"/>
        <v>A+J=</v>
      </c>
      <c r="AJ126" s="11">
        <f t="shared" si="72"/>
        <v>40942</v>
      </c>
      <c r="AK126" s="11"/>
      <c r="AL126" s="4" t="str">
        <f t="shared" si="73"/>
        <v>quinta-feira</v>
      </c>
      <c r="AM126" s="19">
        <f t="shared" si="81"/>
        <v>114</v>
      </c>
      <c r="AN126" s="20">
        <v>44287</v>
      </c>
      <c r="AO126" s="21">
        <f t="shared" si="74"/>
        <v>18851.458036839947</v>
      </c>
      <c r="AP126" s="23">
        <f t="shared" si="75"/>
        <v>23</v>
      </c>
      <c r="AQ126" s="21">
        <f t="shared" si="76"/>
        <v>136.57476137</v>
      </c>
      <c r="AR126" s="21">
        <f t="shared" si="77"/>
        <v>3697.2293612799999</v>
      </c>
      <c r="AS126" s="35">
        <v>0.16396650040000002</v>
      </c>
      <c r="AT126" s="29">
        <f t="shared" si="78"/>
        <v>3833.80412265</v>
      </c>
      <c r="AU126" s="19">
        <f t="shared" si="82"/>
        <v>114</v>
      </c>
      <c r="AV126" s="20">
        <f t="shared" si="79"/>
        <v>44319</v>
      </c>
      <c r="AW126" s="20">
        <f t="shared" si="80"/>
        <v>44321</v>
      </c>
      <c r="AX126" s="1"/>
      <c r="AY126" s="30">
        <v>117</v>
      </c>
      <c r="AZ126" s="31">
        <v>44378</v>
      </c>
      <c r="BA126" s="32">
        <v>33.161253549999998</v>
      </c>
      <c r="BB126" s="33">
        <f t="shared" si="65"/>
        <v>0.33161253549999997</v>
      </c>
      <c r="BC126" s="1"/>
    </row>
    <row r="127" spans="1:154" x14ac:dyDescent="0.2">
      <c r="A127" s="144">
        <f t="shared" si="66"/>
        <v>40916</v>
      </c>
      <c r="B127" s="2">
        <f t="shared" si="50"/>
        <v>334657.41473222186</v>
      </c>
      <c r="C127" s="2">
        <f t="shared" si="67"/>
        <v>329213.33024093998</v>
      </c>
      <c r="D127" s="68">
        <f>SUM(Y127:Y$366)</f>
        <v>16472.282229099997</v>
      </c>
      <c r="E127" s="68">
        <f t="shared" si="51"/>
        <v>312741.04801183997</v>
      </c>
      <c r="F127" s="72">
        <f t="shared" si="86"/>
        <v>3386.8</v>
      </c>
      <c r="G127" s="3">
        <f>IF(N127=1,VLOOKUP(A126,[1]Plan1!$BG$69:$BI$188,3),G126)</f>
        <v>3403.73</v>
      </c>
      <c r="H127" s="11">
        <f t="shared" si="87"/>
        <v>40850</v>
      </c>
      <c r="I127" s="11">
        <f t="shared" si="88"/>
        <v>40880</v>
      </c>
      <c r="J127" s="26">
        <f t="shared" si="52"/>
        <v>4.9988189441361186E-3</v>
      </c>
      <c r="K127" s="11">
        <f t="shared" si="68"/>
        <v>40940</v>
      </c>
      <c r="L127" s="11">
        <f t="shared" si="53"/>
        <v>40940</v>
      </c>
      <c r="M127" s="1">
        <f t="shared" si="69"/>
        <v>22</v>
      </c>
      <c r="N127" s="1">
        <f t="shared" si="83"/>
        <v>5</v>
      </c>
      <c r="O127" s="2">
        <f t="shared" si="54"/>
        <v>1.0011338999999999</v>
      </c>
      <c r="P127" s="10">
        <f t="shared" si="92"/>
        <v>1.0051999199999999</v>
      </c>
      <c r="Q127" s="10">
        <f t="shared" si="89"/>
        <v>1.0148749093533764</v>
      </c>
      <c r="R127" s="2">
        <f t="shared" si="91"/>
        <v>1.0160256700000001</v>
      </c>
      <c r="S127" s="2">
        <f t="shared" si="84"/>
        <v>1</v>
      </c>
      <c r="T127" s="2">
        <f t="shared" si="55"/>
        <v>329213.33024093998</v>
      </c>
      <c r="U127" s="2">
        <f t="shared" si="56"/>
        <v>0</v>
      </c>
      <c r="V127" s="2">
        <f t="shared" si="57"/>
        <v>5011.884830891936</v>
      </c>
      <c r="W127" s="2">
        <f t="shared" si="58"/>
        <v>334225.21507183189</v>
      </c>
      <c r="X127" s="27">
        <f t="shared" si="59"/>
        <v>0</v>
      </c>
      <c r="Y127" s="2">
        <f t="shared" si="85"/>
        <v>0</v>
      </c>
      <c r="Z127" s="67">
        <f t="shared" si="60"/>
        <v>0</v>
      </c>
      <c r="AA127" s="2">
        <f t="shared" si="61"/>
        <v>0</v>
      </c>
      <c r="AB127" s="26">
        <f t="shared" si="70"/>
        <v>6.7299999999999999E-2</v>
      </c>
      <c r="AC127" s="27">
        <f t="shared" si="93"/>
        <v>5</v>
      </c>
      <c r="AD127" s="27">
        <v>252</v>
      </c>
      <c r="AE127" s="10">
        <f t="shared" si="90"/>
        <v>1.0012931389999999</v>
      </c>
      <c r="AF127" s="2">
        <f t="shared" si="62"/>
        <v>425.71859664999999</v>
      </c>
      <c r="AG127" s="2">
        <f t="shared" si="63"/>
        <v>432.19966039000002</v>
      </c>
      <c r="AH127" s="3" t="str">
        <f t="shared" si="64"/>
        <v>-</v>
      </c>
      <c r="AI127" s="4" t="str">
        <f t="shared" si="71"/>
        <v>A+J=</v>
      </c>
      <c r="AJ127" s="11">
        <f t="shared" si="72"/>
        <v>40942</v>
      </c>
      <c r="AK127" s="11"/>
      <c r="AL127" s="4" t="str">
        <f t="shared" si="73"/>
        <v>segunda-feira</v>
      </c>
      <c r="AM127" s="19">
        <f t="shared" si="81"/>
        <v>115</v>
      </c>
      <c r="AN127" s="20">
        <v>44319</v>
      </c>
      <c r="AO127" s="21">
        <f t="shared" si="74"/>
        <v>15117.486148089947</v>
      </c>
      <c r="AP127" s="23">
        <f t="shared" si="75"/>
        <v>20</v>
      </c>
      <c r="AQ127" s="21">
        <f t="shared" si="76"/>
        <v>99.248760390000001</v>
      </c>
      <c r="AR127" s="21">
        <f t="shared" si="77"/>
        <v>3733.9718887499998</v>
      </c>
      <c r="AS127" s="35">
        <v>0.19807337350000001</v>
      </c>
      <c r="AT127" s="29">
        <f t="shared" si="78"/>
        <v>3833.2206491399998</v>
      </c>
      <c r="AU127" s="19">
        <f t="shared" si="82"/>
        <v>115</v>
      </c>
      <c r="AV127" s="20">
        <f t="shared" si="79"/>
        <v>44348</v>
      </c>
      <c r="AW127" s="20">
        <f t="shared" si="80"/>
        <v>44351</v>
      </c>
      <c r="AX127" s="1"/>
      <c r="AY127" s="30">
        <v>118</v>
      </c>
      <c r="AZ127" s="31">
        <v>44409</v>
      </c>
      <c r="BA127" s="32">
        <v>49.857847</v>
      </c>
      <c r="BB127" s="33">
        <f t="shared" si="65"/>
        <v>0.49857847</v>
      </c>
      <c r="BC127" s="1"/>
    </row>
    <row r="128" spans="1:154" x14ac:dyDescent="0.2">
      <c r="A128" s="144">
        <f t="shared" si="66"/>
        <v>40917</v>
      </c>
      <c r="B128" s="2">
        <f t="shared" si="50"/>
        <v>334657.41473222186</v>
      </c>
      <c r="C128" s="2">
        <f t="shared" si="67"/>
        <v>329213.33024093998</v>
      </c>
      <c r="D128" s="68">
        <f>SUM(Y128:Y$366)</f>
        <v>16472.282229099997</v>
      </c>
      <c r="E128" s="68">
        <f t="shared" si="51"/>
        <v>312741.04801183997</v>
      </c>
      <c r="F128" s="72">
        <f t="shared" si="86"/>
        <v>3386.8</v>
      </c>
      <c r="G128" s="3">
        <f>IF(N128=1,VLOOKUP(A127,[1]Plan1!$BG$69:$BI$188,3),G127)</f>
        <v>3403.73</v>
      </c>
      <c r="H128" s="11">
        <f t="shared" si="87"/>
        <v>40850</v>
      </c>
      <c r="I128" s="11">
        <f t="shared" si="88"/>
        <v>40880</v>
      </c>
      <c r="J128" s="26">
        <f t="shared" si="52"/>
        <v>4.9988189441361186E-3</v>
      </c>
      <c r="K128" s="11">
        <f t="shared" si="68"/>
        <v>40940</v>
      </c>
      <c r="L128" s="11">
        <f t="shared" si="53"/>
        <v>40940</v>
      </c>
      <c r="M128" s="1">
        <f t="shared" si="69"/>
        <v>22</v>
      </c>
      <c r="N128" s="1">
        <f t="shared" si="83"/>
        <v>5</v>
      </c>
      <c r="O128" s="2">
        <f t="shared" si="54"/>
        <v>1.0011338999999999</v>
      </c>
      <c r="P128" s="10">
        <f t="shared" si="92"/>
        <v>1.0051999199999999</v>
      </c>
      <c r="Q128" s="10">
        <f t="shared" si="89"/>
        <v>1.0148749093533764</v>
      </c>
      <c r="R128" s="2">
        <f t="shared" si="91"/>
        <v>1.0160256700000001</v>
      </c>
      <c r="S128" s="2">
        <f t="shared" si="84"/>
        <v>1</v>
      </c>
      <c r="T128" s="2">
        <f t="shared" si="55"/>
        <v>329213.33024093998</v>
      </c>
      <c r="U128" s="2">
        <f t="shared" si="56"/>
        <v>0</v>
      </c>
      <c r="V128" s="2">
        <f t="shared" si="57"/>
        <v>5011.884830891936</v>
      </c>
      <c r="W128" s="2">
        <f t="shared" si="58"/>
        <v>334225.21507183189</v>
      </c>
      <c r="X128" s="27">
        <f t="shared" si="59"/>
        <v>0</v>
      </c>
      <c r="Y128" s="2">
        <f t="shared" si="85"/>
        <v>0</v>
      </c>
      <c r="Z128" s="67">
        <f t="shared" si="60"/>
        <v>0</v>
      </c>
      <c r="AA128" s="2">
        <f t="shared" si="61"/>
        <v>0</v>
      </c>
      <c r="AB128" s="26">
        <f t="shared" si="70"/>
        <v>6.7299999999999999E-2</v>
      </c>
      <c r="AC128" s="27">
        <f t="shared" si="93"/>
        <v>5</v>
      </c>
      <c r="AD128" s="27">
        <v>252</v>
      </c>
      <c r="AE128" s="10">
        <f t="shared" si="90"/>
        <v>1.0012931389999999</v>
      </c>
      <c r="AF128" s="2">
        <f t="shared" si="62"/>
        <v>425.71859664999999</v>
      </c>
      <c r="AG128" s="2">
        <f t="shared" si="63"/>
        <v>432.19966039000002</v>
      </c>
      <c r="AH128" s="3" t="str">
        <f t="shared" si="64"/>
        <v>-</v>
      </c>
      <c r="AI128" s="4" t="str">
        <f t="shared" si="71"/>
        <v>A+J=</v>
      </c>
      <c r="AJ128" s="11">
        <f t="shared" si="72"/>
        <v>40942</v>
      </c>
      <c r="AK128" s="11"/>
      <c r="AL128" s="4" t="str">
        <f t="shared" si="73"/>
        <v>terça-feira</v>
      </c>
      <c r="AM128" s="19">
        <f t="shared" si="81"/>
        <v>116</v>
      </c>
      <c r="AN128" s="20">
        <v>44348</v>
      </c>
      <c r="AO128" s="21">
        <f t="shared" si="74"/>
        <v>11368.090620829948</v>
      </c>
      <c r="AP128" s="23">
        <f t="shared" si="75"/>
        <v>21</v>
      </c>
      <c r="AQ128" s="21">
        <f t="shared" si="76"/>
        <v>83.580710830000001</v>
      </c>
      <c r="AR128" s="21">
        <f t="shared" si="77"/>
        <v>3749.3955272600001</v>
      </c>
      <c r="AS128" s="35">
        <v>0.24801713</v>
      </c>
      <c r="AT128" s="29">
        <f t="shared" si="78"/>
        <v>3832.9762380900002</v>
      </c>
      <c r="AU128" s="19">
        <f t="shared" si="82"/>
        <v>116</v>
      </c>
      <c r="AV128" s="20">
        <f t="shared" si="79"/>
        <v>44378</v>
      </c>
      <c r="AW128" s="20">
        <f t="shared" si="80"/>
        <v>44382</v>
      </c>
      <c r="AX128" s="1"/>
      <c r="AY128" s="30">
        <v>119</v>
      </c>
      <c r="AZ128" s="31">
        <v>44440</v>
      </c>
      <c r="BA128" s="32">
        <v>100</v>
      </c>
      <c r="BB128" s="33">
        <f t="shared" si="65"/>
        <v>1</v>
      </c>
      <c r="BC128" s="1"/>
    </row>
    <row r="129" spans="1:55" x14ac:dyDescent="0.2">
      <c r="A129" s="144">
        <f t="shared" si="66"/>
        <v>40918</v>
      </c>
      <c r="B129" s="2">
        <f t="shared" si="50"/>
        <v>334816.06388335</v>
      </c>
      <c r="C129" s="2">
        <f t="shared" si="67"/>
        <v>329213.33024093998</v>
      </c>
      <c r="D129" s="68">
        <f>SUM(Y129:Y$366)</f>
        <v>16472.282229099997</v>
      </c>
      <c r="E129" s="68">
        <f t="shared" si="51"/>
        <v>312741.04801183997</v>
      </c>
      <c r="F129" s="72">
        <f t="shared" si="86"/>
        <v>3386.8</v>
      </c>
      <c r="G129" s="3">
        <f>IF(N129=1,VLOOKUP(A128,[1]Plan1!$BG$69:$BI$188,3),G128)</f>
        <v>3403.73</v>
      </c>
      <c r="H129" s="11">
        <f t="shared" si="87"/>
        <v>40850</v>
      </c>
      <c r="I129" s="11">
        <f t="shared" si="88"/>
        <v>40880</v>
      </c>
      <c r="J129" s="26">
        <f t="shared" si="52"/>
        <v>4.9988189441361186E-3</v>
      </c>
      <c r="K129" s="11">
        <f t="shared" si="68"/>
        <v>40940</v>
      </c>
      <c r="L129" s="11">
        <f t="shared" si="53"/>
        <v>40940</v>
      </c>
      <c r="M129" s="1">
        <f t="shared" si="69"/>
        <v>22</v>
      </c>
      <c r="N129" s="1">
        <f t="shared" si="83"/>
        <v>6</v>
      </c>
      <c r="O129" s="2">
        <f t="shared" si="54"/>
        <v>1.00136084</v>
      </c>
      <c r="P129" s="10">
        <f t="shared" si="92"/>
        <v>1.0051999199999999</v>
      </c>
      <c r="Q129" s="10">
        <f t="shared" si="89"/>
        <v>1.0148749093533764</v>
      </c>
      <c r="R129" s="2">
        <f t="shared" si="91"/>
        <v>1.0162559900000001</v>
      </c>
      <c r="S129" s="2">
        <f t="shared" si="84"/>
        <v>1</v>
      </c>
      <c r="T129" s="2">
        <f t="shared" si="55"/>
        <v>329213.33024093998</v>
      </c>
      <c r="U129" s="2">
        <f t="shared" si="56"/>
        <v>0</v>
      </c>
      <c r="V129" s="2">
        <f t="shared" si="57"/>
        <v>5083.9153490700246</v>
      </c>
      <c r="W129" s="2">
        <f t="shared" si="58"/>
        <v>334297.24559001002</v>
      </c>
      <c r="X129" s="27">
        <f t="shared" si="59"/>
        <v>0</v>
      </c>
      <c r="Y129" s="2">
        <f t="shared" si="85"/>
        <v>0</v>
      </c>
      <c r="Z129" s="67">
        <f t="shared" si="60"/>
        <v>0</v>
      </c>
      <c r="AA129" s="2">
        <f t="shared" si="61"/>
        <v>0</v>
      </c>
      <c r="AB129" s="26">
        <f t="shared" si="70"/>
        <v>6.7299999999999999E-2</v>
      </c>
      <c r="AC129" s="27">
        <f t="shared" si="93"/>
        <v>6</v>
      </c>
      <c r="AD129" s="27">
        <v>252</v>
      </c>
      <c r="AE129" s="10">
        <f t="shared" si="90"/>
        <v>1.0015519669999999</v>
      </c>
      <c r="AF129" s="2">
        <f t="shared" si="62"/>
        <v>510.92822448999999</v>
      </c>
      <c r="AG129" s="2">
        <f t="shared" si="63"/>
        <v>518.81829333999997</v>
      </c>
      <c r="AH129" s="3" t="str">
        <f t="shared" si="64"/>
        <v>-</v>
      </c>
      <c r="AI129" s="4" t="str">
        <f t="shared" si="71"/>
        <v>A+J=</v>
      </c>
      <c r="AJ129" s="11">
        <f t="shared" si="72"/>
        <v>40942</v>
      </c>
      <c r="AK129" s="11"/>
      <c r="AL129" s="4" t="str">
        <f t="shared" si="73"/>
        <v>quinta-feira</v>
      </c>
      <c r="AM129" s="19">
        <f t="shared" si="81"/>
        <v>117</v>
      </c>
      <c r="AN129" s="20">
        <v>44378</v>
      </c>
      <c r="AO129" s="21">
        <f t="shared" si="74"/>
        <v>7598.2892662699469</v>
      </c>
      <c r="AP129" s="23">
        <f t="shared" si="75"/>
        <v>21</v>
      </c>
      <c r="AQ129" s="21">
        <f t="shared" si="76"/>
        <v>62.851262810000001</v>
      </c>
      <c r="AR129" s="21">
        <f t="shared" si="77"/>
        <v>3769.8013545600002</v>
      </c>
      <c r="AS129" s="35">
        <v>0.33161253549999997</v>
      </c>
      <c r="AT129" s="29">
        <f t="shared" si="78"/>
        <v>3832.6526173700004</v>
      </c>
      <c r="AU129" s="19">
        <f t="shared" si="82"/>
        <v>117</v>
      </c>
      <c r="AV129" s="20">
        <f t="shared" si="79"/>
        <v>44410</v>
      </c>
      <c r="AW129" s="20">
        <f t="shared" si="80"/>
        <v>44412</v>
      </c>
      <c r="AX129" s="1"/>
      <c r="AY129" s="30"/>
      <c r="AZ129" s="30"/>
      <c r="BA129" s="30"/>
      <c r="BB129" s="33"/>
      <c r="BC129" s="1"/>
    </row>
    <row r="130" spans="1:55" x14ac:dyDescent="0.2">
      <c r="A130" s="144">
        <f t="shared" si="66"/>
        <v>40919</v>
      </c>
      <c r="B130" s="2">
        <f t="shared" si="50"/>
        <v>334974.78525655001</v>
      </c>
      <c r="C130" s="2">
        <f t="shared" si="67"/>
        <v>329213.33024093998</v>
      </c>
      <c r="D130" s="68">
        <f>SUM(Y130:Y$366)</f>
        <v>16472.282229099997</v>
      </c>
      <c r="E130" s="68">
        <f t="shared" si="51"/>
        <v>312741.04801183997</v>
      </c>
      <c r="F130" s="72">
        <f t="shared" si="86"/>
        <v>3386.8</v>
      </c>
      <c r="G130" s="3">
        <f>IF(N130=1,VLOOKUP(A129,[1]Plan1!$BG$69:$BI$188,3),G129)</f>
        <v>3403.73</v>
      </c>
      <c r="H130" s="11">
        <f t="shared" si="87"/>
        <v>40850</v>
      </c>
      <c r="I130" s="11">
        <f t="shared" si="88"/>
        <v>40880</v>
      </c>
      <c r="J130" s="26">
        <f t="shared" si="52"/>
        <v>4.9988189441361186E-3</v>
      </c>
      <c r="K130" s="11">
        <f t="shared" si="68"/>
        <v>40940</v>
      </c>
      <c r="L130" s="11">
        <f t="shared" si="53"/>
        <v>40940</v>
      </c>
      <c r="M130" s="1">
        <f t="shared" si="69"/>
        <v>22</v>
      </c>
      <c r="N130" s="1">
        <f t="shared" si="83"/>
        <v>7</v>
      </c>
      <c r="O130" s="2">
        <f t="shared" si="54"/>
        <v>1.0015878300000001</v>
      </c>
      <c r="P130" s="10">
        <f t="shared" si="92"/>
        <v>1.0051999199999999</v>
      </c>
      <c r="Q130" s="10">
        <f t="shared" si="89"/>
        <v>1.0148749093533764</v>
      </c>
      <c r="R130" s="2">
        <f t="shared" si="91"/>
        <v>1.0164863500000001</v>
      </c>
      <c r="S130" s="2">
        <f t="shared" si="84"/>
        <v>1</v>
      </c>
      <c r="T130" s="2">
        <f t="shared" si="55"/>
        <v>329213.33024093998</v>
      </c>
      <c r="U130" s="2">
        <f t="shared" si="56"/>
        <v>0</v>
      </c>
      <c r="V130" s="2">
        <f t="shared" si="57"/>
        <v>5155.9583768900275</v>
      </c>
      <c r="W130" s="2">
        <f t="shared" si="58"/>
        <v>334369.28861783003</v>
      </c>
      <c r="X130" s="27">
        <f t="shared" si="59"/>
        <v>0</v>
      </c>
      <c r="Y130" s="2">
        <f t="shared" si="85"/>
        <v>0</v>
      </c>
      <c r="Z130" s="67">
        <f t="shared" si="60"/>
        <v>0</v>
      </c>
      <c r="AA130" s="2">
        <f t="shared" si="61"/>
        <v>0</v>
      </c>
      <c r="AB130" s="26">
        <f t="shared" si="70"/>
        <v>6.7299999999999999E-2</v>
      </c>
      <c r="AC130" s="27">
        <f t="shared" si="93"/>
        <v>7</v>
      </c>
      <c r="AD130" s="27">
        <v>252</v>
      </c>
      <c r="AE130" s="10">
        <f t="shared" si="90"/>
        <v>1.0018108619999999</v>
      </c>
      <c r="AF130" s="2">
        <f t="shared" si="62"/>
        <v>596.15990962000001</v>
      </c>
      <c r="AG130" s="2">
        <f t="shared" si="63"/>
        <v>605.49663871999996</v>
      </c>
      <c r="AH130" s="3" t="str">
        <f t="shared" si="64"/>
        <v>-</v>
      </c>
      <c r="AI130" s="4" t="str">
        <f t="shared" si="71"/>
        <v>A+J=</v>
      </c>
      <c r="AJ130" s="11">
        <f t="shared" si="72"/>
        <v>40942</v>
      </c>
      <c r="AK130" s="11"/>
      <c r="AL130" s="4" t="str">
        <f t="shared" si="73"/>
        <v>segunda-feira</v>
      </c>
      <c r="AM130" s="19">
        <f t="shared" si="81"/>
        <v>118</v>
      </c>
      <c r="AN130" s="20">
        <v>44410</v>
      </c>
      <c r="AO130" s="21">
        <f t="shared" si="74"/>
        <v>3809.9458292799468</v>
      </c>
      <c r="AP130" s="23">
        <f t="shared" si="75"/>
        <v>22</v>
      </c>
      <c r="AQ130" s="21">
        <f t="shared" si="76"/>
        <v>44.015210490000001</v>
      </c>
      <c r="AR130" s="21">
        <f t="shared" si="77"/>
        <v>3788.3434369900001</v>
      </c>
      <c r="AS130" s="35">
        <v>0.49857847</v>
      </c>
      <c r="AT130" s="29">
        <f t="shared" si="78"/>
        <v>3832.3586474799999</v>
      </c>
      <c r="AU130" s="19">
        <f t="shared" si="82"/>
        <v>118</v>
      </c>
      <c r="AV130" s="20">
        <f t="shared" si="79"/>
        <v>44440</v>
      </c>
      <c r="AW130" s="20">
        <f t="shared" si="80"/>
        <v>44440</v>
      </c>
      <c r="AX130" s="1"/>
      <c r="AY130" s="1"/>
      <c r="AZ130" s="1"/>
      <c r="BA130" s="1"/>
      <c r="BB130" s="1"/>
      <c r="BC130" s="1"/>
    </row>
    <row r="131" spans="1:55" x14ac:dyDescent="0.2">
      <c r="A131" s="144">
        <f t="shared" si="66"/>
        <v>40920</v>
      </c>
      <c r="B131" s="2">
        <f t="shared" si="50"/>
        <v>335133.58234433242</v>
      </c>
      <c r="C131" s="2">
        <f t="shared" si="67"/>
        <v>329213.33024093998</v>
      </c>
      <c r="D131" s="68">
        <f>SUM(Y131:Y$366)</f>
        <v>16472.282229099997</v>
      </c>
      <c r="E131" s="68">
        <f t="shared" si="51"/>
        <v>312741.04801183997</v>
      </c>
      <c r="F131" s="72">
        <f t="shared" si="86"/>
        <v>3386.8</v>
      </c>
      <c r="G131" s="3">
        <f>IF(N131=1,VLOOKUP(A130,[1]Plan1!$BG$69:$BI$188,3),G130)</f>
        <v>3403.73</v>
      </c>
      <c r="H131" s="11">
        <f t="shared" si="87"/>
        <v>40850</v>
      </c>
      <c r="I131" s="11">
        <f t="shared" si="88"/>
        <v>40880</v>
      </c>
      <c r="J131" s="26">
        <f t="shared" si="52"/>
        <v>4.9988189441361186E-3</v>
      </c>
      <c r="K131" s="11">
        <f t="shared" si="68"/>
        <v>40940</v>
      </c>
      <c r="L131" s="11">
        <f t="shared" si="53"/>
        <v>40940</v>
      </c>
      <c r="M131" s="1">
        <f t="shared" si="69"/>
        <v>22</v>
      </c>
      <c r="N131" s="1">
        <f t="shared" si="83"/>
        <v>8</v>
      </c>
      <c r="O131" s="2">
        <f t="shared" si="54"/>
        <v>1.0018148600000001</v>
      </c>
      <c r="P131" s="10">
        <f t="shared" si="92"/>
        <v>1.0051999199999999</v>
      </c>
      <c r="Q131" s="10">
        <f t="shared" si="89"/>
        <v>1.0148749093533764</v>
      </c>
      <c r="R131" s="2">
        <f t="shared" si="91"/>
        <v>1.01671676</v>
      </c>
      <c r="S131" s="2">
        <f t="shared" si="84"/>
        <v>1</v>
      </c>
      <c r="T131" s="2">
        <f t="shared" si="55"/>
        <v>329213.33024093998</v>
      </c>
      <c r="U131" s="2">
        <f t="shared" si="56"/>
        <v>0</v>
      </c>
      <c r="V131" s="2">
        <f t="shared" si="57"/>
        <v>5228.0170417624049</v>
      </c>
      <c r="W131" s="2">
        <f t="shared" si="58"/>
        <v>334441.34728270239</v>
      </c>
      <c r="X131" s="27">
        <f t="shared" si="59"/>
        <v>0</v>
      </c>
      <c r="Y131" s="2">
        <f t="shared" si="85"/>
        <v>0</v>
      </c>
      <c r="Z131" s="67">
        <f t="shared" si="60"/>
        <v>0</v>
      </c>
      <c r="AA131" s="2">
        <f t="shared" si="61"/>
        <v>0</v>
      </c>
      <c r="AB131" s="26">
        <f t="shared" si="70"/>
        <v>6.7299999999999999E-2</v>
      </c>
      <c r="AC131" s="27">
        <f t="shared" si="93"/>
        <v>8</v>
      </c>
      <c r="AD131" s="27">
        <v>252</v>
      </c>
      <c r="AE131" s="10">
        <f t="shared" si="90"/>
        <v>1.002069825</v>
      </c>
      <c r="AF131" s="2">
        <f t="shared" si="62"/>
        <v>681.41398126000001</v>
      </c>
      <c r="AG131" s="2">
        <f t="shared" si="63"/>
        <v>692.23506163000002</v>
      </c>
      <c r="AH131" s="3" t="str">
        <f t="shared" si="64"/>
        <v>-</v>
      </c>
      <c r="AI131" s="4" t="str">
        <f t="shared" si="71"/>
        <v>A+J=</v>
      </c>
      <c r="AJ131" s="11">
        <f t="shared" si="72"/>
        <v>40942</v>
      </c>
      <c r="AK131" s="11"/>
      <c r="AL131" s="4" t="str">
        <f t="shared" si="73"/>
        <v>quarta-feira</v>
      </c>
      <c r="AM131" s="19">
        <f t="shared" si="81"/>
        <v>119</v>
      </c>
      <c r="AN131" s="20">
        <v>44440</v>
      </c>
      <c r="AO131" s="21">
        <f t="shared" si="74"/>
        <v>9.9466888059396297E-9</v>
      </c>
      <c r="AP131" s="23">
        <f t="shared" si="75"/>
        <v>22</v>
      </c>
      <c r="AQ131" s="21">
        <f t="shared" si="76"/>
        <v>22.070174189999999</v>
      </c>
      <c r="AR131" s="21">
        <f t="shared" si="77"/>
        <v>3809.9458292700001</v>
      </c>
      <c r="AS131" s="35">
        <v>1</v>
      </c>
      <c r="AT131" s="29">
        <f t="shared" si="78"/>
        <v>3832.0160034600003</v>
      </c>
      <c r="AU131" s="19">
        <f t="shared" si="82"/>
        <v>119</v>
      </c>
      <c r="AV131" s="20"/>
      <c r="AW131" s="23"/>
      <c r="AX131" s="1"/>
      <c r="AY131" s="1"/>
      <c r="AZ131" s="1"/>
      <c r="BA131" s="1"/>
      <c r="BB131" s="1"/>
      <c r="BC131" s="1"/>
    </row>
    <row r="132" spans="1:55" x14ac:dyDescent="0.2">
      <c r="A132" s="144">
        <f t="shared" si="66"/>
        <v>40921</v>
      </c>
      <c r="B132" s="2">
        <f t="shared" si="50"/>
        <v>335292.45763922768</v>
      </c>
      <c r="C132" s="2">
        <f t="shared" si="67"/>
        <v>329213.33024093998</v>
      </c>
      <c r="D132" s="68">
        <f>SUM(Y132:Y$366)</f>
        <v>16472.282229099997</v>
      </c>
      <c r="E132" s="68">
        <f t="shared" si="51"/>
        <v>312741.04801183997</v>
      </c>
      <c r="F132" s="72">
        <f t="shared" si="86"/>
        <v>3386.8</v>
      </c>
      <c r="G132" s="3">
        <f>IF(N132=1,VLOOKUP(A131,[1]Plan1!$BG$69:$BI$188,3),G131)</f>
        <v>3403.73</v>
      </c>
      <c r="H132" s="11">
        <f t="shared" si="87"/>
        <v>40850</v>
      </c>
      <c r="I132" s="11">
        <f t="shared" si="88"/>
        <v>40880</v>
      </c>
      <c r="J132" s="26">
        <f t="shared" si="52"/>
        <v>4.9988189441361186E-3</v>
      </c>
      <c r="K132" s="11">
        <f t="shared" si="68"/>
        <v>40940</v>
      </c>
      <c r="L132" s="11">
        <f t="shared" si="53"/>
        <v>40940</v>
      </c>
      <c r="M132" s="1">
        <f t="shared" si="69"/>
        <v>22</v>
      </c>
      <c r="N132" s="1">
        <f t="shared" si="83"/>
        <v>9</v>
      </c>
      <c r="O132" s="2">
        <f t="shared" si="54"/>
        <v>1.00204195</v>
      </c>
      <c r="P132" s="10">
        <f t="shared" si="92"/>
        <v>1.0051999199999999</v>
      </c>
      <c r="Q132" s="10">
        <f t="shared" si="89"/>
        <v>1.0148749093533764</v>
      </c>
      <c r="R132" s="2">
        <f t="shared" si="91"/>
        <v>1.01694723</v>
      </c>
      <c r="S132" s="2">
        <f t="shared" si="84"/>
        <v>1</v>
      </c>
      <c r="T132" s="2">
        <f t="shared" si="55"/>
        <v>329213.33024093998</v>
      </c>
      <c r="U132" s="2">
        <f t="shared" si="56"/>
        <v>0</v>
      </c>
      <c r="V132" s="2">
        <f t="shared" si="57"/>
        <v>5300.0944710976883</v>
      </c>
      <c r="W132" s="2">
        <f t="shared" si="58"/>
        <v>334513.42471203767</v>
      </c>
      <c r="X132" s="27">
        <f t="shared" si="59"/>
        <v>0</v>
      </c>
      <c r="Y132" s="2">
        <f t="shared" si="85"/>
        <v>0</v>
      </c>
      <c r="Z132" s="67">
        <f t="shared" si="60"/>
        <v>0</v>
      </c>
      <c r="AA132" s="2">
        <f t="shared" si="61"/>
        <v>0</v>
      </c>
      <c r="AB132" s="26">
        <f t="shared" si="70"/>
        <v>6.7299999999999999E-2</v>
      </c>
      <c r="AC132" s="27">
        <f t="shared" si="93"/>
        <v>9</v>
      </c>
      <c r="AD132" s="27">
        <v>252</v>
      </c>
      <c r="AE132" s="10">
        <f t="shared" si="90"/>
        <v>1.0023288539999999</v>
      </c>
      <c r="AF132" s="2">
        <f t="shared" si="62"/>
        <v>766.68978098000002</v>
      </c>
      <c r="AG132" s="2">
        <f t="shared" si="63"/>
        <v>779.03292719000001</v>
      </c>
      <c r="AH132" s="3" t="str">
        <f t="shared" si="64"/>
        <v>-</v>
      </c>
      <c r="AI132" s="4" t="str">
        <f t="shared" si="71"/>
        <v>A+J=</v>
      </c>
      <c r="AJ132" s="11">
        <f t="shared" si="72"/>
        <v>40942</v>
      </c>
      <c r="AK132" s="11"/>
      <c r="AL132" s="4"/>
      <c r="AX132" s="1"/>
      <c r="AY132" s="1"/>
      <c r="AZ132" s="1"/>
      <c r="BA132" s="1"/>
      <c r="BB132" s="1"/>
      <c r="BC132" s="1"/>
    </row>
    <row r="133" spans="1:55" x14ac:dyDescent="0.2">
      <c r="A133" s="144">
        <f t="shared" si="66"/>
        <v>40922</v>
      </c>
      <c r="B133" s="2">
        <f t="shared" si="50"/>
        <v>335451.41150465584</v>
      </c>
      <c r="C133" s="2">
        <f t="shared" si="67"/>
        <v>329213.33024093998</v>
      </c>
      <c r="D133" s="68">
        <f>SUM(Y133:Y$366)</f>
        <v>16472.282229099997</v>
      </c>
      <c r="E133" s="68">
        <f t="shared" si="51"/>
        <v>312741.04801183997</v>
      </c>
      <c r="F133" s="72">
        <f t="shared" si="86"/>
        <v>3386.8</v>
      </c>
      <c r="G133" s="3">
        <f>IF(N133=1,VLOOKUP(A132,[1]Plan1!$BG$69:$BI$188,3),G132)</f>
        <v>3403.73</v>
      </c>
      <c r="H133" s="11">
        <f t="shared" si="87"/>
        <v>40850</v>
      </c>
      <c r="I133" s="11">
        <f t="shared" si="88"/>
        <v>40880</v>
      </c>
      <c r="J133" s="26">
        <f t="shared" si="52"/>
        <v>4.9988189441361186E-3</v>
      </c>
      <c r="K133" s="11">
        <f t="shared" si="68"/>
        <v>40940</v>
      </c>
      <c r="L133" s="11">
        <f t="shared" si="53"/>
        <v>40940</v>
      </c>
      <c r="M133" s="1">
        <f t="shared" si="69"/>
        <v>22</v>
      </c>
      <c r="N133" s="1">
        <f t="shared" si="83"/>
        <v>10</v>
      </c>
      <c r="O133" s="2">
        <f t="shared" si="54"/>
        <v>1.0022690999999999</v>
      </c>
      <c r="P133" s="10">
        <f t="shared" si="92"/>
        <v>1.0051999199999999</v>
      </c>
      <c r="Q133" s="10">
        <f t="shared" si="89"/>
        <v>1.0148749093533764</v>
      </c>
      <c r="R133" s="2">
        <f t="shared" si="91"/>
        <v>1.01717776</v>
      </c>
      <c r="S133" s="2">
        <f t="shared" si="84"/>
        <v>1</v>
      </c>
      <c r="T133" s="2">
        <f t="shared" si="55"/>
        <v>329213.33024093998</v>
      </c>
      <c r="U133" s="2">
        <f t="shared" si="56"/>
        <v>0</v>
      </c>
      <c r="V133" s="2">
        <f t="shared" si="57"/>
        <v>5372.1906648958775</v>
      </c>
      <c r="W133" s="2">
        <f t="shared" si="58"/>
        <v>334585.52090583585</v>
      </c>
      <c r="X133" s="27">
        <f t="shared" si="59"/>
        <v>0</v>
      </c>
      <c r="Y133" s="2">
        <f t="shared" si="85"/>
        <v>0</v>
      </c>
      <c r="Z133" s="67">
        <f t="shared" si="60"/>
        <v>0</v>
      </c>
      <c r="AA133" s="2">
        <f t="shared" si="61"/>
        <v>0</v>
      </c>
      <c r="AB133" s="26">
        <f t="shared" si="70"/>
        <v>6.7299999999999999E-2</v>
      </c>
      <c r="AC133" s="27">
        <f t="shared" si="93"/>
        <v>10</v>
      </c>
      <c r="AD133" s="27">
        <v>252</v>
      </c>
      <c r="AE133" s="10">
        <f t="shared" si="90"/>
        <v>1.0025879499999999</v>
      </c>
      <c r="AF133" s="2">
        <f t="shared" si="62"/>
        <v>851.98763799000005</v>
      </c>
      <c r="AG133" s="2">
        <f t="shared" si="63"/>
        <v>865.89059882000004</v>
      </c>
      <c r="AH133" s="3" t="str">
        <f t="shared" si="64"/>
        <v>-</v>
      </c>
      <c r="AI133" s="4" t="str">
        <f t="shared" si="71"/>
        <v>A+J=</v>
      </c>
      <c r="AJ133" s="11">
        <f t="shared" si="72"/>
        <v>40942</v>
      </c>
      <c r="AK133" s="11"/>
      <c r="AL133" s="4"/>
      <c r="AX133" s="1"/>
      <c r="AY133" s="1"/>
      <c r="AZ133" s="1"/>
      <c r="BA133" s="1"/>
      <c r="BB133" s="1"/>
      <c r="BC133" s="1"/>
    </row>
    <row r="134" spans="1:55" x14ac:dyDescent="0.2">
      <c r="A134" s="144">
        <f t="shared" si="66"/>
        <v>40923</v>
      </c>
      <c r="B134" s="2">
        <f t="shared" si="50"/>
        <v>335451.41150465584</v>
      </c>
      <c r="C134" s="2">
        <f t="shared" si="67"/>
        <v>329213.33024093998</v>
      </c>
      <c r="D134" s="68">
        <f>SUM(Y134:Y$366)</f>
        <v>16472.282229099997</v>
      </c>
      <c r="E134" s="68">
        <f t="shared" si="51"/>
        <v>312741.04801183997</v>
      </c>
      <c r="F134" s="72">
        <f t="shared" si="86"/>
        <v>3386.8</v>
      </c>
      <c r="G134" s="3">
        <f>IF(N134=1,VLOOKUP(A133,[1]Plan1!$BG$69:$BI$188,3),G133)</f>
        <v>3403.73</v>
      </c>
      <c r="H134" s="11">
        <f t="shared" si="87"/>
        <v>40850</v>
      </c>
      <c r="I134" s="11">
        <f t="shared" si="88"/>
        <v>40880</v>
      </c>
      <c r="J134" s="26">
        <f t="shared" si="52"/>
        <v>4.9988189441361186E-3</v>
      </c>
      <c r="K134" s="11">
        <f t="shared" si="68"/>
        <v>40940</v>
      </c>
      <c r="L134" s="11">
        <f t="shared" si="53"/>
        <v>40940</v>
      </c>
      <c r="M134" s="1">
        <f t="shared" si="69"/>
        <v>22</v>
      </c>
      <c r="N134" s="1">
        <f t="shared" si="83"/>
        <v>10</v>
      </c>
      <c r="O134" s="2">
        <f t="shared" si="54"/>
        <v>1.0022690999999999</v>
      </c>
      <c r="P134" s="10">
        <f t="shared" si="92"/>
        <v>1.0051999199999999</v>
      </c>
      <c r="Q134" s="10">
        <f t="shared" si="89"/>
        <v>1.0148749093533764</v>
      </c>
      <c r="R134" s="2">
        <f t="shared" si="91"/>
        <v>1.01717776</v>
      </c>
      <c r="S134" s="2">
        <f t="shared" si="84"/>
        <v>1</v>
      </c>
      <c r="T134" s="2">
        <f t="shared" si="55"/>
        <v>329213.33024093998</v>
      </c>
      <c r="U134" s="2">
        <f t="shared" si="56"/>
        <v>0</v>
      </c>
      <c r="V134" s="2">
        <f t="shared" si="57"/>
        <v>5372.1906648958775</v>
      </c>
      <c r="W134" s="2">
        <f t="shared" si="58"/>
        <v>334585.52090583585</v>
      </c>
      <c r="X134" s="27">
        <f t="shared" si="59"/>
        <v>0</v>
      </c>
      <c r="Y134" s="2">
        <f t="shared" si="85"/>
        <v>0</v>
      </c>
      <c r="Z134" s="67">
        <f t="shared" si="60"/>
        <v>0</v>
      </c>
      <c r="AA134" s="2">
        <f t="shared" si="61"/>
        <v>0</v>
      </c>
      <c r="AB134" s="26">
        <f t="shared" si="70"/>
        <v>6.7299999999999999E-2</v>
      </c>
      <c r="AC134" s="27">
        <f t="shared" si="93"/>
        <v>10</v>
      </c>
      <c r="AD134" s="27">
        <v>252</v>
      </c>
      <c r="AE134" s="10">
        <f t="shared" si="90"/>
        <v>1.0025879499999999</v>
      </c>
      <c r="AF134" s="2">
        <f t="shared" si="62"/>
        <v>851.98763799000005</v>
      </c>
      <c r="AG134" s="2">
        <f t="shared" si="63"/>
        <v>865.89059882000004</v>
      </c>
      <c r="AH134" s="3" t="str">
        <f t="shared" si="64"/>
        <v>-</v>
      </c>
      <c r="AI134" s="4" t="str">
        <f t="shared" si="71"/>
        <v>A+J=</v>
      </c>
      <c r="AJ134" s="11">
        <f t="shared" si="72"/>
        <v>40942</v>
      </c>
      <c r="AK134" s="11"/>
      <c r="AL134" s="81"/>
      <c r="AX134" s="38"/>
      <c r="AY134" s="38"/>
      <c r="AZ134" s="38"/>
      <c r="BA134" s="38"/>
      <c r="BB134" s="38"/>
      <c r="BC134" s="38"/>
    </row>
    <row r="135" spans="1:55" x14ac:dyDescent="0.2">
      <c r="A135" s="144">
        <f t="shared" si="66"/>
        <v>40924</v>
      </c>
      <c r="B135" s="2">
        <f t="shared" si="50"/>
        <v>335451.41150465584</v>
      </c>
      <c r="C135" s="2">
        <f t="shared" si="67"/>
        <v>329213.33024093998</v>
      </c>
      <c r="D135" s="68">
        <f>SUM(Y135:Y$366)</f>
        <v>16472.282229099997</v>
      </c>
      <c r="E135" s="68">
        <f t="shared" si="51"/>
        <v>312741.04801183997</v>
      </c>
      <c r="F135" s="72">
        <f t="shared" si="86"/>
        <v>3386.8</v>
      </c>
      <c r="G135" s="3">
        <f>IF(N135=1,VLOOKUP(A134,[1]Plan1!$BG$69:$BI$188,3),G134)</f>
        <v>3403.73</v>
      </c>
      <c r="H135" s="11">
        <f t="shared" si="87"/>
        <v>40850</v>
      </c>
      <c r="I135" s="11">
        <f t="shared" si="88"/>
        <v>40880</v>
      </c>
      <c r="J135" s="26">
        <f t="shared" si="52"/>
        <v>4.9988189441361186E-3</v>
      </c>
      <c r="K135" s="11">
        <f t="shared" si="68"/>
        <v>40940</v>
      </c>
      <c r="L135" s="11">
        <f t="shared" si="53"/>
        <v>40940</v>
      </c>
      <c r="M135" s="1">
        <f t="shared" si="69"/>
        <v>22</v>
      </c>
      <c r="N135" s="1">
        <f t="shared" si="83"/>
        <v>10</v>
      </c>
      <c r="O135" s="2">
        <f t="shared" si="54"/>
        <v>1.0022690999999999</v>
      </c>
      <c r="P135" s="10">
        <f t="shared" si="92"/>
        <v>1.0051999199999999</v>
      </c>
      <c r="Q135" s="10">
        <f t="shared" si="89"/>
        <v>1.0148749093533764</v>
      </c>
      <c r="R135" s="2">
        <f t="shared" si="91"/>
        <v>1.01717776</v>
      </c>
      <c r="S135" s="2">
        <f t="shared" si="84"/>
        <v>1</v>
      </c>
      <c r="T135" s="2">
        <f t="shared" si="55"/>
        <v>329213.33024093998</v>
      </c>
      <c r="U135" s="2">
        <f t="shared" si="56"/>
        <v>0</v>
      </c>
      <c r="V135" s="2">
        <f t="shared" si="57"/>
        <v>5372.1906648958775</v>
      </c>
      <c r="W135" s="2">
        <f t="shared" si="58"/>
        <v>334585.52090583585</v>
      </c>
      <c r="X135" s="27">
        <f t="shared" si="59"/>
        <v>0</v>
      </c>
      <c r="Y135" s="2">
        <f t="shared" si="85"/>
        <v>0</v>
      </c>
      <c r="Z135" s="67">
        <f t="shared" si="60"/>
        <v>0</v>
      </c>
      <c r="AA135" s="2">
        <f t="shared" si="61"/>
        <v>0</v>
      </c>
      <c r="AB135" s="26">
        <f t="shared" si="70"/>
        <v>6.7299999999999999E-2</v>
      </c>
      <c r="AC135" s="27">
        <f t="shared" si="93"/>
        <v>10</v>
      </c>
      <c r="AD135" s="27">
        <v>252</v>
      </c>
      <c r="AE135" s="10">
        <f t="shared" si="90"/>
        <v>1.0025879499999999</v>
      </c>
      <c r="AF135" s="2">
        <f t="shared" si="62"/>
        <v>851.98763799000005</v>
      </c>
      <c r="AG135" s="2">
        <f t="shared" si="63"/>
        <v>865.89059882000004</v>
      </c>
      <c r="AH135" s="3" t="str">
        <f t="shared" si="64"/>
        <v>-</v>
      </c>
      <c r="AI135" s="4" t="str">
        <f t="shared" si="71"/>
        <v>A+J=</v>
      </c>
      <c r="AJ135" s="11">
        <f t="shared" si="72"/>
        <v>40942</v>
      </c>
      <c r="AK135" s="11"/>
      <c r="AL135" s="4"/>
      <c r="AM135" s="49"/>
      <c r="AN135" s="50"/>
      <c r="AO135" s="51"/>
      <c r="AP135" s="51"/>
      <c r="AQ135" s="51"/>
      <c r="AR135" s="34"/>
      <c r="AS135" s="17">
        <v>1</v>
      </c>
      <c r="AT135" s="17">
        <v>2</v>
      </c>
      <c r="AU135" s="17">
        <v>3</v>
      </c>
      <c r="AV135" s="17">
        <v>4</v>
      </c>
      <c r="AW135" s="17">
        <v>5</v>
      </c>
      <c r="AX135" s="1"/>
      <c r="AY135" s="1"/>
      <c r="AZ135" s="1"/>
      <c r="BA135" s="1"/>
      <c r="BB135" s="1"/>
      <c r="BC135" s="1"/>
    </row>
    <row r="136" spans="1:55" x14ac:dyDescent="0.2">
      <c r="A136" s="144">
        <f t="shared" si="66"/>
        <v>40925</v>
      </c>
      <c r="B136" s="2">
        <f t="shared" si="50"/>
        <v>335610.43769707595</v>
      </c>
      <c r="C136" s="2">
        <f t="shared" si="67"/>
        <v>329213.33024093998</v>
      </c>
      <c r="D136" s="68">
        <f>SUM(Y136:Y$366)</f>
        <v>16472.282229099997</v>
      </c>
      <c r="E136" s="68">
        <f t="shared" si="51"/>
        <v>312741.04801183997</v>
      </c>
      <c r="F136" s="72">
        <f t="shared" si="86"/>
        <v>3386.8</v>
      </c>
      <c r="G136" s="3">
        <f>IF(N136=1,VLOOKUP(A135,[1]Plan1!$BG$69:$BI$188,3),G135)</f>
        <v>3403.73</v>
      </c>
      <c r="H136" s="11">
        <f t="shared" si="87"/>
        <v>40850</v>
      </c>
      <c r="I136" s="11">
        <f t="shared" si="88"/>
        <v>40880</v>
      </c>
      <c r="J136" s="26">
        <f t="shared" si="52"/>
        <v>4.9988189441361186E-3</v>
      </c>
      <c r="K136" s="11">
        <f t="shared" si="68"/>
        <v>40940</v>
      </c>
      <c r="L136" s="11">
        <f t="shared" si="53"/>
        <v>40940</v>
      </c>
      <c r="M136" s="1">
        <f t="shared" si="69"/>
        <v>22</v>
      </c>
      <c r="N136" s="1">
        <f t="shared" si="83"/>
        <v>11</v>
      </c>
      <c r="O136" s="2">
        <f t="shared" si="54"/>
        <v>1.0024962900000001</v>
      </c>
      <c r="P136" s="10">
        <f t="shared" si="92"/>
        <v>1.0051999199999999</v>
      </c>
      <c r="Q136" s="10">
        <f t="shared" si="89"/>
        <v>1.0148749093533764</v>
      </c>
      <c r="R136" s="2">
        <f t="shared" si="91"/>
        <v>1.0174083300000001</v>
      </c>
      <c r="S136" s="2">
        <f t="shared" si="84"/>
        <v>1</v>
      </c>
      <c r="T136" s="2">
        <f t="shared" si="55"/>
        <v>329213.33024093998</v>
      </c>
      <c r="U136" s="2">
        <f t="shared" si="56"/>
        <v>0</v>
      </c>
      <c r="V136" s="2">
        <f t="shared" si="57"/>
        <v>5444.29936833598</v>
      </c>
      <c r="W136" s="2">
        <f t="shared" si="58"/>
        <v>334657.62960927596</v>
      </c>
      <c r="X136" s="27">
        <f t="shared" si="59"/>
        <v>0</v>
      </c>
      <c r="Y136" s="2">
        <f t="shared" si="85"/>
        <v>0</v>
      </c>
      <c r="Z136" s="67">
        <f t="shared" si="60"/>
        <v>0</v>
      </c>
      <c r="AA136" s="2">
        <f t="shared" si="61"/>
        <v>0</v>
      </c>
      <c r="AB136" s="26">
        <f t="shared" si="70"/>
        <v>6.7299999999999999E-2</v>
      </c>
      <c r="AC136" s="27">
        <f t="shared" si="93"/>
        <v>11</v>
      </c>
      <c r="AD136" s="27">
        <v>252</v>
      </c>
      <c r="AE136" s="10">
        <f t="shared" si="90"/>
        <v>1.0028471130000001</v>
      </c>
      <c r="AF136" s="2">
        <f t="shared" si="62"/>
        <v>937.3075523</v>
      </c>
      <c r="AG136" s="2">
        <f t="shared" si="63"/>
        <v>952.80808779999995</v>
      </c>
      <c r="AH136" s="3" t="str">
        <f t="shared" si="64"/>
        <v>-</v>
      </c>
      <c r="AI136" s="4" t="str">
        <f t="shared" si="71"/>
        <v>A+J=</v>
      </c>
      <c r="AJ136" s="11">
        <f t="shared" si="72"/>
        <v>40942</v>
      </c>
      <c r="AK136" s="11"/>
      <c r="AL136" s="4"/>
      <c r="AM136" s="52"/>
      <c r="AN136" s="52" t="s">
        <v>82</v>
      </c>
      <c r="AO136" s="53"/>
      <c r="AP136" s="29"/>
      <c r="AQ136" s="51"/>
      <c r="AR136" s="54" t="s">
        <v>83</v>
      </c>
      <c r="AS136" s="55" t="s">
        <v>84</v>
      </c>
      <c r="AT136" s="22" t="s">
        <v>85</v>
      </c>
      <c r="AU136" s="46" t="s">
        <v>86</v>
      </c>
      <c r="AV136" s="22" t="s">
        <v>87</v>
      </c>
      <c r="AW136" s="56" t="s">
        <v>88</v>
      </c>
      <c r="AX136" s="1"/>
      <c r="AY136" s="1"/>
      <c r="AZ136" s="1"/>
      <c r="BA136" s="1"/>
      <c r="BB136" s="1"/>
      <c r="BC136" s="1"/>
    </row>
    <row r="137" spans="1:55" x14ac:dyDescent="0.2">
      <c r="A137" s="144">
        <f t="shared" si="66"/>
        <v>40926</v>
      </c>
      <c r="B137" s="2">
        <f t="shared" si="50"/>
        <v>335769.53937783843</v>
      </c>
      <c r="C137" s="2">
        <f t="shared" si="67"/>
        <v>329213.33024093998</v>
      </c>
      <c r="D137" s="68">
        <f>SUM(Y137:Y$366)</f>
        <v>16472.282229099997</v>
      </c>
      <c r="E137" s="68">
        <f t="shared" si="51"/>
        <v>312741.04801183997</v>
      </c>
      <c r="F137" s="72">
        <f t="shared" si="86"/>
        <v>3386.8</v>
      </c>
      <c r="G137" s="3">
        <f>IF(N137=1,VLOOKUP(A136,[1]Plan1!$BG$69:$BI$188,3),G136)</f>
        <v>3403.73</v>
      </c>
      <c r="H137" s="11">
        <f t="shared" si="87"/>
        <v>40850</v>
      </c>
      <c r="I137" s="11">
        <f t="shared" si="88"/>
        <v>40880</v>
      </c>
      <c r="J137" s="26">
        <f t="shared" si="52"/>
        <v>4.9988189441361186E-3</v>
      </c>
      <c r="K137" s="11">
        <f t="shared" si="68"/>
        <v>40940</v>
      </c>
      <c r="L137" s="11">
        <f t="shared" si="53"/>
        <v>40940</v>
      </c>
      <c r="M137" s="1">
        <f t="shared" si="69"/>
        <v>22</v>
      </c>
      <c r="N137" s="1">
        <f t="shared" si="83"/>
        <v>12</v>
      </c>
      <c r="O137" s="2">
        <f t="shared" si="54"/>
        <v>1.0027235299999999</v>
      </c>
      <c r="P137" s="10">
        <f t="shared" si="92"/>
        <v>1.0051999199999999</v>
      </c>
      <c r="Q137" s="10">
        <f t="shared" si="89"/>
        <v>1.0148749093533764</v>
      </c>
      <c r="R137" s="2">
        <f t="shared" si="91"/>
        <v>1.01763895</v>
      </c>
      <c r="S137" s="2">
        <f t="shared" si="84"/>
        <v>1</v>
      </c>
      <c r="T137" s="2">
        <f t="shared" si="55"/>
        <v>329213.33024093998</v>
      </c>
      <c r="U137" s="2">
        <f t="shared" si="56"/>
        <v>0</v>
      </c>
      <c r="V137" s="2">
        <f t="shared" si="57"/>
        <v>5516.4237088284581</v>
      </c>
      <c r="W137" s="2">
        <f t="shared" si="58"/>
        <v>334729.75394976843</v>
      </c>
      <c r="X137" s="27">
        <f t="shared" si="59"/>
        <v>0</v>
      </c>
      <c r="Y137" s="2">
        <f t="shared" si="85"/>
        <v>0</v>
      </c>
      <c r="Z137" s="67">
        <f t="shared" si="60"/>
        <v>0</v>
      </c>
      <c r="AA137" s="2">
        <f t="shared" si="61"/>
        <v>0</v>
      </c>
      <c r="AB137" s="26">
        <f t="shared" si="70"/>
        <v>6.7299999999999999E-2</v>
      </c>
      <c r="AC137" s="27">
        <f t="shared" si="93"/>
        <v>12</v>
      </c>
      <c r="AD137" s="27">
        <v>252</v>
      </c>
      <c r="AE137" s="10">
        <f t="shared" si="90"/>
        <v>1.003106343</v>
      </c>
      <c r="AF137" s="2">
        <f t="shared" si="62"/>
        <v>1022.6495239</v>
      </c>
      <c r="AG137" s="2">
        <f t="shared" si="63"/>
        <v>1039.7854280700001</v>
      </c>
      <c r="AH137" s="3" t="str">
        <f t="shared" si="64"/>
        <v>-</v>
      </c>
      <c r="AI137" s="4" t="str">
        <f t="shared" si="71"/>
        <v>A+J=</v>
      </c>
      <c r="AJ137" s="11">
        <f t="shared" si="72"/>
        <v>40942</v>
      </c>
      <c r="AK137" s="11"/>
      <c r="AL137" s="4"/>
      <c r="AM137" s="19"/>
      <c r="AN137" s="57">
        <v>38602</v>
      </c>
      <c r="AO137" s="53" t="s">
        <v>89</v>
      </c>
      <c r="AP137" s="29"/>
      <c r="AQ137" s="51"/>
      <c r="AR137" s="20">
        <v>40817</v>
      </c>
      <c r="AS137" s="20">
        <f t="shared" ref="AS137:AS200" si="94">WORKDAY(AR137,-1,AN$137:AN$327)</f>
        <v>40816</v>
      </c>
      <c r="AT137" s="20">
        <f t="shared" ref="AT137:AT200" si="95">WORKDAY(AS137,1,AN$137:AN$327)</f>
        <v>40819</v>
      </c>
      <c r="AU137" s="20">
        <f t="shared" ref="AU137:AU200" si="96">AT138</f>
        <v>40848</v>
      </c>
      <c r="AV137" s="20">
        <f t="shared" ref="AV137:AV200" si="97">WORKDAY(AT137,2,AN$137:AN$327)</f>
        <v>40821</v>
      </c>
      <c r="AW137" s="23">
        <f t="shared" ref="AW137:AW200" si="98">NETWORKDAYS(AT137,AT138,$AN$137:$AN$327)-1</f>
        <v>20</v>
      </c>
      <c r="AX137" s="1"/>
      <c r="AY137" s="1"/>
      <c r="AZ137" s="1"/>
      <c r="BA137" s="1"/>
      <c r="BB137" s="1"/>
      <c r="BC137" s="1"/>
    </row>
    <row r="138" spans="1:55" x14ac:dyDescent="0.2">
      <c r="A138" s="144">
        <f t="shared" si="66"/>
        <v>40927</v>
      </c>
      <c r="B138" s="2">
        <f t="shared" ref="B138:B201" si="99">(W138+AG138)</f>
        <v>335928.71971152379</v>
      </c>
      <c r="C138" s="2">
        <f t="shared" si="67"/>
        <v>329213.33024093998</v>
      </c>
      <c r="D138" s="68">
        <f>SUM(Y138:Y$366)</f>
        <v>16472.282229099997</v>
      </c>
      <c r="E138" s="68">
        <f t="shared" ref="E138:E201" si="100">(C138-D138)</f>
        <v>312741.04801183997</v>
      </c>
      <c r="F138" s="72">
        <f t="shared" si="86"/>
        <v>3386.8</v>
      </c>
      <c r="G138" s="3">
        <f>IF(N138=1,VLOOKUP(A137,[1]Plan1!$BG$69:$BI$188,3),G137)</f>
        <v>3403.73</v>
      </c>
      <c r="H138" s="11">
        <f t="shared" si="87"/>
        <v>40850</v>
      </c>
      <c r="I138" s="11">
        <f t="shared" si="88"/>
        <v>40880</v>
      </c>
      <c r="J138" s="26">
        <f t="shared" ref="J138:J201" si="101">(G138/F138)-1</f>
        <v>4.9988189441361186E-3</v>
      </c>
      <c r="K138" s="11">
        <f t="shared" si="68"/>
        <v>40940</v>
      </c>
      <c r="L138" s="11">
        <f t="shared" ref="L138:L201" si="102">IF(A138&gt;L137,K138,L137)</f>
        <v>40940</v>
      </c>
      <c r="M138" s="1">
        <f t="shared" si="69"/>
        <v>22</v>
      </c>
      <c r="N138" s="1">
        <f t="shared" si="83"/>
        <v>13</v>
      </c>
      <c r="O138" s="2">
        <f t="shared" ref="O138:O201" si="103">TRUNC((G138/F138)^TRUNC((N138/M138),9),8)</f>
        <v>1.0029508300000001</v>
      </c>
      <c r="P138" s="10">
        <f t="shared" si="92"/>
        <v>1.0051999199999999</v>
      </c>
      <c r="Q138" s="10">
        <f t="shared" si="89"/>
        <v>1.0148749093533764</v>
      </c>
      <c r="R138" s="2">
        <f t="shared" si="91"/>
        <v>1.0178696300000001</v>
      </c>
      <c r="S138" s="2">
        <f t="shared" si="84"/>
        <v>1</v>
      </c>
      <c r="T138" s="2">
        <f t="shared" ref="T138:T201" si="104">TRUNC(C138*S138,8)</f>
        <v>329213.33024093998</v>
      </c>
      <c r="U138" s="2">
        <f t="shared" ref="U138:U201" si="105">(D138*(S138-1))</f>
        <v>0</v>
      </c>
      <c r="V138" s="2">
        <f t="shared" ref="V138:V201" si="106">(E138*(R138-1))</f>
        <v>5588.5668137838411</v>
      </c>
      <c r="W138" s="2">
        <f t="shared" ref="W138:W201" si="107">(C138+U138+V138)</f>
        <v>334801.89705472381</v>
      </c>
      <c r="X138" s="27">
        <f t="shared" ref="X138:X201" si="108">IF(VLOOKUP(A138,AN$10:AU$131,8)=VLOOKUP(A137,AN$10:AU$131,8),0,VLOOKUP(A138,AN$10:AU$131,8))</f>
        <v>0</v>
      </c>
      <c r="Y138" s="2">
        <f t="shared" si="85"/>
        <v>0</v>
      </c>
      <c r="Z138" s="67">
        <f t="shared" ref="Z138:Z201" si="109">IF(X138&gt;0,VLOOKUP($A138,$AN$10:$AS$131,6),0)</f>
        <v>0</v>
      </c>
      <c r="AA138" s="2">
        <f t="shared" ref="AA138:AA201" si="110">IF(Z138&gt;0,TRUNC(Z138*T138,8),0)</f>
        <v>0</v>
      </c>
      <c r="AB138" s="26">
        <f t="shared" si="70"/>
        <v>6.7299999999999999E-2</v>
      </c>
      <c r="AC138" s="27">
        <f t="shared" si="93"/>
        <v>13</v>
      </c>
      <c r="AD138" s="27">
        <v>252</v>
      </c>
      <c r="AE138" s="10">
        <f t="shared" si="90"/>
        <v>1.0033656399999999</v>
      </c>
      <c r="AF138" s="2">
        <f t="shared" ref="AF138:AF201" si="111">TRUNC((T138*(AE138-1)),8)</f>
        <v>1108.0135527899999</v>
      </c>
      <c r="AG138" s="2">
        <f t="shared" ref="AG138:AG201" si="112">TRUNC((W138*(AE138-1)),8)</f>
        <v>1126.8226568</v>
      </c>
      <c r="AH138" s="3" t="str">
        <f t="shared" ref="AH138:AH201" si="113">IF(AA138&gt;0,AA138+AF138,"-")</f>
        <v>-</v>
      </c>
      <c r="AI138" s="4" t="str">
        <f t="shared" si="71"/>
        <v>A+J=</v>
      </c>
      <c r="AJ138" s="11">
        <f t="shared" si="72"/>
        <v>40942</v>
      </c>
      <c r="AK138" s="11"/>
      <c r="AL138" s="4"/>
      <c r="AM138" s="19"/>
      <c r="AN138" s="57">
        <v>38637</v>
      </c>
      <c r="AO138" s="53" t="s">
        <v>90</v>
      </c>
      <c r="AP138" s="29"/>
      <c r="AQ138" s="51"/>
      <c r="AR138" s="20">
        <f t="shared" ref="AR138:AR201" si="114">EDATE(AR137,1)</f>
        <v>40848</v>
      </c>
      <c r="AS138" s="20">
        <f t="shared" si="94"/>
        <v>40847</v>
      </c>
      <c r="AT138" s="20">
        <f t="shared" si="95"/>
        <v>40848</v>
      </c>
      <c r="AU138" s="20">
        <f t="shared" si="96"/>
        <v>40878</v>
      </c>
      <c r="AV138" s="20">
        <f t="shared" si="97"/>
        <v>40851</v>
      </c>
      <c r="AW138" s="23">
        <f t="shared" si="98"/>
        <v>20</v>
      </c>
      <c r="AX138" s="1"/>
      <c r="AY138" s="1"/>
      <c r="AZ138" s="1"/>
      <c r="BA138" s="1"/>
      <c r="BB138" s="1"/>
      <c r="BC138" s="1"/>
    </row>
    <row r="139" spans="1:55" x14ac:dyDescent="0.2">
      <c r="A139" s="144">
        <f t="shared" ref="A139:A202" si="115">(A138+1)</f>
        <v>40928</v>
      </c>
      <c r="B139" s="2">
        <f t="shared" si="99"/>
        <v>336087.97558848158</v>
      </c>
      <c r="C139" s="2">
        <f t="shared" ref="C139:C202" si="116">TRUNC(IF(X138&gt;0,VLOOKUP(A138,$AN$12:$AO$131,2),C138),8)</f>
        <v>329213.33024093998</v>
      </c>
      <c r="D139" s="68">
        <f>SUM(Y139:Y$366)</f>
        <v>16472.282229099997</v>
      </c>
      <c r="E139" s="68">
        <f t="shared" si="100"/>
        <v>312741.04801183997</v>
      </c>
      <c r="F139" s="72">
        <f t="shared" si="86"/>
        <v>3386.8</v>
      </c>
      <c r="G139" s="3">
        <f>IF(N139=1,VLOOKUP(A138,[1]Plan1!$BG$69:$BI$188,3),G138)</f>
        <v>3403.73</v>
      </c>
      <c r="H139" s="11">
        <f t="shared" si="87"/>
        <v>40850</v>
      </c>
      <c r="I139" s="11">
        <f t="shared" si="88"/>
        <v>40880</v>
      </c>
      <c r="J139" s="26">
        <f t="shared" si="101"/>
        <v>4.9988189441361186E-3</v>
      </c>
      <c r="K139" s="11">
        <f t="shared" ref="K139:K202" si="117">IF(DAY(A139)=1,VLOOKUP(A139,AR$137:AW$275,4),K138)</f>
        <v>40940</v>
      </c>
      <c r="L139" s="11">
        <f t="shared" si="102"/>
        <v>40940</v>
      </c>
      <c r="M139" s="1">
        <f t="shared" ref="M139:M202" si="118">IF(L139=L138,M138,NETWORKDAYS(L138,L139,$AN$137:$AN$327)-1)</f>
        <v>22</v>
      </c>
      <c r="N139" s="1">
        <f t="shared" si="83"/>
        <v>14</v>
      </c>
      <c r="O139" s="2">
        <f t="shared" si="103"/>
        <v>1.0031781799999999</v>
      </c>
      <c r="P139" s="10">
        <f t="shared" si="92"/>
        <v>1.0051999199999999</v>
      </c>
      <c r="Q139" s="10">
        <f t="shared" si="89"/>
        <v>1.0148749093533764</v>
      </c>
      <c r="R139" s="2">
        <f t="shared" si="91"/>
        <v>1.01810036</v>
      </c>
      <c r="S139" s="2">
        <f t="shared" si="84"/>
        <v>1</v>
      </c>
      <c r="T139" s="2">
        <f t="shared" si="104"/>
        <v>329213.33024093998</v>
      </c>
      <c r="U139" s="2">
        <f t="shared" si="105"/>
        <v>0</v>
      </c>
      <c r="V139" s="2">
        <f t="shared" si="106"/>
        <v>5660.7255557915996</v>
      </c>
      <c r="W139" s="2">
        <f t="shared" si="107"/>
        <v>334874.05579673155</v>
      </c>
      <c r="X139" s="27">
        <f t="shared" si="108"/>
        <v>0</v>
      </c>
      <c r="Y139" s="2">
        <f t="shared" si="85"/>
        <v>0</v>
      </c>
      <c r="Z139" s="67">
        <f t="shared" si="109"/>
        <v>0</v>
      </c>
      <c r="AA139" s="2">
        <f t="shared" si="110"/>
        <v>0</v>
      </c>
      <c r="AB139" s="26">
        <f t="shared" ref="AB139:AB202" si="119">(AB138)</f>
        <v>6.7299999999999999E-2</v>
      </c>
      <c r="AC139" s="27">
        <f t="shared" si="93"/>
        <v>14</v>
      </c>
      <c r="AD139" s="27">
        <v>252</v>
      </c>
      <c r="AE139" s="10">
        <f t="shared" si="90"/>
        <v>1.0036250040000001</v>
      </c>
      <c r="AF139" s="2">
        <f t="shared" si="111"/>
        <v>1193.3996389700001</v>
      </c>
      <c r="AG139" s="2">
        <f t="shared" si="112"/>
        <v>1213.9197917500001</v>
      </c>
      <c r="AH139" s="3" t="str">
        <f t="shared" si="113"/>
        <v>-</v>
      </c>
      <c r="AI139" s="4" t="str">
        <f t="shared" ref="AI139:AI202" si="120">AI138</f>
        <v>A+J=</v>
      </c>
      <c r="AJ139" s="11">
        <f t="shared" ref="AJ139:AJ202" si="121">IF(X138&gt;0,VLOOKUP(A138,$AN$10:$AW$130,10),AJ138)</f>
        <v>40942</v>
      </c>
      <c r="AK139" s="11"/>
      <c r="AL139" s="4"/>
      <c r="AM139" s="19"/>
      <c r="AN139" s="57">
        <v>38658</v>
      </c>
      <c r="AO139" s="53" t="s">
        <v>91</v>
      </c>
      <c r="AP139" s="29"/>
      <c r="AQ139" s="51"/>
      <c r="AR139" s="20">
        <f t="shared" si="114"/>
        <v>40878</v>
      </c>
      <c r="AS139" s="20">
        <f t="shared" si="94"/>
        <v>40877</v>
      </c>
      <c r="AT139" s="20">
        <f t="shared" si="95"/>
        <v>40878</v>
      </c>
      <c r="AU139" s="20">
        <f t="shared" si="96"/>
        <v>40910</v>
      </c>
      <c r="AV139" s="20">
        <f t="shared" si="97"/>
        <v>40882</v>
      </c>
      <c r="AW139" s="23">
        <f t="shared" si="98"/>
        <v>22</v>
      </c>
      <c r="AX139" s="1"/>
      <c r="AY139" s="1"/>
      <c r="AZ139" s="1"/>
      <c r="BA139" s="1"/>
      <c r="BB139" s="1"/>
      <c r="BC139" s="1"/>
    </row>
    <row r="140" spans="1:55" x14ac:dyDescent="0.2">
      <c r="A140" s="144">
        <f t="shared" si="115"/>
        <v>40929</v>
      </c>
      <c r="B140" s="2">
        <f t="shared" si="99"/>
        <v>336247.3070354017</v>
      </c>
      <c r="C140" s="2">
        <f t="shared" si="116"/>
        <v>329213.33024093998</v>
      </c>
      <c r="D140" s="68">
        <f>SUM(Y140:Y$366)</f>
        <v>16472.282229099997</v>
      </c>
      <c r="E140" s="68">
        <f t="shared" si="100"/>
        <v>312741.04801183997</v>
      </c>
      <c r="F140" s="72">
        <f t="shared" si="86"/>
        <v>3386.8</v>
      </c>
      <c r="G140" s="3">
        <f>IF(N140=1,VLOOKUP(A139,[1]Plan1!$BG$69:$BI$188,3),G139)</f>
        <v>3403.73</v>
      </c>
      <c r="H140" s="11">
        <f t="shared" si="87"/>
        <v>40850</v>
      </c>
      <c r="I140" s="11">
        <f t="shared" si="88"/>
        <v>40880</v>
      </c>
      <c r="J140" s="26">
        <f t="shared" si="101"/>
        <v>4.9988189441361186E-3</v>
      </c>
      <c r="K140" s="11">
        <f t="shared" si="117"/>
        <v>40940</v>
      </c>
      <c r="L140" s="11">
        <f t="shared" si="102"/>
        <v>40940</v>
      </c>
      <c r="M140" s="1">
        <f t="shared" si="118"/>
        <v>22</v>
      </c>
      <c r="N140" s="1">
        <f t="shared" si="83"/>
        <v>15</v>
      </c>
      <c r="O140" s="2">
        <f t="shared" si="103"/>
        <v>1.0034055799999999</v>
      </c>
      <c r="P140" s="10">
        <f t="shared" si="92"/>
        <v>1.0051999199999999</v>
      </c>
      <c r="Q140" s="10">
        <f t="shared" si="89"/>
        <v>1.0148749093533764</v>
      </c>
      <c r="R140" s="2">
        <f t="shared" si="91"/>
        <v>1.0183311399999999</v>
      </c>
      <c r="S140" s="2">
        <f t="shared" si="84"/>
        <v>1</v>
      </c>
      <c r="T140" s="2">
        <f t="shared" si="104"/>
        <v>329213.33024093998</v>
      </c>
      <c r="U140" s="2">
        <f t="shared" si="105"/>
        <v>0</v>
      </c>
      <c r="V140" s="2">
        <f t="shared" si="106"/>
        <v>5732.8999348517327</v>
      </c>
      <c r="W140" s="2">
        <f t="shared" si="107"/>
        <v>334946.23017579172</v>
      </c>
      <c r="X140" s="27">
        <f t="shared" si="108"/>
        <v>0</v>
      </c>
      <c r="Y140" s="2">
        <f t="shared" si="85"/>
        <v>0</v>
      </c>
      <c r="Z140" s="67">
        <f t="shared" si="109"/>
        <v>0</v>
      </c>
      <c r="AA140" s="2">
        <f t="shared" si="110"/>
        <v>0</v>
      </c>
      <c r="AB140" s="26">
        <f t="shared" si="119"/>
        <v>6.7299999999999999E-2</v>
      </c>
      <c r="AC140" s="27">
        <f t="shared" si="93"/>
        <v>15</v>
      </c>
      <c r="AD140" s="27">
        <v>252</v>
      </c>
      <c r="AE140" s="10">
        <f t="shared" si="90"/>
        <v>1.003884435</v>
      </c>
      <c r="AF140" s="2">
        <f t="shared" si="111"/>
        <v>1278.8077824500001</v>
      </c>
      <c r="AG140" s="2">
        <f t="shared" si="112"/>
        <v>1301.0768596099999</v>
      </c>
      <c r="AH140" s="3" t="str">
        <f t="shared" si="113"/>
        <v>-</v>
      </c>
      <c r="AI140" s="4" t="str">
        <f t="shared" si="120"/>
        <v>A+J=</v>
      </c>
      <c r="AJ140" s="11">
        <f t="shared" si="121"/>
        <v>40942</v>
      </c>
      <c r="AK140" s="11"/>
      <c r="AL140" s="4"/>
      <c r="AM140" s="19"/>
      <c r="AN140" s="57">
        <v>38671</v>
      </c>
      <c r="AO140" s="53" t="s">
        <v>92</v>
      </c>
      <c r="AP140" s="29"/>
      <c r="AQ140" s="51"/>
      <c r="AR140" s="20">
        <f t="shared" si="114"/>
        <v>40909</v>
      </c>
      <c r="AS140" s="20">
        <f t="shared" si="94"/>
        <v>40907</v>
      </c>
      <c r="AT140" s="20">
        <f t="shared" si="95"/>
        <v>40910</v>
      </c>
      <c r="AU140" s="20">
        <f t="shared" si="96"/>
        <v>40940</v>
      </c>
      <c r="AV140" s="20">
        <f t="shared" si="97"/>
        <v>40912</v>
      </c>
      <c r="AW140" s="23">
        <f t="shared" si="98"/>
        <v>22</v>
      </c>
      <c r="AX140" s="1"/>
      <c r="AY140" s="1"/>
      <c r="AZ140" s="1"/>
      <c r="BA140" s="1"/>
      <c r="BB140" s="1"/>
      <c r="BC140" s="1"/>
    </row>
    <row r="141" spans="1:55" x14ac:dyDescent="0.2">
      <c r="A141" s="144">
        <f t="shared" si="115"/>
        <v>40930</v>
      </c>
      <c r="B141" s="2">
        <f t="shared" si="99"/>
        <v>336247.3070354017</v>
      </c>
      <c r="C141" s="2">
        <f t="shared" si="116"/>
        <v>329213.33024093998</v>
      </c>
      <c r="D141" s="68">
        <f>SUM(Y141:Y$366)</f>
        <v>16472.282229099997</v>
      </c>
      <c r="E141" s="68">
        <f t="shared" si="100"/>
        <v>312741.04801183997</v>
      </c>
      <c r="F141" s="72">
        <f t="shared" si="86"/>
        <v>3386.8</v>
      </c>
      <c r="G141" s="3">
        <f>IF(N141=1,VLOOKUP(A140,[1]Plan1!$BG$69:$BI$188,3),G140)</f>
        <v>3403.73</v>
      </c>
      <c r="H141" s="11">
        <f t="shared" si="87"/>
        <v>40850</v>
      </c>
      <c r="I141" s="11">
        <f t="shared" si="88"/>
        <v>40880</v>
      </c>
      <c r="J141" s="26">
        <f t="shared" si="101"/>
        <v>4.9988189441361186E-3</v>
      </c>
      <c r="K141" s="11">
        <f t="shared" si="117"/>
        <v>40940</v>
      </c>
      <c r="L141" s="11">
        <f t="shared" si="102"/>
        <v>40940</v>
      </c>
      <c r="M141" s="1">
        <f t="shared" si="118"/>
        <v>22</v>
      </c>
      <c r="N141" s="1">
        <f t="shared" si="83"/>
        <v>15</v>
      </c>
      <c r="O141" s="2">
        <f t="shared" si="103"/>
        <v>1.0034055799999999</v>
      </c>
      <c r="P141" s="10">
        <f t="shared" si="92"/>
        <v>1.0051999199999999</v>
      </c>
      <c r="Q141" s="10">
        <f t="shared" si="89"/>
        <v>1.0148749093533764</v>
      </c>
      <c r="R141" s="2">
        <f t="shared" si="91"/>
        <v>1.0183311399999999</v>
      </c>
      <c r="S141" s="2">
        <f t="shared" si="84"/>
        <v>1</v>
      </c>
      <c r="T141" s="2">
        <f t="shared" si="104"/>
        <v>329213.33024093998</v>
      </c>
      <c r="U141" s="2">
        <f t="shared" si="105"/>
        <v>0</v>
      </c>
      <c r="V141" s="2">
        <f t="shared" si="106"/>
        <v>5732.8999348517327</v>
      </c>
      <c r="W141" s="2">
        <f t="shared" si="107"/>
        <v>334946.23017579172</v>
      </c>
      <c r="X141" s="27">
        <f t="shared" si="108"/>
        <v>0</v>
      </c>
      <c r="Y141" s="2">
        <f t="shared" si="85"/>
        <v>0</v>
      </c>
      <c r="Z141" s="67">
        <f t="shared" si="109"/>
        <v>0</v>
      </c>
      <c r="AA141" s="2">
        <f t="shared" si="110"/>
        <v>0</v>
      </c>
      <c r="AB141" s="26">
        <f t="shared" si="119"/>
        <v>6.7299999999999999E-2</v>
      </c>
      <c r="AC141" s="27">
        <f t="shared" si="93"/>
        <v>15</v>
      </c>
      <c r="AD141" s="27">
        <v>252</v>
      </c>
      <c r="AE141" s="10">
        <f t="shared" si="90"/>
        <v>1.003884435</v>
      </c>
      <c r="AF141" s="2">
        <f t="shared" si="111"/>
        <v>1278.8077824500001</v>
      </c>
      <c r="AG141" s="2">
        <f t="shared" si="112"/>
        <v>1301.0768596099999</v>
      </c>
      <c r="AH141" s="3" t="str">
        <f t="shared" si="113"/>
        <v>-</v>
      </c>
      <c r="AI141" s="4" t="str">
        <f t="shared" si="120"/>
        <v>A+J=</v>
      </c>
      <c r="AJ141" s="11">
        <f t="shared" si="121"/>
        <v>40942</v>
      </c>
      <c r="AK141" s="11"/>
      <c r="AL141" s="4"/>
      <c r="AM141" s="19"/>
      <c r="AN141" s="57">
        <v>38775</v>
      </c>
      <c r="AO141" s="53" t="s">
        <v>93</v>
      </c>
      <c r="AP141" s="29"/>
      <c r="AQ141" s="51"/>
      <c r="AR141" s="20">
        <f t="shared" si="114"/>
        <v>40940</v>
      </c>
      <c r="AS141" s="20">
        <f t="shared" si="94"/>
        <v>40939</v>
      </c>
      <c r="AT141" s="20">
        <f t="shared" si="95"/>
        <v>40940</v>
      </c>
      <c r="AU141" s="20">
        <f t="shared" si="96"/>
        <v>40969</v>
      </c>
      <c r="AV141" s="20">
        <f t="shared" si="97"/>
        <v>40942</v>
      </c>
      <c r="AW141" s="23">
        <f t="shared" si="98"/>
        <v>19</v>
      </c>
      <c r="AX141" s="1"/>
      <c r="AY141" s="1"/>
      <c r="AZ141" s="1"/>
      <c r="BA141" s="1"/>
      <c r="BB141" s="1"/>
      <c r="BC141" s="1"/>
    </row>
    <row r="142" spans="1:55" x14ac:dyDescent="0.2">
      <c r="A142" s="144">
        <f t="shared" si="115"/>
        <v>40931</v>
      </c>
      <c r="B142" s="2">
        <f t="shared" si="99"/>
        <v>336247.3070354017</v>
      </c>
      <c r="C142" s="2">
        <f t="shared" si="116"/>
        <v>329213.33024093998</v>
      </c>
      <c r="D142" s="68">
        <f>SUM(Y142:Y$366)</f>
        <v>16472.282229099997</v>
      </c>
      <c r="E142" s="68">
        <f t="shared" si="100"/>
        <v>312741.04801183997</v>
      </c>
      <c r="F142" s="72">
        <f t="shared" si="86"/>
        <v>3386.8</v>
      </c>
      <c r="G142" s="3">
        <f>IF(N142=1,VLOOKUP(A141,[1]Plan1!$BG$69:$BI$188,3),G141)</f>
        <v>3403.73</v>
      </c>
      <c r="H142" s="11">
        <f t="shared" si="87"/>
        <v>40850</v>
      </c>
      <c r="I142" s="11">
        <f t="shared" si="88"/>
        <v>40880</v>
      </c>
      <c r="J142" s="26">
        <f t="shared" si="101"/>
        <v>4.9988189441361186E-3</v>
      </c>
      <c r="K142" s="11">
        <f t="shared" si="117"/>
        <v>40940</v>
      </c>
      <c r="L142" s="11">
        <f t="shared" si="102"/>
        <v>40940</v>
      </c>
      <c r="M142" s="1">
        <f t="shared" si="118"/>
        <v>22</v>
      </c>
      <c r="N142" s="1">
        <f t="shared" si="83"/>
        <v>15</v>
      </c>
      <c r="O142" s="2">
        <f t="shared" si="103"/>
        <v>1.0034055799999999</v>
      </c>
      <c r="P142" s="10">
        <f t="shared" si="92"/>
        <v>1.0051999199999999</v>
      </c>
      <c r="Q142" s="10">
        <f t="shared" si="89"/>
        <v>1.0148749093533764</v>
      </c>
      <c r="R142" s="2">
        <f t="shared" si="91"/>
        <v>1.0183311399999999</v>
      </c>
      <c r="S142" s="2">
        <f t="shared" si="84"/>
        <v>1</v>
      </c>
      <c r="T142" s="2">
        <f t="shared" si="104"/>
        <v>329213.33024093998</v>
      </c>
      <c r="U142" s="2">
        <f t="shared" si="105"/>
        <v>0</v>
      </c>
      <c r="V142" s="2">
        <f t="shared" si="106"/>
        <v>5732.8999348517327</v>
      </c>
      <c r="W142" s="2">
        <f t="shared" si="107"/>
        <v>334946.23017579172</v>
      </c>
      <c r="X142" s="27">
        <f t="shared" si="108"/>
        <v>0</v>
      </c>
      <c r="Y142" s="2">
        <f t="shared" si="85"/>
        <v>0</v>
      </c>
      <c r="Z142" s="67">
        <f t="shared" si="109"/>
        <v>0</v>
      </c>
      <c r="AA142" s="2">
        <f t="shared" si="110"/>
        <v>0</v>
      </c>
      <c r="AB142" s="26">
        <f t="shared" si="119"/>
        <v>6.7299999999999999E-2</v>
      </c>
      <c r="AC142" s="27">
        <f t="shared" si="93"/>
        <v>15</v>
      </c>
      <c r="AD142" s="27">
        <v>252</v>
      </c>
      <c r="AE142" s="10">
        <f t="shared" si="90"/>
        <v>1.003884435</v>
      </c>
      <c r="AF142" s="2">
        <f t="shared" si="111"/>
        <v>1278.8077824500001</v>
      </c>
      <c r="AG142" s="2">
        <f t="shared" si="112"/>
        <v>1301.0768596099999</v>
      </c>
      <c r="AH142" s="3" t="str">
        <f t="shared" si="113"/>
        <v>-</v>
      </c>
      <c r="AI142" s="4" t="str">
        <f t="shared" si="120"/>
        <v>A+J=</v>
      </c>
      <c r="AJ142" s="11">
        <f t="shared" si="121"/>
        <v>40942</v>
      </c>
      <c r="AK142" s="11"/>
      <c r="AL142" s="4"/>
      <c r="AM142" s="19"/>
      <c r="AN142" s="57">
        <v>38776</v>
      </c>
      <c r="AO142" s="53" t="s">
        <v>93</v>
      </c>
      <c r="AP142" s="29"/>
      <c r="AQ142" s="51"/>
      <c r="AR142" s="20">
        <f t="shared" si="114"/>
        <v>40969</v>
      </c>
      <c r="AS142" s="20">
        <f t="shared" si="94"/>
        <v>40968</v>
      </c>
      <c r="AT142" s="20">
        <f t="shared" si="95"/>
        <v>40969</v>
      </c>
      <c r="AU142" s="20">
        <f t="shared" si="96"/>
        <v>41001</v>
      </c>
      <c r="AV142" s="20">
        <f t="shared" si="97"/>
        <v>40973</v>
      </c>
      <c r="AW142" s="23">
        <f t="shared" si="98"/>
        <v>22</v>
      </c>
      <c r="AX142" s="1"/>
      <c r="AY142" s="1"/>
      <c r="AZ142" s="1"/>
      <c r="BA142" s="1"/>
      <c r="BB142" s="1"/>
      <c r="BC142" s="1"/>
    </row>
    <row r="143" spans="1:55" x14ac:dyDescent="0.2">
      <c r="A143" s="144">
        <f t="shared" si="115"/>
        <v>40932</v>
      </c>
      <c r="B143" s="2">
        <f t="shared" si="99"/>
        <v>336406.71755432483</v>
      </c>
      <c r="C143" s="2">
        <f t="shared" si="116"/>
        <v>329213.33024093998</v>
      </c>
      <c r="D143" s="68">
        <f>SUM(Y143:Y$366)</f>
        <v>16472.282229099997</v>
      </c>
      <c r="E143" s="68">
        <f t="shared" si="100"/>
        <v>312741.04801183997</v>
      </c>
      <c r="F143" s="72">
        <f t="shared" si="86"/>
        <v>3386.8</v>
      </c>
      <c r="G143" s="3">
        <f>IF(N143=1,VLOOKUP(A142,[1]Plan1!$BG$69:$BI$188,3),G142)</f>
        <v>3403.73</v>
      </c>
      <c r="H143" s="11">
        <f t="shared" si="87"/>
        <v>40850</v>
      </c>
      <c r="I143" s="11">
        <f t="shared" si="88"/>
        <v>40880</v>
      </c>
      <c r="J143" s="26">
        <f t="shared" si="101"/>
        <v>4.9988189441361186E-3</v>
      </c>
      <c r="K143" s="11">
        <f t="shared" si="117"/>
        <v>40940</v>
      </c>
      <c r="L143" s="11">
        <f t="shared" si="102"/>
        <v>40940</v>
      </c>
      <c r="M143" s="1">
        <f t="shared" si="118"/>
        <v>22</v>
      </c>
      <c r="N143" s="1">
        <f t="shared" si="83"/>
        <v>16</v>
      </c>
      <c r="O143" s="2">
        <f t="shared" si="103"/>
        <v>1.00363303</v>
      </c>
      <c r="P143" s="10">
        <f t="shared" si="92"/>
        <v>1.0051999199999999</v>
      </c>
      <c r="Q143" s="10">
        <f t="shared" si="89"/>
        <v>1.0148749093533764</v>
      </c>
      <c r="R143" s="2">
        <f t="shared" si="91"/>
        <v>1.0185619800000001</v>
      </c>
      <c r="S143" s="2">
        <f t="shared" si="84"/>
        <v>1</v>
      </c>
      <c r="T143" s="2">
        <f t="shared" si="104"/>
        <v>329213.33024093998</v>
      </c>
      <c r="U143" s="2">
        <f t="shared" si="105"/>
        <v>0</v>
      </c>
      <c r="V143" s="2">
        <f t="shared" si="106"/>
        <v>5805.0930783748408</v>
      </c>
      <c r="W143" s="2">
        <f t="shared" si="107"/>
        <v>335018.42331931484</v>
      </c>
      <c r="X143" s="27">
        <f t="shared" si="108"/>
        <v>0</v>
      </c>
      <c r="Y143" s="2">
        <f t="shared" si="85"/>
        <v>0</v>
      </c>
      <c r="Z143" s="67">
        <f t="shared" si="109"/>
        <v>0</v>
      </c>
      <c r="AA143" s="2">
        <f t="shared" si="110"/>
        <v>0</v>
      </c>
      <c r="AB143" s="26">
        <f t="shared" si="119"/>
        <v>6.7299999999999999E-2</v>
      </c>
      <c r="AC143" s="27">
        <f t="shared" si="93"/>
        <v>16</v>
      </c>
      <c r="AD143" s="27">
        <v>252</v>
      </c>
      <c r="AE143" s="10">
        <f t="shared" si="90"/>
        <v>1.004143934</v>
      </c>
      <c r="AF143" s="2">
        <f t="shared" si="111"/>
        <v>1364.23831243</v>
      </c>
      <c r="AG143" s="2">
        <f t="shared" si="112"/>
        <v>1388.29423501</v>
      </c>
      <c r="AH143" s="3" t="str">
        <f t="shared" si="113"/>
        <v>-</v>
      </c>
      <c r="AI143" s="4" t="str">
        <f t="shared" si="120"/>
        <v>A+J=</v>
      </c>
      <c r="AJ143" s="11">
        <f t="shared" si="121"/>
        <v>40942</v>
      </c>
      <c r="AK143" s="11"/>
      <c r="AL143" s="4"/>
      <c r="AM143" s="19"/>
      <c r="AN143" s="57">
        <v>38821</v>
      </c>
      <c r="AO143" s="53" t="s">
        <v>94</v>
      </c>
      <c r="AP143" s="29"/>
      <c r="AQ143" s="51"/>
      <c r="AR143" s="20">
        <f t="shared" si="114"/>
        <v>41000</v>
      </c>
      <c r="AS143" s="20">
        <f t="shared" si="94"/>
        <v>40998</v>
      </c>
      <c r="AT143" s="20">
        <f t="shared" si="95"/>
        <v>41001</v>
      </c>
      <c r="AU143" s="20">
        <f t="shared" si="96"/>
        <v>41031</v>
      </c>
      <c r="AV143" s="20">
        <f t="shared" si="97"/>
        <v>41003</v>
      </c>
      <c r="AW143" s="23">
        <f t="shared" si="98"/>
        <v>20</v>
      </c>
      <c r="AX143" s="1"/>
      <c r="AY143" s="1"/>
      <c r="AZ143" s="1"/>
      <c r="BA143" s="1"/>
      <c r="BB143" s="1"/>
      <c r="BC143" s="1"/>
    </row>
    <row r="144" spans="1:55" x14ac:dyDescent="0.2">
      <c r="A144" s="144">
        <f t="shared" si="115"/>
        <v>40933</v>
      </c>
      <c r="B144" s="2">
        <f t="shared" si="99"/>
        <v>336566.20022205979</v>
      </c>
      <c r="C144" s="2">
        <f t="shared" si="116"/>
        <v>329213.33024093998</v>
      </c>
      <c r="D144" s="68">
        <f>SUM(Y144:Y$366)</f>
        <v>16472.282229099997</v>
      </c>
      <c r="E144" s="68">
        <f t="shared" si="100"/>
        <v>312741.04801183997</v>
      </c>
      <c r="F144" s="72">
        <f t="shared" si="86"/>
        <v>3386.8</v>
      </c>
      <c r="G144" s="3">
        <f>IF(N144=1,VLOOKUP(A143,[1]Plan1!$BG$69:$BI$188,3),G143)</f>
        <v>3403.73</v>
      </c>
      <c r="H144" s="11">
        <f t="shared" si="87"/>
        <v>40850</v>
      </c>
      <c r="I144" s="11">
        <f t="shared" si="88"/>
        <v>40880</v>
      </c>
      <c r="J144" s="26">
        <f t="shared" si="101"/>
        <v>4.9988189441361186E-3</v>
      </c>
      <c r="K144" s="11">
        <f t="shared" si="117"/>
        <v>40940</v>
      </c>
      <c r="L144" s="11">
        <f t="shared" si="102"/>
        <v>40940</v>
      </c>
      <c r="M144" s="1">
        <f t="shared" si="118"/>
        <v>22</v>
      </c>
      <c r="N144" s="1">
        <f t="shared" si="83"/>
        <v>17</v>
      </c>
      <c r="O144" s="2">
        <f t="shared" si="103"/>
        <v>1.0038605300000001</v>
      </c>
      <c r="P144" s="10">
        <f t="shared" si="92"/>
        <v>1.0051999199999999</v>
      </c>
      <c r="Q144" s="10">
        <f t="shared" si="89"/>
        <v>1.0148749093533764</v>
      </c>
      <c r="R144" s="2">
        <f t="shared" si="91"/>
        <v>1.01879286</v>
      </c>
      <c r="S144" s="2">
        <f t="shared" si="84"/>
        <v>1</v>
      </c>
      <c r="T144" s="2">
        <f t="shared" si="104"/>
        <v>329213.33024093998</v>
      </c>
      <c r="U144" s="2">
        <f t="shared" si="105"/>
        <v>0</v>
      </c>
      <c r="V144" s="2">
        <f t="shared" si="106"/>
        <v>5877.2987315397941</v>
      </c>
      <c r="W144" s="2">
        <f t="shared" si="107"/>
        <v>335090.62897247978</v>
      </c>
      <c r="X144" s="27">
        <f t="shared" si="108"/>
        <v>0</v>
      </c>
      <c r="Y144" s="2">
        <f t="shared" si="85"/>
        <v>0</v>
      </c>
      <c r="Z144" s="67">
        <f t="shared" si="109"/>
        <v>0</v>
      </c>
      <c r="AA144" s="2">
        <f t="shared" si="110"/>
        <v>0</v>
      </c>
      <c r="AB144" s="26">
        <f t="shared" si="119"/>
        <v>6.7299999999999999E-2</v>
      </c>
      <c r="AC144" s="27">
        <f t="shared" si="93"/>
        <v>17</v>
      </c>
      <c r="AD144" s="27">
        <v>252</v>
      </c>
      <c r="AE144" s="10">
        <f t="shared" si="90"/>
        <v>1.0044034989999999</v>
      </c>
      <c r="AF144" s="2">
        <f t="shared" si="111"/>
        <v>1449.6905704999999</v>
      </c>
      <c r="AG144" s="2">
        <f t="shared" si="112"/>
        <v>1475.5712495800001</v>
      </c>
      <c r="AH144" s="3" t="str">
        <f t="shared" si="113"/>
        <v>-</v>
      </c>
      <c r="AI144" s="4" t="str">
        <f t="shared" si="120"/>
        <v>A+J=</v>
      </c>
      <c r="AJ144" s="11">
        <f t="shared" si="121"/>
        <v>40942</v>
      </c>
      <c r="AK144" s="11"/>
      <c r="AL144" s="4"/>
      <c r="AM144" s="19"/>
      <c r="AN144" s="57">
        <v>38828</v>
      </c>
      <c r="AO144" s="53" t="s">
        <v>95</v>
      </c>
      <c r="AP144" s="29"/>
      <c r="AQ144" s="51"/>
      <c r="AR144" s="20">
        <f t="shared" si="114"/>
        <v>41030</v>
      </c>
      <c r="AS144" s="20">
        <f t="shared" si="94"/>
        <v>41029</v>
      </c>
      <c r="AT144" s="20">
        <f t="shared" si="95"/>
        <v>41031</v>
      </c>
      <c r="AU144" s="20">
        <f t="shared" si="96"/>
        <v>41061</v>
      </c>
      <c r="AV144" s="20">
        <f t="shared" si="97"/>
        <v>41033</v>
      </c>
      <c r="AW144" s="23">
        <f t="shared" si="98"/>
        <v>22</v>
      </c>
      <c r="AX144" s="1"/>
      <c r="AY144" s="1"/>
      <c r="AZ144" s="1"/>
      <c r="BA144" s="1"/>
      <c r="BB144" s="1"/>
      <c r="BC144" s="1"/>
    </row>
    <row r="145" spans="1:154" x14ac:dyDescent="0.2">
      <c r="A145" s="144">
        <f t="shared" si="115"/>
        <v>40934</v>
      </c>
      <c r="B145" s="2">
        <f t="shared" si="99"/>
        <v>336725.75853979716</v>
      </c>
      <c r="C145" s="2">
        <f t="shared" si="116"/>
        <v>329213.33024093998</v>
      </c>
      <c r="D145" s="68">
        <f>SUM(Y145:Y$366)</f>
        <v>16472.282229099997</v>
      </c>
      <c r="E145" s="68">
        <f t="shared" si="100"/>
        <v>312741.04801183997</v>
      </c>
      <c r="F145" s="72">
        <f t="shared" si="86"/>
        <v>3386.8</v>
      </c>
      <c r="G145" s="3">
        <f>IF(N145=1,VLOOKUP(A144,[1]Plan1!$BG$69:$BI$188,3),G144)</f>
        <v>3403.73</v>
      </c>
      <c r="H145" s="11">
        <f t="shared" si="87"/>
        <v>40850</v>
      </c>
      <c r="I145" s="11">
        <f t="shared" si="88"/>
        <v>40880</v>
      </c>
      <c r="J145" s="26">
        <f t="shared" si="101"/>
        <v>4.9988189441361186E-3</v>
      </c>
      <c r="K145" s="11">
        <f t="shared" si="117"/>
        <v>40940</v>
      </c>
      <c r="L145" s="11">
        <f t="shared" si="102"/>
        <v>40940</v>
      </c>
      <c r="M145" s="1">
        <f t="shared" si="118"/>
        <v>22</v>
      </c>
      <c r="N145" s="1">
        <f t="shared" si="83"/>
        <v>18</v>
      </c>
      <c r="O145" s="2">
        <f t="shared" si="103"/>
        <v>1.00408808</v>
      </c>
      <c r="P145" s="10">
        <f t="shared" si="92"/>
        <v>1.0051999199999999</v>
      </c>
      <c r="Q145" s="10">
        <f t="shared" si="89"/>
        <v>1.0148749093533764</v>
      </c>
      <c r="R145" s="2">
        <f t="shared" si="91"/>
        <v>1.0190237900000001</v>
      </c>
      <c r="S145" s="2">
        <f t="shared" si="84"/>
        <v>1</v>
      </c>
      <c r="T145" s="2">
        <f t="shared" si="104"/>
        <v>329213.33024093998</v>
      </c>
      <c r="U145" s="2">
        <f t="shared" si="105"/>
        <v>0</v>
      </c>
      <c r="V145" s="2">
        <f t="shared" si="106"/>
        <v>5949.520021757191</v>
      </c>
      <c r="W145" s="2">
        <f t="shared" si="107"/>
        <v>335162.85026269715</v>
      </c>
      <c r="X145" s="27">
        <f t="shared" si="108"/>
        <v>0</v>
      </c>
      <c r="Y145" s="2">
        <f t="shared" si="85"/>
        <v>0</v>
      </c>
      <c r="Z145" s="67">
        <f t="shared" si="109"/>
        <v>0</v>
      </c>
      <c r="AA145" s="2">
        <f t="shared" si="110"/>
        <v>0</v>
      </c>
      <c r="AB145" s="26">
        <f t="shared" si="119"/>
        <v>6.7299999999999999E-2</v>
      </c>
      <c r="AC145" s="27">
        <f t="shared" si="93"/>
        <v>18</v>
      </c>
      <c r="AD145" s="27">
        <v>252</v>
      </c>
      <c r="AE145" s="10">
        <f t="shared" si="90"/>
        <v>1.004663131</v>
      </c>
      <c r="AF145" s="2">
        <f t="shared" si="111"/>
        <v>1535.16488585</v>
      </c>
      <c r="AG145" s="2">
        <f t="shared" si="112"/>
        <v>1562.9082771000001</v>
      </c>
      <c r="AH145" s="3" t="str">
        <f t="shared" si="113"/>
        <v>-</v>
      </c>
      <c r="AI145" s="4" t="str">
        <f t="shared" si="120"/>
        <v>A+J=</v>
      </c>
      <c r="AJ145" s="11">
        <f t="shared" si="121"/>
        <v>40942</v>
      </c>
      <c r="AK145" s="11"/>
      <c r="AL145" s="4"/>
      <c r="AM145" s="19"/>
      <c r="AN145" s="57">
        <v>38838</v>
      </c>
      <c r="AO145" s="53" t="s">
        <v>96</v>
      </c>
      <c r="AP145" s="29"/>
      <c r="AQ145" s="51"/>
      <c r="AR145" s="20">
        <f t="shared" si="114"/>
        <v>41061</v>
      </c>
      <c r="AS145" s="20">
        <f t="shared" si="94"/>
        <v>41060</v>
      </c>
      <c r="AT145" s="20">
        <f t="shared" si="95"/>
        <v>41061</v>
      </c>
      <c r="AU145" s="20">
        <f t="shared" si="96"/>
        <v>41092</v>
      </c>
      <c r="AV145" s="20">
        <f t="shared" si="97"/>
        <v>41065</v>
      </c>
      <c r="AW145" s="23">
        <f t="shared" si="98"/>
        <v>20</v>
      </c>
      <c r="AX145" s="1"/>
      <c r="AY145" s="1"/>
      <c r="AZ145" s="1"/>
      <c r="BA145" s="1"/>
      <c r="BB145" s="1"/>
      <c r="BC145" s="1"/>
    </row>
    <row r="146" spans="1:154" x14ac:dyDescent="0.2">
      <c r="A146" s="144">
        <f t="shared" si="115"/>
        <v>40935</v>
      </c>
      <c r="B146" s="2">
        <f t="shared" si="99"/>
        <v>336885.39915507782</v>
      </c>
      <c r="C146" s="2">
        <f t="shared" si="116"/>
        <v>329213.33024093998</v>
      </c>
      <c r="D146" s="68">
        <f>SUM(Y146:Y$366)</f>
        <v>16472.282229099997</v>
      </c>
      <c r="E146" s="68">
        <f t="shared" si="100"/>
        <v>312741.04801183997</v>
      </c>
      <c r="F146" s="72">
        <f t="shared" si="86"/>
        <v>3386.8</v>
      </c>
      <c r="G146" s="3">
        <f>IF(N146=1,VLOOKUP(A145,[1]Plan1!$BG$69:$BI$188,3),G145)</f>
        <v>3403.73</v>
      </c>
      <c r="H146" s="11">
        <f t="shared" si="87"/>
        <v>40850</v>
      </c>
      <c r="I146" s="11">
        <f t="shared" si="88"/>
        <v>40880</v>
      </c>
      <c r="J146" s="26">
        <f t="shared" si="101"/>
        <v>4.9988189441361186E-3</v>
      </c>
      <c r="K146" s="11">
        <f t="shared" si="117"/>
        <v>40940</v>
      </c>
      <c r="L146" s="11">
        <f t="shared" si="102"/>
        <v>40940</v>
      </c>
      <c r="M146" s="1">
        <f t="shared" si="118"/>
        <v>22</v>
      </c>
      <c r="N146" s="1">
        <f t="shared" si="83"/>
        <v>19</v>
      </c>
      <c r="O146" s="2">
        <f t="shared" si="103"/>
        <v>1.0043156900000001</v>
      </c>
      <c r="P146" s="10">
        <f t="shared" si="92"/>
        <v>1.0051999199999999</v>
      </c>
      <c r="Q146" s="10">
        <f t="shared" si="89"/>
        <v>1.0148749093533764</v>
      </c>
      <c r="R146" s="2">
        <f t="shared" si="91"/>
        <v>1.01925479</v>
      </c>
      <c r="S146" s="2">
        <f t="shared" si="84"/>
        <v>1</v>
      </c>
      <c r="T146" s="2">
        <f t="shared" si="104"/>
        <v>329213.33024093998</v>
      </c>
      <c r="U146" s="2">
        <f t="shared" si="105"/>
        <v>0</v>
      </c>
      <c r="V146" s="2">
        <f t="shared" si="106"/>
        <v>6021.763203847886</v>
      </c>
      <c r="W146" s="2">
        <f t="shared" si="107"/>
        <v>335235.09344478784</v>
      </c>
      <c r="X146" s="27">
        <f t="shared" si="108"/>
        <v>0</v>
      </c>
      <c r="Y146" s="2">
        <f t="shared" si="85"/>
        <v>0</v>
      </c>
      <c r="Z146" s="67">
        <f t="shared" si="109"/>
        <v>0</v>
      </c>
      <c r="AA146" s="2">
        <f t="shared" si="110"/>
        <v>0</v>
      </c>
      <c r="AB146" s="26">
        <f t="shared" si="119"/>
        <v>6.7299999999999999E-2</v>
      </c>
      <c r="AC146" s="27">
        <f t="shared" si="93"/>
        <v>19</v>
      </c>
      <c r="AD146" s="27">
        <v>252</v>
      </c>
      <c r="AE146" s="10">
        <f t="shared" si="90"/>
        <v>1.004922831</v>
      </c>
      <c r="AF146" s="2">
        <f t="shared" si="111"/>
        <v>1620.6615877199999</v>
      </c>
      <c r="AG146" s="2">
        <f t="shared" si="112"/>
        <v>1650.30571029</v>
      </c>
      <c r="AH146" s="3" t="str">
        <f t="shared" si="113"/>
        <v>-</v>
      </c>
      <c r="AI146" s="4" t="str">
        <f t="shared" si="120"/>
        <v>A+J=</v>
      </c>
      <c r="AJ146" s="11">
        <f t="shared" si="121"/>
        <v>40942</v>
      </c>
      <c r="AK146" s="11"/>
      <c r="AL146" s="4"/>
      <c r="AM146" s="19"/>
      <c r="AN146" s="57">
        <v>38883</v>
      </c>
      <c r="AO146" s="53" t="s">
        <v>97</v>
      </c>
      <c r="AP146" s="29"/>
      <c r="AQ146" s="51"/>
      <c r="AR146" s="20">
        <f t="shared" si="114"/>
        <v>41091</v>
      </c>
      <c r="AS146" s="20">
        <f t="shared" si="94"/>
        <v>41089</v>
      </c>
      <c r="AT146" s="20">
        <f t="shared" si="95"/>
        <v>41092</v>
      </c>
      <c r="AU146" s="20">
        <f t="shared" si="96"/>
        <v>41122</v>
      </c>
      <c r="AV146" s="20">
        <f t="shared" si="97"/>
        <v>41094</v>
      </c>
      <c r="AW146" s="23">
        <f t="shared" si="98"/>
        <v>22</v>
      </c>
      <c r="AX146" s="1"/>
      <c r="AY146" s="1"/>
      <c r="AZ146" s="1"/>
      <c r="BA146" s="1"/>
      <c r="BB146" s="1"/>
      <c r="BC146" s="1"/>
    </row>
    <row r="147" spans="1:154" x14ac:dyDescent="0.2">
      <c r="A147" s="144">
        <f t="shared" si="115"/>
        <v>40936</v>
      </c>
      <c r="B147" s="2">
        <f t="shared" si="99"/>
        <v>337045.11514185101</v>
      </c>
      <c r="C147" s="2">
        <f t="shared" si="116"/>
        <v>329213.33024093998</v>
      </c>
      <c r="D147" s="68">
        <f>SUM(Y147:Y$366)</f>
        <v>16472.282229099997</v>
      </c>
      <c r="E147" s="68">
        <f t="shared" si="100"/>
        <v>312741.04801183997</v>
      </c>
      <c r="F147" s="72">
        <f t="shared" si="86"/>
        <v>3386.8</v>
      </c>
      <c r="G147" s="3">
        <f>IF(N147=1,VLOOKUP(A146,[1]Plan1!$BG$69:$BI$188,3),G146)</f>
        <v>3403.73</v>
      </c>
      <c r="H147" s="11">
        <f t="shared" si="87"/>
        <v>40850</v>
      </c>
      <c r="I147" s="11">
        <f t="shared" si="88"/>
        <v>40880</v>
      </c>
      <c r="J147" s="26">
        <f t="shared" si="101"/>
        <v>4.9988189441361186E-3</v>
      </c>
      <c r="K147" s="11">
        <f t="shared" si="117"/>
        <v>40940</v>
      </c>
      <c r="L147" s="11">
        <f t="shared" si="102"/>
        <v>40940</v>
      </c>
      <c r="M147" s="1">
        <f t="shared" si="118"/>
        <v>22</v>
      </c>
      <c r="N147" s="1">
        <f t="shared" si="83"/>
        <v>20</v>
      </c>
      <c r="O147" s="2">
        <f t="shared" si="103"/>
        <v>1.0045433500000001</v>
      </c>
      <c r="P147" s="10">
        <f t="shared" si="92"/>
        <v>1.0051999199999999</v>
      </c>
      <c r="Q147" s="10">
        <f t="shared" si="89"/>
        <v>1.0148749093533764</v>
      </c>
      <c r="R147" s="2">
        <f t="shared" si="91"/>
        <v>1.01948584</v>
      </c>
      <c r="S147" s="2">
        <f t="shared" si="84"/>
        <v>1</v>
      </c>
      <c r="T147" s="2">
        <f t="shared" si="104"/>
        <v>329213.33024093998</v>
      </c>
      <c r="U147" s="2">
        <f t="shared" si="105"/>
        <v>0</v>
      </c>
      <c r="V147" s="2">
        <f t="shared" si="106"/>
        <v>6094.0220229910246</v>
      </c>
      <c r="W147" s="2">
        <f t="shared" si="107"/>
        <v>335307.35226393101</v>
      </c>
      <c r="X147" s="27">
        <f t="shared" si="108"/>
        <v>0</v>
      </c>
      <c r="Y147" s="2">
        <f t="shared" si="85"/>
        <v>0</v>
      </c>
      <c r="Z147" s="67">
        <f t="shared" si="109"/>
        <v>0</v>
      </c>
      <c r="AA147" s="2">
        <f t="shared" si="110"/>
        <v>0</v>
      </c>
      <c r="AB147" s="26">
        <f t="shared" si="119"/>
        <v>6.7299999999999999E-2</v>
      </c>
      <c r="AC147" s="27">
        <f t="shared" si="93"/>
        <v>20</v>
      </c>
      <c r="AD147" s="27">
        <v>252</v>
      </c>
      <c r="AE147" s="10">
        <f t="shared" si="90"/>
        <v>1.0051825969999999</v>
      </c>
      <c r="AF147" s="2">
        <f t="shared" si="111"/>
        <v>1706.18001766</v>
      </c>
      <c r="AG147" s="2">
        <f t="shared" si="112"/>
        <v>1737.7628779199999</v>
      </c>
      <c r="AH147" s="3" t="str">
        <f t="shared" si="113"/>
        <v>-</v>
      </c>
      <c r="AI147" s="4" t="str">
        <f t="shared" si="120"/>
        <v>A+J=</v>
      </c>
      <c r="AJ147" s="11">
        <f t="shared" si="121"/>
        <v>40942</v>
      </c>
      <c r="AK147" s="11"/>
      <c r="AL147" s="4"/>
      <c r="AM147" s="19"/>
      <c r="AN147" s="57">
        <v>38967</v>
      </c>
      <c r="AO147" s="53" t="s">
        <v>89</v>
      </c>
      <c r="AP147" s="29"/>
      <c r="AQ147" s="51"/>
      <c r="AR147" s="20">
        <f t="shared" si="114"/>
        <v>41122</v>
      </c>
      <c r="AS147" s="20">
        <f t="shared" si="94"/>
        <v>41121</v>
      </c>
      <c r="AT147" s="20">
        <f t="shared" si="95"/>
        <v>41122</v>
      </c>
      <c r="AU147" s="20">
        <f t="shared" si="96"/>
        <v>41155</v>
      </c>
      <c r="AV147" s="20">
        <f t="shared" si="97"/>
        <v>41124</v>
      </c>
      <c r="AW147" s="23">
        <f t="shared" si="98"/>
        <v>23</v>
      </c>
      <c r="AX147" s="1"/>
      <c r="AY147" s="1"/>
      <c r="AZ147" s="1"/>
      <c r="BA147" s="1"/>
      <c r="BB147" s="1"/>
      <c r="BC147" s="1"/>
    </row>
    <row r="148" spans="1:154" x14ac:dyDescent="0.2">
      <c r="A148" s="144">
        <f t="shared" si="115"/>
        <v>40937</v>
      </c>
      <c r="B148" s="2">
        <f t="shared" si="99"/>
        <v>337045.11514185101</v>
      </c>
      <c r="C148" s="2">
        <f t="shared" si="116"/>
        <v>329213.33024093998</v>
      </c>
      <c r="D148" s="68">
        <f>SUM(Y148:Y$366)</f>
        <v>16472.282229099997</v>
      </c>
      <c r="E148" s="68">
        <f t="shared" si="100"/>
        <v>312741.04801183997</v>
      </c>
      <c r="F148" s="72">
        <f t="shared" si="86"/>
        <v>3386.8</v>
      </c>
      <c r="G148" s="3">
        <f>IF(N148=1,VLOOKUP(A147,[1]Plan1!$BG$69:$BI$188,3),G147)</f>
        <v>3403.73</v>
      </c>
      <c r="H148" s="11">
        <f t="shared" si="87"/>
        <v>40850</v>
      </c>
      <c r="I148" s="11">
        <f t="shared" si="88"/>
        <v>40880</v>
      </c>
      <c r="J148" s="26">
        <f t="shared" si="101"/>
        <v>4.9988189441361186E-3</v>
      </c>
      <c r="K148" s="11">
        <f t="shared" si="117"/>
        <v>40940</v>
      </c>
      <c r="L148" s="11">
        <f t="shared" si="102"/>
        <v>40940</v>
      </c>
      <c r="M148" s="1">
        <f t="shared" si="118"/>
        <v>22</v>
      </c>
      <c r="N148" s="1">
        <f t="shared" si="83"/>
        <v>20</v>
      </c>
      <c r="O148" s="2">
        <f t="shared" si="103"/>
        <v>1.0045433500000001</v>
      </c>
      <c r="P148" s="10">
        <f t="shared" si="92"/>
        <v>1.0051999199999999</v>
      </c>
      <c r="Q148" s="10">
        <f t="shared" si="89"/>
        <v>1.0148749093533764</v>
      </c>
      <c r="R148" s="2">
        <f t="shared" si="91"/>
        <v>1.01948584</v>
      </c>
      <c r="S148" s="2">
        <f t="shared" si="84"/>
        <v>1</v>
      </c>
      <c r="T148" s="2">
        <f t="shared" si="104"/>
        <v>329213.33024093998</v>
      </c>
      <c r="U148" s="2">
        <f t="shared" si="105"/>
        <v>0</v>
      </c>
      <c r="V148" s="2">
        <f t="shared" si="106"/>
        <v>6094.0220229910246</v>
      </c>
      <c r="W148" s="2">
        <f t="shared" si="107"/>
        <v>335307.35226393101</v>
      </c>
      <c r="X148" s="27">
        <f t="shared" si="108"/>
        <v>0</v>
      </c>
      <c r="Y148" s="2">
        <f t="shared" si="85"/>
        <v>0</v>
      </c>
      <c r="Z148" s="67">
        <f t="shared" si="109"/>
        <v>0</v>
      </c>
      <c r="AA148" s="2">
        <f t="shared" si="110"/>
        <v>0</v>
      </c>
      <c r="AB148" s="26">
        <f t="shared" si="119"/>
        <v>6.7299999999999999E-2</v>
      </c>
      <c r="AC148" s="27">
        <f t="shared" si="93"/>
        <v>20</v>
      </c>
      <c r="AD148" s="27">
        <v>252</v>
      </c>
      <c r="AE148" s="10">
        <f t="shared" si="90"/>
        <v>1.0051825969999999</v>
      </c>
      <c r="AF148" s="2">
        <f t="shared" si="111"/>
        <v>1706.18001766</v>
      </c>
      <c r="AG148" s="2">
        <f t="shared" si="112"/>
        <v>1737.7628779199999</v>
      </c>
      <c r="AH148" s="3" t="str">
        <f t="shared" si="113"/>
        <v>-</v>
      </c>
      <c r="AI148" s="4" t="str">
        <f t="shared" si="120"/>
        <v>A+J=</v>
      </c>
      <c r="AJ148" s="11">
        <f t="shared" si="121"/>
        <v>40942</v>
      </c>
      <c r="AK148" s="11"/>
      <c r="AL148" s="4"/>
      <c r="AM148" s="19"/>
      <c r="AN148" s="57">
        <v>39002</v>
      </c>
      <c r="AO148" s="53" t="s">
        <v>90</v>
      </c>
      <c r="AP148" s="29"/>
      <c r="AQ148" s="51"/>
      <c r="AR148" s="20">
        <f t="shared" si="114"/>
        <v>41153</v>
      </c>
      <c r="AS148" s="20">
        <f t="shared" si="94"/>
        <v>41152</v>
      </c>
      <c r="AT148" s="20">
        <f t="shared" si="95"/>
        <v>41155</v>
      </c>
      <c r="AU148" s="20">
        <f t="shared" si="96"/>
        <v>41183</v>
      </c>
      <c r="AV148" s="20">
        <f t="shared" si="97"/>
        <v>41157</v>
      </c>
      <c r="AW148" s="23">
        <f t="shared" si="98"/>
        <v>19</v>
      </c>
      <c r="AX148" s="1"/>
      <c r="AY148" s="1"/>
      <c r="AZ148" s="1"/>
      <c r="BA148" s="1"/>
      <c r="BB148" s="1"/>
      <c r="BC148" s="1"/>
    </row>
    <row r="149" spans="1:154" x14ac:dyDescent="0.2">
      <c r="A149" s="144">
        <f t="shared" si="115"/>
        <v>40938</v>
      </c>
      <c r="B149" s="2">
        <f t="shared" si="99"/>
        <v>337045.11514185101</v>
      </c>
      <c r="C149" s="2">
        <f t="shared" si="116"/>
        <v>329213.33024093998</v>
      </c>
      <c r="D149" s="68">
        <f>SUM(Y149:Y$366)</f>
        <v>16472.282229099997</v>
      </c>
      <c r="E149" s="68">
        <f t="shared" si="100"/>
        <v>312741.04801183997</v>
      </c>
      <c r="F149" s="72">
        <f t="shared" si="86"/>
        <v>3386.8</v>
      </c>
      <c r="G149" s="3">
        <f>IF(N149=1,VLOOKUP(A148,[1]Plan1!$BG$69:$BI$188,3),G148)</f>
        <v>3403.73</v>
      </c>
      <c r="H149" s="11">
        <f t="shared" si="87"/>
        <v>40850</v>
      </c>
      <c r="I149" s="11">
        <f t="shared" si="88"/>
        <v>40880</v>
      </c>
      <c r="J149" s="26">
        <f t="shared" si="101"/>
        <v>4.9988189441361186E-3</v>
      </c>
      <c r="K149" s="11">
        <f t="shared" si="117"/>
        <v>40940</v>
      </c>
      <c r="L149" s="11">
        <f t="shared" si="102"/>
        <v>40940</v>
      </c>
      <c r="M149" s="1">
        <f t="shared" si="118"/>
        <v>22</v>
      </c>
      <c r="N149" s="1">
        <f t="shared" si="83"/>
        <v>20</v>
      </c>
      <c r="O149" s="2">
        <f t="shared" si="103"/>
        <v>1.0045433500000001</v>
      </c>
      <c r="P149" s="10">
        <f t="shared" si="92"/>
        <v>1.0051999199999999</v>
      </c>
      <c r="Q149" s="10">
        <f t="shared" si="89"/>
        <v>1.0148749093533764</v>
      </c>
      <c r="R149" s="2">
        <f t="shared" si="91"/>
        <v>1.01948584</v>
      </c>
      <c r="S149" s="2">
        <f t="shared" si="84"/>
        <v>1</v>
      </c>
      <c r="T149" s="2">
        <f t="shared" si="104"/>
        <v>329213.33024093998</v>
      </c>
      <c r="U149" s="2">
        <f t="shared" si="105"/>
        <v>0</v>
      </c>
      <c r="V149" s="2">
        <f t="shared" si="106"/>
        <v>6094.0220229910246</v>
      </c>
      <c r="W149" s="2">
        <f t="shared" si="107"/>
        <v>335307.35226393101</v>
      </c>
      <c r="X149" s="27">
        <f t="shared" si="108"/>
        <v>0</v>
      </c>
      <c r="Y149" s="2">
        <f t="shared" si="85"/>
        <v>0</v>
      </c>
      <c r="Z149" s="67">
        <f t="shared" si="109"/>
        <v>0</v>
      </c>
      <c r="AA149" s="2">
        <f t="shared" si="110"/>
        <v>0</v>
      </c>
      <c r="AB149" s="26">
        <f t="shared" si="119"/>
        <v>6.7299999999999999E-2</v>
      </c>
      <c r="AC149" s="27">
        <f t="shared" si="93"/>
        <v>20</v>
      </c>
      <c r="AD149" s="27">
        <v>252</v>
      </c>
      <c r="AE149" s="10">
        <f t="shared" si="90"/>
        <v>1.0051825969999999</v>
      </c>
      <c r="AF149" s="2">
        <f t="shared" si="111"/>
        <v>1706.18001766</v>
      </c>
      <c r="AG149" s="2">
        <f t="shared" si="112"/>
        <v>1737.7628779199999</v>
      </c>
      <c r="AH149" s="3" t="str">
        <f t="shared" si="113"/>
        <v>-</v>
      </c>
      <c r="AI149" s="4" t="str">
        <f t="shared" si="120"/>
        <v>A+J=</v>
      </c>
      <c r="AJ149" s="11">
        <f t="shared" si="121"/>
        <v>40942</v>
      </c>
      <c r="AK149" s="11"/>
      <c r="AL149" s="4"/>
      <c r="AM149" s="19"/>
      <c r="AN149" s="57">
        <v>39023</v>
      </c>
      <c r="AO149" s="53" t="s">
        <v>91</v>
      </c>
      <c r="AP149" s="29"/>
      <c r="AQ149" s="51"/>
      <c r="AR149" s="20">
        <f t="shared" si="114"/>
        <v>41183</v>
      </c>
      <c r="AS149" s="20">
        <f t="shared" si="94"/>
        <v>41180</v>
      </c>
      <c r="AT149" s="20">
        <f t="shared" si="95"/>
        <v>41183</v>
      </c>
      <c r="AU149" s="20">
        <f t="shared" si="96"/>
        <v>41214</v>
      </c>
      <c r="AV149" s="20">
        <f t="shared" si="97"/>
        <v>41185</v>
      </c>
      <c r="AW149" s="23">
        <f t="shared" si="98"/>
        <v>22</v>
      </c>
      <c r="AX149" s="1"/>
      <c r="AY149" s="1"/>
      <c r="AZ149" s="1"/>
      <c r="BA149" s="1"/>
      <c r="BB149" s="1"/>
      <c r="BC149" s="1"/>
    </row>
    <row r="150" spans="1:154" x14ac:dyDescent="0.2">
      <c r="A150" s="144">
        <f t="shared" si="115"/>
        <v>40939</v>
      </c>
      <c r="B150" s="2">
        <f t="shared" si="99"/>
        <v>337204.90090848558</v>
      </c>
      <c r="C150" s="2">
        <f t="shared" si="116"/>
        <v>329213.33024093998</v>
      </c>
      <c r="D150" s="68">
        <f>SUM(Y150:Y$366)</f>
        <v>16472.282229099997</v>
      </c>
      <c r="E150" s="68">
        <f t="shared" si="100"/>
        <v>312741.04801183997</v>
      </c>
      <c r="F150" s="72">
        <f t="shared" si="86"/>
        <v>3386.8</v>
      </c>
      <c r="G150" s="3">
        <f>IF(N150=1,VLOOKUP(A149,[1]Plan1!$BG$69:$BI$188,3),G149)</f>
        <v>3403.73</v>
      </c>
      <c r="H150" s="11">
        <f t="shared" si="87"/>
        <v>40850</v>
      </c>
      <c r="I150" s="11">
        <f t="shared" si="88"/>
        <v>40880</v>
      </c>
      <c r="J150" s="26">
        <f t="shared" si="101"/>
        <v>4.9988189441361186E-3</v>
      </c>
      <c r="K150" s="11">
        <f t="shared" si="117"/>
        <v>40940</v>
      </c>
      <c r="L150" s="11">
        <f t="shared" si="102"/>
        <v>40940</v>
      </c>
      <c r="M150" s="1">
        <f t="shared" si="118"/>
        <v>22</v>
      </c>
      <c r="N150" s="1">
        <f t="shared" si="83"/>
        <v>21</v>
      </c>
      <c r="O150" s="2">
        <f t="shared" si="103"/>
        <v>1.00477105</v>
      </c>
      <c r="P150" s="10">
        <f t="shared" si="92"/>
        <v>1.0051999199999999</v>
      </c>
      <c r="Q150" s="10">
        <f t="shared" si="89"/>
        <v>1.0148749093533764</v>
      </c>
      <c r="R150" s="2">
        <f t="shared" si="91"/>
        <v>1.01971692</v>
      </c>
      <c r="S150" s="2">
        <f t="shared" si="84"/>
        <v>1</v>
      </c>
      <c r="T150" s="2">
        <f t="shared" si="104"/>
        <v>329213.33024093998</v>
      </c>
      <c r="U150" s="2">
        <f t="shared" si="105"/>
        <v>0</v>
      </c>
      <c r="V150" s="2">
        <f t="shared" si="106"/>
        <v>6166.2902243656163</v>
      </c>
      <c r="W150" s="2">
        <f t="shared" si="107"/>
        <v>335379.62046530558</v>
      </c>
      <c r="X150" s="27">
        <f t="shared" si="108"/>
        <v>0</v>
      </c>
      <c r="Y150" s="2">
        <f t="shared" si="85"/>
        <v>0</v>
      </c>
      <c r="Z150" s="67">
        <f t="shared" si="109"/>
        <v>0</v>
      </c>
      <c r="AA150" s="2">
        <f t="shared" si="110"/>
        <v>0</v>
      </c>
      <c r="AB150" s="26">
        <f t="shared" si="119"/>
        <v>6.7299999999999999E-2</v>
      </c>
      <c r="AC150" s="27">
        <f t="shared" si="93"/>
        <v>21</v>
      </c>
      <c r="AD150" s="27">
        <v>252</v>
      </c>
      <c r="AE150" s="10">
        <f t="shared" si="90"/>
        <v>1.0054424310000001</v>
      </c>
      <c r="AF150" s="2">
        <f t="shared" si="111"/>
        <v>1791.7208341099999</v>
      </c>
      <c r="AG150" s="2">
        <f t="shared" si="112"/>
        <v>1825.28044318</v>
      </c>
      <c r="AH150" s="3" t="str">
        <f t="shared" si="113"/>
        <v>-</v>
      </c>
      <c r="AI150" s="4" t="str">
        <f t="shared" si="120"/>
        <v>A+J=</v>
      </c>
      <c r="AJ150" s="11">
        <f t="shared" si="121"/>
        <v>40942</v>
      </c>
      <c r="AK150" s="11"/>
      <c r="AL150" s="4"/>
      <c r="AM150" s="19"/>
      <c r="AN150" s="57">
        <v>39036</v>
      </c>
      <c r="AO150" s="53" t="s">
        <v>92</v>
      </c>
      <c r="AP150" s="29"/>
      <c r="AQ150" s="51"/>
      <c r="AR150" s="20">
        <f t="shared" si="114"/>
        <v>41214</v>
      </c>
      <c r="AS150" s="20">
        <f t="shared" si="94"/>
        <v>41213</v>
      </c>
      <c r="AT150" s="20">
        <f t="shared" si="95"/>
        <v>41214</v>
      </c>
      <c r="AU150" s="20">
        <f t="shared" si="96"/>
        <v>41246</v>
      </c>
      <c r="AV150" s="20">
        <f t="shared" si="97"/>
        <v>41219</v>
      </c>
      <c r="AW150" s="23">
        <f t="shared" si="98"/>
        <v>20</v>
      </c>
      <c r="AX150" s="1"/>
      <c r="AY150" s="1"/>
      <c r="AZ150" s="1"/>
      <c r="BA150" s="1"/>
      <c r="BB150" s="1"/>
      <c r="BC150" s="1"/>
    </row>
    <row r="151" spans="1:154" x14ac:dyDescent="0.2">
      <c r="A151" s="144">
        <f t="shared" si="115"/>
        <v>40940</v>
      </c>
      <c r="B151" s="2">
        <f t="shared" si="99"/>
        <v>337364.76872258354</v>
      </c>
      <c r="C151" s="2">
        <f t="shared" si="116"/>
        <v>329213.33024093998</v>
      </c>
      <c r="D151" s="68">
        <f>SUM(Y151:Y$366)</f>
        <v>16472.282229099997</v>
      </c>
      <c r="E151" s="68">
        <f t="shared" si="100"/>
        <v>312741.04801183997</v>
      </c>
      <c r="F151" s="72">
        <f t="shared" si="86"/>
        <v>3386.8</v>
      </c>
      <c r="G151" s="3">
        <f>IF(N151=1,VLOOKUP(A150,[1]Plan1!$BG$69:$BI$188,3),G150)</f>
        <v>3403.73</v>
      </c>
      <c r="H151" s="11">
        <f t="shared" si="87"/>
        <v>40850</v>
      </c>
      <c r="I151" s="11">
        <f t="shared" si="88"/>
        <v>40880</v>
      </c>
      <c r="J151" s="26">
        <f t="shared" si="101"/>
        <v>4.9988189441361186E-3</v>
      </c>
      <c r="K151" s="11">
        <f t="shared" si="117"/>
        <v>40969</v>
      </c>
      <c r="L151" s="11">
        <f t="shared" si="102"/>
        <v>40940</v>
      </c>
      <c r="M151" s="1">
        <f t="shared" si="118"/>
        <v>22</v>
      </c>
      <c r="N151" s="1">
        <f t="shared" si="83"/>
        <v>22</v>
      </c>
      <c r="O151" s="2">
        <f t="shared" si="103"/>
        <v>1.00499881</v>
      </c>
      <c r="P151" s="10">
        <f t="shared" si="92"/>
        <v>1.0051999199999999</v>
      </c>
      <c r="Q151" s="10">
        <f t="shared" si="89"/>
        <v>1.0148749093533764</v>
      </c>
      <c r="R151" s="2">
        <f t="shared" si="91"/>
        <v>1.0199480700000001</v>
      </c>
      <c r="S151" s="2">
        <f t="shared" si="84"/>
        <v>1</v>
      </c>
      <c r="T151" s="2">
        <f t="shared" si="104"/>
        <v>329213.33024093998</v>
      </c>
      <c r="U151" s="2">
        <f t="shared" si="105"/>
        <v>0</v>
      </c>
      <c r="V151" s="2">
        <f t="shared" si="106"/>
        <v>6238.5803176135742</v>
      </c>
      <c r="W151" s="2">
        <f t="shared" si="107"/>
        <v>335451.91055855353</v>
      </c>
      <c r="X151" s="27">
        <f t="shared" si="108"/>
        <v>4</v>
      </c>
      <c r="Y151" s="2">
        <f t="shared" si="85"/>
        <v>1954.3876425999999</v>
      </c>
      <c r="Z151" s="67">
        <f t="shared" si="109"/>
        <v>5.9365386000000001E-3</v>
      </c>
      <c r="AA151" s="2">
        <f t="shared" si="110"/>
        <v>1954.3876425999999</v>
      </c>
      <c r="AB151" s="26">
        <f t="shared" si="119"/>
        <v>6.7299999999999999E-2</v>
      </c>
      <c r="AC151" s="27">
        <f t="shared" si="93"/>
        <v>22</v>
      </c>
      <c r="AD151" s="27">
        <v>252</v>
      </c>
      <c r="AE151" s="10">
        <f t="shared" si="90"/>
        <v>1.005702332</v>
      </c>
      <c r="AF151" s="2">
        <f t="shared" si="111"/>
        <v>1877.2837078499999</v>
      </c>
      <c r="AG151" s="2">
        <f t="shared" si="112"/>
        <v>1912.8581640299999</v>
      </c>
      <c r="AH151" s="3">
        <f t="shared" si="113"/>
        <v>3831.6713504499999</v>
      </c>
      <c r="AI151" s="4" t="str">
        <f t="shared" si="120"/>
        <v>A+J=</v>
      </c>
      <c r="AJ151" s="11">
        <f t="shared" si="121"/>
        <v>40942</v>
      </c>
      <c r="AK151" s="13"/>
      <c r="AL151" s="12"/>
      <c r="AM151" s="56"/>
      <c r="AN151" s="58">
        <v>39076</v>
      </c>
      <c r="AO151" s="52" t="s">
        <v>98</v>
      </c>
      <c r="AP151" s="22"/>
      <c r="AQ151" s="59"/>
      <c r="AR151" s="60">
        <f t="shared" si="114"/>
        <v>41244</v>
      </c>
      <c r="AS151" s="60">
        <f t="shared" si="94"/>
        <v>41243</v>
      </c>
      <c r="AT151" s="60">
        <f t="shared" si="95"/>
        <v>41246</v>
      </c>
      <c r="AU151" s="60">
        <f t="shared" si="96"/>
        <v>41276</v>
      </c>
      <c r="AV151" s="60">
        <f t="shared" si="97"/>
        <v>41248</v>
      </c>
      <c r="AW151" s="54">
        <f t="shared" si="98"/>
        <v>20</v>
      </c>
      <c r="AX151" s="5"/>
      <c r="AY151" s="5"/>
      <c r="AZ151" s="5"/>
      <c r="BA151" s="5"/>
      <c r="BB151" s="5"/>
      <c r="BC151" s="5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  <c r="BT151" s="48"/>
      <c r="BU151" s="48"/>
      <c r="BV151" s="48"/>
      <c r="BW151" s="48"/>
      <c r="BX151" s="48"/>
      <c r="BY151" s="48"/>
      <c r="BZ151" s="48"/>
      <c r="CA151" s="48"/>
      <c r="CB151" s="48"/>
      <c r="CC151" s="48"/>
      <c r="CD151" s="48"/>
      <c r="CE151" s="48"/>
      <c r="CF151" s="48"/>
      <c r="CG151" s="48"/>
      <c r="CH151" s="48"/>
      <c r="CI151" s="48"/>
      <c r="CJ151" s="48"/>
      <c r="CK151" s="48"/>
      <c r="CL151" s="48"/>
      <c r="CM151" s="48"/>
      <c r="CN151" s="48"/>
      <c r="CO151" s="48"/>
      <c r="CP151" s="48"/>
      <c r="CQ151" s="48"/>
      <c r="CR151" s="48"/>
      <c r="CS151" s="48"/>
      <c r="CT151" s="48"/>
      <c r="CU151" s="48"/>
      <c r="CV151" s="48"/>
      <c r="CW151" s="48"/>
      <c r="CX151" s="48"/>
      <c r="CY151" s="48"/>
      <c r="CZ151" s="48"/>
      <c r="DA151" s="48"/>
      <c r="DB151" s="48"/>
      <c r="DC151" s="48"/>
      <c r="DD151" s="48"/>
      <c r="DE151" s="48"/>
      <c r="DF151" s="48"/>
      <c r="DG151" s="48"/>
      <c r="DH151" s="48"/>
      <c r="DI151" s="48"/>
      <c r="DJ151" s="48"/>
      <c r="DK151" s="48"/>
      <c r="DL151" s="48"/>
      <c r="DM151" s="48"/>
      <c r="DN151" s="48"/>
      <c r="DO151" s="48"/>
      <c r="DP151" s="48"/>
      <c r="DQ151" s="48"/>
      <c r="DR151" s="48"/>
      <c r="DS151" s="48"/>
      <c r="DT151" s="48"/>
      <c r="DU151" s="48"/>
      <c r="DV151" s="48"/>
      <c r="DW151" s="48"/>
      <c r="DX151" s="48"/>
      <c r="DY151" s="48"/>
      <c r="DZ151" s="48"/>
      <c r="EA151" s="48"/>
      <c r="EB151" s="48"/>
      <c r="EC151" s="48"/>
      <c r="ED151" s="48"/>
      <c r="EE151" s="48"/>
      <c r="EF151" s="48"/>
      <c r="EG151" s="48"/>
      <c r="EH151" s="48"/>
      <c r="EI151" s="48"/>
      <c r="EJ151" s="48"/>
      <c r="EK151" s="48"/>
      <c r="EL151" s="48"/>
      <c r="EM151" s="48"/>
      <c r="EN151" s="48"/>
      <c r="EO151" s="48"/>
      <c r="EP151" s="48"/>
      <c r="EQ151" s="48"/>
      <c r="ER151" s="48"/>
      <c r="ES151" s="48"/>
      <c r="ET151" s="48"/>
      <c r="EU151" s="48"/>
      <c r="EV151" s="48"/>
      <c r="EW151" s="48"/>
      <c r="EX151" s="48"/>
    </row>
    <row r="152" spans="1:154" x14ac:dyDescent="0.2">
      <c r="A152" s="144">
        <f t="shared" si="115"/>
        <v>40941</v>
      </c>
      <c r="B152" s="2">
        <f t="shared" si="99"/>
        <v>333677.51402716746</v>
      </c>
      <c r="C152" s="2">
        <f t="shared" si="116"/>
        <v>327258.94259833999</v>
      </c>
      <c r="D152" s="68">
        <f>SUM(Y152:Y$366)</f>
        <v>14517.894586499999</v>
      </c>
      <c r="E152" s="68">
        <f t="shared" si="100"/>
        <v>312741.04801183997</v>
      </c>
      <c r="F152" s="72">
        <f t="shared" si="86"/>
        <v>3403.73</v>
      </c>
      <c r="G152" s="3">
        <f>IF(N152=1,VLOOKUP(A151,[1]Plan1!$BG$69:$BI$188,3),G151)</f>
        <v>3422.79</v>
      </c>
      <c r="H152" s="11">
        <f t="shared" si="87"/>
        <v>40879</v>
      </c>
      <c r="I152" s="11">
        <f t="shared" si="88"/>
        <v>40910</v>
      </c>
      <c r="J152" s="26">
        <f t="shared" si="101"/>
        <v>5.5997391097413196E-3</v>
      </c>
      <c r="K152" s="11">
        <f t="shared" si="117"/>
        <v>40969</v>
      </c>
      <c r="L152" s="11">
        <f t="shared" si="102"/>
        <v>40969</v>
      </c>
      <c r="M152" s="1">
        <f t="shared" si="118"/>
        <v>19</v>
      </c>
      <c r="N152" s="1">
        <f t="shared" si="83"/>
        <v>1</v>
      </c>
      <c r="O152" s="2">
        <f t="shared" si="103"/>
        <v>1.0002939399999999</v>
      </c>
      <c r="P152" s="10">
        <f t="shared" si="92"/>
        <v>1.00499881</v>
      </c>
      <c r="Q152" s="10">
        <f t="shared" si="89"/>
        <v>1.0199480761990012</v>
      </c>
      <c r="R152" s="2">
        <f t="shared" si="91"/>
        <v>1.0202478699999999</v>
      </c>
      <c r="S152" s="2">
        <f t="shared" si="84"/>
        <v>1</v>
      </c>
      <c r="T152" s="2">
        <f t="shared" si="104"/>
        <v>327258.94259833999</v>
      </c>
      <c r="U152" s="2">
        <f t="shared" si="105"/>
        <v>0</v>
      </c>
      <c r="V152" s="2">
        <f t="shared" si="106"/>
        <v>6332.3400838074776</v>
      </c>
      <c r="W152" s="2">
        <f t="shared" si="107"/>
        <v>333591.28268214746</v>
      </c>
      <c r="X152" s="27">
        <f t="shared" si="108"/>
        <v>0</v>
      </c>
      <c r="Y152" s="2">
        <f t="shared" si="85"/>
        <v>0</v>
      </c>
      <c r="Z152" s="67">
        <f t="shared" si="109"/>
        <v>0</v>
      </c>
      <c r="AA152" s="2">
        <f t="shared" si="110"/>
        <v>0</v>
      </c>
      <c r="AB152" s="26">
        <f t="shared" si="119"/>
        <v>6.7299999999999999E-2</v>
      </c>
      <c r="AC152" s="27">
        <f t="shared" si="93"/>
        <v>1</v>
      </c>
      <c r="AD152" s="27">
        <v>252</v>
      </c>
      <c r="AE152" s="10">
        <f t="shared" si="90"/>
        <v>1.0002584940000001</v>
      </c>
      <c r="AF152" s="2">
        <f t="shared" si="111"/>
        <v>84.594473100000002</v>
      </c>
      <c r="AG152" s="2">
        <f t="shared" si="112"/>
        <v>86.231345020000006</v>
      </c>
      <c r="AH152" s="3" t="str">
        <f t="shared" si="113"/>
        <v>-</v>
      </c>
      <c r="AI152" s="4" t="str">
        <f t="shared" si="120"/>
        <v>A+J=</v>
      </c>
      <c r="AJ152" s="11">
        <f t="shared" si="121"/>
        <v>40973</v>
      </c>
      <c r="AK152" s="11"/>
      <c r="AL152" s="4"/>
      <c r="AM152" s="19"/>
      <c r="AN152" s="57">
        <v>39083</v>
      </c>
      <c r="AO152" s="53" t="s">
        <v>99</v>
      </c>
      <c r="AP152" s="29"/>
      <c r="AQ152" s="51"/>
      <c r="AR152" s="20">
        <f t="shared" si="114"/>
        <v>41275</v>
      </c>
      <c r="AS152" s="20">
        <f t="shared" si="94"/>
        <v>41274</v>
      </c>
      <c r="AT152" s="20">
        <f t="shared" si="95"/>
        <v>41276</v>
      </c>
      <c r="AU152" s="20">
        <f t="shared" si="96"/>
        <v>41306</v>
      </c>
      <c r="AV152" s="20">
        <f t="shared" si="97"/>
        <v>41278</v>
      </c>
      <c r="AW152" s="23">
        <f t="shared" si="98"/>
        <v>22</v>
      </c>
      <c r="AX152" s="1"/>
      <c r="AY152" s="1"/>
      <c r="AZ152" s="1"/>
      <c r="BA152" s="1"/>
      <c r="BB152" s="1"/>
      <c r="BC152" s="1"/>
    </row>
    <row r="153" spans="1:154" x14ac:dyDescent="0.2">
      <c r="A153" s="144">
        <f t="shared" si="115"/>
        <v>40942</v>
      </c>
      <c r="B153" s="2">
        <f t="shared" si="99"/>
        <v>333857.60725823627</v>
      </c>
      <c r="C153" s="2">
        <f t="shared" si="116"/>
        <v>327258.94259833999</v>
      </c>
      <c r="D153" s="68">
        <f>SUM(Y153:Y$366)</f>
        <v>14517.894586499999</v>
      </c>
      <c r="E153" s="68">
        <f t="shared" si="100"/>
        <v>312741.04801183997</v>
      </c>
      <c r="F153" s="72">
        <f t="shared" si="86"/>
        <v>3403.73</v>
      </c>
      <c r="G153" s="3">
        <f>IF(N153=1,VLOOKUP(A152,[1]Plan1!$BG$69:$BI$188,3),G152)</f>
        <v>3422.79</v>
      </c>
      <c r="H153" s="11">
        <f t="shared" si="87"/>
        <v>40879</v>
      </c>
      <c r="I153" s="11">
        <f t="shared" si="88"/>
        <v>40910</v>
      </c>
      <c r="J153" s="26">
        <f t="shared" si="101"/>
        <v>5.5997391097413196E-3</v>
      </c>
      <c r="K153" s="11">
        <f t="shared" si="117"/>
        <v>40969</v>
      </c>
      <c r="L153" s="11">
        <f t="shared" si="102"/>
        <v>40969</v>
      </c>
      <c r="M153" s="1">
        <f t="shared" si="118"/>
        <v>19</v>
      </c>
      <c r="N153" s="1">
        <f t="shared" si="83"/>
        <v>2</v>
      </c>
      <c r="O153" s="2">
        <f t="shared" si="103"/>
        <v>1.00058797</v>
      </c>
      <c r="P153" s="10">
        <f t="shared" si="92"/>
        <v>1.00499881</v>
      </c>
      <c r="Q153" s="10">
        <f t="shared" si="89"/>
        <v>1.0199480761990012</v>
      </c>
      <c r="R153" s="2">
        <f t="shared" si="91"/>
        <v>1.0205477700000001</v>
      </c>
      <c r="S153" s="2">
        <f t="shared" si="84"/>
        <v>1</v>
      </c>
      <c r="T153" s="2">
        <f t="shared" si="104"/>
        <v>327258.94259833999</v>
      </c>
      <c r="U153" s="2">
        <f t="shared" si="105"/>
        <v>0</v>
      </c>
      <c r="V153" s="2">
        <f t="shared" si="106"/>
        <v>6426.1311241062685</v>
      </c>
      <c r="W153" s="2">
        <f t="shared" si="107"/>
        <v>333685.07372244628</v>
      </c>
      <c r="X153" s="27">
        <f t="shared" si="108"/>
        <v>0</v>
      </c>
      <c r="Y153" s="2">
        <f t="shared" si="85"/>
        <v>0</v>
      </c>
      <c r="Z153" s="67">
        <f t="shared" si="109"/>
        <v>0</v>
      </c>
      <c r="AA153" s="2">
        <f t="shared" si="110"/>
        <v>0</v>
      </c>
      <c r="AB153" s="26">
        <f t="shared" si="119"/>
        <v>6.7299999999999999E-2</v>
      </c>
      <c r="AC153" s="27">
        <f t="shared" si="93"/>
        <v>2</v>
      </c>
      <c r="AD153" s="27">
        <v>252</v>
      </c>
      <c r="AE153" s="10">
        <f t="shared" si="90"/>
        <v>1.000517055</v>
      </c>
      <c r="AF153" s="2">
        <f t="shared" si="111"/>
        <v>169.21087256000001</v>
      </c>
      <c r="AG153" s="2">
        <f t="shared" si="112"/>
        <v>172.53353579</v>
      </c>
      <c r="AH153" s="3" t="str">
        <f t="shared" si="113"/>
        <v>-</v>
      </c>
      <c r="AI153" s="4" t="str">
        <f t="shared" si="120"/>
        <v>A+J=</v>
      </c>
      <c r="AJ153" s="11">
        <f t="shared" si="121"/>
        <v>40973</v>
      </c>
      <c r="AK153" s="11"/>
      <c r="AL153" s="4"/>
      <c r="AM153" s="19"/>
      <c r="AN153" s="57">
        <v>39132</v>
      </c>
      <c r="AO153" s="53" t="s">
        <v>93</v>
      </c>
      <c r="AP153" s="29"/>
      <c r="AQ153" s="51"/>
      <c r="AR153" s="20">
        <f t="shared" si="114"/>
        <v>41306</v>
      </c>
      <c r="AS153" s="20">
        <f t="shared" si="94"/>
        <v>41305</v>
      </c>
      <c r="AT153" s="20">
        <f t="shared" si="95"/>
        <v>41306</v>
      </c>
      <c r="AU153" s="20">
        <f t="shared" si="96"/>
        <v>41334</v>
      </c>
      <c r="AV153" s="20">
        <f t="shared" si="97"/>
        <v>41310</v>
      </c>
      <c r="AW153" s="23">
        <f t="shared" si="98"/>
        <v>18</v>
      </c>
      <c r="AX153" s="1"/>
      <c r="AY153" s="1"/>
      <c r="AZ153" s="1"/>
      <c r="BA153" s="1"/>
      <c r="BB153" s="1"/>
      <c r="BC153" s="1"/>
    </row>
    <row r="154" spans="1:154" x14ac:dyDescent="0.2">
      <c r="A154" s="144">
        <f t="shared" si="115"/>
        <v>40943</v>
      </c>
      <c r="B154" s="2">
        <f t="shared" si="99"/>
        <v>334037.79952241934</v>
      </c>
      <c r="C154" s="2">
        <f t="shared" si="116"/>
        <v>327258.94259833999</v>
      </c>
      <c r="D154" s="68">
        <f>SUM(Y154:Y$366)</f>
        <v>14517.894586499999</v>
      </c>
      <c r="E154" s="68">
        <f t="shared" si="100"/>
        <v>312741.04801183997</v>
      </c>
      <c r="F154" s="72">
        <f t="shared" si="86"/>
        <v>3403.73</v>
      </c>
      <c r="G154" s="3">
        <f>IF(N154=1,VLOOKUP(A153,[1]Plan1!$BG$69:$BI$188,3),G153)</f>
        <v>3422.79</v>
      </c>
      <c r="H154" s="11">
        <f t="shared" si="87"/>
        <v>40879</v>
      </c>
      <c r="I154" s="11">
        <f t="shared" si="88"/>
        <v>40910</v>
      </c>
      <c r="J154" s="26">
        <f t="shared" si="101"/>
        <v>5.5997391097413196E-3</v>
      </c>
      <c r="K154" s="11">
        <f t="shared" si="117"/>
        <v>40969</v>
      </c>
      <c r="L154" s="11">
        <f t="shared" si="102"/>
        <v>40969</v>
      </c>
      <c r="M154" s="1">
        <f t="shared" si="118"/>
        <v>19</v>
      </c>
      <c r="N154" s="1">
        <f t="shared" si="83"/>
        <v>3</v>
      </c>
      <c r="O154" s="2">
        <f t="shared" si="103"/>
        <v>1.0008820899999999</v>
      </c>
      <c r="P154" s="10">
        <f t="shared" si="92"/>
        <v>1.00499881</v>
      </c>
      <c r="Q154" s="10">
        <f t="shared" si="89"/>
        <v>1.0199480761990012</v>
      </c>
      <c r="R154" s="2">
        <f t="shared" si="91"/>
        <v>1.0208477600000001</v>
      </c>
      <c r="S154" s="2">
        <f t="shared" si="84"/>
        <v>1</v>
      </c>
      <c r="T154" s="2">
        <f t="shared" si="104"/>
        <v>327258.94259833999</v>
      </c>
      <c r="U154" s="2">
        <f t="shared" si="105"/>
        <v>0</v>
      </c>
      <c r="V154" s="2">
        <f t="shared" si="106"/>
        <v>6519.9503110993492</v>
      </c>
      <c r="W154" s="2">
        <f t="shared" si="107"/>
        <v>333778.89290943934</v>
      </c>
      <c r="X154" s="27">
        <f t="shared" si="108"/>
        <v>0</v>
      </c>
      <c r="Y154" s="2">
        <f t="shared" si="85"/>
        <v>0</v>
      </c>
      <c r="Z154" s="67">
        <f t="shared" si="109"/>
        <v>0</v>
      </c>
      <c r="AA154" s="2">
        <f t="shared" si="110"/>
        <v>0</v>
      </c>
      <c r="AB154" s="26">
        <f t="shared" si="119"/>
        <v>6.7299999999999999E-2</v>
      </c>
      <c r="AC154" s="27">
        <f t="shared" si="93"/>
        <v>3</v>
      </c>
      <c r="AD154" s="27">
        <v>252</v>
      </c>
      <c r="AE154" s="10">
        <f t="shared" si="90"/>
        <v>1.0007756830000001</v>
      </c>
      <c r="AF154" s="2">
        <f t="shared" si="111"/>
        <v>253.84919837000001</v>
      </c>
      <c r="AG154" s="2">
        <f t="shared" si="112"/>
        <v>258.90661297999998</v>
      </c>
      <c r="AH154" s="3" t="str">
        <f t="shared" si="113"/>
        <v>-</v>
      </c>
      <c r="AI154" s="4" t="str">
        <f t="shared" si="120"/>
        <v>A+J=</v>
      </c>
      <c r="AJ154" s="11">
        <f t="shared" si="121"/>
        <v>40973</v>
      </c>
      <c r="AK154" s="11"/>
      <c r="AL154" s="4"/>
      <c r="AM154" s="19"/>
      <c r="AN154" s="57">
        <v>39133</v>
      </c>
      <c r="AO154" s="53" t="s">
        <v>93</v>
      </c>
      <c r="AP154" s="29"/>
      <c r="AQ154" s="51"/>
      <c r="AR154" s="20">
        <f t="shared" si="114"/>
        <v>41334</v>
      </c>
      <c r="AS154" s="20">
        <f t="shared" si="94"/>
        <v>41333</v>
      </c>
      <c r="AT154" s="20">
        <f t="shared" si="95"/>
        <v>41334</v>
      </c>
      <c r="AU154" s="20">
        <f t="shared" si="96"/>
        <v>41365</v>
      </c>
      <c r="AV154" s="20">
        <f t="shared" si="97"/>
        <v>41338</v>
      </c>
      <c r="AW154" s="23">
        <f t="shared" si="98"/>
        <v>20</v>
      </c>
      <c r="AX154" s="1"/>
      <c r="AY154" s="1"/>
      <c r="AZ154" s="1"/>
      <c r="BA154" s="1"/>
      <c r="BB154" s="1"/>
      <c r="BC154" s="1"/>
    </row>
    <row r="155" spans="1:154" x14ac:dyDescent="0.2">
      <c r="A155" s="144">
        <f t="shared" si="115"/>
        <v>40944</v>
      </c>
      <c r="B155" s="2">
        <f t="shared" si="99"/>
        <v>334037.79952241934</v>
      </c>
      <c r="C155" s="2">
        <f t="shared" si="116"/>
        <v>327258.94259833999</v>
      </c>
      <c r="D155" s="68">
        <f>SUM(Y155:Y$366)</f>
        <v>14517.894586499999</v>
      </c>
      <c r="E155" s="68">
        <f t="shared" si="100"/>
        <v>312741.04801183997</v>
      </c>
      <c r="F155" s="72">
        <f t="shared" si="86"/>
        <v>3403.73</v>
      </c>
      <c r="G155" s="3">
        <f>IF(N155=1,VLOOKUP(A154,[1]Plan1!$BG$69:$BI$188,3),G154)</f>
        <v>3422.79</v>
      </c>
      <c r="H155" s="11">
        <f t="shared" si="87"/>
        <v>40879</v>
      </c>
      <c r="I155" s="11">
        <f t="shared" si="88"/>
        <v>40910</v>
      </c>
      <c r="J155" s="26">
        <f t="shared" si="101"/>
        <v>5.5997391097413196E-3</v>
      </c>
      <c r="K155" s="11">
        <f t="shared" si="117"/>
        <v>40969</v>
      </c>
      <c r="L155" s="11">
        <f t="shared" si="102"/>
        <v>40969</v>
      </c>
      <c r="M155" s="1">
        <f t="shared" si="118"/>
        <v>19</v>
      </c>
      <c r="N155" s="1">
        <f t="shared" si="83"/>
        <v>3</v>
      </c>
      <c r="O155" s="2">
        <f t="shared" si="103"/>
        <v>1.0008820899999999</v>
      </c>
      <c r="P155" s="10">
        <f t="shared" si="92"/>
        <v>1.00499881</v>
      </c>
      <c r="Q155" s="10">
        <f t="shared" si="89"/>
        <v>1.0199480761990012</v>
      </c>
      <c r="R155" s="2">
        <f t="shared" si="91"/>
        <v>1.0208477600000001</v>
      </c>
      <c r="S155" s="2">
        <f t="shared" si="84"/>
        <v>1</v>
      </c>
      <c r="T155" s="2">
        <f t="shared" si="104"/>
        <v>327258.94259833999</v>
      </c>
      <c r="U155" s="2">
        <f t="shared" si="105"/>
        <v>0</v>
      </c>
      <c r="V155" s="2">
        <f t="shared" si="106"/>
        <v>6519.9503110993492</v>
      </c>
      <c r="W155" s="2">
        <f t="shared" si="107"/>
        <v>333778.89290943934</v>
      </c>
      <c r="X155" s="27">
        <f t="shared" si="108"/>
        <v>0</v>
      </c>
      <c r="Y155" s="2">
        <f t="shared" si="85"/>
        <v>0</v>
      </c>
      <c r="Z155" s="67">
        <f t="shared" si="109"/>
        <v>0</v>
      </c>
      <c r="AA155" s="2">
        <f t="shared" si="110"/>
        <v>0</v>
      </c>
      <c r="AB155" s="26">
        <f t="shared" si="119"/>
        <v>6.7299999999999999E-2</v>
      </c>
      <c r="AC155" s="27">
        <f t="shared" si="93"/>
        <v>3</v>
      </c>
      <c r="AD155" s="27">
        <v>252</v>
      </c>
      <c r="AE155" s="10">
        <f t="shared" si="90"/>
        <v>1.0007756830000001</v>
      </c>
      <c r="AF155" s="2">
        <f t="shared" si="111"/>
        <v>253.84919837000001</v>
      </c>
      <c r="AG155" s="2">
        <f t="shared" si="112"/>
        <v>258.90661297999998</v>
      </c>
      <c r="AH155" s="3" t="str">
        <f t="shared" si="113"/>
        <v>-</v>
      </c>
      <c r="AI155" s="4" t="str">
        <f t="shared" si="120"/>
        <v>A+J=</v>
      </c>
      <c r="AJ155" s="11">
        <f t="shared" si="121"/>
        <v>40973</v>
      </c>
      <c r="AK155" s="11"/>
      <c r="AL155" s="4"/>
      <c r="AM155" s="19"/>
      <c r="AN155" s="57">
        <v>39178</v>
      </c>
      <c r="AO155" s="53" t="s">
        <v>94</v>
      </c>
      <c r="AP155" s="29"/>
      <c r="AQ155" s="51"/>
      <c r="AR155" s="20">
        <f t="shared" si="114"/>
        <v>41365</v>
      </c>
      <c r="AS155" s="20">
        <f t="shared" si="94"/>
        <v>41361</v>
      </c>
      <c r="AT155" s="20">
        <f t="shared" si="95"/>
        <v>41365</v>
      </c>
      <c r="AU155" s="20">
        <f t="shared" si="96"/>
        <v>41396</v>
      </c>
      <c r="AV155" s="20">
        <f t="shared" si="97"/>
        <v>41367</v>
      </c>
      <c r="AW155" s="23">
        <f t="shared" si="98"/>
        <v>22</v>
      </c>
      <c r="AX155" s="1"/>
      <c r="AY155" s="1"/>
      <c r="AZ155" s="1"/>
      <c r="BA155" s="1"/>
      <c r="BB155" s="1"/>
      <c r="BC155" s="1"/>
    </row>
    <row r="156" spans="1:154" x14ac:dyDescent="0.2">
      <c r="A156" s="144">
        <f t="shared" si="115"/>
        <v>40945</v>
      </c>
      <c r="B156" s="2">
        <f t="shared" si="99"/>
        <v>334037.79952241934</v>
      </c>
      <c r="C156" s="2">
        <f t="shared" si="116"/>
        <v>327258.94259833999</v>
      </c>
      <c r="D156" s="68">
        <f>SUM(Y156:Y$366)</f>
        <v>14517.894586499999</v>
      </c>
      <c r="E156" s="68">
        <f t="shared" si="100"/>
        <v>312741.04801183997</v>
      </c>
      <c r="F156" s="72">
        <f t="shared" si="86"/>
        <v>3403.73</v>
      </c>
      <c r="G156" s="3">
        <f>IF(N156=1,VLOOKUP(A155,[1]Plan1!$BG$69:$BI$188,3),G155)</f>
        <v>3422.79</v>
      </c>
      <c r="H156" s="11">
        <f t="shared" si="87"/>
        <v>40879</v>
      </c>
      <c r="I156" s="11">
        <f t="shared" si="88"/>
        <v>40910</v>
      </c>
      <c r="J156" s="26">
        <f t="shared" si="101"/>
        <v>5.5997391097413196E-3</v>
      </c>
      <c r="K156" s="11">
        <f t="shared" si="117"/>
        <v>40969</v>
      </c>
      <c r="L156" s="11">
        <f t="shared" si="102"/>
        <v>40969</v>
      </c>
      <c r="M156" s="1">
        <f t="shared" si="118"/>
        <v>19</v>
      </c>
      <c r="N156" s="1">
        <f t="shared" si="83"/>
        <v>3</v>
      </c>
      <c r="O156" s="2">
        <f t="shared" si="103"/>
        <v>1.0008820899999999</v>
      </c>
      <c r="P156" s="10">
        <f t="shared" si="92"/>
        <v>1.00499881</v>
      </c>
      <c r="Q156" s="10">
        <f t="shared" si="89"/>
        <v>1.0199480761990012</v>
      </c>
      <c r="R156" s="2">
        <f t="shared" si="91"/>
        <v>1.0208477600000001</v>
      </c>
      <c r="S156" s="2">
        <f t="shared" si="84"/>
        <v>1</v>
      </c>
      <c r="T156" s="2">
        <f t="shared" si="104"/>
        <v>327258.94259833999</v>
      </c>
      <c r="U156" s="2">
        <f t="shared" si="105"/>
        <v>0</v>
      </c>
      <c r="V156" s="2">
        <f t="shared" si="106"/>
        <v>6519.9503110993492</v>
      </c>
      <c r="W156" s="2">
        <f t="shared" si="107"/>
        <v>333778.89290943934</v>
      </c>
      <c r="X156" s="27">
        <f t="shared" si="108"/>
        <v>0</v>
      </c>
      <c r="Y156" s="2">
        <f t="shared" si="85"/>
        <v>0</v>
      </c>
      <c r="Z156" s="67">
        <f t="shared" si="109"/>
        <v>0</v>
      </c>
      <c r="AA156" s="2">
        <f t="shared" si="110"/>
        <v>0</v>
      </c>
      <c r="AB156" s="26">
        <f t="shared" si="119"/>
        <v>6.7299999999999999E-2</v>
      </c>
      <c r="AC156" s="27">
        <f t="shared" si="93"/>
        <v>3</v>
      </c>
      <c r="AD156" s="27">
        <v>252</v>
      </c>
      <c r="AE156" s="10">
        <f t="shared" si="90"/>
        <v>1.0007756830000001</v>
      </c>
      <c r="AF156" s="2">
        <f t="shared" si="111"/>
        <v>253.84919837000001</v>
      </c>
      <c r="AG156" s="2">
        <f t="shared" si="112"/>
        <v>258.90661297999998</v>
      </c>
      <c r="AH156" s="3" t="str">
        <f t="shared" si="113"/>
        <v>-</v>
      </c>
      <c r="AI156" s="4" t="str">
        <f t="shared" si="120"/>
        <v>A+J=</v>
      </c>
      <c r="AJ156" s="11">
        <f t="shared" si="121"/>
        <v>40973</v>
      </c>
      <c r="AK156" s="11"/>
      <c r="AL156" s="4"/>
      <c r="AM156" s="19"/>
      <c r="AN156" s="57">
        <v>39203</v>
      </c>
      <c r="AO156" s="53" t="s">
        <v>96</v>
      </c>
      <c r="AP156" s="29"/>
      <c r="AQ156" s="51"/>
      <c r="AR156" s="20">
        <f t="shared" si="114"/>
        <v>41395</v>
      </c>
      <c r="AS156" s="20">
        <f t="shared" si="94"/>
        <v>41394</v>
      </c>
      <c r="AT156" s="20">
        <f t="shared" si="95"/>
        <v>41396</v>
      </c>
      <c r="AU156" s="20">
        <f t="shared" si="96"/>
        <v>41428</v>
      </c>
      <c r="AV156" s="20">
        <f t="shared" si="97"/>
        <v>41400</v>
      </c>
      <c r="AW156" s="23">
        <f t="shared" si="98"/>
        <v>21</v>
      </c>
      <c r="AX156" s="1"/>
      <c r="AY156" s="1"/>
      <c r="AZ156" s="1"/>
      <c r="BA156" s="1"/>
      <c r="BB156" s="1"/>
      <c r="BC156" s="1"/>
    </row>
    <row r="157" spans="1:154" x14ac:dyDescent="0.2">
      <c r="A157" s="144">
        <f t="shared" si="115"/>
        <v>40946</v>
      </c>
      <c r="B157" s="2">
        <f t="shared" si="99"/>
        <v>334218.08739590627</v>
      </c>
      <c r="C157" s="2">
        <f t="shared" si="116"/>
        <v>327258.94259833999</v>
      </c>
      <c r="D157" s="68">
        <f>SUM(Y157:Y$366)</f>
        <v>14517.894586499999</v>
      </c>
      <c r="E157" s="68">
        <f t="shared" si="100"/>
        <v>312741.04801183997</v>
      </c>
      <c r="F157" s="72">
        <f t="shared" si="86"/>
        <v>3403.73</v>
      </c>
      <c r="G157" s="3">
        <f>IF(N157=1,VLOOKUP(A156,[1]Plan1!$BG$69:$BI$188,3),G156)</f>
        <v>3422.79</v>
      </c>
      <c r="H157" s="11">
        <f t="shared" si="87"/>
        <v>40879</v>
      </c>
      <c r="I157" s="11">
        <f t="shared" si="88"/>
        <v>40910</v>
      </c>
      <c r="J157" s="26">
        <f t="shared" si="101"/>
        <v>5.5997391097413196E-3</v>
      </c>
      <c r="K157" s="11">
        <f t="shared" si="117"/>
        <v>40969</v>
      </c>
      <c r="L157" s="11">
        <f t="shared" si="102"/>
        <v>40969</v>
      </c>
      <c r="M157" s="1">
        <f t="shared" si="118"/>
        <v>19</v>
      </c>
      <c r="N157" s="1">
        <f t="shared" ref="N157:N220" si="122">(M157-(NETWORKDAYS(A157,L157,AN$137:AN$327)-1))</f>
        <v>4</v>
      </c>
      <c r="O157" s="2">
        <f t="shared" si="103"/>
        <v>1.0011762900000001</v>
      </c>
      <c r="P157" s="10">
        <f t="shared" si="92"/>
        <v>1.00499881</v>
      </c>
      <c r="Q157" s="10">
        <f t="shared" si="89"/>
        <v>1.0199480761990012</v>
      </c>
      <c r="R157" s="2">
        <f t="shared" si="91"/>
        <v>1.0211478300000001</v>
      </c>
      <c r="S157" s="2">
        <f t="shared" si="84"/>
        <v>1</v>
      </c>
      <c r="T157" s="2">
        <f t="shared" si="104"/>
        <v>327258.94259833999</v>
      </c>
      <c r="U157" s="2">
        <f t="shared" si="105"/>
        <v>0</v>
      </c>
      <c r="V157" s="2">
        <f t="shared" si="106"/>
        <v>6613.7945173762573</v>
      </c>
      <c r="W157" s="2">
        <f t="shared" si="107"/>
        <v>333872.73711571627</v>
      </c>
      <c r="X157" s="27">
        <f t="shared" si="108"/>
        <v>0</v>
      </c>
      <c r="Y157" s="2">
        <f t="shared" si="85"/>
        <v>0</v>
      </c>
      <c r="Z157" s="67">
        <f t="shared" si="109"/>
        <v>0</v>
      </c>
      <c r="AA157" s="2">
        <f t="shared" si="110"/>
        <v>0</v>
      </c>
      <c r="AB157" s="26">
        <f t="shared" si="119"/>
        <v>6.7299999999999999E-2</v>
      </c>
      <c r="AC157" s="27">
        <f t="shared" si="93"/>
        <v>4</v>
      </c>
      <c r="AD157" s="27">
        <v>252</v>
      </c>
      <c r="AE157" s="10">
        <f t="shared" si="90"/>
        <v>1.0010343770000001</v>
      </c>
      <c r="AF157" s="2">
        <f t="shared" si="111"/>
        <v>338.50912326000002</v>
      </c>
      <c r="AG157" s="2">
        <f t="shared" si="112"/>
        <v>345.35028018999998</v>
      </c>
      <c r="AH157" s="3" t="str">
        <f t="shared" si="113"/>
        <v>-</v>
      </c>
      <c r="AI157" s="4" t="str">
        <f t="shared" si="120"/>
        <v>A+J=</v>
      </c>
      <c r="AJ157" s="11">
        <f t="shared" si="121"/>
        <v>40973</v>
      </c>
      <c r="AK157" s="11"/>
      <c r="AL157" s="4"/>
      <c r="AM157" s="19"/>
      <c r="AN157" s="57">
        <v>39240</v>
      </c>
      <c r="AO157" s="53" t="s">
        <v>97</v>
      </c>
      <c r="AP157" s="29"/>
      <c r="AQ157" s="51"/>
      <c r="AR157" s="20">
        <f t="shared" si="114"/>
        <v>41426</v>
      </c>
      <c r="AS157" s="20">
        <f t="shared" si="94"/>
        <v>41425</v>
      </c>
      <c r="AT157" s="20">
        <f t="shared" si="95"/>
        <v>41428</v>
      </c>
      <c r="AU157" s="20">
        <f t="shared" si="96"/>
        <v>41456</v>
      </c>
      <c r="AV157" s="20">
        <f t="shared" si="97"/>
        <v>41430</v>
      </c>
      <c r="AW157" s="23">
        <f t="shared" si="98"/>
        <v>20</v>
      </c>
      <c r="AX157" s="1"/>
      <c r="AY157" s="1"/>
      <c r="AZ157" s="1"/>
      <c r="BA157" s="1"/>
      <c r="BB157" s="1"/>
      <c r="BC157" s="1"/>
    </row>
    <row r="158" spans="1:154" x14ac:dyDescent="0.2">
      <c r="A158" s="144">
        <f t="shared" si="115"/>
        <v>40947</v>
      </c>
      <c r="B158" s="2">
        <f t="shared" si="99"/>
        <v>334398.47471608745</v>
      </c>
      <c r="C158" s="2">
        <f t="shared" si="116"/>
        <v>327258.94259833999</v>
      </c>
      <c r="D158" s="68">
        <f>SUM(Y158:Y$366)</f>
        <v>14517.894586499999</v>
      </c>
      <c r="E158" s="68">
        <f t="shared" si="100"/>
        <v>312741.04801183997</v>
      </c>
      <c r="F158" s="72">
        <f t="shared" si="86"/>
        <v>3403.73</v>
      </c>
      <c r="G158" s="3">
        <f>IF(N158=1,VLOOKUP(A157,[1]Plan1!$BG$69:$BI$188,3),G157)</f>
        <v>3422.79</v>
      </c>
      <c r="H158" s="11">
        <f t="shared" si="87"/>
        <v>40879</v>
      </c>
      <c r="I158" s="11">
        <f t="shared" si="88"/>
        <v>40910</v>
      </c>
      <c r="J158" s="26">
        <f t="shared" si="101"/>
        <v>5.5997391097413196E-3</v>
      </c>
      <c r="K158" s="11">
        <f t="shared" si="117"/>
        <v>40969</v>
      </c>
      <c r="L158" s="11">
        <f t="shared" si="102"/>
        <v>40969</v>
      </c>
      <c r="M158" s="1">
        <f t="shared" si="118"/>
        <v>19</v>
      </c>
      <c r="N158" s="1">
        <f t="shared" si="122"/>
        <v>5</v>
      </c>
      <c r="O158" s="2">
        <f t="shared" si="103"/>
        <v>1.0014705800000001</v>
      </c>
      <c r="P158" s="10">
        <f t="shared" si="92"/>
        <v>1.00499881</v>
      </c>
      <c r="Q158" s="10">
        <f t="shared" si="89"/>
        <v>1.0199480761990012</v>
      </c>
      <c r="R158" s="2">
        <f t="shared" si="91"/>
        <v>1.02144799</v>
      </c>
      <c r="S158" s="2">
        <f t="shared" ref="S158:S221" si="123">IF(AND(X158&gt;0,MONTH(A158)=10),R158,S157)</f>
        <v>1</v>
      </c>
      <c r="T158" s="2">
        <f t="shared" si="104"/>
        <v>327258.94259833999</v>
      </c>
      <c r="U158" s="2">
        <f t="shared" si="105"/>
        <v>0</v>
      </c>
      <c r="V158" s="2">
        <f t="shared" si="106"/>
        <v>6707.6668703474552</v>
      </c>
      <c r="W158" s="2">
        <f t="shared" si="107"/>
        <v>333966.60946868744</v>
      </c>
      <c r="X158" s="27">
        <f t="shared" si="108"/>
        <v>0</v>
      </c>
      <c r="Y158" s="2">
        <f t="shared" ref="Y158:Y221" si="124">IF(X158&gt;0,VLOOKUP(A158,AN$12:AR$131,5),0)</f>
        <v>0</v>
      </c>
      <c r="Z158" s="67">
        <f t="shared" si="109"/>
        <v>0</v>
      </c>
      <c r="AA158" s="2">
        <f t="shared" si="110"/>
        <v>0</v>
      </c>
      <c r="AB158" s="26">
        <f t="shared" si="119"/>
        <v>6.7299999999999999E-2</v>
      </c>
      <c r="AC158" s="27">
        <f t="shared" si="93"/>
        <v>5</v>
      </c>
      <c r="AD158" s="27">
        <v>252</v>
      </c>
      <c r="AE158" s="10">
        <f t="shared" si="90"/>
        <v>1.0012931389999999</v>
      </c>
      <c r="AF158" s="2">
        <f t="shared" si="111"/>
        <v>423.19130177</v>
      </c>
      <c r="AG158" s="2">
        <f t="shared" si="112"/>
        <v>431.86524739999999</v>
      </c>
      <c r="AH158" s="3" t="str">
        <f t="shared" si="113"/>
        <v>-</v>
      </c>
      <c r="AI158" s="4" t="str">
        <f t="shared" si="120"/>
        <v>A+J=</v>
      </c>
      <c r="AJ158" s="11">
        <f t="shared" si="121"/>
        <v>40973</v>
      </c>
      <c r="AK158" s="11"/>
      <c r="AL158" s="4"/>
      <c r="AM158" s="39"/>
      <c r="AN158" s="57">
        <v>39332</v>
      </c>
      <c r="AO158" s="53" t="s">
        <v>89</v>
      </c>
      <c r="AP158" s="43"/>
      <c r="AQ158" s="61"/>
      <c r="AR158" s="20">
        <f t="shared" si="114"/>
        <v>41456</v>
      </c>
      <c r="AS158" s="20">
        <f t="shared" si="94"/>
        <v>41453</v>
      </c>
      <c r="AT158" s="20">
        <f t="shared" si="95"/>
        <v>41456</v>
      </c>
      <c r="AU158" s="20">
        <f t="shared" si="96"/>
        <v>41487</v>
      </c>
      <c r="AV158" s="20">
        <f t="shared" si="97"/>
        <v>41458</v>
      </c>
      <c r="AW158" s="23">
        <f t="shared" si="98"/>
        <v>23</v>
      </c>
      <c r="AX158" s="1"/>
      <c r="AY158" s="1"/>
      <c r="AZ158" s="1"/>
      <c r="BA158" s="1"/>
      <c r="BB158" s="1"/>
      <c r="BC158" s="1"/>
    </row>
    <row r="159" spans="1:154" x14ac:dyDescent="0.2">
      <c r="A159" s="144">
        <f t="shared" si="115"/>
        <v>40948</v>
      </c>
      <c r="B159" s="2">
        <f t="shared" si="99"/>
        <v>334578.96085582295</v>
      </c>
      <c r="C159" s="2">
        <f t="shared" si="116"/>
        <v>327258.94259833999</v>
      </c>
      <c r="D159" s="68">
        <f>SUM(Y159:Y$366)</f>
        <v>14517.894586499999</v>
      </c>
      <c r="E159" s="68">
        <f t="shared" si="100"/>
        <v>312741.04801183997</v>
      </c>
      <c r="F159" s="72">
        <f t="shared" ref="F159:F222" si="125">IF(G159=G158,F158,G158)</f>
        <v>3403.73</v>
      </c>
      <c r="G159" s="3">
        <f>IF(N159=1,VLOOKUP(A158,[1]Plan1!$BG$69:$BI$188,3),G158)</f>
        <v>3422.79</v>
      </c>
      <c r="H159" s="11">
        <f t="shared" ref="H159:H222" si="126">EDATE(I159,-1)</f>
        <v>40879</v>
      </c>
      <c r="I159" s="11">
        <f t="shared" ref="I159:I222" si="127">IF(X158&gt;0,EDATE(A159,-1),+I158)</f>
        <v>40910</v>
      </c>
      <c r="J159" s="26">
        <f t="shared" si="101"/>
        <v>5.5997391097413196E-3</v>
      </c>
      <c r="K159" s="11">
        <f t="shared" si="117"/>
        <v>40969</v>
      </c>
      <c r="L159" s="11">
        <f t="shared" si="102"/>
        <v>40969</v>
      </c>
      <c r="M159" s="1">
        <f t="shared" si="118"/>
        <v>19</v>
      </c>
      <c r="N159" s="1">
        <f t="shared" si="122"/>
        <v>6</v>
      </c>
      <c r="O159" s="2">
        <f t="shared" si="103"/>
        <v>1.00176496</v>
      </c>
      <c r="P159" s="10">
        <f t="shared" si="92"/>
        <v>1.00499881</v>
      </c>
      <c r="Q159" s="10">
        <f t="shared" ref="Q159:Q222" si="128">IF(L159&gt;L158,Q158*P159,Q158)</f>
        <v>1.0199480761990012</v>
      </c>
      <c r="R159" s="2">
        <f t="shared" si="91"/>
        <v>1.02174824</v>
      </c>
      <c r="S159" s="2">
        <f t="shared" si="123"/>
        <v>1</v>
      </c>
      <c r="T159" s="2">
        <f t="shared" si="104"/>
        <v>327258.94259833999</v>
      </c>
      <c r="U159" s="2">
        <f t="shared" si="105"/>
        <v>0</v>
      </c>
      <c r="V159" s="2">
        <f t="shared" si="106"/>
        <v>6801.5673700130101</v>
      </c>
      <c r="W159" s="2">
        <f t="shared" si="107"/>
        <v>334060.50996835297</v>
      </c>
      <c r="X159" s="27">
        <f t="shared" si="108"/>
        <v>0</v>
      </c>
      <c r="Y159" s="2">
        <f t="shared" si="124"/>
        <v>0</v>
      </c>
      <c r="Z159" s="67">
        <f t="shared" si="109"/>
        <v>0</v>
      </c>
      <c r="AA159" s="2">
        <f t="shared" si="110"/>
        <v>0</v>
      </c>
      <c r="AB159" s="26">
        <f t="shared" si="119"/>
        <v>6.7299999999999999E-2</v>
      </c>
      <c r="AC159" s="27">
        <f t="shared" si="93"/>
        <v>6</v>
      </c>
      <c r="AD159" s="27">
        <v>252</v>
      </c>
      <c r="AE159" s="10">
        <f t="shared" ref="AE159:AE222" si="129">ROUND((1+AB159)^TRUNC((AC159/AD159),9),9)</f>
        <v>1.0015519669999999</v>
      </c>
      <c r="AF159" s="2">
        <f t="shared" si="111"/>
        <v>507.89507936000001</v>
      </c>
      <c r="AG159" s="2">
        <f t="shared" si="112"/>
        <v>518.45088747</v>
      </c>
      <c r="AH159" s="3" t="str">
        <f t="shared" si="113"/>
        <v>-</v>
      </c>
      <c r="AI159" s="4" t="str">
        <f t="shared" si="120"/>
        <v>A+J=</v>
      </c>
      <c r="AJ159" s="11">
        <f t="shared" si="121"/>
        <v>40973</v>
      </c>
      <c r="AK159" s="11"/>
      <c r="AL159" s="4"/>
      <c r="AM159" s="19"/>
      <c r="AN159" s="57">
        <v>39367</v>
      </c>
      <c r="AO159" s="53" t="s">
        <v>90</v>
      </c>
      <c r="AP159" s="29"/>
      <c r="AQ159" s="51"/>
      <c r="AR159" s="20">
        <f t="shared" si="114"/>
        <v>41487</v>
      </c>
      <c r="AS159" s="20">
        <f t="shared" si="94"/>
        <v>41486</v>
      </c>
      <c r="AT159" s="20">
        <f t="shared" si="95"/>
        <v>41487</v>
      </c>
      <c r="AU159" s="20">
        <f t="shared" si="96"/>
        <v>41519</v>
      </c>
      <c r="AV159" s="20">
        <f t="shared" si="97"/>
        <v>41491</v>
      </c>
      <c r="AW159" s="23">
        <f t="shared" si="98"/>
        <v>22</v>
      </c>
      <c r="AX159" s="1"/>
      <c r="AY159" s="1"/>
      <c r="AZ159" s="1"/>
      <c r="BA159" s="1"/>
      <c r="BB159" s="1"/>
      <c r="BC159" s="1"/>
    </row>
    <row r="160" spans="1:154" x14ac:dyDescent="0.2">
      <c r="A160" s="144">
        <f t="shared" si="115"/>
        <v>40949</v>
      </c>
      <c r="B160" s="2">
        <f t="shared" si="99"/>
        <v>334759.54305665236</v>
      </c>
      <c r="C160" s="2">
        <f t="shared" si="116"/>
        <v>327258.94259833999</v>
      </c>
      <c r="D160" s="68">
        <f>SUM(Y160:Y$366)</f>
        <v>14517.894586499999</v>
      </c>
      <c r="E160" s="68">
        <f t="shared" si="100"/>
        <v>312741.04801183997</v>
      </c>
      <c r="F160" s="72">
        <f t="shared" si="125"/>
        <v>3403.73</v>
      </c>
      <c r="G160" s="3">
        <f>IF(N160=1,VLOOKUP(A159,[1]Plan1!$BG$69:$BI$188,3),G159)</f>
        <v>3422.79</v>
      </c>
      <c r="H160" s="11">
        <f t="shared" si="126"/>
        <v>40879</v>
      </c>
      <c r="I160" s="11">
        <f t="shared" si="127"/>
        <v>40910</v>
      </c>
      <c r="J160" s="26">
        <f t="shared" si="101"/>
        <v>5.5997391097413196E-3</v>
      </c>
      <c r="K160" s="11">
        <f t="shared" si="117"/>
        <v>40969</v>
      </c>
      <c r="L160" s="11">
        <f t="shared" si="102"/>
        <v>40969</v>
      </c>
      <c r="M160" s="1">
        <f t="shared" si="118"/>
        <v>19</v>
      </c>
      <c r="N160" s="1">
        <f t="shared" si="122"/>
        <v>7</v>
      </c>
      <c r="O160" s="2">
        <f t="shared" si="103"/>
        <v>1.0020594199999999</v>
      </c>
      <c r="P160" s="10">
        <f t="shared" si="92"/>
        <v>1.00499881</v>
      </c>
      <c r="Q160" s="10">
        <f t="shared" si="128"/>
        <v>1.0199480761990012</v>
      </c>
      <c r="R160" s="2">
        <f t="shared" si="91"/>
        <v>1.0220485699999999</v>
      </c>
      <c r="S160" s="2">
        <f t="shared" si="123"/>
        <v>1</v>
      </c>
      <c r="T160" s="2">
        <f t="shared" si="104"/>
        <v>327258.94259833999</v>
      </c>
      <c r="U160" s="2">
        <f t="shared" si="105"/>
        <v>0</v>
      </c>
      <c r="V160" s="2">
        <f t="shared" si="106"/>
        <v>6895.4928889623934</v>
      </c>
      <c r="W160" s="2">
        <f t="shared" si="107"/>
        <v>334154.43548730237</v>
      </c>
      <c r="X160" s="27">
        <f t="shared" si="108"/>
        <v>0</v>
      </c>
      <c r="Y160" s="2">
        <f t="shared" si="124"/>
        <v>0</v>
      </c>
      <c r="Z160" s="67">
        <f t="shared" si="109"/>
        <v>0</v>
      </c>
      <c r="AA160" s="2">
        <f t="shared" si="110"/>
        <v>0</v>
      </c>
      <c r="AB160" s="26">
        <f t="shared" si="119"/>
        <v>6.7299999999999999E-2</v>
      </c>
      <c r="AC160" s="27">
        <f t="shared" si="93"/>
        <v>7</v>
      </c>
      <c r="AD160" s="27">
        <v>252</v>
      </c>
      <c r="AE160" s="10">
        <f t="shared" si="129"/>
        <v>1.0018108619999999</v>
      </c>
      <c r="AF160" s="2">
        <f t="shared" si="111"/>
        <v>592.62078330999998</v>
      </c>
      <c r="AG160" s="2">
        <f t="shared" si="112"/>
        <v>605.10756934999995</v>
      </c>
      <c r="AH160" s="3" t="str">
        <f t="shared" si="113"/>
        <v>-</v>
      </c>
      <c r="AI160" s="4" t="str">
        <f t="shared" si="120"/>
        <v>A+J=</v>
      </c>
      <c r="AJ160" s="11">
        <f t="shared" si="121"/>
        <v>40973</v>
      </c>
      <c r="AK160" s="11"/>
      <c r="AL160" s="4"/>
      <c r="AM160" s="19"/>
      <c r="AN160" s="57">
        <v>39388</v>
      </c>
      <c r="AO160" s="53" t="s">
        <v>91</v>
      </c>
      <c r="AP160" s="29"/>
      <c r="AQ160" s="51"/>
      <c r="AR160" s="20">
        <f t="shared" si="114"/>
        <v>41518</v>
      </c>
      <c r="AS160" s="20">
        <f t="shared" si="94"/>
        <v>41516</v>
      </c>
      <c r="AT160" s="20">
        <f t="shared" si="95"/>
        <v>41519</v>
      </c>
      <c r="AU160" s="20">
        <f t="shared" si="96"/>
        <v>41548</v>
      </c>
      <c r="AV160" s="20">
        <f t="shared" si="97"/>
        <v>41521</v>
      </c>
      <c r="AW160" s="23">
        <f t="shared" si="98"/>
        <v>21</v>
      </c>
      <c r="AX160" s="1"/>
      <c r="AY160" s="1"/>
      <c r="AZ160" s="1"/>
      <c r="BA160" s="1"/>
      <c r="BB160" s="1"/>
      <c r="BC160" s="1"/>
    </row>
    <row r="161" spans="1:55" x14ac:dyDescent="0.2">
      <c r="A161" s="144">
        <f t="shared" si="115"/>
        <v>40950</v>
      </c>
      <c r="B161" s="2">
        <f t="shared" si="99"/>
        <v>334940.22795890662</v>
      </c>
      <c r="C161" s="2">
        <f t="shared" si="116"/>
        <v>327258.94259833999</v>
      </c>
      <c r="D161" s="68">
        <f>SUM(Y161:Y$366)</f>
        <v>14517.894586499999</v>
      </c>
      <c r="E161" s="68">
        <f t="shared" si="100"/>
        <v>312741.04801183997</v>
      </c>
      <c r="F161" s="72">
        <f t="shared" si="125"/>
        <v>3403.73</v>
      </c>
      <c r="G161" s="3">
        <f>IF(N161=1,VLOOKUP(A160,[1]Plan1!$BG$69:$BI$188,3),G160)</f>
        <v>3422.79</v>
      </c>
      <c r="H161" s="11">
        <f t="shared" si="126"/>
        <v>40879</v>
      </c>
      <c r="I161" s="11">
        <f t="shared" si="127"/>
        <v>40910</v>
      </c>
      <c r="J161" s="26">
        <f t="shared" si="101"/>
        <v>5.5997391097413196E-3</v>
      </c>
      <c r="K161" s="11">
        <f t="shared" si="117"/>
        <v>40969</v>
      </c>
      <c r="L161" s="11">
        <f t="shared" si="102"/>
        <v>40969</v>
      </c>
      <c r="M161" s="1">
        <f t="shared" si="118"/>
        <v>19</v>
      </c>
      <c r="N161" s="1">
        <f t="shared" si="122"/>
        <v>8</v>
      </c>
      <c r="O161" s="2">
        <f t="shared" si="103"/>
        <v>1.0023539699999999</v>
      </c>
      <c r="P161" s="10">
        <f t="shared" si="92"/>
        <v>1.00499881</v>
      </c>
      <c r="Q161" s="10">
        <f t="shared" si="128"/>
        <v>1.0199480761990012</v>
      </c>
      <c r="R161" s="2">
        <f t="shared" si="91"/>
        <v>1.022349</v>
      </c>
      <c r="S161" s="2">
        <f t="shared" si="123"/>
        <v>1</v>
      </c>
      <c r="T161" s="2">
        <f t="shared" si="104"/>
        <v>327258.94259833999</v>
      </c>
      <c r="U161" s="2">
        <f t="shared" si="105"/>
        <v>0</v>
      </c>
      <c r="V161" s="2">
        <f t="shared" si="106"/>
        <v>6989.4496820165969</v>
      </c>
      <c r="W161" s="2">
        <f t="shared" si="107"/>
        <v>334248.39228035661</v>
      </c>
      <c r="X161" s="27">
        <f t="shared" si="108"/>
        <v>0</v>
      </c>
      <c r="Y161" s="2">
        <f t="shared" si="124"/>
        <v>0</v>
      </c>
      <c r="Z161" s="67">
        <f t="shared" si="109"/>
        <v>0</v>
      </c>
      <c r="AA161" s="2">
        <f t="shared" si="110"/>
        <v>0</v>
      </c>
      <c r="AB161" s="26">
        <f t="shared" si="119"/>
        <v>6.7299999999999999E-2</v>
      </c>
      <c r="AC161" s="27">
        <f t="shared" si="93"/>
        <v>8</v>
      </c>
      <c r="AD161" s="27">
        <v>252</v>
      </c>
      <c r="AE161" s="10">
        <f t="shared" si="129"/>
        <v>1.002069825</v>
      </c>
      <c r="AF161" s="2">
        <f t="shared" si="111"/>
        <v>677.36874086</v>
      </c>
      <c r="AG161" s="2">
        <f t="shared" si="112"/>
        <v>691.83567855000001</v>
      </c>
      <c r="AH161" s="3" t="str">
        <f t="shared" si="113"/>
        <v>-</v>
      </c>
      <c r="AI161" s="4" t="str">
        <f t="shared" si="120"/>
        <v>A+J=</v>
      </c>
      <c r="AJ161" s="11">
        <f t="shared" si="121"/>
        <v>40973</v>
      </c>
      <c r="AK161" s="11"/>
      <c r="AL161" s="4"/>
      <c r="AM161" s="19"/>
      <c r="AN161" s="57">
        <v>39401</v>
      </c>
      <c r="AO161" s="53" t="s">
        <v>92</v>
      </c>
      <c r="AP161" s="29"/>
      <c r="AQ161" s="51"/>
      <c r="AR161" s="20">
        <f t="shared" si="114"/>
        <v>41548</v>
      </c>
      <c r="AS161" s="20">
        <f t="shared" si="94"/>
        <v>41547</v>
      </c>
      <c r="AT161" s="20">
        <f t="shared" si="95"/>
        <v>41548</v>
      </c>
      <c r="AU161" s="20">
        <f t="shared" si="96"/>
        <v>41579</v>
      </c>
      <c r="AV161" s="20">
        <f t="shared" si="97"/>
        <v>41550</v>
      </c>
      <c r="AW161" s="23">
        <f t="shared" si="98"/>
        <v>23</v>
      </c>
      <c r="AX161" s="1"/>
      <c r="AY161" s="1"/>
      <c r="AZ161" s="1"/>
      <c r="BA161" s="1"/>
      <c r="BB161" s="1"/>
      <c r="BC161" s="1"/>
    </row>
    <row r="162" spans="1:55" x14ac:dyDescent="0.2">
      <c r="A162" s="144">
        <f t="shared" si="115"/>
        <v>40951</v>
      </c>
      <c r="B162" s="2">
        <f t="shared" si="99"/>
        <v>334940.22795890662</v>
      </c>
      <c r="C162" s="2">
        <f t="shared" si="116"/>
        <v>327258.94259833999</v>
      </c>
      <c r="D162" s="68">
        <f>SUM(Y162:Y$366)</f>
        <v>14517.894586499999</v>
      </c>
      <c r="E162" s="68">
        <f t="shared" si="100"/>
        <v>312741.04801183997</v>
      </c>
      <c r="F162" s="72">
        <f t="shared" si="125"/>
        <v>3403.73</v>
      </c>
      <c r="G162" s="3">
        <f>IF(N162=1,VLOOKUP(A161,[1]Plan1!$BG$69:$BI$188,3),G161)</f>
        <v>3422.79</v>
      </c>
      <c r="H162" s="11">
        <f t="shared" si="126"/>
        <v>40879</v>
      </c>
      <c r="I162" s="11">
        <f t="shared" si="127"/>
        <v>40910</v>
      </c>
      <c r="J162" s="26">
        <f t="shared" si="101"/>
        <v>5.5997391097413196E-3</v>
      </c>
      <c r="K162" s="11">
        <f t="shared" si="117"/>
        <v>40969</v>
      </c>
      <c r="L162" s="11">
        <f t="shared" si="102"/>
        <v>40969</v>
      </c>
      <c r="M162" s="1">
        <f t="shared" si="118"/>
        <v>19</v>
      </c>
      <c r="N162" s="1">
        <f t="shared" si="122"/>
        <v>8</v>
      </c>
      <c r="O162" s="2">
        <f t="shared" si="103"/>
        <v>1.0023539699999999</v>
      </c>
      <c r="P162" s="10">
        <f t="shared" si="92"/>
        <v>1.00499881</v>
      </c>
      <c r="Q162" s="10">
        <f t="shared" si="128"/>
        <v>1.0199480761990012</v>
      </c>
      <c r="R162" s="2">
        <f t="shared" si="91"/>
        <v>1.022349</v>
      </c>
      <c r="S162" s="2">
        <f t="shared" si="123"/>
        <v>1</v>
      </c>
      <c r="T162" s="2">
        <f t="shared" si="104"/>
        <v>327258.94259833999</v>
      </c>
      <c r="U162" s="2">
        <f t="shared" si="105"/>
        <v>0</v>
      </c>
      <c r="V162" s="2">
        <f t="shared" si="106"/>
        <v>6989.4496820165969</v>
      </c>
      <c r="W162" s="2">
        <f t="shared" si="107"/>
        <v>334248.39228035661</v>
      </c>
      <c r="X162" s="27">
        <f t="shared" si="108"/>
        <v>0</v>
      </c>
      <c r="Y162" s="2">
        <f t="shared" si="124"/>
        <v>0</v>
      </c>
      <c r="Z162" s="67">
        <f t="shared" si="109"/>
        <v>0</v>
      </c>
      <c r="AA162" s="2">
        <f t="shared" si="110"/>
        <v>0</v>
      </c>
      <c r="AB162" s="26">
        <f t="shared" si="119"/>
        <v>6.7299999999999999E-2</v>
      </c>
      <c r="AC162" s="27">
        <f t="shared" si="93"/>
        <v>8</v>
      </c>
      <c r="AD162" s="27">
        <v>252</v>
      </c>
      <c r="AE162" s="10">
        <f t="shared" si="129"/>
        <v>1.002069825</v>
      </c>
      <c r="AF162" s="2">
        <f t="shared" si="111"/>
        <v>677.36874086</v>
      </c>
      <c r="AG162" s="2">
        <f t="shared" si="112"/>
        <v>691.83567855000001</v>
      </c>
      <c r="AH162" s="3" t="str">
        <f t="shared" si="113"/>
        <v>-</v>
      </c>
      <c r="AI162" s="4" t="str">
        <f t="shared" si="120"/>
        <v>A+J=</v>
      </c>
      <c r="AJ162" s="11">
        <f t="shared" si="121"/>
        <v>40973</v>
      </c>
      <c r="AK162" s="11"/>
      <c r="AL162" s="4"/>
      <c r="AM162" s="19"/>
      <c r="AN162" s="57">
        <v>39441</v>
      </c>
      <c r="AO162" s="53" t="s">
        <v>98</v>
      </c>
      <c r="AP162" s="29"/>
      <c r="AQ162" s="51"/>
      <c r="AR162" s="20">
        <f t="shared" si="114"/>
        <v>41579</v>
      </c>
      <c r="AS162" s="20">
        <f t="shared" si="94"/>
        <v>41578</v>
      </c>
      <c r="AT162" s="20">
        <f t="shared" si="95"/>
        <v>41579</v>
      </c>
      <c r="AU162" s="20">
        <f t="shared" si="96"/>
        <v>41610</v>
      </c>
      <c r="AV162" s="20">
        <f t="shared" si="97"/>
        <v>41583</v>
      </c>
      <c r="AW162" s="23">
        <f t="shared" si="98"/>
        <v>20</v>
      </c>
      <c r="AX162" s="1"/>
      <c r="AY162" s="1"/>
      <c r="AZ162" s="1"/>
      <c r="BA162" s="1"/>
      <c r="BB162" s="1"/>
      <c r="BC162" s="1"/>
    </row>
    <row r="163" spans="1:55" x14ac:dyDescent="0.2">
      <c r="A163" s="144">
        <f t="shared" si="115"/>
        <v>40952</v>
      </c>
      <c r="B163" s="2">
        <f t="shared" si="99"/>
        <v>334940.22795890662</v>
      </c>
      <c r="C163" s="2">
        <f t="shared" si="116"/>
        <v>327258.94259833999</v>
      </c>
      <c r="D163" s="68">
        <f>SUM(Y163:Y$366)</f>
        <v>14517.894586499999</v>
      </c>
      <c r="E163" s="68">
        <f t="shared" si="100"/>
        <v>312741.04801183997</v>
      </c>
      <c r="F163" s="72">
        <f t="shared" si="125"/>
        <v>3403.73</v>
      </c>
      <c r="G163" s="3">
        <f>IF(N163=1,VLOOKUP(A162,[1]Plan1!$BG$69:$BI$188,3),G162)</f>
        <v>3422.79</v>
      </c>
      <c r="H163" s="11">
        <f t="shared" si="126"/>
        <v>40879</v>
      </c>
      <c r="I163" s="11">
        <f t="shared" si="127"/>
        <v>40910</v>
      </c>
      <c r="J163" s="26">
        <f t="shared" si="101"/>
        <v>5.5997391097413196E-3</v>
      </c>
      <c r="K163" s="11">
        <f t="shared" si="117"/>
        <v>40969</v>
      </c>
      <c r="L163" s="11">
        <f t="shared" si="102"/>
        <v>40969</v>
      </c>
      <c r="M163" s="1">
        <f t="shared" si="118"/>
        <v>19</v>
      </c>
      <c r="N163" s="1">
        <f t="shared" si="122"/>
        <v>8</v>
      </c>
      <c r="O163" s="2">
        <f t="shared" si="103"/>
        <v>1.0023539699999999</v>
      </c>
      <c r="P163" s="10">
        <f t="shared" si="92"/>
        <v>1.00499881</v>
      </c>
      <c r="Q163" s="10">
        <f t="shared" si="128"/>
        <v>1.0199480761990012</v>
      </c>
      <c r="R163" s="2">
        <f t="shared" si="91"/>
        <v>1.022349</v>
      </c>
      <c r="S163" s="2">
        <f t="shared" si="123"/>
        <v>1</v>
      </c>
      <c r="T163" s="2">
        <f t="shared" si="104"/>
        <v>327258.94259833999</v>
      </c>
      <c r="U163" s="2">
        <f t="shared" si="105"/>
        <v>0</v>
      </c>
      <c r="V163" s="2">
        <f t="shared" si="106"/>
        <v>6989.4496820165969</v>
      </c>
      <c r="W163" s="2">
        <f t="shared" si="107"/>
        <v>334248.39228035661</v>
      </c>
      <c r="X163" s="27">
        <f t="shared" si="108"/>
        <v>0</v>
      </c>
      <c r="Y163" s="2">
        <f t="shared" si="124"/>
        <v>0</v>
      </c>
      <c r="Z163" s="67">
        <f t="shared" si="109"/>
        <v>0</v>
      </c>
      <c r="AA163" s="2">
        <f t="shared" si="110"/>
        <v>0</v>
      </c>
      <c r="AB163" s="26">
        <f t="shared" si="119"/>
        <v>6.7299999999999999E-2</v>
      </c>
      <c r="AC163" s="27">
        <f t="shared" si="93"/>
        <v>8</v>
      </c>
      <c r="AD163" s="27">
        <v>252</v>
      </c>
      <c r="AE163" s="10">
        <f t="shared" si="129"/>
        <v>1.002069825</v>
      </c>
      <c r="AF163" s="2">
        <f t="shared" si="111"/>
        <v>677.36874086</v>
      </c>
      <c r="AG163" s="2">
        <f t="shared" si="112"/>
        <v>691.83567855000001</v>
      </c>
      <c r="AH163" s="3" t="str">
        <f t="shared" si="113"/>
        <v>-</v>
      </c>
      <c r="AI163" s="4" t="str">
        <f t="shared" si="120"/>
        <v>A+J=</v>
      </c>
      <c r="AJ163" s="11">
        <f t="shared" si="121"/>
        <v>40973</v>
      </c>
      <c r="AK163" s="11"/>
      <c r="AL163" s="81"/>
      <c r="AM163" s="19"/>
      <c r="AN163" s="57">
        <v>39448</v>
      </c>
      <c r="AO163" s="53" t="s">
        <v>99</v>
      </c>
      <c r="AP163" s="29"/>
      <c r="AQ163" s="51"/>
      <c r="AR163" s="20">
        <f t="shared" si="114"/>
        <v>41609</v>
      </c>
      <c r="AS163" s="20">
        <f t="shared" si="94"/>
        <v>41607</v>
      </c>
      <c r="AT163" s="20">
        <f t="shared" si="95"/>
        <v>41610</v>
      </c>
      <c r="AU163" s="20">
        <f t="shared" si="96"/>
        <v>41641</v>
      </c>
      <c r="AV163" s="20">
        <f t="shared" si="97"/>
        <v>41612</v>
      </c>
      <c r="AW163" s="23">
        <f t="shared" si="98"/>
        <v>21</v>
      </c>
      <c r="AX163" s="38"/>
      <c r="AY163" s="38"/>
      <c r="AZ163" s="38"/>
      <c r="BA163" s="38"/>
      <c r="BB163" s="38"/>
      <c r="BC163" s="38"/>
    </row>
    <row r="164" spans="1:55" x14ac:dyDescent="0.2">
      <c r="A164" s="144">
        <f t="shared" si="115"/>
        <v>40953</v>
      </c>
      <c r="B164" s="2">
        <f t="shared" si="99"/>
        <v>335121.01180265512</v>
      </c>
      <c r="C164" s="2">
        <f t="shared" si="116"/>
        <v>327258.94259833999</v>
      </c>
      <c r="D164" s="68">
        <f>SUM(Y164:Y$366)</f>
        <v>14517.894586499999</v>
      </c>
      <c r="E164" s="68">
        <f t="shared" si="100"/>
        <v>312741.04801183997</v>
      </c>
      <c r="F164" s="72">
        <f t="shared" si="125"/>
        <v>3403.73</v>
      </c>
      <c r="G164" s="3">
        <f>IF(N164=1,VLOOKUP(A163,[1]Plan1!$BG$69:$BI$188,3),G163)</f>
        <v>3422.79</v>
      </c>
      <c r="H164" s="11">
        <f t="shared" si="126"/>
        <v>40879</v>
      </c>
      <c r="I164" s="11">
        <f t="shared" si="127"/>
        <v>40910</v>
      </c>
      <c r="J164" s="26">
        <f t="shared" si="101"/>
        <v>5.5997391097413196E-3</v>
      </c>
      <c r="K164" s="11">
        <f t="shared" si="117"/>
        <v>40969</v>
      </c>
      <c r="L164" s="11">
        <f t="shared" si="102"/>
        <v>40969</v>
      </c>
      <c r="M164" s="1">
        <f t="shared" si="118"/>
        <v>19</v>
      </c>
      <c r="N164" s="1">
        <f t="shared" si="122"/>
        <v>9</v>
      </c>
      <c r="O164" s="2">
        <f t="shared" si="103"/>
        <v>1.0026486100000001</v>
      </c>
      <c r="P164" s="10">
        <f t="shared" si="92"/>
        <v>1.00499881</v>
      </c>
      <c r="Q164" s="10">
        <f t="shared" si="128"/>
        <v>1.0199480761990012</v>
      </c>
      <c r="R164" s="2">
        <f t="shared" si="91"/>
        <v>1.0226495200000001</v>
      </c>
      <c r="S164" s="2">
        <f t="shared" si="123"/>
        <v>1</v>
      </c>
      <c r="T164" s="2">
        <f t="shared" si="104"/>
        <v>327258.94259833999</v>
      </c>
      <c r="U164" s="2">
        <f t="shared" si="105"/>
        <v>0</v>
      </c>
      <c r="V164" s="2">
        <f t="shared" si="106"/>
        <v>7083.4346217651573</v>
      </c>
      <c r="W164" s="2">
        <f t="shared" si="107"/>
        <v>334342.37722010515</v>
      </c>
      <c r="X164" s="27">
        <f t="shared" si="108"/>
        <v>0</v>
      </c>
      <c r="Y164" s="2">
        <f t="shared" si="124"/>
        <v>0</v>
      </c>
      <c r="Z164" s="67">
        <f t="shared" si="109"/>
        <v>0</v>
      </c>
      <c r="AA164" s="2">
        <f t="shared" si="110"/>
        <v>0</v>
      </c>
      <c r="AB164" s="26">
        <f t="shared" si="119"/>
        <v>6.7299999999999999E-2</v>
      </c>
      <c r="AC164" s="27">
        <f t="shared" si="93"/>
        <v>9</v>
      </c>
      <c r="AD164" s="27">
        <v>252</v>
      </c>
      <c r="AE164" s="10">
        <f t="shared" si="129"/>
        <v>1.0023288539999999</v>
      </c>
      <c r="AF164" s="2">
        <f t="shared" si="111"/>
        <v>762.13829750000002</v>
      </c>
      <c r="AG164" s="2">
        <f t="shared" si="112"/>
        <v>778.63458255</v>
      </c>
      <c r="AH164" s="3" t="str">
        <f t="shared" si="113"/>
        <v>-</v>
      </c>
      <c r="AI164" s="4" t="str">
        <f t="shared" si="120"/>
        <v>A+J=</v>
      </c>
      <c r="AJ164" s="11">
        <f t="shared" si="121"/>
        <v>40973</v>
      </c>
      <c r="AK164" s="11"/>
      <c r="AL164" s="4"/>
      <c r="AM164" s="19"/>
      <c r="AN164" s="57">
        <v>39482</v>
      </c>
      <c r="AO164" s="53" t="s">
        <v>93</v>
      </c>
      <c r="AP164" s="29"/>
      <c r="AQ164" s="51"/>
      <c r="AR164" s="20">
        <f t="shared" si="114"/>
        <v>41640</v>
      </c>
      <c r="AS164" s="20">
        <f t="shared" si="94"/>
        <v>41639</v>
      </c>
      <c r="AT164" s="20">
        <f t="shared" si="95"/>
        <v>41641</v>
      </c>
      <c r="AU164" s="20">
        <f t="shared" si="96"/>
        <v>41673</v>
      </c>
      <c r="AV164" s="20">
        <f t="shared" si="97"/>
        <v>41645</v>
      </c>
      <c r="AW164" s="23">
        <f t="shared" si="98"/>
        <v>22</v>
      </c>
      <c r="AX164" s="1"/>
      <c r="AY164" s="1"/>
      <c r="AZ164" s="1"/>
      <c r="BA164" s="1"/>
      <c r="BB164" s="1"/>
      <c r="BC164" s="1"/>
    </row>
    <row r="165" spans="1:55" x14ac:dyDescent="0.2">
      <c r="A165" s="144">
        <f t="shared" si="115"/>
        <v>40954</v>
      </c>
      <c r="B165" s="2">
        <f t="shared" si="99"/>
        <v>335301.88869182701</v>
      </c>
      <c r="C165" s="2">
        <f t="shared" si="116"/>
        <v>327258.94259833999</v>
      </c>
      <c r="D165" s="68">
        <f>SUM(Y165:Y$366)</f>
        <v>14517.894586499999</v>
      </c>
      <c r="E165" s="68">
        <f t="shared" si="100"/>
        <v>312741.04801183997</v>
      </c>
      <c r="F165" s="72">
        <f t="shared" si="125"/>
        <v>3403.73</v>
      </c>
      <c r="G165" s="3">
        <f>IF(N165=1,VLOOKUP(A164,[1]Plan1!$BG$69:$BI$188,3),G164)</f>
        <v>3422.79</v>
      </c>
      <c r="H165" s="11">
        <f t="shared" si="126"/>
        <v>40879</v>
      </c>
      <c r="I165" s="11">
        <f t="shared" si="127"/>
        <v>40910</v>
      </c>
      <c r="J165" s="26">
        <f t="shared" si="101"/>
        <v>5.5997391097413196E-3</v>
      </c>
      <c r="K165" s="11">
        <f t="shared" si="117"/>
        <v>40969</v>
      </c>
      <c r="L165" s="11">
        <f t="shared" si="102"/>
        <v>40969</v>
      </c>
      <c r="M165" s="1">
        <f t="shared" si="118"/>
        <v>19</v>
      </c>
      <c r="N165" s="1">
        <f t="shared" si="122"/>
        <v>10</v>
      </c>
      <c r="O165" s="2">
        <f t="shared" si="103"/>
        <v>1.0029433299999999</v>
      </c>
      <c r="P165" s="10">
        <f t="shared" si="92"/>
        <v>1.00499881</v>
      </c>
      <c r="Q165" s="10">
        <f t="shared" si="128"/>
        <v>1.0199480761990012</v>
      </c>
      <c r="R165" s="2">
        <f t="shared" si="91"/>
        <v>1.02295011</v>
      </c>
      <c r="S165" s="2">
        <f t="shared" si="123"/>
        <v>1</v>
      </c>
      <c r="T165" s="2">
        <f t="shared" si="104"/>
        <v>327258.94259833999</v>
      </c>
      <c r="U165" s="2">
        <f t="shared" si="105"/>
        <v>0</v>
      </c>
      <c r="V165" s="2">
        <f t="shared" si="106"/>
        <v>7177.4414533870158</v>
      </c>
      <c r="W165" s="2">
        <f t="shared" si="107"/>
        <v>334436.38405172701</v>
      </c>
      <c r="X165" s="27">
        <f t="shared" si="108"/>
        <v>0</v>
      </c>
      <c r="Y165" s="2">
        <f t="shared" si="124"/>
        <v>0</v>
      </c>
      <c r="Z165" s="67">
        <f t="shared" si="109"/>
        <v>0</v>
      </c>
      <c r="AA165" s="2">
        <f t="shared" si="110"/>
        <v>0</v>
      </c>
      <c r="AB165" s="26">
        <f t="shared" si="119"/>
        <v>6.7299999999999999E-2</v>
      </c>
      <c r="AC165" s="27">
        <f t="shared" si="93"/>
        <v>10</v>
      </c>
      <c r="AD165" s="27">
        <v>252</v>
      </c>
      <c r="AE165" s="10">
        <f t="shared" si="129"/>
        <v>1.0025879499999999</v>
      </c>
      <c r="AF165" s="2">
        <f t="shared" si="111"/>
        <v>846.92978048999998</v>
      </c>
      <c r="AG165" s="2">
        <f t="shared" si="112"/>
        <v>865.50464009999996</v>
      </c>
      <c r="AH165" s="3" t="str">
        <f t="shared" si="113"/>
        <v>-</v>
      </c>
      <c r="AI165" s="4" t="str">
        <f t="shared" si="120"/>
        <v>A+J=</v>
      </c>
      <c r="AJ165" s="11">
        <f t="shared" si="121"/>
        <v>40973</v>
      </c>
      <c r="AK165" s="11"/>
      <c r="AL165" s="4"/>
      <c r="AM165" s="19"/>
      <c r="AN165" s="57">
        <v>39483</v>
      </c>
      <c r="AO165" s="53" t="s">
        <v>93</v>
      </c>
      <c r="AP165" s="29"/>
      <c r="AQ165" s="51"/>
      <c r="AR165" s="20">
        <f t="shared" si="114"/>
        <v>41671</v>
      </c>
      <c r="AS165" s="20">
        <f t="shared" si="94"/>
        <v>41670</v>
      </c>
      <c r="AT165" s="20">
        <f t="shared" si="95"/>
        <v>41673</v>
      </c>
      <c r="AU165" s="20">
        <f t="shared" si="96"/>
        <v>41703</v>
      </c>
      <c r="AV165" s="20">
        <f t="shared" si="97"/>
        <v>41675</v>
      </c>
      <c r="AW165" s="23">
        <f t="shared" si="98"/>
        <v>20</v>
      </c>
      <c r="AX165" s="1"/>
      <c r="AY165" s="1"/>
      <c r="AZ165" s="1"/>
      <c r="BA165" s="1"/>
      <c r="BB165" s="1"/>
      <c r="BC165" s="1"/>
    </row>
    <row r="166" spans="1:55" x14ac:dyDescent="0.2">
      <c r="A166" s="144">
        <f t="shared" si="115"/>
        <v>40955</v>
      </c>
      <c r="B166" s="2">
        <f t="shared" si="99"/>
        <v>335482.87120758416</v>
      </c>
      <c r="C166" s="2">
        <f t="shared" si="116"/>
        <v>327258.94259833999</v>
      </c>
      <c r="D166" s="68">
        <f>SUM(Y166:Y$366)</f>
        <v>14517.894586499999</v>
      </c>
      <c r="E166" s="68">
        <f t="shared" si="100"/>
        <v>312741.04801183997</v>
      </c>
      <c r="F166" s="72">
        <f t="shared" si="125"/>
        <v>3403.73</v>
      </c>
      <c r="G166" s="3">
        <f>IF(N166=1,VLOOKUP(A165,[1]Plan1!$BG$69:$BI$188,3),G165)</f>
        <v>3422.79</v>
      </c>
      <c r="H166" s="11">
        <f t="shared" si="126"/>
        <v>40879</v>
      </c>
      <c r="I166" s="11">
        <f t="shared" si="127"/>
        <v>40910</v>
      </c>
      <c r="J166" s="26">
        <f t="shared" si="101"/>
        <v>5.5997391097413196E-3</v>
      </c>
      <c r="K166" s="11">
        <f t="shared" si="117"/>
        <v>40969</v>
      </c>
      <c r="L166" s="11">
        <f t="shared" si="102"/>
        <v>40969</v>
      </c>
      <c r="M166" s="1">
        <f t="shared" si="118"/>
        <v>19</v>
      </c>
      <c r="N166" s="1">
        <f t="shared" si="122"/>
        <v>11</v>
      </c>
      <c r="O166" s="2">
        <f t="shared" si="103"/>
        <v>1.0032381399999999</v>
      </c>
      <c r="P166" s="10">
        <f t="shared" si="92"/>
        <v>1.00499881</v>
      </c>
      <c r="Q166" s="10">
        <f t="shared" si="128"/>
        <v>1.0199480761990012</v>
      </c>
      <c r="R166" s="2">
        <f t="shared" si="91"/>
        <v>1.02325081</v>
      </c>
      <c r="S166" s="2">
        <f t="shared" si="123"/>
        <v>1</v>
      </c>
      <c r="T166" s="2">
        <f t="shared" si="104"/>
        <v>327258.94259833999</v>
      </c>
      <c r="U166" s="2">
        <f t="shared" si="105"/>
        <v>0</v>
      </c>
      <c r="V166" s="2">
        <f t="shared" si="106"/>
        <v>7271.4826865241548</v>
      </c>
      <c r="W166" s="2">
        <f t="shared" si="107"/>
        <v>334530.42528486415</v>
      </c>
      <c r="X166" s="27">
        <f t="shared" si="108"/>
        <v>0</v>
      </c>
      <c r="Y166" s="2">
        <f t="shared" si="124"/>
        <v>0</v>
      </c>
      <c r="Z166" s="67">
        <f t="shared" si="109"/>
        <v>0</v>
      </c>
      <c r="AA166" s="2">
        <f t="shared" si="110"/>
        <v>0</v>
      </c>
      <c r="AB166" s="26">
        <f t="shared" si="119"/>
        <v>6.7299999999999999E-2</v>
      </c>
      <c r="AC166" s="27">
        <f t="shared" si="93"/>
        <v>11</v>
      </c>
      <c r="AD166" s="27">
        <v>252</v>
      </c>
      <c r="AE166" s="10">
        <f t="shared" si="129"/>
        <v>1.0028471130000001</v>
      </c>
      <c r="AF166" s="2">
        <f t="shared" si="111"/>
        <v>931.74318983000001</v>
      </c>
      <c r="AG166" s="2">
        <f t="shared" si="112"/>
        <v>952.44592272</v>
      </c>
      <c r="AH166" s="3" t="str">
        <f t="shared" si="113"/>
        <v>-</v>
      </c>
      <c r="AI166" s="4" t="str">
        <f t="shared" si="120"/>
        <v>A+J=</v>
      </c>
      <c r="AJ166" s="11">
        <f t="shared" si="121"/>
        <v>40973</v>
      </c>
      <c r="AK166" s="11"/>
      <c r="AL166" s="4"/>
      <c r="AM166" s="19"/>
      <c r="AN166" s="57">
        <v>39528</v>
      </c>
      <c r="AO166" s="53" t="s">
        <v>94</v>
      </c>
      <c r="AP166" s="29"/>
      <c r="AQ166" s="51"/>
      <c r="AR166" s="20">
        <f t="shared" si="114"/>
        <v>41699</v>
      </c>
      <c r="AS166" s="20">
        <f t="shared" si="94"/>
        <v>41698</v>
      </c>
      <c r="AT166" s="20">
        <f t="shared" si="95"/>
        <v>41703</v>
      </c>
      <c r="AU166" s="20">
        <f t="shared" si="96"/>
        <v>41730</v>
      </c>
      <c r="AV166" s="20">
        <f t="shared" si="97"/>
        <v>41705</v>
      </c>
      <c r="AW166" s="23">
        <f t="shared" si="98"/>
        <v>19</v>
      </c>
      <c r="AX166" s="1"/>
      <c r="AY166" s="1"/>
      <c r="AZ166" s="1"/>
      <c r="BA166" s="1"/>
      <c r="BB166" s="1"/>
      <c r="BC166" s="1"/>
    </row>
    <row r="167" spans="1:55" x14ac:dyDescent="0.2">
      <c r="A167" s="144">
        <f t="shared" si="115"/>
        <v>40956</v>
      </c>
      <c r="B167" s="2">
        <f t="shared" si="99"/>
        <v>335663.94684707467</v>
      </c>
      <c r="C167" s="2">
        <f t="shared" si="116"/>
        <v>327258.94259833999</v>
      </c>
      <c r="D167" s="68">
        <f>SUM(Y167:Y$366)</f>
        <v>14517.894586499999</v>
      </c>
      <c r="E167" s="68">
        <f t="shared" si="100"/>
        <v>312741.04801183997</v>
      </c>
      <c r="F167" s="72">
        <f t="shared" si="125"/>
        <v>3403.73</v>
      </c>
      <c r="G167" s="3">
        <f>IF(N167=1,VLOOKUP(A166,[1]Plan1!$BG$69:$BI$188,3),G166)</f>
        <v>3422.79</v>
      </c>
      <c r="H167" s="11">
        <f t="shared" si="126"/>
        <v>40879</v>
      </c>
      <c r="I167" s="11">
        <f t="shared" si="127"/>
        <v>40910</v>
      </c>
      <c r="J167" s="26">
        <f t="shared" si="101"/>
        <v>5.5997391097413196E-3</v>
      </c>
      <c r="K167" s="11">
        <f t="shared" si="117"/>
        <v>40969</v>
      </c>
      <c r="L167" s="11">
        <f t="shared" si="102"/>
        <v>40969</v>
      </c>
      <c r="M167" s="1">
        <f t="shared" si="118"/>
        <v>19</v>
      </c>
      <c r="N167" s="1">
        <f t="shared" si="122"/>
        <v>12</v>
      </c>
      <c r="O167" s="2">
        <f t="shared" si="103"/>
        <v>1.00353303</v>
      </c>
      <c r="P167" s="10">
        <f t="shared" si="92"/>
        <v>1.00499881</v>
      </c>
      <c r="Q167" s="10">
        <f t="shared" si="128"/>
        <v>1.0199480761990012</v>
      </c>
      <c r="R167" s="2">
        <f t="shared" si="91"/>
        <v>1.0235515799999999</v>
      </c>
      <c r="S167" s="2">
        <f t="shared" si="123"/>
        <v>1</v>
      </c>
      <c r="T167" s="2">
        <f t="shared" si="104"/>
        <v>327258.94259833999</v>
      </c>
      <c r="U167" s="2">
        <f t="shared" si="105"/>
        <v>0</v>
      </c>
      <c r="V167" s="2">
        <f t="shared" si="106"/>
        <v>7365.5458115346601</v>
      </c>
      <c r="W167" s="2">
        <f t="shared" si="107"/>
        <v>334624.48840987467</v>
      </c>
      <c r="X167" s="27">
        <f t="shared" si="108"/>
        <v>0</v>
      </c>
      <c r="Y167" s="2">
        <f t="shared" si="124"/>
        <v>0</v>
      </c>
      <c r="Z167" s="67">
        <f t="shared" si="109"/>
        <v>0</v>
      </c>
      <c r="AA167" s="2">
        <f t="shared" si="110"/>
        <v>0</v>
      </c>
      <c r="AB167" s="26">
        <f t="shared" si="119"/>
        <v>6.7299999999999999E-2</v>
      </c>
      <c r="AC167" s="27">
        <f t="shared" si="93"/>
        <v>12</v>
      </c>
      <c r="AD167" s="27">
        <v>252</v>
      </c>
      <c r="AE167" s="10">
        <f t="shared" si="129"/>
        <v>1.003106343</v>
      </c>
      <c r="AF167" s="2">
        <f t="shared" si="111"/>
        <v>1016.57852552</v>
      </c>
      <c r="AG167" s="2">
        <f t="shared" si="112"/>
        <v>1039.4584371999999</v>
      </c>
      <c r="AH167" s="3" t="str">
        <f t="shared" si="113"/>
        <v>-</v>
      </c>
      <c r="AI167" s="4" t="str">
        <f t="shared" si="120"/>
        <v>A+J=</v>
      </c>
      <c r="AJ167" s="11">
        <f t="shared" si="121"/>
        <v>40973</v>
      </c>
      <c r="AK167" s="11"/>
      <c r="AL167" s="4"/>
      <c r="AM167" s="19"/>
      <c r="AN167" s="57">
        <v>39559</v>
      </c>
      <c r="AO167" s="53" t="s">
        <v>95</v>
      </c>
      <c r="AP167" s="29"/>
      <c r="AQ167" s="51"/>
      <c r="AR167" s="28">
        <f t="shared" si="114"/>
        <v>41730</v>
      </c>
      <c r="AS167" s="28">
        <f t="shared" si="94"/>
        <v>41729</v>
      </c>
      <c r="AT167" s="28">
        <f t="shared" si="95"/>
        <v>41730</v>
      </c>
      <c r="AU167" s="28">
        <f t="shared" si="96"/>
        <v>41761</v>
      </c>
      <c r="AV167" s="20">
        <f t="shared" si="97"/>
        <v>41732</v>
      </c>
      <c r="AW167" s="23">
        <f t="shared" si="98"/>
        <v>20</v>
      </c>
      <c r="AX167" s="1"/>
      <c r="AY167" s="1"/>
      <c r="AZ167" s="1"/>
      <c r="BA167" s="1"/>
      <c r="BB167" s="1"/>
      <c r="BC167" s="1"/>
    </row>
    <row r="168" spans="1:55" x14ac:dyDescent="0.2">
      <c r="A168" s="144">
        <f t="shared" si="115"/>
        <v>40957</v>
      </c>
      <c r="B168" s="2">
        <f t="shared" si="99"/>
        <v>335845.12506002997</v>
      </c>
      <c r="C168" s="2">
        <f t="shared" si="116"/>
        <v>327258.94259833999</v>
      </c>
      <c r="D168" s="68">
        <f>SUM(Y168:Y$366)</f>
        <v>14517.894586499999</v>
      </c>
      <c r="E168" s="68">
        <f t="shared" si="100"/>
        <v>312741.04801183997</v>
      </c>
      <c r="F168" s="72">
        <f t="shared" si="125"/>
        <v>3403.73</v>
      </c>
      <c r="G168" s="3">
        <f>IF(N168=1,VLOOKUP(A167,[1]Plan1!$BG$69:$BI$188,3),G167)</f>
        <v>3422.79</v>
      </c>
      <c r="H168" s="11">
        <f t="shared" si="126"/>
        <v>40879</v>
      </c>
      <c r="I168" s="11">
        <f t="shared" si="127"/>
        <v>40910</v>
      </c>
      <c r="J168" s="26">
        <f t="shared" si="101"/>
        <v>5.5997391097413196E-3</v>
      </c>
      <c r="K168" s="11">
        <f t="shared" si="117"/>
        <v>40969</v>
      </c>
      <c r="L168" s="11">
        <f t="shared" si="102"/>
        <v>40969</v>
      </c>
      <c r="M168" s="1">
        <f t="shared" si="118"/>
        <v>19</v>
      </c>
      <c r="N168" s="1">
        <f t="shared" si="122"/>
        <v>13</v>
      </c>
      <c r="O168" s="2">
        <f t="shared" si="103"/>
        <v>1.00382802</v>
      </c>
      <c r="P168" s="10">
        <f t="shared" si="92"/>
        <v>1.00499881</v>
      </c>
      <c r="Q168" s="10">
        <f t="shared" si="128"/>
        <v>1.0199480761990012</v>
      </c>
      <c r="R168" s="2">
        <f t="shared" si="91"/>
        <v>1.0238524499999999</v>
      </c>
      <c r="S168" s="2">
        <f t="shared" si="123"/>
        <v>1</v>
      </c>
      <c r="T168" s="2">
        <f t="shared" si="104"/>
        <v>327258.94259833999</v>
      </c>
      <c r="U168" s="2">
        <f t="shared" si="105"/>
        <v>0</v>
      </c>
      <c r="V168" s="2">
        <f t="shared" si="106"/>
        <v>7459.6402106499854</v>
      </c>
      <c r="W168" s="2">
        <f t="shared" si="107"/>
        <v>334718.58280898997</v>
      </c>
      <c r="X168" s="27">
        <f t="shared" si="108"/>
        <v>0</v>
      </c>
      <c r="Y168" s="2">
        <f t="shared" si="124"/>
        <v>0</v>
      </c>
      <c r="Z168" s="67">
        <f t="shared" si="109"/>
        <v>0</v>
      </c>
      <c r="AA168" s="2">
        <f t="shared" si="110"/>
        <v>0</v>
      </c>
      <c r="AB168" s="26">
        <f t="shared" si="119"/>
        <v>6.7299999999999999E-2</v>
      </c>
      <c r="AC168" s="27">
        <f t="shared" si="93"/>
        <v>13</v>
      </c>
      <c r="AD168" s="27">
        <v>252</v>
      </c>
      <c r="AE168" s="10">
        <f t="shared" si="129"/>
        <v>1.0033656399999999</v>
      </c>
      <c r="AF168" s="2">
        <f t="shared" si="111"/>
        <v>1101.4357875600001</v>
      </c>
      <c r="AG168" s="2">
        <f t="shared" si="112"/>
        <v>1126.5422510400001</v>
      </c>
      <c r="AH168" s="3" t="str">
        <f t="shared" si="113"/>
        <v>-</v>
      </c>
      <c r="AI168" s="4" t="str">
        <f t="shared" si="120"/>
        <v>A+J=</v>
      </c>
      <c r="AJ168" s="11">
        <f t="shared" si="121"/>
        <v>40973</v>
      </c>
      <c r="AK168" s="11"/>
      <c r="AL168" s="4"/>
      <c r="AM168" s="19"/>
      <c r="AN168" s="57">
        <v>39569</v>
      </c>
      <c r="AO168" s="53" t="s">
        <v>96</v>
      </c>
      <c r="AP168" s="29"/>
      <c r="AQ168" s="51"/>
      <c r="AR168" s="20">
        <f t="shared" si="114"/>
        <v>41760</v>
      </c>
      <c r="AS168" s="20">
        <f t="shared" si="94"/>
        <v>41759</v>
      </c>
      <c r="AT168" s="20">
        <f t="shared" si="95"/>
        <v>41761</v>
      </c>
      <c r="AU168" s="20">
        <f t="shared" si="96"/>
        <v>41792</v>
      </c>
      <c r="AV168" s="20">
        <f t="shared" si="97"/>
        <v>41765</v>
      </c>
      <c r="AW168" s="23">
        <f t="shared" si="98"/>
        <v>21</v>
      </c>
      <c r="AX168" s="1"/>
      <c r="AY168" s="1"/>
      <c r="AZ168" s="1"/>
      <c r="BA168" s="1"/>
      <c r="BB168" s="1"/>
      <c r="BC168" s="1"/>
    </row>
    <row r="169" spans="1:55" x14ac:dyDescent="0.2">
      <c r="A169" s="144">
        <f t="shared" si="115"/>
        <v>40958</v>
      </c>
      <c r="B169" s="2">
        <f t="shared" si="99"/>
        <v>335845.12506002997</v>
      </c>
      <c r="C169" s="2">
        <f t="shared" si="116"/>
        <v>327258.94259833999</v>
      </c>
      <c r="D169" s="68">
        <f>SUM(Y169:Y$366)</f>
        <v>14517.894586499999</v>
      </c>
      <c r="E169" s="68">
        <f t="shared" si="100"/>
        <v>312741.04801183997</v>
      </c>
      <c r="F169" s="72">
        <f t="shared" si="125"/>
        <v>3403.73</v>
      </c>
      <c r="G169" s="3">
        <f>IF(N169=1,VLOOKUP(A168,[1]Plan1!$BG$69:$BI$188,3),G168)</f>
        <v>3422.79</v>
      </c>
      <c r="H169" s="11">
        <f t="shared" si="126"/>
        <v>40879</v>
      </c>
      <c r="I169" s="11">
        <f t="shared" si="127"/>
        <v>40910</v>
      </c>
      <c r="J169" s="26">
        <f t="shared" si="101"/>
        <v>5.5997391097413196E-3</v>
      </c>
      <c r="K169" s="11">
        <f t="shared" si="117"/>
        <v>40969</v>
      </c>
      <c r="L169" s="11">
        <f t="shared" si="102"/>
        <v>40969</v>
      </c>
      <c r="M169" s="1">
        <f t="shared" si="118"/>
        <v>19</v>
      </c>
      <c r="N169" s="1">
        <f t="shared" si="122"/>
        <v>13</v>
      </c>
      <c r="O169" s="2">
        <f t="shared" si="103"/>
        <v>1.00382802</v>
      </c>
      <c r="P169" s="10">
        <f t="shared" si="92"/>
        <v>1.00499881</v>
      </c>
      <c r="Q169" s="10">
        <f t="shared" si="128"/>
        <v>1.0199480761990012</v>
      </c>
      <c r="R169" s="2">
        <f t="shared" ref="R169:R232" si="130">TRUNC(TRUNC((O169*Q169),15),8)</f>
        <v>1.0238524499999999</v>
      </c>
      <c r="S169" s="2">
        <f t="shared" si="123"/>
        <v>1</v>
      </c>
      <c r="T169" s="2">
        <f t="shared" si="104"/>
        <v>327258.94259833999</v>
      </c>
      <c r="U169" s="2">
        <f t="shared" si="105"/>
        <v>0</v>
      </c>
      <c r="V169" s="2">
        <f t="shared" si="106"/>
        <v>7459.6402106499854</v>
      </c>
      <c r="W169" s="2">
        <f t="shared" si="107"/>
        <v>334718.58280898997</v>
      </c>
      <c r="X169" s="27">
        <f t="shared" si="108"/>
        <v>0</v>
      </c>
      <c r="Y169" s="2">
        <f t="shared" si="124"/>
        <v>0</v>
      </c>
      <c r="Z169" s="67">
        <f t="shared" si="109"/>
        <v>0</v>
      </c>
      <c r="AA169" s="2">
        <f t="shared" si="110"/>
        <v>0</v>
      </c>
      <c r="AB169" s="26">
        <f t="shared" si="119"/>
        <v>6.7299999999999999E-2</v>
      </c>
      <c r="AC169" s="27">
        <f t="shared" si="93"/>
        <v>13</v>
      </c>
      <c r="AD169" s="27">
        <v>252</v>
      </c>
      <c r="AE169" s="10">
        <f t="shared" si="129"/>
        <v>1.0033656399999999</v>
      </c>
      <c r="AF169" s="2">
        <f t="shared" si="111"/>
        <v>1101.4357875600001</v>
      </c>
      <c r="AG169" s="2">
        <f t="shared" si="112"/>
        <v>1126.5422510400001</v>
      </c>
      <c r="AH169" s="3" t="str">
        <f t="shared" si="113"/>
        <v>-</v>
      </c>
      <c r="AI169" s="4" t="str">
        <f t="shared" si="120"/>
        <v>A+J=</v>
      </c>
      <c r="AJ169" s="11">
        <f t="shared" si="121"/>
        <v>40973</v>
      </c>
      <c r="AK169" s="11"/>
      <c r="AL169" s="4"/>
      <c r="AM169" s="19"/>
      <c r="AN169" s="57">
        <v>39590</v>
      </c>
      <c r="AO169" s="53" t="s">
        <v>97</v>
      </c>
      <c r="AP169" s="29"/>
      <c r="AQ169" s="51"/>
      <c r="AR169" s="20">
        <f t="shared" si="114"/>
        <v>41791</v>
      </c>
      <c r="AS169" s="20">
        <f t="shared" si="94"/>
        <v>41789</v>
      </c>
      <c r="AT169" s="20">
        <f t="shared" si="95"/>
        <v>41792</v>
      </c>
      <c r="AU169" s="20">
        <f t="shared" si="96"/>
        <v>41821</v>
      </c>
      <c r="AV169" s="20">
        <f t="shared" si="97"/>
        <v>41794</v>
      </c>
      <c r="AW169" s="23">
        <f t="shared" si="98"/>
        <v>20</v>
      </c>
      <c r="AX169" s="1"/>
      <c r="AY169" s="1"/>
      <c r="AZ169" s="1"/>
      <c r="BA169" s="1"/>
      <c r="BB169" s="1"/>
      <c r="BC169" s="1"/>
    </row>
    <row r="170" spans="1:55" x14ac:dyDescent="0.2">
      <c r="A170" s="144">
        <f t="shared" si="115"/>
        <v>40959</v>
      </c>
      <c r="B170" s="2">
        <f t="shared" si="99"/>
        <v>335845.12506002997</v>
      </c>
      <c r="C170" s="2">
        <f t="shared" si="116"/>
        <v>327258.94259833999</v>
      </c>
      <c r="D170" s="68">
        <f>SUM(Y170:Y$366)</f>
        <v>14517.894586499999</v>
      </c>
      <c r="E170" s="68">
        <f t="shared" si="100"/>
        <v>312741.04801183997</v>
      </c>
      <c r="F170" s="72">
        <f t="shared" si="125"/>
        <v>3403.73</v>
      </c>
      <c r="G170" s="3">
        <f>IF(N170=1,VLOOKUP(A169,[1]Plan1!$BG$69:$BI$188,3),G169)</f>
        <v>3422.79</v>
      </c>
      <c r="H170" s="11">
        <f t="shared" si="126"/>
        <v>40879</v>
      </c>
      <c r="I170" s="11">
        <f t="shared" si="127"/>
        <v>40910</v>
      </c>
      <c r="J170" s="26">
        <f t="shared" si="101"/>
        <v>5.5997391097413196E-3</v>
      </c>
      <c r="K170" s="11">
        <f t="shared" si="117"/>
        <v>40969</v>
      </c>
      <c r="L170" s="11">
        <f t="shared" si="102"/>
        <v>40969</v>
      </c>
      <c r="M170" s="1">
        <f t="shared" si="118"/>
        <v>19</v>
      </c>
      <c r="N170" s="1">
        <f t="shared" si="122"/>
        <v>13</v>
      </c>
      <c r="O170" s="2">
        <f t="shared" si="103"/>
        <v>1.00382802</v>
      </c>
      <c r="P170" s="10">
        <f t="shared" ref="P170:P233" si="131">IF(L170&gt;L169,O169,P169)</f>
        <v>1.00499881</v>
      </c>
      <c r="Q170" s="10">
        <f t="shared" si="128"/>
        <v>1.0199480761990012</v>
      </c>
      <c r="R170" s="2">
        <f t="shared" si="130"/>
        <v>1.0238524499999999</v>
      </c>
      <c r="S170" s="2">
        <f t="shared" si="123"/>
        <v>1</v>
      </c>
      <c r="T170" s="2">
        <f t="shared" si="104"/>
        <v>327258.94259833999</v>
      </c>
      <c r="U170" s="2">
        <f t="shared" si="105"/>
        <v>0</v>
      </c>
      <c r="V170" s="2">
        <f t="shared" si="106"/>
        <v>7459.6402106499854</v>
      </c>
      <c r="W170" s="2">
        <f t="shared" si="107"/>
        <v>334718.58280898997</v>
      </c>
      <c r="X170" s="27">
        <f t="shared" si="108"/>
        <v>0</v>
      </c>
      <c r="Y170" s="2">
        <f t="shared" si="124"/>
        <v>0</v>
      </c>
      <c r="Z170" s="67">
        <f t="shared" si="109"/>
        <v>0</v>
      </c>
      <c r="AA170" s="2">
        <f t="shared" si="110"/>
        <v>0</v>
      </c>
      <c r="AB170" s="26">
        <f t="shared" si="119"/>
        <v>6.7299999999999999E-2</v>
      </c>
      <c r="AC170" s="27">
        <f t="shared" si="93"/>
        <v>13</v>
      </c>
      <c r="AD170" s="27">
        <v>252</v>
      </c>
      <c r="AE170" s="10">
        <f t="shared" si="129"/>
        <v>1.0033656399999999</v>
      </c>
      <c r="AF170" s="2">
        <f t="shared" si="111"/>
        <v>1101.4357875600001</v>
      </c>
      <c r="AG170" s="2">
        <f t="shared" si="112"/>
        <v>1126.5422510400001</v>
      </c>
      <c r="AH170" s="3" t="str">
        <f t="shared" si="113"/>
        <v>-</v>
      </c>
      <c r="AI170" s="4" t="str">
        <f t="shared" si="120"/>
        <v>A+J=</v>
      </c>
      <c r="AJ170" s="11">
        <f t="shared" si="121"/>
        <v>40973</v>
      </c>
      <c r="AK170" s="11"/>
      <c r="AL170" s="4"/>
      <c r="AM170" s="19"/>
      <c r="AN170" s="57">
        <v>39807</v>
      </c>
      <c r="AO170" s="53" t="s">
        <v>98</v>
      </c>
      <c r="AP170" s="29"/>
      <c r="AQ170" s="51"/>
      <c r="AR170" s="20">
        <f t="shared" si="114"/>
        <v>41821</v>
      </c>
      <c r="AS170" s="20">
        <f t="shared" si="94"/>
        <v>41820</v>
      </c>
      <c r="AT170" s="20">
        <f t="shared" si="95"/>
        <v>41821</v>
      </c>
      <c r="AU170" s="20">
        <f t="shared" si="96"/>
        <v>41852</v>
      </c>
      <c r="AV170" s="20">
        <f t="shared" si="97"/>
        <v>41823</v>
      </c>
      <c r="AW170" s="23">
        <f t="shared" si="98"/>
        <v>23</v>
      </c>
      <c r="AX170" s="1"/>
      <c r="AY170" s="1"/>
      <c r="AZ170" s="1"/>
      <c r="BA170" s="1"/>
      <c r="BB170" s="1"/>
      <c r="BC170" s="1"/>
    </row>
    <row r="171" spans="1:55" x14ac:dyDescent="0.2">
      <c r="A171" s="144">
        <f t="shared" si="115"/>
        <v>40960</v>
      </c>
      <c r="B171" s="2">
        <f t="shared" si="99"/>
        <v>335845.12506002997</v>
      </c>
      <c r="C171" s="2">
        <f t="shared" si="116"/>
        <v>327258.94259833999</v>
      </c>
      <c r="D171" s="68">
        <f>SUM(Y171:Y$366)</f>
        <v>14517.894586499999</v>
      </c>
      <c r="E171" s="68">
        <f t="shared" si="100"/>
        <v>312741.04801183997</v>
      </c>
      <c r="F171" s="72">
        <f t="shared" si="125"/>
        <v>3403.73</v>
      </c>
      <c r="G171" s="3">
        <f>IF(N171=1,VLOOKUP(A170,[1]Plan1!$BG$69:$BI$188,3),G170)</f>
        <v>3422.79</v>
      </c>
      <c r="H171" s="11">
        <f t="shared" si="126"/>
        <v>40879</v>
      </c>
      <c r="I171" s="11">
        <f t="shared" si="127"/>
        <v>40910</v>
      </c>
      <c r="J171" s="26">
        <f t="shared" si="101"/>
        <v>5.5997391097413196E-3</v>
      </c>
      <c r="K171" s="11">
        <f t="shared" si="117"/>
        <v>40969</v>
      </c>
      <c r="L171" s="11">
        <f t="shared" si="102"/>
        <v>40969</v>
      </c>
      <c r="M171" s="1">
        <f t="shared" si="118"/>
        <v>19</v>
      </c>
      <c r="N171" s="1">
        <f t="shared" si="122"/>
        <v>13</v>
      </c>
      <c r="O171" s="2">
        <f t="shared" si="103"/>
        <v>1.00382802</v>
      </c>
      <c r="P171" s="10">
        <f t="shared" si="131"/>
        <v>1.00499881</v>
      </c>
      <c r="Q171" s="10">
        <f t="shared" si="128"/>
        <v>1.0199480761990012</v>
      </c>
      <c r="R171" s="2">
        <f t="shared" si="130"/>
        <v>1.0238524499999999</v>
      </c>
      <c r="S171" s="2">
        <f t="shared" si="123"/>
        <v>1</v>
      </c>
      <c r="T171" s="2">
        <f t="shared" si="104"/>
        <v>327258.94259833999</v>
      </c>
      <c r="U171" s="2">
        <f t="shared" si="105"/>
        <v>0</v>
      </c>
      <c r="V171" s="2">
        <f t="shared" si="106"/>
        <v>7459.6402106499854</v>
      </c>
      <c r="W171" s="2">
        <f t="shared" si="107"/>
        <v>334718.58280898997</v>
      </c>
      <c r="X171" s="27">
        <f t="shared" si="108"/>
        <v>0</v>
      </c>
      <c r="Y171" s="2">
        <f t="shared" si="124"/>
        <v>0</v>
      </c>
      <c r="Z171" s="67">
        <f t="shared" si="109"/>
        <v>0</v>
      </c>
      <c r="AA171" s="2">
        <f t="shared" si="110"/>
        <v>0</v>
      </c>
      <c r="AB171" s="26">
        <f t="shared" si="119"/>
        <v>6.7299999999999999E-2</v>
      </c>
      <c r="AC171" s="27">
        <f t="shared" si="93"/>
        <v>13</v>
      </c>
      <c r="AD171" s="27">
        <v>252</v>
      </c>
      <c r="AE171" s="10">
        <f t="shared" si="129"/>
        <v>1.0033656399999999</v>
      </c>
      <c r="AF171" s="2">
        <f t="shared" si="111"/>
        <v>1101.4357875600001</v>
      </c>
      <c r="AG171" s="2">
        <f t="shared" si="112"/>
        <v>1126.5422510400001</v>
      </c>
      <c r="AH171" s="3" t="str">
        <f t="shared" si="113"/>
        <v>-</v>
      </c>
      <c r="AI171" s="4" t="str">
        <f t="shared" si="120"/>
        <v>A+J=</v>
      </c>
      <c r="AJ171" s="11">
        <f t="shared" si="121"/>
        <v>40973</v>
      </c>
      <c r="AK171" s="11"/>
      <c r="AL171" s="4"/>
      <c r="AM171" s="19"/>
      <c r="AN171" s="57">
        <v>39814</v>
      </c>
      <c r="AO171" s="53" t="s">
        <v>99</v>
      </c>
      <c r="AP171" s="29"/>
      <c r="AQ171" s="51"/>
      <c r="AR171" s="20">
        <f t="shared" si="114"/>
        <v>41852</v>
      </c>
      <c r="AS171" s="20">
        <f t="shared" si="94"/>
        <v>41851</v>
      </c>
      <c r="AT171" s="20">
        <f t="shared" si="95"/>
        <v>41852</v>
      </c>
      <c r="AU171" s="20">
        <f t="shared" si="96"/>
        <v>41883</v>
      </c>
      <c r="AV171" s="20">
        <f t="shared" si="97"/>
        <v>41856</v>
      </c>
      <c r="AW171" s="23">
        <f t="shared" si="98"/>
        <v>21</v>
      </c>
      <c r="AX171" s="1"/>
      <c r="AY171" s="1"/>
      <c r="AZ171" s="1"/>
      <c r="BA171" s="1"/>
      <c r="BB171" s="1"/>
      <c r="BC171" s="1"/>
    </row>
    <row r="172" spans="1:55" x14ac:dyDescent="0.2">
      <c r="A172" s="144">
        <f t="shared" si="115"/>
        <v>40961</v>
      </c>
      <c r="B172" s="2">
        <f t="shared" si="99"/>
        <v>335845.12506002997</v>
      </c>
      <c r="C172" s="2">
        <f t="shared" si="116"/>
        <v>327258.94259833999</v>
      </c>
      <c r="D172" s="68">
        <f>SUM(Y172:Y$366)</f>
        <v>14517.894586499999</v>
      </c>
      <c r="E172" s="68">
        <f t="shared" si="100"/>
        <v>312741.04801183997</v>
      </c>
      <c r="F172" s="72">
        <f t="shared" si="125"/>
        <v>3403.73</v>
      </c>
      <c r="G172" s="3">
        <f>IF(N172=1,VLOOKUP(A171,[1]Plan1!$BG$69:$BI$188,3),G171)</f>
        <v>3422.79</v>
      </c>
      <c r="H172" s="11">
        <f t="shared" si="126"/>
        <v>40879</v>
      </c>
      <c r="I172" s="11">
        <f t="shared" si="127"/>
        <v>40910</v>
      </c>
      <c r="J172" s="26">
        <f t="shared" si="101"/>
        <v>5.5997391097413196E-3</v>
      </c>
      <c r="K172" s="11">
        <f t="shared" si="117"/>
        <v>40969</v>
      </c>
      <c r="L172" s="11">
        <f t="shared" si="102"/>
        <v>40969</v>
      </c>
      <c r="M172" s="1">
        <f t="shared" si="118"/>
        <v>19</v>
      </c>
      <c r="N172" s="1">
        <f t="shared" si="122"/>
        <v>13</v>
      </c>
      <c r="O172" s="2">
        <f t="shared" si="103"/>
        <v>1.00382802</v>
      </c>
      <c r="P172" s="10">
        <f t="shared" si="131"/>
        <v>1.00499881</v>
      </c>
      <c r="Q172" s="10">
        <f t="shared" si="128"/>
        <v>1.0199480761990012</v>
      </c>
      <c r="R172" s="2">
        <f t="shared" si="130"/>
        <v>1.0238524499999999</v>
      </c>
      <c r="S172" s="2">
        <f t="shared" si="123"/>
        <v>1</v>
      </c>
      <c r="T172" s="2">
        <f t="shared" si="104"/>
        <v>327258.94259833999</v>
      </c>
      <c r="U172" s="2">
        <f t="shared" si="105"/>
        <v>0</v>
      </c>
      <c r="V172" s="2">
        <f t="shared" si="106"/>
        <v>7459.6402106499854</v>
      </c>
      <c r="W172" s="2">
        <f t="shared" si="107"/>
        <v>334718.58280898997</v>
      </c>
      <c r="X172" s="27">
        <f t="shared" si="108"/>
        <v>0</v>
      </c>
      <c r="Y172" s="2">
        <f t="shared" si="124"/>
        <v>0</v>
      </c>
      <c r="Z172" s="67">
        <f t="shared" si="109"/>
        <v>0</v>
      </c>
      <c r="AA172" s="2">
        <f t="shared" si="110"/>
        <v>0</v>
      </c>
      <c r="AB172" s="26">
        <f t="shared" si="119"/>
        <v>6.7299999999999999E-2</v>
      </c>
      <c r="AC172" s="27">
        <f t="shared" si="93"/>
        <v>13</v>
      </c>
      <c r="AD172" s="27">
        <v>252</v>
      </c>
      <c r="AE172" s="10">
        <f t="shared" si="129"/>
        <v>1.0033656399999999</v>
      </c>
      <c r="AF172" s="2">
        <f t="shared" si="111"/>
        <v>1101.4357875600001</v>
      </c>
      <c r="AG172" s="2">
        <f t="shared" si="112"/>
        <v>1126.5422510400001</v>
      </c>
      <c r="AH172" s="3" t="str">
        <f t="shared" si="113"/>
        <v>-</v>
      </c>
      <c r="AI172" s="4" t="str">
        <f t="shared" si="120"/>
        <v>A+J=</v>
      </c>
      <c r="AJ172" s="11">
        <f t="shared" si="121"/>
        <v>40973</v>
      </c>
      <c r="AK172" s="11"/>
      <c r="AL172" s="4"/>
      <c r="AM172" s="19"/>
      <c r="AN172" s="57">
        <v>39867</v>
      </c>
      <c r="AO172" s="53" t="s">
        <v>93</v>
      </c>
      <c r="AP172" s="29"/>
      <c r="AQ172" s="51"/>
      <c r="AR172" s="20">
        <f t="shared" si="114"/>
        <v>41883</v>
      </c>
      <c r="AS172" s="20">
        <f t="shared" si="94"/>
        <v>41880</v>
      </c>
      <c r="AT172" s="20">
        <f t="shared" si="95"/>
        <v>41883</v>
      </c>
      <c r="AU172" s="20">
        <f t="shared" si="96"/>
        <v>41913</v>
      </c>
      <c r="AV172" s="20">
        <f t="shared" si="97"/>
        <v>41885</v>
      </c>
      <c r="AW172" s="23">
        <f t="shared" si="98"/>
        <v>22</v>
      </c>
      <c r="AX172" s="1"/>
      <c r="AY172" s="1"/>
      <c r="AZ172" s="1"/>
      <c r="BA172" s="1"/>
      <c r="BB172" s="1"/>
      <c r="BC172" s="1"/>
    </row>
    <row r="173" spans="1:55" x14ac:dyDescent="0.2">
      <c r="A173" s="144">
        <f t="shared" si="115"/>
        <v>40962</v>
      </c>
      <c r="B173" s="2">
        <f t="shared" si="99"/>
        <v>336026.40275095962</v>
      </c>
      <c r="C173" s="2">
        <f t="shared" si="116"/>
        <v>327258.94259833999</v>
      </c>
      <c r="D173" s="68">
        <f>SUM(Y173:Y$366)</f>
        <v>14517.894586499999</v>
      </c>
      <c r="E173" s="68">
        <f t="shared" si="100"/>
        <v>312741.04801183997</v>
      </c>
      <c r="F173" s="72">
        <f t="shared" si="125"/>
        <v>3403.73</v>
      </c>
      <c r="G173" s="3">
        <f>IF(N173=1,VLOOKUP(A172,[1]Plan1!$BG$69:$BI$188,3),G172)</f>
        <v>3422.79</v>
      </c>
      <c r="H173" s="11">
        <f t="shared" si="126"/>
        <v>40879</v>
      </c>
      <c r="I173" s="11">
        <f t="shared" si="127"/>
        <v>40910</v>
      </c>
      <c r="J173" s="26">
        <f t="shared" si="101"/>
        <v>5.5997391097413196E-3</v>
      </c>
      <c r="K173" s="11">
        <f t="shared" si="117"/>
        <v>40969</v>
      </c>
      <c r="L173" s="11">
        <f t="shared" si="102"/>
        <v>40969</v>
      </c>
      <c r="M173" s="1">
        <f t="shared" si="118"/>
        <v>19</v>
      </c>
      <c r="N173" s="1">
        <f t="shared" si="122"/>
        <v>14</v>
      </c>
      <c r="O173" s="2">
        <f t="shared" si="103"/>
        <v>1.00412309</v>
      </c>
      <c r="P173" s="10">
        <f t="shared" si="131"/>
        <v>1.00499881</v>
      </c>
      <c r="Q173" s="10">
        <f t="shared" si="128"/>
        <v>1.0199480761990012</v>
      </c>
      <c r="R173" s="2">
        <f t="shared" si="130"/>
        <v>1.02415341</v>
      </c>
      <c r="S173" s="2">
        <f t="shared" si="123"/>
        <v>1</v>
      </c>
      <c r="T173" s="2">
        <f t="shared" si="104"/>
        <v>327258.94259833999</v>
      </c>
      <c r="U173" s="2">
        <f t="shared" si="105"/>
        <v>0</v>
      </c>
      <c r="V173" s="2">
        <f t="shared" si="106"/>
        <v>7553.7627564596687</v>
      </c>
      <c r="W173" s="2">
        <f t="shared" si="107"/>
        <v>334812.70535479963</v>
      </c>
      <c r="X173" s="27">
        <f t="shared" si="108"/>
        <v>0</v>
      </c>
      <c r="Y173" s="2">
        <f t="shared" si="124"/>
        <v>0</v>
      </c>
      <c r="Z173" s="67">
        <f t="shared" si="109"/>
        <v>0</v>
      </c>
      <c r="AA173" s="2">
        <f t="shared" si="110"/>
        <v>0</v>
      </c>
      <c r="AB173" s="26">
        <f t="shared" si="119"/>
        <v>6.7299999999999999E-2</v>
      </c>
      <c r="AC173" s="27">
        <f t="shared" si="93"/>
        <v>14</v>
      </c>
      <c r="AD173" s="27">
        <v>252</v>
      </c>
      <c r="AE173" s="10">
        <f t="shared" si="129"/>
        <v>1.0036250040000001</v>
      </c>
      <c r="AF173" s="2">
        <f t="shared" si="111"/>
        <v>1186.31497595</v>
      </c>
      <c r="AG173" s="2">
        <f t="shared" si="112"/>
        <v>1213.6973961599999</v>
      </c>
      <c r="AH173" s="3" t="str">
        <f t="shared" si="113"/>
        <v>-</v>
      </c>
      <c r="AI173" s="4" t="str">
        <f t="shared" si="120"/>
        <v>A+J=</v>
      </c>
      <c r="AJ173" s="11">
        <f t="shared" si="121"/>
        <v>40973</v>
      </c>
      <c r="AK173" s="11"/>
      <c r="AL173" s="4"/>
      <c r="AM173" s="19"/>
      <c r="AN173" s="57">
        <v>39868</v>
      </c>
      <c r="AO173" s="53" t="s">
        <v>93</v>
      </c>
      <c r="AP173" s="29"/>
      <c r="AQ173" s="51"/>
      <c r="AR173" s="20">
        <f t="shared" si="114"/>
        <v>41913</v>
      </c>
      <c r="AS173" s="20">
        <f t="shared" si="94"/>
        <v>41912</v>
      </c>
      <c r="AT173" s="20">
        <f t="shared" si="95"/>
        <v>41913</v>
      </c>
      <c r="AU173" s="20">
        <f t="shared" si="96"/>
        <v>41946</v>
      </c>
      <c r="AV173" s="20">
        <f t="shared" si="97"/>
        <v>41915</v>
      </c>
      <c r="AW173" s="23">
        <f t="shared" si="98"/>
        <v>23</v>
      </c>
      <c r="AX173" s="1"/>
      <c r="AY173" s="1"/>
      <c r="AZ173" s="1"/>
      <c r="BA173" s="1"/>
      <c r="BB173" s="1"/>
      <c r="BC173" s="1"/>
    </row>
    <row r="174" spans="1:55" x14ac:dyDescent="0.2">
      <c r="A174" s="144">
        <f t="shared" si="115"/>
        <v>40963</v>
      </c>
      <c r="B174" s="2">
        <f t="shared" si="99"/>
        <v>336207.77682111313</v>
      </c>
      <c r="C174" s="2">
        <f t="shared" si="116"/>
        <v>327258.94259833999</v>
      </c>
      <c r="D174" s="68">
        <f>SUM(Y174:Y$366)</f>
        <v>14517.894586499999</v>
      </c>
      <c r="E174" s="68">
        <f t="shared" si="100"/>
        <v>312741.04801183997</v>
      </c>
      <c r="F174" s="72">
        <f t="shared" si="125"/>
        <v>3403.73</v>
      </c>
      <c r="G174" s="3">
        <f>IF(N174=1,VLOOKUP(A173,[1]Plan1!$BG$69:$BI$188,3),G173)</f>
        <v>3422.79</v>
      </c>
      <c r="H174" s="11">
        <f t="shared" si="126"/>
        <v>40879</v>
      </c>
      <c r="I174" s="11">
        <f t="shared" si="127"/>
        <v>40910</v>
      </c>
      <c r="J174" s="26">
        <f t="shared" si="101"/>
        <v>5.5997391097413196E-3</v>
      </c>
      <c r="K174" s="11">
        <f t="shared" si="117"/>
        <v>40969</v>
      </c>
      <c r="L174" s="11">
        <f t="shared" si="102"/>
        <v>40969</v>
      </c>
      <c r="M174" s="1">
        <f t="shared" si="118"/>
        <v>19</v>
      </c>
      <c r="N174" s="1">
        <f t="shared" si="122"/>
        <v>15</v>
      </c>
      <c r="O174" s="2">
        <f t="shared" si="103"/>
        <v>1.0044182399999999</v>
      </c>
      <c r="P174" s="10">
        <f t="shared" si="131"/>
        <v>1.00499881</v>
      </c>
      <c r="Q174" s="10">
        <f t="shared" si="128"/>
        <v>1.0199480761990012</v>
      </c>
      <c r="R174" s="2">
        <f t="shared" si="130"/>
        <v>1.0244544499999999</v>
      </c>
      <c r="S174" s="2">
        <f t="shared" si="123"/>
        <v>1</v>
      </c>
      <c r="T174" s="2">
        <f t="shared" si="104"/>
        <v>327258.94259833999</v>
      </c>
      <c r="U174" s="2">
        <f t="shared" si="105"/>
        <v>0</v>
      </c>
      <c r="V174" s="2">
        <f t="shared" si="106"/>
        <v>7647.9103215531104</v>
      </c>
      <c r="W174" s="2">
        <f t="shared" si="107"/>
        <v>334906.85291989311</v>
      </c>
      <c r="X174" s="27">
        <f t="shared" si="108"/>
        <v>0</v>
      </c>
      <c r="Y174" s="2">
        <f t="shared" si="124"/>
        <v>0</v>
      </c>
      <c r="Z174" s="67">
        <f t="shared" si="109"/>
        <v>0</v>
      </c>
      <c r="AA174" s="2">
        <f t="shared" si="110"/>
        <v>0</v>
      </c>
      <c r="AB174" s="26">
        <f t="shared" si="119"/>
        <v>6.7299999999999999E-2</v>
      </c>
      <c r="AC174" s="27">
        <f t="shared" si="93"/>
        <v>15</v>
      </c>
      <c r="AD174" s="27">
        <v>252</v>
      </c>
      <c r="AE174" s="10">
        <f t="shared" si="129"/>
        <v>1.003884435</v>
      </c>
      <c r="AF174" s="2">
        <f t="shared" si="111"/>
        <v>1271.2160906900001</v>
      </c>
      <c r="AG174" s="2">
        <f t="shared" si="112"/>
        <v>1300.9239012200001</v>
      </c>
      <c r="AH174" s="3" t="str">
        <f t="shared" si="113"/>
        <v>-</v>
      </c>
      <c r="AI174" s="4" t="str">
        <f t="shared" si="120"/>
        <v>A+J=</v>
      </c>
      <c r="AJ174" s="11">
        <f t="shared" si="121"/>
        <v>40973</v>
      </c>
      <c r="AK174" s="11"/>
      <c r="AL174" s="4"/>
      <c r="AM174" s="19"/>
      <c r="AN174" s="57">
        <v>39913</v>
      </c>
      <c r="AO174" s="53" t="s">
        <v>94</v>
      </c>
      <c r="AP174" s="29"/>
      <c r="AQ174" s="51"/>
      <c r="AR174" s="20">
        <f t="shared" si="114"/>
        <v>41944</v>
      </c>
      <c r="AS174" s="20">
        <f t="shared" si="94"/>
        <v>41943</v>
      </c>
      <c r="AT174" s="20">
        <f t="shared" si="95"/>
        <v>41946</v>
      </c>
      <c r="AU174" s="20">
        <f t="shared" si="96"/>
        <v>41974</v>
      </c>
      <c r="AV174" s="20">
        <f t="shared" si="97"/>
        <v>41948</v>
      </c>
      <c r="AW174" s="23">
        <f t="shared" si="98"/>
        <v>20</v>
      </c>
      <c r="AX174" s="1"/>
      <c r="AY174" s="1"/>
      <c r="AZ174" s="1"/>
      <c r="BA174" s="1"/>
      <c r="BB174" s="1"/>
      <c r="BC174" s="1"/>
    </row>
    <row r="175" spans="1:55" x14ac:dyDescent="0.2">
      <c r="A175" s="144">
        <f t="shared" si="115"/>
        <v>40964</v>
      </c>
      <c r="B175" s="2">
        <f t="shared" si="99"/>
        <v>336389.25078426098</v>
      </c>
      <c r="C175" s="2">
        <f t="shared" si="116"/>
        <v>327258.94259833999</v>
      </c>
      <c r="D175" s="68">
        <f>SUM(Y175:Y$366)</f>
        <v>14517.894586499999</v>
      </c>
      <c r="E175" s="68">
        <f t="shared" si="100"/>
        <v>312741.04801183997</v>
      </c>
      <c r="F175" s="72">
        <f t="shared" si="125"/>
        <v>3403.73</v>
      </c>
      <c r="G175" s="3">
        <f>IF(N175=1,VLOOKUP(A174,[1]Plan1!$BG$69:$BI$188,3),G174)</f>
        <v>3422.79</v>
      </c>
      <c r="H175" s="11">
        <f t="shared" si="126"/>
        <v>40879</v>
      </c>
      <c r="I175" s="11">
        <f t="shared" si="127"/>
        <v>40910</v>
      </c>
      <c r="J175" s="26">
        <f t="shared" si="101"/>
        <v>5.5997391097413196E-3</v>
      </c>
      <c r="K175" s="11">
        <f t="shared" si="117"/>
        <v>40969</v>
      </c>
      <c r="L175" s="11">
        <f t="shared" si="102"/>
        <v>40969</v>
      </c>
      <c r="M175" s="1">
        <f t="shared" si="118"/>
        <v>19</v>
      </c>
      <c r="N175" s="1">
        <f t="shared" si="122"/>
        <v>16</v>
      </c>
      <c r="O175" s="2">
        <f t="shared" si="103"/>
        <v>1.0047134799999999</v>
      </c>
      <c r="P175" s="10">
        <f t="shared" si="131"/>
        <v>1.00499881</v>
      </c>
      <c r="Q175" s="10">
        <f t="shared" si="128"/>
        <v>1.0199480761990012</v>
      </c>
      <c r="R175" s="2">
        <f t="shared" si="130"/>
        <v>1.0247555800000001</v>
      </c>
      <c r="S175" s="2">
        <f t="shared" si="123"/>
        <v>1</v>
      </c>
      <c r="T175" s="2">
        <f t="shared" si="104"/>
        <v>327258.94259833999</v>
      </c>
      <c r="U175" s="2">
        <f t="shared" si="105"/>
        <v>0</v>
      </c>
      <c r="V175" s="2">
        <f t="shared" si="106"/>
        <v>7742.0860333409801</v>
      </c>
      <c r="W175" s="2">
        <f t="shared" si="107"/>
        <v>335001.02863168099</v>
      </c>
      <c r="X175" s="27">
        <f t="shared" si="108"/>
        <v>0</v>
      </c>
      <c r="Y175" s="2">
        <f t="shared" si="124"/>
        <v>0</v>
      </c>
      <c r="Z175" s="67">
        <f t="shared" si="109"/>
        <v>0</v>
      </c>
      <c r="AA175" s="2">
        <f t="shared" si="110"/>
        <v>0</v>
      </c>
      <c r="AB175" s="26">
        <f t="shared" si="119"/>
        <v>6.7299999999999999E-2</v>
      </c>
      <c r="AC175" s="27">
        <f t="shared" si="93"/>
        <v>16</v>
      </c>
      <c r="AD175" s="27">
        <v>252</v>
      </c>
      <c r="AE175" s="10">
        <f t="shared" si="129"/>
        <v>1.004143934</v>
      </c>
      <c r="AF175" s="2">
        <f t="shared" si="111"/>
        <v>1356.1394590299999</v>
      </c>
      <c r="AG175" s="2">
        <f t="shared" si="112"/>
        <v>1388.2221525800001</v>
      </c>
      <c r="AH175" s="3" t="str">
        <f t="shared" si="113"/>
        <v>-</v>
      </c>
      <c r="AI175" s="4" t="str">
        <f t="shared" si="120"/>
        <v>A+J=</v>
      </c>
      <c r="AJ175" s="11">
        <f t="shared" si="121"/>
        <v>40973</v>
      </c>
      <c r="AK175" s="11"/>
      <c r="AL175" s="4"/>
      <c r="AM175" s="19"/>
      <c r="AN175" s="57">
        <v>39924</v>
      </c>
      <c r="AO175" s="53" t="s">
        <v>95</v>
      </c>
      <c r="AP175" s="29"/>
      <c r="AQ175" s="51"/>
      <c r="AR175" s="20">
        <f t="shared" si="114"/>
        <v>41974</v>
      </c>
      <c r="AS175" s="20">
        <f t="shared" si="94"/>
        <v>41971</v>
      </c>
      <c r="AT175" s="20">
        <f t="shared" si="95"/>
        <v>41974</v>
      </c>
      <c r="AU175" s="20">
        <f t="shared" si="96"/>
        <v>42006</v>
      </c>
      <c r="AV175" s="20">
        <f t="shared" si="97"/>
        <v>41976</v>
      </c>
      <c r="AW175" s="23">
        <f t="shared" si="98"/>
        <v>22</v>
      </c>
      <c r="AX175" s="1"/>
      <c r="AY175" s="1"/>
      <c r="AZ175" s="1"/>
      <c r="BA175" s="1"/>
      <c r="BB175" s="1"/>
      <c r="BC175" s="1"/>
    </row>
    <row r="176" spans="1:55" x14ac:dyDescent="0.2">
      <c r="A176" s="144">
        <f t="shared" si="115"/>
        <v>40965</v>
      </c>
      <c r="B176" s="2">
        <f t="shared" si="99"/>
        <v>336389.25078426098</v>
      </c>
      <c r="C176" s="2">
        <f t="shared" si="116"/>
        <v>327258.94259833999</v>
      </c>
      <c r="D176" s="68">
        <f>SUM(Y176:Y$366)</f>
        <v>14517.894586499999</v>
      </c>
      <c r="E176" s="68">
        <f t="shared" si="100"/>
        <v>312741.04801183997</v>
      </c>
      <c r="F176" s="72">
        <f t="shared" si="125"/>
        <v>3403.73</v>
      </c>
      <c r="G176" s="3">
        <f>IF(N176=1,VLOOKUP(A175,[1]Plan1!$BG$69:$BI$188,3),G175)</f>
        <v>3422.79</v>
      </c>
      <c r="H176" s="11">
        <f t="shared" si="126"/>
        <v>40879</v>
      </c>
      <c r="I176" s="11">
        <f t="shared" si="127"/>
        <v>40910</v>
      </c>
      <c r="J176" s="26">
        <f t="shared" si="101"/>
        <v>5.5997391097413196E-3</v>
      </c>
      <c r="K176" s="11">
        <f t="shared" si="117"/>
        <v>40969</v>
      </c>
      <c r="L176" s="11">
        <f t="shared" si="102"/>
        <v>40969</v>
      </c>
      <c r="M176" s="1">
        <f t="shared" si="118"/>
        <v>19</v>
      </c>
      <c r="N176" s="1">
        <f t="shared" si="122"/>
        <v>16</v>
      </c>
      <c r="O176" s="2">
        <f t="shared" si="103"/>
        <v>1.0047134799999999</v>
      </c>
      <c r="P176" s="10">
        <f t="shared" si="131"/>
        <v>1.00499881</v>
      </c>
      <c r="Q176" s="10">
        <f t="shared" si="128"/>
        <v>1.0199480761990012</v>
      </c>
      <c r="R176" s="2">
        <f t="shared" si="130"/>
        <v>1.0247555800000001</v>
      </c>
      <c r="S176" s="2">
        <f t="shared" si="123"/>
        <v>1</v>
      </c>
      <c r="T176" s="2">
        <f t="shared" si="104"/>
        <v>327258.94259833999</v>
      </c>
      <c r="U176" s="2">
        <f t="shared" si="105"/>
        <v>0</v>
      </c>
      <c r="V176" s="2">
        <f t="shared" si="106"/>
        <v>7742.0860333409801</v>
      </c>
      <c r="W176" s="2">
        <f t="shared" si="107"/>
        <v>335001.02863168099</v>
      </c>
      <c r="X176" s="27">
        <f t="shared" si="108"/>
        <v>0</v>
      </c>
      <c r="Y176" s="2">
        <f t="shared" si="124"/>
        <v>0</v>
      </c>
      <c r="Z176" s="67">
        <f t="shared" si="109"/>
        <v>0</v>
      </c>
      <c r="AA176" s="2">
        <f t="shared" si="110"/>
        <v>0</v>
      </c>
      <c r="AB176" s="26">
        <f t="shared" si="119"/>
        <v>6.7299999999999999E-2</v>
      </c>
      <c r="AC176" s="27">
        <f t="shared" si="93"/>
        <v>16</v>
      </c>
      <c r="AD176" s="27">
        <v>252</v>
      </c>
      <c r="AE176" s="10">
        <f t="shared" si="129"/>
        <v>1.004143934</v>
      </c>
      <c r="AF176" s="2">
        <f t="shared" si="111"/>
        <v>1356.1394590299999</v>
      </c>
      <c r="AG176" s="2">
        <f t="shared" si="112"/>
        <v>1388.2221525800001</v>
      </c>
      <c r="AH176" s="3" t="str">
        <f t="shared" si="113"/>
        <v>-</v>
      </c>
      <c r="AI176" s="4" t="str">
        <f t="shared" si="120"/>
        <v>A+J=</v>
      </c>
      <c r="AJ176" s="11">
        <f t="shared" si="121"/>
        <v>40973</v>
      </c>
      <c r="AK176" s="11"/>
      <c r="AL176" s="4"/>
      <c r="AM176" s="19"/>
      <c r="AN176" s="57">
        <v>39934</v>
      </c>
      <c r="AO176" s="53" t="s">
        <v>96</v>
      </c>
      <c r="AP176" s="29"/>
      <c r="AQ176" s="51"/>
      <c r="AR176" s="20">
        <f t="shared" si="114"/>
        <v>42005</v>
      </c>
      <c r="AS176" s="20">
        <f t="shared" si="94"/>
        <v>42004</v>
      </c>
      <c r="AT176" s="20">
        <f t="shared" si="95"/>
        <v>42006</v>
      </c>
      <c r="AU176" s="20">
        <f t="shared" si="96"/>
        <v>42037</v>
      </c>
      <c r="AV176" s="20">
        <f t="shared" si="97"/>
        <v>42010</v>
      </c>
      <c r="AW176" s="23">
        <f t="shared" si="98"/>
        <v>21</v>
      </c>
      <c r="AX176" s="1"/>
      <c r="AY176" s="1"/>
      <c r="AZ176" s="1"/>
      <c r="BA176" s="1"/>
      <c r="BB176" s="1"/>
      <c r="BC176" s="1"/>
    </row>
    <row r="177" spans="1:154" x14ac:dyDescent="0.2">
      <c r="A177" s="144">
        <f t="shared" si="115"/>
        <v>40966</v>
      </c>
      <c r="B177" s="2">
        <f t="shared" si="99"/>
        <v>336389.25078426098</v>
      </c>
      <c r="C177" s="2">
        <f t="shared" si="116"/>
        <v>327258.94259833999</v>
      </c>
      <c r="D177" s="68">
        <f>SUM(Y177:Y$366)</f>
        <v>14517.894586499999</v>
      </c>
      <c r="E177" s="68">
        <f t="shared" si="100"/>
        <v>312741.04801183997</v>
      </c>
      <c r="F177" s="72">
        <f t="shared" si="125"/>
        <v>3403.73</v>
      </c>
      <c r="G177" s="3">
        <f>IF(N177=1,VLOOKUP(A176,[1]Plan1!$BG$69:$BI$188,3),G176)</f>
        <v>3422.79</v>
      </c>
      <c r="H177" s="11">
        <f t="shared" si="126"/>
        <v>40879</v>
      </c>
      <c r="I177" s="11">
        <f t="shared" si="127"/>
        <v>40910</v>
      </c>
      <c r="J177" s="26">
        <f t="shared" si="101"/>
        <v>5.5997391097413196E-3</v>
      </c>
      <c r="K177" s="11">
        <f t="shared" si="117"/>
        <v>40969</v>
      </c>
      <c r="L177" s="11">
        <f t="shared" si="102"/>
        <v>40969</v>
      </c>
      <c r="M177" s="1">
        <f t="shared" si="118"/>
        <v>19</v>
      </c>
      <c r="N177" s="1">
        <f t="shared" si="122"/>
        <v>16</v>
      </c>
      <c r="O177" s="2">
        <f t="shared" si="103"/>
        <v>1.0047134799999999</v>
      </c>
      <c r="P177" s="10">
        <f t="shared" si="131"/>
        <v>1.00499881</v>
      </c>
      <c r="Q177" s="10">
        <f t="shared" si="128"/>
        <v>1.0199480761990012</v>
      </c>
      <c r="R177" s="2">
        <f t="shared" si="130"/>
        <v>1.0247555800000001</v>
      </c>
      <c r="S177" s="2">
        <f t="shared" si="123"/>
        <v>1</v>
      </c>
      <c r="T177" s="2">
        <f t="shared" si="104"/>
        <v>327258.94259833999</v>
      </c>
      <c r="U177" s="2">
        <f t="shared" si="105"/>
        <v>0</v>
      </c>
      <c r="V177" s="2">
        <f t="shared" si="106"/>
        <v>7742.0860333409801</v>
      </c>
      <c r="W177" s="2">
        <f t="shared" si="107"/>
        <v>335001.02863168099</v>
      </c>
      <c r="X177" s="27">
        <f t="shared" si="108"/>
        <v>0</v>
      </c>
      <c r="Y177" s="2">
        <f t="shared" si="124"/>
        <v>0</v>
      </c>
      <c r="Z177" s="67">
        <f t="shared" si="109"/>
        <v>0</v>
      </c>
      <c r="AA177" s="2">
        <f t="shared" si="110"/>
        <v>0</v>
      </c>
      <c r="AB177" s="26">
        <f t="shared" si="119"/>
        <v>6.7299999999999999E-2</v>
      </c>
      <c r="AC177" s="27">
        <f t="shared" si="93"/>
        <v>16</v>
      </c>
      <c r="AD177" s="27">
        <v>252</v>
      </c>
      <c r="AE177" s="10">
        <f t="shared" si="129"/>
        <v>1.004143934</v>
      </c>
      <c r="AF177" s="2">
        <f t="shared" si="111"/>
        <v>1356.1394590299999</v>
      </c>
      <c r="AG177" s="2">
        <f t="shared" si="112"/>
        <v>1388.2221525800001</v>
      </c>
      <c r="AH177" s="3" t="str">
        <f t="shared" si="113"/>
        <v>-</v>
      </c>
      <c r="AI177" s="4" t="str">
        <f t="shared" si="120"/>
        <v>A+J=</v>
      </c>
      <c r="AJ177" s="11">
        <f t="shared" si="121"/>
        <v>40973</v>
      </c>
      <c r="AK177" s="11"/>
      <c r="AL177" s="4"/>
      <c r="AM177" s="19"/>
      <c r="AN177" s="57">
        <v>39975</v>
      </c>
      <c r="AO177" s="53" t="s">
        <v>97</v>
      </c>
      <c r="AP177" s="29"/>
      <c r="AQ177" s="51"/>
      <c r="AR177" s="20">
        <f t="shared" si="114"/>
        <v>42036</v>
      </c>
      <c r="AS177" s="20">
        <f t="shared" si="94"/>
        <v>42034</v>
      </c>
      <c r="AT177" s="20">
        <f t="shared" si="95"/>
        <v>42037</v>
      </c>
      <c r="AU177" s="20">
        <f t="shared" si="96"/>
        <v>42065</v>
      </c>
      <c r="AV177" s="20">
        <f t="shared" si="97"/>
        <v>42039</v>
      </c>
      <c r="AW177" s="23">
        <f t="shared" si="98"/>
        <v>18</v>
      </c>
      <c r="AX177" s="1"/>
      <c r="AY177" s="1"/>
      <c r="AZ177" s="1"/>
      <c r="BA177" s="1"/>
      <c r="BB177" s="1"/>
      <c r="BC177" s="1"/>
    </row>
    <row r="178" spans="1:154" x14ac:dyDescent="0.2">
      <c r="A178" s="144">
        <f t="shared" si="115"/>
        <v>40967</v>
      </c>
      <c r="B178" s="2">
        <f t="shared" si="99"/>
        <v>336570.82401133305</v>
      </c>
      <c r="C178" s="2">
        <f t="shared" si="116"/>
        <v>327258.94259833999</v>
      </c>
      <c r="D178" s="68">
        <f>SUM(Y178:Y$366)</f>
        <v>14517.894586499999</v>
      </c>
      <c r="E178" s="68">
        <f t="shared" si="100"/>
        <v>312741.04801183997</v>
      </c>
      <c r="F178" s="72">
        <f t="shared" si="125"/>
        <v>3403.73</v>
      </c>
      <c r="G178" s="3">
        <f>IF(N178=1,VLOOKUP(A177,[1]Plan1!$BG$69:$BI$188,3),G177)</f>
        <v>3422.79</v>
      </c>
      <c r="H178" s="11">
        <f t="shared" si="126"/>
        <v>40879</v>
      </c>
      <c r="I178" s="11">
        <f t="shared" si="127"/>
        <v>40910</v>
      </c>
      <c r="J178" s="26">
        <f t="shared" si="101"/>
        <v>5.5997391097413196E-3</v>
      </c>
      <c r="K178" s="11">
        <f t="shared" si="117"/>
        <v>40969</v>
      </c>
      <c r="L178" s="11">
        <f t="shared" si="102"/>
        <v>40969</v>
      </c>
      <c r="M178" s="1">
        <f t="shared" si="118"/>
        <v>19</v>
      </c>
      <c r="N178" s="1">
        <f t="shared" si="122"/>
        <v>17</v>
      </c>
      <c r="O178" s="2">
        <f t="shared" si="103"/>
        <v>1.0050088100000001</v>
      </c>
      <c r="P178" s="10">
        <f t="shared" si="131"/>
        <v>1.00499881</v>
      </c>
      <c r="Q178" s="10">
        <f t="shared" si="128"/>
        <v>1.0199480761990012</v>
      </c>
      <c r="R178" s="2">
        <f t="shared" si="130"/>
        <v>1.0250568</v>
      </c>
      <c r="S178" s="2">
        <f t="shared" si="123"/>
        <v>1</v>
      </c>
      <c r="T178" s="2">
        <f t="shared" si="104"/>
        <v>327258.94259833999</v>
      </c>
      <c r="U178" s="2">
        <f t="shared" si="105"/>
        <v>0</v>
      </c>
      <c r="V178" s="2">
        <f t="shared" si="106"/>
        <v>7836.2898918230685</v>
      </c>
      <c r="W178" s="2">
        <f t="shared" si="107"/>
        <v>335095.23249016306</v>
      </c>
      <c r="X178" s="27">
        <f t="shared" si="108"/>
        <v>0</v>
      </c>
      <c r="Y178" s="2">
        <f t="shared" si="124"/>
        <v>0</v>
      </c>
      <c r="Z178" s="67">
        <f t="shared" si="109"/>
        <v>0</v>
      </c>
      <c r="AA178" s="2">
        <f t="shared" si="110"/>
        <v>0</v>
      </c>
      <c r="AB178" s="26">
        <f t="shared" si="119"/>
        <v>6.7299999999999999E-2</v>
      </c>
      <c r="AC178" s="27">
        <f t="shared" si="93"/>
        <v>17</v>
      </c>
      <c r="AD178" s="27">
        <v>252</v>
      </c>
      <c r="AE178" s="10">
        <f t="shared" si="129"/>
        <v>1.0044034989999999</v>
      </c>
      <c r="AF178" s="2">
        <f t="shared" si="111"/>
        <v>1441.0844264699999</v>
      </c>
      <c r="AG178" s="2">
        <f t="shared" si="112"/>
        <v>1475.5915211700001</v>
      </c>
      <c r="AH178" s="3" t="str">
        <f t="shared" si="113"/>
        <v>-</v>
      </c>
      <c r="AI178" s="4" t="str">
        <f t="shared" si="120"/>
        <v>A+J=</v>
      </c>
      <c r="AJ178" s="11">
        <f t="shared" si="121"/>
        <v>40973</v>
      </c>
      <c r="AK178" s="11"/>
      <c r="AL178" s="4"/>
      <c r="AM178" s="19"/>
      <c r="AN178" s="57">
        <v>40063</v>
      </c>
      <c r="AO178" s="53" t="s">
        <v>89</v>
      </c>
      <c r="AP178" s="29"/>
      <c r="AQ178" s="51"/>
      <c r="AR178" s="20">
        <f t="shared" si="114"/>
        <v>42064</v>
      </c>
      <c r="AS178" s="20">
        <f t="shared" si="94"/>
        <v>42062</v>
      </c>
      <c r="AT178" s="20">
        <f t="shared" si="95"/>
        <v>42065</v>
      </c>
      <c r="AU178" s="20">
        <f t="shared" si="96"/>
        <v>42095</v>
      </c>
      <c r="AV178" s="20">
        <f t="shared" si="97"/>
        <v>42067</v>
      </c>
      <c r="AW178" s="23">
        <f t="shared" si="98"/>
        <v>22</v>
      </c>
      <c r="AX178" s="1"/>
      <c r="AY178" s="1"/>
      <c r="AZ178" s="1"/>
      <c r="BA178" s="1"/>
      <c r="BB178" s="1"/>
      <c r="BC178" s="1"/>
    </row>
    <row r="179" spans="1:154" x14ac:dyDescent="0.2">
      <c r="A179" s="144">
        <f t="shared" si="115"/>
        <v>40968</v>
      </c>
      <c r="B179" s="2">
        <f t="shared" si="99"/>
        <v>336752.49687809951</v>
      </c>
      <c r="C179" s="2">
        <f t="shared" si="116"/>
        <v>327258.94259833999</v>
      </c>
      <c r="D179" s="68">
        <f>SUM(Y179:Y$366)</f>
        <v>14517.894586499999</v>
      </c>
      <c r="E179" s="68">
        <f t="shared" si="100"/>
        <v>312741.04801183997</v>
      </c>
      <c r="F179" s="72">
        <f t="shared" si="125"/>
        <v>3403.73</v>
      </c>
      <c r="G179" s="3">
        <f>IF(N179=1,VLOOKUP(A178,[1]Plan1!$BG$69:$BI$188,3),G178)</f>
        <v>3422.79</v>
      </c>
      <c r="H179" s="11">
        <f t="shared" si="126"/>
        <v>40879</v>
      </c>
      <c r="I179" s="11">
        <f t="shared" si="127"/>
        <v>40910</v>
      </c>
      <c r="J179" s="26">
        <f t="shared" si="101"/>
        <v>5.5997391097413196E-3</v>
      </c>
      <c r="K179" s="11">
        <f t="shared" si="117"/>
        <v>40969</v>
      </c>
      <c r="L179" s="11">
        <f t="shared" si="102"/>
        <v>40969</v>
      </c>
      <c r="M179" s="1">
        <f t="shared" si="118"/>
        <v>19</v>
      </c>
      <c r="N179" s="1">
        <f t="shared" si="122"/>
        <v>18</v>
      </c>
      <c r="O179" s="2">
        <f t="shared" si="103"/>
        <v>1.0053042299999999</v>
      </c>
      <c r="P179" s="10">
        <f t="shared" si="131"/>
        <v>1.00499881</v>
      </c>
      <c r="Q179" s="10">
        <f t="shared" si="128"/>
        <v>1.0199480761990012</v>
      </c>
      <c r="R179" s="2">
        <f t="shared" si="130"/>
        <v>1.02535811</v>
      </c>
      <c r="S179" s="2">
        <f t="shared" si="123"/>
        <v>1</v>
      </c>
      <c r="T179" s="2">
        <f t="shared" si="104"/>
        <v>327258.94259833999</v>
      </c>
      <c r="U179" s="2">
        <f t="shared" si="105"/>
        <v>0</v>
      </c>
      <c r="V179" s="2">
        <f t="shared" si="106"/>
        <v>7930.5218969995158</v>
      </c>
      <c r="W179" s="2">
        <f t="shared" si="107"/>
        <v>335189.46449533949</v>
      </c>
      <c r="X179" s="27">
        <f t="shared" si="108"/>
        <v>0</v>
      </c>
      <c r="Y179" s="2">
        <f t="shared" si="124"/>
        <v>0</v>
      </c>
      <c r="Z179" s="67">
        <f t="shared" si="109"/>
        <v>0</v>
      </c>
      <c r="AA179" s="2">
        <f t="shared" si="110"/>
        <v>0</v>
      </c>
      <c r="AB179" s="26">
        <f t="shared" si="119"/>
        <v>6.7299999999999999E-2</v>
      </c>
      <c r="AC179" s="27">
        <f t="shared" si="93"/>
        <v>18</v>
      </c>
      <c r="AD179" s="27">
        <v>252</v>
      </c>
      <c r="AE179" s="10">
        <f t="shared" si="129"/>
        <v>1.004663131</v>
      </c>
      <c r="AF179" s="2">
        <f t="shared" si="111"/>
        <v>1526.0513202499999</v>
      </c>
      <c r="AG179" s="2">
        <f t="shared" si="112"/>
        <v>1563.03238276</v>
      </c>
      <c r="AH179" s="3" t="str">
        <f t="shared" si="113"/>
        <v>-</v>
      </c>
      <c r="AI179" s="4" t="str">
        <f t="shared" si="120"/>
        <v>A+J=</v>
      </c>
      <c r="AJ179" s="11">
        <f t="shared" si="121"/>
        <v>40973</v>
      </c>
      <c r="AK179" s="11"/>
      <c r="AL179" s="4"/>
      <c r="AM179" s="19"/>
      <c r="AN179" s="57">
        <v>40098</v>
      </c>
      <c r="AO179" s="53" t="s">
        <v>90</v>
      </c>
      <c r="AP179" s="29"/>
      <c r="AQ179" s="51"/>
      <c r="AR179" s="28">
        <f t="shared" si="114"/>
        <v>42095</v>
      </c>
      <c r="AS179" s="28">
        <f t="shared" si="94"/>
        <v>42094</v>
      </c>
      <c r="AT179" s="28">
        <f t="shared" si="95"/>
        <v>42095</v>
      </c>
      <c r="AU179" s="28">
        <f t="shared" si="96"/>
        <v>42128</v>
      </c>
      <c r="AV179" s="20">
        <f t="shared" si="97"/>
        <v>42100</v>
      </c>
      <c r="AW179" s="23">
        <f t="shared" si="98"/>
        <v>20</v>
      </c>
      <c r="AX179" s="1"/>
      <c r="AY179" s="1"/>
      <c r="AZ179" s="1"/>
      <c r="BA179" s="1"/>
      <c r="BB179" s="1"/>
      <c r="BC179" s="1"/>
    </row>
    <row r="180" spans="1:154" x14ac:dyDescent="0.2">
      <c r="A180" s="144">
        <f t="shared" si="115"/>
        <v>40969</v>
      </c>
      <c r="B180" s="2">
        <f t="shared" si="99"/>
        <v>336934.26976069034</v>
      </c>
      <c r="C180" s="2">
        <f t="shared" si="116"/>
        <v>327258.94259833999</v>
      </c>
      <c r="D180" s="68">
        <f>SUM(Y180:Y$366)</f>
        <v>14517.894586499999</v>
      </c>
      <c r="E180" s="68">
        <f t="shared" si="100"/>
        <v>312741.04801183997</v>
      </c>
      <c r="F180" s="72">
        <f t="shared" si="125"/>
        <v>3403.73</v>
      </c>
      <c r="G180" s="3">
        <f>IF(N180=1,VLOOKUP(A179,[1]Plan1!$BG$69:$BI$188,3),G179)</f>
        <v>3422.79</v>
      </c>
      <c r="H180" s="11">
        <f t="shared" si="126"/>
        <v>40879</v>
      </c>
      <c r="I180" s="11">
        <f t="shared" si="127"/>
        <v>40910</v>
      </c>
      <c r="J180" s="26">
        <f t="shared" si="101"/>
        <v>5.5997391097413196E-3</v>
      </c>
      <c r="K180" s="11">
        <f t="shared" si="117"/>
        <v>41001</v>
      </c>
      <c r="L180" s="11">
        <f t="shared" si="102"/>
        <v>40969</v>
      </c>
      <c r="M180" s="1">
        <f t="shared" si="118"/>
        <v>19</v>
      </c>
      <c r="N180" s="1">
        <f t="shared" si="122"/>
        <v>19</v>
      </c>
      <c r="O180" s="2">
        <f t="shared" si="103"/>
        <v>1.0055997299999999</v>
      </c>
      <c r="P180" s="10">
        <f t="shared" si="131"/>
        <v>1.00499881</v>
      </c>
      <c r="Q180" s="10">
        <f t="shared" si="128"/>
        <v>1.0199480761990012</v>
      </c>
      <c r="R180" s="2">
        <f t="shared" si="130"/>
        <v>1.0256595100000001</v>
      </c>
      <c r="S180" s="2">
        <f t="shared" si="123"/>
        <v>1</v>
      </c>
      <c r="T180" s="2">
        <f t="shared" si="104"/>
        <v>327258.94259833999</v>
      </c>
      <c r="U180" s="2">
        <f t="shared" si="105"/>
        <v>0</v>
      </c>
      <c r="V180" s="2">
        <f t="shared" si="106"/>
        <v>8024.7820488703219</v>
      </c>
      <c r="W180" s="2">
        <f t="shared" si="107"/>
        <v>335283.72464721033</v>
      </c>
      <c r="X180" s="27">
        <f t="shared" si="108"/>
        <v>5</v>
      </c>
      <c r="Y180" s="2">
        <f t="shared" si="124"/>
        <v>2220.63100162</v>
      </c>
      <c r="Z180" s="67">
        <f t="shared" si="109"/>
        <v>6.7855471999999995E-3</v>
      </c>
      <c r="AA180" s="2">
        <f t="shared" si="110"/>
        <v>2220.63100162</v>
      </c>
      <c r="AB180" s="26">
        <f t="shared" si="119"/>
        <v>6.7299999999999999E-2</v>
      </c>
      <c r="AC180" s="27">
        <f t="shared" si="93"/>
        <v>19</v>
      </c>
      <c r="AD180" s="27">
        <v>252</v>
      </c>
      <c r="AE180" s="10">
        <f t="shared" si="129"/>
        <v>1.004922831</v>
      </c>
      <c r="AF180" s="2">
        <f t="shared" si="111"/>
        <v>1611.04046765</v>
      </c>
      <c r="AG180" s="2">
        <f t="shared" si="112"/>
        <v>1650.5451134800001</v>
      </c>
      <c r="AH180" s="3">
        <f t="shared" si="113"/>
        <v>3831.6714692699998</v>
      </c>
      <c r="AI180" s="4" t="str">
        <f t="shared" si="120"/>
        <v>A+J=</v>
      </c>
      <c r="AJ180" s="11">
        <f t="shared" si="121"/>
        <v>40973</v>
      </c>
      <c r="AK180" s="13"/>
      <c r="AL180" s="12"/>
      <c r="AM180" s="56"/>
      <c r="AN180" s="58">
        <v>40119</v>
      </c>
      <c r="AO180" s="52" t="s">
        <v>91</v>
      </c>
      <c r="AP180" s="22"/>
      <c r="AQ180" s="59"/>
      <c r="AR180" s="60">
        <f t="shared" si="114"/>
        <v>42125</v>
      </c>
      <c r="AS180" s="60">
        <f t="shared" si="94"/>
        <v>42124</v>
      </c>
      <c r="AT180" s="60">
        <f t="shared" si="95"/>
        <v>42128</v>
      </c>
      <c r="AU180" s="60">
        <f t="shared" si="96"/>
        <v>42156</v>
      </c>
      <c r="AV180" s="60">
        <f t="shared" si="97"/>
        <v>42130</v>
      </c>
      <c r="AW180" s="54">
        <f t="shared" si="98"/>
        <v>20</v>
      </c>
      <c r="AX180" s="5"/>
      <c r="AY180" s="5"/>
      <c r="AZ180" s="5"/>
      <c r="BA180" s="5"/>
      <c r="BB180" s="5"/>
      <c r="BC180" s="5"/>
      <c r="BD180" s="48"/>
      <c r="BE180" s="48"/>
      <c r="BF180" s="48"/>
      <c r="BG180" s="48"/>
      <c r="BH180" s="48"/>
      <c r="BI180" s="48"/>
      <c r="BJ180" s="48"/>
      <c r="BK180" s="48"/>
      <c r="BL180" s="48"/>
      <c r="BM180" s="48"/>
      <c r="BN180" s="48"/>
      <c r="BO180" s="48"/>
      <c r="BP180" s="48"/>
      <c r="BQ180" s="48"/>
      <c r="BR180" s="48"/>
      <c r="BS180" s="48"/>
      <c r="BT180" s="48"/>
      <c r="BU180" s="48"/>
      <c r="BV180" s="48"/>
      <c r="BW180" s="48"/>
      <c r="BX180" s="48"/>
      <c r="BY180" s="48"/>
      <c r="BZ180" s="48"/>
      <c r="CA180" s="48"/>
      <c r="CB180" s="48"/>
      <c r="CC180" s="48"/>
      <c r="CD180" s="48"/>
      <c r="CE180" s="48"/>
      <c r="CF180" s="48"/>
      <c r="CG180" s="48"/>
      <c r="CH180" s="48"/>
      <c r="CI180" s="48"/>
      <c r="CJ180" s="48"/>
      <c r="CK180" s="48"/>
      <c r="CL180" s="48"/>
      <c r="CM180" s="48"/>
      <c r="CN180" s="48"/>
      <c r="CO180" s="48"/>
      <c r="CP180" s="48"/>
      <c r="CQ180" s="48"/>
      <c r="CR180" s="48"/>
      <c r="CS180" s="48"/>
      <c r="CT180" s="48"/>
      <c r="CU180" s="48"/>
      <c r="CV180" s="48"/>
      <c r="CW180" s="48"/>
      <c r="CX180" s="48"/>
      <c r="CY180" s="48"/>
      <c r="CZ180" s="48"/>
      <c r="DA180" s="48"/>
      <c r="DB180" s="48"/>
      <c r="DC180" s="48"/>
      <c r="DD180" s="48"/>
      <c r="DE180" s="48"/>
      <c r="DF180" s="48"/>
      <c r="DG180" s="48"/>
      <c r="DH180" s="48"/>
      <c r="DI180" s="48"/>
      <c r="DJ180" s="48"/>
      <c r="DK180" s="48"/>
      <c r="DL180" s="48"/>
      <c r="DM180" s="48"/>
      <c r="DN180" s="48"/>
      <c r="DO180" s="48"/>
      <c r="DP180" s="48"/>
      <c r="DQ180" s="48"/>
      <c r="DR180" s="48"/>
      <c r="DS180" s="48"/>
      <c r="DT180" s="48"/>
      <c r="DU180" s="48"/>
      <c r="DV180" s="48"/>
      <c r="DW180" s="48"/>
      <c r="DX180" s="48"/>
      <c r="DY180" s="48"/>
      <c r="DZ180" s="48"/>
      <c r="EA180" s="48"/>
      <c r="EB180" s="48"/>
      <c r="EC180" s="48"/>
      <c r="ED180" s="48"/>
      <c r="EE180" s="48"/>
      <c r="EF180" s="48"/>
      <c r="EG180" s="48"/>
      <c r="EH180" s="48"/>
      <c r="EI180" s="48"/>
      <c r="EJ180" s="48"/>
      <c r="EK180" s="48"/>
      <c r="EL180" s="48"/>
      <c r="EM180" s="48"/>
      <c r="EN180" s="48"/>
      <c r="EO180" s="48"/>
      <c r="EP180" s="48"/>
      <c r="EQ180" s="48"/>
      <c r="ER180" s="48"/>
      <c r="ES180" s="48"/>
      <c r="ET180" s="48"/>
      <c r="EU180" s="48"/>
      <c r="EV180" s="48"/>
      <c r="EW180" s="48"/>
      <c r="EX180" s="48"/>
    </row>
    <row r="181" spans="1:154" x14ac:dyDescent="0.2">
      <c r="A181" s="144">
        <f t="shared" si="115"/>
        <v>40970</v>
      </c>
      <c r="B181" s="2">
        <f t="shared" si="99"/>
        <v>333214.66207842919</v>
      </c>
      <c r="C181" s="2">
        <f t="shared" si="116"/>
        <v>325038.31159672001</v>
      </c>
      <c r="D181" s="68">
        <f>SUM(Y181:Y$366)</f>
        <v>12297.263584879998</v>
      </c>
      <c r="E181" s="68">
        <f t="shared" si="100"/>
        <v>312741.04801184003</v>
      </c>
      <c r="F181" s="72">
        <f t="shared" si="125"/>
        <v>3422.79</v>
      </c>
      <c r="G181" s="3">
        <f>IF(N181=1,VLOOKUP(A180,[1]Plan1!$BG$69:$BI$188,3),G180)</f>
        <v>3438.19</v>
      </c>
      <c r="H181" s="11">
        <f t="shared" si="126"/>
        <v>40910</v>
      </c>
      <c r="I181" s="11">
        <f t="shared" si="127"/>
        <v>40941</v>
      </c>
      <c r="J181" s="26">
        <f t="shared" si="101"/>
        <v>4.4992535329366756E-3</v>
      </c>
      <c r="K181" s="11">
        <f t="shared" si="117"/>
        <v>41001</v>
      </c>
      <c r="L181" s="11">
        <f t="shared" si="102"/>
        <v>41001</v>
      </c>
      <c r="M181" s="1">
        <f t="shared" si="118"/>
        <v>22</v>
      </c>
      <c r="N181" s="1">
        <f t="shared" si="122"/>
        <v>1</v>
      </c>
      <c r="O181" s="2">
        <f t="shared" si="103"/>
        <v>1.0002040699999999</v>
      </c>
      <c r="P181" s="10">
        <f t="shared" si="131"/>
        <v>1.0055997299999999</v>
      </c>
      <c r="Q181" s="10">
        <f t="shared" si="128"/>
        <v>1.025659510039735</v>
      </c>
      <c r="R181" s="2">
        <f t="shared" si="130"/>
        <v>1.02586881</v>
      </c>
      <c r="S181" s="2">
        <f t="shared" si="123"/>
        <v>1</v>
      </c>
      <c r="T181" s="2">
        <f t="shared" si="104"/>
        <v>325038.31159672001</v>
      </c>
      <c r="U181" s="2">
        <f t="shared" si="105"/>
        <v>0</v>
      </c>
      <c r="V181" s="2">
        <f t="shared" si="106"/>
        <v>8090.2387502191559</v>
      </c>
      <c r="W181" s="2">
        <f t="shared" si="107"/>
        <v>333128.55034693918</v>
      </c>
      <c r="X181" s="27">
        <f t="shared" si="108"/>
        <v>0</v>
      </c>
      <c r="Y181" s="2">
        <f t="shared" si="124"/>
        <v>0</v>
      </c>
      <c r="Z181" s="67">
        <f t="shared" si="109"/>
        <v>0</v>
      </c>
      <c r="AA181" s="2">
        <f t="shared" si="110"/>
        <v>0</v>
      </c>
      <c r="AB181" s="26">
        <f t="shared" si="119"/>
        <v>6.7299999999999999E-2</v>
      </c>
      <c r="AC181" s="27">
        <f t="shared" si="93"/>
        <v>1</v>
      </c>
      <c r="AD181" s="27">
        <v>252</v>
      </c>
      <c r="AE181" s="10">
        <f t="shared" si="129"/>
        <v>1.0002584940000001</v>
      </c>
      <c r="AF181" s="2">
        <f t="shared" si="111"/>
        <v>84.020453309999994</v>
      </c>
      <c r="AG181" s="2">
        <f t="shared" si="112"/>
        <v>86.111731489999997</v>
      </c>
      <c r="AH181" s="3" t="str">
        <f t="shared" si="113"/>
        <v>-</v>
      </c>
      <c r="AI181" s="4" t="str">
        <f t="shared" si="120"/>
        <v>A+J=</v>
      </c>
      <c r="AJ181" s="11">
        <f t="shared" si="121"/>
        <v>41003</v>
      </c>
      <c r="AK181" s="11"/>
      <c r="AL181" s="4"/>
      <c r="AM181" s="19"/>
      <c r="AN181" s="57">
        <v>40172</v>
      </c>
      <c r="AO181" s="53" t="s">
        <v>98</v>
      </c>
      <c r="AP181" s="29"/>
      <c r="AQ181" s="51"/>
      <c r="AR181" s="20">
        <f t="shared" si="114"/>
        <v>42156</v>
      </c>
      <c r="AS181" s="20">
        <f t="shared" si="94"/>
        <v>42153</v>
      </c>
      <c r="AT181" s="20">
        <f t="shared" si="95"/>
        <v>42156</v>
      </c>
      <c r="AU181" s="20">
        <f t="shared" si="96"/>
        <v>42186</v>
      </c>
      <c r="AV181" s="20">
        <f t="shared" si="97"/>
        <v>42158</v>
      </c>
      <c r="AW181" s="23">
        <f t="shared" si="98"/>
        <v>21</v>
      </c>
      <c r="AX181" s="1"/>
      <c r="AY181" s="1"/>
      <c r="AZ181" s="1"/>
      <c r="BA181" s="1"/>
      <c r="BB181" s="1"/>
      <c r="BC181" s="1"/>
    </row>
    <row r="182" spans="1:154" x14ac:dyDescent="0.2">
      <c r="A182" s="144">
        <f t="shared" si="115"/>
        <v>40971</v>
      </c>
      <c r="B182" s="2">
        <f t="shared" si="99"/>
        <v>333366.30232073041</v>
      </c>
      <c r="C182" s="2">
        <f t="shared" si="116"/>
        <v>325038.31159672001</v>
      </c>
      <c r="D182" s="68">
        <f>SUM(Y182:Y$366)</f>
        <v>12297.263584879998</v>
      </c>
      <c r="E182" s="68">
        <f t="shared" si="100"/>
        <v>312741.04801184003</v>
      </c>
      <c r="F182" s="72">
        <f t="shared" si="125"/>
        <v>3422.79</v>
      </c>
      <c r="G182" s="3">
        <f>IF(N182=1,VLOOKUP(A181,[1]Plan1!$BG$69:$BI$188,3),G181)</f>
        <v>3438.19</v>
      </c>
      <c r="H182" s="11">
        <f t="shared" si="126"/>
        <v>40910</v>
      </c>
      <c r="I182" s="11">
        <f t="shared" si="127"/>
        <v>40941</v>
      </c>
      <c r="J182" s="26">
        <f t="shared" si="101"/>
        <v>4.4992535329366756E-3</v>
      </c>
      <c r="K182" s="11">
        <f t="shared" si="117"/>
        <v>41001</v>
      </c>
      <c r="L182" s="11">
        <f t="shared" si="102"/>
        <v>41001</v>
      </c>
      <c r="M182" s="1">
        <f t="shared" si="118"/>
        <v>22</v>
      </c>
      <c r="N182" s="1">
        <f t="shared" si="122"/>
        <v>2</v>
      </c>
      <c r="O182" s="2">
        <f t="shared" si="103"/>
        <v>1.00040818</v>
      </c>
      <c r="P182" s="10">
        <f t="shared" si="131"/>
        <v>1.0055997299999999</v>
      </c>
      <c r="Q182" s="10">
        <f t="shared" si="128"/>
        <v>1.025659510039735</v>
      </c>
      <c r="R182" s="2">
        <f t="shared" si="130"/>
        <v>1.02607816</v>
      </c>
      <c r="S182" s="2">
        <f t="shared" si="123"/>
        <v>1</v>
      </c>
      <c r="T182" s="2">
        <f t="shared" si="104"/>
        <v>325038.31159672001</v>
      </c>
      <c r="U182" s="2">
        <f t="shared" si="105"/>
        <v>0</v>
      </c>
      <c r="V182" s="2">
        <f t="shared" si="106"/>
        <v>8155.7110886204346</v>
      </c>
      <c r="W182" s="2">
        <f t="shared" si="107"/>
        <v>333194.02268534043</v>
      </c>
      <c r="X182" s="27">
        <f t="shared" si="108"/>
        <v>0</v>
      </c>
      <c r="Y182" s="2">
        <f t="shared" si="124"/>
        <v>0</v>
      </c>
      <c r="Z182" s="67">
        <f t="shared" si="109"/>
        <v>0</v>
      </c>
      <c r="AA182" s="2">
        <f t="shared" si="110"/>
        <v>0</v>
      </c>
      <c r="AB182" s="26">
        <f t="shared" si="119"/>
        <v>6.7299999999999999E-2</v>
      </c>
      <c r="AC182" s="27">
        <f t="shared" si="93"/>
        <v>2</v>
      </c>
      <c r="AD182" s="27">
        <v>252</v>
      </c>
      <c r="AE182" s="10">
        <f t="shared" si="129"/>
        <v>1.000517055</v>
      </c>
      <c r="AF182" s="2">
        <f t="shared" si="111"/>
        <v>168.06268420000001</v>
      </c>
      <c r="AG182" s="2">
        <f t="shared" si="112"/>
        <v>172.27963539000001</v>
      </c>
      <c r="AH182" s="3" t="str">
        <f t="shared" si="113"/>
        <v>-</v>
      </c>
      <c r="AI182" s="4" t="str">
        <f t="shared" si="120"/>
        <v>A+J=</v>
      </c>
      <c r="AJ182" s="11">
        <f t="shared" si="121"/>
        <v>41003</v>
      </c>
      <c r="AK182" s="11"/>
      <c r="AL182" s="4"/>
      <c r="AM182" s="19"/>
      <c r="AN182" s="57">
        <v>40179</v>
      </c>
      <c r="AO182" s="53" t="s">
        <v>99</v>
      </c>
      <c r="AP182" s="29"/>
      <c r="AQ182" s="51"/>
      <c r="AR182" s="20">
        <f t="shared" si="114"/>
        <v>42186</v>
      </c>
      <c r="AS182" s="20">
        <f t="shared" si="94"/>
        <v>42185</v>
      </c>
      <c r="AT182" s="20">
        <f t="shared" si="95"/>
        <v>42186</v>
      </c>
      <c r="AU182" s="20">
        <f t="shared" si="96"/>
        <v>42219</v>
      </c>
      <c r="AV182" s="20">
        <f t="shared" si="97"/>
        <v>42188</v>
      </c>
      <c r="AW182" s="23">
        <f t="shared" si="98"/>
        <v>23</v>
      </c>
      <c r="AX182" s="1"/>
      <c r="AY182" s="1"/>
      <c r="AZ182" s="1"/>
      <c r="BA182" s="1"/>
      <c r="BB182" s="1"/>
      <c r="BC182" s="1"/>
    </row>
    <row r="183" spans="1:154" x14ac:dyDescent="0.2">
      <c r="A183" s="144">
        <f t="shared" si="115"/>
        <v>40972</v>
      </c>
      <c r="B183" s="2">
        <f t="shared" si="99"/>
        <v>333366.30232073041</v>
      </c>
      <c r="C183" s="2">
        <f t="shared" si="116"/>
        <v>325038.31159672001</v>
      </c>
      <c r="D183" s="68">
        <f>SUM(Y183:Y$366)</f>
        <v>12297.263584879998</v>
      </c>
      <c r="E183" s="68">
        <f t="shared" si="100"/>
        <v>312741.04801184003</v>
      </c>
      <c r="F183" s="72">
        <f t="shared" si="125"/>
        <v>3422.79</v>
      </c>
      <c r="G183" s="3">
        <f>IF(N183=1,VLOOKUP(A182,[1]Plan1!$BG$69:$BI$188,3),G182)</f>
        <v>3438.19</v>
      </c>
      <c r="H183" s="11">
        <f t="shared" si="126"/>
        <v>40910</v>
      </c>
      <c r="I183" s="11">
        <f t="shared" si="127"/>
        <v>40941</v>
      </c>
      <c r="J183" s="26">
        <f t="shared" si="101"/>
        <v>4.4992535329366756E-3</v>
      </c>
      <c r="K183" s="11">
        <f t="shared" si="117"/>
        <v>41001</v>
      </c>
      <c r="L183" s="11">
        <f t="shared" si="102"/>
        <v>41001</v>
      </c>
      <c r="M183" s="1">
        <f t="shared" si="118"/>
        <v>22</v>
      </c>
      <c r="N183" s="1">
        <f t="shared" si="122"/>
        <v>2</v>
      </c>
      <c r="O183" s="2">
        <f t="shared" si="103"/>
        <v>1.00040818</v>
      </c>
      <c r="P183" s="10">
        <f t="shared" si="131"/>
        <v>1.0055997299999999</v>
      </c>
      <c r="Q183" s="10">
        <f t="shared" si="128"/>
        <v>1.025659510039735</v>
      </c>
      <c r="R183" s="2">
        <f t="shared" si="130"/>
        <v>1.02607816</v>
      </c>
      <c r="S183" s="2">
        <f t="shared" si="123"/>
        <v>1</v>
      </c>
      <c r="T183" s="2">
        <f t="shared" si="104"/>
        <v>325038.31159672001</v>
      </c>
      <c r="U183" s="2">
        <f t="shared" si="105"/>
        <v>0</v>
      </c>
      <c r="V183" s="2">
        <f t="shared" si="106"/>
        <v>8155.7110886204346</v>
      </c>
      <c r="W183" s="2">
        <f t="shared" si="107"/>
        <v>333194.02268534043</v>
      </c>
      <c r="X183" s="27">
        <f t="shared" si="108"/>
        <v>0</v>
      </c>
      <c r="Y183" s="2">
        <f t="shared" si="124"/>
        <v>0</v>
      </c>
      <c r="Z183" s="67">
        <f t="shared" si="109"/>
        <v>0</v>
      </c>
      <c r="AA183" s="2">
        <f t="shared" si="110"/>
        <v>0</v>
      </c>
      <c r="AB183" s="26">
        <f t="shared" si="119"/>
        <v>6.7299999999999999E-2</v>
      </c>
      <c r="AC183" s="27">
        <f t="shared" si="93"/>
        <v>2</v>
      </c>
      <c r="AD183" s="27">
        <v>252</v>
      </c>
      <c r="AE183" s="10">
        <f t="shared" si="129"/>
        <v>1.000517055</v>
      </c>
      <c r="AF183" s="2">
        <f t="shared" si="111"/>
        <v>168.06268420000001</v>
      </c>
      <c r="AG183" s="2">
        <f t="shared" si="112"/>
        <v>172.27963539000001</v>
      </c>
      <c r="AH183" s="3" t="str">
        <f t="shared" si="113"/>
        <v>-</v>
      </c>
      <c r="AI183" s="4" t="str">
        <f t="shared" si="120"/>
        <v>A+J=</v>
      </c>
      <c r="AJ183" s="11">
        <f t="shared" si="121"/>
        <v>41003</v>
      </c>
      <c r="AK183" s="11"/>
      <c r="AL183" s="4"/>
      <c r="AM183" s="19"/>
      <c r="AN183" s="57">
        <v>40224</v>
      </c>
      <c r="AO183" s="53" t="s">
        <v>93</v>
      </c>
      <c r="AP183" s="29"/>
      <c r="AQ183" s="51"/>
      <c r="AR183" s="20">
        <f t="shared" si="114"/>
        <v>42217</v>
      </c>
      <c r="AS183" s="20">
        <f t="shared" si="94"/>
        <v>42216</v>
      </c>
      <c r="AT183" s="20">
        <f t="shared" si="95"/>
        <v>42219</v>
      </c>
      <c r="AU183" s="20">
        <f t="shared" si="96"/>
        <v>42248</v>
      </c>
      <c r="AV183" s="20">
        <f t="shared" si="97"/>
        <v>42221</v>
      </c>
      <c r="AW183" s="23">
        <f t="shared" si="98"/>
        <v>21</v>
      </c>
      <c r="AX183" s="1"/>
      <c r="AY183" s="1"/>
      <c r="AZ183" s="1"/>
      <c r="BA183" s="1"/>
      <c r="BB183" s="1"/>
      <c r="BC183" s="1"/>
    </row>
    <row r="184" spans="1:154" x14ac:dyDescent="0.2">
      <c r="A184" s="144">
        <f t="shared" si="115"/>
        <v>40973</v>
      </c>
      <c r="B184" s="2">
        <f t="shared" si="99"/>
        <v>333366.30232073041</v>
      </c>
      <c r="C184" s="2">
        <f t="shared" si="116"/>
        <v>325038.31159672001</v>
      </c>
      <c r="D184" s="68">
        <f>SUM(Y184:Y$366)</f>
        <v>12297.263584879998</v>
      </c>
      <c r="E184" s="68">
        <f t="shared" si="100"/>
        <v>312741.04801184003</v>
      </c>
      <c r="F184" s="72">
        <f t="shared" si="125"/>
        <v>3422.79</v>
      </c>
      <c r="G184" s="3">
        <f>IF(N184=1,VLOOKUP(A183,[1]Plan1!$BG$69:$BI$188,3),G183)</f>
        <v>3438.19</v>
      </c>
      <c r="H184" s="11">
        <f t="shared" si="126"/>
        <v>40910</v>
      </c>
      <c r="I184" s="11">
        <f t="shared" si="127"/>
        <v>40941</v>
      </c>
      <c r="J184" s="26">
        <f t="shared" si="101"/>
        <v>4.4992535329366756E-3</v>
      </c>
      <c r="K184" s="11">
        <f t="shared" si="117"/>
        <v>41001</v>
      </c>
      <c r="L184" s="11">
        <f t="shared" si="102"/>
        <v>41001</v>
      </c>
      <c r="M184" s="1">
        <f t="shared" si="118"/>
        <v>22</v>
      </c>
      <c r="N184" s="1">
        <f t="shared" si="122"/>
        <v>2</v>
      </c>
      <c r="O184" s="2">
        <f t="shared" si="103"/>
        <v>1.00040818</v>
      </c>
      <c r="P184" s="10">
        <f t="shared" si="131"/>
        <v>1.0055997299999999</v>
      </c>
      <c r="Q184" s="10">
        <f t="shared" si="128"/>
        <v>1.025659510039735</v>
      </c>
      <c r="R184" s="2">
        <f t="shared" si="130"/>
        <v>1.02607816</v>
      </c>
      <c r="S184" s="2">
        <f t="shared" si="123"/>
        <v>1</v>
      </c>
      <c r="T184" s="2">
        <f t="shared" si="104"/>
        <v>325038.31159672001</v>
      </c>
      <c r="U184" s="2">
        <f t="shared" si="105"/>
        <v>0</v>
      </c>
      <c r="V184" s="2">
        <f t="shared" si="106"/>
        <v>8155.7110886204346</v>
      </c>
      <c r="W184" s="2">
        <f t="shared" si="107"/>
        <v>333194.02268534043</v>
      </c>
      <c r="X184" s="27">
        <f t="shared" si="108"/>
        <v>0</v>
      </c>
      <c r="Y184" s="2">
        <f t="shared" si="124"/>
        <v>0</v>
      </c>
      <c r="Z184" s="67">
        <f t="shared" si="109"/>
        <v>0</v>
      </c>
      <c r="AA184" s="2">
        <f t="shared" si="110"/>
        <v>0</v>
      </c>
      <c r="AB184" s="26">
        <f t="shared" si="119"/>
        <v>6.7299999999999999E-2</v>
      </c>
      <c r="AC184" s="27">
        <f t="shared" si="93"/>
        <v>2</v>
      </c>
      <c r="AD184" s="27">
        <v>252</v>
      </c>
      <c r="AE184" s="10">
        <f t="shared" si="129"/>
        <v>1.000517055</v>
      </c>
      <c r="AF184" s="2">
        <f t="shared" si="111"/>
        <v>168.06268420000001</v>
      </c>
      <c r="AG184" s="2">
        <f t="shared" si="112"/>
        <v>172.27963539000001</v>
      </c>
      <c r="AH184" s="3" t="str">
        <f t="shared" si="113"/>
        <v>-</v>
      </c>
      <c r="AI184" s="4" t="str">
        <f t="shared" si="120"/>
        <v>A+J=</v>
      </c>
      <c r="AJ184" s="11">
        <f t="shared" si="121"/>
        <v>41003</v>
      </c>
      <c r="AK184" s="11"/>
      <c r="AL184" s="4"/>
      <c r="AM184" s="19"/>
      <c r="AN184" s="57">
        <v>40225</v>
      </c>
      <c r="AO184" s="53" t="s">
        <v>93</v>
      </c>
      <c r="AP184" s="29"/>
      <c r="AQ184" s="51"/>
      <c r="AR184" s="20">
        <f t="shared" si="114"/>
        <v>42248</v>
      </c>
      <c r="AS184" s="20">
        <f t="shared" si="94"/>
        <v>42247</v>
      </c>
      <c r="AT184" s="20">
        <f t="shared" si="95"/>
        <v>42248</v>
      </c>
      <c r="AU184" s="20">
        <f t="shared" si="96"/>
        <v>42278</v>
      </c>
      <c r="AV184" s="20">
        <f t="shared" si="97"/>
        <v>42250</v>
      </c>
      <c r="AW184" s="23">
        <f t="shared" si="98"/>
        <v>21</v>
      </c>
      <c r="AX184" s="1"/>
      <c r="AY184" s="1"/>
      <c r="AZ184" s="1"/>
      <c r="BA184" s="1"/>
      <c r="BB184" s="1"/>
      <c r="BC184" s="1"/>
    </row>
    <row r="185" spans="1:154" x14ac:dyDescent="0.2">
      <c r="A185" s="144">
        <f t="shared" si="115"/>
        <v>40974</v>
      </c>
      <c r="B185" s="2">
        <f t="shared" si="99"/>
        <v>333518.01439779415</v>
      </c>
      <c r="C185" s="2">
        <f t="shared" si="116"/>
        <v>325038.31159672001</v>
      </c>
      <c r="D185" s="68">
        <f>SUM(Y185:Y$366)</f>
        <v>12297.263584879998</v>
      </c>
      <c r="E185" s="68">
        <f t="shared" si="100"/>
        <v>312741.04801184003</v>
      </c>
      <c r="F185" s="72">
        <f t="shared" si="125"/>
        <v>3422.79</v>
      </c>
      <c r="G185" s="3">
        <f>IF(N185=1,VLOOKUP(A184,[1]Plan1!$BG$69:$BI$188,3),G184)</f>
        <v>3438.19</v>
      </c>
      <c r="H185" s="11">
        <f t="shared" si="126"/>
        <v>40910</v>
      </c>
      <c r="I185" s="11">
        <f t="shared" si="127"/>
        <v>40941</v>
      </c>
      <c r="J185" s="26">
        <f t="shared" si="101"/>
        <v>4.4992535329366756E-3</v>
      </c>
      <c r="K185" s="11">
        <f t="shared" si="117"/>
        <v>41001</v>
      </c>
      <c r="L185" s="11">
        <f t="shared" si="102"/>
        <v>41001</v>
      </c>
      <c r="M185" s="1">
        <f t="shared" si="118"/>
        <v>22</v>
      </c>
      <c r="N185" s="1">
        <f t="shared" si="122"/>
        <v>3</v>
      </c>
      <c r="O185" s="2">
        <f t="shared" si="103"/>
        <v>1.00061234</v>
      </c>
      <c r="P185" s="10">
        <f t="shared" si="131"/>
        <v>1.0055997299999999</v>
      </c>
      <c r="Q185" s="10">
        <f t="shared" si="128"/>
        <v>1.025659510039735</v>
      </c>
      <c r="R185" s="2">
        <f t="shared" si="130"/>
        <v>1.0262875600000001</v>
      </c>
      <c r="S185" s="2">
        <f t="shared" si="123"/>
        <v>1</v>
      </c>
      <c r="T185" s="2">
        <f t="shared" si="104"/>
        <v>325038.31159672001</v>
      </c>
      <c r="U185" s="2">
        <f t="shared" si="105"/>
        <v>0</v>
      </c>
      <c r="V185" s="2">
        <f t="shared" si="106"/>
        <v>8221.1990640741569</v>
      </c>
      <c r="W185" s="2">
        <f t="shared" si="107"/>
        <v>333259.51066079416</v>
      </c>
      <c r="X185" s="27">
        <f t="shared" si="108"/>
        <v>0</v>
      </c>
      <c r="Y185" s="2">
        <f t="shared" si="124"/>
        <v>0</v>
      </c>
      <c r="Z185" s="67">
        <f t="shared" si="109"/>
        <v>0</v>
      </c>
      <c r="AA185" s="2">
        <f t="shared" si="110"/>
        <v>0</v>
      </c>
      <c r="AB185" s="26">
        <f t="shared" si="119"/>
        <v>6.7299999999999999E-2</v>
      </c>
      <c r="AC185" s="27">
        <f t="shared" si="93"/>
        <v>3</v>
      </c>
      <c r="AD185" s="27">
        <v>252</v>
      </c>
      <c r="AE185" s="10">
        <f t="shared" si="129"/>
        <v>1.0007756830000001</v>
      </c>
      <c r="AF185" s="2">
        <f t="shared" si="111"/>
        <v>252.12669265</v>
      </c>
      <c r="AG185" s="2">
        <f t="shared" si="112"/>
        <v>258.503737</v>
      </c>
      <c r="AH185" s="3" t="str">
        <f t="shared" si="113"/>
        <v>-</v>
      </c>
      <c r="AI185" s="4" t="str">
        <f t="shared" si="120"/>
        <v>A+J=</v>
      </c>
      <c r="AJ185" s="11">
        <f t="shared" si="121"/>
        <v>41003</v>
      </c>
      <c r="AK185" s="11"/>
      <c r="AL185" s="4"/>
      <c r="AM185" s="19"/>
      <c r="AN185" s="57">
        <v>40270</v>
      </c>
      <c r="AO185" s="53" t="s">
        <v>94</v>
      </c>
      <c r="AP185" s="29"/>
      <c r="AQ185" s="51"/>
      <c r="AR185" s="20">
        <f t="shared" si="114"/>
        <v>42278</v>
      </c>
      <c r="AS185" s="20">
        <f t="shared" si="94"/>
        <v>42277</v>
      </c>
      <c r="AT185" s="20">
        <f t="shared" si="95"/>
        <v>42278</v>
      </c>
      <c r="AU185" s="20">
        <f t="shared" si="96"/>
        <v>42311</v>
      </c>
      <c r="AV185" s="20">
        <f t="shared" si="97"/>
        <v>42282</v>
      </c>
      <c r="AW185" s="23">
        <f t="shared" si="98"/>
        <v>21</v>
      </c>
      <c r="AX185" s="1"/>
      <c r="AY185" s="1"/>
      <c r="AZ185" s="1"/>
      <c r="BA185" s="1"/>
      <c r="BB185" s="1"/>
      <c r="BC185" s="1"/>
    </row>
    <row r="186" spans="1:154" x14ac:dyDescent="0.2">
      <c r="A186" s="144">
        <f t="shared" si="115"/>
        <v>40975</v>
      </c>
      <c r="B186" s="2">
        <f t="shared" si="99"/>
        <v>333669.79487093975</v>
      </c>
      <c r="C186" s="2">
        <f t="shared" si="116"/>
        <v>325038.31159672001</v>
      </c>
      <c r="D186" s="68">
        <f>SUM(Y186:Y$366)</f>
        <v>12297.263584879998</v>
      </c>
      <c r="E186" s="68">
        <f t="shared" si="100"/>
        <v>312741.04801184003</v>
      </c>
      <c r="F186" s="72">
        <f t="shared" si="125"/>
        <v>3422.79</v>
      </c>
      <c r="G186" s="3">
        <f>IF(N186=1,VLOOKUP(A185,[1]Plan1!$BG$69:$BI$188,3),G185)</f>
        <v>3438.19</v>
      </c>
      <c r="H186" s="11">
        <f t="shared" si="126"/>
        <v>40910</v>
      </c>
      <c r="I186" s="11">
        <f t="shared" si="127"/>
        <v>40941</v>
      </c>
      <c r="J186" s="26">
        <f t="shared" si="101"/>
        <v>4.4992535329366756E-3</v>
      </c>
      <c r="K186" s="11">
        <f t="shared" si="117"/>
        <v>41001</v>
      </c>
      <c r="L186" s="11">
        <f t="shared" si="102"/>
        <v>41001</v>
      </c>
      <c r="M186" s="1">
        <f t="shared" si="118"/>
        <v>22</v>
      </c>
      <c r="N186" s="1">
        <f t="shared" si="122"/>
        <v>4</v>
      </c>
      <c r="O186" s="2">
        <f t="shared" si="103"/>
        <v>1.00081654</v>
      </c>
      <c r="P186" s="10">
        <f t="shared" si="131"/>
        <v>1.0055997299999999</v>
      </c>
      <c r="Q186" s="10">
        <f t="shared" si="128"/>
        <v>1.025659510039735</v>
      </c>
      <c r="R186" s="2">
        <f t="shared" si="130"/>
        <v>1.026497</v>
      </c>
      <c r="S186" s="2">
        <f t="shared" si="123"/>
        <v>1</v>
      </c>
      <c r="T186" s="2">
        <f t="shared" si="104"/>
        <v>325038.31159672001</v>
      </c>
      <c r="U186" s="2">
        <f t="shared" si="105"/>
        <v>0</v>
      </c>
      <c r="V186" s="2">
        <f t="shared" si="106"/>
        <v>8286.6995491697235</v>
      </c>
      <c r="W186" s="2">
        <f t="shared" si="107"/>
        <v>333325.01114588976</v>
      </c>
      <c r="X186" s="27">
        <f t="shared" si="108"/>
        <v>0</v>
      </c>
      <c r="Y186" s="2">
        <f t="shared" si="124"/>
        <v>0</v>
      </c>
      <c r="Z186" s="67">
        <f t="shared" si="109"/>
        <v>0</v>
      </c>
      <c r="AA186" s="2">
        <f t="shared" si="110"/>
        <v>0</v>
      </c>
      <c r="AB186" s="26">
        <f t="shared" si="119"/>
        <v>6.7299999999999999E-2</v>
      </c>
      <c r="AC186" s="27">
        <f t="shared" si="93"/>
        <v>4</v>
      </c>
      <c r="AD186" s="27">
        <v>252</v>
      </c>
      <c r="AE186" s="10">
        <f t="shared" si="129"/>
        <v>1.0010343770000001</v>
      </c>
      <c r="AF186" s="2">
        <f t="shared" si="111"/>
        <v>336.21215362999999</v>
      </c>
      <c r="AG186" s="2">
        <f t="shared" si="112"/>
        <v>344.78372504999999</v>
      </c>
      <c r="AH186" s="3" t="str">
        <f t="shared" si="113"/>
        <v>-</v>
      </c>
      <c r="AI186" s="4" t="str">
        <f t="shared" si="120"/>
        <v>A+J=</v>
      </c>
      <c r="AJ186" s="11">
        <f t="shared" si="121"/>
        <v>41003</v>
      </c>
      <c r="AK186" s="11"/>
      <c r="AL186" s="4"/>
      <c r="AM186" s="23"/>
      <c r="AN186" s="57">
        <v>40289</v>
      </c>
      <c r="AO186" s="53" t="s">
        <v>95</v>
      </c>
      <c r="AP186" s="29"/>
      <c r="AQ186" s="51"/>
      <c r="AR186" s="20">
        <f t="shared" si="114"/>
        <v>42309</v>
      </c>
      <c r="AS186" s="20">
        <f t="shared" si="94"/>
        <v>42307</v>
      </c>
      <c r="AT186" s="20">
        <f t="shared" si="95"/>
        <v>42311</v>
      </c>
      <c r="AU186" s="20">
        <f t="shared" si="96"/>
        <v>42339</v>
      </c>
      <c r="AV186" s="20">
        <f t="shared" si="97"/>
        <v>42313</v>
      </c>
      <c r="AW186" s="23">
        <f t="shared" si="98"/>
        <v>20</v>
      </c>
      <c r="AX186" s="1"/>
      <c r="AY186" s="1"/>
      <c r="AZ186" s="1"/>
      <c r="BA186" s="1"/>
      <c r="BB186" s="1"/>
      <c r="BC186" s="1"/>
    </row>
    <row r="187" spans="1:154" x14ac:dyDescent="0.2">
      <c r="A187" s="144">
        <f t="shared" si="115"/>
        <v>40976</v>
      </c>
      <c r="B187" s="2">
        <f t="shared" si="99"/>
        <v>333821.64442961727</v>
      </c>
      <c r="C187" s="2">
        <f t="shared" si="116"/>
        <v>325038.31159672001</v>
      </c>
      <c r="D187" s="68">
        <f>SUM(Y187:Y$366)</f>
        <v>12297.263584879998</v>
      </c>
      <c r="E187" s="68">
        <f t="shared" si="100"/>
        <v>312741.04801184003</v>
      </c>
      <c r="F187" s="72">
        <f t="shared" si="125"/>
        <v>3422.79</v>
      </c>
      <c r="G187" s="3">
        <f>IF(N187=1,VLOOKUP(A186,[1]Plan1!$BG$69:$BI$188,3),G186)</f>
        <v>3438.19</v>
      </c>
      <c r="H187" s="11">
        <f t="shared" si="126"/>
        <v>40910</v>
      </c>
      <c r="I187" s="11">
        <f t="shared" si="127"/>
        <v>40941</v>
      </c>
      <c r="J187" s="26">
        <f t="shared" si="101"/>
        <v>4.4992535329366756E-3</v>
      </c>
      <c r="K187" s="11">
        <f t="shared" si="117"/>
        <v>41001</v>
      </c>
      <c r="L187" s="11">
        <f t="shared" si="102"/>
        <v>41001</v>
      </c>
      <c r="M187" s="1">
        <f t="shared" si="118"/>
        <v>22</v>
      </c>
      <c r="N187" s="1">
        <f t="shared" si="122"/>
        <v>5</v>
      </c>
      <c r="O187" s="2">
        <f t="shared" si="103"/>
        <v>1.0010207799999999</v>
      </c>
      <c r="P187" s="10">
        <f t="shared" si="131"/>
        <v>1.0055997299999999</v>
      </c>
      <c r="Q187" s="10">
        <f t="shared" si="128"/>
        <v>1.025659510039735</v>
      </c>
      <c r="R187" s="2">
        <f t="shared" si="130"/>
        <v>1.0267064800000001</v>
      </c>
      <c r="S187" s="2">
        <f t="shared" si="123"/>
        <v>1</v>
      </c>
      <c r="T187" s="2">
        <f t="shared" si="104"/>
        <v>325038.31159672001</v>
      </c>
      <c r="U187" s="2">
        <f t="shared" si="105"/>
        <v>0</v>
      </c>
      <c r="V187" s="2">
        <f t="shared" si="106"/>
        <v>8352.2125439072734</v>
      </c>
      <c r="W187" s="2">
        <f t="shared" si="107"/>
        <v>333390.5241406273</v>
      </c>
      <c r="X187" s="27">
        <f t="shared" si="108"/>
        <v>0</v>
      </c>
      <c r="Y187" s="2">
        <f t="shared" si="124"/>
        <v>0</v>
      </c>
      <c r="Z187" s="67">
        <f t="shared" si="109"/>
        <v>0</v>
      </c>
      <c r="AA187" s="2">
        <f t="shared" si="110"/>
        <v>0</v>
      </c>
      <c r="AB187" s="26">
        <f t="shared" si="119"/>
        <v>6.7299999999999999E-2</v>
      </c>
      <c r="AC187" s="27">
        <f t="shared" si="93"/>
        <v>5</v>
      </c>
      <c r="AD187" s="27">
        <v>252</v>
      </c>
      <c r="AE187" s="10">
        <f t="shared" si="129"/>
        <v>1.0012931389999999</v>
      </c>
      <c r="AF187" s="2">
        <f t="shared" si="111"/>
        <v>420.31971721000002</v>
      </c>
      <c r="AG187" s="2">
        <f t="shared" si="112"/>
        <v>431.12028899000001</v>
      </c>
      <c r="AH187" s="3" t="str">
        <f t="shared" si="113"/>
        <v>-</v>
      </c>
      <c r="AI187" s="4" t="str">
        <f t="shared" si="120"/>
        <v>A+J=</v>
      </c>
      <c r="AJ187" s="11">
        <f t="shared" si="121"/>
        <v>41003</v>
      </c>
      <c r="AK187" s="11"/>
      <c r="AL187" s="4"/>
      <c r="AM187" s="23"/>
      <c r="AN187" s="57">
        <v>40332</v>
      </c>
      <c r="AO187" s="53" t="s">
        <v>97</v>
      </c>
      <c r="AP187" s="23"/>
      <c r="AQ187" s="51"/>
      <c r="AR187" s="20">
        <f t="shared" si="114"/>
        <v>42339</v>
      </c>
      <c r="AS187" s="20">
        <f t="shared" si="94"/>
        <v>42338</v>
      </c>
      <c r="AT187" s="20">
        <f t="shared" si="95"/>
        <v>42339</v>
      </c>
      <c r="AU187" s="20">
        <f t="shared" si="96"/>
        <v>42373</v>
      </c>
      <c r="AV187" s="20">
        <f t="shared" si="97"/>
        <v>42341</v>
      </c>
      <c r="AW187" s="23">
        <f t="shared" si="98"/>
        <v>22</v>
      </c>
      <c r="AX187" s="1"/>
      <c r="AY187" s="1"/>
      <c r="AZ187" s="1"/>
      <c r="BA187" s="1"/>
      <c r="BB187" s="1"/>
      <c r="BC187" s="1"/>
    </row>
    <row r="188" spans="1:154" x14ac:dyDescent="0.2">
      <c r="A188" s="144">
        <f t="shared" si="115"/>
        <v>40977</v>
      </c>
      <c r="B188" s="2">
        <f t="shared" si="99"/>
        <v>333973.56242999667</v>
      </c>
      <c r="C188" s="2">
        <f t="shared" si="116"/>
        <v>325038.31159672001</v>
      </c>
      <c r="D188" s="68">
        <f>SUM(Y188:Y$366)</f>
        <v>12297.263584879998</v>
      </c>
      <c r="E188" s="68">
        <f t="shared" si="100"/>
        <v>312741.04801184003</v>
      </c>
      <c r="F188" s="72">
        <f t="shared" si="125"/>
        <v>3422.79</v>
      </c>
      <c r="G188" s="3">
        <f>IF(N188=1,VLOOKUP(A187,[1]Plan1!$BG$69:$BI$188,3),G187)</f>
        <v>3438.19</v>
      </c>
      <c r="H188" s="11">
        <f t="shared" si="126"/>
        <v>40910</v>
      </c>
      <c r="I188" s="11">
        <f t="shared" si="127"/>
        <v>40941</v>
      </c>
      <c r="J188" s="26">
        <f t="shared" si="101"/>
        <v>4.4992535329366756E-3</v>
      </c>
      <c r="K188" s="11">
        <f t="shared" si="117"/>
        <v>41001</v>
      </c>
      <c r="L188" s="11">
        <f t="shared" si="102"/>
        <v>41001</v>
      </c>
      <c r="M188" s="1">
        <f t="shared" si="118"/>
        <v>22</v>
      </c>
      <c r="N188" s="1">
        <f t="shared" si="122"/>
        <v>6</v>
      </c>
      <c r="O188" s="2">
        <f t="shared" si="103"/>
        <v>1.0012250599999999</v>
      </c>
      <c r="P188" s="10">
        <f t="shared" si="131"/>
        <v>1.0055997299999999</v>
      </c>
      <c r="Q188" s="10">
        <f t="shared" si="128"/>
        <v>1.025659510039735</v>
      </c>
      <c r="R188" s="2">
        <f t="shared" si="130"/>
        <v>1.0269159999999999</v>
      </c>
      <c r="S188" s="2">
        <f t="shared" si="123"/>
        <v>1</v>
      </c>
      <c r="T188" s="2">
        <f t="shared" si="104"/>
        <v>325038.31159672001</v>
      </c>
      <c r="U188" s="2">
        <f t="shared" si="105"/>
        <v>0</v>
      </c>
      <c r="V188" s="2">
        <f t="shared" si="106"/>
        <v>8417.7380482866683</v>
      </c>
      <c r="W188" s="2">
        <f t="shared" si="107"/>
        <v>333456.04964500666</v>
      </c>
      <c r="X188" s="27">
        <f t="shared" si="108"/>
        <v>0</v>
      </c>
      <c r="Y188" s="2">
        <f t="shared" si="124"/>
        <v>0</v>
      </c>
      <c r="Z188" s="67">
        <f t="shared" si="109"/>
        <v>0</v>
      </c>
      <c r="AA188" s="2">
        <f t="shared" si="110"/>
        <v>0</v>
      </c>
      <c r="AB188" s="26">
        <f t="shared" si="119"/>
        <v>6.7299999999999999E-2</v>
      </c>
      <c r="AC188" s="27">
        <f t="shared" ref="AC188:AC251" si="132">N188</f>
        <v>6</v>
      </c>
      <c r="AD188" s="27">
        <v>252</v>
      </c>
      <c r="AE188" s="10">
        <f t="shared" si="129"/>
        <v>1.0015519669999999</v>
      </c>
      <c r="AF188" s="2">
        <f t="shared" si="111"/>
        <v>504.44873332999998</v>
      </c>
      <c r="AG188" s="2">
        <f t="shared" si="112"/>
        <v>517.51278499</v>
      </c>
      <c r="AH188" s="3" t="str">
        <f t="shared" si="113"/>
        <v>-</v>
      </c>
      <c r="AI188" s="4" t="str">
        <f t="shared" si="120"/>
        <v>A+J=</v>
      </c>
      <c r="AJ188" s="11">
        <f t="shared" si="121"/>
        <v>41003</v>
      </c>
      <c r="AK188" s="11"/>
      <c r="AL188" s="4"/>
      <c r="AM188" s="54"/>
      <c r="AN188" s="57">
        <v>40428</v>
      </c>
      <c r="AO188" s="53" t="s">
        <v>89</v>
      </c>
      <c r="AP188" s="54"/>
      <c r="AQ188" s="51"/>
      <c r="AR188" s="20">
        <f t="shared" si="114"/>
        <v>42370</v>
      </c>
      <c r="AS188" s="20">
        <f t="shared" si="94"/>
        <v>42369</v>
      </c>
      <c r="AT188" s="20">
        <f t="shared" si="95"/>
        <v>42373</v>
      </c>
      <c r="AU188" s="20">
        <f t="shared" si="96"/>
        <v>42401</v>
      </c>
      <c r="AV188" s="20">
        <f t="shared" si="97"/>
        <v>42375</v>
      </c>
      <c r="AW188" s="23">
        <f t="shared" si="98"/>
        <v>20</v>
      </c>
      <c r="AX188" s="1"/>
      <c r="AY188" s="1"/>
      <c r="AZ188" s="1"/>
      <c r="BA188" s="1"/>
      <c r="BB188" s="1"/>
      <c r="BC188" s="1"/>
    </row>
    <row r="189" spans="1:154" x14ac:dyDescent="0.2">
      <c r="A189" s="144">
        <f t="shared" si="115"/>
        <v>40978</v>
      </c>
      <c r="B189" s="2">
        <f t="shared" si="99"/>
        <v>334125.55236136849</v>
      </c>
      <c r="C189" s="2">
        <f t="shared" si="116"/>
        <v>325038.31159672001</v>
      </c>
      <c r="D189" s="68">
        <f>SUM(Y189:Y$366)</f>
        <v>12297.263584879998</v>
      </c>
      <c r="E189" s="68">
        <f t="shared" si="100"/>
        <v>312741.04801184003</v>
      </c>
      <c r="F189" s="72">
        <f t="shared" si="125"/>
        <v>3422.79</v>
      </c>
      <c r="G189" s="3">
        <f>IF(N189=1,VLOOKUP(A188,[1]Plan1!$BG$69:$BI$188,3),G188)</f>
        <v>3438.19</v>
      </c>
      <c r="H189" s="11">
        <f t="shared" si="126"/>
        <v>40910</v>
      </c>
      <c r="I189" s="11">
        <f t="shared" si="127"/>
        <v>40941</v>
      </c>
      <c r="J189" s="26">
        <f t="shared" si="101"/>
        <v>4.4992535329366756E-3</v>
      </c>
      <c r="K189" s="11">
        <f t="shared" si="117"/>
        <v>41001</v>
      </c>
      <c r="L189" s="11">
        <f t="shared" si="102"/>
        <v>41001</v>
      </c>
      <c r="M189" s="1">
        <f t="shared" si="118"/>
        <v>22</v>
      </c>
      <c r="N189" s="1">
        <f t="shared" si="122"/>
        <v>7</v>
      </c>
      <c r="O189" s="2">
        <f t="shared" si="103"/>
        <v>1.00142939</v>
      </c>
      <c r="P189" s="10">
        <f t="shared" si="131"/>
        <v>1.0055997299999999</v>
      </c>
      <c r="Q189" s="10">
        <f t="shared" si="128"/>
        <v>1.025659510039735</v>
      </c>
      <c r="R189" s="2">
        <f t="shared" si="130"/>
        <v>1.0271255699999999</v>
      </c>
      <c r="S189" s="2">
        <f t="shared" si="123"/>
        <v>1</v>
      </c>
      <c r="T189" s="2">
        <f t="shared" si="104"/>
        <v>325038.31159672001</v>
      </c>
      <c r="U189" s="2">
        <f t="shared" si="105"/>
        <v>0</v>
      </c>
      <c r="V189" s="2">
        <f t="shared" si="106"/>
        <v>8483.279189718507</v>
      </c>
      <c r="W189" s="2">
        <f t="shared" si="107"/>
        <v>333521.59078643849</v>
      </c>
      <c r="X189" s="27">
        <f t="shared" si="108"/>
        <v>0</v>
      </c>
      <c r="Y189" s="2">
        <f t="shared" si="124"/>
        <v>0</v>
      </c>
      <c r="Z189" s="67">
        <f t="shared" si="109"/>
        <v>0</v>
      </c>
      <c r="AA189" s="2">
        <f t="shared" si="110"/>
        <v>0</v>
      </c>
      <c r="AB189" s="26">
        <f t="shared" si="119"/>
        <v>6.7299999999999999E-2</v>
      </c>
      <c r="AC189" s="27">
        <f t="shared" si="132"/>
        <v>7</v>
      </c>
      <c r="AD189" s="27">
        <v>252</v>
      </c>
      <c r="AE189" s="10">
        <f t="shared" si="129"/>
        <v>1.0018108619999999</v>
      </c>
      <c r="AF189" s="2">
        <f t="shared" si="111"/>
        <v>588.59952700999997</v>
      </c>
      <c r="AG189" s="2">
        <f t="shared" si="112"/>
        <v>603.96157492999998</v>
      </c>
      <c r="AH189" s="3" t="str">
        <f t="shared" si="113"/>
        <v>-</v>
      </c>
      <c r="AI189" s="4" t="str">
        <f t="shared" si="120"/>
        <v>A+J=</v>
      </c>
      <c r="AJ189" s="11">
        <f t="shared" si="121"/>
        <v>41003</v>
      </c>
      <c r="AK189" s="11"/>
      <c r="AL189" s="4"/>
      <c r="AM189" s="40"/>
      <c r="AN189" s="57">
        <v>40463</v>
      </c>
      <c r="AO189" s="53" t="s">
        <v>90</v>
      </c>
      <c r="AP189" s="43"/>
      <c r="AQ189" s="38"/>
      <c r="AR189" s="20">
        <f t="shared" si="114"/>
        <v>42401</v>
      </c>
      <c r="AS189" s="20">
        <f t="shared" si="94"/>
        <v>42398</v>
      </c>
      <c r="AT189" s="20">
        <f t="shared" si="95"/>
        <v>42401</v>
      </c>
      <c r="AU189" s="20">
        <f t="shared" si="96"/>
        <v>42430</v>
      </c>
      <c r="AV189" s="20">
        <f t="shared" si="97"/>
        <v>42403</v>
      </c>
      <c r="AW189" s="23">
        <f t="shared" si="98"/>
        <v>19</v>
      </c>
      <c r="AX189" s="1"/>
      <c r="AY189" s="1"/>
      <c r="AZ189" s="1"/>
      <c r="BA189" s="1"/>
      <c r="BB189" s="1"/>
      <c r="BC189" s="1"/>
    </row>
    <row r="190" spans="1:154" x14ac:dyDescent="0.2">
      <c r="A190" s="144">
        <f t="shared" si="115"/>
        <v>40979</v>
      </c>
      <c r="B190" s="2">
        <f t="shared" si="99"/>
        <v>334125.55236136849</v>
      </c>
      <c r="C190" s="2">
        <f t="shared" si="116"/>
        <v>325038.31159672001</v>
      </c>
      <c r="D190" s="68">
        <f>SUM(Y190:Y$366)</f>
        <v>12297.263584879998</v>
      </c>
      <c r="E190" s="68">
        <f t="shared" si="100"/>
        <v>312741.04801184003</v>
      </c>
      <c r="F190" s="72">
        <f t="shared" si="125"/>
        <v>3422.79</v>
      </c>
      <c r="G190" s="3">
        <f>IF(N190=1,VLOOKUP(A189,[1]Plan1!$BG$69:$BI$188,3),G189)</f>
        <v>3438.19</v>
      </c>
      <c r="H190" s="11">
        <f t="shared" si="126"/>
        <v>40910</v>
      </c>
      <c r="I190" s="11">
        <f t="shared" si="127"/>
        <v>40941</v>
      </c>
      <c r="J190" s="26">
        <f t="shared" si="101"/>
        <v>4.4992535329366756E-3</v>
      </c>
      <c r="K190" s="11">
        <f t="shared" si="117"/>
        <v>41001</v>
      </c>
      <c r="L190" s="11">
        <f t="shared" si="102"/>
        <v>41001</v>
      </c>
      <c r="M190" s="1">
        <f t="shared" si="118"/>
        <v>22</v>
      </c>
      <c r="N190" s="1">
        <f t="shared" si="122"/>
        <v>7</v>
      </c>
      <c r="O190" s="2">
        <f t="shared" si="103"/>
        <v>1.00142939</v>
      </c>
      <c r="P190" s="10">
        <f t="shared" si="131"/>
        <v>1.0055997299999999</v>
      </c>
      <c r="Q190" s="10">
        <f t="shared" si="128"/>
        <v>1.025659510039735</v>
      </c>
      <c r="R190" s="2">
        <f t="shared" si="130"/>
        <v>1.0271255699999999</v>
      </c>
      <c r="S190" s="2">
        <f t="shared" si="123"/>
        <v>1</v>
      </c>
      <c r="T190" s="2">
        <f t="shared" si="104"/>
        <v>325038.31159672001</v>
      </c>
      <c r="U190" s="2">
        <f t="shared" si="105"/>
        <v>0</v>
      </c>
      <c r="V190" s="2">
        <f t="shared" si="106"/>
        <v>8483.279189718507</v>
      </c>
      <c r="W190" s="2">
        <f t="shared" si="107"/>
        <v>333521.59078643849</v>
      </c>
      <c r="X190" s="27">
        <f t="shared" si="108"/>
        <v>0</v>
      </c>
      <c r="Y190" s="2">
        <f t="shared" si="124"/>
        <v>0</v>
      </c>
      <c r="Z190" s="67">
        <f t="shared" si="109"/>
        <v>0</v>
      </c>
      <c r="AA190" s="2">
        <f t="shared" si="110"/>
        <v>0</v>
      </c>
      <c r="AB190" s="26">
        <f t="shared" si="119"/>
        <v>6.7299999999999999E-2</v>
      </c>
      <c r="AC190" s="27">
        <f t="shared" si="132"/>
        <v>7</v>
      </c>
      <c r="AD190" s="27">
        <v>252</v>
      </c>
      <c r="AE190" s="10">
        <f t="shared" si="129"/>
        <v>1.0018108619999999</v>
      </c>
      <c r="AF190" s="2">
        <f t="shared" si="111"/>
        <v>588.59952700999997</v>
      </c>
      <c r="AG190" s="2">
        <f t="shared" si="112"/>
        <v>603.96157492999998</v>
      </c>
      <c r="AH190" s="3" t="str">
        <f t="shared" si="113"/>
        <v>-</v>
      </c>
      <c r="AI190" s="4" t="str">
        <f t="shared" si="120"/>
        <v>A+J=</v>
      </c>
      <c r="AJ190" s="11">
        <f t="shared" si="121"/>
        <v>41003</v>
      </c>
      <c r="AK190" s="11"/>
      <c r="AL190" s="4"/>
      <c r="AM190" s="20"/>
      <c r="AN190" s="57">
        <v>40484</v>
      </c>
      <c r="AO190" s="53" t="s">
        <v>91</v>
      </c>
      <c r="AP190" s="29"/>
      <c r="AQ190" s="1"/>
      <c r="AR190" s="20">
        <f t="shared" si="114"/>
        <v>42430</v>
      </c>
      <c r="AS190" s="20">
        <f t="shared" si="94"/>
        <v>42429</v>
      </c>
      <c r="AT190" s="20">
        <f t="shared" si="95"/>
        <v>42430</v>
      </c>
      <c r="AU190" s="20">
        <f t="shared" si="96"/>
        <v>42461</v>
      </c>
      <c r="AV190" s="20">
        <f t="shared" si="97"/>
        <v>42432</v>
      </c>
      <c r="AW190" s="23">
        <f t="shared" si="98"/>
        <v>22</v>
      </c>
      <c r="AX190" s="1"/>
      <c r="AY190" s="1"/>
      <c r="AZ190" s="1"/>
      <c r="BA190" s="1"/>
      <c r="BB190" s="1"/>
      <c r="BC190" s="1"/>
    </row>
    <row r="191" spans="1:154" x14ac:dyDescent="0.2">
      <c r="A191" s="144">
        <f t="shared" si="115"/>
        <v>40980</v>
      </c>
      <c r="B191" s="2">
        <f t="shared" si="99"/>
        <v>334125.55236136849</v>
      </c>
      <c r="C191" s="2">
        <f t="shared" si="116"/>
        <v>325038.31159672001</v>
      </c>
      <c r="D191" s="68">
        <f>SUM(Y191:Y$366)</f>
        <v>12297.263584879998</v>
      </c>
      <c r="E191" s="68">
        <f t="shared" si="100"/>
        <v>312741.04801184003</v>
      </c>
      <c r="F191" s="72">
        <f t="shared" si="125"/>
        <v>3422.79</v>
      </c>
      <c r="G191" s="3">
        <f>IF(N191=1,VLOOKUP(A190,[1]Plan1!$BG$69:$BI$188,3),G190)</f>
        <v>3438.19</v>
      </c>
      <c r="H191" s="11">
        <f t="shared" si="126"/>
        <v>40910</v>
      </c>
      <c r="I191" s="11">
        <f t="shared" si="127"/>
        <v>40941</v>
      </c>
      <c r="J191" s="26">
        <f t="shared" si="101"/>
        <v>4.4992535329366756E-3</v>
      </c>
      <c r="K191" s="11">
        <f t="shared" si="117"/>
        <v>41001</v>
      </c>
      <c r="L191" s="11">
        <f t="shared" si="102"/>
        <v>41001</v>
      </c>
      <c r="M191" s="1">
        <f t="shared" si="118"/>
        <v>22</v>
      </c>
      <c r="N191" s="1">
        <f t="shared" si="122"/>
        <v>7</v>
      </c>
      <c r="O191" s="2">
        <f t="shared" si="103"/>
        <v>1.00142939</v>
      </c>
      <c r="P191" s="10">
        <f t="shared" si="131"/>
        <v>1.0055997299999999</v>
      </c>
      <c r="Q191" s="10">
        <f t="shared" si="128"/>
        <v>1.025659510039735</v>
      </c>
      <c r="R191" s="2">
        <f t="shared" si="130"/>
        <v>1.0271255699999999</v>
      </c>
      <c r="S191" s="2">
        <f t="shared" si="123"/>
        <v>1</v>
      </c>
      <c r="T191" s="2">
        <f t="shared" si="104"/>
        <v>325038.31159672001</v>
      </c>
      <c r="U191" s="2">
        <f t="shared" si="105"/>
        <v>0</v>
      </c>
      <c r="V191" s="2">
        <f t="shared" si="106"/>
        <v>8483.279189718507</v>
      </c>
      <c r="W191" s="2">
        <f t="shared" si="107"/>
        <v>333521.59078643849</v>
      </c>
      <c r="X191" s="27">
        <f t="shared" si="108"/>
        <v>0</v>
      </c>
      <c r="Y191" s="2">
        <f t="shared" si="124"/>
        <v>0</v>
      </c>
      <c r="Z191" s="67">
        <f t="shared" si="109"/>
        <v>0</v>
      </c>
      <c r="AA191" s="2">
        <f t="shared" si="110"/>
        <v>0</v>
      </c>
      <c r="AB191" s="26">
        <f t="shared" si="119"/>
        <v>6.7299999999999999E-2</v>
      </c>
      <c r="AC191" s="27">
        <f t="shared" si="132"/>
        <v>7</v>
      </c>
      <c r="AD191" s="27">
        <v>252</v>
      </c>
      <c r="AE191" s="10">
        <f t="shared" si="129"/>
        <v>1.0018108619999999</v>
      </c>
      <c r="AF191" s="2">
        <f t="shared" si="111"/>
        <v>588.59952700999997</v>
      </c>
      <c r="AG191" s="2">
        <f t="shared" si="112"/>
        <v>603.96157492999998</v>
      </c>
      <c r="AH191" s="3" t="str">
        <f t="shared" si="113"/>
        <v>-</v>
      </c>
      <c r="AI191" s="4" t="str">
        <f t="shared" si="120"/>
        <v>A+J=</v>
      </c>
      <c r="AJ191" s="11">
        <f t="shared" si="121"/>
        <v>41003</v>
      </c>
      <c r="AK191" s="11"/>
      <c r="AL191" s="4"/>
      <c r="AM191" s="20"/>
      <c r="AN191" s="57">
        <v>40497</v>
      </c>
      <c r="AO191" s="53" t="s">
        <v>92</v>
      </c>
      <c r="AP191" s="29"/>
      <c r="AQ191" s="1"/>
      <c r="AR191" s="28">
        <f t="shared" si="114"/>
        <v>42461</v>
      </c>
      <c r="AS191" s="28">
        <f t="shared" si="94"/>
        <v>42460</v>
      </c>
      <c r="AT191" s="28">
        <f t="shared" si="95"/>
        <v>42461</v>
      </c>
      <c r="AU191" s="28">
        <f t="shared" si="96"/>
        <v>42492</v>
      </c>
      <c r="AV191" s="20">
        <f t="shared" si="97"/>
        <v>42465</v>
      </c>
      <c r="AW191" s="23">
        <f t="shared" si="98"/>
        <v>20</v>
      </c>
      <c r="AX191" s="1"/>
      <c r="AY191" s="1"/>
      <c r="AZ191" s="1"/>
      <c r="BA191" s="1"/>
      <c r="BB191" s="1"/>
      <c r="BC191" s="1"/>
    </row>
    <row r="192" spans="1:154" x14ac:dyDescent="0.2">
      <c r="A192" s="144">
        <f t="shared" si="115"/>
        <v>40981</v>
      </c>
      <c r="B192" s="2">
        <f t="shared" si="99"/>
        <v>334277.61144874227</v>
      </c>
      <c r="C192" s="2">
        <f t="shared" si="116"/>
        <v>325038.31159672001</v>
      </c>
      <c r="D192" s="68">
        <f>SUM(Y192:Y$366)</f>
        <v>12297.263584879998</v>
      </c>
      <c r="E192" s="68">
        <f t="shared" si="100"/>
        <v>312741.04801184003</v>
      </c>
      <c r="F192" s="72">
        <f t="shared" si="125"/>
        <v>3422.79</v>
      </c>
      <c r="G192" s="3">
        <f>IF(N192=1,VLOOKUP(A191,[1]Plan1!$BG$69:$BI$188,3),G191)</f>
        <v>3438.19</v>
      </c>
      <c r="H192" s="11">
        <f t="shared" si="126"/>
        <v>40910</v>
      </c>
      <c r="I192" s="11">
        <f t="shared" si="127"/>
        <v>40941</v>
      </c>
      <c r="J192" s="26">
        <f t="shared" si="101"/>
        <v>4.4992535329366756E-3</v>
      </c>
      <c r="K192" s="11">
        <f t="shared" si="117"/>
        <v>41001</v>
      </c>
      <c r="L192" s="11">
        <f t="shared" si="102"/>
        <v>41001</v>
      </c>
      <c r="M192" s="1">
        <f t="shared" si="118"/>
        <v>22</v>
      </c>
      <c r="N192" s="1">
        <f t="shared" si="122"/>
        <v>8</v>
      </c>
      <c r="O192" s="2">
        <f t="shared" si="103"/>
        <v>1.0016337500000001</v>
      </c>
      <c r="P192" s="10">
        <f t="shared" si="131"/>
        <v>1.0055997299999999</v>
      </c>
      <c r="Q192" s="10">
        <f t="shared" si="128"/>
        <v>1.025659510039735</v>
      </c>
      <c r="R192" s="2">
        <f t="shared" si="130"/>
        <v>1.0273351799999999</v>
      </c>
      <c r="S192" s="2">
        <f t="shared" si="123"/>
        <v>1</v>
      </c>
      <c r="T192" s="2">
        <f t="shared" si="104"/>
        <v>325038.31159672001</v>
      </c>
      <c r="U192" s="2">
        <f t="shared" si="105"/>
        <v>0</v>
      </c>
      <c r="V192" s="2">
        <f t="shared" si="106"/>
        <v>8548.83284079226</v>
      </c>
      <c r="W192" s="2">
        <f t="shared" si="107"/>
        <v>333587.14443751227</v>
      </c>
      <c r="X192" s="27">
        <f t="shared" si="108"/>
        <v>0</v>
      </c>
      <c r="Y192" s="2">
        <f t="shared" si="124"/>
        <v>0</v>
      </c>
      <c r="Z192" s="67">
        <f t="shared" si="109"/>
        <v>0</v>
      </c>
      <c r="AA192" s="2">
        <f t="shared" si="110"/>
        <v>0</v>
      </c>
      <c r="AB192" s="26">
        <f t="shared" si="119"/>
        <v>6.7299999999999999E-2</v>
      </c>
      <c r="AC192" s="27">
        <f t="shared" si="132"/>
        <v>8</v>
      </c>
      <c r="AD192" s="27">
        <v>252</v>
      </c>
      <c r="AE192" s="10">
        <f t="shared" si="129"/>
        <v>1.002069825</v>
      </c>
      <c r="AF192" s="2">
        <f t="shared" si="111"/>
        <v>672.77242330000001</v>
      </c>
      <c r="AG192" s="2">
        <f t="shared" si="112"/>
        <v>690.46701123000003</v>
      </c>
      <c r="AH192" s="3" t="str">
        <f t="shared" si="113"/>
        <v>-</v>
      </c>
      <c r="AI192" s="4" t="str">
        <f t="shared" si="120"/>
        <v>A+J=</v>
      </c>
      <c r="AJ192" s="11">
        <f t="shared" si="121"/>
        <v>41003</v>
      </c>
      <c r="AK192" s="11"/>
      <c r="AL192" s="4"/>
      <c r="AM192" s="20"/>
      <c r="AN192" s="57">
        <v>40609</v>
      </c>
      <c r="AO192" s="53" t="s">
        <v>100</v>
      </c>
      <c r="AP192" s="29"/>
      <c r="AQ192" s="1"/>
      <c r="AR192" s="20">
        <f t="shared" si="114"/>
        <v>42491</v>
      </c>
      <c r="AS192" s="20">
        <f t="shared" si="94"/>
        <v>42489</v>
      </c>
      <c r="AT192" s="20">
        <f t="shared" si="95"/>
        <v>42492</v>
      </c>
      <c r="AU192" s="20">
        <f t="shared" si="96"/>
        <v>42522</v>
      </c>
      <c r="AV192" s="20">
        <f t="shared" si="97"/>
        <v>42494</v>
      </c>
      <c r="AW192" s="23">
        <f t="shared" si="98"/>
        <v>21</v>
      </c>
      <c r="AX192" s="1"/>
      <c r="AY192" s="1"/>
      <c r="AZ192" s="1"/>
      <c r="BA192" s="1"/>
      <c r="BB192" s="1"/>
      <c r="BC192" s="1"/>
    </row>
    <row r="193" spans="1:55" x14ac:dyDescent="0.2">
      <c r="A193" s="144">
        <f t="shared" si="115"/>
        <v>40982</v>
      </c>
      <c r="B193" s="2">
        <f t="shared" si="99"/>
        <v>334429.73904790805</v>
      </c>
      <c r="C193" s="2">
        <f t="shared" si="116"/>
        <v>325038.31159672001</v>
      </c>
      <c r="D193" s="68">
        <f>SUM(Y193:Y$366)</f>
        <v>12297.263584879998</v>
      </c>
      <c r="E193" s="68">
        <f t="shared" si="100"/>
        <v>312741.04801184003</v>
      </c>
      <c r="F193" s="72">
        <f t="shared" si="125"/>
        <v>3422.79</v>
      </c>
      <c r="G193" s="3">
        <f>IF(N193=1,VLOOKUP(A192,[1]Plan1!$BG$69:$BI$188,3),G192)</f>
        <v>3438.19</v>
      </c>
      <c r="H193" s="11">
        <f t="shared" si="126"/>
        <v>40910</v>
      </c>
      <c r="I193" s="11">
        <f t="shared" si="127"/>
        <v>40941</v>
      </c>
      <c r="J193" s="26">
        <f t="shared" si="101"/>
        <v>4.4992535329366756E-3</v>
      </c>
      <c r="K193" s="11">
        <f t="shared" si="117"/>
        <v>41001</v>
      </c>
      <c r="L193" s="11">
        <f t="shared" si="102"/>
        <v>41001</v>
      </c>
      <c r="M193" s="1">
        <f t="shared" si="118"/>
        <v>22</v>
      </c>
      <c r="N193" s="1">
        <f t="shared" si="122"/>
        <v>9</v>
      </c>
      <c r="O193" s="2">
        <f t="shared" si="103"/>
        <v>1.0018381599999999</v>
      </c>
      <c r="P193" s="10">
        <f t="shared" si="131"/>
        <v>1.0055997299999999</v>
      </c>
      <c r="Q193" s="10">
        <f t="shared" si="128"/>
        <v>1.025659510039735</v>
      </c>
      <c r="R193" s="2">
        <f t="shared" si="130"/>
        <v>1.0275448300000001</v>
      </c>
      <c r="S193" s="2">
        <f t="shared" si="123"/>
        <v>1</v>
      </c>
      <c r="T193" s="2">
        <f t="shared" si="104"/>
        <v>325038.31159672001</v>
      </c>
      <c r="U193" s="2">
        <f t="shared" si="105"/>
        <v>0</v>
      </c>
      <c r="V193" s="2">
        <f t="shared" si="106"/>
        <v>8614.3990015079944</v>
      </c>
      <c r="W193" s="2">
        <f t="shared" si="107"/>
        <v>333652.71059822803</v>
      </c>
      <c r="X193" s="27">
        <f t="shared" si="108"/>
        <v>0</v>
      </c>
      <c r="Y193" s="2">
        <f t="shared" si="124"/>
        <v>0</v>
      </c>
      <c r="Z193" s="67">
        <f t="shared" si="109"/>
        <v>0</v>
      </c>
      <c r="AA193" s="2">
        <f t="shared" si="110"/>
        <v>0</v>
      </c>
      <c r="AB193" s="26">
        <f t="shared" si="119"/>
        <v>6.7299999999999999E-2</v>
      </c>
      <c r="AC193" s="27">
        <f t="shared" si="132"/>
        <v>9</v>
      </c>
      <c r="AD193" s="27">
        <v>252</v>
      </c>
      <c r="AE193" s="10">
        <f t="shared" si="129"/>
        <v>1.0023288539999999</v>
      </c>
      <c r="AF193" s="2">
        <f t="shared" si="111"/>
        <v>756.96677210999997</v>
      </c>
      <c r="AG193" s="2">
        <f t="shared" si="112"/>
        <v>777.02844967999999</v>
      </c>
      <c r="AH193" s="3" t="str">
        <f t="shared" si="113"/>
        <v>-</v>
      </c>
      <c r="AI193" s="4" t="str">
        <f t="shared" si="120"/>
        <v>A+J=</v>
      </c>
      <c r="AJ193" s="11">
        <f t="shared" si="121"/>
        <v>41003</v>
      </c>
      <c r="AK193" s="11"/>
      <c r="AL193" s="4"/>
      <c r="AM193" s="20"/>
      <c r="AN193" s="57">
        <v>40610</v>
      </c>
      <c r="AO193" s="53" t="s">
        <v>101</v>
      </c>
      <c r="AP193" s="29"/>
      <c r="AQ193" s="1"/>
      <c r="AR193" s="20">
        <f t="shared" si="114"/>
        <v>42522</v>
      </c>
      <c r="AS193" s="20">
        <f t="shared" si="94"/>
        <v>42521</v>
      </c>
      <c r="AT193" s="20">
        <f t="shared" si="95"/>
        <v>42522</v>
      </c>
      <c r="AU193" s="20">
        <f t="shared" si="96"/>
        <v>42552</v>
      </c>
      <c r="AV193" s="20">
        <f t="shared" si="97"/>
        <v>42524</v>
      </c>
      <c r="AW193" s="23">
        <f t="shared" si="98"/>
        <v>22</v>
      </c>
      <c r="AX193" s="1"/>
      <c r="AY193" s="1"/>
      <c r="AZ193" s="1"/>
      <c r="BA193" s="1"/>
      <c r="BB193" s="1"/>
      <c r="BC193" s="1"/>
    </row>
    <row r="194" spans="1:55" x14ac:dyDescent="0.2">
      <c r="A194" s="144">
        <f t="shared" si="115"/>
        <v>40983</v>
      </c>
      <c r="B194" s="2">
        <f t="shared" si="99"/>
        <v>334581.93865079607</v>
      </c>
      <c r="C194" s="2">
        <f t="shared" si="116"/>
        <v>325038.31159672001</v>
      </c>
      <c r="D194" s="68">
        <f>SUM(Y194:Y$366)</f>
        <v>12297.263584879998</v>
      </c>
      <c r="E194" s="68">
        <f t="shared" si="100"/>
        <v>312741.04801184003</v>
      </c>
      <c r="F194" s="72">
        <f t="shared" si="125"/>
        <v>3422.79</v>
      </c>
      <c r="G194" s="3">
        <f>IF(N194=1,VLOOKUP(A193,[1]Plan1!$BG$69:$BI$188,3),G193)</f>
        <v>3438.19</v>
      </c>
      <c r="H194" s="11">
        <f t="shared" si="126"/>
        <v>40910</v>
      </c>
      <c r="I194" s="11">
        <f t="shared" si="127"/>
        <v>40941</v>
      </c>
      <c r="J194" s="26">
        <f t="shared" si="101"/>
        <v>4.4992535329366756E-3</v>
      </c>
      <c r="K194" s="11">
        <f t="shared" si="117"/>
        <v>41001</v>
      </c>
      <c r="L194" s="11">
        <f t="shared" si="102"/>
        <v>41001</v>
      </c>
      <c r="M194" s="1">
        <f t="shared" si="118"/>
        <v>22</v>
      </c>
      <c r="N194" s="1">
        <f t="shared" si="122"/>
        <v>10</v>
      </c>
      <c r="O194" s="2">
        <f t="shared" si="103"/>
        <v>1.0020426099999999</v>
      </c>
      <c r="P194" s="10">
        <f t="shared" si="131"/>
        <v>1.0055997299999999</v>
      </c>
      <c r="Q194" s="10">
        <f t="shared" si="128"/>
        <v>1.025659510039735</v>
      </c>
      <c r="R194" s="2">
        <f t="shared" si="130"/>
        <v>1.0277545299999999</v>
      </c>
      <c r="S194" s="2">
        <f t="shared" si="123"/>
        <v>1</v>
      </c>
      <c r="T194" s="2">
        <f t="shared" si="104"/>
        <v>325038.31159672001</v>
      </c>
      <c r="U194" s="2">
        <f t="shared" si="105"/>
        <v>0</v>
      </c>
      <c r="V194" s="2">
        <f t="shared" si="106"/>
        <v>8679.9807992760361</v>
      </c>
      <c r="W194" s="2">
        <f t="shared" si="107"/>
        <v>333718.29239599605</v>
      </c>
      <c r="X194" s="27">
        <f t="shared" si="108"/>
        <v>0</v>
      </c>
      <c r="Y194" s="2">
        <f t="shared" si="124"/>
        <v>0</v>
      </c>
      <c r="Z194" s="67">
        <f t="shared" si="109"/>
        <v>0</v>
      </c>
      <c r="AA194" s="2">
        <f t="shared" si="110"/>
        <v>0</v>
      </c>
      <c r="AB194" s="26">
        <f t="shared" si="119"/>
        <v>6.7299999999999999E-2</v>
      </c>
      <c r="AC194" s="27">
        <f t="shared" si="132"/>
        <v>10</v>
      </c>
      <c r="AD194" s="27">
        <v>252</v>
      </c>
      <c r="AE194" s="10">
        <f t="shared" si="129"/>
        <v>1.0025879499999999</v>
      </c>
      <c r="AF194" s="2">
        <f t="shared" si="111"/>
        <v>841.18289848999996</v>
      </c>
      <c r="AG194" s="2">
        <f t="shared" si="112"/>
        <v>863.64625479999995</v>
      </c>
      <c r="AH194" s="3" t="str">
        <f t="shared" si="113"/>
        <v>-</v>
      </c>
      <c r="AI194" s="4" t="str">
        <f t="shared" si="120"/>
        <v>A+J=</v>
      </c>
      <c r="AJ194" s="11">
        <f t="shared" si="121"/>
        <v>41003</v>
      </c>
      <c r="AK194" s="11"/>
      <c r="AL194" s="81"/>
      <c r="AM194" s="20"/>
      <c r="AN194" s="57">
        <v>40654</v>
      </c>
      <c r="AO194" s="53" t="s">
        <v>102</v>
      </c>
      <c r="AP194" s="29"/>
      <c r="AQ194" s="1"/>
      <c r="AR194" s="20">
        <f t="shared" si="114"/>
        <v>42552</v>
      </c>
      <c r="AS194" s="20">
        <f t="shared" si="94"/>
        <v>42551</v>
      </c>
      <c r="AT194" s="20">
        <f t="shared" si="95"/>
        <v>42552</v>
      </c>
      <c r="AU194" s="20">
        <f t="shared" si="96"/>
        <v>42583</v>
      </c>
      <c r="AV194" s="20">
        <f t="shared" si="97"/>
        <v>42556</v>
      </c>
      <c r="AW194" s="23">
        <f t="shared" si="98"/>
        <v>21</v>
      </c>
      <c r="AX194" s="38"/>
      <c r="AY194" s="38"/>
      <c r="AZ194" s="38"/>
      <c r="BA194" s="38"/>
      <c r="BB194" s="38"/>
      <c r="BC194" s="38"/>
    </row>
    <row r="195" spans="1:55" x14ac:dyDescent="0.2">
      <c r="A195" s="144">
        <f t="shared" si="115"/>
        <v>40984</v>
      </c>
      <c r="B195" s="2">
        <f t="shared" si="99"/>
        <v>334734.20401010563</v>
      </c>
      <c r="C195" s="2">
        <f t="shared" si="116"/>
        <v>325038.31159672001</v>
      </c>
      <c r="D195" s="68">
        <f>SUM(Y195:Y$366)</f>
        <v>12297.263584879998</v>
      </c>
      <c r="E195" s="68">
        <f t="shared" si="100"/>
        <v>312741.04801184003</v>
      </c>
      <c r="F195" s="72">
        <f t="shared" si="125"/>
        <v>3422.79</v>
      </c>
      <c r="G195" s="3">
        <f>IF(N195=1,VLOOKUP(A194,[1]Plan1!$BG$69:$BI$188,3),G194)</f>
        <v>3438.19</v>
      </c>
      <c r="H195" s="11">
        <f t="shared" si="126"/>
        <v>40910</v>
      </c>
      <c r="I195" s="11">
        <f t="shared" si="127"/>
        <v>40941</v>
      </c>
      <c r="J195" s="26">
        <f t="shared" si="101"/>
        <v>4.4992535329366756E-3</v>
      </c>
      <c r="K195" s="11">
        <f t="shared" si="117"/>
        <v>41001</v>
      </c>
      <c r="L195" s="11">
        <f t="shared" si="102"/>
        <v>41001</v>
      </c>
      <c r="M195" s="1">
        <f t="shared" si="118"/>
        <v>22</v>
      </c>
      <c r="N195" s="1">
        <f t="shared" si="122"/>
        <v>11</v>
      </c>
      <c r="O195" s="2">
        <f t="shared" si="103"/>
        <v>1.0022470999999999</v>
      </c>
      <c r="P195" s="10">
        <f t="shared" si="131"/>
        <v>1.0055997299999999</v>
      </c>
      <c r="Q195" s="10">
        <f t="shared" si="128"/>
        <v>1.025659510039735</v>
      </c>
      <c r="R195" s="2">
        <f t="shared" si="130"/>
        <v>1.0279642600000001</v>
      </c>
      <c r="S195" s="2">
        <f t="shared" si="123"/>
        <v>1</v>
      </c>
      <c r="T195" s="2">
        <f t="shared" si="104"/>
        <v>325038.31159672001</v>
      </c>
      <c r="U195" s="2">
        <f t="shared" si="105"/>
        <v>0</v>
      </c>
      <c r="V195" s="2">
        <f t="shared" si="106"/>
        <v>8745.5719792756008</v>
      </c>
      <c r="W195" s="2">
        <f t="shared" si="107"/>
        <v>333783.88357599563</v>
      </c>
      <c r="X195" s="27">
        <f t="shared" si="108"/>
        <v>0</v>
      </c>
      <c r="Y195" s="2">
        <f t="shared" si="124"/>
        <v>0</v>
      </c>
      <c r="Z195" s="67">
        <f t="shared" si="109"/>
        <v>0</v>
      </c>
      <c r="AA195" s="2">
        <f t="shared" si="110"/>
        <v>0</v>
      </c>
      <c r="AB195" s="26">
        <f t="shared" si="119"/>
        <v>6.7299999999999999E-2</v>
      </c>
      <c r="AC195" s="27">
        <f t="shared" si="132"/>
        <v>11</v>
      </c>
      <c r="AD195" s="27">
        <v>252</v>
      </c>
      <c r="AE195" s="10">
        <f t="shared" si="129"/>
        <v>1.0028471130000001</v>
      </c>
      <c r="AF195" s="2">
        <f t="shared" si="111"/>
        <v>925.42080243999999</v>
      </c>
      <c r="AG195" s="2">
        <f t="shared" si="112"/>
        <v>950.32043410999995</v>
      </c>
      <c r="AH195" s="3" t="str">
        <f t="shared" si="113"/>
        <v>-</v>
      </c>
      <c r="AI195" s="4" t="str">
        <f t="shared" si="120"/>
        <v>A+J=</v>
      </c>
      <c r="AJ195" s="11">
        <f t="shared" si="121"/>
        <v>41003</v>
      </c>
      <c r="AK195" s="11"/>
      <c r="AL195" s="4"/>
      <c r="AM195" s="20"/>
      <c r="AN195" s="57">
        <v>40655</v>
      </c>
      <c r="AO195" s="53" t="s">
        <v>103</v>
      </c>
      <c r="AP195" s="29"/>
      <c r="AQ195" s="1"/>
      <c r="AR195" s="20">
        <f t="shared" si="114"/>
        <v>42583</v>
      </c>
      <c r="AS195" s="20">
        <f t="shared" si="94"/>
        <v>42580</v>
      </c>
      <c r="AT195" s="20">
        <f t="shared" si="95"/>
        <v>42583</v>
      </c>
      <c r="AU195" s="20">
        <f t="shared" si="96"/>
        <v>42614</v>
      </c>
      <c r="AV195" s="20">
        <f t="shared" si="97"/>
        <v>42585</v>
      </c>
      <c r="AW195" s="23">
        <f t="shared" si="98"/>
        <v>23</v>
      </c>
      <c r="AX195" s="1"/>
      <c r="AY195" s="1"/>
      <c r="AZ195" s="1"/>
      <c r="BA195" s="1"/>
      <c r="BB195" s="1"/>
      <c r="BC195" s="1"/>
    </row>
    <row r="196" spans="1:55" x14ac:dyDescent="0.2">
      <c r="A196" s="144">
        <f t="shared" si="115"/>
        <v>40985</v>
      </c>
      <c r="B196" s="2">
        <f t="shared" si="99"/>
        <v>334886.5414205775</v>
      </c>
      <c r="C196" s="2">
        <f t="shared" si="116"/>
        <v>325038.31159672001</v>
      </c>
      <c r="D196" s="68">
        <f>SUM(Y196:Y$366)</f>
        <v>12297.263584879998</v>
      </c>
      <c r="E196" s="68">
        <f t="shared" si="100"/>
        <v>312741.04801184003</v>
      </c>
      <c r="F196" s="72">
        <f t="shared" si="125"/>
        <v>3422.79</v>
      </c>
      <c r="G196" s="3">
        <f>IF(N196=1,VLOOKUP(A195,[1]Plan1!$BG$69:$BI$188,3),G195)</f>
        <v>3438.19</v>
      </c>
      <c r="H196" s="11">
        <f t="shared" si="126"/>
        <v>40910</v>
      </c>
      <c r="I196" s="11">
        <f t="shared" si="127"/>
        <v>40941</v>
      </c>
      <c r="J196" s="26">
        <f t="shared" si="101"/>
        <v>4.4992535329366756E-3</v>
      </c>
      <c r="K196" s="11">
        <f t="shared" si="117"/>
        <v>41001</v>
      </c>
      <c r="L196" s="11">
        <f t="shared" si="102"/>
        <v>41001</v>
      </c>
      <c r="M196" s="1">
        <f t="shared" si="118"/>
        <v>22</v>
      </c>
      <c r="N196" s="1">
        <f t="shared" si="122"/>
        <v>12</v>
      </c>
      <c r="O196" s="2">
        <f t="shared" si="103"/>
        <v>1.0024516299999999</v>
      </c>
      <c r="P196" s="10">
        <f t="shared" si="131"/>
        <v>1.0055997299999999</v>
      </c>
      <c r="Q196" s="10">
        <f t="shared" si="128"/>
        <v>1.025659510039735</v>
      </c>
      <c r="R196" s="2">
        <f t="shared" si="130"/>
        <v>1.0281740399999999</v>
      </c>
      <c r="S196" s="2">
        <f t="shared" si="123"/>
        <v>1</v>
      </c>
      <c r="T196" s="2">
        <f t="shared" si="104"/>
        <v>325038.31159672001</v>
      </c>
      <c r="U196" s="2">
        <f t="shared" si="105"/>
        <v>0</v>
      </c>
      <c r="V196" s="2">
        <f t="shared" si="106"/>
        <v>8811.178796327471</v>
      </c>
      <c r="W196" s="2">
        <f t="shared" si="107"/>
        <v>333849.49039304751</v>
      </c>
      <c r="X196" s="27">
        <f t="shared" si="108"/>
        <v>0</v>
      </c>
      <c r="Y196" s="2">
        <f t="shared" si="124"/>
        <v>0</v>
      </c>
      <c r="Z196" s="67">
        <f t="shared" si="109"/>
        <v>0</v>
      </c>
      <c r="AA196" s="2">
        <f t="shared" si="110"/>
        <v>0</v>
      </c>
      <c r="AB196" s="26">
        <f t="shared" si="119"/>
        <v>6.7299999999999999E-2</v>
      </c>
      <c r="AC196" s="27">
        <f t="shared" si="132"/>
        <v>12</v>
      </c>
      <c r="AD196" s="27">
        <v>252</v>
      </c>
      <c r="AE196" s="10">
        <f t="shared" si="129"/>
        <v>1.003106343</v>
      </c>
      <c r="AF196" s="2">
        <f t="shared" si="111"/>
        <v>1009.6804839599999</v>
      </c>
      <c r="AG196" s="2">
        <f t="shared" si="112"/>
        <v>1037.0510275300001</v>
      </c>
      <c r="AH196" s="3" t="str">
        <f t="shared" si="113"/>
        <v>-</v>
      </c>
      <c r="AI196" s="4" t="str">
        <f t="shared" si="120"/>
        <v>A+J=</v>
      </c>
      <c r="AJ196" s="11">
        <f t="shared" si="121"/>
        <v>41003</v>
      </c>
      <c r="AK196" s="11"/>
      <c r="AL196" s="4"/>
      <c r="AM196" s="20"/>
      <c r="AN196" s="57">
        <v>40717</v>
      </c>
      <c r="AO196" s="53" t="s">
        <v>97</v>
      </c>
      <c r="AP196" s="29"/>
      <c r="AQ196" s="1"/>
      <c r="AR196" s="20">
        <f t="shared" si="114"/>
        <v>42614</v>
      </c>
      <c r="AS196" s="20">
        <f t="shared" si="94"/>
        <v>42613</v>
      </c>
      <c r="AT196" s="20">
        <f t="shared" si="95"/>
        <v>42614</v>
      </c>
      <c r="AU196" s="20">
        <f t="shared" si="96"/>
        <v>42646</v>
      </c>
      <c r="AV196" s="20">
        <f t="shared" si="97"/>
        <v>42618</v>
      </c>
      <c r="AW196" s="23">
        <f t="shared" si="98"/>
        <v>21</v>
      </c>
      <c r="AX196" s="1"/>
      <c r="AY196" s="1"/>
      <c r="AZ196" s="1"/>
      <c r="BA196" s="1"/>
      <c r="BB196" s="1"/>
      <c r="BC196" s="1"/>
    </row>
    <row r="197" spans="1:55" x14ac:dyDescent="0.2">
      <c r="A197" s="144">
        <f t="shared" si="115"/>
        <v>40986</v>
      </c>
      <c r="B197" s="2">
        <f t="shared" si="99"/>
        <v>334886.5414205775</v>
      </c>
      <c r="C197" s="2">
        <f t="shared" si="116"/>
        <v>325038.31159672001</v>
      </c>
      <c r="D197" s="68">
        <f>SUM(Y197:Y$366)</f>
        <v>12297.263584879998</v>
      </c>
      <c r="E197" s="68">
        <f t="shared" si="100"/>
        <v>312741.04801184003</v>
      </c>
      <c r="F197" s="72">
        <f t="shared" si="125"/>
        <v>3422.79</v>
      </c>
      <c r="G197" s="3">
        <f>IF(N197=1,VLOOKUP(A196,[1]Plan1!$BG$69:$BI$188,3),G196)</f>
        <v>3438.19</v>
      </c>
      <c r="H197" s="11">
        <f t="shared" si="126"/>
        <v>40910</v>
      </c>
      <c r="I197" s="11">
        <f t="shared" si="127"/>
        <v>40941</v>
      </c>
      <c r="J197" s="26">
        <f t="shared" si="101"/>
        <v>4.4992535329366756E-3</v>
      </c>
      <c r="K197" s="11">
        <f t="shared" si="117"/>
        <v>41001</v>
      </c>
      <c r="L197" s="11">
        <f t="shared" si="102"/>
        <v>41001</v>
      </c>
      <c r="M197" s="1">
        <f t="shared" si="118"/>
        <v>22</v>
      </c>
      <c r="N197" s="1">
        <f t="shared" si="122"/>
        <v>12</v>
      </c>
      <c r="O197" s="2">
        <f t="shared" si="103"/>
        <v>1.0024516299999999</v>
      </c>
      <c r="P197" s="10">
        <f t="shared" si="131"/>
        <v>1.0055997299999999</v>
      </c>
      <c r="Q197" s="10">
        <f t="shared" si="128"/>
        <v>1.025659510039735</v>
      </c>
      <c r="R197" s="2">
        <f t="shared" si="130"/>
        <v>1.0281740399999999</v>
      </c>
      <c r="S197" s="2">
        <f t="shared" si="123"/>
        <v>1</v>
      </c>
      <c r="T197" s="2">
        <f t="shared" si="104"/>
        <v>325038.31159672001</v>
      </c>
      <c r="U197" s="2">
        <f t="shared" si="105"/>
        <v>0</v>
      </c>
      <c r="V197" s="2">
        <f t="shared" si="106"/>
        <v>8811.178796327471</v>
      </c>
      <c r="W197" s="2">
        <f t="shared" si="107"/>
        <v>333849.49039304751</v>
      </c>
      <c r="X197" s="27">
        <f t="shared" si="108"/>
        <v>0</v>
      </c>
      <c r="Y197" s="2">
        <f t="shared" si="124"/>
        <v>0</v>
      </c>
      <c r="Z197" s="67">
        <f t="shared" si="109"/>
        <v>0</v>
      </c>
      <c r="AA197" s="2">
        <f t="shared" si="110"/>
        <v>0</v>
      </c>
      <c r="AB197" s="26">
        <f t="shared" si="119"/>
        <v>6.7299999999999999E-2</v>
      </c>
      <c r="AC197" s="27">
        <f t="shared" si="132"/>
        <v>12</v>
      </c>
      <c r="AD197" s="27">
        <v>252</v>
      </c>
      <c r="AE197" s="10">
        <f t="shared" si="129"/>
        <v>1.003106343</v>
      </c>
      <c r="AF197" s="2">
        <f t="shared" si="111"/>
        <v>1009.6804839599999</v>
      </c>
      <c r="AG197" s="2">
        <f t="shared" si="112"/>
        <v>1037.0510275300001</v>
      </c>
      <c r="AH197" s="3" t="str">
        <f t="shared" si="113"/>
        <v>-</v>
      </c>
      <c r="AI197" s="4" t="str">
        <f t="shared" si="120"/>
        <v>A+J=</v>
      </c>
      <c r="AJ197" s="11">
        <f t="shared" si="121"/>
        <v>41003</v>
      </c>
      <c r="AK197" s="11"/>
      <c r="AL197" s="4"/>
      <c r="AM197" s="20"/>
      <c r="AN197" s="57">
        <v>40793</v>
      </c>
      <c r="AO197" s="53" t="s">
        <v>104</v>
      </c>
      <c r="AP197" s="29"/>
      <c r="AQ197" s="1"/>
      <c r="AR197" s="20">
        <f t="shared" si="114"/>
        <v>42644</v>
      </c>
      <c r="AS197" s="20">
        <f t="shared" si="94"/>
        <v>42643</v>
      </c>
      <c r="AT197" s="20">
        <f t="shared" si="95"/>
        <v>42646</v>
      </c>
      <c r="AU197" s="20">
        <f t="shared" si="96"/>
        <v>42675</v>
      </c>
      <c r="AV197" s="20">
        <f t="shared" si="97"/>
        <v>42648</v>
      </c>
      <c r="AW197" s="23">
        <f t="shared" si="98"/>
        <v>20</v>
      </c>
      <c r="AX197" s="1"/>
      <c r="AY197" s="1"/>
      <c r="AZ197" s="1"/>
      <c r="BA197" s="1"/>
      <c r="BB197" s="1"/>
      <c r="BC197" s="1"/>
    </row>
    <row r="198" spans="1:55" x14ac:dyDescent="0.2">
      <c r="A198" s="144">
        <f t="shared" si="115"/>
        <v>40987</v>
      </c>
      <c r="B198" s="2">
        <f t="shared" si="99"/>
        <v>334886.5414205775</v>
      </c>
      <c r="C198" s="2">
        <f t="shared" si="116"/>
        <v>325038.31159672001</v>
      </c>
      <c r="D198" s="68">
        <f>SUM(Y198:Y$366)</f>
        <v>12297.263584879998</v>
      </c>
      <c r="E198" s="68">
        <f t="shared" si="100"/>
        <v>312741.04801184003</v>
      </c>
      <c r="F198" s="72">
        <f t="shared" si="125"/>
        <v>3422.79</v>
      </c>
      <c r="G198" s="3">
        <f>IF(N198=1,VLOOKUP(A197,[1]Plan1!$BG$69:$BI$188,3),G197)</f>
        <v>3438.19</v>
      </c>
      <c r="H198" s="11">
        <f t="shared" si="126"/>
        <v>40910</v>
      </c>
      <c r="I198" s="11">
        <f t="shared" si="127"/>
        <v>40941</v>
      </c>
      <c r="J198" s="26">
        <f t="shared" si="101"/>
        <v>4.4992535329366756E-3</v>
      </c>
      <c r="K198" s="11">
        <f t="shared" si="117"/>
        <v>41001</v>
      </c>
      <c r="L198" s="11">
        <f t="shared" si="102"/>
        <v>41001</v>
      </c>
      <c r="M198" s="1">
        <f t="shared" si="118"/>
        <v>22</v>
      </c>
      <c r="N198" s="1">
        <f t="shared" si="122"/>
        <v>12</v>
      </c>
      <c r="O198" s="2">
        <f t="shared" si="103"/>
        <v>1.0024516299999999</v>
      </c>
      <c r="P198" s="10">
        <f t="shared" si="131"/>
        <v>1.0055997299999999</v>
      </c>
      <c r="Q198" s="10">
        <f t="shared" si="128"/>
        <v>1.025659510039735</v>
      </c>
      <c r="R198" s="2">
        <f t="shared" si="130"/>
        <v>1.0281740399999999</v>
      </c>
      <c r="S198" s="2">
        <f t="shared" si="123"/>
        <v>1</v>
      </c>
      <c r="T198" s="2">
        <f t="shared" si="104"/>
        <v>325038.31159672001</v>
      </c>
      <c r="U198" s="2">
        <f t="shared" si="105"/>
        <v>0</v>
      </c>
      <c r="V198" s="2">
        <f t="shared" si="106"/>
        <v>8811.178796327471</v>
      </c>
      <c r="W198" s="2">
        <f t="shared" si="107"/>
        <v>333849.49039304751</v>
      </c>
      <c r="X198" s="27">
        <f t="shared" si="108"/>
        <v>0</v>
      </c>
      <c r="Y198" s="2">
        <f t="shared" si="124"/>
        <v>0</v>
      </c>
      <c r="Z198" s="67">
        <f t="shared" si="109"/>
        <v>0</v>
      </c>
      <c r="AA198" s="2">
        <f t="shared" si="110"/>
        <v>0</v>
      </c>
      <c r="AB198" s="26">
        <f t="shared" si="119"/>
        <v>6.7299999999999999E-2</v>
      </c>
      <c r="AC198" s="27">
        <f t="shared" si="132"/>
        <v>12</v>
      </c>
      <c r="AD198" s="27">
        <v>252</v>
      </c>
      <c r="AE198" s="10">
        <f t="shared" si="129"/>
        <v>1.003106343</v>
      </c>
      <c r="AF198" s="2">
        <f t="shared" si="111"/>
        <v>1009.6804839599999</v>
      </c>
      <c r="AG198" s="2">
        <f t="shared" si="112"/>
        <v>1037.0510275300001</v>
      </c>
      <c r="AH198" s="3" t="str">
        <f t="shared" si="113"/>
        <v>-</v>
      </c>
      <c r="AI198" s="4" t="str">
        <f t="shared" si="120"/>
        <v>A+J=</v>
      </c>
      <c r="AJ198" s="11">
        <f t="shared" si="121"/>
        <v>41003</v>
      </c>
      <c r="AK198" s="11"/>
      <c r="AL198" s="4"/>
      <c r="AM198" s="20"/>
      <c r="AN198" s="57">
        <v>40828</v>
      </c>
      <c r="AO198" s="53" t="s">
        <v>90</v>
      </c>
      <c r="AP198" s="29"/>
      <c r="AQ198" s="1"/>
      <c r="AR198" s="20">
        <f t="shared" si="114"/>
        <v>42675</v>
      </c>
      <c r="AS198" s="20">
        <f t="shared" si="94"/>
        <v>42674</v>
      </c>
      <c r="AT198" s="20">
        <f t="shared" si="95"/>
        <v>42675</v>
      </c>
      <c r="AU198" s="20">
        <f t="shared" si="96"/>
        <v>42705</v>
      </c>
      <c r="AV198" s="20">
        <f t="shared" si="97"/>
        <v>42678</v>
      </c>
      <c r="AW198" s="23">
        <f t="shared" si="98"/>
        <v>20</v>
      </c>
      <c r="AX198" s="1"/>
      <c r="AY198" s="1"/>
      <c r="AZ198" s="1"/>
      <c r="BA198" s="1"/>
      <c r="BB198" s="1"/>
      <c r="BC198" s="1"/>
    </row>
    <row r="199" spans="1:55" x14ac:dyDescent="0.2">
      <c r="A199" s="144">
        <f t="shared" si="115"/>
        <v>40988</v>
      </c>
      <c r="B199" s="2">
        <f t="shared" si="99"/>
        <v>335038.94776961132</v>
      </c>
      <c r="C199" s="2">
        <f t="shared" si="116"/>
        <v>325038.31159672001</v>
      </c>
      <c r="D199" s="68">
        <f>SUM(Y199:Y$366)</f>
        <v>12297.263584879998</v>
      </c>
      <c r="E199" s="68">
        <f t="shared" si="100"/>
        <v>312741.04801184003</v>
      </c>
      <c r="F199" s="72">
        <f t="shared" si="125"/>
        <v>3422.79</v>
      </c>
      <c r="G199" s="3">
        <f>IF(N199=1,VLOOKUP(A198,[1]Plan1!$BG$69:$BI$188,3),G198)</f>
        <v>3438.19</v>
      </c>
      <c r="H199" s="11">
        <f t="shared" si="126"/>
        <v>40910</v>
      </c>
      <c r="I199" s="11">
        <f t="shared" si="127"/>
        <v>40941</v>
      </c>
      <c r="J199" s="26">
        <f t="shared" si="101"/>
        <v>4.4992535329366756E-3</v>
      </c>
      <c r="K199" s="11">
        <f t="shared" si="117"/>
        <v>41001</v>
      </c>
      <c r="L199" s="11">
        <f t="shared" si="102"/>
        <v>41001</v>
      </c>
      <c r="M199" s="1">
        <f t="shared" si="118"/>
        <v>22</v>
      </c>
      <c r="N199" s="1">
        <f t="shared" si="122"/>
        <v>13</v>
      </c>
      <c r="O199" s="2">
        <f t="shared" si="103"/>
        <v>1.0026562000000001</v>
      </c>
      <c r="P199" s="10">
        <f t="shared" si="131"/>
        <v>1.0055997299999999</v>
      </c>
      <c r="Q199" s="10">
        <f t="shared" si="128"/>
        <v>1.025659510039735</v>
      </c>
      <c r="R199" s="2">
        <f t="shared" si="130"/>
        <v>1.0283838599999999</v>
      </c>
      <c r="S199" s="2">
        <f t="shared" si="123"/>
        <v>1</v>
      </c>
      <c r="T199" s="2">
        <f t="shared" si="104"/>
        <v>325038.31159672001</v>
      </c>
      <c r="U199" s="2">
        <f t="shared" si="105"/>
        <v>0</v>
      </c>
      <c r="V199" s="2">
        <f t="shared" si="106"/>
        <v>8876.7981230213227</v>
      </c>
      <c r="W199" s="2">
        <f t="shared" si="107"/>
        <v>333915.10971974133</v>
      </c>
      <c r="X199" s="27">
        <f t="shared" si="108"/>
        <v>0</v>
      </c>
      <c r="Y199" s="2">
        <f t="shared" si="124"/>
        <v>0</v>
      </c>
      <c r="Z199" s="67">
        <f t="shared" si="109"/>
        <v>0</v>
      </c>
      <c r="AA199" s="2">
        <f t="shared" si="110"/>
        <v>0</v>
      </c>
      <c r="AB199" s="26">
        <f t="shared" si="119"/>
        <v>6.7299999999999999E-2</v>
      </c>
      <c r="AC199" s="27">
        <f t="shared" si="132"/>
        <v>13</v>
      </c>
      <c r="AD199" s="27">
        <v>252</v>
      </c>
      <c r="AE199" s="10">
        <f t="shared" si="129"/>
        <v>1.0033656399999999</v>
      </c>
      <c r="AF199" s="2">
        <f t="shared" si="111"/>
        <v>1093.9619430400001</v>
      </c>
      <c r="AG199" s="2">
        <f t="shared" si="112"/>
        <v>1123.8380498700001</v>
      </c>
      <c r="AH199" s="3" t="str">
        <f t="shared" si="113"/>
        <v>-</v>
      </c>
      <c r="AI199" s="4" t="str">
        <f t="shared" si="120"/>
        <v>A+J=</v>
      </c>
      <c r="AJ199" s="11">
        <f t="shared" si="121"/>
        <v>41003</v>
      </c>
      <c r="AK199" s="11"/>
      <c r="AL199" s="4"/>
      <c r="AM199" s="20"/>
      <c r="AN199" s="57">
        <v>40849</v>
      </c>
      <c r="AO199" s="53" t="s">
        <v>91</v>
      </c>
      <c r="AP199" s="29"/>
      <c r="AQ199" s="1"/>
      <c r="AR199" s="20">
        <f t="shared" si="114"/>
        <v>42705</v>
      </c>
      <c r="AS199" s="20">
        <f t="shared" si="94"/>
        <v>42704</v>
      </c>
      <c r="AT199" s="20">
        <f t="shared" si="95"/>
        <v>42705</v>
      </c>
      <c r="AU199" s="20">
        <f t="shared" si="96"/>
        <v>42737</v>
      </c>
      <c r="AV199" s="20">
        <f t="shared" si="97"/>
        <v>42709</v>
      </c>
      <c r="AW199" s="23">
        <f t="shared" si="98"/>
        <v>22</v>
      </c>
      <c r="AX199" s="1"/>
      <c r="AY199" s="1"/>
      <c r="AZ199" s="1"/>
      <c r="BA199" s="1"/>
      <c r="BB199" s="1"/>
      <c r="BC199" s="1"/>
    </row>
    <row r="200" spans="1:55" x14ac:dyDescent="0.2">
      <c r="A200" s="144">
        <f t="shared" si="115"/>
        <v>40989</v>
      </c>
      <c r="B200" s="2">
        <f t="shared" si="99"/>
        <v>335191.42621888762</v>
      </c>
      <c r="C200" s="2">
        <f t="shared" si="116"/>
        <v>325038.31159672001</v>
      </c>
      <c r="D200" s="68">
        <f>SUM(Y200:Y$366)</f>
        <v>12297.263584879998</v>
      </c>
      <c r="E200" s="68">
        <f t="shared" si="100"/>
        <v>312741.04801184003</v>
      </c>
      <c r="F200" s="72">
        <f t="shared" si="125"/>
        <v>3422.79</v>
      </c>
      <c r="G200" s="3">
        <f>IF(N200=1,VLOOKUP(A199,[1]Plan1!$BG$69:$BI$188,3),G199)</f>
        <v>3438.19</v>
      </c>
      <c r="H200" s="11">
        <f t="shared" si="126"/>
        <v>40910</v>
      </c>
      <c r="I200" s="11">
        <f t="shared" si="127"/>
        <v>40941</v>
      </c>
      <c r="J200" s="26">
        <f t="shared" si="101"/>
        <v>4.4992535329366756E-3</v>
      </c>
      <c r="K200" s="11">
        <f t="shared" si="117"/>
        <v>41001</v>
      </c>
      <c r="L200" s="11">
        <f t="shared" si="102"/>
        <v>41001</v>
      </c>
      <c r="M200" s="1">
        <f t="shared" si="118"/>
        <v>22</v>
      </c>
      <c r="N200" s="1">
        <f t="shared" si="122"/>
        <v>14</v>
      </c>
      <c r="O200" s="2">
        <f t="shared" si="103"/>
        <v>1.00286082</v>
      </c>
      <c r="P200" s="10">
        <f t="shared" si="131"/>
        <v>1.0055997299999999</v>
      </c>
      <c r="Q200" s="10">
        <f t="shared" si="128"/>
        <v>1.025659510039735</v>
      </c>
      <c r="R200" s="2">
        <f t="shared" si="130"/>
        <v>1.0285937300000001</v>
      </c>
      <c r="S200" s="2">
        <f t="shared" si="123"/>
        <v>1</v>
      </c>
      <c r="T200" s="2">
        <f t="shared" si="104"/>
        <v>325038.31159672001</v>
      </c>
      <c r="U200" s="2">
        <f t="shared" si="105"/>
        <v>0</v>
      </c>
      <c r="V200" s="2">
        <f t="shared" si="106"/>
        <v>8942.4330867676199</v>
      </c>
      <c r="W200" s="2">
        <f t="shared" si="107"/>
        <v>333980.74468348763</v>
      </c>
      <c r="X200" s="27">
        <f t="shared" si="108"/>
        <v>0</v>
      </c>
      <c r="Y200" s="2">
        <f t="shared" si="124"/>
        <v>0</v>
      </c>
      <c r="Z200" s="67">
        <f t="shared" si="109"/>
        <v>0</v>
      </c>
      <c r="AA200" s="2">
        <f t="shared" si="110"/>
        <v>0</v>
      </c>
      <c r="AB200" s="26">
        <f t="shared" si="119"/>
        <v>6.7299999999999999E-2</v>
      </c>
      <c r="AC200" s="27">
        <f t="shared" si="132"/>
        <v>14</v>
      </c>
      <c r="AD200" s="27">
        <v>252</v>
      </c>
      <c r="AE200" s="10">
        <f t="shared" si="129"/>
        <v>1.0036250040000001</v>
      </c>
      <c r="AF200" s="2">
        <f t="shared" si="111"/>
        <v>1178.26517969</v>
      </c>
      <c r="AG200" s="2">
        <f t="shared" si="112"/>
        <v>1210.6815354</v>
      </c>
      <c r="AH200" s="3" t="str">
        <f t="shared" si="113"/>
        <v>-</v>
      </c>
      <c r="AI200" s="4" t="str">
        <f t="shared" si="120"/>
        <v>A+J=</v>
      </c>
      <c r="AJ200" s="11">
        <f t="shared" si="121"/>
        <v>41003</v>
      </c>
      <c r="AK200" s="11"/>
      <c r="AL200" s="4"/>
      <c r="AM200" s="20"/>
      <c r="AN200" s="57">
        <v>40862</v>
      </c>
      <c r="AO200" s="53" t="s">
        <v>105</v>
      </c>
      <c r="AP200" s="29"/>
      <c r="AQ200" s="1"/>
      <c r="AR200" s="20">
        <f t="shared" si="114"/>
        <v>42736</v>
      </c>
      <c r="AS200" s="20">
        <f t="shared" si="94"/>
        <v>42734</v>
      </c>
      <c r="AT200" s="20">
        <f t="shared" si="95"/>
        <v>42737</v>
      </c>
      <c r="AU200" s="20">
        <f t="shared" si="96"/>
        <v>42767</v>
      </c>
      <c r="AV200" s="20">
        <f t="shared" si="97"/>
        <v>42739</v>
      </c>
      <c r="AW200" s="23">
        <f t="shared" si="98"/>
        <v>22</v>
      </c>
      <c r="AX200" s="1"/>
      <c r="AY200" s="1"/>
      <c r="AZ200" s="1"/>
      <c r="BA200" s="1"/>
      <c r="BB200" s="1"/>
      <c r="BC200" s="1"/>
    </row>
    <row r="201" spans="1:55" x14ac:dyDescent="0.2">
      <c r="A201" s="144">
        <f t="shared" si="115"/>
        <v>40990</v>
      </c>
      <c r="B201" s="2">
        <f t="shared" si="99"/>
        <v>335343.97365418577</v>
      </c>
      <c r="C201" s="2">
        <f t="shared" si="116"/>
        <v>325038.31159672001</v>
      </c>
      <c r="D201" s="68">
        <f>SUM(Y201:Y$366)</f>
        <v>12297.263584879998</v>
      </c>
      <c r="E201" s="68">
        <f t="shared" si="100"/>
        <v>312741.04801184003</v>
      </c>
      <c r="F201" s="72">
        <f t="shared" si="125"/>
        <v>3422.79</v>
      </c>
      <c r="G201" s="3">
        <f>IF(N201=1,VLOOKUP(A200,[1]Plan1!$BG$69:$BI$188,3),G200)</f>
        <v>3438.19</v>
      </c>
      <c r="H201" s="11">
        <f t="shared" si="126"/>
        <v>40910</v>
      </c>
      <c r="I201" s="11">
        <f t="shared" si="127"/>
        <v>40941</v>
      </c>
      <c r="J201" s="26">
        <f t="shared" si="101"/>
        <v>4.4992535329366756E-3</v>
      </c>
      <c r="K201" s="11">
        <f t="shared" si="117"/>
        <v>41001</v>
      </c>
      <c r="L201" s="11">
        <f t="shared" si="102"/>
        <v>41001</v>
      </c>
      <c r="M201" s="1">
        <f t="shared" si="118"/>
        <v>22</v>
      </c>
      <c r="N201" s="1">
        <f t="shared" si="122"/>
        <v>15</v>
      </c>
      <c r="O201" s="2">
        <f t="shared" si="103"/>
        <v>1.0030654800000001</v>
      </c>
      <c r="P201" s="10">
        <f t="shared" si="131"/>
        <v>1.0055997299999999</v>
      </c>
      <c r="Q201" s="10">
        <f t="shared" si="128"/>
        <v>1.025659510039735</v>
      </c>
      <c r="R201" s="2">
        <f t="shared" si="130"/>
        <v>1.02880364</v>
      </c>
      <c r="S201" s="2">
        <f t="shared" si="123"/>
        <v>1</v>
      </c>
      <c r="T201" s="2">
        <f t="shared" si="104"/>
        <v>325038.31159672001</v>
      </c>
      <c r="U201" s="2">
        <f t="shared" si="105"/>
        <v>0</v>
      </c>
      <c r="V201" s="2">
        <f t="shared" si="106"/>
        <v>9008.0805601557622</v>
      </c>
      <c r="W201" s="2">
        <f t="shared" si="107"/>
        <v>334046.39215687575</v>
      </c>
      <c r="X201" s="27">
        <f t="shared" si="108"/>
        <v>0</v>
      </c>
      <c r="Y201" s="2">
        <f t="shared" si="124"/>
        <v>0</v>
      </c>
      <c r="Z201" s="67">
        <f t="shared" si="109"/>
        <v>0</v>
      </c>
      <c r="AA201" s="2">
        <f t="shared" si="110"/>
        <v>0</v>
      </c>
      <c r="AB201" s="26">
        <f t="shared" si="119"/>
        <v>6.7299999999999999E-2</v>
      </c>
      <c r="AC201" s="27">
        <f t="shared" si="132"/>
        <v>15</v>
      </c>
      <c r="AD201" s="27">
        <v>252</v>
      </c>
      <c r="AE201" s="10">
        <f t="shared" si="129"/>
        <v>1.003884435</v>
      </c>
      <c r="AF201" s="2">
        <f t="shared" si="111"/>
        <v>1262.5901939</v>
      </c>
      <c r="AG201" s="2">
        <f t="shared" si="112"/>
        <v>1297.58149731</v>
      </c>
      <c r="AH201" s="3" t="str">
        <f t="shared" si="113"/>
        <v>-</v>
      </c>
      <c r="AI201" s="4" t="str">
        <f t="shared" si="120"/>
        <v>A+J=</v>
      </c>
      <c r="AJ201" s="11">
        <f t="shared" si="121"/>
        <v>41003</v>
      </c>
      <c r="AK201" s="11"/>
      <c r="AL201" s="4"/>
      <c r="AM201" s="20"/>
      <c r="AN201" s="57">
        <v>40959</v>
      </c>
      <c r="AO201" s="53" t="s">
        <v>93</v>
      </c>
      <c r="AP201" s="29"/>
      <c r="AQ201" s="1"/>
      <c r="AR201" s="20">
        <f t="shared" si="114"/>
        <v>42767</v>
      </c>
      <c r="AS201" s="20">
        <f t="shared" ref="AS201:AS256" si="133">WORKDAY(AR201,-1,AN$137:AN$327)</f>
        <v>42766</v>
      </c>
      <c r="AT201" s="20">
        <f t="shared" ref="AT201:AT256" si="134">WORKDAY(AS201,1,AN$137:AN$327)</f>
        <v>42767</v>
      </c>
      <c r="AU201" s="20">
        <f t="shared" ref="AU201:AU255" si="135">AT202</f>
        <v>42795</v>
      </c>
      <c r="AV201" s="20">
        <f t="shared" ref="AV201:AV255" si="136">WORKDAY(AT201,2,AN$137:AN$327)</f>
        <v>42769</v>
      </c>
      <c r="AW201" s="23">
        <f t="shared" ref="AW201:AW255" si="137">NETWORKDAYS(AT201,AT202,$AN$137:$AN$327)-1</f>
        <v>18</v>
      </c>
      <c r="AX201" s="1"/>
      <c r="AY201" s="1"/>
      <c r="AZ201" s="1"/>
      <c r="BA201" s="1"/>
      <c r="BB201" s="1"/>
      <c r="BC201" s="1"/>
    </row>
    <row r="202" spans="1:55" x14ac:dyDescent="0.2">
      <c r="A202" s="144">
        <f t="shared" si="115"/>
        <v>40991</v>
      </c>
      <c r="B202" s="2">
        <f t="shared" ref="B202:B265" si="138">(W202+AG202)</f>
        <v>335496.59357294632</v>
      </c>
      <c r="C202" s="2">
        <f t="shared" si="116"/>
        <v>325038.31159672001</v>
      </c>
      <c r="D202" s="68">
        <f>SUM(Y202:Y$366)</f>
        <v>12297.263584879998</v>
      </c>
      <c r="E202" s="68">
        <f t="shared" ref="E202:E265" si="139">(C202-D202)</f>
        <v>312741.04801184003</v>
      </c>
      <c r="F202" s="72">
        <f t="shared" si="125"/>
        <v>3422.79</v>
      </c>
      <c r="G202" s="3">
        <f>IF(N202=1,VLOOKUP(A201,[1]Plan1!$BG$69:$BI$188,3),G201)</f>
        <v>3438.19</v>
      </c>
      <c r="H202" s="11">
        <f t="shared" si="126"/>
        <v>40910</v>
      </c>
      <c r="I202" s="11">
        <f t="shared" si="127"/>
        <v>40941</v>
      </c>
      <c r="J202" s="26">
        <f t="shared" ref="J202:J265" si="140">(G202/F202)-1</f>
        <v>4.4992535329366756E-3</v>
      </c>
      <c r="K202" s="11">
        <f t="shared" si="117"/>
        <v>41001</v>
      </c>
      <c r="L202" s="11">
        <f t="shared" ref="L202:L265" si="141">IF(A202&gt;L201,K202,L201)</f>
        <v>41001</v>
      </c>
      <c r="M202" s="1">
        <f t="shared" si="118"/>
        <v>22</v>
      </c>
      <c r="N202" s="1">
        <f t="shared" si="122"/>
        <v>16</v>
      </c>
      <c r="O202" s="2">
        <f t="shared" ref="O202:O265" si="142">TRUNC((G202/F202)^TRUNC((N202/M202),9),8)</f>
        <v>1.0032701799999999</v>
      </c>
      <c r="P202" s="10">
        <f t="shared" si="131"/>
        <v>1.0055997299999999</v>
      </c>
      <c r="Q202" s="10">
        <f t="shared" si="128"/>
        <v>1.025659510039735</v>
      </c>
      <c r="R202" s="2">
        <f t="shared" si="130"/>
        <v>1.0290136000000001</v>
      </c>
      <c r="S202" s="2">
        <f t="shared" si="123"/>
        <v>1</v>
      </c>
      <c r="T202" s="2">
        <f t="shared" ref="T202:T265" si="143">TRUNC(C202*S202,8)</f>
        <v>325038.31159672001</v>
      </c>
      <c r="U202" s="2">
        <f t="shared" ref="U202:U265" si="144">(D202*(S202-1))</f>
        <v>0</v>
      </c>
      <c r="V202" s="2">
        <f t="shared" ref="V202:V265" si="145">(E202*(R202-1))</f>
        <v>9073.7436705963482</v>
      </c>
      <c r="W202" s="2">
        <f t="shared" ref="W202:W265" si="146">(C202+U202+V202)</f>
        <v>334112.05526731635</v>
      </c>
      <c r="X202" s="27">
        <f t="shared" ref="X202:X265" si="147">IF(VLOOKUP(A202,AN$10:AU$131,8)=VLOOKUP(A201,AN$10:AU$131,8),0,VLOOKUP(A202,AN$10:AU$131,8))</f>
        <v>0</v>
      </c>
      <c r="Y202" s="2">
        <f t="shared" si="124"/>
        <v>0</v>
      </c>
      <c r="Z202" s="67">
        <f t="shared" ref="Z202:Z265" si="148">IF(X202&gt;0,VLOOKUP($A202,$AN$10:$AS$131,6),0)</f>
        <v>0</v>
      </c>
      <c r="AA202" s="2">
        <f t="shared" ref="AA202:AA265" si="149">IF(Z202&gt;0,TRUNC(Z202*T202,8),0)</f>
        <v>0</v>
      </c>
      <c r="AB202" s="26">
        <f t="shared" si="119"/>
        <v>6.7299999999999999E-2</v>
      </c>
      <c r="AC202" s="27">
        <f t="shared" si="132"/>
        <v>16</v>
      </c>
      <c r="AD202" s="27">
        <v>252</v>
      </c>
      <c r="AE202" s="10">
        <f t="shared" si="129"/>
        <v>1.004143934</v>
      </c>
      <c r="AF202" s="2">
        <f t="shared" ref="AF202:AF265" si="150">TRUNC((T202*(AE202-1)),8)</f>
        <v>1346.9373107199999</v>
      </c>
      <c r="AG202" s="2">
        <f t="shared" ref="AG202:AG265" si="151">TRUNC((W202*(AE202-1)),8)</f>
        <v>1384.53830563</v>
      </c>
      <c r="AH202" s="3" t="str">
        <f t="shared" ref="AH202:AH265" si="152">IF(AA202&gt;0,AA202+AF202,"-")</f>
        <v>-</v>
      </c>
      <c r="AI202" s="4" t="str">
        <f t="shared" si="120"/>
        <v>A+J=</v>
      </c>
      <c r="AJ202" s="11">
        <f t="shared" si="121"/>
        <v>41003</v>
      </c>
      <c r="AK202" s="11"/>
      <c r="AL202" s="4"/>
      <c r="AM202" s="20"/>
      <c r="AN202" s="57">
        <v>40960</v>
      </c>
      <c r="AO202" s="53" t="s">
        <v>93</v>
      </c>
      <c r="AP202" s="29"/>
      <c r="AQ202" s="1"/>
      <c r="AR202" s="20">
        <f t="shared" ref="AR202:AR256" si="153">EDATE(AR201,1)</f>
        <v>42795</v>
      </c>
      <c r="AS202" s="20">
        <f t="shared" si="133"/>
        <v>42790</v>
      </c>
      <c r="AT202" s="20">
        <f t="shared" si="134"/>
        <v>42795</v>
      </c>
      <c r="AU202" s="20">
        <f t="shared" si="135"/>
        <v>42828</v>
      </c>
      <c r="AV202" s="20">
        <f t="shared" si="136"/>
        <v>42797</v>
      </c>
      <c r="AW202" s="23">
        <f t="shared" si="137"/>
        <v>23</v>
      </c>
      <c r="AX202" s="1"/>
      <c r="AY202" s="1"/>
      <c r="AZ202" s="1"/>
      <c r="BA202" s="1"/>
      <c r="BB202" s="1"/>
      <c r="BC202" s="1"/>
    </row>
    <row r="203" spans="1:55" x14ac:dyDescent="0.2">
      <c r="A203" s="144">
        <f t="shared" ref="A203:A266" si="154">(A202+1)</f>
        <v>40992</v>
      </c>
      <c r="B203" s="2">
        <f t="shared" si="138"/>
        <v>335649.27904999832</v>
      </c>
      <c r="C203" s="2">
        <f t="shared" ref="C203:C266" si="155">TRUNC(IF(X202&gt;0,VLOOKUP(A202,$AN$12:$AO$131,2),C202),8)</f>
        <v>325038.31159672001</v>
      </c>
      <c r="D203" s="68">
        <f>SUM(Y203:Y$366)</f>
        <v>12297.263584879998</v>
      </c>
      <c r="E203" s="68">
        <f t="shared" si="139"/>
        <v>312741.04801184003</v>
      </c>
      <c r="F203" s="72">
        <f t="shared" si="125"/>
        <v>3422.79</v>
      </c>
      <c r="G203" s="3">
        <f>IF(N203=1,VLOOKUP(A202,[1]Plan1!$BG$69:$BI$188,3),G202)</f>
        <v>3438.19</v>
      </c>
      <c r="H203" s="11">
        <f t="shared" si="126"/>
        <v>40910</v>
      </c>
      <c r="I203" s="11">
        <f t="shared" si="127"/>
        <v>40941</v>
      </c>
      <c r="J203" s="26">
        <f t="shared" si="140"/>
        <v>4.4992535329366756E-3</v>
      </c>
      <c r="K203" s="11">
        <f t="shared" ref="K203:K266" si="156">IF(DAY(A203)=1,VLOOKUP(A203,AR$137:AW$275,4),K202)</f>
        <v>41001</v>
      </c>
      <c r="L203" s="11">
        <f t="shared" si="141"/>
        <v>41001</v>
      </c>
      <c r="M203" s="1">
        <f t="shared" ref="M203:M266" si="157">IF(L203=L202,M202,NETWORKDAYS(L202,L203,$AN$137:$AN$327)-1)</f>
        <v>22</v>
      </c>
      <c r="N203" s="1">
        <f t="shared" si="122"/>
        <v>17</v>
      </c>
      <c r="O203" s="2">
        <f t="shared" si="142"/>
        <v>1.0034749199999999</v>
      </c>
      <c r="P203" s="10">
        <f t="shared" si="131"/>
        <v>1.0055997299999999</v>
      </c>
      <c r="Q203" s="10">
        <f t="shared" si="128"/>
        <v>1.025659510039735</v>
      </c>
      <c r="R203" s="2">
        <f t="shared" si="130"/>
        <v>1.02922359</v>
      </c>
      <c r="S203" s="2">
        <f t="shared" si="123"/>
        <v>1</v>
      </c>
      <c r="T203" s="2">
        <f t="shared" si="143"/>
        <v>325038.31159672001</v>
      </c>
      <c r="U203" s="2">
        <f t="shared" si="144"/>
        <v>0</v>
      </c>
      <c r="V203" s="2">
        <f t="shared" si="145"/>
        <v>9139.4161632683172</v>
      </c>
      <c r="W203" s="2">
        <f t="shared" si="146"/>
        <v>334177.72775998834</v>
      </c>
      <c r="X203" s="27">
        <f t="shared" si="147"/>
        <v>0</v>
      </c>
      <c r="Y203" s="2">
        <f t="shared" si="124"/>
        <v>0</v>
      </c>
      <c r="Z203" s="67">
        <f t="shared" si="148"/>
        <v>0</v>
      </c>
      <c r="AA203" s="2">
        <f t="shared" si="149"/>
        <v>0</v>
      </c>
      <c r="AB203" s="26">
        <f t="shared" ref="AB203:AB266" si="158">(AB202)</f>
        <v>6.7299999999999999E-2</v>
      </c>
      <c r="AC203" s="27">
        <f t="shared" si="132"/>
        <v>17</v>
      </c>
      <c r="AD203" s="27">
        <v>252</v>
      </c>
      <c r="AE203" s="10">
        <f t="shared" si="129"/>
        <v>1.0044034989999999</v>
      </c>
      <c r="AF203" s="2">
        <f t="shared" si="150"/>
        <v>1431.3058800700001</v>
      </c>
      <c r="AG203" s="2">
        <f t="shared" si="151"/>
        <v>1471.55129001</v>
      </c>
      <c r="AH203" s="3" t="str">
        <f t="shared" si="152"/>
        <v>-</v>
      </c>
      <c r="AI203" s="4" t="str">
        <f t="shared" ref="AI203:AI266" si="159">AI202</f>
        <v>A+J=</v>
      </c>
      <c r="AJ203" s="11">
        <f t="shared" ref="AJ203:AJ266" si="160">IF(X202&gt;0,VLOOKUP(A202,$AN$10:$AW$130,10),AJ202)</f>
        <v>41003</v>
      </c>
      <c r="AK203" s="11"/>
      <c r="AL203" s="4"/>
      <c r="AM203" s="20"/>
      <c r="AN203" s="57">
        <v>41005</v>
      </c>
      <c r="AO203" s="53" t="s">
        <v>94</v>
      </c>
      <c r="AP203" s="29"/>
      <c r="AQ203" s="1"/>
      <c r="AR203" s="28">
        <f t="shared" si="153"/>
        <v>42826</v>
      </c>
      <c r="AS203" s="28">
        <f t="shared" si="133"/>
        <v>42825</v>
      </c>
      <c r="AT203" s="28">
        <f t="shared" si="134"/>
        <v>42828</v>
      </c>
      <c r="AU203" s="28">
        <f t="shared" si="135"/>
        <v>42857</v>
      </c>
      <c r="AV203" s="20">
        <f t="shared" si="136"/>
        <v>42830</v>
      </c>
      <c r="AW203" s="23">
        <f t="shared" si="137"/>
        <v>18</v>
      </c>
      <c r="AX203" s="1"/>
      <c r="AY203" s="1"/>
      <c r="AZ203" s="1"/>
      <c r="BA203" s="1"/>
      <c r="BB203" s="1"/>
      <c r="BC203" s="1"/>
    </row>
    <row r="204" spans="1:55" x14ac:dyDescent="0.2">
      <c r="A204" s="144">
        <f t="shared" si="154"/>
        <v>40993</v>
      </c>
      <c r="B204" s="2">
        <f t="shared" si="138"/>
        <v>335649.27904999832</v>
      </c>
      <c r="C204" s="2">
        <f t="shared" si="155"/>
        <v>325038.31159672001</v>
      </c>
      <c r="D204" s="68">
        <f>SUM(Y204:Y$366)</f>
        <v>12297.263584879998</v>
      </c>
      <c r="E204" s="68">
        <f t="shared" si="139"/>
        <v>312741.04801184003</v>
      </c>
      <c r="F204" s="72">
        <f t="shared" si="125"/>
        <v>3422.79</v>
      </c>
      <c r="G204" s="3">
        <f>IF(N204=1,VLOOKUP(A203,[1]Plan1!$BG$69:$BI$188,3),G203)</f>
        <v>3438.19</v>
      </c>
      <c r="H204" s="11">
        <f t="shared" si="126"/>
        <v>40910</v>
      </c>
      <c r="I204" s="11">
        <f t="shared" si="127"/>
        <v>40941</v>
      </c>
      <c r="J204" s="26">
        <f t="shared" si="140"/>
        <v>4.4992535329366756E-3</v>
      </c>
      <c r="K204" s="11">
        <f t="shared" si="156"/>
        <v>41001</v>
      </c>
      <c r="L204" s="11">
        <f t="shared" si="141"/>
        <v>41001</v>
      </c>
      <c r="M204" s="1">
        <f t="shared" si="157"/>
        <v>22</v>
      </c>
      <c r="N204" s="1">
        <f t="shared" si="122"/>
        <v>17</v>
      </c>
      <c r="O204" s="2">
        <f t="shared" si="142"/>
        <v>1.0034749199999999</v>
      </c>
      <c r="P204" s="10">
        <f t="shared" si="131"/>
        <v>1.0055997299999999</v>
      </c>
      <c r="Q204" s="10">
        <f t="shared" si="128"/>
        <v>1.025659510039735</v>
      </c>
      <c r="R204" s="2">
        <f t="shared" si="130"/>
        <v>1.02922359</v>
      </c>
      <c r="S204" s="2">
        <f t="shared" si="123"/>
        <v>1</v>
      </c>
      <c r="T204" s="2">
        <f t="shared" si="143"/>
        <v>325038.31159672001</v>
      </c>
      <c r="U204" s="2">
        <f t="shared" si="144"/>
        <v>0</v>
      </c>
      <c r="V204" s="2">
        <f t="shared" si="145"/>
        <v>9139.4161632683172</v>
      </c>
      <c r="W204" s="2">
        <f t="shared" si="146"/>
        <v>334177.72775998834</v>
      </c>
      <c r="X204" s="27">
        <f t="shared" si="147"/>
        <v>0</v>
      </c>
      <c r="Y204" s="2">
        <f t="shared" si="124"/>
        <v>0</v>
      </c>
      <c r="Z204" s="67">
        <f t="shared" si="148"/>
        <v>0</v>
      </c>
      <c r="AA204" s="2">
        <f t="shared" si="149"/>
        <v>0</v>
      </c>
      <c r="AB204" s="26">
        <f t="shared" si="158"/>
        <v>6.7299999999999999E-2</v>
      </c>
      <c r="AC204" s="27">
        <f t="shared" si="132"/>
        <v>17</v>
      </c>
      <c r="AD204" s="27">
        <v>252</v>
      </c>
      <c r="AE204" s="10">
        <f t="shared" si="129"/>
        <v>1.0044034989999999</v>
      </c>
      <c r="AF204" s="2">
        <f t="shared" si="150"/>
        <v>1431.3058800700001</v>
      </c>
      <c r="AG204" s="2">
        <f t="shared" si="151"/>
        <v>1471.55129001</v>
      </c>
      <c r="AH204" s="3" t="str">
        <f t="shared" si="152"/>
        <v>-</v>
      </c>
      <c r="AI204" s="4" t="str">
        <f t="shared" si="159"/>
        <v>A+J=</v>
      </c>
      <c r="AJ204" s="11">
        <f t="shared" si="160"/>
        <v>41003</v>
      </c>
      <c r="AK204" s="11"/>
      <c r="AL204" s="4"/>
      <c r="AM204" s="20"/>
      <c r="AN204" s="57">
        <v>41030</v>
      </c>
      <c r="AO204" s="53" t="s">
        <v>96</v>
      </c>
      <c r="AP204" s="29"/>
      <c r="AQ204" s="1"/>
      <c r="AR204" s="20">
        <f t="shared" si="153"/>
        <v>42856</v>
      </c>
      <c r="AS204" s="20">
        <f t="shared" si="133"/>
        <v>42853</v>
      </c>
      <c r="AT204" s="20">
        <f t="shared" si="134"/>
        <v>42857</v>
      </c>
      <c r="AU204" s="20">
        <f t="shared" si="135"/>
        <v>42887</v>
      </c>
      <c r="AV204" s="20">
        <f t="shared" si="136"/>
        <v>42859</v>
      </c>
      <c r="AW204" s="23">
        <f t="shared" si="137"/>
        <v>22</v>
      </c>
      <c r="AX204" s="1"/>
      <c r="AY204" s="1"/>
      <c r="AZ204" s="1"/>
      <c r="BA204" s="1"/>
      <c r="BB204" s="1"/>
      <c r="BC204" s="1"/>
    </row>
    <row r="205" spans="1:55" x14ac:dyDescent="0.2">
      <c r="A205" s="144">
        <f t="shared" si="154"/>
        <v>40994</v>
      </c>
      <c r="B205" s="2">
        <f t="shared" si="138"/>
        <v>335649.27904999832</v>
      </c>
      <c r="C205" s="2">
        <f t="shared" si="155"/>
        <v>325038.31159672001</v>
      </c>
      <c r="D205" s="68">
        <f>SUM(Y205:Y$366)</f>
        <v>12297.263584879998</v>
      </c>
      <c r="E205" s="68">
        <f t="shared" si="139"/>
        <v>312741.04801184003</v>
      </c>
      <c r="F205" s="72">
        <f t="shared" si="125"/>
        <v>3422.79</v>
      </c>
      <c r="G205" s="3">
        <f>IF(N205=1,VLOOKUP(A204,[1]Plan1!$BG$69:$BI$188,3),G204)</f>
        <v>3438.19</v>
      </c>
      <c r="H205" s="11">
        <f t="shared" si="126"/>
        <v>40910</v>
      </c>
      <c r="I205" s="11">
        <f t="shared" si="127"/>
        <v>40941</v>
      </c>
      <c r="J205" s="26">
        <f t="shared" si="140"/>
        <v>4.4992535329366756E-3</v>
      </c>
      <c r="K205" s="11">
        <f t="shared" si="156"/>
        <v>41001</v>
      </c>
      <c r="L205" s="11">
        <f t="shared" si="141"/>
        <v>41001</v>
      </c>
      <c r="M205" s="1">
        <f t="shared" si="157"/>
        <v>22</v>
      </c>
      <c r="N205" s="1">
        <f t="shared" si="122"/>
        <v>17</v>
      </c>
      <c r="O205" s="2">
        <f t="shared" si="142"/>
        <v>1.0034749199999999</v>
      </c>
      <c r="P205" s="10">
        <f t="shared" si="131"/>
        <v>1.0055997299999999</v>
      </c>
      <c r="Q205" s="10">
        <f t="shared" si="128"/>
        <v>1.025659510039735</v>
      </c>
      <c r="R205" s="2">
        <f t="shared" si="130"/>
        <v>1.02922359</v>
      </c>
      <c r="S205" s="2">
        <f t="shared" si="123"/>
        <v>1</v>
      </c>
      <c r="T205" s="2">
        <f t="shared" si="143"/>
        <v>325038.31159672001</v>
      </c>
      <c r="U205" s="2">
        <f t="shared" si="144"/>
        <v>0</v>
      </c>
      <c r="V205" s="2">
        <f t="shared" si="145"/>
        <v>9139.4161632683172</v>
      </c>
      <c r="W205" s="2">
        <f t="shared" si="146"/>
        <v>334177.72775998834</v>
      </c>
      <c r="X205" s="27">
        <f t="shared" si="147"/>
        <v>0</v>
      </c>
      <c r="Y205" s="2">
        <f t="shared" si="124"/>
        <v>0</v>
      </c>
      <c r="Z205" s="67">
        <f t="shared" si="148"/>
        <v>0</v>
      </c>
      <c r="AA205" s="2">
        <f t="shared" si="149"/>
        <v>0</v>
      </c>
      <c r="AB205" s="26">
        <f t="shared" si="158"/>
        <v>6.7299999999999999E-2</v>
      </c>
      <c r="AC205" s="27">
        <f t="shared" si="132"/>
        <v>17</v>
      </c>
      <c r="AD205" s="27">
        <v>252</v>
      </c>
      <c r="AE205" s="10">
        <f t="shared" si="129"/>
        <v>1.0044034989999999</v>
      </c>
      <c r="AF205" s="2">
        <f t="shared" si="150"/>
        <v>1431.3058800700001</v>
      </c>
      <c r="AG205" s="2">
        <f t="shared" si="151"/>
        <v>1471.55129001</v>
      </c>
      <c r="AH205" s="3" t="str">
        <f t="shared" si="152"/>
        <v>-</v>
      </c>
      <c r="AI205" s="4" t="str">
        <f t="shared" si="159"/>
        <v>A+J=</v>
      </c>
      <c r="AJ205" s="11">
        <f t="shared" si="160"/>
        <v>41003</v>
      </c>
      <c r="AK205" s="11"/>
      <c r="AL205" s="4"/>
      <c r="AM205" s="20"/>
      <c r="AN205" s="57">
        <v>41067</v>
      </c>
      <c r="AO205" s="53" t="s">
        <v>97</v>
      </c>
      <c r="AP205" s="29"/>
      <c r="AQ205" s="1"/>
      <c r="AR205" s="20">
        <f t="shared" si="153"/>
        <v>42887</v>
      </c>
      <c r="AS205" s="20">
        <f t="shared" si="133"/>
        <v>42886</v>
      </c>
      <c r="AT205" s="20">
        <f t="shared" si="134"/>
        <v>42887</v>
      </c>
      <c r="AU205" s="20">
        <f t="shared" si="135"/>
        <v>42919</v>
      </c>
      <c r="AV205" s="20">
        <f t="shared" si="136"/>
        <v>42891</v>
      </c>
      <c r="AW205" s="23">
        <f t="shared" si="137"/>
        <v>21</v>
      </c>
      <c r="AX205" s="1"/>
      <c r="AY205" s="1"/>
      <c r="AZ205" s="1"/>
      <c r="BA205" s="1"/>
      <c r="BB205" s="1"/>
      <c r="BC205" s="1"/>
    </row>
    <row r="206" spans="1:55" x14ac:dyDescent="0.2">
      <c r="A206" s="144">
        <f t="shared" si="154"/>
        <v>40995</v>
      </c>
      <c r="B206" s="2">
        <f t="shared" si="138"/>
        <v>335802.03358189226</v>
      </c>
      <c r="C206" s="2">
        <f t="shared" si="155"/>
        <v>325038.31159672001</v>
      </c>
      <c r="D206" s="68">
        <f>SUM(Y206:Y$366)</f>
        <v>12297.263584879998</v>
      </c>
      <c r="E206" s="68">
        <f t="shared" si="139"/>
        <v>312741.04801184003</v>
      </c>
      <c r="F206" s="72">
        <f t="shared" si="125"/>
        <v>3422.79</v>
      </c>
      <c r="G206" s="3">
        <f>IF(N206=1,VLOOKUP(A205,[1]Plan1!$BG$69:$BI$188,3),G205)</f>
        <v>3438.19</v>
      </c>
      <c r="H206" s="11">
        <f t="shared" si="126"/>
        <v>40910</v>
      </c>
      <c r="I206" s="11">
        <f t="shared" si="127"/>
        <v>40941</v>
      </c>
      <c r="J206" s="26">
        <f t="shared" si="140"/>
        <v>4.4992535329366756E-3</v>
      </c>
      <c r="K206" s="11">
        <f t="shared" si="156"/>
        <v>41001</v>
      </c>
      <c r="L206" s="11">
        <f t="shared" si="141"/>
        <v>41001</v>
      </c>
      <c r="M206" s="1">
        <f t="shared" si="157"/>
        <v>22</v>
      </c>
      <c r="N206" s="1">
        <f t="shared" si="122"/>
        <v>18</v>
      </c>
      <c r="O206" s="2">
        <f t="shared" si="142"/>
        <v>1.0036797</v>
      </c>
      <c r="P206" s="10">
        <f t="shared" si="131"/>
        <v>1.0055997299999999</v>
      </c>
      <c r="Q206" s="10">
        <f t="shared" si="128"/>
        <v>1.025659510039735</v>
      </c>
      <c r="R206" s="2">
        <f t="shared" si="130"/>
        <v>1.02943362</v>
      </c>
      <c r="S206" s="2">
        <f t="shared" si="123"/>
        <v>1</v>
      </c>
      <c r="T206" s="2">
        <f t="shared" si="143"/>
        <v>325038.31159672001</v>
      </c>
      <c r="U206" s="2">
        <f t="shared" si="144"/>
        <v>0</v>
      </c>
      <c r="V206" s="2">
        <f t="shared" si="145"/>
        <v>9205.1011655822695</v>
      </c>
      <c r="W206" s="2">
        <f t="shared" si="146"/>
        <v>334243.41276230227</v>
      </c>
      <c r="X206" s="27">
        <f t="shared" si="147"/>
        <v>0</v>
      </c>
      <c r="Y206" s="2">
        <f t="shared" si="124"/>
        <v>0</v>
      </c>
      <c r="Z206" s="67">
        <f t="shared" si="148"/>
        <v>0</v>
      </c>
      <c r="AA206" s="2">
        <f t="shared" si="149"/>
        <v>0</v>
      </c>
      <c r="AB206" s="26">
        <f t="shared" si="158"/>
        <v>6.7299999999999999E-2</v>
      </c>
      <c r="AC206" s="27">
        <f t="shared" si="132"/>
        <v>18</v>
      </c>
      <c r="AD206" s="27">
        <v>252</v>
      </c>
      <c r="AE206" s="10">
        <f t="shared" si="129"/>
        <v>1.004663131</v>
      </c>
      <c r="AF206" s="2">
        <f t="shared" si="150"/>
        <v>1515.69622699</v>
      </c>
      <c r="AG206" s="2">
        <f t="shared" si="151"/>
        <v>1558.6208195900001</v>
      </c>
      <c r="AH206" s="3" t="str">
        <f t="shared" si="152"/>
        <v>-</v>
      </c>
      <c r="AI206" s="4" t="str">
        <f t="shared" si="159"/>
        <v>A+J=</v>
      </c>
      <c r="AJ206" s="11">
        <f t="shared" si="160"/>
        <v>41003</v>
      </c>
      <c r="AK206" s="11"/>
      <c r="AL206" s="4"/>
      <c r="AM206" s="20"/>
      <c r="AN206" s="57">
        <v>41159</v>
      </c>
      <c r="AO206" s="53" t="s">
        <v>104</v>
      </c>
      <c r="AP206" s="29"/>
      <c r="AQ206" s="1"/>
      <c r="AR206" s="20">
        <f t="shared" si="153"/>
        <v>42917</v>
      </c>
      <c r="AS206" s="20">
        <f t="shared" si="133"/>
        <v>42916</v>
      </c>
      <c r="AT206" s="20">
        <f t="shared" si="134"/>
        <v>42919</v>
      </c>
      <c r="AU206" s="20">
        <f t="shared" si="135"/>
        <v>42948</v>
      </c>
      <c r="AV206" s="20">
        <f t="shared" si="136"/>
        <v>42921</v>
      </c>
      <c r="AW206" s="23">
        <f t="shared" si="137"/>
        <v>21</v>
      </c>
      <c r="AX206" s="1"/>
      <c r="AY206" s="1"/>
      <c r="AZ206" s="1"/>
      <c r="BA206" s="1"/>
      <c r="BB206" s="1"/>
      <c r="BC206" s="1"/>
    </row>
    <row r="207" spans="1:55" x14ac:dyDescent="0.2">
      <c r="A207" s="144">
        <f t="shared" si="154"/>
        <v>40996</v>
      </c>
      <c r="B207" s="2">
        <f t="shared" si="138"/>
        <v>335954.86066869862</v>
      </c>
      <c r="C207" s="2">
        <f t="shared" si="155"/>
        <v>325038.31159672001</v>
      </c>
      <c r="D207" s="68">
        <f>SUM(Y207:Y$366)</f>
        <v>12297.263584879998</v>
      </c>
      <c r="E207" s="68">
        <f t="shared" si="139"/>
        <v>312741.04801184003</v>
      </c>
      <c r="F207" s="72">
        <f t="shared" si="125"/>
        <v>3422.79</v>
      </c>
      <c r="G207" s="3">
        <f>IF(N207=1,VLOOKUP(A206,[1]Plan1!$BG$69:$BI$188,3),G206)</f>
        <v>3438.19</v>
      </c>
      <c r="H207" s="11">
        <f t="shared" si="126"/>
        <v>40910</v>
      </c>
      <c r="I207" s="11">
        <f t="shared" si="127"/>
        <v>40941</v>
      </c>
      <c r="J207" s="26">
        <f t="shared" si="140"/>
        <v>4.4992535329366756E-3</v>
      </c>
      <c r="K207" s="11">
        <f t="shared" si="156"/>
        <v>41001</v>
      </c>
      <c r="L207" s="11">
        <f t="shared" si="141"/>
        <v>41001</v>
      </c>
      <c r="M207" s="1">
        <f t="shared" si="157"/>
        <v>22</v>
      </c>
      <c r="N207" s="1">
        <f t="shared" si="122"/>
        <v>19</v>
      </c>
      <c r="O207" s="2">
        <f t="shared" si="142"/>
        <v>1.0038845199999999</v>
      </c>
      <c r="P207" s="10">
        <f t="shared" si="131"/>
        <v>1.0055997299999999</v>
      </c>
      <c r="Q207" s="10">
        <f t="shared" si="128"/>
        <v>1.025659510039735</v>
      </c>
      <c r="R207" s="2">
        <f t="shared" si="130"/>
        <v>1.0296437000000001</v>
      </c>
      <c r="S207" s="2">
        <f t="shared" si="123"/>
        <v>1</v>
      </c>
      <c r="T207" s="2">
        <f t="shared" si="143"/>
        <v>325038.31159672001</v>
      </c>
      <c r="U207" s="2">
        <f t="shared" si="144"/>
        <v>0</v>
      </c>
      <c r="V207" s="2">
        <f t="shared" si="145"/>
        <v>9270.8018049485981</v>
      </c>
      <c r="W207" s="2">
        <f t="shared" si="146"/>
        <v>334309.11340166861</v>
      </c>
      <c r="X207" s="27">
        <f t="shared" si="147"/>
        <v>0</v>
      </c>
      <c r="Y207" s="2">
        <f t="shared" si="124"/>
        <v>0</v>
      </c>
      <c r="Z207" s="67">
        <f t="shared" si="148"/>
        <v>0</v>
      </c>
      <c r="AA207" s="2">
        <f t="shared" si="149"/>
        <v>0</v>
      </c>
      <c r="AB207" s="26">
        <f t="shared" si="158"/>
        <v>6.7299999999999999E-2</v>
      </c>
      <c r="AC207" s="27">
        <f t="shared" si="132"/>
        <v>19</v>
      </c>
      <c r="AD207" s="27">
        <v>252</v>
      </c>
      <c r="AE207" s="10">
        <f t="shared" si="129"/>
        <v>1.004922831</v>
      </c>
      <c r="AF207" s="2">
        <f t="shared" si="150"/>
        <v>1600.1086765099999</v>
      </c>
      <c r="AG207" s="2">
        <f t="shared" si="151"/>
        <v>1645.7472670300001</v>
      </c>
      <c r="AH207" s="3" t="str">
        <f t="shared" si="152"/>
        <v>-</v>
      </c>
      <c r="AI207" s="4" t="str">
        <f t="shared" si="159"/>
        <v>A+J=</v>
      </c>
      <c r="AJ207" s="11">
        <f t="shared" si="160"/>
        <v>41003</v>
      </c>
      <c r="AK207" s="11"/>
      <c r="AL207" s="4"/>
      <c r="AM207" s="20"/>
      <c r="AN207" s="57">
        <v>41194</v>
      </c>
      <c r="AO207" s="53" t="s">
        <v>106</v>
      </c>
      <c r="AP207" s="29"/>
      <c r="AQ207" s="1"/>
      <c r="AR207" s="20">
        <f t="shared" si="153"/>
        <v>42948</v>
      </c>
      <c r="AS207" s="20">
        <f t="shared" si="133"/>
        <v>42947</v>
      </c>
      <c r="AT207" s="20">
        <f t="shared" si="134"/>
        <v>42948</v>
      </c>
      <c r="AU207" s="20">
        <f t="shared" si="135"/>
        <v>42979</v>
      </c>
      <c r="AV207" s="20">
        <f t="shared" si="136"/>
        <v>42950</v>
      </c>
      <c r="AW207" s="23">
        <f t="shared" si="137"/>
        <v>23</v>
      </c>
      <c r="AX207" s="1"/>
      <c r="AY207" s="1"/>
      <c r="AZ207" s="1"/>
      <c r="BA207" s="1"/>
      <c r="BB207" s="1"/>
      <c r="BC207" s="1"/>
    </row>
    <row r="208" spans="1:55" x14ac:dyDescent="0.2">
      <c r="A208" s="144">
        <f t="shared" si="154"/>
        <v>40997</v>
      </c>
      <c r="B208" s="2">
        <f t="shared" si="138"/>
        <v>336107.7596672473</v>
      </c>
      <c r="C208" s="2">
        <f t="shared" si="155"/>
        <v>325038.31159672001</v>
      </c>
      <c r="D208" s="68">
        <f>SUM(Y208:Y$366)</f>
        <v>12297.263584879998</v>
      </c>
      <c r="E208" s="68">
        <f t="shared" si="139"/>
        <v>312741.04801184003</v>
      </c>
      <c r="F208" s="72">
        <f t="shared" si="125"/>
        <v>3422.79</v>
      </c>
      <c r="G208" s="3">
        <f>IF(N208=1,VLOOKUP(A207,[1]Plan1!$BG$69:$BI$188,3),G207)</f>
        <v>3438.19</v>
      </c>
      <c r="H208" s="11">
        <f t="shared" si="126"/>
        <v>40910</v>
      </c>
      <c r="I208" s="11">
        <f t="shared" si="127"/>
        <v>40941</v>
      </c>
      <c r="J208" s="26">
        <f t="shared" si="140"/>
        <v>4.4992535329366756E-3</v>
      </c>
      <c r="K208" s="11">
        <f t="shared" si="156"/>
        <v>41001</v>
      </c>
      <c r="L208" s="11">
        <f t="shared" si="141"/>
        <v>41001</v>
      </c>
      <c r="M208" s="1">
        <f t="shared" si="157"/>
        <v>22</v>
      </c>
      <c r="N208" s="1">
        <f t="shared" si="122"/>
        <v>20</v>
      </c>
      <c r="O208" s="2">
        <f t="shared" si="142"/>
        <v>1.0040893900000001</v>
      </c>
      <c r="P208" s="10">
        <f t="shared" si="131"/>
        <v>1.0055997299999999</v>
      </c>
      <c r="Q208" s="10">
        <f t="shared" si="128"/>
        <v>1.025659510039735</v>
      </c>
      <c r="R208" s="2">
        <f t="shared" si="130"/>
        <v>1.02985383</v>
      </c>
      <c r="S208" s="2">
        <f t="shared" si="123"/>
        <v>1</v>
      </c>
      <c r="T208" s="2">
        <f t="shared" si="143"/>
        <v>325038.31159672001</v>
      </c>
      <c r="U208" s="2">
        <f t="shared" si="144"/>
        <v>0</v>
      </c>
      <c r="V208" s="2">
        <f t="shared" si="145"/>
        <v>9336.5180813673014</v>
      </c>
      <c r="W208" s="2">
        <f t="shared" si="146"/>
        <v>334374.82967808732</v>
      </c>
      <c r="X208" s="27">
        <f t="shared" si="147"/>
        <v>0</v>
      </c>
      <c r="Y208" s="2">
        <f t="shared" si="124"/>
        <v>0</v>
      </c>
      <c r="Z208" s="67">
        <f t="shared" si="148"/>
        <v>0</v>
      </c>
      <c r="AA208" s="2">
        <f t="shared" si="149"/>
        <v>0</v>
      </c>
      <c r="AB208" s="26">
        <f t="shared" si="158"/>
        <v>6.7299999999999999E-2</v>
      </c>
      <c r="AC208" s="27">
        <f t="shared" si="132"/>
        <v>20</v>
      </c>
      <c r="AD208" s="27">
        <v>252</v>
      </c>
      <c r="AE208" s="10">
        <f t="shared" si="129"/>
        <v>1.0051825969999999</v>
      </c>
      <c r="AF208" s="2">
        <f t="shared" si="150"/>
        <v>1684.54257856</v>
      </c>
      <c r="AG208" s="2">
        <f t="shared" si="151"/>
        <v>1732.9299891600001</v>
      </c>
      <c r="AH208" s="3" t="str">
        <f t="shared" si="152"/>
        <v>-</v>
      </c>
      <c r="AI208" s="4" t="str">
        <f t="shared" si="159"/>
        <v>A+J=</v>
      </c>
      <c r="AJ208" s="11">
        <f t="shared" si="160"/>
        <v>41003</v>
      </c>
      <c r="AK208" s="11"/>
      <c r="AL208" s="4"/>
      <c r="AM208" s="20"/>
      <c r="AN208" s="57">
        <v>41215</v>
      </c>
      <c r="AO208" s="53" t="s">
        <v>91</v>
      </c>
      <c r="AP208" s="29"/>
      <c r="AQ208" s="1"/>
      <c r="AR208" s="20">
        <f t="shared" si="153"/>
        <v>42979</v>
      </c>
      <c r="AS208" s="20">
        <f t="shared" si="133"/>
        <v>42978</v>
      </c>
      <c r="AT208" s="20">
        <f t="shared" si="134"/>
        <v>42979</v>
      </c>
      <c r="AU208" s="20">
        <f t="shared" si="135"/>
        <v>43010</v>
      </c>
      <c r="AV208" s="20">
        <f t="shared" si="136"/>
        <v>42983</v>
      </c>
      <c r="AW208" s="23">
        <f t="shared" si="137"/>
        <v>20</v>
      </c>
      <c r="AX208" s="1"/>
      <c r="AY208" s="1"/>
      <c r="AZ208" s="1"/>
      <c r="BA208" s="1"/>
      <c r="BB208" s="1"/>
      <c r="BC208" s="1"/>
    </row>
    <row r="209" spans="1:154" x14ac:dyDescent="0.2">
      <c r="A209" s="144">
        <f t="shared" si="154"/>
        <v>40998</v>
      </c>
      <c r="B209" s="2">
        <f t="shared" si="138"/>
        <v>336260.72498275747</v>
      </c>
      <c r="C209" s="2">
        <f t="shared" si="155"/>
        <v>325038.31159672001</v>
      </c>
      <c r="D209" s="68">
        <f>SUM(Y209:Y$366)</f>
        <v>12297.263584879998</v>
      </c>
      <c r="E209" s="68">
        <f t="shared" si="139"/>
        <v>312741.04801184003</v>
      </c>
      <c r="F209" s="72">
        <f t="shared" si="125"/>
        <v>3422.79</v>
      </c>
      <c r="G209" s="3">
        <f>IF(N209=1,VLOOKUP(A208,[1]Plan1!$BG$69:$BI$188,3),G208)</f>
        <v>3438.19</v>
      </c>
      <c r="H209" s="11">
        <f t="shared" si="126"/>
        <v>40910</v>
      </c>
      <c r="I209" s="11">
        <f t="shared" si="127"/>
        <v>40941</v>
      </c>
      <c r="J209" s="26">
        <f t="shared" si="140"/>
        <v>4.4992535329366756E-3</v>
      </c>
      <c r="K209" s="11">
        <f t="shared" si="156"/>
        <v>41001</v>
      </c>
      <c r="L209" s="11">
        <f t="shared" si="141"/>
        <v>41001</v>
      </c>
      <c r="M209" s="1">
        <f t="shared" si="157"/>
        <v>22</v>
      </c>
      <c r="N209" s="1">
        <f t="shared" si="122"/>
        <v>21</v>
      </c>
      <c r="O209" s="2">
        <f t="shared" si="142"/>
        <v>1.0042943</v>
      </c>
      <c r="P209" s="10">
        <f t="shared" si="131"/>
        <v>1.0055997299999999</v>
      </c>
      <c r="Q209" s="10">
        <f t="shared" si="128"/>
        <v>1.025659510039735</v>
      </c>
      <c r="R209" s="2">
        <f t="shared" si="130"/>
        <v>1.0300639899999999</v>
      </c>
      <c r="S209" s="2">
        <f t="shared" si="123"/>
        <v>1</v>
      </c>
      <c r="T209" s="2">
        <f t="shared" si="143"/>
        <v>325038.31159672001</v>
      </c>
      <c r="U209" s="2">
        <f t="shared" si="144"/>
        <v>0</v>
      </c>
      <c r="V209" s="2">
        <f t="shared" si="145"/>
        <v>9402.2437400174567</v>
      </c>
      <c r="W209" s="2">
        <f t="shared" si="146"/>
        <v>334440.55533673748</v>
      </c>
      <c r="X209" s="27">
        <f t="shared" si="147"/>
        <v>0</v>
      </c>
      <c r="Y209" s="2">
        <f t="shared" si="124"/>
        <v>0</v>
      </c>
      <c r="Z209" s="67">
        <f t="shared" si="148"/>
        <v>0</v>
      </c>
      <c r="AA209" s="2">
        <f t="shared" si="149"/>
        <v>0</v>
      </c>
      <c r="AB209" s="26">
        <f t="shared" si="158"/>
        <v>6.7299999999999999E-2</v>
      </c>
      <c r="AC209" s="27">
        <f t="shared" si="132"/>
        <v>21</v>
      </c>
      <c r="AD209" s="27">
        <v>252</v>
      </c>
      <c r="AE209" s="10">
        <f t="shared" si="129"/>
        <v>1.0054424310000001</v>
      </c>
      <c r="AF209" s="2">
        <f t="shared" si="150"/>
        <v>1768.99858322</v>
      </c>
      <c r="AG209" s="2">
        <f t="shared" si="151"/>
        <v>1820.1696460200001</v>
      </c>
      <c r="AH209" s="3" t="str">
        <f t="shared" si="152"/>
        <v>-</v>
      </c>
      <c r="AI209" s="4" t="str">
        <f t="shared" si="159"/>
        <v>A+J=</v>
      </c>
      <c r="AJ209" s="11">
        <f t="shared" si="160"/>
        <v>41003</v>
      </c>
      <c r="AK209" s="11"/>
      <c r="AL209" s="4"/>
      <c r="AM209" s="20"/>
      <c r="AN209" s="57">
        <v>41228</v>
      </c>
      <c r="AO209" s="53" t="s">
        <v>92</v>
      </c>
      <c r="AP209" s="29"/>
      <c r="AQ209" s="1"/>
      <c r="AR209" s="20">
        <f t="shared" si="153"/>
        <v>43009</v>
      </c>
      <c r="AS209" s="20">
        <f t="shared" si="133"/>
        <v>43007</v>
      </c>
      <c r="AT209" s="20">
        <f t="shared" si="134"/>
        <v>43010</v>
      </c>
      <c r="AU209" s="20">
        <f t="shared" si="135"/>
        <v>43040</v>
      </c>
      <c r="AV209" s="20">
        <f t="shared" si="136"/>
        <v>43012</v>
      </c>
      <c r="AW209" s="23">
        <f t="shared" si="137"/>
        <v>21</v>
      </c>
      <c r="AX209" s="1"/>
      <c r="AY209" s="1"/>
      <c r="AZ209" s="1"/>
      <c r="BA209" s="1"/>
      <c r="BB209" s="1"/>
      <c r="BC209" s="1"/>
    </row>
    <row r="210" spans="1:154" x14ac:dyDescent="0.2">
      <c r="A210" s="144">
        <f t="shared" si="154"/>
        <v>40999</v>
      </c>
      <c r="B210" s="2">
        <f t="shared" si="138"/>
        <v>336413.76259192004</v>
      </c>
      <c r="C210" s="2">
        <f t="shared" si="155"/>
        <v>325038.31159672001</v>
      </c>
      <c r="D210" s="68">
        <f>SUM(Y210:Y$366)</f>
        <v>12297.263584879998</v>
      </c>
      <c r="E210" s="68">
        <f t="shared" si="139"/>
        <v>312741.04801184003</v>
      </c>
      <c r="F210" s="72">
        <f t="shared" si="125"/>
        <v>3422.79</v>
      </c>
      <c r="G210" s="3">
        <f>IF(N210=1,VLOOKUP(A209,[1]Plan1!$BG$69:$BI$188,3),G209)</f>
        <v>3438.19</v>
      </c>
      <c r="H210" s="11">
        <f t="shared" si="126"/>
        <v>40910</v>
      </c>
      <c r="I210" s="11">
        <f t="shared" si="127"/>
        <v>40941</v>
      </c>
      <c r="J210" s="26">
        <f t="shared" si="140"/>
        <v>4.4992535329366756E-3</v>
      </c>
      <c r="K210" s="11">
        <f t="shared" si="156"/>
        <v>41001</v>
      </c>
      <c r="L210" s="11">
        <f t="shared" si="141"/>
        <v>41001</v>
      </c>
      <c r="M210" s="1">
        <f t="shared" si="157"/>
        <v>22</v>
      </c>
      <c r="N210" s="1">
        <f t="shared" si="122"/>
        <v>22</v>
      </c>
      <c r="O210" s="2">
        <f t="shared" si="142"/>
        <v>1.0044992500000001</v>
      </c>
      <c r="P210" s="10">
        <f t="shared" si="131"/>
        <v>1.0055997299999999</v>
      </c>
      <c r="Q210" s="10">
        <f t="shared" si="128"/>
        <v>1.025659510039735</v>
      </c>
      <c r="R210" s="2">
        <f t="shared" si="130"/>
        <v>1.0302742</v>
      </c>
      <c r="S210" s="2">
        <f t="shared" si="123"/>
        <v>1</v>
      </c>
      <c r="T210" s="2">
        <f t="shared" si="143"/>
        <v>325038.31159672001</v>
      </c>
      <c r="U210" s="2">
        <f t="shared" si="144"/>
        <v>0</v>
      </c>
      <c r="V210" s="2">
        <f t="shared" si="145"/>
        <v>9467.9850357200557</v>
      </c>
      <c r="W210" s="2">
        <f t="shared" si="146"/>
        <v>334506.29663244006</v>
      </c>
      <c r="X210" s="27">
        <f t="shared" si="147"/>
        <v>0</v>
      </c>
      <c r="Y210" s="2">
        <f t="shared" si="124"/>
        <v>0</v>
      </c>
      <c r="Z210" s="67">
        <f t="shared" si="148"/>
        <v>0</v>
      </c>
      <c r="AA210" s="2">
        <f t="shared" si="149"/>
        <v>0</v>
      </c>
      <c r="AB210" s="26">
        <f t="shared" si="158"/>
        <v>6.7299999999999999E-2</v>
      </c>
      <c r="AC210" s="27">
        <f t="shared" si="132"/>
        <v>22</v>
      </c>
      <c r="AD210" s="27">
        <v>252</v>
      </c>
      <c r="AE210" s="10">
        <f t="shared" si="129"/>
        <v>1.005702332</v>
      </c>
      <c r="AF210" s="2">
        <f t="shared" si="150"/>
        <v>1853.4763654400001</v>
      </c>
      <c r="AG210" s="2">
        <f t="shared" si="151"/>
        <v>1907.46595948</v>
      </c>
      <c r="AH210" s="3" t="str">
        <f t="shared" si="152"/>
        <v>-</v>
      </c>
      <c r="AI210" s="4" t="str">
        <f t="shared" si="159"/>
        <v>A+J=</v>
      </c>
      <c r="AJ210" s="11">
        <f t="shared" si="160"/>
        <v>41003</v>
      </c>
      <c r="AK210" s="11"/>
      <c r="AL210" s="4"/>
      <c r="AM210" s="20"/>
      <c r="AN210" s="57">
        <v>41268</v>
      </c>
      <c r="AO210" s="53" t="s">
        <v>98</v>
      </c>
      <c r="AP210" s="29"/>
      <c r="AQ210" s="1"/>
      <c r="AR210" s="20">
        <f t="shared" si="153"/>
        <v>43040</v>
      </c>
      <c r="AS210" s="20">
        <f t="shared" si="133"/>
        <v>43039</v>
      </c>
      <c r="AT210" s="20">
        <f t="shared" si="134"/>
        <v>43040</v>
      </c>
      <c r="AU210" s="20">
        <f t="shared" si="135"/>
        <v>43070</v>
      </c>
      <c r="AV210" s="20">
        <f t="shared" si="136"/>
        <v>43045</v>
      </c>
      <c r="AW210" s="23">
        <f t="shared" si="137"/>
        <v>20</v>
      </c>
      <c r="AX210" s="1"/>
      <c r="AY210" s="1"/>
      <c r="AZ210" s="1"/>
      <c r="BA210" s="1"/>
      <c r="BB210" s="1"/>
      <c r="BC210" s="1"/>
    </row>
    <row r="211" spans="1:154" x14ac:dyDescent="0.2">
      <c r="A211" s="144">
        <f t="shared" si="154"/>
        <v>41000</v>
      </c>
      <c r="B211" s="2">
        <f t="shared" si="138"/>
        <v>336413.76259192004</v>
      </c>
      <c r="C211" s="2">
        <f t="shared" si="155"/>
        <v>325038.31159672001</v>
      </c>
      <c r="D211" s="68">
        <f>SUM(Y211:Y$366)</f>
        <v>12297.263584879998</v>
      </c>
      <c r="E211" s="68">
        <f t="shared" si="139"/>
        <v>312741.04801184003</v>
      </c>
      <c r="F211" s="72">
        <f t="shared" si="125"/>
        <v>3422.79</v>
      </c>
      <c r="G211" s="3">
        <f>IF(N211=1,VLOOKUP(A210,[1]Plan1!$BG$69:$BI$188,3),G210)</f>
        <v>3438.19</v>
      </c>
      <c r="H211" s="11">
        <f t="shared" si="126"/>
        <v>40910</v>
      </c>
      <c r="I211" s="11">
        <f t="shared" si="127"/>
        <v>40941</v>
      </c>
      <c r="J211" s="26">
        <f t="shared" si="140"/>
        <v>4.4992535329366756E-3</v>
      </c>
      <c r="K211" s="11">
        <f t="shared" si="156"/>
        <v>41031</v>
      </c>
      <c r="L211" s="11">
        <f t="shared" si="141"/>
        <v>41001</v>
      </c>
      <c r="M211" s="1">
        <f t="shared" si="157"/>
        <v>22</v>
      </c>
      <c r="N211" s="1">
        <f t="shared" si="122"/>
        <v>22</v>
      </c>
      <c r="O211" s="2">
        <f t="shared" si="142"/>
        <v>1.0044992500000001</v>
      </c>
      <c r="P211" s="10">
        <f t="shared" si="131"/>
        <v>1.0055997299999999</v>
      </c>
      <c r="Q211" s="10">
        <f t="shared" si="128"/>
        <v>1.025659510039735</v>
      </c>
      <c r="R211" s="2">
        <f t="shared" si="130"/>
        <v>1.0302742</v>
      </c>
      <c r="S211" s="2">
        <f t="shared" si="123"/>
        <v>1</v>
      </c>
      <c r="T211" s="2">
        <f t="shared" si="143"/>
        <v>325038.31159672001</v>
      </c>
      <c r="U211" s="2">
        <f t="shared" si="144"/>
        <v>0</v>
      </c>
      <c r="V211" s="2">
        <f t="shared" si="145"/>
        <v>9467.9850357200557</v>
      </c>
      <c r="W211" s="2">
        <f t="shared" si="146"/>
        <v>334506.29663244006</v>
      </c>
      <c r="X211" s="27">
        <f t="shared" si="147"/>
        <v>0</v>
      </c>
      <c r="Y211" s="2">
        <f t="shared" si="124"/>
        <v>0</v>
      </c>
      <c r="Z211" s="67">
        <f t="shared" si="148"/>
        <v>0</v>
      </c>
      <c r="AA211" s="2">
        <f t="shared" si="149"/>
        <v>0</v>
      </c>
      <c r="AB211" s="26">
        <f t="shared" si="158"/>
        <v>6.7299999999999999E-2</v>
      </c>
      <c r="AC211" s="27">
        <f t="shared" si="132"/>
        <v>22</v>
      </c>
      <c r="AD211" s="27">
        <v>252</v>
      </c>
      <c r="AE211" s="10">
        <f t="shared" si="129"/>
        <v>1.005702332</v>
      </c>
      <c r="AF211" s="2">
        <f t="shared" si="150"/>
        <v>1853.4763654400001</v>
      </c>
      <c r="AG211" s="2">
        <f t="shared" si="151"/>
        <v>1907.46595948</v>
      </c>
      <c r="AH211" s="3" t="str">
        <f t="shared" si="152"/>
        <v>-</v>
      </c>
      <c r="AI211" s="4" t="str">
        <f t="shared" si="159"/>
        <v>A+J=</v>
      </c>
      <c r="AJ211" s="11">
        <f t="shared" si="160"/>
        <v>41003</v>
      </c>
      <c r="AK211" s="11"/>
      <c r="AL211" s="4"/>
      <c r="AM211" s="20"/>
      <c r="AN211" s="57">
        <v>41275</v>
      </c>
      <c r="AO211" s="53" t="s">
        <v>99</v>
      </c>
      <c r="AP211" s="29"/>
      <c r="AQ211" s="1"/>
      <c r="AR211" s="20">
        <f t="shared" si="153"/>
        <v>43070</v>
      </c>
      <c r="AS211" s="20">
        <f t="shared" si="133"/>
        <v>43069</v>
      </c>
      <c r="AT211" s="20">
        <f t="shared" si="134"/>
        <v>43070</v>
      </c>
      <c r="AU211" s="20">
        <f t="shared" si="135"/>
        <v>43102</v>
      </c>
      <c r="AV211" s="20">
        <f t="shared" si="136"/>
        <v>43074</v>
      </c>
      <c r="AW211" s="23">
        <f t="shared" si="137"/>
        <v>20</v>
      </c>
      <c r="AX211" s="1"/>
      <c r="AY211" s="1"/>
      <c r="AZ211" s="1"/>
      <c r="BA211" s="1"/>
      <c r="BB211" s="1"/>
      <c r="BC211" s="1"/>
    </row>
    <row r="212" spans="1:154" x14ac:dyDescent="0.2">
      <c r="A212" s="144">
        <f t="shared" si="154"/>
        <v>41001</v>
      </c>
      <c r="B212" s="2">
        <f t="shared" si="138"/>
        <v>336413.76259192004</v>
      </c>
      <c r="C212" s="2">
        <f t="shared" si="155"/>
        <v>325038.31159672001</v>
      </c>
      <c r="D212" s="68">
        <f>SUM(Y212:Y$366)</f>
        <v>12297.263584879998</v>
      </c>
      <c r="E212" s="68">
        <f t="shared" si="139"/>
        <v>312741.04801184003</v>
      </c>
      <c r="F212" s="72">
        <f t="shared" si="125"/>
        <v>3422.79</v>
      </c>
      <c r="G212" s="3">
        <f>IF(N212=1,VLOOKUP(A211,[1]Plan1!$BG$69:$BI$188,3),G211)</f>
        <v>3438.19</v>
      </c>
      <c r="H212" s="11">
        <f t="shared" si="126"/>
        <v>40910</v>
      </c>
      <c r="I212" s="11">
        <f t="shared" si="127"/>
        <v>40941</v>
      </c>
      <c r="J212" s="26">
        <f t="shared" si="140"/>
        <v>4.4992535329366756E-3</v>
      </c>
      <c r="K212" s="11">
        <f t="shared" si="156"/>
        <v>41031</v>
      </c>
      <c r="L212" s="11">
        <f t="shared" si="141"/>
        <v>41001</v>
      </c>
      <c r="M212" s="1">
        <f t="shared" si="157"/>
        <v>22</v>
      </c>
      <c r="N212" s="1">
        <f t="shared" si="122"/>
        <v>22</v>
      </c>
      <c r="O212" s="2">
        <f t="shared" si="142"/>
        <v>1.0044992500000001</v>
      </c>
      <c r="P212" s="10">
        <f t="shared" si="131"/>
        <v>1.0055997299999999</v>
      </c>
      <c r="Q212" s="10">
        <f t="shared" si="128"/>
        <v>1.025659510039735</v>
      </c>
      <c r="R212" s="2">
        <f t="shared" si="130"/>
        <v>1.0302742</v>
      </c>
      <c r="S212" s="2">
        <f t="shared" si="123"/>
        <v>1</v>
      </c>
      <c r="T212" s="2">
        <f t="shared" si="143"/>
        <v>325038.31159672001</v>
      </c>
      <c r="U212" s="2">
        <f t="shared" si="144"/>
        <v>0</v>
      </c>
      <c r="V212" s="2">
        <f t="shared" si="145"/>
        <v>9467.9850357200557</v>
      </c>
      <c r="W212" s="2">
        <f t="shared" si="146"/>
        <v>334506.29663244006</v>
      </c>
      <c r="X212" s="27">
        <f t="shared" si="147"/>
        <v>6</v>
      </c>
      <c r="Y212" s="2">
        <f t="shared" si="124"/>
        <v>1978.1949957700001</v>
      </c>
      <c r="Z212" s="67">
        <f t="shared" si="148"/>
        <v>6.0860363999999997E-3</v>
      </c>
      <c r="AA212" s="2">
        <f t="shared" si="149"/>
        <v>1978.1949957700001</v>
      </c>
      <c r="AB212" s="26">
        <f t="shared" si="158"/>
        <v>6.7299999999999999E-2</v>
      </c>
      <c r="AC212" s="27">
        <f t="shared" si="132"/>
        <v>22</v>
      </c>
      <c r="AD212" s="27">
        <v>252</v>
      </c>
      <c r="AE212" s="10">
        <f t="shared" si="129"/>
        <v>1.005702332</v>
      </c>
      <c r="AF212" s="2">
        <f t="shared" si="150"/>
        <v>1853.4763654400001</v>
      </c>
      <c r="AG212" s="2">
        <f t="shared" si="151"/>
        <v>1907.46595948</v>
      </c>
      <c r="AH212" s="3">
        <f t="shared" si="152"/>
        <v>3831.6713612100002</v>
      </c>
      <c r="AI212" s="4" t="str">
        <f t="shared" si="159"/>
        <v>A+J=</v>
      </c>
      <c r="AJ212" s="11">
        <f t="shared" si="160"/>
        <v>41003</v>
      </c>
      <c r="AK212" s="13"/>
      <c r="AL212" s="12"/>
      <c r="AM212" s="60"/>
      <c r="AN212" s="58">
        <v>41316</v>
      </c>
      <c r="AO212" s="52" t="s">
        <v>93</v>
      </c>
      <c r="AP212" s="22"/>
      <c r="AQ212" s="5"/>
      <c r="AR212" s="60">
        <f t="shared" si="153"/>
        <v>43101</v>
      </c>
      <c r="AS212" s="60">
        <f t="shared" si="133"/>
        <v>43098</v>
      </c>
      <c r="AT212" s="60">
        <f t="shared" si="134"/>
        <v>43102</v>
      </c>
      <c r="AU212" s="60">
        <f t="shared" si="135"/>
        <v>43132</v>
      </c>
      <c r="AV212" s="60">
        <f t="shared" si="136"/>
        <v>43104</v>
      </c>
      <c r="AW212" s="54">
        <f t="shared" si="137"/>
        <v>22</v>
      </c>
      <c r="AX212" s="5"/>
      <c r="AY212" s="5"/>
      <c r="AZ212" s="5"/>
      <c r="BA212" s="5"/>
      <c r="BB212" s="5"/>
      <c r="BC212" s="5"/>
      <c r="BD212" s="48"/>
      <c r="BE212" s="48"/>
      <c r="BF212" s="48"/>
      <c r="BG212" s="48"/>
      <c r="BH212" s="48"/>
      <c r="BI212" s="48"/>
      <c r="BJ212" s="48"/>
      <c r="BK212" s="48"/>
      <c r="BL212" s="48"/>
      <c r="BM212" s="48"/>
      <c r="BN212" s="48"/>
      <c r="BO212" s="48"/>
      <c r="BP212" s="48"/>
      <c r="BQ212" s="48"/>
      <c r="BR212" s="48"/>
      <c r="BS212" s="48"/>
      <c r="BT212" s="48"/>
      <c r="BU212" s="48"/>
      <c r="BV212" s="48"/>
      <c r="BW212" s="48"/>
      <c r="BX212" s="48"/>
      <c r="BY212" s="48"/>
      <c r="BZ212" s="48"/>
      <c r="CA212" s="48"/>
      <c r="CB212" s="48"/>
      <c r="CC212" s="48"/>
      <c r="CD212" s="48"/>
      <c r="CE212" s="48"/>
      <c r="CF212" s="48"/>
      <c r="CG212" s="48"/>
      <c r="CH212" s="48"/>
      <c r="CI212" s="48"/>
      <c r="CJ212" s="48"/>
      <c r="CK212" s="48"/>
      <c r="CL212" s="48"/>
      <c r="CM212" s="48"/>
      <c r="CN212" s="48"/>
      <c r="CO212" s="48"/>
      <c r="CP212" s="48"/>
      <c r="CQ212" s="48"/>
      <c r="CR212" s="48"/>
      <c r="CS212" s="48"/>
      <c r="CT212" s="48"/>
      <c r="CU212" s="48"/>
      <c r="CV212" s="48"/>
      <c r="CW212" s="48"/>
      <c r="CX212" s="48"/>
      <c r="CY212" s="48"/>
      <c r="CZ212" s="48"/>
      <c r="DA212" s="48"/>
      <c r="DB212" s="48"/>
      <c r="DC212" s="48"/>
      <c r="DD212" s="48"/>
      <c r="DE212" s="48"/>
      <c r="DF212" s="48"/>
      <c r="DG212" s="48"/>
      <c r="DH212" s="48"/>
      <c r="DI212" s="48"/>
      <c r="DJ212" s="48"/>
      <c r="DK212" s="48"/>
      <c r="DL212" s="48"/>
      <c r="DM212" s="48"/>
      <c r="DN212" s="48"/>
      <c r="DO212" s="48"/>
      <c r="DP212" s="48"/>
      <c r="DQ212" s="48"/>
      <c r="DR212" s="48"/>
      <c r="DS212" s="48"/>
      <c r="DT212" s="48"/>
      <c r="DU212" s="48"/>
      <c r="DV212" s="48"/>
      <c r="DW212" s="48"/>
      <c r="DX212" s="48"/>
      <c r="DY212" s="48"/>
      <c r="DZ212" s="48"/>
      <c r="EA212" s="48"/>
      <c r="EB212" s="48"/>
      <c r="EC212" s="48"/>
      <c r="ED212" s="48"/>
      <c r="EE212" s="48"/>
      <c r="EF212" s="48"/>
      <c r="EG212" s="48"/>
      <c r="EH212" s="48"/>
      <c r="EI212" s="48"/>
      <c r="EJ212" s="48"/>
      <c r="EK212" s="48"/>
      <c r="EL212" s="48"/>
      <c r="EM212" s="48"/>
      <c r="EN212" s="48"/>
      <c r="EO212" s="48"/>
      <c r="EP212" s="48"/>
      <c r="EQ212" s="48"/>
      <c r="ER212" s="48"/>
      <c r="ES212" s="48"/>
      <c r="ET212" s="48"/>
      <c r="EU212" s="48"/>
      <c r="EV212" s="48"/>
      <c r="EW212" s="48"/>
      <c r="EX212" s="48"/>
    </row>
    <row r="213" spans="1:154" x14ac:dyDescent="0.2">
      <c r="A213" s="144">
        <f t="shared" si="154"/>
        <v>41002</v>
      </c>
      <c r="B213" s="2">
        <f t="shared" si="138"/>
        <v>332647.8648173887</v>
      </c>
      <c r="C213" s="2">
        <f t="shared" si="155"/>
        <v>323060.11660095002</v>
      </c>
      <c r="D213" s="68">
        <f>SUM(Y213:Y$366)</f>
        <v>10319.06858911</v>
      </c>
      <c r="E213" s="68">
        <f t="shared" si="139"/>
        <v>312741.04801184003</v>
      </c>
      <c r="F213" s="72">
        <f t="shared" si="125"/>
        <v>3438.19</v>
      </c>
      <c r="G213" s="3">
        <f>IF(N213=1,VLOOKUP(A212,[1]Plan1!$BG$69:$BI$188,3),G212)</f>
        <v>3445.41</v>
      </c>
      <c r="H213" s="11">
        <f t="shared" si="126"/>
        <v>40942</v>
      </c>
      <c r="I213" s="11">
        <f t="shared" si="127"/>
        <v>40971</v>
      </c>
      <c r="J213" s="26">
        <f t="shared" si="140"/>
        <v>2.0999421207088531E-3</v>
      </c>
      <c r="K213" s="11">
        <f t="shared" si="156"/>
        <v>41031</v>
      </c>
      <c r="L213" s="11">
        <f t="shared" si="141"/>
        <v>41031</v>
      </c>
      <c r="M213" s="1">
        <f t="shared" si="157"/>
        <v>20</v>
      </c>
      <c r="N213" s="1">
        <f t="shared" si="122"/>
        <v>1</v>
      </c>
      <c r="O213" s="2">
        <f t="shared" si="142"/>
        <v>1.00010489</v>
      </c>
      <c r="P213" s="10">
        <f t="shared" si="131"/>
        <v>1.0044992500000001</v>
      </c>
      <c r="Q213" s="10">
        <f t="shared" si="128"/>
        <v>1.0302742085902814</v>
      </c>
      <c r="R213" s="2">
        <f t="shared" si="130"/>
        <v>1.03038227</v>
      </c>
      <c r="S213" s="2">
        <f t="shared" si="123"/>
        <v>1</v>
      </c>
      <c r="T213" s="2">
        <f t="shared" si="143"/>
        <v>323060.11660095002</v>
      </c>
      <c r="U213" s="2">
        <f t="shared" si="144"/>
        <v>0</v>
      </c>
      <c r="V213" s="2">
        <f t="shared" si="145"/>
        <v>9501.7829607787007</v>
      </c>
      <c r="W213" s="2">
        <f t="shared" si="146"/>
        <v>332561.8995617287</v>
      </c>
      <c r="X213" s="27">
        <f t="shared" si="147"/>
        <v>0</v>
      </c>
      <c r="Y213" s="2">
        <f t="shared" si="124"/>
        <v>0</v>
      </c>
      <c r="Z213" s="67">
        <f t="shared" si="148"/>
        <v>0</v>
      </c>
      <c r="AA213" s="2">
        <f t="shared" si="149"/>
        <v>0</v>
      </c>
      <c r="AB213" s="26">
        <f t="shared" si="158"/>
        <v>6.7299999999999999E-2</v>
      </c>
      <c r="AC213" s="27">
        <f t="shared" si="132"/>
        <v>1</v>
      </c>
      <c r="AD213" s="27">
        <v>252</v>
      </c>
      <c r="AE213" s="10">
        <f t="shared" si="129"/>
        <v>1.0002584940000001</v>
      </c>
      <c r="AF213" s="2">
        <f t="shared" si="150"/>
        <v>83.509101779999995</v>
      </c>
      <c r="AG213" s="2">
        <f t="shared" si="151"/>
        <v>85.965255659999997</v>
      </c>
      <c r="AH213" s="3" t="str">
        <f t="shared" si="152"/>
        <v>-</v>
      </c>
      <c r="AI213" s="4" t="str">
        <f t="shared" si="159"/>
        <v>A+J=</v>
      </c>
      <c r="AJ213" s="11">
        <f t="shared" si="160"/>
        <v>41033</v>
      </c>
      <c r="AK213" s="11"/>
      <c r="AL213" s="4"/>
      <c r="AM213" s="20"/>
      <c r="AN213" s="57">
        <v>41317</v>
      </c>
      <c r="AO213" s="53" t="s">
        <v>93</v>
      </c>
      <c r="AP213" s="29"/>
      <c r="AQ213" s="1"/>
      <c r="AR213" s="20">
        <f t="shared" si="153"/>
        <v>43132</v>
      </c>
      <c r="AS213" s="20">
        <f t="shared" si="133"/>
        <v>43131</v>
      </c>
      <c r="AT213" s="20">
        <f t="shared" si="134"/>
        <v>43132</v>
      </c>
      <c r="AU213" s="20">
        <f t="shared" si="135"/>
        <v>43160</v>
      </c>
      <c r="AV213" s="20">
        <f t="shared" si="136"/>
        <v>43136</v>
      </c>
      <c r="AW213" s="23">
        <f t="shared" si="137"/>
        <v>18</v>
      </c>
      <c r="AX213" s="1"/>
      <c r="AY213" s="1"/>
      <c r="AZ213" s="1"/>
      <c r="BA213" s="1"/>
      <c r="BB213" s="1"/>
      <c r="BC213" s="1"/>
    </row>
    <row r="214" spans="1:154" x14ac:dyDescent="0.2">
      <c r="A214" s="144">
        <f t="shared" si="154"/>
        <v>41003</v>
      </c>
      <c r="B214" s="2">
        <f t="shared" si="138"/>
        <v>332767.66775514733</v>
      </c>
      <c r="C214" s="2">
        <f t="shared" si="155"/>
        <v>323060.11660095002</v>
      </c>
      <c r="D214" s="68">
        <f>SUM(Y214:Y$366)</f>
        <v>10319.06858911</v>
      </c>
      <c r="E214" s="68">
        <f t="shared" si="139"/>
        <v>312741.04801184003</v>
      </c>
      <c r="F214" s="72">
        <f t="shared" si="125"/>
        <v>3438.19</v>
      </c>
      <c r="G214" s="3">
        <f>IF(N214=1,VLOOKUP(A213,[1]Plan1!$BG$69:$BI$188,3),G213)</f>
        <v>3445.41</v>
      </c>
      <c r="H214" s="11">
        <f t="shared" si="126"/>
        <v>40942</v>
      </c>
      <c r="I214" s="11">
        <f t="shared" si="127"/>
        <v>40971</v>
      </c>
      <c r="J214" s="26">
        <f t="shared" si="140"/>
        <v>2.0999421207088531E-3</v>
      </c>
      <c r="K214" s="11">
        <f t="shared" si="156"/>
        <v>41031</v>
      </c>
      <c r="L214" s="11">
        <f t="shared" si="141"/>
        <v>41031</v>
      </c>
      <c r="M214" s="1">
        <f t="shared" si="157"/>
        <v>20</v>
      </c>
      <c r="N214" s="1">
        <f t="shared" si="122"/>
        <v>2</v>
      </c>
      <c r="O214" s="2">
        <f t="shared" si="142"/>
        <v>1.00020979</v>
      </c>
      <c r="P214" s="10">
        <f t="shared" si="131"/>
        <v>1.0044992500000001</v>
      </c>
      <c r="Q214" s="10">
        <f t="shared" si="128"/>
        <v>1.0302742085902814</v>
      </c>
      <c r="R214" s="2">
        <f t="shared" si="130"/>
        <v>1.0304903400000001</v>
      </c>
      <c r="S214" s="2">
        <f t="shared" si="123"/>
        <v>1</v>
      </c>
      <c r="T214" s="2">
        <f t="shared" si="143"/>
        <v>323060.11660095002</v>
      </c>
      <c r="U214" s="2">
        <f t="shared" si="144"/>
        <v>0</v>
      </c>
      <c r="V214" s="2">
        <f t="shared" si="145"/>
        <v>9535.5808858373457</v>
      </c>
      <c r="W214" s="2">
        <f t="shared" si="146"/>
        <v>332595.69748678734</v>
      </c>
      <c r="X214" s="27">
        <f t="shared" si="147"/>
        <v>0</v>
      </c>
      <c r="Y214" s="2">
        <f t="shared" si="124"/>
        <v>0</v>
      </c>
      <c r="Z214" s="67">
        <f t="shared" si="148"/>
        <v>0</v>
      </c>
      <c r="AA214" s="2">
        <f t="shared" si="149"/>
        <v>0</v>
      </c>
      <c r="AB214" s="26">
        <f t="shared" si="158"/>
        <v>6.7299999999999999E-2</v>
      </c>
      <c r="AC214" s="27">
        <f t="shared" si="132"/>
        <v>2</v>
      </c>
      <c r="AD214" s="27">
        <v>252</v>
      </c>
      <c r="AE214" s="10">
        <f t="shared" si="129"/>
        <v>1.000517055</v>
      </c>
      <c r="AF214" s="2">
        <f t="shared" si="150"/>
        <v>167.03984858000001</v>
      </c>
      <c r="AG214" s="2">
        <f t="shared" si="151"/>
        <v>171.97026836000001</v>
      </c>
      <c r="AH214" s="3" t="str">
        <f t="shared" si="152"/>
        <v>-</v>
      </c>
      <c r="AI214" s="4" t="str">
        <f t="shared" si="159"/>
        <v>A+J=</v>
      </c>
      <c r="AJ214" s="11">
        <f t="shared" si="160"/>
        <v>41033</v>
      </c>
      <c r="AK214" s="11"/>
      <c r="AL214" s="4"/>
      <c r="AM214" s="20"/>
      <c r="AN214" s="57">
        <v>41362</v>
      </c>
      <c r="AO214" s="53" t="s">
        <v>94</v>
      </c>
      <c r="AP214" s="29"/>
      <c r="AQ214" s="1"/>
      <c r="AR214" s="20">
        <f t="shared" si="153"/>
        <v>43160</v>
      </c>
      <c r="AS214" s="20">
        <f t="shared" si="133"/>
        <v>43159</v>
      </c>
      <c r="AT214" s="20">
        <f t="shared" si="134"/>
        <v>43160</v>
      </c>
      <c r="AU214" s="20">
        <f t="shared" si="135"/>
        <v>43192</v>
      </c>
      <c r="AV214" s="20">
        <f t="shared" si="136"/>
        <v>43164</v>
      </c>
      <c r="AW214" s="23">
        <f t="shared" si="137"/>
        <v>21</v>
      </c>
      <c r="AX214" s="1"/>
      <c r="AY214" s="1"/>
      <c r="AZ214" s="1"/>
      <c r="BA214" s="1"/>
      <c r="BB214" s="1"/>
      <c r="BC214" s="1"/>
    </row>
    <row r="215" spans="1:154" x14ac:dyDescent="0.2">
      <c r="A215" s="144">
        <f t="shared" si="154"/>
        <v>41004</v>
      </c>
      <c r="B215" s="2">
        <f t="shared" si="138"/>
        <v>332887.51984623738</v>
      </c>
      <c r="C215" s="2">
        <f t="shared" si="155"/>
        <v>323060.11660095002</v>
      </c>
      <c r="D215" s="68">
        <f>SUM(Y215:Y$366)</f>
        <v>10319.06858911</v>
      </c>
      <c r="E215" s="68">
        <f t="shared" si="139"/>
        <v>312741.04801184003</v>
      </c>
      <c r="F215" s="72">
        <f t="shared" si="125"/>
        <v>3438.19</v>
      </c>
      <c r="G215" s="3">
        <f>IF(N215=1,VLOOKUP(A214,[1]Plan1!$BG$69:$BI$188,3),G214)</f>
        <v>3445.41</v>
      </c>
      <c r="H215" s="11">
        <f t="shared" si="126"/>
        <v>40942</v>
      </c>
      <c r="I215" s="11">
        <f t="shared" si="127"/>
        <v>40971</v>
      </c>
      <c r="J215" s="26">
        <f t="shared" si="140"/>
        <v>2.0999421207088531E-3</v>
      </c>
      <c r="K215" s="11">
        <f t="shared" si="156"/>
        <v>41031</v>
      </c>
      <c r="L215" s="11">
        <f t="shared" si="141"/>
        <v>41031</v>
      </c>
      <c r="M215" s="1">
        <f t="shared" si="157"/>
        <v>20</v>
      </c>
      <c r="N215" s="1">
        <f t="shared" si="122"/>
        <v>3</v>
      </c>
      <c r="O215" s="2">
        <f t="shared" si="142"/>
        <v>1.0003147100000001</v>
      </c>
      <c r="P215" s="10">
        <f t="shared" si="131"/>
        <v>1.0044992500000001</v>
      </c>
      <c r="Q215" s="10">
        <f t="shared" si="128"/>
        <v>1.0302742085902814</v>
      </c>
      <c r="R215" s="2">
        <f t="shared" si="130"/>
        <v>1.0305984399999999</v>
      </c>
      <c r="S215" s="2">
        <f t="shared" si="123"/>
        <v>1</v>
      </c>
      <c r="T215" s="2">
        <f t="shared" si="143"/>
        <v>323060.11660095002</v>
      </c>
      <c r="U215" s="2">
        <f t="shared" si="144"/>
        <v>0</v>
      </c>
      <c r="V215" s="2">
        <f t="shared" si="145"/>
        <v>9569.3881931273736</v>
      </c>
      <c r="W215" s="2">
        <f t="shared" si="146"/>
        <v>332629.50479407737</v>
      </c>
      <c r="X215" s="27">
        <f t="shared" si="147"/>
        <v>0</v>
      </c>
      <c r="Y215" s="2">
        <f t="shared" si="124"/>
        <v>0</v>
      </c>
      <c r="Z215" s="67">
        <f t="shared" si="148"/>
        <v>0</v>
      </c>
      <c r="AA215" s="2">
        <f t="shared" si="149"/>
        <v>0</v>
      </c>
      <c r="AB215" s="26">
        <f t="shared" si="158"/>
        <v>6.7299999999999999E-2</v>
      </c>
      <c r="AC215" s="27">
        <f t="shared" si="132"/>
        <v>3</v>
      </c>
      <c r="AD215" s="27">
        <v>252</v>
      </c>
      <c r="AE215" s="10">
        <f t="shared" si="129"/>
        <v>1.0007756830000001</v>
      </c>
      <c r="AF215" s="2">
        <f t="shared" si="150"/>
        <v>250.59224042</v>
      </c>
      <c r="AG215" s="2">
        <f t="shared" si="151"/>
        <v>258.01505215999998</v>
      </c>
      <c r="AH215" s="3" t="str">
        <f t="shared" si="152"/>
        <v>-</v>
      </c>
      <c r="AI215" s="4" t="str">
        <f t="shared" si="159"/>
        <v>A+J=</v>
      </c>
      <c r="AJ215" s="11">
        <f t="shared" si="160"/>
        <v>41033</v>
      </c>
      <c r="AK215" s="11"/>
      <c r="AL215" s="4"/>
      <c r="AM215" s="20"/>
      <c r="AN215" s="57">
        <v>41395</v>
      </c>
      <c r="AO215" s="53" t="s">
        <v>96</v>
      </c>
      <c r="AP215" s="29"/>
      <c r="AQ215" s="1"/>
      <c r="AR215" s="28">
        <f t="shared" si="153"/>
        <v>43191</v>
      </c>
      <c r="AS215" s="28">
        <f t="shared" si="133"/>
        <v>43188</v>
      </c>
      <c r="AT215" s="28">
        <f t="shared" si="134"/>
        <v>43192</v>
      </c>
      <c r="AU215" s="28">
        <f t="shared" si="135"/>
        <v>43222</v>
      </c>
      <c r="AV215" s="20">
        <f t="shared" si="136"/>
        <v>43194</v>
      </c>
      <c r="AW215" s="23">
        <f t="shared" si="137"/>
        <v>21</v>
      </c>
      <c r="AX215" s="1"/>
      <c r="AY215" s="1"/>
      <c r="AZ215" s="1"/>
      <c r="BA215" s="1"/>
      <c r="BB215" s="1"/>
      <c r="BC215" s="1"/>
    </row>
    <row r="216" spans="1:154" x14ac:dyDescent="0.2">
      <c r="A216" s="144">
        <f t="shared" si="154"/>
        <v>41005</v>
      </c>
      <c r="B216" s="2">
        <f t="shared" si="138"/>
        <v>333007.4113801475</v>
      </c>
      <c r="C216" s="2">
        <f t="shared" si="155"/>
        <v>323060.11660095002</v>
      </c>
      <c r="D216" s="68">
        <f>SUM(Y216:Y$366)</f>
        <v>10319.06858911</v>
      </c>
      <c r="E216" s="68">
        <f t="shared" si="139"/>
        <v>312741.04801184003</v>
      </c>
      <c r="F216" s="72">
        <f t="shared" si="125"/>
        <v>3438.19</v>
      </c>
      <c r="G216" s="3">
        <f>IF(N216=1,VLOOKUP(A215,[1]Plan1!$BG$69:$BI$188,3),G215)</f>
        <v>3445.41</v>
      </c>
      <c r="H216" s="11">
        <f t="shared" si="126"/>
        <v>40942</v>
      </c>
      <c r="I216" s="11">
        <f t="shared" si="127"/>
        <v>40971</v>
      </c>
      <c r="J216" s="26">
        <f t="shared" si="140"/>
        <v>2.0999421207088531E-3</v>
      </c>
      <c r="K216" s="11">
        <f t="shared" si="156"/>
        <v>41031</v>
      </c>
      <c r="L216" s="11">
        <f t="shared" si="141"/>
        <v>41031</v>
      </c>
      <c r="M216" s="1">
        <f t="shared" si="157"/>
        <v>20</v>
      </c>
      <c r="N216" s="1">
        <f t="shared" si="122"/>
        <v>4</v>
      </c>
      <c r="O216" s="2">
        <f t="shared" si="142"/>
        <v>1.0004196299999999</v>
      </c>
      <c r="P216" s="10">
        <f t="shared" si="131"/>
        <v>1.0044992500000001</v>
      </c>
      <c r="Q216" s="10">
        <f t="shared" si="128"/>
        <v>1.0302742085902814</v>
      </c>
      <c r="R216" s="2">
        <f t="shared" si="130"/>
        <v>1.0307065399999999</v>
      </c>
      <c r="S216" s="2">
        <f t="shared" si="123"/>
        <v>1</v>
      </c>
      <c r="T216" s="2">
        <f t="shared" si="143"/>
        <v>323060.11660095002</v>
      </c>
      <c r="U216" s="2">
        <f t="shared" si="144"/>
        <v>0</v>
      </c>
      <c r="V216" s="2">
        <f t="shared" si="145"/>
        <v>9603.1955004174706</v>
      </c>
      <c r="W216" s="2">
        <f t="shared" si="146"/>
        <v>332663.31210136751</v>
      </c>
      <c r="X216" s="27">
        <f t="shared" si="147"/>
        <v>0</v>
      </c>
      <c r="Y216" s="2">
        <f t="shared" si="124"/>
        <v>0</v>
      </c>
      <c r="Z216" s="67">
        <f t="shared" si="148"/>
        <v>0</v>
      </c>
      <c r="AA216" s="2">
        <f t="shared" si="149"/>
        <v>0</v>
      </c>
      <c r="AB216" s="26">
        <f t="shared" si="158"/>
        <v>6.7299999999999999E-2</v>
      </c>
      <c r="AC216" s="27">
        <f t="shared" si="132"/>
        <v>4</v>
      </c>
      <c r="AD216" s="27">
        <v>252</v>
      </c>
      <c r="AE216" s="10">
        <f t="shared" si="129"/>
        <v>1.0010343770000001</v>
      </c>
      <c r="AF216" s="2">
        <f t="shared" si="150"/>
        <v>334.16595422</v>
      </c>
      <c r="AG216" s="2">
        <f t="shared" si="151"/>
        <v>344.09927878000002</v>
      </c>
      <c r="AH216" s="3" t="str">
        <f t="shared" si="152"/>
        <v>-</v>
      </c>
      <c r="AI216" s="4" t="str">
        <f t="shared" si="159"/>
        <v>A+J=</v>
      </c>
      <c r="AJ216" s="11">
        <f t="shared" si="160"/>
        <v>41033</v>
      </c>
      <c r="AK216" s="11"/>
      <c r="AL216" s="4"/>
      <c r="AM216" s="20"/>
      <c r="AN216" s="57">
        <v>41424</v>
      </c>
      <c r="AO216" s="53" t="s">
        <v>97</v>
      </c>
      <c r="AP216" s="29"/>
      <c r="AQ216" s="1"/>
      <c r="AR216" s="20">
        <f t="shared" si="153"/>
        <v>43221</v>
      </c>
      <c r="AS216" s="20">
        <f t="shared" si="133"/>
        <v>43220</v>
      </c>
      <c r="AT216" s="20">
        <f t="shared" si="134"/>
        <v>43222</v>
      </c>
      <c r="AU216" s="20">
        <f t="shared" si="135"/>
        <v>43252</v>
      </c>
      <c r="AV216" s="20">
        <f t="shared" si="136"/>
        <v>43224</v>
      </c>
      <c r="AW216" s="23">
        <f t="shared" si="137"/>
        <v>21</v>
      </c>
      <c r="AX216" s="1"/>
      <c r="AY216" s="1"/>
      <c r="AZ216" s="1"/>
      <c r="BA216" s="1"/>
      <c r="BB216" s="1"/>
      <c r="BC216" s="1"/>
    </row>
    <row r="217" spans="1:154" x14ac:dyDescent="0.2">
      <c r="A217" s="144">
        <f t="shared" si="154"/>
        <v>41006</v>
      </c>
      <c r="B217" s="2">
        <f t="shared" si="138"/>
        <v>333007.4113801475</v>
      </c>
      <c r="C217" s="2">
        <f t="shared" si="155"/>
        <v>323060.11660095002</v>
      </c>
      <c r="D217" s="68">
        <f>SUM(Y217:Y$366)</f>
        <v>10319.06858911</v>
      </c>
      <c r="E217" s="68">
        <f t="shared" si="139"/>
        <v>312741.04801184003</v>
      </c>
      <c r="F217" s="72">
        <f t="shared" si="125"/>
        <v>3438.19</v>
      </c>
      <c r="G217" s="3">
        <f>IF(N217=1,VLOOKUP(A216,[1]Plan1!$BG$69:$BI$188,3),G216)</f>
        <v>3445.41</v>
      </c>
      <c r="H217" s="11">
        <f t="shared" si="126"/>
        <v>40942</v>
      </c>
      <c r="I217" s="11">
        <f t="shared" si="127"/>
        <v>40971</v>
      </c>
      <c r="J217" s="26">
        <f t="shared" si="140"/>
        <v>2.0999421207088531E-3</v>
      </c>
      <c r="K217" s="11">
        <f t="shared" si="156"/>
        <v>41031</v>
      </c>
      <c r="L217" s="11">
        <f t="shared" si="141"/>
        <v>41031</v>
      </c>
      <c r="M217" s="1">
        <f t="shared" si="157"/>
        <v>20</v>
      </c>
      <c r="N217" s="1">
        <f t="shared" si="122"/>
        <v>4</v>
      </c>
      <c r="O217" s="2">
        <f t="shared" si="142"/>
        <v>1.0004196299999999</v>
      </c>
      <c r="P217" s="10">
        <f t="shared" si="131"/>
        <v>1.0044992500000001</v>
      </c>
      <c r="Q217" s="10">
        <f t="shared" si="128"/>
        <v>1.0302742085902814</v>
      </c>
      <c r="R217" s="2">
        <f t="shared" si="130"/>
        <v>1.0307065399999999</v>
      </c>
      <c r="S217" s="2">
        <f t="shared" si="123"/>
        <v>1</v>
      </c>
      <c r="T217" s="2">
        <f t="shared" si="143"/>
        <v>323060.11660095002</v>
      </c>
      <c r="U217" s="2">
        <f t="shared" si="144"/>
        <v>0</v>
      </c>
      <c r="V217" s="2">
        <f t="shared" si="145"/>
        <v>9603.1955004174706</v>
      </c>
      <c r="W217" s="2">
        <f t="shared" si="146"/>
        <v>332663.31210136751</v>
      </c>
      <c r="X217" s="27">
        <f t="shared" si="147"/>
        <v>0</v>
      </c>
      <c r="Y217" s="2">
        <f t="shared" si="124"/>
        <v>0</v>
      </c>
      <c r="Z217" s="67">
        <f t="shared" si="148"/>
        <v>0</v>
      </c>
      <c r="AA217" s="2">
        <f t="shared" si="149"/>
        <v>0</v>
      </c>
      <c r="AB217" s="26">
        <f t="shared" si="158"/>
        <v>6.7299999999999999E-2</v>
      </c>
      <c r="AC217" s="27">
        <f t="shared" si="132"/>
        <v>4</v>
      </c>
      <c r="AD217" s="27">
        <v>252</v>
      </c>
      <c r="AE217" s="10">
        <f t="shared" si="129"/>
        <v>1.0010343770000001</v>
      </c>
      <c r="AF217" s="2">
        <f t="shared" si="150"/>
        <v>334.16595422</v>
      </c>
      <c r="AG217" s="2">
        <f t="shared" si="151"/>
        <v>344.09927878000002</v>
      </c>
      <c r="AH217" s="3" t="str">
        <f t="shared" si="152"/>
        <v>-</v>
      </c>
      <c r="AI217" s="4" t="str">
        <f t="shared" si="159"/>
        <v>A+J=</v>
      </c>
      <c r="AJ217" s="11">
        <f t="shared" si="160"/>
        <v>41033</v>
      </c>
      <c r="AK217" s="11"/>
      <c r="AL217" s="4"/>
      <c r="AM217" s="20"/>
      <c r="AN217" s="57">
        <v>41593</v>
      </c>
      <c r="AO217" s="53" t="s">
        <v>92</v>
      </c>
      <c r="AP217" s="29"/>
      <c r="AQ217" s="1"/>
      <c r="AR217" s="20">
        <f t="shared" si="153"/>
        <v>43252</v>
      </c>
      <c r="AS217" s="20">
        <f t="shared" si="133"/>
        <v>43250</v>
      </c>
      <c r="AT217" s="20">
        <f t="shared" si="134"/>
        <v>43252</v>
      </c>
      <c r="AU217" s="20">
        <f t="shared" si="135"/>
        <v>43283</v>
      </c>
      <c r="AV217" s="20">
        <f t="shared" si="136"/>
        <v>43256</v>
      </c>
      <c r="AW217" s="23">
        <f t="shared" si="137"/>
        <v>21</v>
      </c>
      <c r="AX217" s="1"/>
      <c r="AY217" s="1"/>
      <c r="AZ217" s="1"/>
      <c r="BA217" s="1"/>
      <c r="BB217" s="1"/>
      <c r="BC217" s="1"/>
    </row>
    <row r="218" spans="1:154" x14ac:dyDescent="0.2">
      <c r="A218" s="144">
        <f t="shared" si="154"/>
        <v>41007</v>
      </c>
      <c r="B218" s="2">
        <f t="shared" si="138"/>
        <v>333007.4113801475</v>
      </c>
      <c r="C218" s="2">
        <f t="shared" si="155"/>
        <v>323060.11660095002</v>
      </c>
      <c r="D218" s="68">
        <f>SUM(Y218:Y$366)</f>
        <v>10319.06858911</v>
      </c>
      <c r="E218" s="68">
        <f t="shared" si="139"/>
        <v>312741.04801184003</v>
      </c>
      <c r="F218" s="72">
        <f t="shared" si="125"/>
        <v>3438.19</v>
      </c>
      <c r="G218" s="3">
        <f>IF(N218=1,VLOOKUP(A217,[1]Plan1!$BG$69:$BI$188,3),G217)</f>
        <v>3445.41</v>
      </c>
      <c r="H218" s="11">
        <f t="shared" si="126"/>
        <v>40942</v>
      </c>
      <c r="I218" s="11">
        <f t="shared" si="127"/>
        <v>40971</v>
      </c>
      <c r="J218" s="26">
        <f t="shared" si="140"/>
        <v>2.0999421207088531E-3</v>
      </c>
      <c r="K218" s="11">
        <f t="shared" si="156"/>
        <v>41031</v>
      </c>
      <c r="L218" s="11">
        <f t="shared" si="141"/>
        <v>41031</v>
      </c>
      <c r="M218" s="1">
        <f t="shared" si="157"/>
        <v>20</v>
      </c>
      <c r="N218" s="1">
        <f t="shared" si="122"/>
        <v>4</v>
      </c>
      <c r="O218" s="2">
        <f t="shared" si="142"/>
        <v>1.0004196299999999</v>
      </c>
      <c r="P218" s="10">
        <f t="shared" si="131"/>
        <v>1.0044992500000001</v>
      </c>
      <c r="Q218" s="10">
        <f t="shared" si="128"/>
        <v>1.0302742085902814</v>
      </c>
      <c r="R218" s="2">
        <f t="shared" si="130"/>
        <v>1.0307065399999999</v>
      </c>
      <c r="S218" s="2">
        <f t="shared" si="123"/>
        <v>1</v>
      </c>
      <c r="T218" s="2">
        <f t="shared" si="143"/>
        <v>323060.11660095002</v>
      </c>
      <c r="U218" s="2">
        <f t="shared" si="144"/>
        <v>0</v>
      </c>
      <c r="V218" s="2">
        <f t="shared" si="145"/>
        <v>9603.1955004174706</v>
      </c>
      <c r="W218" s="2">
        <f t="shared" si="146"/>
        <v>332663.31210136751</v>
      </c>
      <c r="X218" s="27">
        <f t="shared" si="147"/>
        <v>0</v>
      </c>
      <c r="Y218" s="2">
        <f t="shared" si="124"/>
        <v>0</v>
      </c>
      <c r="Z218" s="67">
        <f t="shared" si="148"/>
        <v>0</v>
      </c>
      <c r="AA218" s="2">
        <f t="shared" si="149"/>
        <v>0</v>
      </c>
      <c r="AB218" s="26">
        <f t="shared" si="158"/>
        <v>6.7299999999999999E-2</v>
      </c>
      <c r="AC218" s="27">
        <f t="shared" si="132"/>
        <v>4</v>
      </c>
      <c r="AD218" s="27">
        <v>252</v>
      </c>
      <c r="AE218" s="10">
        <f t="shared" si="129"/>
        <v>1.0010343770000001</v>
      </c>
      <c r="AF218" s="2">
        <f t="shared" si="150"/>
        <v>334.16595422</v>
      </c>
      <c r="AG218" s="2">
        <f t="shared" si="151"/>
        <v>344.09927878000002</v>
      </c>
      <c r="AH218" s="3" t="str">
        <f t="shared" si="152"/>
        <v>-</v>
      </c>
      <c r="AI218" s="4" t="str">
        <f t="shared" si="159"/>
        <v>A+J=</v>
      </c>
      <c r="AJ218" s="11">
        <f t="shared" si="160"/>
        <v>41033</v>
      </c>
      <c r="AK218" s="11"/>
      <c r="AL218" s="4"/>
      <c r="AM218" s="20"/>
      <c r="AN218" s="57">
        <v>41633</v>
      </c>
      <c r="AO218" s="53" t="s">
        <v>98</v>
      </c>
      <c r="AP218" s="29"/>
      <c r="AQ218" s="1"/>
      <c r="AR218" s="20">
        <f t="shared" si="153"/>
        <v>43282</v>
      </c>
      <c r="AS218" s="20">
        <f t="shared" si="133"/>
        <v>43280</v>
      </c>
      <c r="AT218" s="20">
        <f t="shared" si="134"/>
        <v>43283</v>
      </c>
      <c r="AU218" s="20">
        <f t="shared" si="135"/>
        <v>43313</v>
      </c>
      <c r="AV218" s="20">
        <f t="shared" si="136"/>
        <v>43285</v>
      </c>
      <c r="AW218" s="23">
        <f t="shared" si="137"/>
        <v>22</v>
      </c>
      <c r="AX218" s="1"/>
      <c r="AY218" s="1"/>
      <c r="AZ218" s="1"/>
      <c r="BA218" s="1"/>
      <c r="BB218" s="1"/>
      <c r="BC218" s="1"/>
    </row>
    <row r="219" spans="1:154" x14ac:dyDescent="0.2">
      <c r="A219" s="144">
        <f t="shared" si="154"/>
        <v>41008</v>
      </c>
      <c r="B219" s="2">
        <f t="shared" si="138"/>
        <v>333007.4113801475</v>
      </c>
      <c r="C219" s="2">
        <f t="shared" si="155"/>
        <v>323060.11660095002</v>
      </c>
      <c r="D219" s="68">
        <f>SUM(Y219:Y$366)</f>
        <v>10319.06858911</v>
      </c>
      <c r="E219" s="68">
        <f t="shared" si="139"/>
        <v>312741.04801184003</v>
      </c>
      <c r="F219" s="72">
        <f t="shared" si="125"/>
        <v>3438.19</v>
      </c>
      <c r="G219" s="3">
        <f>IF(N219=1,VLOOKUP(A218,[1]Plan1!$BG$69:$BI$188,3),G218)</f>
        <v>3445.41</v>
      </c>
      <c r="H219" s="11">
        <f t="shared" si="126"/>
        <v>40942</v>
      </c>
      <c r="I219" s="11">
        <f t="shared" si="127"/>
        <v>40971</v>
      </c>
      <c r="J219" s="26">
        <f t="shared" si="140"/>
        <v>2.0999421207088531E-3</v>
      </c>
      <c r="K219" s="11">
        <f t="shared" si="156"/>
        <v>41031</v>
      </c>
      <c r="L219" s="11">
        <f t="shared" si="141"/>
        <v>41031</v>
      </c>
      <c r="M219" s="1">
        <f t="shared" si="157"/>
        <v>20</v>
      </c>
      <c r="N219" s="1">
        <f t="shared" si="122"/>
        <v>4</v>
      </c>
      <c r="O219" s="2">
        <f t="shared" si="142"/>
        <v>1.0004196299999999</v>
      </c>
      <c r="P219" s="10">
        <f t="shared" si="131"/>
        <v>1.0044992500000001</v>
      </c>
      <c r="Q219" s="10">
        <f t="shared" si="128"/>
        <v>1.0302742085902814</v>
      </c>
      <c r="R219" s="2">
        <f t="shared" si="130"/>
        <v>1.0307065399999999</v>
      </c>
      <c r="S219" s="2">
        <f t="shared" si="123"/>
        <v>1</v>
      </c>
      <c r="T219" s="2">
        <f t="shared" si="143"/>
        <v>323060.11660095002</v>
      </c>
      <c r="U219" s="2">
        <f t="shared" si="144"/>
        <v>0</v>
      </c>
      <c r="V219" s="2">
        <f t="shared" si="145"/>
        <v>9603.1955004174706</v>
      </c>
      <c r="W219" s="2">
        <f t="shared" si="146"/>
        <v>332663.31210136751</v>
      </c>
      <c r="X219" s="27">
        <f t="shared" si="147"/>
        <v>0</v>
      </c>
      <c r="Y219" s="2">
        <f t="shared" si="124"/>
        <v>0</v>
      </c>
      <c r="Z219" s="67">
        <f t="shared" si="148"/>
        <v>0</v>
      </c>
      <c r="AA219" s="2">
        <f t="shared" si="149"/>
        <v>0</v>
      </c>
      <c r="AB219" s="26">
        <f t="shared" si="158"/>
        <v>6.7299999999999999E-2</v>
      </c>
      <c r="AC219" s="27">
        <f t="shared" si="132"/>
        <v>4</v>
      </c>
      <c r="AD219" s="27">
        <v>252</v>
      </c>
      <c r="AE219" s="10">
        <f t="shared" si="129"/>
        <v>1.0010343770000001</v>
      </c>
      <c r="AF219" s="2">
        <f t="shared" si="150"/>
        <v>334.16595422</v>
      </c>
      <c r="AG219" s="2">
        <f t="shared" si="151"/>
        <v>344.09927878000002</v>
      </c>
      <c r="AH219" s="3" t="str">
        <f t="shared" si="152"/>
        <v>-</v>
      </c>
      <c r="AI219" s="4" t="str">
        <f t="shared" si="159"/>
        <v>A+J=</v>
      </c>
      <c r="AJ219" s="11">
        <f t="shared" si="160"/>
        <v>41033</v>
      </c>
      <c r="AK219" s="11"/>
      <c r="AL219" s="4"/>
      <c r="AM219" s="20"/>
      <c r="AN219" s="57">
        <v>41640</v>
      </c>
      <c r="AO219" s="53" t="s">
        <v>99</v>
      </c>
      <c r="AP219" s="29"/>
      <c r="AQ219" s="1"/>
      <c r="AR219" s="20">
        <f t="shared" si="153"/>
        <v>43313</v>
      </c>
      <c r="AS219" s="20">
        <f t="shared" si="133"/>
        <v>43312</v>
      </c>
      <c r="AT219" s="20">
        <f t="shared" si="134"/>
        <v>43313</v>
      </c>
      <c r="AU219" s="20">
        <f t="shared" si="135"/>
        <v>43346</v>
      </c>
      <c r="AV219" s="20">
        <f t="shared" si="136"/>
        <v>43315</v>
      </c>
      <c r="AW219" s="23">
        <f t="shared" si="137"/>
        <v>23</v>
      </c>
      <c r="AX219" s="1"/>
      <c r="AY219" s="1"/>
      <c r="AZ219" s="1"/>
      <c r="BA219" s="1"/>
      <c r="BB219" s="1"/>
      <c r="BC219" s="1"/>
    </row>
    <row r="220" spans="1:154" x14ac:dyDescent="0.2">
      <c r="A220" s="144">
        <f t="shared" si="154"/>
        <v>41009</v>
      </c>
      <c r="B220" s="2">
        <f t="shared" si="138"/>
        <v>333127.34616039804</v>
      </c>
      <c r="C220" s="2">
        <f t="shared" si="155"/>
        <v>323060.11660095002</v>
      </c>
      <c r="D220" s="68">
        <f>SUM(Y220:Y$366)</f>
        <v>10319.06858911</v>
      </c>
      <c r="E220" s="68">
        <f t="shared" si="139"/>
        <v>312741.04801184003</v>
      </c>
      <c r="F220" s="72">
        <f t="shared" si="125"/>
        <v>3438.19</v>
      </c>
      <c r="G220" s="3">
        <f>IF(N220=1,VLOOKUP(A219,[1]Plan1!$BG$69:$BI$188,3),G219)</f>
        <v>3445.41</v>
      </c>
      <c r="H220" s="11">
        <f t="shared" si="126"/>
        <v>40942</v>
      </c>
      <c r="I220" s="11">
        <f t="shared" si="127"/>
        <v>40971</v>
      </c>
      <c r="J220" s="26">
        <f t="shared" si="140"/>
        <v>2.0999421207088531E-3</v>
      </c>
      <c r="K220" s="11">
        <f t="shared" si="156"/>
        <v>41031</v>
      </c>
      <c r="L220" s="11">
        <f t="shared" si="141"/>
        <v>41031</v>
      </c>
      <c r="M220" s="1">
        <f t="shared" si="157"/>
        <v>20</v>
      </c>
      <c r="N220" s="1">
        <f t="shared" si="122"/>
        <v>5</v>
      </c>
      <c r="O220" s="2">
        <f t="shared" si="142"/>
        <v>1.0005245700000001</v>
      </c>
      <c r="P220" s="10">
        <f t="shared" si="131"/>
        <v>1.0044992500000001</v>
      </c>
      <c r="Q220" s="10">
        <f t="shared" si="128"/>
        <v>1.0302742085902814</v>
      </c>
      <c r="R220" s="2">
        <f t="shared" si="130"/>
        <v>1.0308146499999999</v>
      </c>
      <c r="S220" s="2">
        <f t="shared" si="123"/>
        <v>1</v>
      </c>
      <c r="T220" s="2">
        <f t="shared" si="143"/>
        <v>323060.11660095002</v>
      </c>
      <c r="U220" s="2">
        <f t="shared" si="144"/>
        <v>0</v>
      </c>
      <c r="V220" s="2">
        <f t="shared" si="145"/>
        <v>9637.005935118028</v>
      </c>
      <c r="W220" s="2">
        <f t="shared" si="146"/>
        <v>332697.12253606803</v>
      </c>
      <c r="X220" s="27">
        <f t="shared" si="147"/>
        <v>0</v>
      </c>
      <c r="Y220" s="2">
        <f t="shared" si="124"/>
        <v>0</v>
      </c>
      <c r="Z220" s="67">
        <f t="shared" si="148"/>
        <v>0</v>
      </c>
      <c r="AA220" s="2">
        <f t="shared" si="149"/>
        <v>0</v>
      </c>
      <c r="AB220" s="26">
        <f t="shared" si="158"/>
        <v>6.7299999999999999E-2</v>
      </c>
      <c r="AC220" s="27">
        <f t="shared" si="132"/>
        <v>5</v>
      </c>
      <c r="AD220" s="27">
        <v>252</v>
      </c>
      <c r="AE220" s="10">
        <f t="shared" si="129"/>
        <v>1.0012931389999999</v>
      </c>
      <c r="AF220" s="2">
        <f t="shared" si="150"/>
        <v>417.76163611999999</v>
      </c>
      <c r="AG220" s="2">
        <f t="shared" si="151"/>
        <v>430.22362433000001</v>
      </c>
      <c r="AH220" s="3" t="str">
        <f t="shared" si="152"/>
        <v>-</v>
      </c>
      <c r="AI220" s="4" t="str">
        <f t="shared" si="159"/>
        <v>A+J=</v>
      </c>
      <c r="AJ220" s="11">
        <f t="shared" si="160"/>
        <v>41033</v>
      </c>
      <c r="AK220" s="11"/>
      <c r="AL220" s="4"/>
      <c r="AM220" s="20"/>
      <c r="AN220" s="57">
        <v>41701</v>
      </c>
      <c r="AO220" s="53" t="s">
        <v>93</v>
      </c>
      <c r="AP220" s="29"/>
      <c r="AQ220" s="1"/>
      <c r="AR220" s="20">
        <f t="shared" si="153"/>
        <v>43344</v>
      </c>
      <c r="AS220" s="20">
        <f t="shared" si="133"/>
        <v>43343</v>
      </c>
      <c r="AT220" s="20">
        <f t="shared" si="134"/>
        <v>43346</v>
      </c>
      <c r="AU220" s="20">
        <f t="shared" si="135"/>
        <v>43374</v>
      </c>
      <c r="AV220" s="20">
        <f t="shared" si="136"/>
        <v>43348</v>
      </c>
      <c r="AW220" s="23">
        <f t="shared" si="137"/>
        <v>19</v>
      </c>
      <c r="AX220" s="1"/>
      <c r="AY220" s="1"/>
      <c r="AZ220" s="1"/>
      <c r="BA220" s="1"/>
      <c r="BB220" s="1"/>
      <c r="BC220" s="1"/>
    </row>
    <row r="221" spans="1:154" x14ac:dyDescent="0.2">
      <c r="A221" s="144">
        <f t="shared" si="154"/>
        <v>41010</v>
      </c>
      <c r="B221" s="2">
        <f t="shared" si="138"/>
        <v>333247.32666313963</v>
      </c>
      <c r="C221" s="2">
        <f t="shared" si="155"/>
        <v>323060.11660095002</v>
      </c>
      <c r="D221" s="68">
        <f>SUM(Y221:Y$366)</f>
        <v>10319.06858911</v>
      </c>
      <c r="E221" s="68">
        <f t="shared" si="139"/>
        <v>312741.04801184003</v>
      </c>
      <c r="F221" s="72">
        <f t="shared" si="125"/>
        <v>3438.19</v>
      </c>
      <c r="G221" s="3">
        <f>IF(N221=1,VLOOKUP(A220,[1]Plan1!$BG$69:$BI$188,3),G220)</f>
        <v>3445.41</v>
      </c>
      <c r="H221" s="11">
        <f t="shared" si="126"/>
        <v>40942</v>
      </c>
      <c r="I221" s="11">
        <f t="shared" si="127"/>
        <v>40971</v>
      </c>
      <c r="J221" s="26">
        <f t="shared" si="140"/>
        <v>2.0999421207088531E-3</v>
      </c>
      <c r="K221" s="11">
        <f t="shared" si="156"/>
        <v>41031</v>
      </c>
      <c r="L221" s="11">
        <f t="shared" si="141"/>
        <v>41031</v>
      </c>
      <c r="M221" s="1">
        <f t="shared" si="157"/>
        <v>20</v>
      </c>
      <c r="N221" s="1">
        <f t="shared" ref="N221:N284" si="161">(M221-(NETWORKDAYS(A221,L221,AN$137:AN$327)-1))</f>
        <v>6</v>
      </c>
      <c r="O221" s="2">
        <f t="shared" si="142"/>
        <v>1.0006295199999999</v>
      </c>
      <c r="P221" s="10">
        <f t="shared" si="131"/>
        <v>1.0044992500000001</v>
      </c>
      <c r="Q221" s="10">
        <f t="shared" si="128"/>
        <v>1.0302742085902814</v>
      </c>
      <c r="R221" s="2">
        <f t="shared" si="130"/>
        <v>1.03092278</v>
      </c>
      <c r="S221" s="2">
        <f t="shared" si="123"/>
        <v>1</v>
      </c>
      <c r="T221" s="2">
        <f t="shared" si="143"/>
        <v>323060.11660095002</v>
      </c>
      <c r="U221" s="2">
        <f t="shared" si="144"/>
        <v>0</v>
      </c>
      <c r="V221" s="2">
        <f t="shared" si="145"/>
        <v>9670.8226246395789</v>
      </c>
      <c r="W221" s="2">
        <f t="shared" si="146"/>
        <v>332730.93922558962</v>
      </c>
      <c r="X221" s="27">
        <f t="shared" si="147"/>
        <v>0</v>
      </c>
      <c r="Y221" s="2">
        <f t="shared" si="124"/>
        <v>0</v>
      </c>
      <c r="Z221" s="67">
        <f t="shared" si="148"/>
        <v>0</v>
      </c>
      <c r="AA221" s="2">
        <f t="shared" si="149"/>
        <v>0</v>
      </c>
      <c r="AB221" s="26">
        <f t="shared" si="158"/>
        <v>6.7299999999999999E-2</v>
      </c>
      <c r="AC221" s="27">
        <f t="shared" si="132"/>
        <v>6</v>
      </c>
      <c r="AD221" s="27">
        <v>252</v>
      </c>
      <c r="AE221" s="10">
        <f t="shared" si="129"/>
        <v>1.0015519669999999</v>
      </c>
      <c r="AF221" s="2">
        <f t="shared" si="150"/>
        <v>501.37863998</v>
      </c>
      <c r="AG221" s="2">
        <f t="shared" si="151"/>
        <v>516.38743754999996</v>
      </c>
      <c r="AH221" s="3" t="str">
        <f t="shared" si="152"/>
        <v>-</v>
      </c>
      <c r="AI221" s="4" t="str">
        <f t="shared" si="159"/>
        <v>A+J=</v>
      </c>
      <c r="AJ221" s="11">
        <f t="shared" si="160"/>
        <v>41033</v>
      </c>
      <c r="AK221" s="11"/>
      <c r="AL221" s="4"/>
      <c r="AM221" s="20"/>
      <c r="AN221" s="57">
        <v>41702</v>
      </c>
      <c r="AO221" s="53" t="s">
        <v>93</v>
      </c>
      <c r="AP221" s="29"/>
      <c r="AQ221" s="1"/>
      <c r="AR221" s="20">
        <f t="shared" si="153"/>
        <v>43374</v>
      </c>
      <c r="AS221" s="20">
        <f t="shared" si="133"/>
        <v>43371</v>
      </c>
      <c r="AT221" s="20">
        <f t="shared" si="134"/>
        <v>43374</v>
      </c>
      <c r="AU221" s="20">
        <f t="shared" si="135"/>
        <v>43405</v>
      </c>
      <c r="AV221" s="20">
        <f t="shared" si="136"/>
        <v>43376</v>
      </c>
      <c r="AW221" s="23">
        <f t="shared" si="137"/>
        <v>22</v>
      </c>
      <c r="AX221" s="1"/>
      <c r="AY221" s="1"/>
      <c r="AZ221" s="1"/>
      <c r="BA221" s="1"/>
      <c r="BB221" s="1"/>
      <c r="BC221" s="1"/>
    </row>
    <row r="222" spans="1:154" x14ac:dyDescent="0.2">
      <c r="A222" s="144">
        <f t="shared" si="154"/>
        <v>41011</v>
      </c>
      <c r="B222" s="2">
        <f t="shared" si="138"/>
        <v>333367.34696653107</v>
      </c>
      <c r="C222" s="2">
        <f t="shared" si="155"/>
        <v>323060.11660095002</v>
      </c>
      <c r="D222" s="68">
        <f>SUM(Y222:Y$366)</f>
        <v>10319.06858911</v>
      </c>
      <c r="E222" s="68">
        <f t="shared" si="139"/>
        <v>312741.04801184003</v>
      </c>
      <c r="F222" s="72">
        <f t="shared" si="125"/>
        <v>3438.19</v>
      </c>
      <c r="G222" s="3">
        <f>IF(N222=1,VLOOKUP(A221,[1]Plan1!$BG$69:$BI$188,3),G221)</f>
        <v>3445.41</v>
      </c>
      <c r="H222" s="11">
        <f t="shared" si="126"/>
        <v>40942</v>
      </c>
      <c r="I222" s="11">
        <f t="shared" si="127"/>
        <v>40971</v>
      </c>
      <c r="J222" s="26">
        <f t="shared" si="140"/>
        <v>2.0999421207088531E-3</v>
      </c>
      <c r="K222" s="11">
        <f t="shared" si="156"/>
        <v>41031</v>
      </c>
      <c r="L222" s="11">
        <f t="shared" si="141"/>
        <v>41031</v>
      </c>
      <c r="M222" s="1">
        <f t="shared" si="157"/>
        <v>20</v>
      </c>
      <c r="N222" s="1">
        <f t="shared" si="161"/>
        <v>7</v>
      </c>
      <c r="O222" s="2">
        <f t="shared" si="142"/>
        <v>1.00073447</v>
      </c>
      <c r="P222" s="10">
        <f t="shared" si="131"/>
        <v>1.0044992500000001</v>
      </c>
      <c r="Q222" s="10">
        <f t="shared" si="128"/>
        <v>1.0302742085902814</v>
      </c>
      <c r="R222" s="2">
        <f t="shared" si="130"/>
        <v>1.0310309099999999</v>
      </c>
      <c r="S222" s="2">
        <f t="shared" ref="S222:S285" si="162">IF(AND(X222&gt;0,MONTH(A222)=10),R222,S221)</f>
        <v>1</v>
      </c>
      <c r="T222" s="2">
        <f t="shared" si="143"/>
        <v>323060.11660095002</v>
      </c>
      <c r="U222" s="2">
        <f t="shared" si="144"/>
        <v>0</v>
      </c>
      <c r="V222" s="2">
        <f t="shared" si="145"/>
        <v>9704.6393141610588</v>
      </c>
      <c r="W222" s="2">
        <f t="shared" si="146"/>
        <v>332764.75591511105</v>
      </c>
      <c r="X222" s="27">
        <f t="shared" si="147"/>
        <v>0</v>
      </c>
      <c r="Y222" s="2">
        <f t="shared" ref="Y222:Y285" si="163">IF(X222&gt;0,VLOOKUP(A222,AN$12:AR$131,5),0)</f>
        <v>0</v>
      </c>
      <c r="Z222" s="67">
        <f t="shared" si="148"/>
        <v>0</v>
      </c>
      <c r="AA222" s="2">
        <f t="shared" si="149"/>
        <v>0</v>
      </c>
      <c r="AB222" s="26">
        <f t="shared" si="158"/>
        <v>6.7299999999999999E-2</v>
      </c>
      <c r="AC222" s="27">
        <f t="shared" si="132"/>
        <v>7</v>
      </c>
      <c r="AD222" s="27">
        <v>252</v>
      </c>
      <c r="AE222" s="10">
        <f t="shared" si="129"/>
        <v>1.0018108619999999</v>
      </c>
      <c r="AF222" s="2">
        <f t="shared" si="150"/>
        <v>585.01728886000001</v>
      </c>
      <c r="AG222" s="2">
        <f t="shared" si="151"/>
        <v>602.59105141999999</v>
      </c>
      <c r="AH222" s="3" t="str">
        <f t="shared" si="152"/>
        <v>-</v>
      </c>
      <c r="AI222" s="4" t="str">
        <f t="shared" si="159"/>
        <v>A+J=</v>
      </c>
      <c r="AJ222" s="11">
        <f t="shared" si="160"/>
        <v>41033</v>
      </c>
      <c r="AK222" s="11"/>
      <c r="AL222" s="4"/>
      <c r="AM222" s="20"/>
      <c r="AN222" s="57">
        <v>41747</v>
      </c>
      <c r="AO222" s="53" t="s">
        <v>94</v>
      </c>
      <c r="AP222" s="29"/>
      <c r="AQ222" s="1"/>
      <c r="AR222" s="20">
        <f t="shared" si="153"/>
        <v>43405</v>
      </c>
      <c r="AS222" s="20">
        <f t="shared" si="133"/>
        <v>43404</v>
      </c>
      <c r="AT222" s="20">
        <f t="shared" si="134"/>
        <v>43405</v>
      </c>
      <c r="AU222" s="20">
        <f t="shared" si="135"/>
        <v>43437</v>
      </c>
      <c r="AV222" s="20">
        <f t="shared" si="136"/>
        <v>43410</v>
      </c>
      <c r="AW222" s="23">
        <f t="shared" si="137"/>
        <v>20</v>
      </c>
      <c r="AX222" s="1"/>
      <c r="AY222" s="1"/>
      <c r="AZ222" s="1"/>
      <c r="BA222" s="1"/>
      <c r="BB222" s="1"/>
      <c r="BC222" s="1"/>
    </row>
    <row r="223" spans="1:154" x14ac:dyDescent="0.2">
      <c r="A223" s="144">
        <f t="shared" si="154"/>
        <v>41012</v>
      </c>
      <c r="B223" s="2">
        <f t="shared" si="138"/>
        <v>333487.41367793363</v>
      </c>
      <c r="C223" s="2">
        <f t="shared" si="155"/>
        <v>323060.11660095002</v>
      </c>
      <c r="D223" s="68">
        <f>SUM(Y223:Y$366)</f>
        <v>10319.06858911</v>
      </c>
      <c r="E223" s="68">
        <f t="shared" si="139"/>
        <v>312741.04801184003</v>
      </c>
      <c r="F223" s="72">
        <f t="shared" ref="F223:F286" si="164">IF(G223=G222,F222,G222)</f>
        <v>3438.19</v>
      </c>
      <c r="G223" s="3">
        <f>IF(N223=1,VLOOKUP(A222,[1]Plan1!$BG$69:$BI$188,3),G222)</f>
        <v>3445.41</v>
      </c>
      <c r="H223" s="11">
        <f t="shared" ref="H223:H286" si="165">EDATE(I223,-1)</f>
        <v>40942</v>
      </c>
      <c r="I223" s="11">
        <f t="shared" ref="I223:I286" si="166">IF(X222&gt;0,EDATE(A223,-1),+I222)</f>
        <v>40971</v>
      </c>
      <c r="J223" s="26">
        <f t="shared" si="140"/>
        <v>2.0999421207088531E-3</v>
      </c>
      <c r="K223" s="11">
        <f t="shared" si="156"/>
        <v>41031</v>
      </c>
      <c r="L223" s="11">
        <f t="shared" si="141"/>
        <v>41031</v>
      </c>
      <c r="M223" s="1">
        <f t="shared" si="157"/>
        <v>20</v>
      </c>
      <c r="N223" s="1">
        <f t="shared" si="161"/>
        <v>8</v>
      </c>
      <c r="O223" s="2">
        <f t="shared" si="142"/>
        <v>1.00083944</v>
      </c>
      <c r="P223" s="10">
        <f t="shared" si="131"/>
        <v>1.0044992500000001</v>
      </c>
      <c r="Q223" s="10">
        <f t="shared" ref="Q223:Q286" si="167">IF(L223&gt;L222,Q222*P223,Q222)</f>
        <v>1.0302742085902814</v>
      </c>
      <c r="R223" s="2">
        <f t="shared" si="130"/>
        <v>1.0311390600000001</v>
      </c>
      <c r="S223" s="2">
        <f t="shared" si="162"/>
        <v>1</v>
      </c>
      <c r="T223" s="2">
        <f t="shared" si="143"/>
        <v>323060.11660095002</v>
      </c>
      <c r="U223" s="2">
        <f t="shared" si="144"/>
        <v>0</v>
      </c>
      <c r="V223" s="2">
        <f t="shared" si="145"/>
        <v>9738.4622585036013</v>
      </c>
      <c r="W223" s="2">
        <f t="shared" si="146"/>
        <v>332798.57885945361</v>
      </c>
      <c r="X223" s="27">
        <f t="shared" si="147"/>
        <v>0</v>
      </c>
      <c r="Y223" s="2">
        <f t="shared" si="163"/>
        <v>0</v>
      </c>
      <c r="Z223" s="67">
        <f t="shared" si="148"/>
        <v>0</v>
      </c>
      <c r="AA223" s="2">
        <f t="shared" si="149"/>
        <v>0</v>
      </c>
      <c r="AB223" s="26">
        <f t="shared" si="158"/>
        <v>6.7299999999999999E-2</v>
      </c>
      <c r="AC223" s="27">
        <f t="shared" si="132"/>
        <v>8</v>
      </c>
      <c r="AD223" s="27">
        <v>252</v>
      </c>
      <c r="AE223" s="10">
        <f t="shared" ref="AE223:AE286" si="168">ROUND((1+AB223)^TRUNC((AC223/AD223),9),9)</f>
        <v>1.002069825</v>
      </c>
      <c r="AF223" s="2">
        <f t="shared" si="150"/>
        <v>668.67790583999999</v>
      </c>
      <c r="AG223" s="2">
        <f t="shared" si="151"/>
        <v>688.83481847999997</v>
      </c>
      <c r="AH223" s="3" t="str">
        <f t="shared" si="152"/>
        <v>-</v>
      </c>
      <c r="AI223" s="4" t="str">
        <f t="shared" si="159"/>
        <v>A+J=</v>
      </c>
      <c r="AJ223" s="11">
        <f t="shared" si="160"/>
        <v>41033</v>
      </c>
      <c r="AK223" s="11"/>
      <c r="AL223" s="4"/>
      <c r="AM223" s="20"/>
      <c r="AN223" s="57">
        <v>41750</v>
      </c>
      <c r="AO223" s="53" t="s">
        <v>95</v>
      </c>
      <c r="AP223" s="29"/>
      <c r="AQ223" s="1"/>
      <c r="AR223" s="20">
        <f t="shared" si="153"/>
        <v>43435</v>
      </c>
      <c r="AS223" s="20">
        <f t="shared" si="133"/>
        <v>43434</v>
      </c>
      <c r="AT223" s="20">
        <f t="shared" si="134"/>
        <v>43437</v>
      </c>
      <c r="AU223" s="20">
        <f t="shared" si="135"/>
        <v>43467</v>
      </c>
      <c r="AV223" s="20">
        <f t="shared" si="136"/>
        <v>43439</v>
      </c>
      <c r="AW223" s="23">
        <f t="shared" si="137"/>
        <v>20</v>
      </c>
      <c r="AX223" s="1"/>
      <c r="AY223" s="1"/>
      <c r="AZ223" s="1"/>
      <c r="BA223" s="1"/>
      <c r="BB223" s="1"/>
      <c r="BC223" s="1"/>
    </row>
    <row r="224" spans="1:154" x14ac:dyDescent="0.2">
      <c r="A224" s="144">
        <f t="shared" si="154"/>
        <v>41013</v>
      </c>
      <c r="B224" s="2">
        <f t="shared" si="138"/>
        <v>333607.52300875657</v>
      </c>
      <c r="C224" s="2">
        <f t="shared" si="155"/>
        <v>323060.11660095002</v>
      </c>
      <c r="D224" s="68">
        <f>SUM(Y224:Y$366)</f>
        <v>10319.06858911</v>
      </c>
      <c r="E224" s="68">
        <f t="shared" si="139"/>
        <v>312741.04801184003</v>
      </c>
      <c r="F224" s="72">
        <f t="shared" si="164"/>
        <v>3438.19</v>
      </c>
      <c r="G224" s="3">
        <f>IF(N224=1,VLOOKUP(A223,[1]Plan1!$BG$69:$BI$188,3),G223)</f>
        <v>3445.41</v>
      </c>
      <c r="H224" s="11">
        <f t="shared" si="165"/>
        <v>40942</v>
      </c>
      <c r="I224" s="11">
        <f t="shared" si="166"/>
        <v>40971</v>
      </c>
      <c r="J224" s="26">
        <f t="shared" si="140"/>
        <v>2.0999421207088531E-3</v>
      </c>
      <c r="K224" s="11">
        <f t="shared" si="156"/>
        <v>41031</v>
      </c>
      <c r="L224" s="11">
        <f t="shared" si="141"/>
        <v>41031</v>
      </c>
      <c r="M224" s="1">
        <f t="shared" si="157"/>
        <v>20</v>
      </c>
      <c r="N224" s="1">
        <f t="shared" si="161"/>
        <v>9</v>
      </c>
      <c r="O224" s="2">
        <f t="shared" si="142"/>
        <v>1.0009444199999999</v>
      </c>
      <c r="P224" s="10">
        <f t="shared" si="131"/>
        <v>1.0044992500000001</v>
      </c>
      <c r="Q224" s="10">
        <f t="shared" si="167"/>
        <v>1.0302742085902814</v>
      </c>
      <c r="R224" s="2">
        <f t="shared" si="130"/>
        <v>1.03124722</v>
      </c>
      <c r="S224" s="2">
        <f t="shared" si="162"/>
        <v>1</v>
      </c>
      <c r="T224" s="2">
        <f t="shared" si="143"/>
        <v>323060.11660095002</v>
      </c>
      <c r="U224" s="2">
        <f t="shared" si="144"/>
        <v>0</v>
      </c>
      <c r="V224" s="2">
        <f t="shared" si="145"/>
        <v>9772.2883302565351</v>
      </c>
      <c r="W224" s="2">
        <f t="shared" si="146"/>
        <v>332832.40493120655</v>
      </c>
      <c r="X224" s="27">
        <f t="shared" si="147"/>
        <v>0</v>
      </c>
      <c r="Y224" s="2">
        <f t="shared" si="163"/>
        <v>0</v>
      </c>
      <c r="Z224" s="67">
        <f t="shared" si="148"/>
        <v>0</v>
      </c>
      <c r="AA224" s="2">
        <f t="shared" si="149"/>
        <v>0</v>
      </c>
      <c r="AB224" s="26">
        <f t="shared" si="158"/>
        <v>6.7299999999999999E-2</v>
      </c>
      <c r="AC224" s="27">
        <f t="shared" si="132"/>
        <v>9</v>
      </c>
      <c r="AD224" s="27">
        <v>252</v>
      </c>
      <c r="AE224" s="10">
        <f t="shared" si="168"/>
        <v>1.0023288539999999</v>
      </c>
      <c r="AF224" s="2">
        <f t="shared" si="150"/>
        <v>752.35984478</v>
      </c>
      <c r="AG224" s="2">
        <f t="shared" si="151"/>
        <v>775.11807754999995</v>
      </c>
      <c r="AH224" s="3" t="str">
        <f t="shared" si="152"/>
        <v>-</v>
      </c>
      <c r="AI224" s="4" t="str">
        <f t="shared" si="159"/>
        <v>A+J=</v>
      </c>
      <c r="AJ224" s="11">
        <f t="shared" si="160"/>
        <v>41033</v>
      </c>
      <c r="AK224" s="11"/>
      <c r="AL224" s="4"/>
      <c r="AM224" s="20"/>
      <c r="AN224" s="57">
        <v>41760</v>
      </c>
      <c r="AO224" s="53" t="s">
        <v>96</v>
      </c>
      <c r="AP224" s="29"/>
      <c r="AQ224" s="1"/>
      <c r="AR224" s="20">
        <f t="shared" si="153"/>
        <v>43466</v>
      </c>
      <c r="AS224" s="20">
        <f t="shared" si="133"/>
        <v>43465</v>
      </c>
      <c r="AT224" s="20">
        <f t="shared" si="134"/>
        <v>43467</v>
      </c>
      <c r="AU224" s="20">
        <f t="shared" si="135"/>
        <v>43497</v>
      </c>
      <c r="AV224" s="20">
        <f t="shared" si="136"/>
        <v>43469</v>
      </c>
      <c r="AW224" s="23">
        <f t="shared" si="137"/>
        <v>22</v>
      </c>
      <c r="AX224" s="1"/>
      <c r="AY224" s="1"/>
      <c r="AZ224" s="1"/>
      <c r="BA224" s="1"/>
      <c r="BB224" s="1"/>
      <c r="BC224" s="1"/>
    </row>
    <row r="225" spans="1:55" x14ac:dyDescent="0.2">
      <c r="A225" s="144">
        <f t="shared" si="154"/>
        <v>41014</v>
      </c>
      <c r="B225" s="2">
        <f t="shared" si="138"/>
        <v>333607.52300875657</v>
      </c>
      <c r="C225" s="2">
        <f t="shared" si="155"/>
        <v>323060.11660095002</v>
      </c>
      <c r="D225" s="68">
        <f>SUM(Y225:Y$366)</f>
        <v>10319.06858911</v>
      </c>
      <c r="E225" s="68">
        <f t="shared" si="139"/>
        <v>312741.04801184003</v>
      </c>
      <c r="F225" s="72">
        <f t="shared" si="164"/>
        <v>3438.19</v>
      </c>
      <c r="G225" s="3">
        <f>IF(N225=1,VLOOKUP(A224,[1]Plan1!$BG$69:$BI$188,3),G224)</f>
        <v>3445.41</v>
      </c>
      <c r="H225" s="11">
        <f t="shared" si="165"/>
        <v>40942</v>
      </c>
      <c r="I225" s="11">
        <f t="shared" si="166"/>
        <v>40971</v>
      </c>
      <c r="J225" s="26">
        <f t="shared" si="140"/>
        <v>2.0999421207088531E-3</v>
      </c>
      <c r="K225" s="11">
        <f t="shared" si="156"/>
        <v>41031</v>
      </c>
      <c r="L225" s="11">
        <f t="shared" si="141"/>
        <v>41031</v>
      </c>
      <c r="M225" s="1">
        <f t="shared" si="157"/>
        <v>20</v>
      </c>
      <c r="N225" s="1">
        <f t="shared" si="161"/>
        <v>9</v>
      </c>
      <c r="O225" s="2">
        <f t="shared" si="142"/>
        <v>1.0009444199999999</v>
      </c>
      <c r="P225" s="10">
        <f t="shared" si="131"/>
        <v>1.0044992500000001</v>
      </c>
      <c r="Q225" s="10">
        <f t="shared" si="167"/>
        <v>1.0302742085902814</v>
      </c>
      <c r="R225" s="2">
        <f t="shared" si="130"/>
        <v>1.03124722</v>
      </c>
      <c r="S225" s="2">
        <f t="shared" si="162"/>
        <v>1</v>
      </c>
      <c r="T225" s="2">
        <f t="shared" si="143"/>
        <v>323060.11660095002</v>
      </c>
      <c r="U225" s="2">
        <f t="shared" si="144"/>
        <v>0</v>
      </c>
      <c r="V225" s="2">
        <f t="shared" si="145"/>
        <v>9772.2883302565351</v>
      </c>
      <c r="W225" s="2">
        <f t="shared" si="146"/>
        <v>332832.40493120655</v>
      </c>
      <c r="X225" s="27">
        <f t="shared" si="147"/>
        <v>0</v>
      </c>
      <c r="Y225" s="2">
        <f t="shared" si="163"/>
        <v>0</v>
      </c>
      <c r="Z225" s="67">
        <f t="shared" si="148"/>
        <v>0</v>
      </c>
      <c r="AA225" s="2">
        <f t="shared" si="149"/>
        <v>0</v>
      </c>
      <c r="AB225" s="26">
        <f t="shared" si="158"/>
        <v>6.7299999999999999E-2</v>
      </c>
      <c r="AC225" s="27">
        <f t="shared" si="132"/>
        <v>9</v>
      </c>
      <c r="AD225" s="27">
        <v>252</v>
      </c>
      <c r="AE225" s="10">
        <f t="shared" si="168"/>
        <v>1.0023288539999999</v>
      </c>
      <c r="AF225" s="2">
        <f t="shared" si="150"/>
        <v>752.35984478</v>
      </c>
      <c r="AG225" s="2">
        <f t="shared" si="151"/>
        <v>775.11807754999995</v>
      </c>
      <c r="AH225" s="3" t="str">
        <f t="shared" si="152"/>
        <v>-</v>
      </c>
      <c r="AI225" s="4" t="str">
        <f t="shared" si="159"/>
        <v>A+J=</v>
      </c>
      <c r="AJ225" s="11">
        <f t="shared" si="160"/>
        <v>41033</v>
      </c>
      <c r="AK225" s="11"/>
      <c r="AL225" s="4"/>
      <c r="AM225" s="20"/>
      <c r="AN225" s="57">
        <v>41809</v>
      </c>
      <c r="AO225" s="53" t="s">
        <v>97</v>
      </c>
      <c r="AP225" s="29"/>
      <c r="AQ225" s="1"/>
      <c r="AR225" s="20">
        <f t="shared" si="153"/>
        <v>43497</v>
      </c>
      <c r="AS225" s="20">
        <f t="shared" si="133"/>
        <v>43496</v>
      </c>
      <c r="AT225" s="20">
        <f t="shared" si="134"/>
        <v>43497</v>
      </c>
      <c r="AU225" s="20">
        <f t="shared" si="135"/>
        <v>43525</v>
      </c>
      <c r="AV225" s="20">
        <f t="shared" si="136"/>
        <v>43501</v>
      </c>
      <c r="AW225" s="23">
        <f t="shared" si="137"/>
        <v>20</v>
      </c>
      <c r="AX225" s="1"/>
      <c r="AY225" s="1"/>
      <c r="AZ225" s="1"/>
      <c r="BA225" s="1"/>
      <c r="BB225" s="1"/>
      <c r="BC225" s="1"/>
    </row>
    <row r="226" spans="1:55" x14ac:dyDescent="0.2">
      <c r="A226" s="144">
        <f t="shared" si="154"/>
        <v>41015</v>
      </c>
      <c r="B226" s="2">
        <f t="shared" si="138"/>
        <v>333607.52300875657</v>
      </c>
      <c r="C226" s="2">
        <f t="shared" si="155"/>
        <v>323060.11660095002</v>
      </c>
      <c r="D226" s="68">
        <f>SUM(Y226:Y$366)</f>
        <v>10319.06858911</v>
      </c>
      <c r="E226" s="68">
        <f t="shared" si="139"/>
        <v>312741.04801184003</v>
      </c>
      <c r="F226" s="72">
        <f t="shared" si="164"/>
        <v>3438.19</v>
      </c>
      <c r="G226" s="3">
        <f>IF(N226=1,VLOOKUP(A225,[1]Plan1!$BG$69:$BI$188,3),G225)</f>
        <v>3445.41</v>
      </c>
      <c r="H226" s="11">
        <f t="shared" si="165"/>
        <v>40942</v>
      </c>
      <c r="I226" s="11">
        <f t="shared" si="166"/>
        <v>40971</v>
      </c>
      <c r="J226" s="26">
        <f t="shared" si="140"/>
        <v>2.0999421207088531E-3</v>
      </c>
      <c r="K226" s="11">
        <f t="shared" si="156"/>
        <v>41031</v>
      </c>
      <c r="L226" s="11">
        <f t="shared" si="141"/>
        <v>41031</v>
      </c>
      <c r="M226" s="1">
        <f t="shared" si="157"/>
        <v>20</v>
      </c>
      <c r="N226" s="1">
        <f t="shared" si="161"/>
        <v>9</v>
      </c>
      <c r="O226" s="2">
        <f t="shared" si="142"/>
        <v>1.0009444199999999</v>
      </c>
      <c r="P226" s="10">
        <f t="shared" si="131"/>
        <v>1.0044992500000001</v>
      </c>
      <c r="Q226" s="10">
        <f t="shared" si="167"/>
        <v>1.0302742085902814</v>
      </c>
      <c r="R226" s="2">
        <f t="shared" si="130"/>
        <v>1.03124722</v>
      </c>
      <c r="S226" s="2">
        <f t="shared" si="162"/>
        <v>1</v>
      </c>
      <c r="T226" s="2">
        <f t="shared" si="143"/>
        <v>323060.11660095002</v>
      </c>
      <c r="U226" s="2">
        <f t="shared" si="144"/>
        <v>0</v>
      </c>
      <c r="V226" s="2">
        <f t="shared" si="145"/>
        <v>9772.2883302565351</v>
      </c>
      <c r="W226" s="2">
        <f t="shared" si="146"/>
        <v>332832.40493120655</v>
      </c>
      <c r="X226" s="27">
        <f t="shared" si="147"/>
        <v>0</v>
      </c>
      <c r="Y226" s="2">
        <f t="shared" si="163"/>
        <v>0</v>
      </c>
      <c r="Z226" s="67">
        <f t="shared" si="148"/>
        <v>0</v>
      </c>
      <c r="AA226" s="2">
        <f t="shared" si="149"/>
        <v>0</v>
      </c>
      <c r="AB226" s="26">
        <f t="shared" si="158"/>
        <v>6.7299999999999999E-2</v>
      </c>
      <c r="AC226" s="27">
        <f t="shared" si="132"/>
        <v>9</v>
      </c>
      <c r="AD226" s="27">
        <v>252</v>
      </c>
      <c r="AE226" s="10">
        <f t="shared" si="168"/>
        <v>1.0023288539999999</v>
      </c>
      <c r="AF226" s="2">
        <f t="shared" si="150"/>
        <v>752.35984478</v>
      </c>
      <c r="AG226" s="2">
        <f t="shared" si="151"/>
        <v>775.11807754999995</v>
      </c>
      <c r="AH226" s="3" t="str">
        <f t="shared" si="152"/>
        <v>-</v>
      </c>
      <c r="AI226" s="4" t="str">
        <f t="shared" si="159"/>
        <v>A+J=</v>
      </c>
      <c r="AJ226" s="11">
        <f t="shared" si="160"/>
        <v>41033</v>
      </c>
      <c r="AK226" s="11"/>
      <c r="AL226" s="4"/>
      <c r="AM226" s="20"/>
      <c r="AN226" s="57">
        <v>41998</v>
      </c>
      <c r="AO226" s="53" t="s">
        <v>98</v>
      </c>
      <c r="AP226" s="29"/>
      <c r="AQ226" s="1"/>
      <c r="AR226" s="20">
        <f t="shared" si="153"/>
        <v>43525</v>
      </c>
      <c r="AS226" s="20">
        <f t="shared" si="133"/>
        <v>43524</v>
      </c>
      <c r="AT226" s="20">
        <f t="shared" si="134"/>
        <v>43525</v>
      </c>
      <c r="AU226" s="20">
        <f t="shared" si="135"/>
        <v>43556</v>
      </c>
      <c r="AV226" s="20">
        <f t="shared" si="136"/>
        <v>43531</v>
      </c>
      <c r="AW226" s="23">
        <f t="shared" si="137"/>
        <v>19</v>
      </c>
      <c r="AX226" s="1"/>
      <c r="AY226" s="1"/>
      <c r="AZ226" s="1"/>
      <c r="BA226" s="1"/>
      <c r="BB226" s="1"/>
      <c r="BC226" s="1"/>
    </row>
    <row r="227" spans="1:55" x14ac:dyDescent="0.2">
      <c r="A227" s="144">
        <f t="shared" si="154"/>
        <v>41016</v>
      </c>
      <c r="B227" s="2">
        <f t="shared" si="138"/>
        <v>333727.67530098004</v>
      </c>
      <c r="C227" s="2">
        <f t="shared" si="155"/>
        <v>323060.11660095002</v>
      </c>
      <c r="D227" s="68">
        <f>SUM(Y227:Y$366)</f>
        <v>10319.06858911</v>
      </c>
      <c r="E227" s="68">
        <f t="shared" si="139"/>
        <v>312741.04801184003</v>
      </c>
      <c r="F227" s="72">
        <f t="shared" si="164"/>
        <v>3438.19</v>
      </c>
      <c r="G227" s="3">
        <f>IF(N227=1,VLOOKUP(A226,[1]Plan1!$BG$69:$BI$188,3),G226)</f>
        <v>3445.41</v>
      </c>
      <c r="H227" s="11">
        <f t="shared" si="165"/>
        <v>40942</v>
      </c>
      <c r="I227" s="11">
        <f t="shared" si="166"/>
        <v>40971</v>
      </c>
      <c r="J227" s="26">
        <f t="shared" si="140"/>
        <v>2.0999421207088531E-3</v>
      </c>
      <c r="K227" s="11">
        <f t="shared" si="156"/>
        <v>41031</v>
      </c>
      <c r="L227" s="11">
        <f t="shared" si="141"/>
        <v>41031</v>
      </c>
      <c r="M227" s="1">
        <f t="shared" si="157"/>
        <v>20</v>
      </c>
      <c r="N227" s="1">
        <f t="shared" si="161"/>
        <v>10</v>
      </c>
      <c r="O227" s="2">
        <f t="shared" si="142"/>
        <v>1.00104942</v>
      </c>
      <c r="P227" s="10">
        <f t="shared" si="131"/>
        <v>1.0044992500000001</v>
      </c>
      <c r="Q227" s="10">
        <f t="shared" si="167"/>
        <v>1.0302742085902814</v>
      </c>
      <c r="R227" s="2">
        <f t="shared" si="130"/>
        <v>1.0313553900000001</v>
      </c>
      <c r="S227" s="2">
        <f t="shared" si="162"/>
        <v>1</v>
      </c>
      <c r="T227" s="2">
        <f t="shared" si="143"/>
        <v>323060.11660095002</v>
      </c>
      <c r="U227" s="2">
        <f t="shared" si="144"/>
        <v>0</v>
      </c>
      <c r="V227" s="2">
        <f t="shared" si="145"/>
        <v>9806.1175294199984</v>
      </c>
      <c r="W227" s="2">
        <f t="shared" si="146"/>
        <v>332866.23413037002</v>
      </c>
      <c r="X227" s="27">
        <f t="shared" si="147"/>
        <v>0</v>
      </c>
      <c r="Y227" s="2">
        <f t="shared" si="163"/>
        <v>0</v>
      </c>
      <c r="Z227" s="67">
        <f t="shared" si="148"/>
        <v>0</v>
      </c>
      <c r="AA227" s="2">
        <f t="shared" si="149"/>
        <v>0</v>
      </c>
      <c r="AB227" s="26">
        <f t="shared" si="158"/>
        <v>6.7299999999999999E-2</v>
      </c>
      <c r="AC227" s="27">
        <f t="shared" si="132"/>
        <v>10</v>
      </c>
      <c r="AD227" s="27">
        <v>252</v>
      </c>
      <c r="AE227" s="10">
        <f t="shared" si="168"/>
        <v>1.0025879499999999</v>
      </c>
      <c r="AF227" s="2">
        <f t="shared" si="150"/>
        <v>836.06342874999996</v>
      </c>
      <c r="AG227" s="2">
        <f t="shared" si="151"/>
        <v>861.44117060999997</v>
      </c>
      <c r="AH227" s="3" t="str">
        <f t="shared" si="152"/>
        <v>-</v>
      </c>
      <c r="AI227" s="4" t="str">
        <f t="shared" si="159"/>
        <v>A+J=</v>
      </c>
      <c r="AJ227" s="11">
        <f t="shared" si="160"/>
        <v>41033</v>
      </c>
      <c r="AK227" s="11"/>
      <c r="AL227" s="4"/>
      <c r="AM227" s="20"/>
      <c r="AN227" s="57">
        <v>42005</v>
      </c>
      <c r="AO227" s="53" t="s">
        <v>99</v>
      </c>
      <c r="AP227" s="29"/>
      <c r="AQ227" s="1"/>
      <c r="AR227" s="28">
        <f t="shared" si="153"/>
        <v>43556</v>
      </c>
      <c r="AS227" s="28">
        <f t="shared" si="133"/>
        <v>43553</v>
      </c>
      <c r="AT227" s="28">
        <f t="shared" si="134"/>
        <v>43556</v>
      </c>
      <c r="AU227" s="28">
        <f t="shared" si="135"/>
        <v>43587</v>
      </c>
      <c r="AV227" s="20">
        <f t="shared" si="136"/>
        <v>43558</v>
      </c>
      <c r="AW227" s="23">
        <f t="shared" si="137"/>
        <v>21</v>
      </c>
      <c r="AX227" s="1"/>
      <c r="AY227" s="1"/>
      <c r="AZ227" s="1"/>
      <c r="BA227" s="1"/>
      <c r="BB227" s="1"/>
      <c r="BC227" s="1"/>
    </row>
    <row r="228" spans="1:55" x14ac:dyDescent="0.2">
      <c r="A228" s="144">
        <f t="shared" si="154"/>
        <v>41017</v>
      </c>
      <c r="B228" s="2">
        <f t="shared" si="138"/>
        <v>333847.87056385394</v>
      </c>
      <c r="C228" s="2">
        <f t="shared" si="155"/>
        <v>323060.11660095002</v>
      </c>
      <c r="D228" s="68">
        <f>SUM(Y228:Y$366)</f>
        <v>10319.06858911</v>
      </c>
      <c r="E228" s="68">
        <f t="shared" si="139"/>
        <v>312741.04801184003</v>
      </c>
      <c r="F228" s="72">
        <f t="shared" si="164"/>
        <v>3438.19</v>
      </c>
      <c r="G228" s="3">
        <f>IF(N228=1,VLOOKUP(A227,[1]Plan1!$BG$69:$BI$188,3),G227)</f>
        <v>3445.41</v>
      </c>
      <c r="H228" s="11">
        <f t="shared" si="165"/>
        <v>40942</v>
      </c>
      <c r="I228" s="11">
        <f t="shared" si="166"/>
        <v>40971</v>
      </c>
      <c r="J228" s="26">
        <f t="shared" si="140"/>
        <v>2.0999421207088531E-3</v>
      </c>
      <c r="K228" s="11">
        <f t="shared" si="156"/>
        <v>41031</v>
      </c>
      <c r="L228" s="11">
        <f t="shared" si="141"/>
        <v>41031</v>
      </c>
      <c r="M228" s="1">
        <f t="shared" si="157"/>
        <v>20</v>
      </c>
      <c r="N228" s="1">
        <f t="shared" si="161"/>
        <v>11</v>
      </c>
      <c r="O228" s="2">
        <f t="shared" si="142"/>
        <v>1.00115442</v>
      </c>
      <c r="P228" s="10">
        <f t="shared" si="131"/>
        <v>1.0044992500000001</v>
      </c>
      <c r="Q228" s="10">
        <f t="shared" si="167"/>
        <v>1.0302742085902814</v>
      </c>
      <c r="R228" s="2">
        <f t="shared" si="130"/>
        <v>1.0314635700000001</v>
      </c>
      <c r="S228" s="2">
        <f t="shared" si="162"/>
        <v>1</v>
      </c>
      <c r="T228" s="2">
        <f t="shared" si="143"/>
        <v>323060.11660095002</v>
      </c>
      <c r="U228" s="2">
        <f t="shared" si="144"/>
        <v>0</v>
      </c>
      <c r="V228" s="2">
        <f t="shared" si="145"/>
        <v>9839.9498559939238</v>
      </c>
      <c r="W228" s="2">
        <f t="shared" si="146"/>
        <v>332900.06645694393</v>
      </c>
      <c r="X228" s="27">
        <f t="shared" si="147"/>
        <v>0</v>
      </c>
      <c r="Y228" s="2">
        <f t="shared" si="163"/>
        <v>0</v>
      </c>
      <c r="Z228" s="67">
        <f t="shared" si="148"/>
        <v>0</v>
      </c>
      <c r="AA228" s="2">
        <f t="shared" si="149"/>
        <v>0</v>
      </c>
      <c r="AB228" s="26">
        <f t="shared" si="158"/>
        <v>6.7299999999999999E-2</v>
      </c>
      <c r="AC228" s="27">
        <f t="shared" si="132"/>
        <v>11</v>
      </c>
      <c r="AD228" s="27">
        <v>252</v>
      </c>
      <c r="AE228" s="10">
        <f t="shared" si="168"/>
        <v>1.0028471130000001</v>
      </c>
      <c r="AF228" s="2">
        <f t="shared" si="150"/>
        <v>919.78865774999997</v>
      </c>
      <c r="AG228" s="2">
        <f t="shared" si="151"/>
        <v>947.80410690999997</v>
      </c>
      <c r="AH228" s="3" t="str">
        <f t="shared" si="152"/>
        <v>-</v>
      </c>
      <c r="AI228" s="4" t="str">
        <f t="shared" si="159"/>
        <v>A+J=</v>
      </c>
      <c r="AJ228" s="11">
        <f t="shared" si="160"/>
        <v>41033</v>
      </c>
      <c r="AK228" s="11"/>
      <c r="AL228" s="4"/>
      <c r="AM228" s="20"/>
      <c r="AN228" s="57">
        <v>42051</v>
      </c>
      <c r="AO228" s="53" t="s">
        <v>93</v>
      </c>
      <c r="AP228" s="29"/>
      <c r="AQ228" s="1"/>
      <c r="AR228" s="20">
        <f t="shared" si="153"/>
        <v>43586</v>
      </c>
      <c r="AS228" s="20">
        <f t="shared" si="133"/>
        <v>43585</v>
      </c>
      <c r="AT228" s="20">
        <f t="shared" si="134"/>
        <v>43587</v>
      </c>
      <c r="AU228" s="20">
        <f t="shared" si="135"/>
        <v>43619</v>
      </c>
      <c r="AV228" s="20">
        <f t="shared" si="136"/>
        <v>43591</v>
      </c>
      <c r="AW228" s="23">
        <f t="shared" si="137"/>
        <v>22</v>
      </c>
      <c r="AX228" s="1"/>
      <c r="AY228" s="1"/>
      <c r="AZ228" s="1"/>
      <c r="BA228" s="1"/>
      <c r="BB228" s="1"/>
      <c r="BC228" s="1"/>
    </row>
    <row r="229" spans="1:55" x14ac:dyDescent="0.2">
      <c r="A229" s="144">
        <f t="shared" si="154"/>
        <v>41018</v>
      </c>
      <c r="B229" s="2">
        <f t="shared" si="138"/>
        <v>333968.10880658834</v>
      </c>
      <c r="C229" s="2">
        <f t="shared" si="155"/>
        <v>323060.11660095002</v>
      </c>
      <c r="D229" s="68">
        <f>SUM(Y229:Y$366)</f>
        <v>10319.06858911</v>
      </c>
      <c r="E229" s="68">
        <f t="shared" si="139"/>
        <v>312741.04801184003</v>
      </c>
      <c r="F229" s="72">
        <f t="shared" si="164"/>
        <v>3438.19</v>
      </c>
      <c r="G229" s="3">
        <f>IF(N229=1,VLOOKUP(A228,[1]Plan1!$BG$69:$BI$188,3),G228)</f>
        <v>3445.41</v>
      </c>
      <c r="H229" s="11">
        <f t="shared" si="165"/>
        <v>40942</v>
      </c>
      <c r="I229" s="11">
        <f t="shared" si="166"/>
        <v>40971</v>
      </c>
      <c r="J229" s="26">
        <f t="shared" si="140"/>
        <v>2.0999421207088531E-3</v>
      </c>
      <c r="K229" s="11">
        <f t="shared" si="156"/>
        <v>41031</v>
      </c>
      <c r="L229" s="11">
        <f t="shared" si="141"/>
        <v>41031</v>
      </c>
      <c r="M229" s="1">
        <f t="shared" si="157"/>
        <v>20</v>
      </c>
      <c r="N229" s="1">
        <f t="shared" si="161"/>
        <v>12</v>
      </c>
      <c r="O229" s="2">
        <f t="shared" si="142"/>
        <v>1.00125943</v>
      </c>
      <c r="P229" s="10">
        <f t="shared" si="131"/>
        <v>1.0044992500000001</v>
      </c>
      <c r="Q229" s="10">
        <f t="shared" si="167"/>
        <v>1.0302742085902814</v>
      </c>
      <c r="R229" s="2">
        <f t="shared" si="130"/>
        <v>1.0315717600000001</v>
      </c>
      <c r="S229" s="2">
        <f t="shared" si="162"/>
        <v>1</v>
      </c>
      <c r="T229" s="2">
        <f t="shared" si="143"/>
        <v>323060.11660095002</v>
      </c>
      <c r="U229" s="2">
        <f t="shared" si="144"/>
        <v>0</v>
      </c>
      <c r="V229" s="2">
        <f t="shared" si="145"/>
        <v>9873.7853099783097</v>
      </c>
      <c r="W229" s="2">
        <f t="shared" si="146"/>
        <v>332933.90191092831</v>
      </c>
      <c r="X229" s="27">
        <f t="shared" si="147"/>
        <v>0</v>
      </c>
      <c r="Y229" s="2">
        <f t="shared" si="163"/>
        <v>0</v>
      </c>
      <c r="Z229" s="67">
        <f t="shared" si="148"/>
        <v>0</v>
      </c>
      <c r="AA229" s="2">
        <f t="shared" si="149"/>
        <v>0</v>
      </c>
      <c r="AB229" s="26">
        <f t="shared" si="158"/>
        <v>6.7299999999999999E-2</v>
      </c>
      <c r="AC229" s="27">
        <f t="shared" si="132"/>
        <v>12</v>
      </c>
      <c r="AD229" s="27">
        <v>252</v>
      </c>
      <c r="AE229" s="10">
        <f t="shared" si="168"/>
        <v>1.003106343</v>
      </c>
      <c r="AF229" s="2">
        <f t="shared" si="150"/>
        <v>1003.53553178</v>
      </c>
      <c r="AG229" s="2">
        <f t="shared" si="151"/>
        <v>1034.2068956600001</v>
      </c>
      <c r="AH229" s="3" t="str">
        <f t="shared" si="152"/>
        <v>-</v>
      </c>
      <c r="AI229" s="4" t="str">
        <f t="shared" si="159"/>
        <v>A+J=</v>
      </c>
      <c r="AJ229" s="11">
        <f t="shared" si="160"/>
        <v>41033</v>
      </c>
      <c r="AK229" s="11"/>
      <c r="AL229" s="4"/>
      <c r="AM229" s="20"/>
      <c r="AN229" s="57">
        <v>42052</v>
      </c>
      <c r="AO229" s="53" t="s">
        <v>93</v>
      </c>
      <c r="AP229" s="29"/>
      <c r="AQ229" s="1"/>
      <c r="AR229" s="20">
        <f t="shared" si="153"/>
        <v>43617</v>
      </c>
      <c r="AS229" s="20">
        <f t="shared" si="133"/>
        <v>43616</v>
      </c>
      <c r="AT229" s="20">
        <f t="shared" si="134"/>
        <v>43619</v>
      </c>
      <c r="AU229" s="20">
        <f t="shared" si="135"/>
        <v>43647</v>
      </c>
      <c r="AV229" s="20">
        <f t="shared" si="136"/>
        <v>43621</v>
      </c>
      <c r="AW229" s="23">
        <f t="shared" si="137"/>
        <v>19</v>
      </c>
      <c r="AX229" s="1"/>
      <c r="AY229" s="1"/>
      <c r="AZ229" s="1"/>
      <c r="BA229" s="1"/>
      <c r="BB229" s="1"/>
      <c r="BC229" s="1"/>
    </row>
    <row r="230" spans="1:55" x14ac:dyDescent="0.2">
      <c r="A230" s="144">
        <f t="shared" si="154"/>
        <v>41019</v>
      </c>
      <c r="B230" s="2">
        <f t="shared" si="138"/>
        <v>334088.39317636361</v>
      </c>
      <c r="C230" s="2">
        <f t="shared" si="155"/>
        <v>323060.11660095002</v>
      </c>
      <c r="D230" s="68">
        <f>SUM(Y230:Y$366)</f>
        <v>10319.06858911</v>
      </c>
      <c r="E230" s="68">
        <f t="shared" si="139"/>
        <v>312741.04801184003</v>
      </c>
      <c r="F230" s="72">
        <f t="shared" si="164"/>
        <v>3438.19</v>
      </c>
      <c r="G230" s="3">
        <f>IF(N230=1,VLOOKUP(A229,[1]Plan1!$BG$69:$BI$188,3),G229)</f>
        <v>3445.41</v>
      </c>
      <c r="H230" s="11">
        <f t="shared" si="165"/>
        <v>40942</v>
      </c>
      <c r="I230" s="11">
        <f t="shared" si="166"/>
        <v>40971</v>
      </c>
      <c r="J230" s="26">
        <f t="shared" si="140"/>
        <v>2.0999421207088531E-3</v>
      </c>
      <c r="K230" s="11">
        <f t="shared" si="156"/>
        <v>41031</v>
      </c>
      <c r="L230" s="11">
        <f t="shared" si="141"/>
        <v>41031</v>
      </c>
      <c r="M230" s="1">
        <f t="shared" si="157"/>
        <v>20</v>
      </c>
      <c r="N230" s="1">
        <f t="shared" si="161"/>
        <v>13</v>
      </c>
      <c r="O230" s="2">
        <f t="shared" si="142"/>
        <v>1.00136446</v>
      </c>
      <c r="P230" s="10">
        <f t="shared" si="131"/>
        <v>1.0044992500000001</v>
      </c>
      <c r="Q230" s="10">
        <f t="shared" si="167"/>
        <v>1.0302742085902814</v>
      </c>
      <c r="R230" s="2">
        <f t="shared" si="130"/>
        <v>1.0316799699999999</v>
      </c>
      <c r="S230" s="2">
        <f t="shared" si="162"/>
        <v>1</v>
      </c>
      <c r="T230" s="2">
        <f t="shared" si="143"/>
        <v>323060.11660095002</v>
      </c>
      <c r="U230" s="2">
        <f t="shared" si="144"/>
        <v>0</v>
      </c>
      <c r="V230" s="2">
        <f t="shared" si="145"/>
        <v>9907.627018783618</v>
      </c>
      <c r="W230" s="2">
        <f t="shared" si="146"/>
        <v>332967.74361973361</v>
      </c>
      <c r="X230" s="27">
        <f t="shared" si="147"/>
        <v>0</v>
      </c>
      <c r="Y230" s="2">
        <f t="shared" si="163"/>
        <v>0</v>
      </c>
      <c r="Z230" s="67">
        <f t="shared" si="148"/>
        <v>0</v>
      </c>
      <c r="AA230" s="2">
        <f t="shared" si="149"/>
        <v>0</v>
      </c>
      <c r="AB230" s="26">
        <f t="shared" si="158"/>
        <v>6.7299999999999999E-2</v>
      </c>
      <c r="AC230" s="27">
        <f t="shared" si="132"/>
        <v>13</v>
      </c>
      <c r="AD230" s="27">
        <v>252</v>
      </c>
      <c r="AE230" s="10">
        <f t="shared" si="168"/>
        <v>1.0033656399999999</v>
      </c>
      <c r="AF230" s="2">
        <f t="shared" si="150"/>
        <v>1087.3040508300001</v>
      </c>
      <c r="AG230" s="2">
        <f t="shared" si="151"/>
        <v>1120.64955663</v>
      </c>
      <c r="AH230" s="3" t="str">
        <f t="shared" si="152"/>
        <v>-</v>
      </c>
      <c r="AI230" s="4" t="str">
        <f t="shared" si="159"/>
        <v>A+J=</v>
      </c>
      <c r="AJ230" s="11">
        <f t="shared" si="160"/>
        <v>41033</v>
      </c>
      <c r="AK230" s="11"/>
      <c r="AL230" s="4"/>
      <c r="AM230" s="20"/>
      <c r="AN230" s="57">
        <v>42097</v>
      </c>
      <c r="AO230" s="53" t="s">
        <v>94</v>
      </c>
      <c r="AP230" s="29"/>
      <c r="AQ230" s="1"/>
      <c r="AR230" s="20">
        <f t="shared" si="153"/>
        <v>43647</v>
      </c>
      <c r="AS230" s="20">
        <f t="shared" si="133"/>
        <v>43644</v>
      </c>
      <c r="AT230" s="20">
        <f t="shared" si="134"/>
        <v>43647</v>
      </c>
      <c r="AU230" s="20">
        <f t="shared" si="135"/>
        <v>43678</v>
      </c>
      <c r="AV230" s="20">
        <f t="shared" si="136"/>
        <v>43649</v>
      </c>
      <c r="AW230" s="23">
        <f t="shared" si="137"/>
        <v>23</v>
      </c>
      <c r="AX230" s="1"/>
      <c r="AY230" s="1"/>
      <c r="AZ230" s="1"/>
      <c r="BA230" s="1"/>
      <c r="BB230" s="1"/>
      <c r="BC230" s="1"/>
    </row>
    <row r="231" spans="1:55" x14ac:dyDescent="0.2">
      <c r="A231" s="144">
        <f t="shared" si="154"/>
        <v>41020</v>
      </c>
      <c r="B231" s="2">
        <f t="shared" si="138"/>
        <v>334208.71740735904</v>
      </c>
      <c r="C231" s="2">
        <f t="shared" si="155"/>
        <v>323060.11660095002</v>
      </c>
      <c r="D231" s="68">
        <f>SUM(Y231:Y$366)</f>
        <v>10319.06858911</v>
      </c>
      <c r="E231" s="68">
        <f t="shared" si="139"/>
        <v>312741.04801184003</v>
      </c>
      <c r="F231" s="72">
        <f t="shared" si="164"/>
        <v>3438.19</v>
      </c>
      <c r="G231" s="3">
        <f>IF(N231=1,VLOOKUP(A230,[1]Plan1!$BG$69:$BI$188,3),G230)</f>
        <v>3445.41</v>
      </c>
      <c r="H231" s="11">
        <f t="shared" si="165"/>
        <v>40942</v>
      </c>
      <c r="I231" s="11">
        <f t="shared" si="166"/>
        <v>40971</v>
      </c>
      <c r="J231" s="26">
        <f t="shared" si="140"/>
        <v>2.0999421207088531E-3</v>
      </c>
      <c r="K231" s="11">
        <f t="shared" si="156"/>
        <v>41031</v>
      </c>
      <c r="L231" s="11">
        <f t="shared" si="141"/>
        <v>41031</v>
      </c>
      <c r="M231" s="1">
        <f t="shared" si="157"/>
        <v>20</v>
      </c>
      <c r="N231" s="1">
        <f t="shared" si="161"/>
        <v>14</v>
      </c>
      <c r="O231" s="2">
        <f t="shared" si="142"/>
        <v>1.0014694900000001</v>
      </c>
      <c r="P231" s="10">
        <f t="shared" si="131"/>
        <v>1.0044992500000001</v>
      </c>
      <c r="Q231" s="10">
        <f t="shared" si="167"/>
        <v>1.0302742085902814</v>
      </c>
      <c r="R231" s="2">
        <f t="shared" si="130"/>
        <v>1.0317881799999999</v>
      </c>
      <c r="S231" s="2">
        <f t="shared" si="162"/>
        <v>1</v>
      </c>
      <c r="T231" s="2">
        <f t="shared" si="143"/>
        <v>323060.11660095002</v>
      </c>
      <c r="U231" s="2">
        <f t="shared" si="144"/>
        <v>0</v>
      </c>
      <c r="V231" s="2">
        <f t="shared" si="145"/>
        <v>9941.4687275889955</v>
      </c>
      <c r="W231" s="2">
        <f t="shared" si="146"/>
        <v>333001.58532853902</v>
      </c>
      <c r="X231" s="27">
        <f t="shared" si="147"/>
        <v>0</v>
      </c>
      <c r="Y231" s="2">
        <f t="shared" si="163"/>
        <v>0</v>
      </c>
      <c r="Z231" s="67">
        <f t="shared" si="148"/>
        <v>0</v>
      </c>
      <c r="AA231" s="2">
        <f t="shared" si="149"/>
        <v>0</v>
      </c>
      <c r="AB231" s="26">
        <f t="shared" si="158"/>
        <v>6.7299999999999999E-2</v>
      </c>
      <c r="AC231" s="27">
        <f t="shared" si="132"/>
        <v>14</v>
      </c>
      <c r="AD231" s="27">
        <v>252</v>
      </c>
      <c r="AE231" s="10">
        <f t="shared" si="168"/>
        <v>1.0036250040000001</v>
      </c>
      <c r="AF231" s="2">
        <f t="shared" si="150"/>
        <v>1171.0942149099999</v>
      </c>
      <c r="AG231" s="2">
        <f t="shared" si="151"/>
        <v>1207.1320788200001</v>
      </c>
      <c r="AH231" s="3" t="str">
        <f t="shared" si="152"/>
        <v>-</v>
      </c>
      <c r="AI231" s="4" t="str">
        <f t="shared" si="159"/>
        <v>A+J=</v>
      </c>
      <c r="AJ231" s="11">
        <f t="shared" si="160"/>
        <v>41033</v>
      </c>
      <c r="AK231" s="11"/>
      <c r="AL231" s="4"/>
      <c r="AM231" s="20"/>
      <c r="AN231" s="57">
        <v>42115</v>
      </c>
      <c r="AO231" s="53" t="s">
        <v>95</v>
      </c>
      <c r="AP231" s="29"/>
      <c r="AQ231" s="1"/>
      <c r="AR231" s="20">
        <f t="shared" si="153"/>
        <v>43678</v>
      </c>
      <c r="AS231" s="20">
        <f t="shared" si="133"/>
        <v>43677</v>
      </c>
      <c r="AT231" s="20">
        <f t="shared" si="134"/>
        <v>43678</v>
      </c>
      <c r="AU231" s="20">
        <f t="shared" si="135"/>
        <v>43710</v>
      </c>
      <c r="AV231" s="20">
        <f t="shared" si="136"/>
        <v>43682</v>
      </c>
      <c r="AW231" s="23">
        <f t="shared" si="137"/>
        <v>22</v>
      </c>
      <c r="AX231" s="1"/>
      <c r="AY231" s="1"/>
      <c r="AZ231" s="1"/>
      <c r="BA231" s="1"/>
      <c r="BB231" s="1"/>
      <c r="BC231" s="1"/>
    </row>
    <row r="232" spans="1:55" x14ac:dyDescent="0.2">
      <c r="A232" s="144">
        <f t="shared" si="154"/>
        <v>41021</v>
      </c>
      <c r="B232" s="2">
        <f t="shared" si="138"/>
        <v>334208.71740735904</v>
      </c>
      <c r="C232" s="2">
        <f t="shared" si="155"/>
        <v>323060.11660095002</v>
      </c>
      <c r="D232" s="68">
        <f>SUM(Y232:Y$366)</f>
        <v>10319.06858911</v>
      </c>
      <c r="E232" s="68">
        <f t="shared" si="139"/>
        <v>312741.04801184003</v>
      </c>
      <c r="F232" s="72">
        <f t="shared" si="164"/>
        <v>3438.19</v>
      </c>
      <c r="G232" s="3">
        <f>IF(N232=1,VLOOKUP(A231,[1]Plan1!$BG$69:$BI$188,3),G231)</f>
        <v>3445.41</v>
      </c>
      <c r="H232" s="11">
        <f t="shared" si="165"/>
        <v>40942</v>
      </c>
      <c r="I232" s="11">
        <f t="shared" si="166"/>
        <v>40971</v>
      </c>
      <c r="J232" s="26">
        <f t="shared" si="140"/>
        <v>2.0999421207088531E-3</v>
      </c>
      <c r="K232" s="11">
        <f t="shared" si="156"/>
        <v>41031</v>
      </c>
      <c r="L232" s="11">
        <f t="shared" si="141"/>
        <v>41031</v>
      </c>
      <c r="M232" s="1">
        <f t="shared" si="157"/>
        <v>20</v>
      </c>
      <c r="N232" s="1">
        <f t="shared" si="161"/>
        <v>14</v>
      </c>
      <c r="O232" s="2">
        <f t="shared" si="142"/>
        <v>1.0014694900000001</v>
      </c>
      <c r="P232" s="10">
        <f t="shared" si="131"/>
        <v>1.0044992500000001</v>
      </c>
      <c r="Q232" s="10">
        <f t="shared" si="167"/>
        <v>1.0302742085902814</v>
      </c>
      <c r="R232" s="2">
        <f t="shared" si="130"/>
        <v>1.0317881799999999</v>
      </c>
      <c r="S232" s="2">
        <f t="shared" si="162"/>
        <v>1</v>
      </c>
      <c r="T232" s="2">
        <f t="shared" si="143"/>
        <v>323060.11660095002</v>
      </c>
      <c r="U232" s="2">
        <f t="shared" si="144"/>
        <v>0</v>
      </c>
      <c r="V232" s="2">
        <f t="shared" si="145"/>
        <v>9941.4687275889955</v>
      </c>
      <c r="W232" s="2">
        <f t="shared" si="146"/>
        <v>333001.58532853902</v>
      </c>
      <c r="X232" s="27">
        <f t="shared" si="147"/>
        <v>0</v>
      </c>
      <c r="Y232" s="2">
        <f t="shared" si="163"/>
        <v>0</v>
      </c>
      <c r="Z232" s="67">
        <f t="shared" si="148"/>
        <v>0</v>
      </c>
      <c r="AA232" s="2">
        <f t="shared" si="149"/>
        <v>0</v>
      </c>
      <c r="AB232" s="26">
        <f t="shared" si="158"/>
        <v>6.7299999999999999E-2</v>
      </c>
      <c r="AC232" s="27">
        <f t="shared" si="132"/>
        <v>14</v>
      </c>
      <c r="AD232" s="27">
        <v>252</v>
      </c>
      <c r="AE232" s="10">
        <f t="shared" si="168"/>
        <v>1.0036250040000001</v>
      </c>
      <c r="AF232" s="2">
        <f t="shared" si="150"/>
        <v>1171.0942149099999</v>
      </c>
      <c r="AG232" s="2">
        <f t="shared" si="151"/>
        <v>1207.1320788200001</v>
      </c>
      <c r="AH232" s="3" t="str">
        <f t="shared" si="152"/>
        <v>-</v>
      </c>
      <c r="AI232" s="4" t="str">
        <f t="shared" si="159"/>
        <v>A+J=</v>
      </c>
      <c r="AJ232" s="11">
        <f t="shared" si="160"/>
        <v>41033</v>
      </c>
      <c r="AK232" s="11"/>
      <c r="AL232" s="4"/>
      <c r="AM232" s="20"/>
      <c r="AN232" s="57">
        <v>42125</v>
      </c>
      <c r="AO232" s="53" t="s">
        <v>96</v>
      </c>
      <c r="AP232" s="29"/>
      <c r="AQ232" s="1"/>
      <c r="AR232" s="20">
        <f t="shared" si="153"/>
        <v>43709</v>
      </c>
      <c r="AS232" s="20">
        <f t="shared" si="133"/>
        <v>43707</v>
      </c>
      <c r="AT232" s="20">
        <f t="shared" si="134"/>
        <v>43710</v>
      </c>
      <c r="AU232" s="20">
        <f t="shared" si="135"/>
        <v>43739</v>
      </c>
      <c r="AV232" s="20">
        <f t="shared" si="136"/>
        <v>43712</v>
      </c>
      <c r="AW232" s="23">
        <f t="shared" si="137"/>
        <v>21</v>
      </c>
      <c r="AX232" s="1"/>
      <c r="AY232" s="1"/>
      <c r="AZ232" s="1"/>
      <c r="BA232" s="1"/>
      <c r="BB232" s="1"/>
      <c r="BC232" s="1"/>
    </row>
    <row r="233" spans="1:55" x14ac:dyDescent="0.2">
      <c r="A233" s="144">
        <f t="shared" si="154"/>
        <v>41022</v>
      </c>
      <c r="B233" s="2">
        <f t="shared" si="138"/>
        <v>334208.71740735904</v>
      </c>
      <c r="C233" s="2">
        <f t="shared" si="155"/>
        <v>323060.11660095002</v>
      </c>
      <c r="D233" s="68">
        <f>SUM(Y233:Y$366)</f>
        <v>10319.06858911</v>
      </c>
      <c r="E233" s="68">
        <f t="shared" si="139"/>
        <v>312741.04801184003</v>
      </c>
      <c r="F233" s="72">
        <f t="shared" si="164"/>
        <v>3438.19</v>
      </c>
      <c r="G233" s="3">
        <f>IF(N233=1,VLOOKUP(A232,[1]Plan1!$BG$69:$BI$188,3),G232)</f>
        <v>3445.41</v>
      </c>
      <c r="H233" s="11">
        <f t="shared" si="165"/>
        <v>40942</v>
      </c>
      <c r="I233" s="11">
        <f t="shared" si="166"/>
        <v>40971</v>
      </c>
      <c r="J233" s="26">
        <f t="shared" si="140"/>
        <v>2.0999421207088531E-3</v>
      </c>
      <c r="K233" s="11">
        <f t="shared" si="156"/>
        <v>41031</v>
      </c>
      <c r="L233" s="11">
        <f t="shared" si="141"/>
        <v>41031</v>
      </c>
      <c r="M233" s="1">
        <f t="shared" si="157"/>
        <v>20</v>
      </c>
      <c r="N233" s="1">
        <f t="shared" si="161"/>
        <v>14</v>
      </c>
      <c r="O233" s="2">
        <f t="shared" si="142"/>
        <v>1.0014694900000001</v>
      </c>
      <c r="P233" s="10">
        <f t="shared" si="131"/>
        <v>1.0044992500000001</v>
      </c>
      <c r="Q233" s="10">
        <f t="shared" si="167"/>
        <v>1.0302742085902814</v>
      </c>
      <c r="R233" s="2">
        <f t="shared" ref="R233:R296" si="169">TRUNC(TRUNC((O233*Q233),15),8)</f>
        <v>1.0317881799999999</v>
      </c>
      <c r="S233" s="2">
        <f t="shared" si="162"/>
        <v>1</v>
      </c>
      <c r="T233" s="2">
        <f t="shared" si="143"/>
        <v>323060.11660095002</v>
      </c>
      <c r="U233" s="2">
        <f t="shared" si="144"/>
        <v>0</v>
      </c>
      <c r="V233" s="2">
        <f t="shared" si="145"/>
        <v>9941.4687275889955</v>
      </c>
      <c r="W233" s="2">
        <f t="shared" si="146"/>
        <v>333001.58532853902</v>
      </c>
      <c r="X233" s="27">
        <f t="shared" si="147"/>
        <v>0</v>
      </c>
      <c r="Y233" s="2">
        <f t="shared" si="163"/>
        <v>0</v>
      </c>
      <c r="Z233" s="67">
        <f t="shared" si="148"/>
        <v>0</v>
      </c>
      <c r="AA233" s="2">
        <f t="shared" si="149"/>
        <v>0</v>
      </c>
      <c r="AB233" s="26">
        <f t="shared" si="158"/>
        <v>6.7299999999999999E-2</v>
      </c>
      <c r="AC233" s="27">
        <f t="shared" si="132"/>
        <v>14</v>
      </c>
      <c r="AD233" s="27">
        <v>252</v>
      </c>
      <c r="AE233" s="10">
        <f t="shared" si="168"/>
        <v>1.0036250040000001</v>
      </c>
      <c r="AF233" s="2">
        <f t="shared" si="150"/>
        <v>1171.0942149099999</v>
      </c>
      <c r="AG233" s="2">
        <f t="shared" si="151"/>
        <v>1207.1320788200001</v>
      </c>
      <c r="AH233" s="3" t="str">
        <f t="shared" si="152"/>
        <v>-</v>
      </c>
      <c r="AI233" s="4" t="str">
        <f t="shared" si="159"/>
        <v>A+J=</v>
      </c>
      <c r="AJ233" s="11">
        <f t="shared" si="160"/>
        <v>41033</v>
      </c>
      <c r="AK233" s="11"/>
      <c r="AL233" s="4"/>
      <c r="AM233" s="20"/>
      <c r="AN233" s="57">
        <v>42159</v>
      </c>
      <c r="AO233" s="53" t="s">
        <v>97</v>
      </c>
      <c r="AP233" s="29"/>
      <c r="AQ233" s="1"/>
      <c r="AR233" s="20">
        <f t="shared" si="153"/>
        <v>43739</v>
      </c>
      <c r="AS233" s="20">
        <f t="shared" si="133"/>
        <v>43738</v>
      </c>
      <c r="AT233" s="20">
        <f t="shared" si="134"/>
        <v>43739</v>
      </c>
      <c r="AU233" s="20">
        <f t="shared" si="135"/>
        <v>43770</v>
      </c>
      <c r="AV233" s="20">
        <f t="shared" si="136"/>
        <v>43741</v>
      </c>
      <c r="AW233" s="23">
        <f t="shared" si="137"/>
        <v>23</v>
      </c>
      <c r="AX233" s="1"/>
      <c r="AY233" s="1"/>
      <c r="AZ233" s="1"/>
      <c r="BA233" s="1"/>
      <c r="BB233" s="1"/>
      <c r="BC233" s="1"/>
    </row>
    <row r="234" spans="1:55" x14ac:dyDescent="0.2">
      <c r="A234" s="144">
        <f t="shared" si="154"/>
        <v>41023</v>
      </c>
      <c r="B234" s="2">
        <f t="shared" si="138"/>
        <v>334329.08778548538</v>
      </c>
      <c r="C234" s="2">
        <f t="shared" si="155"/>
        <v>323060.11660095002</v>
      </c>
      <c r="D234" s="68">
        <f>SUM(Y234:Y$366)</f>
        <v>10319.06858911</v>
      </c>
      <c r="E234" s="68">
        <f t="shared" si="139"/>
        <v>312741.04801184003</v>
      </c>
      <c r="F234" s="72">
        <f t="shared" si="164"/>
        <v>3438.19</v>
      </c>
      <c r="G234" s="3">
        <f>IF(N234=1,VLOOKUP(A233,[1]Plan1!$BG$69:$BI$188,3),G233)</f>
        <v>3445.41</v>
      </c>
      <c r="H234" s="11">
        <f t="shared" si="165"/>
        <v>40942</v>
      </c>
      <c r="I234" s="11">
        <f t="shared" si="166"/>
        <v>40971</v>
      </c>
      <c r="J234" s="26">
        <f t="shared" si="140"/>
        <v>2.0999421207088531E-3</v>
      </c>
      <c r="K234" s="11">
        <f t="shared" si="156"/>
        <v>41031</v>
      </c>
      <c r="L234" s="11">
        <f t="shared" si="141"/>
        <v>41031</v>
      </c>
      <c r="M234" s="1">
        <f t="shared" si="157"/>
        <v>20</v>
      </c>
      <c r="N234" s="1">
        <f t="shared" si="161"/>
        <v>15</v>
      </c>
      <c r="O234" s="2">
        <f t="shared" si="142"/>
        <v>1.00157454</v>
      </c>
      <c r="P234" s="10">
        <f t="shared" ref="P234:P297" si="170">IF(L234&gt;L233,O233,P233)</f>
        <v>1.0044992500000001</v>
      </c>
      <c r="Q234" s="10">
        <f t="shared" si="167"/>
        <v>1.0302742085902814</v>
      </c>
      <c r="R234" s="2">
        <f t="shared" si="169"/>
        <v>1.0318964100000001</v>
      </c>
      <c r="S234" s="2">
        <f t="shared" si="162"/>
        <v>1</v>
      </c>
      <c r="T234" s="2">
        <f t="shared" si="143"/>
        <v>323060.11660095002</v>
      </c>
      <c r="U234" s="2">
        <f t="shared" si="144"/>
        <v>0</v>
      </c>
      <c r="V234" s="2">
        <f t="shared" si="145"/>
        <v>9975.3166912153647</v>
      </c>
      <c r="W234" s="2">
        <f t="shared" si="146"/>
        <v>333035.4332921654</v>
      </c>
      <c r="X234" s="27">
        <f t="shared" si="147"/>
        <v>0</v>
      </c>
      <c r="Y234" s="2">
        <f t="shared" si="163"/>
        <v>0</v>
      </c>
      <c r="Z234" s="67">
        <f t="shared" si="148"/>
        <v>0</v>
      </c>
      <c r="AA234" s="2">
        <f t="shared" si="149"/>
        <v>0</v>
      </c>
      <c r="AB234" s="26">
        <f t="shared" si="158"/>
        <v>6.7299999999999999E-2</v>
      </c>
      <c r="AC234" s="27">
        <f t="shared" si="132"/>
        <v>15</v>
      </c>
      <c r="AD234" s="27">
        <v>252</v>
      </c>
      <c r="AE234" s="10">
        <f t="shared" si="168"/>
        <v>1.003884435</v>
      </c>
      <c r="AF234" s="2">
        <f t="shared" si="150"/>
        <v>1254.9060240199999</v>
      </c>
      <c r="AG234" s="2">
        <f t="shared" si="151"/>
        <v>1293.65449332</v>
      </c>
      <c r="AH234" s="3" t="str">
        <f t="shared" si="152"/>
        <v>-</v>
      </c>
      <c r="AI234" s="4" t="str">
        <f t="shared" si="159"/>
        <v>A+J=</v>
      </c>
      <c r="AJ234" s="11">
        <f t="shared" si="160"/>
        <v>41033</v>
      </c>
      <c r="AK234" s="11"/>
      <c r="AL234" s="4"/>
      <c r="AM234" s="20"/>
      <c r="AN234" s="57">
        <v>42254</v>
      </c>
      <c r="AO234" s="53" t="s">
        <v>107</v>
      </c>
      <c r="AP234" s="29"/>
      <c r="AQ234" s="1"/>
      <c r="AR234" s="20">
        <f t="shared" si="153"/>
        <v>43770</v>
      </c>
      <c r="AS234" s="20">
        <f t="shared" si="133"/>
        <v>43769</v>
      </c>
      <c r="AT234" s="20">
        <f t="shared" si="134"/>
        <v>43770</v>
      </c>
      <c r="AU234" s="20">
        <f t="shared" si="135"/>
        <v>43801</v>
      </c>
      <c r="AV234" s="20">
        <f t="shared" si="136"/>
        <v>43774</v>
      </c>
      <c r="AW234" s="23">
        <f t="shared" si="137"/>
        <v>20</v>
      </c>
      <c r="AX234" s="1"/>
      <c r="AY234" s="1"/>
      <c r="AZ234" s="1"/>
      <c r="BA234" s="1"/>
      <c r="BB234" s="1"/>
      <c r="BC234" s="1"/>
    </row>
    <row r="235" spans="1:55" x14ac:dyDescent="0.2">
      <c r="A235" s="144">
        <f t="shared" si="154"/>
        <v>41024</v>
      </c>
      <c r="B235" s="2">
        <f t="shared" si="138"/>
        <v>334449.50151511212</v>
      </c>
      <c r="C235" s="2">
        <f t="shared" si="155"/>
        <v>323060.11660095002</v>
      </c>
      <c r="D235" s="68">
        <f>SUM(Y235:Y$366)</f>
        <v>10319.06858911</v>
      </c>
      <c r="E235" s="68">
        <f t="shared" si="139"/>
        <v>312741.04801184003</v>
      </c>
      <c r="F235" s="72">
        <f t="shared" si="164"/>
        <v>3438.19</v>
      </c>
      <c r="G235" s="3">
        <f>IF(N235=1,VLOOKUP(A234,[1]Plan1!$BG$69:$BI$188,3),G234)</f>
        <v>3445.41</v>
      </c>
      <c r="H235" s="11">
        <f t="shared" si="165"/>
        <v>40942</v>
      </c>
      <c r="I235" s="11">
        <f t="shared" si="166"/>
        <v>40971</v>
      </c>
      <c r="J235" s="26">
        <f t="shared" si="140"/>
        <v>2.0999421207088531E-3</v>
      </c>
      <c r="K235" s="11">
        <f t="shared" si="156"/>
        <v>41031</v>
      </c>
      <c r="L235" s="11">
        <f t="shared" si="141"/>
        <v>41031</v>
      </c>
      <c r="M235" s="1">
        <f t="shared" si="157"/>
        <v>20</v>
      </c>
      <c r="N235" s="1">
        <f t="shared" si="161"/>
        <v>16</v>
      </c>
      <c r="O235" s="2">
        <f t="shared" si="142"/>
        <v>1.0016795999999999</v>
      </c>
      <c r="P235" s="10">
        <f t="shared" si="170"/>
        <v>1.0044992500000001</v>
      </c>
      <c r="Q235" s="10">
        <f t="shared" si="167"/>
        <v>1.0302742085902814</v>
      </c>
      <c r="R235" s="2">
        <f t="shared" si="169"/>
        <v>1.03200465</v>
      </c>
      <c r="S235" s="2">
        <f t="shared" si="162"/>
        <v>1</v>
      </c>
      <c r="T235" s="2">
        <f t="shared" si="143"/>
        <v>323060.11660095002</v>
      </c>
      <c r="U235" s="2">
        <f t="shared" si="144"/>
        <v>0</v>
      </c>
      <c r="V235" s="2">
        <f t="shared" si="145"/>
        <v>10009.167782252125</v>
      </c>
      <c r="W235" s="2">
        <f t="shared" si="146"/>
        <v>333069.28438320215</v>
      </c>
      <c r="X235" s="27">
        <f t="shared" si="147"/>
        <v>0</v>
      </c>
      <c r="Y235" s="2">
        <f t="shared" si="163"/>
        <v>0</v>
      </c>
      <c r="Z235" s="67">
        <f t="shared" si="148"/>
        <v>0</v>
      </c>
      <c r="AA235" s="2">
        <f t="shared" si="149"/>
        <v>0</v>
      </c>
      <c r="AB235" s="26">
        <f t="shared" si="158"/>
        <v>6.7299999999999999E-2</v>
      </c>
      <c r="AC235" s="27">
        <f t="shared" si="132"/>
        <v>16</v>
      </c>
      <c r="AD235" s="27">
        <v>252</v>
      </c>
      <c r="AE235" s="10">
        <f t="shared" si="168"/>
        <v>1.004143934</v>
      </c>
      <c r="AF235" s="2">
        <f t="shared" si="150"/>
        <v>1338.7398012199999</v>
      </c>
      <c r="AG235" s="2">
        <f t="shared" si="151"/>
        <v>1380.21713191</v>
      </c>
      <c r="AH235" s="3" t="str">
        <f t="shared" si="152"/>
        <v>-</v>
      </c>
      <c r="AI235" s="4" t="str">
        <f t="shared" si="159"/>
        <v>A+J=</v>
      </c>
      <c r="AJ235" s="11">
        <f t="shared" si="160"/>
        <v>41033</v>
      </c>
      <c r="AK235" s="11"/>
      <c r="AL235" s="4"/>
      <c r="AM235" s="20"/>
      <c r="AN235" s="57">
        <v>42289</v>
      </c>
      <c r="AO235" s="53" t="s">
        <v>106</v>
      </c>
      <c r="AP235" s="29"/>
      <c r="AQ235" s="1"/>
      <c r="AR235" s="20">
        <f t="shared" si="153"/>
        <v>43800</v>
      </c>
      <c r="AS235" s="20">
        <f t="shared" si="133"/>
        <v>43798</v>
      </c>
      <c r="AT235" s="20">
        <f t="shared" si="134"/>
        <v>43801</v>
      </c>
      <c r="AU235" s="20">
        <f t="shared" si="135"/>
        <v>43832</v>
      </c>
      <c r="AV235" s="20">
        <f t="shared" si="136"/>
        <v>43803</v>
      </c>
      <c r="AW235" s="23">
        <f t="shared" si="137"/>
        <v>21</v>
      </c>
      <c r="AX235" s="1"/>
      <c r="AY235" s="1"/>
      <c r="AZ235" s="1"/>
      <c r="BA235" s="1"/>
      <c r="BB235" s="1"/>
      <c r="BC235" s="1"/>
    </row>
    <row r="236" spans="1:55" x14ac:dyDescent="0.2">
      <c r="A236" s="144">
        <f t="shared" si="154"/>
        <v>41025</v>
      </c>
      <c r="B236" s="2">
        <f t="shared" si="138"/>
        <v>334569.95479818893</v>
      </c>
      <c r="C236" s="2">
        <f t="shared" si="155"/>
        <v>323060.11660095002</v>
      </c>
      <c r="D236" s="68">
        <f>SUM(Y236:Y$366)</f>
        <v>10319.06858911</v>
      </c>
      <c r="E236" s="68">
        <f t="shared" si="139"/>
        <v>312741.04801184003</v>
      </c>
      <c r="F236" s="72">
        <f t="shared" si="164"/>
        <v>3438.19</v>
      </c>
      <c r="G236" s="3">
        <f>IF(N236=1,VLOOKUP(A235,[1]Plan1!$BG$69:$BI$188,3),G235)</f>
        <v>3445.41</v>
      </c>
      <c r="H236" s="11">
        <f t="shared" si="165"/>
        <v>40942</v>
      </c>
      <c r="I236" s="11">
        <f t="shared" si="166"/>
        <v>40971</v>
      </c>
      <c r="J236" s="26">
        <f t="shared" si="140"/>
        <v>2.0999421207088531E-3</v>
      </c>
      <c r="K236" s="11">
        <f t="shared" si="156"/>
        <v>41031</v>
      </c>
      <c r="L236" s="11">
        <f t="shared" si="141"/>
        <v>41031</v>
      </c>
      <c r="M236" s="1">
        <f t="shared" si="157"/>
        <v>20</v>
      </c>
      <c r="N236" s="1">
        <f t="shared" si="161"/>
        <v>17</v>
      </c>
      <c r="O236" s="2">
        <f t="shared" si="142"/>
        <v>1.00178466</v>
      </c>
      <c r="P236" s="10">
        <f t="shared" si="170"/>
        <v>1.0044992500000001</v>
      </c>
      <c r="Q236" s="10">
        <f t="shared" si="167"/>
        <v>1.0302742085902814</v>
      </c>
      <c r="R236" s="2">
        <f t="shared" si="169"/>
        <v>1.0321128900000001</v>
      </c>
      <c r="S236" s="2">
        <f t="shared" si="162"/>
        <v>1</v>
      </c>
      <c r="T236" s="2">
        <f t="shared" si="143"/>
        <v>323060.11660095002</v>
      </c>
      <c r="U236" s="2">
        <f t="shared" si="144"/>
        <v>0</v>
      </c>
      <c r="V236" s="2">
        <f t="shared" si="145"/>
        <v>10043.018873288956</v>
      </c>
      <c r="W236" s="2">
        <f t="shared" si="146"/>
        <v>333103.13547423895</v>
      </c>
      <c r="X236" s="27">
        <f t="shared" si="147"/>
        <v>0</v>
      </c>
      <c r="Y236" s="2">
        <f t="shared" si="163"/>
        <v>0</v>
      </c>
      <c r="Z236" s="67">
        <f t="shared" si="148"/>
        <v>0</v>
      </c>
      <c r="AA236" s="2">
        <f t="shared" si="149"/>
        <v>0</v>
      </c>
      <c r="AB236" s="26">
        <f t="shared" si="158"/>
        <v>6.7299999999999999E-2</v>
      </c>
      <c r="AC236" s="27">
        <f t="shared" si="132"/>
        <v>17</v>
      </c>
      <c r="AD236" s="27">
        <v>252</v>
      </c>
      <c r="AE236" s="10">
        <f t="shared" si="168"/>
        <v>1.0044034989999999</v>
      </c>
      <c r="AF236" s="2">
        <f t="shared" si="150"/>
        <v>1422.59490039</v>
      </c>
      <c r="AG236" s="2">
        <f t="shared" si="151"/>
        <v>1466.8193239499999</v>
      </c>
      <c r="AH236" s="3" t="str">
        <f t="shared" si="152"/>
        <v>-</v>
      </c>
      <c r="AI236" s="4" t="str">
        <f t="shared" si="159"/>
        <v>A+J=</v>
      </c>
      <c r="AJ236" s="11">
        <f t="shared" si="160"/>
        <v>41033</v>
      </c>
      <c r="AK236" s="11"/>
      <c r="AL236" s="4"/>
      <c r="AM236" s="20"/>
      <c r="AN236" s="57">
        <v>42310</v>
      </c>
      <c r="AO236" s="53" t="s">
        <v>91</v>
      </c>
      <c r="AP236" s="29"/>
      <c r="AQ236" s="1"/>
      <c r="AR236" s="20">
        <f t="shared" si="153"/>
        <v>43831</v>
      </c>
      <c r="AS236" s="20">
        <f t="shared" si="133"/>
        <v>43830</v>
      </c>
      <c r="AT236" s="20">
        <f t="shared" si="134"/>
        <v>43832</v>
      </c>
      <c r="AU236" s="20">
        <f t="shared" si="135"/>
        <v>43864</v>
      </c>
      <c r="AV236" s="20">
        <f t="shared" si="136"/>
        <v>43836</v>
      </c>
      <c r="AW236" s="23">
        <f t="shared" si="137"/>
        <v>22</v>
      </c>
      <c r="AX236" s="1"/>
      <c r="AY236" s="1"/>
      <c r="AZ236" s="1"/>
      <c r="BA236" s="1"/>
      <c r="BB236" s="1"/>
      <c r="BC236" s="1"/>
    </row>
    <row r="237" spans="1:55" x14ac:dyDescent="0.2">
      <c r="A237" s="144">
        <f t="shared" si="154"/>
        <v>41026</v>
      </c>
      <c r="B237" s="2">
        <f t="shared" si="138"/>
        <v>334690.45425855671</v>
      </c>
      <c r="C237" s="2">
        <f t="shared" si="155"/>
        <v>323060.11660095002</v>
      </c>
      <c r="D237" s="68">
        <f>SUM(Y237:Y$366)</f>
        <v>10319.06858911</v>
      </c>
      <c r="E237" s="68">
        <f t="shared" si="139"/>
        <v>312741.04801184003</v>
      </c>
      <c r="F237" s="72">
        <f t="shared" si="164"/>
        <v>3438.19</v>
      </c>
      <c r="G237" s="3">
        <f>IF(N237=1,VLOOKUP(A236,[1]Plan1!$BG$69:$BI$188,3),G236)</f>
        <v>3445.41</v>
      </c>
      <c r="H237" s="11">
        <f t="shared" si="165"/>
        <v>40942</v>
      </c>
      <c r="I237" s="11">
        <f t="shared" si="166"/>
        <v>40971</v>
      </c>
      <c r="J237" s="26">
        <f t="shared" si="140"/>
        <v>2.0999421207088531E-3</v>
      </c>
      <c r="K237" s="11">
        <f t="shared" si="156"/>
        <v>41031</v>
      </c>
      <c r="L237" s="11">
        <f t="shared" si="141"/>
        <v>41031</v>
      </c>
      <c r="M237" s="1">
        <f t="shared" si="157"/>
        <v>20</v>
      </c>
      <c r="N237" s="1">
        <f t="shared" si="161"/>
        <v>18</v>
      </c>
      <c r="O237" s="2">
        <f t="shared" si="142"/>
        <v>1.00188974</v>
      </c>
      <c r="P237" s="10">
        <f t="shared" si="170"/>
        <v>1.0044992500000001</v>
      </c>
      <c r="Q237" s="10">
        <f t="shared" si="167"/>
        <v>1.0302742085902814</v>
      </c>
      <c r="R237" s="2">
        <f t="shared" si="169"/>
        <v>1.03222115</v>
      </c>
      <c r="S237" s="2">
        <f t="shared" si="162"/>
        <v>1</v>
      </c>
      <c r="T237" s="2">
        <f t="shared" si="143"/>
        <v>323060.11660095002</v>
      </c>
      <c r="U237" s="2">
        <f t="shared" si="144"/>
        <v>0</v>
      </c>
      <c r="V237" s="2">
        <f t="shared" si="145"/>
        <v>10076.876219146709</v>
      </c>
      <c r="W237" s="2">
        <f t="shared" si="146"/>
        <v>333136.99282009673</v>
      </c>
      <c r="X237" s="27">
        <f t="shared" si="147"/>
        <v>0</v>
      </c>
      <c r="Y237" s="2">
        <f t="shared" si="163"/>
        <v>0</v>
      </c>
      <c r="Z237" s="67">
        <f t="shared" si="148"/>
        <v>0</v>
      </c>
      <c r="AA237" s="2">
        <f t="shared" si="149"/>
        <v>0</v>
      </c>
      <c r="AB237" s="26">
        <f t="shared" si="158"/>
        <v>6.7299999999999999E-2</v>
      </c>
      <c r="AC237" s="27">
        <f t="shared" si="132"/>
        <v>18</v>
      </c>
      <c r="AD237" s="27">
        <v>252</v>
      </c>
      <c r="AE237" s="10">
        <f t="shared" si="168"/>
        <v>1.004663131</v>
      </c>
      <c r="AF237" s="2">
        <f t="shared" si="150"/>
        <v>1506.47164458</v>
      </c>
      <c r="AG237" s="2">
        <f t="shared" si="151"/>
        <v>1553.46143846</v>
      </c>
      <c r="AH237" s="3" t="str">
        <f t="shared" si="152"/>
        <v>-</v>
      </c>
      <c r="AI237" s="4" t="str">
        <f t="shared" si="159"/>
        <v>A+J=</v>
      </c>
      <c r="AJ237" s="11">
        <f t="shared" si="160"/>
        <v>41033</v>
      </c>
      <c r="AK237" s="11"/>
      <c r="AL237" s="4"/>
      <c r="AM237" s="20"/>
      <c r="AN237" s="57">
        <v>42363</v>
      </c>
      <c r="AO237" s="53" t="s">
        <v>98</v>
      </c>
      <c r="AP237" s="29"/>
      <c r="AQ237" s="1"/>
      <c r="AR237" s="20">
        <f t="shared" si="153"/>
        <v>43862</v>
      </c>
      <c r="AS237" s="20">
        <f t="shared" si="133"/>
        <v>43861</v>
      </c>
      <c r="AT237" s="20">
        <f t="shared" si="134"/>
        <v>43864</v>
      </c>
      <c r="AU237" s="20">
        <f t="shared" si="135"/>
        <v>43892</v>
      </c>
      <c r="AV237" s="20">
        <f t="shared" si="136"/>
        <v>43866</v>
      </c>
      <c r="AW237" s="23">
        <f t="shared" si="137"/>
        <v>18</v>
      </c>
      <c r="AX237" s="1"/>
      <c r="AY237" s="1"/>
      <c r="AZ237" s="1"/>
      <c r="BA237" s="1"/>
      <c r="BB237" s="1"/>
      <c r="BC237" s="1"/>
    </row>
    <row r="238" spans="1:55" x14ac:dyDescent="0.2">
      <c r="A238" s="144">
        <f t="shared" si="154"/>
        <v>41027</v>
      </c>
      <c r="B238" s="2">
        <f t="shared" si="138"/>
        <v>334811.00338386593</v>
      </c>
      <c r="C238" s="2">
        <f t="shared" si="155"/>
        <v>323060.11660095002</v>
      </c>
      <c r="D238" s="68">
        <f>SUM(Y238:Y$366)</f>
        <v>10319.06858911</v>
      </c>
      <c r="E238" s="68">
        <f t="shared" si="139"/>
        <v>312741.04801184003</v>
      </c>
      <c r="F238" s="72">
        <f t="shared" si="164"/>
        <v>3438.19</v>
      </c>
      <c r="G238" s="3">
        <f>IF(N238=1,VLOOKUP(A237,[1]Plan1!$BG$69:$BI$188,3),G237)</f>
        <v>3445.41</v>
      </c>
      <c r="H238" s="11">
        <f t="shared" si="165"/>
        <v>40942</v>
      </c>
      <c r="I238" s="11">
        <f t="shared" si="166"/>
        <v>40971</v>
      </c>
      <c r="J238" s="26">
        <f t="shared" si="140"/>
        <v>2.0999421207088531E-3</v>
      </c>
      <c r="K238" s="11">
        <f t="shared" si="156"/>
        <v>41031</v>
      </c>
      <c r="L238" s="11">
        <f t="shared" si="141"/>
        <v>41031</v>
      </c>
      <c r="M238" s="1">
        <f t="shared" si="157"/>
        <v>20</v>
      </c>
      <c r="N238" s="1">
        <f t="shared" si="161"/>
        <v>19</v>
      </c>
      <c r="O238" s="2">
        <f t="shared" si="142"/>
        <v>1.0019948400000001</v>
      </c>
      <c r="P238" s="10">
        <f t="shared" si="170"/>
        <v>1.0044992500000001</v>
      </c>
      <c r="Q238" s="10">
        <f t="shared" si="167"/>
        <v>1.0302742085902814</v>
      </c>
      <c r="R238" s="2">
        <f t="shared" si="169"/>
        <v>1.03232944</v>
      </c>
      <c r="S238" s="2">
        <f t="shared" si="162"/>
        <v>1</v>
      </c>
      <c r="T238" s="2">
        <f t="shared" si="143"/>
        <v>323060.11660095002</v>
      </c>
      <c r="U238" s="2">
        <f t="shared" si="144"/>
        <v>0</v>
      </c>
      <c r="V238" s="2">
        <f t="shared" si="145"/>
        <v>10110.742947235914</v>
      </c>
      <c r="W238" s="2">
        <f t="shared" si="146"/>
        <v>333170.85954818595</v>
      </c>
      <c r="X238" s="27">
        <f t="shared" si="147"/>
        <v>0</v>
      </c>
      <c r="Y238" s="2">
        <f t="shared" si="163"/>
        <v>0</v>
      </c>
      <c r="Z238" s="67">
        <f t="shared" si="148"/>
        <v>0</v>
      </c>
      <c r="AA238" s="2">
        <f t="shared" si="149"/>
        <v>0</v>
      </c>
      <c r="AB238" s="26">
        <f t="shared" si="158"/>
        <v>6.7299999999999999E-2</v>
      </c>
      <c r="AC238" s="27">
        <f t="shared" si="132"/>
        <v>19</v>
      </c>
      <c r="AD238" s="27">
        <v>252</v>
      </c>
      <c r="AE238" s="10">
        <f t="shared" si="168"/>
        <v>1.004922831</v>
      </c>
      <c r="AF238" s="2">
        <f t="shared" si="150"/>
        <v>1590.3703568599999</v>
      </c>
      <c r="AG238" s="2">
        <f t="shared" si="151"/>
        <v>1640.1438356799999</v>
      </c>
      <c r="AH238" s="3" t="str">
        <f t="shared" si="152"/>
        <v>-</v>
      </c>
      <c r="AI238" s="4" t="str">
        <f t="shared" si="159"/>
        <v>A+J=</v>
      </c>
      <c r="AJ238" s="11">
        <f t="shared" si="160"/>
        <v>41033</v>
      </c>
      <c r="AK238" s="11"/>
      <c r="AL238" s="4"/>
      <c r="AM238" s="20"/>
      <c r="AN238" s="57">
        <v>42370</v>
      </c>
      <c r="AO238" s="53" t="s">
        <v>99</v>
      </c>
      <c r="AP238" s="29"/>
      <c r="AQ238" s="1"/>
      <c r="AR238" s="20">
        <f t="shared" si="153"/>
        <v>43891</v>
      </c>
      <c r="AS238" s="20">
        <f t="shared" si="133"/>
        <v>43889</v>
      </c>
      <c r="AT238" s="20">
        <f t="shared" si="134"/>
        <v>43892</v>
      </c>
      <c r="AU238" s="20">
        <f t="shared" si="135"/>
        <v>43922</v>
      </c>
      <c r="AV238" s="20">
        <f t="shared" si="136"/>
        <v>43894</v>
      </c>
      <c r="AW238" s="23">
        <f t="shared" si="137"/>
        <v>22</v>
      </c>
      <c r="AX238" s="1"/>
      <c r="AY238" s="1"/>
      <c r="AZ238" s="1"/>
      <c r="BA238" s="1"/>
      <c r="BB238" s="1"/>
      <c r="BC238" s="1"/>
    </row>
    <row r="239" spans="1:55" x14ac:dyDescent="0.2">
      <c r="A239" s="144">
        <f t="shared" si="154"/>
        <v>41028</v>
      </c>
      <c r="B239" s="2">
        <f t="shared" si="138"/>
        <v>334811.00338386593</v>
      </c>
      <c r="C239" s="2">
        <f t="shared" si="155"/>
        <v>323060.11660095002</v>
      </c>
      <c r="D239" s="68">
        <f>SUM(Y239:Y$366)</f>
        <v>10319.06858911</v>
      </c>
      <c r="E239" s="68">
        <f t="shared" si="139"/>
        <v>312741.04801184003</v>
      </c>
      <c r="F239" s="72">
        <f t="shared" si="164"/>
        <v>3438.19</v>
      </c>
      <c r="G239" s="3">
        <f>IF(N239=1,VLOOKUP(A238,[1]Plan1!$BG$69:$BI$188,3),G238)</f>
        <v>3445.41</v>
      </c>
      <c r="H239" s="11">
        <f t="shared" si="165"/>
        <v>40942</v>
      </c>
      <c r="I239" s="11">
        <f t="shared" si="166"/>
        <v>40971</v>
      </c>
      <c r="J239" s="26">
        <f t="shared" si="140"/>
        <v>2.0999421207088531E-3</v>
      </c>
      <c r="K239" s="11">
        <f t="shared" si="156"/>
        <v>41031</v>
      </c>
      <c r="L239" s="11">
        <f t="shared" si="141"/>
        <v>41031</v>
      </c>
      <c r="M239" s="1">
        <f t="shared" si="157"/>
        <v>20</v>
      </c>
      <c r="N239" s="1">
        <f t="shared" si="161"/>
        <v>19</v>
      </c>
      <c r="O239" s="2">
        <f t="shared" si="142"/>
        <v>1.0019948400000001</v>
      </c>
      <c r="P239" s="10">
        <f t="shared" si="170"/>
        <v>1.0044992500000001</v>
      </c>
      <c r="Q239" s="10">
        <f t="shared" si="167"/>
        <v>1.0302742085902814</v>
      </c>
      <c r="R239" s="2">
        <f t="shared" si="169"/>
        <v>1.03232944</v>
      </c>
      <c r="S239" s="2">
        <f t="shared" si="162"/>
        <v>1</v>
      </c>
      <c r="T239" s="2">
        <f t="shared" si="143"/>
        <v>323060.11660095002</v>
      </c>
      <c r="U239" s="2">
        <f t="shared" si="144"/>
        <v>0</v>
      </c>
      <c r="V239" s="2">
        <f t="shared" si="145"/>
        <v>10110.742947235914</v>
      </c>
      <c r="W239" s="2">
        <f t="shared" si="146"/>
        <v>333170.85954818595</v>
      </c>
      <c r="X239" s="27">
        <f t="shared" si="147"/>
        <v>0</v>
      </c>
      <c r="Y239" s="2">
        <f t="shared" si="163"/>
        <v>0</v>
      </c>
      <c r="Z239" s="67">
        <f t="shared" si="148"/>
        <v>0</v>
      </c>
      <c r="AA239" s="2">
        <f t="shared" si="149"/>
        <v>0</v>
      </c>
      <c r="AB239" s="26">
        <f t="shared" si="158"/>
        <v>6.7299999999999999E-2</v>
      </c>
      <c r="AC239" s="27">
        <f t="shared" si="132"/>
        <v>19</v>
      </c>
      <c r="AD239" s="27">
        <v>252</v>
      </c>
      <c r="AE239" s="10">
        <f t="shared" si="168"/>
        <v>1.004922831</v>
      </c>
      <c r="AF239" s="2">
        <f t="shared" si="150"/>
        <v>1590.3703568599999</v>
      </c>
      <c r="AG239" s="2">
        <f t="shared" si="151"/>
        <v>1640.1438356799999</v>
      </c>
      <c r="AH239" s="3" t="str">
        <f t="shared" si="152"/>
        <v>-</v>
      </c>
      <c r="AI239" s="4" t="str">
        <f t="shared" si="159"/>
        <v>A+J=</v>
      </c>
      <c r="AJ239" s="11">
        <f t="shared" si="160"/>
        <v>41033</v>
      </c>
      <c r="AK239" s="11"/>
      <c r="AL239" s="4"/>
      <c r="AM239" s="20"/>
      <c r="AN239" s="57">
        <v>42408</v>
      </c>
      <c r="AO239" s="53" t="s">
        <v>93</v>
      </c>
      <c r="AP239" s="29"/>
      <c r="AQ239" s="1"/>
      <c r="AR239" s="28">
        <f t="shared" si="153"/>
        <v>43922</v>
      </c>
      <c r="AS239" s="28">
        <f t="shared" si="133"/>
        <v>43921</v>
      </c>
      <c r="AT239" s="28">
        <f t="shared" si="134"/>
        <v>43922</v>
      </c>
      <c r="AU239" s="28">
        <f t="shared" si="135"/>
        <v>43955</v>
      </c>
      <c r="AV239" s="20">
        <f t="shared" si="136"/>
        <v>43924</v>
      </c>
      <c r="AW239" s="23">
        <f t="shared" si="137"/>
        <v>20</v>
      </c>
      <c r="AX239" s="1"/>
      <c r="AY239" s="1"/>
      <c r="AZ239" s="1"/>
      <c r="BA239" s="1"/>
      <c r="BB239" s="1"/>
      <c r="BC239" s="1"/>
    </row>
    <row r="240" spans="1:55" x14ac:dyDescent="0.2">
      <c r="A240" s="144">
        <f t="shared" si="154"/>
        <v>41029</v>
      </c>
      <c r="B240" s="2">
        <f t="shared" si="138"/>
        <v>334811.00338386593</v>
      </c>
      <c r="C240" s="2">
        <f t="shared" si="155"/>
        <v>323060.11660095002</v>
      </c>
      <c r="D240" s="68">
        <f>SUM(Y240:Y$366)</f>
        <v>10319.06858911</v>
      </c>
      <c r="E240" s="68">
        <f t="shared" si="139"/>
        <v>312741.04801184003</v>
      </c>
      <c r="F240" s="72">
        <f t="shared" si="164"/>
        <v>3438.19</v>
      </c>
      <c r="G240" s="3">
        <f>IF(N240=1,VLOOKUP(A239,[1]Plan1!$BG$69:$BI$188,3),G239)</f>
        <v>3445.41</v>
      </c>
      <c r="H240" s="11">
        <f t="shared" si="165"/>
        <v>40942</v>
      </c>
      <c r="I240" s="11">
        <f t="shared" si="166"/>
        <v>40971</v>
      </c>
      <c r="J240" s="26">
        <f t="shared" si="140"/>
        <v>2.0999421207088531E-3</v>
      </c>
      <c r="K240" s="11">
        <f t="shared" si="156"/>
        <v>41031</v>
      </c>
      <c r="L240" s="11">
        <f t="shared" si="141"/>
        <v>41031</v>
      </c>
      <c r="M240" s="1">
        <f t="shared" si="157"/>
        <v>20</v>
      </c>
      <c r="N240" s="1">
        <f t="shared" si="161"/>
        <v>19</v>
      </c>
      <c r="O240" s="2">
        <f t="shared" si="142"/>
        <v>1.0019948400000001</v>
      </c>
      <c r="P240" s="10">
        <f t="shared" si="170"/>
        <v>1.0044992500000001</v>
      </c>
      <c r="Q240" s="10">
        <f t="shared" si="167"/>
        <v>1.0302742085902814</v>
      </c>
      <c r="R240" s="2">
        <f t="shared" si="169"/>
        <v>1.03232944</v>
      </c>
      <c r="S240" s="2">
        <f t="shared" si="162"/>
        <v>1</v>
      </c>
      <c r="T240" s="2">
        <f t="shared" si="143"/>
        <v>323060.11660095002</v>
      </c>
      <c r="U240" s="2">
        <f t="shared" si="144"/>
        <v>0</v>
      </c>
      <c r="V240" s="2">
        <f t="shared" si="145"/>
        <v>10110.742947235914</v>
      </c>
      <c r="W240" s="2">
        <f t="shared" si="146"/>
        <v>333170.85954818595</v>
      </c>
      <c r="X240" s="27">
        <f t="shared" si="147"/>
        <v>0</v>
      </c>
      <c r="Y240" s="2">
        <f t="shared" si="163"/>
        <v>0</v>
      </c>
      <c r="Z240" s="67">
        <f t="shared" si="148"/>
        <v>0</v>
      </c>
      <c r="AA240" s="2">
        <f t="shared" si="149"/>
        <v>0</v>
      </c>
      <c r="AB240" s="26">
        <f t="shared" si="158"/>
        <v>6.7299999999999999E-2</v>
      </c>
      <c r="AC240" s="27">
        <f t="shared" si="132"/>
        <v>19</v>
      </c>
      <c r="AD240" s="27">
        <v>252</v>
      </c>
      <c r="AE240" s="10">
        <f t="shared" si="168"/>
        <v>1.004922831</v>
      </c>
      <c r="AF240" s="2">
        <f t="shared" si="150"/>
        <v>1590.3703568599999</v>
      </c>
      <c r="AG240" s="2">
        <f t="shared" si="151"/>
        <v>1640.1438356799999</v>
      </c>
      <c r="AH240" s="3" t="str">
        <f t="shared" si="152"/>
        <v>-</v>
      </c>
      <c r="AI240" s="4" t="str">
        <f t="shared" si="159"/>
        <v>A+J=</v>
      </c>
      <c r="AJ240" s="11">
        <f t="shared" si="160"/>
        <v>41033</v>
      </c>
      <c r="AK240" s="11"/>
      <c r="AL240" s="4"/>
      <c r="AM240" s="20"/>
      <c r="AN240" s="57">
        <v>42409</v>
      </c>
      <c r="AO240" s="53" t="s">
        <v>93</v>
      </c>
      <c r="AP240" s="29"/>
      <c r="AQ240" s="1"/>
      <c r="AR240" s="20">
        <f t="shared" si="153"/>
        <v>43952</v>
      </c>
      <c r="AS240" s="20">
        <f t="shared" si="133"/>
        <v>43951</v>
      </c>
      <c r="AT240" s="20">
        <f t="shared" si="134"/>
        <v>43955</v>
      </c>
      <c r="AU240" s="20">
        <f t="shared" si="135"/>
        <v>43983</v>
      </c>
      <c r="AV240" s="20">
        <f t="shared" si="136"/>
        <v>43957</v>
      </c>
      <c r="AW240" s="23">
        <f t="shared" si="137"/>
        <v>20</v>
      </c>
      <c r="AX240" s="1"/>
      <c r="AY240" s="1"/>
      <c r="AZ240" s="1"/>
      <c r="BA240" s="1"/>
      <c r="BB240" s="1"/>
      <c r="BC240" s="1"/>
    </row>
    <row r="241" spans="1:154" x14ac:dyDescent="0.2">
      <c r="A241" s="144">
        <f t="shared" si="154"/>
        <v>41030</v>
      </c>
      <c r="B241" s="2">
        <f t="shared" si="138"/>
        <v>334931.58894743456</v>
      </c>
      <c r="C241" s="2">
        <f t="shared" si="155"/>
        <v>323060.11660095002</v>
      </c>
      <c r="D241" s="68">
        <f>SUM(Y241:Y$366)</f>
        <v>10319.06858911</v>
      </c>
      <c r="E241" s="68">
        <f t="shared" si="139"/>
        <v>312741.04801184003</v>
      </c>
      <c r="F241" s="72">
        <f t="shared" si="164"/>
        <v>3438.19</v>
      </c>
      <c r="G241" s="3">
        <f>IF(N241=1,VLOOKUP(A240,[1]Plan1!$BG$69:$BI$188,3),G240)</f>
        <v>3445.41</v>
      </c>
      <c r="H241" s="11">
        <f t="shared" si="165"/>
        <v>40942</v>
      </c>
      <c r="I241" s="11">
        <f t="shared" si="166"/>
        <v>40971</v>
      </c>
      <c r="J241" s="26">
        <f t="shared" si="140"/>
        <v>2.0999421207088531E-3</v>
      </c>
      <c r="K241" s="11">
        <f t="shared" si="156"/>
        <v>41061</v>
      </c>
      <c r="L241" s="11">
        <f t="shared" si="141"/>
        <v>41031</v>
      </c>
      <c r="M241" s="1">
        <f t="shared" si="157"/>
        <v>20</v>
      </c>
      <c r="N241" s="1">
        <f t="shared" si="161"/>
        <v>20</v>
      </c>
      <c r="O241" s="2">
        <f t="shared" si="142"/>
        <v>1.0020999399999999</v>
      </c>
      <c r="P241" s="10">
        <f t="shared" si="170"/>
        <v>1.0044992500000001</v>
      </c>
      <c r="Q241" s="10">
        <f t="shared" si="167"/>
        <v>1.0302742085902814</v>
      </c>
      <c r="R241" s="2">
        <f t="shared" si="169"/>
        <v>1.0324377199999999</v>
      </c>
      <c r="S241" s="2">
        <f t="shared" si="162"/>
        <v>1</v>
      </c>
      <c r="T241" s="2">
        <f t="shared" si="143"/>
        <v>323060.11660095002</v>
      </c>
      <c r="U241" s="2">
        <f t="shared" si="144"/>
        <v>0</v>
      </c>
      <c r="V241" s="2">
        <f t="shared" si="145"/>
        <v>10144.606547914589</v>
      </c>
      <c r="W241" s="2">
        <f t="shared" si="146"/>
        <v>333204.72314886458</v>
      </c>
      <c r="X241" s="27">
        <f t="shared" si="147"/>
        <v>0</v>
      </c>
      <c r="Y241" s="2">
        <f t="shared" si="163"/>
        <v>0</v>
      </c>
      <c r="Z241" s="67">
        <f t="shared" si="148"/>
        <v>0</v>
      </c>
      <c r="AA241" s="2">
        <f t="shared" si="149"/>
        <v>0</v>
      </c>
      <c r="AB241" s="26">
        <f t="shared" si="158"/>
        <v>6.7299999999999999E-2</v>
      </c>
      <c r="AC241" s="27">
        <f t="shared" si="132"/>
        <v>20</v>
      </c>
      <c r="AD241" s="27">
        <v>252</v>
      </c>
      <c r="AE241" s="10">
        <f t="shared" si="168"/>
        <v>1.0051825969999999</v>
      </c>
      <c r="AF241" s="2">
        <f t="shared" si="150"/>
        <v>1674.29039111</v>
      </c>
      <c r="AG241" s="2">
        <f t="shared" si="151"/>
        <v>1726.8657985699999</v>
      </c>
      <c r="AH241" s="3" t="str">
        <f t="shared" si="152"/>
        <v>-</v>
      </c>
      <c r="AI241" s="4" t="str">
        <f t="shared" si="159"/>
        <v>A+J=</v>
      </c>
      <c r="AJ241" s="11">
        <f t="shared" si="160"/>
        <v>41033</v>
      </c>
      <c r="AK241" s="11"/>
      <c r="AL241" s="4"/>
      <c r="AM241" s="20"/>
      <c r="AN241" s="57">
        <v>42454</v>
      </c>
      <c r="AO241" s="53" t="s">
        <v>94</v>
      </c>
      <c r="AP241" s="29"/>
      <c r="AQ241" s="1"/>
      <c r="AR241" s="20">
        <f t="shared" si="153"/>
        <v>43983</v>
      </c>
      <c r="AS241" s="20">
        <f t="shared" si="133"/>
        <v>43980</v>
      </c>
      <c r="AT241" s="20">
        <f t="shared" si="134"/>
        <v>43983</v>
      </c>
      <c r="AU241" s="20">
        <f t="shared" si="135"/>
        <v>44013</v>
      </c>
      <c r="AV241" s="20">
        <f t="shared" si="136"/>
        <v>43985</v>
      </c>
      <c r="AW241" s="23">
        <f t="shared" si="137"/>
        <v>21</v>
      </c>
      <c r="AX241" s="1"/>
      <c r="AY241" s="1"/>
      <c r="AZ241" s="1"/>
      <c r="BA241" s="1"/>
      <c r="BB241" s="1"/>
      <c r="BC241" s="1"/>
    </row>
    <row r="242" spans="1:154" x14ac:dyDescent="0.2">
      <c r="A242" s="144">
        <f t="shared" si="154"/>
        <v>41031</v>
      </c>
      <c r="B242" s="2">
        <f t="shared" si="138"/>
        <v>334931.58894743456</v>
      </c>
      <c r="C242" s="2">
        <f t="shared" si="155"/>
        <v>323060.11660095002</v>
      </c>
      <c r="D242" s="68">
        <f>SUM(Y242:Y$366)</f>
        <v>10319.06858911</v>
      </c>
      <c r="E242" s="68">
        <f t="shared" si="139"/>
        <v>312741.04801184003</v>
      </c>
      <c r="F242" s="72">
        <f t="shared" si="164"/>
        <v>3438.19</v>
      </c>
      <c r="G242" s="3">
        <f>IF(N242=1,VLOOKUP(A241,[1]Plan1!$BG$69:$BI$188,3),G241)</f>
        <v>3445.41</v>
      </c>
      <c r="H242" s="11">
        <f t="shared" si="165"/>
        <v>40942</v>
      </c>
      <c r="I242" s="11">
        <f t="shared" si="166"/>
        <v>40971</v>
      </c>
      <c r="J242" s="26">
        <f t="shared" si="140"/>
        <v>2.0999421207088531E-3</v>
      </c>
      <c r="K242" s="11">
        <f t="shared" si="156"/>
        <v>41061</v>
      </c>
      <c r="L242" s="11">
        <f t="shared" si="141"/>
        <v>41031</v>
      </c>
      <c r="M242" s="1">
        <f t="shared" si="157"/>
        <v>20</v>
      </c>
      <c r="N242" s="1">
        <f t="shared" si="161"/>
        <v>20</v>
      </c>
      <c r="O242" s="2">
        <f t="shared" si="142"/>
        <v>1.0020999399999999</v>
      </c>
      <c r="P242" s="10">
        <f t="shared" si="170"/>
        <v>1.0044992500000001</v>
      </c>
      <c r="Q242" s="10">
        <f t="shared" si="167"/>
        <v>1.0302742085902814</v>
      </c>
      <c r="R242" s="2">
        <f t="shared" si="169"/>
        <v>1.0324377199999999</v>
      </c>
      <c r="S242" s="2">
        <f t="shared" si="162"/>
        <v>1</v>
      </c>
      <c r="T242" s="2">
        <f t="shared" si="143"/>
        <v>323060.11660095002</v>
      </c>
      <c r="U242" s="2">
        <f t="shared" si="144"/>
        <v>0</v>
      </c>
      <c r="V242" s="2">
        <f t="shared" si="145"/>
        <v>10144.606547914589</v>
      </c>
      <c r="W242" s="2">
        <f t="shared" si="146"/>
        <v>333204.72314886458</v>
      </c>
      <c r="X242" s="27">
        <f t="shared" si="147"/>
        <v>7</v>
      </c>
      <c r="Y242" s="2">
        <f t="shared" si="163"/>
        <v>2157.3808563399998</v>
      </c>
      <c r="Z242" s="67">
        <f t="shared" si="148"/>
        <v>6.6779548000000001E-3</v>
      </c>
      <c r="AA242" s="2">
        <f t="shared" si="149"/>
        <v>2157.3808563399998</v>
      </c>
      <c r="AB242" s="26">
        <f t="shared" si="158"/>
        <v>6.7299999999999999E-2</v>
      </c>
      <c r="AC242" s="27">
        <f t="shared" si="132"/>
        <v>20</v>
      </c>
      <c r="AD242" s="27">
        <v>252</v>
      </c>
      <c r="AE242" s="10">
        <f t="shared" si="168"/>
        <v>1.0051825969999999</v>
      </c>
      <c r="AF242" s="2">
        <f t="shared" si="150"/>
        <v>1674.29039111</v>
      </c>
      <c r="AG242" s="2">
        <f t="shared" si="151"/>
        <v>1726.8657985699999</v>
      </c>
      <c r="AH242" s="3">
        <f t="shared" si="152"/>
        <v>3831.67124745</v>
      </c>
      <c r="AI242" s="4" t="str">
        <f t="shared" si="159"/>
        <v>A+J=</v>
      </c>
      <c r="AJ242" s="11">
        <f t="shared" si="160"/>
        <v>41033</v>
      </c>
      <c r="AK242" s="13"/>
      <c r="AL242" s="12"/>
      <c r="AM242" s="60"/>
      <c r="AN242" s="58">
        <v>42481</v>
      </c>
      <c r="AO242" s="52" t="s">
        <v>95</v>
      </c>
      <c r="AP242" s="22"/>
      <c r="AQ242" s="5"/>
      <c r="AR242" s="60">
        <f t="shared" si="153"/>
        <v>44013</v>
      </c>
      <c r="AS242" s="60">
        <f t="shared" si="133"/>
        <v>44012</v>
      </c>
      <c r="AT242" s="60">
        <f t="shared" si="134"/>
        <v>44013</v>
      </c>
      <c r="AU242" s="60">
        <f t="shared" si="135"/>
        <v>44046</v>
      </c>
      <c r="AV242" s="60">
        <f t="shared" si="136"/>
        <v>44015</v>
      </c>
      <c r="AW242" s="54">
        <f t="shared" si="137"/>
        <v>23</v>
      </c>
      <c r="AX242" s="5"/>
      <c r="AY242" s="5"/>
      <c r="AZ242" s="5"/>
      <c r="BA242" s="5"/>
      <c r="BB242" s="5"/>
      <c r="BC242" s="5"/>
      <c r="BD242" s="48"/>
      <c r="BE242" s="48"/>
      <c r="BF242" s="48"/>
      <c r="BG242" s="48"/>
      <c r="BH242" s="48"/>
      <c r="BI242" s="48"/>
      <c r="BJ242" s="48"/>
      <c r="BK242" s="48"/>
      <c r="BL242" s="48"/>
      <c r="BM242" s="48"/>
      <c r="BN242" s="48"/>
      <c r="BO242" s="48"/>
      <c r="BP242" s="48"/>
      <c r="BQ242" s="48"/>
      <c r="BR242" s="48"/>
      <c r="BS242" s="48"/>
      <c r="BT242" s="48"/>
      <c r="BU242" s="48"/>
      <c r="BV242" s="48"/>
      <c r="BW242" s="48"/>
      <c r="BX242" s="48"/>
      <c r="BY242" s="48"/>
      <c r="BZ242" s="48"/>
      <c r="CA242" s="48"/>
      <c r="CB242" s="48"/>
      <c r="CC242" s="48"/>
      <c r="CD242" s="48"/>
      <c r="CE242" s="48"/>
      <c r="CF242" s="48"/>
      <c r="CG242" s="48"/>
      <c r="CH242" s="48"/>
      <c r="CI242" s="48"/>
      <c r="CJ242" s="48"/>
      <c r="CK242" s="48"/>
      <c r="CL242" s="48"/>
      <c r="CM242" s="48"/>
      <c r="CN242" s="48"/>
      <c r="CO242" s="48"/>
      <c r="CP242" s="48"/>
      <c r="CQ242" s="48"/>
      <c r="CR242" s="48"/>
      <c r="CS242" s="48"/>
      <c r="CT242" s="48"/>
      <c r="CU242" s="48"/>
      <c r="CV242" s="48"/>
      <c r="CW242" s="48"/>
      <c r="CX242" s="48"/>
      <c r="CY242" s="48"/>
      <c r="CZ242" s="48"/>
      <c r="DA242" s="48"/>
      <c r="DB242" s="48"/>
      <c r="DC242" s="48"/>
      <c r="DD242" s="48"/>
      <c r="DE242" s="48"/>
      <c r="DF242" s="48"/>
      <c r="DG242" s="48"/>
      <c r="DH242" s="48"/>
      <c r="DI242" s="48"/>
      <c r="DJ242" s="48"/>
      <c r="DK242" s="48"/>
      <c r="DL242" s="48"/>
      <c r="DM242" s="48"/>
      <c r="DN242" s="48"/>
      <c r="DO242" s="48"/>
      <c r="DP242" s="48"/>
      <c r="DQ242" s="48"/>
      <c r="DR242" s="48"/>
      <c r="DS242" s="48"/>
      <c r="DT242" s="48"/>
      <c r="DU242" s="48"/>
      <c r="DV242" s="48"/>
      <c r="DW242" s="48"/>
      <c r="DX242" s="48"/>
      <c r="DY242" s="48"/>
      <c r="DZ242" s="48"/>
      <c r="EA242" s="48"/>
      <c r="EB242" s="48"/>
      <c r="EC242" s="48"/>
      <c r="ED242" s="48"/>
      <c r="EE242" s="48"/>
      <c r="EF242" s="48"/>
      <c r="EG242" s="48"/>
      <c r="EH242" s="48"/>
      <c r="EI242" s="48"/>
      <c r="EJ242" s="48"/>
      <c r="EK242" s="48"/>
      <c r="EL242" s="48"/>
      <c r="EM242" s="48"/>
      <c r="EN242" s="48"/>
      <c r="EO242" s="48"/>
      <c r="EP242" s="48"/>
      <c r="EQ242" s="48"/>
      <c r="ER242" s="48"/>
      <c r="ES242" s="48"/>
      <c r="ET242" s="48"/>
      <c r="EU242" s="48"/>
      <c r="EV242" s="48"/>
      <c r="EW242" s="48"/>
      <c r="EX242" s="48"/>
    </row>
    <row r="243" spans="1:154" x14ac:dyDescent="0.2">
      <c r="A243" s="144">
        <f t="shared" si="154"/>
        <v>41032</v>
      </c>
      <c r="B243" s="2">
        <f t="shared" si="138"/>
        <v>331226.57804620988</v>
      </c>
      <c r="C243" s="2">
        <f t="shared" si="155"/>
        <v>320902.73574461002</v>
      </c>
      <c r="D243" s="68">
        <f>SUM(Y243:Y$366)</f>
        <v>8161.6877327699995</v>
      </c>
      <c r="E243" s="68">
        <f t="shared" si="139"/>
        <v>312741.04801184003</v>
      </c>
      <c r="F243" s="72">
        <f t="shared" si="164"/>
        <v>3445.41</v>
      </c>
      <c r="G243" s="3">
        <f>IF(N243=1,VLOOKUP(A242,[1]Plan1!$BG$69:$BI$188,3),G242)</f>
        <v>3467.46</v>
      </c>
      <c r="H243" s="11">
        <f t="shared" si="165"/>
        <v>40971</v>
      </c>
      <c r="I243" s="11">
        <f t="shared" si="166"/>
        <v>41002</v>
      </c>
      <c r="J243" s="26">
        <f t="shared" si="140"/>
        <v>6.3998188894791586E-3</v>
      </c>
      <c r="K243" s="11">
        <f t="shared" si="156"/>
        <v>41061</v>
      </c>
      <c r="L243" s="11">
        <f t="shared" si="141"/>
        <v>41061</v>
      </c>
      <c r="M243" s="1">
        <f t="shared" si="157"/>
        <v>22</v>
      </c>
      <c r="N243" s="1">
        <f t="shared" si="161"/>
        <v>1</v>
      </c>
      <c r="O243" s="2">
        <f t="shared" si="142"/>
        <v>1.0002900100000001</v>
      </c>
      <c r="P243" s="10">
        <f t="shared" si="170"/>
        <v>1.0020999399999999</v>
      </c>
      <c r="Q243" s="10">
        <f t="shared" si="167"/>
        <v>1.0324377226118684</v>
      </c>
      <c r="R243" s="2">
        <f t="shared" si="169"/>
        <v>1.0327371299999999</v>
      </c>
      <c r="S243" s="2">
        <f t="shared" si="162"/>
        <v>1</v>
      </c>
      <c r="T243" s="2">
        <f t="shared" si="143"/>
        <v>320902.73574461002</v>
      </c>
      <c r="U243" s="2">
        <f t="shared" si="144"/>
        <v>0</v>
      </c>
      <c r="V243" s="2">
        <f t="shared" si="145"/>
        <v>10238.244345099814</v>
      </c>
      <c r="W243" s="2">
        <f t="shared" si="146"/>
        <v>331140.98008970986</v>
      </c>
      <c r="X243" s="27">
        <f t="shared" si="147"/>
        <v>0</v>
      </c>
      <c r="Y243" s="2">
        <f t="shared" si="163"/>
        <v>0</v>
      </c>
      <c r="Z243" s="67">
        <f t="shared" si="148"/>
        <v>0</v>
      </c>
      <c r="AA243" s="2">
        <f t="shared" si="149"/>
        <v>0</v>
      </c>
      <c r="AB243" s="26">
        <f t="shared" si="158"/>
        <v>6.7299999999999999E-2</v>
      </c>
      <c r="AC243" s="27">
        <f t="shared" si="132"/>
        <v>1</v>
      </c>
      <c r="AD243" s="27">
        <v>252</v>
      </c>
      <c r="AE243" s="10">
        <f t="shared" si="168"/>
        <v>1.0002584940000001</v>
      </c>
      <c r="AF243" s="2">
        <f t="shared" si="150"/>
        <v>82.951431769999999</v>
      </c>
      <c r="AG243" s="2">
        <f t="shared" si="151"/>
        <v>85.597956499999995</v>
      </c>
      <c r="AH243" s="3" t="str">
        <f t="shared" si="152"/>
        <v>-</v>
      </c>
      <c r="AI243" s="4" t="str">
        <f t="shared" si="159"/>
        <v>A+J=</v>
      </c>
      <c r="AJ243" s="11">
        <f t="shared" si="160"/>
        <v>41065</v>
      </c>
      <c r="AK243" s="11"/>
      <c r="AL243" s="4"/>
      <c r="AM243" s="20"/>
      <c r="AN243" s="57">
        <v>42516</v>
      </c>
      <c r="AO243" s="53" t="s">
        <v>97</v>
      </c>
      <c r="AP243" s="29"/>
      <c r="AQ243" s="1"/>
      <c r="AR243" s="20">
        <f t="shared" si="153"/>
        <v>44044</v>
      </c>
      <c r="AS243" s="20">
        <f t="shared" si="133"/>
        <v>44043</v>
      </c>
      <c r="AT243" s="20">
        <f t="shared" si="134"/>
        <v>44046</v>
      </c>
      <c r="AU243" s="20">
        <f t="shared" si="135"/>
        <v>44075</v>
      </c>
      <c r="AV243" s="20">
        <f t="shared" si="136"/>
        <v>44048</v>
      </c>
      <c r="AW243" s="23">
        <f t="shared" si="137"/>
        <v>21</v>
      </c>
      <c r="AX243" s="1"/>
      <c r="AY243" s="1"/>
      <c r="AZ243" s="1"/>
      <c r="BA243" s="1"/>
      <c r="BB243" s="1"/>
      <c r="BC243" s="1"/>
    </row>
    <row r="244" spans="1:154" x14ac:dyDescent="0.2">
      <c r="A244" s="144">
        <f t="shared" si="154"/>
        <v>41033</v>
      </c>
      <c r="B244" s="2">
        <f t="shared" si="138"/>
        <v>331405.91882154037</v>
      </c>
      <c r="C244" s="2">
        <f t="shared" si="155"/>
        <v>320902.73574461002</v>
      </c>
      <c r="D244" s="68">
        <f>SUM(Y244:Y$366)</f>
        <v>8161.6877327699995</v>
      </c>
      <c r="E244" s="68">
        <f t="shared" si="139"/>
        <v>312741.04801184003</v>
      </c>
      <c r="F244" s="72">
        <f t="shared" si="164"/>
        <v>3445.41</v>
      </c>
      <c r="G244" s="3">
        <f>IF(N244=1,VLOOKUP(A243,[1]Plan1!$BG$69:$BI$188,3),G243)</f>
        <v>3467.46</v>
      </c>
      <c r="H244" s="11">
        <f t="shared" si="165"/>
        <v>40971</v>
      </c>
      <c r="I244" s="11">
        <f t="shared" si="166"/>
        <v>41002</v>
      </c>
      <c r="J244" s="26">
        <f t="shared" si="140"/>
        <v>6.3998188894791586E-3</v>
      </c>
      <c r="K244" s="11">
        <f t="shared" si="156"/>
        <v>41061</v>
      </c>
      <c r="L244" s="11">
        <f t="shared" si="141"/>
        <v>41061</v>
      </c>
      <c r="M244" s="1">
        <f t="shared" si="157"/>
        <v>22</v>
      </c>
      <c r="N244" s="1">
        <f t="shared" si="161"/>
        <v>2</v>
      </c>
      <c r="O244" s="2">
        <f t="shared" si="142"/>
        <v>1.00058011</v>
      </c>
      <c r="P244" s="10">
        <f t="shared" si="170"/>
        <v>1.0020999399999999</v>
      </c>
      <c r="Q244" s="10">
        <f t="shared" si="167"/>
        <v>1.0324377226118684</v>
      </c>
      <c r="R244" s="2">
        <f t="shared" si="169"/>
        <v>1.0330366499999999</v>
      </c>
      <c r="S244" s="2">
        <f t="shared" si="162"/>
        <v>1</v>
      </c>
      <c r="T244" s="2">
        <f t="shared" si="143"/>
        <v>320902.73574461002</v>
      </c>
      <c r="U244" s="2">
        <f t="shared" si="144"/>
        <v>0</v>
      </c>
      <c r="V244" s="2">
        <f t="shared" si="145"/>
        <v>10331.91654380032</v>
      </c>
      <c r="W244" s="2">
        <f t="shared" si="146"/>
        <v>331234.65228841035</v>
      </c>
      <c r="X244" s="27">
        <f t="shared" si="147"/>
        <v>0</v>
      </c>
      <c r="Y244" s="2">
        <f t="shared" si="163"/>
        <v>0</v>
      </c>
      <c r="Z244" s="67">
        <f t="shared" si="148"/>
        <v>0</v>
      </c>
      <c r="AA244" s="2">
        <f t="shared" si="149"/>
        <v>0</v>
      </c>
      <c r="AB244" s="26">
        <f t="shared" si="158"/>
        <v>6.7299999999999999E-2</v>
      </c>
      <c r="AC244" s="27">
        <f t="shared" si="132"/>
        <v>2</v>
      </c>
      <c r="AD244" s="27">
        <v>252</v>
      </c>
      <c r="AE244" s="10">
        <f t="shared" si="168"/>
        <v>1.000517055</v>
      </c>
      <c r="AF244" s="2">
        <f t="shared" si="150"/>
        <v>165.92436402999999</v>
      </c>
      <c r="AG244" s="2">
        <f t="shared" si="151"/>
        <v>171.26653313</v>
      </c>
      <c r="AH244" s="3" t="str">
        <f t="shared" si="152"/>
        <v>-</v>
      </c>
      <c r="AI244" s="4" t="str">
        <f t="shared" si="159"/>
        <v>A+J=</v>
      </c>
      <c r="AJ244" s="11">
        <f t="shared" si="160"/>
        <v>41065</v>
      </c>
      <c r="AK244" s="11"/>
      <c r="AL244" s="4"/>
      <c r="AM244" s="20"/>
      <c r="AN244" s="57">
        <v>42620</v>
      </c>
      <c r="AO244" s="53" t="s">
        <v>89</v>
      </c>
      <c r="AP244" s="29"/>
      <c r="AQ244" s="1"/>
      <c r="AR244" s="20">
        <f t="shared" si="153"/>
        <v>44075</v>
      </c>
      <c r="AS244" s="20">
        <f t="shared" si="133"/>
        <v>44074</v>
      </c>
      <c r="AT244" s="20">
        <f t="shared" si="134"/>
        <v>44075</v>
      </c>
      <c r="AU244" s="20">
        <f t="shared" si="135"/>
        <v>44105</v>
      </c>
      <c r="AV244" s="20">
        <f t="shared" si="136"/>
        <v>44077</v>
      </c>
      <c r="AW244" s="23">
        <f t="shared" si="137"/>
        <v>21</v>
      </c>
      <c r="AX244" s="1"/>
      <c r="AY244" s="1"/>
      <c r="AZ244" s="1"/>
      <c r="BA244" s="1"/>
      <c r="BB244" s="1"/>
      <c r="BC244" s="1"/>
    </row>
    <row r="245" spans="1:154" x14ac:dyDescent="0.2">
      <c r="A245" s="144">
        <f t="shared" si="154"/>
        <v>41034</v>
      </c>
      <c r="B245" s="2">
        <f t="shared" si="138"/>
        <v>331585.35527452477</v>
      </c>
      <c r="C245" s="2">
        <f t="shared" si="155"/>
        <v>320902.73574461002</v>
      </c>
      <c r="D245" s="68">
        <f>SUM(Y245:Y$366)</f>
        <v>8161.6877327699995</v>
      </c>
      <c r="E245" s="68">
        <f t="shared" si="139"/>
        <v>312741.04801184003</v>
      </c>
      <c r="F245" s="72">
        <f t="shared" si="164"/>
        <v>3445.41</v>
      </c>
      <c r="G245" s="3">
        <f>IF(N245=1,VLOOKUP(A244,[1]Plan1!$BG$69:$BI$188,3),G244)</f>
        <v>3467.46</v>
      </c>
      <c r="H245" s="11">
        <f t="shared" si="165"/>
        <v>40971</v>
      </c>
      <c r="I245" s="11">
        <f t="shared" si="166"/>
        <v>41002</v>
      </c>
      <c r="J245" s="26">
        <f t="shared" si="140"/>
        <v>6.3998188894791586E-3</v>
      </c>
      <c r="K245" s="11">
        <f t="shared" si="156"/>
        <v>41061</v>
      </c>
      <c r="L245" s="11">
        <f t="shared" si="141"/>
        <v>41061</v>
      </c>
      <c r="M245" s="1">
        <f t="shared" si="157"/>
        <v>22</v>
      </c>
      <c r="N245" s="1">
        <f t="shared" si="161"/>
        <v>3</v>
      </c>
      <c r="O245" s="2">
        <f t="shared" si="142"/>
        <v>1.0008703000000001</v>
      </c>
      <c r="P245" s="10">
        <f t="shared" si="170"/>
        <v>1.0020999399999999</v>
      </c>
      <c r="Q245" s="10">
        <f t="shared" si="167"/>
        <v>1.0324377226118684</v>
      </c>
      <c r="R245" s="2">
        <f t="shared" si="169"/>
        <v>1.0333362500000001</v>
      </c>
      <c r="S245" s="2">
        <f t="shared" si="162"/>
        <v>1</v>
      </c>
      <c r="T245" s="2">
        <f t="shared" si="143"/>
        <v>320902.73574461002</v>
      </c>
      <c r="U245" s="2">
        <f t="shared" si="144"/>
        <v>0</v>
      </c>
      <c r="V245" s="2">
        <f t="shared" si="145"/>
        <v>10425.613761784723</v>
      </c>
      <c r="W245" s="2">
        <f t="shared" si="146"/>
        <v>331328.34950639476</v>
      </c>
      <c r="X245" s="27">
        <f t="shared" si="147"/>
        <v>0</v>
      </c>
      <c r="Y245" s="2">
        <f t="shared" si="163"/>
        <v>0</v>
      </c>
      <c r="Z245" s="67">
        <f t="shared" si="148"/>
        <v>0</v>
      </c>
      <c r="AA245" s="2">
        <f t="shared" si="149"/>
        <v>0</v>
      </c>
      <c r="AB245" s="26">
        <f t="shared" si="158"/>
        <v>6.7299999999999999E-2</v>
      </c>
      <c r="AC245" s="27">
        <f t="shared" si="132"/>
        <v>3</v>
      </c>
      <c r="AD245" s="27">
        <v>252</v>
      </c>
      <c r="AE245" s="10">
        <f t="shared" si="168"/>
        <v>1.0007756830000001</v>
      </c>
      <c r="AF245" s="2">
        <f t="shared" si="150"/>
        <v>248.91879677</v>
      </c>
      <c r="AG245" s="2">
        <f t="shared" si="151"/>
        <v>257.00576812999998</v>
      </c>
      <c r="AH245" s="3" t="str">
        <f t="shared" si="152"/>
        <v>-</v>
      </c>
      <c r="AI245" s="4" t="str">
        <f t="shared" si="159"/>
        <v>A+J=</v>
      </c>
      <c r="AJ245" s="11">
        <f t="shared" si="160"/>
        <v>41065</v>
      </c>
      <c r="AK245" s="11"/>
      <c r="AL245" s="4"/>
      <c r="AM245" s="20"/>
      <c r="AN245" s="57">
        <v>42655</v>
      </c>
      <c r="AO245" s="53" t="s">
        <v>106</v>
      </c>
      <c r="AP245" s="29"/>
      <c r="AQ245" s="1"/>
      <c r="AR245" s="20">
        <f t="shared" si="153"/>
        <v>44105</v>
      </c>
      <c r="AS245" s="20">
        <f t="shared" si="133"/>
        <v>44104</v>
      </c>
      <c r="AT245" s="20">
        <f t="shared" si="134"/>
        <v>44105</v>
      </c>
      <c r="AU245" s="20">
        <f t="shared" si="135"/>
        <v>44138</v>
      </c>
      <c r="AV245" s="20">
        <f t="shared" si="136"/>
        <v>44109</v>
      </c>
      <c r="AW245" s="23">
        <f t="shared" si="137"/>
        <v>21</v>
      </c>
      <c r="AX245" s="1"/>
      <c r="AY245" s="1"/>
      <c r="AZ245" s="1"/>
      <c r="BA245" s="1"/>
      <c r="BB245" s="1"/>
      <c r="BC245" s="1"/>
    </row>
    <row r="246" spans="1:154" x14ac:dyDescent="0.2">
      <c r="A246" s="144">
        <f t="shared" si="154"/>
        <v>41035</v>
      </c>
      <c r="B246" s="2">
        <f t="shared" si="138"/>
        <v>331585.35527452477</v>
      </c>
      <c r="C246" s="2">
        <f t="shared" si="155"/>
        <v>320902.73574461002</v>
      </c>
      <c r="D246" s="68">
        <f>SUM(Y246:Y$366)</f>
        <v>8161.6877327699995</v>
      </c>
      <c r="E246" s="68">
        <f t="shared" si="139"/>
        <v>312741.04801184003</v>
      </c>
      <c r="F246" s="72">
        <f t="shared" si="164"/>
        <v>3445.41</v>
      </c>
      <c r="G246" s="3">
        <f>IF(N246=1,VLOOKUP(A245,[1]Plan1!$BG$69:$BI$188,3),G245)</f>
        <v>3467.46</v>
      </c>
      <c r="H246" s="11">
        <f t="shared" si="165"/>
        <v>40971</v>
      </c>
      <c r="I246" s="11">
        <f t="shared" si="166"/>
        <v>41002</v>
      </c>
      <c r="J246" s="26">
        <f t="shared" si="140"/>
        <v>6.3998188894791586E-3</v>
      </c>
      <c r="K246" s="11">
        <f t="shared" si="156"/>
        <v>41061</v>
      </c>
      <c r="L246" s="11">
        <f t="shared" si="141"/>
        <v>41061</v>
      </c>
      <c r="M246" s="1">
        <f t="shared" si="157"/>
        <v>22</v>
      </c>
      <c r="N246" s="1">
        <f t="shared" si="161"/>
        <v>3</v>
      </c>
      <c r="O246" s="2">
        <f t="shared" si="142"/>
        <v>1.0008703000000001</v>
      </c>
      <c r="P246" s="10">
        <f t="shared" si="170"/>
        <v>1.0020999399999999</v>
      </c>
      <c r="Q246" s="10">
        <f t="shared" si="167"/>
        <v>1.0324377226118684</v>
      </c>
      <c r="R246" s="2">
        <f t="shared" si="169"/>
        <v>1.0333362500000001</v>
      </c>
      <c r="S246" s="2">
        <f t="shared" si="162"/>
        <v>1</v>
      </c>
      <c r="T246" s="2">
        <f t="shared" si="143"/>
        <v>320902.73574461002</v>
      </c>
      <c r="U246" s="2">
        <f t="shared" si="144"/>
        <v>0</v>
      </c>
      <c r="V246" s="2">
        <f t="shared" si="145"/>
        <v>10425.613761784723</v>
      </c>
      <c r="W246" s="2">
        <f t="shared" si="146"/>
        <v>331328.34950639476</v>
      </c>
      <c r="X246" s="27">
        <f t="shared" si="147"/>
        <v>0</v>
      </c>
      <c r="Y246" s="2">
        <f t="shared" si="163"/>
        <v>0</v>
      </c>
      <c r="Z246" s="67">
        <f t="shared" si="148"/>
        <v>0</v>
      </c>
      <c r="AA246" s="2">
        <f t="shared" si="149"/>
        <v>0</v>
      </c>
      <c r="AB246" s="26">
        <f t="shared" si="158"/>
        <v>6.7299999999999999E-2</v>
      </c>
      <c r="AC246" s="27">
        <f t="shared" si="132"/>
        <v>3</v>
      </c>
      <c r="AD246" s="27">
        <v>252</v>
      </c>
      <c r="AE246" s="10">
        <f t="shared" si="168"/>
        <v>1.0007756830000001</v>
      </c>
      <c r="AF246" s="2">
        <f t="shared" si="150"/>
        <v>248.91879677</v>
      </c>
      <c r="AG246" s="2">
        <f t="shared" si="151"/>
        <v>257.00576812999998</v>
      </c>
      <c r="AH246" s="3" t="str">
        <f t="shared" si="152"/>
        <v>-</v>
      </c>
      <c r="AI246" s="4" t="str">
        <f t="shared" si="159"/>
        <v>A+J=</v>
      </c>
      <c r="AJ246" s="11">
        <f t="shared" si="160"/>
        <v>41065</v>
      </c>
      <c r="AK246" s="11"/>
      <c r="AL246" s="4"/>
      <c r="AM246" s="20"/>
      <c r="AN246" s="57">
        <v>42676</v>
      </c>
      <c r="AO246" s="53" t="s">
        <v>91</v>
      </c>
      <c r="AP246" s="29"/>
      <c r="AQ246" s="1"/>
      <c r="AR246" s="20">
        <f t="shared" si="153"/>
        <v>44136</v>
      </c>
      <c r="AS246" s="20">
        <f t="shared" si="133"/>
        <v>44134</v>
      </c>
      <c r="AT246" s="20">
        <f t="shared" si="134"/>
        <v>44138</v>
      </c>
      <c r="AU246" s="20">
        <f t="shared" si="135"/>
        <v>44166</v>
      </c>
      <c r="AV246" s="20">
        <f t="shared" si="136"/>
        <v>44140</v>
      </c>
      <c r="AW246" s="23">
        <f t="shared" si="137"/>
        <v>20</v>
      </c>
      <c r="AX246" s="1"/>
      <c r="AY246" s="1"/>
      <c r="AZ246" s="1"/>
      <c r="BA246" s="1"/>
      <c r="BB246" s="1"/>
      <c r="BC246" s="1"/>
    </row>
    <row r="247" spans="1:154" x14ac:dyDescent="0.2">
      <c r="A247" s="144">
        <f t="shared" si="154"/>
        <v>41036</v>
      </c>
      <c r="B247" s="2">
        <f t="shared" si="138"/>
        <v>331585.35527452477</v>
      </c>
      <c r="C247" s="2">
        <f t="shared" si="155"/>
        <v>320902.73574461002</v>
      </c>
      <c r="D247" s="68">
        <f>SUM(Y247:Y$366)</f>
        <v>8161.6877327699995</v>
      </c>
      <c r="E247" s="68">
        <f t="shared" si="139"/>
        <v>312741.04801184003</v>
      </c>
      <c r="F247" s="72">
        <f t="shared" si="164"/>
        <v>3445.41</v>
      </c>
      <c r="G247" s="3">
        <f>IF(N247=1,VLOOKUP(A246,[1]Plan1!$BG$69:$BI$188,3),G246)</f>
        <v>3467.46</v>
      </c>
      <c r="H247" s="11">
        <f t="shared" si="165"/>
        <v>40971</v>
      </c>
      <c r="I247" s="11">
        <f t="shared" si="166"/>
        <v>41002</v>
      </c>
      <c r="J247" s="26">
        <f t="shared" si="140"/>
        <v>6.3998188894791586E-3</v>
      </c>
      <c r="K247" s="11">
        <f t="shared" si="156"/>
        <v>41061</v>
      </c>
      <c r="L247" s="11">
        <f t="shared" si="141"/>
        <v>41061</v>
      </c>
      <c r="M247" s="1">
        <f t="shared" si="157"/>
        <v>22</v>
      </c>
      <c r="N247" s="1">
        <f t="shared" si="161"/>
        <v>3</v>
      </c>
      <c r="O247" s="2">
        <f t="shared" si="142"/>
        <v>1.0008703000000001</v>
      </c>
      <c r="P247" s="10">
        <f t="shared" si="170"/>
        <v>1.0020999399999999</v>
      </c>
      <c r="Q247" s="10">
        <f t="shared" si="167"/>
        <v>1.0324377226118684</v>
      </c>
      <c r="R247" s="2">
        <f t="shared" si="169"/>
        <v>1.0333362500000001</v>
      </c>
      <c r="S247" s="2">
        <f t="shared" si="162"/>
        <v>1</v>
      </c>
      <c r="T247" s="2">
        <f t="shared" si="143"/>
        <v>320902.73574461002</v>
      </c>
      <c r="U247" s="2">
        <f t="shared" si="144"/>
        <v>0</v>
      </c>
      <c r="V247" s="2">
        <f t="shared" si="145"/>
        <v>10425.613761784723</v>
      </c>
      <c r="W247" s="2">
        <f t="shared" si="146"/>
        <v>331328.34950639476</v>
      </c>
      <c r="X247" s="27">
        <f t="shared" si="147"/>
        <v>0</v>
      </c>
      <c r="Y247" s="2">
        <f t="shared" si="163"/>
        <v>0</v>
      </c>
      <c r="Z247" s="67">
        <f t="shared" si="148"/>
        <v>0</v>
      </c>
      <c r="AA247" s="2">
        <f t="shared" si="149"/>
        <v>0</v>
      </c>
      <c r="AB247" s="26">
        <f t="shared" si="158"/>
        <v>6.7299999999999999E-2</v>
      </c>
      <c r="AC247" s="27">
        <f t="shared" si="132"/>
        <v>3</v>
      </c>
      <c r="AD247" s="27">
        <v>252</v>
      </c>
      <c r="AE247" s="10">
        <f t="shared" si="168"/>
        <v>1.0007756830000001</v>
      </c>
      <c r="AF247" s="2">
        <f t="shared" si="150"/>
        <v>248.91879677</v>
      </c>
      <c r="AG247" s="2">
        <f t="shared" si="151"/>
        <v>257.00576812999998</v>
      </c>
      <c r="AH247" s="3" t="str">
        <f t="shared" si="152"/>
        <v>-</v>
      </c>
      <c r="AI247" s="4" t="str">
        <f t="shared" si="159"/>
        <v>A+J=</v>
      </c>
      <c r="AJ247" s="11">
        <f t="shared" si="160"/>
        <v>41065</v>
      </c>
      <c r="AK247" s="11"/>
      <c r="AL247" s="4"/>
      <c r="AM247" s="20"/>
      <c r="AN247" s="57">
        <v>42689</v>
      </c>
      <c r="AO247" s="53" t="s">
        <v>92</v>
      </c>
      <c r="AP247" s="29"/>
      <c r="AQ247" s="1"/>
      <c r="AR247" s="20">
        <f t="shared" si="153"/>
        <v>44166</v>
      </c>
      <c r="AS247" s="20">
        <f t="shared" si="133"/>
        <v>44165</v>
      </c>
      <c r="AT247" s="20">
        <f t="shared" si="134"/>
        <v>44166</v>
      </c>
      <c r="AU247" s="20">
        <f t="shared" si="135"/>
        <v>44200</v>
      </c>
      <c r="AV247" s="20">
        <f t="shared" si="136"/>
        <v>44168</v>
      </c>
      <c r="AW247" s="23">
        <f t="shared" si="137"/>
        <v>22</v>
      </c>
      <c r="AX247" s="1"/>
      <c r="AY247" s="1"/>
      <c r="AZ247" s="1"/>
      <c r="BA247" s="1"/>
      <c r="BB247" s="1"/>
      <c r="BC247" s="1"/>
    </row>
    <row r="248" spans="1:154" x14ac:dyDescent="0.2">
      <c r="A248" s="144">
        <f t="shared" si="154"/>
        <v>41037</v>
      </c>
      <c r="B248" s="2">
        <f t="shared" si="138"/>
        <v>331764.88398131245</v>
      </c>
      <c r="C248" s="2">
        <f t="shared" si="155"/>
        <v>320902.73574461002</v>
      </c>
      <c r="D248" s="68">
        <f>SUM(Y248:Y$366)</f>
        <v>8161.6877327699995</v>
      </c>
      <c r="E248" s="68">
        <f t="shared" si="139"/>
        <v>312741.04801184003</v>
      </c>
      <c r="F248" s="72">
        <f t="shared" si="164"/>
        <v>3445.41</v>
      </c>
      <c r="G248" s="3">
        <f>IF(N248=1,VLOOKUP(A247,[1]Plan1!$BG$69:$BI$188,3),G247)</f>
        <v>3467.46</v>
      </c>
      <c r="H248" s="11">
        <f t="shared" si="165"/>
        <v>40971</v>
      </c>
      <c r="I248" s="11">
        <f t="shared" si="166"/>
        <v>41002</v>
      </c>
      <c r="J248" s="26">
        <f t="shared" si="140"/>
        <v>6.3998188894791586E-3</v>
      </c>
      <c r="K248" s="11">
        <f t="shared" si="156"/>
        <v>41061</v>
      </c>
      <c r="L248" s="11">
        <f t="shared" si="141"/>
        <v>41061</v>
      </c>
      <c r="M248" s="1">
        <f t="shared" si="157"/>
        <v>22</v>
      </c>
      <c r="N248" s="1">
        <f t="shared" si="161"/>
        <v>4</v>
      </c>
      <c r="O248" s="2">
        <f t="shared" si="142"/>
        <v>1.00116056</v>
      </c>
      <c r="P248" s="10">
        <f t="shared" si="170"/>
        <v>1.0020999399999999</v>
      </c>
      <c r="Q248" s="10">
        <f t="shared" si="167"/>
        <v>1.0324377226118684</v>
      </c>
      <c r="R248" s="2">
        <f t="shared" si="169"/>
        <v>1.03363592</v>
      </c>
      <c r="S248" s="2">
        <f t="shared" si="162"/>
        <v>1</v>
      </c>
      <c r="T248" s="2">
        <f t="shared" si="143"/>
        <v>320902.73574461002</v>
      </c>
      <c r="U248" s="2">
        <f t="shared" si="144"/>
        <v>0</v>
      </c>
      <c r="V248" s="2">
        <f t="shared" si="145"/>
        <v>10519.332871642424</v>
      </c>
      <c r="W248" s="2">
        <f t="shared" si="146"/>
        <v>331422.06861625245</v>
      </c>
      <c r="X248" s="27">
        <f t="shared" si="147"/>
        <v>0</v>
      </c>
      <c r="Y248" s="2">
        <f t="shared" si="163"/>
        <v>0</v>
      </c>
      <c r="Z248" s="67">
        <f t="shared" si="148"/>
        <v>0</v>
      </c>
      <c r="AA248" s="2">
        <f t="shared" si="149"/>
        <v>0</v>
      </c>
      <c r="AB248" s="26">
        <f t="shared" si="158"/>
        <v>6.7299999999999999E-2</v>
      </c>
      <c r="AC248" s="27">
        <f t="shared" si="132"/>
        <v>4</v>
      </c>
      <c r="AD248" s="27">
        <v>252</v>
      </c>
      <c r="AE248" s="10">
        <f t="shared" si="168"/>
        <v>1.0010343770000001</v>
      </c>
      <c r="AF248" s="2">
        <f t="shared" si="150"/>
        <v>331.93440908999997</v>
      </c>
      <c r="AG248" s="2">
        <f t="shared" si="151"/>
        <v>342.81536505999998</v>
      </c>
      <c r="AH248" s="3" t="str">
        <f t="shared" si="152"/>
        <v>-</v>
      </c>
      <c r="AI248" s="4" t="str">
        <f t="shared" si="159"/>
        <v>A+J=</v>
      </c>
      <c r="AJ248" s="11">
        <f t="shared" si="160"/>
        <v>41065</v>
      </c>
      <c r="AK248" s="11"/>
      <c r="AL248" s="4"/>
      <c r="AM248" s="20"/>
      <c r="AN248" s="62">
        <v>42793</v>
      </c>
      <c r="AO248" s="37" t="s">
        <v>100</v>
      </c>
      <c r="AP248" s="29"/>
      <c r="AQ248" s="1"/>
      <c r="AR248" s="20">
        <f t="shared" si="153"/>
        <v>44197</v>
      </c>
      <c r="AS248" s="20">
        <f t="shared" si="133"/>
        <v>44196</v>
      </c>
      <c r="AT248" s="20">
        <f t="shared" si="134"/>
        <v>44200</v>
      </c>
      <c r="AU248" s="20">
        <f t="shared" si="135"/>
        <v>44228</v>
      </c>
      <c r="AV248" s="20">
        <f t="shared" si="136"/>
        <v>44202</v>
      </c>
      <c r="AW248" s="23">
        <f t="shared" si="137"/>
        <v>20</v>
      </c>
      <c r="AX248" s="1"/>
      <c r="AY248" s="1"/>
      <c r="AZ248" s="1"/>
      <c r="BA248" s="1"/>
      <c r="BB248" s="1"/>
      <c r="BC248" s="1"/>
    </row>
    <row r="249" spans="1:154" x14ac:dyDescent="0.2">
      <c r="A249" s="144">
        <f t="shared" si="154"/>
        <v>41038</v>
      </c>
      <c r="B249" s="2">
        <f t="shared" si="138"/>
        <v>331944.51816633542</v>
      </c>
      <c r="C249" s="2">
        <f t="shared" si="155"/>
        <v>320902.73574461002</v>
      </c>
      <c r="D249" s="68">
        <f>SUM(Y249:Y$366)</f>
        <v>8161.6877327699995</v>
      </c>
      <c r="E249" s="68">
        <f t="shared" si="139"/>
        <v>312741.04801184003</v>
      </c>
      <c r="F249" s="72">
        <f t="shared" si="164"/>
        <v>3445.41</v>
      </c>
      <c r="G249" s="3">
        <f>IF(N249=1,VLOOKUP(A248,[1]Plan1!$BG$69:$BI$188,3),G248)</f>
        <v>3467.46</v>
      </c>
      <c r="H249" s="11">
        <f t="shared" si="165"/>
        <v>40971</v>
      </c>
      <c r="I249" s="11">
        <f t="shared" si="166"/>
        <v>41002</v>
      </c>
      <c r="J249" s="26">
        <f t="shared" si="140"/>
        <v>6.3998188894791586E-3</v>
      </c>
      <c r="K249" s="11">
        <f t="shared" si="156"/>
        <v>41061</v>
      </c>
      <c r="L249" s="11">
        <f t="shared" si="141"/>
        <v>41061</v>
      </c>
      <c r="M249" s="1">
        <f t="shared" si="157"/>
        <v>22</v>
      </c>
      <c r="N249" s="1">
        <f t="shared" si="161"/>
        <v>5</v>
      </c>
      <c r="O249" s="2">
        <f t="shared" si="142"/>
        <v>1.0014509199999999</v>
      </c>
      <c r="P249" s="10">
        <f t="shared" si="170"/>
        <v>1.0020999399999999</v>
      </c>
      <c r="Q249" s="10">
        <f t="shared" si="167"/>
        <v>1.0324377226118684</v>
      </c>
      <c r="R249" s="2">
        <f t="shared" si="169"/>
        <v>1.0339357</v>
      </c>
      <c r="S249" s="2">
        <f t="shared" si="162"/>
        <v>1</v>
      </c>
      <c r="T249" s="2">
        <f t="shared" si="143"/>
        <v>320902.73574461002</v>
      </c>
      <c r="U249" s="2">
        <f t="shared" si="144"/>
        <v>0</v>
      </c>
      <c r="V249" s="2">
        <f t="shared" si="145"/>
        <v>10613.086383015403</v>
      </c>
      <c r="W249" s="2">
        <f t="shared" si="146"/>
        <v>331515.8221276254</v>
      </c>
      <c r="X249" s="27">
        <f t="shared" si="147"/>
        <v>0</v>
      </c>
      <c r="Y249" s="2">
        <f t="shared" si="163"/>
        <v>0</v>
      </c>
      <c r="Z249" s="67">
        <f t="shared" si="148"/>
        <v>0</v>
      </c>
      <c r="AA249" s="2">
        <f t="shared" si="149"/>
        <v>0</v>
      </c>
      <c r="AB249" s="26">
        <f t="shared" si="158"/>
        <v>6.7299999999999999E-2</v>
      </c>
      <c r="AC249" s="27">
        <f t="shared" si="132"/>
        <v>5</v>
      </c>
      <c r="AD249" s="27">
        <v>252</v>
      </c>
      <c r="AE249" s="10">
        <f t="shared" si="168"/>
        <v>1.0012931389999999</v>
      </c>
      <c r="AF249" s="2">
        <f t="shared" si="150"/>
        <v>414.97184278999998</v>
      </c>
      <c r="AG249" s="2">
        <f t="shared" si="151"/>
        <v>428.69603870999998</v>
      </c>
      <c r="AH249" s="3" t="str">
        <f t="shared" si="152"/>
        <v>-</v>
      </c>
      <c r="AI249" s="4" t="str">
        <f t="shared" si="159"/>
        <v>A+J=</v>
      </c>
      <c r="AJ249" s="11">
        <f t="shared" si="160"/>
        <v>41065</v>
      </c>
      <c r="AK249" s="11"/>
      <c r="AL249" s="4"/>
      <c r="AM249" s="63"/>
      <c r="AN249" s="62">
        <v>42794</v>
      </c>
      <c r="AO249" s="37" t="s">
        <v>100</v>
      </c>
      <c r="AP249" s="29"/>
      <c r="AQ249" s="1"/>
      <c r="AR249" s="20">
        <f t="shared" si="153"/>
        <v>44228</v>
      </c>
      <c r="AS249" s="20">
        <f t="shared" si="133"/>
        <v>44225</v>
      </c>
      <c r="AT249" s="20">
        <f t="shared" si="134"/>
        <v>44228</v>
      </c>
      <c r="AU249" s="20">
        <f t="shared" si="135"/>
        <v>44256</v>
      </c>
      <c r="AV249" s="20">
        <f t="shared" si="136"/>
        <v>44230</v>
      </c>
      <c r="AW249" s="23">
        <f t="shared" si="137"/>
        <v>18</v>
      </c>
      <c r="AX249" s="1"/>
      <c r="AY249" s="1"/>
      <c r="AZ249" s="1"/>
      <c r="BA249" s="1"/>
      <c r="BB249" s="1"/>
      <c r="BC249" s="1"/>
    </row>
    <row r="250" spans="1:154" x14ac:dyDescent="0.2">
      <c r="A250" s="144">
        <f t="shared" si="154"/>
        <v>41039</v>
      </c>
      <c r="B250" s="2">
        <f t="shared" si="138"/>
        <v>332124.24468312174</v>
      </c>
      <c r="C250" s="2">
        <f t="shared" si="155"/>
        <v>320902.73574461002</v>
      </c>
      <c r="D250" s="68">
        <f>SUM(Y250:Y$366)</f>
        <v>8161.6877327699995</v>
      </c>
      <c r="E250" s="68">
        <f t="shared" si="139"/>
        <v>312741.04801184003</v>
      </c>
      <c r="F250" s="72">
        <f t="shared" si="164"/>
        <v>3445.41</v>
      </c>
      <c r="G250" s="3">
        <f>IF(N250=1,VLOOKUP(A249,[1]Plan1!$BG$69:$BI$188,3),G249)</f>
        <v>3467.46</v>
      </c>
      <c r="H250" s="11">
        <f t="shared" si="165"/>
        <v>40971</v>
      </c>
      <c r="I250" s="11">
        <f t="shared" si="166"/>
        <v>41002</v>
      </c>
      <c r="J250" s="26">
        <f t="shared" si="140"/>
        <v>6.3998188894791586E-3</v>
      </c>
      <c r="K250" s="11">
        <f t="shared" si="156"/>
        <v>41061</v>
      </c>
      <c r="L250" s="11">
        <f t="shared" si="141"/>
        <v>41061</v>
      </c>
      <c r="M250" s="1">
        <f t="shared" si="157"/>
        <v>22</v>
      </c>
      <c r="N250" s="1">
        <f t="shared" si="161"/>
        <v>6</v>
      </c>
      <c r="O250" s="2">
        <f t="shared" si="142"/>
        <v>1.0017413500000001</v>
      </c>
      <c r="P250" s="10">
        <f t="shared" si="170"/>
        <v>1.0020999399999999</v>
      </c>
      <c r="Q250" s="10">
        <f t="shared" si="167"/>
        <v>1.0324377226118684</v>
      </c>
      <c r="R250" s="2">
        <f t="shared" si="169"/>
        <v>1.03423555</v>
      </c>
      <c r="S250" s="2">
        <f t="shared" si="162"/>
        <v>1</v>
      </c>
      <c r="T250" s="2">
        <f t="shared" si="143"/>
        <v>320902.73574461002</v>
      </c>
      <c r="U250" s="2">
        <f t="shared" si="144"/>
        <v>0</v>
      </c>
      <c r="V250" s="2">
        <f t="shared" si="145"/>
        <v>10706.86178626175</v>
      </c>
      <c r="W250" s="2">
        <f t="shared" si="146"/>
        <v>331609.59753087175</v>
      </c>
      <c r="X250" s="27">
        <f t="shared" si="147"/>
        <v>0</v>
      </c>
      <c r="Y250" s="2">
        <f t="shared" si="163"/>
        <v>0</v>
      </c>
      <c r="Z250" s="67">
        <f t="shared" si="148"/>
        <v>0</v>
      </c>
      <c r="AA250" s="2">
        <f t="shared" si="149"/>
        <v>0</v>
      </c>
      <c r="AB250" s="26">
        <f t="shared" si="158"/>
        <v>6.7299999999999999E-2</v>
      </c>
      <c r="AC250" s="27">
        <f t="shared" si="132"/>
        <v>6</v>
      </c>
      <c r="AD250" s="27">
        <v>252</v>
      </c>
      <c r="AE250" s="10">
        <f t="shared" si="168"/>
        <v>1.0015519669999999</v>
      </c>
      <c r="AF250" s="2">
        <f t="shared" si="150"/>
        <v>498.03045608000002</v>
      </c>
      <c r="AG250" s="2">
        <f t="shared" si="151"/>
        <v>514.64715224999998</v>
      </c>
      <c r="AH250" s="3" t="str">
        <f t="shared" si="152"/>
        <v>-</v>
      </c>
      <c r="AI250" s="4" t="str">
        <f t="shared" si="159"/>
        <v>A+J=</v>
      </c>
      <c r="AJ250" s="11">
        <f t="shared" si="160"/>
        <v>41065</v>
      </c>
      <c r="AK250" s="11"/>
      <c r="AL250" s="4"/>
      <c r="AM250" s="63"/>
      <c r="AN250" s="62">
        <v>42839</v>
      </c>
      <c r="AO250" s="37" t="s">
        <v>108</v>
      </c>
      <c r="AP250" s="29"/>
      <c r="AQ250" s="1"/>
      <c r="AR250" s="20">
        <f t="shared" si="153"/>
        <v>44256</v>
      </c>
      <c r="AS250" s="20">
        <f t="shared" si="133"/>
        <v>44253</v>
      </c>
      <c r="AT250" s="20">
        <f t="shared" si="134"/>
        <v>44256</v>
      </c>
      <c r="AU250" s="20">
        <f t="shared" si="135"/>
        <v>44287</v>
      </c>
      <c r="AV250" s="20">
        <f t="shared" si="136"/>
        <v>44258</v>
      </c>
      <c r="AW250" s="23">
        <f t="shared" si="137"/>
        <v>23</v>
      </c>
      <c r="AX250" s="1"/>
      <c r="AY250" s="1"/>
      <c r="AZ250" s="1"/>
      <c r="BA250" s="1"/>
      <c r="BB250" s="1"/>
      <c r="BC250" s="1"/>
    </row>
    <row r="251" spans="1:154" x14ac:dyDescent="0.2">
      <c r="A251" s="144">
        <f t="shared" si="154"/>
        <v>41040</v>
      </c>
      <c r="B251" s="2">
        <f t="shared" si="138"/>
        <v>332304.07329817291</v>
      </c>
      <c r="C251" s="2">
        <f t="shared" si="155"/>
        <v>320902.73574461002</v>
      </c>
      <c r="D251" s="68">
        <f>SUM(Y251:Y$366)</f>
        <v>8161.6877327699995</v>
      </c>
      <c r="E251" s="68">
        <f t="shared" si="139"/>
        <v>312741.04801184003</v>
      </c>
      <c r="F251" s="72">
        <f t="shared" si="164"/>
        <v>3445.41</v>
      </c>
      <c r="G251" s="3">
        <f>IF(N251=1,VLOOKUP(A250,[1]Plan1!$BG$69:$BI$188,3),G250)</f>
        <v>3467.46</v>
      </c>
      <c r="H251" s="11">
        <f t="shared" si="165"/>
        <v>40971</v>
      </c>
      <c r="I251" s="11">
        <f t="shared" si="166"/>
        <v>41002</v>
      </c>
      <c r="J251" s="26">
        <f t="shared" si="140"/>
        <v>6.3998188894791586E-3</v>
      </c>
      <c r="K251" s="11">
        <f t="shared" si="156"/>
        <v>41061</v>
      </c>
      <c r="L251" s="11">
        <f t="shared" si="141"/>
        <v>41061</v>
      </c>
      <c r="M251" s="1">
        <f t="shared" si="157"/>
        <v>22</v>
      </c>
      <c r="N251" s="1">
        <f t="shared" si="161"/>
        <v>7</v>
      </c>
      <c r="O251" s="2">
        <f t="shared" si="142"/>
        <v>1.0020318699999999</v>
      </c>
      <c r="P251" s="10">
        <f t="shared" si="170"/>
        <v>1.0020999399999999</v>
      </c>
      <c r="Q251" s="10">
        <f t="shared" si="167"/>
        <v>1.0324377226118684</v>
      </c>
      <c r="R251" s="2">
        <f t="shared" si="169"/>
        <v>1.0345355000000001</v>
      </c>
      <c r="S251" s="2">
        <f t="shared" si="162"/>
        <v>1</v>
      </c>
      <c r="T251" s="2">
        <f t="shared" si="143"/>
        <v>320902.73574461002</v>
      </c>
      <c r="U251" s="2">
        <f t="shared" si="144"/>
        <v>0</v>
      </c>
      <c r="V251" s="2">
        <f t="shared" si="145"/>
        <v>10800.668463612918</v>
      </c>
      <c r="W251" s="2">
        <f t="shared" si="146"/>
        <v>331703.40420822293</v>
      </c>
      <c r="X251" s="27">
        <f t="shared" si="147"/>
        <v>0</v>
      </c>
      <c r="Y251" s="2">
        <f t="shared" si="163"/>
        <v>0</v>
      </c>
      <c r="Z251" s="67">
        <f t="shared" si="148"/>
        <v>0</v>
      </c>
      <c r="AA251" s="2">
        <f t="shared" si="149"/>
        <v>0</v>
      </c>
      <c r="AB251" s="26">
        <f t="shared" si="158"/>
        <v>6.7299999999999999E-2</v>
      </c>
      <c r="AC251" s="27">
        <f t="shared" si="132"/>
        <v>7</v>
      </c>
      <c r="AD251" s="27">
        <v>252</v>
      </c>
      <c r="AE251" s="10">
        <f t="shared" si="168"/>
        <v>1.0018108619999999</v>
      </c>
      <c r="AF251" s="2">
        <f t="shared" si="150"/>
        <v>581.11056985000005</v>
      </c>
      <c r="AG251" s="2">
        <f t="shared" si="151"/>
        <v>600.66908994999994</v>
      </c>
      <c r="AH251" s="3" t="str">
        <f t="shared" si="152"/>
        <v>-</v>
      </c>
      <c r="AI251" s="4" t="str">
        <f t="shared" si="159"/>
        <v>A+J=</v>
      </c>
      <c r="AJ251" s="11">
        <f t="shared" si="160"/>
        <v>41065</v>
      </c>
      <c r="AK251" s="11"/>
      <c r="AL251" s="4"/>
      <c r="AM251" s="63"/>
      <c r="AN251" s="62">
        <v>42846</v>
      </c>
      <c r="AO251" s="37" t="s">
        <v>102</v>
      </c>
      <c r="AP251" s="29"/>
      <c r="AQ251" s="1"/>
      <c r="AR251" s="20">
        <f t="shared" si="153"/>
        <v>44287</v>
      </c>
      <c r="AS251" s="20">
        <f t="shared" si="133"/>
        <v>44286</v>
      </c>
      <c r="AT251" s="20">
        <f t="shared" si="134"/>
        <v>44287</v>
      </c>
      <c r="AU251" s="20">
        <f t="shared" si="135"/>
        <v>44319</v>
      </c>
      <c r="AV251" s="20">
        <f t="shared" si="136"/>
        <v>44292</v>
      </c>
      <c r="AW251" s="23">
        <f t="shared" si="137"/>
        <v>20</v>
      </c>
      <c r="AX251" s="1"/>
      <c r="AY251" s="1"/>
      <c r="AZ251" s="1"/>
      <c r="BA251" s="1"/>
      <c r="BB251" s="1"/>
      <c r="BC251" s="1"/>
    </row>
    <row r="252" spans="1:154" x14ac:dyDescent="0.2">
      <c r="A252" s="144">
        <f t="shared" si="154"/>
        <v>41041</v>
      </c>
      <c r="B252" s="2">
        <f t="shared" si="138"/>
        <v>332483.99811865791</v>
      </c>
      <c r="C252" s="2">
        <f t="shared" si="155"/>
        <v>320902.73574461002</v>
      </c>
      <c r="D252" s="68">
        <f>SUM(Y252:Y$366)</f>
        <v>8161.6877327699995</v>
      </c>
      <c r="E252" s="68">
        <f t="shared" si="139"/>
        <v>312741.04801184003</v>
      </c>
      <c r="F252" s="72">
        <f t="shared" si="164"/>
        <v>3445.41</v>
      </c>
      <c r="G252" s="3">
        <f>IF(N252=1,VLOOKUP(A251,[1]Plan1!$BG$69:$BI$188,3),G251)</f>
        <v>3467.46</v>
      </c>
      <c r="H252" s="11">
        <f t="shared" si="165"/>
        <v>40971</v>
      </c>
      <c r="I252" s="11">
        <f t="shared" si="166"/>
        <v>41002</v>
      </c>
      <c r="J252" s="26">
        <f t="shared" si="140"/>
        <v>6.3998188894791586E-3</v>
      </c>
      <c r="K252" s="11">
        <f t="shared" si="156"/>
        <v>41061</v>
      </c>
      <c r="L252" s="11">
        <f t="shared" si="141"/>
        <v>41061</v>
      </c>
      <c r="M252" s="1">
        <f t="shared" si="157"/>
        <v>22</v>
      </c>
      <c r="N252" s="1">
        <f t="shared" si="161"/>
        <v>8</v>
      </c>
      <c r="O252" s="2">
        <f t="shared" si="142"/>
        <v>1.0023224799999999</v>
      </c>
      <c r="P252" s="10">
        <f t="shared" si="170"/>
        <v>1.0020999399999999</v>
      </c>
      <c r="Q252" s="10">
        <f t="shared" si="167"/>
        <v>1.0324377226118684</v>
      </c>
      <c r="R252" s="2">
        <f t="shared" si="169"/>
        <v>1.0348355300000001</v>
      </c>
      <c r="S252" s="2">
        <f t="shared" si="162"/>
        <v>1</v>
      </c>
      <c r="T252" s="2">
        <f t="shared" si="143"/>
        <v>320902.73574461002</v>
      </c>
      <c r="U252" s="2">
        <f t="shared" si="144"/>
        <v>0</v>
      </c>
      <c r="V252" s="2">
        <f t="shared" si="145"/>
        <v>10894.500160247911</v>
      </c>
      <c r="W252" s="2">
        <f t="shared" si="146"/>
        <v>331797.23590485792</v>
      </c>
      <c r="X252" s="27">
        <f t="shared" si="147"/>
        <v>0</v>
      </c>
      <c r="Y252" s="2">
        <f t="shared" si="163"/>
        <v>0</v>
      </c>
      <c r="Z252" s="67">
        <f t="shared" si="148"/>
        <v>0</v>
      </c>
      <c r="AA252" s="2">
        <f t="shared" si="149"/>
        <v>0</v>
      </c>
      <c r="AB252" s="26">
        <f t="shared" si="158"/>
        <v>6.7299999999999999E-2</v>
      </c>
      <c r="AC252" s="27">
        <f t="shared" ref="AC252:AC315" si="171">N252</f>
        <v>8</v>
      </c>
      <c r="AD252" s="27">
        <v>252</v>
      </c>
      <c r="AE252" s="10">
        <f t="shared" si="168"/>
        <v>1.002069825</v>
      </c>
      <c r="AF252" s="2">
        <f t="shared" si="150"/>
        <v>664.21250500999997</v>
      </c>
      <c r="AG252" s="2">
        <f t="shared" si="151"/>
        <v>686.76221380000004</v>
      </c>
      <c r="AH252" s="3" t="str">
        <f t="shared" si="152"/>
        <v>-</v>
      </c>
      <c r="AI252" s="4" t="str">
        <f t="shared" si="159"/>
        <v>A+J=</v>
      </c>
      <c r="AJ252" s="11">
        <f t="shared" si="160"/>
        <v>41065</v>
      </c>
      <c r="AK252" s="11"/>
      <c r="AL252" s="4"/>
      <c r="AM252" s="63"/>
      <c r="AN252" s="62">
        <v>42856</v>
      </c>
      <c r="AO252" s="37" t="s">
        <v>109</v>
      </c>
      <c r="AP252" s="29"/>
      <c r="AQ252" s="1"/>
      <c r="AR252" s="20">
        <f t="shared" si="153"/>
        <v>44317</v>
      </c>
      <c r="AS252" s="20">
        <f t="shared" si="133"/>
        <v>44316</v>
      </c>
      <c r="AT252" s="20">
        <f t="shared" si="134"/>
        <v>44319</v>
      </c>
      <c r="AU252" s="20">
        <f t="shared" si="135"/>
        <v>44348</v>
      </c>
      <c r="AV252" s="20">
        <f t="shared" si="136"/>
        <v>44321</v>
      </c>
      <c r="AW252" s="23">
        <f t="shared" si="137"/>
        <v>21</v>
      </c>
      <c r="AX252" s="1"/>
      <c r="AY252" s="1"/>
      <c r="AZ252" s="1"/>
      <c r="BA252" s="1"/>
      <c r="BB252" s="1"/>
      <c r="BC252" s="1"/>
    </row>
    <row r="253" spans="1:154" x14ac:dyDescent="0.2">
      <c r="A253" s="144">
        <f t="shared" si="154"/>
        <v>41042</v>
      </c>
      <c r="B253" s="2">
        <f t="shared" si="138"/>
        <v>332483.99811865791</v>
      </c>
      <c r="C253" s="2">
        <f t="shared" si="155"/>
        <v>320902.73574461002</v>
      </c>
      <c r="D253" s="68">
        <f>SUM(Y253:Y$366)</f>
        <v>8161.6877327699995</v>
      </c>
      <c r="E253" s="68">
        <f t="shared" si="139"/>
        <v>312741.04801184003</v>
      </c>
      <c r="F253" s="72">
        <f t="shared" si="164"/>
        <v>3445.41</v>
      </c>
      <c r="G253" s="3">
        <f>IF(N253=1,VLOOKUP(A252,[1]Plan1!$BG$69:$BI$188,3),G252)</f>
        <v>3467.46</v>
      </c>
      <c r="H253" s="11">
        <f t="shared" si="165"/>
        <v>40971</v>
      </c>
      <c r="I253" s="11">
        <f t="shared" si="166"/>
        <v>41002</v>
      </c>
      <c r="J253" s="26">
        <f t="shared" si="140"/>
        <v>6.3998188894791586E-3</v>
      </c>
      <c r="K253" s="11">
        <f t="shared" si="156"/>
        <v>41061</v>
      </c>
      <c r="L253" s="11">
        <f t="shared" si="141"/>
        <v>41061</v>
      </c>
      <c r="M253" s="1">
        <f t="shared" si="157"/>
        <v>22</v>
      </c>
      <c r="N253" s="1">
        <f t="shared" si="161"/>
        <v>8</v>
      </c>
      <c r="O253" s="2">
        <f t="shared" si="142"/>
        <v>1.0023224799999999</v>
      </c>
      <c r="P253" s="10">
        <f t="shared" si="170"/>
        <v>1.0020999399999999</v>
      </c>
      <c r="Q253" s="10">
        <f t="shared" si="167"/>
        <v>1.0324377226118684</v>
      </c>
      <c r="R253" s="2">
        <f t="shared" si="169"/>
        <v>1.0348355300000001</v>
      </c>
      <c r="S253" s="2">
        <f t="shared" si="162"/>
        <v>1</v>
      </c>
      <c r="T253" s="2">
        <f t="shared" si="143"/>
        <v>320902.73574461002</v>
      </c>
      <c r="U253" s="2">
        <f t="shared" si="144"/>
        <v>0</v>
      </c>
      <c r="V253" s="2">
        <f t="shared" si="145"/>
        <v>10894.500160247911</v>
      </c>
      <c r="W253" s="2">
        <f t="shared" si="146"/>
        <v>331797.23590485792</v>
      </c>
      <c r="X253" s="27">
        <f t="shared" si="147"/>
        <v>0</v>
      </c>
      <c r="Y253" s="2">
        <f t="shared" si="163"/>
        <v>0</v>
      </c>
      <c r="Z253" s="67">
        <f t="shared" si="148"/>
        <v>0</v>
      </c>
      <c r="AA253" s="2">
        <f t="shared" si="149"/>
        <v>0</v>
      </c>
      <c r="AB253" s="26">
        <f t="shared" si="158"/>
        <v>6.7299999999999999E-2</v>
      </c>
      <c r="AC253" s="27">
        <f t="shared" si="171"/>
        <v>8</v>
      </c>
      <c r="AD253" s="27">
        <v>252</v>
      </c>
      <c r="AE253" s="10">
        <f t="shared" si="168"/>
        <v>1.002069825</v>
      </c>
      <c r="AF253" s="2">
        <f t="shared" si="150"/>
        <v>664.21250500999997</v>
      </c>
      <c r="AG253" s="2">
        <f t="shared" si="151"/>
        <v>686.76221380000004</v>
      </c>
      <c r="AH253" s="3" t="str">
        <f t="shared" si="152"/>
        <v>-</v>
      </c>
      <c r="AI253" s="4" t="str">
        <f t="shared" si="159"/>
        <v>A+J=</v>
      </c>
      <c r="AJ253" s="11">
        <f t="shared" si="160"/>
        <v>41065</v>
      </c>
      <c r="AK253" s="11"/>
      <c r="AL253" s="4"/>
      <c r="AM253" s="63"/>
      <c r="AN253" s="62">
        <v>42901</v>
      </c>
      <c r="AO253" s="37" t="s">
        <v>110</v>
      </c>
      <c r="AP253" s="29"/>
      <c r="AQ253" s="1"/>
      <c r="AR253" s="20">
        <f t="shared" si="153"/>
        <v>44348</v>
      </c>
      <c r="AS253" s="20">
        <f t="shared" si="133"/>
        <v>44347</v>
      </c>
      <c r="AT253" s="20">
        <f t="shared" si="134"/>
        <v>44348</v>
      </c>
      <c r="AU253" s="20">
        <f t="shared" si="135"/>
        <v>44378</v>
      </c>
      <c r="AV253" s="20">
        <f t="shared" si="136"/>
        <v>44351</v>
      </c>
      <c r="AW253" s="23">
        <f t="shared" si="137"/>
        <v>21</v>
      </c>
      <c r="AX253" s="1"/>
      <c r="AY253" s="1"/>
      <c r="AZ253" s="1"/>
      <c r="BA253" s="1"/>
      <c r="BB253" s="1"/>
      <c r="BC253" s="1"/>
    </row>
    <row r="254" spans="1:154" x14ac:dyDescent="0.2">
      <c r="A254" s="144">
        <f t="shared" si="154"/>
        <v>41043</v>
      </c>
      <c r="B254" s="2">
        <f t="shared" si="138"/>
        <v>332483.99811865791</v>
      </c>
      <c r="C254" s="2">
        <f t="shared" si="155"/>
        <v>320902.73574461002</v>
      </c>
      <c r="D254" s="68">
        <f>SUM(Y254:Y$366)</f>
        <v>8161.6877327699995</v>
      </c>
      <c r="E254" s="68">
        <f t="shared" si="139"/>
        <v>312741.04801184003</v>
      </c>
      <c r="F254" s="72">
        <f t="shared" si="164"/>
        <v>3445.41</v>
      </c>
      <c r="G254" s="3">
        <f>IF(N254=1,VLOOKUP(A253,[1]Plan1!$BG$69:$BI$188,3),G253)</f>
        <v>3467.46</v>
      </c>
      <c r="H254" s="11">
        <f t="shared" si="165"/>
        <v>40971</v>
      </c>
      <c r="I254" s="11">
        <f t="shared" si="166"/>
        <v>41002</v>
      </c>
      <c r="J254" s="26">
        <f t="shared" si="140"/>
        <v>6.3998188894791586E-3</v>
      </c>
      <c r="K254" s="11">
        <f t="shared" si="156"/>
        <v>41061</v>
      </c>
      <c r="L254" s="11">
        <f t="shared" si="141"/>
        <v>41061</v>
      </c>
      <c r="M254" s="1">
        <f t="shared" si="157"/>
        <v>22</v>
      </c>
      <c r="N254" s="1">
        <f t="shared" si="161"/>
        <v>8</v>
      </c>
      <c r="O254" s="2">
        <f t="shared" si="142"/>
        <v>1.0023224799999999</v>
      </c>
      <c r="P254" s="10">
        <f t="shared" si="170"/>
        <v>1.0020999399999999</v>
      </c>
      <c r="Q254" s="10">
        <f t="shared" si="167"/>
        <v>1.0324377226118684</v>
      </c>
      <c r="R254" s="2">
        <f t="shared" si="169"/>
        <v>1.0348355300000001</v>
      </c>
      <c r="S254" s="2">
        <f t="shared" si="162"/>
        <v>1</v>
      </c>
      <c r="T254" s="2">
        <f t="shared" si="143"/>
        <v>320902.73574461002</v>
      </c>
      <c r="U254" s="2">
        <f t="shared" si="144"/>
        <v>0</v>
      </c>
      <c r="V254" s="2">
        <f t="shared" si="145"/>
        <v>10894.500160247911</v>
      </c>
      <c r="W254" s="2">
        <f t="shared" si="146"/>
        <v>331797.23590485792</v>
      </c>
      <c r="X254" s="27">
        <f t="shared" si="147"/>
        <v>0</v>
      </c>
      <c r="Y254" s="2">
        <f t="shared" si="163"/>
        <v>0</v>
      </c>
      <c r="Z254" s="67">
        <f t="shared" si="148"/>
        <v>0</v>
      </c>
      <c r="AA254" s="2">
        <f t="shared" si="149"/>
        <v>0</v>
      </c>
      <c r="AB254" s="26">
        <f t="shared" si="158"/>
        <v>6.7299999999999999E-2</v>
      </c>
      <c r="AC254" s="27">
        <f t="shared" si="171"/>
        <v>8</v>
      </c>
      <c r="AD254" s="27">
        <v>252</v>
      </c>
      <c r="AE254" s="10">
        <f t="shared" si="168"/>
        <v>1.002069825</v>
      </c>
      <c r="AF254" s="2">
        <f t="shared" si="150"/>
        <v>664.21250500999997</v>
      </c>
      <c r="AG254" s="2">
        <f t="shared" si="151"/>
        <v>686.76221380000004</v>
      </c>
      <c r="AH254" s="3" t="str">
        <f t="shared" si="152"/>
        <v>-</v>
      </c>
      <c r="AI254" s="4" t="str">
        <f t="shared" si="159"/>
        <v>A+J=</v>
      </c>
      <c r="AJ254" s="11">
        <f t="shared" si="160"/>
        <v>41065</v>
      </c>
      <c r="AK254" s="11"/>
      <c r="AL254" s="4"/>
      <c r="AM254" s="30"/>
      <c r="AN254" s="62">
        <v>42985</v>
      </c>
      <c r="AO254" s="37" t="s">
        <v>111</v>
      </c>
      <c r="AP254" s="30"/>
      <c r="AR254" s="20">
        <f t="shared" si="153"/>
        <v>44378</v>
      </c>
      <c r="AS254" s="20">
        <f t="shared" si="133"/>
        <v>44377</v>
      </c>
      <c r="AT254" s="20">
        <f t="shared" si="134"/>
        <v>44378</v>
      </c>
      <c r="AU254" s="20">
        <f t="shared" si="135"/>
        <v>44410</v>
      </c>
      <c r="AV254" s="20">
        <f t="shared" si="136"/>
        <v>44382</v>
      </c>
      <c r="AW254" s="23">
        <f t="shared" si="137"/>
        <v>22</v>
      </c>
      <c r="AX254" s="1"/>
      <c r="AY254" s="1"/>
      <c r="AZ254" s="1"/>
      <c r="BA254" s="1"/>
      <c r="BB254" s="1"/>
      <c r="BC254" s="1"/>
    </row>
    <row r="255" spans="1:154" x14ac:dyDescent="0.2">
      <c r="A255" s="144">
        <f t="shared" si="154"/>
        <v>41044</v>
      </c>
      <c r="B255" s="2">
        <f t="shared" si="138"/>
        <v>332664.02165407722</v>
      </c>
      <c r="C255" s="2">
        <f t="shared" si="155"/>
        <v>320902.73574461002</v>
      </c>
      <c r="D255" s="68">
        <f>SUM(Y255:Y$366)</f>
        <v>8161.6877327699995</v>
      </c>
      <c r="E255" s="68">
        <f t="shared" si="139"/>
        <v>312741.04801184003</v>
      </c>
      <c r="F255" s="72">
        <f t="shared" si="164"/>
        <v>3445.41</v>
      </c>
      <c r="G255" s="3">
        <f>IF(N255=1,VLOOKUP(A254,[1]Plan1!$BG$69:$BI$188,3),G254)</f>
        <v>3467.46</v>
      </c>
      <c r="H255" s="11">
        <f t="shared" si="165"/>
        <v>40971</v>
      </c>
      <c r="I255" s="11">
        <f t="shared" si="166"/>
        <v>41002</v>
      </c>
      <c r="J255" s="26">
        <f t="shared" si="140"/>
        <v>6.3998188894791586E-3</v>
      </c>
      <c r="K255" s="11">
        <f t="shared" si="156"/>
        <v>41061</v>
      </c>
      <c r="L255" s="11">
        <f t="shared" si="141"/>
        <v>41061</v>
      </c>
      <c r="M255" s="1">
        <f t="shared" si="157"/>
        <v>22</v>
      </c>
      <c r="N255" s="1">
        <f t="shared" si="161"/>
        <v>9</v>
      </c>
      <c r="O255" s="2">
        <f t="shared" si="142"/>
        <v>1.0026131700000001</v>
      </c>
      <c r="P255" s="10">
        <f t="shared" si="170"/>
        <v>1.0020999399999999</v>
      </c>
      <c r="Q255" s="10">
        <f t="shared" si="167"/>
        <v>1.0324377226118684</v>
      </c>
      <c r="R255" s="2">
        <f t="shared" si="169"/>
        <v>1.03513565</v>
      </c>
      <c r="S255" s="2">
        <f t="shared" si="162"/>
        <v>1</v>
      </c>
      <c r="T255" s="2">
        <f t="shared" si="143"/>
        <v>320902.73574461002</v>
      </c>
      <c r="U255" s="2">
        <f t="shared" si="144"/>
        <v>0</v>
      </c>
      <c r="V255" s="2">
        <f t="shared" si="145"/>
        <v>10988.360003577196</v>
      </c>
      <c r="W255" s="2">
        <f t="shared" si="146"/>
        <v>331891.09574818722</v>
      </c>
      <c r="X255" s="27">
        <f t="shared" si="147"/>
        <v>0</v>
      </c>
      <c r="Y255" s="2">
        <f t="shared" si="163"/>
        <v>0</v>
      </c>
      <c r="Z255" s="67">
        <f t="shared" si="148"/>
        <v>0</v>
      </c>
      <c r="AA255" s="2">
        <f t="shared" si="149"/>
        <v>0</v>
      </c>
      <c r="AB255" s="26">
        <f t="shared" si="158"/>
        <v>6.7299999999999999E-2</v>
      </c>
      <c r="AC255" s="27">
        <f t="shared" si="171"/>
        <v>9</v>
      </c>
      <c r="AD255" s="27">
        <v>252</v>
      </c>
      <c r="AE255" s="10">
        <f t="shared" si="168"/>
        <v>1.0023288539999999</v>
      </c>
      <c r="AF255" s="2">
        <f t="shared" si="150"/>
        <v>747.33561973999997</v>
      </c>
      <c r="AG255" s="2">
        <f t="shared" si="151"/>
        <v>772.92590588999997</v>
      </c>
      <c r="AH255" s="3" t="str">
        <f t="shared" si="152"/>
        <v>-</v>
      </c>
      <c r="AI255" s="4" t="str">
        <f t="shared" si="159"/>
        <v>A+J=</v>
      </c>
      <c r="AJ255" s="11">
        <f t="shared" si="160"/>
        <v>41065</v>
      </c>
      <c r="AK255" s="11"/>
      <c r="AL255" s="4"/>
      <c r="AM255" s="30"/>
      <c r="AN255" s="62">
        <v>43020</v>
      </c>
      <c r="AO255" s="37" t="s">
        <v>112</v>
      </c>
      <c r="AP255" s="30"/>
      <c r="AR255" s="20">
        <f t="shared" si="153"/>
        <v>44409</v>
      </c>
      <c r="AS255" s="20">
        <f t="shared" si="133"/>
        <v>44407</v>
      </c>
      <c r="AT255" s="20">
        <f t="shared" si="134"/>
        <v>44410</v>
      </c>
      <c r="AU255" s="20">
        <f t="shared" si="135"/>
        <v>44440</v>
      </c>
      <c r="AV255" s="20">
        <f t="shared" si="136"/>
        <v>44412</v>
      </c>
      <c r="AW255" s="23">
        <f t="shared" si="137"/>
        <v>22</v>
      </c>
      <c r="AX255" s="1"/>
      <c r="AY255" s="1"/>
      <c r="AZ255" s="1"/>
      <c r="BA255" s="1"/>
      <c r="BB255" s="1"/>
      <c r="BC255" s="1"/>
    </row>
    <row r="256" spans="1:154" x14ac:dyDescent="0.2">
      <c r="A256" s="144">
        <f t="shared" si="154"/>
        <v>41045</v>
      </c>
      <c r="B256" s="2">
        <f t="shared" si="138"/>
        <v>332844.1411413704</v>
      </c>
      <c r="C256" s="2">
        <f t="shared" si="155"/>
        <v>320902.73574461002</v>
      </c>
      <c r="D256" s="68">
        <f>SUM(Y256:Y$366)</f>
        <v>8161.6877327699995</v>
      </c>
      <c r="E256" s="68">
        <f t="shared" si="139"/>
        <v>312741.04801184003</v>
      </c>
      <c r="F256" s="72">
        <f t="shared" si="164"/>
        <v>3445.41</v>
      </c>
      <c r="G256" s="3">
        <f>IF(N256=1,VLOOKUP(A255,[1]Plan1!$BG$69:$BI$188,3),G255)</f>
        <v>3467.46</v>
      </c>
      <c r="H256" s="11">
        <f t="shared" si="165"/>
        <v>40971</v>
      </c>
      <c r="I256" s="11">
        <f t="shared" si="166"/>
        <v>41002</v>
      </c>
      <c r="J256" s="26">
        <f t="shared" si="140"/>
        <v>6.3998188894791586E-3</v>
      </c>
      <c r="K256" s="11">
        <f t="shared" si="156"/>
        <v>41061</v>
      </c>
      <c r="L256" s="11">
        <f t="shared" si="141"/>
        <v>41061</v>
      </c>
      <c r="M256" s="1">
        <f t="shared" si="157"/>
        <v>22</v>
      </c>
      <c r="N256" s="1">
        <f t="shared" si="161"/>
        <v>10</v>
      </c>
      <c r="O256" s="2">
        <f t="shared" si="142"/>
        <v>1.0029039399999999</v>
      </c>
      <c r="P256" s="10">
        <f t="shared" si="170"/>
        <v>1.0020999399999999</v>
      </c>
      <c r="Q256" s="10">
        <f t="shared" si="167"/>
        <v>1.0324377226118684</v>
      </c>
      <c r="R256" s="2">
        <f t="shared" si="169"/>
        <v>1.03543585</v>
      </c>
      <c r="S256" s="2">
        <f t="shared" si="162"/>
        <v>1</v>
      </c>
      <c r="T256" s="2">
        <f t="shared" si="143"/>
        <v>320902.73574461002</v>
      </c>
      <c r="U256" s="2">
        <f t="shared" si="144"/>
        <v>0</v>
      </c>
      <c r="V256" s="2">
        <f t="shared" si="145"/>
        <v>11082.244866190376</v>
      </c>
      <c r="W256" s="2">
        <f t="shared" si="146"/>
        <v>331984.98061080038</v>
      </c>
      <c r="X256" s="27">
        <f t="shared" si="147"/>
        <v>0</v>
      </c>
      <c r="Y256" s="2">
        <f t="shared" si="163"/>
        <v>0</v>
      </c>
      <c r="Z256" s="67">
        <f t="shared" si="148"/>
        <v>0</v>
      </c>
      <c r="AA256" s="2">
        <f t="shared" si="149"/>
        <v>0</v>
      </c>
      <c r="AB256" s="26">
        <f t="shared" si="158"/>
        <v>6.7299999999999999E-2</v>
      </c>
      <c r="AC256" s="27">
        <f t="shared" si="171"/>
        <v>10</v>
      </c>
      <c r="AD256" s="27">
        <v>252</v>
      </c>
      <c r="AE256" s="10">
        <f t="shared" si="168"/>
        <v>1.0025879499999999</v>
      </c>
      <c r="AF256" s="2">
        <f t="shared" si="150"/>
        <v>830.48023496999997</v>
      </c>
      <c r="AG256" s="2">
        <f t="shared" si="151"/>
        <v>859.16053056999999</v>
      </c>
      <c r="AH256" s="3" t="str">
        <f t="shared" si="152"/>
        <v>-</v>
      </c>
      <c r="AI256" s="4" t="str">
        <f t="shared" si="159"/>
        <v>A+J=</v>
      </c>
      <c r="AJ256" s="11">
        <f t="shared" si="160"/>
        <v>41065</v>
      </c>
      <c r="AK256" s="11"/>
      <c r="AL256" s="4"/>
      <c r="AM256" s="30"/>
      <c r="AN256" s="62">
        <v>43041</v>
      </c>
      <c r="AO256" s="37" t="s">
        <v>113</v>
      </c>
      <c r="AP256" s="30"/>
      <c r="AR256" s="20">
        <f t="shared" si="153"/>
        <v>44440</v>
      </c>
      <c r="AS256" s="20">
        <f t="shared" si="133"/>
        <v>44439</v>
      </c>
      <c r="AT256" s="20">
        <f t="shared" si="134"/>
        <v>44440</v>
      </c>
      <c r="AU256" s="20"/>
      <c r="AV256" s="28">
        <f>WORKDAY(AT256,0,AN$137:AN$327)</f>
        <v>44440</v>
      </c>
      <c r="AW256" s="64" t="s">
        <v>114</v>
      </c>
      <c r="AX256" s="1"/>
      <c r="AY256" s="1"/>
      <c r="AZ256" s="1"/>
      <c r="BA256" s="1"/>
      <c r="BB256" s="1"/>
      <c r="BC256" s="1"/>
    </row>
    <row r="257" spans="1:154" x14ac:dyDescent="0.2">
      <c r="A257" s="144">
        <f t="shared" si="154"/>
        <v>41046</v>
      </c>
      <c r="B257" s="2">
        <f t="shared" si="138"/>
        <v>333024.36289146834</v>
      </c>
      <c r="C257" s="2">
        <f t="shared" si="155"/>
        <v>320902.73574461002</v>
      </c>
      <c r="D257" s="68">
        <f>SUM(Y257:Y$366)</f>
        <v>8161.6877327699995</v>
      </c>
      <c r="E257" s="68">
        <f t="shared" si="139"/>
        <v>312741.04801184003</v>
      </c>
      <c r="F257" s="72">
        <f t="shared" si="164"/>
        <v>3445.41</v>
      </c>
      <c r="G257" s="3">
        <f>IF(N257=1,VLOOKUP(A256,[1]Plan1!$BG$69:$BI$188,3),G256)</f>
        <v>3467.46</v>
      </c>
      <c r="H257" s="11">
        <f t="shared" si="165"/>
        <v>40971</v>
      </c>
      <c r="I257" s="11">
        <f t="shared" si="166"/>
        <v>41002</v>
      </c>
      <c r="J257" s="26">
        <f t="shared" si="140"/>
        <v>6.3998188894791586E-3</v>
      </c>
      <c r="K257" s="11">
        <f t="shared" si="156"/>
        <v>41061</v>
      </c>
      <c r="L257" s="11">
        <f t="shared" si="141"/>
        <v>41061</v>
      </c>
      <c r="M257" s="1">
        <f t="shared" si="157"/>
        <v>22</v>
      </c>
      <c r="N257" s="1">
        <f t="shared" si="161"/>
        <v>11</v>
      </c>
      <c r="O257" s="2">
        <f t="shared" si="142"/>
        <v>1.0031947999999999</v>
      </c>
      <c r="P257" s="10">
        <f t="shared" si="170"/>
        <v>1.0020999399999999</v>
      </c>
      <c r="Q257" s="10">
        <f t="shared" si="167"/>
        <v>1.0324377226118684</v>
      </c>
      <c r="R257" s="2">
        <f t="shared" si="169"/>
        <v>1.03573615</v>
      </c>
      <c r="S257" s="2">
        <f t="shared" si="162"/>
        <v>1</v>
      </c>
      <c r="T257" s="2">
        <f t="shared" si="143"/>
        <v>320902.73574461002</v>
      </c>
      <c r="U257" s="2">
        <f t="shared" si="144"/>
        <v>0</v>
      </c>
      <c r="V257" s="2">
        <f t="shared" si="145"/>
        <v>11176.161002908306</v>
      </c>
      <c r="W257" s="2">
        <f t="shared" si="146"/>
        <v>332078.89674751833</v>
      </c>
      <c r="X257" s="27">
        <f t="shared" si="147"/>
        <v>0</v>
      </c>
      <c r="Y257" s="2">
        <f t="shared" si="163"/>
        <v>0</v>
      </c>
      <c r="Z257" s="67">
        <f t="shared" si="148"/>
        <v>0</v>
      </c>
      <c r="AA257" s="2">
        <f t="shared" si="149"/>
        <v>0</v>
      </c>
      <c r="AB257" s="26">
        <f t="shared" si="158"/>
        <v>6.7299999999999999E-2</v>
      </c>
      <c r="AC257" s="27">
        <f t="shared" si="171"/>
        <v>11</v>
      </c>
      <c r="AD257" s="27">
        <v>252</v>
      </c>
      <c r="AE257" s="10">
        <f t="shared" si="168"/>
        <v>1.0028471130000001</v>
      </c>
      <c r="AF257" s="2">
        <f t="shared" si="150"/>
        <v>913.64635066999995</v>
      </c>
      <c r="AG257" s="2">
        <f t="shared" si="151"/>
        <v>945.46614394999995</v>
      </c>
      <c r="AH257" s="3" t="str">
        <f t="shared" si="152"/>
        <v>-</v>
      </c>
      <c r="AI257" s="4" t="str">
        <f t="shared" si="159"/>
        <v>A+J=</v>
      </c>
      <c r="AJ257" s="11">
        <f t="shared" si="160"/>
        <v>41065</v>
      </c>
      <c r="AK257" s="11"/>
      <c r="AL257" s="4"/>
      <c r="AM257" s="30"/>
      <c r="AN257" s="62">
        <v>43054</v>
      </c>
      <c r="AO257" s="37" t="s">
        <v>115</v>
      </c>
      <c r="AP257" s="30"/>
      <c r="AR257" s="20"/>
      <c r="AS257" s="20"/>
      <c r="AT257" s="20"/>
      <c r="AU257" s="20"/>
      <c r="AV257" s="20"/>
      <c r="AW257" s="23"/>
      <c r="AX257" s="1"/>
      <c r="AY257" s="1"/>
      <c r="AZ257" s="1"/>
      <c r="BA257" s="1"/>
      <c r="BB257" s="1"/>
      <c r="BC257" s="1"/>
    </row>
    <row r="258" spans="1:154" x14ac:dyDescent="0.2">
      <c r="A258" s="144">
        <f t="shared" si="154"/>
        <v>41047</v>
      </c>
      <c r="B258" s="2">
        <f t="shared" si="138"/>
        <v>333204.68067333015</v>
      </c>
      <c r="C258" s="2">
        <f t="shared" si="155"/>
        <v>320902.73574461002</v>
      </c>
      <c r="D258" s="68">
        <f>SUM(Y258:Y$366)</f>
        <v>8161.6877327699995</v>
      </c>
      <c r="E258" s="68">
        <f t="shared" si="139"/>
        <v>312741.04801184003</v>
      </c>
      <c r="F258" s="72">
        <f t="shared" si="164"/>
        <v>3445.41</v>
      </c>
      <c r="G258" s="3">
        <f>IF(N258=1,VLOOKUP(A257,[1]Plan1!$BG$69:$BI$188,3),G257)</f>
        <v>3467.46</v>
      </c>
      <c r="H258" s="11">
        <f t="shared" si="165"/>
        <v>40971</v>
      </c>
      <c r="I258" s="11">
        <f t="shared" si="166"/>
        <v>41002</v>
      </c>
      <c r="J258" s="26">
        <f t="shared" si="140"/>
        <v>6.3998188894791586E-3</v>
      </c>
      <c r="K258" s="11">
        <f t="shared" si="156"/>
        <v>41061</v>
      </c>
      <c r="L258" s="11">
        <f t="shared" si="141"/>
        <v>41061</v>
      </c>
      <c r="M258" s="1">
        <f t="shared" si="157"/>
        <v>22</v>
      </c>
      <c r="N258" s="1">
        <f t="shared" si="161"/>
        <v>12</v>
      </c>
      <c r="O258" s="2">
        <f t="shared" si="142"/>
        <v>1.0034857399999999</v>
      </c>
      <c r="P258" s="10">
        <f t="shared" si="170"/>
        <v>1.0020999399999999</v>
      </c>
      <c r="Q258" s="10">
        <f t="shared" si="167"/>
        <v>1.0324377226118684</v>
      </c>
      <c r="R258" s="2">
        <f t="shared" si="169"/>
        <v>1.0360365300000001</v>
      </c>
      <c r="S258" s="2">
        <f t="shared" si="162"/>
        <v>1</v>
      </c>
      <c r="T258" s="2">
        <f t="shared" si="143"/>
        <v>320902.73574461002</v>
      </c>
      <c r="U258" s="2">
        <f t="shared" si="144"/>
        <v>0</v>
      </c>
      <c r="V258" s="2">
        <f t="shared" si="145"/>
        <v>11270.102158910135</v>
      </c>
      <c r="W258" s="2">
        <f t="shared" si="146"/>
        <v>332172.83790352015</v>
      </c>
      <c r="X258" s="27">
        <f t="shared" si="147"/>
        <v>0</v>
      </c>
      <c r="Y258" s="2">
        <f t="shared" si="163"/>
        <v>0</v>
      </c>
      <c r="Z258" s="67">
        <f t="shared" si="148"/>
        <v>0</v>
      </c>
      <c r="AA258" s="2">
        <f t="shared" si="149"/>
        <v>0</v>
      </c>
      <c r="AB258" s="26">
        <f t="shared" si="158"/>
        <v>6.7299999999999999E-2</v>
      </c>
      <c r="AC258" s="27">
        <f t="shared" si="171"/>
        <v>12</v>
      </c>
      <c r="AD258" s="27">
        <v>252</v>
      </c>
      <c r="AE258" s="10">
        <f t="shared" si="168"/>
        <v>1.003106343</v>
      </c>
      <c r="AF258" s="2">
        <f t="shared" si="150"/>
        <v>996.83396686000003</v>
      </c>
      <c r="AG258" s="2">
        <f t="shared" si="151"/>
        <v>1031.8427698099999</v>
      </c>
      <c r="AH258" s="3" t="str">
        <f t="shared" si="152"/>
        <v>-</v>
      </c>
      <c r="AI258" s="4" t="str">
        <f t="shared" si="159"/>
        <v>A+J=</v>
      </c>
      <c r="AJ258" s="11">
        <f t="shared" si="160"/>
        <v>41065</v>
      </c>
      <c r="AK258" s="11"/>
      <c r="AL258" s="4"/>
      <c r="AM258" s="30"/>
      <c r="AN258" s="62">
        <v>43094</v>
      </c>
      <c r="AO258" s="37" t="s">
        <v>116</v>
      </c>
      <c r="AP258" s="30"/>
      <c r="AR258" s="20"/>
      <c r="AS258" s="20"/>
      <c r="AT258" s="20"/>
      <c r="AU258" s="20"/>
      <c r="AV258" s="20"/>
      <c r="AW258" s="23"/>
      <c r="AX258" s="1"/>
      <c r="AY258" s="1"/>
      <c r="AZ258" s="1"/>
      <c r="BA258" s="1"/>
      <c r="BB258" s="1"/>
      <c r="BC258" s="1"/>
    </row>
    <row r="259" spans="1:154" x14ac:dyDescent="0.2">
      <c r="A259" s="144">
        <f t="shared" si="154"/>
        <v>41048</v>
      </c>
      <c r="B259" s="2">
        <f t="shared" si="138"/>
        <v>333385.09766321629</v>
      </c>
      <c r="C259" s="2">
        <f t="shared" si="155"/>
        <v>320902.73574461002</v>
      </c>
      <c r="D259" s="68">
        <f>SUM(Y259:Y$366)</f>
        <v>8161.6877327699995</v>
      </c>
      <c r="E259" s="68">
        <f t="shared" si="139"/>
        <v>312741.04801184003</v>
      </c>
      <c r="F259" s="72">
        <f t="shared" si="164"/>
        <v>3445.41</v>
      </c>
      <c r="G259" s="3">
        <f>IF(N259=1,VLOOKUP(A258,[1]Plan1!$BG$69:$BI$188,3),G258)</f>
        <v>3467.46</v>
      </c>
      <c r="H259" s="11">
        <f t="shared" si="165"/>
        <v>40971</v>
      </c>
      <c r="I259" s="11">
        <f t="shared" si="166"/>
        <v>41002</v>
      </c>
      <c r="J259" s="26">
        <f t="shared" si="140"/>
        <v>6.3998188894791586E-3</v>
      </c>
      <c r="K259" s="11">
        <f t="shared" si="156"/>
        <v>41061</v>
      </c>
      <c r="L259" s="11">
        <f t="shared" si="141"/>
        <v>41061</v>
      </c>
      <c r="M259" s="1">
        <f t="shared" si="157"/>
        <v>22</v>
      </c>
      <c r="N259" s="1">
        <f t="shared" si="161"/>
        <v>13</v>
      </c>
      <c r="O259" s="2">
        <f t="shared" si="142"/>
        <v>1.00377677</v>
      </c>
      <c r="P259" s="10">
        <f t="shared" si="170"/>
        <v>1.0020999399999999</v>
      </c>
      <c r="Q259" s="10">
        <f t="shared" si="167"/>
        <v>1.0324377226118684</v>
      </c>
      <c r="R259" s="2">
        <f t="shared" si="169"/>
        <v>1.0363370000000001</v>
      </c>
      <c r="S259" s="2">
        <f t="shared" si="162"/>
        <v>1</v>
      </c>
      <c r="T259" s="2">
        <f t="shared" si="143"/>
        <v>320902.73574461002</v>
      </c>
      <c r="U259" s="2">
        <f t="shared" si="144"/>
        <v>0</v>
      </c>
      <c r="V259" s="2">
        <f t="shared" si="145"/>
        <v>11364.071461606251</v>
      </c>
      <c r="W259" s="2">
        <f t="shared" si="146"/>
        <v>332266.80720621627</v>
      </c>
      <c r="X259" s="27">
        <f t="shared" si="147"/>
        <v>0</v>
      </c>
      <c r="Y259" s="2">
        <f t="shared" si="163"/>
        <v>0</v>
      </c>
      <c r="Z259" s="67">
        <f t="shared" si="148"/>
        <v>0</v>
      </c>
      <c r="AA259" s="2">
        <f t="shared" si="149"/>
        <v>0</v>
      </c>
      <c r="AB259" s="26">
        <f t="shared" si="158"/>
        <v>6.7299999999999999E-2</v>
      </c>
      <c r="AC259" s="27">
        <f t="shared" si="171"/>
        <v>13</v>
      </c>
      <c r="AD259" s="27">
        <v>252</v>
      </c>
      <c r="AE259" s="10">
        <f t="shared" si="168"/>
        <v>1.0033656399999999</v>
      </c>
      <c r="AF259" s="2">
        <f t="shared" si="150"/>
        <v>1080.0430835300001</v>
      </c>
      <c r="AG259" s="2">
        <f t="shared" si="151"/>
        <v>1118.2904570000001</v>
      </c>
      <c r="AH259" s="3" t="str">
        <f t="shared" si="152"/>
        <v>-</v>
      </c>
      <c r="AI259" s="4" t="str">
        <f t="shared" si="159"/>
        <v>A+J=</v>
      </c>
      <c r="AJ259" s="11">
        <f t="shared" si="160"/>
        <v>41065</v>
      </c>
      <c r="AK259" s="11"/>
      <c r="AL259" s="4"/>
      <c r="AM259" s="30"/>
      <c r="AN259" s="62">
        <v>43101</v>
      </c>
      <c r="AO259" s="37" t="s">
        <v>117</v>
      </c>
      <c r="AP259" s="30"/>
      <c r="AR259" s="20"/>
      <c r="AS259" s="20"/>
      <c r="AT259" s="20"/>
      <c r="AU259" s="20"/>
      <c r="AV259" s="20"/>
      <c r="AW259" s="23"/>
      <c r="AX259" s="1"/>
      <c r="AY259" s="1"/>
      <c r="AZ259" s="1"/>
      <c r="BA259" s="1"/>
      <c r="BB259" s="1"/>
      <c r="BC259" s="1"/>
    </row>
    <row r="260" spans="1:154" x14ac:dyDescent="0.2">
      <c r="A260" s="144">
        <f t="shared" si="154"/>
        <v>41049</v>
      </c>
      <c r="B260" s="2">
        <f t="shared" si="138"/>
        <v>333385.09766321629</v>
      </c>
      <c r="C260" s="2">
        <f t="shared" si="155"/>
        <v>320902.73574461002</v>
      </c>
      <c r="D260" s="68">
        <f>SUM(Y260:Y$366)</f>
        <v>8161.6877327699995</v>
      </c>
      <c r="E260" s="68">
        <f t="shared" si="139"/>
        <v>312741.04801184003</v>
      </c>
      <c r="F260" s="72">
        <f t="shared" si="164"/>
        <v>3445.41</v>
      </c>
      <c r="G260" s="3">
        <f>IF(N260=1,VLOOKUP(A259,[1]Plan1!$BG$69:$BI$188,3),G259)</f>
        <v>3467.46</v>
      </c>
      <c r="H260" s="11">
        <f t="shared" si="165"/>
        <v>40971</v>
      </c>
      <c r="I260" s="11">
        <f t="shared" si="166"/>
        <v>41002</v>
      </c>
      <c r="J260" s="26">
        <f t="shared" si="140"/>
        <v>6.3998188894791586E-3</v>
      </c>
      <c r="K260" s="11">
        <f t="shared" si="156"/>
        <v>41061</v>
      </c>
      <c r="L260" s="11">
        <f t="shared" si="141"/>
        <v>41061</v>
      </c>
      <c r="M260" s="1">
        <f t="shared" si="157"/>
        <v>22</v>
      </c>
      <c r="N260" s="1">
        <f t="shared" si="161"/>
        <v>13</v>
      </c>
      <c r="O260" s="2">
        <f t="shared" si="142"/>
        <v>1.00377677</v>
      </c>
      <c r="P260" s="10">
        <f t="shared" si="170"/>
        <v>1.0020999399999999</v>
      </c>
      <c r="Q260" s="10">
        <f t="shared" si="167"/>
        <v>1.0324377226118684</v>
      </c>
      <c r="R260" s="2">
        <f t="shared" si="169"/>
        <v>1.0363370000000001</v>
      </c>
      <c r="S260" s="2">
        <f t="shared" si="162"/>
        <v>1</v>
      </c>
      <c r="T260" s="2">
        <f t="shared" si="143"/>
        <v>320902.73574461002</v>
      </c>
      <c r="U260" s="2">
        <f t="shared" si="144"/>
        <v>0</v>
      </c>
      <c r="V260" s="2">
        <f t="shared" si="145"/>
        <v>11364.071461606251</v>
      </c>
      <c r="W260" s="2">
        <f t="shared" si="146"/>
        <v>332266.80720621627</v>
      </c>
      <c r="X260" s="27">
        <f t="shared" si="147"/>
        <v>0</v>
      </c>
      <c r="Y260" s="2">
        <f t="shared" si="163"/>
        <v>0</v>
      </c>
      <c r="Z260" s="67">
        <f t="shared" si="148"/>
        <v>0</v>
      </c>
      <c r="AA260" s="2">
        <f t="shared" si="149"/>
        <v>0</v>
      </c>
      <c r="AB260" s="26">
        <f t="shared" si="158"/>
        <v>6.7299999999999999E-2</v>
      </c>
      <c r="AC260" s="27">
        <f t="shared" si="171"/>
        <v>13</v>
      </c>
      <c r="AD260" s="27">
        <v>252</v>
      </c>
      <c r="AE260" s="10">
        <f t="shared" si="168"/>
        <v>1.0033656399999999</v>
      </c>
      <c r="AF260" s="2">
        <f t="shared" si="150"/>
        <v>1080.0430835300001</v>
      </c>
      <c r="AG260" s="2">
        <f t="shared" si="151"/>
        <v>1118.2904570000001</v>
      </c>
      <c r="AH260" s="3" t="str">
        <f t="shared" si="152"/>
        <v>-</v>
      </c>
      <c r="AI260" s="4" t="str">
        <f t="shared" si="159"/>
        <v>A+J=</v>
      </c>
      <c r="AJ260" s="11">
        <f t="shared" si="160"/>
        <v>41065</v>
      </c>
      <c r="AK260" s="11"/>
      <c r="AL260" s="4"/>
      <c r="AM260" s="30"/>
      <c r="AN260" s="62">
        <v>43143</v>
      </c>
      <c r="AO260" s="37" t="s">
        <v>100</v>
      </c>
      <c r="AP260" s="30"/>
      <c r="AR260" s="20"/>
      <c r="AS260" s="20"/>
      <c r="AT260" s="20"/>
      <c r="AU260" s="20"/>
      <c r="AV260" s="20"/>
      <c r="AW260" s="23"/>
      <c r="AX260" s="1"/>
      <c r="AY260" s="1"/>
      <c r="AZ260" s="1"/>
      <c r="BA260" s="1"/>
      <c r="BB260" s="1"/>
      <c r="BC260" s="1"/>
    </row>
    <row r="261" spans="1:154" x14ac:dyDescent="0.2">
      <c r="A261" s="144">
        <f t="shared" si="154"/>
        <v>41050</v>
      </c>
      <c r="B261" s="2">
        <f t="shared" si="138"/>
        <v>333385.09766321629</v>
      </c>
      <c r="C261" s="2">
        <f t="shared" si="155"/>
        <v>320902.73574461002</v>
      </c>
      <c r="D261" s="68">
        <f>SUM(Y261:Y$366)</f>
        <v>8161.6877327699995</v>
      </c>
      <c r="E261" s="68">
        <f t="shared" si="139"/>
        <v>312741.04801184003</v>
      </c>
      <c r="F261" s="72">
        <f t="shared" si="164"/>
        <v>3445.41</v>
      </c>
      <c r="G261" s="3">
        <f>IF(N261=1,VLOOKUP(A260,[1]Plan1!$BG$69:$BI$188,3),G260)</f>
        <v>3467.46</v>
      </c>
      <c r="H261" s="11">
        <f t="shared" si="165"/>
        <v>40971</v>
      </c>
      <c r="I261" s="11">
        <f t="shared" si="166"/>
        <v>41002</v>
      </c>
      <c r="J261" s="26">
        <f t="shared" si="140"/>
        <v>6.3998188894791586E-3</v>
      </c>
      <c r="K261" s="11">
        <f t="shared" si="156"/>
        <v>41061</v>
      </c>
      <c r="L261" s="11">
        <f t="shared" si="141"/>
        <v>41061</v>
      </c>
      <c r="M261" s="1">
        <f t="shared" si="157"/>
        <v>22</v>
      </c>
      <c r="N261" s="1">
        <f t="shared" si="161"/>
        <v>13</v>
      </c>
      <c r="O261" s="2">
        <f t="shared" si="142"/>
        <v>1.00377677</v>
      </c>
      <c r="P261" s="10">
        <f t="shared" si="170"/>
        <v>1.0020999399999999</v>
      </c>
      <c r="Q261" s="10">
        <f t="shared" si="167"/>
        <v>1.0324377226118684</v>
      </c>
      <c r="R261" s="2">
        <f t="shared" si="169"/>
        <v>1.0363370000000001</v>
      </c>
      <c r="S261" s="2">
        <f t="shared" si="162"/>
        <v>1</v>
      </c>
      <c r="T261" s="2">
        <f t="shared" si="143"/>
        <v>320902.73574461002</v>
      </c>
      <c r="U261" s="2">
        <f t="shared" si="144"/>
        <v>0</v>
      </c>
      <c r="V261" s="2">
        <f t="shared" si="145"/>
        <v>11364.071461606251</v>
      </c>
      <c r="W261" s="2">
        <f t="shared" si="146"/>
        <v>332266.80720621627</v>
      </c>
      <c r="X261" s="27">
        <f t="shared" si="147"/>
        <v>0</v>
      </c>
      <c r="Y261" s="2">
        <f t="shared" si="163"/>
        <v>0</v>
      </c>
      <c r="Z261" s="67">
        <f t="shared" si="148"/>
        <v>0</v>
      </c>
      <c r="AA261" s="2">
        <f t="shared" si="149"/>
        <v>0</v>
      </c>
      <c r="AB261" s="26">
        <f t="shared" si="158"/>
        <v>6.7299999999999999E-2</v>
      </c>
      <c r="AC261" s="27">
        <f t="shared" si="171"/>
        <v>13</v>
      </c>
      <c r="AD261" s="27">
        <v>252</v>
      </c>
      <c r="AE261" s="10">
        <f t="shared" si="168"/>
        <v>1.0033656399999999</v>
      </c>
      <c r="AF261" s="2">
        <f t="shared" si="150"/>
        <v>1080.0430835300001</v>
      </c>
      <c r="AG261" s="2">
        <f t="shared" si="151"/>
        <v>1118.2904570000001</v>
      </c>
      <c r="AH261" s="3" t="str">
        <f t="shared" si="152"/>
        <v>-</v>
      </c>
      <c r="AI261" s="4" t="str">
        <f t="shared" si="159"/>
        <v>A+J=</v>
      </c>
      <c r="AJ261" s="11">
        <f t="shared" si="160"/>
        <v>41065</v>
      </c>
      <c r="AK261" s="11"/>
      <c r="AL261" s="4"/>
      <c r="AM261" s="30"/>
      <c r="AN261" s="62">
        <v>43144</v>
      </c>
      <c r="AO261" s="37" t="s">
        <v>100</v>
      </c>
      <c r="AP261" s="30"/>
      <c r="AR261" s="20"/>
      <c r="AS261" s="20"/>
      <c r="AT261" s="20"/>
      <c r="AU261" s="20"/>
      <c r="AV261" s="20"/>
      <c r="AW261" s="23"/>
      <c r="AX261" s="1"/>
      <c r="AY261" s="1"/>
      <c r="AZ261" s="1"/>
      <c r="BA261" s="1"/>
      <c r="BB261" s="1"/>
      <c r="BC261" s="1"/>
    </row>
    <row r="262" spans="1:154" x14ac:dyDescent="0.2">
      <c r="A262" s="144">
        <f t="shared" si="154"/>
        <v>41051</v>
      </c>
      <c r="B262" s="2">
        <f t="shared" si="138"/>
        <v>333565.61076317623</v>
      </c>
      <c r="C262" s="2">
        <f t="shared" si="155"/>
        <v>320902.73574461002</v>
      </c>
      <c r="D262" s="68">
        <f>SUM(Y262:Y$366)</f>
        <v>8161.6877327699995</v>
      </c>
      <c r="E262" s="68">
        <f t="shared" si="139"/>
        <v>312741.04801184003</v>
      </c>
      <c r="F262" s="72">
        <f t="shared" si="164"/>
        <v>3445.41</v>
      </c>
      <c r="G262" s="3">
        <f>IF(N262=1,VLOOKUP(A261,[1]Plan1!$BG$69:$BI$188,3),G261)</f>
        <v>3467.46</v>
      </c>
      <c r="H262" s="11">
        <f t="shared" si="165"/>
        <v>40971</v>
      </c>
      <c r="I262" s="11">
        <f t="shared" si="166"/>
        <v>41002</v>
      </c>
      <c r="J262" s="26">
        <f t="shared" si="140"/>
        <v>6.3998188894791586E-3</v>
      </c>
      <c r="K262" s="11">
        <f t="shared" si="156"/>
        <v>41061</v>
      </c>
      <c r="L262" s="11">
        <f t="shared" si="141"/>
        <v>41061</v>
      </c>
      <c r="M262" s="1">
        <f t="shared" si="157"/>
        <v>22</v>
      </c>
      <c r="N262" s="1">
        <f t="shared" si="161"/>
        <v>14</v>
      </c>
      <c r="O262" s="2">
        <f t="shared" si="142"/>
        <v>1.00406788</v>
      </c>
      <c r="P262" s="10">
        <f t="shared" si="170"/>
        <v>1.0020999399999999</v>
      </c>
      <c r="Q262" s="10">
        <f t="shared" si="167"/>
        <v>1.0324377226118684</v>
      </c>
      <c r="R262" s="2">
        <f t="shared" si="169"/>
        <v>1.03663755</v>
      </c>
      <c r="S262" s="2">
        <f t="shared" si="162"/>
        <v>1</v>
      </c>
      <c r="T262" s="2">
        <f t="shared" si="143"/>
        <v>320902.73574461002</v>
      </c>
      <c r="U262" s="2">
        <f t="shared" si="144"/>
        <v>0</v>
      </c>
      <c r="V262" s="2">
        <f t="shared" si="145"/>
        <v>11458.065783586195</v>
      </c>
      <c r="W262" s="2">
        <f t="shared" si="146"/>
        <v>332360.8015281962</v>
      </c>
      <c r="X262" s="27">
        <f t="shared" si="147"/>
        <v>0</v>
      </c>
      <c r="Y262" s="2">
        <f t="shared" si="163"/>
        <v>0</v>
      </c>
      <c r="Z262" s="67">
        <f t="shared" si="148"/>
        <v>0</v>
      </c>
      <c r="AA262" s="2">
        <f t="shared" si="149"/>
        <v>0</v>
      </c>
      <c r="AB262" s="26">
        <f t="shared" si="158"/>
        <v>6.7299999999999999E-2</v>
      </c>
      <c r="AC262" s="27">
        <f t="shared" si="171"/>
        <v>14</v>
      </c>
      <c r="AD262" s="27">
        <v>252</v>
      </c>
      <c r="AE262" s="10">
        <f t="shared" si="168"/>
        <v>1.0036250040000001</v>
      </c>
      <c r="AF262" s="2">
        <f t="shared" si="150"/>
        <v>1163.27370068</v>
      </c>
      <c r="AG262" s="2">
        <f t="shared" si="151"/>
        <v>1204.8092349799999</v>
      </c>
      <c r="AH262" s="3" t="str">
        <f t="shared" si="152"/>
        <v>-</v>
      </c>
      <c r="AI262" s="4" t="str">
        <f t="shared" si="159"/>
        <v>A+J=</v>
      </c>
      <c r="AJ262" s="11">
        <f t="shared" si="160"/>
        <v>41065</v>
      </c>
      <c r="AK262" s="11"/>
      <c r="AL262" s="4"/>
      <c r="AM262" s="30"/>
      <c r="AN262" s="62">
        <v>43189</v>
      </c>
      <c r="AO262" s="37" t="s">
        <v>108</v>
      </c>
      <c r="AP262" s="30"/>
      <c r="AR262" s="20"/>
      <c r="AS262" s="20"/>
      <c r="AT262" s="20"/>
      <c r="AU262" s="20"/>
      <c r="AV262" s="20"/>
      <c r="AW262" s="23"/>
      <c r="AX262" s="1"/>
      <c r="AY262" s="1"/>
      <c r="AZ262" s="1"/>
      <c r="BA262" s="1"/>
      <c r="BB262" s="1"/>
      <c r="BC262" s="1"/>
    </row>
    <row r="263" spans="1:154" x14ac:dyDescent="0.2">
      <c r="A263" s="144">
        <f t="shared" si="154"/>
        <v>41052</v>
      </c>
      <c r="B263" s="2">
        <f t="shared" si="138"/>
        <v>333746.22629068099</v>
      </c>
      <c r="C263" s="2">
        <f t="shared" si="155"/>
        <v>320902.73574461002</v>
      </c>
      <c r="D263" s="68">
        <f>SUM(Y263:Y$366)</f>
        <v>8161.6877327699995</v>
      </c>
      <c r="E263" s="68">
        <f t="shared" si="139"/>
        <v>312741.04801184003</v>
      </c>
      <c r="F263" s="72">
        <f t="shared" si="164"/>
        <v>3445.41</v>
      </c>
      <c r="G263" s="3">
        <f>IF(N263=1,VLOOKUP(A262,[1]Plan1!$BG$69:$BI$188,3),G262)</f>
        <v>3467.46</v>
      </c>
      <c r="H263" s="11">
        <f t="shared" si="165"/>
        <v>40971</v>
      </c>
      <c r="I263" s="11">
        <f t="shared" si="166"/>
        <v>41002</v>
      </c>
      <c r="J263" s="26">
        <f t="shared" si="140"/>
        <v>6.3998188894791586E-3</v>
      </c>
      <c r="K263" s="11">
        <f t="shared" si="156"/>
        <v>41061</v>
      </c>
      <c r="L263" s="11">
        <f t="shared" si="141"/>
        <v>41061</v>
      </c>
      <c r="M263" s="1">
        <f t="shared" si="157"/>
        <v>22</v>
      </c>
      <c r="N263" s="1">
        <f t="shared" si="161"/>
        <v>15</v>
      </c>
      <c r="O263" s="2">
        <f t="shared" si="142"/>
        <v>1.00435908</v>
      </c>
      <c r="P263" s="10">
        <f t="shared" si="170"/>
        <v>1.0020999399999999</v>
      </c>
      <c r="Q263" s="10">
        <f t="shared" si="167"/>
        <v>1.0324377226118684</v>
      </c>
      <c r="R263" s="2">
        <f t="shared" si="169"/>
        <v>1.0369382</v>
      </c>
      <c r="S263" s="2">
        <f t="shared" si="162"/>
        <v>1</v>
      </c>
      <c r="T263" s="2">
        <f t="shared" si="143"/>
        <v>320902.73574461002</v>
      </c>
      <c r="U263" s="2">
        <f t="shared" si="144"/>
        <v>0</v>
      </c>
      <c r="V263" s="2">
        <f t="shared" si="145"/>
        <v>11552.091379670959</v>
      </c>
      <c r="W263" s="2">
        <f t="shared" si="146"/>
        <v>332454.82712428097</v>
      </c>
      <c r="X263" s="27">
        <f t="shared" si="147"/>
        <v>0</v>
      </c>
      <c r="Y263" s="2">
        <f t="shared" si="163"/>
        <v>0</v>
      </c>
      <c r="Z263" s="67">
        <f t="shared" si="148"/>
        <v>0</v>
      </c>
      <c r="AA263" s="2">
        <f t="shared" si="149"/>
        <v>0</v>
      </c>
      <c r="AB263" s="26">
        <f t="shared" si="158"/>
        <v>6.7299999999999999E-2</v>
      </c>
      <c r="AC263" s="27">
        <f t="shared" si="171"/>
        <v>15</v>
      </c>
      <c r="AD263" s="27">
        <v>252</v>
      </c>
      <c r="AE263" s="10">
        <f t="shared" si="168"/>
        <v>1.003884435</v>
      </c>
      <c r="AF263" s="2">
        <f t="shared" si="150"/>
        <v>1246.5258183200001</v>
      </c>
      <c r="AG263" s="2">
        <f t="shared" si="151"/>
        <v>1291.3991664</v>
      </c>
      <c r="AH263" s="3" t="str">
        <f t="shared" si="152"/>
        <v>-</v>
      </c>
      <c r="AI263" s="4" t="str">
        <f t="shared" si="159"/>
        <v>A+J=</v>
      </c>
      <c r="AJ263" s="11">
        <f t="shared" si="160"/>
        <v>41065</v>
      </c>
      <c r="AK263" s="11"/>
      <c r="AL263" s="4"/>
      <c r="AM263" s="30"/>
      <c r="AN263" s="62">
        <v>43221</v>
      </c>
      <c r="AO263" s="37" t="s">
        <v>109</v>
      </c>
      <c r="AP263" s="30"/>
      <c r="AR263" s="28"/>
      <c r="AS263" s="28"/>
      <c r="AT263" s="28"/>
      <c r="AU263" s="28"/>
      <c r="AV263" s="20"/>
      <c r="AW263" s="23"/>
      <c r="AX263" s="1"/>
      <c r="AY263" s="1"/>
      <c r="AZ263" s="1"/>
      <c r="BA263" s="1"/>
      <c r="BB263" s="1"/>
      <c r="BC263" s="1"/>
    </row>
    <row r="264" spans="1:154" x14ac:dyDescent="0.2">
      <c r="A264" s="144">
        <f t="shared" si="154"/>
        <v>41053</v>
      </c>
      <c r="B264" s="2">
        <f t="shared" si="138"/>
        <v>333926.93520039914</v>
      </c>
      <c r="C264" s="2">
        <f t="shared" si="155"/>
        <v>320902.73574461002</v>
      </c>
      <c r="D264" s="68">
        <f>SUM(Y264:Y$366)</f>
        <v>8161.6877327699995</v>
      </c>
      <c r="E264" s="68">
        <f t="shared" si="139"/>
        <v>312741.04801184003</v>
      </c>
      <c r="F264" s="72">
        <f t="shared" si="164"/>
        <v>3445.41</v>
      </c>
      <c r="G264" s="3">
        <f>IF(N264=1,VLOOKUP(A263,[1]Plan1!$BG$69:$BI$188,3),G263)</f>
        <v>3467.46</v>
      </c>
      <c r="H264" s="11">
        <f t="shared" si="165"/>
        <v>40971</v>
      </c>
      <c r="I264" s="11">
        <f t="shared" si="166"/>
        <v>41002</v>
      </c>
      <c r="J264" s="26">
        <f t="shared" si="140"/>
        <v>6.3998188894791586E-3</v>
      </c>
      <c r="K264" s="11">
        <f t="shared" si="156"/>
        <v>41061</v>
      </c>
      <c r="L264" s="11">
        <f t="shared" si="141"/>
        <v>41061</v>
      </c>
      <c r="M264" s="1">
        <f t="shared" si="157"/>
        <v>22</v>
      </c>
      <c r="N264" s="1">
        <f t="shared" si="161"/>
        <v>16</v>
      </c>
      <c r="O264" s="2">
        <f t="shared" si="142"/>
        <v>1.0046503600000001</v>
      </c>
      <c r="P264" s="10">
        <f t="shared" si="170"/>
        <v>1.0020999399999999</v>
      </c>
      <c r="Q264" s="10">
        <f t="shared" si="167"/>
        <v>1.0324377226118684</v>
      </c>
      <c r="R264" s="2">
        <f t="shared" si="169"/>
        <v>1.0372389200000001</v>
      </c>
      <c r="S264" s="2">
        <f t="shared" si="162"/>
        <v>1</v>
      </c>
      <c r="T264" s="2">
        <f t="shared" si="143"/>
        <v>320902.73574461002</v>
      </c>
      <c r="U264" s="2">
        <f t="shared" si="144"/>
        <v>0</v>
      </c>
      <c r="V264" s="2">
        <f t="shared" si="145"/>
        <v>11646.13886762909</v>
      </c>
      <c r="W264" s="2">
        <f t="shared" si="146"/>
        <v>332548.87461223913</v>
      </c>
      <c r="X264" s="27">
        <f t="shared" si="147"/>
        <v>0</v>
      </c>
      <c r="Y264" s="2">
        <f t="shared" si="163"/>
        <v>0</v>
      </c>
      <c r="Z264" s="67">
        <f t="shared" si="148"/>
        <v>0</v>
      </c>
      <c r="AA264" s="2">
        <f t="shared" si="149"/>
        <v>0</v>
      </c>
      <c r="AB264" s="26">
        <f t="shared" si="158"/>
        <v>6.7299999999999999E-2</v>
      </c>
      <c r="AC264" s="27">
        <f t="shared" si="171"/>
        <v>16</v>
      </c>
      <c r="AD264" s="27">
        <v>252</v>
      </c>
      <c r="AE264" s="10">
        <f t="shared" si="168"/>
        <v>1.004143934</v>
      </c>
      <c r="AF264" s="2">
        <f t="shared" si="150"/>
        <v>1329.79975734</v>
      </c>
      <c r="AG264" s="2">
        <f t="shared" si="151"/>
        <v>1378.06058816</v>
      </c>
      <c r="AH264" s="3" t="str">
        <f t="shared" si="152"/>
        <v>-</v>
      </c>
      <c r="AI264" s="4" t="str">
        <f t="shared" si="159"/>
        <v>A+J=</v>
      </c>
      <c r="AJ264" s="11">
        <f t="shared" si="160"/>
        <v>41065</v>
      </c>
      <c r="AK264" s="11"/>
      <c r="AL264" s="4"/>
      <c r="AM264" s="30"/>
      <c r="AN264" s="62">
        <v>43251</v>
      </c>
      <c r="AO264" s="37" t="s">
        <v>110</v>
      </c>
      <c r="AP264" s="30"/>
      <c r="AR264" s="20"/>
      <c r="AS264" s="20"/>
      <c r="AT264" s="20"/>
      <c r="AU264" s="20"/>
      <c r="AV264" s="20"/>
      <c r="AW264" s="23"/>
      <c r="AX264" s="1"/>
      <c r="AY264" s="1"/>
      <c r="AZ264" s="1"/>
      <c r="BA264" s="1"/>
      <c r="BB264" s="1"/>
      <c r="BC264" s="1"/>
    </row>
    <row r="265" spans="1:154" x14ac:dyDescent="0.2">
      <c r="A265" s="144">
        <f t="shared" si="154"/>
        <v>41054</v>
      </c>
      <c r="B265" s="2">
        <f t="shared" si="138"/>
        <v>334107.74628684204</v>
      </c>
      <c r="C265" s="2">
        <f t="shared" si="155"/>
        <v>320902.73574461002</v>
      </c>
      <c r="D265" s="68">
        <f>SUM(Y265:Y$366)</f>
        <v>8161.6877327699995</v>
      </c>
      <c r="E265" s="68">
        <f t="shared" si="139"/>
        <v>312741.04801184003</v>
      </c>
      <c r="F265" s="72">
        <f t="shared" si="164"/>
        <v>3445.41</v>
      </c>
      <c r="G265" s="3">
        <f>IF(N265=1,VLOOKUP(A264,[1]Plan1!$BG$69:$BI$188,3),G264)</f>
        <v>3467.46</v>
      </c>
      <c r="H265" s="11">
        <f t="shared" si="165"/>
        <v>40971</v>
      </c>
      <c r="I265" s="11">
        <f t="shared" si="166"/>
        <v>41002</v>
      </c>
      <c r="J265" s="26">
        <f t="shared" si="140"/>
        <v>6.3998188894791586E-3</v>
      </c>
      <c r="K265" s="11">
        <f t="shared" si="156"/>
        <v>41061</v>
      </c>
      <c r="L265" s="11">
        <f t="shared" si="141"/>
        <v>41061</v>
      </c>
      <c r="M265" s="1">
        <f t="shared" si="157"/>
        <v>22</v>
      </c>
      <c r="N265" s="1">
        <f t="shared" si="161"/>
        <v>17</v>
      </c>
      <c r="O265" s="2">
        <f t="shared" si="142"/>
        <v>1.0049417199999999</v>
      </c>
      <c r="P265" s="10">
        <f t="shared" si="170"/>
        <v>1.0020999399999999</v>
      </c>
      <c r="Q265" s="10">
        <f t="shared" si="167"/>
        <v>1.0324377226118684</v>
      </c>
      <c r="R265" s="2">
        <f t="shared" si="169"/>
        <v>1.0375397399999999</v>
      </c>
      <c r="S265" s="2">
        <f t="shared" si="162"/>
        <v>1</v>
      </c>
      <c r="T265" s="2">
        <f t="shared" si="143"/>
        <v>320902.73574461002</v>
      </c>
      <c r="U265" s="2">
        <f t="shared" si="144"/>
        <v>0</v>
      </c>
      <c r="V265" s="2">
        <f t="shared" si="145"/>
        <v>11740.21762969197</v>
      </c>
      <c r="W265" s="2">
        <f t="shared" si="146"/>
        <v>332642.95337430201</v>
      </c>
      <c r="X265" s="27">
        <f t="shared" si="147"/>
        <v>0</v>
      </c>
      <c r="Y265" s="2">
        <f t="shared" si="163"/>
        <v>0</v>
      </c>
      <c r="Z265" s="67">
        <f t="shared" si="148"/>
        <v>0</v>
      </c>
      <c r="AA265" s="2">
        <f t="shared" si="149"/>
        <v>0</v>
      </c>
      <c r="AB265" s="26">
        <f t="shared" si="158"/>
        <v>6.7299999999999999E-2</v>
      </c>
      <c r="AC265" s="27">
        <f t="shared" si="171"/>
        <v>17</v>
      </c>
      <c r="AD265" s="27">
        <v>252</v>
      </c>
      <c r="AE265" s="10">
        <f t="shared" si="168"/>
        <v>1.0044034989999999</v>
      </c>
      <c r="AF265" s="2">
        <f t="shared" si="150"/>
        <v>1413.0948759400001</v>
      </c>
      <c r="AG265" s="2">
        <f t="shared" si="151"/>
        <v>1464.7929125400001</v>
      </c>
      <c r="AH265" s="3" t="str">
        <f t="shared" si="152"/>
        <v>-</v>
      </c>
      <c r="AI265" s="4" t="str">
        <f t="shared" si="159"/>
        <v>A+J=</v>
      </c>
      <c r="AJ265" s="11">
        <f t="shared" si="160"/>
        <v>41065</v>
      </c>
      <c r="AK265" s="11"/>
      <c r="AL265" s="4"/>
      <c r="AM265" s="30"/>
      <c r="AN265" s="62">
        <v>43350</v>
      </c>
      <c r="AO265" s="37" t="s">
        <v>111</v>
      </c>
      <c r="AP265" s="30"/>
      <c r="AR265" s="20"/>
      <c r="AS265" s="20"/>
      <c r="AT265" s="20"/>
      <c r="AU265" s="20"/>
      <c r="AV265" s="20"/>
      <c r="AW265" s="23"/>
      <c r="AX265" s="1"/>
      <c r="AY265" s="1"/>
      <c r="AZ265" s="1"/>
      <c r="BA265" s="1"/>
      <c r="BB265" s="1"/>
      <c r="BC265" s="1"/>
    </row>
    <row r="266" spans="1:154" x14ac:dyDescent="0.2">
      <c r="A266" s="144">
        <f t="shared" si="154"/>
        <v>41055</v>
      </c>
      <c r="B266" s="2">
        <f t="shared" ref="B266:B329" si="172">(W266+AG266)</f>
        <v>334288.65364171879</v>
      </c>
      <c r="C266" s="2">
        <f t="shared" si="155"/>
        <v>320902.73574461002</v>
      </c>
      <c r="D266" s="68">
        <f>SUM(Y266:Y$366)</f>
        <v>8161.6877327699995</v>
      </c>
      <c r="E266" s="68">
        <f t="shared" ref="E266:E329" si="173">(C266-D266)</f>
        <v>312741.04801184003</v>
      </c>
      <c r="F266" s="72">
        <f t="shared" si="164"/>
        <v>3445.41</v>
      </c>
      <c r="G266" s="3">
        <f>IF(N266=1,VLOOKUP(A265,[1]Plan1!$BG$69:$BI$188,3),G265)</f>
        <v>3467.46</v>
      </c>
      <c r="H266" s="11">
        <f t="shared" si="165"/>
        <v>40971</v>
      </c>
      <c r="I266" s="11">
        <f t="shared" si="166"/>
        <v>41002</v>
      </c>
      <c r="J266" s="26">
        <f t="shared" ref="J266:J329" si="174">(G266/F266)-1</f>
        <v>6.3998188894791586E-3</v>
      </c>
      <c r="K266" s="11">
        <f t="shared" si="156"/>
        <v>41061</v>
      </c>
      <c r="L266" s="11">
        <f t="shared" ref="L266:L329" si="175">IF(A266&gt;L265,K266,L265)</f>
        <v>41061</v>
      </c>
      <c r="M266" s="1">
        <f t="shared" si="157"/>
        <v>22</v>
      </c>
      <c r="N266" s="1">
        <f t="shared" si="161"/>
        <v>18</v>
      </c>
      <c r="O266" s="2">
        <f t="shared" ref="O266:O329" si="176">TRUNC((G266/F266)^TRUNC((N266/M266),9),8)</f>
        <v>1.0052331699999999</v>
      </c>
      <c r="P266" s="10">
        <f t="shared" si="170"/>
        <v>1.0020999399999999</v>
      </c>
      <c r="Q266" s="10">
        <f t="shared" si="167"/>
        <v>1.0324377226118684</v>
      </c>
      <c r="R266" s="2">
        <f t="shared" si="169"/>
        <v>1.03784064</v>
      </c>
      <c r="S266" s="2">
        <f t="shared" si="162"/>
        <v>1</v>
      </c>
      <c r="T266" s="2">
        <f t="shared" ref="T266:T329" si="177">TRUNC(C266*S266,8)</f>
        <v>320902.73574461002</v>
      </c>
      <c r="U266" s="2">
        <f t="shared" ref="U266:U329" si="178">(D266*(S266-1))</f>
        <v>0</v>
      </c>
      <c r="V266" s="2">
        <f t="shared" ref="V266:V329" si="179">(E266*(R266-1))</f>
        <v>11834.321411038749</v>
      </c>
      <c r="W266" s="2">
        <f t="shared" ref="W266:W329" si="180">(C266+U266+V266)</f>
        <v>332737.05715564877</v>
      </c>
      <c r="X266" s="27">
        <f t="shared" ref="X266:X329" si="181">IF(VLOOKUP(A266,AN$10:AU$131,8)=VLOOKUP(A265,AN$10:AU$131,8),0,VLOOKUP(A266,AN$10:AU$131,8))</f>
        <v>0</v>
      </c>
      <c r="Y266" s="2">
        <f t="shared" si="163"/>
        <v>0</v>
      </c>
      <c r="Z266" s="67">
        <f t="shared" ref="Z266:Z329" si="182">IF(X266&gt;0,VLOOKUP($A266,$AN$10:$AS$131,6),0)</f>
        <v>0</v>
      </c>
      <c r="AA266" s="2">
        <f t="shared" ref="AA266:AA329" si="183">IF(Z266&gt;0,TRUNC(Z266*T266,8),0)</f>
        <v>0</v>
      </c>
      <c r="AB266" s="26">
        <f t="shared" si="158"/>
        <v>6.7299999999999999E-2</v>
      </c>
      <c r="AC266" s="27">
        <f t="shared" si="171"/>
        <v>18</v>
      </c>
      <c r="AD266" s="27">
        <v>252</v>
      </c>
      <c r="AE266" s="10">
        <f t="shared" si="168"/>
        <v>1.004663131</v>
      </c>
      <c r="AF266" s="2">
        <f t="shared" ref="AF266:AF329" si="184">TRUNC((T266*(AE266-1)),8)</f>
        <v>1496.41149503</v>
      </c>
      <c r="AG266" s="2">
        <f t="shared" ref="AG266:AG329" si="185">TRUNC((W266*(AE266-1)),8)</f>
        <v>1551.5964860700001</v>
      </c>
      <c r="AH266" s="3" t="str">
        <f t="shared" ref="AH266:AH329" si="186">IF(AA266&gt;0,AA266+AF266,"-")</f>
        <v>-</v>
      </c>
      <c r="AI266" s="4" t="str">
        <f t="shared" si="159"/>
        <v>A+J=</v>
      </c>
      <c r="AJ266" s="11">
        <f t="shared" si="160"/>
        <v>41065</v>
      </c>
      <c r="AK266" s="11"/>
      <c r="AL266" s="4"/>
      <c r="AM266" s="30"/>
      <c r="AN266" s="62">
        <v>43385</v>
      </c>
      <c r="AO266" s="37" t="s">
        <v>112</v>
      </c>
      <c r="AP266" s="30"/>
      <c r="AR266" s="20"/>
      <c r="AS266" s="20"/>
      <c r="AT266" s="20"/>
      <c r="AU266" s="20"/>
      <c r="AV266" s="20"/>
      <c r="AW266" s="23"/>
      <c r="AX266" s="1"/>
      <c r="AY266" s="1"/>
      <c r="AZ266" s="1"/>
      <c r="BA266" s="1"/>
      <c r="BB266" s="1"/>
      <c r="BC266" s="1"/>
    </row>
    <row r="267" spans="1:154" x14ac:dyDescent="0.2">
      <c r="A267" s="144">
        <f t="shared" ref="A267:A330" si="187">(A266+1)</f>
        <v>41056</v>
      </c>
      <c r="B267" s="2">
        <f t="shared" si="172"/>
        <v>334288.65364171879</v>
      </c>
      <c r="C267" s="2">
        <f t="shared" ref="C267:C330" si="188">TRUNC(IF(X266&gt;0,VLOOKUP(A266,$AN$12:$AO$131,2),C266),8)</f>
        <v>320902.73574461002</v>
      </c>
      <c r="D267" s="68">
        <f>SUM(Y267:Y$366)</f>
        <v>8161.6877327699995</v>
      </c>
      <c r="E267" s="68">
        <f t="shared" si="173"/>
        <v>312741.04801184003</v>
      </c>
      <c r="F267" s="72">
        <f t="shared" si="164"/>
        <v>3445.41</v>
      </c>
      <c r="G267" s="3">
        <f>IF(N267=1,VLOOKUP(A266,[1]Plan1!$BG$69:$BI$188,3),G266)</f>
        <v>3467.46</v>
      </c>
      <c r="H267" s="11">
        <f t="shared" si="165"/>
        <v>40971</v>
      </c>
      <c r="I267" s="11">
        <f t="shared" si="166"/>
        <v>41002</v>
      </c>
      <c r="J267" s="26">
        <f t="shared" si="174"/>
        <v>6.3998188894791586E-3</v>
      </c>
      <c r="K267" s="11">
        <f t="shared" ref="K267:K330" si="189">IF(DAY(A267)=1,VLOOKUP(A267,AR$137:AW$275,4),K266)</f>
        <v>41061</v>
      </c>
      <c r="L267" s="11">
        <f t="shared" si="175"/>
        <v>41061</v>
      </c>
      <c r="M267" s="1">
        <f t="shared" ref="M267:M330" si="190">IF(L267=L266,M266,NETWORKDAYS(L266,L267,$AN$137:$AN$327)-1)</f>
        <v>22</v>
      </c>
      <c r="N267" s="1">
        <f t="shared" si="161"/>
        <v>18</v>
      </c>
      <c r="O267" s="2">
        <f t="shared" si="176"/>
        <v>1.0052331699999999</v>
      </c>
      <c r="P267" s="10">
        <f t="shared" si="170"/>
        <v>1.0020999399999999</v>
      </c>
      <c r="Q267" s="10">
        <f t="shared" si="167"/>
        <v>1.0324377226118684</v>
      </c>
      <c r="R267" s="2">
        <f t="shared" si="169"/>
        <v>1.03784064</v>
      </c>
      <c r="S267" s="2">
        <f t="shared" si="162"/>
        <v>1</v>
      </c>
      <c r="T267" s="2">
        <f t="shared" si="177"/>
        <v>320902.73574461002</v>
      </c>
      <c r="U267" s="2">
        <f t="shared" si="178"/>
        <v>0</v>
      </c>
      <c r="V267" s="2">
        <f t="shared" si="179"/>
        <v>11834.321411038749</v>
      </c>
      <c r="W267" s="2">
        <f t="shared" si="180"/>
        <v>332737.05715564877</v>
      </c>
      <c r="X267" s="27">
        <f t="shared" si="181"/>
        <v>0</v>
      </c>
      <c r="Y267" s="2">
        <f t="shared" si="163"/>
        <v>0</v>
      </c>
      <c r="Z267" s="67">
        <f t="shared" si="182"/>
        <v>0</v>
      </c>
      <c r="AA267" s="2">
        <f t="shared" si="183"/>
        <v>0</v>
      </c>
      <c r="AB267" s="26">
        <f t="shared" ref="AB267:AB330" si="191">(AB266)</f>
        <v>6.7299999999999999E-2</v>
      </c>
      <c r="AC267" s="27">
        <f t="shared" si="171"/>
        <v>18</v>
      </c>
      <c r="AD267" s="27">
        <v>252</v>
      </c>
      <c r="AE267" s="10">
        <f t="shared" si="168"/>
        <v>1.004663131</v>
      </c>
      <c r="AF267" s="2">
        <f t="shared" si="184"/>
        <v>1496.41149503</v>
      </c>
      <c r="AG267" s="2">
        <f t="shared" si="185"/>
        <v>1551.5964860700001</v>
      </c>
      <c r="AH267" s="3" t="str">
        <f t="shared" si="186"/>
        <v>-</v>
      </c>
      <c r="AI267" s="4" t="str">
        <f t="shared" ref="AI267:AI330" si="192">AI266</f>
        <v>A+J=</v>
      </c>
      <c r="AJ267" s="11">
        <f t="shared" ref="AJ267:AJ330" si="193">IF(X266&gt;0,VLOOKUP(A266,$AN$10:$AW$130,10),AJ266)</f>
        <v>41065</v>
      </c>
      <c r="AK267" s="11"/>
      <c r="AL267" s="4"/>
      <c r="AM267" s="30"/>
      <c r="AN267" s="62">
        <v>43406</v>
      </c>
      <c r="AO267" s="37" t="s">
        <v>113</v>
      </c>
      <c r="AP267" s="30"/>
      <c r="AR267" s="20"/>
      <c r="AS267" s="20"/>
      <c r="AT267" s="20"/>
      <c r="AU267" s="20"/>
      <c r="AV267" s="20"/>
      <c r="AW267" s="23"/>
      <c r="AX267" s="1"/>
      <c r="AY267" s="1"/>
      <c r="AZ267" s="1"/>
      <c r="BA267" s="1"/>
      <c r="BB267" s="1"/>
      <c r="BC267" s="1"/>
    </row>
    <row r="268" spans="1:154" x14ac:dyDescent="0.2">
      <c r="A268" s="144">
        <f t="shared" si="187"/>
        <v>41057</v>
      </c>
      <c r="B268" s="2">
        <f t="shared" si="172"/>
        <v>334288.65364171879</v>
      </c>
      <c r="C268" s="2">
        <f t="shared" si="188"/>
        <v>320902.73574461002</v>
      </c>
      <c r="D268" s="68">
        <f>SUM(Y268:Y$366)</f>
        <v>8161.6877327699995</v>
      </c>
      <c r="E268" s="68">
        <f t="shared" si="173"/>
        <v>312741.04801184003</v>
      </c>
      <c r="F268" s="72">
        <f t="shared" si="164"/>
        <v>3445.41</v>
      </c>
      <c r="G268" s="3">
        <f>IF(N268=1,VLOOKUP(A267,[1]Plan1!$BG$69:$BI$188,3),G267)</f>
        <v>3467.46</v>
      </c>
      <c r="H268" s="11">
        <f t="shared" si="165"/>
        <v>40971</v>
      </c>
      <c r="I268" s="11">
        <f t="shared" si="166"/>
        <v>41002</v>
      </c>
      <c r="J268" s="26">
        <f t="shared" si="174"/>
        <v>6.3998188894791586E-3</v>
      </c>
      <c r="K268" s="11">
        <f t="shared" si="189"/>
        <v>41061</v>
      </c>
      <c r="L268" s="11">
        <f t="shared" si="175"/>
        <v>41061</v>
      </c>
      <c r="M268" s="1">
        <f t="shared" si="190"/>
        <v>22</v>
      </c>
      <c r="N268" s="1">
        <f t="shared" si="161"/>
        <v>18</v>
      </c>
      <c r="O268" s="2">
        <f t="shared" si="176"/>
        <v>1.0052331699999999</v>
      </c>
      <c r="P268" s="10">
        <f t="shared" si="170"/>
        <v>1.0020999399999999</v>
      </c>
      <c r="Q268" s="10">
        <f t="shared" si="167"/>
        <v>1.0324377226118684</v>
      </c>
      <c r="R268" s="2">
        <f t="shared" si="169"/>
        <v>1.03784064</v>
      </c>
      <c r="S268" s="2">
        <f t="shared" si="162"/>
        <v>1</v>
      </c>
      <c r="T268" s="2">
        <f t="shared" si="177"/>
        <v>320902.73574461002</v>
      </c>
      <c r="U268" s="2">
        <f t="shared" si="178"/>
        <v>0</v>
      </c>
      <c r="V268" s="2">
        <f t="shared" si="179"/>
        <v>11834.321411038749</v>
      </c>
      <c r="W268" s="2">
        <f t="shared" si="180"/>
        <v>332737.05715564877</v>
      </c>
      <c r="X268" s="27">
        <f t="shared" si="181"/>
        <v>0</v>
      </c>
      <c r="Y268" s="2">
        <f t="shared" si="163"/>
        <v>0</v>
      </c>
      <c r="Z268" s="67">
        <f t="shared" si="182"/>
        <v>0</v>
      </c>
      <c r="AA268" s="2">
        <f t="shared" si="183"/>
        <v>0</v>
      </c>
      <c r="AB268" s="26">
        <f t="shared" si="191"/>
        <v>6.7299999999999999E-2</v>
      </c>
      <c r="AC268" s="27">
        <f t="shared" si="171"/>
        <v>18</v>
      </c>
      <c r="AD268" s="27">
        <v>252</v>
      </c>
      <c r="AE268" s="10">
        <f t="shared" si="168"/>
        <v>1.004663131</v>
      </c>
      <c r="AF268" s="2">
        <f t="shared" si="184"/>
        <v>1496.41149503</v>
      </c>
      <c r="AG268" s="2">
        <f t="shared" si="185"/>
        <v>1551.5964860700001</v>
      </c>
      <c r="AH268" s="3" t="str">
        <f t="shared" si="186"/>
        <v>-</v>
      </c>
      <c r="AI268" s="4" t="str">
        <f t="shared" si="192"/>
        <v>A+J=</v>
      </c>
      <c r="AJ268" s="11">
        <f t="shared" si="193"/>
        <v>41065</v>
      </c>
      <c r="AK268" s="11"/>
      <c r="AL268" s="4"/>
      <c r="AM268" s="30"/>
      <c r="AN268" s="62">
        <v>43419</v>
      </c>
      <c r="AO268" s="37" t="s">
        <v>115</v>
      </c>
      <c r="AP268" s="30"/>
      <c r="AR268" s="20"/>
      <c r="AS268" s="20"/>
      <c r="AT268" s="20"/>
      <c r="AU268" s="20"/>
      <c r="AV268" s="20"/>
      <c r="AW268" s="23"/>
      <c r="AX268" s="1"/>
      <c r="AY268" s="1"/>
      <c r="AZ268" s="1"/>
      <c r="BA268" s="1"/>
      <c r="BB268" s="1"/>
      <c r="BC268" s="1"/>
    </row>
    <row r="269" spans="1:154" x14ac:dyDescent="0.2">
      <c r="A269" s="144">
        <f t="shared" si="187"/>
        <v>41058</v>
      </c>
      <c r="B269" s="2">
        <f t="shared" si="172"/>
        <v>334469.66392188036</v>
      </c>
      <c r="C269" s="2">
        <f t="shared" si="188"/>
        <v>320902.73574461002</v>
      </c>
      <c r="D269" s="68">
        <f>SUM(Y269:Y$366)</f>
        <v>8161.6877327699995</v>
      </c>
      <c r="E269" s="68">
        <f t="shared" si="173"/>
        <v>312741.04801184003</v>
      </c>
      <c r="F269" s="72">
        <f t="shared" si="164"/>
        <v>3445.41</v>
      </c>
      <c r="G269" s="3">
        <f>IF(N269=1,VLOOKUP(A268,[1]Plan1!$BG$69:$BI$188,3),G268)</f>
        <v>3467.46</v>
      </c>
      <c r="H269" s="11">
        <f t="shared" si="165"/>
        <v>40971</v>
      </c>
      <c r="I269" s="11">
        <f t="shared" si="166"/>
        <v>41002</v>
      </c>
      <c r="J269" s="26">
        <f t="shared" si="174"/>
        <v>6.3998188894791586E-3</v>
      </c>
      <c r="K269" s="11">
        <f t="shared" si="189"/>
        <v>41061</v>
      </c>
      <c r="L269" s="11">
        <f t="shared" si="175"/>
        <v>41061</v>
      </c>
      <c r="M269" s="1">
        <f t="shared" si="190"/>
        <v>22</v>
      </c>
      <c r="N269" s="1">
        <f t="shared" si="161"/>
        <v>19</v>
      </c>
      <c r="O269" s="2">
        <f t="shared" si="176"/>
        <v>1.00552471</v>
      </c>
      <c r="P269" s="10">
        <f t="shared" si="170"/>
        <v>1.0020999399999999</v>
      </c>
      <c r="Q269" s="10">
        <f t="shared" si="167"/>
        <v>1.0324377226118684</v>
      </c>
      <c r="R269" s="2">
        <f t="shared" si="169"/>
        <v>1.0381416400000001</v>
      </c>
      <c r="S269" s="2">
        <f t="shared" si="162"/>
        <v>1</v>
      </c>
      <c r="T269" s="2">
        <f t="shared" si="177"/>
        <v>320902.73574461002</v>
      </c>
      <c r="U269" s="2">
        <f t="shared" si="178"/>
        <v>0</v>
      </c>
      <c r="V269" s="2">
        <f t="shared" si="179"/>
        <v>11928.456466490346</v>
      </c>
      <c r="W269" s="2">
        <f t="shared" si="180"/>
        <v>332831.19221110037</v>
      </c>
      <c r="X269" s="27">
        <f t="shared" si="181"/>
        <v>0</v>
      </c>
      <c r="Y269" s="2">
        <f t="shared" si="163"/>
        <v>0</v>
      </c>
      <c r="Z269" s="67">
        <f t="shared" si="182"/>
        <v>0</v>
      </c>
      <c r="AA269" s="2">
        <f t="shared" si="183"/>
        <v>0</v>
      </c>
      <c r="AB269" s="26">
        <f t="shared" si="191"/>
        <v>6.7299999999999999E-2</v>
      </c>
      <c r="AC269" s="27">
        <f t="shared" si="171"/>
        <v>19</v>
      </c>
      <c r="AD269" s="27">
        <v>252</v>
      </c>
      <c r="AE269" s="10">
        <f t="shared" si="168"/>
        <v>1.004922831</v>
      </c>
      <c r="AF269" s="2">
        <f t="shared" si="184"/>
        <v>1579.7499355</v>
      </c>
      <c r="AG269" s="2">
        <f t="shared" si="185"/>
        <v>1638.47171078</v>
      </c>
      <c r="AH269" s="3" t="str">
        <f t="shared" si="186"/>
        <v>-</v>
      </c>
      <c r="AI269" s="4" t="str">
        <f t="shared" si="192"/>
        <v>A+J=</v>
      </c>
      <c r="AJ269" s="11">
        <f t="shared" si="193"/>
        <v>41065</v>
      </c>
      <c r="AK269" s="11"/>
      <c r="AL269" s="4"/>
      <c r="AM269" s="30"/>
      <c r="AN269" s="62">
        <v>43459</v>
      </c>
      <c r="AO269" s="37" t="s">
        <v>116</v>
      </c>
      <c r="AP269" s="30"/>
      <c r="AR269" s="20"/>
      <c r="AS269" s="20"/>
      <c r="AT269" s="20"/>
      <c r="AU269" s="20"/>
      <c r="AV269" s="20"/>
      <c r="AW269" s="23"/>
      <c r="AX269" s="1"/>
      <c r="AY269" s="1"/>
      <c r="AZ269" s="1"/>
      <c r="BA269" s="1"/>
      <c r="BB269" s="1"/>
      <c r="BC269" s="1"/>
    </row>
    <row r="270" spans="1:154" x14ac:dyDescent="0.2">
      <c r="A270" s="144">
        <f t="shared" si="187"/>
        <v>41059</v>
      </c>
      <c r="B270" s="2">
        <f t="shared" si="172"/>
        <v>334650.76707419526</v>
      </c>
      <c r="C270" s="2">
        <f t="shared" si="188"/>
        <v>320902.73574461002</v>
      </c>
      <c r="D270" s="68">
        <f>SUM(Y270:Y$366)</f>
        <v>8161.6877327699995</v>
      </c>
      <c r="E270" s="68">
        <f t="shared" si="173"/>
        <v>312741.04801184003</v>
      </c>
      <c r="F270" s="72">
        <f t="shared" si="164"/>
        <v>3445.41</v>
      </c>
      <c r="G270" s="3">
        <f>IF(N270=1,VLOOKUP(A269,[1]Plan1!$BG$69:$BI$188,3),G269)</f>
        <v>3467.46</v>
      </c>
      <c r="H270" s="11">
        <f t="shared" si="165"/>
        <v>40971</v>
      </c>
      <c r="I270" s="11">
        <f t="shared" si="166"/>
        <v>41002</v>
      </c>
      <c r="J270" s="26">
        <f t="shared" si="174"/>
        <v>6.3998188894791586E-3</v>
      </c>
      <c r="K270" s="11">
        <f t="shared" si="189"/>
        <v>41061</v>
      </c>
      <c r="L270" s="11">
        <f t="shared" si="175"/>
        <v>41061</v>
      </c>
      <c r="M270" s="1">
        <f t="shared" si="190"/>
        <v>22</v>
      </c>
      <c r="N270" s="1">
        <f t="shared" si="161"/>
        <v>20</v>
      </c>
      <c r="O270" s="2">
        <f t="shared" si="176"/>
        <v>1.0058163200000001</v>
      </c>
      <c r="P270" s="10">
        <f t="shared" si="170"/>
        <v>1.0020999399999999</v>
      </c>
      <c r="Q270" s="10">
        <f t="shared" si="167"/>
        <v>1.0324377226118684</v>
      </c>
      <c r="R270" s="2">
        <f t="shared" si="169"/>
        <v>1.03844271</v>
      </c>
      <c r="S270" s="2">
        <f t="shared" si="162"/>
        <v>1</v>
      </c>
      <c r="T270" s="2">
        <f t="shared" si="177"/>
        <v>320902.73574461002</v>
      </c>
      <c r="U270" s="2">
        <f t="shared" si="178"/>
        <v>0</v>
      </c>
      <c r="V270" s="2">
        <f t="shared" si="179"/>
        <v>12022.613413815239</v>
      </c>
      <c r="W270" s="2">
        <f t="shared" si="180"/>
        <v>332925.34915842523</v>
      </c>
      <c r="X270" s="27">
        <f t="shared" si="181"/>
        <v>0</v>
      </c>
      <c r="Y270" s="2">
        <f t="shared" si="163"/>
        <v>0</v>
      </c>
      <c r="Z270" s="67">
        <f t="shared" si="182"/>
        <v>0</v>
      </c>
      <c r="AA270" s="2">
        <f t="shared" si="183"/>
        <v>0</v>
      </c>
      <c r="AB270" s="26">
        <f t="shared" si="191"/>
        <v>6.7299999999999999E-2</v>
      </c>
      <c r="AC270" s="27">
        <f t="shared" si="171"/>
        <v>20</v>
      </c>
      <c r="AD270" s="27">
        <v>252</v>
      </c>
      <c r="AE270" s="10">
        <f t="shared" si="168"/>
        <v>1.0051825969999999</v>
      </c>
      <c r="AF270" s="2">
        <f t="shared" si="184"/>
        <v>1663.10955556</v>
      </c>
      <c r="AG270" s="2">
        <f t="shared" si="185"/>
        <v>1725.41791577</v>
      </c>
      <c r="AH270" s="3" t="str">
        <f t="shared" si="186"/>
        <v>-</v>
      </c>
      <c r="AI270" s="4" t="str">
        <f t="shared" si="192"/>
        <v>A+J=</v>
      </c>
      <c r="AJ270" s="11">
        <f t="shared" si="193"/>
        <v>41065</v>
      </c>
      <c r="AK270" s="11"/>
      <c r="AL270" s="4"/>
      <c r="AM270" s="30"/>
      <c r="AN270" s="62">
        <v>43466</v>
      </c>
      <c r="AO270" s="37" t="s">
        <v>117</v>
      </c>
      <c r="AP270" s="30"/>
      <c r="AR270" s="20"/>
      <c r="AS270" s="20"/>
      <c r="AT270" s="20"/>
      <c r="AU270" s="20"/>
      <c r="AV270" s="20"/>
      <c r="AW270" s="23"/>
      <c r="AX270" s="1"/>
      <c r="AY270" s="1"/>
      <c r="AZ270" s="1"/>
      <c r="BA270" s="1"/>
      <c r="BB270" s="1"/>
      <c r="BC270" s="1"/>
    </row>
    <row r="271" spans="1:154" x14ac:dyDescent="0.2">
      <c r="A271" s="144">
        <f t="shared" si="187"/>
        <v>41060</v>
      </c>
      <c r="B271" s="2">
        <f t="shared" si="172"/>
        <v>334831.97323369503</v>
      </c>
      <c r="C271" s="2">
        <f t="shared" si="188"/>
        <v>320902.73574461002</v>
      </c>
      <c r="D271" s="68">
        <f>SUM(Y271:Y$366)</f>
        <v>8161.6877327699995</v>
      </c>
      <c r="E271" s="68">
        <f t="shared" si="173"/>
        <v>312741.04801184003</v>
      </c>
      <c r="F271" s="72">
        <f t="shared" si="164"/>
        <v>3445.41</v>
      </c>
      <c r="G271" s="3">
        <f>IF(N271=1,VLOOKUP(A270,[1]Plan1!$BG$69:$BI$188,3),G270)</f>
        <v>3467.46</v>
      </c>
      <c r="H271" s="11">
        <f t="shared" si="165"/>
        <v>40971</v>
      </c>
      <c r="I271" s="11">
        <f t="shared" si="166"/>
        <v>41002</v>
      </c>
      <c r="J271" s="26">
        <f t="shared" si="174"/>
        <v>6.3998188894791586E-3</v>
      </c>
      <c r="K271" s="11">
        <f t="shared" si="189"/>
        <v>41061</v>
      </c>
      <c r="L271" s="11">
        <f t="shared" si="175"/>
        <v>41061</v>
      </c>
      <c r="M271" s="1">
        <f t="shared" si="190"/>
        <v>22</v>
      </c>
      <c r="N271" s="1">
        <f t="shared" si="161"/>
        <v>21</v>
      </c>
      <c r="O271" s="2">
        <f t="shared" si="176"/>
        <v>1.00610803</v>
      </c>
      <c r="P271" s="10">
        <f t="shared" si="170"/>
        <v>1.0020999399999999</v>
      </c>
      <c r="Q271" s="10">
        <f t="shared" si="167"/>
        <v>1.0324377226118684</v>
      </c>
      <c r="R271" s="2">
        <f t="shared" si="169"/>
        <v>1.03874388</v>
      </c>
      <c r="S271" s="2">
        <f t="shared" si="162"/>
        <v>1</v>
      </c>
      <c r="T271" s="2">
        <f t="shared" si="177"/>
        <v>320902.73574461002</v>
      </c>
      <c r="U271" s="2">
        <f t="shared" si="178"/>
        <v>0</v>
      </c>
      <c r="V271" s="2">
        <f t="shared" si="179"/>
        <v>12116.801635244954</v>
      </c>
      <c r="W271" s="2">
        <f t="shared" si="180"/>
        <v>333019.537379855</v>
      </c>
      <c r="X271" s="27">
        <f t="shared" si="181"/>
        <v>0</v>
      </c>
      <c r="Y271" s="2">
        <f t="shared" si="163"/>
        <v>0</v>
      </c>
      <c r="Z271" s="67">
        <f t="shared" si="182"/>
        <v>0</v>
      </c>
      <c r="AA271" s="2">
        <f t="shared" si="183"/>
        <v>0</v>
      </c>
      <c r="AB271" s="26">
        <f t="shared" si="191"/>
        <v>6.7299999999999999E-2</v>
      </c>
      <c r="AC271" s="27">
        <f t="shared" si="171"/>
        <v>21</v>
      </c>
      <c r="AD271" s="27">
        <v>252</v>
      </c>
      <c r="AE271" s="10">
        <f t="shared" si="168"/>
        <v>1.0054424310000001</v>
      </c>
      <c r="AF271" s="2">
        <f t="shared" si="184"/>
        <v>1746.4909970000001</v>
      </c>
      <c r="AG271" s="2">
        <f t="shared" si="185"/>
        <v>1812.4358538399999</v>
      </c>
      <c r="AH271" s="3" t="str">
        <f t="shared" si="186"/>
        <v>-</v>
      </c>
      <c r="AI271" s="4" t="str">
        <f t="shared" si="192"/>
        <v>A+J=</v>
      </c>
      <c r="AJ271" s="11">
        <f t="shared" si="193"/>
        <v>41065</v>
      </c>
      <c r="AK271" s="11"/>
      <c r="AL271" s="4"/>
      <c r="AM271" s="30"/>
      <c r="AN271" s="62">
        <v>43528</v>
      </c>
      <c r="AO271" s="37" t="s">
        <v>100</v>
      </c>
      <c r="AP271" s="30"/>
      <c r="AR271" s="20"/>
      <c r="AS271" s="20"/>
      <c r="AT271" s="20"/>
      <c r="AU271" s="20"/>
      <c r="AV271" s="20"/>
      <c r="AW271" s="23"/>
      <c r="AX271" s="1"/>
      <c r="AY271" s="1"/>
      <c r="AZ271" s="1"/>
      <c r="BA271" s="1"/>
      <c r="BB271" s="1"/>
      <c r="BC271" s="1"/>
    </row>
    <row r="272" spans="1:154" x14ac:dyDescent="0.2">
      <c r="A272" s="144">
        <f t="shared" si="187"/>
        <v>41061</v>
      </c>
      <c r="B272" s="2">
        <f t="shared" si="172"/>
        <v>335013.27267512801</v>
      </c>
      <c r="C272" s="2">
        <f t="shared" si="188"/>
        <v>320902.73574461002</v>
      </c>
      <c r="D272" s="68">
        <f>SUM(Y272:Y$366)</f>
        <v>8161.6877327699995</v>
      </c>
      <c r="E272" s="68">
        <f t="shared" si="173"/>
        <v>312741.04801184003</v>
      </c>
      <c r="F272" s="72">
        <f t="shared" si="164"/>
        <v>3445.41</v>
      </c>
      <c r="G272" s="3">
        <f>IF(N272=1,VLOOKUP(A271,[1]Plan1!$BG$69:$BI$188,3),G271)</f>
        <v>3467.46</v>
      </c>
      <c r="H272" s="11">
        <f t="shared" si="165"/>
        <v>40971</v>
      </c>
      <c r="I272" s="11">
        <f t="shared" si="166"/>
        <v>41002</v>
      </c>
      <c r="J272" s="26">
        <f t="shared" si="174"/>
        <v>6.3998188894791586E-3</v>
      </c>
      <c r="K272" s="11">
        <f t="shared" si="189"/>
        <v>41092</v>
      </c>
      <c r="L272" s="11">
        <f t="shared" si="175"/>
        <v>41061</v>
      </c>
      <c r="M272" s="1">
        <f t="shared" si="190"/>
        <v>22</v>
      </c>
      <c r="N272" s="1">
        <f t="shared" si="161"/>
        <v>22</v>
      </c>
      <c r="O272" s="2">
        <f t="shared" si="176"/>
        <v>1.00639981</v>
      </c>
      <c r="P272" s="10">
        <f t="shared" si="170"/>
        <v>1.0020999399999999</v>
      </c>
      <c r="Q272" s="10">
        <f t="shared" si="167"/>
        <v>1.0324377226118684</v>
      </c>
      <c r="R272" s="2">
        <f t="shared" si="169"/>
        <v>1.0390451199999999</v>
      </c>
      <c r="S272" s="2">
        <f t="shared" si="162"/>
        <v>1</v>
      </c>
      <c r="T272" s="2">
        <f t="shared" si="177"/>
        <v>320902.73574461002</v>
      </c>
      <c r="U272" s="2">
        <f t="shared" si="178"/>
        <v>0</v>
      </c>
      <c r="V272" s="2">
        <f t="shared" si="179"/>
        <v>12211.011748548035</v>
      </c>
      <c r="W272" s="2">
        <f t="shared" si="180"/>
        <v>333113.74749315804</v>
      </c>
      <c r="X272" s="27">
        <f t="shared" si="181"/>
        <v>8</v>
      </c>
      <c r="Y272" s="2">
        <f t="shared" si="163"/>
        <v>2001.7774346599999</v>
      </c>
      <c r="Z272" s="67">
        <f t="shared" si="182"/>
        <v>6.2379569000000001E-3</v>
      </c>
      <c r="AA272" s="2">
        <f t="shared" si="183"/>
        <v>2001.7774346599999</v>
      </c>
      <c r="AB272" s="26">
        <f t="shared" si="191"/>
        <v>6.7299999999999999E-2</v>
      </c>
      <c r="AC272" s="27">
        <f t="shared" si="171"/>
        <v>22</v>
      </c>
      <c r="AD272" s="27">
        <v>252</v>
      </c>
      <c r="AE272" s="10">
        <f t="shared" si="168"/>
        <v>1.005702332</v>
      </c>
      <c r="AF272" s="2">
        <f t="shared" si="184"/>
        <v>1829.89393892</v>
      </c>
      <c r="AG272" s="2">
        <f t="shared" si="185"/>
        <v>1899.5251819699999</v>
      </c>
      <c r="AH272" s="3">
        <f t="shared" si="186"/>
        <v>3831.6713735799999</v>
      </c>
      <c r="AI272" s="4" t="str">
        <f t="shared" si="192"/>
        <v>A+J=</v>
      </c>
      <c r="AJ272" s="11">
        <f t="shared" si="193"/>
        <v>41065</v>
      </c>
      <c r="AK272" s="13"/>
      <c r="AL272" s="12"/>
      <c r="AM272" s="46"/>
      <c r="AN272" s="65">
        <v>43529</v>
      </c>
      <c r="AO272" s="36" t="s">
        <v>100</v>
      </c>
      <c r="AP272" s="46"/>
      <c r="AQ272" s="48"/>
      <c r="AR272" s="60"/>
      <c r="AS272" s="60"/>
      <c r="AT272" s="60"/>
      <c r="AU272" s="60"/>
      <c r="AV272" s="60"/>
      <c r="AW272" s="54"/>
      <c r="AX272" s="5"/>
      <c r="AY272" s="5"/>
      <c r="AZ272" s="5"/>
      <c r="BA272" s="5"/>
      <c r="BB272" s="5"/>
      <c r="BC272" s="5"/>
      <c r="BD272" s="48"/>
      <c r="BE272" s="48"/>
      <c r="BF272" s="48"/>
      <c r="BG272" s="48"/>
      <c r="BH272" s="48"/>
      <c r="BI272" s="48"/>
      <c r="BJ272" s="48"/>
      <c r="BK272" s="48"/>
      <c r="BL272" s="48"/>
      <c r="BM272" s="48"/>
      <c r="BN272" s="48"/>
      <c r="BO272" s="48"/>
      <c r="BP272" s="48"/>
      <c r="BQ272" s="48"/>
      <c r="BR272" s="48"/>
      <c r="BS272" s="48"/>
      <c r="BT272" s="48"/>
      <c r="BU272" s="48"/>
      <c r="BV272" s="48"/>
      <c r="BW272" s="48"/>
      <c r="BX272" s="48"/>
      <c r="BY272" s="48"/>
      <c r="BZ272" s="48"/>
      <c r="CA272" s="48"/>
      <c r="CB272" s="48"/>
      <c r="CC272" s="48"/>
      <c r="CD272" s="48"/>
      <c r="CE272" s="48"/>
      <c r="CF272" s="48"/>
      <c r="CG272" s="48"/>
      <c r="CH272" s="48"/>
      <c r="CI272" s="48"/>
      <c r="CJ272" s="48"/>
      <c r="CK272" s="48"/>
      <c r="CL272" s="48"/>
      <c r="CM272" s="48"/>
      <c r="CN272" s="48"/>
      <c r="CO272" s="48"/>
      <c r="CP272" s="48"/>
      <c r="CQ272" s="48"/>
      <c r="CR272" s="48"/>
      <c r="CS272" s="48"/>
      <c r="CT272" s="48"/>
      <c r="CU272" s="48"/>
      <c r="CV272" s="48"/>
      <c r="CW272" s="48"/>
      <c r="CX272" s="48"/>
      <c r="CY272" s="48"/>
      <c r="CZ272" s="48"/>
      <c r="DA272" s="48"/>
      <c r="DB272" s="48"/>
      <c r="DC272" s="48"/>
      <c r="DD272" s="48"/>
      <c r="DE272" s="48"/>
      <c r="DF272" s="48"/>
      <c r="DG272" s="48"/>
      <c r="DH272" s="48"/>
      <c r="DI272" s="48"/>
      <c r="DJ272" s="48"/>
      <c r="DK272" s="48"/>
      <c r="DL272" s="48"/>
      <c r="DM272" s="48"/>
      <c r="DN272" s="48"/>
      <c r="DO272" s="48"/>
      <c r="DP272" s="48"/>
      <c r="DQ272" s="48"/>
      <c r="DR272" s="48"/>
      <c r="DS272" s="48"/>
      <c r="DT272" s="48"/>
      <c r="DU272" s="48"/>
      <c r="DV272" s="48"/>
      <c r="DW272" s="48"/>
      <c r="DX272" s="48"/>
      <c r="DY272" s="48"/>
      <c r="DZ272" s="48"/>
      <c r="EA272" s="48"/>
      <c r="EB272" s="48"/>
      <c r="EC272" s="48"/>
      <c r="ED272" s="48"/>
      <c r="EE272" s="48"/>
      <c r="EF272" s="48"/>
      <c r="EG272" s="48"/>
      <c r="EH272" s="48"/>
      <c r="EI272" s="48"/>
      <c r="EJ272" s="48"/>
      <c r="EK272" s="48"/>
      <c r="EL272" s="48"/>
      <c r="EM272" s="48"/>
      <c r="EN272" s="48"/>
      <c r="EO272" s="48"/>
      <c r="EP272" s="48"/>
      <c r="EQ272" s="48"/>
      <c r="ER272" s="48"/>
      <c r="ES272" s="48"/>
      <c r="ET272" s="48"/>
      <c r="EU272" s="48"/>
      <c r="EV272" s="48"/>
      <c r="EW272" s="48"/>
      <c r="EX272" s="48"/>
    </row>
    <row r="273" spans="1:55" x14ac:dyDescent="0.2">
      <c r="A273" s="144">
        <f t="shared" si="187"/>
        <v>41062</v>
      </c>
      <c r="B273" s="2">
        <f t="shared" si="172"/>
        <v>331255.95497823047</v>
      </c>
      <c r="C273" s="2">
        <f t="shared" si="188"/>
        <v>318900.95830995002</v>
      </c>
      <c r="D273" s="68">
        <f>SUM(Y273:Y$366)</f>
        <v>6159.9102981099995</v>
      </c>
      <c r="E273" s="68">
        <f t="shared" si="173"/>
        <v>312741.04801184003</v>
      </c>
      <c r="F273" s="72">
        <f t="shared" si="164"/>
        <v>3467.46</v>
      </c>
      <c r="G273" s="3">
        <f>IF(N273=1,VLOOKUP(A272,[1]Plan1!$BG$69:$BI$188,3),G272)</f>
        <v>3479.94</v>
      </c>
      <c r="H273" s="11">
        <f t="shared" si="165"/>
        <v>41001</v>
      </c>
      <c r="I273" s="11">
        <f t="shared" si="166"/>
        <v>41031</v>
      </c>
      <c r="J273" s="26">
        <f t="shared" si="174"/>
        <v>3.5991763423370848E-3</v>
      </c>
      <c r="K273" s="11">
        <f t="shared" si="189"/>
        <v>41092</v>
      </c>
      <c r="L273" s="11">
        <f t="shared" si="175"/>
        <v>41092</v>
      </c>
      <c r="M273" s="1">
        <f t="shared" si="190"/>
        <v>20</v>
      </c>
      <c r="N273" s="1">
        <f t="shared" si="161"/>
        <v>1</v>
      </c>
      <c r="O273" s="2">
        <f t="shared" si="176"/>
        <v>1.00017965</v>
      </c>
      <c r="P273" s="10">
        <f t="shared" si="170"/>
        <v>1.00639981</v>
      </c>
      <c r="Q273" s="10">
        <f t="shared" si="167"/>
        <v>1.039045127873417</v>
      </c>
      <c r="R273" s="2">
        <f t="shared" si="169"/>
        <v>1.0392317900000001</v>
      </c>
      <c r="S273" s="2">
        <f t="shared" si="162"/>
        <v>1</v>
      </c>
      <c r="T273" s="2">
        <f t="shared" si="177"/>
        <v>318900.95830995002</v>
      </c>
      <c r="U273" s="2">
        <f t="shared" si="178"/>
        <v>0</v>
      </c>
      <c r="V273" s="2">
        <f t="shared" si="179"/>
        <v>12269.391119980457</v>
      </c>
      <c r="W273" s="2">
        <f t="shared" si="180"/>
        <v>331170.34942993044</v>
      </c>
      <c r="X273" s="27">
        <f t="shared" si="181"/>
        <v>0</v>
      </c>
      <c r="Y273" s="2">
        <f t="shared" si="163"/>
        <v>0</v>
      </c>
      <c r="Z273" s="67">
        <f t="shared" si="182"/>
        <v>0</v>
      </c>
      <c r="AA273" s="2">
        <f t="shared" si="183"/>
        <v>0</v>
      </c>
      <c r="AB273" s="26">
        <f t="shared" si="191"/>
        <v>6.7299999999999999E-2</v>
      </c>
      <c r="AC273" s="27">
        <f t="shared" si="171"/>
        <v>1</v>
      </c>
      <c r="AD273" s="27">
        <v>252</v>
      </c>
      <c r="AE273" s="10">
        <f t="shared" si="168"/>
        <v>1.0002584940000001</v>
      </c>
      <c r="AF273" s="2">
        <f t="shared" si="184"/>
        <v>82.43398431</v>
      </c>
      <c r="AG273" s="2">
        <f t="shared" si="185"/>
        <v>85.605548299999995</v>
      </c>
      <c r="AH273" s="3" t="str">
        <f t="shared" si="186"/>
        <v>-</v>
      </c>
      <c r="AI273" s="4" t="str">
        <f t="shared" si="192"/>
        <v>A+J=</v>
      </c>
      <c r="AJ273" s="11">
        <f t="shared" si="193"/>
        <v>41094</v>
      </c>
      <c r="AK273" s="11"/>
      <c r="AL273" s="4"/>
      <c r="AM273" s="30"/>
      <c r="AN273" s="62">
        <v>43574</v>
      </c>
      <c r="AO273" s="37" t="s">
        <v>108</v>
      </c>
      <c r="AP273" s="30"/>
      <c r="AR273" s="20"/>
      <c r="AS273" s="20"/>
      <c r="AT273" s="20"/>
      <c r="AU273" s="20"/>
      <c r="AV273" s="20"/>
      <c r="AW273" s="23"/>
      <c r="AX273" s="1"/>
      <c r="AY273" s="1"/>
      <c r="AZ273" s="1"/>
      <c r="BA273" s="1"/>
      <c r="BB273" s="1"/>
      <c r="BC273" s="1"/>
    </row>
    <row r="274" spans="1:55" x14ac:dyDescent="0.2">
      <c r="A274" s="144">
        <f t="shared" si="187"/>
        <v>41063</v>
      </c>
      <c r="B274" s="2">
        <f t="shared" si="172"/>
        <v>331255.95497823047</v>
      </c>
      <c r="C274" s="2">
        <f t="shared" si="188"/>
        <v>318900.95830995002</v>
      </c>
      <c r="D274" s="68">
        <f>SUM(Y274:Y$366)</f>
        <v>6159.9102981099995</v>
      </c>
      <c r="E274" s="68">
        <f t="shared" si="173"/>
        <v>312741.04801184003</v>
      </c>
      <c r="F274" s="72">
        <f t="shared" si="164"/>
        <v>3467.46</v>
      </c>
      <c r="G274" s="3">
        <f>IF(N274=1,VLOOKUP(A273,[1]Plan1!$BG$69:$BI$188,3),G273)</f>
        <v>3479.94</v>
      </c>
      <c r="H274" s="11">
        <f t="shared" si="165"/>
        <v>41001</v>
      </c>
      <c r="I274" s="11">
        <f t="shared" si="166"/>
        <v>41031</v>
      </c>
      <c r="J274" s="26">
        <f t="shared" si="174"/>
        <v>3.5991763423370848E-3</v>
      </c>
      <c r="K274" s="11">
        <f t="shared" si="189"/>
        <v>41092</v>
      </c>
      <c r="L274" s="11">
        <f t="shared" si="175"/>
        <v>41092</v>
      </c>
      <c r="M274" s="1">
        <f t="shared" si="190"/>
        <v>20</v>
      </c>
      <c r="N274" s="1">
        <f t="shared" si="161"/>
        <v>1</v>
      </c>
      <c r="O274" s="2">
        <f t="shared" si="176"/>
        <v>1.00017965</v>
      </c>
      <c r="P274" s="10">
        <f t="shared" si="170"/>
        <v>1.00639981</v>
      </c>
      <c r="Q274" s="10">
        <f t="shared" si="167"/>
        <v>1.039045127873417</v>
      </c>
      <c r="R274" s="2">
        <f t="shared" si="169"/>
        <v>1.0392317900000001</v>
      </c>
      <c r="S274" s="2">
        <f t="shared" si="162"/>
        <v>1</v>
      </c>
      <c r="T274" s="2">
        <f t="shared" si="177"/>
        <v>318900.95830995002</v>
      </c>
      <c r="U274" s="2">
        <f t="shared" si="178"/>
        <v>0</v>
      </c>
      <c r="V274" s="2">
        <f t="shared" si="179"/>
        <v>12269.391119980457</v>
      </c>
      <c r="W274" s="2">
        <f t="shared" si="180"/>
        <v>331170.34942993044</v>
      </c>
      <c r="X274" s="27">
        <f t="shared" si="181"/>
        <v>0</v>
      </c>
      <c r="Y274" s="2">
        <f t="shared" si="163"/>
        <v>0</v>
      </c>
      <c r="Z274" s="67">
        <f t="shared" si="182"/>
        <v>0</v>
      </c>
      <c r="AA274" s="2">
        <f t="shared" si="183"/>
        <v>0</v>
      </c>
      <c r="AB274" s="26">
        <f t="shared" si="191"/>
        <v>6.7299999999999999E-2</v>
      </c>
      <c r="AC274" s="27">
        <f t="shared" si="171"/>
        <v>1</v>
      </c>
      <c r="AD274" s="27">
        <v>252</v>
      </c>
      <c r="AE274" s="10">
        <f t="shared" si="168"/>
        <v>1.0002584940000001</v>
      </c>
      <c r="AF274" s="2">
        <f t="shared" si="184"/>
        <v>82.43398431</v>
      </c>
      <c r="AG274" s="2">
        <f t="shared" si="185"/>
        <v>85.605548299999995</v>
      </c>
      <c r="AH274" s="3" t="str">
        <f t="shared" si="186"/>
        <v>-</v>
      </c>
      <c r="AI274" s="4" t="str">
        <f t="shared" si="192"/>
        <v>A+J=</v>
      </c>
      <c r="AJ274" s="11">
        <f t="shared" si="193"/>
        <v>41094</v>
      </c>
      <c r="AK274" s="11"/>
      <c r="AL274" s="4"/>
      <c r="AM274" s="30"/>
      <c r="AN274" s="62">
        <v>43586</v>
      </c>
      <c r="AO274" s="37" t="s">
        <v>109</v>
      </c>
      <c r="AP274" s="30"/>
      <c r="AR274" s="20"/>
      <c r="AS274" s="20"/>
      <c r="AT274" s="20"/>
      <c r="AU274" s="20"/>
      <c r="AV274" s="20"/>
      <c r="AW274" s="23"/>
      <c r="AX274" s="1"/>
      <c r="AY274" s="1"/>
      <c r="AZ274" s="1"/>
      <c r="BA274" s="1"/>
      <c r="BB274" s="1"/>
      <c r="BC274" s="1"/>
    </row>
    <row r="275" spans="1:55" x14ac:dyDescent="0.2">
      <c r="A275" s="144">
        <f t="shared" si="187"/>
        <v>41064</v>
      </c>
      <c r="B275" s="2">
        <f t="shared" si="172"/>
        <v>331255.95497823047</v>
      </c>
      <c r="C275" s="2">
        <f t="shared" si="188"/>
        <v>318900.95830995002</v>
      </c>
      <c r="D275" s="68">
        <f>SUM(Y275:Y$366)</f>
        <v>6159.9102981099995</v>
      </c>
      <c r="E275" s="68">
        <f t="shared" si="173"/>
        <v>312741.04801184003</v>
      </c>
      <c r="F275" s="72">
        <f t="shared" si="164"/>
        <v>3467.46</v>
      </c>
      <c r="G275" s="3">
        <f>IF(N275=1,VLOOKUP(A274,[1]Plan1!$BG$69:$BI$188,3),G274)</f>
        <v>3479.94</v>
      </c>
      <c r="H275" s="11">
        <f t="shared" si="165"/>
        <v>41001</v>
      </c>
      <c r="I275" s="11">
        <f t="shared" si="166"/>
        <v>41031</v>
      </c>
      <c r="J275" s="26">
        <f t="shared" si="174"/>
        <v>3.5991763423370848E-3</v>
      </c>
      <c r="K275" s="11">
        <f t="shared" si="189"/>
        <v>41092</v>
      </c>
      <c r="L275" s="11">
        <f t="shared" si="175"/>
        <v>41092</v>
      </c>
      <c r="M275" s="1">
        <f t="shared" si="190"/>
        <v>20</v>
      </c>
      <c r="N275" s="1">
        <f t="shared" si="161"/>
        <v>1</v>
      </c>
      <c r="O275" s="2">
        <f t="shared" si="176"/>
        <v>1.00017965</v>
      </c>
      <c r="P275" s="10">
        <f t="shared" si="170"/>
        <v>1.00639981</v>
      </c>
      <c r="Q275" s="10">
        <f t="shared" si="167"/>
        <v>1.039045127873417</v>
      </c>
      <c r="R275" s="2">
        <f t="shared" si="169"/>
        <v>1.0392317900000001</v>
      </c>
      <c r="S275" s="2">
        <f t="shared" si="162"/>
        <v>1</v>
      </c>
      <c r="T275" s="2">
        <f t="shared" si="177"/>
        <v>318900.95830995002</v>
      </c>
      <c r="U275" s="2">
        <f t="shared" si="178"/>
        <v>0</v>
      </c>
      <c r="V275" s="2">
        <f t="shared" si="179"/>
        <v>12269.391119980457</v>
      </c>
      <c r="W275" s="2">
        <f t="shared" si="180"/>
        <v>331170.34942993044</v>
      </c>
      <c r="X275" s="27">
        <f t="shared" si="181"/>
        <v>0</v>
      </c>
      <c r="Y275" s="2">
        <f t="shared" si="163"/>
        <v>0</v>
      </c>
      <c r="Z275" s="67">
        <f t="shared" si="182"/>
        <v>0</v>
      </c>
      <c r="AA275" s="2">
        <f t="shared" si="183"/>
        <v>0</v>
      </c>
      <c r="AB275" s="26">
        <f t="shared" si="191"/>
        <v>6.7299999999999999E-2</v>
      </c>
      <c r="AC275" s="27">
        <f t="shared" si="171"/>
        <v>1</v>
      </c>
      <c r="AD275" s="27">
        <v>252</v>
      </c>
      <c r="AE275" s="10">
        <f t="shared" si="168"/>
        <v>1.0002584940000001</v>
      </c>
      <c r="AF275" s="2">
        <f t="shared" si="184"/>
        <v>82.43398431</v>
      </c>
      <c r="AG275" s="2">
        <f t="shared" si="185"/>
        <v>85.605548299999995</v>
      </c>
      <c r="AH275" s="3" t="str">
        <f t="shared" si="186"/>
        <v>-</v>
      </c>
      <c r="AI275" s="4" t="str">
        <f t="shared" si="192"/>
        <v>A+J=</v>
      </c>
      <c r="AJ275" s="11">
        <f t="shared" si="193"/>
        <v>41094</v>
      </c>
      <c r="AK275" s="11"/>
      <c r="AL275" s="4"/>
      <c r="AM275" s="30"/>
      <c r="AN275" s="62">
        <v>43636</v>
      </c>
      <c r="AO275" s="37" t="s">
        <v>110</v>
      </c>
      <c r="AP275" s="30"/>
      <c r="AR275" s="28"/>
      <c r="AS275" s="28"/>
      <c r="AT275" s="28"/>
      <c r="AU275" s="20"/>
      <c r="AV275" s="20"/>
      <c r="AW275" s="23"/>
      <c r="AX275" s="1"/>
      <c r="AY275" s="1"/>
      <c r="AZ275" s="1"/>
      <c r="BA275" s="1"/>
      <c r="BB275" s="1"/>
      <c r="BC275" s="1"/>
    </row>
    <row r="276" spans="1:55" x14ac:dyDescent="0.2">
      <c r="A276" s="144">
        <f t="shared" si="187"/>
        <v>41065</v>
      </c>
      <c r="B276" s="2">
        <f t="shared" si="172"/>
        <v>331399.99852978374</v>
      </c>
      <c r="C276" s="2">
        <f t="shared" si="188"/>
        <v>318900.95830995002</v>
      </c>
      <c r="D276" s="68">
        <f>SUM(Y276:Y$366)</f>
        <v>6159.9102981099995</v>
      </c>
      <c r="E276" s="68">
        <f t="shared" si="173"/>
        <v>312741.04801184003</v>
      </c>
      <c r="F276" s="72">
        <f t="shared" si="164"/>
        <v>3467.46</v>
      </c>
      <c r="G276" s="3">
        <f>IF(N276=1,VLOOKUP(A275,[1]Plan1!$BG$69:$BI$188,3),G275)</f>
        <v>3479.94</v>
      </c>
      <c r="H276" s="11">
        <f t="shared" si="165"/>
        <v>41001</v>
      </c>
      <c r="I276" s="11">
        <f t="shared" si="166"/>
        <v>41031</v>
      </c>
      <c r="J276" s="26">
        <f t="shared" si="174"/>
        <v>3.5991763423370848E-3</v>
      </c>
      <c r="K276" s="11">
        <f t="shared" si="189"/>
        <v>41092</v>
      </c>
      <c r="L276" s="11">
        <f t="shared" si="175"/>
        <v>41092</v>
      </c>
      <c r="M276" s="1">
        <f t="shared" si="190"/>
        <v>20</v>
      </c>
      <c r="N276" s="1">
        <f t="shared" si="161"/>
        <v>2</v>
      </c>
      <c r="O276" s="2">
        <f t="shared" si="176"/>
        <v>1.00035933</v>
      </c>
      <c r="P276" s="10">
        <f t="shared" si="170"/>
        <v>1.00639981</v>
      </c>
      <c r="Q276" s="10">
        <f t="shared" si="167"/>
        <v>1.039045127873417</v>
      </c>
      <c r="R276" s="2">
        <f t="shared" si="169"/>
        <v>1.0394184799999999</v>
      </c>
      <c r="S276" s="2">
        <f t="shared" si="162"/>
        <v>1</v>
      </c>
      <c r="T276" s="2">
        <f t="shared" si="177"/>
        <v>318900.95830995002</v>
      </c>
      <c r="U276" s="2">
        <f t="shared" si="178"/>
        <v>0</v>
      </c>
      <c r="V276" s="2">
        <f t="shared" si="179"/>
        <v>12327.776746233732</v>
      </c>
      <c r="W276" s="2">
        <f t="shared" si="180"/>
        <v>331228.73505618377</v>
      </c>
      <c r="X276" s="27">
        <f t="shared" si="181"/>
        <v>0</v>
      </c>
      <c r="Y276" s="2">
        <f t="shared" si="163"/>
        <v>0</v>
      </c>
      <c r="Z276" s="67">
        <f t="shared" si="182"/>
        <v>0</v>
      </c>
      <c r="AA276" s="2">
        <f t="shared" si="183"/>
        <v>0</v>
      </c>
      <c r="AB276" s="26">
        <f t="shared" si="191"/>
        <v>6.7299999999999999E-2</v>
      </c>
      <c r="AC276" s="27">
        <f t="shared" si="171"/>
        <v>2</v>
      </c>
      <c r="AD276" s="27">
        <v>252</v>
      </c>
      <c r="AE276" s="10">
        <f t="shared" si="168"/>
        <v>1.000517055</v>
      </c>
      <c r="AF276" s="2">
        <f t="shared" si="184"/>
        <v>164.88933499000001</v>
      </c>
      <c r="AG276" s="2">
        <f t="shared" si="185"/>
        <v>171.2634736</v>
      </c>
      <c r="AH276" s="3" t="str">
        <f t="shared" si="186"/>
        <v>-</v>
      </c>
      <c r="AI276" s="4" t="str">
        <f t="shared" si="192"/>
        <v>A+J=</v>
      </c>
      <c r="AJ276" s="11">
        <f t="shared" si="193"/>
        <v>41094</v>
      </c>
      <c r="AK276" s="11"/>
      <c r="AL276" s="4"/>
      <c r="AM276" s="30"/>
      <c r="AN276" s="62">
        <v>43784</v>
      </c>
      <c r="AO276" s="37" t="s">
        <v>115</v>
      </c>
      <c r="AP276" s="30"/>
      <c r="AR276" s="28"/>
      <c r="AS276" s="28"/>
      <c r="AT276" s="28"/>
      <c r="AU276" s="20"/>
      <c r="AV276" s="20"/>
      <c r="AX276" s="1"/>
      <c r="AY276" s="1"/>
      <c r="AZ276" s="1"/>
      <c r="BA276" s="1"/>
      <c r="BB276" s="1"/>
      <c r="BC276" s="1"/>
    </row>
    <row r="277" spans="1:55" x14ac:dyDescent="0.2">
      <c r="A277" s="144">
        <f t="shared" si="187"/>
        <v>41066</v>
      </c>
      <c r="B277" s="2">
        <f t="shared" si="172"/>
        <v>331544.1101192495</v>
      </c>
      <c r="C277" s="2">
        <f t="shared" si="188"/>
        <v>318900.95830995002</v>
      </c>
      <c r="D277" s="68">
        <f>SUM(Y277:Y$366)</f>
        <v>6159.9102981099995</v>
      </c>
      <c r="E277" s="68">
        <f t="shared" si="173"/>
        <v>312741.04801184003</v>
      </c>
      <c r="F277" s="72">
        <f t="shared" si="164"/>
        <v>3467.46</v>
      </c>
      <c r="G277" s="3">
        <f>IF(N277=1,VLOOKUP(A276,[1]Plan1!$BG$69:$BI$188,3),G276)</f>
        <v>3479.94</v>
      </c>
      <c r="H277" s="11">
        <f t="shared" si="165"/>
        <v>41001</v>
      </c>
      <c r="I277" s="11">
        <f t="shared" si="166"/>
        <v>41031</v>
      </c>
      <c r="J277" s="26">
        <f t="shared" si="174"/>
        <v>3.5991763423370848E-3</v>
      </c>
      <c r="K277" s="11">
        <f t="shared" si="189"/>
        <v>41092</v>
      </c>
      <c r="L277" s="11">
        <f t="shared" si="175"/>
        <v>41092</v>
      </c>
      <c r="M277" s="1">
        <f t="shared" si="190"/>
        <v>20</v>
      </c>
      <c r="N277" s="1">
        <f t="shared" si="161"/>
        <v>3</v>
      </c>
      <c r="O277" s="2">
        <f t="shared" si="176"/>
        <v>1.00053905</v>
      </c>
      <c r="P277" s="10">
        <f t="shared" si="170"/>
        <v>1.00639981</v>
      </c>
      <c r="Q277" s="10">
        <f t="shared" si="167"/>
        <v>1.039045127873417</v>
      </c>
      <c r="R277" s="2">
        <f t="shared" si="169"/>
        <v>1.0396052200000001</v>
      </c>
      <c r="S277" s="2">
        <f t="shared" si="162"/>
        <v>1</v>
      </c>
      <c r="T277" s="2">
        <f t="shared" si="177"/>
        <v>318900.95830995002</v>
      </c>
      <c r="U277" s="2">
        <f t="shared" si="178"/>
        <v>0</v>
      </c>
      <c r="V277" s="2">
        <f t="shared" si="179"/>
        <v>12386.178009539521</v>
      </c>
      <c r="W277" s="2">
        <f t="shared" si="180"/>
        <v>331287.13631948951</v>
      </c>
      <c r="X277" s="27">
        <f t="shared" si="181"/>
        <v>0</v>
      </c>
      <c r="Y277" s="2">
        <f t="shared" si="163"/>
        <v>0</v>
      </c>
      <c r="Z277" s="67">
        <f t="shared" si="182"/>
        <v>0</v>
      </c>
      <c r="AA277" s="2">
        <f t="shared" si="183"/>
        <v>0</v>
      </c>
      <c r="AB277" s="26">
        <f t="shared" si="191"/>
        <v>6.7299999999999999E-2</v>
      </c>
      <c r="AC277" s="27">
        <f t="shared" si="171"/>
        <v>3</v>
      </c>
      <c r="AD277" s="27">
        <v>252</v>
      </c>
      <c r="AE277" s="10">
        <f t="shared" si="168"/>
        <v>1.0007756830000001</v>
      </c>
      <c r="AF277" s="2">
        <f t="shared" si="184"/>
        <v>247.36605204</v>
      </c>
      <c r="AG277" s="2">
        <f t="shared" si="185"/>
        <v>256.97379976000002</v>
      </c>
      <c r="AH277" s="3" t="str">
        <f t="shared" si="186"/>
        <v>-</v>
      </c>
      <c r="AI277" s="4" t="str">
        <f t="shared" si="192"/>
        <v>A+J=</v>
      </c>
      <c r="AJ277" s="11">
        <f t="shared" si="193"/>
        <v>41094</v>
      </c>
      <c r="AK277" s="11"/>
      <c r="AL277" s="4"/>
      <c r="AM277" s="30"/>
      <c r="AN277" s="62">
        <v>43824</v>
      </c>
      <c r="AO277" s="37" t="s">
        <v>116</v>
      </c>
      <c r="AP277" s="30"/>
      <c r="AX277" s="1"/>
      <c r="AY277" s="1"/>
      <c r="AZ277" s="1"/>
      <c r="BA277" s="1"/>
      <c r="BB277" s="1"/>
      <c r="BC277" s="1"/>
    </row>
    <row r="278" spans="1:55" x14ac:dyDescent="0.2">
      <c r="A278" s="144">
        <f t="shared" si="187"/>
        <v>41067</v>
      </c>
      <c r="B278" s="2">
        <f t="shared" si="172"/>
        <v>331688.28317785671</v>
      </c>
      <c r="C278" s="2">
        <f t="shared" si="188"/>
        <v>318900.95830995002</v>
      </c>
      <c r="D278" s="68">
        <f>SUM(Y278:Y$366)</f>
        <v>6159.9102981099995</v>
      </c>
      <c r="E278" s="68">
        <f t="shared" si="173"/>
        <v>312741.04801184003</v>
      </c>
      <c r="F278" s="72">
        <f t="shared" si="164"/>
        <v>3467.46</v>
      </c>
      <c r="G278" s="3">
        <f>IF(N278=1,VLOOKUP(A277,[1]Plan1!$BG$69:$BI$188,3),G277)</f>
        <v>3479.94</v>
      </c>
      <c r="H278" s="11">
        <f t="shared" si="165"/>
        <v>41001</v>
      </c>
      <c r="I278" s="11">
        <f t="shared" si="166"/>
        <v>41031</v>
      </c>
      <c r="J278" s="26">
        <f t="shared" si="174"/>
        <v>3.5991763423370848E-3</v>
      </c>
      <c r="K278" s="11">
        <f t="shared" si="189"/>
        <v>41092</v>
      </c>
      <c r="L278" s="11">
        <f t="shared" si="175"/>
        <v>41092</v>
      </c>
      <c r="M278" s="1">
        <f t="shared" si="190"/>
        <v>20</v>
      </c>
      <c r="N278" s="1">
        <f t="shared" si="161"/>
        <v>4</v>
      </c>
      <c r="O278" s="2">
        <f t="shared" si="176"/>
        <v>1.0007188</v>
      </c>
      <c r="P278" s="10">
        <f t="shared" si="170"/>
        <v>1.00639981</v>
      </c>
      <c r="Q278" s="10">
        <f t="shared" si="167"/>
        <v>1.039045127873417</v>
      </c>
      <c r="R278" s="2">
        <f t="shared" si="169"/>
        <v>1.0397919900000001</v>
      </c>
      <c r="S278" s="2">
        <f t="shared" si="162"/>
        <v>1</v>
      </c>
      <c r="T278" s="2">
        <f t="shared" si="177"/>
        <v>318900.95830995002</v>
      </c>
      <c r="U278" s="2">
        <f t="shared" si="178"/>
        <v>0</v>
      </c>
      <c r="V278" s="2">
        <f t="shared" si="179"/>
        <v>12444.588655076694</v>
      </c>
      <c r="W278" s="2">
        <f t="shared" si="180"/>
        <v>331345.5469650267</v>
      </c>
      <c r="X278" s="27">
        <f t="shared" si="181"/>
        <v>0</v>
      </c>
      <c r="Y278" s="2">
        <f t="shared" si="163"/>
        <v>0</v>
      </c>
      <c r="Z278" s="67">
        <f t="shared" si="182"/>
        <v>0</v>
      </c>
      <c r="AA278" s="2">
        <f t="shared" si="183"/>
        <v>0</v>
      </c>
      <c r="AB278" s="26">
        <f t="shared" si="191"/>
        <v>6.7299999999999999E-2</v>
      </c>
      <c r="AC278" s="27">
        <f t="shared" si="171"/>
        <v>4</v>
      </c>
      <c r="AD278" s="27">
        <v>252</v>
      </c>
      <c r="AE278" s="10">
        <f t="shared" si="168"/>
        <v>1.0010343770000001</v>
      </c>
      <c r="AF278" s="2">
        <f t="shared" si="184"/>
        <v>329.86381655000002</v>
      </c>
      <c r="AG278" s="2">
        <f t="shared" si="185"/>
        <v>342.73621283</v>
      </c>
      <c r="AH278" s="3" t="str">
        <f t="shared" si="186"/>
        <v>-</v>
      </c>
      <c r="AI278" s="4" t="str">
        <f t="shared" si="192"/>
        <v>A+J=</v>
      </c>
      <c r="AJ278" s="11">
        <f t="shared" si="193"/>
        <v>41094</v>
      </c>
      <c r="AK278" s="11"/>
      <c r="AL278" s="4"/>
      <c r="AM278" s="30"/>
      <c r="AN278" s="62">
        <v>43831</v>
      </c>
      <c r="AO278" s="37" t="s">
        <v>117</v>
      </c>
      <c r="AP278" s="30"/>
      <c r="AX278" s="1"/>
      <c r="AY278" s="1"/>
      <c r="AZ278" s="1"/>
      <c r="BA278" s="1"/>
      <c r="BB278" s="1"/>
      <c r="BC278" s="1"/>
    </row>
    <row r="279" spans="1:55" x14ac:dyDescent="0.2">
      <c r="A279" s="144">
        <f t="shared" si="187"/>
        <v>41068</v>
      </c>
      <c r="B279" s="2">
        <f t="shared" si="172"/>
        <v>331688.28317785671</v>
      </c>
      <c r="C279" s="2">
        <f t="shared" si="188"/>
        <v>318900.95830995002</v>
      </c>
      <c r="D279" s="68">
        <f>SUM(Y279:Y$366)</f>
        <v>6159.9102981099995</v>
      </c>
      <c r="E279" s="68">
        <f t="shared" si="173"/>
        <v>312741.04801184003</v>
      </c>
      <c r="F279" s="72">
        <f t="shared" si="164"/>
        <v>3467.46</v>
      </c>
      <c r="G279" s="3">
        <f>IF(N279=1,VLOOKUP(A278,[1]Plan1!$BG$69:$BI$188,3),G278)</f>
        <v>3479.94</v>
      </c>
      <c r="H279" s="11">
        <f t="shared" si="165"/>
        <v>41001</v>
      </c>
      <c r="I279" s="11">
        <f t="shared" si="166"/>
        <v>41031</v>
      </c>
      <c r="J279" s="26">
        <f t="shared" si="174"/>
        <v>3.5991763423370848E-3</v>
      </c>
      <c r="K279" s="11">
        <f t="shared" si="189"/>
        <v>41092</v>
      </c>
      <c r="L279" s="11">
        <f t="shared" si="175"/>
        <v>41092</v>
      </c>
      <c r="M279" s="1">
        <f t="shared" si="190"/>
        <v>20</v>
      </c>
      <c r="N279" s="1">
        <f t="shared" si="161"/>
        <v>4</v>
      </c>
      <c r="O279" s="2">
        <f t="shared" si="176"/>
        <v>1.0007188</v>
      </c>
      <c r="P279" s="10">
        <f t="shared" si="170"/>
        <v>1.00639981</v>
      </c>
      <c r="Q279" s="10">
        <f t="shared" si="167"/>
        <v>1.039045127873417</v>
      </c>
      <c r="R279" s="2">
        <f t="shared" si="169"/>
        <v>1.0397919900000001</v>
      </c>
      <c r="S279" s="2">
        <f t="shared" si="162"/>
        <v>1</v>
      </c>
      <c r="T279" s="2">
        <f t="shared" si="177"/>
        <v>318900.95830995002</v>
      </c>
      <c r="U279" s="2">
        <f t="shared" si="178"/>
        <v>0</v>
      </c>
      <c r="V279" s="2">
        <f t="shared" si="179"/>
        <v>12444.588655076694</v>
      </c>
      <c r="W279" s="2">
        <f t="shared" si="180"/>
        <v>331345.5469650267</v>
      </c>
      <c r="X279" s="27">
        <f t="shared" si="181"/>
        <v>0</v>
      </c>
      <c r="Y279" s="2">
        <f t="shared" si="163"/>
        <v>0</v>
      </c>
      <c r="Z279" s="67">
        <f t="shared" si="182"/>
        <v>0</v>
      </c>
      <c r="AA279" s="2">
        <f t="shared" si="183"/>
        <v>0</v>
      </c>
      <c r="AB279" s="26">
        <f t="shared" si="191"/>
        <v>6.7299999999999999E-2</v>
      </c>
      <c r="AC279" s="27">
        <f t="shared" si="171"/>
        <v>4</v>
      </c>
      <c r="AD279" s="27">
        <v>252</v>
      </c>
      <c r="AE279" s="10">
        <f t="shared" si="168"/>
        <v>1.0010343770000001</v>
      </c>
      <c r="AF279" s="2">
        <f t="shared" si="184"/>
        <v>329.86381655000002</v>
      </c>
      <c r="AG279" s="2">
        <f t="shared" si="185"/>
        <v>342.73621283</v>
      </c>
      <c r="AH279" s="3" t="str">
        <f t="shared" si="186"/>
        <v>-</v>
      </c>
      <c r="AI279" s="4" t="str">
        <f t="shared" si="192"/>
        <v>A+J=</v>
      </c>
      <c r="AJ279" s="11">
        <f t="shared" si="193"/>
        <v>41094</v>
      </c>
      <c r="AK279" s="11"/>
      <c r="AL279" s="4"/>
      <c r="AM279" s="30"/>
      <c r="AN279" s="62">
        <v>43885</v>
      </c>
      <c r="AO279" s="37" t="s">
        <v>100</v>
      </c>
      <c r="AP279" s="30"/>
      <c r="AX279" s="1"/>
      <c r="AY279" s="1"/>
      <c r="AZ279" s="1"/>
      <c r="BA279" s="1"/>
      <c r="BB279" s="1"/>
      <c r="BC279" s="1"/>
    </row>
    <row r="280" spans="1:55" x14ac:dyDescent="0.2">
      <c r="A280" s="144">
        <f t="shared" si="187"/>
        <v>41069</v>
      </c>
      <c r="B280" s="2">
        <f t="shared" si="172"/>
        <v>331832.51838726521</v>
      </c>
      <c r="C280" s="2">
        <f t="shared" si="188"/>
        <v>318900.95830995002</v>
      </c>
      <c r="D280" s="68">
        <f>SUM(Y280:Y$366)</f>
        <v>6159.9102981099995</v>
      </c>
      <c r="E280" s="68">
        <f t="shared" si="173"/>
        <v>312741.04801184003</v>
      </c>
      <c r="F280" s="72">
        <f t="shared" si="164"/>
        <v>3467.46</v>
      </c>
      <c r="G280" s="3">
        <f>IF(N280=1,VLOOKUP(A279,[1]Plan1!$BG$69:$BI$188,3),G279)</f>
        <v>3479.94</v>
      </c>
      <c r="H280" s="11">
        <f t="shared" si="165"/>
        <v>41001</v>
      </c>
      <c r="I280" s="11">
        <f t="shared" si="166"/>
        <v>41031</v>
      </c>
      <c r="J280" s="26">
        <f t="shared" si="174"/>
        <v>3.5991763423370848E-3</v>
      </c>
      <c r="K280" s="11">
        <f t="shared" si="189"/>
        <v>41092</v>
      </c>
      <c r="L280" s="11">
        <f t="shared" si="175"/>
        <v>41092</v>
      </c>
      <c r="M280" s="1">
        <f t="shared" si="190"/>
        <v>20</v>
      </c>
      <c r="N280" s="1">
        <f t="shared" si="161"/>
        <v>5</v>
      </c>
      <c r="O280" s="2">
        <f t="shared" si="176"/>
        <v>1.0008985800000001</v>
      </c>
      <c r="P280" s="10">
        <f t="shared" si="170"/>
        <v>1.00639981</v>
      </c>
      <c r="Q280" s="10">
        <f t="shared" si="167"/>
        <v>1.039045127873417</v>
      </c>
      <c r="R280" s="2">
        <f t="shared" si="169"/>
        <v>1.0399787899999999</v>
      </c>
      <c r="S280" s="2">
        <f t="shared" si="162"/>
        <v>1</v>
      </c>
      <c r="T280" s="2">
        <f t="shared" si="177"/>
        <v>318900.95830995002</v>
      </c>
      <c r="U280" s="2">
        <f t="shared" si="178"/>
        <v>0</v>
      </c>
      <c r="V280" s="2">
        <f t="shared" si="179"/>
        <v>12503.008682845248</v>
      </c>
      <c r="W280" s="2">
        <f t="shared" si="180"/>
        <v>331403.96699279523</v>
      </c>
      <c r="X280" s="27">
        <f t="shared" si="181"/>
        <v>0</v>
      </c>
      <c r="Y280" s="2">
        <f t="shared" si="163"/>
        <v>0</v>
      </c>
      <c r="Z280" s="67">
        <f t="shared" si="182"/>
        <v>0</v>
      </c>
      <c r="AA280" s="2">
        <f t="shared" si="183"/>
        <v>0</v>
      </c>
      <c r="AB280" s="26">
        <f t="shared" si="191"/>
        <v>6.7299999999999999E-2</v>
      </c>
      <c r="AC280" s="27">
        <f t="shared" si="171"/>
        <v>5</v>
      </c>
      <c r="AD280" s="27">
        <v>252</v>
      </c>
      <c r="AE280" s="10">
        <f t="shared" si="168"/>
        <v>1.0012931389999999</v>
      </c>
      <c r="AF280" s="2">
        <f t="shared" si="184"/>
        <v>412.38326632000002</v>
      </c>
      <c r="AG280" s="2">
        <f t="shared" si="185"/>
        <v>428.55139446999999</v>
      </c>
      <c r="AH280" s="3" t="str">
        <f t="shared" si="186"/>
        <v>-</v>
      </c>
      <c r="AI280" s="4" t="str">
        <f t="shared" si="192"/>
        <v>A+J=</v>
      </c>
      <c r="AJ280" s="11">
        <f t="shared" si="193"/>
        <v>41094</v>
      </c>
      <c r="AK280" s="11"/>
      <c r="AL280" s="4"/>
      <c r="AM280" s="30"/>
      <c r="AN280" s="62">
        <v>43886</v>
      </c>
      <c r="AO280" s="37" t="s">
        <v>100</v>
      </c>
      <c r="AP280" s="30"/>
      <c r="AX280" s="1"/>
      <c r="AY280" s="1"/>
      <c r="AZ280" s="1"/>
      <c r="BA280" s="1"/>
      <c r="BB280" s="1"/>
      <c r="BC280" s="1"/>
    </row>
    <row r="281" spans="1:55" x14ac:dyDescent="0.2">
      <c r="A281" s="144">
        <f t="shared" si="187"/>
        <v>41070</v>
      </c>
      <c r="B281" s="2">
        <f t="shared" si="172"/>
        <v>331832.51838726521</v>
      </c>
      <c r="C281" s="2">
        <f t="shared" si="188"/>
        <v>318900.95830995002</v>
      </c>
      <c r="D281" s="68">
        <f>SUM(Y281:Y$366)</f>
        <v>6159.9102981099995</v>
      </c>
      <c r="E281" s="68">
        <f t="shared" si="173"/>
        <v>312741.04801184003</v>
      </c>
      <c r="F281" s="72">
        <f t="shared" si="164"/>
        <v>3467.46</v>
      </c>
      <c r="G281" s="3">
        <f>IF(N281=1,VLOOKUP(A280,[1]Plan1!$BG$69:$BI$188,3),G280)</f>
        <v>3479.94</v>
      </c>
      <c r="H281" s="11">
        <f t="shared" si="165"/>
        <v>41001</v>
      </c>
      <c r="I281" s="11">
        <f t="shared" si="166"/>
        <v>41031</v>
      </c>
      <c r="J281" s="26">
        <f t="shared" si="174"/>
        <v>3.5991763423370848E-3</v>
      </c>
      <c r="K281" s="11">
        <f t="shared" si="189"/>
        <v>41092</v>
      </c>
      <c r="L281" s="11">
        <f t="shared" si="175"/>
        <v>41092</v>
      </c>
      <c r="M281" s="1">
        <f t="shared" si="190"/>
        <v>20</v>
      </c>
      <c r="N281" s="1">
        <f t="shared" si="161"/>
        <v>5</v>
      </c>
      <c r="O281" s="2">
        <f t="shared" si="176"/>
        <v>1.0008985800000001</v>
      </c>
      <c r="P281" s="10">
        <f t="shared" si="170"/>
        <v>1.00639981</v>
      </c>
      <c r="Q281" s="10">
        <f t="shared" si="167"/>
        <v>1.039045127873417</v>
      </c>
      <c r="R281" s="2">
        <f t="shared" si="169"/>
        <v>1.0399787899999999</v>
      </c>
      <c r="S281" s="2">
        <f t="shared" si="162"/>
        <v>1</v>
      </c>
      <c r="T281" s="2">
        <f t="shared" si="177"/>
        <v>318900.95830995002</v>
      </c>
      <c r="U281" s="2">
        <f t="shared" si="178"/>
        <v>0</v>
      </c>
      <c r="V281" s="2">
        <f t="shared" si="179"/>
        <v>12503.008682845248</v>
      </c>
      <c r="W281" s="2">
        <f t="shared" si="180"/>
        <v>331403.96699279523</v>
      </c>
      <c r="X281" s="27">
        <f t="shared" si="181"/>
        <v>0</v>
      </c>
      <c r="Y281" s="2">
        <f t="shared" si="163"/>
        <v>0</v>
      </c>
      <c r="Z281" s="67">
        <f t="shared" si="182"/>
        <v>0</v>
      </c>
      <c r="AA281" s="2">
        <f t="shared" si="183"/>
        <v>0</v>
      </c>
      <c r="AB281" s="26">
        <f t="shared" si="191"/>
        <v>6.7299999999999999E-2</v>
      </c>
      <c r="AC281" s="27">
        <f t="shared" si="171"/>
        <v>5</v>
      </c>
      <c r="AD281" s="27">
        <v>252</v>
      </c>
      <c r="AE281" s="10">
        <f t="shared" si="168"/>
        <v>1.0012931389999999</v>
      </c>
      <c r="AF281" s="2">
        <f t="shared" si="184"/>
        <v>412.38326632000002</v>
      </c>
      <c r="AG281" s="2">
        <f t="shared" si="185"/>
        <v>428.55139446999999</v>
      </c>
      <c r="AH281" s="3" t="str">
        <f t="shared" si="186"/>
        <v>-</v>
      </c>
      <c r="AI281" s="4" t="str">
        <f t="shared" si="192"/>
        <v>A+J=</v>
      </c>
      <c r="AJ281" s="11">
        <f t="shared" si="193"/>
        <v>41094</v>
      </c>
      <c r="AK281" s="11"/>
      <c r="AL281" s="4"/>
      <c r="AM281" s="30"/>
      <c r="AN281" s="62">
        <v>43931</v>
      </c>
      <c r="AO281" s="37" t="s">
        <v>108</v>
      </c>
      <c r="AP281" s="30"/>
      <c r="AX281" s="1"/>
      <c r="AY281" s="1"/>
      <c r="AZ281" s="1"/>
      <c r="BA281" s="1"/>
      <c r="BB281" s="1"/>
      <c r="BC281" s="1"/>
    </row>
    <row r="282" spans="1:55" x14ac:dyDescent="0.2">
      <c r="A282" s="144">
        <f t="shared" si="187"/>
        <v>41071</v>
      </c>
      <c r="B282" s="2">
        <f t="shared" si="172"/>
        <v>331832.51838726521</v>
      </c>
      <c r="C282" s="2">
        <f t="shared" si="188"/>
        <v>318900.95830995002</v>
      </c>
      <c r="D282" s="68">
        <f>SUM(Y282:Y$366)</f>
        <v>6159.9102981099995</v>
      </c>
      <c r="E282" s="68">
        <f t="shared" si="173"/>
        <v>312741.04801184003</v>
      </c>
      <c r="F282" s="72">
        <f t="shared" si="164"/>
        <v>3467.46</v>
      </c>
      <c r="G282" s="3">
        <f>IF(N282=1,VLOOKUP(A281,[1]Plan1!$BG$69:$BI$188,3),G281)</f>
        <v>3479.94</v>
      </c>
      <c r="H282" s="11">
        <f t="shared" si="165"/>
        <v>41001</v>
      </c>
      <c r="I282" s="11">
        <f t="shared" si="166"/>
        <v>41031</v>
      </c>
      <c r="J282" s="26">
        <f t="shared" si="174"/>
        <v>3.5991763423370848E-3</v>
      </c>
      <c r="K282" s="11">
        <f t="shared" si="189"/>
        <v>41092</v>
      </c>
      <c r="L282" s="11">
        <f t="shared" si="175"/>
        <v>41092</v>
      </c>
      <c r="M282" s="1">
        <f t="shared" si="190"/>
        <v>20</v>
      </c>
      <c r="N282" s="1">
        <f t="shared" si="161"/>
        <v>5</v>
      </c>
      <c r="O282" s="2">
        <f t="shared" si="176"/>
        <v>1.0008985800000001</v>
      </c>
      <c r="P282" s="10">
        <f t="shared" si="170"/>
        <v>1.00639981</v>
      </c>
      <c r="Q282" s="10">
        <f t="shared" si="167"/>
        <v>1.039045127873417</v>
      </c>
      <c r="R282" s="2">
        <f t="shared" si="169"/>
        <v>1.0399787899999999</v>
      </c>
      <c r="S282" s="2">
        <f t="shared" si="162"/>
        <v>1</v>
      </c>
      <c r="T282" s="2">
        <f t="shared" si="177"/>
        <v>318900.95830995002</v>
      </c>
      <c r="U282" s="2">
        <f t="shared" si="178"/>
        <v>0</v>
      </c>
      <c r="V282" s="2">
        <f t="shared" si="179"/>
        <v>12503.008682845248</v>
      </c>
      <c r="W282" s="2">
        <f t="shared" si="180"/>
        <v>331403.96699279523</v>
      </c>
      <c r="X282" s="27">
        <f t="shared" si="181"/>
        <v>0</v>
      </c>
      <c r="Y282" s="2">
        <f t="shared" si="163"/>
        <v>0</v>
      </c>
      <c r="Z282" s="67">
        <f t="shared" si="182"/>
        <v>0</v>
      </c>
      <c r="AA282" s="2">
        <f t="shared" si="183"/>
        <v>0</v>
      </c>
      <c r="AB282" s="26">
        <f t="shared" si="191"/>
        <v>6.7299999999999999E-2</v>
      </c>
      <c r="AC282" s="27">
        <f t="shared" si="171"/>
        <v>5</v>
      </c>
      <c r="AD282" s="27">
        <v>252</v>
      </c>
      <c r="AE282" s="10">
        <f t="shared" si="168"/>
        <v>1.0012931389999999</v>
      </c>
      <c r="AF282" s="2">
        <f t="shared" si="184"/>
        <v>412.38326632000002</v>
      </c>
      <c r="AG282" s="2">
        <f t="shared" si="185"/>
        <v>428.55139446999999</v>
      </c>
      <c r="AH282" s="3" t="str">
        <f t="shared" si="186"/>
        <v>-</v>
      </c>
      <c r="AI282" s="4" t="str">
        <f t="shared" si="192"/>
        <v>A+J=</v>
      </c>
      <c r="AJ282" s="11">
        <f t="shared" si="193"/>
        <v>41094</v>
      </c>
      <c r="AK282" s="11"/>
      <c r="AL282" s="4"/>
      <c r="AM282" s="30"/>
      <c r="AN282" s="62">
        <v>43942</v>
      </c>
      <c r="AO282" s="37" t="s">
        <v>102</v>
      </c>
      <c r="AP282" s="30"/>
      <c r="AX282" s="1"/>
      <c r="AY282" s="1"/>
      <c r="AZ282" s="1"/>
      <c r="BA282" s="1"/>
      <c r="BB282" s="1"/>
      <c r="BC282" s="1"/>
    </row>
    <row r="283" spans="1:55" x14ac:dyDescent="0.2">
      <c r="A283" s="144">
        <f t="shared" si="187"/>
        <v>41072</v>
      </c>
      <c r="B283" s="2">
        <f t="shared" si="172"/>
        <v>331976.81510374532</v>
      </c>
      <c r="C283" s="2">
        <f t="shared" si="188"/>
        <v>318900.95830995002</v>
      </c>
      <c r="D283" s="68">
        <f>SUM(Y283:Y$366)</f>
        <v>6159.9102981099995</v>
      </c>
      <c r="E283" s="68">
        <f t="shared" si="173"/>
        <v>312741.04801184003</v>
      </c>
      <c r="F283" s="72">
        <f t="shared" si="164"/>
        <v>3467.46</v>
      </c>
      <c r="G283" s="3">
        <f>IF(N283=1,VLOOKUP(A282,[1]Plan1!$BG$69:$BI$188,3),G282)</f>
        <v>3479.94</v>
      </c>
      <c r="H283" s="11">
        <f t="shared" si="165"/>
        <v>41001</v>
      </c>
      <c r="I283" s="11">
        <f t="shared" si="166"/>
        <v>41031</v>
      </c>
      <c r="J283" s="26">
        <f t="shared" si="174"/>
        <v>3.5991763423370848E-3</v>
      </c>
      <c r="K283" s="11">
        <f t="shared" si="189"/>
        <v>41092</v>
      </c>
      <c r="L283" s="11">
        <f t="shared" si="175"/>
        <v>41092</v>
      </c>
      <c r="M283" s="1">
        <f t="shared" si="190"/>
        <v>20</v>
      </c>
      <c r="N283" s="1">
        <f t="shared" si="161"/>
        <v>6</v>
      </c>
      <c r="O283" s="2">
        <f t="shared" si="176"/>
        <v>1.00107839</v>
      </c>
      <c r="P283" s="10">
        <f t="shared" si="170"/>
        <v>1.00639981</v>
      </c>
      <c r="Q283" s="10">
        <f t="shared" si="167"/>
        <v>1.039045127873417</v>
      </c>
      <c r="R283" s="2">
        <f t="shared" si="169"/>
        <v>1.04016562</v>
      </c>
      <c r="S283" s="2">
        <f t="shared" si="162"/>
        <v>1</v>
      </c>
      <c r="T283" s="2">
        <f t="shared" si="177"/>
        <v>318900.95830995002</v>
      </c>
      <c r="U283" s="2">
        <f t="shared" si="178"/>
        <v>0</v>
      </c>
      <c r="V283" s="2">
        <f t="shared" si="179"/>
        <v>12561.438092845327</v>
      </c>
      <c r="W283" s="2">
        <f t="shared" si="180"/>
        <v>331462.39640279533</v>
      </c>
      <c r="X283" s="27">
        <f t="shared" si="181"/>
        <v>0</v>
      </c>
      <c r="Y283" s="2">
        <f t="shared" si="163"/>
        <v>0</v>
      </c>
      <c r="Z283" s="67">
        <f t="shared" si="182"/>
        <v>0</v>
      </c>
      <c r="AA283" s="2">
        <f t="shared" si="183"/>
        <v>0</v>
      </c>
      <c r="AB283" s="26">
        <f t="shared" si="191"/>
        <v>6.7299999999999999E-2</v>
      </c>
      <c r="AC283" s="27">
        <f t="shared" si="171"/>
        <v>6</v>
      </c>
      <c r="AD283" s="27">
        <v>252</v>
      </c>
      <c r="AE283" s="10">
        <f t="shared" si="168"/>
        <v>1.0015519669999999</v>
      </c>
      <c r="AF283" s="2">
        <f t="shared" si="184"/>
        <v>494.92376356</v>
      </c>
      <c r="AG283" s="2">
        <f t="shared" si="185"/>
        <v>514.41870095000002</v>
      </c>
      <c r="AH283" s="3" t="str">
        <f t="shared" si="186"/>
        <v>-</v>
      </c>
      <c r="AI283" s="4" t="str">
        <f t="shared" si="192"/>
        <v>A+J=</v>
      </c>
      <c r="AJ283" s="11">
        <f t="shared" si="193"/>
        <v>41094</v>
      </c>
      <c r="AK283" s="11"/>
      <c r="AL283" s="4"/>
      <c r="AM283" s="30"/>
      <c r="AN283" s="62">
        <v>43952</v>
      </c>
      <c r="AO283" s="37" t="s">
        <v>109</v>
      </c>
      <c r="AP283" s="30"/>
      <c r="AX283" s="1"/>
      <c r="AY283" s="1"/>
      <c r="AZ283" s="1"/>
      <c r="BA283" s="1"/>
      <c r="BB283" s="1"/>
      <c r="BC283" s="1"/>
    </row>
    <row r="284" spans="1:55" x14ac:dyDescent="0.2">
      <c r="A284" s="144">
        <f t="shared" si="187"/>
        <v>41073</v>
      </c>
      <c r="B284" s="2">
        <f t="shared" si="172"/>
        <v>332121.17681075732</v>
      </c>
      <c r="C284" s="2">
        <f t="shared" si="188"/>
        <v>318900.95830995002</v>
      </c>
      <c r="D284" s="68">
        <f>SUM(Y284:Y$366)</f>
        <v>6159.9102981099995</v>
      </c>
      <c r="E284" s="68">
        <f t="shared" si="173"/>
        <v>312741.04801184003</v>
      </c>
      <c r="F284" s="72">
        <f t="shared" si="164"/>
        <v>3467.46</v>
      </c>
      <c r="G284" s="3">
        <f>IF(N284=1,VLOOKUP(A283,[1]Plan1!$BG$69:$BI$188,3),G283)</f>
        <v>3479.94</v>
      </c>
      <c r="H284" s="11">
        <f t="shared" si="165"/>
        <v>41001</v>
      </c>
      <c r="I284" s="11">
        <f t="shared" si="166"/>
        <v>41031</v>
      </c>
      <c r="J284" s="26">
        <f t="shared" si="174"/>
        <v>3.5991763423370848E-3</v>
      </c>
      <c r="K284" s="11">
        <f t="shared" si="189"/>
        <v>41092</v>
      </c>
      <c r="L284" s="11">
        <f t="shared" si="175"/>
        <v>41092</v>
      </c>
      <c r="M284" s="1">
        <f t="shared" si="190"/>
        <v>20</v>
      </c>
      <c r="N284" s="1">
        <f t="shared" si="161"/>
        <v>7</v>
      </c>
      <c r="O284" s="2">
        <f t="shared" si="176"/>
        <v>1.0012582400000001</v>
      </c>
      <c r="P284" s="10">
        <f t="shared" si="170"/>
        <v>1.00639981</v>
      </c>
      <c r="Q284" s="10">
        <f t="shared" si="167"/>
        <v>1.039045127873417</v>
      </c>
      <c r="R284" s="2">
        <f t="shared" si="169"/>
        <v>1.0403524900000001</v>
      </c>
      <c r="S284" s="2">
        <f t="shared" si="162"/>
        <v>1</v>
      </c>
      <c r="T284" s="2">
        <f t="shared" si="177"/>
        <v>318900.95830995002</v>
      </c>
      <c r="U284" s="2">
        <f t="shared" si="178"/>
        <v>0</v>
      </c>
      <c r="V284" s="2">
        <f t="shared" si="179"/>
        <v>12619.880012487318</v>
      </c>
      <c r="W284" s="2">
        <f t="shared" si="180"/>
        <v>331520.83832243731</v>
      </c>
      <c r="X284" s="27">
        <f t="shared" si="181"/>
        <v>0</v>
      </c>
      <c r="Y284" s="2">
        <f t="shared" si="163"/>
        <v>0</v>
      </c>
      <c r="Z284" s="67">
        <f t="shared" si="182"/>
        <v>0</v>
      </c>
      <c r="AA284" s="2">
        <f t="shared" si="183"/>
        <v>0</v>
      </c>
      <c r="AB284" s="26">
        <f t="shared" si="191"/>
        <v>6.7299999999999999E-2</v>
      </c>
      <c r="AC284" s="27">
        <f t="shared" si="171"/>
        <v>7</v>
      </c>
      <c r="AD284" s="27">
        <v>252</v>
      </c>
      <c r="AE284" s="10">
        <f t="shared" si="168"/>
        <v>1.0018108619999999</v>
      </c>
      <c r="AF284" s="2">
        <f t="shared" si="184"/>
        <v>577.48562716000004</v>
      </c>
      <c r="AG284" s="2">
        <f t="shared" si="185"/>
        <v>600.33848832000001</v>
      </c>
      <c r="AH284" s="3" t="str">
        <f t="shared" si="186"/>
        <v>-</v>
      </c>
      <c r="AI284" s="4" t="str">
        <f t="shared" si="192"/>
        <v>A+J=</v>
      </c>
      <c r="AJ284" s="11">
        <f t="shared" si="193"/>
        <v>41094</v>
      </c>
      <c r="AK284" s="11"/>
      <c r="AL284" s="4"/>
      <c r="AM284" s="30"/>
      <c r="AN284" s="62">
        <v>43993</v>
      </c>
      <c r="AO284" s="37" t="s">
        <v>110</v>
      </c>
      <c r="AP284" s="30"/>
      <c r="AX284" s="1"/>
      <c r="AY284" s="1"/>
      <c r="AZ284" s="1"/>
      <c r="BA284" s="1"/>
      <c r="BB284" s="1"/>
      <c r="BC284" s="1"/>
    </row>
    <row r="285" spans="1:55" x14ac:dyDescent="0.2">
      <c r="A285" s="144">
        <f t="shared" si="187"/>
        <v>41074</v>
      </c>
      <c r="B285" s="2">
        <f t="shared" si="172"/>
        <v>332265.59759357024</v>
      </c>
      <c r="C285" s="2">
        <f t="shared" si="188"/>
        <v>318900.95830995002</v>
      </c>
      <c r="D285" s="68">
        <f>SUM(Y285:Y$366)</f>
        <v>6159.9102981099995</v>
      </c>
      <c r="E285" s="68">
        <f t="shared" si="173"/>
        <v>312741.04801184003</v>
      </c>
      <c r="F285" s="72">
        <f t="shared" si="164"/>
        <v>3467.46</v>
      </c>
      <c r="G285" s="3">
        <f>IF(N285=1,VLOOKUP(A284,[1]Plan1!$BG$69:$BI$188,3),G284)</f>
        <v>3479.94</v>
      </c>
      <c r="H285" s="11">
        <f t="shared" si="165"/>
        <v>41001</v>
      </c>
      <c r="I285" s="11">
        <f t="shared" si="166"/>
        <v>41031</v>
      </c>
      <c r="J285" s="26">
        <f t="shared" si="174"/>
        <v>3.5991763423370848E-3</v>
      </c>
      <c r="K285" s="11">
        <f t="shared" si="189"/>
        <v>41092</v>
      </c>
      <c r="L285" s="11">
        <f t="shared" si="175"/>
        <v>41092</v>
      </c>
      <c r="M285" s="1">
        <f t="shared" si="190"/>
        <v>20</v>
      </c>
      <c r="N285" s="1">
        <f t="shared" ref="N285:N348" si="194">(M285-(NETWORKDAYS(A285,L285,AN$137:AN$327)-1))</f>
        <v>8</v>
      </c>
      <c r="O285" s="2">
        <f t="shared" si="176"/>
        <v>1.00143811</v>
      </c>
      <c r="P285" s="10">
        <f t="shared" si="170"/>
        <v>1.00639981</v>
      </c>
      <c r="Q285" s="10">
        <f t="shared" si="167"/>
        <v>1.039045127873417</v>
      </c>
      <c r="R285" s="2">
        <f t="shared" si="169"/>
        <v>1.04053938</v>
      </c>
      <c r="S285" s="2">
        <f t="shared" si="162"/>
        <v>1</v>
      </c>
      <c r="T285" s="2">
        <f t="shared" si="177"/>
        <v>318900.95830995002</v>
      </c>
      <c r="U285" s="2">
        <f t="shared" si="178"/>
        <v>0</v>
      </c>
      <c r="V285" s="2">
        <f t="shared" si="179"/>
        <v>12678.328186950232</v>
      </c>
      <c r="W285" s="2">
        <f t="shared" si="180"/>
        <v>331579.28649690025</v>
      </c>
      <c r="X285" s="27">
        <f t="shared" si="181"/>
        <v>0</v>
      </c>
      <c r="Y285" s="2">
        <f t="shared" si="163"/>
        <v>0</v>
      </c>
      <c r="Z285" s="67">
        <f t="shared" si="182"/>
        <v>0</v>
      </c>
      <c r="AA285" s="2">
        <f t="shared" si="183"/>
        <v>0</v>
      </c>
      <c r="AB285" s="26">
        <f t="shared" si="191"/>
        <v>6.7299999999999999E-2</v>
      </c>
      <c r="AC285" s="27">
        <f t="shared" si="171"/>
        <v>8</v>
      </c>
      <c r="AD285" s="27">
        <v>252</v>
      </c>
      <c r="AE285" s="10">
        <f t="shared" si="168"/>
        <v>1.002069825</v>
      </c>
      <c r="AF285" s="2">
        <f t="shared" si="184"/>
        <v>660.06917602999999</v>
      </c>
      <c r="AG285" s="2">
        <f t="shared" si="185"/>
        <v>686.31109666999998</v>
      </c>
      <c r="AH285" s="3" t="str">
        <f t="shared" si="186"/>
        <v>-</v>
      </c>
      <c r="AI285" s="4" t="str">
        <f t="shared" si="192"/>
        <v>A+J=</v>
      </c>
      <c r="AJ285" s="11">
        <f t="shared" si="193"/>
        <v>41094</v>
      </c>
      <c r="AK285" s="11"/>
      <c r="AL285" s="4"/>
      <c r="AM285" s="30"/>
      <c r="AN285" s="62">
        <v>44081</v>
      </c>
      <c r="AO285" s="37" t="s">
        <v>111</v>
      </c>
      <c r="AP285" s="30"/>
      <c r="AX285" s="1"/>
      <c r="AY285" s="1"/>
      <c r="AZ285" s="1"/>
      <c r="BA285" s="1"/>
      <c r="BB285" s="1"/>
      <c r="BC285" s="1"/>
    </row>
    <row r="286" spans="1:55" x14ac:dyDescent="0.2">
      <c r="A286" s="144">
        <f t="shared" si="187"/>
        <v>41075</v>
      </c>
      <c r="B286" s="2">
        <f t="shared" si="172"/>
        <v>332410.08620976564</v>
      </c>
      <c r="C286" s="2">
        <f t="shared" si="188"/>
        <v>318900.95830995002</v>
      </c>
      <c r="D286" s="68">
        <f>SUM(Y286:Y$366)</f>
        <v>6159.9102981099995</v>
      </c>
      <c r="E286" s="68">
        <f t="shared" si="173"/>
        <v>312741.04801184003</v>
      </c>
      <c r="F286" s="72">
        <f t="shared" si="164"/>
        <v>3467.46</v>
      </c>
      <c r="G286" s="3">
        <f>IF(N286=1,VLOOKUP(A285,[1]Plan1!$BG$69:$BI$188,3),G285)</f>
        <v>3479.94</v>
      </c>
      <c r="H286" s="11">
        <f t="shared" si="165"/>
        <v>41001</v>
      </c>
      <c r="I286" s="11">
        <f t="shared" si="166"/>
        <v>41031</v>
      </c>
      <c r="J286" s="26">
        <f t="shared" si="174"/>
        <v>3.5991763423370848E-3</v>
      </c>
      <c r="K286" s="11">
        <f t="shared" si="189"/>
        <v>41092</v>
      </c>
      <c r="L286" s="11">
        <f t="shared" si="175"/>
        <v>41092</v>
      </c>
      <c r="M286" s="1">
        <f t="shared" si="190"/>
        <v>20</v>
      </c>
      <c r="N286" s="1">
        <f t="shared" si="194"/>
        <v>9</v>
      </c>
      <c r="O286" s="2">
        <f t="shared" si="176"/>
        <v>1.00161802</v>
      </c>
      <c r="P286" s="10">
        <f t="shared" si="170"/>
        <v>1.00639981</v>
      </c>
      <c r="Q286" s="10">
        <f t="shared" si="167"/>
        <v>1.039045127873417</v>
      </c>
      <c r="R286" s="2">
        <f t="shared" si="169"/>
        <v>1.0407263200000001</v>
      </c>
      <c r="S286" s="2">
        <f t="shared" ref="S286:S349" si="195">IF(AND(X286&gt;0,MONTH(A286)=10),R286,S285)</f>
        <v>1</v>
      </c>
      <c r="T286" s="2">
        <f t="shared" si="177"/>
        <v>318900.95830995002</v>
      </c>
      <c r="U286" s="2">
        <f t="shared" si="178"/>
        <v>0</v>
      </c>
      <c r="V286" s="2">
        <f t="shared" si="179"/>
        <v>12736.791998465591</v>
      </c>
      <c r="W286" s="2">
        <f t="shared" si="180"/>
        <v>331637.75030841562</v>
      </c>
      <c r="X286" s="27">
        <f t="shared" si="181"/>
        <v>0</v>
      </c>
      <c r="Y286" s="2">
        <f t="shared" ref="Y286:Y349" si="196">IF(X286&gt;0,VLOOKUP(A286,AN$12:AR$131,5),0)</f>
        <v>0</v>
      </c>
      <c r="Z286" s="67">
        <f t="shared" si="182"/>
        <v>0</v>
      </c>
      <c r="AA286" s="2">
        <f t="shared" si="183"/>
        <v>0</v>
      </c>
      <c r="AB286" s="26">
        <f t="shared" si="191"/>
        <v>6.7299999999999999E-2</v>
      </c>
      <c r="AC286" s="27">
        <f t="shared" si="171"/>
        <v>9</v>
      </c>
      <c r="AD286" s="27">
        <v>252</v>
      </c>
      <c r="AE286" s="10">
        <f t="shared" si="168"/>
        <v>1.0023288539999999</v>
      </c>
      <c r="AF286" s="2">
        <f t="shared" si="184"/>
        <v>742.67377236000004</v>
      </c>
      <c r="AG286" s="2">
        <f t="shared" si="185"/>
        <v>772.33590134999997</v>
      </c>
      <c r="AH286" s="3" t="str">
        <f t="shared" si="186"/>
        <v>-</v>
      </c>
      <c r="AI286" s="4" t="str">
        <f t="shared" si="192"/>
        <v>A+J=</v>
      </c>
      <c r="AJ286" s="11">
        <f t="shared" si="193"/>
        <v>41094</v>
      </c>
      <c r="AK286" s="11"/>
      <c r="AL286" s="4"/>
      <c r="AM286" s="30"/>
      <c r="AN286" s="62">
        <v>44116</v>
      </c>
      <c r="AO286" s="37" t="s">
        <v>112</v>
      </c>
      <c r="AP286" s="30"/>
      <c r="AX286" s="1"/>
      <c r="AY286" s="1"/>
      <c r="AZ286" s="1"/>
      <c r="BA286" s="1"/>
      <c r="BB286" s="1"/>
      <c r="BC286" s="1"/>
    </row>
    <row r="287" spans="1:55" x14ac:dyDescent="0.2">
      <c r="A287" s="144">
        <f t="shared" si="187"/>
        <v>41076</v>
      </c>
      <c r="B287" s="2">
        <f t="shared" si="172"/>
        <v>332554.63674377231</v>
      </c>
      <c r="C287" s="2">
        <f t="shared" si="188"/>
        <v>318900.95830995002</v>
      </c>
      <c r="D287" s="68">
        <f>SUM(Y287:Y$366)</f>
        <v>6159.9102981099995</v>
      </c>
      <c r="E287" s="68">
        <f t="shared" si="173"/>
        <v>312741.04801184003</v>
      </c>
      <c r="F287" s="72">
        <f t="shared" ref="F287:F350" si="197">IF(G287=G286,F286,G286)</f>
        <v>3467.46</v>
      </c>
      <c r="G287" s="3">
        <f>IF(N287=1,VLOOKUP(A286,[1]Plan1!$BG$69:$BI$188,3),G286)</f>
        <v>3479.94</v>
      </c>
      <c r="H287" s="11">
        <f t="shared" ref="H287:H350" si="198">EDATE(I287,-1)</f>
        <v>41001</v>
      </c>
      <c r="I287" s="11">
        <f t="shared" ref="I287:I350" si="199">IF(X286&gt;0,EDATE(A287,-1),+I286)</f>
        <v>41031</v>
      </c>
      <c r="J287" s="26">
        <f t="shared" si="174"/>
        <v>3.5991763423370848E-3</v>
      </c>
      <c r="K287" s="11">
        <f t="shared" si="189"/>
        <v>41092</v>
      </c>
      <c r="L287" s="11">
        <f t="shared" si="175"/>
        <v>41092</v>
      </c>
      <c r="M287" s="1">
        <f t="shared" si="190"/>
        <v>20</v>
      </c>
      <c r="N287" s="1">
        <f t="shared" si="194"/>
        <v>10</v>
      </c>
      <c r="O287" s="2">
        <f t="shared" si="176"/>
        <v>1.0017979699999999</v>
      </c>
      <c r="P287" s="10">
        <f t="shared" si="170"/>
        <v>1.00639981</v>
      </c>
      <c r="Q287" s="10">
        <f t="shared" ref="Q287:Q350" si="200">IF(L287&gt;L286,Q286*P287,Q286)</f>
        <v>1.039045127873417</v>
      </c>
      <c r="R287" s="2">
        <f t="shared" si="169"/>
        <v>1.04091329</v>
      </c>
      <c r="S287" s="2">
        <f t="shared" si="195"/>
        <v>1</v>
      </c>
      <c r="T287" s="2">
        <f t="shared" si="177"/>
        <v>318900.95830995002</v>
      </c>
      <c r="U287" s="2">
        <f t="shared" si="178"/>
        <v>0</v>
      </c>
      <c r="V287" s="2">
        <f t="shared" si="179"/>
        <v>12795.265192212331</v>
      </c>
      <c r="W287" s="2">
        <f t="shared" si="180"/>
        <v>331696.22350216232</v>
      </c>
      <c r="X287" s="27">
        <f t="shared" si="181"/>
        <v>0</v>
      </c>
      <c r="Y287" s="2">
        <f t="shared" si="196"/>
        <v>0</v>
      </c>
      <c r="Z287" s="67">
        <f t="shared" si="182"/>
        <v>0</v>
      </c>
      <c r="AA287" s="2">
        <f t="shared" si="183"/>
        <v>0</v>
      </c>
      <c r="AB287" s="26">
        <f t="shared" si="191"/>
        <v>6.7299999999999999E-2</v>
      </c>
      <c r="AC287" s="27">
        <f t="shared" si="171"/>
        <v>10</v>
      </c>
      <c r="AD287" s="27">
        <v>252</v>
      </c>
      <c r="AE287" s="10">
        <f t="shared" ref="AE287:AE350" si="201">ROUND((1+AB287)^TRUNC((AC287/AD287),9),9)</f>
        <v>1.0025879499999999</v>
      </c>
      <c r="AF287" s="2">
        <f t="shared" si="184"/>
        <v>825.29973504999998</v>
      </c>
      <c r="AG287" s="2">
        <f t="shared" si="185"/>
        <v>858.41324161</v>
      </c>
      <c r="AH287" s="3" t="str">
        <f t="shared" si="186"/>
        <v>-</v>
      </c>
      <c r="AI287" s="4" t="str">
        <f t="shared" si="192"/>
        <v>A+J=</v>
      </c>
      <c r="AJ287" s="11">
        <f t="shared" si="193"/>
        <v>41094</v>
      </c>
      <c r="AK287" s="11"/>
      <c r="AL287" s="4"/>
      <c r="AM287" s="30"/>
      <c r="AN287" s="62">
        <v>44137</v>
      </c>
      <c r="AO287" s="37" t="s">
        <v>113</v>
      </c>
      <c r="AP287" s="30"/>
      <c r="AX287" s="1"/>
      <c r="AY287" s="1"/>
      <c r="AZ287" s="1"/>
      <c r="BA287" s="1"/>
      <c r="BB287" s="1"/>
      <c r="BC287" s="1"/>
    </row>
    <row r="288" spans="1:55" x14ac:dyDescent="0.2">
      <c r="A288" s="144">
        <f t="shared" si="187"/>
        <v>41077</v>
      </c>
      <c r="B288" s="2">
        <f t="shared" si="172"/>
        <v>332554.63674377231</v>
      </c>
      <c r="C288" s="2">
        <f t="shared" si="188"/>
        <v>318900.95830995002</v>
      </c>
      <c r="D288" s="68">
        <f>SUM(Y288:Y$366)</f>
        <v>6159.9102981099995</v>
      </c>
      <c r="E288" s="68">
        <f t="shared" si="173"/>
        <v>312741.04801184003</v>
      </c>
      <c r="F288" s="72">
        <f t="shared" si="197"/>
        <v>3467.46</v>
      </c>
      <c r="G288" s="3">
        <f>IF(N288=1,VLOOKUP(A287,[1]Plan1!$BG$69:$BI$188,3),G287)</f>
        <v>3479.94</v>
      </c>
      <c r="H288" s="11">
        <f t="shared" si="198"/>
        <v>41001</v>
      </c>
      <c r="I288" s="11">
        <f t="shared" si="199"/>
        <v>41031</v>
      </c>
      <c r="J288" s="26">
        <f t="shared" si="174"/>
        <v>3.5991763423370848E-3</v>
      </c>
      <c r="K288" s="11">
        <f t="shared" si="189"/>
        <v>41092</v>
      </c>
      <c r="L288" s="11">
        <f t="shared" si="175"/>
        <v>41092</v>
      </c>
      <c r="M288" s="1">
        <f t="shared" si="190"/>
        <v>20</v>
      </c>
      <c r="N288" s="1">
        <f t="shared" si="194"/>
        <v>10</v>
      </c>
      <c r="O288" s="2">
        <f t="shared" si="176"/>
        <v>1.0017979699999999</v>
      </c>
      <c r="P288" s="10">
        <f t="shared" si="170"/>
        <v>1.00639981</v>
      </c>
      <c r="Q288" s="10">
        <f t="shared" si="200"/>
        <v>1.039045127873417</v>
      </c>
      <c r="R288" s="2">
        <f t="shared" si="169"/>
        <v>1.04091329</v>
      </c>
      <c r="S288" s="2">
        <f t="shared" si="195"/>
        <v>1</v>
      </c>
      <c r="T288" s="2">
        <f t="shared" si="177"/>
        <v>318900.95830995002</v>
      </c>
      <c r="U288" s="2">
        <f t="shared" si="178"/>
        <v>0</v>
      </c>
      <c r="V288" s="2">
        <f t="shared" si="179"/>
        <v>12795.265192212331</v>
      </c>
      <c r="W288" s="2">
        <f t="shared" si="180"/>
        <v>331696.22350216232</v>
      </c>
      <c r="X288" s="27">
        <f t="shared" si="181"/>
        <v>0</v>
      </c>
      <c r="Y288" s="2">
        <f t="shared" si="196"/>
        <v>0</v>
      </c>
      <c r="Z288" s="67">
        <f t="shared" si="182"/>
        <v>0</v>
      </c>
      <c r="AA288" s="2">
        <f t="shared" si="183"/>
        <v>0</v>
      </c>
      <c r="AB288" s="26">
        <f t="shared" si="191"/>
        <v>6.7299999999999999E-2</v>
      </c>
      <c r="AC288" s="27">
        <f t="shared" si="171"/>
        <v>10</v>
      </c>
      <c r="AD288" s="27">
        <v>252</v>
      </c>
      <c r="AE288" s="10">
        <f t="shared" si="201"/>
        <v>1.0025879499999999</v>
      </c>
      <c r="AF288" s="2">
        <f t="shared" si="184"/>
        <v>825.29973504999998</v>
      </c>
      <c r="AG288" s="2">
        <f t="shared" si="185"/>
        <v>858.41324161</v>
      </c>
      <c r="AH288" s="3" t="str">
        <f t="shared" si="186"/>
        <v>-</v>
      </c>
      <c r="AI288" s="4" t="str">
        <f t="shared" si="192"/>
        <v>A+J=</v>
      </c>
      <c r="AJ288" s="11">
        <f t="shared" si="193"/>
        <v>41094</v>
      </c>
      <c r="AK288" s="11"/>
      <c r="AL288" s="4"/>
      <c r="AM288" s="30"/>
      <c r="AN288" s="62">
        <v>44190</v>
      </c>
      <c r="AO288" s="37" t="s">
        <v>116</v>
      </c>
      <c r="AP288" s="30"/>
      <c r="AX288" s="1"/>
      <c r="AY288" s="1"/>
      <c r="AZ288" s="1"/>
      <c r="BA288" s="1"/>
      <c r="BB288" s="1"/>
      <c r="BC288" s="1"/>
    </row>
    <row r="289" spans="1:154" x14ac:dyDescent="0.2">
      <c r="A289" s="144">
        <f t="shared" si="187"/>
        <v>41078</v>
      </c>
      <c r="B289" s="2">
        <f t="shared" si="172"/>
        <v>332554.63674377231</v>
      </c>
      <c r="C289" s="2">
        <f t="shared" si="188"/>
        <v>318900.95830995002</v>
      </c>
      <c r="D289" s="68">
        <f>SUM(Y289:Y$366)</f>
        <v>6159.9102981099995</v>
      </c>
      <c r="E289" s="68">
        <f t="shared" si="173"/>
        <v>312741.04801184003</v>
      </c>
      <c r="F289" s="72">
        <f t="shared" si="197"/>
        <v>3467.46</v>
      </c>
      <c r="G289" s="3">
        <f>IF(N289=1,VLOOKUP(A288,[1]Plan1!$BG$69:$BI$188,3),G288)</f>
        <v>3479.94</v>
      </c>
      <c r="H289" s="11">
        <f t="shared" si="198"/>
        <v>41001</v>
      </c>
      <c r="I289" s="11">
        <f t="shared" si="199"/>
        <v>41031</v>
      </c>
      <c r="J289" s="26">
        <f t="shared" si="174"/>
        <v>3.5991763423370848E-3</v>
      </c>
      <c r="K289" s="11">
        <f t="shared" si="189"/>
        <v>41092</v>
      </c>
      <c r="L289" s="11">
        <f t="shared" si="175"/>
        <v>41092</v>
      </c>
      <c r="M289" s="1">
        <f t="shared" si="190"/>
        <v>20</v>
      </c>
      <c r="N289" s="1">
        <f t="shared" si="194"/>
        <v>10</v>
      </c>
      <c r="O289" s="2">
        <f t="shared" si="176"/>
        <v>1.0017979699999999</v>
      </c>
      <c r="P289" s="10">
        <f t="shared" si="170"/>
        <v>1.00639981</v>
      </c>
      <c r="Q289" s="10">
        <f t="shared" si="200"/>
        <v>1.039045127873417</v>
      </c>
      <c r="R289" s="2">
        <f t="shared" si="169"/>
        <v>1.04091329</v>
      </c>
      <c r="S289" s="2">
        <f t="shared" si="195"/>
        <v>1</v>
      </c>
      <c r="T289" s="2">
        <f t="shared" si="177"/>
        <v>318900.95830995002</v>
      </c>
      <c r="U289" s="2">
        <f t="shared" si="178"/>
        <v>0</v>
      </c>
      <c r="V289" s="2">
        <f t="shared" si="179"/>
        <v>12795.265192212331</v>
      </c>
      <c r="W289" s="2">
        <f t="shared" si="180"/>
        <v>331696.22350216232</v>
      </c>
      <c r="X289" s="27">
        <f t="shared" si="181"/>
        <v>0</v>
      </c>
      <c r="Y289" s="2">
        <f t="shared" si="196"/>
        <v>0</v>
      </c>
      <c r="Z289" s="67">
        <f t="shared" si="182"/>
        <v>0</v>
      </c>
      <c r="AA289" s="2">
        <f t="shared" si="183"/>
        <v>0</v>
      </c>
      <c r="AB289" s="26">
        <f t="shared" si="191"/>
        <v>6.7299999999999999E-2</v>
      </c>
      <c r="AC289" s="27">
        <f t="shared" si="171"/>
        <v>10</v>
      </c>
      <c r="AD289" s="27">
        <v>252</v>
      </c>
      <c r="AE289" s="10">
        <f t="shared" si="201"/>
        <v>1.0025879499999999</v>
      </c>
      <c r="AF289" s="2">
        <f t="shared" si="184"/>
        <v>825.29973504999998</v>
      </c>
      <c r="AG289" s="2">
        <f t="shared" si="185"/>
        <v>858.41324161</v>
      </c>
      <c r="AH289" s="3" t="str">
        <f t="shared" si="186"/>
        <v>-</v>
      </c>
      <c r="AI289" s="4" t="str">
        <f t="shared" si="192"/>
        <v>A+J=</v>
      </c>
      <c r="AJ289" s="11">
        <f t="shared" si="193"/>
        <v>41094</v>
      </c>
      <c r="AK289" s="11"/>
      <c r="AL289" s="4"/>
      <c r="AM289" s="30"/>
      <c r="AN289" s="62">
        <v>44197</v>
      </c>
      <c r="AO289" s="37" t="s">
        <v>117</v>
      </c>
      <c r="AP289" s="30"/>
      <c r="AX289" s="1"/>
      <c r="AY289" s="1"/>
      <c r="AZ289" s="1"/>
      <c r="BA289" s="1"/>
      <c r="BB289" s="1"/>
      <c r="BC289" s="1"/>
    </row>
    <row r="290" spans="1:154" x14ac:dyDescent="0.2">
      <c r="A290" s="144">
        <f t="shared" si="187"/>
        <v>41079</v>
      </c>
      <c r="B290" s="2">
        <f t="shared" si="172"/>
        <v>332699.2492146205</v>
      </c>
      <c r="C290" s="2">
        <f t="shared" si="188"/>
        <v>318900.95830995002</v>
      </c>
      <c r="D290" s="68">
        <f>SUM(Y290:Y$366)</f>
        <v>6159.9102981099995</v>
      </c>
      <c r="E290" s="68">
        <f t="shared" si="173"/>
        <v>312741.04801184003</v>
      </c>
      <c r="F290" s="72">
        <f t="shared" si="197"/>
        <v>3467.46</v>
      </c>
      <c r="G290" s="3">
        <f>IF(N290=1,VLOOKUP(A289,[1]Plan1!$BG$69:$BI$188,3),G289)</f>
        <v>3479.94</v>
      </c>
      <c r="H290" s="11">
        <f t="shared" si="198"/>
        <v>41001</v>
      </c>
      <c r="I290" s="11">
        <f t="shared" si="199"/>
        <v>41031</v>
      </c>
      <c r="J290" s="26">
        <f t="shared" si="174"/>
        <v>3.5991763423370848E-3</v>
      </c>
      <c r="K290" s="11">
        <f t="shared" si="189"/>
        <v>41092</v>
      </c>
      <c r="L290" s="11">
        <f t="shared" si="175"/>
        <v>41092</v>
      </c>
      <c r="M290" s="1">
        <f t="shared" si="190"/>
        <v>20</v>
      </c>
      <c r="N290" s="1">
        <f t="shared" si="194"/>
        <v>11</v>
      </c>
      <c r="O290" s="2">
        <f t="shared" si="176"/>
        <v>1.00197794</v>
      </c>
      <c r="P290" s="10">
        <f t="shared" si="170"/>
        <v>1.00639981</v>
      </c>
      <c r="Q290" s="10">
        <f t="shared" si="200"/>
        <v>1.039045127873417</v>
      </c>
      <c r="R290" s="2">
        <f t="shared" si="169"/>
        <v>1.0411002899999999</v>
      </c>
      <c r="S290" s="2">
        <f t="shared" si="195"/>
        <v>1</v>
      </c>
      <c r="T290" s="2">
        <f t="shared" si="177"/>
        <v>318900.95830995002</v>
      </c>
      <c r="U290" s="2">
        <f t="shared" si="178"/>
        <v>0</v>
      </c>
      <c r="V290" s="2">
        <f t="shared" si="179"/>
        <v>12853.747768190526</v>
      </c>
      <c r="W290" s="2">
        <f t="shared" si="180"/>
        <v>331754.70607814053</v>
      </c>
      <c r="X290" s="27">
        <f t="shared" si="181"/>
        <v>0</v>
      </c>
      <c r="Y290" s="2">
        <f t="shared" si="196"/>
        <v>0</v>
      </c>
      <c r="Z290" s="67">
        <f t="shared" si="182"/>
        <v>0</v>
      </c>
      <c r="AA290" s="2">
        <f t="shared" si="183"/>
        <v>0</v>
      </c>
      <c r="AB290" s="26">
        <f t="shared" si="191"/>
        <v>6.7299999999999999E-2</v>
      </c>
      <c r="AC290" s="27">
        <f t="shared" si="171"/>
        <v>11</v>
      </c>
      <c r="AD290" s="27">
        <v>252</v>
      </c>
      <c r="AE290" s="10">
        <f t="shared" si="201"/>
        <v>1.0028471130000001</v>
      </c>
      <c r="AF290" s="2">
        <f t="shared" si="184"/>
        <v>907.94706411000004</v>
      </c>
      <c r="AG290" s="2">
        <f t="shared" si="185"/>
        <v>944.54313648000004</v>
      </c>
      <c r="AH290" s="3" t="str">
        <f t="shared" si="186"/>
        <v>-</v>
      </c>
      <c r="AI290" s="4" t="str">
        <f t="shared" si="192"/>
        <v>A+J=</v>
      </c>
      <c r="AJ290" s="11">
        <f t="shared" si="193"/>
        <v>41094</v>
      </c>
      <c r="AK290" s="11"/>
      <c r="AL290" s="4"/>
      <c r="AM290" s="30"/>
      <c r="AN290" s="62">
        <v>44242</v>
      </c>
      <c r="AO290" s="37" t="s">
        <v>100</v>
      </c>
      <c r="AP290" s="30"/>
      <c r="AX290" s="1"/>
      <c r="AY290" s="1"/>
      <c r="AZ290" s="1"/>
      <c r="BA290" s="1"/>
      <c r="BB290" s="1"/>
      <c r="BC290" s="1"/>
    </row>
    <row r="291" spans="1:154" x14ac:dyDescent="0.2">
      <c r="A291" s="144">
        <f t="shared" si="187"/>
        <v>41080</v>
      </c>
      <c r="B291" s="2">
        <f t="shared" si="172"/>
        <v>332843.92677850073</v>
      </c>
      <c r="C291" s="2">
        <f t="shared" si="188"/>
        <v>318900.95830995002</v>
      </c>
      <c r="D291" s="68">
        <f>SUM(Y291:Y$366)</f>
        <v>6159.9102981099995</v>
      </c>
      <c r="E291" s="68">
        <f t="shared" si="173"/>
        <v>312741.04801184003</v>
      </c>
      <c r="F291" s="72">
        <f t="shared" si="197"/>
        <v>3467.46</v>
      </c>
      <c r="G291" s="3">
        <f>IF(N291=1,VLOOKUP(A290,[1]Plan1!$BG$69:$BI$188,3),G290)</f>
        <v>3479.94</v>
      </c>
      <c r="H291" s="11">
        <f t="shared" si="198"/>
        <v>41001</v>
      </c>
      <c r="I291" s="11">
        <f t="shared" si="199"/>
        <v>41031</v>
      </c>
      <c r="J291" s="26">
        <f t="shared" si="174"/>
        <v>3.5991763423370848E-3</v>
      </c>
      <c r="K291" s="11">
        <f t="shared" si="189"/>
        <v>41092</v>
      </c>
      <c r="L291" s="11">
        <f t="shared" si="175"/>
        <v>41092</v>
      </c>
      <c r="M291" s="1">
        <f t="shared" si="190"/>
        <v>20</v>
      </c>
      <c r="N291" s="1">
        <f t="shared" si="194"/>
        <v>12</v>
      </c>
      <c r="O291" s="2">
        <f t="shared" si="176"/>
        <v>1.00215795</v>
      </c>
      <c r="P291" s="10">
        <f t="shared" si="170"/>
        <v>1.00639981</v>
      </c>
      <c r="Q291" s="10">
        <f t="shared" si="200"/>
        <v>1.039045127873417</v>
      </c>
      <c r="R291" s="2">
        <f t="shared" si="169"/>
        <v>1.0412873300000001</v>
      </c>
      <c r="S291" s="2">
        <f t="shared" si="195"/>
        <v>1</v>
      </c>
      <c r="T291" s="2">
        <f t="shared" si="177"/>
        <v>318900.95830995002</v>
      </c>
      <c r="U291" s="2">
        <f t="shared" si="178"/>
        <v>0</v>
      </c>
      <c r="V291" s="2">
        <f t="shared" si="179"/>
        <v>12912.242853810703</v>
      </c>
      <c r="W291" s="2">
        <f t="shared" si="180"/>
        <v>331813.20116376074</v>
      </c>
      <c r="X291" s="27">
        <f t="shared" si="181"/>
        <v>0</v>
      </c>
      <c r="Y291" s="2">
        <f t="shared" si="196"/>
        <v>0</v>
      </c>
      <c r="Z291" s="67">
        <f t="shared" si="182"/>
        <v>0</v>
      </c>
      <c r="AA291" s="2">
        <f t="shared" si="183"/>
        <v>0</v>
      </c>
      <c r="AB291" s="26">
        <f t="shared" si="191"/>
        <v>6.7299999999999999E-2</v>
      </c>
      <c r="AC291" s="27">
        <f t="shared" si="171"/>
        <v>12</v>
      </c>
      <c r="AD291" s="27">
        <v>252</v>
      </c>
      <c r="AE291" s="10">
        <f t="shared" si="201"/>
        <v>1.003106343</v>
      </c>
      <c r="AF291" s="2">
        <f t="shared" si="184"/>
        <v>990.61575952999999</v>
      </c>
      <c r="AG291" s="2">
        <f t="shared" si="185"/>
        <v>1030.7256147400001</v>
      </c>
      <c r="AH291" s="3" t="str">
        <f t="shared" si="186"/>
        <v>-</v>
      </c>
      <c r="AI291" s="4" t="str">
        <f t="shared" si="192"/>
        <v>A+J=</v>
      </c>
      <c r="AJ291" s="11">
        <f t="shared" si="193"/>
        <v>41094</v>
      </c>
      <c r="AK291" s="11"/>
      <c r="AL291" s="4"/>
      <c r="AM291" s="30"/>
      <c r="AN291" s="62">
        <v>44243</v>
      </c>
      <c r="AO291" s="37" t="s">
        <v>100</v>
      </c>
      <c r="AP291" s="30"/>
      <c r="AX291" s="1"/>
      <c r="AY291" s="1"/>
      <c r="AZ291" s="1"/>
      <c r="BA291" s="1"/>
      <c r="BB291" s="1"/>
      <c r="BC291" s="1"/>
    </row>
    <row r="292" spans="1:154" x14ac:dyDescent="0.2">
      <c r="A292" s="144">
        <f t="shared" si="187"/>
        <v>41081</v>
      </c>
      <c r="B292" s="2">
        <f t="shared" si="172"/>
        <v>332988.66631895228</v>
      </c>
      <c r="C292" s="2">
        <f t="shared" si="188"/>
        <v>318900.95830995002</v>
      </c>
      <c r="D292" s="68">
        <f>SUM(Y292:Y$366)</f>
        <v>6159.9102981099995</v>
      </c>
      <c r="E292" s="68">
        <f t="shared" si="173"/>
        <v>312741.04801184003</v>
      </c>
      <c r="F292" s="72">
        <f t="shared" si="197"/>
        <v>3467.46</v>
      </c>
      <c r="G292" s="3">
        <f>IF(N292=1,VLOOKUP(A291,[1]Plan1!$BG$69:$BI$188,3),G291)</f>
        <v>3479.94</v>
      </c>
      <c r="H292" s="11">
        <f t="shared" si="198"/>
        <v>41001</v>
      </c>
      <c r="I292" s="11">
        <f t="shared" si="199"/>
        <v>41031</v>
      </c>
      <c r="J292" s="26">
        <f t="shared" si="174"/>
        <v>3.5991763423370848E-3</v>
      </c>
      <c r="K292" s="11">
        <f t="shared" si="189"/>
        <v>41092</v>
      </c>
      <c r="L292" s="11">
        <f t="shared" si="175"/>
        <v>41092</v>
      </c>
      <c r="M292" s="1">
        <f t="shared" si="190"/>
        <v>20</v>
      </c>
      <c r="N292" s="1">
        <f t="shared" si="194"/>
        <v>13</v>
      </c>
      <c r="O292" s="2">
        <f t="shared" si="176"/>
        <v>1.00233799</v>
      </c>
      <c r="P292" s="10">
        <f t="shared" si="170"/>
        <v>1.00639981</v>
      </c>
      <c r="Q292" s="10">
        <f t="shared" si="200"/>
        <v>1.039045127873417</v>
      </c>
      <c r="R292" s="2">
        <f t="shared" si="169"/>
        <v>1.0414744</v>
      </c>
      <c r="S292" s="2">
        <f t="shared" si="195"/>
        <v>1</v>
      </c>
      <c r="T292" s="2">
        <f t="shared" si="177"/>
        <v>318900.95830995002</v>
      </c>
      <c r="U292" s="2">
        <f t="shared" si="178"/>
        <v>0</v>
      </c>
      <c r="V292" s="2">
        <f t="shared" si="179"/>
        <v>12970.747321662266</v>
      </c>
      <c r="W292" s="2">
        <f t="shared" si="180"/>
        <v>331871.70563161228</v>
      </c>
      <c r="X292" s="27">
        <f t="shared" si="181"/>
        <v>0</v>
      </c>
      <c r="Y292" s="2">
        <f t="shared" si="196"/>
        <v>0</v>
      </c>
      <c r="Z292" s="67">
        <f t="shared" si="182"/>
        <v>0</v>
      </c>
      <c r="AA292" s="2">
        <f t="shared" si="183"/>
        <v>0</v>
      </c>
      <c r="AB292" s="26">
        <f t="shared" si="191"/>
        <v>6.7299999999999999E-2</v>
      </c>
      <c r="AC292" s="27">
        <f t="shared" si="171"/>
        <v>13</v>
      </c>
      <c r="AD292" s="27">
        <v>252</v>
      </c>
      <c r="AE292" s="10">
        <f t="shared" si="201"/>
        <v>1.0033656399999999</v>
      </c>
      <c r="AF292" s="2">
        <f t="shared" si="184"/>
        <v>1073.3058213199999</v>
      </c>
      <c r="AG292" s="2">
        <f t="shared" si="185"/>
        <v>1116.96068734</v>
      </c>
      <c r="AH292" s="3" t="str">
        <f t="shared" si="186"/>
        <v>-</v>
      </c>
      <c r="AI292" s="4" t="str">
        <f t="shared" si="192"/>
        <v>A+J=</v>
      </c>
      <c r="AJ292" s="11">
        <f t="shared" si="193"/>
        <v>41094</v>
      </c>
      <c r="AK292" s="11"/>
      <c r="AL292" s="4"/>
      <c r="AM292" s="30"/>
      <c r="AN292" s="62">
        <v>44288</v>
      </c>
      <c r="AO292" s="37" t="s">
        <v>108</v>
      </c>
      <c r="AP292" s="30"/>
      <c r="AX292" s="1"/>
      <c r="AY292" s="1"/>
      <c r="AZ292" s="1"/>
      <c r="BA292" s="1"/>
      <c r="BB292" s="1"/>
      <c r="BC292" s="1"/>
    </row>
    <row r="293" spans="1:154" x14ac:dyDescent="0.2">
      <c r="A293" s="144">
        <f t="shared" si="187"/>
        <v>41082</v>
      </c>
      <c r="B293" s="2">
        <f t="shared" si="172"/>
        <v>333133.46785503527</v>
      </c>
      <c r="C293" s="2">
        <f t="shared" si="188"/>
        <v>318900.95830995002</v>
      </c>
      <c r="D293" s="68">
        <f>SUM(Y293:Y$366)</f>
        <v>6159.9102981099995</v>
      </c>
      <c r="E293" s="68">
        <f t="shared" si="173"/>
        <v>312741.04801184003</v>
      </c>
      <c r="F293" s="72">
        <f t="shared" si="197"/>
        <v>3467.46</v>
      </c>
      <c r="G293" s="3">
        <f>IF(N293=1,VLOOKUP(A292,[1]Plan1!$BG$69:$BI$188,3),G292)</f>
        <v>3479.94</v>
      </c>
      <c r="H293" s="11">
        <f t="shared" si="198"/>
        <v>41001</v>
      </c>
      <c r="I293" s="11">
        <f t="shared" si="199"/>
        <v>41031</v>
      </c>
      <c r="J293" s="26">
        <f t="shared" si="174"/>
        <v>3.5991763423370848E-3</v>
      </c>
      <c r="K293" s="11">
        <f t="shared" si="189"/>
        <v>41092</v>
      </c>
      <c r="L293" s="11">
        <f t="shared" si="175"/>
        <v>41092</v>
      </c>
      <c r="M293" s="1">
        <f t="shared" si="190"/>
        <v>20</v>
      </c>
      <c r="N293" s="1">
        <f t="shared" si="194"/>
        <v>14</v>
      </c>
      <c r="O293" s="2">
        <f t="shared" si="176"/>
        <v>1.0025180600000001</v>
      </c>
      <c r="P293" s="10">
        <f t="shared" si="170"/>
        <v>1.00639981</v>
      </c>
      <c r="Q293" s="10">
        <f t="shared" si="200"/>
        <v>1.039045127873417</v>
      </c>
      <c r="R293" s="2">
        <f t="shared" si="169"/>
        <v>1.0416615</v>
      </c>
      <c r="S293" s="2">
        <f t="shared" si="195"/>
        <v>1</v>
      </c>
      <c r="T293" s="2">
        <f t="shared" si="177"/>
        <v>318900.95830995002</v>
      </c>
      <c r="U293" s="2">
        <f t="shared" si="178"/>
        <v>0</v>
      </c>
      <c r="V293" s="2">
        <f t="shared" si="179"/>
        <v>13029.261171745278</v>
      </c>
      <c r="W293" s="2">
        <f t="shared" si="180"/>
        <v>331930.21948169527</v>
      </c>
      <c r="X293" s="27">
        <f t="shared" si="181"/>
        <v>0</v>
      </c>
      <c r="Y293" s="2">
        <f t="shared" si="196"/>
        <v>0</v>
      </c>
      <c r="Z293" s="67">
        <f t="shared" si="182"/>
        <v>0</v>
      </c>
      <c r="AA293" s="2">
        <f t="shared" si="183"/>
        <v>0</v>
      </c>
      <c r="AB293" s="26">
        <f t="shared" si="191"/>
        <v>6.7299999999999999E-2</v>
      </c>
      <c r="AC293" s="27">
        <f t="shared" si="171"/>
        <v>14</v>
      </c>
      <c r="AD293" s="27">
        <v>252</v>
      </c>
      <c r="AE293" s="10">
        <f t="shared" si="201"/>
        <v>1.0036250040000001</v>
      </c>
      <c r="AF293" s="2">
        <f t="shared" si="184"/>
        <v>1156.01724947</v>
      </c>
      <c r="AG293" s="2">
        <f t="shared" si="185"/>
        <v>1203.2483733399999</v>
      </c>
      <c r="AH293" s="3" t="str">
        <f t="shared" si="186"/>
        <v>-</v>
      </c>
      <c r="AI293" s="4" t="str">
        <f t="shared" si="192"/>
        <v>A+J=</v>
      </c>
      <c r="AJ293" s="11">
        <f t="shared" si="193"/>
        <v>41094</v>
      </c>
      <c r="AK293" s="11"/>
      <c r="AL293" s="4"/>
      <c r="AM293" s="30"/>
      <c r="AN293" s="62">
        <v>44307</v>
      </c>
      <c r="AO293" s="37" t="s">
        <v>102</v>
      </c>
      <c r="AP293" s="30"/>
      <c r="AX293" s="1"/>
      <c r="AY293" s="1"/>
      <c r="AZ293" s="1"/>
      <c r="BA293" s="1"/>
      <c r="BB293" s="1"/>
      <c r="BC293" s="1"/>
    </row>
    <row r="294" spans="1:154" x14ac:dyDescent="0.2">
      <c r="A294" s="144">
        <f t="shared" si="187"/>
        <v>41083</v>
      </c>
      <c r="B294" s="2">
        <f t="shared" si="172"/>
        <v>333278.33140580979</v>
      </c>
      <c r="C294" s="2">
        <f t="shared" si="188"/>
        <v>318900.95830995002</v>
      </c>
      <c r="D294" s="68">
        <f>SUM(Y294:Y$366)</f>
        <v>6159.9102981099995</v>
      </c>
      <c r="E294" s="68">
        <f t="shared" si="173"/>
        <v>312741.04801184003</v>
      </c>
      <c r="F294" s="72">
        <f t="shared" si="197"/>
        <v>3467.46</v>
      </c>
      <c r="G294" s="3">
        <f>IF(N294=1,VLOOKUP(A293,[1]Plan1!$BG$69:$BI$188,3),G293)</f>
        <v>3479.94</v>
      </c>
      <c r="H294" s="11">
        <f t="shared" si="198"/>
        <v>41001</v>
      </c>
      <c r="I294" s="11">
        <f t="shared" si="199"/>
        <v>41031</v>
      </c>
      <c r="J294" s="26">
        <f t="shared" si="174"/>
        <v>3.5991763423370848E-3</v>
      </c>
      <c r="K294" s="11">
        <f t="shared" si="189"/>
        <v>41092</v>
      </c>
      <c r="L294" s="11">
        <f t="shared" si="175"/>
        <v>41092</v>
      </c>
      <c r="M294" s="1">
        <f t="shared" si="190"/>
        <v>20</v>
      </c>
      <c r="N294" s="1">
        <f t="shared" si="194"/>
        <v>15</v>
      </c>
      <c r="O294" s="2">
        <f t="shared" si="176"/>
        <v>1.00269816</v>
      </c>
      <c r="P294" s="10">
        <f t="shared" si="170"/>
        <v>1.00639981</v>
      </c>
      <c r="Q294" s="10">
        <f t="shared" si="200"/>
        <v>1.039045127873417</v>
      </c>
      <c r="R294" s="2">
        <f t="shared" si="169"/>
        <v>1.0418486300000001</v>
      </c>
      <c r="S294" s="2">
        <f t="shared" si="195"/>
        <v>1</v>
      </c>
      <c r="T294" s="2">
        <f t="shared" si="177"/>
        <v>318900.95830995002</v>
      </c>
      <c r="U294" s="2">
        <f t="shared" si="178"/>
        <v>0</v>
      </c>
      <c r="V294" s="2">
        <f t="shared" si="179"/>
        <v>13087.784404059747</v>
      </c>
      <c r="W294" s="2">
        <f t="shared" si="180"/>
        <v>331988.74271400977</v>
      </c>
      <c r="X294" s="27">
        <f t="shared" si="181"/>
        <v>0</v>
      </c>
      <c r="Y294" s="2">
        <f t="shared" si="196"/>
        <v>0</v>
      </c>
      <c r="Z294" s="67">
        <f t="shared" si="182"/>
        <v>0</v>
      </c>
      <c r="AA294" s="2">
        <f t="shared" si="183"/>
        <v>0</v>
      </c>
      <c r="AB294" s="26">
        <f t="shared" si="191"/>
        <v>6.7299999999999999E-2</v>
      </c>
      <c r="AC294" s="27">
        <f t="shared" si="171"/>
        <v>15</v>
      </c>
      <c r="AD294" s="27">
        <v>252</v>
      </c>
      <c r="AE294" s="10">
        <f t="shared" si="201"/>
        <v>1.003884435</v>
      </c>
      <c r="AF294" s="2">
        <f t="shared" si="184"/>
        <v>1238.75004399</v>
      </c>
      <c r="AG294" s="2">
        <f t="shared" si="185"/>
        <v>1289.5886918000001</v>
      </c>
      <c r="AH294" s="3" t="str">
        <f t="shared" si="186"/>
        <v>-</v>
      </c>
      <c r="AI294" s="4" t="str">
        <f t="shared" si="192"/>
        <v>A+J=</v>
      </c>
      <c r="AJ294" s="11">
        <f t="shared" si="193"/>
        <v>41094</v>
      </c>
      <c r="AK294" s="11"/>
      <c r="AL294" s="4"/>
      <c r="AM294" s="30"/>
      <c r="AN294" s="62">
        <v>44350</v>
      </c>
      <c r="AO294" s="37" t="s">
        <v>110</v>
      </c>
      <c r="AP294" s="30"/>
      <c r="AX294" s="1"/>
      <c r="AY294" s="1"/>
      <c r="AZ294" s="1"/>
      <c r="BA294" s="1"/>
      <c r="BB294" s="1"/>
      <c r="BC294" s="1"/>
    </row>
    <row r="295" spans="1:154" x14ac:dyDescent="0.2">
      <c r="A295" s="144">
        <f t="shared" si="187"/>
        <v>41084</v>
      </c>
      <c r="B295" s="2">
        <f t="shared" si="172"/>
        <v>333278.33140580979</v>
      </c>
      <c r="C295" s="2">
        <f t="shared" si="188"/>
        <v>318900.95830995002</v>
      </c>
      <c r="D295" s="68">
        <f>SUM(Y295:Y$366)</f>
        <v>6159.9102981099995</v>
      </c>
      <c r="E295" s="68">
        <f t="shared" si="173"/>
        <v>312741.04801184003</v>
      </c>
      <c r="F295" s="72">
        <f t="shared" si="197"/>
        <v>3467.46</v>
      </c>
      <c r="G295" s="3">
        <f>IF(N295=1,VLOOKUP(A294,[1]Plan1!$BG$69:$BI$188,3),G294)</f>
        <v>3479.94</v>
      </c>
      <c r="H295" s="11">
        <f t="shared" si="198"/>
        <v>41001</v>
      </c>
      <c r="I295" s="11">
        <f t="shared" si="199"/>
        <v>41031</v>
      </c>
      <c r="J295" s="26">
        <f t="shared" si="174"/>
        <v>3.5991763423370848E-3</v>
      </c>
      <c r="K295" s="11">
        <f t="shared" si="189"/>
        <v>41092</v>
      </c>
      <c r="L295" s="11">
        <f t="shared" si="175"/>
        <v>41092</v>
      </c>
      <c r="M295" s="1">
        <f t="shared" si="190"/>
        <v>20</v>
      </c>
      <c r="N295" s="1">
        <f t="shared" si="194"/>
        <v>15</v>
      </c>
      <c r="O295" s="2">
        <f t="shared" si="176"/>
        <v>1.00269816</v>
      </c>
      <c r="P295" s="10">
        <f t="shared" si="170"/>
        <v>1.00639981</v>
      </c>
      <c r="Q295" s="10">
        <f t="shared" si="200"/>
        <v>1.039045127873417</v>
      </c>
      <c r="R295" s="2">
        <f t="shared" si="169"/>
        <v>1.0418486300000001</v>
      </c>
      <c r="S295" s="2">
        <f t="shared" si="195"/>
        <v>1</v>
      </c>
      <c r="T295" s="2">
        <f t="shared" si="177"/>
        <v>318900.95830995002</v>
      </c>
      <c r="U295" s="2">
        <f t="shared" si="178"/>
        <v>0</v>
      </c>
      <c r="V295" s="2">
        <f t="shared" si="179"/>
        <v>13087.784404059747</v>
      </c>
      <c r="W295" s="2">
        <f t="shared" si="180"/>
        <v>331988.74271400977</v>
      </c>
      <c r="X295" s="27">
        <f t="shared" si="181"/>
        <v>0</v>
      </c>
      <c r="Y295" s="2">
        <f t="shared" si="196"/>
        <v>0</v>
      </c>
      <c r="Z295" s="67">
        <f t="shared" si="182"/>
        <v>0</v>
      </c>
      <c r="AA295" s="2">
        <f t="shared" si="183"/>
        <v>0</v>
      </c>
      <c r="AB295" s="26">
        <f t="shared" si="191"/>
        <v>6.7299999999999999E-2</v>
      </c>
      <c r="AC295" s="27">
        <f t="shared" si="171"/>
        <v>15</v>
      </c>
      <c r="AD295" s="27">
        <v>252</v>
      </c>
      <c r="AE295" s="10">
        <f t="shared" si="201"/>
        <v>1.003884435</v>
      </c>
      <c r="AF295" s="2">
        <f t="shared" si="184"/>
        <v>1238.75004399</v>
      </c>
      <c r="AG295" s="2">
        <f t="shared" si="185"/>
        <v>1289.5886918000001</v>
      </c>
      <c r="AH295" s="3" t="str">
        <f t="shared" si="186"/>
        <v>-</v>
      </c>
      <c r="AI295" s="4" t="str">
        <f t="shared" si="192"/>
        <v>A+J=</v>
      </c>
      <c r="AJ295" s="11">
        <f t="shared" si="193"/>
        <v>41094</v>
      </c>
      <c r="AK295" s="11"/>
      <c r="AL295" s="4"/>
      <c r="AM295" s="30"/>
      <c r="AN295" s="62">
        <v>44446</v>
      </c>
      <c r="AO295" s="37" t="s">
        <v>111</v>
      </c>
      <c r="AP295" s="30"/>
      <c r="AX295" s="1"/>
      <c r="AY295" s="1"/>
      <c r="AZ295" s="1"/>
      <c r="BA295" s="1"/>
      <c r="BB295" s="1"/>
      <c r="BC295" s="1"/>
    </row>
    <row r="296" spans="1:154" x14ac:dyDescent="0.2">
      <c r="A296" s="144">
        <f t="shared" si="187"/>
        <v>41085</v>
      </c>
      <c r="B296" s="2">
        <f t="shared" si="172"/>
        <v>333278.33140580979</v>
      </c>
      <c r="C296" s="2">
        <f t="shared" si="188"/>
        <v>318900.95830995002</v>
      </c>
      <c r="D296" s="68">
        <f>SUM(Y296:Y$366)</f>
        <v>6159.9102981099995</v>
      </c>
      <c r="E296" s="68">
        <f t="shared" si="173"/>
        <v>312741.04801184003</v>
      </c>
      <c r="F296" s="72">
        <f t="shared" si="197"/>
        <v>3467.46</v>
      </c>
      <c r="G296" s="3">
        <f>IF(N296=1,VLOOKUP(A295,[1]Plan1!$BG$69:$BI$188,3),G295)</f>
        <v>3479.94</v>
      </c>
      <c r="H296" s="11">
        <f t="shared" si="198"/>
        <v>41001</v>
      </c>
      <c r="I296" s="11">
        <f t="shared" si="199"/>
        <v>41031</v>
      </c>
      <c r="J296" s="26">
        <f t="shared" si="174"/>
        <v>3.5991763423370848E-3</v>
      </c>
      <c r="K296" s="11">
        <f t="shared" si="189"/>
        <v>41092</v>
      </c>
      <c r="L296" s="11">
        <f t="shared" si="175"/>
        <v>41092</v>
      </c>
      <c r="M296" s="1">
        <f t="shared" si="190"/>
        <v>20</v>
      </c>
      <c r="N296" s="1">
        <f t="shared" si="194"/>
        <v>15</v>
      </c>
      <c r="O296" s="2">
        <f t="shared" si="176"/>
        <v>1.00269816</v>
      </c>
      <c r="P296" s="10">
        <f t="shared" si="170"/>
        <v>1.00639981</v>
      </c>
      <c r="Q296" s="10">
        <f t="shared" si="200"/>
        <v>1.039045127873417</v>
      </c>
      <c r="R296" s="2">
        <f t="shared" si="169"/>
        <v>1.0418486300000001</v>
      </c>
      <c r="S296" s="2">
        <f t="shared" si="195"/>
        <v>1</v>
      </c>
      <c r="T296" s="2">
        <f t="shared" si="177"/>
        <v>318900.95830995002</v>
      </c>
      <c r="U296" s="2">
        <f t="shared" si="178"/>
        <v>0</v>
      </c>
      <c r="V296" s="2">
        <f t="shared" si="179"/>
        <v>13087.784404059747</v>
      </c>
      <c r="W296" s="2">
        <f t="shared" si="180"/>
        <v>331988.74271400977</v>
      </c>
      <c r="X296" s="27">
        <f t="shared" si="181"/>
        <v>0</v>
      </c>
      <c r="Y296" s="2">
        <f t="shared" si="196"/>
        <v>0</v>
      </c>
      <c r="Z296" s="67">
        <f t="shared" si="182"/>
        <v>0</v>
      </c>
      <c r="AA296" s="2">
        <f t="shared" si="183"/>
        <v>0</v>
      </c>
      <c r="AB296" s="26">
        <f t="shared" si="191"/>
        <v>6.7299999999999999E-2</v>
      </c>
      <c r="AC296" s="27">
        <f t="shared" si="171"/>
        <v>15</v>
      </c>
      <c r="AD296" s="27">
        <v>252</v>
      </c>
      <c r="AE296" s="10">
        <f t="shared" si="201"/>
        <v>1.003884435</v>
      </c>
      <c r="AF296" s="2">
        <f t="shared" si="184"/>
        <v>1238.75004399</v>
      </c>
      <c r="AG296" s="2">
        <f t="shared" si="185"/>
        <v>1289.5886918000001</v>
      </c>
      <c r="AH296" s="3" t="str">
        <f t="shared" si="186"/>
        <v>-</v>
      </c>
      <c r="AI296" s="4" t="str">
        <f t="shared" si="192"/>
        <v>A+J=</v>
      </c>
      <c r="AJ296" s="11">
        <f t="shared" si="193"/>
        <v>41094</v>
      </c>
      <c r="AK296" s="11"/>
      <c r="AL296" s="4"/>
      <c r="AM296" s="30"/>
      <c r="AN296" s="62">
        <v>44481</v>
      </c>
      <c r="AO296" s="37" t="s">
        <v>112</v>
      </c>
      <c r="AP296" s="30"/>
      <c r="AX296" s="1"/>
      <c r="AY296" s="1"/>
      <c r="AZ296" s="1"/>
      <c r="BA296" s="1"/>
      <c r="BB296" s="1"/>
      <c r="BC296" s="1"/>
    </row>
    <row r="297" spans="1:154" x14ac:dyDescent="0.2">
      <c r="A297" s="144">
        <f t="shared" si="187"/>
        <v>41086</v>
      </c>
      <c r="B297" s="2">
        <f t="shared" si="172"/>
        <v>333423.26360313658</v>
      </c>
      <c r="C297" s="2">
        <f t="shared" si="188"/>
        <v>318900.95830995002</v>
      </c>
      <c r="D297" s="68">
        <f>SUM(Y297:Y$366)</f>
        <v>6159.9102981099995</v>
      </c>
      <c r="E297" s="68">
        <f t="shared" si="173"/>
        <v>312741.04801184003</v>
      </c>
      <c r="F297" s="72">
        <f t="shared" si="197"/>
        <v>3467.46</v>
      </c>
      <c r="G297" s="3">
        <f>IF(N297=1,VLOOKUP(A296,[1]Plan1!$BG$69:$BI$188,3),G296)</f>
        <v>3479.94</v>
      </c>
      <c r="H297" s="11">
        <f t="shared" si="198"/>
        <v>41001</v>
      </c>
      <c r="I297" s="11">
        <f t="shared" si="199"/>
        <v>41031</v>
      </c>
      <c r="J297" s="26">
        <f t="shared" si="174"/>
        <v>3.5991763423370848E-3</v>
      </c>
      <c r="K297" s="11">
        <f t="shared" si="189"/>
        <v>41092</v>
      </c>
      <c r="L297" s="11">
        <f t="shared" si="175"/>
        <v>41092</v>
      </c>
      <c r="M297" s="1">
        <f t="shared" si="190"/>
        <v>20</v>
      </c>
      <c r="N297" s="1">
        <f t="shared" si="194"/>
        <v>16</v>
      </c>
      <c r="O297" s="2">
        <f t="shared" si="176"/>
        <v>1.0028782999999999</v>
      </c>
      <c r="P297" s="10">
        <f t="shared" si="170"/>
        <v>1.00639981</v>
      </c>
      <c r="Q297" s="10">
        <f t="shared" si="200"/>
        <v>1.039045127873417</v>
      </c>
      <c r="R297" s="2">
        <f t="shared" ref="R297:R360" si="202">TRUNC(TRUNC((O297*Q297),15),8)</f>
        <v>1.04203581</v>
      </c>
      <c r="S297" s="2">
        <f t="shared" si="195"/>
        <v>1</v>
      </c>
      <c r="T297" s="2">
        <f t="shared" si="177"/>
        <v>318900.95830995002</v>
      </c>
      <c r="U297" s="2">
        <f t="shared" si="178"/>
        <v>0</v>
      </c>
      <c r="V297" s="2">
        <f t="shared" si="179"/>
        <v>13146.323273426588</v>
      </c>
      <c r="W297" s="2">
        <f t="shared" si="180"/>
        <v>332047.28158337658</v>
      </c>
      <c r="X297" s="27">
        <f t="shared" si="181"/>
        <v>0</v>
      </c>
      <c r="Y297" s="2">
        <f t="shared" si="196"/>
        <v>0</v>
      </c>
      <c r="Z297" s="67">
        <f t="shared" si="182"/>
        <v>0</v>
      </c>
      <c r="AA297" s="2">
        <f t="shared" si="183"/>
        <v>0</v>
      </c>
      <c r="AB297" s="26">
        <f t="shared" si="191"/>
        <v>6.7299999999999999E-2</v>
      </c>
      <c r="AC297" s="27">
        <f t="shared" si="171"/>
        <v>16</v>
      </c>
      <c r="AD297" s="27">
        <v>252</v>
      </c>
      <c r="AE297" s="10">
        <f t="shared" si="201"/>
        <v>1.004143934</v>
      </c>
      <c r="AF297" s="2">
        <f t="shared" si="184"/>
        <v>1321.5045237700001</v>
      </c>
      <c r="AG297" s="2">
        <f t="shared" si="185"/>
        <v>1375.98201976</v>
      </c>
      <c r="AH297" s="3" t="str">
        <f t="shared" si="186"/>
        <v>-</v>
      </c>
      <c r="AI297" s="4" t="str">
        <f t="shared" si="192"/>
        <v>A+J=</v>
      </c>
      <c r="AJ297" s="11">
        <f t="shared" si="193"/>
        <v>41094</v>
      </c>
      <c r="AK297" s="11"/>
      <c r="AL297" s="4"/>
      <c r="AM297" s="30"/>
      <c r="AN297" s="62">
        <v>44502</v>
      </c>
      <c r="AO297" s="37" t="s">
        <v>113</v>
      </c>
      <c r="AP297" s="30"/>
      <c r="AX297" s="1"/>
      <c r="AY297" s="1"/>
      <c r="AZ297" s="1"/>
      <c r="BA297" s="1"/>
      <c r="BB297" s="1"/>
      <c r="BC297" s="1"/>
    </row>
    <row r="298" spans="1:154" x14ac:dyDescent="0.2">
      <c r="A298" s="144">
        <f t="shared" si="187"/>
        <v>41087</v>
      </c>
      <c r="B298" s="2">
        <f t="shared" si="172"/>
        <v>333568.2543833644</v>
      </c>
      <c r="C298" s="2">
        <f t="shared" si="188"/>
        <v>318900.95830995002</v>
      </c>
      <c r="D298" s="68">
        <f>SUM(Y298:Y$366)</f>
        <v>6159.9102981099995</v>
      </c>
      <c r="E298" s="68">
        <f t="shared" si="173"/>
        <v>312741.04801184003</v>
      </c>
      <c r="F298" s="72">
        <f t="shared" si="197"/>
        <v>3467.46</v>
      </c>
      <c r="G298" s="3">
        <f>IF(N298=1,VLOOKUP(A297,[1]Plan1!$BG$69:$BI$188,3),G297)</f>
        <v>3479.94</v>
      </c>
      <c r="H298" s="11">
        <f t="shared" si="198"/>
        <v>41001</v>
      </c>
      <c r="I298" s="11">
        <f t="shared" si="199"/>
        <v>41031</v>
      </c>
      <c r="J298" s="26">
        <f t="shared" si="174"/>
        <v>3.5991763423370848E-3</v>
      </c>
      <c r="K298" s="11">
        <f t="shared" si="189"/>
        <v>41092</v>
      </c>
      <c r="L298" s="11">
        <f t="shared" si="175"/>
        <v>41092</v>
      </c>
      <c r="M298" s="1">
        <f t="shared" si="190"/>
        <v>20</v>
      </c>
      <c r="N298" s="1">
        <f t="shared" si="194"/>
        <v>17</v>
      </c>
      <c r="O298" s="2">
        <f t="shared" si="176"/>
        <v>1.00305847</v>
      </c>
      <c r="P298" s="10">
        <f t="shared" ref="P298:P361" si="203">IF(L298&gt;L297,O297,P297)</f>
        <v>1.00639981</v>
      </c>
      <c r="Q298" s="10">
        <f t="shared" si="200"/>
        <v>1.039045127873417</v>
      </c>
      <c r="R298" s="2">
        <f t="shared" si="202"/>
        <v>1.0422230100000001</v>
      </c>
      <c r="S298" s="2">
        <f t="shared" si="195"/>
        <v>1</v>
      </c>
      <c r="T298" s="2">
        <f t="shared" si="177"/>
        <v>318900.95830995002</v>
      </c>
      <c r="U298" s="2">
        <f t="shared" si="178"/>
        <v>0</v>
      </c>
      <c r="V298" s="2">
        <f t="shared" si="179"/>
        <v>13204.86839761442</v>
      </c>
      <c r="W298" s="2">
        <f t="shared" si="180"/>
        <v>332105.82670756441</v>
      </c>
      <c r="X298" s="27">
        <f t="shared" si="181"/>
        <v>0</v>
      </c>
      <c r="Y298" s="2">
        <f t="shared" si="196"/>
        <v>0</v>
      </c>
      <c r="Z298" s="67">
        <f t="shared" si="182"/>
        <v>0</v>
      </c>
      <c r="AA298" s="2">
        <f t="shared" si="183"/>
        <v>0</v>
      </c>
      <c r="AB298" s="26">
        <f t="shared" si="191"/>
        <v>6.7299999999999999E-2</v>
      </c>
      <c r="AC298" s="27">
        <f t="shared" si="171"/>
        <v>17</v>
      </c>
      <c r="AD298" s="27">
        <v>252</v>
      </c>
      <c r="AE298" s="10">
        <f t="shared" si="201"/>
        <v>1.0044034989999999</v>
      </c>
      <c r="AF298" s="2">
        <f t="shared" si="184"/>
        <v>1404.2800510100001</v>
      </c>
      <c r="AG298" s="2">
        <f t="shared" si="185"/>
        <v>1462.4276758000001</v>
      </c>
      <c r="AH298" s="3" t="str">
        <f t="shared" si="186"/>
        <v>-</v>
      </c>
      <c r="AI298" s="4" t="str">
        <f t="shared" si="192"/>
        <v>A+J=</v>
      </c>
      <c r="AJ298" s="11">
        <f t="shared" si="193"/>
        <v>41094</v>
      </c>
      <c r="AK298" s="11"/>
      <c r="AL298" s="4"/>
      <c r="AM298" s="30"/>
      <c r="AN298" s="62">
        <v>44515</v>
      </c>
      <c r="AO298" s="37" t="s">
        <v>115</v>
      </c>
      <c r="AP298" s="30"/>
      <c r="AX298" s="1"/>
      <c r="AY298" s="1"/>
      <c r="AZ298" s="1"/>
      <c r="BA298" s="1"/>
      <c r="BB298" s="1"/>
      <c r="BC298" s="1"/>
    </row>
    <row r="299" spans="1:154" x14ac:dyDescent="0.2">
      <c r="A299" s="144">
        <f t="shared" si="187"/>
        <v>41088</v>
      </c>
      <c r="B299" s="2">
        <f t="shared" si="172"/>
        <v>333713.31037910416</v>
      </c>
      <c r="C299" s="2">
        <f t="shared" si="188"/>
        <v>318900.95830995002</v>
      </c>
      <c r="D299" s="68">
        <f>SUM(Y299:Y$366)</f>
        <v>6159.9102981099995</v>
      </c>
      <c r="E299" s="68">
        <f t="shared" si="173"/>
        <v>312741.04801184003</v>
      </c>
      <c r="F299" s="72">
        <f t="shared" si="197"/>
        <v>3467.46</v>
      </c>
      <c r="G299" s="3">
        <f>IF(N299=1,VLOOKUP(A298,[1]Plan1!$BG$69:$BI$188,3),G298)</f>
        <v>3479.94</v>
      </c>
      <c r="H299" s="11">
        <f t="shared" si="198"/>
        <v>41001</v>
      </c>
      <c r="I299" s="11">
        <f t="shared" si="199"/>
        <v>41031</v>
      </c>
      <c r="J299" s="26">
        <f t="shared" si="174"/>
        <v>3.5991763423370848E-3</v>
      </c>
      <c r="K299" s="11">
        <f t="shared" si="189"/>
        <v>41092</v>
      </c>
      <c r="L299" s="11">
        <f t="shared" si="175"/>
        <v>41092</v>
      </c>
      <c r="M299" s="1">
        <f t="shared" si="190"/>
        <v>20</v>
      </c>
      <c r="N299" s="1">
        <f t="shared" si="194"/>
        <v>18</v>
      </c>
      <c r="O299" s="2">
        <f t="shared" si="176"/>
        <v>1.00323867</v>
      </c>
      <c r="P299" s="10">
        <f t="shared" si="203"/>
        <v>1.00639981</v>
      </c>
      <c r="Q299" s="10">
        <f t="shared" si="200"/>
        <v>1.039045127873417</v>
      </c>
      <c r="R299" s="2">
        <f t="shared" si="202"/>
        <v>1.0424102500000001</v>
      </c>
      <c r="S299" s="2">
        <f t="shared" si="195"/>
        <v>1</v>
      </c>
      <c r="T299" s="2">
        <f t="shared" si="177"/>
        <v>318900.95830995002</v>
      </c>
      <c r="U299" s="2">
        <f t="shared" si="178"/>
        <v>0</v>
      </c>
      <c r="V299" s="2">
        <f t="shared" si="179"/>
        <v>13263.426031444167</v>
      </c>
      <c r="W299" s="2">
        <f t="shared" si="180"/>
        <v>332164.38434139418</v>
      </c>
      <c r="X299" s="27">
        <f t="shared" si="181"/>
        <v>0</v>
      </c>
      <c r="Y299" s="2">
        <f t="shared" si="196"/>
        <v>0</v>
      </c>
      <c r="Z299" s="67">
        <f t="shared" si="182"/>
        <v>0</v>
      </c>
      <c r="AA299" s="2">
        <f t="shared" si="183"/>
        <v>0</v>
      </c>
      <c r="AB299" s="26">
        <f t="shared" si="191"/>
        <v>6.7299999999999999E-2</v>
      </c>
      <c r="AC299" s="27">
        <f t="shared" si="171"/>
        <v>18</v>
      </c>
      <c r="AD299" s="27">
        <v>252</v>
      </c>
      <c r="AE299" s="10">
        <f t="shared" si="201"/>
        <v>1.004663131</v>
      </c>
      <c r="AF299" s="2">
        <f t="shared" si="184"/>
        <v>1487.0769446199999</v>
      </c>
      <c r="AG299" s="2">
        <f t="shared" si="185"/>
        <v>1548.9260377099999</v>
      </c>
      <c r="AH299" s="3" t="str">
        <f t="shared" si="186"/>
        <v>-</v>
      </c>
      <c r="AI299" s="4" t="str">
        <f t="shared" si="192"/>
        <v>A+J=</v>
      </c>
      <c r="AJ299" s="11">
        <f t="shared" si="193"/>
        <v>41094</v>
      </c>
      <c r="AK299" s="11"/>
      <c r="AL299" s="4"/>
      <c r="AM299" s="30"/>
      <c r="AN299" s="62">
        <v>44242</v>
      </c>
      <c r="AO299" s="37" t="s">
        <v>100</v>
      </c>
      <c r="AP299" s="30"/>
      <c r="AX299" s="1"/>
      <c r="AY299" s="1"/>
      <c r="AZ299" s="1"/>
      <c r="BA299" s="1"/>
      <c r="BB299" s="1"/>
      <c r="BC299" s="1"/>
    </row>
    <row r="300" spans="1:154" x14ac:dyDescent="0.2">
      <c r="A300" s="144">
        <f t="shared" si="187"/>
        <v>41089</v>
      </c>
      <c r="B300" s="2">
        <f t="shared" si="172"/>
        <v>333858.42880130536</v>
      </c>
      <c r="C300" s="2">
        <f t="shared" si="188"/>
        <v>318900.95830995002</v>
      </c>
      <c r="D300" s="68">
        <f>SUM(Y300:Y$366)</f>
        <v>6159.9102981099995</v>
      </c>
      <c r="E300" s="68">
        <f t="shared" si="173"/>
        <v>312741.04801184003</v>
      </c>
      <c r="F300" s="72">
        <f t="shared" si="197"/>
        <v>3467.46</v>
      </c>
      <c r="G300" s="3">
        <f>IF(N300=1,VLOOKUP(A299,[1]Plan1!$BG$69:$BI$188,3),G299)</f>
        <v>3479.94</v>
      </c>
      <c r="H300" s="11">
        <f t="shared" si="198"/>
        <v>41001</v>
      </c>
      <c r="I300" s="11">
        <f t="shared" si="199"/>
        <v>41031</v>
      </c>
      <c r="J300" s="26">
        <f t="shared" si="174"/>
        <v>3.5991763423370848E-3</v>
      </c>
      <c r="K300" s="11">
        <f t="shared" si="189"/>
        <v>41092</v>
      </c>
      <c r="L300" s="11">
        <f t="shared" si="175"/>
        <v>41092</v>
      </c>
      <c r="M300" s="1">
        <f t="shared" si="190"/>
        <v>20</v>
      </c>
      <c r="N300" s="1">
        <f t="shared" si="194"/>
        <v>19</v>
      </c>
      <c r="O300" s="2">
        <f t="shared" si="176"/>
        <v>1.0034189099999999</v>
      </c>
      <c r="P300" s="10">
        <f t="shared" si="203"/>
        <v>1.00639981</v>
      </c>
      <c r="Q300" s="10">
        <f t="shared" si="200"/>
        <v>1.039045127873417</v>
      </c>
      <c r="R300" s="2">
        <f t="shared" si="202"/>
        <v>1.0425975199999999</v>
      </c>
      <c r="S300" s="2">
        <f t="shared" si="195"/>
        <v>1</v>
      </c>
      <c r="T300" s="2">
        <f t="shared" si="177"/>
        <v>318900.95830995002</v>
      </c>
      <c r="U300" s="2">
        <f t="shared" si="178"/>
        <v>0</v>
      </c>
      <c r="V300" s="2">
        <f t="shared" si="179"/>
        <v>13321.993047505299</v>
      </c>
      <c r="W300" s="2">
        <f t="shared" si="180"/>
        <v>332222.95135745534</v>
      </c>
      <c r="X300" s="27">
        <f t="shared" si="181"/>
        <v>0</v>
      </c>
      <c r="Y300" s="2">
        <f t="shared" si="196"/>
        <v>0</v>
      </c>
      <c r="Z300" s="67">
        <f t="shared" si="182"/>
        <v>0</v>
      </c>
      <c r="AA300" s="2">
        <f t="shared" si="183"/>
        <v>0</v>
      </c>
      <c r="AB300" s="26">
        <f t="shared" si="191"/>
        <v>6.7299999999999999E-2</v>
      </c>
      <c r="AC300" s="27">
        <f t="shared" si="171"/>
        <v>19</v>
      </c>
      <c r="AD300" s="27">
        <v>252</v>
      </c>
      <c r="AE300" s="10">
        <f t="shared" si="201"/>
        <v>1.004922831</v>
      </c>
      <c r="AF300" s="2">
        <f t="shared" si="184"/>
        <v>1569.89552349</v>
      </c>
      <c r="AG300" s="2">
        <f t="shared" si="185"/>
        <v>1635.4774438500001</v>
      </c>
      <c r="AH300" s="3" t="str">
        <f t="shared" si="186"/>
        <v>-</v>
      </c>
      <c r="AI300" s="4" t="str">
        <f t="shared" si="192"/>
        <v>A+J=</v>
      </c>
      <c r="AJ300" s="11">
        <f t="shared" si="193"/>
        <v>41094</v>
      </c>
      <c r="AK300" s="11"/>
      <c r="AL300" s="4"/>
      <c r="AM300" s="30"/>
      <c r="AN300" s="62">
        <v>44243</v>
      </c>
      <c r="AO300" s="37" t="s">
        <v>100</v>
      </c>
      <c r="AP300" s="30"/>
      <c r="AX300" s="1"/>
      <c r="AY300" s="1"/>
      <c r="AZ300" s="1"/>
      <c r="BA300" s="1"/>
      <c r="BB300" s="1"/>
      <c r="BC300" s="1"/>
    </row>
    <row r="301" spans="1:154" x14ac:dyDescent="0.2">
      <c r="A301" s="144">
        <f t="shared" si="187"/>
        <v>41090</v>
      </c>
      <c r="B301" s="2">
        <f t="shared" si="172"/>
        <v>334003.60900464794</v>
      </c>
      <c r="C301" s="2">
        <f t="shared" si="188"/>
        <v>318900.95830995002</v>
      </c>
      <c r="D301" s="68">
        <f>SUM(Y301:Y$366)</f>
        <v>6159.9102981099995</v>
      </c>
      <c r="E301" s="68">
        <f t="shared" si="173"/>
        <v>312741.04801184003</v>
      </c>
      <c r="F301" s="72">
        <f t="shared" si="197"/>
        <v>3467.46</v>
      </c>
      <c r="G301" s="3">
        <f>IF(N301=1,VLOOKUP(A300,[1]Plan1!$BG$69:$BI$188,3),G300)</f>
        <v>3479.94</v>
      </c>
      <c r="H301" s="11">
        <f t="shared" si="198"/>
        <v>41001</v>
      </c>
      <c r="I301" s="11">
        <f t="shared" si="199"/>
        <v>41031</v>
      </c>
      <c r="J301" s="26">
        <f t="shared" si="174"/>
        <v>3.5991763423370848E-3</v>
      </c>
      <c r="K301" s="11">
        <f t="shared" si="189"/>
        <v>41092</v>
      </c>
      <c r="L301" s="11">
        <f t="shared" si="175"/>
        <v>41092</v>
      </c>
      <c r="M301" s="1">
        <f t="shared" si="190"/>
        <v>20</v>
      </c>
      <c r="N301" s="1">
        <f t="shared" si="194"/>
        <v>20</v>
      </c>
      <c r="O301" s="2">
        <f t="shared" si="176"/>
        <v>1.00359917</v>
      </c>
      <c r="P301" s="10">
        <f t="shared" si="203"/>
        <v>1.00639981</v>
      </c>
      <c r="Q301" s="10">
        <f t="shared" si="200"/>
        <v>1.039045127873417</v>
      </c>
      <c r="R301" s="2">
        <f t="shared" si="202"/>
        <v>1.0427848200000001</v>
      </c>
      <c r="S301" s="2">
        <f t="shared" si="195"/>
        <v>1</v>
      </c>
      <c r="T301" s="2">
        <f t="shared" si="177"/>
        <v>318900.95830995002</v>
      </c>
      <c r="U301" s="2">
        <f t="shared" si="178"/>
        <v>0</v>
      </c>
      <c r="V301" s="2">
        <f t="shared" si="179"/>
        <v>13380.569445797952</v>
      </c>
      <c r="W301" s="2">
        <f t="shared" si="180"/>
        <v>332281.52775574796</v>
      </c>
      <c r="X301" s="27">
        <f t="shared" si="181"/>
        <v>0</v>
      </c>
      <c r="Y301" s="2">
        <f t="shared" si="196"/>
        <v>0</v>
      </c>
      <c r="Z301" s="67">
        <f t="shared" si="182"/>
        <v>0</v>
      </c>
      <c r="AA301" s="2">
        <f t="shared" si="183"/>
        <v>0</v>
      </c>
      <c r="AB301" s="26">
        <f t="shared" si="191"/>
        <v>6.7299999999999999E-2</v>
      </c>
      <c r="AC301" s="27">
        <f t="shared" si="171"/>
        <v>20</v>
      </c>
      <c r="AD301" s="27">
        <v>252</v>
      </c>
      <c r="AE301" s="10">
        <f t="shared" si="201"/>
        <v>1.0051825969999999</v>
      </c>
      <c r="AF301" s="2">
        <f t="shared" si="184"/>
        <v>1652.73514983</v>
      </c>
      <c r="AG301" s="2">
        <f t="shared" si="185"/>
        <v>1722.0812489</v>
      </c>
      <c r="AH301" s="3" t="str">
        <f t="shared" si="186"/>
        <v>-</v>
      </c>
      <c r="AI301" s="4" t="str">
        <f t="shared" si="192"/>
        <v>A+J=</v>
      </c>
      <c r="AJ301" s="11">
        <f t="shared" si="193"/>
        <v>41094</v>
      </c>
      <c r="AK301" s="11"/>
      <c r="AL301" s="4"/>
      <c r="AM301" s="30"/>
      <c r="AN301" s="62">
        <v>44288</v>
      </c>
      <c r="AO301" s="37" t="s">
        <v>108</v>
      </c>
      <c r="AP301" s="30"/>
      <c r="AX301" s="1"/>
      <c r="AY301" s="1"/>
      <c r="AZ301" s="1"/>
      <c r="BA301" s="1"/>
      <c r="BB301" s="1"/>
      <c r="BC301" s="1"/>
    </row>
    <row r="302" spans="1:154" x14ac:dyDescent="0.2">
      <c r="A302" s="144">
        <f t="shared" si="187"/>
        <v>41091</v>
      </c>
      <c r="B302" s="2">
        <f t="shared" si="172"/>
        <v>334003.60900464794</v>
      </c>
      <c r="C302" s="2">
        <f t="shared" si="188"/>
        <v>318900.95830995002</v>
      </c>
      <c r="D302" s="68">
        <f>SUM(Y302:Y$366)</f>
        <v>6159.9102981099995</v>
      </c>
      <c r="E302" s="68">
        <f t="shared" si="173"/>
        <v>312741.04801184003</v>
      </c>
      <c r="F302" s="72">
        <f t="shared" si="197"/>
        <v>3467.46</v>
      </c>
      <c r="G302" s="3">
        <f>IF(N302=1,VLOOKUP(A301,[1]Plan1!$BG$69:$BI$188,3),G301)</f>
        <v>3479.94</v>
      </c>
      <c r="H302" s="11">
        <f t="shared" si="198"/>
        <v>41001</v>
      </c>
      <c r="I302" s="11">
        <f t="shared" si="199"/>
        <v>41031</v>
      </c>
      <c r="J302" s="26">
        <f t="shared" si="174"/>
        <v>3.5991763423370848E-3</v>
      </c>
      <c r="K302" s="11">
        <f t="shared" si="189"/>
        <v>41122</v>
      </c>
      <c r="L302" s="11">
        <f t="shared" si="175"/>
        <v>41092</v>
      </c>
      <c r="M302" s="1">
        <f t="shared" si="190"/>
        <v>20</v>
      </c>
      <c r="N302" s="1">
        <f t="shared" si="194"/>
        <v>20</v>
      </c>
      <c r="O302" s="2">
        <f t="shared" si="176"/>
        <v>1.00359917</v>
      </c>
      <c r="P302" s="10">
        <f t="shared" si="203"/>
        <v>1.00639981</v>
      </c>
      <c r="Q302" s="10">
        <f t="shared" si="200"/>
        <v>1.039045127873417</v>
      </c>
      <c r="R302" s="2">
        <f t="shared" si="202"/>
        <v>1.0427848200000001</v>
      </c>
      <c r="S302" s="2">
        <f t="shared" si="195"/>
        <v>1</v>
      </c>
      <c r="T302" s="2">
        <f t="shared" si="177"/>
        <v>318900.95830995002</v>
      </c>
      <c r="U302" s="2">
        <f t="shared" si="178"/>
        <v>0</v>
      </c>
      <c r="V302" s="2">
        <f t="shared" si="179"/>
        <v>13380.569445797952</v>
      </c>
      <c r="W302" s="2">
        <f t="shared" si="180"/>
        <v>332281.52775574796</v>
      </c>
      <c r="X302" s="27">
        <f t="shared" si="181"/>
        <v>0</v>
      </c>
      <c r="Y302" s="2">
        <f t="shared" si="196"/>
        <v>0</v>
      </c>
      <c r="Z302" s="67">
        <f t="shared" si="182"/>
        <v>0</v>
      </c>
      <c r="AA302" s="2">
        <f t="shared" si="183"/>
        <v>0</v>
      </c>
      <c r="AB302" s="26">
        <f t="shared" si="191"/>
        <v>6.7299999999999999E-2</v>
      </c>
      <c r="AC302" s="27">
        <f t="shared" si="171"/>
        <v>20</v>
      </c>
      <c r="AD302" s="27">
        <v>252</v>
      </c>
      <c r="AE302" s="10">
        <f t="shared" si="201"/>
        <v>1.0051825969999999</v>
      </c>
      <c r="AF302" s="2">
        <f t="shared" si="184"/>
        <v>1652.73514983</v>
      </c>
      <c r="AG302" s="2">
        <f t="shared" si="185"/>
        <v>1722.0812489</v>
      </c>
      <c r="AH302" s="3" t="str">
        <f t="shared" si="186"/>
        <v>-</v>
      </c>
      <c r="AI302" s="4" t="str">
        <f t="shared" si="192"/>
        <v>A+J=</v>
      </c>
      <c r="AJ302" s="11">
        <f t="shared" si="193"/>
        <v>41094</v>
      </c>
      <c r="AK302" s="11"/>
      <c r="AL302" s="4"/>
      <c r="AM302" s="30"/>
      <c r="AN302" s="62">
        <v>44307</v>
      </c>
      <c r="AO302" s="37" t="s">
        <v>102</v>
      </c>
      <c r="AP302" s="30"/>
      <c r="AX302" s="1"/>
      <c r="AY302" s="1"/>
      <c r="AZ302" s="1"/>
      <c r="BA302" s="1"/>
      <c r="BB302" s="1"/>
      <c r="BC302" s="1"/>
    </row>
    <row r="303" spans="1:154" x14ac:dyDescent="0.2">
      <c r="A303" s="144">
        <f t="shared" si="187"/>
        <v>41092</v>
      </c>
      <c r="B303" s="2">
        <f t="shared" si="172"/>
        <v>334003.60900464794</v>
      </c>
      <c r="C303" s="2">
        <f t="shared" si="188"/>
        <v>318900.95830995002</v>
      </c>
      <c r="D303" s="68">
        <f>SUM(Y303:Y$366)</f>
        <v>6159.9102981099995</v>
      </c>
      <c r="E303" s="68">
        <f t="shared" si="173"/>
        <v>312741.04801184003</v>
      </c>
      <c r="F303" s="72">
        <f t="shared" si="197"/>
        <v>3467.46</v>
      </c>
      <c r="G303" s="3">
        <f>IF(N303=1,VLOOKUP(A302,[1]Plan1!$BG$69:$BI$188,3),G302)</f>
        <v>3479.94</v>
      </c>
      <c r="H303" s="11">
        <f t="shared" si="198"/>
        <v>41001</v>
      </c>
      <c r="I303" s="11">
        <f t="shared" si="199"/>
        <v>41031</v>
      </c>
      <c r="J303" s="26">
        <f t="shared" si="174"/>
        <v>3.5991763423370848E-3</v>
      </c>
      <c r="K303" s="11">
        <f t="shared" si="189"/>
        <v>41122</v>
      </c>
      <c r="L303" s="11">
        <f t="shared" si="175"/>
        <v>41092</v>
      </c>
      <c r="M303" s="1">
        <f t="shared" si="190"/>
        <v>20</v>
      </c>
      <c r="N303" s="1">
        <f t="shared" si="194"/>
        <v>20</v>
      </c>
      <c r="O303" s="2">
        <f t="shared" si="176"/>
        <v>1.00359917</v>
      </c>
      <c r="P303" s="10">
        <f t="shared" si="203"/>
        <v>1.00639981</v>
      </c>
      <c r="Q303" s="10">
        <f t="shared" si="200"/>
        <v>1.039045127873417</v>
      </c>
      <c r="R303" s="2">
        <f t="shared" si="202"/>
        <v>1.0427848200000001</v>
      </c>
      <c r="S303" s="2">
        <f t="shared" si="195"/>
        <v>1</v>
      </c>
      <c r="T303" s="2">
        <f t="shared" si="177"/>
        <v>318900.95830995002</v>
      </c>
      <c r="U303" s="2">
        <f t="shared" si="178"/>
        <v>0</v>
      </c>
      <c r="V303" s="2">
        <f t="shared" si="179"/>
        <v>13380.569445797952</v>
      </c>
      <c r="W303" s="2">
        <f t="shared" si="180"/>
        <v>332281.52775574796</v>
      </c>
      <c r="X303" s="27">
        <f t="shared" si="181"/>
        <v>9</v>
      </c>
      <c r="Y303" s="2">
        <f t="shared" si="196"/>
        <v>2178.9361134699998</v>
      </c>
      <c r="Z303" s="67">
        <f t="shared" si="182"/>
        <v>6.8326421000000004E-3</v>
      </c>
      <c r="AA303" s="2">
        <f t="shared" si="183"/>
        <v>2178.9361134699998</v>
      </c>
      <c r="AB303" s="26">
        <f t="shared" si="191"/>
        <v>6.7299999999999999E-2</v>
      </c>
      <c r="AC303" s="27">
        <f t="shared" si="171"/>
        <v>20</v>
      </c>
      <c r="AD303" s="27">
        <v>252</v>
      </c>
      <c r="AE303" s="10">
        <f t="shared" si="201"/>
        <v>1.0051825969999999</v>
      </c>
      <c r="AF303" s="2">
        <f t="shared" si="184"/>
        <v>1652.73514983</v>
      </c>
      <c r="AG303" s="2">
        <f t="shared" si="185"/>
        <v>1722.0812489</v>
      </c>
      <c r="AH303" s="3">
        <f t="shared" si="186"/>
        <v>3831.6712632999997</v>
      </c>
      <c r="AI303" s="4" t="str">
        <f t="shared" si="192"/>
        <v>A+J=</v>
      </c>
      <c r="AJ303" s="11">
        <f t="shared" si="193"/>
        <v>41094</v>
      </c>
      <c r="AK303" s="13"/>
      <c r="AL303" s="12"/>
      <c r="AM303" s="46"/>
      <c r="AN303" s="65">
        <v>44350</v>
      </c>
      <c r="AO303" s="36" t="s">
        <v>110</v>
      </c>
      <c r="AP303" s="46"/>
      <c r="AQ303" s="48"/>
      <c r="AR303" s="48"/>
      <c r="AS303" s="48"/>
      <c r="AT303" s="48"/>
      <c r="AU303" s="48"/>
      <c r="AV303" s="48"/>
      <c r="AW303" s="48"/>
      <c r="AX303" s="5"/>
      <c r="AY303" s="5"/>
      <c r="AZ303" s="5"/>
      <c r="BA303" s="5"/>
      <c r="BB303" s="5"/>
      <c r="BC303" s="5"/>
      <c r="BD303" s="48"/>
      <c r="BE303" s="48"/>
      <c r="BF303" s="48"/>
      <c r="BG303" s="48"/>
      <c r="BH303" s="48"/>
      <c r="BI303" s="48"/>
      <c r="BJ303" s="48"/>
      <c r="BK303" s="48"/>
      <c r="BL303" s="48"/>
      <c r="BM303" s="48"/>
      <c r="BN303" s="48"/>
      <c r="BO303" s="48"/>
      <c r="BP303" s="48"/>
      <c r="BQ303" s="48"/>
      <c r="BR303" s="48"/>
      <c r="BS303" s="48"/>
      <c r="BT303" s="48"/>
      <c r="BU303" s="48"/>
      <c r="BV303" s="48"/>
      <c r="BW303" s="48"/>
      <c r="BX303" s="48"/>
      <c r="BY303" s="48"/>
      <c r="BZ303" s="48"/>
      <c r="CA303" s="48"/>
      <c r="CB303" s="48"/>
      <c r="CC303" s="48"/>
      <c r="CD303" s="48"/>
      <c r="CE303" s="48"/>
      <c r="CF303" s="48"/>
      <c r="CG303" s="48"/>
      <c r="CH303" s="48"/>
      <c r="CI303" s="48"/>
      <c r="CJ303" s="48"/>
      <c r="CK303" s="48"/>
      <c r="CL303" s="48"/>
      <c r="CM303" s="48"/>
      <c r="CN303" s="48"/>
      <c r="CO303" s="48"/>
      <c r="CP303" s="48"/>
      <c r="CQ303" s="48"/>
      <c r="CR303" s="48"/>
      <c r="CS303" s="48"/>
      <c r="CT303" s="48"/>
      <c r="CU303" s="48"/>
      <c r="CV303" s="48"/>
      <c r="CW303" s="48"/>
      <c r="CX303" s="48"/>
      <c r="CY303" s="48"/>
      <c r="CZ303" s="48"/>
      <c r="DA303" s="48"/>
      <c r="DB303" s="48"/>
      <c r="DC303" s="48"/>
      <c r="DD303" s="48"/>
      <c r="DE303" s="48"/>
      <c r="DF303" s="48"/>
      <c r="DG303" s="48"/>
      <c r="DH303" s="48"/>
      <c r="DI303" s="48"/>
      <c r="DJ303" s="48"/>
      <c r="DK303" s="48"/>
      <c r="DL303" s="48"/>
      <c r="DM303" s="48"/>
      <c r="DN303" s="48"/>
      <c r="DO303" s="48"/>
      <c r="DP303" s="48"/>
      <c r="DQ303" s="48"/>
      <c r="DR303" s="48"/>
      <c r="DS303" s="48"/>
      <c r="DT303" s="48"/>
      <c r="DU303" s="48"/>
      <c r="DV303" s="48"/>
      <c r="DW303" s="48"/>
      <c r="DX303" s="48"/>
      <c r="DY303" s="48"/>
      <c r="DZ303" s="48"/>
      <c r="EA303" s="48"/>
      <c r="EB303" s="48"/>
      <c r="EC303" s="48"/>
      <c r="ED303" s="48"/>
      <c r="EE303" s="48"/>
      <c r="EF303" s="48"/>
      <c r="EG303" s="48"/>
      <c r="EH303" s="48"/>
      <c r="EI303" s="48"/>
      <c r="EJ303" s="48"/>
      <c r="EK303" s="48"/>
      <c r="EL303" s="48"/>
      <c r="EM303" s="48"/>
      <c r="EN303" s="48"/>
      <c r="EO303" s="48"/>
      <c r="EP303" s="48"/>
      <c r="EQ303" s="48"/>
      <c r="ER303" s="48"/>
      <c r="ES303" s="48"/>
      <c r="ET303" s="48"/>
      <c r="EU303" s="48"/>
      <c r="EV303" s="48"/>
      <c r="EW303" s="48"/>
      <c r="EX303" s="48"/>
    </row>
    <row r="304" spans="1:154" x14ac:dyDescent="0.2">
      <c r="A304" s="144">
        <f t="shared" si="187"/>
        <v>41093</v>
      </c>
      <c r="B304" s="2">
        <f t="shared" si="172"/>
        <v>330199.76149012521</v>
      </c>
      <c r="C304" s="2">
        <f t="shared" si="188"/>
        <v>316722.02219648001</v>
      </c>
      <c r="D304" s="68">
        <f>SUM(Y304:Y$366)</f>
        <v>3980.9741846400002</v>
      </c>
      <c r="E304" s="68">
        <f t="shared" si="173"/>
        <v>312741.04801184003</v>
      </c>
      <c r="F304" s="72">
        <f t="shared" si="197"/>
        <v>3479.94</v>
      </c>
      <c r="G304" s="3">
        <f>IF(N304=1,VLOOKUP(A303,[1]Plan1!$BG$69:$BI$188,3),G303)</f>
        <v>3482.72</v>
      </c>
      <c r="H304" s="11">
        <f t="shared" si="198"/>
        <v>41032</v>
      </c>
      <c r="I304" s="11">
        <f t="shared" si="199"/>
        <v>41063</v>
      </c>
      <c r="J304" s="26">
        <f t="shared" si="174"/>
        <v>7.9886434823572827E-4</v>
      </c>
      <c r="K304" s="11">
        <f t="shared" si="189"/>
        <v>41122</v>
      </c>
      <c r="L304" s="11">
        <f t="shared" si="175"/>
        <v>41122</v>
      </c>
      <c r="M304" s="1">
        <f t="shared" si="190"/>
        <v>22</v>
      </c>
      <c r="N304" s="1">
        <f t="shared" si="194"/>
        <v>1</v>
      </c>
      <c r="O304" s="2">
        <f t="shared" si="176"/>
        <v>1.0000362899999999</v>
      </c>
      <c r="P304" s="10">
        <f t="shared" si="203"/>
        <v>1.00359917</v>
      </c>
      <c r="Q304" s="10">
        <f t="shared" si="200"/>
        <v>1.042784827926305</v>
      </c>
      <c r="R304" s="2">
        <f t="shared" si="202"/>
        <v>1.0428226700000001</v>
      </c>
      <c r="S304" s="2">
        <f t="shared" si="195"/>
        <v>1</v>
      </c>
      <c r="T304" s="2">
        <f t="shared" si="177"/>
        <v>316722.02219648001</v>
      </c>
      <c r="U304" s="2">
        <f t="shared" si="178"/>
        <v>0</v>
      </c>
      <c r="V304" s="2">
        <f t="shared" si="179"/>
        <v>13392.4066944652</v>
      </c>
      <c r="W304" s="2">
        <f t="shared" si="180"/>
        <v>330114.42889094522</v>
      </c>
      <c r="X304" s="27">
        <f t="shared" si="181"/>
        <v>0</v>
      </c>
      <c r="Y304" s="2">
        <f t="shared" si="196"/>
        <v>0</v>
      </c>
      <c r="Z304" s="67">
        <f t="shared" si="182"/>
        <v>0</v>
      </c>
      <c r="AA304" s="2">
        <f t="shared" si="183"/>
        <v>0</v>
      </c>
      <c r="AB304" s="26">
        <f t="shared" si="191"/>
        <v>6.7299999999999999E-2</v>
      </c>
      <c r="AC304" s="27">
        <f t="shared" si="171"/>
        <v>1</v>
      </c>
      <c r="AD304" s="27">
        <v>252</v>
      </c>
      <c r="AE304" s="10">
        <f t="shared" si="201"/>
        <v>1.0002584940000001</v>
      </c>
      <c r="AF304" s="2">
        <f t="shared" si="184"/>
        <v>81.870742399999997</v>
      </c>
      <c r="AG304" s="2">
        <f t="shared" si="185"/>
        <v>85.332599180000003</v>
      </c>
      <c r="AH304" s="3" t="str">
        <f t="shared" si="186"/>
        <v>-</v>
      </c>
      <c r="AI304" s="4" t="str">
        <f t="shared" si="192"/>
        <v>A+J=</v>
      </c>
      <c r="AJ304" s="11">
        <f t="shared" si="193"/>
        <v>41124</v>
      </c>
      <c r="AK304" s="11"/>
      <c r="AL304" s="4"/>
      <c r="AM304" s="30"/>
      <c r="AN304" s="62">
        <v>44446</v>
      </c>
      <c r="AO304" s="37" t="s">
        <v>111</v>
      </c>
      <c r="AP304" s="30"/>
      <c r="AX304" s="1"/>
      <c r="AY304" s="1"/>
      <c r="AZ304" s="1"/>
      <c r="BA304" s="1"/>
      <c r="BB304" s="1"/>
      <c r="BC304" s="1"/>
    </row>
    <row r="305" spans="1:55" x14ac:dyDescent="0.2">
      <c r="A305" s="144">
        <f t="shared" si="187"/>
        <v>41094</v>
      </c>
      <c r="B305" s="2">
        <f t="shared" si="172"/>
        <v>330296.95957614249</v>
      </c>
      <c r="C305" s="2">
        <f t="shared" si="188"/>
        <v>316722.02219648001</v>
      </c>
      <c r="D305" s="68">
        <f>SUM(Y305:Y$366)</f>
        <v>3980.9741846400002</v>
      </c>
      <c r="E305" s="68">
        <f t="shared" si="173"/>
        <v>312741.04801184003</v>
      </c>
      <c r="F305" s="72">
        <f t="shared" si="197"/>
        <v>3479.94</v>
      </c>
      <c r="G305" s="3">
        <f>IF(N305=1,VLOOKUP(A304,[1]Plan1!$BG$69:$BI$188,3),G304)</f>
        <v>3482.72</v>
      </c>
      <c r="H305" s="11">
        <f t="shared" si="198"/>
        <v>41032</v>
      </c>
      <c r="I305" s="11">
        <f t="shared" si="199"/>
        <v>41063</v>
      </c>
      <c r="J305" s="26">
        <f t="shared" si="174"/>
        <v>7.9886434823572827E-4</v>
      </c>
      <c r="K305" s="11">
        <f t="shared" si="189"/>
        <v>41122</v>
      </c>
      <c r="L305" s="11">
        <f t="shared" si="175"/>
        <v>41122</v>
      </c>
      <c r="M305" s="1">
        <f t="shared" si="190"/>
        <v>22</v>
      </c>
      <c r="N305" s="1">
        <f t="shared" si="194"/>
        <v>2</v>
      </c>
      <c r="O305" s="2">
        <f t="shared" si="176"/>
        <v>1.00007259</v>
      </c>
      <c r="P305" s="10">
        <f t="shared" si="203"/>
        <v>1.00359917</v>
      </c>
      <c r="Q305" s="10">
        <f t="shared" si="200"/>
        <v>1.042784827926305</v>
      </c>
      <c r="R305" s="2">
        <f t="shared" si="202"/>
        <v>1.0428605200000001</v>
      </c>
      <c r="S305" s="2">
        <f t="shared" si="195"/>
        <v>1</v>
      </c>
      <c r="T305" s="2">
        <f t="shared" si="177"/>
        <v>316722.02219648001</v>
      </c>
      <c r="U305" s="2">
        <f t="shared" si="178"/>
        <v>0</v>
      </c>
      <c r="V305" s="2">
        <f t="shared" si="179"/>
        <v>13404.243943132451</v>
      </c>
      <c r="W305" s="2">
        <f t="shared" si="180"/>
        <v>330126.26613961247</v>
      </c>
      <c r="X305" s="27">
        <f t="shared" si="181"/>
        <v>0</v>
      </c>
      <c r="Y305" s="2">
        <f t="shared" si="196"/>
        <v>0</v>
      </c>
      <c r="Z305" s="67">
        <f t="shared" si="182"/>
        <v>0</v>
      </c>
      <c r="AA305" s="2">
        <f t="shared" si="183"/>
        <v>0</v>
      </c>
      <c r="AB305" s="26">
        <f t="shared" si="191"/>
        <v>6.7299999999999999E-2</v>
      </c>
      <c r="AC305" s="27">
        <f t="shared" si="171"/>
        <v>2</v>
      </c>
      <c r="AD305" s="27">
        <v>252</v>
      </c>
      <c r="AE305" s="10">
        <f t="shared" si="201"/>
        <v>1.000517055</v>
      </c>
      <c r="AF305" s="2">
        <f t="shared" si="184"/>
        <v>163.76270518000001</v>
      </c>
      <c r="AG305" s="2">
        <f t="shared" si="185"/>
        <v>170.69343653000001</v>
      </c>
      <c r="AH305" s="3" t="str">
        <f t="shared" si="186"/>
        <v>-</v>
      </c>
      <c r="AI305" s="4" t="str">
        <f t="shared" si="192"/>
        <v>A+J=</v>
      </c>
      <c r="AJ305" s="11">
        <f t="shared" si="193"/>
        <v>41124</v>
      </c>
      <c r="AK305" s="11"/>
      <c r="AL305" s="4"/>
      <c r="AM305" s="30"/>
      <c r="AN305" s="62">
        <v>44481</v>
      </c>
      <c r="AO305" s="37" t="s">
        <v>112</v>
      </c>
      <c r="AP305" s="30"/>
      <c r="AX305" s="1"/>
      <c r="AY305" s="1"/>
      <c r="AZ305" s="1"/>
      <c r="BA305" s="1"/>
      <c r="BB305" s="1"/>
      <c r="BC305" s="1"/>
    </row>
    <row r="306" spans="1:55" x14ac:dyDescent="0.2">
      <c r="A306" s="144">
        <f t="shared" si="187"/>
        <v>41095</v>
      </c>
      <c r="B306" s="2">
        <f t="shared" si="172"/>
        <v>330394.18590272975</v>
      </c>
      <c r="C306" s="2">
        <f t="shared" si="188"/>
        <v>316722.02219648001</v>
      </c>
      <c r="D306" s="68">
        <f>SUM(Y306:Y$366)</f>
        <v>3980.9741846400002</v>
      </c>
      <c r="E306" s="68">
        <f t="shared" si="173"/>
        <v>312741.04801184003</v>
      </c>
      <c r="F306" s="72">
        <f t="shared" si="197"/>
        <v>3479.94</v>
      </c>
      <c r="G306" s="3">
        <f>IF(N306=1,VLOOKUP(A305,[1]Plan1!$BG$69:$BI$188,3),G305)</f>
        <v>3482.72</v>
      </c>
      <c r="H306" s="11">
        <f t="shared" si="198"/>
        <v>41032</v>
      </c>
      <c r="I306" s="11">
        <f t="shared" si="199"/>
        <v>41063</v>
      </c>
      <c r="J306" s="26">
        <f t="shared" si="174"/>
        <v>7.9886434823572827E-4</v>
      </c>
      <c r="K306" s="11">
        <f t="shared" si="189"/>
        <v>41122</v>
      </c>
      <c r="L306" s="11">
        <f t="shared" si="175"/>
        <v>41122</v>
      </c>
      <c r="M306" s="1">
        <f t="shared" si="190"/>
        <v>22</v>
      </c>
      <c r="N306" s="1">
        <f t="shared" si="194"/>
        <v>3</v>
      </c>
      <c r="O306" s="2">
        <f t="shared" si="176"/>
        <v>1.0001088899999999</v>
      </c>
      <c r="P306" s="10">
        <f t="shared" si="203"/>
        <v>1.00359917</v>
      </c>
      <c r="Q306" s="10">
        <f t="shared" si="200"/>
        <v>1.042784827926305</v>
      </c>
      <c r="R306" s="2">
        <f t="shared" si="202"/>
        <v>1.0428983700000001</v>
      </c>
      <c r="S306" s="2">
        <f t="shared" si="195"/>
        <v>1</v>
      </c>
      <c r="T306" s="2">
        <f t="shared" si="177"/>
        <v>316722.02219648001</v>
      </c>
      <c r="U306" s="2">
        <f t="shared" si="178"/>
        <v>0</v>
      </c>
      <c r="V306" s="2">
        <f t="shared" si="179"/>
        <v>13416.081191799702</v>
      </c>
      <c r="W306" s="2">
        <f t="shared" si="180"/>
        <v>330138.10338827973</v>
      </c>
      <c r="X306" s="27">
        <f t="shared" si="181"/>
        <v>0</v>
      </c>
      <c r="Y306" s="2">
        <f t="shared" si="196"/>
        <v>0</v>
      </c>
      <c r="Z306" s="67">
        <f t="shared" si="182"/>
        <v>0</v>
      </c>
      <c r="AA306" s="2">
        <f t="shared" si="183"/>
        <v>0</v>
      </c>
      <c r="AB306" s="26">
        <f t="shared" si="191"/>
        <v>6.7299999999999999E-2</v>
      </c>
      <c r="AC306" s="27">
        <f t="shared" si="171"/>
        <v>3</v>
      </c>
      <c r="AD306" s="27">
        <v>252</v>
      </c>
      <c r="AE306" s="10">
        <f t="shared" si="201"/>
        <v>1.0007756830000001</v>
      </c>
      <c r="AF306" s="2">
        <f t="shared" si="184"/>
        <v>245.67588834</v>
      </c>
      <c r="AG306" s="2">
        <f t="shared" si="185"/>
        <v>256.08251445000002</v>
      </c>
      <c r="AH306" s="3" t="str">
        <f t="shared" si="186"/>
        <v>-</v>
      </c>
      <c r="AI306" s="4" t="str">
        <f t="shared" si="192"/>
        <v>A+J=</v>
      </c>
      <c r="AJ306" s="11">
        <f t="shared" si="193"/>
        <v>41124</v>
      </c>
      <c r="AK306" s="11"/>
      <c r="AL306" s="4"/>
      <c r="AM306" s="30"/>
      <c r="AN306" s="62">
        <v>44502</v>
      </c>
      <c r="AO306" s="37" t="s">
        <v>113</v>
      </c>
      <c r="AP306" s="30"/>
      <c r="AX306" s="1"/>
      <c r="AY306" s="1"/>
      <c r="AZ306" s="1"/>
      <c r="BA306" s="1"/>
      <c r="BB306" s="1"/>
      <c r="BC306" s="1"/>
    </row>
    <row r="307" spans="1:55" x14ac:dyDescent="0.2">
      <c r="A307" s="144">
        <f t="shared" si="187"/>
        <v>41096</v>
      </c>
      <c r="B307" s="2">
        <f t="shared" si="172"/>
        <v>330491.44640337792</v>
      </c>
      <c r="C307" s="2">
        <f t="shared" si="188"/>
        <v>316722.02219648001</v>
      </c>
      <c r="D307" s="68">
        <f>SUM(Y307:Y$366)</f>
        <v>3980.9741846400002</v>
      </c>
      <c r="E307" s="68">
        <f t="shared" si="173"/>
        <v>312741.04801184003</v>
      </c>
      <c r="F307" s="72">
        <f t="shared" si="197"/>
        <v>3479.94</v>
      </c>
      <c r="G307" s="3">
        <f>IF(N307=1,VLOOKUP(A306,[1]Plan1!$BG$69:$BI$188,3),G306)</f>
        <v>3482.72</v>
      </c>
      <c r="H307" s="11">
        <f t="shared" si="198"/>
        <v>41032</v>
      </c>
      <c r="I307" s="11">
        <f t="shared" si="199"/>
        <v>41063</v>
      </c>
      <c r="J307" s="26">
        <f t="shared" si="174"/>
        <v>7.9886434823572827E-4</v>
      </c>
      <c r="K307" s="11">
        <f t="shared" si="189"/>
        <v>41122</v>
      </c>
      <c r="L307" s="11">
        <f t="shared" si="175"/>
        <v>41122</v>
      </c>
      <c r="M307" s="1">
        <f t="shared" si="190"/>
        <v>22</v>
      </c>
      <c r="N307" s="1">
        <f t="shared" si="194"/>
        <v>4</v>
      </c>
      <c r="O307" s="2">
        <f t="shared" si="176"/>
        <v>1.0001452</v>
      </c>
      <c r="P307" s="10">
        <f t="shared" si="203"/>
        <v>1.00359917</v>
      </c>
      <c r="Q307" s="10">
        <f t="shared" si="200"/>
        <v>1.042784827926305</v>
      </c>
      <c r="R307" s="2">
        <f t="shared" si="202"/>
        <v>1.04293624</v>
      </c>
      <c r="S307" s="2">
        <f t="shared" si="195"/>
        <v>1</v>
      </c>
      <c r="T307" s="2">
        <f t="shared" si="177"/>
        <v>316722.02219648001</v>
      </c>
      <c r="U307" s="2">
        <f t="shared" si="178"/>
        <v>0</v>
      </c>
      <c r="V307" s="2">
        <f t="shared" si="179"/>
        <v>13427.924695287873</v>
      </c>
      <c r="W307" s="2">
        <f t="shared" si="180"/>
        <v>330149.9468917679</v>
      </c>
      <c r="X307" s="27">
        <f t="shared" si="181"/>
        <v>0</v>
      </c>
      <c r="Y307" s="2">
        <f t="shared" si="196"/>
        <v>0</v>
      </c>
      <c r="Z307" s="67">
        <f t="shared" si="182"/>
        <v>0</v>
      </c>
      <c r="AA307" s="2">
        <f t="shared" si="183"/>
        <v>0</v>
      </c>
      <c r="AB307" s="26">
        <f t="shared" si="191"/>
        <v>6.7299999999999999E-2</v>
      </c>
      <c r="AC307" s="27">
        <f t="shared" si="171"/>
        <v>4</v>
      </c>
      <c r="AD307" s="27">
        <v>252</v>
      </c>
      <c r="AE307" s="10">
        <f t="shared" si="201"/>
        <v>1.0010343770000001</v>
      </c>
      <c r="AF307" s="2">
        <f t="shared" si="184"/>
        <v>327.60997515000003</v>
      </c>
      <c r="AG307" s="2">
        <f t="shared" si="185"/>
        <v>341.49951161000001</v>
      </c>
      <c r="AH307" s="3" t="str">
        <f t="shared" si="186"/>
        <v>-</v>
      </c>
      <c r="AI307" s="4" t="str">
        <f t="shared" si="192"/>
        <v>A+J=</v>
      </c>
      <c r="AJ307" s="11">
        <f t="shared" si="193"/>
        <v>41124</v>
      </c>
      <c r="AK307" s="11"/>
      <c r="AL307" s="4"/>
      <c r="AM307" s="30"/>
      <c r="AN307" s="62">
        <v>44515</v>
      </c>
      <c r="AO307" s="37" t="s">
        <v>115</v>
      </c>
      <c r="AP307" s="30"/>
      <c r="AX307" s="1"/>
      <c r="AY307" s="1"/>
      <c r="AZ307" s="1"/>
      <c r="BA307" s="1"/>
      <c r="BB307" s="1"/>
      <c r="BC307" s="1"/>
    </row>
    <row r="308" spans="1:55" x14ac:dyDescent="0.2">
      <c r="A308" s="144">
        <f t="shared" si="187"/>
        <v>41097</v>
      </c>
      <c r="B308" s="2">
        <f t="shared" si="172"/>
        <v>330588.72921981517</v>
      </c>
      <c r="C308" s="2">
        <f t="shared" si="188"/>
        <v>316722.02219648001</v>
      </c>
      <c r="D308" s="68">
        <f>SUM(Y308:Y$366)</f>
        <v>3980.9741846400002</v>
      </c>
      <c r="E308" s="68">
        <f t="shared" si="173"/>
        <v>312741.04801184003</v>
      </c>
      <c r="F308" s="72">
        <f t="shared" si="197"/>
        <v>3479.94</v>
      </c>
      <c r="G308" s="3">
        <f>IF(N308=1,VLOOKUP(A307,[1]Plan1!$BG$69:$BI$188,3),G307)</f>
        <v>3482.72</v>
      </c>
      <c r="H308" s="11">
        <f t="shared" si="198"/>
        <v>41032</v>
      </c>
      <c r="I308" s="11">
        <f t="shared" si="199"/>
        <v>41063</v>
      </c>
      <c r="J308" s="26">
        <f t="shared" si="174"/>
        <v>7.9886434823572827E-4</v>
      </c>
      <c r="K308" s="11">
        <f t="shared" si="189"/>
        <v>41122</v>
      </c>
      <c r="L308" s="11">
        <f t="shared" si="175"/>
        <v>41122</v>
      </c>
      <c r="M308" s="1">
        <f t="shared" si="190"/>
        <v>22</v>
      </c>
      <c r="N308" s="1">
        <f t="shared" si="194"/>
        <v>5</v>
      </c>
      <c r="O308" s="2">
        <f t="shared" si="176"/>
        <v>1.0001815000000001</v>
      </c>
      <c r="P308" s="10">
        <f t="shared" si="203"/>
        <v>1.00359917</v>
      </c>
      <c r="Q308" s="10">
        <f t="shared" si="200"/>
        <v>1.042784827926305</v>
      </c>
      <c r="R308" s="2">
        <f t="shared" si="202"/>
        <v>1.04297409</v>
      </c>
      <c r="S308" s="2">
        <f t="shared" si="195"/>
        <v>1</v>
      </c>
      <c r="T308" s="2">
        <f t="shared" si="177"/>
        <v>316722.02219648001</v>
      </c>
      <c r="U308" s="2">
        <f t="shared" si="178"/>
        <v>0</v>
      </c>
      <c r="V308" s="2">
        <f t="shared" si="179"/>
        <v>13439.761943955124</v>
      </c>
      <c r="W308" s="2">
        <f t="shared" si="180"/>
        <v>330161.78414043516</v>
      </c>
      <c r="X308" s="27">
        <f t="shared" si="181"/>
        <v>0</v>
      </c>
      <c r="Y308" s="2">
        <f t="shared" si="196"/>
        <v>0</v>
      </c>
      <c r="Z308" s="67">
        <f t="shared" si="182"/>
        <v>0</v>
      </c>
      <c r="AA308" s="2">
        <f t="shared" si="183"/>
        <v>0</v>
      </c>
      <c r="AB308" s="26">
        <f t="shared" si="191"/>
        <v>6.7299999999999999E-2</v>
      </c>
      <c r="AC308" s="27">
        <f t="shared" si="171"/>
        <v>5</v>
      </c>
      <c r="AD308" s="27">
        <v>252</v>
      </c>
      <c r="AE308" s="10">
        <f t="shared" si="201"/>
        <v>1.0012931389999999</v>
      </c>
      <c r="AF308" s="2">
        <f t="shared" si="184"/>
        <v>409.56559906000001</v>
      </c>
      <c r="AG308" s="2">
        <f t="shared" si="185"/>
        <v>426.94507937999998</v>
      </c>
      <c r="AH308" s="3" t="str">
        <f t="shared" si="186"/>
        <v>-</v>
      </c>
      <c r="AI308" s="4" t="str">
        <f t="shared" si="192"/>
        <v>A+J=</v>
      </c>
      <c r="AJ308" s="11">
        <f t="shared" si="193"/>
        <v>41124</v>
      </c>
      <c r="AK308" s="11"/>
      <c r="AL308" s="4"/>
      <c r="AM308" s="30"/>
      <c r="AN308" s="62">
        <v>44620</v>
      </c>
      <c r="AO308" s="37" t="s">
        <v>100</v>
      </c>
      <c r="AP308" s="30"/>
      <c r="AX308" s="1"/>
      <c r="AY308" s="1"/>
      <c r="AZ308" s="1"/>
      <c r="BA308" s="1"/>
      <c r="BB308" s="1"/>
      <c r="BC308" s="1"/>
    </row>
    <row r="309" spans="1:55" x14ac:dyDescent="0.2">
      <c r="A309" s="144">
        <f t="shared" si="187"/>
        <v>41098</v>
      </c>
      <c r="B309" s="2">
        <f t="shared" si="172"/>
        <v>330588.72921981517</v>
      </c>
      <c r="C309" s="2">
        <f t="shared" si="188"/>
        <v>316722.02219648001</v>
      </c>
      <c r="D309" s="68">
        <f>SUM(Y309:Y$366)</f>
        <v>3980.9741846400002</v>
      </c>
      <c r="E309" s="68">
        <f t="shared" si="173"/>
        <v>312741.04801184003</v>
      </c>
      <c r="F309" s="72">
        <f t="shared" si="197"/>
        <v>3479.94</v>
      </c>
      <c r="G309" s="3">
        <f>IF(N309=1,VLOOKUP(A308,[1]Plan1!$BG$69:$BI$188,3),G308)</f>
        <v>3482.72</v>
      </c>
      <c r="H309" s="11">
        <f t="shared" si="198"/>
        <v>41032</v>
      </c>
      <c r="I309" s="11">
        <f t="shared" si="199"/>
        <v>41063</v>
      </c>
      <c r="J309" s="26">
        <f t="shared" si="174"/>
        <v>7.9886434823572827E-4</v>
      </c>
      <c r="K309" s="11">
        <f t="shared" si="189"/>
        <v>41122</v>
      </c>
      <c r="L309" s="11">
        <f t="shared" si="175"/>
        <v>41122</v>
      </c>
      <c r="M309" s="1">
        <f t="shared" si="190"/>
        <v>22</v>
      </c>
      <c r="N309" s="1">
        <f t="shared" si="194"/>
        <v>5</v>
      </c>
      <c r="O309" s="2">
        <f t="shared" si="176"/>
        <v>1.0001815000000001</v>
      </c>
      <c r="P309" s="10">
        <f t="shared" si="203"/>
        <v>1.00359917</v>
      </c>
      <c r="Q309" s="10">
        <f t="shared" si="200"/>
        <v>1.042784827926305</v>
      </c>
      <c r="R309" s="2">
        <f t="shared" si="202"/>
        <v>1.04297409</v>
      </c>
      <c r="S309" s="2">
        <f t="shared" si="195"/>
        <v>1</v>
      </c>
      <c r="T309" s="2">
        <f t="shared" si="177"/>
        <v>316722.02219648001</v>
      </c>
      <c r="U309" s="2">
        <f t="shared" si="178"/>
        <v>0</v>
      </c>
      <c r="V309" s="2">
        <f t="shared" si="179"/>
        <v>13439.761943955124</v>
      </c>
      <c r="W309" s="2">
        <f t="shared" si="180"/>
        <v>330161.78414043516</v>
      </c>
      <c r="X309" s="27">
        <f t="shared" si="181"/>
        <v>0</v>
      </c>
      <c r="Y309" s="2">
        <f t="shared" si="196"/>
        <v>0</v>
      </c>
      <c r="Z309" s="67">
        <f t="shared" si="182"/>
        <v>0</v>
      </c>
      <c r="AA309" s="2">
        <f t="shared" si="183"/>
        <v>0</v>
      </c>
      <c r="AB309" s="26">
        <f t="shared" si="191"/>
        <v>6.7299999999999999E-2</v>
      </c>
      <c r="AC309" s="27">
        <f t="shared" si="171"/>
        <v>5</v>
      </c>
      <c r="AD309" s="27">
        <v>252</v>
      </c>
      <c r="AE309" s="10">
        <f t="shared" si="201"/>
        <v>1.0012931389999999</v>
      </c>
      <c r="AF309" s="2">
        <f t="shared" si="184"/>
        <v>409.56559906000001</v>
      </c>
      <c r="AG309" s="2">
        <f t="shared" si="185"/>
        <v>426.94507937999998</v>
      </c>
      <c r="AH309" s="3" t="str">
        <f t="shared" si="186"/>
        <v>-</v>
      </c>
      <c r="AI309" s="4" t="str">
        <f t="shared" si="192"/>
        <v>A+J=</v>
      </c>
      <c r="AJ309" s="11">
        <f t="shared" si="193"/>
        <v>41124</v>
      </c>
      <c r="AK309" s="11"/>
      <c r="AL309" s="4"/>
      <c r="AM309" s="30"/>
      <c r="AN309" s="62">
        <v>44621</v>
      </c>
      <c r="AO309" s="37" t="s">
        <v>100</v>
      </c>
      <c r="AP309" s="30"/>
      <c r="AX309" s="1"/>
      <c r="AY309" s="1"/>
      <c r="AZ309" s="1"/>
      <c r="BA309" s="1"/>
      <c r="BB309" s="1"/>
      <c r="BC309" s="1"/>
    </row>
    <row r="310" spans="1:55" x14ac:dyDescent="0.2">
      <c r="A310" s="144">
        <f t="shared" si="187"/>
        <v>41099</v>
      </c>
      <c r="B310" s="2">
        <f t="shared" si="172"/>
        <v>330588.72921981517</v>
      </c>
      <c r="C310" s="2">
        <f t="shared" si="188"/>
        <v>316722.02219648001</v>
      </c>
      <c r="D310" s="68">
        <f>SUM(Y310:Y$366)</f>
        <v>3980.9741846400002</v>
      </c>
      <c r="E310" s="68">
        <f t="shared" si="173"/>
        <v>312741.04801184003</v>
      </c>
      <c r="F310" s="72">
        <f t="shared" si="197"/>
        <v>3479.94</v>
      </c>
      <c r="G310" s="3">
        <f>IF(N310=1,VLOOKUP(A309,[1]Plan1!$BG$69:$BI$188,3),G309)</f>
        <v>3482.72</v>
      </c>
      <c r="H310" s="11">
        <f t="shared" si="198"/>
        <v>41032</v>
      </c>
      <c r="I310" s="11">
        <f t="shared" si="199"/>
        <v>41063</v>
      </c>
      <c r="J310" s="26">
        <f t="shared" si="174"/>
        <v>7.9886434823572827E-4</v>
      </c>
      <c r="K310" s="11">
        <f t="shared" si="189"/>
        <v>41122</v>
      </c>
      <c r="L310" s="11">
        <f t="shared" si="175"/>
        <v>41122</v>
      </c>
      <c r="M310" s="1">
        <f t="shared" si="190"/>
        <v>22</v>
      </c>
      <c r="N310" s="1">
        <f t="shared" si="194"/>
        <v>5</v>
      </c>
      <c r="O310" s="2">
        <f t="shared" si="176"/>
        <v>1.0001815000000001</v>
      </c>
      <c r="P310" s="10">
        <f t="shared" si="203"/>
        <v>1.00359917</v>
      </c>
      <c r="Q310" s="10">
        <f t="shared" si="200"/>
        <v>1.042784827926305</v>
      </c>
      <c r="R310" s="2">
        <f t="shared" si="202"/>
        <v>1.04297409</v>
      </c>
      <c r="S310" s="2">
        <f t="shared" si="195"/>
        <v>1</v>
      </c>
      <c r="T310" s="2">
        <f t="shared" si="177"/>
        <v>316722.02219648001</v>
      </c>
      <c r="U310" s="2">
        <f t="shared" si="178"/>
        <v>0</v>
      </c>
      <c r="V310" s="2">
        <f t="shared" si="179"/>
        <v>13439.761943955124</v>
      </c>
      <c r="W310" s="2">
        <f t="shared" si="180"/>
        <v>330161.78414043516</v>
      </c>
      <c r="X310" s="27">
        <f t="shared" si="181"/>
        <v>0</v>
      </c>
      <c r="Y310" s="2">
        <f t="shared" si="196"/>
        <v>0</v>
      </c>
      <c r="Z310" s="67">
        <f t="shared" si="182"/>
        <v>0</v>
      </c>
      <c r="AA310" s="2">
        <f t="shared" si="183"/>
        <v>0</v>
      </c>
      <c r="AB310" s="26">
        <f t="shared" si="191"/>
        <v>6.7299999999999999E-2</v>
      </c>
      <c r="AC310" s="27">
        <f t="shared" si="171"/>
        <v>5</v>
      </c>
      <c r="AD310" s="27">
        <v>252</v>
      </c>
      <c r="AE310" s="10">
        <f t="shared" si="201"/>
        <v>1.0012931389999999</v>
      </c>
      <c r="AF310" s="2">
        <f t="shared" si="184"/>
        <v>409.56559906000001</v>
      </c>
      <c r="AG310" s="2">
        <f t="shared" si="185"/>
        <v>426.94507937999998</v>
      </c>
      <c r="AH310" s="3" t="str">
        <f t="shared" si="186"/>
        <v>-</v>
      </c>
      <c r="AI310" s="4" t="str">
        <f t="shared" si="192"/>
        <v>A+J=</v>
      </c>
      <c r="AJ310" s="11">
        <f t="shared" si="193"/>
        <v>41124</v>
      </c>
      <c r="AK310" s="11"/>
      <c r="AL310" s="4"/>
      <c r="AM310" s="30"/>
      <c r="AN310" s="62">
        <v>44666</v>
      </c>
      <c r="AO310" s="37" t="s">
        <v>108</v>
      </c>
      <c r="AP310" s="30"/>
      <c r="AX310" s="1"/>
      <c r="AY310" s="1"/>
      <c r="AZ310" s="1"/>
      <c r="BA310" s="1"/>
      <c r="BB310" s="1"/>
      <c r="BC310" s="1"/>
    </row>
    <row r="311" spans="1:55" x14ac:dyDescent="0.2">
      <c r="A311" s="144">
        <f t="shared" si="187"/>
        <v>41100</v>
      </c>
      <c r="B311" s="2">
        <f t="shared" si="172"/>
        <v>330686.03995376237</v>
      </c>
      <c r="C311" s="2">
        <f t="shared" si="188"/>
        <v>316722.02219648001</v>
      </c>
      <c r="D311" s="68">
        <f>SUM(Y311:Y$366)</f>
        <v>3980.9741846400002</v>
      </c>
      <c r="E311" s="68">
        <f t="shared" si="173"/>
        <v>312741.04801184003</v>
      </c>
      <c r="F311" s="72">
        <f t="shared" si="197"/>
        <v>3479.94</v>
      </c>
      <c r="G311" s="3">
        <f>IF(N311=1,VLOOKUP(A310,[1]Plan1!$BG$69:$BI$188,3),G310)</f>
        <v>3482.72</v>
      </c>
      <c r="H311" s="11">
        <f t="shared" si="198"/>
        <v>41032</v>
      </c>
      <c r="I311" s="11">
        <f t="shared" si="199"/>
        <v>41063</v>
      </c>
      <c r="J311" s="26">
        <f t="shared" si="174"/>
        <v>7.9886434823572827E-4</v>
      </c>
      <c r="K311" s="11">
        <f t="shared" si="189"/>
        <v>41122</v>
      </c>
      <c r="L311" s="11">
        <f t="shared" si="175"/>
        <v>41122</v>
      </c>
      <c r="M311" s="1">
        <f t="shared" si="190"/>
        <v>22</v>
      </c>
      <c r="N311" s="1">
        <f t="shared" si="194"/>
        <v>6</v>
      </c>
      <c r="O311" s="2">
        <f t="shared" si="176"/>
        <v>1.0002177999999999</v>
      </c>
      <c r="P311" s="10">
        <f t="shared" si="203"/>
        <v>1.00359917</v>
      </c>
      <c r="Q311" s="10">
        <f t="shared" si="200"/>
        <v>1.042784827926305</v>
      </c>
      <c r="R311" s="2">
        <f t="shared" si="202"/>
        <v>1.04301194</v>
      </c>
      <c r="S311" s="2">
        <f t="shared" si="195"/>
        <v>1</v>
      </c>
      <c r="T311" s="2">
        <f t="shared" si="177"/>
        <v>316722.02219648001</v>
      </c>
      <c r="U311" s="2">
        <f t="shared" si="178"/>
        <v>0</v>
      </c>
      <c r="V311" s="2">
        <f t="shared" si="179"/>
        <v>13451.599192622374</v>
      </c>
      <c r="W311" s="2">
        <f t="shared" si="180"/>
        <v>330173.62138910237</v>
      </c>
      <c r="X311" s="27">
        <f t="shared" si="181"/>
        <v>0</v>
      </c>
      <c r="Y311" s="2">
        <f t="shared" si="196"/>
        <v>0</v>
      </c>
      <c r="Z311" s="67">
        <f t="shared" si="182"/>
        <v>0</v>
      </c>
      <c r="AA311" s="2">
        <f t="shared" si="183"/>
        <v>0</v>
      </c>
      <c r="AB311" s="26">
        <f t="shared" si="191"/>
        <v>6.7299999999999999E-2</v>
      </c>
      <c r="AC311" s="27">
        <f t="shared" si="171"/>
        <v>6</v>
      </c>
      <c r="AD311" s="27">
        <v>252</v>
      </c>
      <c r="AE311" s="10">
        <f t="shared" si="201"/>
        <v>1.0015519669999999</v>
      </c>
      <c r="AF311" s="2">
        <f t="shared" si="184"/>
        <v>491.54212661999998</v>
      </c>
      <c r="AG311" s="2">
        <f t="shared" si="185"/>
        <v>512.41856466000002</v>
      </c>
      <c r="AH311" s="3" t="str">
        <f t="shared" si="186"/>
        <v>-</v>
      </c>
      <c r="AI311" s="4" t="str">
        <f t="shared" si="192"/>
        <v>A+J=</v>
      </c>
      <c r="AJ311" s="11">
        <f t="shared" si="193"/>
        <v>41124</v>
      </c>
      <c r="AK311" s="11"/>
      <c r="AL311" s="4"/>
      <c r="AM311" s="30"/>
      <c r="AN311" s="62">
        <v>44672</v>
      </c>
      <c r="AO311" s="37" t="s">
        <v>102</v>
      </c>
      <c r="AP311" s="30"/>
      <c r="AX311" s="1"/>
      <c r="AY311" s="1"/>
      <c r="AZ311" s="1"/>
      <c r="BA311" s="1"/>
      <c r="BB311" s="1"/>
      <c r="BC311" s="1"/>
    </row>
    <row r="312" spans="1:55" x14ac:dyDescent="0.2">
      <c r="A312" s="144">
        <f t="shared" si="187"/>
        <v>41101</v>
      </c>
      <c r="B312" s="2">
        <f t="shared" si="172"/>
        <v>330783.3820708401</v>
      </c>
      <c r="C312" s="2">
        <f t="shared" si="188"/>
        <v>316722.02219648001</v>
      </c>
      <c r="D312" s="68">
        <f>SUM(Y312:Y$366)</f>
        <v>3980.9741846400002</v>
      </c>
      <c r="E312" s="68">
        <f t="shared" si="173"/>
        <v>312741.04801184003</v>
      </c>
      <c r="F312" s="72">
        <f t="shared" si="197"/>
        <v>3479.94</v>
      </c>
      <c r="G312" s="3">
        <f>IF(N312=1,VLOOKUP(A311,[1]Plan1!$BG$69:$BI$188,3),G311)</f>
        <v>3482.72</v>
      </c>
      <c r="H312" s="11">
        <f t="shared" si="198"/>
        <v>41032</v>
      </c>
      <c r="I312" s="11">
        <f t="shared" si="199"/>
        <v>41063</v>
      </c>
      <c r="J312" s="26">
        <f t="shared" si="174"/>
        <v>7.9886434823572827E-4</v>
      </c>
      <c r="K312" s="11">
        <f t="shared" si="189"/>
        <v>41122</v>
      </c>
      <c r="L312" s="11">
        <f t="shared" si="175"/>
        <v>41122</v>
      </c>
      <c r="M312" s="1">
        <f t="shared" si="190"/>
        <v>22</v>
      </c>
      <c r="N312" s="1">
        <f t="shared" si="194"/>
        <v>7</v>
      </c>
      <c r="O312" s="2">
        <f t="shared" si="176"/>
        <v>1.00025411</v>
      </c>
      <c r="P312" s="10">
        <f t="shared" si="203"/>
        <v>1.00359917</v>
      </c>
      <c r="Q312" s="10">
        <f t="shared" si="200"/>
        <v>1.042784827926305</v>
      </c>
      <c r="R312" s="2">
        <f t="shared" si="202"/>
        <v>1.0430497999999999</v>
      </c>
      <c r="S312" s="2">
        <f t="shared" si="195"/>
        <v>1</v>
      </c>
      <c r="T312" s="2">
        <f t="shared" si="177"/>
        <v>316722.02219648001</v>
      </c>
      <c r="U312" s="2">
        <f t="shared" si="178"/>
        <v>0</v>
      </c>
      <c r="V312" s="2">
        <f t="shared" si="179"/>
        <v>13463.439568700085</v>
      </c>
      <c r="W312" s="2">
        <f t="shared" si="180"/>
        <v>330185.46176518011</v>
      </c>
      <c r="X312" s="27">
        <f t="shared" si="181"/>
        <v>0</v>
      </c>
      <c r="Y312" s="2">
        <f t="shared" si="196"/>
        <v>0</v>
      </c>
      <c r="Z312" s="67">
        <f t="shared" si="182"/>
        <v>0</v>
      </c>
      <c r="AA312" s="2">
        <f t="shared" si="183"/>
        <v>0</v>
      </c>
      <c r="AB312" s="26">
        <f t="shared" si="191"/>
        <v>6.7299999999999999E-2</v>
      </c>
      <c r="AC312" s="27">
        <f t="shared" si="171"/>
        <v>7</v>
      </c>
      <c r="AD312" s="27">
        <v>252</v>
      </c>
      <c r="AE312" s="10">
        <f t="shared" si="201"/>
        <v>1.0018108619999999</v>
      </c>
      <c r="AF312" s="2">
        <f t="shared" si="184"/>
        <v>573.53987455000004</v>
      </c>
      <c r="AG312" s="2">
        <f t="shared" si="185"/>
        <v>597.92030566000005</v>
      </c>
      <c r="AH312" s="3" t="str">
        <f t="shared" si="186"/>
        <v>-</v>
      </c>
      <c r="AI312" s="4" t="str">
        <f t="shared" si="192"/>
        <v>A+J=</v>
      </c>
      <c r="AJ312" s="11">
        <f t="shared" si="193"/>
        <v>41124</v>
      </c>
      <c r="AK312" s="11"/>
      <c r="AL312" s="4"/>
      <c r="AM312" s="30"/>
      <c r="AN312" s="62">
        <v>44728</v>
      </c>
      <c r="AO312" s="37" t="s">
        <v>110</v>
      </c>
      <c r="AP312" s="30"/>
      <c r="AX312" s="1"/>
      <c r="AY312" s="1"/>
      <c r="AZ312" s="1"/>
      <c r="BA312" s="1"/>
      <c r="BB312" s="1"/>
      <c r="BC312" s="1"/>
    </row>
    <row r="313" spans="1:55" x14ac:dyDescent="0.2">
      <c r="A313" s="144">
        <f t="shared" si="187"/>
        <v>41102</v>
      </c>
      <c r="B313" s="2">
        <f t="shared" si="172"/>
        <v>330880.75590603834</v>
      </c>
      <c r="C313" s="2">
        <f t="shared" si="188"/>
        <v>316722.02219648001</v>
      </c>
      <c r="D313" s="68">
        <f>SUM(Y313:Y$366)</f>
        <v>3980.9741846400002</v>
      </c>
      <c r="E313" s="68">
        <f t="shared" si="173"/>
        <v>312741.04801184003</v>
      </c>
      <c r="F313" s="72">
        <f t="shared" si="197"/>
        <v>3479.94</v>
      </c>
      <c r="G313" s="3">
        <f>IF(N313=1,VLOOKUP(A312,[1]Plan1!$BG$69:$BI$188,3),G312)</f>
        <v>3482.72</v>
      </c>
      <c r="H313" s="11">
        <f t="shared" si="198"/>
        <v>41032</v>
      </c>
      <c r="I313" s="11">
        <f t="shared" si="199"/>
        <v>41063</v>
      </c>
      <c r="J313" s="26">
        <f t="shared" si="174"/>
        <v>7.9886434823572827E-4</v>
      </c>
      <c r="K313" s="11">
        <f t="shared" si="189"/>
        <v>41122</v>
      </c>
      <c r="L313" s="11">
        <f t="shared" si="175"/>
        <v>41122</v>
      </c>
      <c r="M313" s="1">
        <f t="shared" si="190"/>
        <v>22</v>
      </c>
      <c r="N313" s="1">
        <f t="shared" si="194"/>
        <v>8</v>
      </c>
      <c r="O313" s="2">
        <f t="shared" si="176"/>
        <v>1.00029042</v>
      </c>
      <c r="P313" s="10">
        <f t="shared" si="203"/>
        <v>1.00359917</v>
      </c>
      <c r="Q313" s="10">
        <f t="shared" si="200"/>
        <v>1.042784827926305</v>
      </c>
      <c r="R313" s="2">
        <f t="shared" si="202"/>
        <v>1.04308767</v>
      </c>
      <c r="S313" s="2">
        <f t="shared" si="195"/>
        <v>1</v>
      </c>
      <c r="T313" s="2">
        <f t="shared" si="177"/>
        <v>316722.02219648001</v>
      </c>
      <c r="U313" s="2">
        <f t="shared" si="178"/>
        <v>0</v>
      </c>
      <c r="V313" s="2">
        <f t="shared" si="179"/>
        <v>13475.283072188326</v>
      </c>
      <c r="W313" s="2">
        <f t="shared" si="180"/>
        <v>330197.30526866834</v>
      </c>
      <c r="X313" s="27">
        <f t="shared" si="181"/>
        <v>0</v>
      </c>
      <c r="Y313" s="2">
        <f t="shared" si="196"/>
        <v>0</v>
      </c>
      <c r="Z313" s="67">
        <f t="shared" si="182"/>
        <v>0</v>
      </c>
      <c r="AA313" s="2">
        <f t="shared" si="183"/>
        <v>0</v>
      </c>
      <c r="AB313" s="26">
        <f t="shared" si="191"/>
        <v>6.7299999999999999E-2</v>
      </c>
      <c r="AC313" s="27">
        <f t="shared" si="171"/>
        <v>8</v>
      </c>
      <c r="AD313" s="27">
        <v>252</v>
      </c>
      <c r="AE313" s="10">
        <f t="shared" si="201"/>
        <v>1.002069825</v>
      </c>
      <c r="AF313" s="2">
        <f t="shared" si="184"/>
        <v>655.55915959000004</v>
      </c>
      <c r="AG313" s="2">
        <f t="shared" si="185"/>
        <v>683.45063736999998</v>
      </c>
      <c r="AH313" s="3" t="str">
        <f t="shared" si="186"/>
        <v>-</v>
      </c>
      <c r="AI313" s="4" t="str">
        <f t="shared" si="192"/>
        <v>A+J=</v>
      </c>
      <c r="AJ313" s="11">
        <f t="shared" si="193"/>
        <v>41124</v>
      </c>
      <c r="AK313" s="11"/>
      <c r="AL313" s="4"/>
      <c r="AM313" s="30"/>
      <c r="AN313" s="62">
        <v>44811</v>
      </c>
      <c r="AO313" s="37" t="s">
        <v>111</v>
      </c>
      <c r="AP313" s="30"/>
      <c r="AX313" s="1"/>
      <c r="AY313" s="1"/>
      <c r="AZ313" s="1"/>
      <c r="BA313" s="1"/>
      <c r="BB313" s="1"/>
      <c r="BC313" s="1"/>
    </row>
    <row r="314" spans="1:55" x14ac:dyDescent="0.2">
      <c r="A314" s="144">
        <f t="shared" si="187"/>
        <v>41103</v>
      </c>
      <c r="B314" s="2">
        <f t="shared" si="172"/>
        <v>330978.15453441604</v>
      </c>
      <c r="C314" s="2">
        <f t="shared" si="188"/>
        <v>316722.02219648001</v>
      </c>
      <c r="D314" s="68">
        <f>SUM(Y314:Y$366)</f>
        <v>3980.9741846400002</v>
      </c>
      <c r="E314" s="68">
        <f t="shared" si="173"/>
        <v>312741.04801184003</v>
      </c>
      <c r="F314" s="72">
        <f t="shared" si="197"/>
        <v>3479.94</v>
      </c>
      <c r="G314" s="3">
        <f>IF(N314=1,VLOOKUP(A313,[1]Plan1!$BG$69:$BI$188,3),G313)</f>
        <v>3482.72</v>
      </c>
      <c r="H314" s="11">
        <f t="shared" si="198"/>
        <v>41032</v>
      </c>
      <c r="I314" s="11">
        <f t="shared" si="199"/>
        <v>41063</v>
      </c>
      <c r="J314" s="26">
        <f t="shared" si="174"/>
        <v>7.9886434823572827E-4</v>
      </c>
      <c r="K314" s="11">
        <f t="shared" si="189"/>
        <v>41122</v>
      </c>
      <c r="L314" s="11">
        <f t="shared" si="175"/>
        <v>41122</v>
      </c>
      <c r="M314" s="1">
        <f t="shared" si="190"/>
        <v>22</v>
      </c>
      <c r="N314" s="1">
        <f t="shared" si="194"/>
        <v>9</v>
      </c>
      <c r="O314" s="2">
        <f t="shared" si="176"/>
        <v>1.0003267300000001</v>
      </c>
      <c r="P314" s="10">
        <f t="shared" si="203"/>
        <v>1.00359917</v>
      </c>
      <c r="Q314" s="10">
        <f t="shared" si="200"/>
        <v>1.042784827926305</v>
      </c>
      <c r="R314" s="2">
        <f t="shared" si="202"/>
        <v>1.04312553</v>
      </c>
      <c r="S314" s="2">
        <f t="shared" si="195"/>
        <v>1</v>
      </c>
      <c r="T314" s="2">
        <f t="shared" si="177"/>
        <v>316722.02219648001</v>
      </c>
      <c r="U314" s="2">
        <f t="shared" si="178"/>
        <v>0</v>
      </c>
      <c r="V314" s="2">
        <f t="shared" si="179"/>
        <v>13487.123448266037</v>
      </c>
      <c r="W314" s="2">
        <f t="shared" si="180"/>
        <v>330209.14564474602</v>
      </c>
      <c r="X314" s="27">
        <f t="shared" si="181"/>
        <v>0</v>
      </c>
      <c r="Y314" s="2">
        <f t="shared" si="196"/>
        <v>0</v>
      </c>
      <c r="Z314" s="67">
        <f t="shared" si="182"/>
        <v>0</v>
      </c>
      <c r="AA314" s="2">
        <f t="shared" si="183"/>
        <v>0</v>
      </c>
      <c r="AB314" s="26">
        <f t="shared" si="191"/>
        <v>6.7299999999999999E-2</v>
      </c>
      <c r="AC314" s="27">
        <f t="shared" si="171"/>
        <v>9</v>
      </c>
      <c r="AD314" s="27">
        <v>252</v>
      </c>
      <c r="AE314" s="10">
        <f t="shared" si="201"/>
        <v>1.0023288539999999</v>
      </c>
      <c r="AF314" s="2">
        <f t="shared" si="184"/>
        <v>737.59934827999996</v>
      </c>
      <c r="AG314" s="2">
        <f t="shared" si="185"/>
        <v>769.00888967000003</v>
      </c>
      <c r="AH314" s="3" t="str">
        <f t="shared" si="186"/>
        <v>-</v>
      </c>
      <c r="AI314" s="4" t="str">
        <f t="shared" si="192"/>
        <v>A+J=</v>
      </c>
      <c r="AJ314" s="11">
        <f t="shared" si="193"/>
        <v>41124</v>
      </c>
      <c r="AK314" s="11"/>
      <c r="AL314" s="4"/>
      <c r="AM314" s="30"/>
      <c r="AN314" s="62">
        <v>44846</v>
      </c>
      <c r="AO314" s="37" t="s">
        <v>112</v>
      </c>
      <c r="AP314" s="30"/>
      <c r="AX314" s="1"/>
      <c r="AY314" s="1"/>
      <c r="AZ314" s="1"/>
      <c r="BA314" s="1"/>
      <c r="BB314" s="1"/>
      <c r="BC314" s="1"/>
    </row>
    <row r="315" spans="1:55" x14ac:dyDescent="0.2">
      <c r="A315" s="144">
        <f t="shared" si="187"/>
        <v>41104</v>
      </c>
      <c r="B315" s="2">
        <f t="shared" si="172"/>
        <v>331075.58455709432</v>
      </c>
      <c r="C315" s="2">
        <f t="shared" si="188"/>
        <v>316722.02219648001</v>
      </c>
      <c r="D315" s="68">
        <f>SUM(Y315:Y$366)</f>
        <v>3980.9741846400002</v>
      </c>
      <c r="E315" s="68">
        <f t="shared" si="173"/>
        <v>312741.04801184003</v>
      </c>
      <c r="F315" s="72">
        <f t="shared" si="197"/>
        <v>3479.94</v>
      </c>
      <c r="G315" s="3">
        <f>IF(N315=1,VLOOKUP(A314,[1]Plan1!$BG$69:$BI$188,3),G314)</f>
        <v>3482.72</v>
      </c>
      <c r="H315" s="11">
        <f t="shared" si="198"/>
        <v>41032</v>
      </c>
      <c r="I315" s="11">
        <f t="shared" si="199"/>
        <v>41063</v>
      </c>
      <c r="J315" s="26">
        <f t="shared" si="174"/>
        <v>7.9886434823572827E-4</v>
      </c>
      <c r="K315" s="11">
        <f t="shared" si="189"/>
        <v>41122</v>
      </c>
      <c r="L315" s="11">
        <f t="shared" si="175"/>
        <v>41122</v>
      </c>
      <c r="M315" s="1">
        <f t="shared" si="190"/>
        <v>22</v>
      </c>
      <c r="N315" s="1">
        <f t="shared" si="194"/>
        <v>10</v>
      </c>
      <c r="O315" s="2">
        <f t="shared" si="176"/>
        <v>1.0003630400000001</v>
      </c>
      <c r="P315" s="10">
        <f t="shared" si="203"/>
        <v>1.00359917</v>
      </c>
      <c r="Q315" s="10">
        <f t="shared" si="200"/>
        <v>1.042784827926305</v>
      </c>
      <c r="R315" s="2">
        <f t="shared" si="202"/>
        <v>1.0431634000000001</v>
      </c>
      <c r="S315" s="2">
        <f t="shared" si="195"/>
        <v>1</v>
      </c>
      <c r="T315" s="2">
        <f t="shared" si="177"/>
        <v>316722.02219648001</v>
      </c>
      <c r="U315" s="2">
        <f t="shared" si="178"/>
        <v>0</v>
      </c>
      <c r="V315" s="2">
        <f t="shared" si="179"/>
        <v>13498.966951754279</v>
      </c>
      <c r="W315" s="2">
        <f t="shared" si="180"/>
        <v>330220.98914823431</v>
      </c>
      <c r="X315" s="27">
        <f t="shared" si="181"/>
        <v>0</v>
      </c>
      <c r="Y315" s="2">
        <f t="shared" si="196"/>
        <v>0</v>
      </c>
      <c r="Z315" s="67">
        <f t="shared" si="182"/>
        <v>0</v>
      </c>
      <c r="AA315" s="2">
        <f t="shared" si="183"/>
        <v>0</v>
      </c>
      <c r="AB315" s="26">
        <f t="shared" si="191"/>
        <v>6.7299999999999999E-2</v>
      </c>
      <c r="AC315" s="27">
        <f t="shared" si="171"/>
        <v>10</v>
      </c>
      <c r="AD315" s="27">
        <v>252</v>
      </c>
      <c r="AE315" s="10">
        <f t="shared" si="201"/>
        <v>1.0025879499999999</v>
      </c>
      <c r="AF315" s="2">
        <f t="shared" si="184"/>
        <v>819.66075734000003</v>
      </c>
      <c r="AG315" s="2">
        <f t="shared" si="185"/>
        <v>854.59540886000002</v>
      </c>
      <c r="AH315" s="3" t="str">
        <f t="shared" si="186"/>
        <v>-</v>
      </c>
      <c r="AI315" s="4" t="str">
        <f t="shared" si="192"/>
        <v>A+J=</v>
      </c>
      <c r="AJ315" s="11">
        <f t="shared" si="193"/>
        <v>41124</v>
      </c>
      <c r="AK315" s="11"/>
      <c r="AL315" s="4"/>
      <c r="AM315" s="30"/>
      <c r="AN315" s="62">
        <v>44867</v>
      </c>
      <c r="AO315" s="37" t="s">
        <v>113</v>
      </c>
      <c r="AP315" s="30"/>
      <c r="AX315" s="1"/>
      <c r="AY315" s="1"/>
      <c r="AZ315" s="1"/>
      <c r="BA315" s="1"/>
      <c r="BB315" s="1"/>
      <c r="BC315" s="1"/>
    </row>
    <row r="316" spans="1:55" x14ac:dyDescent="0.2">
      <c r="A316" s="144">
        <f t="shared" si="187"/>
        <v>41105</v>
      </c>
      <c r="B316" s="2">
        <f t="shared" si="172"/>
        <v>331075.58455709432</v>
      </c>
      <c r="C316" s="2">
        <f t="shared" si="188"/>
        <v>316722.02219648001</v>
      </c>
      <c r="D316" s="68">
        <f>SUM(Y316:Y$366)</f>
        <v>3980.9741846400002</v>
      </c>
      <c r="E316" s="68">
        <f t="shared" si="173"/>
        <v>312741.04801184003</v>
      </c>
      <c r="F316" s="72">
        <f t="shared" si="197"/>
        <v>3479.94</v>
      </c>
      <c r="G316" s="3">
        <f>IF(N316=1,VLOOKUP(A315,[1]Plan1!$BG$69:$BI$188,3),G315)</f>
        <v>3482.72</v>
      </c>
      <c r="H316" s="11">
        <f t="shared" si="198"/>
        <v>41032</v>
      </c>
      <c r="I316" s="11">
        <f t="shared" si="199"/>
        <v>41063</v>
      </c>
      <c r="J316" s="26">
        <f t="shared" si="174"/>
        <v>7.9886434823572827E-4</v>
      </c>
      <c r="K316" s="11">
        <f t="shared" si="189"/>
        <v>41122</v>
      </c>
      <c r="L316" s="11">
        <f t="shared" si="175"/>
        <v>41122</v>
      </c>
      <c r="M316" s="1">
        <f t="shared" si="190"/>
        <v>22</v>
      </c>
      <c r="N316" s="1">
        <f t="shared" si="194"/>
        <v>10</v>
      </c>
      <c r="O316" s="2">
        <f t="shared" si="176"/>
        <v>1.0003630400000001</v>
      </c>
      <c r="P316" s="10">
        <f t="shared" si="203"/>
        <v>1.00359917</v>
      </c>
      <c r="Q316" s="10">
        <f t="shared" si="200"/>
        <v>1.042784827926305</v>
      </c>
      <c r="R316" s="2">
        <f t="shared" si="202"/>
        <v>1.0431634000000001</v>
      </c>
      <c r="S316" s="2">
        <f t="shared" si="195"/>
        <v>1</v>
      </c>
      <c r="T316" s="2">
        <f t="shared" si="177"/>
        <v>316722.02219648001</v>
      </c>
      <c r="U316" s="2">
        <f t="shared" si="178"/>
        <v>0</v>
      </c>
      <c r="V316" s="2">
        <f t="shared" si="179"/>
        <v>13498.966951754279</v>
      </c>
      <c r="W316" s="2">
        <f t="shared" si="180"/>
        <v>330220.98914823431</v>
      </c>
      <c r="X316" s="27">
        <f t="shared" si="181"/>
        <v>0</v>
      </c>
      <c r="Y316" s="2">
        <f t="shared" si="196"/>
        <v>0</v>
      </c>
      <c r="Z316" s="67">
        <f t="shared" si="182"/>
        <v>0</v>
      </c>
      <c r="AA316" s="2">
        <f t="shared" si="183"/>
        <v>0</v>
      </c>
      <c r="AB316" s="26">
        <f t="shared" si="191"/>
        <v>6.7299999999999999E-2</v>
      </c>
      <c r="AC316" s="27">
        <f t="shared" ref="AC316:AC379" si="204">N316</f>
        <v>10</v>
      </c>
      <c r="AD316" s="27">
        <v>252</v>
      </c>
      <c r="AE316" s="10">
        <f t="shared" si="201"/>
        <v>1.0025879499999999</v>
      </c>
      <c r="AF316" s="2">
        <f t="shared" si="184"/>
        <v>819.66075734000003</v>
      </c>
      <c r="AG316" s="2">
        <f t="shared" si="185"/>
        <v>854.59540886000002</v>
      </c>
      <c r="AH316" s="3" t="str">
        <f t="shared" si="186"/>
        <v>-</v>
      </c>
      <c r="AI316" s="4" t="str">
        <f t="shared" si="192"/>
        <v>A+J=</v>
      </c>
      <c r="AJ316" s="11">
        <f t="shared" si="193"/>
        <v>41124</v>
      </c>
      <c r="AK316" s="11"/>
      <c r="AL316" s="4"/>
      <c r="AM316" s="30"/>
      <c r="AN316" s="62">
        <v>44880</v>
      </c>
      <c r="AO316" s="37" t="s">
        <v>115</v>
      </c>
      <c r="AP316" s="30"/>
      <c r="AX316" s="1"/>
      <c r="AY316" s="1"/>
      <c r="AZ316" s="1"/>
      <c r="BA316" s="1"/>
      <c r="BB316" s="1"/>
      <c r="BC316" s="1"/>
    </row>
    <row r="317" spans="1:55" x14ac:dyDescent="0.2">
      <c r="A317" s="144">
        <f t="shared" si="187"/>
        <v>41106</v>
      </c>
      <c r="B317" s="2">
        <f t="shared" si="172"/>
        <v>331075.58455709432</v>
      </c>
      <c r="C317" s="2">
        <f t="shared" si="188"/>
        <v>316722.02219648001</v>
      </c>
      <c r="D317" s="68">
        <f>SUM(Y317:Y$366)</f>
        <v>3980.9741846400002</v>
      </c>
      <c r="E317" s="68">
        <f t="shared" si="173"/>
        <v>312741.04801184003</v>
      </c>
      <c r="F317" s="72">
        <f t="shared" si="197"/>
        <v>3479.94</v>
      </c>
      <c r="G317" s="3">
        <f>IF(N317=1,VLOOKUP(A316,[1]Plan1!$BG$69:$BI$188,3),G316)</f>
        <v>3482.72</v>
      </c>
      <c r="H317" s="11">
        <f t="shared" si="198"/>
        <v>41032</v>
      </c>
      <c r="I317" s="11">
        <f t="shared" si="199"/>
        <v>41063</v>
      </c>
      <c r="J317" s="26">
        <f t="shared" si="174"/>
        <v>7.9886434823572827E-4</v>
      </c>
      <c r="K317" s="11">
        <f t="shared" si="189"/>
        <v>41122</v>
      </c>
      <c r="L317" s="11">
        <f t="shared" si="175"/>
        <v>41122</v>
      </c>
      <c r="M317" s="1">
        <f t="shared" si="190"/>
        <v>22</v>
      </c>
      <c r="N317" s="1">
        <f t="shared" si="194"/>
        <v>10</v>
      </c>
      <c r="O317" s="2">
        <f t="shared" si="176"/>
        <v>1.0003630400000001</v>
      </c>
      <c r="P317" s="10">
        <f t="shared" si="203"/>
        <v>1.00359917</v>
      </c>
      <c r="Q317" s="10">
        <f t="shared" si="200"/>
        <v>1.042784827926305</v>
      </c>
      <c r="R317" s="2">
        <f t="shared" si="202"/>
        <v>1.0431634000000001</v>
      </c>
      <c r="S317" s="2">
        <f t="shared" si="195"/>
        <v>1</v>
      </c>
      <c r="T317" s="2">
        <f t="shared" si="177"/>
        <v>316722.02219648001</v>
      </c>
      <c r="U317" s="2">
        <f t="shared" si="178"/>
        <v>0</v>
      </c>
      <c r="V317" s="2">
        <f t="shared" si="179"/>
        <v>13498.966951754279</v>
      </c>
      <c r="W317" s="2">
        <f t="shared" si="180"/>
        <v>330220.98914823431</v>
      </c>
      <c r="X317" s="27">
        <f t="shared" si="181"/>
        <v>0</v>
      </c>
      <c r="Y317" s="2">
        <f t="shared" si="196"/>
        <v>0</v>
      </c>
      <c r="Z317" s="67">
        <f t="shared" si="182"/>
        <v>0</v>
      </c>
      <c r="AA317" s="2">
        <f t="shared" si="183"/>
        <v>0</v>
      </c>
      <c r="AB317" s="26">
        <f t="shared" si="191"/>
        <v>6.7299999999999999E-2</v>
      </c>
      <c r="AC317" s="27">
        <f t="shared" si="204"/>
        <v>10</v>
      </c>
      <c r="AD317" s="27">
        <v>252</v>
      </c>
      <c r="AE317" s="10">
        <f t="shared" si="201"/>
        <v>1.0025879499999999</v>
      </c>
      <c r="AF317" s="2">
        <f t="shared" si="184"/>
        <v>819.66075734000003</v>
      </c>
      <c r="AG317" s="2">
        <f t="shared" si="185"/>
        <v>854.59540886000002</v>
      </c>
      <c r="AH317" s="3" t="str">
        <f t="shared" si="186"/>
        <v>-</v>
      </c>
      <c r="AI317" s="4" t="str">
        <f t="shared" si="192"/>
        <v>A+J=</v>
      </c>
      <c r="AJ317" s="11">
        <f t="shared" si="193"/>
        <v>41124</v>
      </c>
      <c r="AK317" s="11"/>
      <c r="AL317" s="4"/>
      <c r="AM317" s="30"/>
      <c r="AN317" s="62">
        <v>44977</v>
      </c>
      <c r="AO317" s="37" t="s">
        <v>100</v>
      </c>
      <c r="AP317" s="30"/>
      <c r="AX317" s="1"/>
      <c r="AY317" s="1"/>
      <c r="AZ317" s="1"/>
      <c r="BA317" s="1"/>
      <c r="BB317" s="1"/>
      <c r="BC317" s="1"/>
    </row>
    <row r="318" spans="1:55" x14ac:dyDescent="0.2">
      <c r="A318" s="144">
        <f t="shared" si="187"/>
        <v>41107</v>
      </c>
      <c r="B318" s="2">
        <f t="shared" si="172"/>
        <v>331173.03970627201</v>
      </c>
      <c r="C318" s="2">
        <f t="shared" si="188"/>
        <v>316722.02219648001</v>
      </c>
      <c r="D318" s="68">
        <f>SUM(Y318:Y$366)</f>
        <v>3980.9741846400002</v>
      </c>
      <c r="E318" s="68">
        <f t="shared" si="173"/>
        <v>312741.04801184003</v>
      </c>
      <c r="F318" s="72">
        <f t="shared" si="197"/>
        <v>3479.94</v>
      </c>
      <c r="G318" s="3">
        <f>IF(N318=1,VLOOKUP(A317,[1]Plan1!$BG$69:$BI$188,3),G317)</f>
        <v>3482.72</v>
      </c>
      <c r="H318" s="11">
        <f t="shared" si="198"/>
        <v>41032</v>
      </c>
      <c r="I318" s="11">
        <f t="shared" si="199"/>
        <v>41063</v>
      </c>
      <c r="J318" s="26">
        <f t="shared" si="174"/>
        <v>7.9886434823572827E-4</v>
      </c>
      <c r="K318" s="11">
        <f t="shared" si="189"/>
        <v>41122</v>
      </c>
      <c r="L318" s="11">
        <f t="shared" si="175"/>
        <v>41122</v>
      </c>
      <c r="M318" s="1">
        <f t="shared" si="190"/>
        <v>22</v>
      </c>
      <c r="N318" s="1">
        <f t="shared" si="194"/>
        <v>11</v>
      </c>
      <c r="O318" s="2">
        <f t="shared" si="176"/>
        <v>1.0003993499999999</v>
      </c>
      <c r="P318" s="10">
        <f t="shared" si="203"/>
        <v>1.00359917</v>
      </c>
      <c r="Q318" s="10">
        <f t="shared" si="200"/>
        <v>1.042784827926305</v>
      </c>
      <c r="R318" s="2">
        <f t="shared" si="202"/>
        <v>1.04320126</v>
      </c>
      <c r="S318" s="2">
        <f t="shared" si="195"/>
        <v>1</v>
      </c>
      <c r="T318" s="2">
        <f t="shared" si="177"/>
        <v>316722.02219648001</v>
      </c>
      <c r="U318" s="2">
        <f t="shared" si="178"/>
        <v>0</v>
      </c>
      <c r="V318" s="2">
        <f t="shared" si="179"/>
        <v>13510.80732783199</v>
      </c>
      <c r="W318" s="2">
        <f t="shared" si="180"/>
        <v>330232.82952431199</v>
      </c>
      <c r="X318" s="27">
        <f t="shared" si="181"/>
        <v>0</v>
      </c>
      <c r="Y318" s="2">
        <f t="shared" si="196"/>
        <v>0</v>
      </c>
      <c r="Z318" s="67">
        <f t="shared" si="182"/>
        <v>0</v>
      </c>
      <c r="AA318" s="2">
        <f t="shared" si="183"/>
        <v>0</v>
      </c>
      <c r="AB318" s="26">
        <f t="shared" si="191"/>
        <v>6.7299999999999999E-2</v>
      </c>
      <c r="AC318" s="27">
        <f t="shared" si="204"/>
        <v>11</v>
      </c>
      <c r="AD318" s="27">
        <v>252</v>
      </c>
      <c r="AE318" s="10">
        <f t="shared" si="201"/>
        <v>1.0028471130000001</v>
      </c>
      <c r="AF318" s="2">
        <f t="shared" si="184"/>
        <v>901.74338678000004</v>
      </c>
      <c r="AG318" s="2">
        <f t="shared" si="185"/>
        <v>940.21018196</v>
      </c>
      <c r="AH318" s="3" t="str">
        <f t="shared" si="186"/>
        <v>-</v>
      </c>
      <c r="AI318" s="4" t="str">
        <f t="shared" si="192"/>
        <v>A+J=</v>
      </c>
      <c r="AJ318" s="11">
        <f t="shared" si="193"/>
        <v>41124</v>
      </c>
      <c r="AK318" s="11"/>
      <c r="AL318" s="4"/>
      <c r="AM318" s="30"/>
      <c r="AN318" s="62">
        <v>44978</v>
      </c>
      <c r="AO318" s="37" t="s">
        <v>100</v>
      </c>
      <c r="AP318" s="30"/>
      <c r="AX318" s="1"/>
      <c r="AY318" s="1"/>
      <c r="AZ318" s="1"/>
      <c r="BA318" s="1"/>
      <c r="BB318" s="1"/>
      <c r="BC318" s="1"/>
    </row>
    <row r="319" spans="1:55" x14ac:dyDescent="0.2">
      <c r="A319" s="144">
        <f t="shared" si="187"/>
        <v>41108</v>
      </c>
      <c r="B319" s="2">
        <f t="shared" si="172"/>
        <v>331270.52311901975</v>
      </c>
      <c r="C319" s="2">
        <f t="shared" si="188"/>
        <v>316722.02219648001</v>
      </c>
      <c r="D319" s="68">
        <f>SUM(Y319:Y$366)</f>
        <v>3980.9741846400002</v>
      </c>
      <c r="E319" s="68">
        <f t="shared" si="173"/>
        <v>312741.04801184003</v>
      </c>
      <c r="F319" s="72">
        <f t="shared" si="197"/>
        <v>3479.94</v>
      </c>
      <c r="G319" s="3">
        <f>IF(N319=1,VLOOKUP(A318,[1]Plan1!$BG$69:$BI$188,3),G318)</f>
        <v>3482.72</v>
      </c>
      <c r="H319" s="11">
        <f t="shared" si="198"/>
        <v>41032</v>
      </c>
      <c r="I319" s="11">
        <f t="shared" si="199"/>
        <v>41063</v>
      </c>
      <c r="J319" s="26">
        <f t="shared" si="174"/>
        <v>7.9886434823572827E-4</v>
      </c>
      <c r="K319" s="11">
        <f t="shared" si="189"/>
        <v>41122</v>
      </c>
      <c r="L319" s="11">
        <f t="shared" si="175"/>
        <v>41122</v>
      </c>
      <c r="M319" s="1">
        <f t="shared" si="190"/>
        <v>22</v>
      </c>
      <c r="N319" s="1">
        <f t="shared" si="194"/>
        <v>12</v>
      </c>
      <c r="O319" s="2">
        <f t="shared" si="176"/>
        <v>1.0004356599999999</v>
      </c>
      <c r="P319" s="10">
        <f t="shared" si="203"/>
        <v>1.00359917</v>
      </c>
      <c r="Q319" s="10">
        <f t="shared" si="200"/>
        <v>1.042784827926305</v>
      </c>
      <c r="R319" s="2">
        <f t="shared" si="202"/>
        <v>1.04323912</v>
      </c>
      <c r="S319" s="2">
        <f t="shared" si="195"/>
        <v>1</v>
      </c>
      <c r="T319" s="2">
        <f t="shared" si="177"/>
        <v>316722.02219648001</v>
      </c>
      <c r="U319" s="2">
        <f t="shared" si="178"/>
        <v>0</v>
      </c>
      <c r="V319" s="2">
        <f t="shared" si="179"/>
        <v>13522.647703909701</v>
      </c>
      <c r="W319" s="2">
        <f t="shared" si="180"/>
        <v>330244.66990038974</v>
      </c>
      <c r="X319" s="27">
        <f t="shared" si="181"/>
        <v>0</v>
      </c>
      <c r="Y319" s="2">
        <f t="shared" si="196"/>
        <v>0</v>
      </c>
      <c r="Z319" s="67">
        <f t="shared" si="182"/>
        <v>0</v>
      </c>
      <c r="AA319" s="2">
        <f t="shared" si="183"/>
        <v>0</v>
      </c>
      <c r="AB319" s="26">
        <f t="shared" si="191"/>
        <v>6.7299999999999999E-2</v>
      </c>
      <c r="AC319" s="27">
        <f t="shared" si="204"/>
        <v>12</v>
      </c>
      <c r="AD319" s="27">
        <v>252</v>
      </c>
      <c r="AE319" s="10">
        <f t="shared" si="201"/>
        <v>1.003106343</v>
      </c>
      <c r="AF319" s="2">
        <f t="shared" si="184"/>
        <v>983.84723658999997</v>
      </c>
      <c r="AG319" s="2">
        <f t="shared" si="185"/>
        <v>1025.8532186299999</v>
      </c>
      <c r="AH319" s="3" t="str">
        <f t="shared" si="186"/>
        <v>-</v>
      </c>
      <c r="AI319" s="4" t="str">
        <f t="shared" si="192"/>
        <v>A+J=</v>
      </c>
      <c r="AJ319" s="11">
        <f t="shared" si="193"/>
        <v>41124</v>
      </c>
      <c r="AK319" s="11"/>
      <c r="AL319" s="4"/>
      <c r="AM319" s="30"/>
      <c r="AN319" s="62">
        <v>45023</v>
      </c>
      <c r="AO319" s="37" t="s">
        <v>108</v>
      </c>
      <c r="AP319" s="30"/>
      <c r="AX319" s="1"/>
      <c r="AY319" s="1"/>
      <c r="AZ319" s="1"/>
      <c r="BA319" s="1"/>
      <c r="BB319" s="1"/>
      <c r="BC319" s="1"/>
    </row>
    <row r="320" spans="1:55" x14ac:dyDescent="0.2">
      <c r="A320" s="144">
        <f t="shared" si="187"/>
        <v>41109</v>
      </c>
      <c r="B320" s="2">
        <f t="shared" si="172"/>
        <v>331368.03793564794</v>
      </c>
      <c r="C320" s="2">
        <f t="shared" si="188"/>
        <v>316722.02219648001</v>
      </c>
      <c r="D320" s="68">
        <f>SUM(Y320:Y$366)</f>
        <v>3980.9741846400002</v>
      </c>
      <c r="E320" s="68">
        <f t="shared" si="173"/>
        <v>312741.04801184003</v>
      </c>
      <c r="F320" s="72">
        <f t="shared" si="197"/>
        <v>3479.94</v>
      </c>
      <c r="G320" s="3">
        <f>IF(N320=1,VLOOKUP(A319,[1]Plan1!$BG$69:$BI$188,3),G319)</f>
        <v>3482.72</v>
      </c>
      <c r="H320" s="11">
        <f t="shared" si="198"/>
        <v>41032</v>
      </c>
      <c r="I320" s="11">
        <f t="shared" si="199"/>
        <v>41063</v>
      </c>
      <c r="J320" s="26">
        <f t="shared" si="174"/>
        <v>7.9886434823572827E-4</v>
      </c>
      <c r="K320" s="11">
        <f t="shared" si="189"/>
        <v>41122</v>
      </c>
      <c r="L320" s="11">
        <f t="shared" si="175"/>
        <v>41122</v>
      </c>
      <c r="M320" s="1">
        <f t="shared" si="190"/>
        <v>22</v>
      </c>
      <c r="N320" s="1">
        <f t="shared" si="194"/>
        <v>13</v>
      </c>
      <c r="O320" s="2">
        <f t="shared" si="176"/>
        <v>1.00047197</v>
      </c>
      <c r="P320" s="10">
        <f t="shared" si="203"/>
        <v>1.00359917</v>
      </c>
      <c r="Q320" s="10">
        <f t="shared" si="200"/>
        <v>1.042784827926305</v>
      </c>
      <c r="R320" s="2">
        <f t="shared" si="202"/>
        <v>1.0432769900000001</v>
      </c>
      <c r="S320" s="2">
        <f t="shared" si="195"/>
        <v>1</v>
      </c>
      <c r="T320" s="2">
        <f t="shared" si="177"/>
        <v>316722.02219648001</v>
      </c>
      <c r="U320" s="2">
        <f t="shared" si="178"/>
        <v>0</v>
      </c>
      <c r="V320" s="2">
        <f t="shared" si="179"/>
        <v>13534.491207397943</v>
      </c>
      <c r="W320" s="2">
        <f t="shared" si="180"/>
        <v>330256.51340387797</v>
      </c>
      <c r="X320" s="27">
        <f t="shared" si="181"/>
        <v>0</v>
      </c>
      <c r="Y320" s="2">
        <f t="shared" si="196"/>
        <v>0</v>
      </c>
      <c r="Z320" s="67">
        <f t="shared" si="182"/>
        <v>0</v>
      </c>
      <c r="AA320" s="2">
        <f t="shared" si="183"/>
        <v>0</v>
      </c>
      <c r="AB320" s="26">
        <f t="shared" si="191"/>
        <v>6.7299999999999999E-2</v>
      </c>
      <c r="AC320" s="27">
        <f t="shared" si="204"/>
        <v>13</v>
      </c>
      <c r="AD320" s="27">
        <v>252</v>
      </c>
      <c r="AE320" s="10">
        <f t="shared" si="201"/>
        <v>1.0033656399999999</v>
      </c>
      <c r="AF320" s="2">
        <f t="shared" si="184"/>
        <v>1065.9723067800001</v>
      </c>
      <c r="AG320" s="2">
        <f t="shared" si="185"/>
        <v>1111.5245317700001</v>
      </c>
      <c r="AH320" s="3" t="str">
        <f t="shared" si="186"/>
        <v>-</v>
      </c>
      <c r="AI320" s="4" t="str">
        <f t="shared" si="192"/>
        <v>A+J=</v>
      </c>
      <c r="AJ320" s="11">
        <f t="shared" si="193"/>
        <v>41124</v>
      </c>
      <c r="AK320" s="11"/>
      <c r="AL320" s="4"/>
      <c r="AM320" s="30"/>
      <c r="AN320" s="62">
        <v>45037</v>
      </c>
      <c r="AO320" s="37" t="s">
        <v>102</v>
      </c>
      <c r="AP320" s="30"/>
      <c r="AX320" s="1"/>
      <c r="AY320" s="1"/>
      <c r="AZ320" s="1"/>
      <c r="BA320" s="1"/>
      <c r="BB320" s="1"/>
      <c r="BC320" s="1"/>
    </row>
    <row r="321" spans="1:154" x14ac:dyDescent="0.2">
      <c r="A321" s="144">
        <f t="shared" si="187"/>
        <v>41110</v>
      </c>
      <c r="B321" s="2">
        <f t="shared" si="172"/>
        <v>331465.58102222614</v>
      </c>
      <c r="C321" s="2">
        <f t="shared" si="188"/>
        <v>316722.02219648001</v>
      </c>
      <c r="D321" s="68">
        <f>SUM(Y321:Y$366)</f>
        <v>3980.9741846400002</v>
      </c>
      <c r="E321" s="68">
        <f t="shared" si="173"/>
        <v>312741.04801184003</v>
      </c>
      <c r="F321" s="72">
        <f t="shared" si="197"/>
        <v>3479.94</v>
      </c>
      <c r="G321" s="3">
        <f>IF(N321=1,VLOOKUP(A320,[1]Plan1!$BG$69:$BI$188,3),G320)</f>
        <v>3482.72</v>
      </c>
      <c r="H321" s="11">
        <f t="shared" si="198"/>
        <v>41032</v>
      </c>
      <c r="I321" s="11">
        <f t="shared" si="199"/>
        <v>41063</v>
      </c>
      <c r="J321" s="26">
        <f t="shared" si="174"/>
        <v>7.9886434823572827E-4</v>
      </c>
      <c r="K321" s="11">
        <f t="shared" si="189"/>
        <v>41122</v>
      </c>
      <c r="L321" s="11">
        <f t="shared" si="175"/>
        <v>41122</v>
      </c>
      <c r="M321" s="1">
        <f t="shared" si="190"/>
        <v>22</v>
      </c>
      <c r="N321" s="1">
        <f t="shared" si="194"/>
        <v>14</v>
      </c>
      <c r="O321" s="2">
        <f t="shared" si="176"/>
        <v>1.00050829</v>
      </c>
      <c r="P321" s="10">
        <f t="shared" si="203"/>
        <v>1.00359917</v>
      </c>
      <c r="Q321" s="10">
        <f t="shared" si="200"/>
        <v>1.042784827926305</v>
      </c>
      <c r="R321" s="2">
        <f t="shared" si="202"/>
        <v>1.04331486</v>
      </c>
      <c r="S321" s="2">
        <f t="shared" si="195"/>
        <v>1</v>
      </c>
      <c r="T321" s="2">
        <f t="shared" si="177"/>
        <v>316722.02219648001</v>
      </c>
      <c r="U321" s="2">
        <f t="shared" si="178"/>
        <v>0</v>
      </c>
      <c r="V321" s="2">
        <f t="shared" si="179"/>
        <v>13546.334710886114</v>
      </c>
      <c r="W321" s="2">
        <f t="shared" si="180"/>
        <v>330268.35690736613</v>
      </c>
      <c r="X321" s="27">
        <f t="shared" si="181"/>
        <v>0</v>
      </c>
      <c r="Y321" s="2">
        <f t="shared" si="196"/>
        <v>0</v>
      </c>
      <c r="Z321" s="67">
        <f t="shared" si="182"/>
        <v>0</v>
      </c>
      <c r="AA321" s="2">
        <f t="shared" si="183"/>
        <v>0</v>
      </c>
      <c r="AB321" s="26">
        <f t="shared" si="191"/>
        <v>6.7299999999999999E-2</v>
      </c>
      <c r="AC321" s="27">
        <f t="shared" si="204"/>
        <v>14</v>
      </c>
      <c r="AD321" s="27">
        <v>252</v>
      </c>
      <c r="AE321" s="10">
        <f t="shared" si="201"/>
        <v>1.0036250040000001</v>
      </c>
      <c r="AF321" s="2">
        <f t="shared" si="184"/>
        <v>1148.1185973500001</v>
      </c>
      <c r="AG321" s="2">
        <f t="shared" si="185"/>
        <v>1197.2241148600001</v>
      </c>
      <c r="AH321" s="3" t="str">
        <f t="shared" si="186"/>
        <v>-</v>
      </c>
      <c r="AI321" s="4" t="str">
        <f t="shared" si="192"/>
        <v>A+J=</v>
      </c>
      <c r="AJ321" s="11">
        <f t="shared" si="193"/>
        <v>41124</v>
      </c>
      <c r="AK321" s="11"/>
      <c r="AL321" s="4"/>
      <c r="AM321" s="30"/>
      <c r="AN321" s="62">
        <v>45047</v>
      </c>
      <c r="AO321" s="37" t="s">
        <v>109</v>
      </c>
      <c r="AP321" s="30"/>
      <c r="AX321" s="1"/>
      <c r="AY321" s="1"/>
      <c r="AZ321" s="1"/>
      <c r="BA321" s="1"/>
      <c r="BB321" s="1"/>
      <c r="BC321" s="1"/>
    </row>
    <row r="322" spans="1:154" x14ac:dyDescent="0.2">
      <c r="A322" s="144">
        <f t="shared" si="187"/>
        <v>41111</v>
      </c>
      <c r="B322" s="2">
        <f t="shared" si="172"/>
        <v>331563.15238113434</v>
      </c>
      <c r="C322" s="2">
        <f t="shared" si="188"/>
        <v>316722.02219648001</v>
      </c>
      <c r="D322" s="68">
        <f>SUM(Y322:Y$366)</f>
        <v>3980.9741846400002</v>
      </c>
      <c r="E322" s="68">
        <f t="shared" si="173"/>
        <v>312741.04801184003</v>
      </c>
      <c r="F322" s="72">
        <f t="shared" si="197"/>
        <v>3479.94</v>
      </c>
      <c r="G322" s="3">
        <f>IF(N322=1,VLOOKUP(A321,[1]Plan1!$BG$69:$BI$188,3),G321)</f>
        <v>3482.72</v>
      </c>
      <c r="H322" s="11">
        <f t="shared" si="198"/>
        <v>41032</v>
      </c>
      <c r="I322" s="11">
        <f t="shared" si="199"/>
        <v>41063</v>
      </c>
      <c r="J322" s="26">
        <f t="shared" si="174"/>
        <v>7.9886434823572827E-4</v>
      </c>
      <c r="K322" s="11">
        <f t="shared" si="189"/>
        <v>41122</v>
      </c>
      <c r="L322" s="11">
        <f t="shared" si="175"/>
        <v>41122</v>
      </c>
      <c r="M322" s="1">
        <f t="shared" si="190"/>
        <v>22</v>
      </c>
      <c r="N322" s="1">
        <f t="shared" si="194"/>
        <v>15</v>
      </c>
      <c r="O322" s="2">
        <f t="shared" si="176"/>
        <v>1.0005446099999999</v>
      </c>
      <c r="P322" s="10">
        <f t="shared" si="203"/>
        <v>1.00359917</v>
      </c>
      <c r="Q322" s="10">
        <f t="shared" si="200"/>
        <v>1.042784827926305</v>
      </c>
      <c r="R322" s="2">
        <f t="shared" si="202"/>
        <v>1.0433527300000001</v>
      </c>
      <c r="S322" s="2">
        <f t="shared" si="195"/>
        <v>1</v>
      </c>
      <c r="T322" s="2">
        <f t="shared" si="177"/>
        <v>316722.02219648001</v>
      </c>
      <c r="U322" s="2">
        <f t="shared" si="178"/>
        <v>0</v>
      </c>
      <c r="V322" s="2">
        <f t="shared" si="179"/>
        <v>13558.178214374357</v>
      </c>
      <c r="W322" s="2">
        <f t="shared" si="180"/>
        <v>330280.20041085436</v>
      </c>
      <c r="X322" s="27">
        <f t="shared" si="181"/>
        <v>0</v>
      </c>
      <c r="Y322" s="2">
        <f t="shared" si="196"/>
        <v>0</v>
      </c>
      <c r="Z322" s="67">
        <f t="shared" si="182"/>
        <v>0</v>
      </c>
      <c r="AA322" s="2">
        <f t="shared" si="183"/>
        <v>0</v>
      </c>
      <c r="AB322" s="26">
        <f t="shared" si="191"/>
        <v>6.7299999999999999E-2</v>
      </c>
      <c r="AC322" s="27">
        <f t="shared" si="204"/>
        <v>15</v>
      </c>
      <c r="AD322" s="27">
        <v>252</v>
      </c>
      <c r="AE322" s="10">
        <f t="shared" si="201"/>
        <v>1.003884435</v>
      </c>
      <c r="AF322" s="2">
        <f t="shared" si="184"/>
        <v>1230.2861082899999</v>
      </c>
      <c r="AG322" s="2">
        <f t="shared" si="185"/>
        <v>1282.9519702800001</v>
      </c>
      <c r="AH322" s="3" t="str">
        <f t="shared" si="186"/>
        <v>-</v>
      </c>
      <c r="AI322" s="4" t="str">
        <f t="shared" si="192"/>
        <v>A+J=</v>
      </c>
      <c r="AJ322" s="11">
        <f t="shared" si="193"/>
        <v>41124</v>
      </c>
      <c r="AK322" s="11"/>
      <c r="AL322" s="4"/>
      <c r="AM322" s="30"/>
      <c r="AN322" s="62">
        <v>45085</v>
      </c>
      <c r="AO322" s="37" t="s">
        <v>110</v>
      </c>
      <c r="AP322" s="30"/>
      <c r="AX322" s="1"/>
      <c r="AY322" s="1"/>
      <c r="AZ322" s="1"/>
      <c r="BA322" s="1"/>
      <c r="BB322" s="1"/>
      <c r="BC322" s="1"/>
    </row>
    <row r="323" spans="1:154" x14ac:dyDescent="0.2">
      <c r="A323" s="144">
        <f t="shared" si="187"/>
        <v>41112</v>
      </c>
      <c r="B323" s="2">
        <f t="shared" si="172"/>
        <v>331563.15238113434</v>
      </c>
      <c r="C323" s="2">
        <f t="shared" si="188"/>
        <v>316722.02219648001</v>
      </c>
      <c r="D323" s="68">
        <f>SUM(Y323:Y$366)</f>
        <v>3980.9741846400002</v>
      </c>
      <c r="E323" s="68">
        <f t="shared" si="173"/>
        <v>312741.04801184003</v>
      </c>
      <c r="F323" s="72">
        <f t="shared" si="197"/>
        <v>3479.94</v>
      </c>
      <c r="G323" s="3">
        <f>IF(N323=1,VLOOKUP(A322,[1]Plan1!$BG$69:$BI$188,3),G322)</f>
        <v>3482.72</v>
      </c>
      <c r="H323" s="11">
        <f t="shared" si="198"/>
        <v>41032</v>
      </c>
      <c r="I323" s="11">
        <f t="shared" si="199"/>
        <v>41063</v>
      </c>
      <c r="J323" s="26">
        <f t="shared" si="174"/>
        <v>7.9886434823572827E-4</v>
      </c>
      <c r="K323" s="11">
        <f t="shared" si="189"/>
        <v>41122</v>
      </c>
      <c r="L323" s="11">
        <f t="shared" si="175"/>
        <v>41122</v>
      </c>
      <c r="M323" s="1">
        <f t="shared" si="190"/>
        <v>22</v>
      </c>
      <c r="N323" s="1">
        <f t="shared" si="194"/>
        <v>15</v>
      </c>
      <c r="O323" s="2">
        <f t="shared" si="176"/>
        <v>1.0005446099999999</v>
      </c>
      <c r="P323" s="10">
        <f t="shared" si="203"/>
        <v>1.00359917</v>
      </c>
      <c r="Q323" s="10">
        <f t="shared" si="200"/>
        <v>1.042784827926305</v>
      </c>
      <c r="R323" s="2">
        <f t="shared" si="202"/>
        <v>1.0433527300000001</v>
      </c>
      <c r="S323" s="2">
        <f t="shared" si="195"/>
        <v>1</v>
      </c>
      <c r="T323" s="2">
        <f t="shared" si="177"/>
        <v>316722.02219648001</v>
      </c>
      <c r="U323" s="2">
        <f t="shared" si="178"/>
        <v>0</v>
      </c>
      <c r="V323" s="2">
        <f t="shared" si="179"/>
        <v>13558.178214374357</v>
      </c>
      <c r="W323" s="2">
        <f t="shared" si="180"/>
        <v>330280.20041085436</v>
      </c>
      <c r="X323" s="27">
        <f t="shared" si="181"/>
        <v>0</v>
      </c>
      <c r="Y323" s="2">
        <f t="shared" si="196"/>
        <v>0</v>
      </c>
      <c r="Z323" s="67">
        <f t="shared" si="182"/>
        <v>0</v>
      </c>
      <c r="AA323" s="2">
        <f t="shared" si="183"/>
        <v>0</v>
      </c>
      <c r="AB323" s="26">
        <f t="shared" si="191"/>
        <v>6.7299999999999999E-2</v>
      </c>
      <c r="AC323" s="27">
        <f t="shared" si="204"/>
        <v>15</v>
      </c>
      <c r="AD323" s="27">
        <v>252</v>
      </c>
      <c r="AE323" s="10">
        <f t="shared" si="201"/>
        <v>1.003884435</v>
      </c>
      <c r="AF323" s="2">
        <f t="shared" si="184"/>
        <v>1230.2861082899999</v>
      </c>
      <c r="AG323" s="2">
        <f t="shared" si="185"/>
        <v>1282.9519702800001</v>
      </c>
      <c r="AH323" s="3" t="str">
        <f t="shared" si="186"/>
        <v>-</v>
      </c>
      <c r="AI323" s="4" t="str">
        <f t="shared" si="192"/>
        <v>A+J=</v>
      </c>
      <c r="AJ323" s="11">
        <f t="shared" si="193"/>
        <v>41124</v>
      </c>
      <c r="AK323" s="11"/>
      <c r="AL323" s="4"/>
      <c r="AM323" s="30"/>
      <c r="AN323" s="62">
        <v>45176</v>
      </c>
      <c r="AO323" s="37" t="s">
        <v>111</v>
      </c>
      <c r="AP323" s="30"/>
      <c r="AX323" s="1"/>
      <c r="AY323" s="1"/>
      <c r="AZ323" s="1"/>
      <c r="BA323" s="1"/>
      <c r="BB323" s="1"/>
      <c r="BC323" s="1"/>
    </row>
    <row r="324" spans="1:154" x14ac:dyDescent="0.2">
      <c r="A324" s="144">
        <f t="shared" si="187"/>
        <v>41113</v>
      </c>
      <c r="B324" s="2">
        <f t="shared" si="172"/>
        <v>331563.15238113434</v>
      </c>
      <c r="C324" s="2">
        <f t="shared" si="188"/>
        <v>316722.02219648001</v>
      </c>
      <c r="D324" s="68">
        <f>SUM(Y324:Y$366)</f>
        <v>3980.9741846400002</v>
      </c>
      <c r="E324" s="68">
        <f t="shared" si="173"/>
        <v>312741.04801184003</v>
      </c>
      <c r="F324" s="72">
        <f t="shared" si="197"/>
        <v>3479.94</v>
      </c>
      <c r="G324" s="3">
        <f>IF(N324=1,VLOOKUP(A323,[1]Plan1!$BG$69:$BI$188,3),G323)</f>
        <v>3482.72</v>
      </c>
      <c r="H324" s="11">
        <f t="shared" si="198"/>
        <v>41032</v>
      </c>
      <c r="I324" s="11">
        <f t="shared" si="199"/>
        <v>41063</v>
      </c>
      <c r="J324" s="26">
        <f t="shared" si="174"/>
        <v>7.9886434823572827E-4</v>
      </c>
      <c r="K324" s="11">
        <f t="shared" si="189"/>
        <v>41122</v>
      </c>
      <c r="L324" s="11">
        <f t="shared" si="175"/>
        <v>41122</v>
      </c>
      <c r="M324" s="1">
        <f t="shared" si="190"/>
        <v>22</v>
      </c>
      <c r="N324" s="1">
        <f t="shared" si="194"/>
        <v>15</v>
      </c>
      <c r="O324" s="2">
        <f t="shared" si="176"/>
        <v>1.0005446099999999</v>
      </c>
      <c r="P324" s="10">
        <f t="shared" si="203"/>
        <v>1.00359917</v>
      </c>
      <c r="Q324" s="10">
        <f t="shared" si="200"/>
        <v>1.042784827926305</v>
      </c>
      <c r="R324" s="2">
        <f t="shared" si="202"/>
        <v>1.0433527300000001</v>
      </c>
      <c r="S324" s="2">
        <f t="shared" si="195"/>
        <v>1</v>
      </c>
      <c r="T324" s="2">
        <f t="shared" si="177"/>
        <v>316722.02219648001</v>
      </c>
      <c r="U324" s="2">
        <f t="shared" si="178"/>
        <v>0</v>
      </c>
      <c r="V324" s="2">
        <f t="shared" si="179"/>
        <v>13558.178214374357</v>
      </c>
      <c r="W324" s="2">
        <f t="shared" si="180"/>
        <v>330280.20041085436</v>
      </c>
      <c r="X324" s="27">
        <f t="shared" si="181"/>
        <v>0</v>
      </c>
      <c r="Y324" s="2">
        <f t="shared" si="196"/>
        <v>0</v>
      </c>
      <c r="Z324" s="67">
        <f t="shared" si="182"/>
        <v>0</v>
      </c>
      <c r="AA324" s="2">
        <f t="shared" si="183"/>
        <v>0</v>
      </c>
      <c r="AB324" s="26">
        <f t="shared" si="191"/>
        <v>6.7299999999999999E-2</v>
      </c>
      <c r="AC324" s="27">
        <f t="shared" si="204"/>
        <v>15</v>
      </c>
      <c r="AD324" s="27">
        <v>252</v>
      </c>
      <c r="AE324" s="10">
        <f t="shared" si="201"/>
        <v>1.003884435</v>
      </c>
      <c r="AF324" s="2">
        <f t="shared" si="184"/>
        <v>1230.2861082899999</v>
      </c>
      <c r="AG324" s="2">
        <f t="shared" si="185"/>
        <v>1282.9519702800001</v>
      </c>
      <c r="AH324" s="3" t="str">
        <f t="shared" si="186"/>
        <v>-</v>
      </c>
      <c r="AI324" s="4" t="str">
        <f t="shared" si="192"/>
        <v>A+J=</v>
      </c>
      <c r="AJ324" s="11">
        <f t="shared" si="193"/>
        <v>41124</v>
      </c>
      <c r="AK324" s="11"/>
      <c r="AL324" s="4"/>
      <c r="AM324" s="30"/>
      <c r="AN324" s="62">
        <v>45211</v>
      </c>
      <c r="AO324" s="37" t="s">
        <v>112</v>
      </c>
      <c r="AP324" s="30"/>
      <c r="AX324" s="1"/>
      <c r="AY324" s="1"/>
      <c r="AZ324" s="1"/>
      <c r="BA324" s="1"/>
      <c r="BB324" s="1"/>
      <c r="BC324" s="1"/>
    </row>
    <row r="325" spans="1:154" x14ac:dyDescent="0.2">
      <c r="A325" s="144">
        <f t="shared" si="187"/>
        <v>41114</v>
      </c>
      <c r="B325" s="2">
        <f t="shared" si="172"/>
        <v>331660.75234504254</v>
      </c>
      <c r="C325" s="2">
        <f t="shared" si="188"/>
        <v>316722.02219648001</v>
      </c>
      <c r="D325" s="68">
        <f>SUM(Y325:Y$366)</f>
        <v>3980.9741846400002</v>
      </c>
      <c r="E325" s="68">
        <f t="shared" si="173"/>
        <v>312741.04801184003</v>
      </c>
      <c r="F325" s="72">
        <f t="shared" si="197"/>
        <v>3479.94</v>
      </c>
      <c r="G325" s="3">
        <f>IF(N325=1,VLOOKUP(A324,[1]Plan1!$BG$69:$BI$188,3),G324)</f>
        <v>3482.72</v>
      </c>
      <c r="H325" s="11">
        <f t="shared" si="198"/>
        <v>41032</v>
      </c>
      <c r="I325" s="11">
        <f t="shared" si="199"/>
        <v>41063</v>
      </c>
      <c r="J325" s="26">
        <f t="shared" si="174"/>
        <v>7.9886434823572827E-4</v>
      </c>
      <c r="K325" s="11">
        <f t="shared" si="189"/>
        <v>41122</v>
      </c>
      <c r="L325" s="11">
        <f t="shared" si="175"/>
        <v>41122</v>
      </c>
      <c r="M325" s="1">
        <f t="shared" si="190"/>
        <v>22</v>
      </c>
      <c r="N325" s="1">
        <f t="shared" si="194"/>
        <v>16</v>
      </c>
      <c r="O325" s="2">
        <f t="shared" si="176"/>
        <v>1.00058092</v>
      </c>
      <c r="P325" s="10">
        <f t="shared" si="203"/>
        <v>1.00359917</v>
      </c>
      <c r="Q325" s="10">
        <f t="shared" si="200"/>
        <v>1.042784827926305</v>
      </c>
      <c r="R325" s="2">
        <f t="shared" si="202"/>
        <v>1.0433905999999999</v>
      </c>
      <c r="S325" s="2">
        <f t="shared" si="195"/>
        <v>1</v>
      </c>
      <c r="T325" s="2">
        <f t="shared" si="177"/>
        <v>316722.02219648001</v>
      </c>
      <c r="U325" s="2">
        <f t="shared" si="178"/>
        <v>0</v>
      </c>
      <c r="V325" s="2">
        <f t="shared" si="179"/>
        <v>13570.02171786253</v>
      </c>
      <c r="W325" s="2">
        <f t="shared" si="180"/>
        <v>330292.04391434253</v>
      </c>
      <c r="X325" s="27">
        <f t="shared" si="181"/>
        <v>0</v>
      </c>
      <c r="Y325" s="2">
        <f t="shared" si="196"/>
        <v>0</v>
      </c>
      <c r="Z325" s="67">
        <f t="shared" si="182"/>
        <v>0</v>
      </c>
      <c r="AA325" s="2">
        <f t="shared" si="183"/>
        <v>0</v>
      </c>
      <c r="AB325" s="26">
        <f t="shared" si="191"/>
        <v>6.7299999999999999E-2</v>
      </c>
      <c r="AC325" s="27">
        <f t="shared" si="204"/>
        <v>16</v>
      </c>
      <c r="AD325" s="27">
        <v>252</v>
      </c>
      <c r="AE325" s="10">
        <f t="shared" si="201"/>
        <v>1.004143934</v>
      </c>
      <c r="AF325" s="2">
        <f t="shared" si="184"/>
        <v>1312.47515632</v>
      </c>
      <c r="AG325" s="2">
        <f t="shared" si="185"/>
        <v>1368.7084307</v>
      </c>
      <c r="AH325" s="3" t="str">
        <f t="shared" si="186"/>
        <v>-</v>
      </c>
      <c r="AI325" s="4" t="str">
        <f t="shared" si="192"/>
        <v>A+J=</v>
      </c>
      <c r="AJ325" s="11">
        <f t="shared" si="193"/>
        <v>41124</v>
      </c>
      <c r="AK325" s="11"/>
      <c r="AL325" s="4"/>
      <c r="AM325" s="30"/>
      <c r="AN325" s="62">
        <v>45232</v>
      </c>
      <c r="AO325" s="37" t="s">
        <v>113</v>
      </c>
      <c r="AP325" s="30"/>
      <c r="AX325" s="1"/>
      <c r="AY325" s="1"/>
      <c r="AZ325" s="1"/>
      <c r="BA325" s="1"/>
      <c r="BB325" s="1"/>
      <c r="BC325" s="1"/>
    </row>
    <row r="326" spans="1:154" x14ac:dyDescent="0.2">
      <c r="A326" s="144">
        <f t="shared" si="187"/>
        <v>41115</v>
      </c>
      <c r="B326" s="2">
        <f t="shared" si="172"/>
        <v>331758.38025577075</v>
      </c>
      <c r="C326" s="2">
        <f t="shared" si="188"/>
        <v>316722.02219648001</v>
      </c>
      <c r="D326" s="68">
        <f>SUM(Y326:Y$366)</f>
        <v>3980.9741846400002</v>
      </c>
      <c r="E326" s="68">
        <f t="shared" si="173"/>
        <v>312741.04801184003</v>
      </c>
      <c r="F326" s="72">
        <f t="shared" si="197"/>
        <v>3479.94</v>
      </c>
      <c r="G326" s="3">
        <f>IF(N326=1,VLOOKUP(A325,[1]Plan1!$BG$69:$BI$188,3),G325)</f>
        <v>3482.72</v>
      </c>
      <c r="H326" s="11">
        <f t="shared" si="198"/>
        <v>41032</v>
      </c>
      <c r="I326" s="11">
        <f t="shared" si="199"/>
        <v>41063</v>
      </c>
      <c r="J326" s="26">
        <f t="shared" si="174"/>
        <v>7.9886434823572827E-4</v>
      </c>
      <c r="K326" s="11">
        <f t="shared" si="189"/>
        <v>41122</v>
      </c>
      <c r="L326" s="11">
        <f t="shared" si="175"/>
        <v>41122</v>
      </c>
      <c r="M326" s="1">
        <f t="shared" si="190"/>
        <v>22</v>
      </c>
      <c r="N326" s="1">
        <f t="shared" si="194"/>
        <v>17</v>
      </c>
      <c r="O326" s="2">
        <f t="shared" si="176"/>
        <v>1.00061724</v>
      </c>
      <c r="P326" s="10">
        <f t="shared" si="203"/>
        <v>1.00359917</v>
      </c>
      <c r="Q326" s="10">
        <f t="shared" si="200"/>
        <v>1.042784827926305</v>
      </c>
      <c r="R326" s="2">
        <f t="shared" si="202"/>
        <v>1.0434284700000001</v>
      </c>
      <c r="S326" s="2">
        <f t="shared" si="195"/>
        <v>1</v>
      </c>
      <c r="T326" s="2">
        <f t="shared" si="177"/>
        <v>316722.02219648001</v>
      </c>
      <c r="U326" s="2">
        <f t="shared" si="178"/>
        <v>0</v>
      </c>
      <c r="V326" s="2">
        <f t="shared" si="179"/>
        <v>13581.86522135077</v>
      </c>
      <c r="W326" s="2">
        <f t="shared" si="180"/>
        <v>330303.88741783076</v>
      </c>
      <c r="X326" s="27">
        <f t="shared" si="181"/>
        <v>0</v>
      </c>
      <c r="Y326" s="2">
        <f t="shared" si="196"/>
        <v>0</v>
      </c>
      <c r="Z326" s="67">
        <f t="shared" si="182"/>
        <v>0</v>
      </c>
      <c r="AA326" s="2">
        <f t="shared" si="183"/>
        <v>0</v>
      </c>
      <c r="AB326" s="26">
        <f t="shared" si="191"/>
        <v>6.7299999999999999E-2</v>
      </c>
      <c r="AC326" s="27">
        <f t="shared" si="204"/>
        <v>17</v>
      </c>
      <c r="AD326" s="27">
        <v>252</v>
      </c>
      <c r="AE326" s="10">
        <f t="shared" si="201"/>
        <v>1.0044034989999999</v>
      </c>
      <c r="AF326" s="2">
        <f t="shared" si="184"/>
        <v>1394.6851080199999</v>
      </c>
      <c r="AG326" s="2">
        <f t="shared" si="185"/>
        <v>1454.4928379400001</v>
      </c>
      <c r="AH326" s="3" t="str">
        <f t="shared" si="186"/>
        <v>-</v>
      </c>
      <c r="AI326" s="4" t="str">
        <f t="shared" si="192"/>
        <v>A+J=</v>
      </c>
      <c r="AJ326" s="11">
        <f t="shared" si="193"/>
        <v>41124</v>
      </c>
      <c r="AK326" s="11"/>
      <c r="AL326" s="4"/>
      <c r="AM326" s="30"/>
      <c r="AN326" s="62">
        <v>45245</v>
      </c>
      <c r="AO326" s="37" t="s">
        <v>115</v>
      </c>
      <c r="AP326" s="30"/>
      <c r="AX326" s="1"/>
      <c r="AY326" s="1"/>
      <c r="AZ326" s="1"/>
      <c r="BA326" s="1"/>
      <c r="BB326" s="1"/>
      <c r="BC326" s="1"/>
    </row>
    <row r="327" spans="1:154" x14ac:dyDescent="0.2">
      <c r="A327" s="144">
        <f t="shared" si="187"/>
        <v>41116</v>
      </c>
      <c r="B327" s="2">
        <f t="shared" si="172"/>
        <v>331856.03958795947</v>
      </c>
      <c r="C327" s="2">
        <f t="shared" si="188"/>
        <v>316722.02219648001</v>
      </c>
      <c r="D327" s="68">
        <f>SUM(Y327:Y$366)</f>
        <v>3980.9741846400002</v>
      </c>
      <c r="E327" s="68">
        <f t="shared" si="173"/>
        <v>312741.04801184003</v>
      </c>
      <c r="F327" s="72">
        <f t="shared" si="197"/>
        <v>3479.94</v>
      </c>
      <c r="G327" s="3">
        <f>IF(N327=1,VLOOKUP(A326,[1]Plan1!$BG$69:$BI$188,3),G326)</f>
        <v>3482.72</v>
      </c>
      <c r="H327" s="11">
        <f t="shared" si="198"/>
        <v>41032</v>
      </c>
      <c r="I327" s="11">
        <f t="shared" si="199"/>
        <v>41063</v>
      </c>
      <c r="J327" s="26">
        <f t="shared" si="174"/>
        <v>7.9886434823572827E-4</v>
      </c>
      <c r="K327" s="11">
        <f t="shared" si="189"/>
        <v>41122</v>
      </c>
      <c r="L327" s="11">
        <f t="shared" si="175"/>
        <v>41122</v>
      </c>
      <c r="M327" s="1">
        <f t="shared" si="190"/>
        <v>22</v>
      </c>
      <c r="N327" s="1">
        <f t="shared" si="194"/>
        <v>18</v>
      </c>
      <c r="O327" s="2">
        <f t="shared" si="176"/>
        <v>1.0006535599999999</v>
      </c>
      <c r="P327" s="10">
        <f t="shared" si="203"/>
        <v>1.00359917</v>
      </c>
      <c r="Q327" s="10">
        <f t="shared" si="200"/>
        <v>1.042784827926305</v>
      </c>
      <c r="R327" s="2">
        <f t="shared" si="202"/>
        <v>1.0434663500000001</v>
      </c>
      <c r="S327" s="2">
        <f t="shared" si="195"/>
        <v>1</v>
      </c>
      <c r="T327" s="2">
        <f t="shared" si="177"/>
        <v>316722.02219648001</v>
      </c>
      <c r="U327" s="2">
        <f t="shared" si="178"/>
        <v>0</v>
      </c>
      <c r="V327" s="2">
        <f t="shared" si="179"/>
        <v>13593.711852249473</v>
      </c>
      <c r="W327" s="2">
        <f t="shared" si="180"/>
        <v>330315.73404872947</v>
      </c>
      <c r="X327" s="27">
        <f t="shared" si="181"/>
        <v>0</v>
      </c>
      <c r="Y327" s="2">
        <f t="shared" si="196"/>
        <v>0</v>
      </c>
      <c r="Z327" s="67">
        <f t="shared" si="182"/>
        <v>0</v>
      </c>
      <c r="AA327" s="2">
        <f t="shared" si="183"/>
        <v>0</v>
      </c>
      <c r="AB327" s="26">
        <f t="shared" si="191"/>
        <v>6.7299999999999999E-2</v>
      </c>
      <c r="AC327" s="27">
        <f t="shared" si="204"/>
        <v>18</v>
      </c>
      <c r="AD327" s="27">
        <v>252</v>
      </c>
      <c r="AE327" s="10">
        <f t="shared" si="201"/>
        <v>1.004663131</v>
      </c>
      <c r="AF327" s="2">
        <f t="shared" si="184"/>
        <v>1476.91628008</v>
      </c>
      <c r="AG327" s="2">
        <f t="shared" si="185"/>
        <v>1540.30553923</v>
      </c>
      <c r="AH327" s="3" t="str">
        <f t="shared" si="186"/>
        <v>-</v>
      </c>
      <c r="AI327" s="4" t="str">
        <f t="shared" si="192"/>
        <v>A+J=</v>
      </c>
      <c r="AJ327" s="11">
        <f t="shared" si="193"/>
        <v>41124</v>
      </c>
      <c r="AK327" s="11"/>
      <c r="AL327" s="4"/>
      <c r="AM327" s="30"/>
      <c r="AN327" s="62">
        <v>45285</v>
      </c>
      <c r="AO327" s="37" t="s">
        <v>116</v>
      </c>
      <c r="AP327" s="30"/>
      <c r="AX327" s="1"/>
      <c r="AY327" s="1"/>
      <c r="AZ327" s="1"/>
      <c r="BA327" s="1"/>
      <c r="BB327" s="1"/>
      <c r="BC327" s="1"/>
    </row>
    <row r="328" spans="1:154" x14ac:dyDescent="0.2">
      <c r="A328" s="144">
        <f t="shared" si="187"/>
        <v>41117</v>
      </c>
      <c r="B328" s="2">
        <f t="shared" si="172"/>
        <v>331953.72753394814</v>
      </c>
      <c r="C328" s="2">
        <f t="shared" si="188"/>
        <v>316722.02219648001</v>
      </c>
      <c r="D328" s="68">
        <f>SUM(Y328:Y$366)</f>
        <v>3980.9741846400002</v>
      </c>
      <c r="E328" s="68">
        <f t="shared" si="173"/>
        <v>312741.04801184003</v>
      </c>
      <c r="F328" s="72">
        <f t="shared" si="197"/>
        <v>3479.94</v>
      </c>
      <c r="G328" s="3">
        <f>IF(N328=1,VLOOKUP(A327,[1]Plan1!$BG$69:$BI$188,3),G327)</f>
        <v>3482.72</v>
      </c>
      <c r="H328" s="11">
        <f t="shared" si="198"/>
        <v>41032</v>
      </c>
      <c r="I328" s="11">
        <f t="shared" si="199"/>
        <v>41063</v>
      </c>
      <c r="J328" s="26">
        <f t="shared" si="174"/>
        <v>7.9886434823572827E-4</v>
      </c>
      <c r="K328" s="11">
        <f t="shared" si="189"/>
        <v>41122</v>
      </c>
      <c r="L328" s="11">
        <f t="shared" si="175"/>
        <v>41122</v>
      </c>
      <c r="M328" s="1">
        <f t="shared" si="190"/>
        <v>22</v>
      </c>
      <c r="N328" s="1">
        <f t="shared" si="194"/>
        <v>19</v>
      </c>
      <c r="O328" s="2">
        <f t="shared" si="176"/>
        <v>1.0006898900000001</v>
      </c>
      <c r="P328" s="10">
        <f t="shared" si="203"/>
        <v>1.00359917</v>
      </c>
      <c r="Q328" s="10">
        <f t="shared" si="200"/>
        <v>1.042784827926305</v>
      </c>
      <c r="R328" s="2">
        <f t="shared" si="202"/>
        <v>1.0435042299999999</v>
      </c>
      <c r="S328" s="2">
        <f t="shared" si="195"/>
        <v>1</v>
      </c>
      <c r="T328" s="2">
        <f t="shared" si="177"/>
        <v>316722.02219648001</v>
      </c>
      <c r="U328" s="2">
        <f t="shared" si="178"/>
        <v>0</v>
      </c>
      <c r="V328" s="2">
        <f t="shared" si="179"/>
        <v>13605.558483148106</v>
      </c>
      <c r="W328" s="2">
        <f t="shared" si="180"/>
        <v>330327.58067962812</v>
      </c>
      <c r="X328" s="27">
        <f t="shared" si="181"/>
        <v>0</v>
      </c>
      <c r="Y328" s="2">
        <f t="shared" si="196"/>
        <v>0</v>
      </c>
      <c r="Z328" s="67">
        <f t="shared" si="182"/>
        <v>0</v>
      </c>
      <c r="AA328" s="2">
        <f t="shared" si="183"/>
        <v>0</v>
      </c>
      <c r="AB328" s="26">
        <f t="shared" si="191"/>
        <v>6.7299999999999999E-2</v>
      </c>
      <c r="AC328" s="27">
        <f t="shared" si="204"/>
        <v>19</v>
      </c>
      <c r="AD328" s="27">
        <v>252</v>
      </c>
      <c r="AE328" s="10">
        <f t="shared" si="201"/>
        <v>1.004922831</v>
      </c>
      <c r="AF328" s="2">
        <f t="shared" si="184"/>
        <v>1559.1689892500001</v>
      </c>
      <c r="AG328" s="2">
        <f t="shared" si="185"/>
        <v>1626.1468543200001</v>
      </c>
      <c r="AH328" s="3" t="str">
        <f t="shared" si="186"/>
        <v>-</v>
      </c>
      <c r="AI328" s="4" t="str">
        <f t="shared" si="192"/>
        <v>A+J=</v>
      </c>
      <c r="AJ328" s="11">
        <f t="shared" si="193"/>
        <v>41124</v>
      </c>
      <c r="AK328" s="11"/>
      <c r="AL328" s="4"/>
      <c r="AX328" s="1"/>
      <c r="AY328" s="1"/>
      <c r="AZ328" s="1"/>
      <c r="BA328" s="1"/>
      <c r="BB328" s="1"/>
      <c r="BC328" s="1"/>
    </row>
    <row r="329" spans="1:154" x14ac:dyDescent="0.2">
      <c r="A329" s="144">
        <f t="shared" si="187"/>
        <v>41118</v>
      </c>
      <c r="B329" s="2">
        <f t="shared" si="172"/>
        <v>332051.44029186637</v>
      </c>
      <c r="C329" s="2">
        <f t="shared" si="188"/>
        <v>316722.02219648001</v>
      </c>
      <c r="D329" s="68">
        <f>SUM(Y329:Y$366)</f>
        <v>3980.9741846400002</v>
      </c>
      <c r="E329" s="68">
        <f t="shared" si="173"/>
        <v>312741.04801184003</v>
      </c>
      <c r="F329" s="72">
        <f t="shared" si="197"/>
        <v>3479.94</v>
      </c>
      <c r="G329" s="3">
        <f>IF(N329=1,VLOOKUP(A328,[1]Plan1!$BG$69:$BI$188,3),G328)</f>
        <v>3482.72</v>
      </c>
      <c r="H329" s="11">
        <f t="shared" si="198"/>
        <v>41032</v>
      </c>
      <c r="I329" s="11">
        <f t="shared" si="199"/>
        <v>41063</v>
      </c>
      <c r="J329" s="26">
        <f t="shared" si="174"/>
        <v>7.9886434823572827E-4</v>
      </c>
      <c r="K329" s="11">
        <f t="shared" si="189"/>
        <v>41122</v>
      </c>
      <c r="L329" s="11">
        <f t="shared" si="175"/>
        <v>41122</v>
      </c>
      <c r="M329" s="1">
        <f t="shared" si="190"/>
        <v>22</v>
      </c>
      <c r="N329" s="1">
        <f t="shared" si="194"/>
        <v>20</v>
      </c>
      <c r="O329" s="2">
        <f t="shared" si="176"/>
        <v>1.0007262100000001</v>
      </c>
      <c r="P329" s="10">
        <f t="shared" si="203"/>
        <v>1.00359917</v>
      </c>
      <c r="Q329" s="10">
        <f t="shared" si="200"/>
        <v>1.042784827926305</v>
      </c>
      <c r="R329" s="2">
        <f t="shared" si="202"/>
        <v>1.0435421</v>
      </c>
      <c r="S329" s="2">
        <f t="shared" si="195"/>
        <v>1</v>
      </c>
      <c r="T329" s="2">
        <f t="shared" si="177"/>
        <v>316722.02219648001</v>
      </c>
      <c r="U329" s="2">
        <f t="shared" si="178"/>
        <v>0</v>
      </c>
      <c r="V329" s="2">
        <f t="shared" si="179"/>
        <v>13617.401986636349</v>
      </c>
      <c r="W329" s="2">
        <f t="shared" si="180"/>
        <v>330339.42418311635</v>
      </c>
      <c r="X329" s="27">
        <f t="shared" si="181"/>
        <v>0</v>
      </c>
      <c r="Y329" s="2">
        <f t="shared" si="196"/>
        <v>0</v>
      </c>
      <c r="Z329" s="67">
        <f t="shared" si="182"/>
        <v>0</v>
      </c>
      <c r="AA329" s="2">
        <f t="shared" si="183"/>
        <v>0</v>
      </c>
      <c r="AB329" s="26">
        <f t="shared" si="191"/>
        <v>6.7299999999999999E-2</v>
      </c>
      <c r="AC329" s="27">
        <f t="shared" si="204"/>
        <v>20</v>
      </c>
      <c r="AD329" s="27">
        <v>252</v>
      </c>
      <c r="AE329" s="10">
        <f t="shared" si="201"/>
        <v>1.0051825969999999</v>
      </c>
      <c r="AF329" s="2">
        <f t="shared" si="184"/>
        <v>1641.4426020599999</v>
      </c>
      <c r="AG329" s="2">
        <f t="shared" si="185"/>
        <v>1712.0161087500001</v>
      </c>
      <c r="AH329" s="3" t="str">
        <f t="shared" si="186"/>
        <v>-</v>
      </c>
      <c r="AI329" s="4" t="str">
        <f t="shared" si="192"/>
        <v>A+J=</v>
      </c>
      <c r="AJ329" s="11">
        <f t="shared" si="193"/>
        <v>41124</v>
      </c>
      <c r="AK329" s="11"/>
      <c r="AL329" s="4"/>
      <c r="AX329" s="1"/>
      <c r="AY329" s="1"/>
      <c r="AZ329" s="1"/>
      <c r="BA329" s="1"/>
      <c r="BB329" s="1"/>
      <c r="BC329" s="1"/>
    </row>
    <row r="330" spans="1:154" x14ac:dyDescent="0.2">
      <c r="A330" s="144">
        <f t="shared" si="187"/>
        <v>41119</v>
      </c>
      <c r="B330" s="2">
        <f t="shared" ref="B330:B393" si="205">(W330+AG330)</f>
        <v>332051.44029186637</v>
      </c>
      <c r="C330" s="2">
        <f t="shared" si="188"/>
        <v>316722.02219648001</v>
      </c>
      <c r="D330" s="68">
        <f>SUM(Y330:Y$366)</f>
        <v>3980.9741846400002</v>
      </c>
      <c r="E330" s="68">
        <f t="shared" ref="E330:E393" si="206">(C330-D330)</f>
        <v>312741.04801184003</v>
      </c>
      <c r="F330" s="72">
        <f t="shared" si="197"/>
        <v>3479.94</v>
      </c>
      <c r="G330" s="3">
        <f>IF(N330=1,VLOOKUP(A329,[1]Plan1!$BG$69:$BI$188,3),G329)</f>
        <v>3482.72</v>
      </c>
      <c r="H330" s="11">
        <f t="shared" si="198"/>
        <v>41032</v>
      </c>
      <c r="I330" s="11">
        <f t="shared" si="199"/>
        <v>41063</v>
      </c>
      <c r="J330" s="26">
        <f t="shared" ref="J330:J393" si="207">(G330/F330)-1</f>
        <v>7.9886434823572827E-4</v>
      </c>
      <c r="K330" s="11">
        <f t="shared" si="189"/>
        <v>41122</v>
      </c>
      <c r="L330" s="11">
        <f t="shared" ref="L330:L393" si="208">IF(A330&gt;L329,K330,L329)</f>
        <v>41122</v>
      </c>
      <c r="M330" s="1">
        <f t="shared" si="190"/>
        <v>22</v>
      </c>
      <c r="N330" s="1">
        <f t="shared" si="194"/>
        <v>20</v>
      </c>
      <c r="O330" s="2">
        <f t="shared" ref="O330:O393" si="209">TRUNC((G330/F330)^TRUNC((N330/M330),9),8)</f>
        <v>1.0007262100000001</v>
      </c>
      <c r="P330" s="10">
        <f t="shared" si="203"/>
        <v>1.00359917</v>
      </c>
      <c r="Q330" s="10">
        <f t="shared" si="200"/>
        <v>1.042784827926305</v>
      </c>
      <c r="R330" s="2">
        <f t="shared" si="202"/>
        <v>1.0435421</v>
      </c>
      <c r="S330" s="2">
        <f t="shared" si="195"/>
        <v>1</v>
      </c>
      <c r="T330" s="2">
        <f t="shared" ref="T330:T393" si="210">TRUNC(C330*S330,8)</f>
        <v>316722.02219648001</v>
      </c>
      <c r="U330" s="2">
        <f t="shared" ref="U330:U393" si="211">(D330*(S330-1))</f>
        <v>0</v>
      </c>
      <c r="V330" s="2">
        <f t="shared" ref="V330:V393" si="212">(E330*(R330-1))</f>
        <v>13617.401986636349</v>
      </c>
      <c r="W330" s="2">
        <f t="shared" ref="W330:W393" si="213">(C330+U330+V330)</f>
        <v>330339.42418311635</v>
      </c>
      <c r="X330" s="27">
        <f t="shared" ref="X330:X393" si="214">IF(VLOOKUP(A330,AN$10:AU$131,8)=VLOOKUP(A329,AN$10:AU$131,8),0,VLOOKUP(A330,AN$10:AU$131,8))</f>
        <v>0</v>
      </c>
      <c r="Y330" s="2">
        <f t="shared" si="196"/>
        <v>0</v>
      </c>
      <c r="Z330" s="67">
        <f t="shared" ref="Z330:Z393" si="215">IF(X330&gt;0,VLOOKUP($A330,$AN$10:$AS$131,6),0)</f>
        <v>0</v>
      </c>
      <c r="AA330" s="2">
        <f t="shared" ref="AA330:AA393" si="216">IF(Z330&gt;0,TRUNC(Z330*T330,8),0)</f>
        <v>0</v>
      </c>
      <c r="AB330" s="26">
        <f t="shared" si="191"/>
        <v>6.7299999999999999E-2</v>
      </c>
      <c r="AC330" s="27">
        <f t="shared" si="204"/>
        <v>20</v>
      </c>
      <c r="AD330" s="27">
        <v>252</v>
      </c>
      <c r="AE330" s="10">
        <f t="shared" si="201"/>
        <v>1.0051825969999999</v>
      </c>
      <c r="AF330" s="2">
        <f t="shared" ref="AF330:AF393" si="217">TRUNC((T330*(AE330-1)),8)</f>
        <v>1641.4426020599999</v>
      </c>
      <c r="AG330" s="2">
        <f t="shared" ref="AG330:AG393" si="218">TRUNC((W330*(AE330-1)),8)</f>
        <v>1712.0161087500001</v>
      </c>
      <c r="AH330" s="3" t="str">
        <f t="shared" ref="AH330:AH393" si="219">IF(AA330&gt;0,AA330+AF330,"-")</f>
        <v>-</v>
      </c>
      <c r="AI330" s="4" t="str">
        <f t="shared" si="192"/>
        <v>A+J=</v>
      </c>
      <c r="AJ330" s="11">
        <f t="shared" si="193"/>
        <v>41124</v>
      </c>
      <c r="AK330" s="11"/>
      <c r="AL330" s="4"/>
      <c r="AX330" s="1"/>
      <c r="AY330" s="1"/>
      <c r="AZ330" s="1"/>
      <c r="BA330" s="1"/>
      <c r="BB330" s="1"/>
      <c r="BC330" s="1"/>
    </row>
    <row r="331" spans="1:154" x14ac:dyDescent="0.2">
      <c r="A331" s="144">
        <f t="shared" ref="A331:A394" si="220">(A330+1)</f>
        <v>41120</v>
      </c>
      <c r="B331" s="2">
        <f t="shared" si="205"/>
        <v>332051.44029186637</v>
      </c>
      <c r="C331" s="2">
        <f t="shared" ref="C331:C394" si="221">TRUNC(IF(X330&gt;0,VLOOKUP(A330,$AN$12:$AO$131,2),C330),8)</f>
        <v>316722.02219648001</v>
      </c>
      <c r="D331" s="68">
        <f>SUM(Y331:Y$366)</f>
        <v>3980.9741846400002</v>
      </c>
      <c r="E331" s="68">
        <f t="shared" si="206"/>
        <v>312741.04801184003</v>
      </c>
      <c r="F331" s="72">
        <f t="shared" si="197"/>
        <v>3479.94</v>
      </c>
      <c r="G331" s="3">
        <f>IF(N331=1,VLOOKUP(A330,[1]Plan1!$BG$69:$BI$188,3),G330)</f>
        <v>3482.72</v>
      </c>
      <c r="H331" s="11">
        <f t="shared" si="198"/>
        <v>41032</v>
      </c>
      <c r="I331" s="11">
        <f t="shared" si="199"/>
        <v>41063</v>
      </c>
      <c r="J331" s="26">
        <f t="shared" si="207"/>
        <v>7.9886434823572827E-4</v>
      </c>
      <c r="K331" s="11">
        <f t="shared" ref="K331:K394" si="222">IF(DAY(A331)=1,VLOOKUP(A331,AR$137:AW$275,4),K330)</f>
        <v>41122</v>
      </c>
      <c r="L331" s="11">
        <f t="shared" si="208"/>
        <v>41122</v>
      </c>
      <c r="M331" s="1">
        <f t="shared" ref="M331:M394" si="223">IF(L331=L330,M330,NETWORKDAYS(L330,L331,$AN$137:$AN$327)-1)</f>
        <v>22</v>
      </c>
      <c r="N331" s="1">
        <f t="shared" si="194"/>
        <v>20</v>
      </c>
      <c r="O331" s="2">
        <f t="shared" si="209"/>
        <v>1.0007262100000001</v>
      </c>
      <c r="P331" s="10">
        <f t="shared" si="203"/>
        <v>1.00359917</v>
      </c>
      <c r="Q331" s="10">
        <f t="shared" si="200"/>
        <v>1.042784827926305</v>
      </c>
      <c r="R331" s="2">
        <f t="shared" si="202"/>
        <v>1.0435421</v>
      </c>
      <c r="S331" s="2">
        <f t="shared" si="195"/>
        <v>1</v>
      </c>
      <c r="T331" s="2">
        <f t="shared" si="210"/>
        <v>316722.02219648001</v>
      </c>
      <c r="U331" s="2">
        <f t="shared" si="211"/>
        <v>0</v>
      </c>
      <c r="V331" s="2">
        <f t="shared" si="212"/>
        <v>13617.401986636349</v>
      </c>
      <c r="W331" s="2">
        <f t="shared" si="213"/>
        <v>330339.42418311635</v>
      </c>
      <c r="X331" s="27">
        <f t="shared" si="214"/>
        <v>0</v>
      </c>
      <c r="Y331" s="2">
        <f t="shared" si="196"/>
        <v>0</v>
      </c>
      <c r="Z331" s="67">
        <f t="shared" si="215"/>
        <v>0</v>
      </c>
      <c r="AA331" s="2">
        <f t="shared" si="216"/>
        <v>0</v>
      </c>
      <c r="AB331" s="26">
        <f t="shared" ref="AB331:AB394" si="224">(AB330)</f>
        <v>6.7299999999999999E-2</v>
      </c>
      <c r="AC331" s="27">
        <f t="shared" si="204"/>
        <v>20</v>
      </c>
      <c r="AD331" s="27">
        <v>252</v>
      </c>
      <c r="AE331" s="10">
        <f t="shared" si="201"/>
        <v>1.0051825969999999</v>
      </c>
      <c r="AF331" s="2">
        <f t="shared" si="217"/>
        <v>1641.4426020599999</v>
      </c>
      <c r="AG331" s="2">
        <f t="shared" si="218"/>
        <v>1712.0161087500001</v>
      </c>
      <c r="AH331" s="3" t="str">
        <f t="shared" si="219"/>
        <v>-</v>
      </c>
      <c r="AI331" s="4" t="str">
        <f t="shared" ref="AI331:AI394" si="225">AI330</f>
        <v>A+J=</v>
      </c>
      <c r="AJ331" s="11">
        <f t="shared" ref="AJ331:AJ394" si="226">IF(X330&gt;0,VLOOKUP(A330,$AN$10:$AW$130,10),AJ330)</f>
        <v>41124</v>
      </c>
      <c r="AK331" s="11"/>
      <c r="AL331" s="4"/>
      <c r="AX331" s="1"/>
      <c r="AY331" s="1"/>
      <c r="AZ331" s="1"/>
      <c r="BA331" s="1"/>
      <c r="BB331" s="1"/>
      <c r="BC331" s="1"/>
    </row>
    <row r="332" spans="1:154" x14ac:dyDescent="0.2">
      <c r="A332" s="144">
        <f t="shared" si="220"/>
        <v>41121</v>
      </c>
      <c r="B332" s="2">
        <f t="shared" si="205"/>
        <v>332149.18481117504</v>
      </c>
      <c r="C332" s="2">
        <f t="shared" si="221"/>
        <v>316722.02219648001</v>
      </c>
      <c r="D332" s="68">
        <f>SUM(Y332:Y$366)</f>
        <v>3980.9741846400002</v>
      </c>
      <c r="E332" s="68">
        <f t="shared" si="206"/>
        <v>312741.04801184003</v>
      </c>
      <c r="F332" s="72">
        <f t="shared" si="197"/>
        <v>3479.94</v>
      </c>
      <c r="G332" s="3">
        <f>IF(N332=1,VLOOKUP(A331,[1]Plan1!$BG$69:$BI$188,3),G331)</f>
        <v>3482.72</v>
      </c>
      <c r="H332" s="11">
        <f t="shared" si="198"/>
        <v>41032</v>
      </c>
      <c r="I332" s="11">
        <f t="shared" si="199"/>
        <v>41063</v>
      </c>
      <c r="J332" s="26">
        <f t="shared" si="207"/>
        <v>7.9886434823572827E-4</v>
      </c>
      <c r="K332" s="11">
        <f t="shared" si="222"/>
        <v>41122</v>
      </c>
      <c r="L332" s="11">
        <f t="shared" si="208"/>
        <v>41122</v>
      </c>
      <c r="M332" s="1">
        <f t="shared" si="223"/>
        <v>22</v>
      </c>
      <c r="N332" s="1">
        <f t="shared" si="194"/>
        <v>21</v>
      </c>
      <c r="O332" s="2">
        <f t="shared" si="209"/>
        <v>1.00076253</v>
      </c>
      <c r="P332" s="10">
        <f t="shared" si="203"/>
        <v>1.00359917</v>
      </c>
      <c r="Q332" s="10">
        <f t="shared" si="200"/>
        <v>1.042784827926305</v>
      </c>
      <c r="R332" s="2">
        <f t="shared" si="202"/>
        <v>1.0435799800000001</v>
      </c>
      <c r="S332" s="2">
        <f t="shared" si="195"/>
        <v>1</v>
      </c>
      <c r="T332" s="2">
        <f t="shared" si="210"/>
        <v>316722.02219648001</v>
      </c>
      <c r="U332" s="2">
        <f t="shared" si="211"/>
        <v>0</v>
      </c>
      <c r="V332" s="2">
        <f t="shared" si="212"/>
        <v>13629.248617535051</v>
      </c>
      <c r="W332" s="2">
        <f t="shared" si="213"/>
        <v>330351.27081401506</v>
      </c>
      <c r="X332" s="27">
        <f t="shared" si="214"/>
        <v>0</v>
      </c>
      <c r="Y332" s="2">
        <f t="shared" si="196"/>
        <v>0</v>
      </c>
      <c r="Z332" s="67">
        <f t="shared" si="215"/>
        <v>0</v>
      </c>
      <c r="AA332" s="2">
        <f t="shared" si="216"/>
        <v>0</v>
      </c>
      <c r="AB332" s="26">
        <f t="shared" si="224"/>
        <v>6.7299999999999999E-2</v>
      </c>
      <c r="AC332" s="27">
        <f t="shared" si="204"/>
        <v>21</v>
      </c>
      <c r="AD332" s="27">
        <v>252</v>
      </c>
      <c r="AE332" s="10">
        <f t="shared" si="201"/>
        <v>1.0054424310000001</v>
      </c>
      <c r="AF332" s="2">
        <f t="shared" si="217"/>
        <v>1723.73775198</v>
      </c>
      <c r="AG332" s="2">
        <f t="shared" si="218"/>
        <v>1797.91399716</v>
      </c>
      <c r="AH332" s="3" t="str">
        <f t="shared" si="219"/>
        <v>-</v>
      </c>
      <c r="AI332" s="4" t="str">
        <f t="shared" si="225"/>
        <v>A+J=</v>
      </c>
      <c r="AJ332" s="11">
        <f t="shared" si="226"/>
        <v>41124</v>
      </c>
      <c r="AK332" s="11"/>
      <c r="AL332" s="4"/>
      <c r="AX332" s="1"/>
      <c r="AY332" s="1"/>
      <c r="AZ332" s="1"/>
      <c r="BA332" s="1"/>
      <c r="BB332" s="1"/>
      <c r="BC332" s="1"/>
    </row>
    <row r="333" spans="1:154" x14ac:dyDescent="0.2">
      <c r="A333" s="144">
        <f t="shared" si="220"/>
        <v>41122</v>
      </c>
      <c r="B333" s="2">
        <f t="shared" si="205"/>
        <v>332246.95762113371</v>
      </c>
      <c r="C333" s="2">
        <f t="shared" si="221"/>
        <v>316722.02219648001</v>
      </c>
      <c r="D333" s="68">
        <f>SUM(Y333:Y$366)</f>
        <v>3980.9741846400002</v>
      </c>
      <c r="E333" s="68">
        <f t="shared" si="206"/>
        <v>312741.04801184003</v>
      </c>
      <c r="F333" s="72">
        <f t="shared" si="197"/>
        <v>3479.94</v>
      </c>
      <c r="G333" s="3">
        <f>IF(N333=1,VLOOKUP(A332,[1]Plan1!$BG$69:$BI$188,3),G332)</f>
        <v>3482.72</v>
      </c>
      <c r="H333" s="11">
        <f t="shared" si="198"/>
        <v>41032</v>
      </c>
      <c r="I333" s="11">
        <f t="shared" si="199"/>
        <v>41063</v>
      </c>
      <c r="J333" s="26">
        <f t="shared" si="207"/>
        <v>7.9886434823572827E-4</v>
      </c>
      <c r="K333" s="11">
        <f t="shared" si="222"/>
        <v>41155</v>
      </c>
      <c r="L333" s="11">
        <f t="shared" si="208"/>
        <v>41122</v>
      </c>
      <c r="M333" s="1">
        <f t="shared" si="223"/>
        <v>22</v>
      </c>
      <c r="N333" s="1">
        <f t="shared" si="194"/>
        <v>22</v>
      </c>
      <c r="O333" s="2">
        <f t="shared" si="209"/>
        <v>1.00079886</v>
      </c>
      <c r="P333" s="10">
        <f t="shared" si="203"/>
        <v>1.00359917</v>
      </c>
      <c r="Q333" s="10">
        <f t="shared" si="200"/>
        <v>1.042784827926305</v>
      </c>
      <c r="R333" s="2">
        <f t="shared" si="202"/>
        <v>1.0436178599999999</v>
      </c>
      <c r="S333" s="2">
        <f t="shared" si="195"/>
        <v>1</v>
      </c>
      <c r="T333" s="2">
        <f t="shared" si="210"/>
        <v>316722.02219648001</v>
      </c>
      <c r="U333" s="2">
        <f t="shared" si="211"/>
        <v>0</v>
      </c>
      <c r="V333" s="2">
        <f t="shared" si="212"/>
        <v>13641.095248433685</v>
      </c>
      <c r="W333" s="2">
        <f t="shared" si="213"/>
        <v>330363.11744491372</v>
      </c>
      <c r="X333" s="27">
        <f t="shared" si="214"/>
        <v>10</v>
      </c>
      <c r="Y333" s="2">
        <f t="shared" si="196"/>
        <v>2025.61723005</v>
      </c>
      <c r="Z333" s="67">
        <f t="shared" si="215"/>
        <v>6.3955679999999999E-3</v>
      </c>
      <c r="AA333" s="2">
        <f t="shared" si="216"/>
        <v>2025.61723005</v>
      </c>
      <c r="AB333" s="26">
        <f t="shared" si="224"/>
        <v>6.7299999999999999E-2</v>
      </c>
      <c r="AC333" s="27">
        <f t="shared" si="204"/>
        <v>22</v>
      </c>
      <c r="AD333" s="27">
        <v>252</v>
      </c>
      <c r="AE333" s="10">
        <f t="shared" si="201"/>
        <v>1.005702332</v>
      </c>
      <c r="AF333" s="2">
        <f t="shared" si="217"/>
        <v>1806.0541222700001</v>
      </c>
      <c r="AG333" s="2">
        <f t="shared" si="218"/>
        <v>1883.8401762200001</v>
      </c>
      <c r="AH333" s="3">
        <f t="shared" si="219"/>
        <v>3831.6713523200001</v>
      </c>
      <c r="AI333" s="4" t="str">
        <f t="shared" si="225"/>
        <v>A+J=</v>
      </c>
      <c r="AJ333" s="11">
        <f t="shared" si="226"/>
        <v>41124</v>
      </c>
      <c r="AK333" s="13"/>
      <c r="AL333" s="12"/>
      <c r="AM333" s="48"/>
      <c r="AN333" s="48"/>
      <c r="AO333" s="48"/>
      <c r="AP333" s="48"/>
      <c r="AQ333" s="48"/>
      <c r="AR333" s="48"/>
      <c r="AS333" s="48"/>
      <c r="AT333" s="48"/>
      <c r="AU333" s="48"/>
      <c r="AV333" s="48"/>
      <c r="AW333" s="48"/>
      <c r="AX333" s="5"/>
      <c r="AY333" s="5"/>
      <c r="AZ333" s="5"/>
      <c r="BA333" s="5"/>
      <c r="BB333" s="5"/>
      <c r="BC333" s="5"/>
      <c r="BD333" s="48"/>
      <c r="BE333" s="48"/>
      <c r="BF333" s="48"/>
      <c r="BG333" s="48"/>
      <c r="BH333" s="48"/>
      <c r="BI333" s="48"/>
      <c r="BJ333" s="48"/>
      <c r="BK333" s="48"/>
      <c r="BL333" s="48"/>
      <c r="BM333" s="48"/>
      <c r="BN333" s="48"/>
      <c r="BO333" s="48"/>
      <c r="BP333" s="48"/>
      <c r="BQ333" s="48"/>
      <c r="BR333" s="48"/>
      <c r="BS333" s="48"/>
      <c r="BT333" s="48"/>
      <c r="BU333" s="48"/>
      <c r="BV333" s="48"/>
      <c r="BW333" s="48"/>
      <c r="BX333" s="48"/>
      <c r="BY333" s="48"/>
      <c r="BZ333" s="48"/>
      <c r="CA333" s="48"/>
      <c r="CB333" s="48"/>
      <c r="CC333" s="48"/>
      <c r="CD333" s="48"/>
      <c r="CE333" s="48"/>
      <c r="CF333" s="48"/>
      <c r="CG333" s="48"/>
      <c r="CH333" s="48"/>
      <c r="CI333" s="48"/>
      <c r="CJ333" s="48"/>
      <c r="CK333" s="48"/>
      <c r="CL333" s="48"/>
      <c r="CM333" s="48"/>
      <c r="CN333" s="48"/>
      <c r="CO333" s="48"/>
      <c r="CP333" s="48"/>
      <c r="CQ333" s="48"/>
      <c r="CR333" s="48"/>
      <c r="CS333" s="48"/>
      <c r="CT333" s="48"/>
      <c r="CU333" s="48"/>
      <c r="CV333" s="48"/>
      <c r="CW333" s="48"/>
      <c r="CX333" s="48"/>
      <c r="CY333" s="48"/>
      <c r="CZ333" s="48"/>
      <c r="DA333" s="48"/>
      <c r="DB333" s="48"/>
      <c r="DC333" s="48"/>
      <c r="DD333" s="48"/>
      <c r="DE333" s="48"/>
      <c r="DF333" s="48"/>
      <c r="DG333" s="48"/>
      <c r="DH333" s="48"/>
      <c r="DI333" s="48"/>
      <c r="DJ333" s="48"/>
      <c r="DK333" s="48"/>
      <c r="DL333" s="48"/>
      <c r="DM333" s="48"/>
      <c r="DN333" s="48"/>
      <c r="DO333" s="48"/>
      <c r="DP333" s="48"/>
      <c r="DQ333" s="48"/>
      <c r="DR333" s="48"/>
      <c r="DS333" s="48"/>
      <c r="DT333" s="48"/>
      <c r="DU333" s="48"/>
      <c r="DV333" s="48"/>
      <c r="DW333" s="48"/>
      <c r="DX333" s="48"/>
      <c r="DY333" s="48"/>
      <c r="DZ333" s="48"/>
      <c r="EA333" s="48"/>
      <c r="EB333" s="48"/>
      <c r="EC333" s="48"/>
      <c r="ED333" s="48"/>
      <c r="EE333" s="48"/>
      <c r="EF333" s="48"/>
      <c r="EG333" s="48"/>
      <c r="EH333" s="48"/>
      <c r="EI333" s="48"/>
      <c r="EJ333" s="48"/>
      <c r="EK333" s="48"/>
      <c r="EL333" s="48"/>
      <c r="EM333" s="48"/>
      <c r="EN333" s="48"/>
      <c r="EO333" s="48"/>
      <c r="EP333" s="48"/>
      <c r="EQ333" s="48"/>
      <c r="ER333" s="48"/>
      <c r="ES333" s="48"/>
      <c r="ET333" s="48"/>
      <c r="EU333" s="48"/>
      <c r="EV333" s="48"/>
      <c r="EW333" s="48"/>
      <c r="EX333" s="48"/>
    </row>
    <row r="334" spans="1:154" x14ac:dyDescent="0.2">
      <c r="A334" s="144">
        <f t="shared" si="220"/>
        <v>41123</v>
      </c>
      <c r="B334" s="2">
        <f t="shared" si="205"/>
        <v>328483.29867987445</v>
      </c>
      <c r="C334" s="2">
        <f t="shared" si="221"/>
        <v>314696.40496642998</v>
      </c>
      <c r="D334" s="68">
        <f>SUM(Y334:Y$366)</f>
        <v>1955.35695459</v>
      </c>
      <c r="E334" s="68">
        <f t="shared" si="206"/>
        <v>312741.04801183997</v>
      </c>
      <c r="F334" s="72">
        <f t="shared" si="197"/>
        <v>3482.72</v>
      </c>
      <c r="G334" s="3">
        <f>IF(N334=1,VLOOKUP(A333,[1]Plan1!$BG$69:$BI$188,3),G333)</f>
        <v>3497.7</v>
      </c>
      <c r="H334" s="11">
        <f t="shared" si="198"/>
        <v>41062</v>
      </c>
      <c r="I334" s="11">
        <f t="shared" si="199"/>
        <v>41092</v>
      </c>
      <c r="J334" s="26">
        <f t="shared" si="207"/>
        <v>4.3012358156842012E-3</v>
      </c>
      <c r="K334" s="11">
        <f t="shared" si="222"/>
        <v>41155</v>
      </c>
      <c r="L334" s="11">
        <f t="shared" si="208"/>
        <v>41155</v>
      </c>
      <c r="M334" s="1">
        <f t="shared" si="223"/>
        <v>23</v>
      </c>
      <c r="N334" s="1">
        <f t="shared" si="194"/>
        <v>1</v>
      </c>
      <c r="O334" s="2">
        <f t="shared" si="209"/>
        <v>1.00018662</v>
      </c>
      <c r="P334" s="10">
        <f t="shared" si="203"/>
        <v>1.00079886</v>
      </c>
      <c r="Q334" s="10">
        <f t="shared" si="200"/>
        <v>1.0436178670139422</v>
      </c>
      <c r="R334" s="2">
        <f t="shared" si="202"/>
        <v>1.04381262</v>
      </c>
      <c r="S334" s="2">
        <f t="shared" si="195"/>
        <v>1</v>
      </c>
      <c r="T334" s="2">
        <f t="shared" si="210"/>
        <v>314696.40496642998</v>
      </c>
      <c r="U334" s="2">
        <f t="shared" si="211"/>
        <v>0</v>
      </c>
      <c r="V334" s="2">
        <f t="shared" si="212"/>
        <v>13702.00469494449</v>
      </c>
      <c r="W334" s="2">
        <f t="shared" si="213"/>
        <v>328398.40966137446</v>
      </c>
      <c r="X334" s="27">
        <f t="shared" si="214"/>
        <v>0</v>
      </c>
      <c r="Y334" s="2">
        <f t="shared" si="196"/>
        <v>0</v>
      </c>
      <c r="Z334" s="67">
        <f t="shared" si="215"/>
        <v>0</v>
      </c>
      <c r="AA334" s="2">
        <f t="shared" si="216"/>
        <v>0</v>
      </c>
      <c r="AB334" s="26">
        <f t="shared" si="224"/>
        <v>6.7299999999999999E-2</v>
      </c>
      <c r="AC334" s="27">
        <f t="shared" si="204"/>
        <v>1</v>
      </c>
      <c r="AD334" s="27">
        <v>252</v>
      </c>
      <c r="AE334" s="10">
        <f t="shared" si="201"/>
        <v>1.0002584940000001</v>
      </c>
      <c r="AF334" s="2">
        <f t="shared" si="217"/>
        <v>81.347132500000001</v>
      </c>
      <c r="AG334" s="2">
        <f t="shared" si="218"/>
        <v>84.889018500000006</v>
      </c>
      <c r="AH334" s="3" t="str">
        <f t="shared" si="219"/>
        <v>-</v>
      </c>
      <c r="AI334" s="4" t="str">
        <f t="shared" si="225"/>
        <v>A+J=</v>
      </c>
      <c r="AJ334" s="11">
        <f t="shared" si="226"/>
        <v>41157</v>
      </c>
      <c r="AK334" s="11"/>
      <c r="AL334" s="4"/>
      <c r="AX334" s="1"/>
      <c r="AY334" s="1"/>
      <c r="AZ334" s="1"/>
      <c r="BA334" s="1"/>
      <c r="BB334" s="1"/>
      <c r="BC334" s="1"/>
    </row>
    <row r="335" spans="1:154" x14ac:dyDescent="0.2">
      <c r="A335" s="144">
        <f t="shared" si="220"/>
        <v>41124</v>
      </c>
      <c r="B335" s="2">
        <f t="shared" si="205"/>
        <v>328629.16315722716</v>
      </c>
      <c r="C335" s="2">
        <f t="shared" si="221"/>
        <v>314696.40496642998</v>
      </c>
      <c r="D335" s="68">
        <f>SUM(Y335:Y$366)</f>
        <v>1955.35695459</v>
      </c>
      <c r="E335" s="68">
        <f t="shared" si="206"/>
        <v>312741.04801183997</v>
      </c>
      <c r="F335" s="72">
        <f t="shared" si="197"/>
        <v>3482.72</v>
      </c>
      <c r="G335" s="3">
        <f>IF(N335=1,VLOOKUP(A334,[1]Plan1!$BG$69:$BI$188,3),G334)</f>
        <v>3497.7</v>
      </c>
      <c r="H335" s="11">
        <f t="shared" si="198"/>
        <v>41062</v>
      </c>
      <c r="I335" s="11">
        <f t="shared" si="199"/>
        <v>41092</v>
      </c>
      <c r="J335" s="26">
        <f t="shared" si="207"/>
        <v>4.3012358156842012E-3</v>
      </c>
      <c r="K335" s="11">
        <f t="shared" si="222"/>
        <v>41155</v>
      </c>
      <c r="L335" s="11">
        <f t="shared" si="208"/>
        <v>41155</v>
      </c>
      <c r="M335" s="1">
        <f t="shared" si="223"/>
        <v>23</v>
      </c>
      <c r="N335" s="1">
        <f t="shared" si="194"/>
        <v>2</v>
      </c>
      <c r="O335" s="2">
        <f t="shared" si="209"/>
        <v>1.00037328</v>
      </c>
      <c r="P335" s="10">
        <f t="shared" si="203"/>
        <v>1.00079886</v>
      </c>
      <c r="Q335" s="10">
        <f t="shared" si="200"/>
        <v>1.0436178670139422</v>
      </c>
      <c r="R335" s="2">
        <f t="shared" si="202"/>
        <v>1.04400742</v>
      </c>
      <c r="S335" s="2">
        <f t="shared" si="195"/>
        <v>1</v>
      </c>
      <c r="T335" s="2">
        <f t="shared" si="210"/>
        <v>314696.40496642998</v>
      </c>
      <c r="U335" s="2">
        <f t="shared" si="211"/>
        <v>0</v>
      </c>
      <c r="V335" s="2">
        <f t="shared" si="212"/>
        <v>13762.926651097212</v>
      </c>
      <c r="W335" s="2">
        <f t="shared" si="213"/>
        <v>328459.33161752718</v>
      </c>
      <c r="X335" s="27">
        <f t="shared" si="214"/>
        <v>0</v>
      </c>
      <c r="Y335" s="2">
        <f t="shared" si="196"/>
        <v>0</v>
      </c>
      <c r="Z335" s="67">
        <f t="shared" si="215"/>
        <v>0</v>
      </c>
      <c r="AA335" s="2">
        <f t="shared" si="216"/>
        <v>0</v>
      </c>
      <c r="AB335" s="26">
        <f t="shared" si="224"/>
        <v>6.7299999999999999E-2</v>
      </c>
      <c r="AC335" s="27">
        <f t="shared" si="204"/>
        <v>2</v>
      </c>
      <c r="AD335" s="27">
        <v>252</v>
      </c>
      <c r="AE335" s="10">
        <f t="shared" si="201"/>
        <v>1.000517055</v>
      </c>
      <c r="AF335" s="2">
        <f t="shared" si="217"/>
        <v>162.71534965999999</v>
      </c>
      <c r="AG335" s="2">
        <f t="shared" si="218"/>
        <v>169.83153970000001</v>
      </c>
      <c r="AH335" s="3" t="str">
        <f t="shared" si="219"/>
        <v>-</v>
      </c>
      <c r="AI335" s="4" t="str">
        <f t="shared" si="225"/>
        <v>A+J=</v>
      </c>
      <c r="AJ335" s="11">
        <f t="shared" si="226"/>
        <v>41157</v>
      </c>
      <c r="AK335" s="11"/>
      <c r="AL335" s="4"/>
      <c r="AX335" s="1"/>
      <c r="AY335" s="1"/>
      <c r="AZ335" s="1"/>
      <c r="BA335" s="1"/>
      <c r="BB335" s="1"/>
      <c r="BC335" s="1"/>
    </row>
    <row r="336" spans="1:154" x14ac:dyDescent="0.2">
      <c r="A336" s="144">
        <f t="shared" si="220"/>
        <v>41125</v>
      </c>
      <c r="B336" s="2">
        <f t="shared" si="205"/>
        <v>328775.09679871233</v>
      </c>
      <c r="C336" s="2">
        <f t="shared" si="221"/>
        <v>314696.40496642998</v>
      </c>
      <c r="D336" s="68">
        <f>SUM(Y336:Y$366)</f>
        <v>1955.35695459</v>
      </c>
      <c r="E336" s="68">
        <f t="shared" si="206"/>
        <v>312741.04801183997</v>
      </c>
      <c r="F336" s="72">
        <f t="shared" si="197"/>
        <v>3482.72</v>
      </c>
      <c r="G336" s="3">
        <f>IF(N336=1,VLOOKUP(A335,[1]Plan1!$BG$69:$BI$188,3),G335)</f>
        <v>3497.7</v>
      </c>
      <c r="H336" s="11">
        <f t="shared" si="198"/>
        <v>41062</v>
      </c>
      <c r="I336" s="11">
        <f t="shared" si="199"/>
        <v>41092</v>
      </c>
      <c r="J336" s="26">
        <f t="shared" si="207"/>
        <v>4.3012358156842012E-3</v>
      </c>
      <c r="K336" s="11">
        <f t="shared" si="222"/>
        <v>41155</v>
      </c>
      <c r="L336" s="11">
        <f t="shared" si="208"/>
        <v>41155</v>
      </c>
      <c r="M336" s="1">
        <f t="shared" si="223"/>
        <v>23</v>
      </c>
      <c r="N336" s="1">
        <f t="shared" si="194"/>
        <v>3</v>
      </c>
      <c r="O336" s="2">
        <f t="shared" si="209"/>
        <v>1.00055998</v>
      </c>
      <c r="P336" s="10">
        <f t="shared" si="203"/>
        <v>1.00079886</v>
      </c>
      <c r="Q336" s="10">
        <f t="shared" si="200"/>
        <v>1.0436178670139422</v>
      </c>
      <c r="R336" s="2">
        <f t="shared" si="202"/>
        <v>1.04420227</v>
      </c>
      <c r="S336" s="2">
        <f t="shared" si="195"/>
        <v>1</v>
      </c>
      <c r="T336" s="2">
        <f t="shared" si="210"/>
        <v>314696.40496642998</v>
      </c>
      <c r="U336" s="2">
        <f t="shared" si="211"/>
        <v>0</v>
      </c>
      <c r="V336" s="2">
        <f t="shared" si="212"/>
        <v>13823.864244302309</v>
      </c>
      <c r="W336" s="2">
        <f t="shared" si="213"/>
        <v>328520.26921073231</v>
      </c>
      <c r="X336" s="27">
        <f t="shared" si="214"/>
        <v>0</v>
      </c>
      <c r="Y336" s="2">
        <f t="shared" si="196"/>
        <v>0</v>
      </c>
      <c r="Z336" s="67">
        <f t="shared" si="215"/>
        <v>0</v>
      </c>
      <c r="AA336" s="2">
        <f t="shared" si="216"/>
        <v>0</v>
      </c>
      <c r="AB336" s="26">
        <f t="shared" si="224"/>
        <v>6.7299999999999999E-2</v>
      </c>
      <c r="AC336" s="27">
        <f t="shared" si="204"/>
        <v>3</v>
      </c>
      <c r="AD336" s="27">
        <v>252</v>
      </c>
      <c r="AE336" s="10">
        <f t="shared" si="201"/>
        <v>1.0007756830000001</v>
      </c>
      <c r="AF336" s="2">
        <f t="shared" si="217"/>
        <v>244.10465149000001</v>
      </c>
      <c r="AG336" s="2">
        <f t="shared" si="218"/>
        <v>254.82758798</v>
      </c>
      <c r="AH336" s="3" t="str">
        <f t="shared" si="219"/>
        <v>-</v>
      </c>
      <c r="AI336" s="4" t="str">
        <f t="shared" si="225"/>
        <v>A+J=</v>
      </c>
      <c r="AJ336" s="11">
        <f t="shared" si="226"/>
        <v>41157</v>
      </c>
      <c r="AK336" s="11"/>
      <c r="AL336" s="4"/>
      <c r="AX336" s="1"/>
      <c r="AY336" s="1"/>
      <c r="AZ336" s="1"/>
      <c r="BA336" s="1"/>
      <c r="BB336" s="1"/>
      <c r="BC336" s="1"/>
    </row>
    <row r="337" spans="1:55" x14ac:dyDescent="0.2">
      <c r="A337" s="144">
        <f t="shared" si="220"/>
        <v>41126</v>
      </c>
      <c r="B337" s="2">
        <f t="shared" si="205"/>
        <v>328775.09679871233</v>
      </c>
      <c r="C337" s="2">
        <f t="shared" si="221"/>
        <v>314696.40496642998</v>
      </c>
      <c r="D337" s="68">
        <f>SUM(Y337:Y$366)</f>
        <v>1955.35695459</v>
      </c>
      <c r="E337" s="68">
        <f t="shared" si="206"/>
        <v>312741.04801183997</v>
      </c>
      <c r="F337" s="72">
        <f t="shared" si="197"/>
        <v>3482.72</v>
      </c>
      <c r="G337" s="3">
        <f>IF(N337=1,VLOOKUP(A336,[1]Plan1!$BG$69:$BI$188,3),G336)</f>
        <v>3497.7</v>
      </c>
      <c r="H337" s="11">
        <f t="shared" si="198"/>
        <v>41062</v>
      </c>
      <c r="I337" s="11">
        <f t="shared" si="199"/>
        <v>41092</v>
      </c>
      <c r="J337" s="26">
        <f t="shared" si="207"/>
        <v>4.3012358156842012E-3</v>
      </c>
      <c r="K337" s="11">
        <f t="shared" si="222"/>
        <v>41155</v>
      </c>
      <c r="L337" s="11">
        <f t="shared" si="208"/>
        <v>41155</v>
      </c>
      <c r="M337" s="1">
        <f t="shared" si="223"/>
        <v>23</v>
      </c>
      <c r="N337" s="1">
        <f t="shared" si="194"/>
        <v>3</v>
      </c>
      <c r="O337" s="2">
        <f t="shared" si="209"/>
        <v>1.00055998</v>
      </c>
      <c r="P337" s="10">
        <f t="shared" si="203"/>
        <v>1.00079886</v>
      </c>
      <c r="Q337" s="10">
        <f t="shared" si="200"/>
        <v>1.0436178670139422</v>
      </c>
      <c r="R337" s="2">
        <f t="shared" si="202"/>
        <v>1.04420227</v>
      </c>
      <c r="S337" s="2">
        <f t="shared" si="195"/>
        <v>1</v>
      </c>
      <c r="T337" s="2">
        <f t="shared" si="210"/>
        <v>314696.40496642998</v>
      </c>
      <c r="U337" s="2">
        <f t="shared" si="211"/>
        <v>0</v>
      </c>
      <c r="V337" s="2">
        <f t="shared" si="212"/>
        <v>13823.864244302309</v>
      </c>
      <c r="W337" s="2">
        <f t="shared" si="213"/>
        <v>328520.26921073231</v>
      </c>
      <c r="X337" s="27">
        <f t="shared" si="214"/>
        <v>0</v>
      </c>
      <c r="Y337" s="2">
        <f t="shared" si="196"/>
        <v>0</v>
      </c>
      <c r="Z337" s="67">
        <f t="shared" si="215"/>
        <v>0</v>
      </c>
      <c r="AA337" s="2">
        <f t="shared" si="216"/>
        <v>0</v>
      </c>
      <c r="AB337" s="26">
        <f t="shared" si="224"/>
        <v>6.7299999999999999E-2</v>
      </c>
      <c r="AC337" s="27">
        <f t="shared" si="204"/>
        <v>3</v>
      </c>
      <c r="AD337" s="27">
        <v>252</v>
      </c>
      <c r="AE337" s="10">
        <f t="shared" si="201"/>
        <v>1.0007756830000001</v>
      </c>
      <c r="AF337" s="2">
        <f t="shared" si="217"/>
        <v>244.10465149000001</v>
      </c>
      <c r="AG337" s="2">
        <f t="shared" si="218"/>
        <v>254.82758798</v>
      </c>
      <c r="AH337" s="3" t="str">
        <f t="shared" si="219"/>
        <v>-</v>
      </c>
      <c r="AI337" s="4" t="str">
        <f t="shared" si="225"/>
        <v>A+J=</v>
      </c>
      <c r="AJ337" s="11">
        <f t="shared" si="226"/>
        <v>41157</v>
      </c>
      <c r="AK337" s="11"/>
      <c r="AL337" s="4"/>
      <c r="AX337" s="1"/>
      <c r="AY337" s="1"/>
      <c r="AZ337" s="1"/>
      <c r="BA337" s="1"/>
      <c r="BB337" s="1"/>
      <c r="BC337" s="1"/>
    </row>
    <row r="338" spans="1:55" x14ac:dyDescent="0.2">
      <c r="A338" s="144">
        <f t="shared" si="220"/>
        <v>41127</v>
      </c>
      <c r="B338" s="2">
        <f t="shared" si="205"/>
        <v>328775.09679871233</v>
      </c>
      <c r="C338" s="2">
        <f t="shared" si="221"/>
        <v>314696.40496642998</v>
      </c>
      <c r="D338" s="68">
        <f>SUM(Y338:Y$366)</f>
        <v>1955.35695459</v>
      </c>
      <c r="E338" s="68">
        <f t="shared" si="206"/>
        <v>312741.04801183997</v>
      </c>
      <c r="F338" s="72">
        <f t="shared" si="197"/>
        <v>3482.72</v>
      </c>
      <c r="G338" s="3">
        <f>IF(N338=1,VLOOKUP(A337,[1]Plan1!$BG$69:$BI$188,3),G337)</f>
        <v>3497.7</v>
      </c>
      <c r="H338" s="11">
        <f t="shared" si="198"/>
        <v>41062</v>
      </c>
      <c r="I338" s="11">
        <f t="shared" si="199"/>
        <v>41092</v>
      </c>
      <c r="J338" s="26">
        <f t="shared" si="207"/>
        <v>4.3012358156842012E-3</v>
      </c>
      <c r="K338" s="11">
        <f t="shared" si="222"/>
        <v>41155</v>
      </c>
      <c r="L338" s="11">
        <f t="shared" si="208"/>
        <v>41155</v>
      </c>
      <c r="M338" s="1">
        <f t="shared" si="223"/>
        <v>23</v>
      </c>
      <c r="N338" s="1">
        <f t="shared" si="194"/>
        <v>3</v>
      </c>
      <c r="O338" s="2">
        <f t="shared" si="209"/>
        <v>1.00055998</v>
      </c>
      <c r="P338" s="10">
        <f t="shared" si="203"/>
        <v>1.00079886</v>
      </c>
      <c r="Q338" s="10">
        <f t="shared" si="200"/>
        <v>1.0436178670139422</v>
      </c>
      <c r="R338" s="2">
        <f t="shared" si="202"/>
        <v>1.04420227</v>
      </c>
      <c r="S338" s="2">
        <f t="shared" si="195"/>
        <v>1</v>
      </c>
      <c r="T338" s="2">
        <f t="shared" si="210"/>
        <v>314696.40496642998</v>
      </c>
      <c r="U338" s="2">
        <f t="shared" si="211"/>
        <v>0</v>
      </c>
      <c r="V338" s="2">
        <f t="shared" si="212"/>
        <v>13823.864244302309</v>
      </c>
      <c r="W338" s="2">
        <f t="shared" si="213"/>
        <v>328520.26921073231</v>
      </c>
      <c r="X338" s="27">
        <f t="shared" si="214"/>
        <v>0</v>
      </c>
      <c r="Y338" s="2">
        <f t="shared" si="196"/>
        <v>0</v>
      </c>
      <c r="Z338" s="67">
        <f t="shared" si="215"/>
        <v>0</v>
      </c>
      <c r="AA338" s="2">
        <f t="shared" si="216"/>
        <v>0</v>
      </c>
      <c r="AB338" s="26">
        <f t="shared" si="224"/>
        <v>6.7299999999999999E-2</v>
      </c>
      <c r="AC338" s="27">
        <f t="shared" si="204"/>
        <v>3</v>
      </c>
      <c r="AD338" s="27">
        <v>252</v>
      </c>
      <c r="AE338" s="10">
        <f t="shared" si="201"/>
        <v>1.0007756830000001</v>
      </c>
      <c r="AF338" s="2">
        <f t="shared" si="217"/>
        <v>244.10465149000001</v>
      </c>
      <c r="AG338" s="2">
        <f t="shared" si="218"/>
        <v>254.82758798</v>
      </c>
      <c r="AH338" s="3" t="str">
        <f t="shared" si="219"/>
        <v>-</v>
      </c>
      <c r="AI338" s="4" t="str">
        <f t="shared" si="225"/>
        <v>A+J=</v>
      </c>
      <c r="AJ338" s="11">
        <f t="shared" si="226"/>
        <v>41157</v>
      </c>
      <c r="AK338" s="11"/>
      <c r="AL338" s="4"/>
      <c r="AX338" s="1"/>
      <c r="AY338" s="1"/>
      <c r="AZ338" s="1"/>
      <c r="BA338" s="1"/>
      <c r="BB338" s="1"/>
      <c r="BC338" s="1"/>
    </row>
    <row r="339" spans="1:55" x14ac:dyDescent="0.2">
      <c r="A339" s="144">
        <f t="shared" si="220"/>
        <v>41128</v>
      </c>
      <c r="B339" s="2">
        <f t="shared" si="205"/>
        <v>328921.08990817843</v>
      </c>
      <c r="C339" s="2">
        <f t="shared" si="221"/>
        <v>314696.40496642998</v>
      </c>
      <c r="D339" s="68">
        <f>SUM(Y339:Y$366)</f>
        <v>1955.35695459</v>
      </c>
      <c r="E339" s="68">
        <f t="shared" si="206"/>
        <v>312741.04801183997</v>
      </c>
      <c r="F339" s="72">
        <f t="shared" si="197"/>
        <v>3482.72</v>
      </c>
      <c r="G339" s="3">
        <f>IF(N339=1,VLOOKUP(A338,[1]Plan1!$BG$69:$BI$188,3),G338)</f>
        <v>3497.7</v>
      </c>
      <c r="H339" s="11">
        <f t="shared" si="198"/>
        <v>41062</v>
      </c>
      <c r="I339" s="11">
        <f t="shared" si="199"/>
        <v>41092</v>
      </c>
      <c r="J339" s="26">
        <f t="shared" si="207"/>
        <v>4.3012358156842012E-3</v>
      </c>
      <c r="K339" s="11">
        <f t="shared" si="222"/>
        <v>41155</v>
      </c>
      <c r="L339" s="11">
        <f t="shared" si="208"/>
        <v>41155</v>
      </c>
      <c r="M339" s="1">
        <f t="shared" si="223"/>
        <v>23</v>
      </c>
      <c r="N339" s="1">
        <f t="shared" si="194"/>
        <v>4</v>
      </c>
      <c r="O339" s="2">
        <f t="shared" si="209"/>
        <v>1.00074671</v>
      </c>
      <c r="P339" s="10">
        <f t="shared" si="203"/>
        <v>1.00079886</v>
      </c>
      <c r="Q339" s="10">
        <f t="shared" si="200"/>
        <v>1.0436178670139422</v>
      </c>
      <c r="R339" s="2">
        <f t="shared" si="202"/>
        <v>1.0443971400000001</v>
      </c>
      <c r="S339" s="2">
        <f t="shared" si="195"/>
        <v>1</v>
      </c>
      <c r="T339" s="2">
        <f t="shared" si="210"/>
        <v>314696.40496642998</v>
      </c>
      <c r="U339" s="2">
        <f t="shared" si="211"/>
        <v>0</v>
      </c>
      <c r="V339" s="2">
        <f t="shared" si="212"/>
        <v>13884.8080923284</v>
      </c>
      <c r="W339" s="2">
        <f t="shared" si="213"/>
        <v>328581.21305875841</v>
      </c>
      <c r="X339" s="27">
        <f t="shared" si="214"/>
        <v>0</v>
      </c>
      <c r="Y339" s="2">
        <f t="shared" si="196"/>
        <v>0</v>
      </c>
      <c r="Z339" s="67">
        <f t="shared" si="215"/>
        <v>0</v>
      </c>
      <c r="AA339" s="2">
        <f t="shared" si="216"/>
        <v>0</v>
      </c>
      <c r="AB339" s="26">
        <f t="shared" si="224"/>
        <v>6.7299999999999999E-2</v>
      </c>
      <c r="AC339" s="27">
        <f t="shared" si="204"/>
        <v>4</v>
      </c>
      <c r="AD339" s="27">
        <v>252</v>
      </c>
      <c r="AE339" s="10">
        <f t="shared" si="201"/>
        <v>1.0010343770000001</v>
      </c>
      <c r="AF339" s="2">
        <f t="shared" si="217"/>
        <v>325.51472326999999</v>
      </c>
      <c r="AG339" s="2">
        <f t="shared" si="218"/>
        <v>339.87684941999999</v>
      </c>
      <c r="AH339" s="3" t="str">
        <f t="shared" si="219"/>
        <v>-</v>
      </c>
      <c r="AI339" s="4" t="str">
        <f t="shared" si="225"/>
        <v>A+J=</v>
      </c>
      <c r="AJ339" s="11">
        <f t="shared" si="226"/>
        <v>41157</v>
      </c>
      <c r="AK339" s="11"/>
      <c r="AL339" s="4"/>
      <c r="AX339" s="1"/>
      <c r="AY339" s="1"/>
      <c r="AZ339" s="1"/>
      <c r="BA339" s="1"/>
      <c r="BB339" s="1"/>
      <c r="BC339" s="1"/>
    </row>
    <row r="340" spans="1:55" x14ac:dyDescent="0.2">
      <c r="A340" s="144">
        <f t="shared" si="220"/>
        <v>41129</v>
      </c>
      <c r="B340" s="2">
        <f t="shared" si="205"/>
        <v>329067.15255419689</v>
      </c>
      <c r="C340" s="2">
        <f t="shared" si="221"/>
        <v>314696.40496642998</v>
      </c>
      <c r="D340" s="68">
        <f>SUM(Y340:Y$366)</f>
        <v>1955.35695459</v>
      </c>
      <c r="E340" s="68">
        <f t="shared" si="206"/>
        <v>312741.04801183997</v>
      </c>
      <c r="F340" s="72">
        <f t="shared" si="197"/>
        <v>3482.72</v>
      </c>
      <c r="G340" s="3">
        <f>IF(N340=1,VLOOKUP(A339,[1]Plan1!$BG$69:$BI$188,3),G339)</f>
        <v>3497.7</v>
      </c>
      <c r="H340" s="11">
        <f t="shared" si="198"/>
        <v>41062</v>
      </c>
      <c r="I340" s="11">
        <f t="shared" si="199"/>
        <v>41092</v>
      </c>
      <c r="J340" s="26">
        <f t="shared" si="207"/>
        <v>4.3012358156842012E-3</v>
      </c>
      <c r="K340" s="11">
        <f t="shared" si="222"/>
        <v>41155</v>
      </c>
      <c r="L340" s="11">
        <f t="shared" si="208"/>
        <v>41155</v>
      </c>
      <c r="M340" s="1">
        <f t="shared" si="223"/>
        <v>23</v>
      </c>
      <c r="N340" s="1">
        <f t="shared" si="194"/>
        <v>5</v>
      </c>
      <c r="O340" s="2">
        <f t="shared" si="209"/>
        <v>1.00093348</v>
      </c>
      <c r="P340" s="10">
        <f t="shared" si="203"/>
        <v>1.00079886</v>
      </c>
      <c r="Q340" s="10">
        <f t="shared" si="200"/>
        <v>1.0436178670139422</v>
      </c>
      <c r="R340" s="2">
        <f t="shared" si="202"/>
        <v>1.04459206</v>
      </c>
      <c r="S340" s="2">
        <f t="shared" si="195"/>
        <v>1</v>
      </c>
      <c r="T340" s="2">
        <f t="shared" si="210"/>
        <v>314696.40496642998</v>
      </c>
      <c r="U340" s="2">
        <f t="shared" si="211"/>
        <v>0</v>
      </c>
      <c r="V340" s="2">
        <f t="shared" si="212"/>
        <v>13945.767577406863</v>
      </c>
      <c r="W340" s="2">
        <f t="shared" si="213"/>
        <v>328642.17254383687</v>
      </c>
      <c r="X340" s="27">
        <f t="shared" si="214"/>
        <v>0</v>
      </c>
      <c r="Y340" s="2">
        <f t="shared" si="196"/>
        <v>0</v>
      </c>
      <c r="Z340" s="67">
        <f t="shared" si="215"/>
        <v>0</v>
      </c>
      <c r="AA340" s="2">
        <f t="shared" si="216"/>
        <v>0</v>
      </c>
      <c r="AB340" s="26">
        <f t="shared" si="224"/>
        <v>6.7299999999999999E-2</v>
      </c>
      <c r="AC340" s="27">
        <f t="shared" si="204"/>
        <v>5</v>
      </c>
      <c r="AD340" s="27">
        <v>252</v>
      </c>
      <c r="AE340" s="10">
        <f t="shared" si="201"/>
        <v>1.0012931389999999</v>
      </c>
      <c r="AF340" s="2">
        <f t="shared" si="217"/>
        <v>406.94619441999998</v>
      </c>
      <c r="AG340" s="2">
        <f t="shared" si="218"/>
        <v>424.98001035999999</v>
      </c>
      <c r="AH340" s="3" t="str">
        <f t="shared" si="219"/>
        <v>-</v>
      </c>
      <c r="AI340" s="4" t="str">
        <f t="shared" si="225"/>
        <v>A+J=</v>
      </c>
      <c r="AJ340" s="11">
        <f t="shared" si="226"/>
        <v>41157</v>
      </c>
      <c r="AK340" s="11"/>
      <c r="AL340" s="4"/>
      <c r="AX340" s="1"/>
      <c r="AY340" s="1"/>
      <c r="AZ340" s="1"/>
      <c r="BA340" s="1"/>
      <c r="BB340" s="1"/>
      <c r="BC340" s="1"/>
    </row>
    <row r="341" spans="1:55" x14ac:dyDescent="0.2">
      <c r="A341" s="144">
        <f t="shared" si="220"/>
        <v>41130</v>
      </c>
      <c r="B341" s="2">
        <f t="shared" si="205"/>
        <v>329213.2778394068</v>
      </c>
      <c r="C341" s="2">
        <f t="shared" si="221"/>
        <v>314696.40496642998</v>
      </c>
      <c r="D341" s="68">
        <f>SUM(Y341:Y$366)</f>
        <v>1955.35695459</v>
      </c>
      <c r="E341" s="68">
        <f t="shared" si="206"/>
        <v>312741.04801183997</v>
      </c>
      <c r="F341" s="72">
        <f t="shared" si="197"/>
        <v>3482.72</v>
      </c>
      <c r="G341" s="3">
        <f>IF(N341=1,VLOOKUP(A340,[1]Plan1!$BG$69:$BI$188,3),G340)</f>
        <v>3497.7</v>
      </c>
      <c r="H341" s="11">
        <f t="shared" si="198"/>
        <v>41062</v>
      </c>
      <c r="I341" s="11">
        <f t="shared" si="199"/>
        <v>41092</v>
      </c>
      <c r="J341" s="26">
        <f t="shared" si="207"/>
        <v>4.3012358156842012E-3</v>
      </c>
      <c r="K341" s="11">
        <f t="shared" si="222"/>
        <v>41155</v>
      </c>
      <c r="L341" s="11">
        <f t="shared" si="208"/>
        <v>41155</v>
      </c>
      <c r="M341" s="1">
        <f t="shared" si="223"/>
        <v>23</v>
      </c>
      <c r="N341" s="1">
        <f t="shared" si="194"/>
        <v>6</v>
      </c>
      <c r="O341" s="2">
        <f t="shared" si="209"/>
        <v>1.0011202800000001</v>
      </c>
      <c r="P341" s="10">
        <f t="shared" si="203"/>
        <v>1.00079886</v>
      </c>
      <c r="Q341" s="10">
        <f t="shared" si="200"/>
        <v>1.0436178670139422</v>
      </c>
      <c r="R341" s="2">
        <f t="shared" si="202"/>
        <v>1.0447870100000001</v>
      </c>
      <c r="S341" s="2">
        <f t="shared" si="195"/>
        <v>1</v>
      </c>
      <c r="T341" s="2">
        <f t="shared" si="210"/>
        <v>314696.40496642998</v>
      </c>
      <c r="U341" s="2">
        <f t="shared" si="211"/>
        <v>0</v>
      </c>
      <c r="V341" s="2">
        <f t="shared" si="212"/>
        <v>14006.73644471678</v>
      </c>
      <c r="W341" s="2">
        <f t="shared" si="213"/>
        <v>328703.14141114679</v>
      </c>
      <c r="X341" s="27">
        <f t="shared" si="214"/>
        <v>0</v>
      </c>
      <c r="Y341" s="2">
        <f t="shared" si="196"/>
        <v>0</v>
      </c>
      <c r="Z341" s="67">
        <f t="shared" si="215"/>
        <v>0</v>
      </c>
      <c r="AA341" s="2">
        <f t="shared" si="216"/>
        <v>0</v>
      </c>
      <c r="AB341" s="26">
        <f t="shared" si="224"/>
        <v>6.7299999999999999E-2</v>
      </c>
      <c r="AC341" s="27">
        <f t="shared" si="204"/>
        <v>6</v>
      </c>
      <c r="AD341" s="27">
        <v>252</v>
      </c>
      <c r="AE341" s="10">
        <f t="shared" si="201"/>
        <v>1.0015519669999999</v>
      </c>
      <c r="AF341" s="2">
        <f t="shared" si="217"/>
        <v>488.39843552000002</v>
      </c>
      <c r="AG341" s="2">
        <f t="shared" si="218"/>
        <v>510.13642826</v>
      </c>
      <c r="AH341" s="3" t="str">
        <f t="shared" si="219"/>
        <v>-</v>
      </c>
      <c r="AI341" s="4" t="str">
        <f t="shared" si="225"/>
        <v>A+J=</v>
      </c>
      <c r="AJ341" s="11">
        <f t="shared" si="226"/>
        <v>41157</v>
      </c>
      <c r="AK341" s="11"/>
      <c r="AL341" s="4"/>
      <c r="AX341" s="1"/>
      <c r="AY341" s="1"/>
      <c r="AZ341" s="1"/>
      <c r="BA341" s="1"/>
      <c r="BB341" s="1"/>
      <c r="BC341" s="1"/>
    </row>
    <row r="342" spans="1:55" x14ac:dyDescent="0.2">
      <c r="A342" s="144">
        <f t="shared" si="220"/>
        <v>41131</v>
      </c>
      <c r="B342" s="2">
        <f t="shared" si="205"/>
        <v>329359.46611193806</v>
      </c>
      <c r="C342" s="2">
        <f t="shared" si="221"/>
        <v>314696.40496642998</v>
      </c>
      <c r="D342" s="68">
        <f>SUM(Y342:Y$366)</f>
        <v>1955.35695459</v>
      </c>
      <c r="E342" s="68">
        <f t="shared" si="206"/>
        <v>312741.04801183997</v>
      </c>
      <c r="F342" s="72">
        <f t="shared" si="197"/>
        <v>3482.72</v>
      </c>
      <c r="G342" s="3">
        <f>IF(N342=1,VLOOKUP(A341,[1]Plan1!$BG$69:$BI$188,3),G341)</f>
        <v>3497.7</v>
      </c>
      <c r="H342" s="11">
        <f t="shared" si="198"/>
        <v>41062</v>
      </c>
      <c r="I342" s="11">
        <f t="shared" si="199"/>
        <v>41092</v>
      </c>
      <c r="J342" s="26">
        <f t="shared" si="207"/>
        <v>4.3012358156842012E-3</v>
      </c>
      <c r="K342" s="11">
        <f t="shared" si="222"/>
        <v>41155</v>
      </c>
      <c r="L342" s="11">
        <f t="shared" si="208"/>
        <v>41155</v>
      </c>
      <c r="M342" s="1">
        <f t="shared" si="223"/>
        <v>23</v>
      </c>
      <c r="N342" s="1">
        <f t="shared" si="194"/>
        <v>7</v>
      </c>
      <c r="O342" s="2">
        <f t="shared" si="209"/>
        <v>1.0013071099999999</v>
      </c>
      <c r="P342" s="10">
        <f t="shared" si="203"/>
        <v>1.00079886</v>
      </c>
      <c r="Q342" s="10">
        <f t="shared" si="200"/>
        <v>1.0436178670139422</v>
      </c>
      <c r="R342" s="2">
        <f t="shared" si="202"/>
        <v>1.0449819899999999</v>
      </c>
      <c r="S342" s="2">
        <f t="shared" si="195"/>
        <v>1</v>
      </c>
      <c r="T342" s="2">
        <f t="shared" si="210"/>
        <v>314696.40496642998</v>
      </c>
      <c r="U342" s="2">
        <f t="shared" si="211"/>
        <v>0</v>
      </c>
      <c r="V342" s="2">
        <f t="shared" si="212"/>
        <v>14067.714694258078</v>
      </c>
      <c r="W342" s="2">
        <f t="shared" si="213"/>
        <v>328764.11966068804</v>
      </c>
      <c r="X342" s="27">
        <f t="shared" si="214"/>
        <v>0</v>
      </c>
      <c r="Y342" s="2">
        <f t="shared" si="196"/>
        <v>0</v>
      </c>
      <c r="Z342" s="67">
        <f t="shared" si="215"/>
        <v>0</v>
      </c>
      <c r="AA342" s="2">
        <f t="shared" si="216"/>
        <v>0</v>
      </c>
      <c r="AB342" s="26">
        <f t="shared" si="224"/>
        <v>6.7299999999999999E-2</v>
      </c>
      <c r="AC342" s="27">
        <f t="shared" si="204"/>
        <v>7</v>
      </c>
      <c r="AD342" s="27">
        <v>252</v>
      </c>
      <c r="AE342" s="10">
        <f t="shared" si="201"/>
        <v>1.0018108619999999</v>
      </c>
      <c r="AF342" s="2">
        <f t="shared" si="217"/>
        <v>569.87176128999999</v>
      </c>
      <c r="AG342" s="2">
        <f t="shared" si="218"/>
        <v>595.34645124999997</v>
      </c>
      <c r="AH342" s="3" t="str">
        <f t="shared" si="219"/>
        <v>-</v>
      </c>
      <c r="AI342" s="4" t="str">
        <f t="shared" si="225"/>
        <v>A+J=</v>
      </c>
      <c r="AJ342" s="11">
        <f t="shared" si="226"/>
        <v>41157</v>
      </c>
      <c r="AK342" s="11"/>
      <c r="AL342" s="4"/>
      <c r="AX342" s="1"/>
      <c r="AY342" s="1"/>
      <c r="AZ342" s="1"/>
      <c r="BA342" s="1"/>
      <c r="BB342" s="1"/>
      <c r="BC342" s="1"/>
    </row>
    <row r="343" spans="1:55" x14ac:dyDescent="0.2">
      <c r="A343" s="144">
        <f t="shared" si="220"/>
        <v>41132</v>
      </c>
      <c r="B343" s="2">
        <f t="shared" si="205"/>
        <v>329505.72085404134</v>
      </c>
      <c r="C343" s="2">
        <f t="shared" si="221"/>
        <v>314696.40496642998</v>
      </c>
      <c r="D343" s="68">
        <f>SUM(Y343:Y$366)</f>
        <v>1955.35695459</v>
      </c>
      <c r="E343" s="68">
        <f t="shared" si="206"/>
        <v>312741.04801183997</v>
      </c>
      <c r="F343" s="72">
        <f t="shared" si="197"/>
        <v>3482.72</v>
      </c>
      <c r="G343" s="3">
        <f>IF(N343=1,VLOOKUP(A342,[1]Plan1!$BG$69:$BI$188,3),G342)</f>
        <v>3497.7</v>
      </c>
      <c r="H343" s="11">
        <f t="shared" si="198"/>
        <v>41062</v>
      </c>
      <c r="I343" s="11">
        <f t="shared" si="199"/>
        <v>41092</v>
      </c>
      <c r="J343" s="26">
        <f t="shared" si="207"/>
        <v>4.3012358156842012E-3</v>
      </c>
      <c r="K343" s="11">
        <f t="shared" si="222"/>
        <v>41155</v>
      </c>
      <c r="L343" s="11">
        <f t="shared" si="208"/>
        <v>41155</v>
      </c>
      <c r="M343" s="1">
        <f t="shared" si="223"/>
        <v>23</v>
      </c>
      <c r="N343" s="1">
        <f t="shared" si="194"/>
        <v>8</v>
      </c>
      <c r="O343" s="2">
        <f t="shared" si="209"/>
        <v>1.00149398</v>
      </c>
      <c r="P343" s="10">
        <f t="shared" si="203"/>
        <v>1.00079886</v>
      </c>
      <c r="Q343" s="10">
        <f t="shared" si="200"/>
        <v>1.0436178670139422</v>
      </c>
      <c r="R343" s="2">
        <f t="shared" si="202"/>
        <v>1.04517701</v>
      </c>
      <c r="S343" s="2">
        <f t="shared" si="195"/>
        <v>1</v>
      </c>
      <c r="T343" s="2">
        <f t="shared" si="210"/>
        <v>314696.40496642998</v>
      </c>
      <c r="U343" s="2">
        <f t="shared" si="211"/>
        <v>0</v>
      </c>
      <c r="V343" s="2">
        <f t="shared" si="212"/>
        <v>14128.705453441362</v>
      </c>
      <c r="W343" s="2">
        <f t="shared" si="213"/>
        <v>328825.11041987134</v>
      </c>
      <c r="X343" s="27">
        <f t="shared" si="214"/>
        <v>0</v>
      </c>
      <c r="Y343" s="2">
        <f t="shared" si="196"/>
        <v>0</v>
      </c>
      <c r="Z343" s="67">
        <f t="shared" si="215"/>
        <v>0</v>
      </c>
      <c r="AA343" s="2">
        <f t="shared" si="216"/>
        <v>0</v>
      </c>
      <c r="AB343" s="26">
        <f t="shared" si="224"/>
        <v>6.7299999999999999E-2</v>
      </c>
      <c r="AC343" s="27">
        <f t="shared" si="204"/>
        <v>8</v>
      </c>
      <c r="AD343" s="27">
        <v>252</v>
      </c>
      <c r="AE343" s="10">
        <f t="shared" si="201"/>
        <v>1.002069825</v>
      </c>
      <c r="AF343" s="2">
        <f t="shared" si="217"/>
        <v>651.36648639999999</v>
      </c>
      <c r="AG343" s="2">
        <f t="shared" si="218"/>
        <v>680.61043416999996</v>
      </c>
      <c r="AH343" s="3" t="str">
        <f t="shared" si="219"/>
        <v>-</v>
      </c>
      <c r="AI343" s="4" t="str">
        <f t="shared" si="225"/>
        <v>A+J=</v>
      </c>
      <c r="AJ343" s="11">
        <f t="shared" si="226"/>
        <v>41157</v>
      </c>
      <c r="AK343" s="11"/>
      <c r="AL343" s="4"/>
      <c r="AM343" s="1"/>
      <c r="AN343" s="11"/>
      <c r="AO343" s="1"/>
      <c r="AP343" s="1"/>
      <c r="AQ343" s="1"/>
      <c r="AR343" s="1"/>
      <c r="AS343" s="6"/>
      <c r="AT343" s="1"/>
      <c r="AU343" s="1"/>
      <c r="AV343" s="1"/>
      <c r="AW343" s="1"/>
      <c r="AX343" s="1"/>
      <c r="AY343" s="1"/>
      <c r="AZ343" s="1"/>
      <c r="BA343" s="1"/>
      <c r="BB343" s="1"/>
      <c r="BC343" s="1"/>
    </row>
    <row r="344" spans="1:55" x14ac:dyDescent="0.2">
      <c r="A344" s="144">
        <f t="shared" si="220"/>
        <v>41133</v>
      </c>
      <c r="B344" s="2">
        <f t="shared" si="205"/>
        <v>329505.72085404134</v>
      </c>
      <c r="C344" s="2">
        <f t="shared" si="221"/>
        <v>314696.40496642998</v>
      </c>
      <c r="D344" s="68">
        <f>SUM(Y344:Y$366)</f>
        <v>1955.35695459</v>
      </c>
      <c r="E344" s="68">
        <f t="shared" si="206"/>
        <v>312741.04801183997</v>
      </c>
      <c r="F344" s="72">
        <f t="shared" si="197"/>
        <v>3482.72</v>
      </c>
      <c r="G344" s="3">
        <f>IF(N344=1,VLOOKUP(A343,[1]Plan1!$BG$69:$BI$188,3),G343)</f>
        <v>3497.7</v>
      </c>
      <c r="H344" s="11">
        <f t="shared" si="198"/>
        <v>41062</v>
      </c>
      <c r="I344" s="11">
        <f t="shared" si="199"/>
        <v>41092</v>
      </c>
      <c r="J344" s="26">
        <f t="shared" si="207"/>
        <v>4.3012358156842012E-3</v>
      </c>
      <c r="K344" s="11">
        <f t="shared" si="222"/>
        <v>41155</v>
      </c>
      <c r="L344" s="11">
        <f t="shared" si="208"/>
        <v>41155</v>
      </c>
      <c r="M344" s="1">
        <f t="shared" si="223"/>
        <v>23</v>
      </c>
      <c r="N344" s="1">
        <f t="shared" si="194"/>
        <v>8</v>
      </c>
      <c r="O344" s="2">
        <f t="shared" si="209"/>
        <v>1.00149398</v>
      </c>
      <c r="P344" s="10">
        <f t="shared" si="203"/>
        <v>1.00079886</v>
      </c>
      <c r="Q344" s="10">
        <f t="shared" si="200"/>
        <v>1.0436178670139422</v>
      </c>
      <c r="R344" s="2">
        <f t="shared" si="202"/>
        <v>1.04517701</v>
      </c>
      <c r="S344" s="2">
        <f t="shared" si="195"/>
        <v>1</v>
      </c>
      <c r="T344" s="2">
        <f t="shared" si="210"/>
        <v>314696.40496642998</v>
      </c>
      <c r="U344" s="2">
        <f t="shared" si="211"/>
        <v>0</v>
      </c>
      <c r="V344" s="2">
        <f t="shared" si="212"/>
        <v>14128.705453441362</v>
      </c>
      <c r="W344" s="2">
        <f t="shared" si="213"/>
        <v>328825.11041987134</v>
      </c>
      <c r="X344" s="27">
        <f t="shared" si="214"/>
        <v>0</v>
      </c>
      <c r="Y344" s="2">
        <f t="shared" si="196"/>
        <v>0</v>
      </c>
      <c r="Z344" s="67">
        <f t="shared" si="215"/>
        <v>0</v>
      </c>
      <c r="AA344" s="2">
        <f t="shared" si="216"/>
        <v>0</v>
      </c>
      <c r="AB344" s="26">
        <f t="shared" si="224"/>
        <v>6.7299999999999999E-2</v>
      </c>
      <c r="AC344" s="27">
        <f t="shared" si="204"/>
        <v>8</v>
      </c>
      <c r="AD344" s="27">
        <v>252</v>
      </c>
      <c r="AE344" s="10">
        <f t="shared" si="201"/>
        <v>1.002069825</v>
      </c>
      <c r="AF344" s="2">
        <f t="shared" si="217"/>
        <v>651.36648639999999</v>
      </c>
      <c r="AG344" s="2">
        <f t="shared" si="218"/>
        <v>680.61043416999996</v>
      </c>
      <c r="AH344" s="3" t="str">
        <f t="shared" si="219"/>
        <v>-</v>
      </c>
      <c r="AI344" s="4" t="str">
        <f t="shared" si="225"/>
        <v>A+J=</v>
      </c>
      <c r="AJ344" s="11">
        <f t="shared" si="226"/>
        <v>41157</v>
      </c>
      <c r="AK344" s="11"/>
      <c r="AL344" s="4"/>
      <c r="AM344" s="1"/>
      <c r="AN344" s="11"/>
      <c r="AO344" s="1"/>
      <c r="AP344" s="1"/>
      <c r="AQ344" s="1"/>
      <c r="AR344" s="1"/>
      <c r="AS344" s="6"/>
      <c r="AT344" s="1"/>
      <c r="AU344" s="1"/>
      <c r="AV344" s="1"/>
      <c r="AW344" s="1"/>
      <c r="AX344" s="1"/>
      <c r="AY344" s="1"/>
      <c r="AZ344" s="1"/>
      <c r="BA344" s="1"/>
      <c r="BB344" s="1"/>
      <c r="BC344" s="1"/>
    </row>
    <row r="345" spans="1:55" x14ac:dyDescent="0.2">
      <c r="A345" s="144">
        <f t="shared" si="220"/>
        <v>41134</v>
      </c>
      <c r="B345" s="2">
        <f t="shared" si="205"/>
        <v>329505.72085404134</v>
      </c>
      <c r="C345" s="2">
        <f t="shared" si="221"/>
        <v>314696.40496642998</v>
      </c>
      <c r="D345" s="68">
        <f>SUM(Y345:Y$366)</f>
        <v>1955.35695459</v>
      </c>
      <c r="E345" s="68">
        <f t="shared" si="206"/>
        <v>312741.04801183997</v>
      </c>
      <c r="F345" s="72">
        <f t="shared" si="197"/>
        <v>3482.72</v>
      </c>
      <c r="G345" s="3">
        <f>IF(N345=1,VLOOKUP(A344,[1]Plan1!$BG$69:$BI$188,3),G344)</f>
        <v>3497.7</v>
      </c>
      <c r="H345" s="11">
        <f t="shared" si="198"/>
        <v>41062</v>
      </c>
      <c r="I345" s="11">
        <f t="shared" si="199"/>
        <v>41092</v>
      </c>
      <c r="J345" s="26">
        <f t="shared" si="207"/>
        <v>4.3012358156842012E-3</v>
      </c>
      <c r="K345" s="11">
        <f t="shared" si="222"/>
        <v>41155</v>
      </c>
      <c r="L345" s="11">
        <f t="shared" si="208"/>
        <v>41155</v>
      </c>
      <c r="M345" s="1">
        <f t="shared" si="223"/>
        <v>23</v>
      </c>
      <c r="N345" s="1">
        <f t="shared" si="194"/>
        <v>8</v>
      </c>
      <c r="O345" s="2">
        <f t="shared" si="209"/>
        <v>1.00149398</v>
      </c>
      <c r="P345" s="10">
        <f t="shared" si="203"/>
        <v>1.00079886</v>
      </c>
      <c r="Q345" s="10">
        <f t="shared" si="200"/>
        <v>1.0436178670139422</v>
      </c>
      <c r="R345" s="2">
        <f t="shared" si="202"/>
        <v>1.04517701</v>
      </c>
      <c r="S345" s="2">
        <f t="shared" si="195"/>
        <v>1</v>
      </c>
      <c r="T345" s="2">
        <f t="shared" si="210"/>
        <v>314696.40496642998</v>
      </c>
      <c r="U345" s="2">
        <f t="shared" si="211"/>
        <v>0</v>
      </c>
      <c r="V345" s="2">
        <f t="shared" si="212"/>
        <v>14128.705453441362</v>
      </c>
      <c r="W345" s="2">
        <f t="shared" si="213"/>
        <v>328825.11041987134</v>
      </c>
      <c r="X345" s="27">
        <f t="shared" si="214"/>
        <v>0</v>
      </c>
      <c r="Y345" s="2">
        <f t="shared" si="196"/>
        <v>0</v>
      </c>
      <c r="Z345" s="67">
        <f t="shared" si="215"/>
        <v>0</v>
      </c>
      <c r="AA345" s="2">
        <f t="shared" si="216"/>
        <v>0</v>
      </c>
      <c r="AB345" s="26">
        <f t="shared" si="224"/>
        <v>6.7299999999999999E-2</v>
      </c>
      <c r="AC345" s="27">
        <f t="shared" si="204"/>
        <v>8</v>
      </c>
      <c r="AD345" s="27">
        <v>252</v>
      </c>
      <c r="AE345" s="10">
        <f t="shared" si="201"/>
        <v>1.002069825</v>
      </c>
      <c r="AF345" s="2">
        <f t="shared" si="217"/>
        <v>651.36648639999999</v>
      </c>
      <c r="AG345" s="2">
        <f t="shared" si="218"/>
        <v>680.61043416999996</v>
      </c>
      <c r="AH345" s="3" t="str">
        <f t="shared" si="219"/>
        <v>-</v>
      </c>
      <c r="AI345" s="4" t="str">
        <f t="shared" si="225"/>
        <v>A+J=</v>
      </c>
      <c r="AJ345" s="11">
        <f t="shared" si="226"/>
        <v>41157</v>
      </c>
      <c r="AK345" s="11"/>
      <c r="AL345" s="4"/>
      <c r="AM345" s="1"/>
      <c r="AN345" s="11"/>
      <c r="AO345" s="1"/>
      <c r="AP345" s="1"/>
      <c r="AQ345" s="1"/>
      <c r="AR345" s="1"/>
      <c r="AS345" s="6"/>
      <c r="AT345" s="1"/>
      <c r="AU345" s="1"/>
      <c r="AV345" s="1"/>
      <c r="AW345" s="1"/>
      <c r="AX345" s="1"/>
      <c r="AY345" s="1"/>
      <c r="AZ345" s="1"/>
      <c r="BA345" s="1"/>
      <c r="BB345" s="1"/>
      <c r="BC345" s="1"/>
    </row>
    <row r="346" spans="1:55" x14ac:dyDescent="0.2">
      <c r="A346" s="144">
        <f t="shared" si="220"/>
        <v>41135</v>
      </c>
      <c r="B346" s="2">
        <f t="shared" si="205"/>
        <v>329652.04143009655</v>
      </c>
      <c r="C346" s="2">
        <f t="shared" si="221"/>
        <v>314696.40496642998</v>
      </c>
      <c r="D346" s="68">
        <f>SUM(Y346:Y$366)</f>
        <v>1955.35695459</v>
      </c>
      <c r="E346" s="68">
        <f t="shared" si="206"/>
        <v>312741.04801183997</v>
      </c>
      <c r="F346" s="72">
        <f t="shared" si="197"/>
        <v>3482.72</v>
      </c>
      <c r="G346" s="3">
        <f>IF(N346=1,VLOOKUP(A345,[1]Plan1!$BG$69:$BI$188,3),G345)</f>
        <v>3497.7</v>
      </c>
      <c r="H346" s="11">
        <f t="shared" si="198"/>
        <v>41062</v>
      </c>
      <c r="I346" s="11">
        <f t="shared" si="199"/>
        <v>41092</v>
      </c>
      <c r="J346" s="26">
        <f t="shared" si="207"/>
        <v>4.3012358156842012E-3</v>
      </c>
      <c r="K346" s="11">
        <f t="shared" si="222"/>
        <v>41155</v>
      </c>
      <c r="L346" s="11">
        <f t="shared" si="208"/>
        <v>41155</v>
      </c>
      <c r="M346" s="1">
        <f t="shared" si="223"/>
        <v>23</v>
      </c>
      <c r="N346" s="1">
        <f t="shared" si="194"/>
        <v>9</v>
      </c>
      <c r="O346" s="2">
        <f t="shared" si="209"/>
        <v>1.00168089</v>
      </c>
      <c r="P346" s="10">
        <f t="shared" si="203"/>
        <v>1.00079886</v>
      </c>
      <c r="Q346" s="10">
        <f t="shared" si="200"/>
        <v>1.0436178670139422</v>
      </c>
      <c r="R346" s="2">
        <f t="shared" si="202"/>
        <v>1.04537207</v>
      </c>
      <c r="S346" s="2">
        <f t="shared" si="195"/>
        <v>1</v>
      </c>
      <c r="T346" s="2">
        <f t="shared" si="210"/>
        <v>314696.40496642998</v>
      </c>
      <c r="U346" s="2">
        <f t="shared" si="211"/>
        <v>0</v>
      </c>
      <c r="V346" s="2">
        <f t="shared" si="212"/>
        <v>14189.70872226656</v>
      </c>
      <c r="W346" s="2">
        <f t="shared" si="213"/>
        <v>328886.11368869653</v>
      </c>
      <c r="X346" s="27">
        <f t="shared" si="214"/>
        <v>0</v>
      </c>
      <c r="Y346" s="2">
        <f t="shared" si="196"/>
        <v>0</v>
      </c>
      <c r="Z346" s="67">
        <f t="shared" si="215"/>
        <v>0</v>
      </c>
      <c r="AA346" s="2">
        <f t="shared" si="216"/>
        <v>0</v>
      </c>
      <c r="AB346" s="26">
        <f t="shared" si="224"/>
        <v>6.7299999999999999E-2</v>
      </c>
      <c r="AC346" s="27">
        <f t="shared" si="204"/>
        <v>9</v>
      </c>
      <c r="AD346" s="27">
        <v>252</v>
      </c>
      <c r="AE346" s="10">
        <f t="shared" si="201"/>
        <v>1.0023288539999999</v>
      </c>
      <c r="AF346" s="2">
        <f t="shared" si="217"/>
        <v>732.88198149000004</v>
      </c>
      <c r="AG346" s="2">
        <f t="shared" si="218"/>
        <v>765.92774139999995</v>
      </c>
      <c r="AH346" s="3" t="str">
        <f t="shared" si="219"/>
        <v>-</v>
      </c>
      <c r="AI346" s="4" t="str">
        <f t="shared" si="225"/>
        <v>A+J=</v>
      </c>
      <c r="AJ346" s="11">
        <f t="shared" si="226"/>
        <v>41157</v>
      </c>
      <c r="AK346" s="11"/>
      <c r="AL346" s="4"/>
      <c r="AM346" s="1"/>
      <c r="AN346" s="11"/>
      <c r="AO346" s="1"/>
      <c r="AP346" s="1"/>
      <c r="AQ346" s="1"/>
      <c r="AR346" s="1"/>
      <c r="AS346" s="6"/>
      <c r="AT346" s="1"/>
      <c r="AU346" s="1"/>
      <c r="AV346" s="1"/>
      <c r="AW346" s="1"/>
      <c r="AX346" s="1"/>
      <c r="AY346" s="1"/>
      <c r="AZ346" s="1"/>
      <c r="BA346" s="1"/>
      <c r="BB346" s="1"/>
      <c r="BC346" s="1"/>
    </row>
    <row r="347" spans="1:55" x14ac:dyDescent="0.2">
      <c r="A347" s="144">
        <f t="shared" si="220"/>
        <v>41136</v>
      </c>
      <c r="B347" s="2">
        <f t="shared" si="205"/>
        <v>329798.42505536322</v>
      </c>
      <c r="C347" s="2">
        <f t="shared" si="221"/>
        <v>314696.40496642998</v>
      </c>
      <c r="D347" s="68">
        <f>SUM(Y347:Y$366)</f>
        <v>1955.35695459</v>
      </c>
      <c r="E347" s="68">
        <f t="shared" si="206"/>
        <v>312741.04801183997</v>
      </c>
      <c r="F347" s="72">
        <f t="shared" si="197"/>
        <v>3482.72</v>
      </c>
      <c r="G347" s="3">
        <f>IF(N347=1,VLOOKUP(A346,[1]Plan1!$BG$69:$BI$188,3),G346)</f>
        <v>3497.7</v>
      </c>
      <c r="H347" s="11">
        <f t="shared" si="198"/>
        <v>41062</v>
      </c>
      <c r="I347" s="11">
        <f t="shared" si="199"/>
        <v>41092</v>
      </c>
      <c r="J347" s="26">
        <f t="shared" si="207"/>
        <v>4.3012358156842012E-3</v>
      </c>
      <c r="K347" s="11">
        <f t="shared" si="222"/>
        <v>41155</v>
      </c>
      <c r="L347" s="11">
        <f t="shared" si="208"/>
        <v>41155</v>
      </c>
      <c r="M347" s="1">
        <f t="shared" si="223"/>
        <v>23</v>
      </c>
      <c r="N347" s="1">
        <f t="shared" si="194"/>
        <v>10</v>
      </c>
      <c r="O347" s="2">
        <f t="shared" si="209"/>
        <v>1.0018678299999999</v>
      </c>
      <c r="P347" s="10">
        <f t="shared" si="203"/>
        <v>1.00079886</v>
      </c>
      <c r="Q347" s="10">
        <f t="shared" si="200"/>
        <v>1.0436178670139422</v>
      </c>
      <c r="R347" s="2">
        <f t="shared" si="202"/>
        <v>1.0455671600000001</v>
      </c>
      <c r="S347" s="2">
        <f t="shared" si="195"/>
        <v>1</v>
      </c>
      <c r="T347" s="2">
        <f t="shared" si="210"/>
        <v>314696.40496642998</v>
      </c>
      <c r="U347" s="2">
        <f t="shared" si="211"/>
        <v>0</v>
      </c>
      <c r="V347" s="2">
        <f t="shared" si="212"/>
        <v>14250.721373323209</v>
      </c>
      <c r="W347" s="2">
        <f t="shared" si="213"/>
        <v>328947.12633975322</v>
      </c>
      <c r="X347" s="27">
        <f t="shared" si="214"/>
        <v>0</v>
      </c>
      <c r="Y347" s="2">
        <f t="shared" si="196"/>
        <v>0</v>
      </c>
      <c r="Z347" s="67">
        <f t="shared" si="215"/>
        <v>0</v>
      </c>
      <c r="AA347" s="2">
        <f t="shared" si="216"/>
        <v>0</v>
      </c>
      <c r="AB347" s="26">
        <f t="shared" si="224"/>
        <v>6.7299999999999999E-2</v>
      </c>
      <c r="AC347" s="27">
        <f t="shared" si="204"/>
        <v>10</v>
      </c>
      <c r="AD347" s="27">
        <v>252</v>
      </c>
      <c r="AE347" s="10">
        <f t="shared" si="201"/>
        <v>1.0025879499999999</v>
      </c>
      <c r="AF347" s="2">
        <f t="shared" si="217"/>
        <v>814.41856123000002</v>
      </c>
      <c r="AG347" s="2">
        <f t="shared" si="218"/>
        <v>851.29871561000004</v>
      </c>
      <c r="AH347" s="3" t="str">
        <f t="shared" si="219"/>
        <v>-</v>
      </c>
      <c r="AI347" s="4" t="str">
        <f t="shared" si="225"/>
        <v>A+J=</v>
      </c>
      <c r="AJ347" s="11">
        <f t="shared" si="226"/>
        <v>41157</v>
      </c>
      <c r="AK347" s="11"/>
      <c r="AL347" s="4"/>
      <c r="AM347" s="1"/>
      <c r="AN347" s="11"/>
      <c r="AO347" s="1"/>
      <c r="AP347" s="1"/>
      <c r="AQ347" s="1"/>
      <c r="AR347" s="1"/>
      <c r="AS347" s="6"/>
      <c r="AT347" s="1"/>
      <c r="AU347" s="1"/>
      <c r="AV347" s="1"/>
      <c r="AW347" s="1"/>
      <c r="AX347" s="1"/>
      <c r="AY347" s="1"/>
      <c r="AZ347" s="1"/>
      <c r="BA347" s="1"/>
      <c r="BB347" s="1"/>
      <c r="BC347" s="1"/>
    </row>
    <row r="348" spans="1:55" x14ac:dyDescent="0.2">
      <c r="A348" s="144">
        <f t="shared" si="220"/>
        <v>41137</v>
      </c>
      <c r="B348" s="2">
        <f t="shared" si="205"/>
        <v>329944.87488569174</v>
      </c>
      <c r="C348" s="2">
        <f t="shared" si="221"/>
        <v>314696.40496642998</v>
      </c>
      <c r="D348" s="68">
        <f>SUM(Y348:Y$366)</f>
        <v>1955.35695459</v>
      </c>
      <c r="E348" s="68">
        <f t="shared" si="206"/>
        <v>312741.04801183997</v>
      </c>
      <c r="F348" s="72">
        <f t="shared" si="197"/>
        <v>3482.72</v>
      </c>
      <c r="G348" s="3">
        <f>IF(N348=1,VLOOKUP(A347,[1]Plan1!$BG$69:$BI$188,3),G347)</f>
        <v>3497.7</v>
      </c>
      <c r="H348" s="11">
        <f t="shared" si="198"/>
        <v>41062</v>
      </c>
      <c r="I348" s="11">
        <f t="shared" si="199"/>
        <v>41092</v>
      </c>
      <c r="J348" s="26">
        <f t="shared" si="207"/>
        <v>4.3012358156842012E-3</v>
      </c>
      <c r="K348" s="11">
        <f t="shared" si="222"/>
        <v>41155</v>
      </c>
      <c r="L348" s="11">
        <f t="shared" si="208"/>
        <v>41155</v>
      </c>
      <c r="M348" s="1">
        <f t="shared" si="223"/>
        <v>23</v>
      </c>
      <c r="N348" s="1">
        <f t="shared" si="194"/>
        <v>11</v>
      </c>
      <c r="O348" s="2">
        <f t="shared" si="209"/>
        <v>1.0020548</v>
      </c>
      <c r="P348" s="10">
        <f t="shared" si="203"/>
        <v>1.00079886</v>
      </c>
      <c r="Q348" s="10">
        <f t="shared" si="200"/>
        <v>1.0436178670139422</v>
      </c>
      <c r="R348" s="2">
        <f t="shared" si="202"/>
        <v>1.0457622900000001</v>
      </c>
      <c r="S348" s="2">
        <f t="shared" si="195"/>
        <v>1</v>
      </c>
      <c r="T348" s="2">
        <f t="shared" si="210"/>
        <v>314696.40496642998</v>
      </c>
      <c r="U348" s="2">
        <f t="shared" si="211"/>
        <v>0</v>
      </c>
      <c r="V348" s="2">
        <f t="shared" si="212"/>
        <v>14311.746534021773</v>
      </c>
      <c r="W348" s="2">
        <f t="shared" si="213"/>
        <v>329008.15150045173</v>
      </c>
      <c r="X348" s="27">
        <f t="shared" si="214"/>
        <v>0</v>
      </c>
      <c r="Y348" s="2">
        <f t="shared" si="196"/>
        <v>0</v>
      </c>
      <c r="Z348" s="67">
        <f t="shared" si="215"/>
        <v>0</v>
      </c>
      <c r="AA348" s="2">
        <f t="shared" si="216"/>
        <v>0</v>
      </c>
      <c r="AB348" s="26">
        <f t="shared" si="224"/>
        <v>6.7299999999999999E-2</v>
      </c>
      <c r="AC348" s="27">
        <f t="shared" si="204"/>
        <v>11</v>
      </c>
      <c r="AD348" s="27">
        <v>252</v>
      </c>
      <c r="AE348" s="10">
        <f t="shared" si="201"/>
        <v>1.0028471130000001</v>
      </c>
      <c r="AF348" s="2">
        <f t="shared" si="217"/>
        <v>895.97622563000004</v>
      </c>
      <c r="AG348" s="2">
        <f t="shared" si="218"/>
        <v>936.72338523999997</v>
      </c>
      <c r="AH348" s="3" t="str">
        <f t="shared" si="219"/>
        <v>-</v>
      </c>
      <c r="AI348" s="4" t="str">
        <f t="shared" si="225"/>
        <v>A+J=</v>
      </c>
      <c r="AJ348" s="11">
        <f t="shared" si="226"/>
        <v>41157</v>
      </c>
      <c r="AK348" s="11"/>
      <c r="AL348" s="4"/>
      <c r="AM348" s="1"/>
      <c r="AN348" s="11"/>
      <c r="AO348" s="1"/>
      <c r="AP348" s="1"/>
      <c r="AQ348" s="1"/>
      <c r="AR348" s="1"/>
      <c r="AS348" s="6"/>
      <c r="AT348" s="1"/>
      <c r="AU348" s="1"/>
      <c r="AV348" s="1"/>
      <c r="AW348" s="1"/>
      <c r="AX348" s="1"/>
      <c r="AY348" s="1"/>
      <c r="AZ348" s="1"/>
      <c r="BA348" s="1"/>
      <c r="BB348" s="1"/>
      <c r="BC348" s="1"/>
    </row>
    <row r="349" spans="1:55" x14ac:dyDescent="0.2">
      <c r="A349" s="144">
        <f t="shared" si="220"/>
        <v>41138</v>
      </c>
      <c r="B349" s="2">
        <f t="shared" si="205"/>
        <v>330091.38780596171</v>
      </c>
      <c r="C349" s="2">
        <f t="shared" si="221"/>
        <v>314696.40496642998</v>
      </c>
      <c r="D349" s="68">
        <f>SUM(Y349:Y$366)</f>
        <v>1955.35695459</v>
      </c>
      <c r="E349" s="68">
        <f t="shared" si="206"/>
        <v>312741.04801183997</v>
      </c>
      <c r="F349" s="72">
        <f t="shared" si="197"/>
        <v>3482.72</v>
      </c>
      <c r="G349" s="3">
        <f>IF(N349=1,VLOOKUP(A348,[1]Plan1!$BG$69:$BI$188,3),G348)</f>
        <v>3497.7</v>
      </c>
      <c r="H349" s="11">
        <f t="shared" si="198"/>
        <v>41062</v>
      </c>
      <c r="I349" s="11">
        <f t="shared" si="199"/>
        <v>41092</v>
      </c>
      <c r="J349" s="26">
        <f t="shared" si="207"/>
        <v>4.3012358156842012E-3</v>
      </c>
      <c r="K349" s="11">
        <f t="shared" si="222"/>
        <v>41155</v>
      </c>
      <c r="L349" s="11">
        <f t="shared" si="208"/>
        <v>41155</v>
      </c>
      <c r="M349" s="1">
        <f t="shared" si="223"/>
        <v>23</v>
      </c>
      <c r="N349" s="1">
        <f t="shared" ref="N349:N412" si="227">(M349-(NETWORKDAYS(A349,L349,AN$137:AN$327)-1))</f>
        <v>12</v>
      </c>
      <c r="O349" s="2">
        <f t="shared" si="209"/>
        <v>1.0022418099999999</v>
      </c>
      <c r="P349" s="10">
        <f t="shared" si="203"/>
        <v>1.00079886</v>
      </c>
      <c r="Q349" s="10">
        <f t="shared" si="200"/>
        <v>1.0436178670139422</v>
      </c>
      <c r="R349" s="2">
        <f t="shared" si="202"/>
        <v>1.04595745</v>
      </c>
      <c r="S349" s="2">
        <f t="shared" si="195"/>
        <v>1</v>
      </c>
      <c r="T349" s="2">
        <f t="shared" si="210"/>
        <v>314696.40496642998</v>
      </c>
      <c r="U349" s="2">
        <f t="shared" si="211"/>
        <v>0</v>
      </c>
      <c r="V349" s="2">
        <f t="shared" si="212"/>
        <v>14372.78107695172</v>
      </c>
      <c r="W349" s="2">
        <f t="shared" si="213"/>
        <v>329069.18604338169</v>
      </c>
      <c r="X349" s="27">
        <f t="shared" si="214"/>
        <v>0</v>
      </c>
      <c r="Y349" s="2">
        <f t="shared" si="196"/>
        <v>0</v>
      </c>
      <c r="Z349" s="67">
        <f t="shared" si="215"/>
        <v>0</v>
      </c>
      <c r="AA349" s="2">
        <f t="shared" si="216"/>
        <v>0</v>
      </c>
      <c r="AB349" s="26">
        <f t="shared" si="224"/>
        <v>6.7299999999999999E-2</v>
      </c>
      <c r="AC349" s="27">
        <f t="shared" si="204"/>
        <v>12</v>
      </c>
      <c r="AD349" s="27">
        <v>252</v>
      </c>
      <c r="AE349" s="10">
        <f t="shared" si="201"/>
        <v>1.003106343</v>
      </c>
      <c r="AF349" s="2">
        <f t="shared" si="217"/>
        <v>977.55497468999999</v>
      </c>
      <c r="AG349" s="2">
        <f t="shared" si="218"/>
        <v>1022.20176258</v>
      </c>
      <c r="AH349" s="3" t="str">
        <f t="shared" si="219"/>
        <v>-</v>
      </c>
      <c r="AI349" s="4" t="str">
        <f t="shared" si="225"/>
        <v>A+J=</v>
      </c>
      <c r="AJ349" s="11">
        <f t="shared" si="226"/>
        <v>41157</v>
      </c>
      <c r="AK349" s="11"/>
      <c r="AL349" s="4"/>
      <c r="AM349" s="1"/>
      <c r="AN349" s="11"/>
      <c r="AO349" s="1"/>
      <c r="AP349" s="1"/>
      <c r="AQ349" s="1"/>
      <c r="AR349" s="1"/>
      <c r="AS349" s="6"/>
      <c r="AT349" s="1"/>
      <c r="AU349" s="1"/>
      <c r="AV349" s="1"/>
      <c r="AW349" s="1"/>
      <c r="AX349" s="1"/>
      <c r="AY349" s="1"/>
      <c r="AZ349" s="1"/>
      <c r="BA349" s="1"/>
      <c r="BB349" s="1"/>
      <c r="BC349" s="1"/>
    </row>
    <row r="350" spans="1:55" x14ac:dyDescent="0.2">
      <c r="A350" s="144">
        <f t="shared" si="220"/>
        <v>41139</v>
      </c>
      <c r="B350" s="2">
        <f t="shared" si="205"/>
        <v>330237.97011160408</v>
      </c>
      <c r="C350" s="2">
        <f t="shared" si="221"/>
        <v>314696.40496642998</v>
      </c>
      <c r="D350" s="68">
        <f>SUM(Y350:Y$366)</f>
        <v>1955.35695459</v>
      </c>
      <c r="E350" s="68">
        <f t="shared" si="206"/>
        <v>312741.04801183997</v>
      </c>
      <c r="F350" s="72">
        <f t="shared" si="197"/>
        <v>3482.72</v>
      </c>
      <c r="G350" s="3">
        <f>IF(N350=1,VLOOKUP(A349,[1]Plan1!$BG$69:$BI$188,3),G349)</f>
        <v>3497.7</v>
      </c>
      <c r="H350" s="11">
        <f t="shared" si="198"/>
        <v>41062</v>
      </c>
      <c r="I350" s="11">
        <f t="shared" si="199"/>
        <v>41092</v>
      </c>
      <c r="J350" s="26">
        <f t="shared" si="207"/>
        <v>4.3012358156842012E-3</v>
      </c>
      <c r="K350" s="11">
        <f t="shared" si="222"/>
        <v>41155</v>
      </c>
      <c r="L350" s="11">
        <f t="shared" si="208"/>
        <v>41155</v>
      </c>
      <c r="M350" s="1">
        <f t="shared" si="223"/>
        <v>23</v>
      </c>
      <c r="N350" s="1">
        <f t="shared" si="227"/>
        <v>13</v>
      </c>
      <c r="O350" s="2">
        <f t="shared" si="209"/>
        <v>1.00242886</v>
      </c>
      <c r="P350" s="10">
        <f t="shared" si="203"/>
        <v>1.00079886</v>
      </c>
      <c r="Q350" s="10">
        <f t="shared" si="200"/>
        <v>1.0436178670139422</v>
      </c>
      <c r="R350" s="2">
        <f t="shared" si="202"/>
        <v>1.04615266</v>
      </c>
      <c r="S350" s="2">
        <f t="shared" ref="S350:S413" si="228">IF(AND(X350&gt;0,MONTH(A350)=10),R350,S349)</f>
        <v>1</v>
      </c>
      <c r="T350" s="2">
        <f t="shared" si="210"/>
        <v>314696.40496642998</v>
      </c>
      <c r="U350" s="2">
        <f t="shared" si="211"/>
        <v>0</v>
      </c>
      <c r="V350" s="2">
        <f t="shared" si="212"/>
        <v>14433.831256934112</v>
      </c>
      <c r="W350" s="2">
        <f t="shared" si="213"/>
        <v>329130.23622336407</v>
      </c>
      <c r="X350" s="27">
        <f t="shared" si="214"/>
        <v>0</v>
      </c>
      <c r="Y350" s="2">
        <f t="shared" ref="Y350:Y413" si="229">IF(X350&gt;0,VLOOKUP(A350,AN$12:AR$131,5),0)</f>
        <v>0</v>
      </c>
      <c r="Z350" s="67">
        <f t="shared" si="215"/>
        <v>0</v>
      </c>
      <c r="AA350" s="2">
        <f t="shared" si="216"/>
        <v>0</v>
      </c>
      <c r="AB350" s="26">
        <f t="shared" si="224"/>
        <v>6.7299999999999999E-2</v>
      </c>
      <c r="AC350" s="27">
        <f t="shared" si="204"/>
        <v>13</v>
      </c>
      <c r="AD350" s="27">
        <v>252</v>
      </c>
      <c r="AE350" s="10">
        <f t="shared" si="201"/>
        <v>1.0033656399999999</v>
      </c>
      <c r="AF350" s="2">
        <f t="shared" si="217"/>
        <v>1059.15480841</v>
      </c>
      <c r="AG350" s="2">
        <f t="shared" si="218"/>
        <v>1107.7338882399999</v>
      </c>
      <c r="AH350" s="3" t="str">
        <f t="shared" si="219"/>
        <v>-</v>
      </c>
      <c r="AI350" s="4" t="str">
        <f t="shared" si="225"/>
        <v>A+J=</v>
      </c>
      <c r="AJ350" s="11">
        <f t="shared" si="226"/>
        <v>41157</v>
      </c>
      <c r="AK350" s="11"/>
      <c r="AL350" s="4"/>
      <c r="AM350" s="1"/>
      <c r="AN350" s="11"/>
      <c r="AO350" s="1"/>
      <c r="AP350" s="1"/>
      <c r="AQ350" s="1"/>
      <c r="AR350" s="1"/>
      <c r="AS350" s="6"/>
      <c r="AT350" s="1"/>
      <c r="AU350" s="1"/>
      <c r="AV350" s="1"/>
      <c r="AW350" s="1"/>
      <c r="AX350" s="1"/>
      <c r="AY350" s="1"/>
      <c r="AZ350" s="1"/>
      <c r="BA350" s="1"/>
      <c r="BB350" s="1"/>
      <c r="BC350" s="1"/>
    </row>
    <row r="351" spans="1:55" x14ac:dyDescent="0.2">
      <c r="A351" s="144">
        <f t="shared" si="220"/>
        <v>41140</v>
      </c>
      <c r="B351" s="2">
        <f t="shared" si="205"/>
        <v>330237.97011160408</v>
      </c>
      <c r="C351" s="2">
        <f t="shared" si="221"/>
        <v>314696.40496642998</v>
      </c>
      <c r="D351" s="68">
        <f>SUM(Y351:Y$366)</f>
        <v>1955.35695459</v>
      </c>
      <c r="E351" s="68">
        <f t="shared" si="206"/>
        <v>312741.04801183997</v>
      </c>
      <c r="F351" s="72">
        <f t="shared" ref="F351:F414" si="230">IF(G351=G350,F350,G350)</f>
        <v>3482.72</v>
      </c>
      <c r="G351" s="3">
        <f>IF(N351=1,VLOOKUP(A350,[1]Plan1!$BG$69:$BI$188,3),G350)</f>
        <v>3497.7</v>
      </c>
      <c r="H351" s="11">
        <f t="shared" ref="H351:H414" si="231">EDATE(I351,-1)</f>
        <v>41062</v>
      </c>
      <c r="I351" s="11">
        <f t="shared" ref="I351:I414" si="232">IF(X350&gt;0,EDATE(A351,-1),+I350)</f>
        <v>41092</v>
      </c>
      <c r="J351" s="26">
        <f t="shared" si="207"/>
        <v>4.3012358156842012E-3</v>
      </c>
      <c r="K351" s="11">
        <f t="shared" si="222"/>
        <v>41155</v>
      </c>
      <c r="L351" s="11">
        <f t="shared" si="208"/>
        <v>41155</v>
      </c>
      <c r="M351" s="1">
        <f t="shared" si="223"/>
        <v>23</v>
      </c>
      <c r="N351" s="1">
        <f t="shared" si="227"/>
        <v>13</v>
      </c>
      <c r="O351" s="2">
        <f t="shared" si="209"/>
        <v>1.00242886</v>
      </c>
      <c r="P351" s="10">
        <f t="shared" si="203"/>
        <v>1.00079886</v>
      </c>
      <c r="Q351" s="10">
        <f t="shared" ref="Q351:Q414" si="233">IF(L351&gt;L350,Q350*P351,Q350)</f>
        <v>1.0436178670139422</v>
      </c>
      <c r="R351" s="2">
        <f t="shared" si="202"/>
        <v>1.04615266</v>
      </c>
      <c r="S351" s="2">
        <f t="shared" si="228"/>
        <v>1</v>
      </c>
      <c r="T351" s="2">
        <f t="shared" si="210"/>
        <v>314696.40496642998</v>
      </c>
      <c r="U351" s="2">
        <f t="shared" si="211"/>
        <v>0</v>
      </c>
      <c r="V351" s="2">
        <f t="shared" si="212"/>
        <v>14433.831256934112</v>
      </c>
      <c r="W351" s="2">
        <f t="shared" si="213"/>
        <v>329130.23622336407</v>
      </c>
      <c r="X351" s="27">
        <f t="shared" si="214"/>
        <v>0</v>
      </c>
      <c r="Y351" s="2">
        <f t="shared" si="229"/>
        <v>0</v>
      </c>
      <c r="Z351" s="67">
        <f t="shared" si="215"/>
        <v>0</v>
      </c>
      <c r="AA351" s="2">
        <f t="shared" si="216"/>
        <v>0</v>
      </c>
      <c r="AB351" s="26">
        <f t="shared" si="224"/>
        <v>6.7299999999999999E-2</v>
      </c>
      <c r="AC351" s="27">
        <f t="shared" si="204"/>
        <v>13</v>
      </c>
      <c r="AD351" s="27">
        <v>252</v>
      </c>
      <c r="AE351" s="10">
        <f t="shared" ref="AE351:AE414" si="234">ROUND((1+AB351)^TRUNC((AC351/AD351),9),9)</f>
        <v>1.0033656399999999</v>
      </c>
      <c r="AF351" s="2">
        <f t="shared" si="217"/>
        <v>1059.15480841</v>
      </c>
      <c r="AG351" s="2">
        <f t="shared" si="218"/>
        <v>1107.7338882399999</v>
      </c>
      <c r="AH351" s="3" t="str">
        <f t="shared" si="219"/>
        <v>-</v>
      </c>
      <c r="AI351" s="4" t="str">
        <f t="shared" si="225"/>
        <v>A+J=</v>
      </c>
      <c r="AJ351" s="11">
        <f t="shared" si="226"/>
        <v>41157</v>
      </c>
      <c r="AK351" s="11"/>
      <c r="AL351" s="4"/>
      <c r="AM351" s="1"/>
      <c r="AN351" s="11"/>
      <c r="AO351" s="1"/>
      <c r="AP351" s="1"/>
      <c r="AQ351" s="1"/>
      <c r="AR351" s="1"/>
      <c r="AS351" s="6"/>
      <c r="AT351" s="1"/>
      <c r="AU351" s="1"/>
      <c r="AV351" s="1"/>
      <c r="AW351" s="1"/>
      <c r="AX351" s="1"/>
      <c r="AY351" s="1"/>
      <c r="AZ351" s="1"/>
      <c r="BA351" s="1"/>
      <c r="BB351" s="1"/>
      <c r="BC351" s="1"/>
    </row>
    <row r="352" spans="1:55" x14ac:dyDescent="0.2">
      <c r="A352" s="144">
        <f t="shared" si="220"/>
        <v>41141</v>
      </c>
      <c r="B352" s="2">
        <f t="shared" si="205"/>
        <v>330237.97011160408</v>
      </c>
      <c r="C352" s="2">
        <f t="shared" si="221"/>
        <v>314696.40496642998</v>
      </c>
      <c r="D352" s="68">
        <f>SUM(Y352:Y$366)</f>
        <v>1955.35695459</v>
      </c>
      <c r="E352" s="68">
        <f t="shared" si="206"/>
        <v>312741.04801183997</v>
      </c>
      <c r="F352" s="72">
        <f t="shared" si="230"/>
        <v>3482.72</v>
      </c>
      <c r="G352" s="3">
        <f>IF(N352=1,VLOOKUP(A351,[1]Plan1!$BG$69:$BI$188,3),G351)</f>
        <v>3497.7</v>
      </c>
      <c r="H352" s="11">
        <f t="shared" si="231"/>
        <v>41062</v>
      </c>
      <c r="I352" s="11">
        <f t="shared" si="232"/>
        <v>41092</v>
      </c>
      <c r="J352" s="26">
        <f t="shared" si="207"/>
        <v>4.3012358156842012E-3</v>
      </c>
      <c r="K352" s="11">
        <f t="shared" si="222"/>
        <v>41155</v>
      </c>
      <c r="L352" s="11">
        <f t="shared" si="208"/>
        <v>41155</v>
      </c>
      <c r="M352" s="1">
        <f t="shared" si="223"/>
        <v>23</v>
      </c>
      <c r="N352" s="1">
        <f t="shared" si="227"/>
        <v>13</v>
      </c>
      <c r="O352" s="2">
        <f t="shared" si="209"/>
        <v>1.00242886</v>
      </c>
      <c r="P352" s="10">
        <f t="shared" si="203"/>
        <v>1.00079886</v>
      </c>
      <c r="Q352" s="10">
        <f t="shared" si="233"/>
        <v>1.0436178670139422</v>
      </c>
      <c r="R352" s="2">
        <f t="shared" si="202"/>
        <v>1.04615266</v>
      </c>
      <c r="S352" s="2">
        <f t="shared" si="228"/>
        <v>1</v>
      </c>
      <c r="T352" s="2">
        <f t="shared" si="210"/>
        <v>314696.40496642998</v>
      </c>
      <c r="U352" s="2">
        <f t="shared" si="211"/>
        <v>0</v>
      </c>
      <c r="V352" s="2">
        <f t="shared" si="212"/>
        <v>14433.831256934112</v>
      </c>
      <c r="W352" s="2">
        <f t="shared" si="213"/>
        <v>329130.23622336407</v>
      </c>
      <c r="X352" s="27">
        <f t="shared" si="214"/>
        <v>0</v>
      </c>
      <c r="Y352" s="2">
        <f t="shared" si="229"/>
        <v>0</v>
      </c>
      <c r="Z352" s="67">
        <f t="shared" si="215"/>
        <v>0</v>
      </c>
      <c r="AA352" s="2">
        <f t="shared" si="216"/>
        <v>0</v>
      </c>
      <c r="AB352" s="26">
        <f t="shared" si="224"/>
        <v>6.7299999999999999E-2</v>
      </c>
      <c r="AC352" s="27">
        <f t="shared" si="204"/>
        <v>13</v>
      </c>
      <c r="AD352" s="27">
        <v>252</v>
      </c>
      <c r="AE352" s="10">
        <f t="shared" si="234"/>
        <v>1.0033656399999999</v>
      </c>
      <c r="AF352" s="2">
        <f t="shared" si="217"/>
        <v>1059.15480841</v>
      </c>
      <c r="AG352" s="2">
        <f t="shared" si="218"/>
        <v>1107.7338882399999</v>
      </c>
      <c r="AH352" s="3" t="str">
        <f t="shared" si="219"/>
        <v>-</v>
      </c>
      <c r="AI352" s="4" t="str">
        <f t="shared" si="225"/>
        <v>A+J=</v>
      </c>
      <c r="AJ352" s="11">
        <f t="shared" si="226"/>
        <v>41157</v>
      </c>
      <c r="AK352" s="11"/>
      <c r="AL352" s="4"/>
      <c r="AM352" s="1"/>
      <c r="AN352" s="11"/>
      <c r="AO352" s="1"/>
      <c r="AP352" s="1"/>
      <c r="AQ352" s="1"/>
      <c r="AR352" s="1"/>
      <c r="AS352" s="6"/>
      <c r="AT352" s="1"/>
      <c r="AU352" s="1"/>
      <c r="AV352" s="1"/>
      <c r="AW352" s="1"/>
      <c r="AX352" s="1"/>
      <c r="AY352" s="1"/>
      <c r="AZ352" s="1"/>
      <c r="BA352" s="1"/>
      <c r="BB352" s="1"/>
      <c r="BC352" s="1"/>
    </row>
    <row r="353" spans="1:154" x14ac:dyDescent="0.2">
      <c r="A353" s="144">
        <f t="shared" si="220"/>
        <v>41142</v>
      </c>
      <c r="B353" s="2">
        <f t="shared" si="205"/>
        <v>330384.61554955796</v>
      </c>
      <c r="C353" s="2">
        <f t="shared" si="221"/>
        <v>314696.40496642998</v>
      </c>
      <c r="D353" s="68">
        <f>SUM(Y353:Y$366)</f>
        <v>1955.35695459</v>
      </c>
      <c r="E353" s="68">
        <f t="shared" si="206"/>
        <v>312741.04801183997</v>
      </c>
      <c r="F353" s="72">
        <f t="shared" si="230"/>
        <v>3482.72</v>
      </c>
      <c r="G353" s="3">
        <f>IF(N353=1,VLOOKUP(A352,[1]Plan1!$BG$69:$BI$188,3),G352)</f>
        <v>3497.7</v>
      </c>
      <c r="H353" s="11">
        <f t="shared" si="231"/>
        <v>41062</v>
      </c>
      <c r="I353" s="11">
        <f t="shared" si="232"/>
        <v>41092</v>
      </c>
      <c r="J353" s="26">
        <f t="shared" si="207"/>
        <v>4.3012358156842012E-3</v>
      </c>
      <c r="K353" s="11">
        <f t="shared" si="222"/>
        <v>41155</v>
      </c>
      <c r="L353" s="11">
        <f t="shared" si="208"/>
        <v>41155</v>
      </c>
      <c r="M353" s="1">
        <f t="shared" si="223"/>
        <v>23</v>
      </c>
      <c r="N353" s="1">
        <f t="shared" si="227"/>
        <v>14</v>
      </c>
      <c r="O353" s="2">
        <f t="shared" si="209"/>
        <v>1.0026159400000001</v>
      </c>
      <c r="P353" s="10">
        <f t="shared" si="203"/>
        <v>1.00079886</v>
      </c>
      <c r="Q353" s="10">
        <f t="shared" si="233"/>
        <v>1.0436178670139422</v>
      </c>
      <c r="R353" s="2">
        <f t="shared" si="202"/>
        <v>1.0463479</v>
      </c>
      <c r="S353" s="2">
        <f t="shared" si="228"/>
        <v>1</v>
      </c>
      <c r="T353" s="2">
        <f t="shared" si="210"/>
        <v>314696.40496642998</v>
      </c>
      <c r="U353" s="2">
        <f t="shared" si="211"/>
        <v>0</v>
      </c>
      <c r="V353" s="2">
        <f t="shared" si="212"/>
        <v>14494.890819147957</v>
      </c>
      <c r="W353" s="2">
        <f t="shared" si="213"/>
        <v>329191.29578557797</v>
      </c>
      <c r="X353" s="27">
        <f t="shared" si="214"/>
        <v>0</v>
      </c>
      <c r="Y353" s="2">
        <f t="shared" si="229"/>
        <v>0</v>
      </c>
      <c r="Z353" s="67">
        <f t="shared" si="215"/>
        <v>0</v>
      </c>
      <c r="AA353" s="2">
        <f t="shared" si="216"/>
        <v>0</v>
      </c>
      <c r="AB353" s="26">
        <f t="shared" si="224"/>
        <v>6.7299999999999999E-2</v>
      </c>
      <c r="AC353" s="27">
        <f t="shared" si="204"/>
        <v>14</v>
      </c>
      <c r="AD353" s="27">
        <v>252</v>
      </c>
      <c r="AE353" s="10">
        <f t="shared" si="234"/>
        <v>1.0036250040000001</v>
      </c>
      <c r="AF353" s="2">
        <f t="shared" si="217"/>
        <v>1140.77572678</v>
      </c>
      <c r="AG353" s="2">
        <f t="shared" si="218"/>
        <v>1193.3197639800001</v>
      </c>
      <c r="AH353" s="3" t="str">
        <f t="shared" si="219"/>
        <v>-</v>
      </c>
      <c r="AI353" s="4" t="str">
        <f t="shared" si="225"/>
        <v>A+J=</v>
      </c>
      <c r="AJ353" s="11">
        <f t="shared" si="226"/>
        <v>41157</v>
      </c>
      <c r="AK353" s="11"/>
      <c r="AL353" s="4"/>
      <c r="AM353" s="1"/>
      <c r="AN353" s="11"/>
      <c r="AO353" s="1"/>
      <c r="AP353" s="1"/>
      <c r="AQ353" s="1"/>
      <c r="AR353" s="1"/>
      <c r="AS353" s="6"/>
      <c r="AT353" s="1"/>
      <c r="AU353" s="1"/>
      <c r="AV353" s="1"/>
      <c r="AW353" s="1"/>
      <c r="AX353" s="1"/>
      <c r="AY353" s="1"/>
      <c r="AZ353" s="1"/>
      <c r="BA353" s="1"/>
      <c r="BB353" s="1"/>
      <c r="BC353" s="1"/>
    </row>
    <row r="354" spans="1:154" x14ac:dyDescent="0.2">
      <c r="A354" s="144">
        <f t="shared" si="220"/>
        <v>41143</v>
      </c>
      <c r="B354" s="2">
        <f t="shared" si="205"/>
        <v>330531.3272789637</v>
      </c>
      <c r="C354" s="2">
        <f t="shared" si="221"/>
        <v>314696.40496642998</v>
      </c>
      <c r="D354" s="68">
        <f>SUM(Y354:Y$366)</f>
        <v>1955.35695459</v>
      </c>
      <c r="E354" s="68">
        <f t="shared" si="206"/>
        <v>312741.04801183997</v>
      </c>
      <c r="F354" s="72">
        <f t="shared" si="230"/>
        <v>3482.72</v>
      </c>
      <c r="G354" s="3">
        <f>IF(N354=1,VLOOKUP(A353,[1]Plan1!$BG$69:$BI$188,3),G353)</f>
        <v>3497.7</v>
      </c>
      <c r="H354" s="11">
        <f t="shared" si="231"/>
        <v>41062</v>
      </c>
      <c r="I354" s="11">
        <f t="shared" si="232"/>
        <v>41092</v>
      </c>
      <c r="J354" s="26">
        <f t="shared" si="207"/>
        <v>4.3012358156842012E-3</v>
      </c>
      <c r="K354" s="11">
        <f t="shared" si="222"/>
        <v>41155</v>
      </c>
      <c r="L354" s="11">
        <f t="shared" si="208"/>
        <v>41155</v>
      </c>
      <c r="M354" s="1">
        <f t="shared" si="223"/>
        <v>23</v>
      </c>
      <c r="N354" s="1">
        <f t="shared" si="227"/>
        <v>15</v>
      </c>
      <c r="O354" s="2">
        <f t="shared" si="209"/>
        <v>1.00280305</v>
      </c>
      <c r="P354" s="10">
        <f t="shared" si="203"/>
        <v>1.00079886</v>
      </c>
      <c r="Q354" s="10">
        <f t="shared" si="233"/>
        <v>1.0436178670139422</v>
      </c>
      <c r="R354" s="2">
        <f t="shared" si="202"/>
        <v>1.04654318</v>
      </c>
      <c r="S354" s="2">
        <f t="shared" si="228"/>
        <v>1</v>
      </c>
      <c r="T354" s="2">
        <f t="shared" si="210"/>
        <v>314696.40496642998</v>
      </c>
      <c r="U354" s="2">
        <f t="shared" si="211"/>
        <v>0</v>
      </c>
      <c r="V354" s="2">
        <f t="shared" si="212"/>
        <v>14555.962891003715</v>
      </c>
      <c r="W354" s="2">
        <f t="shared" si="213"/>
        <v>329252.36785743368</v>
      </c>
      <c r="X354" s="27">
        <f t="shared" si="214"/>
        <v>0</v>
      </c>
      <c r="Y354" s="2">
        <f t="shared" si="229"/>
        <v>0</v>
      </c>
      <c r="Z354" s="67">
        <f t="shared" si="215"/>
        <v>0</v>
      </c>
      <c r="AA354" s="2">
        <f t="shared" si="216"/>
        <v>0</v>
      </c>
      <c r="AB354" s="26">
        <f t="shared" si="224"/>
        <v>6.7299999999999999E-2</v>
      </c>
      <c r="AC354" s="27">
        <f t="shared" si="204"/>
        <v>15</v>
      </c>
      <c r="AD354" s="27">
        <v>252</v>
      </c>
      <c r="AE354" s="10">
        <f t="shared" si="234"/>
        <v>1.003884435</v>
      </c>
      <c r="AF354" s="2">
        <f t="shared" si="217"/>
        <v>1222.41772982</v>
      </c>
      <c r="AG354" s="2">
        <f t="shared" si="218"/>
        <v>1278.9594215300001</v>
      </c>
      <c r="AH354" s="3" t="str">
        <f t="shared" si="219"/>
        <v>-</v>
      </c>
      <c r="AI354" s="4" t="str">
        <f t="shared" si="225"/>
        <v>A+J=</v>
      </c>
      <c r="AJ354" s="11">
        <f t="shared" si="226"/>
        <v>41157</v>
      </c>
      <c r="AK354" s="11"/>
      <c r="AL354" s="4"/>
      <c r="AM354" s="1"/>
      <c r="AN354" s="11"/>
      <c r="AO354" s="1"/>
      <c r="AP354" s="1"/>
      <c r="AQ354" s="1"/>
      <c r="AR354" s="1"/>
      <c r="AS354" s="6"/>
      <c r="AT354" s="1"/>
      <c r="AU354" s="1"/>
      <c r="AV354" s="1"/>
      <c r="AW354" s="1"/>
      <c r="AX354" s="1"/>
      <c r="AY354" s="1"/>
      <c r="AZ354" s="1"/>
      <c r="BA354" s="1"/>
      <c r="BB354" s="1"/>
      <c r="BC354" s="1"/>
    </row>
    <row r="355" spans="1:154" x14ac:dyDescent="0.2">
      <c r="A355" s="144">
        <f t="shared" si="220"/>
        <v>41144</v>
      </c>
      <c r="B355" s="2">
        <f t="shared" si="205"/>
        <v>330678.1025107709</v>
      </c>
      <c r="C355" s="2">
        <f t="shared" si="221"/>
        <v>314696.40496642998</v>
      </c>
      <c r="D355" s="68">
        <f>SUM(Y355:Y$366)</f>
        <v>1955.35695459</v>
      </c>
      <c r="E355" s="68">
        <f t="shared" si="206"/>
        <v>312741.04801183997</v>
      </c>
      <c r="F355" s="72">
        <f t="shared" si="230"/>
        <v>3482.72</v>
      </c>
      <c r="G355" s="3">
        <f>IF(N355=1,VLOOKUP(A354,[1]Plan1!$BG$69:$BI$188,3),G354)</f>
        <v>3497.7</v>
      </c>
      <c r="H355" s="11">
        <f t="shared" si="231"/>
        <v>41062</v>
      </c>
      <c r="I355" s="11">
        <f t="shared" si="232"/>
        <v>41092</v>
      </c>
      <c r="J355" s="26">
        <f t="shared" si="207"/>
        <v>4.3012358156842012E-3</v>
      </c>
      <c r="K355" s="11">
        <f t="shared" si="222"/>
        <v>41155</v>
      </c>
      <c r="L355" s="11">
        <f t="shared" si="208"/>
        <v>41155</v>
      </c>
      <c r="M355" s="1">
        <f t="shared" si="223"/>
        <v>23</v>
      </c>
      <c r="N355" s="1">
        <f t="shared" si="227"/>
        <v>16</v>
      </c>
      <c r="O355" s="2">
        <f t="shared" si="209"/>
        <v>1.0029901999999999</v>
      </c>
      <c r="P355" s="10">
        <f t="shared" si="203"/>
        <v>1.00079886</v>
      </c>
      <c r="Q355" s="10">
        <f t="shared" si="233"/>
        <v>1.0436178670139422</v>
      </c>
      <c r="R355" s="2">
        <f t="shared" si="202"/>
        <v>1.0467384900000001</v>
      </c>
      <c r="S355" s="2">
        <f t="shared" si="228"/>
        <v>1</v>
      </c>
      <c r="T355" s="2">
        <f t="shared" si="210"/>
        <v>314696.40496642998</v>
      </c>
      <c r="U355" s="2">
        <f t="shared" si="211"/>
        <v>0</v>
      </c>
      <c r="V355" s="2">
        <f t="shared" si="212"/>
        <v>14617.044345090926</v>
      </c>
      <c r="W355" s="2">
        <f t="shared" si="213"/>
        <v>329313.4493115209</v>
      </c>
      <c r="X355" s="27">
        <f t="shared" si="214"/>
        <v>0</v>
      </c>
      <c r="Y355" s="2">
        <f t="shared" si="229"/>
        <v>0</v>
      </c>
      <c r="Z355" s="67">
        <f t="shared" si="215"/>
        <v>0</v>
      </c>
      <c r="AA355" s="2">
        <f t="shared" si="216"/>
        <v>0</v>
      </c>
      <c r="AB355" s="26">
        <f t="shared" si="224"/>
        <v>6.7299999999999999E-2</v>
      </c>
      <c r="AC355" s="27">
        <f t="shared" si="204"/>
        <v>16</v>
      </c>
      <c r="AD355" s="27">
        <v>252</v>
      </c>
      <c r="AE355" s="10">
        <f t="shared" si="234"/>
        <v>1.004143934</v>
      </c>
      <c r="AF355" s="2">
        <f t="shared" si="217"/>
        <v>1304.0811322100001</v>
      </c>
      <c r="AG355" s="2">
        <f t="shared" si="218"/>
        <v>1364.6531992499999</v>
      </c>
      <c r="AH355" s="3" t="str">
        <f t="shared" si="219"/>
        <v>-</v>
      </c>
      <c r="AI355" s="4" t="str">
        <f t="shared" si="225"/>
        <v>A+J=</v>
      </c>
      <c r="AJ355" s="11">
        <f t="shared" si="226"/>
        <v>41157</v>
      </c>
      <c r="AK355" s="11"/>
      <c r="AL355" s="4"/>
      <c r="AM355" s="1"/>
      <c r="AN355" s="11"/>
      <c r="AO355" s="1"/>
      <c r="AP355" s="1"/>
      <c r="AQ355" s="1"/>
      <c r="AR355" s="1"/>
      <c r="AS355" s="6"/>
      <c r="AT355" s="1"/>
      <c r="AU355" s="1"/>
      <c r="AV355" s="1"/>
      <c r="AW355" s="1"/>
      <c r="AX355" s="1"/>
      <c r="AY355" s="1"/>
      <c r="AZ355" s="1"/>
      <c r="BA355" s="1"/>
      <c r="BB355" s="1"/>
      <c r="BC355" s="1"/>
    </row>
    <row r="356" spans="1:154" x14ac:dyDescent="0.2">
      <c r="A356" s="144">
        <f t="shared" si="220"/>
        <v>41145</v>
      </c>
      <c r="B356" s="2">
        <f t="shared" si="205"/>
        <v>330824.94374717993</v>
      </c>
      <c r="C356" s="2">
        <f t="shared" si="221"/>
        <v>314696.40496642998</v>
      </c>
      <c r="D356" s="68">
        <f>SUM(Y356:Y$366)</f>
        <v>1955.35695459</v>
      </c>
      <c r="E356" s="68">
        <f t="shared" si="206"/>
        <v>312741.04801183997</v>
      </c>
      <c r="F356" s="72">
        <f t="shared" si="230"/>
        <v>3482.72</v>
      </c>
      <c r="G356" s="3">
        <f>IF(N356=1,VLOOKUP(A355,[1]Plan1!$BG$69:$BI$188,3),G355)</f>
        <v>3497.7</v>
      </c>
      <c r="H356" s="11">
        <f t="shared" si="231"/>
        <v>41062</v>
      </c>
      <c r="I356" s="11">
        <f t="shared" si="232"/>
        <v>41092</v>
      </c>
      <c r="J356" s="26">
        <f t="shared" si="207"/>
        <v>4.3012358156842012E-3</v>
      </c>
      <c r="K356" s="11">
        <f t="shared" si="222"/>
        <v>41155</v>
      </c>
      <c r="L356" s="11">
        <f t="shared" si="208"/>
        <v>41155</v>
      </c>
      <c r="M356" s="1">
        <f t="shared" si="223"/>
        <v>23</v>
      </c>
      <c r="N356" s="1">
        <f t="shared" si="227"/>
        <v>17</v>
      </c>
      <c r="O356" s="2">
        <f t="shared" si="209"/>
        <v>1.0031773900000001</v>
      </c>
      <c r="P356" s="10">
        <f t="shared" si="203"/>
        <v>1.00079886</v>
      </c>
      <c r="Q356" s="10">
        <f t="shared" si="233"/>
        <v>1.0436178670139422</v>
      </c>
      <c r="R356" s="2">
        <f t="shared" si="202"/>
        <v>1.0469338399999999</v>
      </c>
      <c r="S356" s="2">
        <f t="shared" si="228"/>
        <v>1</v>
      </c>
      <c r="T356" s="2">
        <f t="shared" si="210"/>
        <v>314696.40496642998</v>
      </c>
      <c r="U356" s="2">
        <f t="shared" si="211"/>
        <v>0</v>
      </c>
      <c r="V356" s="2">
        <f t="shared" si="212"/>
        <v>14678.138308819982</v>
      </c>
      <c r="W356" s="2">
        <f t="shared" si="213"/>
        <v>329374.54327524995</v>
      </c>
      <c r="X356" s="27">
        <f t="shared" si="214"/>
        <v>0</v>
      </c>
      <c r="Y356" s="2">
        <f t="shared" si="229"/>
        <v>0</v>
      </c>
      <c r="Z356" s="67">
        <f t="shared" si="215"/>
        <v>0</v>
      </c>
      <c r="AA356" s="2">
        <f t="shared" si="216"/>
        <v>0</v>
      </c>
      <c r="AB356" s="26">
        <f t="shared" si="224"/>
        <v>6.7299999999999999E-2</v>
      </c>
      <c r="AC356" s="27">
        <f t="shared" si="204"/>
        <v>17</v>
      </c>
      <c r="AD356" s="27">
        <v>252</v>
      </c>
      <c r="AE356" s="10">
        <f t="shared" si="234"/>
        <v>1.0044034989999999</v>
      </c>
      <c r="AF356" s="2">
        <f t="shared" si="217"/>
        <v>1385.7653045699999</v>
      </c>
      <c r="AG356" s="2">
        <f t="shared" si="218"/>
        <v>1450.4004719300001</v>
      </c>
      <c r="AH356" s="3" t="str">
        <f t="shared" si="219"/>
        <v>-</v>
      </c>
      <c r="AI356" s="4" t="str">
        <f t="shared" si="225"/>
        <v>A+J=</v>
      </c>
      <c r="AJ356" s="11">
        <f t="shared" si="226"/>
        <v>41157</v>
      </c>
      <c r="AK356" s="11"/>
      <c r="AL356" s="4"/>
      <c r="AM356" s="1"/>
      <c r="AN356" s="11"/>
      <c r="AO356" s="1"/>
      <c r="AP356" s="1"/>
      <c r="AQ356" s="1"/>
      <c r="AR356" s="1"/>
      <c r="AS356" s="6"/>
      <c r="AT356" s="1"/>
      <c r="AU356" s="1"/>
      <c r="AV356" s="1"/>
      <c r="AW356" s="1"/>
      <c r="AX356" s="1"/>
      <c r="AY356" s="1"/>
      <c r="AZ356" s="1"/>
      <c r="BA356" s="1"/>
      <c r="BB356" s="1"/>
      <c r="BC356" s="1"/>
    </row>
    <row r="357" spans="1:154" x14ac:dyDescent="0.2">
      <c r="A357" s="144">
        <f t="shared" si="220"/>
        <v>41146</v>
      </c>
      <c r="B357" s="2">
        <f t="shared" si="205"/>
        <v>330971.85133946099</v>
      </c>
      <c r="C357" s="2">
        <f t="shared" si="221"/>
        <v>314696.40496642998</v>
      </c>
      <c r="D357" s="68">
        <f>SUM(Y357:Y$366)</f>
        <v>1955.35695459</v>
      </c>
      <c r="E357" s="68">
        <f t="shared" si="206"/>
        <v>312741.04801183997</v>
      </c>
      <c r="F357" s="72">
        <f t="shared" si="230"/>
        <v>3482.72</v>
      </c>
      <c r="G357" s="3">
        <f>IF(N357=1,VLOOKUP(A356,[1]Plan1!$BG$69:$BI$188,3),G356)</f>
        <v>3497.7</v>
      </c>
      <c r="H357" s="11">
        <f t="shared" si="231"/>
        <v>41062</v>
      </c>
      <c r="I357" s="11">
        <f t="shared" si="232"/>
        <v>41092</v>
      </c>
      <c r="J357" s="26">
        <f t="shared" si="207"/>
        <v>4.3012358156842012E-3</v>
      </c>
      <c r="K357" s="11">
        <f t="shared" si="222"/>
        <v>41155</v>
      </c>
      <c r="L357" s="11">
        <f t="shared" si="208"/>
        <v>41155</v>
      </c>
      <c r="M357" s="1">
        <f t="shared" si="223"/>
        <v>23</v>
      </c>
      <c r="N357" s="1">
        <f t="shared" si="227"/>
        <v>18</v>
      </c>
      <c r="O357" s="2">
        <f t="shared" si="209"/>
        <v>1.00336461</v>
      </c>
      <c r="P357" s="10">
        <f t="shared" si="203"/>
        <v>1.00079886</v>
      </c>
      <c r="Q357" s="10">
        <f t="shared" si="233"/>
        <v>1.0436178670139422</v>
      </c>
      <c r="R357" s="2">
        <f t="shared" si="202"/>
        <v>1.0471292299999999</v>
      </c>
      <c r="S357" s="2">
        <f t="shared" si="228"/>
        <v>1</v>
      </c>
      <c r="T357" s="2">
        <f t="shared" si="210"/>
        <v>314696.40496642998</v>
      </c>
      <c r="U357" s="2">
        <f t="shared" si="211"/>
        <v>0</v>
      </c>
      <c r="V357" s="2">
        <f t="shared" si="212"/>
        <v>14739.244782191021</v>
      </c>
      <c r="W357" s="2">
        <f t="shared" si="213"/>
        <v>329435.64974862098</v>
      </c>
      <c r="X357" s="27">
        <f t="shared" si="214"/>
        <v>0</v>
      </c>
      <c r="Y357" s="2">
        <f t="shared" si="229"/>
        <v>0</v>
      </c>
      <c r="Z357" s="67">
        <f t="shared" si="215"/>
        <v>0</v>
      </c>
      <c r="AA357" s="2">
        <f t="shared" si="216"/>
        <v>0</v>
      </c>
      <c r="AB357" s="26">
        <f t="shared" si="224"/>
        <v>6.7299999999999999E-2</v>
      </c>
      <c r="AC357" s="27">
        <f t="shared" si="204"/>
        <v>18</v>
      </c>
      <c r="AD357" s="27">
        <v>252</v>
      </c>
      <c r="AE357" s="10">
        <f t="shared" si="234"/>
        <v>1.004663131</v>
      </c>
      <c r="AF357" s="2">
        <f t="shared" si="217"/>
        <v>1467.4705615800001</v>
      </c>
      <c r="AG357" s="2">
        <f t="shared" si="218"/>
        <v>1536.2015908400001</v>
      </c>
      <c r="AH357" s="3" t="str">
        <f t="shared" si="219"/>
        <v>-</v>
      </c>
      <c r="AI357" s="4" t="str">
        <f t="shared" si="225"/>
        <v>A+J=</v>
      </c>
      <c r="AJ357" s="11">
        <f t="shared" si="226"/>
        <v>41157</v>
      </c>
      <c r="AK357" s="11"/>
      <c r="AL357" s="4"/>
      <c r="AM357" s="1"/>
      <c r="AN357" s="11"/>
      <c r="AO357" s="1"/>
      <c r="AP357" s="1"/>
      <c r="AQ357" s="1"/>
      <c r="AR357" s="1"/>
      <c r="AS357" s="6"/>
      <c r="AT357" s="1"/>
      <c r="AU357" s="1"/>
      <c r="AV357" s="1"/>
      <c r="AW357" s="1"/>
      <c r="AX357" s="1"/>
      <c r="AY357" s="1"/>
      <c r="AZ357" s="1"/>
      <c r="BA357" s="1"/>
      <c r="BB357" s="1"/>
      <c r="BC357" s="1"/>
    </row>
    <row r="358" spans="1:154" x14ac:dyDescent="0.2">
      <c r="A358" s="144">
        <f t="shared" si="220"/>
        <v>41147</v>
      </c>
      <c r="B358" s="2">
        <f t="shared" si="205"/>
        <v>330971.85133946099</v>
      </c>
      <c r="C358" s="2">
        <f t="shared" si="221"/>
        <v>314696.40496642998</v>
      </c>
      <c r="D358" s="68">
        <f>SUM(Y358:Y$366)</f>
        <v>1955.35695459</v>
      </c>
      <c r="E358" s="68">
        <f t="shared" si="206"/>
        <v>312741.04801183997</v>
      </c>
      <c r="F358" s="72">
        <f t="shared" si="230"/>
        <v>3482.72</v>
      </c>
      <c r="G358" s="3">
        <f>IF(N358=1,VLOOKUP(A357,[1]Plan1!$BG$69:$BI$188,3),G357)</f>
        <v>3497.7</v>
      </c>
      <c r="H358" s="11">
        <f t="shared" si="231"/>
        <v>41062</v>
      </c>
      <c r="I358" s="11">
        <f t="shared" si="232"/>
        <v>41092</v>
      </c>
      <c r="J358" s="26">
        <f t="shared" si="207"/>
        <v>4.3012358156842012E-3</v>
      </c>
      <c r="K358" s="11">
        <f t="shared" si="222"/>
        <v>41155</v>
      </c>
      <c r="L358" s="11">
        <f t="shared" si="208"/>
        <v>41155</v>
      </c>
      <c r="M358" s="1">
        <f t="shared" si="223"/>
        <v>23</v>
      </c>
      <c r="N358" s="1">
        <f t="shared" si="227"/>
        <v>18</v>
      </c>
      <c r="O358" s="2">
        <f t="shared" si="209"/>
        <v>1.00336461</v>
      </c>
      <c r="P358" s="10">
        <f t="shared" si="203"/>
        <v>1.00079886</v>
      </c>
      <c r="Q358" s="10">
        <f t="shared" si="233"/>
        <v>1.0436178670139422</v>
      </c>
      <c r="R358" s="2">
        <f t="shared" si="202"/>
        <v>1.0471292299999999</v>
      </c>
      <c r="S358" s="2">
        <f t="shared" si="228"/>
        <v>1</v>
      </c>
      <c r="T358" s="2">
        <f t="shared" si="210"/>
        <v>314696.40496642998</v>
      </c>
      <c r="U358" s="2">
        <f t="shared" si="211"/>
        <v>0</v>
      </c>
      <c r="V358" s="2">
        <f t="shared" si="212"/>
        <v>14739.244782191021</v>
      </c>
      <c r="W358" s="2">
        <f t="shared" si="213"/>
        <v>329435.64974862098</v>
      </c>
      <c r="X358" s="27">
        <f t="shared" si="214"/>
        <v>0</v>
      </c>
      <c r="Y358" s="2">
        <f t="shared" si="229"/>
        <v>0</v>
      </c>
      <c r="Z358" s="67">
        <f t="shared" si="215"/>
        <v>0</v>
      </c>
      <c r="AA358" s="2">
        <f t="shared" si="216"/>
        <v>0</v>
      </c>
      <c r="AB358" s="26">
        <f t="shared" si="224"/>
        <v>6.7299999999999999E-2</v>
      </c>
      <c r="AC358" s="27">
        <f t="shared" si="204"/>
        <v>18</v>
      </c>
      <c r="AD358" s="27">
        <v>252</v>
      </c>
      <c r="AE358" s="10">
        <f t="shared" si="234"/>
        <v>1.004663131</v>
      </c>
      <c r="AF358" s="2">
        <f t="shared" si="217"/>
        <v>1467.4705615800001</v>
      </c>
      <c r="AG358" s="2">
        <f t="shared" si="218"/>
        <v>1536.2015908400001</v>
      </c>
      <c r="AH358" s="3" t="str">
        <f t="shared" si="219"/>
        <v>-</v>
      </c>
      <c r="AI358" s="4" t="str">
        <f t="shared" si="225"/>
        <v>A+J=</v>
      </c>
      <c r="AJ358" s="11">
        <f t="shared" si="226"/>
        <v>41157</v>
      </c>
      <c r="AK358" s="11"/>
      <c r="AL358" s="4"/>
      <c r="AM358" s="1"/>
      <c r="AN358" s="11"/>
      <c r="AO358" s="1"/>
      <c r="AP358" s="1"/>
      <c r="AQ358" s="1"/>
      <c r="AR358" s="1"/>
      <c r="AS358" s="6"/>
      <c r="AT358" s="1"/>
      <c r="AU358" s="1"/>
      <c r="AV358" s="1"/>
      <c r="AW358" s="1"/>
      <c r="AX358" s="1"/>
      <c r="AY358" s="1"/>
      <c r="AZ358" s="1"/>
      <c r="BA358" s="1"/>
      <c r="BB358" s="1"/>
      <c r="BC358" s="1"/>
    </row>
    <row r="359" spans="1:154" x14ac:dyDescent="0.2">
      <c r="A359" s="144">
        <f t="shared" si="220"/>
        <v>41148</v>
      </c>
      <c r="B359" s="2">
        <f t="shared" si="205"/>
        <v>330971.85133946099</v>
      </c>
      <c r="C359" s="2">
        <f t="shared" si="221"/>
        <v>314696.40496642998</v>
      </c>
      <c r="D359" s="68">
        <f>SUM(Y359:Y$366)</f>
        <v>1955.35695459</v>
      </c>
      <c r="E359" s="68">
        <f t="shared" si="206"/>
        <v>312741.04801183997</v>
      </c>
      <c r="F359" s="72">
        <f t="shared" si="230"/>
        <v>3482.72</v>
      </c>
      <c r="G359" s="3">
        <f>IF(N359=1,VLOOKUP(A358,[1]Plan1!$BG$69:$BI$188,3),G358)</f>
        <v>3497.7</v>
      </c>
      <c r="H359" s="11">
        <f t="shared" si="231"/>
        <v>41062</v>
      </c>
      <c r="I359" s="11">
        <f t="shared" si="232"/>
        <v>41092</v>
      </c>
      <c r="J359" s="26">
        <f t="shared" si="207"/>
        <v>4.3012358156842012E-3</v>
      </c>
      <c r="K359" s="11">
        <f t="shared" si="222"/>
        <v>41155</v>
      </c>
      <c r="L359" s="11">
        <f t="shared" si="208"/>
        <v>41155</v>
      </c>
      <c r="M359" s="1">
        <f t="shared" si="223"/>
        <v>23</v>
      </c>
      <c r="N359" s="1">
        <f t="shared" si="227"/>
        <v>18</v>
      </c>
      <c r="O359" s="2">
        <f t="shared" si="209"/>
        <v>1.00336461</v>
      </c>
      <c r="P359" s="10">
        <f t="shared" si="203"/>
        <v>1.00079886</v>
      </c>
      <c r="Q359" s="10">
        <f t="shared" si="233"/>
        <v>1.0436178670139422</v>
      </c>
      <c r="R359" s="2">
        <f t="shared" si="202"/>
        <v>1.0471292299999999</v>
      </c>
      <c r="S359" s="2">
        <f t="shared" si="228"/>
        <v>1</v>
      </c>
      <c r="T359" s="2">
        <f t="shared" si="210"/>
        <v>314696.40496642998</v>
      </c>
      <c r="U359" s="2">
        <f t="shared" si="211"/>
        <v>0</v>
      </c>
      <c r="V359" s="2">
        <f t="shared" si="212"/>
        <v>14739.244782191021</v>
      </c>
      <c r="W359" s="2">
        <f t="shared" si="213"/>
        <v>329435.64974862098</v>
      </c>
      <c r="X359" s="27">
        <f t="shared" si="214"/>
        <v>0</v>
      </c>
      <c r="Y359" s="2">
        <f t="shared" si="229"/>
        <v>0</v>
      </c>
      <c r="Z359" s="67">
        <f t="shared" si="215"/>
        <v>0</v>
      </c>
      <c r="AA359" s="2">
        <f t="shared" si="216"/>
        <v>0</v>
      </c>
      <c r="AB359" s="26">
        <f t="shared" si="224"/>
        <v>6.7299999999999999E-2</v>
      </c>
      <c r="AC359" s="27">
        <f t="shared" si="204"/>
        <v>18</v>
      </c>
      <c r="AD359" s="27">
        <v>252</v>
      </c>
      <c r="AE359" s="10">
        <f t="shared" si="234"/>
        <v>1.004663131</v>
      </c>
      <c r="AF359" s="2">
        <f t="shared" si="217"/>
        <v>1467.4705615800001</v>
      </c>
      <c r="AG359" s="2">
        <f t="shared" si="218"/>
        <v>1536.2015908400001</v>
      </c>
      <c r="AH359" s="3" t="str">
        <f t="shared" si="219"/>
        <v>-</v>
      </c>
      <c r="AI359" s="4" t="str">
        <f t="shared" si="225"/>
        <v>A+J=</v>
      </c>
      <c r="AJ359" s="11">
        <f t="shared" si="226"/>
        <v>41157</v>
      </c>
      <c r="AK359" s="11"/>
      <c r="AL359" s="4"/>
      <c r="AM359" s="1"/>
      <c r="AN359" s="11"/>
      <c r="AO359" s="1"/>
      <c r="AP359" s="1"/>
      <c r="AQ359" s="1"/>
      <c r="AR359" s="1"/>
      <c r="AS359" s="6"/>
      <c r="AT359" s="1"/>
      <c r="AU359" s="1"/>
      <c r="AV359" s="1"/>
      <c r="AW359" s="1"/>
      <c r="AX359" s="1"/>
      <c r="AY359" s="1"/>
      <c r="AZ359" s="1"/>
      <c r="BA359" s="1"/>
      <c r="BB359" s="1"/>
      <c r="BC359" s="1"/>
    </row>
    <row r="360" spans="1:154" x14ac:dyDescent="0.2">
      <c r="A360" s="144">
        <f t="shared" si="220"/>
        <v>41149</v>
      </c>
      <c r="B360" s="2">
        <f t="shared" si="205"/>
        <v>331118.82249633345</v>
      </c>
      <c r="C360" s="2">
        <f t="shared" si="221"/>
        <v>314696.40496642998</v>
      </c>
      <c r="D360" s="68">
        <f>SUM(Y360:Y$366)</f>
        <v>1955.35695459</v>
      </c>
      <c r="E360" s="68">
        <f t="shared" si="206"/>
        <v>312741.04801183997</v>
      </c>
      <c r="F360" s="72">
        <f t="shared" si="230"/>
        <v>3482.72</v>
      </c>
      <c r="G360" s="3">
        <f>IF(N360=1,VLOOKUP(A359,[1]Plan1!$BG$69:$BI$188,3),G359)</f>
        <v>3497.7</v>
      </c>
      <c r="H360" s="11">
        <f t="shared" si="231"/>
        <v>41062</v>
      </c>
      <c r="I360" s="11">
        <f t="shared" si="232"/>
        <v>41092</v>
      </c>
      <c r="J360" s="26">
        <f t="shared" si="207"/>
        <v>4.3012358156842012E-3</v>
      </c>
      <c r="K360" s="11">
        <f t="shared" si="222"/>
        <v>41155</v>
      </c>
      <c r="L360" s="11">
        <f t="shared" si="208"/>
        <v>41155</v>
      </c>
      <c r="M360" s="1">
        <f t="shared" si="223"/>
        <v>23</v>
      </c>
      <c r="N360" s="1">
        <f t="shared" si="227"/>
        <v>19</v>
      </c>
      <c r="O360" s="2">
        <f t="shared" si="209"/>
        <v>1.00355186</v>
      </c>
      <c r="P360" s="10">
        <f t="shared" si="203"/>
        <v>1.00079886</v>
      </c>
      <c r="Q360" s="10">
        <f t="shared" si="233"/>
        <v>1.0436178670139422</v>
      </c>
      <c r="R360" s="2">
        <f t="shared" si="202"/>
        <v>1.04732465</v>
      </c>
      <c r="S360" s="2">
        <f t="shared" si="228"/>
        <v>1</v>
      </c>
      <c r="T360" s="2">
        <f t="shared" si="210"/>
        <v>314696.40496642998</v>
      </c>
      <c r="U360" s="2">
        <f t="shared" si="211"/>
        <v>0</v>
      </c>
      <c r="V360" s="2">
        <f t="shared" si="212"/>
        <v>14800.360637793512</v>
      </c>
      <c r="W360" s="2">
        <f t="shared" si="213"/>
        <v>329496.76560422347</v>
      </c>
      <c r="X360" s="27">
        <f t="shared" si="214"/>
        <v>0</v>
      </c>
      <c r="Y360" s="2">
        <f t="shared" si="229"/>
        <v>0</v>
      </c>
      <c r="Z360" s="67">
        <f t="shared" si="215"/>
        <v>0</v>
      </c>
      <c r="AA360" s="2">
        <f t="shared" si="216"/>
        <v>0</v>
      </c>
      <c r="AB360" s="26">
        <f t="shared" si="224"/>
        <v>6.7299999999999999E-2</v>
      </c>
      <c r="AC360" s="27">
        <f t="shared" si="204"/>
        <v>19</v>
      </c>
      <c r="AD360" s="27">
        <v>252</v>
      </c>
      <c r="AE360" s="10">
        <f t="shared" si="234"/>
        <v>1.004922831</v>
      </c>
      <c r="AF360" s="2">
        <f t="shared" si="217"/>
        <v>1549.1972179500001</v>
      </c>
      <c r="AG360" s="2">
        <f t="shared" si="218"/>
        <v>1622.05689211</v>
      </c>
      <c r="AH360" s="3" t="str">
        <f t="shared" si="219"/>
        <v>-</v>
      </c>
      <c r="AI360" s="4" t="str">
        <f t="shared" si="225"/>
        <v>A+J=</v>
      </c>
      <c r="AJ360" s="11">
        <f t="shared" si="226"/>
        <v>41157</v>
      </c>
      <c r="AK360" s="11"/>
      <c r="AL360" s="4"/>
      <c r="AM360" s="1"/>
      <c r="AN360" s="11"/>
      <c r="AO360" s="1"/>
      <c r="AP360" s="1"/>
      <c r="AQ360" s="1"/>
      <c r="AR360" s="1"/>
      <c r="AS360" s="6"/>
      <c r="AT360" s="1"/>
      <c r="AU360" s="1"/>
      <c r="AV360" s="1"/>
      <c r="AW360" s="1"/>
      <c r="AX360" s="1"/>
      <c r="AY360" s="1"/>
      <c r="AZ360" s="1"/>
      <c r="BA360" s="1"/>
      <c r="BB360" s="1"/>
      <c r="BC360" s="1"/>
    </row>
    <row r="361" spans="1:154" x14ac:dyDescent="0.2">
      <c r="A361" s="144">
        <f t="shared" si="220"/>
        <v>41150</v>
      </c>
      <c r="B361" s="2">
        <f t="shared" si="205"/>
        <v>331265.8597220779</v>
      </c>
      <c r="C361" s="2">
        <f t="shared" si="221"/>
        <v>314696.40496642998</v>
      </c>
      <c r="D361" s="68">
        <f>SUM(Y361:Y$366)</f>
        <v>1955.35695459</v>
      </c>
      <c r="E361" s="68">
        <f t="shared" si="206"/>
        <v>312741.04801183997</v>
      </c>
      <c r="F361" s="72">
        <f t="shared" si="230"/>
        <v>3482.72</v>
      </c>
      <c r="G361" s="3">
        <f>IF(N361=1,VLOOKUP(A360,[1]Plan1!$BG$69:$BI$188,3),G360)</f>
        <v>3497.7</v>
      </c>
      <c r="H361" s="11">
        <f t="shared" si="231"/>
        <v>41062</v>
      </c>
      <c r="I361" s="11">
        <f t="shared" si="232"/>
        <v>41092</v>
      </c>
      <c r="J361" s="26">
        <f t="shared" si="207"/>
        <v>4.3012358156842012E-3</v>
      </c>
      <c r="K361" s="11">
        <f t="shared" si="222"/>
        <v>41155</v>
      </c>
      <c r="L361" s="11">
        <f t="shared" si="208"/>
        <v>41155</v>
      </c>
      <c r="M361" s="1">
        <f t="shared" si="223"/>
        <v>23</v>
      </c>
      <c r="N361" s="1">
        <f t="shared" si="227"/>
        <v>20</v>
      </c>
      <c r="O361" s="2">
        <f t="shared" si="209"/>
        <v>1.0037391499999999</v>
      </c>
      <c r="P361" s="10">
        <f t="shared" si="203"/>
        <v>1.00079886</v>
      </c>
      <c r="Q361" s="10">
        <f t="shared" si="233"/>
        <v>1.0436178670139422</v>
      </c>
      <c r="R361" s="2">
        <f t="shared" ref="R361:R424" si="235">TRUNC(TRUNC((O361*Q361),15),8)</f>
        <v>1.04752011</v>
      </c>
      <c r="S361" s="2">
        <f t="shared" si="228"/>
        <v>1</v>
      </c>
      <c r="T361" s="2">
        <f t="shared" si="210"/>
        <v>314696.40496642998</v>
      </c>
      <c r="U361" s="2">
        <f t="shared" si="211"/>
        <v>0</v>
      </c>
      <c r="V361" s="2">
        <f t="shared" si="212"/>
        <v>14861.489003037917</v>
      </c>
      <c r="W361" s="2">
        <f t="shared" si="213"/>
        <v>329557.8939694679</v>
      </c>
      <c r="X361" s="27">
        <f t="shared" si="214"/>
        <v>0</v>
      </c>
      <c r="Y361" s="2">
        <f t="shared" si="229"/>
        <v>0</v>
      </c>
      <c r="Z361" s="67">
        <f t="shared" si="215"/>
        <v>0</v>
      </c>
      <c r="AA361" s="2">
        <f t="shared" si="216"/>
        <v>0</v>
      </c>
      <c r="AB361" s="26">
        <f t="shared" si="224"/>
        <v>6.7299999999999999E-2</v>
      </c>
      <c r="AC361" s="27">
        <f t="shared" si="204"/>
        <v>20</v>
      </c>
      <c r="AD361" s="27">
        <v>252</v>
      </c>
      <c r="AE361" s="10">
        <f t="shared" si="234"/>
        <v>1.0051825969999999</v>
      </c>
      <c r="AF361" s="2">
        <f t="shared" si="217"/>
        <v>1630.9446442799999</v>
      </c>
      <c r="AG361" s="2">
        <f t="shared" si="218"/>
        <v>1707.96575261</v>
      </c>
      <c r="AH361" s="3" t="str">
        <f t="shared" si="219"/>
        <v>-</v>
      </c>
      <c r="AI361" s="4" t="str">
        <f t="shared" si="225"/>
        <v>A+J=</v>
      </c>
      <c r="AJ361" s="11">
        <f t="shared" si="226"/>
        <v>41157</v>
      </c>
      <c r="AK361" s="11"/>
      <c r="AL361" s="4"/>
      <c r="AM361" s="1"/>
      <c r="AN361" s="11"/>
      <c r="AO361" s="1"/>
      <c r="AP361" s="1"/>
      <c r="AQ361" s="1"/>
      <c r="AR361" s="1"/>
      <c r="AS361" s="6"/>
      <c r="AT361" s="1"/>
      <c r="AU361" s="1"/>
      <c r="AV361" s="1"/>
      <c r="AW361" s="1"/>
      <c r="AX361" s="1"/>
      <c r="AY361" s="1"/>
      <c r="AZ361" s="1"/>
      <c r="BA361" s="1"/>
      <c r="BB361" s="1"/>
      <c r="BC361" s="1"/>
    </row>
    <row r="362" spans="1:154" x14ac:dyDescent="0.2">
      <c r="A362" s="144">
        <f t="shared" si="220"/>
        <v>41151</v>
      </c>
      <c r="B362" s="2">
        <f t="shared" si="205"/>
        <v>331412.96369777422</v>
      </c>
      <c r="C362" s="2">
        <f t="shared" si="221"/>
        <v>314696.40496642998</v>
      </c>
      <c r="D362" s="68">
        <f>SUM(Y362:Y$366)</f>
        <v>1955.35695459</v>
      </c>
      <c r="E362" s="68">
        <f t="shared" si="206"/>
        <v>312741.04801183997</v>
      </c>
      <c r="F362" s="72">
        <f t="shared" si="230"/>
        <v>3482.72</v>
      </c>
      <c r="G362" s="3">
        <f>IF(N362=1,VLOOKUP(A361,[1]Plan1!$BG$69:$BI$188,3),G361)</f>
        <v>3497.7</v>
      </c>
      <c r="H362" s="11">
        <f t="shared" si="231"/>
        <v>41062</v>
      </c>
      <c r="I362" s="11">
        <f t="shared" si="232"/>
        <v>41092</v>
      </c>
      <c r="J362" s="26">
        <f t="shared" si="207"/>
        <v>4.3012358156842012E-3</v>
      </c>
      <c r="K362" s="11">
        <f t="shared" si="222"/>
        <v>41155</v>
      </c>
      <c r="L362" s="11">
        <f t="shared" si="208"/>
        <v>41155</v>
      </c>
      <c r="M362" s="1">
        <f t="shared" si="223"/>
        <v>23</v>
      </c>
      <c r="N362" s="1">
        <f t="shared" si="227"/>
        <v>21</v>
      </c>
      <c r="O362" s="2">
        <f t="shared" si="209"/>
        <v>1.0039264800000001</v>
      </c>
      <c r="P362" s="10">
        <f t="shared" ref="P362:P425" si="236">IF(L362&gt;L361,O361,P361)</f>
        <v>1.00079886</v>
      </c>
      <c r="Q362" s="10">
        <f t="shared" si="233"/>
        <v>1.0436178670139422</v>
      </c>
      <c r="R362" s="2">
        <f t="shared" si="235"/>
        <v>1.04771561</v>
      </c>
      <c r="S362" s="2">
        <f t="shared" si="228"/>
        <v>1</v>
      </c>
      <c r="T362" s="2">
        <f t="shared" si="210"/>
        <v>314696.40496642998</v>
      </c>
      <c r="U362" s="2">
        <f t="shared" si="211"/>
        <v>0</v>
      </c>
      <c r="V362" s="2">
        <f t="shared" si="212"/>
        <v>14922.629877924237</v>
      </c>
      <c r="W362" s="2">
        <f t="shared" si="213"/>
        <v>329619.0348443542</v>
      </c>
      <c r="X362" s="27">
        <f t="shared" si="214"/>
        <v>0</v>
      </c>
      <c r="Y362" s="2">
        <f t="shared" si="229"/>
        <v>0</v>
      </c>
      <c r="Z362" s="67">
        <f t="shared" si="215"/>
        <v>0</v>
      </c>
      <c r="AA362" s="2">
        <f t="shared" si="216"/>
        <v>0</v>
      </c>
      <c r="AB362" s="26">
        <f t="shared" si="224"/>
        <v>6.7299999999999999E-2</v>
      </c>
      <c r="AC362" s="27">
        <f t="shared" si="204"/>
        <v>21</v>
      </c>
      <c r="AD362" s="27">
        <v>252</v>
      </c>
      <c r="AE362" s="10">
        <f t="shared" si="234"/>
        <v>1.0054424310000001</v>
      </c>
      <c r="AF362" s="2">
        <f t="shared" si="217"/>
        <v>1712.71346997</v>
      </c>
      <c r="AG362" s="2">
        <f t="shared" si="218"/>
        <v>1793.92885342</v>
      </c>
      <c r="AH362" s="3" t="str">
        <f t="shared" si="219"/>
        <v>-</v>
      </c>
      <c r="AI362" s="4" t="str">
        <f t="shared" si="225"/>
        <v>A+J=</v>
      </c>
      <c r="AJ362" s="11">
        <f t="shared" si="226"/>
        <v>41157</v>
      </c>
      <c r="AK362" s="11"/>
      <c r="AL362" s="4"/>
      <c r="AM362" s="1"/>
      <c r="AN362" s="11"/>
      <c r="AO362" s="1"/>
      <c r="AP362" s="1"/>
      <c r="AQ362" s="1"/>
      <c r="AR362" s="1"/>
      <c r="AS362" s="6"/>
      <c r="AT362" s="1"/>
      <c r="AU362" s="1"/>
      <c r="AV362" s="1"/>
      <c r="AW362" s="1"/>
      <c r="AX362" s="1"/>
      <c r="AY362" s="1"/>
      <c r="AZ362" s="1"/>
      <c r="BA362" s="1"/>
      <c r="BB362" s="1"/>
      <c r="BC362" s="1"/>
    </row>
    <row r="363" spans="1:154" x14ac:dyDescent="0.2">
      <c r="A363" s="144">
        <f t="shared" si="220"/>
        <v>41152</v>
      </c>
      <c r="B363" s="2">
        <f t="shared" si="205"/>
        <v>331560.13097074203</v>
      </c>
      <c r="C363" s="2">
        <f t="shared" si="221"/>
        <v>314696.40496642998</v>
      </c>
      <c r="D363" s="68">
        <f>SUM(Y363:Y$366)</f>
        <v>1955.35695459</v>
      </c>
      <c r="E363" s="68">
        <f t="shared" si="206"/>
        <v>312741.04801183997</v>
      </c>
      <c r="F363" s="72">
        <f t="shared" si="230"/>
        <v>3482.72</v>
      </c>
      <c r="G363" s="3">
        <f>IF(N363=1,VLOOKUP(A362,[1]Plan1!$BG$69:$BI$188,3),G362)</f>
        <v>3497.7</v>
      </c>
      <c r="H363" s="11">
        <f t="shared" si="231"/>
        <v>41062</v>
      </c>
      <c r="I363" s="11">
        <f t="shared" si="232"/>
        <v>41092</v>
      </c>
      <c r="J363" s="26">
        <f t="shared" si="207"/>
        <v>4.3012358156842012E-3</v>
      </c>
      <c r="K363" s="11">
        <f t="shared" si="222"/>
        <v>41155</v>
      </c>
      <c r="L363" s="11">
        <f t="shared" si="208"/>
        <v>41155</v>
      </c>
      <c r="M363" s="1">
        <f t="shared" si="223"/>
        <v>23</v>
      </c>
      <c r="N363" s="1">
        <f t="shared" si="227"/>
        <v>22</v>
      </c>
      <c r="O363" s="2">
        <f t="shared" si="209"/>
        <v>1.00411384</v>
      </c>
      <c r="P363" s="10">
        <f t="shared" si="236"/>
        <v>1.00079886</v>
      </c>
      <c r="Q363" s="10">
        <f t="shared" si="233"/>
        <v>1.0436178670139422</v>
      </c>
      <c r="R363" s="2">
        <f t="shared" si="235"/>
        <v>1.0479111400000001</v>
      </c>
      <c r="S363" s="2">
        <f t="shared" si="228"/>
        <v>1</v>
      </c>
      <c r="T363" s="2">
        <f t="shared" si="210"/>
        <v>314696.40496642998</v>
      </c>
      <c r="U363" s="2">
        <f t="shared" si="211"/>
        <v>0</v>
      </c>
      <c r="V363" s="2">
        <f t="shared" si="212"/>
        <v>14983.78013504201</v>
      </c>
      <c r="W363" s="2">
        <f t="shared" si="213"/>
        <v>329680.18510147202</v>
      </c>
      <c r="X363" s="27">
        <f t="shared" si="214"/>
        <v>0</v>
      </c>
      <c r="Y363" s="2">
        <f t="shared" si="229"/>
        <v>0</v>
      </c>
      <c r="Z363" s="67">
        <f t="shared" si="215"/>
        <v>0</v>
      </c>
      <c r="AA363" s="2">
        <f t="shared" si="216"/>
        <v>0</v>
      </c>
      <c r="AB363" s="26">
        <f t="shared" si="224"/>
        <v>6.7299999999999999E-2</v>
      </c>
      <c r="AC363" s="27">
        <f t="shared" si="204"/>
        <v>22</v>
      </c>
      <c r="AD363" s="27">
        <v>252</v>
      </c>
      <c r="AE363" s="10">
        <f t="shared" si="234"/>
        <v>1.005702332</v>
      </c>
      <c r="AF363" s="2">
        <f t="shared" si="217"/>
        <v>1794.5033803199999</v>
      </c>
      <c r="AG363" s="2">
        <f t="shared" si="218"/>
        <v>1879.94586927</v>
      </c>
      <c r="AH363" s="3" t="str">
        <f t="shared" si="219"/>
        <v>-</v>
      </c>
      <c r="AI363" s="4" t="str">
        <f t="shared" si="225"/>
        <v>A+J=</v>
      </c>
      <c r="AJ363" s="11">
        <f t="shared" si="226"/>
        <v>41157</v>
      </c>
      <c r="AK363" s="11"/>
      <c r="AL363" s="4"/>
      <c r="AM363" s="1"/>
      <c r="AN363" s="11"/>
      <c r="AO363" s="1"/>
      <c r="AP363" s="1"/>
      <c r="AQ363" s="1"/>
      <c r="AR363" s="1"/>
      <c r="AS363" s="6"/>
      <c r="AT363" s="1"/>
      <c r="AU363" s="1"/>
      <c r="AV363" s="1"/>
      <c r="AW363" s="1"/>
      <c r="AX363" s="1"/>
      <c r="AY363" s="1"/>
      <c r="AZ363" s="1"/>
      <c r="BA363" s="1"/>
      <c r="BB363" s="1"/>
      <c r="BC363" s="1"/>
    </row>
    <row r="364" spans="1:154" x14ac:dyDescent="0.2">
      <c r="A364" s="144">
        <f t="shared" si="220"/>
        <v>41153</v>
      </c>
      <c r="B364" s="2">
        <f t="shared" si="205"/>
        <v>331707.36156056117</v>
      </c>
      <c r="C364" s="2">
        <f t="shared" si="221"/>
        <v>314696.40496642998</v>
      </c>
      <c r="D364" s="68">
        <f>SUM(Y364:Y$366)</f>
        <v>1955.35695459</v>
      </c>
      <c r="E364" s="68">
        <f t="shared" si="206"/>
        <v>312741.04801183997</v>
      </c>
      <c r="F364" s="72">
        <f t="shared" si="230"/>
        <v>3482.72</v>
      </c>
      <c r="G364" s="3">
        <f>IF(N364=1,VLOOKUP(A363,[1]Plan1!$BG$69:$BI$188,3),G363)</f>
        <v>3497.7</v>
      </c>
      <c r="H364" s="11">
        <f t="shared" si="231"/>
        <v>41062</v>
      </c>
      <c r="I364" s="11">
        <f t="shared" si="232"/>
        <v>41092</v>
      </c>
      <c r="J364" s="26">
        <f t="shared" si="207"/>
        <v>4.3012358156842012E-3</v>
      </c>
      <c r="K364" s="11">
        <f t="shared" si="222"/>
        <v>41183</v>
      </c>
      <c r="L364" s="11">
        <f t="shared" si="208"/>
        <v>41155</v>
      </c>
      <c r="M364" s="1">
        <f t="shared" si="223"/>
        <v>23</v>
      </c>
      <c r="N364" s="1">
        <f t="shared" si="227"/>
        <v>23</v>
      </c>
      <c r="O364" s="2">
        <f t="shared" si="209"/>
        <v>1.00430123</v>
      </c>
      <c r="P364" s="10">
        <f t="shared" si="236"/>
        <v>1.00079886</v>
      </c>
      <c r="Q364" s="10">
        <f t="shared" si="233"/>
        <v>1.0436178670139422</v>
      </c>
      <c r="R364" s="2">
        <f t="shared" si="235"/>
        <v>1.0481066999999999</v>
      </c>
      <c r="S364" s="2">
        <f t="shared" si="228"/>
        <v>1</v>
      </c>
      <c r="T364" s="2">
        <f t="shared" si="210"/>
        <v>314696.40496642998</v>
      </c>
      <c r="U364" s="2">
        <f t="shared" si="211"/>
        <v>0</v>
      </c>
      <c r="V364" s="2">
        <f t="shared" si="212"/>
        <v>15044.939774391165</v>
      </c>
      <c r="W364" s="2">
        <f t="shared" si="213"/>
        <v>329741.34474082117</v>
      </c>
      <c r="X364" s="27">
        <f t="shared" si="214"/>
        <v>0</v>
      </c>
      <c r="Y364" s="2">
        <f t="shared" si="229"/>
        <v>0</v>
      </c>
      <c r="Z364" s="67">
        <f t="shared" si="215"/>
        <v>0</v>
      </c>
      <c r="AA364" s="2">
        <f t="shared" si="216"/>
        <v>0</v>
      </c>
      <c r="AB364" s="26">
        <f t="shared" si="224"/>
        <v>6.7299999999999999E-2</v>
      </c>
      <c r="AC364" s="27">
        <f t="shared" si="204"/>
        <v>23</v>
      </c>
      <c r="AD364" s="27">
        <v>252</v>
      </c>
      <c r="AE364" s="10">
        <f t="shared" si="234"/>
        <v>1.0059623</v>
      </c>
      <c r="AF364" s="2">
        <f t="shared" si="217"/>
        <v>1876.3143753300001</v>
      </c>
      <c r="AG364" s="2">
        <f t="shared" si="218"/>
        <v>1966.0168197400001</v>
      </c>
      <c r="AH364" s="3" t="str">
        <f t="shared" si="219"/>
        <v>-</v>
      </c>
      <c r="AI364" s="4" t="str">
        <f t="shared" si="225"/>
        <v>A+J=</v>
      </c>
      <c r="AJ364" s="11">
        <f t="shared" si="226"/>
        <v>41157</v>
      </c>
      <c r="AK364" s="11"/>
      <c r="AL364" s="4"/>
      <c r="AM364" s="1"/>
      <c r="AN364" s="11"/>
      <c r="AO364" s="1"/>
      <c r="AP364" s="1"/>
      <c r="AQ364" s="1"/>
      <c r="AR364" s="1"/>
      <c r="AS364" s="6"/>
      <c r="AT364" s="1"/>
      <c r="AU364" s="1"/>
      <c r="AV364" s="1"/>
      <c r="AW364" s="1"/>
      <c r="AX364" s="1"/>
      <c r="AY364" s="1"/>
      <c r="AZ364" s="1"/>
      <c r="BA364" s="1"/>
      <c r="BB364" s="1"/>
      <c r="BC364" s="1"/>
    </row>
    <row r="365" spans="1:154" x14ac:dyDescent="0.2">
      <c r="A365" s="144">
        <f t="shared" si="220"/>
        <v>41154</v>
      </c>
      <c r="B365" s="2">
        <f t="shared" si="205"/>
        <v>331707.36156056117</v>
      </c>
      <c r="C365" s="2">
        <f t="shared" si="221"/>
        <v>314696.40496642998</v>
      </c>
      <c r="D365" s="68">
        <f>SUM(Y365:Y$366)</f>
        <v>1955.35695459</v>
      </c>
      <c r="E365" s="68">
        <f t="shared" si="206"/>
        <v>312741.04801183997</v>
      </c>
      <c r="F365" s="72">
        <f t="shared" si="230"/>
        <v>3482.72</v>
      </c>
      <c r="G365" s="3">
        <f>IF(N365=1,VLOOKUP(A364,[1]Plan1!$BG$69:$BI$188,3),G364)</f>
        <v>3497.7</v>
      </c>
      <c r="H365" s="11">
        <f t="shared" si="231"/>
        <v>41062</v>
      </c>
      <c r="I365" s="11">
        <f t="shared" si="232"/>
        <v>41092</v>
      </c>
      <c r="J365" s="26">
        <f t="shared" si="207"/>
        <v>4.3012358156842012E-3</v>
      </c>
      <c r="K365" s="11">
        <f t="shared" si="222"/>
        <v>41183</v>
      </c>
      <c r="L365" s="11">
        <f t="shared" si="208"/>
        <v>41155</v>
      </c>
      <c r="M365" s="1">
        <f t="shared" si="223"/>
        <v>23</v>
      </c>
      <c r="N365" s="1">
        <f t="shared" si="227"/>
        <v>23</v>
      </c>
      <c r="O365" s="2">
        <f t="shared" si="209"/>
        <v>1.00430123</v>
      </c>
      <c r="P365" s="10">
        <f t="shared" si="236"/>
        <v>1.00079886</v>
      </c>
      <c r="Q365" s="10">
        <f t="shared" si="233"/>
        <v>1.0436178670139422</v>
      </c>
      <c r="R365" s="2">
        <f t="shared" si="235"/>
        <v>1.0481066999999999</v>
      </c>
      <c r="S365" s="2">
        <f t="shared" si="228"/>
        <v>1</v>
      </c>
      <c r="T365" s="2">
        <f t="shared" si="210"/>
        <v>314696.40496642998</v>
      </c>
      <c r="U365" s="2">
        <f t="shared" si="211"/>
        <v>0</v>
      </c>
      <c r="V365" s="2">
        <f t="shared" si="212"/>
        <v>15044.939774391165</v>
      </c>
      <c r="W365" s="2">
        <f t="shared" si="213"/>
        <v>329741.34474082117</v>
      </c>
      <c r="X365" s="27">
        <f t="shared" si="214"/>
        <v>0</v>
      </c>
      <c r="Y365" s="2">
        <f t="shared" si="229"/>
        <v>0</v>
      </c>
      <c r="Z365" s="67">
        <f t="shared" si="215"/>
        <v>0</v>
      </c>
      <c r="AA365" s="2">
        <f t="shared" si="216"/>
        <v>0</v>
      </c>
      <c r="AB365" s="26">
        <f t="shared" si="224"/>
        <v>6.7299999999999999E-2</v>
      </c>
      <c r="AC365" s="27">
        <f t="shared" si="204"/>
        <v>23</v>
      </c>
      <c r="AD365" s="27">
        <v>252</v>
      </c>
      <c r="AE365" s="10">
        <f t="shared" si="234"/>
        <v>1.0059623</v>
      </c>
      <c r="AF365" s="2">
        <f t="shared" si="217"/>
        <v>1876.3143753300001</v>
      </c>
      <c r="AG365" s="2">
        <f t="shared" si="218"/>
        <v>1966.0168197400001</v>
      </c>
      <c r="AH365" s="3" t="str">
        <f t="shared" si="219"/>
        <v>-</v>
      </c>
      <c r="AI365" s="4" t="str">
        <f t="shared" si="225"/>
        <v>A+J=</v>
      </c>
      <c r="AJ365" s="11">
        <f t="shared" si="226"/>
        <v>41157</v>
      </c>
      <c r="AK365" s="11"/>
      <c r="AL365" s="4"/>
      <c r="AM365" s="1"/>
      <c r="AN365" s="11"/>
      <c r="AO365" s="1"/>
      <c r="AP365" s="1"/>
      <c r="AQ365" s="1"/>
      <c r="AR365" s="1"/>
      <c r="AS365" s="6"/>
      <c r="AT365" s="1"/>
      <c r="AU365" s="1"/>
      <c r="AV365" s="1"/>
      <c r="AW365" s="1"/>
      <c r="AX365" s="1"/>
      <c r="AY365" s="1"/>
      <c r="AZ365" s="1"/>
      <c r="BA365" s="1"/>
      <c r="BB365" s="1"/>
      <c r="BC365" s="1"/>
    </row>
    <row r="366" spans="1:154" x14ac:dyDescent="0.2">
      <c r="A366" s="144">
        <f t="shared" si="220"/>
        <v>41155</v>
      </c>
      <c r="B366" s="2">
        <f t="shared" si="205"/>
        <v>331707.36156056117</v>
      </c>
      <c r="C366" s="2">
        <f t="shared" si="221"/>
        <v>314696.40496642998</v>
      </c>
      <c r="D366" s="68">
        <f>SUM(Y366:Y$366)</f>
        <v>1955.35695459</v>
      </c>
      <c r="E366" s="68">
        <f t="shared" si="206"/>
        <v>312741.04801183997</v>
      </c>
      <c r="F366" s="72">
        <f t="shared" si="230"/>
        <v>3482.72</v>
      </c>
      <c r="G366" s="3">
        <f>IF(N366=1,VLOOKUP(A365,[1]Plan1!$BG$69:$BI$188,3),G365)</f>
        <v>3497.7</v>
      </c>
      <c r="H366" s="11">
        <f t="shared" si="231"/>
        <v>41062</v>
      </c>
      <c r="I366" s="11">
        <f t="shared" si="232"/>
        <v>41092</v>
      </c>
      <c r="J366" s="26">
        <f t="shared" si="207"/>
        <v>4.3012358156842012E-3</v>
      </c>
      <c r="K366" s="11">
        <f t="shared" si="222"/>
        <v>41183</v>
      </c>
      <c r="L366" s="11">
        <f t="shared" si="208"/>
        <v>41155</v>
      </c>
      <c r="M366" s="1">
        <f t="shared" si="223"/>
        <v>23</v>
      </c>
      <c r="N366" s="1">
        <f t="shared" si="227"/>
        <v>23</v>
      </c>
      <c r="O366" s="2">
        <f t="shared" si="209"/>
        <v>1.00430123</v>
      </c>
      <c r="P366" s="10">
        <f t="shared" si="236"/>
        <v>1.00079886</v>
      </c>
      <c r="Q366" s="10">
        <f t="shared" si="233"/>
        <v>1.0436178670139422</v>
      </c>
      <c r="R366" s="2">
        <f t="shared" si="235"/>
        <v>1.0481066999999999</v>
      </c>
      <c r="S366" s="2">
        <f t="shared" si="228"/>
        <v>1</v>
      </c>
      <c r="T366" s="2">
        <f t="shared" si="210"/>
        <v>314696.40496642998</v>
      </c>
      <c r="U366" s="2">
        <f t="shared" si="211"/>
        <v>0</v>
      </c>
      <c r="V366" s="2">
        <f t="shared" si="212"/>
        <v>15044.939774391165</v>
      </c>
      <c r="W366" s="2">
        <f t="shared" si="213"/>
        <v>329741.34474082117</v>
      </c>
      <c r="X366" s="27">
        <f t="shared" si="214"/>
        <v>11</v>
      </c>
      <c r="Y366" s="2">
        <f t="shared" si="229"/>
        <v>1955.35695459</v>
      </c>
      <c r="Z366" s="67">
        <f t="shared" si="215"/>
        <v>6.2134709000000003E-3</v>
      </c>
      <c r="AA366" s="2">
        <f t="shared" si="216"/>
        <v>1955.35695459</v>
      </c>
      <c r="AB366" s="26">
        <f t="shared" si="224"/>
        <v>6.7299999999999999E-2</v>
      </c>
      <c r="AC366" s="27">
        <f t="shared" si="204"/>
        <v>23</v>
      </c>
      <c r="AD366" s="27">
        <v>252</v>
      </c>
      <c r="AE366" s="10">
        <f t="shared" si="234"/>
        <v>1.0059623</v>
      </c>
      <c r="AF366" s="2">
        <f t="shared" si="217"/>
        <v>1876.3143753300001</v>
      </c>
      <c r="AG366" s="2">
        <f t="shared" si="218"/>
        <v>1966.0168197400001</v>
      </c>
      <c r="AH366" s="3">
        <f t="shared" si="219"/>
        <v>3831.6713299200001</v>
      </c>
      <c r="AI366" s="4" t="str">
        <f t="shared" si="225"/>
        <v>A+J=</v>
      </c>
      <c r="AJ366" s="11">
        <f t="shared" si="226"/>
        <v>41157</v>
      </c>
      <c r="AK366" s="13"/>
      <c r="AL366" s="12"/>
      <c r="AM366" s="5"/>
      <c r="AN366" s="13"/>
      <c r="AO366" s="5"/>
      <c r="AP366" s="5"/>
      <c r="AQ366" s="5"/>
      <c r="AR366" s="5"/>
      <c r="AS366" s="14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48"/>
      <c r="BE366" s="48"/>
      <c r="BF366" s="48"/>
      <c r="BG366" s="48"/>
      <c r="BH366" s="48"/>
      <c r="BI366" s="48"/>
      <c r="BJ366" s="48"/>
      <c r="BK366" s="48"/>
      <c r="BL366" s="48"/>
      <c r="BM366" s="48"/>
      <c r="BN366" s="48"/>
      <c r="BO366" s="48"/>
      <c r="BP366" s="48"/>
      <c r="BQ366" s="48"/>
      <c r="BR366" s="48"/>
      <c r="BS366" s="48"/>
      <c r="BT366" s="48"/>
      <c r="BU366" s="48"/>
      <c r="BV366" s="48"/>
      <c r="BW366" s="48"/>
      <c r="BX366" s="48"/>
      <c r="BY366" s="48"/>
      <c r="BZ366" s="48"/>
      <c r="CA366" s="48"/>
      <c r="CB366" s="48"/>
      <c r="CC366" s="48"/>
      <c r="CD366" s="48"/>
      <c r="CE366" s="48"/>
      <c r="CF366" s="48"/>
      <c r="CG366" s="48"/>
      <c r="CH366" s="48"/>
      <c r="CI366" s="48"/>
      <c r="CJ366" s="48"/>
      <c r="CK366" s="48"/>
      <c r="CL366" s="48"/>
      <c r="CM366" s="48"/>
      <c r="CN366" s="48"/>
      <c r="CO366" s="48"/>
      <c r="CP366" s="48"/>
      <c r="CQ366" s="48"/>
      <c r="CR366" s="48"/>
      <c r="CS366" s="48"/>
      <c r="CT366" s="48"/>
      <c r="CU366" s="48"/>
      <c r="CV366" s="48"/>
      <c r="CW366" s="48"/>
      <c r="CX366" s="48"/>
      <c r="CY366" s="48"/>
      <c r="CZ366" s="48"/>
      <c r="DA366" s="48"/>
      <c r="DB366" s="48"/>
      <c r="DC366" s="48"/>
      <c r="DD366" s="48"/>
      <c r="DE366" s="48"/>
      <c r="DF366" s="48"/>
      <c r="DG366" s="48"/>
      <c r="DH366" s="48"/>
      <c r="DI366" s="48"/>
      <c r="DJ366" s="48"/>
      <c r="DK366" s="48"/>
      <c r="DL366" s="48"/>
      <c r="DM366" s="48"/>
      <c r="DN366" s="48"/>
      <c r="DO366" s="48"/>
      <c r="DP366" s="48"/>
      <c r="DQ366" s="48"/>
      <c r="DR366" s="48"/>
      <c r="DS366" s="48"/>
      <c r="DT366" s="48"/>
      <c r="DU366" s="48"/>
      <c r="DV366" s="48"/>
      <c r="DW366" s="48"/>
      <c r="DX366" s="48"/>
      <c r="DY366" s="48"/>
      <c r="DZ366" s="48"/>
      <c r="EA366" s="48"/>
      <c r="EB366" s="48"/>
      <c r="EC366" s="48"/>
      <c r="ED366" s="48"/>
      <c r="EE366" s="48"/>
      <c r="EF366" s="48"/>
      <c r="EG366" s="48"/>
      <c r="EH366" s="48"/>
      <c r="EI366" s="48"/>
      <c r="EJ366" s="48"/>
      <c r="EK366" s="48"/>
      <c r="EL366" s="48"/>
      <c r="EM366" s="48"/>
      <c r="EN366" s="48"/>
      <c r="EO366" s="48"/>
      <c r="EP366" s="48"/>
      <c r="EQ366" s="48"/>
      <c r="ER366" s="48"/>
      <c r="ES366" s="48"/>
      <c r="ET366" s="48"/>
      <c r="EU366" s="48"/>
      <c r="EV366" s="48"/>
      <c r="EW366" s="48"/>
      <c r="EX366" s="48"/>
    </row>
    <row r="367" spans="1:154" x14ac:dyDescent="0.2">
      <c r="A367" s="144">
        <f t="shared" si="220"/>
        <v>41156</v>
      </c>
      <c r="B367" s="2">
        <f t="shared" si="205"/>
        <v>327941.32865429838</v>
      </c>
      <c r="C367" s="2">
        <f t="shared" si="221"/>
        <v>312741.04801183997</v>
      </c>
      <c r="D367" s="2">
        <v>0</v>
      </c>
      <c r="E367" s="68">
        <f t="shared" si="206"/>
        <v>312741.04801183997</v>
      </c>
      <c r="F367" s="72">
        <f t="shared" si="230"/>
        <v>3497.7</v>
      </c>
      <c r="G367" s="3">
        <f>IF(N367=1,VLOOKUP(A366,[1]Plan1!$BG$69:$BI$188,3),G366)</f>
        <v>3512.04</v>
      </c>
      <c r="H367" s="11">
        <f t="shared" si="231"/>
        <v>41094</v>
      </c>
      <c r="I367" s="11">
        <f t="shared" si="232"/>
        <v>41125</v>
      </c>
      <c r="J367" s="26">
        <f t="shared" si="207"/>
        <v>4.0998370357663294E-3</v>
      </c>
      <c r="K367" s="11">
        <f t="shared" si="222"/>
        <v>41183</v>
      </c>
      <c r="L367" s="11">
        <f t="shared" si="208"/>
        <v>41183</v>
      </c>
      <c r="M367" s="1">
        <f t="shared" si="223"/>
        <v>19</v>
      </c>
      <c r="N367" s="1">
        <f t="shared" si="227"/>
        <v>1</v>
      </c>
      <c r="O367" s="2">
        <f t="shared" si="209"/>
        <v>1.0002153600000001</v>
      </c>
      <c r="P367" s="10">
        <f t="shared" si="236"/>
        <v>1.00430123</v>
      </c>
      <c r="Q367" s="10">
        <f t="shared" si="233"/>
        <v>1.0481067074920787</v>
      </c>
      <c r="R367" s="2">
        <f t="shared" si="235"/>
        <v>1.0483324199999999</v>
      </c>
      <c r="S367" s="2">
        <f t="shared" si="228"/>
        <v>1</v>
      </c>
      <c r="T367" s="2">
        <f t="shared" si="210"/>
        <v>312741.04801183997</v>
      </c>
      <c r="U367" s="2">
        <f t="shared" si="211"/>
        <v>0</v>
      </c>
      <c r="V367" s="2">
        <f t="shared" si="212"/>
        <v>15115.531683748393</v>
      </c>
      <c r="W367" s="2">
        <f t="shared" si="213"/>
        <v>327856.57969558839</v>
      </c>
      <c r="X367" s="27">
        <f t="shared" si="214"/>
        <v>0</v>
      </c>
      <c r="Y367" s="2">
        <f t="shared" si="229"/>
        <v>0</v>
      </c>
      <c r="Z367" s="67">
        <f t="shared" si="215"/>
        <v>0</v>
      </c>
      <c r="AA367" s="2">
        <f t="shared" si="216"/>
        <v>0</v>
      </c>
      <c r="AB367" s="26">
        <f t="shared" si="224"/>
        <v>6.7299999999999999E-2</v>
      </c>
      <c r="AC367" s="27">
        <f t="shared" si="204"/>
        <v>1</v>
      </c>
      <c r="AD367" s="27">
        <v>252</v>
      </c>
      <c r="AE367" s="10">
        <f t="shared" si="234"/>
        <v>1.0002584940000001</v>
      </c>
      <c r="AF367" s="2">
        <f t="shared" si="217"/>
        <v>80.841684459999996</v>
      </c>
      <c r="AG367" s="2">
        <f t="shared" si="218"/>
        <v>84.748958709999997</v>
      </c>
      <c r="AH367" s="3" t="str">
        <f t="shared" si="219"/>
        <v>-</v>
      </c>
      <c r="AI367" s="4" t="str">
        <f t="shared" si="225"/>
        <v>A+J=</v>
      </c>
      <c r="AJ367" s="11">
        <f t="shared" si="226"/>
        <v>41185</v>
      </c>
      <c r="AK367" s="11"/>
      <c r="AL367" s="4"/>
      <c r="AM367" s="1"/>
      <c r="AN367" s="11"/>
      <c r="AO367" s="1"/>
      <c r="AP367" s="1"/>
      <c r="AQ367" s="1"/>
      <c r="AR367" s="1"/>
      <c r="AS367" s="6"/>
      <c r="AT367" s="1"/>
      <c r="AU367" s="1"/>
      <c r="AV367" s="1"/>
      <c r="AW367" s="1"/>
      <c r="AX367" s="1"/>
      <c r="AY367" s="1"/>
      <c r="AZ367" s="1"/>
      <c r="BA367" s="1"/>
      <c r="BB367" s="1"/>
      <c r="BC367" s="1"/>
    </row>
    <row r="368" spans="1:154" x14ac:dyDescent="0.2">
      <c r="A368" s="144">
        <f t="shared" si="220"/>
        <v>41157</v>
      </c>
      <c r="B368" s="2">
        <f t="shared" si="205"/>
        <v>328096.74676281854</v>
      </c>
      <c r="C368" s="2">
        <f t="shared" si="221"/>
        <v>312741.04801183997</v>
      </c>
      <c r="D368" s="2">
        <v>0</v>
      </c>
      <c r="E368" s="68">
        <f t="shared" si="206"/>
        <v>312741.04801183997</v>
      </c>
      <c r="F368" s="72">
        <f t="shared" si="230"/>
        <v>3497.7</v>
      </c>
      <c r="G368" s="3">
        <f>IF(N368=1,VLOOKUP(A367,[1]Plan1!$BG$69:$BI$188,3),G367)</f>
        <v>3512.04</v>
      </c>
      <c r="H368" s="11">
        <f t="shared" si="231"/>
        <v>41094</v>
      </c>
      <c r="I368" s="11">
        <f t="shared" si="232"/>
        <v>41125</v>
      </c>
      <c r="J368" s="26">
        <f t="shared" si="207"/>
        <v>4.0998370357663294E-3</v>
      </c>
      <c r="K368" s="11">
        <f t="shared" si="222"/>
        <v>41183</v>
      </c>
      <c r="L368" s="11">
        <f t="shared" si="208"/>
        <v>41183</v>
      </c>
      <c r="M368" s="1">
        <f t="shared" si="223"/>
        <v>19</v>
      </c>
      <c r="N368" s="1">
        <f t="shared" si="227"/>
        <v>2</v>
      </c>
      <c r="O368" s="2">
        <f t="shared" si="209"/>
        <v>1.0004307699999999</v>
      </c>
      <c r="P368" s="10">
        <f t="shared" si="236"/>
        <v>1.00430123</v>
      </c>
      <c r="Q368" s="10">
        <f t="shared" si="233"/>
        <v>1.0481067074920787</v>
      </c>
      <c r="R368" s="2">
        <f t="shared" si="235"/>
        <v>1.0485582</v>
      </c>
      <c r="S368" s="2">
        <f t="shared" si="228"/>
        <v>1</v>
      </c>
      <c r="T368" s="2">
        <f t="shared" si="210"/>
        <v>312741.04801183997</v>
      </c>
      <c r="U368" s="2">
        <f t="shared" si="211"/>
        <v>0</v>
      </c>
      <c r="V368" s="2">
        <f t="shared" si="212"/>
        <v>15186.142357568526</v>
      </c>
      <c r="W368" s="2">
        <f t="shared" si="213"/>
        <v>327927.19036940852</v>
      </c>
      <c r="X368" s="27">
        <f t="shared" si="214"/>
        <v>0</v>
      </c>
      <c r="Y368" s="2">
        <f t="shared" si="229"/>
        <v>0</v>
      </c>
      <c r="Z368" s="67">
        <f t="shared" si="215"/>
        <v>0</v>
      </c>
      <c r="AA368" s="2">
        <f t="shared" si="216"/>
        <v>0</v>
      </c>
      <c r="AB368" s="26">
        <f t="shared" si="224"/>
        <v>6.7299999999999999E-2</v>
      </c>
      <c r="AC368" s="27">
        <f t="shared" si="204"/>
        <v>2</v>
      </c>
      <c r="AD368" s="27">
        <v>252</v>
      </c>
      <c r="AE368" s="10">
        <f t="shared" si="234"/>
        <v>1.000517055</v>
      </c>
      <c r="AF368" s="2">
        <f t="shared" si="217"/>
        <v>161.70432256999999</v>
      </c>
      <c r="AG368" s="2">
        <f t="shared" si="218"/>
        <v>169.55639341</v>
      </c>
      <c r="AH368" s="3" t="str">
        <f t="shared" si="219"/>
        <v>-</v>
      </c>
      <c r="AI368" s="4" t="str">
        <f t="shared" si="225"/>
        <v>A+J=</v>
      </c>
      <c r="AJ368" s="11">
        <f t="shared" si="226"/>
        <v>41185</v>
      </c>
      <c r="AK368" s="11"/>
      <c r="AL368" s="4"/>
      <c r="AM368" s="1"/>
      <c r="AN368" s="11"/>
      <c r="AO368" s="1"/>
      <c r="AP368" s="1"/>
      <c r="AQ368" s="1"/>
      <c r="AR368" s="1"/>
      <c r="AS368" s="6"/>
      <c r="AT368" s="1"/>
      <c r="AU368" s="1"/>
      <c r="AV368" s="1"/>
      <c r="AW368" s="1"/>
      <c r="AX368" s="1"/>
      <c r="AY368" s="1"/>
      <c r="AZ368" s="1"/>
      <c r="BA368" s="1"/>
      <c r="BB368" s="1"/>
      <c r="BC368" s="1"/>
    </row>
    <row r="369" spans="1:55" x14ac:dyDescent="0.2">
      <c r="A369" s="144">
        <f t="shared" si="220"/>
        <v>41158</v>
      </c>
      <c r="B369" s="2">
        <f t="shared" si="205"/>
        <v>328252.23275104008</v>
      </c>
      <c r="C369" s="2">
        <f t="shared" si="221"/>
        <v>312741.04801183997</v>
      </c>
      <c r="D369" s="2">
        <v>0</v>
      </c>
      <c r="E369" s="68">
        <f t="shared" si="206"/>
        <v>312741.04801183997</v>
      </c>
      <c r="F369" s="72">
        <f t="shared" si="230"/>
        <v>3497.7</v>
      </c>
      <c r="G369" s="3">
        <f>IF(N369=1,VLOOKUP(A368,[1]Plan1!$BG$69:$BI$188,3),G368)</f>
        <v>3512.04</v>
      </c>
      <c r="H369" s="11">
        <f t="shared" si="231"/>
        <v>41094</v>
      </c>
      <c r="I369" s="11">
        <f t="shared" si="232"/>
        <v>41125</v>
      </c>
      <c r="J369" s="26">
        <f t="shared" si="207"/>
        <v>4.0998370357663294E-3</v>
      </c>
      <c r="K369" s="11">
        <f t="shared" si="222"/>
        <v>41183</v>
      </c>
      <c r="L369" s="11">
        <f t="shared" si="208"/>
        <v>41183</v>
      </c>
      <c r="M369" s="1">
        <f t="shared" si="223"/>
        <v>19</v>
      </c>
      <c r="N369" s="1">
        <f t="shared" si="227"/>
        <v>3</v>
      </c>
      <c r="O369" s="2">
        <f t="shared" si="209"/>
        <v>1.0006462199999999</v>
      </c>
      <c r="P369" s="10">
        <f t="shared" si="236"/>
        <v>1.00430123</v>
      </c>
      <c r="Q369" s="10">
        <f t="shared" si="233"/>
        <v>1.0481067074920787</v>
      </c>
      <c r="R369" s="2">
        <f t="shared" si="235"/>
        <v>1.0487840100000001</v>
      </c>
      <c r="S369" s="2">
        <f t="shared" si="228"/>
        <v>1</v>
      </c>
      <c r="T369" s="2">
        <f t="shared" si="210"/>
        <v>312741.04801183997</v>
      </c>
      <c r="U369" s="2">
        <f t="shared" si="211"/>
        <v>0</v>
      </c>
      <c r="V369" s="2">
        <f t="shared" si="212"/>
        <v>15256.762413620112</v>
      </c>
      <c r="W369" s="2">
        <f t="shared" si="213"/>
        <v>327997.81042546011</v>
      </c>
      <c r="X369" s="27">
        <f t="shared" si="214"/>
        <v>0</v>
      </c>
      <c r="Y369" s="2">
        <f t="shared" si="229"/>
        <v>0</v>
      </c>
      <c r="Z369" s="67">
        <f t="shared" si="215"/>
        <v>0</v>
      </c>
      <c r="AA369" s="2">
        <f t="shared" si="216"/>
        <v>0</v>
      </c>
      <c r="AB369" s="26">
        <f t="shared" si="224"/>
        <v>6.7299999999999999E-2</v>
      </c>
      <c r="AC369" s="27">
        <f t="shared" si="204"/>
        <v>3</v>
      </c>
      <c r="AD369" s="27">
        <v>252</v>
      </c>
      <c r="AE369" s="10">
        <f t="shared" si="234"/>
        <v>1.0007756830000001</v>
      </c>
      <c r="AF369" s="2">
        <f t="shared" si="217"/>
        <v>242.58791434</v>
      </c>
      <c r="AG369" s="2">
        <f t="shared" si="218"/>
        <v>254.42232558000001</v>
      </c>
      <c r="AH369" s="3" t="str">
        <f t="shared" si="219"/>
        <v>-</v>
      </c>
      <c r="AI369" s="4" t="str">
        <f t="shared" si="225"/>
        <v>A+J=</v>
      </c>
      <c r="AJ369" s="11">
        <f t="shared" si="226"/>
        <v>41185</v>
      </c>
      <c r="AK369" s="11"/>
      <c r="AL369" s="4"/>
      <c r="AM369" s="1"/>
      <c r="AN369" s="11"/>
      <c r="AO369" s="1"/>
      <c r="AP369" s="1"/>
      <c r="AQ369" s="1"/>
      <c r="AR369" s="1"/>
      <c r="AS369" s="6"/>
      <c r="AT369" s="1"/>
      <c r="AU369" s="1"/>
      <c r="AV369" s="1"/>
      <c r="AW369" s="1"/>
      <c r="AX369" s="1"/>
      <c r="AY369" s="1"/>
      <c r="AZ369" s="1"/>
      <c r="BA369" s="1"/>
      <c r="BB369" s="1"/>
      <c r="BC369" s="1"/>
    </row>
    <row r="370" spans="1:55" x14ac:dyDescent="0.2">
      <c r="A370" s="144">
        <f t="shared" si="220"/>
        <v>41159</v>
      </c>
      <c r="B370" s="2">
        <f t="shared" si="205"/>
        <v>328407.79883494496</v>
      </c>
      <c r="C370" s="2">
        <f t="shared" si="221"/>
        <v>312741.04801183997</v>
      </c>
      <c r="D370" s="2">
        <v>0</v>
      </c>
      <c r="E370" s="68">
        <f t="shared" si="206"/>
        <v>312741.04801183997</v>
      </c>
      <c r="F370" s="72">
        <f t="shared" si="230"/>
        <v>3497.7</v>
      </c>
      <c r="G370" s="3">
        <f>IF(N370=1,VLOOKUP(A369,[1]Plan1!$BG$69:$BI$188,3),G369)</f>
        <v>3512.04</v>
      </c>
      <c r="H370" s="11">
        <f t="shared" si="231"/>
        <v>41094</v>
      </c>
      <c r="I370" s="11">
        <f t="shared" si="232"/>
        <v>41125</v>
      </c>
      <c r="J370" s="26">
        <f t="shared" si="207"/>
        <v>4.0998370357663294E-3</v>
      </c>
      <c r="K370" s="11">
        <f t="shared" si="222"/>
        <v>41183</v>
      </c>
      <c r="L370" s="11">
        <f t="shared" si="208"/>
        <v>41183</v>
      </c>
      <c r="M370" s="1">
        <f t="shared" si="223"/>
        <v>19</v>
      </c>
      <c r="N370" s="1">
        <f t="shared" si="227"/>
        <v>4</v>
      </c>
      <c r="O370" s="2">
        <f t="shared" si="209"/>
        <v>1.00086173</v>
      </c>
      <c r="P370" s="10">
        <f t="shared" si="236"/>
        <v>1.00430123</v>
      </c>
      <c r="Q370" s="10">
        <f t="shared" si="233"/>
        <v>1.0481067074920787</v>
      </c>
      <c r="R370" s="2">
        <f t="shared" si="235"/>
        <v>1.04900989</v>
      </c>
      <c r="S370" s="2">
        <f t="shared" si="228"/>
        <v>1</v>
      </c>
      <c r="T370" s="2">
        <f t="shared" si="210"/>
        <v>312741.04801183997</v>
      </c>
      <c r="U370" s="2">
        <f t="shared" si="211"/>
        <v>0</v>
      </c>
      <c r="V370" s="2">
        <f t="shared" si="212"/>
        <v>15327.404361544995</v>
      </c>
      <c r="W370" s="2">
        <f t="shared" si="213"/>
        <v>328068.45237338496</v>
      </c>
      <c r="X370" s="27">
        <f t="shared" si="214"/>
        <v>0</v>
      </c>
      <c r="Y370" s="2">
        <f t="shared" si="229"/>
        <v>0</v>
      </c>
      <c r="Z370" s="67">
        <f t="shared" si="215"/>
        <v>0</v>
      </c>
      <c r="AA370" s="2">
        <f t="shared" si="216"/>
        <v>0</v>
      </c>
      <c r="AB370" s="26">
        <f t="shared" si="224"/>
        <v>6.7299999999999999E-2</v>
      </c>
      <c r="AC370" s="27">
        <f t="shared" si="204"/>
        <v>4</v>
      </c>
      <c r="AD370" s="27">
        <v>252</v>
      </c>
      <c r="AE370" s="10">
        <f t="shared" si="234"/>
        <v>1.0010343770000001</v>
      </c>
      <c r="AF370" s="2">
        <f t="shared" si="217"/>
        <v>323.49214701</v>
      </c>
      <c r="AG370" s="2">
        <f t="shared" si="218"/>
        <v>339.34646156000002</v>
      </c>
      <c r="AH370" s="3" t="str">
        <f t="shared" si="219"/>
        <v>-</v>
      </c>
      <c r="AI370" s="4" t="str">
        <f t="shared" si="225"/>
        <v>A+J=</v>
      </c>
      <c r="AJ370" s="11">
        <f t="shared" si="226"/>
        <v>41185</v>
      </c>
      <c r="AK370" s="11"/>
      <c r="AL370" s="4"/>
      <c r="AM370" s="1"/>
      <c r="AN370" s="11"/>
      <c r="AO370" s="1"/>
      <c r="AP370" s="1"/>
      <c r="AQ370" s="1"/>
      <c r="AR370" s="1"/>
      <c r="AS370" s="6"/>
      <c r="AT370" s="1"/>
      <c r="AU370" s="1"/>
      <c r="AV370" s="1"/>
      <c r="AW370" s="1"/>
      <c r="AX370" s="1"/>
      <c r="AY370" s="1"/>
      <c r="AZ370" s="1"/>
      <c r="BA370" s="1"/>
      <c r="BB370" s="1"/>
      <c r="BC370" s="1"/>
    </row>
    <row r="371" spans="1:55" x14ac:dyDescent="0.2">
      <c r="A371" s="144">
        <f t="shared" si="220"/>
        <v>41160</v>
      </c>
      <c r="B371" s="2">
        <f t="shared" si="205"/>
        <v>328407.79883494496</v>
      </c>
      <c r="C371" s="2">
        <f t="shared" si="221"/>
        <v>312741.04801183997</v>
      </c>
      <c r="D371" s="2">
        <v>0</v>
      </c>
      <c r="E371" s="68">
        <f t="shared" si="206"/>
        <v>312741.04801183997</v>
      </c>
      <c r="F371" s="72">
        <f t="shared" si="230"/>
        <v>3497.7</v>
      </c>
      <c r="G371" s="3">
        <f>IF(N371=1,VLOOKUP(A370,[1]Plan1!$BG$69:$BI$188,3),G370)</f>
        <v>3512.04</v>
      </c>
      <c r="H371" s="11">
        <f t="shared" si="231"/>
        <v>41094</v>
      </c>
      <c r="I371" s="11">
        <f t="shared" si="232"/>
        <v>41125</v>
      </c>
      <c r="J371" s="26">
        <f t="shared" si="207"/>
        <v>4.0998370357663294E-3</v>
      </c>
      <c r="K371" s="11">
        <f t="shared" si="222"/>
        <v>41183</v>
      </c>
      <c r="L371" s="11">
        <f t="shared" si="208"/>
        <v>41183</v>
      </c>
      <c r="M371" s="1">
        <f t="shared" si="223"/>
        <v>19</v>
      </c>
      <c r="N371" s="1">
        <f t="shared" si="227"/>
        <v>4</v>
      </c>
      <c r="O371" s="2">
        <f t="shared" si="209"/>
        <v>1.00086173</v>
      </c>
      <c r="P371" s="10">
        <f t="shared" si="236"/>
        <v>1.00430123</v>
      </c>
      <c r="Q371" s="10">
        <f t="shared" si="233"/>
        <v>1.0481067074920787</v>
      </c>
      <c r="R371" s="2">
        <f t="shared" si="235"/>
        <v>1.04900989</v>
      </c>
      <c r="S371" s="2">
        <f t="shared" si="228"/>
        <v>1</v>
      </c>
      <c r="T371" s="2">
        <f t="shared" si="210"/>
        <v>312741.04801183997</v>
      </c>
      <c r="U371" s="2">
        <f t="shared" si="211"/>
        <v>0</v>
      </c>
      <c r="V371" s="2">
        <f t="shared" si="212"/>
        <v>15327.404361544995</v>
      </c>
      <c r="W371" s="2">
        <f t="shared" si="213"/>
        <v>328068.45237338496</v>
      </c>
      <c r="X371" s="27">
        <f t="shared" si="214"/>
        <v>0</v>
      </c>
      <c r="Y371" s="2">
        <f t="shared" si="229"/>
        <v>0</v>
      </c>
      <c r="Z371" s="67">
        <f t="shared" si="215"/>
        <v>0</v>
      </c>
      <c r="AA371" s="2">
        <f t="shared" si="216"/>
        <v>0</v>
      </c>
      <c r="AB371" s="26">
        <f t="shared" si="224"/>
        <v>6.7299999999999999E-2</v>
      </c>
      <c r="AC371" s="27">
        <f t="shared" si="204"/>
        <v>4</v>
      </c>
      <c r="AD371" s="27">
        <v>252</v>
      </c>
      <c r="AE371" s="10">
        <f t="shared" si="234"/>
        <v>1.0010343770000001</v>
      </c>
      <c r="AF371" s="2">
        <f t="shared" si="217"/>
        <v>323.49214701</v>
      </c>
      <c r="AG371" s="2">
        <f t="shared" si="218"/>
        <v>339.34646156000002</v>
      </c>
      <c r="AH371" s="3" t="str">
        <f t="shared" si="219"/>
        <v>-</v>
      </c>
      <c r="AI371" s="4" t="str">
        <f t="shared" si="225"/>
        <v>A+J=</v>
      </c>
      <c r="AJ371" s="11">
        <f t="shared" si="226"/>
        <v>41185</v>
      </c>
      <c r="AK371" s="11"/>
      <c r="AL371" s="4"/>
      <c r="AM371" s="1"/>
      <c r="AN371" s="11"/>
      <c r="AO371" s="1"/>
      <c r="AP371" s="1"/>
      <c r="AQ371" s="1"/>
      <c r="AR371" s="1"/>
      <c r="AS371" s="6"/>
      <c r="AT371" s="1"/>
      <c r="AU371" s="1"/>
      <c r="AV371" s="1"/>
      <c r="AW371" s="1"/>
      <c r="AX371" s="1"/>
      <c r="AY371" s="1"/>
      <c r="AZ371" s="1"/>
      <c r="BA371" s="1"/>
      <c r="BB371" s="1"/>
      <c r="BC371" s="1"/>
    </row>
    <row r="372" spans="1:55" x14ac:dyDescent="0.2">
      <c r="A372" s="144">
        <f t="shared" si="220"/>
        <v>41161</v>
      </c>
      <c r="B372" s="2">
        <f t="shared" si="205"/>
        <v>328407.79883494496</v>
      </c>
      <c r="C372" s="2">
        <f t="shared" si="221"/>
        <v>312741.04801183997</v>
      </c>
      <c r="D372" s="2">
        <v>0</v>
      </c>
      <c r="E372" s="68">
        <f t="shared" si="206"/>
        <v>312741.04801183997</v>
      </c>
      <c r="F372" s="72">
        <f t="shared" si="230"/>
        <v>3497.7</v>
      </c>
      <c r="G372" s="3">
        <f>IF(N372=1,VLOOKUP(A371,[1]Plan1!$BG$69:$BI$188,3),G371)</f>
        <v>3512.04</v>
      </c>
      <c r="H372" s="11">
        <f t="shared" si="231"/>
        <v>41094</v>
      </c>
      <c r="I372" s="11">
        <f t="shared" si="232"/>
        <v>41125</v>
      </c>
      <c r="J372" s="26">
        <f t="shared" si="207"/>
        <v>4.0998370357663294E-3</v>
      </c>
      <c r="K372" s="11">
        <f t="shared" si="222"/>
        <v>41183</v>
      </c>
      <c r="L372" s="11">
        <f t="shared" si="208"/>
        <v>41183</v>
      </c>
      <c r="M372" s="1">
        <f t="shared" si="223"/>
        <v>19</v>
      </c>
      <c r="N372" s="1">
        <f t="shared" si="227"/>
        <v>4</v>
      </c>
      <c r="O372" s="2">
        <f t="shared" si="209"/>
        <v>1.00086173</v>
      </c>
      <c r="P372" s="10">
        <f t="shared" si="236"/>
        <v>1.00430123</v>
      </c>
      <c r="Q372" s="10">
        <f t="shared" si="233"/>
        <v>1.0481067074920787</v>
      </c>
      <c r="R372" s="2">
        <f t="shared" si="235"/>
        <v>1.04900989</v>
      </c>
      <c r="S372" s="2">
        <f t="shared" si="228"/>
        <v>1</v>
      </c>
      <c r="T372" s="2">
        <f t="shared" si="210"/>
        <v>312741.04801183997</v>
      </c>
      <c r="U372" s="2">
        <f t="shared" si="211"/>
        <v>0</v>
      </c>
      <c r="V372" s="2">
        <f t="shared" si="212"/>
        <v>15327.404361544995</v>
      </c>
      <c r="W372" s="2">
        <f t="shared" si="213"/>
        <v>328068.45237338496</v>
      </c>
      <c r="X372" s="27">
        <f t="shared" si="214"/>
        <v>0</v>
      </c>
      <c r="Y372" s="2">
        <f t="shared" si="229"/>
        <v>0</v>
      </c>
      <c r="Z372" s="67">
        <f t="shared" si="215"/>
        <v>0</v>
      </c>
      <c r="AA372" s="2">
        <f t="shared" si="216"/>
        <v>0</v>
      </c>
      <c r="AB372" s="26">
        <f t="shared" si="224"/>
        <v>6.7299999999999999E-2</v>
      </c>
      <c r="AC372" s="27">
        <f t="shared" si="204"/>
        <v>4</v>
      </c>
      <c r="AD372" s="27">
        <v>252</v>
      </c>
      <c r="AE372" s="10">
        <f t="shared" si="234"/>
        <v>1.0010343770000001</v>
      </c>
      <c r="AF372" s="2">
        <f t="shared" si="217"/>
        <v>323.49214701</v>
      </c>
      <c r="AG372" s="2">
        <f t="shared" si="218"/>
        <v>339.34646156000002</v>
      </c>
      <c r="AH372" s="3" t="str">
        <f t="shared" si="219"/>
        <v>-</v>
      </c>
      <c r="AI372" s="4" t="str">
        <f t="shared" si="225"/>
        <v>A+J=</v>
      </c>
      <c r="AJ372" s="11">
        <f t="shared" si="226"/>
        <v>41185</v>
      </c>
      <c r="AK372" s="11"/>
      <c r="AL372" s="4"/>
      <c r="AM372" s="1"/>
      <c r="AN372" s="11"/>
      <c r="AO372" s="1"/>
      <c r="AP372" s="1"/>
      <c r="AQ372" s="1"/>
      <c r="AR372" s="1"/>
      <c r="AS372" s="6"/>
      <c r="AT372" s="1"/>
      <c r="AU372" s="1"/>
      <c r="AV372" s="1"/>
      <c r="AW372" s="1"/>
      <c r="AX372" s="1"/>
      <c r="AY372" s="1"/>
      <c r="AZ372" s="1"/>
      <c r="BA372" s="1"/>
      <c r="BB372" s="1"/>
      <c r="BC372" s="1"/>
    </row>
    <row r="373" spans="1:55" x14ac:dyDescent="0.2">
      <c r="A373" s="144">
        <f t="shared" si="220"/>
        <v>41162</v>
      </c>
      <c r="B373" s="2">
        <f t="shared" si="205"/>
        <v>328407.79883494496</v>
      </c>
      <c r="C373" s="2">
        <f t="shared" si="221"/>
        <v>312741.04801183997</v>
      </c>
      <c r="D373" s="2">
        <v>0</v>
      </c>
      <c r="E373" s="68">
        <f t="shared" si="206"/>
        <v>312741.04801183997</v>
      </c>
      <c r="F373" s="72">
        <f t="shared" si="230"/>
        <v>3497.7</v>
      </c>
      <c r="G373" s="3">
        <f>IF(N373=1,VLOOKUP(A372,[1]Plan1!$BG$69:$BI$188,3),G372)</f>
        <v>3512.04</v>
      </c>
      <c r="H373" s="11">
        <f t="shared" si="231"/>
        <v>41094</v>
      </c>
      <c r="I373" s="11">
        <f t="shared" si="232"/>
        <v>41125</v>
      </c>
      <c r="J373" s="26">
        <f t="shared" si="207"/>
        <v>4.0998370357663294E-3</v>
      </c>
      <c r="K373" s="11">
        <f t="shared" si="222"/>
        <v>41183</v>
      </c>
      <c r="L373" s="11">
        <f t="shared" si="208"/>
        <v>41183</v>
      </c>
      <c r="M373" s="1">
        <f t="shared" si="223"/>
        <v>19</v>
      </c>
      <c r="N373" s="1">
        <f t="shared" si="227"/>
        <v>4</v>
      </c>
      <c r="O373" s="2">
        <f t="shared" si="209"/>
        <v>1.00086173</v>
      </c>
      <c r="P373" s="10">
        <f t="shared" si="236"/>
        <v>1.00430123</v>
      </c>
      <c r="Q373" s="10">
        <f t="shared" si="233"/>
        <v>1.0481067074920787</v>
      </c>
      <c r="R373" s="2">
        <f t="shared" si="235"/>
        <v>1.04900989</v>
      </c>
      <c r="S373" s="2">
        <f t="shared" si="228"/>
        <v>1</v>
      </c>
      <c r="T373" s="2">
        <f t="shared" si="210"/>
        <v>312741.04801183997</v>
      </c>
      <c r="U373" s="2">
        <f t="shared" si="211"/>
        <v>0</v>
      </c>
      <c r="V373" s="2">
        <f t="shared" si="212"/>
        <v>15327.404361544995</v>
      </c>
      <c r="W373" s="2">
        <f t="shared" si="213"/>
        <v>328068.45237338496</v>
      </c>
      <c r="X373" s="27">
        <f t="shared" si="214"/>
        <v>0</v>
      </c>
      <c r="Y373" s="2">
        <f t="shared" si="229"/>
        <v>0</v>
      </c>
      <c r="Z373" s="67">
        <f t="shared" si="215"/>
        <v>0</v>
      </c>
      <c r="AA373" s="2">
        <f t="shared" si="216"/>
        <v>0</v>
      </c>
      <c r="AB373" s="26">
        <f t="shared" si="224"/>
        <v>6.7299999999999999E-2</v>
      </c>
      <c r="AC373" s="27">
        <f t="shared" si="204"/>
        <v>4</v>
      </c>
      <c r="AD373" s="27">
        <v>252</v>
      </c>
      <c r="AE373" s="10">
        <f t="shared" si="234"/>
        <v>1.0010343770000001</v>
      </c>
      <c r="AF373" s="2">
        <f t="shared" si="217"/>
        <v>323.49214701</v>
      </c>
      <c r="AG373" s="2">
        <f t="shared" si="218"/>
        <v>339.34646156000002</v>
      </c>
      <c r="AH373" s="3" t="str">
        <f t="shared" si="219"/>
        <v>-</v>
      </c>
      <c r="AI373" s="4" t="str">
        <f t="shared" si="225"/>
        <v>A+J=</v>
      </c>
      <c r="AJ373" s="11">
        <f t="shared" si="226"/>
        <v>41185</v>
      </c>
      <c r="AK373" s="11"/>
      <c r="AL373" s="4"/>
      <c r="AM373" s="1"/>
      <c r="AN373" s="11"/>
      <c r="AO373" s="1"/>
      <c r="AP373" s="1"/>
      <c r="AQ373" s="1"/>
      <c r="AR373" s="1"/>
      <c r="AS373" s="6"/>
      <c r="AT373" s="1"/>
      <c r="AU373" s="1"/>
      <c r="AV373" s="1"/>
      <c r="AW373" s="1"/>
      <c r="AX373" s="1"/>
      <c r="AY373" s="1"/>
      <c r="AZ373" s="1"/>
      <c r="BA373" s="1"/>
      <c r="BB373" s="1"/>
      <c r="BC373" s="1"/>
    </row>
    <row r="374" spans="1:55" x14ac:dyDescent="0.2">
      <c r="A374" s="144">
        <f t="shared" si="220"/>
        <v>41163</v>
      </c>
      <c r="B374" s="2">
        <f t="shared" si="205"/>
        <v>328563.43317596131</v>
      </c>
      <c r="C374" s="2">
        <f t="shared" si="221"/>
        <v>312741.04801183997</v>
      </c>
      <c r="D374" s="2">
        <v>0</v>
      </c>
      <c r="E374" s="68">
        <f t="shared" si="206"/>
        <v>312741.04801183997</v>
      </c>
      <c r="F374" s="72">
        <f t="shared" si="230"/>
        <v>3497.7</v>
      </c>
      <c r="G374" s="3">
        <f>IF(N374=1,VLOOKUP(A373,[1]Plan1!$BG$69:$BI$188,3),G373)</f>
        <v>3512.04</v>
      </c>
      <c r="H374" s="11">
        <f t="shared" si="231"/>
        <v>41094</v>
      </c>
      <c r="I374" s="11">
        <f t="shared" si="232"/>
        <v>41125</v>
      </c>
      <c r="J374" s="26">
        <f t="shared" si="207"/>
        <v>4.0998370357663294E-3</v>
      </c>
      <c r="K374" s="11">
        <f t="shared" si="222"/>
        <v>41183</v>
      </c>
      <c r="L374" s="11">
        <f t="shared" si="208"/>
        <v>41183</v>
      </c>
      <c r="M374" s="1">
        <f t="shared" si="223"/>
        <v>19</v>
      </c>
      <c r="N374" s="1">
        <f t="shared" si="227"/>
        <v>5</v>
      </c>
      <c r="O374" s="2">
        <f t="shared" si="209"/>
        <v>1.0010772699999999</v>
      </c>
      <c r="P374" s="10">
        <f t="shared" si="236"/>
        <v>1.00430123</v>
      </c>
      <c r="Q374" s="10">
        <f t="shared" si="233"/>
        <v>1.0481067074920787</v>
      </c>
      <c r="R374" s="2">
        <f t="shared" si="235"/>
        <v>1.0492357999999999</v>
      </c>
      <c r="S374" s="2">
        <f t="shared" si="228"/>
        <v>1</v>
      </c>
      <c r="T374" s="2">
        <f t="shared" si="210"/>
        <v>312741.04801183997</v>
      </c>
      <c r="U374" s="2">
        <f t="shared" si="211"/>
        <v>0</v>
      </c>
      <c r="V374" s="2">
        <f t="shared" si="212"/>
        <v>15398.055691701333</v>
      </c>
      <c r="W374" s="2">
        <f t="shared" si="213"/>
        <v>328139.10370354133</v>
      </c>
      <c r="X374" s="27">
        <f t="shared" si="214"/>
        <v>0</v>
      </c>
      <c r="Y374" s="2">
        <f t="shared" si="229"/>
        <v>0</v>
      </c>
      <c r="Z374" s="67">
        <f t="shared" si="215"/>
        <v>0</v>
      </c>
      <c r="AA374" s="2">
        <f t="shared" si="216"/>
        <v>0</v>
      </c>
      <c r="AB374" s="26">
        <f t="shared" si="224"/>
        <v>6.7299999999999999E-2</v>
      </c>
      <c r="AC374" s="27">
        <f t="shared" si="204"/>
        <v>5</v>
      </c>
      <c r="AD374" s="27">
        <v>252</v>
      </c>
      <c r="AE374" s="10">
        <f t="shared" si="234"/>
        <v>1.0012931389999999</v>
      </c>
      <c r="AF374" s="2">
        <f t="shared" si="217"/>
        <v>404.41764608</v>
      </c>
      <c r="AG374" s="2">
        <f t="shared" si="218"/>
        <v>424.32947242</v>
      </c>
      <c r="AH374" s="3" t="str">
        <f t="shared" si="219"/>
        <v>-</v>
      </c>
      <c r="AI374" s="4" t="str">
        <f t="shared" si="225"/>
        <v>A+J=</v>
      </c>
      <c r="AJ374" s="11">
        <f t="shared" si="226"/>
        <v>41185</v>
      </c>
      <c r="AK374" s="11"/>
      <c r="AL374" s="4"/>
      <c r="AM374" s="1"/>
      <c r="AN374" s="11"/>
      <c r="AO374" s="1"/>
      <c r="AP374" s="1"/>
      <c r="AQ374" s="1"/>
      <c r="AR374" s="1"/>
      <c r="AS374" s="6"/>
      <c r="AT374" s="1"/>
      <c r="AU374" s="1"/>
      <c r="AV374" s="1"/>
      <c r="AW374" s="1"/>
      <c r="AX374" s="1"/>
      <c r="AY374" s="1"/>
      <c r="AZ374" s="1"/>
      <c r="BA374" s="1"/>
      <c r="BB374" s="1"/>
      <c r="BC374" s="1"/>
    </row>
    <row r="375" spans="1:55" x14ac:dyDescent="0.2">
      <c r="A375" s="144">
        <f t="shared" si="220"/>
        <v>41164</v>
      </c>
      <c r="B375" s="2">
        <f t="shared" si="205"/>
        <v>328719.14453617053</v>
      </c>
      <c r="C375" s="2">
        <f t="shared" si="221"/>
        <v>312741.04801183997</v>
      </c>
      <c r="D375" s="2">
        <v>0</v>
      </c>
      <c r="E375" s="68">
        <f t="shared" si="206"/>
        <v>312741.04801183997</v>
      </c>
      <c r="F375" s="72">
        <f t="shared" si="230"/>
        <v>3497.7</v>
      </c>
      <c r="G375" s="3">
        <f>IF(N375=1,VLOOKUP(A374,[1]Plan1!$BG$69:$BI$188,3),G374)</f>
        <v>3512.04</v>
      </c>
      <c r="H375" s="11">
        <f t="shared" si="231"/>
        <v>41094</v>
      </c>
      <c r="I375" s="11">
        <f t="shared" si="232"/>
        <v>41125</v>
      </c>
      <c r="J375" s="26">
        <f t="shared" si="207"/>
        <v>4.0998370357663294E-3</v>
      </c>
      <c r="K375" s="11">
        <f t="shared" si="222"/>
        <v>41183</v>
      </c>
      <c r="L375" s="11">
        <f t="shared" si="208"/>
        <v>41183</v>
      </c>
      <c r="M375" s="1">
        <f t="shared" si="223"/>
        <v>19</v>
      </c>
      <c r="N375" s="1">
        <f t="shared" si="227"/>
        <v>6</v>
      </c>
      <c r="O375" s="2">
        <f t="shared" si="209"/>
        <v>1.0012928699999999</v>
      </c>
      <c r="P375" s="10">
        <f t="shared" si="236"/>
        <v>1.00430123</v>
      </c>
      <c r="Q375" s="10">
        <f t="shared" si="233"/>
        <v>1.0481067074920787</v>
      </c>
      <c r="R375" s="2">
        <f t="shared" si="235"/>
        <v>1.04946177</v>
      </c>
      <c r="S375" s="2">
        <f t="shared" si="228"/>
        <v>1</v>
      </c>
      <c r="T375" s="2">
        <f t="shared" si="210"/>
        <v>312741.04801183997</v>
      </c>
      <c r="U375" s="2">
        <f t="shared" si="211"/>
        <v>0</v>
      </c>
      <c r="V375" s="2">
        <f t="shared" si="212"/>
        <v>15468.725786320574</v>
      </c>
      <c r="W375" s="2">
        <f t="shared" si="213"/>
        <v>328209.77379816055</v>
      </c>
      <c r="X375" s="27">
        <f t="shared" si="214"/>
        <v>0</v>
      </c>
      <c r="Y375" s="2">
        <f t="shared" si="229"/>
        <v>0</v>
      </c>
      <c r="Z375" s="67">
        <f t="shared" si="215"/>
        <v>0</v>
      </c>
      <c r="AA375" s="2">
        <f t="shared" si="216"/>
        <v>0</v>
      </c>
      <c r="AB375" s="26">
        <f t="shared" si="224"/>
        <v>6.7299999999999999E-2</v>
      </c>
      <c r="AC375" s="27">
        <f t="shared" si="204"/>
        <v>6</v>
      </c>
      <c r="AD375" s="27">
        <v>252</v>
      </c>
      <c r="AE375" s="10">
        <f t="shared" si="234"/>
        <v>1.0015519669999999</v>
      </c>
      <c r="AF375" s="2">
        <f t="shared" si="217"/>
        <v>485.36378604999999</v>
      </c>
      <c r="AG375" s="2">
        <f t="shared" si="218"/>
        <v>509.37073801000003</v>
      </c>
      <c r="AH375" s="3" t="str">
        <f t="shared" si="219"/>
        <v>-</v>
      </c>
      <c r="AI375" s="4" t="str">
        <f t="shared" si="225"/>
        <v>A+J=</v>
      </c>
      <c r="AJ375" s="11">
        <f t="shared" si="226"/>
        <v>41185</v>
      </c>
      <c r="AK375" s="11"/>
      <c r="AL375" s="81"/>
      <c r="AM375" s="1"/>
      <c r="AN375" s="11"/>
      <c r="AO375" s="1"/>
      <c r="AP375" s="1"/>
      <c r="AQ375" s="1"/>
      <c r="AR375" s="1"/>
      <c r="AS375" s="6"/>
      <c r="AT375" s="1"/>
      <c r="AU375" s="1"/>
      <c r="AV375" s="1"/>
      <c r="AW375" s="1"/>
      <c r="AX375" s="38"/>
      <c r="AY375" s="38"/>
      <c r="AZ375" s="38"/>
      <c r="BA375" s="38"/>
      <c r="BB375" s="38"/>
      <c r="BC375" s="38"/>
    </row>
    <row r="376" spans="1:55" x14ac:dyDescent="0.2">
      <c r="A376" s="144">
        <f t="shared" si="220"/>
        <v>41165</v>
      </c>
      <c r="B376" s="2">
        <f t="shared" si="205"/>
        <v>328874.92700626171</v>
      </c>
      <c r="C376" s="2">
        <f t="shared" si="221"/>
        <v>312741.04801183997</v>
      </c>
      <c r="D376" s="2">
        <v>0</v>
      </c>
      <c r="E376" s="68">
        <f t="shared" si="206"/>
        <v>312741.04801183997</v>
      </c>
      <c r="F376" s="72">
        <f t="shared" si="230"/>
        <v>3497.7</v>
      </c>
      <c r="G376" s="3">
        <f>IF(N376=1,VLOOKUP(A375,[1]Plan1!$BG$69:$BI$188,3),G375)</f>
        <v>3512.04</v>
      </c>
      <c r="H376" s="11">
        <f t="shared" si="231"/>
        <v>41094</v>
      </c>
      <c r="I376" s="11">
        <f t="shared" si="232"/>
        <v>41125</v>
      </c>
      <c r="J376" s="26">
        <f t="shared" si="207"/>
        <v>4.0998370357663294E-3</v>
      </c>
      <c r="K376" s="11">
        <f t="shared" si="222"/>
        <v>41183</v>
      </c>
      <c r="L376" s="11">
        <f t="shared" si="208"/>
        <v>41183</v>
      </c>
      <c r="M376" s="1">
        <f t="shared" si="223"/>
        <v>19</v>
      </c>
      <c r="N376" s="1">
        <f t="shared" si="227"/>
        <v>7</v>
      </c>
      <c r="O376" s="2">
        <f t="shared" si="209"/>
        <v>1.0015085100000001</v>
      </c>
      <c r="P376" s="10">
        <f t="shared" si="236"/>
        <v>1.00430123</v>
      </c>
      <c r="Q376" s="10">
        <f t="shared" si="233"/>
        <v>1.0481067074920787</v>
      </c>
      <c r="R376" s="2">
        <f t="shared" si="235"/>
        <v>1.04968778</v>
      </c>
      <c r="S376" s="2">
        <f t="shared" si="228"/>
        <v>1</v>
      </c>
      <c r="T376" s="2">
        <f t="shared" si="210"/>
        <v>312741.04801183997</v>
      </c>
      <c r="U376" s="2">
        <f t="shared" si="211"/>
        <v>0</v>
      </c>
      <c r="V376" s="2">
        <f t="shared" si="212"/>
        <v>15539.40839058173</v>
      </c>
      <c r="W376" s="2">
        <f t="shared" si="213"/>
        <v>328280.4564024217</v>
      </c>
      <c r="X376" s="27">
        <f t="shared" si="214"/>
        <v>0</v>
      </c>
      <c r="Y376" s="2">
        <f t="shared" si="229"/>
        <v>0</v>
      </c>
      <c r="Z376" s="67">
        <f t="shared" si="215"/>
        <v>0</v>
      </c>
      <c r="AA376" s="2">
        <f t="shared" si="216"/>
        <v>0</v>
      </c>
      <c r="AB376" s="26">
        <f t="shared" si="224"/>
        <v>6.7299999999999999E-2</v>
      </c>
      <c r="AC376" s="27">
        <f t="shared" si="204"/>
        <v>7</v>
      </c>
      <c r="AD376" s="27">
        <v>252</v>
      </c>
      <c r="AE376" s="10">
        <f t="shared" si="234"/>
        <v>1.0018108619999999</v>
      </c>
      <c r="AF376" s="2">
        <f t="shared" si="217"/>
        <v>566.33087967999995</v>
      </c>
      <c r="AG376" s="2">
        <f t="shared" si="218"/>
        <v>594.47060383999997</v>
      </c>
      <c r="AH376" s="3" t="str">
        <f t="shared" si="219"/>
        <v>-</v>
      </c>
      <c r="AI376" s="4" t="str">
        <f t="shared" si="225"/>
        <v>A+J=</v>
      </c>
      <c r="AJ376" s="11">
        <f t="shared" si="226"/>
        <v>41185</v>
      </c>
      <c r="AK376" s="11"/>
      <c r="AL376" s="81"/>
      <c r="AM376" s="1"/>
      <c r="AN376" s="11"/>
      <c r="AO376" s="1"/>
      <c r="AP376" s="1"/>
      <c r="AQ376" s="1"/>
      <c r="AR376" s="1"/>
      <c r="AS376" s="6"/>
      <c r="AT376" s="1"/>
      <c r="AU376" s="1"/>
      <c r="AV376" s="1"/>
      <c r="AW376" s="1"/>
      <c r="AX376" s="38"/>
      <c r="AY376" s="38"/>
      <c r="AZ376" s="38"/>
      <c r="BA376" s="38"/>
      <c r="BB376" s="38"/>
      <c r="BC376" s="38"/>
    </row>
    <row r="377" spans="1:55" x14ac:dyDescent="0.2">
      <c r="A377" s="144">
        <f t="shared" si="220"/>
        <v>41166</v>
      </c>
      <c r="B377" s="2">
        <f t="shared" si="205"/>
        <v>329030.78720627574</v>
      </c>
      <c r="C377" s="2">
        <f t="shared" si="221"/>
        <v>312741.04801183997</v>
      </c>
      <c r="D377" s="2">
        <v>0</v>
      </c>
      <c r="E377" s="68">
        <f t="shared" si="206"/>
        <v>312741.04801183997</v>
      </c>
      <c r="F377" s="72">
        <f t="shared" si="230"/>
        <v>3497.7</v>
      </c>
      <c r="G377" s="3">
        <f>IF(N377=1,VLOOKUP(A376,[1]Plan1!$BG$69:$BI$188,3),G376)</f>
        <v>3512.04</v>
      </c>
      <c r="H377" s="11">
        <f t="shared" si="231"/>
        <v>41094</v>
      </c>
      <c r="I377" s="11">
        <f t="shared" si="232"/>
        <v>41125</v>
      </c>
      <c r="J377" s="26">
        <f t="shared" si="207"/>
        <v>4.0998370357663294E-3</v>
      </c>
      <c r="K377" s="11">
        <f t="shared" si="222"/>
        <v>41183</v>
      </c>
      <c r="L377" s="11">
        <f t="shared" si="208"/>
        <v>41183</v>
      </c>
      <c r="M377" s="1">
        <f t="shared" si="223"/>
        <v>19</v>
      </c>
      <c r="N377" s="1">
        <f t="shared" si="227"/>
        <v>8</v>
      </c>
      <c r="O377" s="2">
        <f t="shared" si="209"/>
        <v>1.0017242</v>
      </c>
      <c r="P377" s="10">
        <f t="shared" si="236"/>
        <v>1.00430123</v>
      </c>
      <c r="Q377" s="10">
        <f t="shared" si="233"/>
        <v>1.0481067074920787</v>
      </c>
      <c r="R377" s="2">
        <f t="shared" si="235"/>
        <v>1.04991385</v>
      </c>
      <c r="S377" s="2">
        <f t="shared" si="228"/>
        <v>1</v>
      </c>
      <c r="T377" s="2">
        <f t="shared" si="210"/>
        <v>312741.04801183997</v>
      </c>
      <c r="U377" s="2">
        <f t="shared" si="211"/>
        <v>0</v>
      </c>
      <c r="V377" s="2">
        <f t="shared" si="212"/>
        <v>15610.109759305791</v>
      </c>
      <c r="W377" s="2">
        <f t="shared" si="213"/>
        <v>328351.15777114575</v>
      </c>
      <c r="X377" s="27">
        <f t="shared" si="214"/>
        <v>0</v>
      </c>
      <c r="Y377" s="2">
        <f t="shared" si="229"/>
        <v>0</v>
      </c>
      <c r="Z377" s="67">
        <f t="shared" si="215"/>
        <v>0</v>
      </c>
      <c r="AA377" s="2">
        <f t="shared" si="216"/>
        <v>0</v>
      </c>
      <c r="AB377" s="26">
        <f t="shared" si="224"/>
        <v>6.7299999999999999E-2</v>
      </c>
      <c r="AC377" s="27">
        <f t="shared" si="204"/>
        <v>8</v>
      </c>
      <c r="AD377" s="27">
        <v>252</v>
      </c>
      <c r="AE377" s="10">
        <f t="shared" si="234"/>
        <v>1.002069825</v>
      </c>
      <c r="AF377" s="2">
        <f t="shared" si="217"/>
        <v>647.31923970000003</v>
      </c>
      <c r="AG377" s="2">
        <f t="shared" si="218"/>
        <v>679.62943513000005</v>
      </c>
      <c r="AH377" s="3" t="str">
        <f t="shared" si="219"/>
        <v>-</v>
      </c>
      <c r="AI377" s="4" t="str">
        <f t="shared" si="225"/>
        <v>A+J=</v>
      </c>
      <c r="AJ377" s="11">
        <f t="shared" si="226"/>
        <v>41185</v>
      </c>
      <c r="AK377" s="11"/>
      <c r="AL377" s="4"/>
      <c r="AM377" s="1"/>
      <c r="AN377" s="11"/>
      <c r="AO377" s="1"/>
      <c r="AP377" s="1"/>
      <c r="AQ377" s="1"/>
      <c r="AR377" s="1"/>
      <c r="AS377" s="6"/>
      <c r="AT377" s="1"/>
      <c r="AU377" s="1"/>
      <c r="AV377" s="1"/>
      <c r="AW377" s="1"/>
      <c r="AX377" s="1"/>
      <c r="AY377" s="1"/>
      <c r="AZ377" s="1"/>
      <c r="BA377" s="1"/>
      <c r="BB377" s="1"/>
      <c r="BC377" s="1"/>
    </row>
    <row r="378" spans="1:55" x14ac:dyDescent="0.2">
      <c r="A378" s="144">
        <f t="shared" si="220"/>
        <v>41167</v>
      </c>
      <c r="B378" s="2">
        <f t="shared" si="205"/>
        <v>329186.71823898173</v>
      </c>
      <c r="C378" s="2">
        <f t="shared" si="221"/>
        <v>312741.04801183997</v>
      </c>
      <c r="D378" s="2">
        <v>0</v>
      </c>
      <c r="E378" s="68">
        <f t="shared" si="206"/>
        <v>312741.04801183997</v>
      </c>
      <c r="F378" s="72">
        <f t="shared" si="230"/>
        <v>3497.7</v>
      </c>
      <c r="G378" s="3">
        <f>IF(N378=1,VLOOKUP(A377,[1]Plan1!$BG$69:$BI$188,3),G377)</f>
        <v>3512.04</v>
      </c>
      <c r="H378" s="11">
        <f t="shared" si="231"/>
        <v>41094</v>
      </c>
      <c r="I378" s="11">
        <f t="shared" si="232"/>
        <v>41125</v>
      </c>
      <c r="J378" s="26">
        <f t="shared" si="207"/>
        <v>4.0998370357663294E-3</v>
      </c>
      <c r="K378" s="11">
        <f t="shared" si="222"/>
        <v>41183</v>
      </c>
      <c r="L378" s="11">
        <f t="shared" si="208"/>
        <v>41183</v>
      </c>
      <c r="M378" s="1">
        <f t="shared" si="223"/>
        <v>19</v>
      </c>
      <c r="N378" s="1">
        <f t="shared" si="227"/>
        <v>9</v>
      </c>
      <c r="O378" s="2">
        <f t="shared" si="209"/>
        <v>1.00193993</v>
      </c>
      <c r="P378" s="10">
        <f t="shared" si="236"/>
        <v>1.00430123</v>
      </c>
      <c r="Q378" s="10">
        <f t="shared" si="233"/>
        <v>1.0481067074920787</v>
      </c>
      <c r="R378" s="2">
        <f t="shared" si="235"/>
        <v>1.0501399600000001</v>
      </c>
      <c r="S378" s="2">
        <f t="shared" si="228"/>
        <v>1</v>
      </c>
      <c r="T378" s="2">
        <f t="shared" si="210"/>
        <v>312741.04801183997</v>
      </c>
      <c r="U378" s="2">
        <f t="shared" si="211"/>
        <v>0</v>
      </c>
      <c r="V378" s="2">
        <f t="shared" si="212"/>
        <v>15680.823637671765</v>
      </c>
      <c r="W378" s="2">
        <f t="shared" si="213"/>
        <v>328421.87164951174</v>
      </c>
      <c r="X378" s="27">
        <f t="shared" si="214"/>
        <v>0</v>
      </c>
      <c r="Y378" s="2">
        <f t="shared" si="229"/>
        <v>0</v>
      </c>
      <c r="Z378" s="67">
        <f t="shared" si="215"/>
        <v>0</v>
      </c>
      <c r="AA378" s="2">
        <f t="shared" si="216"/>
        <v>0</v>
      </c>
      <c r="AB378" s="26">
        <f t="shared" si="224"/>
        <v>6.7299999999999999E-2</v>
      </c>
      <c r="AC378" s="27">
        <f t="shared" si="204"/>
        <v>9</v>
      </c>
      <c r="AD378" s="27">
        <v>252</v>
      </c>
      <c r="AE378" s="10">
        <f t="shared" si="234"/>
        <v>1.0023288539999999</v>
      </c>
      <c r="AF378" s="2">
        <f t="shared" si="217"/>
        <v>728.32824061999997</v>
      </c>
      <c r="AG378" s="2">
        <f t="shared" si="218"/>
        <v>764.84658947000003</v>
      </c>
      <c r="AH378" s="3" t="str">
        <f t="shared" si="219"/>
        <v>-</v>
      </c>
      <c r="AI378" s="4" t="str">
        <f t="shared" si="225"/>
        <v>A+J=</v>
      </c>
      <c r="AJ378" s="11">
        <f t="shared" si="226"/>
        <v>41185</v>
      </c>
      <c r="AK378" s="11"/>
      <c r="AL378" s="4"/>
      <c r="AM378" s="1"/>
      <c r="AN378" s="11"/>
      <c r="AO378" s="1"/>
      <c r="AP378" s="1"/>
      <c r="AQ378" s="1"/>
      <c r="AR378" s="1"/>
      <c r="AS378" s="6"/>
      <c r="AT378" s="1"/>
      <c r="AU378" s="1"/>
      <c r="AV378" s="1"/>
      <c r="AW378" s="1"/>
      <c r="AX378" s="1"/>
      <c r="AY378" s="1"/>
      <c r="AZ378" s="1"/>
      <c r="BA378" s="1"/>
      <c r="BB378" s="1"/>
      <c r="BC378" s="1"/>
    </row>
    <row r="379" spans="1:55" x14ac:dyDescent="0.2">
      <c r="A379" s="144">
        <f t="shared" si="220"/>
        <v>41168</v>
      </c>
      <c r="B379" s="2">
        <f t="shared" si="205"/>
        <v>329186.71823898173</v>
      </c>
      <c r="C379" s="2">
        <f t="shared" si="221"/>
        <v>312741.04801183997</v>
      </c>
      <c r="D379" s="2">
        <v>0</v>
      </c>
      <c r="E379" s="68">
        <f t="shared" si="206"/>
        <v>312741.04801183997</v>
      </c>
      <c r="F379" s="72">
        <f t="shared" si="230"/>
        <v>3497.7</v>
      </c>
      <c r="G379" s="3">
        <f>IF(N379=1,VLOOKUP(A378,[1]Plan1!$BG$69:$BI$188,3),G378)</f>
        <v>3512.04</v>
      </c>
      <c r="H379" s="11">
        <f t="shared" si="231"/>
        <v>41094</v>
      </c>
      <c r="I379" s="11">
        <f t="shared" si="232"/>
        <v>41125</v>
      </c>
      <c r="J379" s="26">
        <f t="shared" si="207"/>
        <v>4.0998370357663294E-3</v>
      </c>
      <c r="K379" s="11">
        <f t="shared" si="222"/>
        <v>41183</v>
      </c>
      <c r="L379" s="11">
        <f t="shared" si="208"/>
        <v>41183</v>
      </c>
      <c r="M379" s="1">
        <f t="shared" si="223"/>
        <v>19</v>
      </c>
      <c r="N379" s="1">
        <f t="shared" si="227"/>
        <v>9</v>
      </c>
      <c r="O379" s="2">
        <f t="shared" si="209"/>
        <v>1.00193993</v>
      </c>
      <c r="P379" s="10">
        <f t="shared" si="236"/>
        <v>1.00430123</v>
      </c>
      <c r="Q379" s="10">
        <f t="shared" si="233"/>
        <v>1.0481067074920787</v>
      </c>
      <c r="R379" s="2">
        <f t="shared" si="235"/>
        <v>1.0501399600000001</v>
      </c>
      <c r="S379" s="2">
        <f t="shared" si="228"/>
        <v>1</v>
      </c>
      <c r="T379" s="2">
        <f t="shared" si="210"/>
        <v>312741.04801183997</v>
      </c>
      <c r="U379" s="2">
        <f t="shared" si="211"/>
        <v>0</v>
      </c>
      <c r="V379" s="2">
        <f t="shared" si="212"/>
        <v>15680.823637671765</v>
      </c>
      <c r="W379" s="2">
        <f t="shared" si="213"/>
        <v>328421.87164951174</v>
      </c>
      <c r="X379" s="27">
        <f t="shared" si="214"/>
        <v>0</v>
      </c>
      <c r="Y379" s="2">
        <f t="shared" si="229"/>
        <v>0</v>
      </c>
      <c r="Z379" s="67">
        <f t="shared" si="215"/>
        <v>0</v>
      </c>
      <c r="AA379" s="2">
        <f t="shared" si="216"/>
        <v>0</v>
      </c>
      <c r="AB379" s="26">
        <f t="shared" si="224"/>
        <v>6.7299999999999999E-2</v>
      </c>
      <c r="AC379" s="27">
        <f t="shared" si="204"/>
        <v>9</v>
      </c>
      <c r="AD379" s="27">
        <v>252</v>
      </c>
      <c r="AE379" s="10">
        <f t="shared" si="234"/>
        <v>1.0023288539999999</v>
      </c>
      <c r="AF379" s="2">
        <f t="shared" si="217"/>
        <v>728.32824061999997</v>
      </c>
      <c r="AG379" s="2">
        <f t="shared" si="218"/>
        <v>764.84658947000003</v>
      </c>
      <c r="AH379" s="3" t="str">
        <f t="shared" si="219"/>
        <v>-</v>
      </c>
      <c r="AI379" s="4" t="str">
        <f t="shared" si="225"/>
        <v>A+J=</v>
      </c>
      <c r="AJ379" s="11">
        <f t="shared" si="226"/>
        <v>41185</v>
      </c>
      <c r="AK379" s="11"/>
      <c r="AL379" s="4"/>
      <c r="AM379" s="1"/>
      <c r="AN379" s="11"/>
      <c r="AO379" s="1"/>
      <c r="AP379" s="1"/>
      <c r="AQ379" s="1"/>
      <c r="AR379" s="1"/>
      <c r="AS379" s="6"/>
      <c r="AT379" s="1"/>
      <c r="AU379" s="1"/>
      <c r="AV379" s="1"/>
      <c r="AW379" s="1"/>
      <c r="AX379" s="1"/>
      <c r="AY379" s="1"/>
      <c r="AZ379" s="1"/>
      <c r="BA379" s="1"/>
      <c r="BB379" s="1"/>
      <c r="BC379" s="1"/>
    </row>
    <row r="380" spans="1:55" x14ac:dyDescent="0.2">
      <c r="A380" s="144">
        <f t="shared" si="220"/>
        <v>41169</v>
      </c>
      <c r="B380" s="2">
        <f t="shared" si="205"/>
        <v>329186.71823898173</v>
      </c>
      <c r="C380" s="2">
        <f t="shared" si="221"/>
        <v>312741.04801183997</v>
      </c>
      <c r="D380" s="2">
        <v>0</v>
      </c>
      <c r="E380" s="68">
        <f t="shared" si="206"/>
        <v>312741.04801183997</v>
      </c>
      <c r="F380" s="72">
        <f t="shared" si="230"/>
        <v>3497.7</v>
      </c>
      <c r="G380" s="3">
        <f>IF(N380=1,VLOOKUP(A379,[1]Plan1!$BG$69:$BI$188,3),G379)</f>
        <v>3512.04</v>
      </c>
      <c r="H380" s="11">
        <f t="shared" si="231"/>
        <v>41094</v>
      </c>
      <c r="I380" s="11">
        <f t="shared" si="232"/>
        <v>41125</v>
      </c>
      <c r="J380" s="26">
        <f t="shared" si="207"/>
        <v>4.0998370357663294E-3</v>
      </c>
      <c r="K380" s="11">
        <f t="shared" si="222"/>
        <v>41183</v>
      </c>
      <c r="L380" s="11">
        <f t="shared" si="208"/>
        <v>41183</v>
      </c>
      <c r="M380" s="1">
        <f t="shared" si="223"/>
        <v>19</v>
      </c>
      <c r="N380" s="1">
        <f t="shared" si="227"/>
        <v>9</v>
      </c>
      <c r="O380" s="2">
        <f t="shared" si="209"/>
        <v>1.00193993</v>
      </c>
      <c r="P380" s="10">
        <f t="shared" si="236"/>
        <v>1.00430123</v>
      </c>
      <c r="Q380" s="10">
        <f t="shared" si="233"/>
        <v>1.0481067074920787</v>
      </c>
      <c r="R380" s="2">
        <f t="shared" si="235"/>
        <v>1.0501399600000001</v>
      </c>
      <c r="S380" s="2">
        <f t="shared" si="228"/>
        <v>1</v>
      </c>
      <c r="T380" s="2">
        <f t="shared" si="210"/>
        <v>312741.04801183997</v>
      </c>
      <c r="U380" s="2">
        <f t="shared" si="211"/>
        <v>0</v>
      </c>
      <c r="V380" s="2">
        <f t="shared" si="212"/>
        <v>15680.823637671765</v>
      </c>
      <c r="W380" s="2">
        <f t="shared" si="213"/>
        <v>328421.87164951174</v>
      </c>
      <c r="X380" s="27">
        <f t="shared" si="214"/>
        <v>0</v>
      </c>
      <c r="Y380" s="2">
        <f t="shared" si="229"/>
        <v>0</v>
      </c>
      <c r="Z380" s="67">
        <f t="shared" si="215"/>
        <v>0</v>
      </c>
      <c r="AA380" s="2">
        <f t="shared" si="216"/>
        <v>0</v>
      </c>
      <c r="AB380" s="26">
        <f t="shared" si="224"/>
        <v>6.7299999999999999E-2</v>
      </c>
      <c r="AC380" s="27">
        <f t="shared" ref="AC380:AC443" si="237">N380</f>
        <v>9</v>
      </c>
      <c r="AD380" s="27">
        <v>252</v>
      </c>
      <c r="AE380" s="10">
        <f t="shared" si="234"/>
        <v>1.0023288539999999</v>
      </c>
      <c r="AF380" s="2">
        <f t="shared" si="217"/>
        <v>728.32824061999997</v>
      </c>
      <c r="AG380" s="2">
        <f t="shared" si="218"/>
        <v>764.84658947000003</v>
      </c>
      <c r="AH380" s="3" t="str">
        <f t="shared" si="219"/>
        <v>-</v>
      </c>
      <c r="AI380" s="4" t="str">
        <f t="shared" si="225"/>
        <v>A+J=</v>
      </c>
      <c r="AJ380" s="11">
        <f t="shared" si="226"/>
        <v>41185</v>
      </c>
      <c r="AK380" s="11"/>
      <c r="AL380" s="4"/>
      <c r="AM380" s="1"/>
      <c r="AN380" s="11"/>
      <c r="AO380" s="1"/>
      <c r="AP380" s="1"/>
      <c r="AQ380" s="1"/>
      <c r="AR380" s="1"/>
      <c r="AS380" s="6"/>
      <c r="AT380" s="1"/>
      <c r="AU380" s="1"/>
      <c r="AV380" s="1"/>
      <c r="AW380" s="1"/>
      <c r="AX380" s="1"/>
      <c r="AY380" s="1"/>
      <c r="AZ380" s="1"/>
      <c r="BA380" s="1"/>
      <c r="BB380" s="1"/>
      <c r="BC380" s="1"/>
    </row>
    <row r="381" spans="1:55" x14ac:dyDescent="0.2">
      <c r="A381" s="144">
        <f t="shared" si="220"/>
        <v>41170</v>
      </c>
      <c r="B381" s="2">
        <f t="shared" si="205"/>
        <v>329342.72359211009</v>
      </c>
      <c r="C381" s="2">
        <f t="shared" si="221"/>
        <v>312741.04801183997</v>
      </c>
      <c r="D381" s="2">
        <v>0</v>
      </c>
      <c r="E381" s="68">
        <f t="shared" si="206"/>
        <v>312741.04801183997</v>
      </c>
      <c r="F381" s="72">
        <f t="shared" si="230"/>
        <v>3497.7</v>
      </c>
      <c r="G381" s="3">
        <f>IF(N381=1,VLOOKUP(A380,[1]Plan1!$BG$69:$BI$188,3),G380)</f>
        <v>3512.04</v>
      </c>
      <c r="H381" s="11">
        <f t="shared" si="231"/>
        <v>41094</v>
      </c>
      <c r="I381" s="11">
        <f t="shared" si="232"/>
        <v>41125</v>
      </c>
      <c r="J381" s="26">
        <f t="shared" si="207"/>
        <v>4.0998370357663294E-3</v>
      </c>
      <c r="K381" s="11">
        <f t="shared" si="222"/>
        <v>41183</v>
      </c>
      <c r="L381" s="11">
        <f t="shared" si="208"/>
        <v>41183</v>
      </c>
      <c r="M381" s="1">
        <f t="shared" si="223"/>
        <v>19</v>
      </c>
      <c r="N381" s="1">
        <f t="shared" si="227"/>
        <v>10</v>
      </c>
      <c r="O381" s="2">
        <f t="shared" si="209"/>
        <v>1.00215571</v>
      </c>
      <c r="P381" s="10">
        <f t="shared" si="236"/>
        <v>1.00430123</v>
      </c>
      <c r="Q381" s="10">
        <f t="shared" si="233"/>
        <v>1.0481067074920787</v>
      </c>
      <c r="R381" s="2">
        <f t="shared" si="235"/>
        <v>1.0503661200000001</v>
      </c>
      <c r="S381" s="2">
        <f t="shared" si="228"/>
        <v>1</v>
      </c>
      <c r="T381" s="2">
        <f t="shared" si="210"/>
        <v>312741.04801183997</v>
      </c>
      <c r="U381" s="2">
        <f t="shared" si="211"/>
        <v>0</v>
      </c>
      <c r="V381" s="2">
        <f t="shared" si="212"/>
        <v>15751.553153090115</v>
      </c>
      <c r="W381" s="2">
        <f t="shared" si="213"/>
        <v>328492.60116493009</v>
      </c>
      <c r="X381" s="27">
        <f t="shared" si="214"/>
        <v>0</v>
      </c>
      <c r="Y381" s="2">
        <f t="shared" si="229"/>
        <v>0</v>
      </c>
      <c r="Z381" s="67">
        <f t="shared" si="215"/>
        <v>0</v>
      </c>
      <c r="AA381" s="2">
        <f t="shared" si="216"/>
        <v>0</v>
      </c>
      <c r="AB381" s="26">
        <f t="shared" si="224"/>
        <v>6.7299999999999999E-2</v>
      </c>
      <c r="AC381" s="27">
        <f t="shared" si="237"/>
        <v>10</v>
      </c>
      <c r="AD381" s="27">
        <v>252</v>
      </c>
      <c r="AE381" s="10">
        <f t="shared" si="234"/>
        <v>1.0025879499999999</v>
      </c>
      <c r="AF381" s="2">
        <f t="shared" si="217"/>
        <v>809.35819519999995</v>
      </c>
      <c r="AG381" s="2">
        <f t="shared" si="218"/>
        <v>850.12242718000005</v>
      </c>
      <c r="AH381" s="3" t="str">
        <f t="shared" si="219"/>
        <v>-</v>
      </c>
      <c r="AI381" s="4" t="str">
        <f t="shared" si="225"/>
        <v>A+J=</v>
      </c>
      <c r="AJ381" s="11">
        <f t="shared" si="226"/>
        <v>41185</v>
      </c>
      <c r="AK381" s="11"/>
      <c r="AL381" s="4"/>
      <c r="AM381" s="1"/>
      <c r="AN381" s="11"/>
      <c r="AO381" s="1"/>
      <c r="AP381" s="1"/>
      <c r="AQ381" s="1"/>
      <c r="AR381" s="1"/>
      <c r="AS381" s="6"/>
      <c r="AT381" s="1"/>
      <c r="AU381" s="1"/>
      <c r="AV381" s="1"/>
      <c r="AW381" s="1"/>
      <c r="AX381" s="1"/>
      <c r="AY381" s="1"/>
      <c r="AZ381" s="1"/>
      <c r="BA381" s="1"/>
      <c r="BB381" s="1"/>
      <c r="BC381" s="1"/>
    </row>
    <row r="382" spans="1:55" x14ac:dyDescent="0.2">
      <c r="A382" s="144">
        <f t="shared" si="220"/>
        <v>41171</v>
      </c>
      <c r="B382" s="2">
        <f t="shared" si="205"/>
        <v>329498.80329202081</v>
      </c>
      <c r="C382" s="2">
        <f t="shared" si="221"/>
        <v>312741.04801183997</v>
      </c>
      <c r="D382" s="2">
        <v>0</v>
      </c>
      <c r="E382" s="68">
        <f t="shared" si="206"/>
        <v>312741.04801183997</v>
      </c>
      <c r="F382" s="72">
        <f t="shared" si="230"/>
        <v>3497.7</v>
      </c>
      <c r="G382" s="3">
        <f>IF(N382=1,VLOOKUP(A381,[1]Plan1!$BG$69:$BI$188,3),G381)</f>
        <v>3512.04</v>
      </c>
      <c r="H382" s="11">
        <f t="shared" si="231"/>
        <v>41094</v>
      </c>
      <c r="I382" s="11">
        <f t="shared" si="232"/>
        <v>41125</v>
      </c>
      <c r="J382" s="26">
        <f t="shared" si="207"/>
        <v>4.0998370357663294E-3</v>
      </c>
      <c r="K382" s="11">
        <f t="shared" si="222"/>
        <v>41183</v>
      </c>
      <c r="L382" s="11">
        <f t="shared" si="208"/>
        <v>41183</v>
      </c>
      <c r="M382" s="1">
        <f t="shared" si="223"/>
        <v>19</v>
      </c>
      <c r="N382" s="1">
        <f t="shared" si="227"/>
        <v>11</v>
      </c>
      <c r="O382" s="2">
        <f t="shared" si="209"/>
        <v>1.0023715399999999</v>
      </c>
      <c r="P382" s="10">
        <f t="shared" si="236"/>
        <v>1.00430123</v>
      </c>
      <c r="Q382" s="10">
        <f t="shared" si="233"/>
        <v>1.0481067074920787</v>
      </c>
      <c r="R382" s="2">
        <f t="shared" si="235"/>
        <v>1.05059233</v>
      </c>
      <c r="S382" s="2">
        <f t="shared" si="228"/>
        <v>1</v>
      </c>
      <c r="T382" s="2">
        <f t="shared" si="210"/>
        <v>312741.04801183997</v>
      </c>
      <c r="U382" s="2">
        <f t="shared" si="211"/>
        <v>0</v>
      </c>
      <c r="V382" s="2">
        <f t="shared" si="212"/>
        <v>15822.29830556084</v>
      </c>
      <c r="W382" s="2">
        <f t="shared" si="213"/>
        <v>328563.34631740081</v>
      </c>
      <c r="X382" s="27">
        <f t="shared" si="214"/>
        <v>0</v>
      </c>
      <c r="Y382" s="2">
        <f t="shared" si="229"/>
        <v>0</v>
      </c>
      <c r="Z382" s="67">
        <f t="shared" si="215"/>
        <v>0</v>
      </c>
      <c r="AA382" s="2">
        <f t="shared" si="216"/>
        <v>0</v>
      </c>
      <c r="AB382" s="26">
        <f t="shared" si="224"/>
        <v>6.7299999999999999E-2</v>
      </c>
      <c r="AC382" s="27">
        <f t="shared" si="237"/>
        <v>11</v>
      </c>
      <c r="AD382" s="27">
        <v>252</v>
      </c>
      <c r="AE382" s="10">
        <f t="shared" si="234"/>
        <v>1.0028471130000001</v>
      </c>
      <c r="AF382" s="2">
        <f t="shared" si="217"/>
        <v>890.40910341999995</v>
      </c>
      <c r="AG382" s="2">
        <f t="shared" si="218"/>
        <v>935.45697461999998</v>
      </c>
      <c r="AH382" s="3" t="str">
        <f t="shared" si="219"/>
        <v>-</v>
      </c>
      <c r="AI382" s="4" t="str">
        <f t="shared" si="225"/>
        <v>A+J=</v>
      </c>
      <c r="AJ382" s="11">
        <f t="shared" si="226"/>
        <v>41185</v>
      </c>
      <c r="AK382" s="11"/>
      <c r="AL382" s="4"/>
      <c r="AM382" s="1"/>
      <c r="AN382" s="11"/>
      <c r="AO382" s="1"/>
      <c r="AP382" s="1"/>
      <c r="AQ382" s="1"/>
      <c r="AR382" s="1"/>
      <c r="AS382" s="6"/>
      <c r="AT382" s="1"/>
      <c r="AU382" s="1"/>
      <c r="AV382" s="1"/>
      <c r="AW382" s="1"/>
      <c r="AX382" s="1"/>
      <c r="AY382" s="1"/>
      <c r="AZ382" s="1"/>
      <c r="BA382" s="1"/>
      <c r="BB382" s="1"/>
      <c r="BC382" s="1"/>
    </row>
    <row r="383" spans="1:55" x14ac:dyDescent="0.2">
      <c r="A383" s="144">
        <f t="shared" si="220"/>
        <v>41172</v>
      </c>
      <c r="B383" s="2">
        <f t="shared" si="205"/>
        <v>329654.95422796352</v>
      </c>
      <c r="C383" s="2">
        <f t="shared" si="221"/>
        <v>312741.04801183997</v>
      </c>
      <c r="D383" s="2">
        <v>0</v>
      </c>
      <c r="E383" s="68">
        <f t="shared" si="206"/>
        <v>312741.04801183997</v>
      </c>
      <c r="F383" s="72">
        <f t="shared" si="230"/>
        <v>3497.7</v>
      </c>
      <c r="G383" s="3">
        <f>IF(N383=1,VLOOKUP(A382,[1]Plan1!$BG$69:$BI$188,3),G382)</f>
        <v>3512.04</v>
      </c>
      <c r="H383" s="11">
        <f t="shared" si="231"/>
        <v>41094</v>
      </c>
      <c r="I383" s="11">
        <f t="shared" si="232"/>
        <v>41125</v>
      </c>
      <c r="J383" s="26">
        <f t="shared" si="207"/>
        <v>4.0998370357663294E-3</v>
      </c>
      <c r="K383" s="11">
        <f t="shared" si="222"/>
        <v>41183</v>
      </c>
      <c r="L383" s="11">
        <f t="shared" si="208"/>
        <v>41183</v>
      </c>
      <c r="M383" s="1">
        <f t="shared" si="223"/>
        <v>19</v>
      </c>
      <c r="N383" s="1">
        <f t="shared" si="227"/>
        <v>12</v>
      </c>
      <c r="O383" s="2">
        <f t="shared" si="209"/>
        <v>1.0025874100000001</v>
      </c>
      <c r="P383" s="10">
        <f t="shared" si="236"/>
        <v>1.00430123</v>
      </c>
      <c r="Q383" s="10">
        <f t="shared" si="233"/>
        <v>1.0481067074920787</v>
      </c>
      <c r="R383" s="2">
        <f t="shared" si="235"/>
        <v>1.0508185800000001</v>
      </c>
      <c r="S383" s="2">
        <f t="shared" si="228"/>
        <v>1</v>
      </c>
      <c r="T383" s="2">
        <f t="shared" si="210"/>
        <v>312741.04801183997</v>
      </c>
      <c r="U383" s="2">
        <f t="shared" si="211"/>
        <v>0</v>
      </c>
      <c r="V383" s="2">
        <f t="shared" si="212"/>
        <v>15893.055967673548</v>
      </c>
      <c r="W383" s="2">
        <f t="shared" si="213"/>
        <v>328634.10397951351</v>
      </c>
      <c r="X383" s="27">
        <f t="shared" si="214"/>
        <v>0</v>
      </c>
      <c r="Y383" s="2">
        <f t="shared" si="229"/>
        <v>0</v>
      </c>
      <c r="Z383" s="67">
        <f t="shared" si="215"/>
        <v>0</v>
      </c>
      <c r="AA383" s="2">
        <f t="shared" si="216"/>
        <v>0</v>
      </c>
      <c r="AB383" s="26">
        <f t="shared" si="224"/>
        <v>6.7299999999999999E-2</v>
      </c>
      <c r="AC383" s="27">
        <f t="shared" si="237"/>
        <v>12</v>
      </c>
      <c r="AD383" s="27">
        <v>252</v>
      </c>
      <c r="AE383" s="10">
        <f t="shared" si="234"/>
        <v>1.003106343</v>
      </c>
      <c r="AF383" s="2">
        <f t="shared" si="217"/>
        <v>971.48096529999998</v>
      </c>
      <c r="AG383" s="2">
        <f t="shared" si="218"/>
        <v>1020.85024845</v>
      </c>
      <c r="AH383" s="3" t="str">
        <f t="shared" si="219"/>
        <v>-</v>
      </c>
      <c r="AI383" s="4" t="str">
        <f t="shared" si="225"/>
        <v>A+J=</v>
      </c>
      <c r="AJ383" s="11">
        <f t="shared" si="226"/>
        <v>41185</v>
      </c>
      <c r="AK383" s="11"/>
      <c r="AL383" s="4"/>
      <c r="AM383" s="1"/>
      <c r="AN383" s="11"/>
      <c r="AO383" s="1"/>
      <c r="AP383" s="1"/>
      <c r="AQ383" s="1"/>
      <c r="AR383" s="1"/>
      <c r="AS383" s="6"/>
      <c r="AT383" s="1"/>
      <c r="AU383" s="1"/>
      <c r="AV383" s="1"/>
      <c r="AW383" s="1"/>
      <c r="AX383" s="1"/>
      <c r="AY383" s="1"/>
      <c r="AZ383" s="1"/>
      <c r="BA383" s="1"/>
      <c r="BB383" s="1"/>
      <c r="BC383" s="1"/>
    </row>
    <row r="384" spans="1:55" x14ac:dyDescent="0.2">
      <c r="A384" s="144">
        <f t="shared" si="220"/>
        <v>41173</v>
      </c>
      <c r="B384" s="2">
        <f t="shared" si="205"/>
        <v>329811.1826997691</v>
      </c>
      <c r="C384" s="2">
        <f t="shared" si="221"/>
        <v>312741.04801183997</v>
      </c>
      <c r="D384" s="2">
        <v>0</v>
      </c>
      <c r="E384" s="68">
        <f t="shared" si="206"/>
        <v>312741.04801183997</v>
      </c>
      <c r="F384" s="72">
        <f t="shared" si="230"/>
        <v>3497.7</v>
      </c>
      <c r="G384" s="3">
        <f>IF(N384=1,VLOOKUP(A383,[1]Plan1!$BG$69:$BI$188,3),G383)</f>
        <v>3512.04</v>
      </c>
      <c r="H384" s="11">
        <f t="shared" si="231"/>
        <v>41094</v>
      </c>
      <c r="I384" s="11">
        <f t="shared" si="232"/>
        <v>41125</v>
      </c>
      <c r="J384" s="26">
        <f t="shared" si="207"/>
        <v>4.0998370357663294E-3</v>
      </c>
      <c r="K384" s="11">
        <f t="shared" si="222"/>
        <v>41183</v>
      </c>
      <c r="L384" s="11">
        <f t="shared" si="208"/>
        <v>41183</v>
      </c>
      <c r="M384" s="1">
        <f t="shared" si="223"/>
        <v>19</v>
      </c>
      <c r="N384" s="1">
        <f t="shared" si="227"/>
        <v>13</v>
      </c>
      <c r="O384" s="2">
        <f t="shared" si="209"/>
        <v>1.0028033300000001</v>
      </c>
      <c r="P384" s="10">
        <f t="shared" si="236"/>
        <v>1.00430123</v>
      </c>
      <c r="Q384" s="10">
        <f t="shared" si="233"/>
        <v>1.0481067074920787</v>
      </c>
      <c r="R384" s="2">
        <f t="shared" si="235"/>
        <v>1.05104489</v>
      </c>
      <c r="S384" s="2">
        <f t="shared" si="228"/>
        <v>1</v>
      </c>
      <c r="T384" s="2">
        <f t="shared" si="210"/>
        <v>312741.04801183997</v>
      </c>
      <c r="U384" s="2">
        <f t="shared" si="211"/>
        <v>0</v>
      </c>
      <c r="V384" s="2">
        <f t="shared" si="212"/>
        <v>15963.832394249093</v>
      </c>
      <c r="W384" s="2">
        <f t="shared" si="213"/>
        <v>328704.88040608907</v>
      </c>
      <c r="X384" s="27">
        <f t="shared" si="214"/>
        <v>0</v>
      </c>
      <c r="Y384" s="2">
        <f t="shared" si="229"/>
        <v>0</v>
      </c>
      <c r="Z384" s="67">
        <f t="shared" si="215"/>
        <v>0</v>
      </c>
      <c r="AA384" s="2">
        <f t="shared" si="216"/>
        <v>0</v>
      </c>
      <c r="AB384" s="26">
        <f t="shared" si="224"/>
        <v>6.7299999999999999E-2</v>
      </c>
      <c r="AC384" s="27">
        <f t="shared" si="237"/>
        <v>13</v>
      </c>
      <c r="AD384" s="27">
        <v>252</v>
      </c>
      <c r="AE384" s="10">
        <f t="shared" si="234"/>
        <v>1.0033656399999999</v>
      </c>
      <c r="AF384" s="2">
        <f t="shared" si="217"/>
        <v>1052.57378083</v>
      </c>
      <c r="AG384" s="2">
        <f t="shared" si="218"/>
        <v>1106.30229368</v>
      </c>
      <c r="AH384" s="3" t="str">
        <f t="shared" si="219"/>
        <v>-</v>
      </c>
      <c r="AI384" s="4" t="str">
        <f t="shared" si="225"/>
        <v>A+J=</v>
      </c>
      <c r="AJ384" s="11">
        <f t="shared" si="226"/>
        <v>41185</v>
      </c>
      <c r="AK384" s="11"/>
      <c r="AL384" s="4"/>
      <c r="AM384" s="1"/>
      <c r="AN384" s="11"/>
      <c r="AO384" s="1"/>
      <c r="AP384" s="1"/>
      <c r="AQ384" s="1"/>
      <c r="AR384" s="1"/>
      <c r="AS384" s="6"/>
      <c r="AT384" s="1"/>
      <c r="AU384" s="1"/>
      <c r="AV384" s="1"/>
      <c r="AW384" s="1"/>
      <c r="AX384" s="1"/>
      <c r="AY384" s="1"/>
      <c r="AZ384" s="1"/>
      <c r="BA384" s="1"/>
      <c r="BB384" s="1"/>
      <c r="BC384" s="1"/>
    </row>
    <row r="385" spans="1:154" x14ac:dyDescent="0.2">
      <c r="A385" s="144">
        <f t="shared" si="220"/>
        <v>41174</v>
      </c>
      <c r="B385" s="2">
        <f t="shared" si="205"/>
        <v>329967.48559751705</v>
      </c>
      <c r="C385" s="2">
        <f t="shared" si="221"/>
        <v>312741.04801183997</v>
      </c>
      <c r="D385" s="2">
        <v>0</v>
      </c>
      <c r="E385" s="68">
        <f t="shared" si="206"/>
        <v>312741.04801183997</v>
      </c>
      <c r="F385" s="72">
        <f t="shared" si="230"/>
        <v>3497.7</v>
      </c>
      <c r="G385" s="3">
        <f>IF(N385=1,VLOOKUP(A384,[1]Plan1!$BG$69:$BI$188,3),G384)</f>
        <v>3512.04</v>
      </c>
      <c r="H385" s="11">
        <f t="shared" si="231"/>
        <v>41094</v>
      </c>
      <c r="I385" s="11">
        <f t="shared" si="232"/>
        <v>41125</v>
      </c>
      <c r="J385" s="26">
        <f t="shared" si="207"/>
        <v>4.0998370357663294E-3</v>
      </c>
      <c r="K385" s="11">
        <f t="shared" si="222"/>
        <v>41183</v>
      </c>
      <c r="L385" s="11">
        <f t="shared" si="208"/>
        <v>41183</v>
      </c>
      <c r="M385" s="1">
        <f t="shared" si="223"/>
        <v>19</v>
      </c>
      <c r="N385" s="1">
        <f t="shared" si="227"/>
        <v>14</v>
      </c>
      <c r="O385" s="2">
        <f t="shared" si="209"/>
        <v>1.0030193000000001</v>
      </c>
      <c r="P385" s="10">
        <f t="shared" si="236"/>
        <v>1.00430123</v>
      </c>
      <c r="Q385" s="10">
        <f t="shared" si="233"/>
        <v>1.0481067074920787</v>
      </c>
      <c r="R385" s="2">
        <f t="shared" si="235"/>
        <v>1.0512712500000001</v>
      </c>
      <c r="S385" s="2">
        <f t="shared" si="228"/>
        <v>1</v>
      </c>
      <c r="T385" s="2">
        <f t="shared" si="210"/>
        <v>312741.04801183997</v>
      </c>
      <c r="U385" s="2">
        <f t="shared" si="211"/>
        <v>0</v>
      </c>
      <c r="V385" s="2">
        <f t="shared" si="212"/>
        <v>16034.624457877082</v>
      </c>
      <c r="W385" s="2">
        <f t="shared" si="213"/>
        <v>328775.67246971704</v>
      </c>
      <c r="X385" s="27">
        <f t="shared" si="214"/>
        <v>0</v>
      </c>
      <c r="Y385" s="2">
        <f t="shared" si="229"/>
        <v>0</v>
      </c>
      <c r="Z385" s="67">
        <f t="shared" si="215"/>
        <v>0</v>
      </c>
      <c r="AA385" s="2">
        <f t="shared" si="216"/>
        <v>0</v>
      </c>
      <c r="AB385" s="26">
        <f t="shared" si="224"/>
        <v>6.7299999999999999E-2</v>
      </c>
      <c r="AC385" s="27">
        <f t="shared" si="237"/>
        <v>14</v>
      </c>
      <c r="AD385" s="27">
        <v>252</v>
      </c>
      <c r="AE385" s="10">
        <f t="shared" si="234"/>
        <v>1.0036250040000001</v>
      </c>
      <c r="AF385" s="2">
        <f t="shared" si="217"/>
        <v>1133.6875500000001</v>
      </c>
      <c r="AG385" s="2">
        <f t="shared" si="218"/>
        <v>1191.8131278000001</v>
      </c>
      <c r="AH385" s="3" t="str">
        <f t="shared" si="219"/>
        <v>-</v>
      </c>
      <c r="AI385" s="4" t="str">
        <f t="shared" si="225"/>
        <v>A+J=</v>
      </c>
      <c r="AJ385" s="11">
        <f t="shared" si="226"/>
        <v>41185</v>
      </c>
      <c r="AK385" s="11"/>
      <c r="AL385" s="4"/>
      <c r="AM385" s="1"/>
      <c r="AN385" s="11"/>
      <c r="AO385" s="1"/>
      <c r="AP385" s="1"/>
      <c r="AQ385" s="1"/>
      <c r="AR385" s="1"/>
      <c r="AS385" s="6"/>
      <c r="AT385" s="1"/>
      <c r="AU385" s="1"/>
      <c r="AV385" s="1"/>
      <c r="AW385" s="1"/>
      <c r="AX385" s="1"/>
      <c r="AY385" s="1"/>
      <c r="AZ385" s="1"/>
      <c r="BA385" s="1"/>
      <c r="BB385" s="1"/>
      <c r="BC385" s="1"/>
    </row>
    <row r="386" spans="1:154" x14ac:dyDescent="0.2">
      <c r="A386" s="144">
        <f t="shared" si="220"/>
        <v>41175</v>
      </c>
      <c r="B386" s="2">
        <f t="shared" si="205"/>
        <v>329967.48559751705</v>
      </c>
      <c r="C386" s="2">
        <f t="shared" si="221"/>
        <v>312741.04801183997</v>
      </c>
      <c r="D386" s="2">
        <v>0</v>
      </c>
      <c r="E386" s="68">
        <f t="shared" si="206"/>
        <v>312741.04801183997</v>
      </c>
      <c r="F386" s="72">
        <f t="shared" si="230"/>
        <v>3497.7</v>
      </c>
      <c r="G386" s="3">
        <f>IF(N386=1,VLOOKUP(A385,[1]Plan1!$BG$69:$BI$188,3),G385)</f>
        <v>3512.04</v>
      </c>
      <c r="H386" s="11">
        <f t="shared" si="231"/>
        <v>41094</v>
      </c>
      <c r="I386" s="11">
        <f t="shared" si="232"/>
        <v>41125</v>
      </c>
      <c r="J386" s="26">
        <f t="shared" si="207"/>
        <v>4.0998370357663294E-3</v>
      </c>
      <c r="K386" s="11">
        <f t="shared" si="222"/>
        <v>41183</v>
      </c>
      <c r="L386" s="11">
        <f t="shared" si="208"/>
        <v>41183</v>
      </c>
      <c r="M386" s="1">
        <f t="shared" si="223"/>
        <v>19</v>
      </c>
      <c r="N386" s="1">
        <f t="shared" si="227"/>
        <v>14</v>
      </c>
      <c r="O386" s="2">
        <f t="shared" si="209"/>
        <v>1.0030193000000001</v>
      </c>
      <c r="P386" s="10">
        <f t="shared" si="236"/>
        <v>1.00430123</v>
      </c>
      <c r="Q386" s="10">
        <f t="shared" si="233"/>
        <v>1.0481067074920787</v>
      </c>
      <c r="R386" s="2">
        <f t="shared" si="235"/>
        <v>1.0512712500000001</v>
      </c>
      <c r="S386" s="2">
        <f t="shared" si="228"/>
        <v>1</v>
      </c>
      <c r="T386" s="2">
        <f t="shared" si="210"/>
        <v>312741.04801183997</v>
      </c>
      <c r="U386" s="2">
        <f t="shared" si="211"/>
        <v>0</v>
      </c>
      <c r="V386" s="2">
        <f t="shared" si="212"/>
        <v>16034.624457877082</v>
      </c>
      <c r="W386" s="2">
        <f t="shared" si="213"/>
        <v>328775.67246971704</v>
      </c>
      <c r="X386" s="27">
        <f t="shared" si="214"/>
        <v>0</v>
      </c>
      <c r="Y386" s="2">
        <f t="shared" si="229"/>
        <v>0</v>
      </c>
      <c r="Z386" s="67">
        <f t="shared" si="215"/>
        <v>0</v>
      </c>
      <c r="AA386" s="2">
        <f t="shared" si="216"/>
        <v>0</v>
      </c>
      <c r="AB386" s="26">
        <f t="shared" si="224"/>
        <v>6.7299999999999999E-2</v>
      </c>
      <c r="AC386" s="27">
        <f t="shared" si="237"/>
        <v>14</v>
      </c>
      <c r="AD386" s="27">
        <v>252</v>
      </c>
      <c r="AE386" s="10">
        <f t="shared" si="234"/>
        <v>1.0036250040000001</v>
      </c>
      <c r="AF386" s="2">
        <f t="shared" si="217"/>
        <v>1133.6875500000001</v>
      </c>
      <c r="AG386" s="2">
        <f t="shared" si="218"/>
        <v>1191.8131278000001</v>
      </c>
      <c r="AH386" s="3" t="str">
        <f t="shared" si="219"/>
        <v>-</v>
      </c>
      <c r="AI386" s="4" t="str">
        <f t="shared" si="225"/>
        <v>A+J=</v>
      </c>
      <c r="AJ386" s="11">
        <f t="shared" si="226"/>
        <v>41185</v>
      </c>
      <c r="AK386" s="11"/>
      <c r="AL386" s="4"/>
      <c r="AM386" s="1"/>
      <c r="AN386" s="11"/>
      <c r="AO386" s="1"/>
      <c r="AP386" s="1"/>
      <c r="AQ386" s="1"/>
      <c r="AR386" s="1"/>
      <c r="AS386" s="6"/>
      <c r="AT386" s="1"/>
      <c r="AU386" s="1"/>
      <c r="AV386" s="1"/>
      <c r="AW386" s="1"/>
      <c r="AX386" s="1"/>
      <c r="AY386" s="1"/>
      <c r="AZ386" s="1"/>
      <c r="BA386" s="1"/>
      <c r="BB386" s="1"/>
      <c r="BC386" s="1"/>
    </row>
    <row r="387" spans="1:154" x14ac:dyDescent="0.2">
      <c r="A387" s="144">
        <f t="shared" si="220"/>
        <v>41176</v>
      </c>
      <c r="B387" s="2">
        <f t="shared" si="205"/>
        <v>329967.48559751705</v>
      </c>
      <c r="C387" s="2">
        <f t="shared" si="221"/>
        <v>312741.04801183997</v>
      </c>
      <c r="D387" s="2">
        <v>0</v>
      </c>
      <c r="E387" s="68">
        <f t="shared" si="206"/>
        <v>312741.04801183997</v>
      </c>
      <c r="F387" s="72">
        <f t="shared" si="230"/>
        <v>3497.7</v>
      </c>
      <c r="G387" s="3">
        <f>IF(N387=1,VLOOKUP(A386,[1]Plan1!$BG$69:$BI$188,3),G386)</f>
        <v>3512.04</v>
      </c>
      <c r="H387" s="11">
        <f t="shared" si="231"/>
        <v>41094</v>
      </c>
      <c r="I387" s="11">
        <f t="shared" si="232"/>
        <v>41125</v>
      </c>
      <c r="J387" s="26">
        <f t="shared" si="207"/>
        <v>4.0998370357663294E-3</v>
      </c>
      <c r="K387" s="11">
        <f t="shared" si="222"/>
        <v>41183</v>
      </c>
      <c r="L387" s="11">
        <f t="shared" si="208"/>
        <v>41183</v>
      </c>
      <c r="M387" s="1">
        <f t="shared" si="223"/>
        <v>19</v>
      </c>
      <c r="N387" s="1">
        <f t="shared" si="227"/>
        <v>14</v>
      </c>
      <c r="O387" s="2">
        <f t="shared" si="209"/>
        <v>1.0030193000000001</v>
      </c>
      <c r="P387" s="10">
        <f t="shared" si="236"/>
        <v>1.00430123</v>
      </c>
      <c r="Q387" s="10">
        <f t="shared" si="233"/>
        <v>1.0481067074920787</v>
      </c>
      <c r="R387" s="2">
        <f t="shared" si="235"/>
        <v>1.0512712500000001</v>
      </c>
      <c r="S387" s="2">
        <f t="shared" si="228"/>
        <v>1</v>
      </c>
      <c r="T387" s="2">
        <f t="shared" si="210"/>
        <v>312741.04801183997</v>
      </c>
      <c r="U387" s="2">
        <f t="shared" si="211"/>
        <v>0</v>
      </c>
      <c r="V387" s="2">
        <f t="shared" si="212"/>
        <v>16034.624457877082</v>
      </c>
      <c r="W387" s="2">
        <f t="shared" si="213"/>
        <v>328775.67246971704</v>
      </c>
      <c r="X387" s="27">
        <f t="shared" si="214"/>
        <v>0</v>
      </c>
      <c r="Y387" s="2">
        <f t="shared" si="229"/>
        <v>0</v>
      </c>
      <c r="Z387" s="67">
        <f t="shared" si="215"/>
        <v>0</v>
      </c>
      <c r="AA387" s="2">
        <f t="shared" si="216"/>
        <v>0</v>
      </c>
      <c r="AB387" s="26">
        <f t="shared" si="224"/>
        <v>6.7299999999999999E-2</v>
      </c>
      <c r="AC387" s="27">
        <f t="shared" si="237"/>
        <v>14</v>
      </c>
      <c r="AD387" s="27">
        <v>252</v>
      </c>
      <c r="AE387" s="10">
        <f t="shared" si="234"/>
        <v>1.0036250040000001</v>
      </c>
      <c r="AF387" s="2">
        <f t="shared" si="217"/>
        <v>1133.6875500000001</v>
      </c>
      <c r="AG387" s="2">
        <f t="shared" si="218"/>
        <v>1191.8131278000001</v>
      </c>
      <c r="AH387" s="3" t="str">
        <f t="shared" si="219"/>
        <v>-</v>
      </c>
      <c r="AI387" s="4" t="str">
        <f t="shared" si="225"/>
        <v>A+J=</v>
      </c>
      <c r="AJ387" s="11">
        <f t="shared" si="226"/>
        <v>41185</v>
      </c>
      <c r="AK387" s="11"/>
      <c r="AL387" s="4"/>
      <c r="AM387" s="1"/>
      <c r="AN387" s="11"/>
      <c r="AO387" s="1"/>
      <c r="AP387" s="1"/>
      <c r="AQ387" s="1"/>
      <c r="AR387" s="1"/>
      <c r="AS387" s="6"/>
      <c r="AT387" s="1"/>
      <c r="AU387" s="1"/>
      <c r="AV387" s="1"/>
      <c r="AW387" s="1"/>
      <c r="AX387" s="1"/>
      <c r="AY387" s="1"/>
      <c r="AZ387" s="1"/>
      <c r="BA387" s="1"/>
      <c r="BB387" s="1"/>
      <c r="BC387" s="1"/>
    </row>
    <row r="388" spans="1:154" x14ac:dyDescent="0.2">
      <c r="A388" s="144">
        <f t="shared" si="220"/>
        <v>41177</v>
      </c>
      <c r="B388" s="2">
        <f t="shared" si="205"/>
        <v>330123.85980803688</v>
      </c>
      <c r="C388" s="2">
        <f t="shared" si="221"/>
        <v>312741.04801183997</v>
      </c>
      <c r="D388" s="2">
        <v>0</v>
      </c>
      <c r="E388" s="68">
        <f t="shared" si="206"/>
        <v>312741.04801183997</v>
      </c>
      <c r="F388" s="72">
        <f t="shared" si="230"/>
        <v>3497.7</v>
      </c>
      <c r="G388" s="3">
        <f>IF(N388=1,VLOOKUP(A387,[1]Plan1!$BG$69:$BI$188,3),G387)</f>
        <v>3512.04</v>
      </c>
      <c r="H388" s="11">
        <f t="shared" si="231"/>
        <v>41094</v>
      </c>
      <c r="I388" s="11">
        <f t="shared" si="232"/>
        <v>41125</v>
      </c>
      <c r="J388" s="26">
        <f t="shared" si="207"/>
        <v>4.0998370357663294E-3</v>
      </c>
      <c r="K388" s="11">
        <f t="shared" si="222"/>
        <v>41183</v>
      </c>
      <c r="L388" s="11">
        <f t="shared" si="208"/>
        <v>41183</v>
      </c>
      <c r="M388" s="1">
        <f t="shared" si="223"/>
        <v>19</v>
      </c>
      <c r="N388" s="1">
        <f t="shared" si="227"/>
        <v>15</v>
      </c>
      <c r="O388" s="2">
        <f t="shared" si="209"/>
        <v>1.00323531</v>
      </c>
      <c r="P388" s="10">
        <f t="shared" si="236"/>
        <v>1.00430123</v>
      </c>
      <c r="Q388" s="10">
        <f t="shared" si="233"/>
        <v>1.0481067074920787</v>
      </c>
      <c r="R388" s="2">
        <f t="shared" si="235"/>
        <v>1.05149765</v>
      </c>
      <c r="S388" s="2">
        <f t="shared" si="228"/>
        <v>1</v>
      </c>
      <c r="T388" s="2">
        <f t="shared" si="210"/>
        <v>312741.04801183997</v>
      </c>
      <c r="U388" s="2">
        <f t="shared" si="211"/>
        <v>0</v>
      </c>
      <c r="V388" s="2">
        <f t="shared" si="212"/>
        <v>16105.429031146916</v>
      </c>
      <c r="W388" s="2">
        <f t="shared" si="213"/>
        <v>328846.47704298689</v>
      </c>
      <c r="X388" s="27">
        <f t="shared" si="214"/>
        <v>0</v>
      </c>
      <c r="Y388" s="2">
        <f t="shared" si="229"/>
        <v>0</v>
      </c>
      <c r="Z388" s="67">
        <f t="shared" si="215"/>
        <v>0</v>
      </c>
      <c r="AA388" s="2">
        <f t="shared" si="216"/>
        <v>0</v>
      </c>
      <c r="AB388" s="26">
        <f t="shared" si="224"/>
        <v>6.7299999999999999E-2</v>
      </c>
      <c r="AC388" s="27">
        <f t="shared" si="237"/>
        <v>15</v>
      </c>
      <c r="AD388" s="27">
        <v>252</v>
      </c>
      <c r="AE388" s="10">
        <f t="shared" si="234"/>
        <v>1.003884435</v>
      </c>
      <c r="AF388" s="2">
        <f t="shared" si="217"/>
        <v>1214.82227283</v>
      </c>
      <c r="AG388" s="2">
        <f t="shared" si="218"/>
        <v>1277.38276505</v>
      </c>
      <c r="AH388" s="3" t="str">
        <f t="shared" si="219"/>
        <v>-</v>
      </c>
      <c r="AI388" s="4" t="str">
        <f t="shared" si="225"/>
        <v>A+J=</v>
      </c>
      <c r="AJ388" s="11">
        <f t="shared" si="226"/>
        <v>41185</v>
      </c>
      <c r="AK388" s="11"/>
      <c r="AL388" s="4"/>
      <c r="AM388" s="1"/>
      <c r="AN388" s="11"/>
      <c r="AO388" s="1"/>
      <c r="AP388" s="1"/>
      <c r="AQ388" s="1"/>
      <c r="AR388" s="1"/>
      <c r="AS388" s="6"/>
      <c r="AT388" s="1"/>
      <c r="AU388" s="1"/>
      <c r="AV388" s="1"/>
      <c r="AW388" s="1"/>
      <c r="AX388" s="1"/>
      <c r="AY388" s="1"/>
      <c r="AZ388" s="1"/>
      <c r="BA388" s="1"/>
      <c r="BB388" s="1"/>
      <c r="BC388" s="1"/>
    </row>
    <row r="389" spans="1:154" x14ac:dyDescent="0.2">
      <c r="A389" s="144">
        <f t="shared" si="220"/>
        <v>41178</v>
      </c>
      <c r="B389" s="2">
        <f t="shared" si="205"/>
        <v>330280.31196494971</v>
      </c>
      <c r="C389" s="2">
        <f t="shared" si="221"/>
        <v>312741.04801183997</v>
      </c>
      <c r="D389" s="2">
        <v>0</v>
      </c>
      <c r="E389" s="68">
        <f t="shared" si="206"/>
        <v>312741.04801183997</v>
      </c>
      <c r="F389" s="72">
        <f t="shared" si="230"/>
        <v>3497.7</v>
      </c>
      <c r="G389" s="3">
        <f>IF(N389=1,VLOOKUP(A388,[1]Plan1!$BG$69:$BI$188,3),G388)</f>
        <v>3512.04</v>
      </c>
      <c r="H389" s="11">
        <f t="shared" si="231"/>
        <v>41094</v>
      </c>
      <c r="I389" s="11">
        <f t="shared" si="232"/>
        <v>41125</v>
      </c>
      <c r="J389" s="26">
        <f t="shared" si="207"/>
        <v>4.0998370357663294E-3</v>
      </c>
      <c r="K389" s="11">
        <f t="shared" si="222"/>
        <v>41183</v>
      </c>
      <c r="L389" s="11">
        <f t="shared" si="208"/>
        <v>41183</v>
      </c>
      <c r="M389" s="1">
        <f t="shared" si="223"/>
        <v>19</v>
      </c>
      <c r="N389" s="1">
        <f t="shared" si="227"/>
        <v>16</v>
      </c>
      <c r="O389" s="2">
        <f t="shared" si="209"/>
        <v>1.0034513700000001</v>
      </c>
      <c r="P389" s="10">
        <f t="shared" si="236"/>
        <v>1.00430123</v>
      </c>
      <c r="Q389" s="10">
        <f t="shared" si="233"/>
        <v>1.0481067074920787</v>
      </c>
      <c r="R389" s="2">
        <f t="shared" si="235"/>
        <v>1.0517241100000001</v>
      </c>
      <c r="S389" s="2">
        <f t="shared" si="228"/>
        <v>1</v>
      </c>
      <c r="T389" s="2">
        <f t="shared" si="210"/>
        <v>312741.04801183997</v>
      </c>
      <c r="U389" s="2">
        <f t="shared" si="211"/>
        <v>0</v>
      </c>
      <c r="V389" s="2">
        <f t="shared" si="212"/>
        <v>16176.252368879723</v>
      </c>
      <c r="W389" s="2">
        <f t="shared" si="213"/>
        <v>328917.30038071971</v>
      </c>
      <c r="X389" s="27">
        <f t="shared" si="214"/>
        <v>0</v>
      </c>
      <c r="Y389" s="2">
        <f t="shared" si="229"/>
        <v>0</v>
      </c>
      <c r="Z389" s="67">
        <f t="shared" si="215"/>
        <v>0</v>
      </c>
      <c r="AA389" s="2">
        <f t="shared" si="216"/>
        <v>0</v>
      </c>
      <c r="AB389" s="26">
        <f t="shared" si="224"/>
        <v>6.7299999999999999E-2</v>
      </c>
      <c r="AC389" s="27">
        <f t="shared" si="237"/>
        <v>16</v>
      </c>
      <c r="AD389" s="27">
        <v>252</v>
      </c>
      <c r="AE389" s="10">
        <f t="shared" si="234"/>
        <v>1.004143934</v>
      </c>
      <c r="AF389" s="2">
        <f t="shared" si="217"/>
        <v>1295.97826205</v>
      </c>
      <c r="AG389" s="2">
        <f t="shared" si="218"/>
        <v>1363.0115842299999</v>
      </c>
      <c r="AH389" s="3" t="str">
        <f t="shared" si="219"/>
        <v>-</v>
      </c>
      <c r="AI389" s="4" t="str">
        <f t="shared" si="225"/>
        <v>A+J=</v>
      </c>
      <c r="AJ389" s="11">
        <f t="shared" si="226"/>
        <v>41185</v>
      </c>
      <c r="AK389" s="11"/>
      <c r="AL389" s="4"/>
      <c r="AM389" s="1"/>
      <c r="AN389" s="11"/>
      <c r="AO389" s="1"/>
      <c r="AP389" s="1"/>
      <c r="AQ389" s="1"/>
      <c r="AR389" s="1"/>
      <c r="AS389" s="6"/>
      <c r="AT389" s="1"/>
      <c r="AU389" s="1"/>
      <c r="AV389" s="1"/>
      <c r="AW389" s="1"/>
      <c r="AX389" s="1"/>
      <c r="AY389" s="1"/>
      <c r="AZ389" s="1"/>
      <c r="BA389" s="1"/>
      <c r="BB389" s="1"/>
      <c r="BC389" s="1"/>
    </row>
    <row r="390" spans="1:154" x14ac:dyDescent="0.2">
      <c r="A390" s="144">
        <f t="shared" si="220"/>
        <v>41179</v>
      </c>
      <c r="B390" s="2">
        <f t="shared" si="205"/>
        <v>330436.83515698434</v>
      </c>
      <c r="C390" s="2">
        <f t="shared" si="221"/>
        <v>312741.04801183997</v>
      </c>
      <c r="D390" s="2">
        <v>0</v>
      </c>
      <c r="E390" s="68">
        <f t="shared" si="206"/>
        <v>312741.04801183997</v>
      </c>
      <c r="F390" s="72">
        <f t="shared" si="230"/>
        <v>3497.7</v>
      </c>
      <c r="G390" s="3">
        <f>IF(N390=1,VLOOKUP(A389,[1]Plan1!$BG$69:$BI$188,3),G389)</f>
        <v>3512.04</v>
      </c>
      <c r="H390" s="11">
        <f t="shared" si="231"/>
        <v>41094</v>
      </c>
      <c r="I390" s="11">
        <f t="shared" si="232"/>
        <v>41125</v>
      </c>
      <c r="J390" s="26">
        <f t="shared" si="207"/>
        <v>4.0998370357663294E-3</v>
      </c>
      <c r="K390" s="11">
        <f t="shared" si="222"/>
        <v>41183</v>
      </c>
      <c r="L390" s="11">
        <f t="shared" si="208"/>
        <v>41183</v>
      </c>
      <c r="M390" s="1">
        <f t="shared" si="223"/>
        <v>19</v>
      </c>
      <c r="N390" s="1">
        <f t="shared" si="227"/>
        <v>17</v>
      </c>
      <c r="O390" s="2">
        <f t="shared" si="209"/>
        <v>1.0036674800000001</v>
      </c>
      <c r="P390" s="10">
        <f t="shared" si="236"/>
        <v>1.00430123</v>
      </c>
      <c r="Q390" s="10">
        <f t="shared" si="233"/>
        <v>1.0481067074920787</v>
      </c>
      <c r="R390" s="2">
        <f t="shared" si="235"/>
        <v>1.05195061</v>
      </c>
      <c r="S390" s="2">
        <f t="shared" si="228"/>
        <v>1</v>
      </c>
      <c r="T390" s="2">
        <f t="shared" si="210"/>
        <v>312741.04801183997</v>
      </c>
      <c r="U390" s="2">
        <f t="shared" si="211"/>
        <v>0</v>
      </c>
      <c r="V390" s="2">
        <f t="shared" si="212"/>
        <v>16247.088216254377</v>
      </c>
      <c r="W390" s="2">
        <f t="shared" si="213"/>
        <v>328988.13622809434</v>
      </c>
      <c r="X390" s="27">
        <f t="shared" si="214"/>
        <v>0</v>
      </c>
      <c r="Y390" s="2">
        <f t="shared" si="229"/>
        <v>0</v>
      </c>
      <c r="Z390" s="67">
        <f t="shared" si="215"/>
        <v>0</v>
      </c>
      <c r="AA390" s="2">
        <f t="shared" si="216"/>
        <v>0</v>
      </c>
      <c r="AB390" s="26">
        <f t="shared" si="224"/>
        <v>6.7299999999999999E-2</v>
      </c>
      <c r="AC390" s="27">
        <f t="shared" si="237"/>
        <v>17</v>
      </c>
      <c r="AD390" s="27">
        <v>252</v>
      </c>
      <c r="AE390" s="10">
        <f t="shared" si="234"/>
        <v>1.0044034989999999</v>
      </c>
      <c r="AF390" s="2">
        <f t="shared" si="217"/>
        <v>1377.15489217</v>
      </c>
      <c r="AG390" s="2">
        <f t="shared" si="218"/>
        <v>1448.6989288899999</v>
      </c>
      <c r="AH390" s="3" t="str">
        <f t="shared" si="219"/>
        <v>-</v>
      </c>
      <c r="AI390" s="4" t="str">
        <f t="shared" si="225"/>
        <v>A+J=</v>
      </c>
      <c r="AJ390" s="11">
        <f t="shared" si="226"/>
        <v>41185</v>
      </c>
      <c r="AK390" s="11"/>
      <c r="AL390" s="4"/>
      <c r="AM390" s="1"/>
      <c r="AN390" s="11"/>
      <c r="AO390" s="1"/>
      <c r="AP390" s="1"/>
      <c r="AQ390" s="1"/>
      <c r="AR390" s="1"/>
      <c r="AS390" s="6"/>
      <c r="AT390" s="1"/>
      <c r="AU390" s="1"/>
      <c r="AV390" s="1"/>
      <c r="AW390" s="1"/>
      <c r="AX390" s="1"/>
      <c r="AY390" s="1"/>
      <c r="AZ390" s="1"/>
      <c r="BA390" s="1"/>
      <c r="BB390" s="1"/>
      <c r="BC390" s="1"/>
    </row>
    <row r="391" spans="1:154" x14ac:dyDescent="0.2">
      <c r="A391" s="144">
        <f t="shared" si="220"/>
        <v>41180</v>
      </c>
      <c r="B391" s="2">
        <f t="shared" si="205"/>
        <v>330593.43287895148</v>
      </c>
      <c r="C391" s="2">
        <f t="shared" si="221"/>
        <v>312741.04801183997</v>
      </c>
      <c r="D391" s="2">
        <v>0</v>
      </c>
      <c r="E391" s="68">
        <f t="shared" si="206"/>
        <v>312741.04801183997</v>
      </c>
      <c r="F391" s="72">
        <f t="shared" si="230"/>
        <v>3497.7</v>
      </c>
      <c r="G391" s="3">
        <f>IF(N391=1,VLOOKUP(A390,[1]Plan1!$BG$69:$BI$188,3),G390)</f>
        <v>3512.04</v>
      </c>
      <c r="H391" s="11">
        <f t="shared" si="231"/>
        <v>41094</v>
      </c>
      <c r="I391" s="11">
        <f t="shared" si="232"/>
        <v>41125</v>
      </c>
      <c r="J391" s="26">
        <f t="shared" si="207"/>
        <v>4.0998370357663294E-3</v>
      </c>
      <c r="K391" s="11">
        <f t="shared" si="222"/>
        <v>41183</v>
      </c>
      <c r="L391" s="11">
        <f t="shared" si="208"/>
        <v>41183</v>
      </c>
      <c r="M391" s="1">
        <f t="shared" si="223"/>
        <v>19</v>
      </c>
      <c r="N391" s="1">
        <f t="shared" si="227"/>
        <v>18</v>
      </c>
      <c r="O391" s="2">
        <f t="shared" si="209"/>
        <v>1.00388363</v>
      </c>
      <c r="P391" s="10">
        <f t="shared" si="236"/>
        <v>1.00430123</v>
      </c>
      <c r="Q391" s="10">
        <f t="shared" si="233"/>
        <v>1.0481067074920787</v>
      </c>
      <c r="R391" s="2">
        <f t="shared" si="235"/>
        <v>1.0521771600000001</v>
      </c>
      <c r="S391" s="2">
        <f t="shared" si="228"/>
        <v>1</v>
      </c>
      <c r="T391" s="2">
        <f t="shared" si="210"/>
        <v>312741.04801183997</v>
      </c>
      <c r="U391" s="2">
        <f t="shared" si="211"/>
        <v>0</v>
      </c>
      <c r="V391" s="2">
        <f t="shared" si="212"/>
        <v>16317.939700681474</v>
      </c>
      <c r="W391" s="2">
        <f t="shared" si="213"/>
        <v>329058.98771252146</v>
      </c>
      <c r="X391" s="27">
        <f t="shared" si="214"/>
        <v>0</v>
      </c>
      <c r="Y391" s="2">
        <f t="shared" si="229"/>
        <v>0</v>
      </c>
      <c r="Z391" s="67">
        <f t="shared" si="215"/>
        <v>0</v>
      </c>
      <c r="AA391" s="2">
        <f t="shared" si="216"/>
        <v>0</v>
      </c>
      <c r="AB391" s="26">
        <f t="shared" si="224"/>
        <v>6.7299999999999999E-2</v>
      </c>
      <c r="AC391" s="27">
        <f t="shared" si="237"/>
        <v>18</v>
      </c>
      <c r="AD391" s="27">
        <v>252</v>
      </c>
      <c r="AE391" s="10">
        <f t="shared" si="234"/>
        <v>1.004663131</v>
      </c>
      <c r="AF391" s="2">
        <f t="shared" si="217"/>
        <v>1458.3524759500001</v>
      </c>
      <c r="AG391" s="2">
        <f t="shared" si="218"/>
        <v>1534.44516643</v>
      </c>
      <c r="AH391" s="3" t="str">
        <f t="shared" si="219"/>
        <v>-</v>
      </c>
      <c r="AI391" s="4" t="str">
        <f t="shared" si="225"/>
        <v>A+J=</v>
      </c>
      <c r="AJ391" s="11">
        <f t="shared" si="226"/>
        <v>41185</v>
      </c>
      <c r="AK391" s="11"/>
      <c r="AL391" s="4"/>
      <c r="AM391" s="1"/>
      <c r="AN391" s="11"/>
      <c r="AO391" s="1"/>
      <c r="AP391" s="1"/>
      <c r="AQ391" s="1"/>
      <c r="AR391" s="1"/>
      <c r="AS391" s="6"/>
      <c r="AT391" s="1"/>
      <c r="AU391" s="1"/>
      <c r="AV391" s="1"/>
      <c r="AW391" s="1"/>
      <c r="AX391" s="1"/>
      <c r="AY391" s="1"/>
      <c r="AZ391" s="1"/>
      <c r="BA391" s="1"/>
      <c r="BB391" s="1"/>
      <c r="BC391" s="1"/>
    </row>
    <row r="392" spans="1:154" x14ac:dyDescent="0.2">
      <c r="A392" s="144">
        <f t="shared" si="220"/>
        <v>41181</v>
      </c>
      <c r="B392" s="2">
        <f t="shared" si="205"/>
        <v>330750.10548640095</v>
      </c>
      <c r="C392" s="2">
        <f t="shared" si="221"/>
        <v>312741.04801183997</v>
      </c>
      <c r="D392" s="2">
        <v>0</v>
      </c>
      <c r="E392" s="68">
        <f t="shared" si="206"/>
        <v>312741.04801183997</v>
      </c>
      <c r="F392" s="72">
        <f t="shared" si="230"/>
        <v>3497.7</v>
      </c>
      <c r="G392" s="3">
        <f>IF(N392=1,VLOOKUP(A391,[1]Plan1!$BG$69:$BI$188,3),G391)</f>
        <v>3512.04</v>
      </c>
      <c r="H392" s="11">
        <f t="shared" si="231"/>
        <v>41094</v>
      </c>
      <c r="I392" s="11">
        <f t="shared" si="232"/>
        <v>41125</v>
      </c>
      <c r="J392" s="26">
        <f t="shared" si="207"/>
        <v>4.0998370357663294E-3</v>
      </c>
      <c r="K392" s="11">
        <f t="shared" si="222"/>
        <v>41183</v>
      </c>
      <c r="L392" s="11">
        <f t="shared" si="208"/>
        <v>41183</v>
      </c>
      <c r="M392" s="1">
        <f t="shared" si="223"/>
        <v>19</v>
      </c>
      <c r="N392" s="1">
        <f t="shared" si="227"/>
        <v>19</v>
      </c>
      <c r="O392" s="2">
        <f t="shared" si="209"/>
        <v>1.0040998299999999</v>
      </c>
      <c r="P392" s="10">
        <f t="shared" si="236"/>
        <v>1.00430123</v>
      </c>
      <c r="Q392" s="10">
        <f t="shared" si="233"/>
        <v>1.0481067074920787</v>
      </c>
      <c r="R392" s="2">
        <f t="shared" si="235"/>
        <v>1.05240376</v>
      </c>
      <c r="S392" s="2">
        <f t="shared" si="228"/>
        <v>1</v>
      </c>
      <c r="T392" s="2">
        <f t="shared" si="210"/>
        <v>312741.04801183997</v>
      </c>
      <c r="U392" s="2">
        <f t="shared" si="211"/>
        <v>0</v>
      </c>
      <c r="V392" s="2">
        <f t="shared" si="212"/>
        <v>16388.806822160946</v>
      </c>
      <c r="W392" s="2">
        <f t="shared" si="213"/>
        <v>329129.85483400093</v>
      </c>
      <c r="X392" s="27">
        <f t="shared" si="214"/>
        <v>0</v>
      </c>
      <c r="Y392" s="2">
        <f t="shared" si="229"/>
        <v>0</v>
      </c>
      <c r="Z392" s="67">
        <f t="shared" si="215"/>
        <v>0</v>
      </c>
      <c r="AA392" s="2">
        <f t="shared" si="216"/>
        <v>0</v>
      </c>
      <c r="AB392" s="26">
        <f t="shared" si="224"/>
        <v>6.7299999999999999E-2</v>
      </c>
      <c r="AC392" s="27">
        <f t="shared" si="237"/>
        <v>19</v>
      </c>
      <c r="AD392" s="27">
        <v>252</v>
      </c>
      <c r="AE392" s="10">
        <f t="shared" si="234"/>
        <v>1.004922831</v>
      </c>
      <c r="AF392" s="2">
        <f t="shared" si="217"/>
        <v>1539.5713261200001</v>
      </c>
      <c r="AG392" s="2">
        <f t="shared" si="218"/>
        <v>1620.2506524</v>
      </c>
      <c r="AH392" s="3" t="str">
        <f t="shared" si="219"/>
        <v>-</v>
      </c>
      <c r="AI392" s="4" t="str">
        <f t="shared" si="225"/>
        <v>A+J=</v>
      </c>
      <c r="AJ392" s="11">
        <f t="shared" si="226"/>
        <v>41185</v>
      </c>
      <c r="AK392" s="11"/>
      <c r="AL392" s="4"/>
      <c r="AM392" s="1"/>
      <c r="AN392" s="11"/>
      <c r="AO392" s="1"/>
      <c r="AP392" s="1"/>
      <c r="AQ392" s="1"/>
      <c r="AR392" s="1"/>
      <c r="AS392" s="6"/>
      <c r="AT392" s="1"/>
      <c r="AU392" s="1"/>
      <c r="AV392" s="1"/>
      <c r="AW392" s="1"/>
      <c r="AX392" s="1"/>
      <c r="AY392" s="1"/>
      <c r="AZ392" s="1"/>
      <c r="BA392" s="1"/>
      <c r="BB392" s="1"/>
      <c r="BC392" s="1"/>
    </row>
    <row r="393" spans="1:154" x14ac:dyDescent="0.2">
      <c r="A393" s="144">
        <f t="shared" si="220"/>
        <v>41182</v>
      </c>
      <c r="B393" s="2">
        <f t="shared" si="205"/>
        <v>330750.10548640095</v>
      </c>
      <c r="C393" s="2">
        <f t="shared" si="221"/>
        <v>312741.04801183997</v>
      </c>
      <c r="D393" s="2">
        <v>0</v>
      </c>
      <c r="E393" s="68">
        <f t="shared" si="206"/>
        <v>312741.04801183997</v>
      </c>
      <c r="F393" s="72">
        <f t="shared" si="230"/>
        <v>3497.7</v>
      </c>
      <c r="G393" s="3">
        <f>IF(N393=1,VLOOKUP(A392,[1]Plan1!$BG$69:$BI$188,3),G392)</f>
        <v>3512.04</v>
      </c>
      <c r="H393" s="11">
        <f t="shared" si="231"/>
        <v>41094</v>
      </c>
      <c r="I393" s="11">
        <f t="shared" si="232"/>
        <v>41125</v>
      </c>
      <c r="J393" s="26">
        <f t="shared" si="207"/>
        <v>4.0998370357663294E-3</v>
      </c>
      <c r="K393" s="11">
        <f t="shared" si="222"/>
        <v>41183</v>
      </c>
      <c r="L393" s="11">
        <f t="shared" si="208"/>
        <v>41183</v>
      </c>
      <c r="M393" s="1">
        <f t="shared" si="223"/>
        <v>19</v>
      </c>
      <c r="N393" s="1">
        <f t="shared" si="227"/>
        <v>19</v>
      </c>
      <c r="O393" s="2">
        <f t="shared" si="209"/>
        <v>1.0040998299999999</v>
      </c>
      <c r="P393" s="10">
        <f t="shared" si="236"/>
        <v>1.00430123</v>
      </c>
      <c r="Q393" s="10">
        <f t="shared" si="233"/>
        <v>1.0481067074920787</v>
      </c>
      <c r="R393" s="2">
        <f t="shared" si="235"/>
        <v>1.05240376</v>
      </c>
      <c r="S393" s="2">
        <f t="shared" si="228"/>
        <v>1</v>
      </c>
      <c r="T393" s="2">
        <f t="shared" si="210"/>
        <v>312741.04801183997</v>
      </c>
      <c r="U393" s="2">
        <f t="shared" si="211"/>
        <v>0</v>
      </c>
      <c r="V393" s="2">
        <f t="shared" si="212"/>
        <v>16388.806822160946</v>
      </c>
      <c r="W393" s="2">
        <f t="shared" si="213"/>
        <v>329129.85483400093</v>
      </c>
      <c r="X393" s="27">
        <f t="shared" si="214"/>
        <v>0</v>
      </c>
      <c r="Y393" s="2">
        <f t="shared" si="229"/>
        <v>0</v>
      </c>
      <c r="Z393" s="67">
        <f t="shared" si="215"/>
        <v>0</v>
      </c>
      <c r="AA393" s="2">
        <f t="shared" si="216"/>
        <v>0</v>
      </c>
      <c r="AB393" s="26">
        <f t="shared" si="224"/>
        <v>6.7299999999999999E-2</v>
      </c>
      <c r="AC393" s="27">
        <f t="shared" si="237"/>
        <v>19</v>
      </c>
      <c r="AD393" s="27">
        <v>252</v>
      </c>
      <c r="AE393" s="10">
        <f t="shared" si="234"/>
        <v>1.004922831</v>
      </c>
      <c r="AF393" s="2">
        <f t="shared" si="217"/>
        <v>1539.5713261200001</v>
      </c>
      <c r="AG393" s="2">
        <f t="shared" si="218"/>
        <v>1620.2506524</v>
      </c>
      <c r="AH393" s="3" t="str">
        <f t="shared" si="219"/>
        <v>-</v>
      </c>
      <c r="AI393" s="4" t="str">
        <f t="shared" si="225"/>
        <v>A+J=</v>
      </c>
      <c r="AJ393" s="11">
        <f t="shared" si="226"/>
        <v>41185</v>
      </c>
      <c r="AK393" s="11"/>
      <c r="AL393" s="4"/>
      <c r="AM393" s="1"/>
      <c r="AN393" s="11"/>
      <c r="AO393" s="1"/>
      <c r="AP393" s="1"/>
      <c r="AQ393" s="1"/>
      <c r="AR393" s="1"/>
      <c r="AS393" s="6"/>
      <c r="AT393" s="1"/>
      <c r="AU393" s="1"/>
      <c r="AV393" s="1"/>
      <c r="AW393" s="1"/>
      <c r="AX393" s="1"/>
      <c r="AY393" s="1"/>
      <c r="AZ393" s="1"/>
      <c r="BA393" s="1"/>
      <c r="BB393" s="1"/>
      <c r="BC393" s="1"/>
    </row>
    <row r="394" spans="1:154" x14ac:dyDescent="0.2">
      <c r="A394" s="143">
        <f t="shared" si="220"/>
        <v>41183</v>
      </c>
      <c r="B394" s="73">
        <f t="shared" ref="B394:B457" si="238">(W394+AG394)</f>
        <v>330750.10548640095</v>
      </c>
      <c r="C394" s="73">
        <f t="shared" si="221"/>
        <v>312741.04801183997</v>
      </c>
      <c r="D394" s="73">
        <v>0</v>
      </c>
      <c r="E394" s="74">
        <f t="shared" ref="E394:E457" si="239">(C394-D394)</f>
        <v>312741.04801183997</v>
      </c>
      <c r="F394" s="75">
        <f t="shared" si="230"/>
        <v>3497.7</v>
      </c>
      <c r="G394" s="76">
        <f>IF(N394=1,VLOOKUP(A393,[1]Plan1!$BG$69:$BI$188,3),G393)</f>
        <v>3512.04</v>
      </c>
      <c r="H394" s="16">
        <f t="shared" si="231"/>
        <v>41094</v>
      </c>
      <c r="I394" s="16">
        <f t="shared" si="232"/>
        <v>41125</v>
      </c>
      <c r="J394" s="77">
        <f t="shared" ref="J394:J457" si="240">(G394/F394)-1</f>
        <v>4.0998370357663294E-3</v>
      </c>
      <c r="K394" s="16">
        <f t="shared" si="222"/>
        <v>41214</v>
      </c>
      <c r="L394" s="16">
        <f t="shared" ref="L394:L457" si="241">IF(A394&gt;L393,K394,L393)</f>
        <v>41183</v>
      </c>
      <c r="M394" s="38">
        <f t="shared" si="223"/>
        <v>19</v>
      </c>
      <c r="N394" s="38">
        <f t="shared" si="227"/>
        <v>19</v>
      </c>
      <c r="O394" s="73">
        <f t="shared" ref="O394:O457" si="242">TRUNC((G394/F394)^TRUNC((N394/M394),9),8)</f>
        <v>1.0040998299999999</v>
      </c>
      <c r="P394" s="78">
        <f t="shared" si="236"/>
        <v>1.00430123</v>
      </c>
      <c r="Q394" s="78">
        <f t="shared" si="233"/>
        <v>1.0481067074920787</v>
      </c>
      <c r="R394" s="73">
        <f t="shared" si="235"/>
        <v>1.05240376</v>
      </c>
      <c r="S394" s="73">
        <f t="shared" si="228"/>
        <v>1.05240376</v>
      </c>
      <c r="T394" s="73">
        <f t="shared" ref="T394:T457" si="243">TRUNC(C394*S394,8)</f>
        <v>329129.854834</v>
      </c>
      <c r="U394" s="73">
        <f t="shared" ref="U394:U457" si="244">(D394*(S394-1))</f>
        <v>0</v>
      </c>
      <c r="V394" s="73">
        <f t="shared" ref="V394:V457" si="245">(E394*(R394-1))</f>
        <v>16388.806822160946</v>
      </c>
      <c r="W394" s="73">
        <f t="shared" ref="W394:W457" si="246">(C394+U394+V394)</f>
        <v>329129.85483400093</v>
      </c>
      <c r="X394" s="79">
        <f t="shared" ref="X394:X457" si="247">IF(VLOOKUP(A394,AN$10:AU$131,8)=VLOOKUP(A393,AN$10:AU$131,8),0,VLOOKUP(A394,AN$10:AU$131,8))</f>
        <v>12</v>
      </c>
      <c r="Y394" s="73">
        <f t="shared" si="229"/>
        <v>2292.1001258000001</v>
      </c>
      <c r="Z394" s="80">
        <f t="shared" ref="Z394:Z457" si="248">IF(X394&gt;0,VLOOKUP($A394,$AN$10:$AS$131,6),0)</f>
        <v>7.3290670999999995E-3</v>
      </c>
      <c r="AA394" s="73">
        <f t="shared" ref="AA394:AA457" si="249">IF(Z394&gt;0,TRUNC(Z394*T394,8),0)</f>
        <v>2412.21479069</v>
      </c>
      <c r="AB394" s="77">
        <f t="shared" si="224"/>
        <v>6.7299999999999999E-2</v>
      </c>
      <c r="AC394" s="79">
        <f t="shared" si="237"/>
        <v>19</v>
      </c>
      <c r="AD394" s="79">
        <v>252</v>
      </c>
      <c r="AE394" s="78">
        <f t="shared" si="234"/>
        <v>1.004922831</v>
      </c>
      <c r="AF394" s="73">
        <f t="shared" ref="AF394:AF457" si="250">TRUNC((T394*(AE394-1)),8)</f>
        <v>1620.2506524</v>
      </c>
      <c r="AG394" s="73">
        <f t="shared" ref="AG394:AG457" si="251">TRUNC((W394*(AE394-1)),8)</f>
        <v>1620.2506524</v>
      </c>
      <c r="AH394" s="76">
        <f t="shared" ref="AH394:AH457" si="252">IF(AA394&gt;0,AA394+AF394,"-")</f>
        <v>4032.46544309</v>
      </c>
      <c r="AI394" s="81" t="str">
        <f t="shared" si="225"/>
        <v>A+J=</v>
      </c>
      <c r="AJ394" s="16">
        <f t="shared" si="226"/>
        <v>41185</v>
      </c>
      <c r="AK394" s="16"/>
      <c r="AL394" s="81"/>
      <c r="AM394" s="38"/>
      <c r="AN394" s="16"/>
      <c r="AO394" s="38"/>
      <c r="AP394" s="38"/>
      <c r="AQ394" s="38"/>
      <c r="AR394" s="38"/>
      <c r="AS394" s="66"/>
      <c r="AT394" s="38"/>
      <c r="AU394" s="38"/>
      <c r="AV394" s="38"/>
      <c r="AW394" s="38"/>
      <c r="AX394" s="38"/>
      <c r="AY394" s="38"/>
      <c r="AZ394" s="38"/>
      <c r="BA394" s="38"/>
      <c r="BB394" s="38"/>
      <c r="BC394" s="38"/>
      <c r="BD394" s="38"/>
      <c r="BE394" s="38"/>
      <c r="BF394" s="38"/>
      <c r="BG394" s="38"/>
      <c r="BH394" s="38"/>
      <c r="BI394" s="38"/>
      <c r="BJ394" s="38"/>
      <c r="BK394" s="38"/>
      <c r="BL394" s="38"/>
      <c r="BM394" s="38"/>
      <c r="BN394" s="38"/>
      <c r="BO394" s="38"/>
      <c r="BP394" s="38"/>
      <c r="BQ394" s="38"/>
      <c r="BR394" s="38"/>
      <c r="BS394" s="38"/>
      <c r="BT394" s="38"/>
      <c r="BU394" s="38"/>
      <c r="BV394" s="38"/>
      <c r="BW394" s="38"/>
      <c r="BX394" s="38"/>
      <c r="BY394" s="38"/>
      <c r="BZ394" s="38"/>
      <c r="CA394" s="38"/>
      <c r="CB394" s="38"/>
      <c r="CC394" s="38"/>
      <c r="CD394" s="38"/>
      <c r="CE394" s="38"/>
      <c r="CF394" s="38"/>
      <c r="CG394" s="38"/>
      <c r="CH394" s="38"/>
      <c r="CI394" s="38"/>
      <c r="CJ394" s="38"/>
      <c r="CK394" s="38"/>
      <c r="CL394" s="38"/>
      <c r="CM394" s="38"/>
      <c r="CN394" s="38"/>
      <c r="CO394" s="38"/>
      <c r="CP394" s="38"/>
      <c r="CQ394" s="38"/>
      <c r="CR394" s="38"/>
      <c r="CS394" s="38"/>
      <c r="CT394" s="38"/>
      <c r="CU394" s="38"/>
      <c r="CV394" s="38"/>
      <c r="CW394" s="38"/>
      <c r="CX394" s="38"/>
      <c r="CY394" s="38"/>
      <c r="CZ394" s="38"/>
      <c r="DA394" s="38"/>
      <c r="DB394" s="38"/>
      <c r="DC394" s="38"/>
      <c r="DD394" s="38"/>
      <c r="DE394" s="38"/>
      <c r="DF394" s="38"/>
      <c r="DG394" s="38"/>
      <c r="DH394" s="38"/>
      <c r="DI394" s="38"/>
      <c r="DJ394" s="38"/>
      <c r="DK394" s="38"/>
      <c r="DL394" s="38"/>
      <c r="DM394" s="38"/>
      <c r="DN394" s="38"/>
      <c r="DO394" s="38"/>
      <c r="DP394" s="38"/>
      <c r="DQ394" s="38"/>
      <c r="DR394" s="38"/>
      <c r="DS394" s="38"/>
      <c r="DT394" s="38"/>
      <c r="DU394" s="38"/>
      <c r="DV394" s="38"/>
      <c r="DW394" s="38"/>
      <c r="DX394" s="38"/>
      <c r="DY394" s="38"/>
      <c r="DZ394" s="38"/>
      <c r="EA394" s="38"/>
      <c r="EB394" s="38"/>
      <c r="EC394" s="38"/>
      <c r="ED394" s="38"/>
      <c r="EE394" s="38"/>
      <c r="EF394" s="38"/>
      <c r="EG394" s="38"/>
      <c r="EH394" s="38"/>
      <c r="EI394" s="38"/>
      <c r="EJ394" s="38"/>
      <c r="EK394" s="38"/>
      <c r="EL394" s="38"/>
      <c r="EM394" s="38"/>
      <c r="EN394" s="38"/>
      <c r="EO394" s="38"/>
      <c r="EP394" s="38"/>
      <c r="EQ394" s="38"/>
      <c r="ER394" s="38"/>
      <c r="ES394" s="38"/>
      <c r="ET394" s="38"/>
      <c r="EU394" s="38"/>
      <c r="EV394" s="38"/>
      <c r="EW394" s="38"/>
      <c r="EX394" s="38"/>
    </row>
    <row r="395" spans="1:154" x14ac:dyDescent="0.2">
      <c r="A395" s="144">
        <f t="shared" ref="A395:A458" si="253">(A394+1)</f>
        <v>41184</v>
      </c>
      <c r="B395" s="2">
        <f t="shared" si="238"/>
        <v>326879.92767478293</v>
      </c>
      <c r="C395" s="2">
        <f t="shared" ref="C395:C458" si="254">TRUNC(IF(X394&gt;0,VLOOKUP(A394,$AN$12:$AO$131,2),C394),8)</f>
        <v>310448.94788604003</v>
      </c>
      <c r="D395" s="68">
        <f>SUM(Y395:Y$730)</f>
        <v>24308.741809970008</v>
      </c>
      <c r="E395" s="68">
        <f t="shared" si="239"/>
        <v>286140.20607607003</v>
      </c>
      <c r="F395" s="72">
        <f t="shared" si="230"/>
        <v>3512.04</v>
      </c>
      <c r="G395" s="3">
        <f>IF(N395=1,VLOOKUP(A394,[1]Plan1!$BG$69:$BI$188,3),G394)</f>
        <v>3532.06</v>
      </c>
      <c r="H395" s="11">
        <f t="shared" si="231"/>
        <v>41123</v>
      </c>
      <c r="I395" s="11">
        <f t="shared" si="232"/>
        <v>41154</v>
      </c>
      <c r="J395" s="26">
        <f t="shared" si="240"/>
        <v>5.7003906561428064E-3</v>
      </c>
      <c r="K395" s="11">
        <f t="shared" ref="K395:K458" si="255">IF(DAY(A395)=1,VLOOKUP(A395,AR$137:AW$275,4),K394)</f>
        <v>41214</v>
      </c>
      <c r="L395" s="11">
        <f t="shared" si="241"/>
        <v>41214</v>
      </c>
      <c r="M395" s="1">
        <f t="shared" ref="M395:M458" si="256">IF(L395=L394,M394,NETWORKDAYS(L394,L395,$AN$137:$AN$327)-1)</f>
        <v>22</v>
      </c>
      <c r="N395" s="1">
        <f t="shared" si="227"/>
        <v>1</v>
      </c>
      <c r="O395" s="2">
        <f t="shared" si="242"/>
        <v>1.0002584000000001</v>
      </c>
      <c r="P395" s="10">
        <f t="shared" si="236"/>
        <v>1.0040998299999999</v>
      </c>
      <c r="Q395" s="10">
        <f t="shared" si="233"/>
        <v>1.0524037668146558</v>
      </c>
      <c r="R395" s="2">
        <f t="shared" si="235"/>
        <v>1.0526757</v>
      </c>
      <c r="S395" s="2">
        <f t="shared" si="228"/>
        <v>1.05240376</v>
      </c>
      <c r="T395" s="2">
        <f t="shared" si="243"/>
        <v>326717.64004331001</v>
      </c>
      <c r="U395" s="2">
        <f t="shared" si="244"/>
        <v>1273.8694717116343</v>
      </c>
      <c r="V395" s="2">
        <f t="shared" si="245"/>
        <v>15072.63565320124</v>
      </c>
      <c r="W395" s="2">
        <f t="shared" si="246"/>
        <v>326795.45301095292</v>
      </c>
      <c r="X395" s="27">
        <f t="shared" si="247"/>
        <v>0</v>
      </c>
      <c r="Y395" s="2">
        <f t="shared" si="229"/>
        <v>0</v>
      </c>
      <c r="Z395" s="67">
        <f t="shared" si="248"/>
        <v>0</v>
      </c>
      <c r="AA395" s="2">
        <f t="shared" si="249"/>
        <v>0</v>
      </c>
      <c r="AB395" s="26">
        <f t="shared" ref="AB395:AB458" si="257">(AB394)</f>
        <v>6.7299999999999999E-2</v>
      </c>
      <c r="AC395" s="27">
        <f t="shared" si="237"/>
        <v>1</v>
      </c>
      <c r="AD395" s="27">
        <v>252</v>
      </c>
      <c r="AE395" s="10">
        <f t="shared" si="234"/>
        <v>1.0002584940000001</v>
      </c>
      <c r="AF395" s="2">
        <f t="shared" si="250"/>
        <v>84.454549639999996</v>
      </c>
      <c r="AG395" s="2">
        <f t="shared" si="251"/>
        <v>84.474663829999997</v>
      </c>
      <c r="AH395" s="3" t="str">
        <f t="shared" si="252"/>
        <v>-</v>
      </c>
      <c r="AI395" s="4" t="str">
        <f t="shared" ref="AI395:AI458" si="258">AI394</f>
        <v>A+J=</v>
      </c>
      <c r="AJ395" s="11">
        <f t="shared" ref="AJ395:AJ458" si="259">IF(X394&gt;0,VLOOKUP(A394,$AN$10:$AW$130,10),AJ394)</f>
        <v>41219</v>
      </c>
      <c r="AK395" s="11"/>
      <c r="AL395" s="4"/>
      <c r="AM395" s="1"/>
      <c r="AN395" s="11"/>
      <c r="AO395" s="1"/>
      <c r="AP395" s="1"/>
      <c r="AQ395" s="1"/>
      <c r="AR395" s="1"/>
      <c r="AS395" s="6"/>
      <c r="AT395" s="1"/>
      <c r="AU395" s="1"/>
      <c r="AV395" s="1"/>
      <c r="AW395" s="1"/>
      <c r="AX395" s="1"/>
      <c r="AY395" s="1"/>
      <c r="AZ395" s="1"/>
      <c r="BA395" s="1"/>
      <c r="BB395" s="1"/>
      <c r="BC395" s="1"/>
    </row>
    <row r="396" spans="1:154" x14ac:dyDescent="0.2">
      <c r="A396" s="144">
        <f t="shared" si="253"/>
        <v>41185</v>
      </c>
      <c r="B396" s="2">
        <f t="shared" si="238"/>
        <v>327042.30033817969</v>
      </c>
      <c r="C396" s="2">
        <f t="shared" si="254"/>
        <v>310448.94788604003</v>
      </c>
      <c r="D396" s="68">
        <f>SUM(Y396:Y$730)</f>
        <v>24308.741809970008</v>
      </c>
      <c r="E396" s="68">
        <f t="shared" si="239"/>
        <v>286140.20607607003</v>
      </c>
      <c r="F396" s="72">
        <f t="shared" si="230"/>
        <v>3512.04</v>
      </c>
      <c r="G396" s="3">
        <f>IF(N396=1,VLOOKUP(A395,[1]Plan1!$BG$69:$BI$188,3),G395)</f>
        <v>3532.06</v>
      </c>
      <c r="H396" s="11">
        <f t="shared" si="231"/>
        <v>41123</v>
      </c>
      <c r="I396" s="11">
        <f t="shared" si="232"/>
        <v>41154</v>
      </c>
      <c r="J396" s="26">
        <f t="shared" si="240"/>
        <v>5.7003906561428064E-3</v>
      </c>
      <c r="K396" s="11">
        <f t="shared" si="255"/>
        <v>41214</v>
      </c>
      <c r="L396" s="11">
        <f t="shared" si="241"/>
        <v>41214</v>
      </c>
      <c r="M396" s="1">
        <f t="shared" si="256"/>
        <v>22</v>
      </c>
      <c r="N396" s="1">
        <f t="shared" si="227"/>
        <v>2</v>
      </c>
      <c r="O396" s="2">
        <f t="shared" si="242"/>
        <v>1.00051687</v>
      </c>
      <c r="P396" s="10">
        <f t="shared" si="236"/>
        <v>1.0040998299999999</v>
      </c>
      <c r="Q396" s="10">
        <f t="shared" si="233"/>
        <v>1.0524037668146558</v>
      </c>
      <c r="R396" s="2">
        <f t="shared" si="235"/>
        <v>1.0529477199999999</v>
      </c>
      <c r="S396" s="2">
        <f t="shared" si="228"/>
        <v>1.05240376</v>
      </c>
      <c r="T396" s="2">
        <f t="shared" si="243"/>
        <v>326717.64004331001</v>
      </c>
      <c r="U396" s="2">
        <f t="shared" si="244"/>
        <v>1273.8694717116343</v>
      </c>
      <c r="V396" s="2">
        <f t="shared" si="245"/>
        <v>15150.471512058031</v>
      </c>
      <c r="W396" s="2">
        <f t="shared" si="246"/>
        <v>326873.28886980971</v>
      </c>
      <c r="X396" s="27">
        <f t="shared" si="247"/>
        <v>0</v>
      </c>
      <c r="Y396" s="2">
        <f t="shared" si="229"/>
        <v>0</v>
      </c>
      <c r="Z396" s="67">
        <f t="shared" si="248"/>
        <v>0</v>
      </c>
      <c r="AA396" s="2">
        <f t="shared" si="249"/>
        <v>0</v>
      </c>
      <c r="AB396" s="26">
        <f t="shared" si="257"/>
        <v>6.7299999999999999E-2</v>
      </c>
      <c r="AC396" s="27">
        <f t="shared" si="237"/>
        <v>2</v>
      </c>
      <c r="AD396" s="27">
        <v>252</v>
      </c>
      <c r="AE396" s="10">
        <f t="shared" si="234"/>
        <v>1.000517055</v>
      </c>
      <c r="AF396" s="2">
        <f t="shared" si="250"/>
        <v>168.93098936999999</v>
      </c>
      <c r="AG396" s="2">
        <f t="shared" si="251"/>
        <v>169.01146836999999</v>
      </c>
      <c r="AH396" s="3" t="str">
        <f t="shared" si="252"/>
        <v>-</v>
      </c>
      <c r="AI396" s="4" t="str">
        <f t="shared" si="258"/>
        <v>A+J=</v>
      </c>
      <c r="AJ396" s="11">
        <f t="shared" si="259"/>
        <v>41219</v>
      </c>
      <c r="AK396" s="11"/>
      <c r="AL396" s="4"/>
      <c r="AM396" s="1"/>
      <c r="AN396" s="11"/>
      <c r="AO396" s="1"/>
      <c r="AP396" s="1"/>
      <c r="AQ396" s="1"/>
      <c r="AR396" s="1"/>
      <c r="AS396" s="6"/>
      <c r="AT396" s="1"/>
      <c r="AU396" s="1"/>
      <c r="AV396" s="1"/>
      <c r="AW396" s="1"/>
      <c r="AX396" s="1"/>
      <c r="AY396" s="1"/>
      <c r="AZ396" s="1"/>
      <c r="BA396" s="1"/>
      <c r="BB396" s="1"/>
      <c r="BC396" s="1"/>
    </row>
    <row r="397" spans="1:154" x14ac:dyDescent="0.2">
      <c r="A397" s="144">
        <f t="shared" si="253"/>
        <v>41186</v>
      </c>
      <c r="B397" s="2">
        <f t="shared" si="238"/>
        <v>327204.75520329096</v>
      </c>
      <c r="C397" s="2">
        <f t="shared" si="254"/>
        <v>310448.94788604003</v>
      </c>
      <c r="D397" s="68">
        <f>SUM(Y397:Y$730)</f>
        <v>24308.741809970008</v>
      </c>
      <c r="E397" s="68">
        <f t="shared" si="239"/>
        <v>286140.20607607003</v>
      </c>
      <c r="F397" s="72">
        <f t="shared" si="230"/>
        <v>3512.04</v>
      </c>
      <c r="G397" s="3">
        <f>IF(N397=1,VLOOKUP(A396,[1]Plan1!$BG$69:$BI$188,3),G396)</f>
        <v>3532.06</v>
      </c>
      <c r="H397" s="11">
        <f t="shared" si="231"/>
        <v>41123</v>
      </c>
      <c r="I397" s="11">
        <f t="shared" si="232"/>
        <v>41154</v>
      </c>
      <c r="J397" s="26">
        <f t="shared" si="240"/>
        <v>5.7003906561428064E-3</v>
      </c>
      <c r="K397" s="11">
        <f t="shared" si="255"/>
        <v>41214</v>
      </c>
      <c r="L397" s="11">
        <f t="shared" si="241"/>
        <v>41214</v>
      </c>
      <c r="M397" s="1">
        <f t="shared" si="256"/>
        <v>22</v>
      </c>
      <c r="N397" s="1">
        <f t="shared" si="227"/>
        <v>3</v>
      </c>
      <c r="O397" s="2">
        <f t="shared" si="242"/>
        <v>1.0007754099999999</v>
      </c>
      <c r="P397" s="10">
        <f t="shared" si="236"/>
        <v>1.0040998299999999</v>
      </c>
      <c r="Q397" s="10">
        <f t="shared" si="233"/>
        <v>1.0524037668146558</v>
      </c>
      <c r="R397" s="2">
        <f t="shared" si="235"/>
        <v>1.0532198100000001</v>
      </c>
      <c r="S397" s="2">
        <f t="shared" si="228"/>
        <v>1.05240376</v>
      </c>
      <c r="T397" s="2">
        <f t="shared" si="243"/>
        <v>326717.64004331001</v>
      </c>
      <c r="U397" s="2">
        <f t="shared" si="244"/>
        <v>1273.8694717116343</v>
      </c>
      <c r="V397" s="2">
        <f t="shared" si="245"/>
        <v>15228.327400729318</v>
      </c>
      <c r="W397" s="2">
        <f t="shared" si="246"/>
        <v>326951.14475848095</v>
      </c>
      <c r="X397" s="27">
        <f t="shared" si="247"/>
        <v>0</v>
      </c>
      <c r="Y397" s="2">
        <f t="shared" si="229"/>
        <v>0</v>
      </c>
      <c r="Z397" s="67">
        <f t="shared" si="248"/>
        <v>0</v>
      </c>
      <c r="AA397" s="2">
        <f t="shared" si="249"/>
        <v>0</v>
      </c>
      <c r="AB397" s="26">
        <f t="shared" si="257"/>
        <v>6.7299999999999999E-2</v>
      </c>
      <c r="AC397" s="27">
        <f t="shared" si="237"/>
        <v>3</v>
      </c>
      <c r="AD397" s="27">
        <v>252</v>
      </c>
      <c r="AE397" s="10">
        <f t="shared" si="234"/>
        <v>1.0007756830000001</v>
      </c>
      <c r="AF397" s="2">
        <f t="shared" si="250"/>
        <v>253.42931917999999</v>
      </c>
      <c r="AG397" s="2">
        <f t="shared" si="251"/>
        <v>253.61044480999999</v>
      </c>
      <c r="AH397" s="3" t="str">
        <f t="shared" si="252"/>
        <v>-</v>
      </c>
      <c r="AI397" s="4" t="str">
        <f t="shared" si="258"/>
        <v>A+J=</v>
      </c>
      <c r="AJ397" s="11">
        <f t="shared" si="259"/>
        <v>41219</v>
      </c>
      <c r="AK397" s="11"/>
      <c r="AL397" s="4"/>
      <c r="AM397" s="1"/>
      <c r="AN397" s="11"/>
      <c r="AO397" s="1"/>
      <c r="AP397" s="1"/>
      <c r="AQ397" s="1"/>
      <c r="AR397" s="1"/>
      <c r="AS397" s="6"/>
      <c r="AT397" s="1"/>
      <c r="AU397" s="1"/>
      <c r="AV397" s="1"/>
      <c r="AW397" s="1"/>
      <c r="AX397" s="1"/>
      <c r="AY397" s="1"/>
      <c r="AZ397" s="1"/>
      <c r="BA397" s="1"/>
      <c r="BB397" s="1"/>
      <c r="BC397" s="1"/>
    </row>
    <row r="398" spans="1:154" x14ac:dyDescent="0.2">
      <c r="A398" s="144">
        <f t="shared" si="253"/>
        <v>41187</v>
      </c>
      <c r="B398" s="2">
        <f t="shared" si="238"/>
        <v>327367.29197428667</v>
      </c>
      <c r="C398" s="2">
        <f t="shared" si="254"/>
        <v>310448.94788604003</v>
      </c>
      <c r="D398" s="68">
        <f>SUM(Y398:Y$730)</f>
        <v>24308.741809970008</v>
      </c>
      <c r="E398" s="68">
        <f t="shared" si="239"/>
        <v>286140.20607607003</v>
      </c>
      <c r="F398" s="72">
        <f t="shared" si="230"/>
        <v>3512.04</v>
      </c>
      <c r="G398" s="3">
        <f>IF(N398=1,VLOOKUP(A397,[1]Plan1!$BG$69:$BI$188,3),G397)</f>
        <v>3532.06</v>
      </c>
      <c r="H398" s="11">
        <f t="shared" si="231"/>
        <v>41123</v>
      </c>
      <c r="I398" s="11">
        <f t="shared" si="232"/>
        <v>41154</v>
      </c>
      <c r="J398" s="26">
        <f t="shared" si="240"/>
        <v>5.7003906561428064E-3</v>
      </c>
      <c r="K398" s="11">
        <f t="shared" si="255"/>
        <v>41214</v>
      </c>
      <c r="L398" s="11">
        <f t="shared" si="241"/>
        <v>41214</v>
      </c>
      <c r="M398" s="1">
        <f t="shared" si="256"/>
        <v>22</v>
      </c>
      <c r="N398" s="1">
        <f t="shared" si="227"/>
        <v>4</v>
      </c>
      <c r="O398" s="2">
        <f t="shared" si="242"/>
        <v>1.0010340200000001</v>
      </c>
      <c r="P398" s="10">
        <f t="shared" si="236"/>
        <v>1.0040998299999999</v>
      </c>
      <c r="Q398" s="10">
        <f t="shared" si="233"/>
        <v>1.0524037668146558</v>
      </c>
      <c r="R398" s="2">
        <f t="shared" si="235"/>
        <v>1.0534919700000001</v>
      </c>
      <c r="S398" s="2">
        <f t="shared" si="228"/>
        <v>1.05240376</v>
      </c>
      <c r="T398" s="2">
        <f t="shared" si="243"/>
        <v>326717.64004331001</v>
      </c>
      <c r="U398" s="2">
        <f t="shared" si="244"/>
        <v>1273.8694717116343</v>
      </c>
      <c r="V398" s="2">
        <f t="shared" si="245"/>
        <v>15306.203319214972</v>
      </c>
      <c r="W398" s="2">
        <f t="shared" si="246"/>
        <v>327029.02067696664</v>
      </c>
      <c r="X398" s="27">
        <f t="shared" si="247"/>
        <v>0</v>
      </c>
      <c r="Y398" s="2">
        <f t="shared" si="229"/>
        <v>0</v>
      </c>
      <c r="Z398" s="67">
        <f t="shared" si="248"/>
        <v>0</v>
      </c>
      <c r="AA398" s="2">
        <f t="shared" si="249"/>
        <v>0</v>
      </c>
      <c r="AB398" s="26">
        <f t="shared" si="257"/>
        <v>6.7299999999999999E-2</v>
      </c>
      <c r="AC398" s="27">
        <f t="shared" si="237"/>
        <v>4</v>
      </c>
      <c r="AD398" s="27">
        <v>252</v>
      </c>
      <c r="AE398" s="10">
        <f t="shared" si="234"/>
        <v>1.0010343770000001</v>
      </c>
      <c r="AF398" s="2">
        <f t="shared" si="250"/>
        <v>337.94921234999998</v>
      </c>
      <c r="AG398" s="2">
        <f t="shared" si="251"/>
        <v>338.27129731999997</v>
      </c>
      <c r="AH398" s="3" t="str">
        <f t="shared" si="252"/>
        <v>-</v>
      </c>
      <c r="AI398" s="4" t="str">
        <f t="shared" si="258"/>
        <v>A+J=</v>
      </c>
      <c r="AJ398" s="11">
        <f t="shared" si="259"/>
        <v>41219</v>
      </c>
      <c r="AK398" s="11"/>
      <c r="AL398" s="4"/>
      <c r="AM398" s="1"/>
      <c r="AN398" s="11"/>
      <c r="AO398" s="1"/>
      <c r="AP398" s="1"/>
      <c r="AQ398" s="1"/>
      <c r="AR398" s="1"/>
      <c r="AS398" s="6"/>
      <c r="AT398" s="1"/>
      <c r="AU398" s="1"/>
      <c r="AV398" s="1"/>
      <c r="AW398" s="1"/>
      <c r="AX398" s="1"/>
      <c r="AY398" s="1"/>
      <c r="AZ398" s="1"/>
      <c r="BA398" s="1"/>
      <c r="BB398" s="1"/>
      <c r="BC398" s="1"/>
    </row>
    <row r="399" spans="1:154" x14ac:dyDescent="0.2">
      <c r="A399" s="144">
        <f t="shared" si="253"/>
        <v>41188</v>
      </c>
      <c r="B399" s="2">
        <f t="shared" si="238"/>
        <v>327529.90847121464</v>
      </c>
      <c r="C399" s="2">
        <f t="shared" si="254"/>
        <v>310448.94788604003</v>
      </c>
      <c r="D399" s="68">
        <f>SUM(Y399:Y$730)</f>
        <v>24308.741809970008</v>
      </c>
      <c r="E399" s="68">
        <f t="shared" si="239"/>
        <v>286140.20607607003</v>
      </c>
      <c r="F399" s="72">
        <f t="shared" si="230"/>
        <v>3512.04</v>
      </c>
      <c r="G399" s="3">
        <f>IF(N399=1,VLOOKUP(A398,[1]Plan1!$BG$69:$BI$188,3),G398)</f>
        <v>3532.06</v>
      </c>
      <c r="H399" s="11">
        <f t="shared" si="231"/>
        <v>41123</v>
      </c>
      <c r="I399" s="11">
        <f t="shared" si="232"/>
        <v>41154</v>
      </c>
      <c r="J399" s="26">
        <f t="shared" si="240"/>
        <v>5.7003906561428064E-3</v>
      </c>
      <c r="K399" s="11">
        <f t="shared" si="255"/>
        <v>41214</v>
      </c>
      <c r="L399" s="11">
        <f t="shared" si="241"/>
        <v>41214</v>
      </c>
      <c r="M399" s="1">
        <f t="shared" si="256"/>
        <v>22</v>
      </c>
      <c r="N399" s="1">
        <f t="shared" si="227"/>
        <v>5</v>
      </c>
      <c r="O399" s="2">
        <f t="shared" si="242"/>
        <v>1.0012926900000001</v>
      </c>
      <c r="P399" s="10">
        <f t="shared" si="236"/>
        <v>1.0040998299999999</v>
      </c>
      <c r="Q399" s="10">
        <f t="shared" si="233"/>
        <v>1.0524037668146558</v>
      </c>
      <c r="R399" s="2">
        <f t="shared" si="235"/>
        <v>1.0537641900000001</v>
      </c>
      <c r="S399" s="2">
        <f t="shared" si="228"/>
        <v>1.05240376</v>
      </c>
      <c r="T399" s="2">
        <f t="shared" si="243"/>
        <v>326717.64004331001</v>
      </c>
      <c r="U399" s="2">
        <f t="shared" si="244"/>
        <v>1273.8694717116343</v>
      </c>
      <c r="V399" s="2">
        <f t="shared" si="245"/>
        <v>15384.096406113013</v>
      </c>
      <c r="W399" s="2">
        <f t="shared" si="246"/>
        <v>327106.91376386466</v>
      </c>
      <c r="X399" s="27">
        <f t="shared" si="247"/>
        <v>0</v>
      </c>
      <c r="Y399" s="2">
        <f t="shared" si="229"/>
        <v>0</v>
      </c>
      <c r="Z399" s="67">
        <f t="shared" si="248"/>
        <v>0</v>
      </c>
      <c r="AA399" s="2">
        <f t="shared" si="249"/>
        <v>0</v>
      </c>
      <c r="AB399" s="26">
        <f t="shared" si="257"/>
        <v>6.7299999999999999E-2</v>
      </c>
      <c r="AC399" s="27">
        <f t="shared" si="237"/>
        <v>5</v>
      </c>
      <c r="AD399" s="27">
        <v>252</v>
      </c>
      <c r="AE399" s="10">
        <f t="shared" si="234"/>
        <v>1.0012931389999999</v>
      </c>
      <c r="AF399" s="2">
        <f t="shared" si="250"/>
        <v>422.49132231999999</v>
      </c>
      <c r="AG399" s="2">
        <f t="shared" si="251"/>
        <v>422.99470735</v>
      </c>
      <c r="AH399" s="3" t="str">
        <f t="shared" si="252"/>
        <v>-</v>
      </c>
      <c r="AI399" s="4" t="str">
        <f t="shared" si="258"/>
        <v>A+J=</v>
      </c>
      <c r="AJ399" s="11">
        <f t="shared" si="259"/>
        <v>41219</v>
      </c>
      <c r="AK399" s="11"/>
      <c r="AL399" s="4"/>
      <c r="AM399" s="1"/>
      <c r="AN399" s="11"/>
      <c r="AO399" s="1"/>
      <c r="AP399" s="1"/>
      <c r="AQ399" s="1"/>
      <c r="AR399" s="1"/>
      <c r="AS399" s="6"/>
      <c r="AT399" s="1"/>
      <c r="AU399" s="1"/>
      <c r="AV399" s="1"/>
      <c r="AW399" s="1"/>
      <c r="AX399" s="1"/>
      <c r="AY399" s="1"/>
      <c r="AZ399" s="1"/>
      <c r="BA399" s="1"/>
      <c r="BB399" s="1"/>
      <c r="BC399" s="1"/>
    </row>
    <row r="400" spans="1:154" x14ac:dyDescent="0.2">
      <c r="A400" s="144">
        <f t="shared" si="253"/>
        <v>41189</v>
      </c>
      <c r="B400" s="2">
        <f t="shared" si="238"/>
        <v>327529.90847121464</v>
      </c>
      <c r="C400" s="2">
        <f t="shared" si="254"/>
        <v>310448.94788604003</v>
      </c>
      <c r="D400" s="68">
        <f>SUM(Y400:Y$730)</f>
        <v>24308.741809970008</v>
      </c>
      <c r="E400" s="68">
        <f t="shared" si="239"/>
        <v>286140.20607607003</v>
      </c>
      <c r="F400" s="72">
        <f t="shared" si="230"/>
        <v>3512.04</v>
      </c>
      <c r="G400" s="3">
        <f>IF(N400=1,VLOOKUP(A399,[1]Plan1!$BG$69:$BI$188,3),G399)</f>
        <v>3532.06</v>
      </c>
      <c r="H400" s="11">
        <f t="shared" si="231"/>
        <v>41123</v>
      </c>
      <c r="I400" s="11">
        <f t="shared" si="232"/>
        <v>41154</v>
      </c>
      <c r="J400" s="26">
        <f t="shared" si="240"/>
        <v>5.7003906561428064E-3</v>
      </c>
      <c r="K400" s="11">
        <f t="shared" si="255"/>
        <v>41214</v>
      </c>
      <c r="L400" s="11">
        <f t="shared" si="241"/>
        <v>41214</v>
      </c>
      <c r="M400" s="1">
        <f t="shared" si="256"/>
        <v>22</v>
      </c>
      <c r="N400" s="1">
        <f t="shared" si="227"/>
        <v>5</v>
      </c>
      <c r="O400" s="2">
        <f t="shared" si="242"/>
        <v>1.0012926900000001</v>
      </c>
      <c r="P400" s="10">
        <f t="shared" si="236"/>
        <v>1.0040998299999999</v>
      </c>
      <c r="Q400" s="10">
        <f t="shared" si="233"/>
        <v>1.0524037668146558</v>
      </c>
      <c r="R400" s="2">
        <f t="shared" si="235"/>
        <v>1.0537641900000001</v>
      </c>
      <c r="S400" s="2">
        <f t="shared" si="228"/>
        <v>1.05240376</v>
      </c>
      <c r="T400" s="2">
        <f t="shared" si="243"/>
        <v>326717.64004331001</v>
      </c>
      <c r="U400" s="2">
        <f t="shared" si="244"/>
        <v>1273.8694717116343</v>
      </c>
      <c r="V400" s="2">
        <f t="shared" si="245"/>
        <v>15384.096406113013</v>
      </c>
      <c r="W400" s="2">
        <f t="shared" si="246"/>
        <v>327106.91376386466</v>
      </c>
      <c r="X400" s="27">
        <f t="shared" si="247"/>
        <v>0</v>
      </c>
      <c r="Y400" s="2">
        <f t="shared" si="229"/>
        <v>0</v>
      </c>
      <c r="Z400" s="67">
        <f t="shared" si="248"/>
        <v>0</v>
      </c>
      <c r="AA400" s="2">
        <f t="shared" si="249"/>
        <v>0</v>
      </c>
      <c r="AB400" s="26">
        <f t="shared" si="257"/>
        <v>6.7299999999999999E-2</v>
      </c>
      <c r="AC400" s="27">
        <f t="shared" si="237"/>
        <v>5</v>
      </c>
      <c r="AD400" s="27">
        <v>252</v>
      </c>
      <c r="AE400" s="10">
        <f t="shared" si="234"/>
        <v>1.0012931389999999</v>
      </c>
      <c r="AF400" s="2">
        <f t="shared" si="250"/>
        <v>422.49132231999999</v>
      </c>
      <c r="AG400" s="2">
        <f t="shared" si="251"/>
        <v>422.99470735</v>
      </c>
      <c r="AH400" s="3" t="str">
        <f t="shared" si="252"/>
        <v>-</v>
      </c>
      <c r="AI400" s="4" t="str">
        <f t="shared" si="258"/>
        <v>A+J=</v>
      </c>
      <c r="AJ400" s="11">
        <f t="shared" si="259"/>
        <v>41219</v>
      </c>
      <c r="AK400" s="11"/>
      <c r="AL400" s="4"/>
      <c r="AM400" s="1"/>
      <c r="AN400" s="11"/>
      <c r="AO400" s="1"/>
      <c r="AP400" s="1"/>
      <c r="AQ400" s="1"/>
      <c r="AR400" s="1"/>
      <c r="AS400" s="6"/>
      <c r="AT400" s="1"/>
      <c r="AU400" s="1"/>
      <c r="AV400" s="1"/>
      <c r="AW400" s="1"/>
      <c r="AX400" s="1"/>
      <c r="AY400" s="1"/>
      <c r="AZ400" s="1"/>
      <c r="BA400" s="1"/>
      <c r="BB400" s="1"/>
      <c r="BC400" s="1"/>
    </row>
    <row r="401" spans="1:55" x14ac:dyDescent="0.2">
      <c r="A401" s="144">
        <f t="shared" si="253"/>
        <v>41190</v>
      </c>
      <c r="B401" s="2">
        <f t="shared" si="238"/>
        <v>327529.90847121464</v>
      </c>
      <c r="C401" s="2">
        <f t="shared" si="254"/>
        <v>310448.94788604003</v>
      </c>
      <c r="D401" s="68">
        <f>SUM(Y401:Y$730)</f>
        <v>24308.741809970008</v>
      </c>
      <c r="E401" s="68">
        <f t="shared" si="239"/>
        <v>286140.20607607003</v>
      </c>
      <c r="F401" s="72">
        <f t="shared" si="230"/>
        <v>3512.04</v>
      </c>
      <c r="G401" s="3">
        <f>IF(N401=1,VLOOKUP(A400,[1]Plan1!$BG$69:$BI$188,3),G400)</f>
        <v>3532.06</v>
      </c>
      <c r="H401" s="11">
        <f t="shared" si="231"/>
        <v>41123</v>
      </c>
      <c r="I401" s="11">
        <f t="shared" si="232"/>
        <v>41154</v>
      </c>
      <c r="J401" s="26">
        <f t="shared" si="240"/>
        <v>5.7003906561428064E-3</v>
      </c>
      <c r="K401" s="11">
        <f t="shared" si="255"/>
        <v>41214</v>
      </c>
      <c r="L401" s="11">
        <f t="shared" si="241"/>
        <v>41214</v>
      </c>
      <c r="M401" s="1">
        <f t="shared" si="256"/>
        <v>22</v>
      </c>
      <c r="N401" s="1">
        <f t="shared" si="227"/>
        <v>5</v>
      </c>
      <c r="O401" s="2">
        <f t="shared" si="242"/>
        <v>1.0012926900000001</v>
      </c>
      <c r="P401" s="10">
        <f t="shared" si="236"/>
        <v>1.0040998299999999</v>
      </c>
      <c r="Q401" s="10">
        <f t="shared" si="233"/>
        <v>1.0524037668146558</v>
      </c>
      <c r="R401" s="2">
        <f t="shared" si="235"/>
        <v>1.0537641900000001</v>
      </c>
      <c r="S401" s="2">
        <f t="shared" si="228"/>
        <v>1.05240376</v>
      </c>
      <c r="T401" s="2">
        <f t="shared" si="243"/>
        <v>326717.64004331001</v>
      </c>
      <c r="U401" s="2">
        <f t="shared" si="244"/>
        <v>1273.8694717116343</v>
      </c>
      <c r="V401" s="2">
        <f t="shared" si="245"/>
        <v>15384.096406113013</v>
      </c>
      <c r="W401" s="2">
        <f t="shared" si="246"/>
        <v>327106.91376386466</v>
      </c>
      <c r="X401" s="27">
        <f t="shared" si="247"/>
        <v>0</v>
      </c>
      <c r="Y401" s="2">
        <f t="shared" si="229"/>
        <v>0</v>
      </c>
      <c r="Z401" s="67">
        <f t="shared" si="248"/>
        <v>0</v>
      </c>
      <c r="AA401" s="2">
        <f t="shared" si="249"/>
        <v>0</v>
      </c>
      <c r="AB401" s="26">
        <f t="shared" si="257"/>
        <v>6.7299999999999999E-2</v>
      </c>
      <c r="AC401" s="27">
        <f t="shared" si="237"/>
        <v>5</v>
      </c>
      <c r="AD401" s="27">
        <v>252</v>
      </c>
      <c r="AE401" s="10">
        <f t="shared" si="234"/>
        <v>1.0012931389999999</v>
      </c>
      <c r="AF401" s="2">
        <f t="shared" si="250"/>
        <v>422.49132231999999</v>
      </c>
      <c r="AG401" s="2">
        <f t="shared" si="251"/>
        <v>422.99470735</v>
      </c>
      <c r="AH401" s="3" t="str">
        <f t="shared" si="252"/>
        <v>-</v>
      </c>
      <c r="AI401" s="4" t="str">
        <f t="shared" si="258"/>
        <v>A+J=</v>
      </c>
      <c r="AJ401" s="11">
        <f t="shared" si="259"/>
        <v>41219</v>
      </c>
      <c r="AK401" s="11"/>
      <c r="AL401" s="4"/>
      <c r="AM401" s="1"/>
      <c r="AN401" s="11"/>
      <c r="AO401" s="1"/>
      <c r="AP401" s="1"/>
      <c r="AQ401" s="1"/>
      <c r="AR401" s="1"/>
      <c r="AS401" s="6"/>
      <c r="AT401" s="1"/>
      <c r="AU401" s="1"/>
      <c r="AV401" s="1"/>
      <c r="AW401" s="1"/>
      <c r="AX401" s="1"/>
      <c r="AY401" s="1"/>
      <c r="AZ401" s="1"/>
      <c r="BA401" s="1"/>
      <c r="BB401" s="1"/>
      <c r="BC401" s="1"/>
    </row>
    <row r="402" spans="1:55" x14ac:dyDescent="0.2">
      <c r="A402" s="144">
        <f t="shared" si="253"/>
        <v>41191</v>
      </c>
      <c r="B402" s="2">
        <f t="shared" si="238"/>
        <v>327692.60980063921</v>
      </c>
      <c r="C402" s="2">
        <f t="shared" si="254"/>
        <v>310448.94788604003</v>
      </c>
      <c r="D402" s="68">
        <f>SUM(Y402:Y$730)</f>
        <v>24308.741809970008</v>
      </c>
      <c r="E402" s="68">
        <f t="shared" si="239"/>
        <v>286140.20607607003</v>
      </c>
      <c r="F402" s="72">
        <f t="shared" si="230"/>
        <v>3512.04</v>
      </c>
      <c r="G402" s="3">
        <f>IF(N402=1,VLOOKUP(A401,[1]Plan1!$BG$69:$BI$188,3),G401)</f>
        <v>3532.06</v>
      </c>
      <c r="H402" s="11">
        <f t="shared" si="231"/>
        <v>41123</v>
      </c>
      <c r="I402" s="11">
        <f t="shared" si="232"/>
        <v>41154</v>
      </c>
      <c r="J402" s="26">
        <f t="shared" si="240"/>
        <v>5.7003906561428064E-3</v>
      </c>
      <c r="K402" s="11">
        <f t="shared" si="255"/>
        <v>41214</v>
      </c>
      <c r="L402" s="11">
        <f t="shared" si="241"/>
        <v>41214</v>
      </c>
      <c r="M402" s="1">
        <f t="shared" si="256"/>
        <v>22</v>
      </c>
      <c r="N402" s="1">
        <f t="shared" si="227"/>
        <v>6</v>
      </c>
      <c r="O402" s="2">
        <f t="shared" si="242"/>
        <v>1.0015514299999999</v>
      </c>
      <c r="P402" s="10">
        <f t="shared" si="236"/>
        <v>1.0040998299999999</v>
      </c>
      <c r="Q402" s="10">
        <f t="shared" si="233"/>
        <v>1.0524037668146558</v>
      </c>
      <c r="R402" s="2">
        <f t="shared" si="235"/>
        <v>1.0540364900000001</v>
      </c>
      <c r="S402" s="2">
        <f t="shared" si="228"/>
        <v>1.05240376</v>
      </c>
      <c r="T402" s="2">
        <f t="shared" si="243"/>
        <v>326717.64004331001</v>
      </c>
      <c r="U402" s="2">
        <f t="shared" si="244"/>
        <v>1273.8694717116343</v>
      </c>
      <c r="V402" s="2">
        <f t="shared" si="245"/>
        <v>15462.012384227526</v>
      </c>
      <c r="W402" s="2">
        <f t="shared" si="246"/>
        <v>327184.82974197919</v>
      </c>
      <c r="X402" s="27">
        <f t="shared" si="247"/>
        <v>0</v>
      </c>
      <c r="Y402" s="2">
        <f t="shared" si="229"/>
        <v>0</v>
      </c>
      <c r="Z402" s="67">
        <f t="shared" si="248"/>
        <v>0</v>
      </c>
      <c r="AA402" s="2">
        <f t="shared" si="249"/>
        <v>0</v>
      </c>
      <c r="AB402" s="26">
        <f t="shared" si="257"/>
        <v>6.7299999999999999E-2</v>
      </c>
      <c r="AC402" s="27">
        <f t="shared" si="237"/>
        <v>6</v>
      </c>
      <c r="AD402" s="27">
        <v>252</v>
      </c>
      <c r="AE402" s="10">
        <f t="shared" si="234"/>
        <v>1.0015519669999999</v>
      </c>
      <c r="AF402" s="2">
        <f t="shared" si="250"/>
        <v>507.05499565999997</v>
      </c>
      <c r="AG402" s="2">
        <f t="shared" si="251"/>
        <v>507.78005866000001</v>
      </c>
      <c r="AH402" s="3" t="str">
        <f t="shared" si="252"/>
        <v>-</v>
      </c>
      <c r="AI402" s="4" t="str">
        <f t="shared" si="258"/>
        <v>A+J=</v>
      </c>
      <c r="AJ402" s="11">
        <f t="shared" si="259"/>
        <v>41219</v>
      </c>
      <c r="AK402" s="11"/>
      <c r="AL402" s="4"/>
      <c r="AM402" s="1"/>
      <c r="AN402" s="11"/>
      <c r="AO402" s="1"/>
      <c r="AP402" s="1"/>
      <c r="AQ402" s="1"/>
      <c r="AR402" s="1"/>
      <c r="AS402" s="6"/>
      <c r="AT402" s="1"/>
      <c r="AU402" s="1"/>
      <c r="AV402" s="1"/>
      <c r="AW402" s="1"/>
      <c r="AX402" s="1"/>
      <c r="AY402" s="1"/>
      <c r="AZ402" s="1"/>
      <c r="BA402" s="1"/>
      <c r="BB402" s="1"/>
      <c r="BC402" s="1"/>
    </row>
    <row r="403" spans="1:55" x14ac:dyDescent="0.2">
      <c r="A403" s="144">
        <f t="shared" si="253"/>
        <v>41192</v>
      </c>
      <c r="B403" s="2">
        <f t="shared" si="238"/>
        <v>327855.39632300014</v>
      </c>
      <c r="C403" s="2">
        <f t="shared" si="254"/>
        <v>310448.94788604003</v>
      </c>
      <c r="D403" s="68">
        <f>SUM(Y403:Y$730)</f>
        <v>24308.741809970008</v>
      </c>
      <c r="E403" s="68">
        <f t="shared" si="239"/>
        <v>286140.20607607003</v>
      </c>
      <c r="F403" s="72">
        <f t="shared" si="230"/>
        <v>3512.04</v>
      </c>
      <c r="G403" s="3">
        <f>IF(N403=1,VLOOKUP(A402,[1]Plan1!$BG$69:$BI$188,3),G402)</f>
        <v>3532.06</v>
      </c>
      <c r="H403" s="11">
        <f t="shared" si="231"/>
        <v>41123</v>
      </c>
      <c r="I403" s="11">
        <f t="shared" si="232"/>
        <v>41154</v>
      </c>
      <c r="J403" s="26">
        <f t="shared" si="240"/>
        <v>5.7003906561428064E-3</v>
      </c>
      <c r="K403" s="11">
        <f t="shared" si="255"/>
        <v>41214</v>
      </c>
      <c r="L403" s="11">
        <f t="shared" si="241"/>
        <v>41214</v>
      </c>
      <c r="M403" s="1">
        <f t="shared" si="256"/>
        <v>22</v>
      </c>
      <c r="N403" s="1">
        <f t="shared" si="227"/>
        <v>7</v>
      </c>
      <c r="O403" s="2">
        <f t="shared" si="242"/>
        <v>1.00181024</v>
      </c>
      <c r="P403" s="10">
        <f t="shared" si="236"/>
        <v>1.0040998299999999</v>
      </c>
      <c r="Q403" s="10">
        <f t="shared" si="233"/>
        <v>1.0524037668146558</v>
      </c>
      <c r="R403" s="2">
        <f t="shared" si="235"/>
        <v>1.0543088700000001</v>
      </c>
      <c r="S403" s="2">
        <f t="shared" si="228"/>
        <v>1.05240376</v>
      </c>
      <c r="T403" s="2">
        <f t="shared" si="243"/>
        <v>326717.64004331001</v>
      </c>
      <c r="U403" s="2">
        <f t="shared" si="244"/>
        <v>1273.8694717116343</v>
      </c>
      <c r="V403" s="2">
        <f t="shared" si="245"/>
        <v>15539.951253558516</v>
      </c>
      <c r="W403" s="2">
        <f t="shared" si="246"/>
        <v>327262.76861131017</v>
      </c>
      <c r="X403" s="27">
        <f t="shared" si="247"/>
        <v>0</v>
      </c>
      <c r="Y403" s="2">
        <f t="shared" si="229"/>
        <v>0</v>
      </c>
      <c r="Z403" s="67">
        <f t="shared" si="248"/>
        <v>0</v>
      </c>
      <c r="AA403" s="2">
        <f t="shared" si="249"/>
        <v>0</v>
      </c>
      <c r="AB403" s="26">
        <f t="shared" si="257"/>
        <v>6.7299999999999999E-2</v>
      </c>
      <c r="AC403" s="27">
        <f t="shared" si="237"/>
        <v>7</v>
      </c>
      <c r="AD403" s="27">
        <v>252</v>
      </c>
      <c r="AE403" s="10">
        <f t="shared" si="234"/>
        <v>1.0018108619999999</v>
      </c>
      <c r="AF403" s="2">
        <f t="shared" si="250"/>
        <v>591.64055908</v>
      </c>
      <c r="AG403" s="2">
        <f t="shared" si="251"/>
        <v>592.62771168999996</v>
      </c>
      <c r="AH403" s="3" t="str">
        <f t="shared" si="252"/>
        <v>-</v>
      </c>
      <c r="AI403" s="4" t="str">
        <f t="shared" si="258"/>
        <v>A+J=</v>
      </c>
      <c r="AJ403" s="11">
        <f t="shared" si="259"/>
        <v>41219</v>
      </c>
      <c r="AK403" s="11"/>
      <c r="AL403" s="4"/>
      <c r="AM403" s="1"/>
      <c r="AN403" s="11"/>
      <c r="AO403" s="1"/>
      <c r="AP403" s="1"/>
      <c r="AQ403" s="1"/>
      <c r="AR403" s="1"/>
      <c r="AS403" s="6"/>
      <c r="AT403" s="1"/>
      <c r="AU403" s="1"/>
      <c r="AV403" s="1"/>
      <c r="AW403" s="1"/>
      <c r="AX403" s="1"/>
      <c r="AY403" s="1"/>
      <c r="AZ403" s="1"/>
      <c r="BA403" s="1"/>
      <c r="BB403" s="1"/>
      <c r="BC403" s="1"/>
    </row>
    <row r="404" spans="1:55" x14ac:dyDescent="0.2">
      <c r="A404" s="144">
        <f t="shared" si="253"/>
        <v>41193</v>
      </c>
      <c r="B404" s="2">
        <f t="shared" si="238"/>
        <v>328018.26266444352</v>
      </c>
      <c r="C404" s="2">
        <f t="shared" si="254"/>
        <v>310448.94788604003</v>
      </c>
      <c r="D404" s="68">
        <f>SUM(Y404:Y$730)</f>
        <v>24308.741809970008</v>
      </c>
      <c r="E404" s="68">
        <f t="shared" si="239"/>
        <v>286140.20607607003</v>
      </c>
      <c r="F404" s="72">
        <f t="shared" si="230"/>
        <v>3512.04</v>
      </c>
      <c r="G404" s="3">
        <f>IF(N404=1,VLOOKUP(A403,[1]Plan1!$BG$69:$BI$188,3),G403)</f>
        <v>3532.06</v>
      </c>
      <c r="H404" s="11">
        <f t="shared" si="231"/>
        <v>41123</v>
      </c>
      <c r="I404" s="11">
        <f t="shared" si="232"/>
        <v>41154</v>
      </c>
      <c r="J404" s="26">
        <f t="shared" si="240"/>
        <v>5.7003906561428064E-3</v>
      </c>
      <c r="K404" s="11">
        <f t="shared" si="255"/>
        <v>41214</v>
      </c>
      <c r="L404" s="11">
        <f t="shared" si="241"/>
        <v>41214</v>
      </c>
      <c r="M404" s="1">
        <f t="shared" si="256"/>
        <v>22</v>
      </c>
      <c r="N404" s="1">
        <f t="shared" si="227"/>
        <v>8</v>
      </c>
      <c r="O404" s="2">
        <f t="shared" si="242"/>
        <v>1.00206912</v>
      </c>
      <c r="P404" s="10">
        <f t="shared" si="236"/>
        <v>1.0040998299999999</v>
      </c>
      <c r="Q404" s="10">
        <f t="shared" si="233"/>
        <v>1.0524037668146558</v>
      </c>
      <c r="R404" s="2">
        <f t="shared" si="235"/>
        <v>1.0545813100000001</v>
      </c>
      <c r="S404" s="2">
        <f t="shared" si="228"/>
        <v>1.05240376</v>
      </c>
      <c r="T404" s="2">
        <f t="shared" si="243"/>
        <v>326717.64004331001</v>
      </c>
      <c r="U404" s="2">
        <f t="shared" si="244"/>
        <v>1273.8694717116343</v>
      </c>
      <c r="V404" s="2">
        <f t="shared" si="245"/>
        <v>15617.907291301892</v>
      </c>
      <c r="W404" s="2">
        <f t="shared" si="246"/>
        <v>327340.72464905353</v>
      </c>
      <c r="X404" s="27">
        <f t="shared" si="247"/>
        <v>0</v>
      </c>
      <c r="Y404" s="2">
        <f t="shared" si="229"/>
        <v>0</v>
      </c>
      <c r="Z404" s="67">
        <f t="shared" si="248"/>
        <v>0</v>
      </c>
      <c r="AA404" s="2">
        <f t="shared" si="249"/>
        <v>0</v>
      </c>
      <c r="AB404" s="26">
        <f t="shared" si="257"/>
        <v>6.7299999999999999E-2</v>
      </c>
      <c r="AC404" s="27">
        <f t="shared" si="237"/>
        <v>8</v>
      </c>
      <c r="AD404" s="27">
        <v>252</v>
      </c>
      <c r="AE404" s="10">
        <f t="shared" si="234"/>
        <v>1.002069825</v>
      </c>
      <c r="AF404" s="2">
        <f t="shared" si="250"/>
        <v>676.2483393</v>
      </c>
      <c r="AG404" s="2">
        <f t="shared" si="251"/>
        <v>677.53801539000006</v>
      </c>
      <c r="AH404" s="3" t="str">
        <f t="shared" si="252"/>
        <v>-</v>
      </c>
      <c r="AI404" s="4" t="str">
        <f t="shared" si="258"/>
        <v>A+J=</v>
      </c>
      <c r="AJ404" s="11">
        <f t="shared" si="259"/>
        <v>41219</v>
      </c>
      <c r="AK404" s="11"/>
      <c r="AL404" s="4"/>
      <c r="AM404" s="1"/>
      <c r="AN404" s="11"/>
      <c r="AO404" s="1"/>
      <c r="AP404" s="1"/>
      <c r="AQ404" s="1"/>
      <c r="AR404" s="1"/>
      <c r="AS404" s="6"/>
      <c r="AT404" s="1"/>
      <c r="AU404" s="1"/>
      <c r="AV404" s="1"/>
      <c r="AW404" s="1"/>
      <c r="AX404" s="1"/>
      <c r="AY404" s="1"/>
      <c r="AZ404" s="1"/>
      <c r="BA404" s="1"/>
      <c r="BB404" s="1"/>
      <c r="BC404" s="1"/>
    </row>
    <row r="405" spans="1:55" x14ac:dyDescent="0.2">
      <c r="A405" s="144">
        <f t="shared" si="253"/>
        <v>41194</v>
      </c>
      <c r="B405" s="2">
        <f t="shared" si="238"/>
        <v>328181.21106744127</v>
      </c>
      <c r="C405" s="2">
        <f t="shared" si="254"/>
        <v>310448.94788604003</v>
      </c>
      <c r="D405" s="68">
        <f>SUM(Y405:Y$730)</f>
        <v>24308.741809970008</v>
      </c>
      <c r="E405" s="68">
        <f t="shared" si="239"/>
        <v>286140.20607607003</v>
      </c>
      <c r="F405" s="72">
        <f t="shared" si="230"/>
        <v>3512.04</v>
      </c>
      <c r="G405" s="3">
        <f>IF(N405=1,VLOOKUP(A404,[1]Plan1!$BG$69:$BI$188,3),G404)</f>
        <v>3532.06</v>
      </c>
      <c r="H405" s="11">
        <f t="shared" si="231"/>
        <v>41123</v>
      </c>
      <c r="I405" s="11">
        <f t="shared" si="232"/>
        <v>41154</v>
      </c>
      <c r="J405" s="26">
        <f t="shared" si="240"/>
        <v>5.7003906561428064E-3</v>
      </c>
      <c r="K405" s="11">
        <f t="shared" si="255"/>
        <v>41214</v>
      </c>
      <c r="L405" s="11">
        <f t="shared" si="241"/>
        <v>41214</v>
      </c>
      <c r="M405" s="1">
        <f t="shared" si="256"/>
        <v>22</v>
      </c>
      <c r="N405" s="1">
        <f t="shared" si="227"/>
        <v>9</v>
      </c>
      <c r="O405" s="2">
        <f t="shared" si="242"/>
        <v>1.00232806</v>
      </c>
      <c r="P405" s="10">
        <f t="shared" si="236"/>
        <v>1.0040998299999999</v>
      </c>
      <c r="Q405" s="10">
        <f t="shared" si="233"/>
        <v>1.0524037668146558</v>
      </c>
      <c r="R405" s="2">
        <f t="shared" si="235"/>
        <v>1.0548538199999999</v>
      </c>
      <c r="S405" s="2">
        <f t="shared" si="228"/>
        <v>1.05240376</v>
      </c>
      <c r="T405" s="2">
        <f t="shared" si="243"/>
        <v>326717.64004331001</v>
      </c>
      <c r="U405" s="2">
        <f t="shared" si="244"/>
        <v>1273.8694717116343</v>
      </c>
      <c r="V405" s="2">
        <f t="shared" si="245"/>
        <v>15695.883358859635</v>
      </c>
      <c r="W405" s="2">
        <f t="shared" si="246"/>
        <v>327418.70071661129</v>
      </c>
      <c r="X405" s="27">
        <f t="shared" si="247"/>
        <v>0</v>
      </c>
      <c r="Y405" s="2">
        <f t="shared" si="229"/>
        <v>0</v>
      </c>
      <c r="Z405" s="67">
        <f t="shared" si="248"/>
        <v>0</v>
      </c>
      <c r="AA405" s="2">
        <f t="shared" si="249"/>
        <v>0</v>
      </c>
      <c r="AB405" s="26">
        <f t="shared" si="257"/>
        <v>6.7299999999999999E-2</v>
      </c>
      <c r="AC405" s="27">
        <f t="shared" si="237"/>
        <v>9</v>
      </c>
      <c r="AD405" s="27">
        <v>252</v>
      </c>
      <c r="AE405" s="10">
        <f t="shared" si="234"/>
        <v>1.0023288539999999</v>
      </c>
      <c r="AF405" s="2">
        <f t="shared" si="250"/>
        <v>760.87768287999995</v>
      </c>
      <c r="AG405" s="2">
        <f t="shared" si="251"/>
        <v>762.51035082999999</v>
      </c>
      <c r="AH405" s="3" t="str">
        <f t="shared" si="252"/>
        <v>-</v>
      </c>
      <c r="AI405" s="4" t="str">
        <f t="shared" si="258"/>
        <v>A+J=</v>
      </c>
      <c r="AJ405" s="11">
        <f t="shared" si="259"/>
        <v>41219</v>
      </c>
      <c r="AK405" s="11"/>
      <c r="AL405" s="4"/>
      <c r="AM405" s="1"/>
      <c r="AN405" s="11"/>
      <c r="AO405" s="1"/>
      <c r="AP405" s="1"/>
      <c r="AQ405" s="1"/>
      <c r="AR405" s="1"/>
      <c r="AS405" s="6"/>
      <c r="AT405" s="1"/>
      <c r="AU405" s="1"/>
      <c r="AV405" s="1"/>
      <c r="AW405" s="1"/>
      <c r="AX405" s="1"/>
      <c r="AY405" s="1"/>
      <c r="AZ405" s="1"/>
      <c r="BA405" s="1"/>
      <c r="BB405" s="1"/>
      <c r="BC405" s="1"/>
    </row>
    <row r="406" spans="1:55" x14ac:dyDescent="0.2">
      <c r="A406" s="144">
        <f t="shared" si="253"/>
        <v>41195</v>
      </c>
      <c r="B406" s="2">
        <f t="shared" si="238"/>
        <v>328181.21106744127</v>
      </c>
      <c r="C406" s="2">
        <f t="shared" si="254"/>
        <v>310448.94788604003</v>
      </c>
      <c r="D406" s="68">
        <f>SUM(Y406:Y$730)</f>
        <v>24308.741809970008</v>
      </c>
      <c r="E406" s="68">
        <f t="shared" si="239"/>
        <v>286140.20607607003</v>
      </c>
      <c r="F406" s="72">
        <f t="shared" si="230"/>
        <v>3512.04</v>
      </c>
      <c r="G406" s="3">
        <f>IF(N406=1,VLOOKUP(A405,[1]Plan1!$BG$69:$BI$188,3),G405)</f>
        <v>3532.06</v>
      </c>
      <c r="H406" s="11">
        <f t="shared" si="231"/>
        <v>41123</v>
      </c>
      <c r="I406" s="11">
        <f t="shared" si="232"/>
        <v>41154</v>
      </c>
      <c r="J406" s="26">
        <f t="shared" si="240"/>
        <v>5.7003906561428064E-3</v>
      </c>
      <c r="K406" s="11">
        <f t="shared" si="255"/>
        <v>41214</v>
      </c>
      <c r="L406" s="11">
        <f t="shared" si="241"/>
        <v>41214</v>
      </c>
      <c r="M406" s="1">
        <f t="shared" si="256"/>
        <v>22</v>
      </c>
      <c r="N406" s="1">
        <f t="shared" si="227"/>
        <v>9</v>
      </c>
      <c r="O406" s="2">
        <f t="shared" si="242"/>
        <v>1.00232806</v>
      </c>
      <c r="P406" s="10">
        <f t="shared" si="236"/>
        <v>1.0040998299999999</v>
      </c>
      <c r="Q406" s="10">
        <f t="shared" si="233"/>
        <v>1.0524037668146558</v>
      </c>
      <c r="R406" s="2">
        <f t="shared" si="235"/>
        <v>1.0548538199999999</v>
      </c>
      <c r="S406" s="2">
        <f t="shared" si="228"/>
        <v>1.05240376</v>
      </c>
      <c r="T406" s="2">
        <f t="shared" si="243"/>
        <v>326717.64004331001</v>
      </c>
      <c r="U406" s="2">
        <f t="shared" si="244"/>
        <v>1273.8694717116343</v>
      </c>
      <c r="V406" s="2">
        <f t="shared" si="245"/>
        <v>15695.883358859635</v>
      </c>
      <c r="W406" s="2">
        <f t="shared" si="246"/>
        <v>327418.70071661129</v>
      </c>
      <c r="X406" s="27">
        <f t="shared" si="247"/>
        <v>0</v>
      </c>
      <c r="Y406" s="2">
        <f t="shared" si="229"/>
        <v>0</v>
      </c>
      <c r="Z406" s="67">
        <f t="shared" si="248"/>
        <v>0</v>
      </c>
      <c r="AA406" s="2">
        <f t="shared" si="249"/>
        <v>0</v>
      </c>
      <c r="AB406" s="26">
        <f t="shared" si="257"/>
        <v>6.7299999999999999E-2</v>
      </c>
      <c r="AC406" s="27">
        <f t="shared" si="237"/>
        <v>9</v>
      </c>
      <c r="AD406" s="27">
        <v>252</v>
      </c>
      <c r="AE406" s="10">
        <f t="shared" si="234"/>
        <v>1.0023288539999999</v>
      </c>
      <c r="AF406" s="2">
        <f t="shared" si="250"/>
        <v>760.87768287999995</v>
      </c>
      <c r="AG406" s="2">
        <f t="shared" si="251"/>
        <v>762.51035082999999</v>
      </c>
      <c r="AH406" s="3" t="str">
        <f t="shared" si="252"/>
        <v>-</v>
      </c>
      <c r="AI406" s="4" t="str">
        <f t="shared" si="258"/>
        <v>A+J=</v>
      </c>
      <c r="AJ406" s="11">
        <f t="shared" si="259"/>
        <v>41219</v>
      </c>
      <c r="AK406" s="11"/>
      <c r="AL406" s="4"/>
      <c r="AM406" s="1"/>
      <c r="AN406" s="11"/>
      <c r="AO406" s="1"/>
      <c r="AP406" s="1"/>
      <c r="AQ406" s="1"/>
      <c r="AR406" s="1"/>
      <c r="AS406" s="6"/>
      <c r="AT406" s="1"/>
      <c r="AU406" s="1"/>
      <c r="AV406" s="1"/>
      <c r="AW406" s="1"/>
      <c r="AX406" s="1"/>
      <c r="AY406" s="1"/>
      <c r="AZ406" s="1"/>
      <c r="BA406" s="1"/>
      <c r="BB406" s="1"/>
      <c r="BC406" s="1"/>
    </row>
    <row r="407" spans="1:55" x14ac:dyDescent="0.2">
      <c r="A407" s="144">
        <f t="shared" si="253"/>
        <v>41196</v>
      </c>
      <c r="B407" s="2">
        <f t="shared" si="238"/>
        <v>328181.21106744127</v>
      </c>
      <c r="C407" s="2">
        <f t="shared" si="254"/>
        <v>310448.94788604003</v>
      </c>
      <c r="D407" s="68">
        <f>SUM(Y407:Y$730)</f>
        <v>24308.741809970008</v>
      </c>
      <c r="E407" s="68">
        <f t="shared" si="239"/>
        <v>286140.20607607003</v>
      </c>
      <c r="F407" s="72">
        <f t="shared" si="230"/>
        <v>3512.04</v>
      </c>
      <c r="G407" s="3">
        <f>IF(N407=1,VLOOKUP(A406,[1]Plan1!$BG$69:$BI$188,3),G406)</f>
        <v>3532.06</v>
      </c>
      <c r="H407" s="11">
        <f t="shared" si="231"/>
        <v>41123</v>
      </c>
      <c r="I407" s="11">
        <f t="shared" si="232"/>
        <v>41154</v>
      </c>
      <c r="J407" s="26">
        <f t="shared" si="240"/>
        <v>5.7003906561428064E-3</v>
      </c>
      <c r="K407" s="11">
        <f t="shared" si="255"/>
        <v>41214</v>
      </c>
      <c r="L407" s="11">
        <f t="shared" si="241"/>
        <v>41214</v>
      </c>
      <c r="M407" s="1">
        <f t="shared" si="256"/>
        <v>22</v>
      </c>
      <c r="N407" s="1">
        <f t="shared" si="227"/>
        <v>9</v>
      </c>
      <c r="O407" s="2">
        <f t="shared" si="242"/>
        <v>1.00232806</v>
      </c>
      <c r="P407" s="10">
        <f t="shared" si="236"/>
        <v>1.0040998299999999</v>
      </c>
      <c r="Q407" s="10">
        <f t="shared" si="233"/>
        <v>1.0524037668146558</v>
      </c>
      <c r="R407" s="2">
        <f t="shared" si="235"/>
        <v>1.0548538199999999</v>
      </c>
      <c r="S407" s="2">
        <f t="shared" si="228"/>
        <v>1.05240376</v>
      </c>
      <c r="T407" s="2">
        <f t="shared" si="243"/>
        <v>326717.64004331001</v>
      </c>
      <c r="U407" s="2">
        <f t="shared" si="244"/>
        <v>1273.8694717116343</v>
      </c>
      <c r="V407" s="2">
        <f t="shared" si="245"/>
        <v>15695.883358859635</v>
      </c>
      <c r="W407" s="2">
        <f t="shared" si="246"/>
        <v>327418.70071661129</v>
      </c>
      <c r="X407" s="27">
        <f t="shared" si="247"/>
        <v>0</v>
      </c>
      <c r="Y407" s="2">
        <f t="shared" si="229"/>
        <v>0</v>
      </c>
      <c r="Z407" s="67">
        <f t="shared" si="248"/>
        <v>0</v>
      </c>
      <c r="AA407" s="2">
        <f t="shared" si="249"/>
        <v>0</v>
      </c>
      <c r="AB407" s="26">
        <f t="shared" si="257"/>
        <v>6.7299999999999999E-2</v>
      </c>
      <c r="AC407" s="27">
        <f t="shared" si="237"/>
        <v>9</v>
      </c>
      <c r="AD407" s="27">
        <v>252</v>
      </c>
      <c r="AE407" s="10">
        <f t="shared" si="234"/>
        <v>1.0023288539999999</v>
      </c>
      <c r="AF407" s="2">
        <f t="shared" si="250"/>
        <v>760.87768287999995</v>
      </c>
      <c r="AG407" s="2">
        <f t="shared" si="251"/>
        <v>762.51035082999999</v>
      </c>
      <c r="AH407" s="3" t="str">
        <f t="shared" si="252"/>
        <v>-</v>
      </c>
      <c r="AI407" s="4" t="str">
        <f t="shared" si="258"/>
        <v>A+J=</v>
      </c>
      <c r="AJ407" s="11">
        <f t="shared" si="259"/>
        <v>41219</v>
      </c>
      <c r="AK407" s="11"/>
      <c r="AL407" s="4"/>
      <c r="AM407" s="1"/>
      <c r="AN407" s="11"/>
      <c r="AO407" s="1"/>
      <c r="AP407" s="1"/>
      <c r="AQ407" s="1"/>
      <c r="AR407" s="1"/>
      <c r="AS407" s="6"/>
      <c r="AT407" s="1"/>
      <c r="AU407" s="1"/>
      <c r="AV407" s="1"/>
      <c r="AW407" s="1"/>
      <c r="AX407" s="1"/>
      <c r="AY407" s="1"/>
      <c r="AZ407" s="1"/>
      <c r="BA407" s="1"/>
      <c r="BB407" s="1"/>
      <c r="BC407" s="1"/>
    </row>
    <row r="408" spans="1:55" x14ac:dyDescent="0.2">
      <c r="A408" s="144">
        <f t="shared" si="253"/>
        <v>41197</v>
      </c>
      <c r="B408" s="2">
        <f t="shared" si="238"/>
        <v>328181.21106744127</v>
      </c>
      <c r="C408" s="2">
        <f t="shared" si="254"/>
        <v>310448.94788604003</v>
      </c>
      <c r="D408" s="68">
        <f>SUM(Y408:Y$730)</f>
        <v>24308.741809970008</v>
      </c>
      <c r="E408" s="68">
        <f t="shared" si="239"/>
        <v>286140.20607607003</v>
      </c>
      <c r="F408" s="72">
        <f t="shared" si="230"/>
        <v>3512.04</v>
      </c>
      <c r="G408" s="3">
        <f>IF(N408=1,VLOOKUP(A407,[1]Plan1!$BG$69:$BI$188,3),G407)</f>
        <v>3532.06</v>
      </c>
      <c r="H408" s="11">
        <f t="shared" si="231"/>
        <v>41123</v>
      </c>
      <c r="I408" s="11">
        <f t="shared" si="232"/>
        <v>41154</v>
      </c>
      <c r="J408" s="26">
        <f t="shared" si="240"/>
        <v>5.7003906561428064E-3</v>
      </c>
      <c r="K408" s="11">
        <f t="shared" si="255"/>
        <v>41214</v>
      </c>
      <c r="L408" s="11">
        <f t="shared" si="241"/>
        <v>41214</v>
      </c>
      <c r="M408" s="1">
        <f t="shared" si="256"/>
        <v>22</v>
      </c>
      <c r="N408" s="1">
        <f t="shared" si="227"/>
        <v>9</v>
      </c>
      <c r="O408" s="2">
        <f t="shared" si="242"/>
        <v>1.00232806</v>
      </c>
      <c r="P408" s="10">
        <f t="shared" si="236"/>
        <v>1.0040998299999999</v>
      </c>
      <c r="Q408" s="10">
        <f t="shared" si="233"/>
        <v>1.0524037668146558</v>
      </c>
      <c r="R408" s="2">
        <f t="shared" si="235"/>
        <v>1.0548538199999999</v>
      </c>
      <c r="S408" s="2">
        <f t="shared" si="228"/>
        <v>1.05240376</v>
      </c>
      <c r="T408" s="2">
        <f t="shared" si="243"/>
        <v>326717.64004331001</v>
      </c>
      <c r="U408" s="2">
        <f t="shared" si="244"/>
        <v>1273.8694717116343</v>
      </c>
      <c r="V408" s="2">
        <f t="shared" si="245"/>
        <v>15695.883358859635</v>
      </c>
      <c r="W408" s="2">
        <f t="shared" si="246"/>
        <v>327418.70071661129</v>
      </c>
      <c r="X408" s="27">
        <f t="shared" si="247"/>
        <v>0</v>
      </c>
      <c r="Y408" s="2">
        <f t="shared" si="229"/>
        <v>0</v>
      </c>
      <c r="Z408" s="67">
        <f t="shared" si="248"/>
        <v>0</v>
      </c>
      <c r="AA408" s="2">
        <f t="shared" si="249"/>
        <v>0</v>
      </c>
      <c r="AB408" s="26">
        <f t="shared" si="257"/>
        <v>6.7299999999999999E-2</v>
      </c>
      <c r="AC408" s="27">
        <f t="shared" si="237"/>
        <v>9</v>
      </c>
      <c r="AD408" s="27">
        <v>252</v>
      </c>
      <c r="AE408" s="10">
        <f t="shared" si="234"/>
        <v>1.0023288539999999</v>
      </c>
      <c r="AF408" s="2">
        <f t="shared" si="250"/>
        <v>760.87768287999995</v>
      </c>
      <c r="AG408" s="2">
        <f t="shared" si="251"/>
        <v>762.51035082999999</v>
      </c>
      <c r="AH408" s="3" t="str">
        <f t="shared" si="252"/>
        <v>-</v>
      </c>
      <c r="AI408" s="4" t="str">
        <f t="shared" si="258"/>
        <v>A+J=</v>
      </c>
      <c r="AJ408" s="11">
        <f t="shared" si="259"/>
        <v>41219</v>
      </c>
      <c r="AK408" s="11"/>
      <c r="AL408" s="4"/>
      <c r="AM408" s="1"/>
      <c r="AN408" s="11"/>
      <c r="AO408" s="1"/>
      <c r="AP408" s="1"/>
      <c r="AQ408" s="1"/>
      <c r="AR408" s="1"/>
      <c r="AS408" s="6"/>
      <c r="AT408" s="1"/>
      <c r="AU408" s="1"/>
      <c r="AV408" s="1"/>
      <c r="AW408" s="1"/>
      <c r="AX408" s="1"/>
      <c r="AY408" s="1"/>
      <c r="AZ408" s="1"/>
      <c r="BA408" s="1"/>
      <c r="BB408" s="1"/>
      <c r="BC408" s="1"/>
    </row>
    <row r="409" spans="1:55" x14ac:dyDescent="0.2">
      <c r="A409" s="144">
        <f t="shared" si="253"/>
        <v>41198</v>
      </c>
      <c r="B409" s="2">
        <f t="shared" si="238"/>
        <v>328344.24189049355</v>
      </c>
      <c r="C409" s="2">
        <f t="shared" si="254"/>
        <v>310448.94788604003</v>
      </c>
      <c r="D409" s="68">
        <f>SUM(Y409:Y$730)</f>
        <v>24308.741809970008</v>
      </c>
      <c r="E409" s="68">
        <f t="shared" si="239"/>
        <v>286140.20607607003</v>
      </c>
      <c r="F409" s="72">
        <f t="shared" si="230"/>
        <v>3512.04</v>
      </c>
      <c r="G409" s="3">
        <f>IF(N409=1,VLOOKUP(A408,[1]Plan1!$BG$69:$BI$188,3),G408)</f>
        <v>3532.06</v>
      </c>
      <c r="H409" s="11">
        <f t="shared" si="231"/>
        <v>41123</v>
      </c>
      <c r="I409" s="11">
        <f t="shared" si="232"/>
        <v>41154</v>
      </c>
      <c r="J409" s="26">
        <f t="shared" si="240"/>
        <v>5.7003906561428064E-3</v>
      </c>
      <c r="K409" s="11">
        <f t="shared" si="255"/>
        <v>41214</v>
      </c>
      <c r="L409" s="11">
        <f t="shared" si="241"/>
        <v>41214</v>
      </c>
      <c r="M409" s="1">
        <f t="shared" si="256"/>
        <v>22</v>
      </c>
      <c r="N409" s="1">
        <f t="shared" si="227"/>
        <v>10</v>
      </c>
      <c r="O409" s="2">
        <f t="shared" si="242"/>
        <v>1.0025870699999999</v>
      </c>
      <c r="P409" s="10">
        <f t="shared" si="236"/>
        <v>1.0040998299999999</v>
      </c>
      <c r="Q409" s="10">
        <f t="shared" si="233"/>
        <v>1.0524037668146558</v>
      </c>
      <c r="R409" s="2">
        <f t="shared" si="235"/>
        <v>1.0551264</v>
      </c>
      <c r="S409" s="2">
        <f t="shared" si="228"/>
        <v>1.05240376</v>
      </c>
      <c r="T409" s="2">
        <f t="shared" si="243"/>
        <v>326717.64004331001</v>
      </c>
      <c r="U409" s="2">
        <f t="shared" si="244"/>
        <v>1273.8694717116343</v>
      </c>
      <c r="V409" s="2">
        <f t="shared" si="245"/>
        <v>15773.879456231873</v>
      </c>
      <c r="W409" s="2">
        <f t="shared" si="246"/>
        <v>327496.69681398355</v>
      </c>
      <c r="X409" s="27">
        <f t="shared" si="247"/>
        <v>0</v>
      </c>
      <c r="Y409" s="2">
        <f t="shared" si="229"/>
        <v>0</v>
      </c>
      <c r="Z409" s="67">
        <f t="shared" si="248"/>
        <v>0</v>
      </c>
      <c r="AA409" s="2">
        <f t="shared" si="249"/>
        <v>0</v>
      </c>
      <c r="AB409" s="26">
        <f t="shared" si="257"/>
        <v>6.7299999999999999E-2</v>
      </c>
      <c r="AC409" s="27">
        <f t="shared" si="237"/>
        <v>10</v>
      </c>
      <c r="AD409" s="27">
        <v>252</v>
      </c>
      <c r="AE409" s="10">
        <f t="shared" si="234"/>
        <v>1.0025879499999999</v>
      </c>
      <c r="AF409" s="2">
        <f t="shared" si="250"/>
        <v>845.52891654999996</v>
      </c>
      <c r="AG409" s="2">
        <f t="shared" si="251"/>
        <v>847.54507650999994</v>
      </c>
      <c r="AH409" s="3" t="str">
        <f t="shared" si="252"/>
        <v>-</v>
      </c>
      <c r="AI409" s="4" t="str">
        <f t="shared" si="258"/>
        <v>A+J=</v>
      </c>
      <c r="AJ409" s="11">
        <f t="shared" si="259"/>
        <v>41219</v>
      </c>
      <c r="AK409" s="11"/>
      <c r="AL409" s="4"/>
      <c r="AM409" s="1"/>
      <c r="AN409" s="11"/>
      <c r="AO409" s="1"/>
      <c r="AP409" s="1"/>
      <c r="AQ409" s="1"/>
      <c r="AR409" s="1"/>
      <c r="AS409" s="6"/>
      <c r="AT409" s="1"/>
      <c r="AU409" s="1"/>
      <c r="AV409" s="1"/>
      <c r="AW409" s="1"/>
      <c r="AX409" s="1"/>
      <c r="AY409" s="1"/>
      <c r="AZ409" s="1"/>
      <c r="BA409" s="1"/>
      <c r="BB409" s="1"/>
      <c r="BC409" s="1"/>
    </row>
    <row r="410" spans="1:55" x14ac:dyDescent="0.2">
      <c r="A410" s="144">
        <f t="shared" si="253"/>
        <v>41199</v>
      </c>
      <c r="B410" s="2">
        <f t="shared" si="238"/>
        <v>328507.35516485013</v>
      </c>
      <c r="C410" s="2">
        <f t="shared" si="254"/>
        <v>310448.94788604003</v>
      </c>
      <c r="D410" s="68">
        <f>SUM(Y410:Y$730)</f>
        <v>24308.741809970008</v>
      </c>
      <c r="E410" s="68">
        <f t="shared" si="239"/>
        <v>286140.20607607003</v>
      </c>
      <c r="F410" s="72">
        <f t="shared" si="230"/>
        <v>3512.04</v>
      </c>
      <c r="G410" s="3">
        <f>IF(N410=1,VLOOKUP(A409,[1]Plan1!$BG$69:$BI$188,3),G409)</f>
        <v>3532.06</v>
      </c>
      <c r="H410" s="11">
        <f t="shared" si="231"/>
        <v>41123</v>
      </c>
      <c r="I410" s="11">
        <f t="shared" si="232"/>
        <v>41154</v>
      </c>
      <c r="J410" s="26">
        <f t="shared" si="240"/>
        <v>5.7003906561428064E-3</v>
      </c>
      <c r="K410" s="11">
        <f t="shared" si="255"/>
        <v>41214</v>
      </c>
      <c r="L410" s="11">
        <f t="shared" si="241"/>
        <v>41214</v>
      </c>
      <c r="M410" s="1">
        <f t="shared" si="256"/>
        <v>22</v>
      </c>
      <c r="N410" s="1">
        <f t="shared" si="227"/>
        <v>11</v>
      </c>
      <c r="O410" s="2">
        <f t="shared" si="242"/>
        <v>1.0028461399999999</v>
      </c>
      <c r="P410" s="10">
        <f t="shared" si="236"/>
        <v>1.0040998299999999</v>
      </c>
      <c r="Q410" s="10">
        <f t="shared" si="233"/>
        <v>1.0524037668146558</v>
      </c>
      <c r="R410" s="2">
        <f t="shared" si="235"/>
        <v>1.0553990499999999</v>
      </c>
      <c r="S410" s="2">
        <f t="shared" si="228"/>
        <v>1.05240376</v>
      </c>
      <c r="T410" s="2">
        <f t="shared" si="243"/>
        <v>326717.64004331001</v>
      </c>
      <c r="U410" s="2">
        <f t="shared" si="244"/>
        <v>1273.8694717116343</v>
      </c>
      <c r="V410" s="2">
        <f t="shared" si="245"/>
        <v>15851.895583418476</v>
      </c>
      <c r="W410" s="2">
        <f t="shared" si="246"/>
        <v>327574.71294117015</v>
      </c>
      <c r="X410" s="27">
        <f t="shared" si="247"/>
        <v>0</v>
      </c>
      <c r="Y410" s="2">
        <f t="shared" si="229"/>
        <v>0</v>
      </c>
      <c r="Z410" s="67">
        <f t="shared" si="248"/>
        <v>0</v>
      </c>
      <c r="AA410" s="2">
        <f t="shared" si="249"/>
        <v>0</v>
      </c>
      <c r="AB410" s="26">
        <f t="shared" si="257"/>
        <v>6.7299999999999999E-2</v>
      </c>
      <c r="AC410" s="27">
        <f t="shared" si="237"/>
        <v>11</v>
      </c>
      <c r="AD410" s="27">
        <v>252</v>
      </c>
      <c r="AE410" s="10">
        <f t="shared" si="234"/>
        <v>1.0028471130000001</v>
      </c>
      <c r="AF410" s="2">
        <f t="shared" si="250"/>
        <v>930.20204029000001</v>
      </c>
      <c r="AG410" s="2">
        <f t="shared" si="251"/>
        <v>932.64222368000003</v>
      </c>
      <c r="AH410" s="3" t="str">
        <f t="shared" si="252"/>
        <v>-</v>
      </c>
      <c r="AI410" s="4" t="str">
        <f t="shared" si="258"/>
        <v>A+J=</v>
      </c>
      <c r="AJ410" s="11">
        <f t="shared" si="259"/>
        <v>41219</v>
      </c>
      <c r="AK410" s="11"/>
      <c r="AL410" s="4"/>
      <c r="AM410" s="1"/>
      <c r="AN410" s="11"/>
      <c r="AO410" s="1"/>
      <c r="AP410" s="1"/>
      <c r="AQ410" s="1"/>
      <c r="AR410" s="1"/>
      <c r="AS410" s="6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1:55" x14ac:dyDescent="0.2">
      <c r="A411" s="144">
        <f t="shared" si="253"/>
        <v>41200</v>
      </c>
      <c r="B411" s="2">
        <f t="shared" si="238"/>
        <v>328670.55092176126</v>
      </c>
      <c r="C411" s="2">
        <f t="shared" si="254"/>
        <v>310448.94788604003</v>
      </c>
      <c r="D411" s="68">
        <f>SUM(Y411:Y$730)</f>
        <v>24308.741809970008</v>
      </c>
      <c r="E411" s="68">
        <f t="shared" si="239"/>
        <v>286140.20607607003</v>
      </c>
      <c r="F411" s="72">
        <f t="shared" si="230"/>
        <v>3512.04</v>
      </c>
      <c r="G411" s="3">
        <f>IF(N411=1,VLOOKUP(A410,[1]Plan1!$BG$69:$BI$188,3),G410)</f>
        <v>3532.06</v>
      </c>
      <c r="H411" s="11">
        <f t="shared" si="231"/>
        <v>41123</v>
      </c>
      <c r="I411" s="11">
        <f t="shared" si="232"/>
        <v>41154</v>
      </c>
      <c r="J411" s="26">
        <f t="shared" si="240"/>
        <v>5.7003906561428064E-3</v>
      </c>
      <c r="K411" s="11">
        <f t="shared" si="255"/>
        <v>41214</v>
      </c>
      <c r="L411" s="11">
        <f t="shared" si="241"/>
        <v>41214</v>
      </c>
      <c r="M411" s="1">
        <f t="shared" si="256"/>
        <v>22</v>
      </c>
      <c r="N411" s="1">
        <f t="shared" si="227"/>
        <v>12</v>
      </c>
      <c r="O411" s="2">
        <f t="shared" si="242"/>
        <v>1.00310528</v>
      </c>
      <c r="P411" s="10">
        <f t="shared" si="236"/>
        <v>1.0040998299999999</v>
      </c>
      <c r="Q411" s="10">
        <f t="shared" si="233"/>
        <v>1.0524037668146558</v>
      </c>
      <c r="R411" s="2">
        <f t="shared" si="235"/>
        <v>1.05567177</v>
      </c>
      <c r="S411" s="2">
        <f t="shared" si="228"/>
        <v>1.05240376</v>
      </c>
      <c r="T411" s="2">
        <f t="shared" si="243"/>
        <v>326717.64004331001</v>
      </c>
      <c r="U411" s="2">
        <f t="shared" si="244"/>
        <v>1273.8694717116343</v>
      </c>
      <c r="V411" s="2">
        <f t="shared" si="245"/>
        <v>15929.931740419575</v>
      </c>
      <c r="W411" s="2">
        <f t="shared" si="246"/>
        <v>327652.74909817125</v>
      </c>
      <c r="X411" s="27">
        <f t="shared" si="247"/>
        <v>0</v>
      </c>
      <c r="Y411" s="2">
        <f t="shared" si="229"/>
        <v>0</v>
      </c>
      <c r="Z411" s="67">
        <f t="shared" si="248"/>
        <v>0</v>
      </c>
      <c r="AA411" s="2">
        <f t="shared" si="249"/>
        <v>0</v>
      </c>
      <c r="AB411" s="26">
        <f t="shared" si="257"/>
        <v>6.7299999999999999E-2</v>
      </c>
      <c r="AC411" s="27">
        <f t="shared" si="237"/>
        <v>12</v>
      </c>
      <c r="AD411" s="27">
        <v>252</v>
      </c>
      <c r="AE411" s="10">
        <f t="shared" si="234"/>
        <v>1.003106343</v>
      </c>
      <c r="AF411" s="2">
        <f t="shared" si="250"/>
        <v>1014.89705412</v>
      </c>
      <c r="AG411" s="2">
        <f t="shared" si="251"/>
        <v>1017.80182359</v>
      </c>
      <c r="AH411" s="3" t="str">
        <f t="shared" si="252"/>
        <v>-</v>
      </c>
      <c r="AI411" s="4" t="str">
        <f t="shared" si="258"/>
        <v>A+J=</v>
      </c>
      <c r="AJ411" s="11">
        <f t="shared" si="259"/>
        <v>41219</v>
      </c>
      <c r="AK411" s="11"/>
      <c r="AL411" s="4"/>
      <c r="AM411" s="1"/>
      <c r="AN411" s="11"/>
      <c r="AO411" s="1"/>
      <c r="AP411" s="1"/>
      <c r="AQ411" s="1"/>
      <c r="AR411" s="1"/>
      <c r="AS411" s="6"/>
      <c r="AT411" s="1"/>
      <c r="AU411" s="1"/>
      <c r="AV411" s="1"/>
      <c r="AW411" s="1"/>
      <c r="AX411" s="1"/>
      <c r="AY411" s="1"/>
      <c r="AZ411" s="1"/>
      <c r="BA411" s="1"/>
      <c r="BB411" s="1"/>
      <c r="BC411" s="1"/>
    </row>
    <row r="412" spans="1:55" x14ac:dyDescent="0.2">
      <c r="A412" s="144">
        <f t="shared" si="253"/>
        <v>41201</v>
      </c>
      <c r="B412" s="2">
        <f t="shared" si="238"/>
        <v>328833.8291924767</v>
      </c>
      <c r="C412" s="2">
        <f t="shared" si="254"/>
        <v>310448.94788604003</v>
      </c>
      <c r="D412" s="68">
        <f>SUM(Y412:Y$730)</f>
        <v>24308.741809970008</v>
      </c>
      <c r="E412" s="68">
        <f t="shared" si="239"/>
        <v>286140.20607607003</v>
      </c>
      <c r="F412" s="72">
        <f t="shared" si="230"/>
        <v>3512.04</v>
      </c>
      <c r="G412" s="3">
        <f>IF(N412=1,VLOOKUP(A411,[1]Plan1!$BG$69:$BI$188,3),G411)</f>
        <v>3532.06</v>
      </c>
      <c r="H412" s="11">
        <f t="shared" si="231"/>
        <v>41123</v>
      </c>
      <c r="I412" s="11">
        <f t="shared" si="232"/>
        <v>41154</v>
      </c>
      <c r="J412" s="26">
        <f t="shared" si="240"/>
        <v>5.7003906561428064E-3</v>
      </c>
      <c r="K412" s="11">
        <f t="shared" si="255"/>
        <v>41214</v>
      </c>
      <c r="L412" s="11">
        <f t="shared" si="241"/>
        <v>41214</v>
      </c>
      <c r="M412" s="1">
        <f t="shared" si="256"/>
        <v>22</v>
      </c>
      <c r="N412" s="1">
        <f t="shared" si="227"/>
        <v>13</v>
      </c>
      <c r="O412" s="2">
        <f t="shared" si="242"/>
        <v>1.0033644900000001</v>
      </c>
      <c r="P412" s="10">
        <f t="shared" si="236"/>
        <v>1.0040998299999999</v>
      </c>
      <c r="Q412" s="10">
        <f t="shared" si="233"/>
        <v>1.0524037668146558</v>
      </c>
      <c r="R412" s="2">
        <f t="shared" si="235"/>
        <v>1.0559445599999999</v>
      </c>
      <c r="S412" s="2">
        <f t="shared" si="228"/>
        <v>1.05240376</v>
      </c>
      <c r="T412" s="2">
        <f t="shared" si="243"/>
        <v>326717.64004331001</v>
      </c>
      <c r="U412" s="2">
        <f t="shared" si="244"/>
        <v>1273.8694717116343</v>
      </c>
      <c r="V412" s="2">
        <f t="shared" si="245"/>
        <v>16007.987927235041</v>
      </c>
      <c r="W412" s="2">
        <f t="shared" si="246"/>
        <v>327730.80528498668</v>
      </c>
      <c r="X412" s="27">
        <f t="shared" si="247"/>
        <v>0</v>
      </c>
      <c r="Y412" s="2">
        <f t="shared" si="229"/>
        <v>0</v>
      </c>
      <c r="Z412" s="67">
        <f t="shared" si="248"/>
        <v>0</v>
      </c>
      <c r="AA412" s="2">
        <f t="shared" si="249"/>
        <v>0</v>
      </c>
      <c r="AB412" s="26">
        <f t="shared" si="257"/>
        <v>6.7299999999999999E-2</v>
      </c>
      <c r="AC412" s="27">
        <f t="shared" si="237"/>
        <v>13</v>
      </c>
      <c r="AD412" s="27">
        <v>252</v>
      </c>
      <c r="AE412" s="10">
        <f t="shared" si="234"/>
        <v>1.0033656399999999</v>
      </c>
      <c r="AF412" s="2">
        <f t="shared" si="250"/>
        <v>1099.61395803</v>
      </c>
      <c r="AG412" s="2">
        <f t="shared" si="251"/>
        <v>1103.0239074900001</v>
      </c>
      <c r="AH412" s="3" t="str">
        <f t="shared" si="252"/>
        <v>-</v>
      </c>
      <c r="AI412" s="4" t="str">
        <f t="shared" si="258"/>
        <v>A+J=</v>
      </c>
      <c r="AJ412" s="11">
        <f t="shared" si="259"/>
        <v>41219</v>
      </c>
      <c r="AK412" s="11"/>
      <c r="AL412" s="4"/>
      <c r="AM412" s="1"/>
      <c r="AN412" s="11"/>
      <c r="AO412" s="1"/>
      <c r="AP412" s="1"/>
      <c r="AQ412" s="1"/>
      <c r="AR412" s="1"/>
      <c r="AS412" s="6"/>
      <c r="AT412" s="1"/>
      <c r="AU412" s="1"/>
      <c r="AV412" s="1"/>
      <c r="AW412" s="1"/>
      <c r="AX412" s="1"/>
      <c r="AY412" s="1"/>
      <c r="AZ412" s="1"/>
      <c r="BA412" s="1"/>
      <c r="BB412" s="1"/>
      <c r="BC412" s="1"/>
    </row>
    <row r="413" spans="1:55" x14ac:dyDescent="0.2">
      <c r="A413" s="144">
        <f t="shared" si="253"/>
        <v>41202</v>
      </c>
      <c r="B413" s="2">
        <f t="shared" si="238"/>
        <v>328997.19288006867</v>
      </c>
      <c r="C413" s="2">
        <f t="shared" si="254"/>
        <v>310448.94788604003</v>
      </c>
      <c r="D413" s="68">
        <f>SUM(Y413:Y$730)</f>
        <v>24308.741809970008</v>
      </c>
      <c r="E413" s="68">
        <f t="shared" si="239"/>
        <v>286140.20607607003</v>
      </c>
      <c r="F413" s="72">
        <f t="shared" si="230"/>
        <v>3512.04</v>
      </c>
      <c r="G413" s="3">
        <f>IF(N413=1,VLOOKUP(A412,[1]Plan1!$BG$69:$BI$188,3),G412)</f>
        <v>3532.06</v>
      </c>
      <c r="H413" s="11">
        <f t="shared" si="231"/>
        <v>41123</v>
      </c>
      <c r="I413" s="11">
        <f t="shared" si="232"/>
        <v>41154</v>
      </c>
      <c r="J413" s="26">
        <f t="shared" si="240"/>
        <v>5.7003906561428064E-3</v>
      </c>
      <c r="K413" s="11">
        <f t="shared" si="255"/>
        <v>41214</v>
      </c>
      <c r="L413" s="11">
        <f t="shared" si="241"/>
        <v>41214</v>
      </c>
      <c r="M413" s="1">
        <f t="shared" si="256"/>
        <v>22</v>
      </c>
      <c r="N413" s="1">
        <f t="shared" ref="N413:N476" si="260">(M413-(NETWORKDAYS(A413,L413,AN$137:AN$327)-1))</f>
        <v>14</v>
      </c>
      <c r="O413" s="2">
        <f t="shared" si="242"/>
        <v>1.0036237699999999</v>
      </c>
      <c r="P413" s="10">
        <f t="shared" si="236"/>
        <v>1.0040998299999999</v>
      </c>
      <c r="Q413" s="10">
        <f t="shared" si="233"/>
        <v>1.0524037668146558</v>
      </c>
      <c r="R413" s="2">
        <f t="shared" si="235"/>
        <v>1.05621743</v>
      </c>
      <c r="S413" s="2">
        <f t="shared" si="228"/>
        <v>1.05240376</v>
      </c>
      <c r="T413" s="2">
        <f t="shared" si="243"/>
        <v>326717.64004331001</v>
      </c>
      <c r="U413" s="2">
        <f t="shared" si="244"/>
        <v>1273.8694717116343</v>
      </c>
      <c r="V413" s="2">
        <f t="shared" si="245"/>
        <v>16086.067005267045</v>
      </c>
      <c r="W413" s="2">
        <f t="shared" si="246"/>
        <v>327808.88436301867</v>
      </c>
      <c r="X413" s="27">
        <f t="shared" si="247"/>
        <v>0</v>
      </c>
      <c r="Y413" s="2">
        <f t="shared" si="229"/>
        <v>0</v>
      </c>
      <c r="Z413" s="67">
        <f t="shared" si="248"/>
        <v>0</v>
      </c>
      <c r="AA413" s="2">
        <f t="shared" si="249"/>
        <v>0</v>
      </c>
      <c r="AB413" s="26">
        <f t="shared" si="257"/>
        <v>6.7299999999999999E-2</v>
      </c>
      <c r="AC413" s="27">
        <f t="shared" si="237"/>
        <v>14</v>
      </c>
      <c r="AD413" s="27">
        <v>252</v>
      </c>
      <c r="AE413" s="10">
        <f t="shared" si="234"/>
        <v>1.0036250040000001</v>
      </c>
      <c r="AF413" s="2">
        <f t="shared" si="250"/>
        <v>1184.35275202</v>
      </c>
      <c r="AG413" s="2">
        <f t="shared" si="251"/>
        <v>1188.3085170500001</v>
      </c>
      <c r="AH413" s="3" t="str">
        <f t="shared" si="252"/>
        <v>-</v>
      </c>
      <c r="AI413" s="4" t="str">
        <f t="shared" si="258"/>
        <v>A+J=</v>
      </c>
      <c r="AJ413" s="11">
        <f t="shared" si="259"/>
        <v>41219</v>
      </c>
      <c r="AK413" s="11"/>
      <c r="AL413" s="4"/>
      <c r="AM413" s="1"/>
      <c r="AN413" s="11"/>
      <c r="AO413" s="1"/>
      <c r="AP413" s="1"/>
      <c r="AQ413" s="1"/>
      <c r="AR413" s="1"/>
      <c r="AS413" s="6"/>
      <c r="AT413" s="1"/>
      <c r="AU413" s="1"/>
      <c r="AV413" s="1"/>
      <c r="AW413" s="1"/>
      <c r="AX413" s="1"/>
      <c r="AY413" s="1"/>
      <c r="AZ413" s="1"/>
      <c r="BA413" s="1"/>
      <c r="BB413" s="1"/>
      <c r="BC413" s="1"/>
    </row>
    <row r="414" spans="1:55" x14ac:dyDescent="0.2">
      <c r="A414" s="144">
        <f t="shared" si="253"/>
        <v>41203</v>
      </c>
      <c r="B414" s="2">
        <f t="shared" si="238"/>
        <v>328997.19288006867</v>
      </c>
      <c r="C414" s="2">
        <f t="shared" si="254"/>
        <v>310448.94788604003</v>
      </c>
      <c r="D414" s="68">
        <f>SUM(Y414:Y$730)</f>
        <v>24308.741809970008</v>
      </c>
      <c r="E414" s="68">
        <f t="shared" si="239"/>
        <v>286140.20607607003</v>
      </c>
      <c r="F414" s="72">
        <f t="shared" si="230"/>
        <v>3512.04</v>
      </c>
      <c r="G414" s="3">
        <f>IF(N414=1,VLOOKUP(A413,[1]Plan1!$BG$69:$BI$188,3),G413)</f>
        <v>3532.06</v>
      </c>
      <c r="H414" s="11">
        <f t="shared" si="231"/>
        <v>41123</v>
      </c>
      <c r="I414" s="11">
        <f t="shared" si="232"/>
        <v>41154</v>
      </c>
      <c r="J414" s="26">
        <f t="shared" si="240"/>
        <v>5.7003906561428064E-3</v>
      </c>
      <c r="K414" s="11">
        <f t="shared" si="255"/>
        <v>41214</v>
      </c>
      <c r="L414" s="11">
        <f t="shared" si="241"/>
        <v>41214</v>
      </c>
      <c r="M414" s="1">
        <f t="shared" si="256"/>
        <v>22</v>
      </c>
      <c r="N414" s="1">
        <f t="shared" si="260"/>
        <v>14</v>
      </c>
      <c r="O414" s="2">
        <f t="shared" si="242"/>
        <v>1.0036237699999999</v>
      </c>
      <c r="P414" s="10">
        <f t="shared" si="236"/>
        <v>1.0040998299999999</v>
      </c>
      <c r="Q414" s="10">
        <f t="shared" si="233"/>
        <v>1.0524037668146558</v>
      </c>
      <c r="R414" s="2">
        <f t="shared" si="235"/>
        <v>1.05621743</v>
      </c>
      <c r="S414" s="2">
        <f t="shared" ref="S414:S477" si="261">IF(AND(X414&gt;0,MONTH(A414)=10),R414,S413)</f>
        <v>1.05240376</v>
      </c>
      <c r="T414" s="2">
        <f t="shared" si="243"/>
        <v>326717.64004331001</v>
      </c>
      <c r="U414" s="2">
        <f t="shared" si="244"/>
        <v>1273.8694717116343</v>
      </c>
      <c r="V414" s="2">
        <f t="shared" si="245"/>
        <v>16086.067005267045</v>
      </c>
      <c r="W414" s="2">
        <f t="shared" si="246"/>
        <v>327808.88436301867</v>
      </c>
      <c r="X414" s="27">
        <f t="shared" si="247"/>
        <v>0</v>
      </c>
      <c r="Y414" s="2">
        <f t="shared" ref="Y414:Y477" si="262">IF(X414&gt;0,VLOOKUP(A414,AN$12:AR$131,5),0)</f>
        <v>0</v>
      </c>
      <c r="Z414" s="67">
        <f t="shared" si="248"/>
        <v>0</v>
      </c>
      <c r="AA414" s="2">
        <f t="shared" si="249"/>
        <v>0</v>
      </c>
      <c r="AB414" s="26">
        <f t="shared" si="257"/>
        <v>6.7299999999999999E-2</v>
      </c>
      <c r="AC414" s="27">
        <f t="shared" si="237"/>
        <v>14</v>
      </c>
      <c r="AD414" s="27">
        <v>252</v>
      </c>
      <c r="AE414" s="10">
        <f t="shared" si="234"/>
        <v>1.0036250040000001</v>
      </c>
      <c r="AF414" s="2">
        <f t="shared" si="250"/>
        <v>1184.35275202</v>
      </c>
      <c r="AG414" s="2">
        <f t="shared" si="251"/>
        <v>1188.3085170500001</v>
      </c>
      <c r="AH414" s="3" t="str">
        <f t="shared" si="252"/>
        <v>-</v>
      </c>
      <c r="AI414" s="4" t="str">
        <f t="shared" si="258"/>
        <v>A+J=</v>
      </c>
      <c r="AJ414" s="11">
        <f t="shared" si="259"/>
        <v>41219</v>
      </c>
      <c r="AK414" s="11"/>
      <c r="AL414" s="4"/>
      <c r="AM414" s="1"/>
      <c r="AN414" s="11"/>
      <c r="AO414" s="1"/>
      <c r="AP414" s="1"/>
      <c r="AQ414" s="1"/>
      <c r="AR414" s="1"/>
      <c r="AS414" s="6"/>
      <c r="AT414" s="1"/>
      <c r="AU414" s="1"/>
      <c r="AV414" s="1"/>
      <c r="AW414" s="1"/>
      <c r="AX414" s="1"/>
      <c r="AY414" s="1"/>
      <c r="AZ414" s="1"/>
      <c r="BA414" s="1"/>
      <c r="BB414" s="1"/>
      <c r="BC414" s="1"/>
    </row>
    <row r="415" spans="1:55" x14ac:dyDescent="0.2">
      <c r="A415" s="144">
        <f t="shared" si="253"/>
        <v>41204</v>
      </c>
      <c r="B415" s="2">
        <f t="shared" si="238"/>
        <v>328997.19288006867</v>
      </c>
      <c r="C415" s="2">
        <f t="shared" si="254"/>
        <v>310448.94788604003</v>
      </c>
      <c r="D415" s="68">
        <f>SUM(Y415:Y$730)</f>
        <v>24308.741809970008</v>
      </c>
      <c r="E415" s="68">
        <f t="shared" si="239"/>
        <v>286140.20607607003</v>
      </c>
      <c r="F415" s="72">
        <f t="shared" ref="F415:F478" si="263">IF(G415=G414,F414,G414)</f>
        <v>3512.04</v>
      </c>
      <c r="G415" s="3">
        <f>IF(N415=1,VLOOKUP(A414,[1]Plan1!$BG$69:$BI$188,3),G414)</f>
        <v>3532.06</v>
      </c>
      <c r="H415" s="11">
        <f t="shared" ref="H415:H478" si="264">EDATE(I415,-1)</f>
        <v>41123</v>
      </c>
      <c r="I415" s="11">
        <f t="shared" ref="I415:I478" si="265">IF(X414&gt;0,EDATE(A415,-1),+I414)</f>
        <v>41154</v>
      </c>
      <c r="J415" s="26">
        <f t="shared" si="240"/>
        <v>5.7003906561428064E-3</v>
      </c>
      <c r="K415" s="11">
        <f t="shared" si="255"/>
        <v>41214</v>
      </c>
      <c r="L415" s="11">
        <f t="shared" si="241"/>
        <v>41214</v>
      </c>
      <c r="M415" s="1">
        <f t="shared" si="256"/>
        <v>22</v>
      </c>
      <c r="N415" s="1">
        <f t="shared" si="260"/>
        <v>14</v>
      </c>
      <c r="O415" s="2">
        <f t="shared" si="242"/>
        <v>1.0036237699999999</v>
      </c>
      <c r="P415" s="10">
        <f t="shared" si="236"/>
        <v>1.0040998299999999</v>
      </c>
      <c r="Q415" s="10">
        <f t="shared" ref="Q415:Q478" si="266">IF(L415&gt;L414,Q414*P415,Q414)</f>
        <v>1.0524037668146558</v>
      </c>
      <c r="R415" s="2">
        <f t="shared" si="235"/>
        <v>1.05621743</v>
      </c>
      <c r="S415" s="2">
        <f t="shared" si="261"/>
        <v>1.05240376</v>
      </c>
      <c r="T415" s="2">
        <f t="shared" si="243"/>
        <v>326717.64004331001</v>
      </c>
      <c r="U415" s="2">
        <f t="shared" si="244"/>
        <v>1273.8694717116343</v>
      </c>
      <c r="V415" s="2">
        <f t="shared" si="245"/>
        <v>16086.067005267045</v>
      </c>
      <c r="W415" s="2">
        <f t="shared" si="246"/>
        <v>327808.88436301867</v>
      </c>
      <c r="X415" s="27">
        <f t="shared" si="247"/>
        <v>0</v>
      </c>
      <c r="Y415" s="2">
        <f t="shared" si="262"/>
        <v>0</v>
      </c>
      <c r="Z415" s="67">
        <f t="shared" si="248"/>
        <v>0</v>
      </c>
      <c r="AA415" s="2">
        <f t="shared" si="249"/>
        <v>0</v>
      </c>
      <c r="AB415" s="26">
        <f t="shared" si="257"/>
        <v>6.7299999999999999E-2</v>
      </c>
      <c r="AC415" s="27">
        <f t="shared" si="237"/>
        <v>14</v>
      </c>
      <c r="AD415" s="27">
        <v>252</v>
      </c>
      <c r="AE415" s="10">
        <f t="shared" ref="AE415:AE478" si="267">ROUND((1+AB415)^TRUNC((AC415/AD415),9),9)</f>
        <v>1.0036250040000001</v>
      </c>
      <c r="AF415" s="2">
        <f t="shared" si="250"/>
        <v>1184.35275202</v>
      </c>
      <c r="AG415" s="2">
        <f t="shared" si="251"/>
        <v>1188.3085170500001</v>
      </c>
      <c r="AH415" s="3" t="str">
        <f t="shared" si="252"/>
        <v>-</v>
      </c>
      <c r="AI415" s="4" t="str">
        <f t="shared" si="258"/>
        <v>A+J=</v>
      </c>
      <c r="AJ415" s="11">
        <f t="shared" si="259"/>
        <v>41219</v>
      </c>
      <c r="AK415" s="11"/>
      <c r="AL415" s="4"/>
      <c r="AM415" s="1"/>
      <c r="AN415" s="11"/>
      <c r="AO415" s="1"/>
      <c r="AP415" s="1"/>
      <c r="AQ415" s="1"/>
      <c r="AR415" s="1"/>
      <c r="AS415" s="6"/>
      <c r="AT415" s="1"/>
      <c r="AU415" s="1"/>
      <c r="AV415" s="1"/>
      <c r="AW415" s="1"/>
      <c r="AX415" s="1"/>
      <c r="AY415" s="1"/>
      <c r="AZ415" s="1"/>
      <c r="BA415" s="1"/>
      <c r="BB415" s="1"/>
      <c r="BC415" s="1"/>
    </row>
    <row r="416" spans="1:55" x14ac:dyDescent="0.2">
      <c r="A416" s="144">
        <f t="shared" si="253"/>
        <v>41205</v>
      </c>
      <c r="B416" s="2">
        <f t="shared" si="238"/>
        <v>329160.63627298299</v>
      </c>
      <c r="C416" s="2">
        <f t="shared" si="254"/>
        <v>310448.94788604003</v>
      </c>
      <c r="D416" s="68">
        <f>SUM(Y416:Y$730)</f>
        <v>24308.741809970008</v>
      </c>
      <c r="E416" s="68">
        <f t="shared" si="239"/>
        <v>286140.20607607003</v>
      </c>
      <c r="F416" s="72">
        <f t="shared" si="263"/>
        <v>3512.04</v>
      </c>
      <c r="G416" s="3">
        <f>IF(N416=1,VLOOKUP(A415,[1]Plan1!$BG$69:$BI$188,3),G415)</f>
        <v>3532.06</v>
      </c>
      <c r="H416" s="11">
        <f t="shared" si="264"/>
        <v>41123</v>
      </c>
      <c r="I416" s="11">
        <f t="shared" si="265"/>
        <v>41154</v>
      </c>
      <c r="J416" s="26">
        <f t="shared" si="240"/>
        <v>5.7003906561428064E-3</v>
      </c>
      <c r="K416" s="11">
        <f t="shared" si="255"/>
        <v>41214</v>
      </c>
      <c r="L416" s="11">
        <f t="shared" si="241"/>
        <v>41214</v>
      </c>
      <c r="M416" s="1">
        <f t="shared" si="256"/>
        <v>22</v>
      </c>
      <c r="N416" s="1">
        <f t="shared" si="260"/>
        <v>15</v>
      </c>
      <c r="O416" s="2">
        <f t="shared" si="242"/>
        <v>1.0038831100000001</v>
      </c>
      <c r="P416" s="10">
        <f t="shared" si="236"/>
        <v>1.0040998299999999</v>
      </c>
      <c r="Q416" s="10">
        <f t="shared" si="266"/>
        <v>1.0524037668146558</v>
      </c>
      <c r="R416" s="2">
        <f t="shared" si="235"/>
        <v>1.05649036</v>
      </c>
      <c r="S416" s="2">
        <f t="shared" si="261"/>
        <v>1.05240376</v>
      </c>
      <c r="T416" s="2">
        <f t="shared" si="243"/>
        <v>326717.64004331001</v>
      </c>
      <c r="U416" s="2">
        <f t="shared" si="244"/>
        <v>1273.8694717116343</v>
      </c>
      <c r="V416" s="2">
        <f t="shared" si="245"/>
        <v>16164.163251711372</v>
      </c>
      <c r="W416" s="2">
        <f t="shared" si="246"/>
        <v>327886.980609463</v>
      </c>
      <c r="X416" s="27">
        <f t="shared" si="247"/>
        <v>0</v>
      </c>
      <c r="Y416" s="2">
        <f t="shared" si="262"/>
        <v>0</v>
      </c>
      <c r="Z416" s="67">
        <f t="shared" si="248"/>
        <v>0</v>
      </c>
      <c r="AA416" s="2">
        <f t="shared" si="249"/>
        <v>0</v>
      </c>
      <c r="AB416" s="26">
        <f t="shared" si="257"/>
        <v>6.7299999999999999E-2</v>
      </c>
      <c r="AC416" s="27">
        <f t="shared" si="237"/>
        <v>15</v>
      </c>
      <c r="AD416" s="27">
        <v>252</v>
      </c>
      <c r="AE416" s="10">
        <f t="shared" si="267"/>
        <v>1.003884435</v>
      </c>
      <c r="AF416" s="2">
        <f t="shared" si="250"/>
        <v>1269.1134360999999</v>
      </c>
      <c r="AG416" s="2">
        <f t="shared" si="251"/>
        <v>1273.65566352</v>
      </c>
      <c r="AH416" s="3" t="str">
        <f t="shared" si="252"/>
        <v>-</v>
      </c>
      <c r="AI416" s="4" t="str">
        <f t="shared" si="258"/>
        <v>A+J=</v>
      </c>
      <c r="AJ416" s="11">
        <f t="shared" si="259"/>
        <v>41219</v>
      </c>
      <c r="AK416" s="11"/>
      <c r="AL416" s="4"/>
      <c r="AM416" s="1"/>
      <c r="AN416" s="11"/>
      <c r="AO416" s="1"/>
      <c r="AP416" s="1"/>
      <c r="AQ416" s="1"/>
      <c r="AR416" s="1"/>
      <c r="AS416" s="6"/>
      <c r="AT416" s="1"/>
      <c r="AU416" s="1"/>
      <c r="AV416" s="1"/>
      <c r="AW416" s="1"/>
      <c r="AX416" s="1"/>
      <c r="AY416" s="1"/>
      <c r="AZ416" s="1"/>
      <c r="BA416" s="1"/>
      <c r="BB416" s="1"/>
      <c r="BC416" s="1"/>
    </row>
    <row r="417" spans="1:154" x14ac:dyDescent="0.2">
      <c r="A417" s="144">
        <f t="shared" si="253"/>
        <v>41206</v>
      </c>
      <c r="B417" s="2">
        <f t="shared" si="238"/>
        <v>329324.16547477391</v>
      </c>
      <c r="C417" s="2">
        <f t="shared" si="254"/>
        <v>310448.94788604003</v>
      </c>
      <c r="D417" s="68">
        <f>SUM(Y417:Y$730)</f>
        <v>24308.741809970008</v>
      </c>
      <c r="E417" s="68">
        <f t="shared" si="239"/>
        <v>286140.20607607003</v>
      </c>
      <c r="F417" s="72">
        <f t="shared" si="263"/>
        <v>3512.04</v>
      </c>
      <c r="G417" s="3">
        <f>IF(N417=1,VLOOKUP(A416,[1]Plan1!$BG$69:$BI$188,3),G416)</f>
        <v>3532.06</v>
      </c>
      <c r="H417" s="11">
        <f t="shared" si="264"/>
        <v>41123</v>
      </c>
      <c r="I417" s="11">
        <f t="shared" si="265"/>
        <v>41154</v>
      </c>
      <c r="J417" s="26">
        <f t="shared" si="240"/>
        <v>5.7003906561428064E-3</v>
      </c>
      <c r="K417" s="11">
        <f t="shared" si="255"/>
        <v>41214</v>
      </c>
      <c r="L417" s="11">
        <f t="shared" si="241"/>
        <v>41214</v>
      </c>
      <c r="M417" s="1">
        <f t="shared" si="256"/>
        <v>22</v>
      </c>
      <c r="N417" s="1">
        <f t="shared" si="260"/>
        <v>16</v>
      </c>
      <c r="O417" s="2">
        <f t="shared" si="242"/>
        <v>1.00414252</v>
      </c>
      <c r="P417" s="10">
        <f t="shared" si="236"/>
        <v>1.0040998299999999</v>
      </c>
      <c r="Q417" s="10">
        <f t="shared" si="266"/>
        <v>1.0524037668146558</v>
      </c>
      <c r="R417" s="2">
        <f t="shared" si="235"/>
        <v>1.0567633700000001</v>
      </c>
      <c r="S417" s="2">
        <f t="shared" si="261"/>
        <v>1.05240376</v>
      </c>
      <c r="T417" s="2">
        <f t="shared" si="243"/>
        <v>326717.64004331001</v>
      </c>
      <c r="U417" s="2">
        <f t="shared" si="244"/>
        <v>1273.8694717116343</v>
      </c>
      <c r="V417" s="2">
        <f t="shared" si="245"/>
        <v>16242.282389372236</v>
      </c>
      <c r="W417" s="2">
        <f t="shared" si="246"/>
        <v>327965.0997471239</v>
      </c>
      <c r="X417" s="27">
        <f t="shared" si="247"/>
        <v>0</v>
      </c>
      <c r="Y417" s="2">
        <f t="shared" si="262"/>
        <v>0</v>
      </c>
      <c r="Z417" s="67">
        <f t="shared" si="248"/>
        <v>0</v>
      </c>
      <c r="AA417" s="2">
        <f t="shared" si="249"/>
        <v>0</v>
      </c>
      <c r="AB417" s="26">
        <f t="shared" si="257"/>
        <v>6.7299999999999999E-2</v>
      </c>
      <c r="AC417" s="27">
        <f t="shared" si="237"/>
        <v>16</v>
      </c>
      <c r="AD417" s="27">
        <v>252</v>
      </c>
      <c r="AE417" s="10">
        <f t="shared" si="267"/>
        <v>1.004143934</v>
      </c>
      <c r="AF417" s="2">
        <f t="shared" si="250"/>
        <v>1353.89633697</v>
      </c>
      <c r="AG417" s="2">
        <f t="shared" si="251"/>
        <v>1359.0657276500001</v>
      </c>
      <c r="AH417" s="3" t="str">
        <f t="shared" si="252"/>
        <v>-</v>
      </c>
      <c r="AI417" s="4" t="str">
        <f t="shared" si="258"/>
        <v>A+J=</v>
      </c>
      <c r="AJ417" s="11">
        <f t="shared" si="259"/>
        <v>41219</v>
      </c>
      <c r="AK417" s="11"/>
      <c r="AL417" s="4"/>
      <c r="AM417" s="1"/>
      <c r="AN417" s="11"/>
      <c r="AO417" s="1"/>
      <c r="AP417" s="1"/>
      <c r="AQ417" s="1"/>
      <c r="AR417" s="1"/>
      <c r="AS417" s="6"/>
      <c r="AT417" s="1"/>
      <c r="AU417" s="1"/>
      <c r="AV417" s="1"/>
      <c r="AW417" s="1"/>
      <c r="AX417" s="1"/>
      <c r="AY417" s="1"/>
      <c r="AZ417" s="1"/>
      <c r="BA417" s="1"/>
      <c r="BB417" s="1"/>
      <c r="BC417" s="1"/>
    </row>
    <row r="418" spans="1:154" x14ac:dyDescent="0.2">
      <c r="A418" s="144">
        <f t="shared" si="253"/>
        <v>41207</v>
      </c>
      <c r="B418" s="2">
        <f t="shared" si="238"/>
        <v>329487.77411510708</v>
      </c>
      <c r="C418" s="2">
        <f t="shared" si="254"/>
        <v>310448.94788604003</v>
      </c>
      <c r="D418" s="68">
        <f>SUM(Y418:Y$730)</f>
        <v>24308.741809970008</v>
      </c>
      <c r="E418" s="68">
        <f t="shared" si="239"/>
        <v>286140.20607607003</v>
      </c>
      <c r="F418" s="72">
        <f t="shared" si="263"/>
        <v>3512.04</v>
      </c>
      <c r="G418" s="3">
        <f>IF(N418=1,VLOOKUP(A417,[1]Plan1!$BG$69:$BI$188,3),G417)</f>
        <v>3532.06</v>
      </c>
      <c r="H418" s="11">
        <f t="shared" si="264"/>
        <v>41123</v>
      </c>
      <c r="I418" s="11">
        <f t="shared" si="265"/>
        <v>41154</v>
      </c>
      <c r="J418" s="26">
        <f t="shared" si="240"/>
        <v>5.7003906561428064E-3</v>
      </c>
      <c r="K418" s="11">
        <f t="shared" si="255"/>
        <v>41214</v>
      </c>
      <c r="L418" s="11">
        <f t="shared" si="241"/>
        <v>41214</v>
      </c>
      <c r="M418" s="1">
        <f t="shared" si="256"/>
        <v>22</v>
      </c>
      <c r="N418" s="1">
        <f t="shared" si="260"/>
        <v>17</v>
      </c>
      <c r="O418" s="2">
        <f t="shared" si="242"/>
        <v>1.004402</v>
      </c>
      <c r="P418" s="10">
        <f t="shared" si="236"/>
        <v>1.0040998299999999</v>
      </c>
      <c r="Q418" s="10">
        <f t="shared" si="266"/>
        <v>1.0524037668146558</v>
      </c>
      <c r="R418" s="2">
        <f t="shared" si="235"/>
        <v>1.0570364400000001</v>
      </c>
      <c r="S418" s="2">
        <f t="shared" si="261"/>
        <v>1.05240376</v>
      </c>
      <c r="T418" s="2">
        <f t="shared" si="243"/>
        <v>326717.64004331001</v>
      </c>
      <c r="U418" s="2">
        <f t="shared" si="244"/>
        <v>1273.8694717116343</v>
      </c>
      <c r="V418" s="2">
        <f t="shared" si="245"/>
        <v>16320.418695445425</v>
      </c>
      <c r="W418" s="2">
        <f t="shared" si="246"/>
        <v>328043.23605319706</v>
      </c>
      <c r="X418" s="27">
        <f t="shared" si="247"/>
        <v>0</v>
      </c>
      <c r="Y418" s="2">
        <f t="shared" si="262"/>
        <v>0</v>
      </c>
      <c r="Z418" s="67">
        <f t="shared" si="248"/>
        <v>0</v>
      </c>
      <c r="AA418" s="2">
        <f t="shared" si="249"/>
        <v>0</v>
      </c>
      <c r="AB418" s="26">
        <f t="shared" si="257"/>
        <v>6.7299999999999999E-2</v>
      </c>
      <c r="AC418" s="27">
        <f t="shared" si="237"/>
        <v>17</v>
      </c>
      <c r="AD418" s="27">
        <v>252</v>
      </c>
      <c r="AE418" s="10">
        <f t="shared" si="267"/>
        <v>1.0044034989999999</v>
      </c>
      <c r="AF418" s="2">
        <f t="shared" si="250"/>
        <v>1438.70080121</v>
      </c>
      <c r="AG418" s="2">
        <f t="shared" si="251"/>
        <v>1444.5380619099999</v>
      </c>
      <c r="AH418" s="3" t="str">
        <f t="shared" si="252"/>
        <v>-</v>
      </c>
      <c r="AI418" s="4" t="str">
        <f t="shared" si="258"/>
        <v>A+J=</v>
      </c>
      <c r="AJ418" s="11">
        <f t="shared" si="259"/>
        <v>41219</v>
      </c>
      <c r="AK418" s="11"/>
      <c r="AL418" s="4"/>
      <c r="AM418" s="1"/>
      <c r="AN418" s="11"/>
      <c r="AO418" s="1"/>
      <c r="AP418" s="1"/>
      <c r="AQ418" s="1"/>
      <c r="AR418" s="1"/>
      <c r="AS418" s="6"/>
      <c r="AT418" s="1"/>
      <c r="AU418" s="1"/>
      <c r="AV418" s="1"/>
      <c r="AW418" s="1"/>
      <c r="AX418" s="1"/>
      <c r="AY418" s="1"/>
      <c r="AZ418" s="1"/>
      <c r="BA418" s="1"/>
      <c r="BB418" s="1"/>
      <c r="BC418" s="1"/>
    </row>
    <row r="419" spans="1:154" x14ac:dyDescent="0.2">
      <c r="A419" s="144">
        <f t="shared" si="253"/>
        <v>41208</v>
      </c>
      <c r="B419" s="2">
        <f t="shared" si="238"/>
        <v>329651.46542569465</v>
      </c>
      <c r="C419" s="2">
        <f t="shared" si="254"/>
        <v>310448.94788604003</v>
      </c>
      <c r="D419" s="68">
        <f>SUM(Y419:Y$730)</f>
        <v>24308.741809970008</v>
      </c>
      <c r="E419" s="68">
        <f t="shared" si="239"/>
        <v>286140.20607607003</v>
      </c>
      <c r="F419" s="72">
        <f t="shared" si="263"/>
        <v>3512.04</v>
      </c>
      <c r="G419" s="3">
        <f>IF(N419=1,VLOOKUP(A418,[1]Plan1!$BG$69:$BI$188,3),G418)</f>
        <v>3532.06</v>
      </c>
      <c r="H419" s="11">
        <f t="shared" si="264"/>
        <v>41123</v>
      </c>
      <c r="I419" s="11">
        <f t="shared" si="265"/>
        <v>41154</v>
      </c>
      <c r="J419" s="26">
        <f t="shared" si="240"/>
        <v>5.7003906561428064E-3</v>
      </c>
      <c r="K419" s="11">
        <f t="shared" si="255"/>
        <v>41214</v>
      </c>
      <c r="L419" s="11">
        <f t="shared" si="241"/>
        <v>41214</v>
      </c>
      <c r="M419" s="1">
        <f t="shared" si="256"/>
        <v>22</v>
      </c>
      <c r="N419" s="1">
        <f t="shared" si="260"/>
        <v>18</v>
      </c>
      <c r="O419" s="2">
        <f t="shared" si="242"/>
        <v>1.0046615400000001</v>
      </c>
      <c r="P419" s="10">
        <f t="shared" si="236"/>
        <v>1.0040998299999999</v>
      </c>
      <c r="Q419" s="10">
        <f t="shared" si="266"/>
        <v>1.0524037668146558</v>
      </c>
      <c r="R419" s="2">
        <f t="shared" si="235"/>
        <v>1.0573095800000001</v>
      </c>
      <c r="S419" s="2">
        <f t="shared" si="261"/>
        <v>1.05240376</v>
      </c>
      <c r="T419" s="2">
        <f t="shared" si="243"/>
        <v>326717.64004331001</v>
      </c>
      <c r="U419" s="2">
        <f t="shared" si="244"/>
        <v>1273.8694717116343</v>
      </c>
      <c r="V419" s="2">
        <f t="shared" si="245"/>
        <v>16398.575031333046</v>
      </c>
      <c r="W419" s="2">
        <f t="shared" si="246"/>
        <v>328121.39238908468</v>
      </c>
      <c r="X419" s="27">
        <f t="shared" si="247"/>
        <v>0</v>
      </c>
      <c r="Y419" s="2">
        <f t="shared" si="262"/>
        <v>0</v>
      </c>
      <c r="Z419" s="67">
        <f t="shared" si="248"/>
        <v>0</v>
      </c>
      <c r="AA419" s="2">
        <f t="shared" si="249"/>
        <v>0</v>
      </c>
      <c r="AB419" s="26">
        <f t="shared" si="257"/>
        <v>6.7299999999999999E-2</v>
      </c>
      <c r="AC419" s="27">
        <f t="shared" si="237"/>
        <v>18</v>
      </c>
      <c r="AD419" s="27">
        <v>252</v>
      </c>
      <c r="AE419" s="10">
        <f t="shared" si="267"/>
        <v>1.004663131</v>
      </c>
      <c r="AF419" s="2">
        <f t="shared" si="250"/>
        <v>1523.5271555300001</v>
      </c>
      <c r="AG419" s="2">
        <f t="shared" si="251"/>
        <v>1530.0730366099999</v>
      </c>
      <c r="AH419" s="3" t="str">
        <f t="shared" si="252"/>
        <v>-</v>
      </c>
      <c r="AI419" s="4" t="str">
        <f t="shared" si="258"/>
        <v>A+J=</v>
      </c>
      <c r="AJ419" s="11">
        <f t="shared" si="259"/>
        <v>41219</v>
      </c>
      <c r="AK419" s="11"/>
      <c r="AL419" s="4"/>
      <c r="AM419" s="1"/>
      <c r="AN419" s="11"/>
      <c r="AO419" s="1"/>
      <c r="AP419" s="1"/>
      <c r="AQ419" s="1"/>
      <c r="AR419" s="1"/>
      <c r="AS419" s="6"/>
      <c r="AT419" s="1"/>
      <c r="AU419" s="1"/>
      <c r="AV419" s="1"/>
      <c r="AW419" s="1"/>
      <c r="AX419" s="1"/>
      <c r="AY419" s="1"/>
      <c r="AZ419" s="1"/>
      <c r="BA419" s="1"/>
      <c r="BB419" s="1"/>
      <c r="BC419" s="1"/>
    </row>
    <row r="420" spans="1:154" x14ac:dyDescent="0.2">
      <c r="A420" s="144">
        <f t="shared" si="253"/>
        <v>41209</v>
      </c>
      <c r="B420" s="2">
        <f t="shared" si="238"/>
        <v>329815.24264151882</v>
      </c>
      <c r="C420" s="2">
        <f t="shared" si="254"/>
        <v>310448.94788604003</v>
      </c>
      <c r="D420" s="68">
        <f>SUM(Y420:Y$730)</f>
        <v>24308.741809970008</v>
      </c>
      <c r="E420" s="68">
        <f t="shared" si="239"/>
        <v>286140.20607607003</v>
      </c>
      <c r="F420" s="72">
        <f t="shared" si="263"/>
        <v>3512.04</v>
      </c>
      <c r="G420" s="3">
        <f>IF(N420=1,VLOOKUP(A419,[1]Plan1!$BG$69:$BI$188,3),G419)</f>
        <v>3532.06</v>
      </c>
      <c r="H420" s="11">
        <f t="shared" si="264"/>
        <v>41123</v>
      </c>
      <c r="I420" s="11">
        <f t="shared" si="265"/>
        <v>41154</v>
      </c>
      <c r="J420" s="26">
        <f t="shared" si="240"/>
        <v>5.7003906561428064E-3</v>
      </c>
      <c r="K420" s="11">
        <f t="shared" si="255"/>
        <v>41214</v>
      </c>
      <c r="L420" s="11">
        <f t="shared" si="241"/>
        <v>41214</v>
      </c>
      <c r="M420" s="1">
        <f t="shared" si="256"/>
        <v>22</v>
      </c>
      <c r="N420" s="1">
        <f t="shared" si="260"/>
        <v>19</v>
      </c>
      <c r="O420" s="2">
        <f t="shared" si="242"/>
        <v>1.0049211499999999</v>
      </c>
      <c r="P420" s="10">
        <f t="shared" si="236"/>
        <v>1.0040998299999999</v>
      </c>
      <c r="Q420" s="10">
        <f t="shared" si="266"/>
        <v>1.0524037668146558</v>
      </c>
      <c r="R420" s="2">
        <f t="shared" si="235"/>
        <v>1.0575828</v>
      </c>
      <c r="S420" s="2">
        <f t="shared" si="261"/>
        <v>1.05240376</v>
      </c>
      <c r="T420" s="2">
        <f t="shared" si="243"/>
        <v>326717.64004331001</v>
      </c>
      <c r="U420" s="2">
        <f t="shared" si="244"/>
        <v>1273.8694717116343</v>
      </c>
      <c r="V420" s="2">
        <f t="shared" si="245"/>
        <v>16476.754258437137</v>
      </c>
      <c r="W420" s="2">
        <f t="shared" si="246"/>
        <v>328199.5716161888</v>
      </c>
      <c r="X420" s="27">
        <f t="shared" si="247"/>
        <v>0</v>
      </c>
      <c r="Y420" s="2">
        <f t="shared" si="262"/>
        <v>0</v>
      </c>
      <c r="Z420" s="67">
        <f t="shared" si="248"/>
        <v>0</v>
      </c>
      <c r="AA420" s="2">
        <f t="shared" si="249"/>
        <v>0</v>
      </c>
      <c r="AB420" s="26">
        <f t="shared" si="257"/>
        <v>6.7299999999999999E-2</v>
      </c>
      <c r="AC420" s="27">
        <f t="shared" si="237"/>
        <v>19</v>
      </c>
      <c r="AD420" s="27">
        <v>252</v>
      </c>
      <c r="AE420" s="10">
        <f t="shared" si="267"/>
        <v>1.004922831</v>
      </c>
      <c r="AF420" s="2">
        <f t="shared" si="250"/>
        <v>1608.3757266499999</v>
      </c>
      <c r="AG420" s="2">
        <f t="shared" si="251"/>
        <v>1615.67102533</v>
      </c>
      <c r="AH420" s="3" t="str">
        <f t="shared" si="252"/>
        <v>-</v>
      </c>
      <c r="AI420" s="4" t="str">
        <f t="shared" si="258"/>
        <v>A+J=</v>
      </c>
      <c r="AJ420" s="11">
        <f t="shared" si="259"/>
        <v>41219</v>
      </c>
      <c r="AK420" s="11"/>
      <c r="AL420" s="4"/>
      <c r="AM420" s="1"/>
      <c r="AN420" s="11"/>
      <c r="AO420" s="1"/>
      <c r="AP420" s="1"/>
      <c r="AQ420" s="1"/>
      <c r="AR420" s="1"/>
      <c r="AS420" s="6"/>
      <c r="AT420" s="1"/>
      <c r="AU420" s="1"/>
      <c r="AV420" s="1"/>
      <c r="AW420" s="1"/>
      <c r="AX420" s="1"/>
      <c r="AY420" s="1"/>
      <c r="AZ420" s="1"/>
      <c r="BA420" s="1"/>
      <c r="BB420" s="1"/>
      <c r="BC420" s="1"/>
    </row>
    <row r="421" spans="1:154" x14ac:dyDescent="0.2">
      <c r="A421" s="144">
        <f t="shared" si="253"/>
        <v>41210</v>
      </c>
      <c r="B421" s="2">
        <f t="shared" si="238"/>
        <v>329815.24264151882</v>
      </c>
      <c r="C421" s="2">
        <f t="shared" si="254"/>
        <v>310448.94788604003</v>
      </c>
      <c r="D421" s="68">
        <f>SUM(Y421:Y$730)</f>
        <v>24308.741809970008</v>
      </c>
      <c r="E421" s="68">
        <f t="shared" si="239"/>
        <v>286140.20607607003</v>
      </c>
      <c r="F421" s="72">
        <f t="shared" si="263"/>
        <v>3512.04</v>
      </c>
      <c r="G421" s="3">
        <f>IF(N421=1,VLOOKUP(A420,[1]Plan1!$BG$69:$BI$188,3),G420)</f>
        <v>3532.06</v>
      </c>
      <c r="H421" s="11">
        <f t="shared" si="264"/>
        <v>41123</v>
      </c>
      <c r="I421" s="11">
        <f t="shared" si="265"/>
        <v>41154</v>
      </c>
      <c r="J421" s="26">
        <f t="shared" si="240"/>
        <v>5.7003906561428064E-3</v>
      </c>
      <c r="K421" s="11">
        <f t="shared" si="255"/>
        <v>41214</v>
      </c>
      <c r="L421" s="11">
        <f t="shared" si="241"/>
        <v>41214</v>
      </c>
      <c r="M421" s="1">
        <f t="shared" si="256"/>
        <v>22</v>
      </c>
      <c r="N421" s="1">
        <f t="shared" si="260"/>
        <v>19</v>
      </c>
      <c r="O421" s="2">
        <f t="shared" si="242"/>
        <v>1.0049211499999999</v>
      </c>
      <c r="P421" s="10">
        <f t="shared" si="236"/>
        <v>1.0040998299999999</v>
      </c>
      <c r="Q421" s="10">
        <f t="shared" si="266"/>
        <v>1.0524037668146558</v>
      </c>
      <c r="R421" s="2">
        <f t="shared" si="235"/>
        <v>1.0575828</v>
      </c>
      <c r="S421" s="2">
        <f t="shared" si="261"/>
        <v>1.05240376</v>
      </c>
      <c r="T421" s="2">
        <f t="shared" si="243"/>
        <v>326717.64004331001</v>
      </c>
      <c r="U421" s="2">
        <f t="shared" si="244"/>
        <v>1273.8694717116343</v>
      </c>
      <c r="V421" s="2">
        <f t="shared" si="245"/>
        <v>16476.754258437137</v>
      </c>
      <c r="W421" s="2">
        <f t="shared" si="246"/>
        <v>328199.5716161888</v>
      </c>
      <c r="X421" s="27">
        <f t="shared" si="247"/>
        <v>0</v>
      </c>
      <c r="Y421" s="2">
        <f t="shared" si="262"/>
        <v>0</v>
      </c>
      <c r="Z421" s="67">
        <f t="shared" si="248"/>
        <v>0</v>
      </c>
      <c r="AA421" s="2">
        <f t="shared" si="249"/>
        <v>0</v>
      </c>
      <c r="AB421" s="26">
        <f t="shared" si="257"/>
        <v>6.7299999999999999E-2</v>
      </c>
      <c r="AC421" s="27">
        <f t="shared" si="237"/>
        <v>19</v>
      </c>
      <c r="AD421" s="27">
        <v>252</v>
      </c>
      <c r="AE421" s="10">
        <f t="shared" si="267"/>
        <v>1.004922831</v>
      </c>
      <c r="AF421" s="2">
        <f t="shared" si="250"/>
        <v>1608.3757266499999</v>
      </c>
      <c r="AG421" s="2">
        <f t="shared" si="251"/>
        <v>1615.67102533</v>
      </c>
      <c r="AH421" s="3" t="str">
        <f t="shared" si="252"/>
        <v>-</v>
      </c>
      <c r="AI421" s="4" t="str">
        <f t="shared" si="258"/>
        <v>A+J=</v>
      </c>
      <c r="AJ421" s="11">
        <f t="shared" si="259"/>
        <v>41219</v>
      </c>
      <c r="AK421" s="11"/>
      <c r="AL421" s="4"/>
      <c r="AM421" s="1"/>
      <c r="AN421" s="11"/>
      <c r="AO421" s="1"/>
      <c r="AP421" s="1"/>
      <c r="AQ421" s="1"/>
      <c r="AR421" s="1"/>
      <c r="AS421" s="6"/>
      <c r="AT421" s="1"/>
      <c r="AU421" s="1"/>
      <c r="AV421" s="1"/>
      <c r="AW421" s="1"/>
      <c r="AX421" s="1"/>
      <c r="AY421" s="1"/>
      <c r="AZ421" s="1"/>
      <c r="BA421" s="1"/>
      <c r="BB421" s="1"/>
      <c r="BC421" s="1"/>
    </row>
    <row r="422" spans="1:154" x14ac:dyDescent="0.2">
      <c r="A422" s="144">
        <f t="shared" si="253"/>
        <v>41211</v>
      </c>
      <c r="B422" s="2">
        <f t="shared" si="238"/>
        <v>329815.24264151882</v>
      </c>
      <c r="C422" s="2">
        <f t="shared" si="254"/>
        <v>310448.94788604003</v>
      </c>
      <c r="D422" s="68">
        <f>SUM(Y422:Y$730)</f>
        <v>24308.741809970008</v>
      </c>
      <c r="E422" s="68">
        <f t="shared" si="239"/>
        <v>286140.20607607003</v>
      </c>
      <c r="F422" s="72">
        <f t="shared" si="263"/>
        <v>3512.04</v>
      </c>
      <c r="G422" s="3">
        <f>IF(N422=1,VLOOKUP(A421,[1]Plan1!$BG$69:$BI$188,3),G421)</f>
        <v>3532.06</v>
      </c>
      <c r="H422" s="11">
        <f t="shared" si="264"/>
        <v>41123</v>
      </c>
      <c r="I422" s="11">
        <f t="shared" si="265"/>
        <v>41154</v>
      </c>
      <c r="J422" s="26">
        <f t="shared" si="240"/>
        <v>5.7003906561428064E-3</v>
      </c>
      <c r="K422" s="11">
        <f t="shared" si="255"/>
        <v>41214</v>
      </c>
      <c r="L422" s="11">
        <f t="shared" si="241"/>
        <v>41214</v>
      </c>
      <c r="M422" s="1">
        <f t="shared" si="256"/>
        <v>22</v>
      </c>
      <c r="N422" s="1">
        <f t="shared" si="260"/>
        <v>19</v>
      </c>
      <c r="O422" s="2">
        <f t="shared" si="242"/>
        <v>1.0049211499999999</v>
      </c>
      <c r="P422" s="10">
        <f t="shared" si="236"/>
        <v>1.0040998299999999</v>
      </c>
      <c r="Q422" s="10">
        <f t="shared" si="266"/>
        <v>1.0524037668146558</v>
      </c>
      <c r="R422" s="2">
        <f t="shared" si="235"/>
        <v>1.0575828</v>
      </c>
      <c r="S422" s="2">
        <f t="shared" si="261"/>
        <v>1.05240376</v>
      </c>
      <c r="T422" s="2">
        <f t="shared" si="243"/>
        <v>326717.64004331001</v>
      </c>
      <c r="U422" s="2">
        <f t="shared" si="244"/>
        <v>1273.8694717116343</v>
      </c>
      <c r="V422" s="2">
        <f t="shared" si="245"/>
        <v>16476.754258437137</v>
      </c>
      <c r="W422" s="2">
        <f t="shared" si="246"/>
        <v>328199.5716161888</v>
      </c>
      <c r="X422" s="27">
        <f t="shared" si="247"/>
        <v>0</v>
      </c>
      <c r="Y422" s="2">
        <f t="shared" si="262"/>
        <v>0</v>
      </c>
      <c r="Z422" s="67">
        <f t="shared" si="248"/>
        <v>0</v>
      </c>
      <c r="AA422" s="2">
        <f t="shared" si="249"/>
        <v>0</v>
      </c>
      <c r="AB422" s="26">
        <f t="shared" si="257"/>
        <v>6.7299999999999999E-2</v>
      </c>
      <c r="AC422" s="27">
        <f t="shared" si="237"/>
        <v>19</v>
      </c>
      <c r="AD422" s="27">
        <v>252</v>
      </c>
      <c r="AE422" s="10">
        <f t="shared" si="267"/>
        <v>1.004922831</v>
      </c>
      <c r="AF422" s="2">
        <f t="shared" si="250"/>
        <v>1608.3757266499999</v>
      </c>
      <c r="AG422" s="2">
        <f t="shared" si="251"/>
        <v>1615.67102533</v>
      </c>
      <c r="AH422" s="3" t="str">
        <f t="shared" si="252"/>
        <v>-</v>
      </c>
      <c r="AI422" s="4" t="str">
        <f t="shared" si="258"/>
        <v>A+J=</v>
      </c>
      <c r="AJ422" s="11">
        <f t="shared" si="259"/>
        <v>41219</v>
      </c>
      <c r="AK422" s="11"/>
      <c r="AL422" s="4"/>
      <c r="AM422" s="1"/>
      <c r="AN422" s="11"/>
      <c r="AO422" s="1"/>
      <c r="AP422" s="1"/>
      <c r="AQ422" s="1"/>
      <c r="AR422" s="1"/>
      <c r="AS422" s="6"/>
      <c r="AT422" s="1"/>
      <c r="AU422" s="1"/>
      <c r="AV422" s="1"/>
      <c r="AW422" s="1"/>
      <c r="AX422" s="1"/>
      <c r="AY422" s="1"/>
      <c r="AZ422" s="1"/>
      <c r="BA422" s="1"/>
      <c r="BB422" s="1"/>
      <c r="BC422" s="1"/>
    </row>
    <row r="423" spans="1:154" x14ac:dyDescent="0.2">
      <c r="A423" s="144">
        <f t="shared" si="253"/>
        <v>41212</v>
      </c>
      <c r="B423" s="2">
        <f t="shared" si="238"/>
        <v>329979.10226359731</v>
      </c>
      <c r="C423" s="2">
        <f t="shared" si="254"/>
        <v>310448.94788604003</v>
      </c>
      <c r="D423" s="68">
        <f>SUM(Y423:Y$730)</f>
        <v>24308.741809970008</v>
      </c>
      <c r="E423" s="68">
        <f t="shared" si="239"/>
        <v>286140.20607607003</v>
      </c>
      <c r="F423" s="72">
        <f t="shared" si="263"/>
        <v>3512.04</v>
      </c>
      <c r="G423" s="3">
        <f>IF(N423=1,VLOOKUP(A422,[1]Plan1!$BG$69:$BI$188,3),G422)</f>
        <v>3532.06</v>
      </c>
      <c r="H423" s="11">
        <f t="shared" si="264"/>
        <v>41123</v>
      </c>
      <c r="I423" s="11">
        <f t="shared" si="265"/>
        <v>41154</v>
      </c>
      <c r="J423" s="26">
        <f t="shared" si="240"/>
        <v>5.7003906561428064E-3</v>
      </c>
      <c r="K423" s="11">
        <f t="shared" si="255"/>
        <v>41214</v>
      </c>
      <c r="L423" s="11">
        <f t="shared" si="241"/>
        <v>41214</v>
      </c>
      <c r="M423" s="1">
        <f t="shared" si="256"/>
        <v>22</v>
      </c>
      <c r="N423" s="1">
        <f t="shared" si="260"/>
        <v>20</v>
      </c>
      <c r="O423" s="2">
        <f t="shared" si="242"/>
        <v>1.00518083</v>
      </c>
      <c r="P423" s="10">
        <f t="shared" si="236"/>
        <v>1.0040998299999999</v>
      </c>
      <c r="Q423" s="10">
        <f t="shared" si="266"/>
        <v>1.0524037668146558</v>
      </c>
      <c r="R423" s="2">
        <f t="shared" si="235"/>
        <v>1.05785609</v>
      </c>
      <c r="S423" s="2">
        <f t="shared" si="261"/>
        <v>1.05240376</v>
      </c>
      <c r="T423" s="2">
        <f t="shared" si="243"/>
        <v>326717.64004331001</v>
      </c>
      <c r="U423" s="2">
        <f t="shared" si="244"/>
        <v>1273.8694717116343</v>
      </c>
      <c r="V423" s="2">
        <f t="shared" si="245"/>
        <v>16554.953515355661</v>
      </c>
      <c r="W423" s="2">
        <f t="shared" si="246"/>
        <v>328277.77087310731</v>
      </c>
      <c r="X423" s="27">
        <f t="shared" si="247"/>
        <v>0</v>
      </c>
      <c r="Y423" s="2">
        <f t="shared" si="262"/>
        <v>0</v>
      </c>
      <c r="Z423" s="67">
        <f t="shared" si="248"/>
        <v>0</v>
      </c>
      <c r="AA423" s="2">
        <f t="shared" si="249"/>
        <v>0</v>
      </c>
      <c r="AB423" s="26">
        <f t="shared" si="257"/>
        <v>6.7299999999999999E-2</v>
      </c>
      <c r="AC423" s="27">
        <f t="shared" si="237"/>
        <v>20</v>
      </c>
      <c r="AD423" s="27">
        <v>252</v>
      </c>
      <c r="AE423" s="10">
        <f t="shared" si="267"/>
        <v>1.0051825969999999</v>
      </c>
      <c r="AF423" s="2">
        <f t="shared" si="250"/>
        <v>1693.2458611300001</v>
      </c>
      <c r="AG423" s="2">
        <f t="shared" si="251"/>
        <v>1701.3313904900001</v>
      </c>
      <c r="AH423" s="3" t="str">
        <f t="shared" si="252"/>
        <v>-</v>
      </c>
      <c r="AI423" s="4" t="str">
        <f t="shared" si="258"/>
        <v>A+J=</v>
      </c>
      <c r="AJ423" s="11">
        <f t="shared" si="259"/>
        <v>41219</v>
      </c>
      <c r="AK423" s="11"/>
      <c r="AL423" s="4"/>
      <c r="AM423" s="1"/>
      <c r="AN423" s="11"/>
      <c r="AO423" s="1"/>
      <c r="AP423" s="1"/>
      <c r="AQ423" s="1"/>
      <c r="AR423" s="1"/>
      <c r="AS423" s="6"/>
      <c r="AT423" s="1"/>
      <c r="AU423" s="1"/>
      <c r="AV423" s="1"/>
      <c r="AW423" s="1"/>
      <c r="AX423" s="1"/>
      <c r="AY423" s="1"/>
      <c r="AZ423" s="1"/>
      <c r="BA423" s="1"/>
      <c r="BB423" s="1"/>
      <c r="BC423" s="1"/>
    </row>
    <row r="424" spans="1:154" x14ac:dyDescent="0.2">
      <c r="A424" s="144">
        <f t="shared" si="253"/>
        <v>41213</v>
      </c>
      <c r="B424" s="2">
        <f t="shared" si="238"/>
        <v>330143.04210273823</v>
      </c>
      <c r="C424" s="2">
        <f t="shared" si="254"/>
        <v>310448.94788604003</v>
      </c>
      <c r="D424" s="68">
        <f>SUM(Y424:Y$730)</f>
        <v>24308.741809970008</v>
      </c>
      <c r="E424" s="68">
        <f t="shared" si="239"/>
        <v>286140.20607607003</v>
      </c>
      <c r="F424" s="72">
        <f t="shared" si="263"/>
        <v>3512.04</v>
      </c>
      <c r="G424" s="3">
        <f>IF(N424=1,VLOOKUP(A423,[1]Plan1!$BG$69:$BI$188,3),G423)</f>
        <v>3532.06</v>
      </c>
      <c r="H424" s="11">
        <f t="shared" si="264"/>
        <v>41123</v>
      </c>
      <c r="I424" s="11">
        <f t="shared" si="265"/>
        <v>41154</v>
      </c>
      <c r="J424" s="26">
        <f t="shared" si="240"/>
        <v>5.7003906561428064E-3</v>
      </c>
      <c r="K424" s="11">
        <f t="shared" si="255"/>
        <v>41214</v>
      </c>
      <c r="L424" s="11">
        <f t="shared" si="241"/>
        <v>41214</v>
      </c>
      <c r="M424" s="1">
        <f t="shared" si="256"/>
        <v>22</v>
      </c>
      <c r="N424" s="1">
        <f t="shared" si="260"/>
        <v>21</v>
      </c>
      <c r="O424" s="2">
        <f t="shared" si="242"/>
        <v>1.00544057</v>
      </c>
      <c r="P424" s="10">
        <f t="shared" si="236"/>
        <v>1.0040998299999999</v>
      </c>
      <c r="Q424" s="10">
        <f t="shared" si="266"/>
        <v>1.0524037668146558</v>
      </c>
      <c r="R424" s="2">
        <f t="shared" si="235"/>
        <v>1.0581294400000001</v>
      </c>
      <c r="S424" s="2">
        <f t="shared" si="261"/>
        <v>1.05240376</v>
      </c>
      <c r="T424" s="2">
        <f t="shared" si="243"/>
        <v>326717.64004331001</v>
      </c>
      <c r="U424" s="2">
        <f t="shared" si="244"/>
        <v>1273.8694717116343</v>
      </c>
      <c r="V424" s="2">
        <f t="shared" si="245"/>
        <v>16633.169940686574</v>
      </c>
      <c r="W424" s="2">
        <f t="shared" si="246"/>
        <v>328355.98729843821</v>
      </c>
      <c r="X424" s="27">
        <f t="shared" si="247"/>
        <v>0</v>
      </c>
      <c r="Y424" s="2">
        <f t="shared" si="262"/>
        <v>0</v>
      </c>
      <c r="Z424" s="67">
        <f t="shared" si="248"/>
        <v>0</v>
      </c>
      <c r="AA424" s="2">
        <f t="shared" si="249"/>
        <v>0</v>
      </c>
      <c r="AB424" s="26">
        <f t="shared" si="257"/>
        <v>6.7299999999999999E-2</v>
      </c>
      <c r="AC424" s="27">
        <f t="shared" si="237"/>
        <v>21</v>
      </c>
      <c r="AD424" s="27">
        <v>252</v>
      </c>
      <c r="AE424" s="10">
        <f t="shared" si="267"/>
        <v>1.0054424310000001</v>
      </c>
      <c r="AF424" s="2">
        <f t="shared" si="250"/>
        <v>1778.1382124100001</v>
      </c>
      <c r="AG424" s="2">
        <f t="shared" si="251"/>
        <v>1787.0548042999999</v>
      </c>
      <c r="AH424" s="3" t="str">
        <f t="shared" si="252"/>
        <v>-</v>
      </c>
      <c r="AI424" s="4" t="str">
        <f t="shared" si="258"/>
        <v>A+J=</v>
      </c>
      <c r="AJ424" s="11">
        <f t="shared" si="259"/>
        <v>41219</v>
      </c>
      <c r="AK424" s="11"/>
      <c r="AL424" s="4"/>
      <c r="AM424" s="1"/>
      <c r="AN424" s="11"/>
      <c r="AO424" s="1"/>
      <c r="AP424" s="1"/>
      <c r="AQ424" s="1"/>
      <c r="AR424" s="1"/>
      <c r="AS424" s="6"/>
      <c r="AT424" s="1"/>
      <c r="AU424" s="1"/>
      <c r="AV424" s="1"/>
      <c r="AW424" s="1"/>
      <c r="AX424" s="1"/>
      <c r="AY424" s="1"/>
      <c r="AZ424" s="1"/>
      <c r="BA424" s="1"/>
      <c r="BB424" s="1"/>
      <c r="BC424" s="1"/>
    </row>
    <row r="425" spans="1:154" x14ac:dyDescent="0.2">
      <c r="A425" s="144">
        <f t="shared" si="253"/>
        <v>41214</v>
      </c>
      <c r="B425" s="2">
        <f t="shared" si="238"/>
        <v>330307.0676153056</v>
      </c>
      <c r="C425" s="2">
        <f t="shared" si="254"/>
        <v>310448.94788604003</v>
      </c>
      <c r="D425" s="68">
        <f>SUM(Y425:Y$730)</f>
        <v>24308.741809970008</v>
      </c>
      <c r="E425" s="68">
        <f t="shared" si="239"/>
        <v>286140.20607607003</v>
      </c>
      <c r="F425" s="72">
        <f t="shared" si="263"/>
        <v>3512.04</v>
      </c>
      <c r="G425" s="3">
        <f>IF(N425=1,VLOOKUP(A424,[1]Plan1!$BG$69:$BI$188,3),G424)</f>
        <v>3532.06</v>
      </c>
      <c r="H425" s="11">
        <f t="shared" si="264"/>
        <v>41123</v>
      </c>
      <c r="I425" s="11">
        <f t="shared" si="265"/>
        <v>41154</v>
      </c>
      <c r="J425" s="26">
        <f t="shared" si="240"/>
        <v>5.7003906561428064E-3</v>
      </c>
      <c r="K425" s="11">
        <f t="shared" si="255"/>
        <v>41246</v>
      </c>
      <c r="L425" s="11">
        <f t="shared" si="241"/>
        <v>41214</v>
      </c>
      <c r="M425" s="1">
        <f t="shared" si="256"/>
        <v>22</v>
      </c>
      <c r="N425" s="1">
        <f t="shared" si="260"/>
        <v>22</v>
      </c>
      <c r="O425" s="2">
        <f t="shared" si="242"/>
        <v>1.0057003900000001</v>
      </c>
      <c r="P425" s="10">
        <f t="shared" si="236"/>
        <v>1.0040998299999999</v>
      </c>
      <c r="Q425" s="10">
        <f t="shared" si="266"/>
        <v>1.0524037668146558</v>
      </c>
      <c r="R425" s="2">
        <f t="shared" ref="R425:R488" si="268">TRUNC(TRUNC((O425*Q425),15),8)</f>
        <v>1.0584028700000001</v>
      </c>
      <c r="S425" s="2">
        <f t="shared" si="261"/>
        <v>1.05240376</v>
      </c>
      <c r="T425" s="2">
        <f t="shared" si="243"/>
        <v>326717.64004331001</v>
      </c>
      <c r="U425" s="2">
        <f t="shared" si="244"/>
        <v>1273.8694717116343</v>
      </c>
      <c r="V425" s="2">
        <f t="shared" si="245"/>
        <v>16711.409257233958</v>
      </c>
      <c r="W425" s="2">
        <f t="shared" si="246"/>
        <v>328434.22661498562</v>
      </c>
      <c r="X425" s="27">
        <f t="shared" si="247"/>
        <v>13</v>
      </c>
      <c r="Y425" s="2">
        <f t="shared" si="262"/>
        <v>2061.3884026400001</v>
      </c>
      <c r="Z425" s="67">
        <f t="shared" si="248"/>
        <v>6.6400238000000004E-3</v>
      </c>
      <c r="AA425" s="2">
        <f t="shared" si="249"/>
        <v>2169.4129057599998</v>
      </c>
      <c r="AB425" s="26">
        <f t="shared" si="257"/>
        <v>6.7299999999999999E-2</v>
      </c>
      <c r="AC425" s="27">
        <f t="shared" si="237"/>
        <v>22</v>
      </c>
      <c r="AD425" s="27">
        <v>252</v>
      </c>
      <c r="AE425" s="10">
        <f t="shared" si="267"/>
        <v>1.005702332</v>
      </c>
      <c r="AF425" s="2">
        <f t="shared" si="250"/>
        <v>1863.05245378</v>
      </c>
      <c r="AG425" s="2">
        <f t="shared" si="251"/>
        <v>1872.8410003199999</v>
      </c>
      <c r="AH425" s="3">
        <f t="shared" si="252"/>
        <v>4032.4653595399996</v>
      </c>
      <c r="AI425" s="4" t="str">
        <f t="shared" si="258"/>
        <v>A+J=</v>
      </c>
      <c r="AJ425" s="11">
        <f t="shared" si="259"/>
        <v>41219</v>
      </c>
      <c r="AK425" s="13"/>
      <c r="AL425" s="12"/>
      <c r="AM425" s="5"/>
      <c r="AN425" s="13"/>
      <c r="AO425" s="5"/>
      <c r="AP425" s="5"/>
      <c r="AQ425" s="5"/>
      <c r="AR425" s="5"/>
      <c r="AS425" s="14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48"/>
      <c r="BE425" s="48"/>
      <c r="BF425" s="48"/>
      <c r="BG425" s="48"/>
      <c r="BH425" s="48"/>
      <c r="BI425" s="48"/>
      <c r="BJ425" s="48"/>
      <c r="BK425" s="48"/>
      <c r="BL425" s="48"/>
      <c r="BM425" s="48"/>
      <c r="BN425" s="48"/>
      <c r="BO425" s="48"/>
      <c r="BP425" s="48"/>
      <c r="BQ425" s="48"/>
      <c r="BR425" s="48"/>
      <c r="BS425" s="48"/>
      <c r="BT425" s="48"/>
      <c r="BU425" s="48"/>
      <c r="BV425" s="48"/>
      <c r="BW425" s="48"/>
      <c r="BX425" s="48"/>
      <c r="BY425" s="48"/>
      <c r="BZ425" s="48"/>
      <c r="CA425" s="48"/>
      <c r="CB425" s="48"/>
      <c r="CC425" s="48"/>
      <c r="CD425" s="48"/>
      <c r="CE425" s="48"/>
      <c r="CF425" s="48"/>
      <c r="CG425" s="48"/>
      <c r="CH425" s="48"/>
      <c r="CI425" s="48"/>
      <c r="CJ425" s="48"/>
      <c r="CK425" s="48"/>
      <c r="CL425" s="48"/>
      <c r="CM425" s="48"/>
      <c r="CN425" s="48"/>
      <c r="CO425" s="48"/>
      <c r="CP425" s="48"/>
      <c r="CQ425" s="48"/>
      <c r="CR425" s="48"/>
      <c r="CS425" s="48"/>
      <c r="CT425" s="48"/>
      <c r="CU425" s="48"/>
      <c r="CV425" s="48"/>
      <c r="CW425" s="48"/>
      <c r="CX425" s="48"/>
      <c r="CY425" s="48"/>
      <c r="CZ425" s="48"/>
      <c r="DA425" s="48"/>
      <c r="DB425" s="48"/>
      <c r="DC425" s="48"/>
      <c r="DD425" s="48"/>
      <c r="DE425" s="48"/>
      <c r="DF425" s="48"/>
      <c r="DG425" s="48"/>
      <c r="DH425" s="48"/>
      <c r="DI425" s="48"/>
      <c r="DJ425" s="48"/>
      <c r="DK425" s="48"/>
      <c r="DL425" s="48"/>
      <c r="DM425" s="48"/>
      <c r="DN425" s="48"/>
      <c r="DO425" s="48"/>
      <c r="DP425" s="48"/>
      <c r="DQ425" s="48"/>
      <c r="DR425" s="48"/>
      <c r="DS425" s="48"/>
      <c r="DT425" s="48"/>
      <c r="DU425" s="48"/>
      <c r="DV425" s="48"/>
      <c r="DW425" s="48"/>
      <c r="DX425" s="48"/>
      <c r="DY425" s="48"/>
      <c r="DZ425" s="48"/>
      <c r="EA425" s="48"/>
      <c r="EB425" s="48"/>
      <c r="EC425" s="48"/>
      <c r="ED425" s="48"/>
      <c r="EE425" s="48"/>
      <c r="EF425" s="48"/>
      <c r="EG425" s="48"/>
      <c r="EH425" s="48"/>
      <c r="EI425" s="48"/>
      <c r="EJ425" s="48"/>
      <c r="EK425" s="48"/>
      <c r="EL425" s="48"/>
      <c r="EM425" s="48"/>
      <c r="EN425" s="48"/>
      <c r="EO425" s="48"/>
      <c r="EP425" s="48"/>
      <c r="EQ425" s="48"/>
      <c r="ER425" s="48"/>
      <c r="ES425" s="48"/>
      <c r="ET425" s="48"/>
      <c r="EU425" s="48"/>
      <c r="EV425" s="48"/>
      <c r="EW425" s="48"/>
      <c r="EX425" s="48"/>
    </row>
    <row r="426" spans="1:154" x14ac:dyDescent="0.2">
      <c r="A426" s="144">
        <f t="shared" si="253"/>
        <v>41215</v>
      </c>
      <c r="B426" s="2">
        <f t="shared" si="238"/>
        <v>326438.26685045072</v>
      </c>
      <c r="C426" s="2">
        <f t="shared" si="254"/>
        <v>308387.55948340002</v>
      </c>
      <c r="D426" s="68">
        <f>SUM(Y426:Y$730)</f>
        <v>22247.353407330003</v>
      </c>
      <c r="E426" s="68">
        <f t="shared" si="239"/>
        <v>286140.20607607003</v>
      </c>
      <c r="F426" s="72">
        <f t="shared" si="263"/>
        <v>3532.06</v>
      </c>
      <c r="G426" s="3">
        <f>IF(N426=1,VLOOKUP(A425,[1]Plan1!$BG$69:$BI$188,3),G425)</f>
        <v>3552.9</v>
      </c>
      <c r="H426" s="11">
        <f t="shared" si="264"/>
        <v>41154</v>
      </c>
      <c r="I426" s="11">
        <f t="shared" si="265"/>
        <v>41184</v>
      </c>
      <c r="J426" s="26">
        <f t="shared" si="240"/>
        <v>5.9002395202800706E-3</v>
      </c>
      <c r="K426" s="11">
        <f t="shared" si="255"/>
        <v>41246</v>
      </c>
      <c r="L426" s="11">
        <f t="shared" si="241"/>
        <v>41246</v>
      </c>
      <c r="M426" s="1">
        <f t="shared" si="256"/>
        <v>20</v>
      </c>
      <c r="N426" s="1">
        <f t="shared" si="260"/>
        <v>1</v>
      </c>
      <c r="O426" s="2">
        <f t="shared" si="242"/>
        <v>1.00029418</v>
      </c>
      <c r="P426" s="10">
        <f t="shared" ref="P426:P489" si="269">IF(L426&gt;L425,O425,P425)</f>
        <v>1.0057003900000001</v>
      </c>
      <c r="Q426" s="10">
        <f t="shared" si="266"/>
        <v>1.0584028787229685</v>
      </c>
      <c r="R426" s="2">
        <f t="shared" si="268"/>
        <v>1.0587142300000001</v>
      </c>
      <c r="S426" s="2">
        <f t="shared" si="261"/>
        <v>1.05240376</v>
      </c>
      <c r="T426" s="2">
        <f t="shared" si="243"/>
        <v>324548.22713755001</v>
      </c>
      <c r="U426" s="2">
        <f t="shared" si="244"/>
        <v>1165.8449685929043</v>
      </c>
      <c r="V426" s="2">
        <f t="shared" si="245"/>
        <v>16800.501871797798</v>
      </c>
      <c r="W426" s="2">
        <f t="shared" si="246"/>
        <v>326353.90632379072</v>
      </c>
      <c r="X426" s="27">
        <f t="shared" si="247"/>
        <v>0</v>
      </c>
      <c r="Y426" s="2">
        <f t="shared" si="262"/>
        <v>0</v>
      </c>
      <c r="Z426" s="67">
        <f t="shared" si="248"/>
        <v>0</v>
      </c>
      <c r="AA426" s="2">
        <f t="shared" si="249"/>
        <v>0</v>
      </c>
      <c r="AB426" s="26">
        <f t="shared" si="257"/>
        <v>6.7299999999999999E-2</v>
      </c>
      <c r="AC426" s="27">
        <f t="shared" si="237"/>
        <v>1</v>
      </c>
      <c r="AD426" s="27">
        <v>252</v>
      </c>
      <c r="AE426" s="10">
        <f t="shared" si="267"/>
        <v>1.0002584940000001</v>
      </c>
      <c r="AF426" s="2">
        <f t="shared" si="250"/>
        <v>83.893769419999998</v>
      </c>
      <c r="AG426" s="2">
        <f t="shared" si="251"/>
        <v>84.360526660000005</v>
      </c>
      <c r="AH426" s="3" t="str">
        <f t="shared" si="252"/>
        <v>-</v>
      </c>
      <c r="AI426" s="4" t="str">
        <f t="shared" si="258"/>
        <v>A+J=</v>
      </c>
      <c r="AJ426" s="11">
        <f t="shared" si="259"/>
        <v>41248</v>
      </c>
      <c r="AK426" s="11"/>
      <c r="AL426" s="4"/>
      <c r="AM426" s="1"/>
      <c r="AN426" s="11"/>
      <c r="AO426" s="1"/>
      <c r="AP426" s="1"/>
      <c r="AQ426" s="1"/>
      <c r="AR426" s="1"/>
      <c r="AS426" s="6"/>
      <c r="AT426" s="1"/>
      <c r="AU426" s="1"/>
      <c r="AV426" s="1"/>
      <c r="AW426" s="1"/>
      <c r="AX426" s="1"/>
      <c r="AY426" s="1"/>
      <c r="AZ426" s="1"/>
      <c r="BA426" s="1"/>
      <c r="BB426" s="1"/>
      <c r="BC426" s="1"/>
    </row>
    <row r="427" spans="1:154" x14ac:dyDescent="0.2">
      <c r="A427" s="144">
        <f t="shared" si="253"/>
        <v>41216</v>
      </c>
      <c r="B427" s="2">
        <f t="shared" si="238"/>
        <v>326438.26685045072</v>
      </c>
      <c r="C427" s="2">
        <f t="shared" si="254"/>
        <v>308387.55948340002</v>
      </c>
      <c r="D427" s="68">
        <f>SUM(Y427:Y$730)</f>
        <v>22247.353407330003</v>
      </c>
      <c r="E427" s="68">
        <f t="shared" si="239"/>
        <v>286140.20607607003</v>
      </c>
      <c r="F427" s="72">
        <f t="shared" si="263"/>
        <v>3532.06</v>
      </c>
      <c r="G427" s="3">
        <f>IF(N427=1,VLOOKUP(A426,[1]Plan1!$BG$69:$BI$188,3),G426)</f>
        <v>3552.9</v>
      </c>
      <c r="H427" s="11">
        <f t="shared" si="264"/>
        <v>41154</v>
      </c>
      <c r="I427" s="11">
        <f t="shared" si="265"/>
        <v>41184</v>
      </c>
      <c r="J427" s="26">
        <f t="shared" si="240"/>
        <v>5.9002395202800706E-3</v>
      </c>
      <c r="K427" s="11">
        <f t="shared" si="255"/>
        <v>41246</v>
      </c>
      <c r="L427" s="11">
        <f t="shared" si="241"/>
        <v>41246</v>
      </c>
      <c r="M427" s="1">
        <f t="shared" si="256"/>
        <v>20</v>
      </c>
      <c r="N427" s="1">
        <f t="shared" si="260"/>
        <v>1</v>
      </c>
      <c r="O427" s="2">
        <f t="shared" si="242"/>
        <v>1.00029418</v>
      </c>
      <c r="P427" s="10">
        <f t="shared" si="269"/>
        <v>1.0057003900000001</v>
      </c>
      <c r="Q427" s="10">
        <f t="shared" si="266"/>
        <v>1.0584028787229685</v>
      </c>
      <c r="R427" s="2">
        <f t="shared" si="268"/>
        <v>1.0587142300000001</v>
      </c>
      <c r="S427" s="2">
        <f t="shared" si="261"/>
        <v>1.05240376</v>
      </c>
      <c r="T427" s="2">
        <f t="shared" si="243"/>
        <v>324548.22713755001</v>
      </c>
      <c r="U427" s="2">
        <f t="shared" si="244"/>
        <v>1165.8449685929043</v>
      </c>
      <c r="V427" s="2">
        <f t="shared" si="245"/>
        <v>16800.501871797798</v>
      </c>
      <c r="W427" s="2">
        <f t="shared" si="246"/>
        <v>326353.90632379072</v>
      </c>
      <c r="X427" s="27">
        <f t="shared" si="247"/>
        <v>0</v>
      </c>
      <c r="Y427" s="2">
        <f t="shared" si="262"/>
        <v>0</v>
      </c>
      <c r="Z427" s="67">
        <f t="shared" si="248"/>
        <v>0</v>
      </c>
      <c r="AA427" s="2">
        <f t="shared" si="249"/>
        <v>0</v>
      </c>
      <c r="AB427" s="26">
        <f t="shared" si="257"/>
        <v>6.7299999999999999E-2</v>
      </c>
      <c r="AC427" s="27">
        <f t="shared" si="237"/>
        <v>1</v>
      </c>
      <c r="AD427" s="27">
        <v>252</v>
      </c>
      <c r="AE427" s="10">
        <f t="shared" si="267"/>
        <v>1.0002584940000001</v>
      </c>
      <c r="AF427" s="2">
        <f t="shared" si="250"/>
        <v>83.893769419999998</v>
      </c>
      <c r="AG427" s="2">
        <f t="shared" si="251"/>
        <v>84.360526660000005</v>
      </c>
      <c r="AH427" s="3" t="str">
        <f t="shared" si="252"/>
        <v>-</v>
      </c>
      <c r="AI427" s="4" t="str">
        <f t="shared" si="258"/>
        <v>A+J=</v>
      </c>
      <c r="AJ427" s="11">
        <f t="shared" si="259"/>
        <v>41248</v>
      </c>
      <c r="AK427" s="11"/>
      <c r="AL427" s="4"/>
      <c r="AM427" s="1"/>
      <c r="AN427" s="11"/>
      <c r="AO427" s="1"/>
      <c r="AP427" s="1"/>
      <c r="AQ427" s="1"/>
      <c r="AR427" s="1"/>
      <c r="AS427" s="6"/>
      <c r="AT427" s="1"/>
      <c r="AU427" s="1"/>
      <c r="AV427" s="1"/>
      <c r="AW427" s="1"/>
      <c r="AX427" s="1"/>
      <c r="AY427" s="1"/>
      <c r="AZ427" s="1"/>
      <c r="BA427" s="1"/>
      <c r="BB427" s="1"/>
      <c r="BC427" s="1"/>
    </row>
    <row r="428" spans="1:154" x14ac:dyDescent="0.2">
      <c r="A428" s="144">
        <f t="shared" si="253"/>
        <v>41217</v>
      </c>
      <c r="B428" s="2">
        <f t="shared" si="238"/>
        <v>326438.26685045072</v>
      </c>
      <c r="C428" s="2">
        <f t="shared" si="254"/>
        <v>308387.55948340002</v>
      </c>
      <c r="D428" s="68">
        <f>SUM(Y428:Y$730)</f>
        <v>22247.353407330003</v>
      </c>
      <c r="E428" s="68">
        <f t="shared" si="239"/>
        <v>286140.20607607003</v>
      </c>
      <c r="F428" s="72">
        <f t="shared" si="263"/>
        <v>3532.06</v>
      </c>
      <c r="G428" s="3">
        <f>IF(N428=1,VLOOKUP(A427,[1]Plan1!$BG$69:$BI$188,3),G427)</f>
        <v>3552.9</v>
      </c>
      <c r="H428" s="11">
        <f t="shared" si="264"/>
        <v>41154</v>
      </c>
      <c r="I428" s="11">
        <f t="shared" si="265"/>
        <v>41184</v>
      </c>
      <c r="J428" s="26">
        <f t="shared" si="240"/>
        <v>5.9002395202800706E-3</v>
      </c>
      <c r="K428" s="11">
        <f t="shared" si="255"/>
        <v>41246</v>
      </c>
      <c r="L428" s="11">
        <f t="shared" si="241"/>
        <v>41246</v>
      </c>
      <c r="M428" s="1">
        <f t="shared" si="256"/>
        <v>20</v>
      </c>
      <c r="N428" s="1">
        <f t="shared" si="260"/>
        <v>1</v>
      </c>
      <c r="O428" s="2">
        <f t="shared" si="242"/>
        <v>1.00029418</v>
      </c>
      <c r="P428" s="10">
        <f t="shared" si="269"/>
        <v>1.0057003900000001</v>
      </c>
      <c r="Q428" s="10">
        <f t="shared" si="266"/>
        <v>1.0584028787229685</v>
      </c>
      <c r="R428" s="2">
        <f t="shared" si="268"/>
        <v>1.0587142300000001</v>
      </c>
      <c r="S428" s="2">
        <f t="shared" si="261"/>
        <v>1.05240376</v>
      </c>
      <c r="T428" s="2">
        <f t="shared" si="243"/>
        <v>324548.22713755001</v>
      </c>
      <c r="U428" s="2">
        <f t="shared" si="244"/>
        <v>1165.8449685929043</v>
      </c>
      <c r="V428" s="2">
        <f t="shared" si="245"/>
        <v>16800.501871797798</v>
      </c>
      <c r="W428" s="2">
        <f t="shared" si="246"/>
        <v>326353.90632379072</v>
      </c>
      <c r="X428" s="27">
        <f t="shared" si="247"/>
        <v>0</v>
      </c>
      <c r="Y428" s="2">
        <f t="shared" si="262"/>
        <v>0</v>
      </c>
      <c r="Z428" s="67">
        <f t="shared" si="248"/>
        <v>0</v>
      </c>
      <c r="AA428" s="2">
        <f t="shared" si="249"/>
        <v>0</v>
      </c>
      <c r="AB428" s="26">
        <f t="shared" si="257"/>
        <v>6.7299999999999999E-2</v>
      </c>
      <c r="AC428" s="27">
        <f t="shared" si="237"/>
        <v>1</v>
      </c>
      <c r="AD428" s="27">
        <v>252</v>
      </c>
      <c r="AE428" s="10">
        <f t="shared" si="267"/>
        <v>1.0002584940000001</v>
      </c>
      <c r="AF428" s="2">
        <f t="shared" si="250"/>
        <v>83.893769419999998</v>
      </c>
      <c r="AG428" s="2">
        <f t="shared" si="251"/>
        <v>84.360526660000005</v>
      </c>
      <c r="AH428" s="3" t="str">
        <f t="shared" si="252"/>
        <v>-</v>
      </c>
      <c r="AI428" s="4" t="str">
        <f t="shared" si="258"/>
        <v>A+J=</v>
      </c>
      <c r="AJ428" s="11">
        <f t="shared" si="259"/>
        <v>41248</v>
      </c>
      <c r="AK428" s="11"/>
      <c r="AL428" s="4"/>
      <c r="AM428" s="1"/>
      <c r="AN428" s="11"/>
      <c r="AO428" s="1"/>
      <c r="AP428" s="1"/>
      <c r="AQ428" s="1"/>
      <c r="AR428" s="1"/>
      <c r="AS428" s="6"/>
      <c r="AT428" s="1"/>
      <c r="AU428" s="1"/>
      <c r="AV428" s="1"/>
      <c r="AW428" s="1"/>
      <c r="AX428" s="1"/>
      <c r="AY428" s="1"/>
      <c r="AZ428" s="1"/>
      <c r="BA428" s="1"/>
      <c r="BB428" s="1"/>
      <c r="BC428" s="1"/>
    </row>
    <row r="429" spans="1:154" x14ac:dyDescent="0.2">
      <c r="A429" s="144">
        <f t="shared" si="253"/>
        <v>41218</v>
      </c>
      <c r="B429" s="2">
        <f t="shared" si="238"/>
        <v>326438.26685045072</v>
      </c>
      <c r="C429" s="2">
        <f t="shared" si="254"/>
        <v>308387.55948340002</v>
      </c>
      <c r="D429" s="68">
        <f>SUM(Y429:Y$730)</f>
        <v>22247.353407330003</v>
      </c>
      <c r="E429" s="68">
        <f t="shared" si="239"/>
        <v>286140.20607607003</v>
      </c>
      <c r="F429" s="72">
        <f t="shared" si="263"/>
        <v>3532.06</v>
      </c>
      <c r="G429" s="3">
        <f>IF(N429=1,VLOOKUP(A428,[1]Plan1!$BG$69:$BI$188,3),G428)</f>
        <v>3552.9</v>
      </c>
      <c r="H429" s="11">
        <f t="shared" si="264"/>
        <v>41154</v>
      </c>
      <c r="I429" s="11">
        <f t="shared" si="265"/>
        <v>41184</v>
      </c>
      <c r="J429" s="26">
        <f t="shared" si="240"/>
        <v>5.9002395202800706E-3</v>
      </c>
      <c r="K429" s="11">
        <f t="shared" si="255"/>
        <v>41246</v>
      </c>
      <c r="L429" s="11">
        <f t="shared" si="241"/>
        <v>41246</v>
      </c>
      <c r="M429" s="1">
        <f t="shared" si="256"/>
        <v>20</v>
      </c>
      <c r="N429" s="1">
        <f t="shared" si="260"/>
        <v>1</v>
      </c>
      <c r="O429" s="2">
        <f t="shared" si="242"/>
        <v>1.00029418</v>
      </c>
      <c r="P429" s="10">
        <f t="shared" si="269"/>
        <v>1.0057003900000001</v>
      </c>
      <c r="Q429" s="10">
        <f t="shared" si="266"/>
        <v>1.0584028787229685</v>
      </c>
      <c r="R429" s="2">
        <f t="shared" si="268"/>
        <v>1.0587142300000001</v>
      </c>
      <c r="S429" s="2">
        <f t="shared" si="261"/>
        <v>1.05240376</v>
      </c>
      <c r="T429" s="2">
        <f t="shared" si="243"/>
        <v>324548.22713755001</v>
      </c>
      <c r="U429" s="2">
        <f t="shared" si="244"/>
        <v>1165.8449685929043</v>
      </c>
      <c r="V429" s="2">
        <f t="shared" si="245"/>
        <v>16800.501871797798</v>
      </c>
      <c r="W429" s="2">
        <f t="shared" si="246"/>
        <v>326353.90632379072</v>
      </c>
      <c r="X429" s="27">
        <f t="shared" si="247"/>
        <v>0</v>
      </c>
      <c r="Y429" s="2">
        <f t="shared" si="262"/>
        <v>0</v>
      </c>
      <c r="Z429" s="67">
        <f t="shared" si="248"/>
        <v>0</v>
      </c>
      <c r="AA429" s="2">
        <f t="shared" si="249"/>
        <v>0</v>
      </c>
      <c r="AB429" s="26">
        <f t="shared" si="257"/>
        <v>6.7299999999999999E-2</v>
      </c>
      <c r="AC429" s="27">
        <f t="shared" si="237"/>
        <v>1</v>
      </c>
      <c r="AD429" s="27">
        <v>252</v>
      </c>
      <c r="AE429" s="10">
        <f t="shared" si="267"/>
        <v>1.0002584940000001</v>
      </c>
      <c r="AF429" s="2">
        <f t="shared" si="250"/>
        <v>83.893769419999998</v>
      </c>
      <c r="AG429" s="2">
        <f t="shared" si="251"/>
        <v>84.360526660000005</v>
      </c>
      <c r="AH429" s="3" t="str">
        <f t="shared" si="252"/>
        <v>-</v>
      </c>
      <c r="AI429" s="4" t="str">
        <f t="shared" si="258"/>
        <v>A+J=</v>
      </c>
      <c r="AJ429" s="11">
        <f t="shared" si="259"/>
        <v>41248</v>
      </c>
      <c r="AK429" s="11"/>
      <c r="AL429" s="4"/>
      <c r="AM429" s="1"/>
      <c r="AN429" s="11"/>
      <c r="AO429" s="1"/>
      <c r="AP429" s="1"/>
      <c r="AQ429" s="1"/>
      <c r="AR429" s="1"/>
      <c r="AS429" s="6"/>
      <c r="AT429" s="1"/>
      <c r="AU429" s="1"/>
      <c r="AV429" s="1"/>
      <c r="AW429" s="1"/>
      <c r="AX429" s="1"/>
      <c r="AY429" s="1"/>
      <c r="AZ429" s="1"/>
      <c r="BA429" s="1"/>
      <c r="BB429" s="1"/>
      <c r="BC429" s="1"/>
    </row>
    <row r="430" spans="1:154" x14ac:dyDescent="0.2">
      <c r="A430" s="144">
        <f t="shared" si="253"/>
        <v>41219</v>
      </c>
      <c r="B430" s="2">
        <f t="shared" si="238"/>
        <v>326611.81941486726</v>
      </c>
      <c r="C430" s="2">
        <f t="shared" si="254"/>
        <v>308387.55948340002</v>
      </c>
      <c r="D430" s="68">
        <f>SUM(Y430:Y$730)</f>
        <v>22247.353407330003</v>
      </c>
      <c r="E430" s="68">
        <f t="shared" si="239"/>
        <v>286140.20607607003</v>
      </c>
      <c r="F430" s="72">
        <f t="shared" si="263"/>
        <v>3532.06</v>
      </c>
      <c r="G430" s="3">
        <f>IF(N430=1,VLOOKUP(A429,[1]Plan1!$BG$69:$BI$188,3),G429)</f>
        <v>3552.9</v>
      </c>
      <c r="H430" s="11">
        <f t="shared" si="264"/>
        <v>41154</v>
      </c>
      <c r="I430" s="11">
        <f t="shared" si="265"/>
        <v>41184</v>
      </c>
      <c r="J430" s="26">
        <f t="shared" si="240"/>
        <v>5.9002395202800706E-3</v>
      </c>
      <c r="K430" s="11">
        <f t="shared" si="255"/>
        <v>41246</v>
      </c>
      <c r="L430" s="11">
        <f t="shared" si="241"/>
        <v>41246</v>
      </c>
      <c r="M430" s="1">
        <f t="shared" si="256"/>
        <v>20</v>
      </c>
      <c r="N430" s="1">
        <f t="shared" si="260"/>
        <v>2</v>
      </c>
      <c r="O430" s="2">
        <f t="shared" si="242"/>
        <v>1.0005884599999999</v>
      </c>
      <c r="P430" s="10">
        <f t="shared" si="269"/>
        <v>1.0057003900000001</v>
      </c>
      <c r="Q430" s="10">
        <f t="shared" si="266"/>
        <v>1.0584028787229685</v>
      </c>
      <c r="R430" s="2">
        <f t="shared" si="268"/>
        <v>1.0590257000000001</v>
      </c>
      <c r="S430" s="2">
        <f t="shared" si="261"/>
        <v>1.05240376</v>
      </c>
      <c r="T430" s="2">
        <f t="shared" si="243"/>
        <v>324548.22713755001</v>
      </c>
      <c r="U430" s="2">
        <f t="shared" si="244"/>
        <v>1165.8449685929043</v>
      </c>
      <c r="V430" s="2">
        <f t="shared" si="245"/>
        <v>16889.625961784306</v>
      </c>
      <c r="W430" s="2">
        <f t="shared" si="246"/>
        <v>326443.03041377728</v>
      </c>
      <c r="X430" s="27">
        <f t="shared" si="247"/>
        <v>0</v>
      </c>
      <c r="Y430" s="2">
        <f t="shared" si="262"/>
        <v>0</v>
      </c>
      <c r="Z430" s="67">
        <f t="shared" si="248"/>
        <v>0</v>
      </c>
      <c r="AA430" s="2">
        <f t="shared" si="249"/>
        <v>0</v>
      </c>
      <c r="AB430" s="26">
        <f t="shared" si="257"/>
        <v>6.7299999999999999E-2</v>
      </c>
      <c r="AC430" s="27">
        <f t="shared" si="237"/>
        <v>2</v>
      </c>
      <c r="AD430" s="27">
        <v>252</v>
      </c>
      <c r="AE430" s="10">
        <f t="shared" si="267"/>
        <v>1.000517055</v>
      </c>
      <c r="AF430" s="2">
        <f t="shared" si="250"/>
        <v>167.80928358</v>
      </c>
      <c r="AG430" s="2">
        <f t="shared" si="251"/>
        <v>168.78900109</v>
      </c>
      <c r="AH430" s="3" t="str">
        <f t="shared" si="252"/>
        <v>-</v>
      </c>
      <c r="AI430" s="4" t="str">
        <f t="shared" si="258"/>
        <v>A+J=</v>
      </c>
      <c r="AJ430" s="11">
        <f t="shared" si="259"/>
        <v>41248</v>
      </c>
      <c r="AK430" s="11"/>
      <c r="AL430" s="4"/>
      <c r="AM430" s="1"/>
      <c r="AN430" s="11"/>
      <c r="AO430" s="1"/>
      <c r="AP430" s="1"/>
      <c r="AQ430" s="1"/>
      <c r="AR430" s="1"/>
      <c r="AS430" s="6"/>
      <c r="AT430" s="1"/>
      <c r="AU430" s="1"/>
      <c r="AV430" s="1"/>
      <c r="AW430" s="1"/>
      <c r="AX430" s="1"/>
      <c r="AY430" s="1"/>
      <c r="AZ430" s="1"/>
      <c r="BA430" s="1"/>
      <c r="BB430" s="1"/>
      <c r="BC430" s="1"/>
    </row>
    <row r="431" spans="1:154" x14ac:dyDescent="0.2">
      <c r="A431" s="144">
        <f t="shared" si="253"/>
        <v>41220</v>
      </c>
      <c r="B431" s="2">
        <f t="shared" si="238"/>
        <v>326785.46285393019</v>
      </c>
      <c r="C431" s="2">
        <f t="shared" si="254"/>
        <v>308387.55948340002</v>
      </c>
      <c r="D431" s="68">
        <f>SUM(Y431:Y$730)</f>
        <v>22247.353407330003</v>
      </c>
      <c r="E431" s="68">
        <f t="shared" si="239"/>
        <v>286140.20607607003</v>
      </c>
      <c r="F431" s="72">
        <f t="shared" si="263"/>
        <v>3532.06</v>
      </c>
      <c r="G431" s="3">
        <f>IF(N431=1,VLOOKUP(A430,[1]Plan1!$BG$69:$BI$188,3),G430)</f>
        <v>3552.9</v>
      </c>
      <c r="H431" s="11">
        <f t="shared" si="264"/>
        <v>41154</v>
      </c>
      <c r="I431" s="11">
        <f t="shared" si="265"/>
        <v>41184</v>
      </c>
      <c r="J431" s="26">
        <f t="shared" si="240"/>
        <v>5.9002395202800706E-3</v>
      </c>
      <c r="K431" s="11">
        <f t="shared" si="255"/>
        <v>41246</v>
      </c>
      <c r="L431" s="11">
        <f t="shared" si="241"/>
        <v>41246</v>
      </c>
      <c r="M431" s="1">
        <f t="shared" si="256"/>
        <v>20</v>
      </c>
      <c r="N431" s="1">
        <f t="shared" si="260"/>
        <v>3</v>
      </c>
      <c r="O431" s="2">
        <f t="shared" si="242"/>
        <v>1.00088282</v>
      </c>
      <c r="P431" s="10">
        <f t="shared" si="269"/>
        <v>1.0057003900000001</v>
      </c>
      <c r="Q431" s="10">
        <f t="shared" si="266"/>
        <v>1.0584028787229685</v>
      </c>
      <c r="R431" s="2">
        <f t="shared" si="268"/>
        <v>1.05933725</v>
      </c>
      <c r="S431" s="2">
        <f t="shared" si="261"/>
        <v>1.05240376</v>
      </c>
      <c r="T431" s="2">
        <f t="shared" si="243"/>
        <v>324548.22713755001</v>
      </c>
      <c r="U431" s="2">
        <f t="shared" si="244"/>
        <v>1165.8449685929043</v>
      </c>
      <c r="V431" s="2">
        <f t="shared" si="245"/>
        <v>16978.772942987289</v>
      </c>
      <c r="W431" s="2">
        <f t="shared" si="246"/>
        <v>326532.17739498022</v>
      </c>
      <c r="X431" s="27">
        <f t="shared" si="247"/>
        <v>0</v>
      </c>
      <c r="Y431" s="2">
        <f t="shared" si="262"/>
        <v>0</v>
      </c>
      <c r="Z431" s="67">
        <f t="shared" si="248"/>
        <v>0</v>
      </c>
      <c r="AA431" s="2">
        <f t="shared" si="249"/>
        <v>0</v>
      </c>
      <c r="AB431" s="26">
        <f t="shared" si="257"/>
        <v>6.7299999999999999E-2</v>
      </c>
      <c r="AC431" s="27">
        <f t="shared" si="237"/>
        <v>3</v>
      </c>
      <c r="AD431" s="27">
        <v>252</v>
      </c>
      <c r="AE431" s="10">
        <f t="shared" si="267"/>
        <v>1.0007756830000001</v>
      </c>
      <c r="AF431" s="2">
        <f t="shared" si="250"/>
        <v>251.74654247000001</v>
      </c>
      <c r="AG431" s="2">
        <f t="shared" si="251"/>
        <v>253.28545894999999</v>
      </c>
      <c r="AH431" s="3" t="str">
        <f t="shared" si="252"/>
        <v>-</v>
      </c>
      <c r="AI431" s="4" t="str">
        <f t="shared" si="258"/>
        <v>A+J=</v>
      </c>
      <c r="AJ431" s="11">
        <f t="shared" si="259"/>
        <v>41248</v>
      </c>
      <c r="AK431" s="11"/>
      <c r="AL431" s="4"/>
      <c r="AM431" s="1"/>
      <c r="AN431" s="11"/>
      <c r="AO431" s="1"/>
      <c r="AP431" s="1"/>
      <c r="AQ431" s="1"/>
      <c r="AR431" s="1"/>
      <c r="AS431" s="6"/>
      <c r="AT431" s="1"/>
      <c r="AU431" s="1"/>
      <c r="AV431" s="1"/>
      <c r="AW431" s="1"/>
      <c r="AX431" s="1"/>
      <c r="AY431" s="1"/>
      <c r="AZ431" s="1"/>
      <c r="BA431" s="1"/>
      <c r="BB431" s="1"/>
      <c r="BC431" s="1"/>
    </row>
    <row r="432" spans="1:154" x14ac:dyDescent="0.2">
      <c r="A432" s="144">
        <f t="shared" si="253"/>
        <v>41221</v>
      </c>
      <c r="B432" s="2">
        <f t="shared" si="238"/>
        <v>326959.20260544383</v>
      </c>
      <c r="C432" s="2">
        <f t="shared" si="254"/>
        <v>308387.55948340002</v>
      </c>
      <c r="D432" s="68">
        <f>SUM(Y432:Y$730)</f>
        <v>22247.353407330003</v>
      </c>
      <c r="E432" s="68">
        <f t="shared" si="239"/>
        <v>286140.20607607003</v>
      </c>
      <c r="F432" s="72">
        <f t="shared" si="263"/>
        <v>3532.06</v>
      </c>
      <c r="G432" s="3">
        <f>IF(N432=1,VLOOKUP(A431,[1]Plan1!$BG$69:$BI$188,3),G431)</f>
        <v>3552.9</v>
      </c>
      <c r="H432" s="11">
        <f t="shared" si="264"/>
        <v>41154</v>
      </c>
      <c r="I432" s="11">
        <f t="shared" si="265"/>
        <v>41184</v>
      </c>
      <c r="J432" s="26">
        <f t="shared" si="240"/>
        <v>5.9002395202800706E-3</v>
      </c>
      <c r="K432" s="11">
        <f t="shared" si="255"/>
        <v>41246</v>
      </c>
      <c r="L432" s="11">
        <f t="shared" si="241"/>
        <v>41246</v>
      </c>
      <c r="M432" s="1">
        <f t="shared" si="256"/>
        <v>20</v>
      </c>
      <c r="N432" s="1">
        <f t="shared" si="260"/>
        <v>4</v>
      </c>
      <c r="O432" s="2">
        <f t="shared" si="242"/>
        <v>1.0011772699999999</v>
      </c>
      <c r="P432" s="10">
        <f t="shared" si="269"/>
        <v>1.0057003900000001</v>
      </c>
      <c r="Q432" s="10">
        <f t="shared" si="266"/>
        <v>1.0584028787229685</v>
      </c>
      <c r="R432" s="2">
        <f t="shared" si="268"/>
        <v>1.0596489</v>
      </c>
      <c r="S432" s="2">
        <f t="shared" si="261"/>
        <v>1.05240376</v>
      </c>
      <c r="T432" s="2">
        <f t="shared" si="243"/>
        <v>324548.22713755001</v>
      </c>
      <c r="U432" s="2">
        <f t="shared" si="244"/>
        <v>1165.8449685929043</v>
      </c>
      <c r="V432" s="2">
        <f t="shared" si="245"/>
        <v>17067.948538210894</v>
      </c>
      <c r="W432" s="2">
        <f t="shared" si="246"/>
        <v>326621.35299020383</v>
      </c>
      <c r="X432" s="27">
        <f t="shared" si="247"/>
        <v>0</v>
      </c>
      <c r="Y432" s="2">
        <f t="shared" si="262"/>
        <v>0</v>
      </c>
      <c r="Z432" s="67">
        <f t="shared" si="248"/>
        <v>0</v>
      </c>
      <c r="AA432" s="2">
        <f t="shared" si="249"/>
        <v>0</v>
      </c>
      <c r="AB432" s="26">
        <f t="shared" si="257"/>
        <v>6.7299999999999999E-2</v>
      </c>
      <c r="AC432" s="27">
        <f t="shared" si="237"/>
        <v>4</v>
      </c>
      <c r="AD432" s="27">
        <v>252</v>
      </c>
      <c r="AE432" s="10">
        <f t="shared" si="267"/>
        <v>1.0010343770000001</v>
      </c>
      <c r="AF432" s="2">
        <f t="shared" si="250"/>
        <v>335.70522154000003</v>
      </c>
      <c r="AG432" s="2">
        <f t="shared" si="251"/>
        <v>337.84961523999999</v>
      </c>
      <c r="AH432" s="3" t="str">
        <f t="shared" si="252"/>
        <v>-</v>
      </c>
      <c r="AI432" s="4" t="str">
        <f t="shared" si="258"/>
        <v>A+J=</v>
      </c>
      <c r="AJ432" s="11">
        <f t="shared" si="259"/>
        <v>41248</v>
      </c>
      <c r="AK432" s="11"/>
      <c r="AL432" s="4"/>
      <c r="AM432" s="1"/>
      <c r="AN432" s="11"/>
      <c r="AO432" s="1"/>
      <c r="AP432" s="1"/>
      <c r="AQ432" s="1"/>
      <c r="AR432" s="1"/>
      <c r="AS432" s="6"/>
      <c r="AT432" s="1"/>
      <c r="AU432" s="1"/>
      <c r="AV432" s="1"/>
      <c r="AW432" s="1"/>
      <c r="AX432" s="1"/>
      <c r="AY432" s="1"/>
      <c r="AZ432" s="1"/>
      <c r="BA432" s="1"/>
      <c r="BB432" s="1"/>
      <c r="BC432" s="1"/>
    </row>
    <row r="433" spans="1:55" x14ac:dyDescent="0.2">
      <c r="A433" s="144">
        <f t="shared" si="253"/>
        <v>41222</v>
      </c>
      <c r="B433" s="2">
        <f t="shared" si="238"/>
        <v>327133.03363246395</v>
      </c>
      <c r="C433" s="2">
        <f t="shared" si="254"/>
        <v>308387.55948340002</v>
      </c>
      <c r="D433" s="68">
        <f>SUM(Y433:Y$730)</f>
        <v>22247.353407330003</v>
      </c>
      <c r="E433" s="68">
        <f t="shared" si="239"/>
        <v>286140.20607607003</v>
      </c>
      <c r="F433" s="72">
        <f t="shared" si="263"/>
        <v>3532.06</v>
      </c>
      <c r="G433" s="3">
        <f>IF(N433=1,VLOOKUP(A432,[1]Plan1!$BG$69:$BI$188,3),G432)</f>
        <v>3552.9</v>
      </c>
      <c r="H433" s="11">
        <f t="shared" si="264"/>
        <v>41154</v>
      </c>
      <c r="I433" s="11">
        <f t="shared" si="265"/>
        <v>41184</v>
      </c>
      <c r="J433" s="26">
        <f t="shared" si="240"/>
        <v>5.9002395202800706E-3</v>
      </c>
      <c r="K433" s="11">
        <f t="shared" si="255"/>
        <v>41246</v>
      </c>
      <c r="L433" s="11">
        <f t="shared" si="241"/>
        <v>41246</v>
      </c>
      <c r="M433" s="1">
        <f t="shared" si="256"/>
        <v>20</v>
      </c>
      <c r="N433" s="1">
        <f t="shared" si="260"/>
        <v>5</v>
      </c>
      <c r="O433" s="2">
        <f t="shared" si="242"/>
        <v>1.0014718</v>
      </c>
      <c r="P433" s="10">
        <f t="shared" si="269"/>
        <v>1.0057003900000001</v>
      </c>
      <c r="Q433" s="10">
        <f t="shared" si="266"/>
        <v>1.0584028787229685</v>
      </c>
      <c r="R433" s="2">
        <f t="shared" si="268"/>
        <v>1.05996063</v>
      </c>
      <c r="S433" s="2">
        <f t="shared" si="261"/>
        <v>1.05240376</v>
      </c>
      <c r="T433" s="2">
        <f t="shared" si="243"/>
        <v>324548.22713755001</v>
      </c>
      <c r="U433" s="2">
        <f t="shared" si="244"/>
        <v>1165.8449685929043</v>
      </c>
      <c r="V433" s="2">
        <f t="shared" si="245"/>
        <v>17157.147024650974</v>
      </c>
      <c r="W433" s="2">
        <f t="shared" si="246"/>
        <v>326710.55147664394</v>
      </c>
      <c r="X433" s="27">
        <f t="shared" si="247"/>
        <v>0</v>
      </c>
      <c r="Y433" s="2">
        <f t="shared" si="262"/>
        <v>0</v>
      </c>
      <c r="Z433" s="67">
        <f t="shared" si="248"/>
        <v>0</v>
      </c>
      <c r="AA433" s="2">
        <f t="shared" si="249"/>
        <v>0</v>
      </c>
      <c r="AB433" s="26">
        <f t="shared" si="257"/>
        <v>6.7299999999999999E-2</v>
      </c>
      <c r="AC433" s="27">
        <f t="shared" si="237"/>
        <v>5</v>
      </c>
      <c r="AD433" s="27">
        <v>252</v>
      </c>
      <c r="AE433" s="10">
        <f t="shared" si="267"/>
        <v>1.0012931389999999</v>
      </c>
      <c r="AF433" s="2">
        <f t="shared" si="250"/>
        <v>419.68596989000002</v>
      </c>
      <c r="AG433" s="2">
        <f t="shared" si="251"/>
        <v>422.48215582</v>
      </c>
      <c r="AH433" s="3" t="str">
        <f t="shared" si="252"/>
        <v>-</v>
      </c>
      <c r="AI433" s="4" t="str">
        <f t="shared" si="258"/>
        <v>A+J=</v>
      </c>
      <c r="AJ433" s="11">
        <f t="shared" si="259"/>
        <v>41248</v>
      </c>
      <c r="AK433" s="11"/>
      <c r="AL433" s="4"/>
      <c r="AM433" s="1"/>
      <c r="AN433" s="11"/>
      <c r="AO433" s="1"/>
      <c r="AP433" s="1"/>
      <c r="AQ433" s="1"/>
      <c r="AR433" s="1"/>
      <c r="AS433" s="6"/>
      <c r="AT433" s="1"/>
      <c r="AU433" s="1"/>
      <c r="AV433" s="1"/>
      <c r="AW433" s="1"/>
      <c r="AX433" s="1"/>
      <c r="AY433" s="1"/>
      <c r="AZ433" s="1"/>
      <c r="BA433" s="1"/>
      <c r="BB433" s="1"/>
      <c r="BC433" s="1"/>
    </row>
    <row r="434" spans="1:55" x14ac:dyDescent="0.2">
      <c r="A434" s="144">
        <f t="shared" si="253"/>
        <v>41223</v>
      </c>
      <c r="B434" s="2">
        <f t="shared" si="238"/>
        <v>327306.96104905463</v>
      </c>
      <c r="C434" s="2">
        <f t="shared" si="254"/>
        <v>308387.55948340002</v>
      </c>
      <c r="D434" s="68">
        <f>SUM(Y434:Y$730)</f>
        <v>22247.353407330003</v>
      </c>
      <c r="E434" s="68">
        <f t="shared" si="239"/>
        <v>286140.20607607003</v>
      </c>
      <c r="F434" s="72">
        <f t="shared" si="263"/>
        <v>3532.06</v>
      </c>
      <c r="G434" s="3">
        <f>IF(N434=1,VLOOKUP(A433,[1]Plan1!$BG$69:$BI$188,3),G433)</f>
        <v>3552.9</v>
      </c>
      <c r="H434" s="11">
        <f t="shared" si="264"/>
        <v>41154</v>
      </c>
      <c r="I434" s="11">
        <f t="shared" si="265"/>
        <v>41184</v>
      </c>
      <c r="J434" s="26">
        <f t="shared" si="240"/>
        <v>5.9002395202800706E-3</v>
      </c>
      <c r="K434" s="11">
        <f t="shared" si="255"/>
        <v>41246</v>
      </c>
      <c r="L434" s="11">
        <f t="shared" si="241"/>
        <v>41246</v>
      </c>
      <c r="M434" s="1">
        <f t="shared" si="256"/>
        <v>20</v>
      </c>
      <c r="N434" s="1">
        <f t="shared" si="260"/>
        <v>6</v>
      </c>
      <c r="O434" s="2">
        <f t="shared" si="242"/>
        <v>1.00176642</v>
      </c>
      <c r="P434" s="10">
        <f t="shared" si="269"/>
        <v>1.0057003900000001</v>
      </c>
      <c r="Q434" s="10">
        <f t="shared" si="266"/>
        <v>1.0584028787229685</v>
      </c>
      <c r="R434" s="2">
        <f t="shared" si="268"/>
        <v>1.06027246</v>
      </c>
      <c r="S434" s="2">
        <f t="shared" si="261"/>
        <v>1.05240376</v>
      </c>
      <c r="T434" s="2">
        <f t="shared" si="243"/>
        <v>324548.22713755001</v>
      </c>
      <c r="U434" s="2">
        <f t="shared" si="244"/>
        <v>1165.8449685929043</v>
      </c>
      <c r="V434" s="2">
        <f t="shared" si="245"/>
        <v>17246.374125111681</v>
      </c>
      <c r="W434" s="2">
        <f t="shared" si="246"/>
        <v>326799.77857710462</v>
      </c>
      <c r="X434" s="27">
        <f t="shared" si="247"/>
        <v>0</v>
      </c>
      <c r="Y434" s="2">
        <f t="shared" si="262"/>
        <v>0</v>
      </c>
      <c r="Z434" s="67">
        <f t="shared" si="248"/>
        <v>0</v>
      </c>
      <c r="AA434" s="2">
        <f t="shared" si="249"/>
        <v>0</v>
      </c>
      <c r="AB434" s="26">
        <f t="shared" si="257"/>
        <v>6.7299999999999999E-2</v>
      </c>
      <c r="AC434" s="27">
        <f t="shared" si="237"/>
        <v>6</v>
      </c>
      <c r="AD434" s="27">
        <v>252</v>
      </c>
      <c r="AE434" s="10">
        <f t="shared" si="267"/>
        <v>1.0015519669999999</v>
      </c>
      <c r="AF434" s="2">
        <f t="shared" si="250"/>
        <v>503.68813841999997</v>
      </c>
      <c r="AG434" s="2">
        <f t="shared" si="251"/>
        <v>507.18247194999998</v>
      </c>
      <c r="AH434" s="3" t="str">
        <f t="shared" si="252"/>
        <v>-</v>
      </c>
      <c r="AI434" s="4" t="str">
        <f t="shared" si="258"/>
        <v>A+J=</v>
      </c>
      <c r="AJ434" s="11">
        <f t="shared" si="259"/>
        <v>41248</v>
      </c>
      <c r="AK434" s="11"/>
      <c r="AL434" s="4"/>
      <c r="AM434" s="1"/>
      <c r="AN434" s="11"/>
      <c r="AO434" s="1"/>
      <c r="AP434" s="1"/>
      <c r="AQ434" s="1"/>
      <c r="AR434" s="1"/>
      <c r="AS434" s="6"/>
      <c r="AT434" s="1"/>
      <c r="AU434" s="1"/>
      <c r="AV434" s="1"/>
      <c r="AW434" s="1"/>
      <c r="AX434" s="1"/>
      <c r="AY434" s="1"/>
      <c r="AZ434" s="1"/>
      <c r="BA434" s="1"/>
      <c r="BB434" s="1"/>
      <c r="BC434" s="1"/>
    </row>
    <row r="435" spans="1:55" x14ac:dyDescent="0.2">
      <c r="A435" s="144">
        <f t="shared" si="253"/>
        <v>41224</v>
      </c>
      <c r="B435" s="2">
        <f t="shared" si="238"/>
        <v>327306.96104905463</v>
      </c>
      <c r="C435" s="2">
        <f t="shared" si="254"/>
        <v>308387.55948340002</v>
      </c>
      <c r="D435" s="68">
        <f>SUM(Y435:Y$730)</f>
        <v>22247.353407330003</v>
      </c>
      <c r="E435" s="68">
        <f t="shared" si="239"/>
        <v>286140.20607607003</v>
      </c>
      <c r="F435" s="72">
        <f t="shared" si="263"/>
        <v>3532.06</v>
      </c>
      <c r="G435" s="3">
        <f>IF(N435=1,VLOOKUP(A434,[1]Plan1!$BG$69:$BI$188,3),G434)</f>
        <v>3552.9</v>
      </c>
      <c r="H435" s="11">
        <f t="shared" si="264"/>
        <v>41154</v>
      </c>
      <c r="I435" s="11">
        <f t="shared" si="265"/>
        <v>41184</v>
      </c>
      <c r="J435" s="26">
        <f t="shared" si="240"/>
        <v>5.9002395202800706E-3</v>
      </c>
      <c r="K435" s="11">
        <f t="shared" si="255"/>
        <v>41246</v>
      </c>
      <c r="L435" s="11">
        <f t="shared" si="241"/>
        <v>41246</v>
      </c>
      <c r="M435" s="1">
        <f t="shared" si="256"/>
        <v>20</v>
      </c>
      <c r="N435" s="1">
        <f t="shared" si="260"/>
        <v>6</v>
      </c>
      <c r="O435" s="2">
        <f t="shared" si="242"/>
        <v>1.00176642</v>
      </c>
      <c r="P435" s="10">
        <f t="shared" si="269"/>
        <v>1.0057003900000001</v>
      </c>
      <c r="Q435" s="10">
        <f t="shared" si="266"/>
        <v>1.0584028787229685</v>
      </c>
      <c r="R435" s="2">
        <f t="shared" si="268"/>
        <v>1.06027246</v>
      </c>
      <c r="S435" s="2">
        <f t="shared" si="261"/>
        <v>1.05240376</v>
      </c>
      <c r="T435" s="2">
        <f t="shared" si="243"/>
        <v>324548.22713755001</v>
      </c>
      <c r="U435" s="2">
        <f t="shared" si="244"/>
        <v>1165.8449685929043</v>
      </c>
      <c r="V435" s="2">
        <f t="shared" si="245"/>
        <v>17246.374125111681</v>
      </c>
      <c r="W435" s="2">
        <f t="shared" si="246"/>
        <v>326799.77857710462</v>
      </c>
      <c r="X435" s="27">
        <f t="shared" si="247"/>
        <v>0</v>
      </c>
      <c r="Y435" s="2">
        <f t="shared" si="262"/>
        <v>0</v>
      </c>
      <c r="Z435" s="67">
        <f t="shared" si="248"/>
        <v>0</v>
      </c>
      <c r="AA435" s="2">
        <f t="shared" si="249"/>
        <v>0</v>
      </c>
      <c r="AB435" s="26">
        <f t="shared" si="257"/>
        <v>6.7299999999999999E-2</v>
      </c>
      <c r="AC435" s="27">
        <f t="shared" si="237"/>
        <v>6</v>
      </c>
      <c r="AD435" s="27">
        <v>252</v>
      </c>
      <c r="AE435" s="10">
        <f t="shared" si="267"/>
        <v>1.0015519669999999</v>
      </c>
      <c r="AF435" s="2">
        <f t="shared" si="250"/>
        <v>503.68813841999997</v>
      </c>
      <c r="AG435" s="2">
        <f t="shared" si="251"/>
        <v>507.18247194999998</v>
      </c>
      <c r="AH435" s="3" t="str">
        <f t="shared" si="252"/>
        <v>-</v>
      </c>
      <c r="AI435" s="4" t="str">
        <f t="shared" si="258"/>
        <v>A+J=</v>
      </c>
      <c r="AJ435" s="11">
        <f t="shared" si="259"/>
        <v>41248</v>
      </c>
      <c r="AK435" s="11"/>
      <c r="AL435" s="4"/>
      <c r="AM435" s="1"/>
      <c r="AN435" s="11"/>
      <c r="AO435" s="1"/>
      <c r="AP435" s="1"/>
      <c r="AQ435" s="1"/>
      <c r="AR435" s="1"/>
      <c r="AS435" s="6"/>
      <c r="AT435" s="1"/>
      <c r="AU435" s="1"/>
      <c r="AV435" s="1"/>
      <c r="AW435" s="1"/>
      <c r="AX435" s="1"/>
      <c r="AY435" s="1"/>
      <c r="AZ435" s="1"/>
      <c r="BA435" s="1"/>
      <c r="BB435" s="1"/>
      <c r="BC435" s="1"/>
    </row>
    <row r="436" spans="1:55" x14ac:dyDescent="0.2">
      <c r="A436" s="144">
        <f t="shared" si="253"/>
        <v>41225</v>
      </c>
      <c r="B436" s="2">
        <f t="shared" si="238"/>
        <v>327306.96104905463</v>
      </c>
      <c r="C436" s="2">
        <f t="shared" si="254"/>
        <v>308387.55948340002</v>
      </c>
      <c r="D436" s="68">
        <f>SUM(Y436:Y$730)</f>
        <v>22247.353407330003</v>
      </c>
      <c r="E436" s="68">
        <f t="shared" si="239"/>
        <v>286140.20607607003</v>
      </c>
      <c r="F436" s="72">
        <f t="shared" si="263"/>
        <v>3532.06</v>
      </c>
      <c r="G436" s="3">
        <f>IF(N436=1,VLOOKUP(A435,[1]Plan1!$BG$69:$BI$188,3),G435)</f>
        <v>3552.9</v>
      </c>
      <c r="H436" s="11">
        <f t="shared" si="264"/>
        <v>41154</v>
      </c>
      <c r="I436" s="11">
        <f t="shared" si="265"/>
        <v>41184</v>
      </c>
      <c r="J436" s="26">
        <f t="shared" si="240"/>
        <v>5.9002395202800706E-3</v>
      </c>
      <c r="K436" s="11">
        <f t="shared" si="255"/>
        <v>41246</v>
      </c>
      <c r="L436" s="11">
        <f t="shared" si="241"/>
        <v>41246</v>
      </c>
      <c r="M436" s="1">
        <f t="shared" si="256"/>
        <v>20</v>
      </c>
      <c r="N436" s="1">
        <f t="shared" si="260"/>
        <v>6</v>
      </c>
      <c r="O436" s="2">
        <f t="shared" si="242"/>
        <v>1.00176642</v>
      </c>
      <c r="P436" s="10">
        <f t="shared" si="269"/>
        <v>1.0057003900000001</v>
      </c>
      <c r="Q436" s="10">
        <f t="shared" si="266"/>
        <v>1.0584028787229685</v>
      </c>
      <c r="R436" s="2">
        <f t="shared" si="268"/>
        <v>1.06027246</v>
      </c>
      <c r="S436" s="2">
        <f t="shared" si="261"/>
        <v>1.05240376</v>
      </c>
      <c r="T436" s="2">
        <f t="shared" si="243"/>
        <v>324548.22713755001</v>
      </c>
      <c r="U436" s="2">
        <f t="shared" si="244"/>
        <v>1165.8449685929043</v>
      </c>
      <c r="V436" s="2">
        <f t="shared" si="245"/>
        <v>17246.374125111681</v>
      </c>
      <c r="W436" s="2">
        <f t="shared" si="246"/>
        <v>326799.77857710462</v>
      </c>
      <c r="X436" s="27">
        <f t="shared" si="247"/>
        <v>0</v>
      </c>
      <c r="Y436" s="2">
        <f t="shared" si="262"/>
        <v>0</v>
      </c>
      <c r="Z436" s="67">
        <f t="shared" si="248"/>
        <v>0</v>
      </c>
      <c r="AA436" s="2">
        <f t="shared" si="249"/>
        <v>0</v>
      </c>
      <c r="AB436" s="26">
        <f t="shared" si="257"/>
        <v>6.7299999999999999E-2</v>
      </c>
      <c r="AC436" s="27">
        <f t="shared" si="237"/>
        <v>6</v>
      </c>
      <c r="AD436" s="27">
        <v>252</v>
      </c>
      <c r="AE436" s="10">
        <f t="shared" si="267"/>
        <v>1.0015519669999999</v>
      </c>
      <c r="AF436" s="2">
        <f t="shared" si="250"/>
        <v>503.68813841999997</v>
      </c>
      <c r="AG436" s="2">
        <f t="shared" si="251"/>
        <v>507.18247194999998</v>
      </c>
      <c r="AH436" s="3" t="str">
        <f t="shared" si="252"/>
        <v>-</v>
      </c>
      <c r="AI436" s="4" t="str">
        <f t="shared" si="258"/>
        <v>A+J=</v>
      </c>
      <c r="AJ436" s="11">
        <f t="shared" si="259"/>
        <v>41248</v>
      </c>
      <c r="AK436" s="11"/>
      <c r="AL436" s="4"/>
      <c r="AM436" s="1"/>
      <c r="AN436" s="11"/>
      <c r="AO436" s="1"/>
      <c r="AP436" s="1"/>
      <c r="AQ436" s="1"/>
      <c r="AR436" s="1"/>
      <c r="AS436" s="6"/>
      <c r="AT436" s="1"/>
      <c r="AU436" s="1"/>
      <c r="AV436" s="1"/>
      <c r="AW436" s="1"/>
      <c r="AX436" s="1"/>
      <c r="AY436" s="1"/>
      <c r="AZ436" s="1"/>
      <c r="BA436" s="1"/>
      <c r="BB436" s="1"/>
      <c r="BC436" s="1"/>
    </row>
    <row r="437" spans="1:55" x14ac:dyDescent="0.2">
      <c r="A437" s="144">
        <f t="shared" si="253"/>
        <v>41226</v>
      </c>
      <c r="B437" s="2">
        <f t="shared" si="238"/>
        <v>327480.9823554139</v>
      </c>
      <c r="C437" s="2">
        <f t="shared" si="254"/>
        <v>308387.55948340002</v>
      </c>
      <c r="D437" s="68">
        <f>SUM(Y437:Y$730)</f>
        <v>22247.353407330003</v>
      </c>
      <c r="E437" s="68">
        <f t="shared" si="239"/>
        <v>286140.20607607003</v>
      </c>
      <c r="F437" s="72">
        <f t="shared" si="263"/>
        <v>3532.06</v>
      </c>
      <c r="G437" s="3">
        <f>IF(N437=1,VLOOKUP(A436,[1]Plan1!$BG$69:$BI$188,3),G436)</f>
        <v>3552.9</v>
      </c>
      <c r="H437" s="11">
        <f t="shared" si="264"/>
        <v>41154</v>
      </c>
      <c r="I437" s="11">
        <f t="shared" si="265"/>
        <v>41184</v>
      </c>
      <c r="J437" s="26">
        <f t="shared" si="240"/>
        <v>5.9002395202800706E-3</v>
      </c>
      <c r="K437" s="11">
        <f t="shared" si="255"/>
        <v>41246</v>
      </c>
      <c r="L437" s="11">
        <f t="shared" si="241"/>
        <v>41246</v>
      </c>
      <c r="M437" s="1">
        <f t="shared" si="256"/>
        <v>20</v>
      </c>
      <c r="N437" s="1">
        <f t="shared" si="260"/>
        <v>7</v>
      </c>
      <c r="O437" s="2">
        <f t="shared" si="242"/>
        <v>1.00206113</v>
      </c>
      <c r="P437" s="10">
        <f t="shared" si="269"/>
        <v>1.0057003900000001</v>
      </c>
      <c r="Q437" s="10">
        <f t="shared" si="266"/>
        <v>1.0584028787229685</v>
      </c>
      <c r="R437" s="2">
        <f t="shared" si="268"/>
        <v>1.0605843800000001</v>
      </c>
      <c r="S437" s="2">
        <f t="shared" si="261"/>
        <v>1.05240376</v>
      </c>
      <c r="T437" s="2">
        <f t="shared" si="243"/>
        <v>324548.22713755001</v>
      </c>
      <c r="U437" s="2">
        <f t="shared" si="244"/>
        <v>1165.8449685929043</v>
      </c>
      <c r="V437" s="2">
        <f t="shared" si="245"/>
        <v>17335.626978190965</v>
      </c>
      <c r="W437" s="2">
        <f t="shared" si="246"/>
        <v>326889.03143018391</v>
      </c>
      <c r="X437" s="27">
        <f t="shared" si="247"/>
        <v>0</v>
      </c>
      <c r="Y437" s="2">
        <f t="shared" si="262"/>
        <v>0</v>
      </c>
      <c r="Z437" s="67">
        <f t="shared" si="248"/>
        <v>0</v>
      </c>
      <c r="AA437" s="2">
        <f t="shared" si="249"/>
        <v>0</v>
      </c>
      <c r="AB437" s="26">
        <f t="shared" si="257"/>
        <v>6.7299999999999999E-2</v>
      </c>
      <c r="AC437" s="27">
        <f t="shared" si="237"/>
        <v>7</v>
      </c>
      <c r="AD437" s="27">
        <v>252</v>
      </c>
      <c r="AE437" s="10">
        <f t="shared" si="267"/>
        <v>1.0018108619999999</v>
      </c>
      <c r="AF437" s="2">
        <f t="shared" si="250"/>
        <v>587.71205168999995</v>
      </c>
      <c r="AG437" s="2">
        <f t="shared" si="251"/>
        <v>591.95092523000005</v>
      </c>
      <c r="AH437" s="3" t="str">
        <f t="shared" si="252"/>
        <v>-</v>
      </c>
      <c r="AI437" s="4" t="str">
        <f t="shared" si="258"/>
        <v>A+J=</v>
      </c>
      <c r="AJ437" s="11">
        <f t="shared" si="259"/>
        <v>41248</v>
      </c>
      <c r="AK437" s="11"/>
      <c r="AL437" s="4"/>
      <c r="AM437" s="1"/>
      <c r="AN437" s="11"/>
      <c r="AO437" s="1"/>
      <c r="AP437" s="1"/>
      <c r="AQ437" s="1"/>
      <c r="AR437" s="1"/>
      <c r="AS437" s="6"/>
      <c r="AT437" s="1"/>
      <c r="AU437" s="1"/>
      <c r="AV437" s="1"/>
      <c r="AW437" s="1"/>
      <c r="AX437" s="1"/>
      <c r="AY437" s="1"/>
      <c r="AZ437" s="1"/>
      <c r="BA437" s="1"/>
      <c r="BB437" s="1"/>
      <c r="BC437" s="1"/>
    </row>
    <row r="438" spans="1:55" x14ac:dyDescent="0.2">
      <c r="A438" s="144">
        <f t="shared" si="253"/>
        <v>41227</v>
      </c>
      <c r="B438" s="2">
        <f t="shared" si="238"/>
        <v>327655.10078377376</v>
      </c>
      <c r="C438" s="2">
        <f t="shared" si="254"/>
        <v>308387.55948340002</v>
      </c>
      <c r="D438" s="68">
        <f>SUM(Y438:Y$730)</f>
        <v>22247.353407330003</v>
      </c>
      <c r="E438" s="68">
        <f t="shared" si="239"/>
        <v>286140.20607607003</v>
      </c>
      <c r="F438" s="72">
        <f t="shared" si="263"/>
        <v>3532.06</v>
      </c>
      <c r="G438" s="3">
        <f>IF(N438=1,VLOOKUP(A437,[1]Plan1!$BG$69:$BI$188,3),G437)</f>
        <v>3552.9</v>
      </c>
      <c r="H438" s="11">
        <f t="shared" si="264"/>
        <v>41154</v>
      </c>
      <c r="I438" s="11">
        <f t="shared" si="265"/>
        <v>41184</v>
      </c>
      <c r="J438" s="26">
        <f t="shared" si="240"/>
        <v>5.9002395202800706E-3</v>
      </c>
      <c r="K438" s="11">
        <f t="shared" si="255"/>
        <v>41246</v>
      </c>
      <c r="L438" s="11">
        <f t="shared" si="241"/>
        <v>41246</v>
      </c>
      <c r="M438" s="1">
        <f t="shared" si="256"/>
        <v>20</v>
      </c>
      <c r="N438" s="1">
        <f t="shared" si="260"/>
        <v>8</v>
      </c>
      <c r="O438" s="2">
        <f t="shared" si="242"/>
        <v>1.00235593</v>
      </c>
      <c r="P438" s="10">
        <f t="shared" si="269"/>
        <v>1.0057003900000001</v>
      </c>
      <c r="Q438" s="10">
        <f t="shared" si="266"/>
        <v>1.0584028787229685</v>
      </c>
      <c r="R438" s="2">
        <f t="shared" si="268"/>
        <v>1.0608964000000001</v>
      </c>
      <c r="S438" s="2">
        <f t="shared" si="261"/>
        <v>1.05240376</v>
      </c>
      <c r="T438" s="2">
        <f t="shared" si="243"/>
        <v>324548.22713755001</v>
      </c>
      <c r="U438" s="2">
        <f t="shared" si="244"/>
        <v>1165.8449685929043</v>
      </c>
      <c r="V438" s="2">
        <f t="shared" si="245"/>
        <v>17424.90844529081</v>
      </c>
      <c r="W438" s="2">
        <f t="shared" si="246"/>
        <v>326978.31289728376</v>
      </c>
      <c r="X438" s="27">
        <f t="shared" si="247"/>
        <v>0</v>
      </c>
      <c r="Y438" s="2">
        <f t="shared" si="262"/>
        <v>0</v>
      </c>
      <c r="Z438" s="67">
        <f t="shared" si="248"/>
        <v>0</v>
      </c>
      <c r="AA438" s="2">
        <f t="shared" si="249"/>
        <v>0</v>
      </c>
      <c r="AB438" s="26">
        <f t="shared" si="257"/>
        <v>6.7299999999999999E-2</v>
      </c>
      <c r="AC438" s="27">
        <f t="shared" si="237"/>
        <v>8</v>
      </c>
      <c r="AD438" s="27">
        <v>252</v>
      </c>
      <c r="AE438" s="10">
        <f t="shared" si="267"/>
        <v>1.002069825</v>
      </c>
      <c r="AF438" s="2">
        <f t="shared" si="250"/>
        <v>671.75803423000002</v>
      </c>
      <c r="AG438" s="2">
        <f t="shared" si="251"/>
        <v>676.78788649000001</v>
      </c>
      <c r="AH438" s="3" t="str">
        <f t="shared" si="252"/>
        <v>-</v>
      </c>
      <c r="AI438" s="4" t="str">
        <f t="shared" si="258"/>
        <v>A+J=</v>
      </c>
      <c r="AJ438" s="11">
        <f t="shared" si="259"/>
        <v>41248</v>
      </c>
      <c r="AK438" s="11"/>
      <c r="AL438" s="4"/>
      <c r="AM438" s="1"/>
      <c r="AN438" s="11"/>
      <c r="AO438" s="1"/>
      <c r="AP438" s="1"/>
      <c r="AQ438" s="1"/>
      <c r="AR438" s="1"/>
      <c r="AS438" s="6"/>
      <c r="AT438" s="1"/>
      <c r="AU438" s="1"/>
      <c r="AV438" s="1"/>
      <c r="AW438" s="1"/>
      <c r="AX438" s="1"/>
      <c r="AY438" s="1"/>
      <c r="AZ438" s="1"/>
      <c r="BA438" s="1"/>
      <c r="BB438" s="1"/>
      <c r="BC438" s="1"/>
    </row>
    <row r="439" spans="1:55" x14ac:dyDescent="0.2">
      <c r="A439" s="144">
        <f t="shared" si="253"/>
        <v>41228</v>
      </c>
      <c r="B439" s="2">
        <f t="shared" si="238"/>
        <v>327829.30998431006</v>
      </c>
      <c r="C439" s="2">
        <f t="shared" si="254"/>
        <v>308387.55948340002</v>
      </c>
      <c r="D439" s="68">
        <f>SUM(Y439:Y$730)</f>
        <v>22247.353407330003</v>
      </c>
      <c r="E439" s="68">
        <f t="shared" si="239"/>
        <v>286140.20607607003</v>
      </c>
      <c r="F439" s="72">
        <f t="shared" si="263"/>
        <v>3532.06</v>
      </c>
      <c r="G439" s="3">
        <f>IF(N439=1,VLOOKUP(A438,[1]Plan1!$BG$69:$BI$188,3),G438)</f>
        <v>3552.9</v>
      </c>
      <c r="H439" s="11">
        <f t="shared" si="264"/>
        <v>41154</v>
      </c>
      <c r="I439" s="11">
        <f t="shared" si="265"/>
        <v>41184</v>
      </c>
      <c r="J439" s="26">
        <f t="shared" si="240"/>
        <v>5.9002395202800706E-3</v>
      </c>
      <c r="K439" s="11">
        <f t="shared" si="255"/>
        <v>41246</v>
      </c>
      <c r="L439" s="11">
        <f t="shared" si="241"/>
        <v>41246</v>
      </c>
      <c r="M439" s="1">
        <f t="shared" si="256"/>
        <v>20</v>
      </c>
      <c r="N439" s="1">
        <f t="shared" si="260"/>
        <v>9</v>
      </c>
      <c r="O439" s="2">
        <f t="shared" si="242"/>
        <v>1.00265081</v>
      </c>
      <c r="P439" s="10">
        <f t="shared" si="269"/>
        <v>1.0057003900000001</v>
      </c>
      <c r="Q439" s="10">
        <f t="shared" si="266"/>
        <v>1.0584028787229685</v>
      </c>
      <c r="R439" s="2">
        <f t="shared" si="268"/>
        <v>1.0612085</v>
      </c>
      <c r="S439" s="2">
        <f t="shared" si="261"/>
        <v>1.05240376</v>
      </c>
      <c r="T439" s="2">
        <f t="shared" si="243"/>
        <v>324548.22713755001</v>
      </c>
      <c r="U439" s="2">
        <f t="shared" si="244"/>
        <v>1165.8449685929043</v>
      </c>
      <c r="V439" s="2">
        <f t="shared" si="245"/>
        <v>17514.212803607134</v>
      </c>
      <c r="W439" s="2">
        <f t="shared" si="246"/>
        <v>327067.61725560005</v>
      </c>
      <c r="X439" s="27">
        <f t="shared" si="247"/>
        <v>0</v>
      </c>
      <c r="Y439" s="2">
        <f t="shared" si="262"/>
        <v>0</v>
      </c>
      <c r="Z439" s="67">
        <f t="shared" si="248"/>
        <v>0</v>
      </c>
      <c r="AA439" s="2">
        <f t="shared" si="249"/>
        <v>0</v>
      </c>
      <c r="AB439" s="26">
        <f t="shared" si="257"/>
        <v>6.7299999999999999E-2</v>
      </c>
      <c r="AC439" s="27">
        <f t="shared" si="237"/>
        <v>9</v>
      </c>
      <c r="AD439" s="27">
        <v>252</v>
      </c>
      <c r="AE439" s="10">
        <f t="shared" si="267"/>
        <v>1.0023288539999999</v>
      </c>
      <c r="AF439" s="2">
        <f t="shared" si="250"/>
        <v>755.82543696000005</v>
      </c>
      <c r="AG439" s="2">
        <f t="shared" si="251"/>
        <v>761.69272870999998</v>
      </c>
      <c r="AH439" s="3" t="str">
        <f t="shared" si="252"/>
        <v>-</v>
      </c>
      <c r="AI439" s="4" t="str">
        <f t="shared" si="258"/>
        <v>A+J=</v>
      </c>
      <c r="AJ439" s="11">
        <f t="shared" si="259"/>
        <v>41248</v>
      </c>
      <c r="AK439" s="11"/>
      <c r="AL439" s="4"/>
      <c r="AM439" s="1"/>
      <c r="AN439" s="11"/>
      <c r="AO439" s="1"/>
      <c r="AP439" s="1"/>
      <c r="AQ439" s="1"/>
      <c r="AR439" s="1"/>
      <c r="AS439" s="6"/>
      <c r="AT439" s="1"/>
      <c r="AU439" s="1"/>
      <c r="AV439" s="1"/>
      <c r="AW439" s="1"/>
      <c r="AX439" s="1"/>
      <c r="AY439" s="1"/>
      <c r="AZ439" s="1"/>
      <c r="BA439" s="1"/>
      <c r="BB439" s="1"/>
      <c r="BC439" s="1"/>
    </row>
    <row r="440" spans="1:55" x14ac:dyDescent="0.2">
      <c r="A440" s="144">
        <f t="shared" si="253"/>
        <v>41229</v>
      </c>
      <c r="B440" s="2">
        <f t="shared" si="238"/>
        <v>327829.30998431006</v>
      </c>
      <c r="C440" s="2">
        <f t="shared" si="254"/>
        <v>308387.55948340002</v>
      </c>
      <c r="D440" s="68">
        <f>SUM(Y440:Y$730)</f>
        <v>22247.353407330003</v>
      </c>
      <c r="E440" s="68">
        <f t="shared" si="239"/>
        <v>286140.20607607003</v>
      </c>
      <c r="F440" s="72">
        <f t="shared" si="263"/>
        <v>3532.06</v>
      </c>
      <c r="G440" s="3">
        <f>IF(N440=1,VLOOKUP(A439,[1]Plan1!$BG$69:$BI$188,3),G439)</f>
        <v>3552.9</v>
      </c>
      <c r="H440" s="11">
        <f t="shared" si="264"/>
        <v>41154</v>
      </c>
      <c r="I440" s="11">
        <f t="shared" si="265"/>
        <v>41184</v>
      </c>
      <c r="J440" s="26">
        <f t="shared" si="240"/>
        <v>5.9002395202800706E-3</v>
      </c>
      <c r="K440" s="11">
        <f t="shared" si="255"/>
        <v>41246</v>
      </c>
      <c r="L440" s="11">
        <f t="shared" si="241"/>
        <v>41246</v>
      </c>
      <c r="M440" s="1">
        <f t="shared" si="256"/>
        <v>20</v>
      </c>
      <c r="N440" s="1">
        <f t="shared" si="260"/>
        <v>9</v>
      </c>
      <c r="O440" s="2">
        <f t="shared" si="242"/>
        <v>1.00265081</v>
      </c>
      <c r="P440" s="10">
        <f t="shared" si="269"/>
        <v>1.0057003900000001</v>
      </c>
      <c r="Q440" s="10">
        <f t="shared" si="266"/>
        <v>1.0584028787229685</v>
      </c>
      <c r="R440" s="2">
        <f t="shared" si="268"/>
        <v>1.0612085</v>
      </c>
      <c r="S440" s="2">
        <f t="shared" si="261"/>
        <v>1.05240376</v>
      </c>
      <c r="T440" s="2">
        <f t="shared" si="243"/>
        <v>324548.22713755001</v>
      </c>
      <c r="U440" s="2">
        <f t="shared" si="244"/>
        <v>1165.8449685929043</v>
      </c>
      <c r="V440" s="2">
        <f t="shared" si="245"/>
        <v>17514.212803607134</v>
      </c>
      <c r="W440" s="2">
        <f t="shared" si="246"/>
        <v>327067.61725560005</v>
      </c>
      <c r="X440" s="27">
        <f t="shared" si="247"/>
        <v>0</v>
      </c>
      <c r="Y440" s="2">
        <f t="shared" si="262"/>
        <v>0</v>
      </c>
      <c r="Z440" s="67">
        <f t="shared" si="248"/>
        <v>0</v>
      </c>
      <c r="AA440" s="2">
        <f t="shared" si="249"/>
        <v>0</v>
      </c>
      <c r="AB440" s="26">
        <f t="shared" si="257"/>
        <v>6.7299999999999999E-2</v>
      </c>
      <c r="AC440" s="27">
        <f t="shared" si="237"/>
        <v>9</v>
      </c>
      <c r="AD440" s="27">
        <v>252</v>
      </c>
      <c r="AE440" s="10">
        <f t="shared" si="267"/>
        <v>1.0023288539999999</v>
      </c>
      <c r="AF440" s="2">
        <f t="shared" si="250"/>
        <v>755.82543696000005</v>
      </c>
      <c r="AG440" s="2">
        <f t="shared" si="251"/>
        <v>761.69272870999998</v>
      </c>
      <c r="AH440" s="3" t="str">
        <f t="shared" si="252"/>
        <v>-</v>
      </c>
      <c r="AI440" s="4" t="str">
        <f t="shared" si="258"/>
        <v>A+J=</v>
      </c>
      <c r="AJ440" s="11">
        <f t="shared" si="259"/>
        <v>41248</v>
      </c>
      <c r="AK440" s="11"/>
      <c r="AL440" s="4"/>
      <c r="AM440" s="1"/>
      <c r="AN440" s="11"/>
      <c r="AO440" s="1"/>
      <c r="AP440" s="1"/>
      <c r="AQ440" s="1"/>
      <c r="AR440" s="1"/>
      <c r="AS440" s="6"/>
      <c r="AT440" s="1"/>
      <c r="AU440" s="1"/>
      <c r="AV440" s="1"/>
      <c r="AW440" s="1"/>
      <c r="AX440" s="1"/>
      <c r="AY440" s="1"/>
      <c r="AZ440" s="1"/>
      <c r="BA440" s="1"/>
      <c r="BB440" s="1"/>
      <c r="BC440" s="1"/>
    </row>
    <row r="441" spans="1:55" x14ac:dyDescent="0.2">
      <c r="A441" s="144">
        <f t="shared" si="253"/>
        <v>41230</v>
      </c>
      <c r="B441" s="2">
        <f t="shared" si="238"/>
        <v>328003.61605727702</v>
      </c>
      <c r="C441" s="2">
        <f t="shared" si="254"/>
        <v>308387.55948340002</v>
      </c>
      <c r="D441" s="68">
        <f>SUM(Y441:Y$730)</f>
        <v>22247.353407330003</v>
      </c>
      <c r="E441" s="68">
        <f t="shared" si="239"/>
        <v>286140.20607607003</v>
      </c>
      <c r="F441" s="72">
        <f t="shared" si="263"/>
        <v>3532.06</v>
      </c>
      <c r="G441" s="3">
        <f>IF(N441=1,VLOOKUP(A440,[1]Plan1!$BG$69:$BI$188,3),G440)</f>
        <v>3552.9</v>
      </c>
      <c r="H441" s="11">
        <f t="shared" si="264"/>
        <v>41154</v>
      </c>
      <c r="I441" s="11">
        <f t="shared" si="265"/>
        <v>41184</v>
      </c>
      <c r="J441" s="26">
        <f t="shared" si="240"/>
        <v>5.9002395202800706E-3</v>
      </c>
      <c r="K441" s="11">
        <f t="shared" si="255"/>
        <v>41246</v>
      </c>
      <c r="L441" s="11">
        <f t="shared" si="241"/>
        <v>41246</v>
      </c>
      <c r="M441" s="1">
        <f t="shared" si="256"/>
        <v>20</v>
      </c>
      <c r="N441" s="1">
        <f t="shared" si="260"/>
        <v>10</v>
      </c>
      <c r="O441" s="2">
        <f t="shared" si="242"/>
        <v>1.0029457799999999</v>
      </c>
      <c r="P441" s="10">
        <f t="shared" si="269"/>
        <v>1.0057003900000001</v>
      </c>
      <c r="Q441" s="10">
        <f t="shared" si="266"/>
        <v>1.0584028787229685</v>
      </c>
      <c r="R441" s="2">
        <f t="shared" si="268"/>
        <v>1.0615207</v>
      </c>
      <c r="S441" s="2">
        <f t="shared" si="261"/>
        <v>1.05240376</v>
      </c>
      <c r="T441" s="2">
        <f t="shared" si="243"/>
        <v>324548.22713755001</v>
      </c>
      <c r="U441" s="2">
        <f t="shared" si="244"/>
        <v>1165.8449685929043</v>
      </c>
      <c r="V441" s="2">
        <f t="shared" si="245"/>
        <v>17603.545775944076</v>
      </c>
      <c r="W441" s="2">
        <f t="shared" si="246"/>
        <v>327156.95022793702</v>
      </c>
      <c r="X441" s="27">
        <f t="shared" si="247"/>
        <v>0</v>
      </c>
      <c r="Y441" s="2">
        <f t="shared" si="262"/>
        <v>0</v>
      </c>
      <c r="Z441" s="67">
        <f t="shared" si="248"/>
        <v>0</v>
      </c>
      <c r="AA441" s="2">
        <f t="shared" si="249"/>
        <v>0</v>
      </c>
      <c r="AB441" s="26">
        <f t="shared" si="257"/>
        <v>6.7299999999999999E-2</v>
      </c>
      <c r="AC441" s="27">
        <f t="shared" si="237"/>
        <v>10</v>
      </c>
      <c r="AD441" s="27">
        <v>252</v>
      </c>
      <c r="AE441" s="10">
        <f t="shared" si="267"/>
        <v>1.0025879499999999</v>
      </c>
      <c r="AF441" s="2">
        <f t="shared" si="250"/>
        <v>839.91458441999998</v>
      </c>
      <c r="AG441" s="2">
        <f t="shared" si="251"/>
        <v>846.66582933999996</v>
      </c>
      <c r="AH441" s="3" t="str">
        <f t="shared" si="252"/>
        <v>-</v>
      </c>
      <c r="AI441" s="4" t="str">
        <f t="shared" si="258"/>
        <v>A+J=</v>
      </c>
      <c r="AJ441" s="11">
        <f t="shared" si="259"/>
        <v>41248</v>
      </c>
      <c r="AK441" s="11"/>
      <c r="AL441" s="4"/>
      <c r="AM441" s="1"/>
      <c r="AN441" s="11"/>
      <c r="AO441" s="1"/>
      <c r="AP441" s="1"/>
      <c r="AQ441" s="1"/>
      <c r="AR441" s="1"/>
      <c r="AS441" s="6"/>
      <c r="AT441" s="1"/>
      <c r="AU441" s="1"/>
      <c r="AV441" s="1"/>
      <c r="AW441" s="1"/>
      <c r="AX441" s="1"/>
      <c r="AY441" s="1"/>
      <c r="AZ441" s="1"/>
      <c r="BA441" s="1"/>
      <c r="BB441" s="1"/>
      <c r="BC441" s="1"/>
    </row>
    <row r="442" spans="1:55" x14ac:dyDescent="0.2">
      <c r="A442" s="144">
        <f t="shared" si="253"/>
        <v>41231</v>
      </c>
      <c r="B442" s="2">
        <f t="shared" si="238"/>
        <v>328003.61605727702</v>
      </c>
      <c r="C442" s="2">
        <f t="shared" si="254"/>
        <v>308387.55948340002</v>
      </c>
      <c r="D442" s="68">
        <f>SUM(Y442:Y$730)</f>
        <v>22247.353407330003</v>
      </c>
      <c r="E442" s="68">
        <f t="shared" si="239"/>
        <v>286140.20607607003</v>
      </c>
      <c r="F442" s="72">
        <f t="shared" si="263"/>
        <v>3532.06</v>
      </c>
      <c r="G442" s="3">
        <f>IF(N442=1,VLOOKUP(A441,[1]Plan1!$BG$69:$BI$188,3),G441)</f>
        <v>3552.9</v>
      </c>
      <c r="H442" s="11">
        <f t="shared" si="264"/>
        <v>41154</v>
      </c>
      <c r="I442" s="11">
        <f t="shared" si="265"/>
        <v>41184</v>
      </c>
      <c r="J442" s="26">
        <f t="shared" si="240"/>
        <v>5.9002395202800706E-3</v>
      </c>
      <c r="K442" s="11">
        <f t="shared" si="255"/>
        <v>41246</v>
      </c>
      <c r="L442" s="11">
        <f t="shared" si="241"/>
        <v>41246</v>
      </c>
      <c r="M442" s="1">
        <f t="shared" si="256"/>
        <v>20</v>
      </c>
      <c r="N442" s="1">
        <f t="shared" si="260"/>
        <v>10</v>
      </c>
      <c r="O442" s="2">
        <f t="shared" si="242"/>
        <v>1.0029457799999999</v>
      </c>
      <c r="P442" s="10">
        <f t="shared" si="269"/>
        <v>1.0057003900000001</v>
      </c>
      <c r="Q442" s="10">
        <f t="shared" si="266"/>
        <v>1.0584028787229685</v>
      </c>
      <c r="R442" s="2">
        <f t="shared" si="268"/>
        <v>1.0615207</v>
      </c>
      <c r="S442" s="2">
        <f t="shared" si="261"/>
        <v>1.05240376</v>
      </c>
      <c r="T442" s="2">
        <f t="shared" si="243"/>
        <v>324548.22713755001</v>
      </c>
      <c r="U442" s="2">
        <f t="shared" si="244"/>
        <v>1165.8449685929043</v>
      </c>
      <c r="V442" s="2">
        <f t="shared" si="245"/>
        <v>17603.545775944076</v>
      </c>
      <c r="W442" s="2">
        <f t="shared" si="246"/>
        <v>327156.95022793702</v>
      </c>
      <c r="X442" s="27">
        <f t="shared" si="247"/>
        <v>0</v>
      </c>
      <c r="Y442" s="2">
        <f t="shared" si="262"/>
        <v>0</v>
      </c>
      <c r="Z442" s="67">
        <f t="shared" si="248"/>
        <v>0</v>
      </c>
      <c r="AA442" s="2">
        <f t="shared" si="249"/>
        <v>0</v>
      </c>
      <c r="AB442" s="26">
        <f t="shared" si="257"/>
        <v>6.7299999999999999E-2</v>
      </c>
      <c r="AC442" s="27">
        <f t="shared" si="237"/>
        <v>10</v>
      </c>
      <c r="AD442" s="27">
        <v>252</v>
      </c>
      <c r="AE442" s="10">
        <f t="shared" si="267"/>
        <v>1.0025879499999999</v>
      </c>
      <c r="AF442" s="2">
        <f t="shared" si="250"/>
        <v>839.91458441999998</v>
      </c>
      <c r="AG442" s="2">
        <f t="shared" si="251"/>
        <v>846.66582933999996</v>
      </c>
      <c r="AH442" s="3" t="str">
        <f t="shared" si="252"/>
        <v>-</v>
      </c>
      <c r="AI442" s="4" t="str">
        <f t="shared" si="258"/>
        <v>A+J=</v>
      </c>
      <c r="AJ442" s="11">
        <f t="shared" si="259"/>
        <v>41248</v>
      </c>
      <c r="AK442" s="11"/>
      <c r="AL442" s="4"/>
      <c r="AM442" s="1"/>
      <c r="AN442" s="11"/>
      <c r="AO442" s="1"/>
      <c r="AP442" s="1"/>
      <c r="AQ442" s="1"/>
      <c r="AR442" s="1"/>
      <c r="AS442" s="6"/>
      <c r="AT442" s="1"/>
      <c r="AU442" s="1"/>
      <c r="AV442" s="1"/>
      <c r="AW442" s="1"/>
      <c r="AX442" s="1"/>
      <c r="AY442" s="1"/>
      <c r="AZ442" s="1"/>
      <c r="BA442" s="1"/>
      <c r="BB442" s="1"/>
      <c r="BC442" s="1"/>
    </row>
    <row r="443" spans="1:55" x14ac:dyDescent="0.2">
      <c r="A443" s="144">
        <f t="shared" si="253"/>
        <v>41232</v>
      </c>
      <c r="B443" s="2">
        <f t="shared" si="238"/>
        <v>328003.61605727702</v>
      </c>
      <c r="C443" s="2">
        <f t="shared" si="254"/>
        <v>308387.55948340002</v>
      </c>
      <c r="D443" s="68">
        <f>SUM(Y443:Y$730)</f>
        <v>22247.353407330003</v>
      </c>
      <c r="E443" s="68">
        <f t="shared" si="239"/>
        <v>286140.20607607003</v>
      </c>
      <c r="F443" s="72">
        <f t="shared" si="263"/>
        <v>3532.06</v>
      </c>
      <c r="G443" s="3">
        <f>IF(N443=1,VLOOKUP(A442,[1]Plan1!$BG$69:$BI$188,3),G442)</f>
        <v>3552.9</v>
      </c>
      <c r="H443" s="11">
        <f t="shared" si="264"/>
        <v>41154</v>
      </c>
      <c r="I443" s="11">
        <f t="shared" si="265"/>
        <v>41184</v>
      </c>
      <c r="J443" s="26">
        <f t="shared" si="240"/>
        <v>5.9002395202800706E-3</v>
      </c>
      <c r="K443" s="11">
        <f t="shared" si="255"/>
        <v>41246</v>
      </c>
      <c r="L443" s="11">
        <f t="shared" si="241"/>
        <v>41246</v>
      </c>
      <c r="M443" s="1">
        <f t="shared" si="256"/>
        <v>20</v>
      </c>
      <c r="N443" s="1">
        <f t="shared" si="260"/>
        <v>10</v>
      </c>
      <c r="O443" s="2">
        <f t="shared" si="242"/>
        <v>1.0029457799999999</v>
      </c>
      <c r="P443" s="10">
        <f t="shared" si="269"/>
        <v>1.0057003900000001</v>
      </c>
      <c r="Q443" s="10">
        <f t="shared" si="266"/>
        <v>1.0584028787229685</v>
      </c>
      <c r="R443" s="2">
        <f t="shared" si="268"/>
        <v>1.0615207</v>
      </c>
      <c r="S443" s="2">
        <f t="shared" si="261"/>
        <v>1.05240376</v>
      </c>
      <c r="T443" s="2">
        <f t="shared" si="243"/>
        <v>324548.22713755001</v>
      </c>
      <c r="U443" s="2">
        <f t="shared" si="244"/>
        <v>1165.8449685929043</v>
      </c>
      <c r="V443" s="2">
        <f t="shared" si="245"/>
        <v>17603.545775944076</v>
      </c>
      <c r="W443" s="2">
        <f t="shared" si="246"/>
        <v>327156.95022793702</v>
      </c>
      <c r="X443" s="27">
        <f t="shared" si="247"/>
        <v>0</v>
      </c>
      <c r="Y443" s="2">
        <f t="shared" si="262"/>
        <v>0</v>
      </c>
      <c r="Z443" s="67">
        <f t="shared" si="248"/>
        <v>0</v>
      </c>
      <c r="AA443" s="2">
        <f t="shared" si="249"/>
        <v>0</v>
      </c>
      <c r="AB443" s="26">
        <f t="shared" si="257"/>
        <v>6.7299999999999999E-2</v>
      </c>
      <c r="AC443" s="27">
        <f t="shared" si="237"/>
        <v>10</v>
      </c>
      <c r="AD443" s="27">
        <v>252</v>
      </c>
      <c r="AE443" s="10">
        <f t="shared" si="267"/>
        <v>1.0025879499999999</v>
      </c>
      <c r="AF443" s="2">
        <f t="shared" si="250"/>
        <v>839.91458441999998</v>
      </c>
      <c r="AG443" s="2">
        <f t="shared" si="251"/>
        <v>846.66582933999996</v>
      </c>
      <c r="AH443" s="3" t="str">
        <f t="shared" si="252"/>
        <v>-</v>
      </c>
      <c r="AI443" s="4" t="str">
        <f t="shared" si="258"/>
        <v>A+J=</v>
      </c>
      <c r="AJ443" s="11">
        <f t="shared" si="259"/>
        <v>41248</v>
      </c>
      <c r="AK443" s="11"/>
      <c r="AL443" s="4"/>
      <c r="AM443" s="1"/>
      <c r="AN443" s="11"/>
      <c r="AO443" s="1"/>
      <c r="AP443" s="1"/>
      <c r="AQ443" s="1"/>
      <c r="AR443" s="1"/>
      <c r="AS443" s="6"/>
      <c r="AT443" s="1"/>
      <c r="AU443" s="1"/>
      <c r="AV443" s="1"/>
      <c r="AW443" s="1"/>
      <c r="AX443" s="1"/>
      <c r="AY443" s="1"/>
      <c r="AZ443" s="1"/>
      <c r="BA443" s="1"/>
      <c r="BB443" s="1"/>
      <c r="BC443" s="1"/>
    </row>
    <row r="444" spans="1:55" x14ac:dyDescent="0.2">
      <c r="A444" s="144">
        <f t="shared" si="253"/>
        <v>41233</v>
      </c>
      <c r="B444" s="2">
        <f t="shared" si="238"/>
        <v>328178.01330376044</v>
      </c>
      <c r="C444" s="2">
        <f t="shared" si="254"/>
        <v>308387.55948340002</v>
      </c>
      <c r="D444" s="68">
        <f>SUM(Y444:Y$730)</f>
        <v>22247.353407330003</v>
      </c>
      <c r="E444" s="68">
        <f t="shared" si="239"/>
        <v>286140.20607607003</v>
      </c>
      <c r="F444" s="72">
        <f t="shared" si="263"/>
        <v>3532.06</v>
      </c>
      <c r="G444" s="3">
        <f>IF(N444=1,VLOOKUP(A443,[1]Plan1!$BG$69:$BI$188,3),G443)</f>
        <v>3552.9</v>
      </c>
      <c r="H444" s="11">
        <f t="shared" si="264"/>
        <v>41154</v>
      </c>
      <c r="I444" s="11">
        <f t="shared" si="265"/>
        <v>41184</v>
      </c>
      <c r="J444" s="26">
        <f t="shared" si="240"/>
        <v>5.9002395202800706E-3</v>
      </c>
      <c r="K444" s="11">
        <f t="shared" si="255"/>
        <v>41246</v>
      </c>
      <c r="L444" s="11">
        <f t="shared" si="241"/>
        <v>41246</v>
      </c>
      <c r="M444" s="1">
        <f t="shared" si="256"/>
        <v>20</v>
      </c>
      <c r="N444" s="1">
        <f t="shared" si="260"/>
        <v>11</v>
      </c>
      <c r="O444" s="2">
        <f t="shared" si="242"/>
        <v>1.00324083</v>
      </c>
      <c r="P444" s="10">
        <f t="shared" si="269"/>
        <v>1.0057003900000001</v>
      </c>
      <c r="Q444" s="10">
        <f t="shared" si="266"/>
        <v>1.0584028787229685</v>
      </c>
      <c r="R444" s="2">
        <f t="shared" si="268"/>
        <v>1.0618329799999999</v>
      </c>
      <c r="S444" s="2">
        <f t="shared" si="261"/>
        <v>1.05240376</v>
      </c>
      <c r="T444" s="2">
        <f t="shared" si="243"/>
        <v>324548.22713755001</v>
      </c>
      <c r="U444" s="2">
        <f t="shared" si="244"/>
        <v>1165.8449685929043</v>
      </c>
      <c r="V444" s="2">
        <f t="shared" si="245"/>
        <v>17692.901639497497</v>
      </c>
      <c r="W444" s="2">
        <f t="shared" si="246"/>
        <v>327246.30609149043</v>
      </c>
      <c r="X444" s="27">
        <f t="shared" si="247"/>
        <v>0</v>
      </c>
      <c r="Y444" s="2">
        <f t="shared" si="262"/>
        <v>0</v>
      </c>
      <c r="Z444" s="67">
        <f t="shared" si="248"/>
        <v>0</v>
      </c>
      <c r="AA444" s="2">
        <f t="shared" si="249"/>
        <v>0</v>
      </c>
      <c r="AB444" s="26">
        <f t="shared" si="257"/>
        <v>6.7299999999999999E-2</v>
      </c>
      <c r="AC444" s="27">
        <f t="shared" ref="AC444:AC507" si="270">N444</f>
        <v>11</v>
      </c>
      <c r="AD444" s="27">
        <v>252</v>
      </c>
      <c r="AE444" s="10">
        <f t="shared" si="267"/>
        <v>1.0028471130000001</v>
      </c>
      <c r="AF444" s="2">
        <f t="shared" si="250"/>
        <v>924.02547661000006</v>
      </c>
      <c r="AG444" s="2">
        <f t="shared" si="251"/>
        <v>931.70721227000001</v>
      </c>
      <c r="AH444" s="3" t="str">
        <f t="shared" si="252"/>
        <v>-</v>
      </c>
      <c r="AI444" s="4" t="str">
        <f t="shared" si="258"/>
        <v>A+J=</v>
      </c>
      <c r="AJ444" s="11">
        <f t="shared" si="259"/>
        <v>41248</v>
      </c>
      <c r="AK444" s="11"/>
      <c r="AL444" s="4"/>
      <c r="AM444" s="1"/>
      <c r="AN444" s="11"/>
      <c r="AO444" s="1"/>
      <c r="AP444" s="1"/>
      <c r="AQ444" s="1"/>
      <c r="AR444" s="1"/>
      <c r="AS444" s="6"/>
      <c r="AT444" s="1"/>
      <c r="AU444" s="1"/>
      <c r="AV444" s="1"/>
      <c r="AW444" s="1"/>
      <c r="AX444" s="1"/>
      <c r="AY444" s="1"/>
      <c r="AZ444" s="1"/>
      <c r="BA444" s="1"/>
      <c r="BB444" s="1"/>
      <c r="BC444" s="1"/>
    </row>
    <row r="445" spans="1:55" x14ac:dyDescent="0.2">
      <c r="A445" s="144">
        <f t="shared" si="253"/>
        <v>41234</v>
      </c>
      <c r="B445" s="2">
        <f t="shared" si="238"/>
        <v>328352.50462982245</v>
      </c>
      <c r="C445" s="2">
        <f t="shared" si="254"/>
        <v>308387.55948340002</v>
      </c>
      <c r="D445" s="68">
        <f>SUM(Y445:Y$730)</f>
        <v>22247.353407330003</v>
      </c>
      <c r="E445" s="68">
        <f t="shared" si="239"/>
        <v>286140.20607607003</v>
      </c>
      <c r="F445" s="72">
        <f t="shared" si="263"/>
        <v>3532.06</v>
      </c>
      <c r="G445" s="3">
        <f>IF(N445=1,VLOOKUP(A444,[1]Plan1!$BG$69:$BI$188,3),G444)</f>
        <v>3552.9</v>
      </c>
      <c r="H445" s="11">
        <f t="shared" si="264"/>
        <v>41154</v>
      </c>
      <c r="I445" s="11">
        <f t="shared" si="265"/>
        <v>41184</v>
      </c>
      <c r="J445" s="26">
        <f t="shared" si="240"/>
        <v>5.9002395202800706E-3</v>
      </c>
      <c r="K445" s="11">
        <f t="shared" si="255"/>
        <v>41246</v>
      </c>
      <c r="L445" s="11">
        <f t="shared" si="241"/>
        <v>41246</v>
      </c>
      <c r="M445" s="1">
        <f t="shared" si="256"/>
        <v>20</v>
      </c>
      <c r="N445" s="1">
        <f t="shared" si="260"/>
        <v>12</v>
      </c>
      <c r="O445" s="2">
        <f t="shared" si="242"/>
        <v>1.0035359699999999</v>
      </c>
      <c r="P445" s="10">
        <f t="shared" si="269"/>
        <v>1.0057003900000001</v>
      </c>
      <c r="Q445" s="10">
        <f t="shared" si="266"/>
        <v>1.0584028787229685</v>
      </c>
      <c r="R445" s="2">
        <f t="shared" si="268"/>
        <v>1.06214535</v>
      </c>
      <c r="S445" s="2">
        <f t="shared" si="261"/>
        <v>1.05240376</v>
      </c>
      <c r="T445" s="2">
        <f t="shared" si="243"/>
        <v>324548.22713755001</v>
      </c>
      <c r="U445" s="2">
        <f t="shared" si="244"/>
        <v>1165.8449685929043</v>
      </c>
      <c r="V445" s="2">
        <f t="shared" si="245"/>
        <v>17782.283255669496</v>
      </c>
      <c r="W445" s="2">
        <f t="shared" si="246"/>
        <v>327335.68770766247</v>
      </c>
      <c r="X445" s="27">
        <f t="shared" si="247"/>
        <v>0</v>
      </c>
      <c r="Y445" s="2">
        <f t="shared" si="262"/>
        <v>0</v>
      </c>
      <c r="Z445" s="67">
        <f t="shared" si="248"/>
        <v>0</v>
      </c>
      <c r="AA445" s="2">
        <f t="shared" si="249"/>
        <v>0</v>
      </c>
      <c r="AB445" s="26">
        <f t="shared" si="257"/>
        <v>6.7299999999999999E-2</v>
      </c>
      <c r="AC445" s="27">
        <f t="shared" si="270"/>
        <v>12</v>
      </c>
      <c r="AD445" s="27">
        <v>252</v>
      </c>
      <c r="AE445" s="10">
        <f t="shared" si="267"/>
        <v>1.003106343</v>
      </c>
      <c r="AF445" s="2">
        <f t="shared" si="250"/>
        <v>1008.15811353</v>
      </c>
      <c r="AG445" s="2">
        <f t="shared" si="251"/>
        <v>1016.81692216</v>
      </c>
      <c r="AH445" s="3" t="str">
        <f t="shared" si="252"/>
        <v>-</v>
      </c>
      <c r="AI445" s="4" t="str">
        <f t="shared" si="258"/>
        <v>A+J=</v>
      </c>
      <c r="AJ445" s="11">
        <f t="shared" si="259"/>
        <v>41248</v>
      </c>
      <c r="AK445" s="11"/>
      <c r="AL445" s="4"/>
      <c r="AM445" s="1"/>
      <c r="AN445" s="11"/>
      <c r="AO445" s="1"/>
      <c r="AP445" s="1"/>
      <c r="AQ445" s="1"/>
      <c r="AR445" s="1"/>
      <c r="AS445" s="6"/>
      <c r="AT445" s="1"/>
      <c r="AU445" s="1"/>
      <c r="AV445" s="1"/>
      <c r="AW445" s="1"/>
      <c r="AX445" s="1"/>
      <c r="AY445" s="1"/>
      <c r="AZ445" s="1"/>
      <c r="BA445" s="1"/>
      <c r="BB445" s="1"/>
      <c r="BC445" s="1"/>
    </row>
    <row r="446" spans="1:55" x14ac:dyDescent="0.2">
      <c r="A446" s="144">
        <f t="shared" si="253"/>
        <v>41235</v>
      </c>
      <c r="B446" s="2">
        <f t="shared" si="238"/>
        <v>328527.09581550711</v>
      </c>
      <c r="C446" s="2">
        <f t="shared" si="254"/>
        <v>308387.55948340002</v>
      </c>
      <c r="D446" s="68">
        <f>SUM(Y446:Y$730)</f>
        <v>22247.353407330003</v>
      </c>
      <c r="E446" s="68">
        <f t="shared" si="239"/>
        <v>286140.20607607003</v>
      </c>
      <c r="F446" s="72">
        <f t="shared" si="263"/>
        <v>3532.06</v>
      </c>
      <c r="G446" s="3">
        <f>IF(N446=1,VLOOKUP(A445,[1]Plan1!$BG$69:$BI$188,3),G445)</f>
        <v>3552.9</v>
      </c>
      <c r="H446" s="11">
        <f t="shared" si="264"/>
        <v>41154</v>
      </c>
      <c r="I446" s="11">
        <f t="shared" si="265"/>
        <v>41184</v>
      </c>
      <c r="J446" s="26">
        <f t="shared" si="240"/>
        <v>5.9002395202800706E-3</v>
      </c>
      <c r="K446" s="11">
        <f t="shared" si="255"/>
        <v>41246</v>
      </c>
      <c r="L446" s="11">
        <f t="shared" si="241"/>
        <v>41246</v>
      </c>
      <c r="M446" s="1">
        <f t="shared" si="256"/>
        <v>20</v>
      </c>
      <c r="N446" s="1">
        <f t="shared" si="260"/>
        <v>13</v>
      </c>
      <c r="O446" s="2">
        <f t="shared" si="242"/>
        <v>1.0038312</v>
      </c>
      <c r="P446" s="10">
        <f t="shared" si="269"/>
        <v>1.0057003900000001</v>
      </c>
      <c r="Q446" s="10">
        <f t="shared" si="266"/>
        <v>1.0584028787229685</v>
      </c>
      <c r="R446" s="2">
        <f t="shared" si="268"/>
        <v>1.06245783</v>
      </c>
      <c r="S446" s="2">
        <f t="shared" si="261"/>
        <v>1.05240376</v>
      </c>
      <c r="T446" s="2">
        <f t="shared" si="243"/>
        <v>324548.22713755001</v>
      </c>
      <c r="U446" s="2">
        <f t="shared" si="244"/>
        <v>1165.8449685929043</v>
      </c>
      <c r="V446" s="2">
        <f t="shared" si="245"/>
        <v>17871.696347264162</v>
      </c>
      <c r="W446" s="2">
        <f t="shared" si="246"/>
        <v>327425.10079925711</v>
      </c>
      <c r="X446" s="27">
        <f t="shared" si="247"/>
        <v>0</v>
      </c>
      <c r="Y446" s="2">
        <f t="shared" si="262"/>
        <v>0</v>
      </c>
      <c r="Z446" s="67">
        <f t="shared" si="248"/>
        <v>0</v>
      </c>
      <c r="AA446" s="2">
        <f t="shared" si="249"/>
        <v>0</v>
      </c>
      <c r="AB446" s="26">
        <f t="shared" si="257"/>
        <v>6.7299999999999999E-2</v>
      </c>
      <c r="AC446" s="27">
        <f t="shared" si="270"/>
        <v>13</v>
      </c>
      <c r="AD446" s="27">
        <v>252</v>
      </c>
      <c r="AE446" s="10">
        <f t="shared" si="267"/>
        <v>1.0033656399999999</v>
      </c>
      <c r="AF446" s="2">
        <f t="shared" si="250"/>
        <v>1092.31249518</v>
      </c>
      <c r="AG446" s="2">
        <f t="shared" si="251"/>
        <v>1101.9950162499999</v>
      </c>
      <c r="AH446" s="3" t="str">
        <f t="shared" si="252"/>
        <v>-</v>
      </c>
      <c r="AI446" s="4" t="str">
        <f t="shared" si="258"/>
        <v>A+J=</v>
      </c>
      <c r="AJ446" s="11">
        <f t="shared" si="259"/>
        <v>41248</v>
      </c>
      <c r="AK446" s="11"/>
      <c r="AL446" s="4"/>
      <c r="AM446" s="1"/>
      <c r="AN446" s="11"/>
      <c r="AO446" s="1"/>
      <c r="AP446" s="1"/>
      <c r="AQ446" s="1"/>
      <c r="AR446" s="1"/>
      <c r="AS446" s="6"/>
      <c r="AT446" s="1"/>
      <c r="AU446" s="1"/>
      <c r="AV446" s="1"/>
      <c r="AW446" s="1"/>
      <c r="AX446" s="1"/>
      <c r="AY446" s="1"/>
      <c r="AZ446" s="1"/>
      <c r="BA446" s="1"/>
      <c r="BB446" s="1"/>
      <c r="BC446" s="1"/>
    </row>
    <row r="447" spans="1:55" x14ac:dyDescent="0.2">
      <c r="A447" s="144">
        <f t="shared" si="253"/>
        <v>41236</v>
      </c>
      <c r="B447" s="2">
        <f t="shared" si="238"/>
        <v>328701.77828795824</v>
      </c>
      <c r="C447" s="2">
        <f t="shared" si="254"/>
        <v>308387.55948340002</v>
      </c>
      <c r="D447" s="68">
        <f>SUM(Y447:Y$730)</f>
        <v>22247.353407330003</v>
      </c>
      <c r="E447" s="68">
        <f t="shared" si="239"/>
        <v>286140.20607607003</v>
      </c>
      <c r="F447" s="72">
        <f t="shared" si="263"/>
        <v>3532.06</v>
      </c>
      <c r="G447" s="3">
        <f>IF(N447=1,VLOOKUP(A446,[1]Plan1!$BG$69:$BI$188,3),G446)</f>
        <v>3552.9</v>
      </c>
      <c r="H447" s="11">
        <f t="shared" si="264"/>
        <v>41154</v>
      </c>
      <c r="I447" s="11">
        <f t="shared" si="265"/>
        <v>41184</v>
      </c>
      <c r="J447" s="26">
        <f t="shared" si="240"/>
        <v>5.9002395202800706E-3</v>
      </c>
      <c r="K447" s="11">
        <f t="shared" si="255"/>
        <v>41246</v>
      </c>
      <c r="L447" s="11">
        <f t="shared" si="241"/>
        <v>41246</v>
      </c>
      <c r="M447" s="1">
        <f t="shared" si="256"/>
        <v>20</v>
      </c>
      <c r="N447" s="1">
        <f t="shared" si="260"/>
        <v>14</v>
      </c>
      <c r="O447" s="2">
        <f t="shared" si="242"/>
        <v>1.00412652</v>
      </c>
      <c r="P447" s="10">
        <f t="shared" si="269"/>
        <v>1.0057003900000001</v>
      </c>
      <c r="Q447" s="10">
        <f t="shared" si="266"/>
        <v>1.0584028787229685</v>
      </c>
      <c r="R447" s="2">
        <f t="shared" si="268"/>
        <v>1.0627703900000001</v>
      </c>
      <c r="S447" s="2">
        <f t="shared" si="261"/>
        <v>1.05240376</v>
      </c>
      <c r="T447" s="2">
        <f t="shared" si="243"/>
        <v>324548.22713755001</v>
      </c>
      <c r="U447" s="2">
        <f t="shared" si="244"/>
        <v>1165.8449685929043</v>
      </c>
      <c r="V447" s="2">
        <f t="shared" si="245"/>
        <v>17961.132330075303</v>
      </c>
      <c r="W447" s="2">
        <f t="shared" si="246"/>
        <v>327514.53678206826</v>
      </c>
      <c r="X447" s="27">
        <f t="shared" si="247"/>
        <v>0</v>
      </c>
      <c r="Y447" s="2">
        <f t="shared" si="262"/>
        <v>0</v>
      </c>
      <c r="Z447" s="67">
        <f t="shared" si="248"/>
        <v>0</v>
      </c>
      <c r="AA447" s="2">
        <f t="shared" si="249"/>
        <v>0</v>
      </c>
      <c r="AB447" s="26">
        <f t="shared" si="257"/>
        <v>6.7299999999999999E-2</v>
      </c>
      <c r="AC447" s="27">
        <f t="shared" si="270"/>
        <v>14</v>
      </c>
      <c r="AD447" s="27">
        <v>252</v>
      </c>
      <c r="AE447" s="10">
        <f t="shared" si="267"/>
        <v>1.0036250040000001</v>
      </c>
      <c r="AF447" s="2">
        <f t="shared" si="250"/>
        <v>1176.48862156</v>
      </c>
      <c r="AG447" s="2">
        <f t="shared" si="251"/>
        <v>1187.2415058900001</v>
      </c>
      <c r="AH447" s="3" t="str">
        <f t="shared" si="252"/>
        <v>-</v>
      </c>
      <c r="AI447" s="4" t="str">
        <f t="shared" si="258"/>
        <v>A+J=</v>
      </c>
      <c r="AJ447" s="11">
        <f t="shared" si="259"/>
        <v>41248</v>
      </c>
      <c r="AK447" s="11"/>
      <c r="AL447" s="4"/>
      <c r="AM447" s="1"/>
      <c r="AN447" s="11"/>
      <c r="AO447" s="1"/>
      <c r="AP447" s="1"/>
      <c r="AQ447" s="1"/>
      <c r="AR447" s="1"/>
      <c r="AS447" s="6"/>
      <c r="AT447" s="1"/>
      <c r="AU447" s="1"/>
      <c r="AV447" s="1"/>
      <c r="AW447" s="1"/>
      <c r="AX447" s="1"/>
      <c r="AY447" s="1"/>
      <c r="AZ447" s="1"/>
      <c r="BA447" s="1"/>
      <c r="BB447" s="1"/>
      <c r="BC447" s="1"/>
    </row>
    <row r="448" spans="1:55" x14ac:dyDescent="0.2">
      <c r="A448" s="144">
        <f t="shared" si="253"/>
        <v>41237</v>
      </c>
      <c r="B448" s="2">
        <f t="shared" si="238"/>
        <v>328876.55782798998</v>
      </c>
      <c r="C448" s="2">
        <f t="shared" si="254"/>
        <v>308387.55948340002</v>
      </c>
      <c r="D448" s="68">
        <f>SUM(Y448:Y$730)</f>
        <v>22247.353407330003</v>
      </c>
      <c r="E448" s="68">
        <f t="shared" si="239"/>
        <v>286140.20607607003</v>
      </c>
      <c r="F448" s="72">
        <f t="shared" si="263"/>
        <v>3532.06</v>
      </c>
      <c r="G448" s="3">
        <f>IF(N448=1,VLOOKUP(A447,[1]Plan1!$BG$69:$BI$188,3),G447)</f>
        <v>3552.9</v>
      </c>
      <c r="H448" s="11">
        <f t="shared" si="264"/>
        <v>41154</v>
      </c>
      <c r="I448" s="11">
        <f t="shared" si="265"/>
        <v>41184</v>
      </c>
      <c r="J448" s="26">
        <f t="shared" si="240"/>
        <v>5.9002395202800706E-3</v>
      </c>
      <c r="K448" s="11">
        <f t="shared" si="255"/>
        <v>41246</v>
      </c>
      <c r="L448" s="11">
        <f t="shared" si="241"/>
        <v>41246</v>
      </c>
      <c r="M448" s="1">
        <f t="shared" si="256"/>
        <v>20</v>
      </c>
      <c r="N448" s="1">
        <f t="shared" si="260"/>
        <v>15</v>
      </c>
      <c r="O448" s="2">
        <f t="shared" si="242"/>
        <v>1.00442192</v>
      </c>
      <c r="P448" s="10">
        <f t="shared" si="269"/>
        <v>1.0057003900000001</v>
      </c>
      <c r="Q448" s="10">
        <f t="shared" si="266"/>
        <v>1.0584028787229685</v>
      </c>
      <c r="R448" s="2">
        <f t="shared" si="268"/>
        <v>1.0630830499999999</v>
      </c>
      <c r="S448" s="2">
        <f t="shared" si="261"/>
        <v>1.05240376</v>
      </c>
      <c r="T448" s="2">
        <f t="shared" si="243"/>
        <v>324548.22713755001</v>
      </c>
      <c r="U448" s="2">
        <f t="shared" si="244"/>
        <v>1165.8449685929043</v>
      </c>
      <c r="V448" s="2">
        <f t="shared" si="245"/>
        <v>18050.596926907005</v>
      </c>
      <c r="W448" s="2">
        <f t="shared" si="246"/>
        <v>327604.00137889996</v>
      </c>
      <c r="X448" s="27">
        <f t="shared" si="247"/>
        <v>0</v>
      </c>
      <c r="Y448" s="2">
        <f t="shared" si="262"/>
        <v>0</v>
      </c>
      <c r="Z448" s="67">
        <f t="shared" si="248"/>
        <v>0</v>
      </c>
      <c r="AA448" s="2">
        <f t="shared" si="249"/>
        <v>0</v>
      </c>
      <c r="AB448" s="26">
        <f t="shared" si="257"/>
        <v>6.7299999999999999E-2</v>
      </c>
      <c r="AC448" s="27">
        <f t="shared" si="270"/>
        <v>15</v>
      </c>
      <c r="AD448" s="27">
        <v>252</v>
      </c>
      <c r="AE448" s="10">
        <f t="shared" si="267"/>
        <v>1.003884435</v>
      </c>
      <c r="AF448" s="2">
        <f t="shared" si="250"/>
        <v>1260.6864926799999</v>
      </c>
      <c r="AG448" s="2">
        <f t="shared" si="251"/>
        <v>1272.5564490899999</v>
      </c>
      <c r="AH448" s="3" t="str">
        <f t="shared" si="252"/>
        <v>-</v>
      </c>
      <c r="AI448" s="4" t="str">
        <f t="shared" si="258"/>
        <v>A+J=</v>
      </c>
      <c r="AJ448" s="11">
        <f t="shared" si="259"/>
        <v>41248</v>
      </c>
      <c r="AK448" s="11"/>
      <c r="AL448" s="4"/>
      <c r="AM448" s="1"/>
      <c r="AN448" s="11"/>
      <c r="AO448" s="1"/>
      <c r="AP448" s="1"/>
      <c r="AQ448" s="1"/>
      <c r="AR448" s="1"/>
      <c r="AS448" s="6"/>
      <c r="AT448" s="1"/>
      <c r="AU448" s="1"/>
      <c r="AV448" s="1"/>
      <c r="AW448" s="1"/>
      <c r="AX448" s="1"/>
      <c r="AY448" s="1"/>
      <c r="AZ448" s="1"/>
      <c r="BA448" s="1"/>
      <c r="BB448" s="1"/>
      <c r="BC448" s="1"/>
    </row>
    <row r="449" spans="1:154" x14ac:dyDescent="0.2">
      <c r="A449" s="144">
        <f t="shared" si="253"/>
        <v>41238</v>
      </c>
      <c r="B449" s="2">
        <f t="shared" si="238"/>
        <v>328876.55782798998</v>
      </c>
      <c r="C449" s="2">
        <f t="shared" si="254"/>
        <v>308387.55948340002</v>
      </c>
      <c r="D449" s="68">
        <f>SUM(Y449:Y$730)</f>
        <v>22247.353407330003</v>
      </c>
      <c r="E449" s="68">
        <f t="shared" si="239"/>
        <v>286140.20607607003</v>
      </c>
      <c r="F449" s="72">
        <f t="shared" si="263"/>
        <v>3532.06</v>
      </c>
      <c r="G449" s="3">
        <f>IF(N449=1,VLOOKUP(A448,[1]Plan1!$BG$69:$BI$188,3),G448)</f>
        <v>3552.9</v>
      </c>
      <c r="H449" s="11">
        <f t="shared" si="264"/>
        <v>41154</v>
      </c>
      <c r="I449" s="11">
        <f t="shared" si="265"/>
        <v>41184</v>
      </c>
      <c r="J449" s="26">
        <f t="shared" si="240"/>
        <v>5.9002395202800706E-3</v>
      </c>
      <c r="K449" s="11">
        <f t="shared" si="255"/>
        <v>41246</v>
      </c>
      <c r="L449" s="11">
        <f t="shared" si="241"/>
        <v>41246</v>
      </c>
      <c r="M449" s="1">
        <f t="shared" si="256"/>
        <v>20</v>
      </c>
      <c r="N449" s="1">
        <f t="shared" si="260"/>
        <v>15</v>
      </c>
      <c r="O449" s="2">
        <f t="shared" si="242"/>
        <v>1.00442192</v>
      </c>
      <c r="P449" s="10">
        <f t="shared" si="269"/>
        <v>1.0057003900000001</v>
      </c>
      <c r="Q449" s="10">
        <f t="shared" si="266"/>
        <v>1.0584028787229685</v>
      </c>
      <c r="R449" s="2">
        <f t="shared" si="268"/>
        <v>1.0630830499999999</v>
      </c>
      <c r="S449" s="2">
        <f t="shared" si="261"/>
        <v>1.05240376</v>
      </c>
      <c r="T449" s="2">
        <f t="shared" si="243"/>
        <v>324548.22713755001</v>
      </c>
      <c r="U449" s="2">
        <f t="shared" si="244"/>
        <v>1165.8449685929043</v>
      </c>
      <c r="V449" s="2">
        <f t="shared" si="245"/>
        <v>18050.596926907005</v>
      </c>
      <c r="W449" s="2">
        <f t="shared" si="246"/>
        <v>327604.00137889996</v>
      </c>
      <c r="X449" s="27">
        <f t="shared" si="247"/>
        <v>0</v>
      </c>
      <c r="Y449" s="2">
        <f t="shared" si="262"/>
        <v>0</v>
      </c>
      <c r="Z449" s="67">
        <f t="shared" si="248"/>
        <v>0</v>
      </c>
      <c r="AA449" s="2">
        <f t="shared" si="249"/>
        <v>0</v>
      </c>
      <c r="AB449" s="26">
        <f t="shared" si="257"/>
        <v>6.7299999999999999E-2</v>
      </c>
      <c r="AC449" s="27">
        <f t="shared" si="270"/>
        <v>15</v>
      </c>
      <c r="AD449" s="27">
        <v>252</v>
      </c>
      <c r="AE449" s="10">
        <f t="shared" si="267"/>
        <v>1.003884435</v>
      </c>
      <c r="AF449" s="2">
        <f t="shared" si="250"/>
        <v>1260.6864926799999</v>
      </c>
      <c r="AG449" s="2">
        <f t="shared" si="251"/>
        <v>1272.5564490899999</v>
      </c>
      <c r="AH449" s="3" t="str">
        <f t="shared" si="252"/>
        <v>-</v>
      </c>
      <c r="AI449" s="4" t="str">
        <f t="shared" si="258"/>
        <v>A+J=</v>
      </c>
      <c r="AJ449" s="11">
        <f t="shared" si="259"/>
        <v>41248</v>
      </c>
      <c r="AK449" s="11"/>
      <c r="AL449" s="4"/>
      <c r="AM449" s="1"/>
      <c r="AN449" s="11"/>
      <c r="AO449" s="1"/>
      <c r="AP449" s="1"/>
      <c r="AQ449" s="1"/>
      <c r="AR449" s="1"/>
      <c r="AS449" s="6"/>
      <c r="AT449" s="1"/>
      <c r="AU449" s="1"/>
      <c r="AV449" s="1"/>
      <c r="AW449" s="1"/>
      <c r="AX449" s="1"/>
      <c r="AY449" s="1"/>
      <c r="AZ449" s="1"/>
      <c r="BA449" s="1"/>
      <c r="BB449" s="1"/>
      <c r="BC449" s="1"/>
    </row>
    <row r="450" spans="1:154" x14ac:dyDescent="0.2">
      <c r="A450" s="144">
        <f t="shared" si="253"/>
        <v>41239</v>
      </c>
      <c r="B450" s="2">
        <f t="shared" si="238"/>
        <v>328876.55782798998</v>
      </c>
      <c r="C450" s="2">
        <f t="shared" si="254"/>
        <v>308387.55948340002</v>
      </c>
      <c r="D450" s="68">
        <f>SUM(Y450:Y$730)</f>
        <v>22247.353407330003</v>
      </c>
      <c r="E450" s="68">
        <f t="shared" si="239"/>
        <v>286140.20607607003</v>
      </c>
      <c r="F450" s="72">
        <f t="shared" si="263"/>
        <v>3532.06</v>
      </c>
      <c r="G450" s="3">
        <f>IF(N450=1,VLOOKUP(A449,[1]Plan1!$BG$69:$BI$188,3),G449)</f>
        <v>3552.9</v>
      </c>
      <c r="H450" s="11">
        <f t="shared" si="264"/>
        <v>41154</v>
      </c>
      <c r="I450" s="11">
        <f t="shared" si="265"/>
        <v>41184</v>
      </c>
      <c r="J450" s="26">
        <f t="shared" si="240"/>
        <v>5.9002395202800706E-3</v>
      </c>
      <c r="K450" s="11">
        <f t="shared" si="255"/>
        <v>41246</v>
      </c>
      <c r="L450" s="11">
        <f t="shared" si="241"/>
        <v>41246</v>
      </c>
      <c r="M450" s="1">
        <f t="shared" si="256"/>
        <v>20</v>
      </c>
      <c r="N450" s="1">
        <f t="shared" si="260"/>
        <v>15</v>
      </c>
      <c r="O450" s="2">
        <f t="shared" si="242"/>
        <v>1.00442192</v>
      </c>
      <c r="P450" s="10">
        <f t="shared" si="269"/>
        <v>1.0057003900000001</v>
      </c>
      <c r="Q450" s="10">
        <f t="shared" si="266"/>
        <v>1.0584028787229685</v>
      </c>
      <c r="R450" s="2">
        <f t="shared" si="268"/>
        <v>1.0630830499999999</v>
      </c>
      <c r="S450" s="2">
        <f t="shared" si="261"/>
        <v>1.05240376</v>
      </c>
      <c r="T450" s="2">
        <f t="shared" si="243"/>
        <v>324548.22713755001</v>
      </c>
      <c r="U450" s="2">
        <f t="shared" si="244"/>
        <v>1165.8449685929043</v>
      </c>
      <c r="V450" s="2">
        <f t="shared" si="245"/>
        <v>18050.596926907005</v>
      </c>
      <c r="W450" s="2">
        <f t="shared" si="246"/>
        <v>327604.00137889996</v>
      </c>
      <c r="X450" s="27">
        <f t="shared" si="247"/>
        <v>0</v>
      </c>
      <c r="Y450" s="2">
        <f t="shared" si="262"/>
        <v>0</v>
      </c>
      <c r="Z450" s="67">
        <f t="shared" si="248"/>
        <v>0</v>
      </c>
      <c r="AA450" s="2">
        <f t="shared" si="249"/>
        <v>0</v>
      </c>
      <c r="AB450" s="26">
        <f t="shared" si="257"/>
        <v>6.7299999999999999E-2</v>
      </c>
      <c r="AC450" s="27">
        <f t="shared" si="270"/>
        <v>15</v>
      </c>
      <c r="AD450" s="27">
        <v>252</v>
      </c>
      <c r="AE450" s="10">
        <f t="shared" si="267"/>
        <v>1.003884435</v>
      </c>
      <c r="AF450" s="2">
        <f t="shared" si="250"/>
        <v>1260.6864926799999</v>
      </c>
      <c r="AG450" s="2">
        <f t="shared" si="251"/>
        <v>1272.5564490899999</v>
      </c>
      <c r="AH450" s="3" t="str">
        <f t="shared" si="252"/>
        <v>-</v>
      </c>
      <c r="AI450" s="4" t="str">
        <f t="shared" si="258"/>
        <v>A+J=</v>
      </c>
      <c r="AJ450" s="11">
        <f t="shared" si="259"/>
        <v>41248</v>
      </c>
      <c r="AK450" s="11"/>
      <c r="AL450" s="4"/>
      <c r="AM450" s="1"/>
      <c r="AN450" s="11"/>
      <c r="AO450" s="1"/>
      <c r="AP450" s="1"/>
      <c r="AQ450" s="1"/>
      <c r="AR450" s="1"/>
      <c r="AS450" s="6"/>
      <c r="AT450" s="1"/>
      <c r="AU450" s="1"/>
      <c r="AV450" s="1"/>
      <c r="AW450" s="1"/>
      <c r="AX450" s="1"/>
      <c r="AY450" s="1"/>
      <c r="AZ450" s="1"/>
      <c r="BA450" s="1"/>
      <c r="BB450" s="1"/>
      <c r="BC450" s="1"/>
    </row>
    <row r="451" spans="1:154" x14ac:dyDescent="0.2">
      <c r="A451" s="144">
        <f t="shared" si="253"/>
        <v>41240</v>
      </c>
      <c r="B451" s="2">
        <f t="shared" si="238"/>
        <v>329051.42905703816</v>
      </c>
      <c r="C451" s="2">
        <f t="shared" si="254"/>
        <v>308387.55948340002</v>
      </c>
      <c r="D451" s="68">
        <f>SUM(Y451:Y$730)</f>
        <v>22247.353407330003</v>
      </c>
      <c r="E451" s="68">
        <f t="shared" si="239"/>
        <v>286140.20607607003</v>
      </c>
      <c r="F451" s="72">
        <f t="shared" si="263"/>
        <v>3532.06</v>
      </c>
      <c r="G451" s="3">
        <f>IF(N451=1,VLOOKUP(A450,[1]Plan1!$BG$69:$BI$188,3),G450)</f>
        <v>3552.9</v>
      </c>
      <c r="H451" s="11">
        <f t="shared" si="264"/>
        <v>41154</v>
      </c>
      <c r="I451" s="11">
        <f t="shared" si="265"/>
        <v>41184</v>
      </c>
      <c r="J451" s="26">
        <f t="shared" si="240"/>
        <v>5.9002395202800706E-3</v>
      </c>
      <c r="K451" s="11">
        <f t="shared" si="255"/>
        <v>41246</v>
      </c>
      <c r="L451" s="11">
        <f t="shared" si="241"/>
        <v>41246</v>
      </c>
      <c r="M451" s="1">
        <f t="shared" si="256"/>
        <v>20</v>
      </c>
      <c r="N451" s="1">
        <f t="shared" si="260"/>
        <v>16</v>
      </c>
      <c r="O451" s="2">
        <f t="shared" si="242"/>
        <v>1.00471741</v>
      </c>
      <c r="P451" s="10">
        <f t="shared" si="269"/>
        <v>1.0057003900000001</v>
      </c>
      <c r="Q451" s="10">
        <f t="shared" si="266"/>
        <v>1.0584028787229685</v>
      </c>
      <c r="R451" s="2">
        <f t="shared" si="268"/>
        <v>1.06339579</v>
      </c>
      <c r="S451" s="2">
        <f t="shared" si="261"/>
        <v>1.05240376</v>
      </c>
      <c r="T451" s="2">
        <f t="shared" si="243"/>
        <v>324548.22713755001</v>
      </c>
      <c r="U451" s="2">
        <f t="shared" si="244"/>
        <v>1165.8449685929043</v>
      </c>
      <c r="V451" s="2">
        <f t="shared" si="245"/>
        <v>18140.084414955247</v>
      </c>
      <c r="W451" s="2">
        <f t="shared" si="246"/>
        <v>327693.48886694817</v>
      </c>
      <c r="X451" s="27">
        <f t="shared" si="247"/>
        <v>0</v>
      </c>
      <c r="Y451" s="2">
        <f t="shared" si="262"/>
        <v>0</v>
      </c>
      <c r="Z451" s="67">
        <f t="shared" si="248"/>
        <v>0</v>
      </c>
      <c r="AA451" s="2">
        <f t="shared" si="249"/>
        <v>0</v>
      </c>
      <c r="AB451" s="26">
        <f t="shared" si="257"/>
        <v>6.7299999999999999E-2</v>
      </c>
      <c r="AC451" s="27">
        <f t="shared" si="270"/>
        <v>16</v>
      </c>
      <c r="AD451" s="27">
        <v>252</v>
      </c>
      <c r="AE451" s="10">
        <f t="shared" si="267"/>
        <v>1.004143934</v>
      </c>
      <c r="AF451" s="2">
        <f t="shared" si="250"/>
        <v>1344.90643307</v>
      </c>
      <c r="AG451" s="2">
        <f t="shared" si="251"/>
        <v>1357.94019009</v>
      </c>
      <c r="AH451" s="3" t="str">
        <f t="shared" si="252"/>
        <v>-</v>
      </c>
      <c r="AI451" s="4" t="str">
        <f t="shared" si="258"/>
        <v>A+J=</v>
      </c>
      <c r="AJ451" s="11">
        <f t="shared" si="259"/>
        <v>41248</v>
      </c>
      <c r="AK451" s="11"/>
      <c r="AL451" s="4"/>
      <c r="AM451" s="1"/>
      <c r="AN451" s="11"/>
      <c r="AO451" s="1"/>
      <c r="AP451" s="1"/>
      <c r="AQ451" s="1"/>
      <c r="AR451" s="1"/>
      <c r="AS451" s="6"/>
      <c r="AT451" s="1"/>
      <c r="AU451" s="1"/>
      <c r="AV451" s="1"/>
      <c r="AW451" s="1"/>
      <c r="AX451" s="1"/>
      <c r="AY451" s="1"/>
      <c r="AZ451" s="1"/>
      <c r="BA451" s="1"/>
      <c r="BB451" s="1"/>
      <c r="BC451" s="1"/>
    </row>
    <row r="452" spans="1:154" x14ac:dyDescent="0.2">
      <c r="A452" s="144">
        <f t="shared" si="253"/>
        <v>41241</v>
      </c>
      <c r="B452" s="2">
        <f t="shared" si="238"/>
        <v>329226.39710360707</v>
      </c>
      <c r="C452" s="2">
        <f t="shared" si="254"/>
        <v>308387.55948340002</v>
      </c>
      <c r="D452" s="68">
        <f>SUM(Y452:Y$730)</f>
        <v>22247.353407330003</v>
      </c>
      <c r="E452" s="68">
        <f t="shared" si="239"/>
        <v>286140.20607607003</v>
      </c>
      <c r="F452" s="72">
        <f t="shared" si="263"/>
        <v>3532.06</v>
      </c>
      <c r="G452" s="3">
        <f>IF(N452=1,VLOOKUP(A451,[1]Plan1!$BG$69:$BI$188,3),G451)</f>
        <v>3552.9</v>
      </c>
      <c r="H452" s="11">
        <f t="shared" si="264"/>
        <v>41154</v>
      </c>
      <c r="I452" s="11">
        <f t="shared" si="265"/>
        <v>41184</v>
      </c>
      <c r="J452" s="26">
        <f t="shared" si="240"/>
        <v>5.9002395202800706E-3</v>
      </c>
      <c r="K452" s="11">
        <f t="shared" si="255"/>
        <v>41246</v>
      </c>
      <c r="L452" s="11">
        <f t="shared" si="241"/>
        <v>41246</v>
      </c>
      <c r="M452" s="1">
        <f t="shared" si="256"/>
        <v>20</v>
      </c>
      <c r="N452" s="1">
        <f t="shared" si="260"/>
        <v>17</v>
      </c>
      <c r="O452" s="2">
        <f t="shared" si="242"/>
        <v>1.0050129800000001</v>
      </c>
      <c r="P452" s="10">
        <f t="shared" si="269"/>
        <v>1.0057003900000001</v>
      </c>
      <c r="Q452" s="10">
        <f t="shared" si="266"/>
        <v>1.0584028787229685</v>
      </c>
      <c r="R452" s="2">
        <f t="shared" si="268"/>
        <v>1.06370863</v>
      </c>
      <c r="S452" s="2">
        <f t="shared" si="261"/>
        <v>1.05240376</v>
      </c>
      <c r="T452" s="2">
        <f t="shared" si="243"/>
        <v>324548.22713755001</v>
      </c>
      <c r="U452" s="2">
        <f t="shared" si="244"/>
        <v>1165.8449685929043</v>
      </c>
      <c r="V452" s="2">
        <f t="shared" si="245"/>
        <v>18229.600517024111</v>
      </c>
      <c r="W452" s="2">
        <f t="shared" si="246"/>
        <v>327783.00496901706</v>
      </c>
      <c r="X452" s="27">
        <f t="shared" si="247"/>
        <v>0</v>
      </c>
      <c r="Y452" s="2">
        <f t="shared" si="262"/>
        <v>0</v>
      </c>
      <c r="Z452" s="67">
        <f t="shared" si="248"/>
        <v>0</v>
      </c>
      <c r="AA452" s="2">
        <f t="shared" si="249"/>
        <v>0</v>
      </c>
      <c r="AB452" s="26">
        <f t="shared" si="257"/>
        <v>6.7299999999999999E-2</v>
      </c>
      <c r="AC452" s="27">
        <f t="shared" si="270"/>
        <v>17</v>
      </c>
      <c r="AD452" s="27">
        <v>252</v>
      </c>
      <c r="AE452" s="10">
        <f t="shared" si="267"/>
        <v>1.0044034989999999</v>
      </c>
      <c r="AF452" s="2">
        <f t="shared" si="250"/>
        <v>1429.14779365</v>
      </c>
      <c r="AG452" s="2">
        <f t="shared" si="251"/>
        <v>1443.3921345900001</v>
      </c>
      <c r="AH452" s="3" t="str">
        <f t="shared" si="252"/>
        <v>-</v>
      </c>
      <c r="AI452" s="4" t="str">
        <f t="shared" si="258"/>
        <v>A+J=</v>
      </c>
      <c r="AJ452" s="11">
        <f t="shared" si="259"/>
        <v>41248</v>
      </c>
      <c r="AK452" s="11"/>
      <c r="AL452" s="4"/>
      <c r="AM452" s="1"/>
      <c r="AN452" s="11"/>
      <c r="AO452" s="1"/>
      <c r="AP452" s="1"/>
      <c r="AQ452" s="1"/>
      <c r="AR452" s="1"/>
      <c r="AS452" s="6"/>
      <c r="AT452" s="1"/>
      <c r="AU452" s="1"/>
      <c r="AV452" s="1"/>
      <c r="AW452" s="1"/>
      <c r="AX452" s="1"/>
      <c r="AY452" s="1"/>
      <c r="AZ452" s="1"/>
      <c r="BA452" s="1"/>
      <c r="BB452" s="1"/>
      <c r="BC452" s="1"/>
    </row>
    <row r="453" spans="1:154" x14ac:dyDescent="0.2">
      <c r="A453" s="144">
        <f t="shared" si="253"/>
        <v>41242</v>
      </c>
      <c r="B453" s="2">
        <f t="shared" si="238"/>
        <v>329401.45946084446</v>
      </c>
      <c r="C453" s="2">
        <f t="shared" si="254"/>
        <v>308387.55948340002</v>
      </c>
      <c r="D453" s="68">
        <f>SUM(Y453:Y$730)</f>
        <v>22247.353407330003</v>
      </c>
      <c r="E453" s="68">
        <f t="shared" si="239"/>
        <v>286140.20607607003</v>
      </c>
      <c r="F453" s="72">
        <f t="shared" si="263"/>
        <v>3532.06</v>
      </c>
      <c r="G453" s="3">
        <f>IF(N453=1,VLOOKUP(A452,[1]Plan1!$BG$69:$BI$188,3),G452)</f>
        <v>3552.9</v>
      </c>
      <c r="H453" s="11">
        <f t="shared" si="264"/>
        <v>41154</v>
      </c>
      <c r="I453" s="11">
        <f t="shared" si="265"/>
        <v>41184</v>
      </c>
      <c r="J453" s="26">
        <f t="shared" si="240"/>
        <v>5.9002395202800706E-3</v>
      </c>
      <c r="K453" s="11">
        <f t="shared" si="255"/>
        <v>41246</v>
      </c>
      <c r="L453" s="11">
        <f t="shared" si="241"/>
        <v>41246</v>
      </c>
      <c r="M453" s="1">
        <f t="shared" si="256"/>
        <v>20</v>
      </c>
      <c r="N453" s="1">
        <f t="shared" si="260"/>
        <v>18</v>
      </c>
      <c r="O453" s="2">
        <f t="shared" si="242"/>
        <v>1.0053086499999999</v>
      </c>
      <c r="P453" s="10">
        <f t="shared" si="269"/>
        <v>1.0057003900000001</v>
      </c>
      <c r="Q453" s="10">
        <f t="shared" si="266"/>
        <v>1.0584028787229685</v>
      </c>
      <c r="R453" s="2">
        <f t="shared" si="268"/>
        <v>1.06402156</v>
      </c>
      <c r="S453" s="2">
        <f t="shared" si="261"/>
        <v>1.05240376</v>
      </c>
      <c r="T453" s="2">
        <f t="shared" si="243"/>
        <v>324548.22713755001</v>
      </c>
      <c r="U453" s="2">
        <f t="shared" si="244"/>
        <v>1165.8449685929043</v>
      </c>
      <c r="V453" s="2">
        <f t="shared" si="245"/>
        <v>18319.142371711492</v>
      </c>
      <c r="W453" s="2">
        <f t="shared" si="246"/>
        <v>327872.54682370444</v>
      </c>
      <c r="X453" s="27">
        <f t="shared" si="247"/>
        <v>0</v>
      </c>
      <c r="Y453" s="2">
        <f t="shared" si="262"/>
        <v>0</v>
      </c>
      <c r="Z453" s="67">
        <f t="shared" si="248"/>
        <v>0</v>
      </c>
      <c r="AA453" s="2">
        <f t="shared" si="249"/>
        <v>0</v>
      </c>
      <c r="AB453" s="26">
        <f t="shared" si="257"/>
        <v>6.7299999999999999E-2</v>
      </c>
      <c r="AC453" s="27">
        <f t="shared" si="270"/>
        <v>18</v>
      </c>
      <c r="AD453" s="27">
        <v>252</v>
      </c>
      <c r="AE453" s="10">
        <f t="shared" si="267"/>
        <v>1.004663131</v>
      </c>
      <c r="AF453" s="2">
        <f t="shared" si="250"/>
        <v>1513.4108989599999</v>
      </c>
      <c r="AG453" s="2">
        <f t="shared" si="251"/>
        <v>1528.91263714</v>
      </c>
      <c r="AH453" s="3" t="str">
        <f t="shared" si="252"/>
        <v>-</v>
      </c>
      <c r="AI453" s="4" t="str">
        <f t="shared" si="258"/>
        <v>A+J=</v>
      </c>
      <c r="AJ453" s="11">
        <f t="shared" si="259"/>
        <v>41248</v>
      </c>
      <c r="AK453" s="11"/>
      <c r="AL453" s="4"/>
      <c r="AM453" s="1"/>
      <c r="AN453" s="11"/>
      <c r="AO453" s="1"/>
      <c r="AP453" s="1"/>
      <c r="AQ453" s="1"/>
      <c r="AR453" s="1"/>
      <c r="AS453" s="6"/>
      <c r="AT453" s="1"/>
      <c r="AU453" s="1"/>
      <c r="AV453" s="1"/>
      <c r="AW453" s="1"/>
      <c r="AX453" s="1"/>
      <c r="AY453" s="1"/>
      <c r="AZ453" s="1"/>
      <c r="BA453" s="1"/>
      <c r="BB453" s="1"/>
      <c r="BC453" s="1"/>
    </row>
    <row r="454" spans="1:154" x14ac:dyDescent="0.2">
      <c r="A454" s="144">
        <f t="shared" si="253"/>
        <v>41243</v>
      </c>
      <c r="B454" s="2">
        <f t="shared" si="238"/>
        <v>329576.61937024246</v>
      </c>
      <c r="C454" s="2">
        <f t="shared" si="254"/>
        <v>308387.55948340002</v>
      </c>
      <c r="D454" s="68">
        <f>SUM(Y454:Y$730)</f>
        <v>22247.353407330003</v>
      </c>
      <c r="E454" s="68">
        <f t="shared" si="239"/>
        <v>286140.20607607003</v>
      </c>
      <c r="F454" s="72">
        <f t="shared" si="263"/>
        <v>3532.06</v>
      </c>
      <c r="G454" s="3">
        <f>IF(N454=1,VLOOKUP(A453,[1]Plan1!$BG$69:$BI$188,3),G453)</f>
        <v>3552.9</v>
      </c>
      <c r="H454" s="11">
        <f t="shared" si="264"/>
        <v>41154</v>
      </c>
      <c r="I454" s="11">
        <f t="shared" si="265"/>
        <v>41184</v>
      </c>
      <c r="J454" s="26">
        <f t="shared" si="240"/>
        <v>5.9002395202800706E-3</v>
      </c>
      <c r="K454" s="11">
        <f t="shared" si="255"/>
        <v>41246</v>
      </c>
      <c r="L454" s="11">
        <f t="shared" si="241"/>
        <v>41246</v>
      </c>
      <c r="M454" s="1">
        <f t="shared" si="256"/>
        <v>20</v>
      </c>
      <c r="N454" s="1">
        <f t="shared" si="260"/>
        <v>19</v>
      </c>
      <c r="O454" s="2">
        <f t="shared" si="242"/>
        <v>1.0056044</v>
      </c>
      <c r="P454" s="10">
        <f t="shared" si="269"/>
        <v>1.0057003900000001</v>
      </c>
      <c r="Q454" s="10">
        <f t="shared" si="266"/>
        <v>1.0584028787229685</v>
      </c>
      <c r="R454" s="2">
        <f t="shared" si="268"/>
        <v>1.0643345900000001</v>
      </c>
      <c r="S454" s="2">
        <f t="shared" si="261"/>
        <v>1.05240376</v>
      </c>
      <c r="T454" s="2">
        <f t="shared" si="243"/>
        <v>324548.22713755001</v>
      </c>
      <c r="U454" s="2">
        <f t="shared" si="244"/>
        <v>1165.8449685929043</v>
      </c>
      <c r="V454" s="2">
        <f t="shared" si="245"/>
        <v>18408.712840419495</v>
      </c>
      <c r="W454" s="2">
        <f t="shared" si="246"/>
        <v>327962.11729241244</v>
      </c>
      <c r="X454" s="27">
        <f t="shared" si="247"/>
        <v>0</v>
      </c>
      <c r="Y454" s="2">
        <f t="shared" si="262"/>
        <v>0</v>
      </c>
      <c r="Z454" s="67">
        <f t="shared" si="248"/>
        <v>0</v>
      </c>
      <c r="AA454" s="2">
        <f t="shared" si="249"/>
        <v>0</v>
      </c>
      <c r="AB454" s="26">
        <f t="shared" si="257"/>
        <v>6.7299999999999999E-2</v>
      </c>
      <c r="AC454" s="27">
        <f t="shared" si="270"/>
        <v>19</v>
      </c>
      <c r="AD454" s="27">
        <v>252</v>
      </c>
      <c r="AE454" s="10">
        <f t="shared" si="267"/>
        <v>1.004922831</v>
      </c>
      <c r="AF454" s="2">
        <f t="shared" si="250"/>
        <v>1597.69607354</v>
      </c>
      <c r="AG454" s="2">
        <f t="shared" si="251"/>
        <v>1614.50207783</v>
      </c>
      <c r="AH454" s="3" t="str">
        <f t="shared" si="252"/>
        <v>-</v>
      </c>
      <c r="AI454" s="4" t="str">
        <f t="shared" si="258"/>
        <v>A+J=</v>
      </c>
      <c r="AJ454" s="11">
        <f t="shared" si="259"/>
        <v>41248</v>
      </c>
      <c r="AK454" s="11"/>
      <c r="AL454" s="4"/>
      <c r="AM454" s="1"/>
      <c r="AN454" s="11"/>
      <c r="AO454" s="1"/>
      <c r="AP454" s="1"/>
      <c r="AQ454" s="1"/>
      <c r="AR454" s="1"/>
      <c r="AS454" s="6"/>
      <c r="AT454" s="1"/>
      <c r="AU454" s="1"/>
      <c r="AV454" s="1"/>
      <c r="AW454" s="1"/>
      <c r="AX454" s="1"/>
      <c r="AY454" s="1"/>
      <c r="AZ454" s="1"/>
      <c r="BA454" s="1"/>
      <c r="BB454" s="1"/>
      <c r="BC454" s="1"/>
    </row>
    <row r="455" spans="1:154" x14ac:dyDescent="0.2">
      <c r="A455" s="144">
        <f t="shared" si="253"/>
        <v>41244</v>
      </c>
      <c r="B455" s="2">
        <f t="shared" si="238"/>
        <v>329751.86758757482</v>
      </c>
      <c r="C455" s="2">
        <f t="shared" si="254"/>
        <v>308387.55948340002</v>
      </c>
      <c r="D455" s="68">
        <f>SUM(Y455:Y$730)</f>
        <v>22247.353407330003</v>
      </c>
      <c r="E455" s="68">
        <f t="shared" si="239"/>
        <v>286140.20607607003</v>
      </c>
      <c r="F455" s="72">
        <f t="shared" si="263"/>
        <v>3532.06</v>
      </c>
      <c r="G455" s="3">
        <f>IF(N455=1,VLOOKUP(A454,[1]Plan1!$BG$69:$BI$188,3),G454)</f>
        <v>3552.9</v>
      </c>
      <c r="H455" s="11">
        <f t="shared" si="264"/>
        <v>41154</v>
      </c>
      <c r="I455" s="11">
        <f t="shared" si="265"/>
        <v>41184</v>
      </c>
      <c r="J455" s="26">
        <f t="shared" si="240"/>
        <v>5.9002395202800706E-3</v>
      </c>
      <c r="K455" s="11">
        <f t="shared" si="255"/>
        <v>41276</v>
      </c>
      <c r="L455" s="11">
        <f t="shared" si="241"/>
        <v>41246</v>
      </c>
      <c r="M455" s="1">
        <f t="shared" si="256"/>
        <v>20</v>
      </c>
      <c r="N455" s="1">
        <f t="shared" si="260"/>
        <v>20</v>
      </c>
      <c r="O455" s="2">
        <f t="shared" si="242"/>
        <v>1.00590023</v>
      </c>
      <c r="P455" s="10">
        <f t="shared" si="269"/>
        <v>1.0057003900000001</v>
      </c>
      <c r="Q455" s="10">
        <f t="shared" si="266"/>
        <v>1.0584028787229685</v>
      </c>
      <c r="R455" s="2">
        <f t="shared" si="268"/>
        <v>1.0646476899999999</v>
      </c>
      <c r="S455" s="2">
        <f t="shared" si="261"/>
        <v>1.05240376</v>
      </c>
      <c r="T455" s="2">
        <f t="shared" si="243"/>
        <v>324548.22713755001</v>
      </c>
      <c r="U455" s="2">
        <f t="shared" si="244"/>
        <v>1165.8449685929043</v>
      </c>
      <c r="V455" s="2">
        <f t="shared" si="245"/>
        <v>18498.303338941871</v>
      </c>
      <c r="W455" s="2">
        <f t="shared" si="246"/>
        <v>328051.70779093483</v>
      </c>
      <c r="X455" s="27">
        <f t="shared" si="247"/>
        <v>0</v>
      </c>
      <c r="Y455" s="2">
        <f t="shared" si="262"/>
        <v>0</v>
      </c>
      <c r="Z455" s="67">
        <f t="shared" si="248"/>
        <v>0</v>
      </c>
      <c r="AA455" s="2">
        <f t="shared" si="249"/>
        <v>0</v>
      </c>
      <c r="AB455" s="26">
        <f t="shared" si="257"/>
        <v>6.7299999999999999E-2</v>
      </c>
      <c r="AC455" s="27">
        <f t="shared" si="270"/>
        <v>20</v>
      </c>
      <c r="AD455" s="27">
        <v>252</v>
      </c>
      <c r="AE455" s="10">
        <f t="shared" si="267"/>
        <v>1.0051825969999999</v>
      </c>
      <c r="AF455" s="2">
        <f t="shared" si="250"/>
        <v>1682.00266831</v>
      </c>
      <c r="AG455" s="2">
        <f t="shared" si="251"/>
        <v>1700.15979664</v>
      </c>
      <c r="AH455" s="3" t="str">
        <f t="shared" si="252"/>
        <v>-</v>
      </c>
      <c r="AI455" s="4" t="str">
        <f t="shared" si="258"/>
        <v>A+J=</v>
      </c>
      <c r="AJ455" s="11">
        <f t="shared" si="259"/>
        <v>41248</v>
      </c>
      <c r="AK455" s="11"/>
      <c r="AL455" s="4"/>
      <c r="AM455" s="1"/>
      <c r="AN455" s="11"/>
      <c r="AO455" s="1"/>
      <c r="AP455" s="1"/>
      <c r="AQ455" s="1"/>
      <c r="AR455" s="1"/>
      <c r="AS455" s="6"/>
      <c r="AT455" s="1"/>
      <c r="AU455" s="1"/>
      <c r="AV455" s="1"/>
      <c r="AW455" s="1"/>
      <c r="AX455" s="1"/>
      <c r="AY455" s="1"/>
      <c r="AZ455" s="1"/>
      <c r="BA455" s="1"/>
      <c r="BB455" s="1"/>
      <c r="BC455" s="1"/>
    </row>
    <row r="456" spans="1:154" x14ac:dyDescent="0.2">
      <c r="A456" s="144">
        <f t="shared" si="253"/>
        <v>41245</v>
      </c>
      <c r="B456" s="2">
        <f t="shared" si="238"/>
        <v>329751.86758757482</v>
      </c>
      <c r="C456" s="2">
        <f t="shared" si="254"/>
        <v>308387.55948340002</v>
      </c>
      <c r="D456" s="68">
        <f>SUM(Y456:Y$730)</f>
        <v>22247.353407330003</v>
      </c>
      <c r="E456" s="68">
        <f t="shared" si="239"/>
        <v>286140.20607607003</v>
      </c>
      <c r="F456" s="72">
        <f t="shared" si="263"/>
        <v>3532.06</v>
      </c>
      <c r="G456" s="3">
        <f>IF(N456=1,VLOOKUP(A455,[1]Plan1!$BG$69:$BI$188,3),G455)</f>
        <v>3552.9</v>
      </c>
      <c r="H456" s="11">
        <f t="shared" si="264"/>
        <v>41154</v>
      </c>
      <c r="I456" s="11">
        <f t="shared" si="265"/>
        <v>41184</v>
      </c>
      <c r="J456" s="26">
        <f t="shared" si="240"/>
        <v>5.9002395202800706E-3</v>
      </c>
      <c r="K456" s="11">
        <f t="shared" si="255"/>
        <v>41276</v>
      </c>
      <c r="L456" s="11">
        <f t="shared" si="241"/>
        <v>41246</v>
      </c>
      <c r="M456" s="1">
        <f t="shared" si="256"/>
        <v>20</v>
      </c>
      <c r="N456" s="1">
        <f t="shared" si="260"/>
        <v>20</v>
      </c>
      <c r="O456" s="2">
        <f t="shared" si="242"/>
        <v>1.00590023</v>
      </c>
      <c r="P456" s="10">
        <f t="shared" si="269"/>
        <v>1.0057003900000001</v>
      </c>
      <c r="Q456" s="10">
        <f t="shared" si="266"/>
        <v>1.0584028787229685</v>
      </c>
      <c r="R456" s="2">
        <f t="shared" si="268"/>
        <v>1.0646476899999999</v>
      </c>
      <c r="S456" s="2">
        <f t="shared" si="261"/>
        <v>1.05240376</v>
      </c>
      <c r="T456" s="2">
        <f t="shared" si="243"/>
        <v>324548.22713755001</v>
      </c>
      <c r="U456" s="2">
        <f t="shared" si="244"/>
        <v>1165.8449685929043</v>
      </c>
      <c r="V456" s="2">
        <f t="shared" si="245"/>
        <v>18498.303338941871</v>
      </c>
      <c r="W456" s="2">
        <f t="shared" si="246"/>
        <v>328051.70779093483</v>
      </c>
      <c r="X456" s="27">
        <f t="shared" si="247"/>
        <v>0</v>
      </c>
      <c r="Y456" s="2">
        <f t="shared" si="262"/>
        <v>0</v>
      </c>
      <c r="Z456" s="67">
        <f t="shared" si="248"/>
        <v>0</v>
      </c>
      <c r="AA456" s="2">
        <f t="shared" si="249"/>
        <v>0</v>
      </c>
      <c r="AB456" s="26">
        <f t="shared" si="257"/>
        <v>6.7299999999999999E-2</v>
      </c>
      <c r="AC456" s="27">
        <f t="shared" si="270"/>
        <v>20</v>
      </c>
      <c r="AD456" s="27">
        <v>252</v>
      </c>
      <c r="AE456" s="10">
        <f t="shared" si="267"/>
        <v>1.0051825969999999</v>
      </c>
      <c r="AF456" s="2">
        <f t="shared" si="250"/>
        <v>1682.00266831</v>
      </c>
      <c r="AG456" s="2">
        <f t="shared" si="251"/>
        <v>1700.15979664</v>
      </c>
      <c r="AH456" s="3" t="str">
        <f t="shared" si="252"/>
        <v>-</v>
      </c>
      <c r="AI456" s="4" t="str">
        <f t="shared" si="258"/>
        <v>A+J=</v>
      </c>
      <c r="AJ456" s="11">
        <f t="shared" si="259"/>
        <v>41248</v>
      </c>
      <c r="AK456" s="11"/>
      <c r="AL456" s="4"/>
      <c r="AM456" s="1"/>
      <c r="AN456" s="11"/>
      <c r="AO456" s="1"/>
      <c r="AP456" s="1"/>
      <c r="AQ456" s="1"/>
      <c r="AR456" s="1"/>
      <c r="AS456" s="6"/>
      <c r="AT456" s="1"/>
      <c r="AU456" s="1"/>
      <c r="AV456" s="1"/>
      <c r="AW456" s="1"/>
      <c r="AX456" s="1"/>
      <c r="AY456" s="1"/>
      <c r="AZ456" s="1"/>
      <c r="BA456" s="1"/>
      <c r="BB456" s="1"/>
      <c r="BC456" s="1"/>
    </row>
    <row r="457" spans="1:154" x14ac:dyDescent="0.2">
      <c r="A457" s="144">
        <f t="shared" si="253"/>
        <v>41246</v>
      </c>
      <c r="B457" s="2">
        <f t="shared" si="238"/>
        <v>329751.86758757482</v>
      </c>
      <c r="C457" s="2">
        <f t="shared" si="254"/>
        <v>308387.55948340002</v>
      </c>
      <c r="D457" s="68">
        <f>SUM(Y457:Y$730)</f>
        <v>22247.353407330003</v>
      </c>
      <c r="E457" s="68">
        <f t="shared" si="239"/>
        <v>286140.20607607003</v>
      </c>
      <c r="F457" s="72">
        <f t="shared" si="263"/>
        <v>3532.06</v>
      </c>
      <c r="G457" s="3">
        <f>IF(N457=1,VLOOKUP(A456,[1]Plan1!$BG$69:$BI$188,3),G456)</f>
        <v>3552.9</v>
      </c>
      <c r="H457" s="11">
        <f t="shared" si="264"/>
        <v>41154</v>
      </c>
      <c r="I457" s="11">
        <f t="shared" si="265"/>
        <v>41184</v>
      </c>
      <c r="J457" s="26">
        <f t="shared" si="240"/>
        <v>5.9002395202800706E-3</v>
      </c>
      <c r="K457" s="11">
        <f t="shared" si="255"/>
        <v>41276</v>
      </c>
      <c r="L457" s="11">
        <f t="shared" si="241"/>
        <v>41246</v>
      </c>
      <c r="M457" s="1">
        <f t="shared" si="256"/>
        <v>20</v>
      </c>
      <c r="N457" s="1">
        <f t="shared" si="260"/>
        <v>20</v>
      </c>
      <c r="O457" s="2">
        <f t="shared" si="242"/>
        <v>1.00590023</v>
      </c>
      <c r="P457" s="10">
        <f t="shared" si="269"/>
        <v>1.0057003900000001</v>
      </c>
      <c r="Q457" s="10">
        <f t="shared" si="266"/>
        <v>1.0584028787229685</v>
      </c>
      <c r="R457" s="2">
        <f t="shared" si="268"/>
        <v>1.0646476899999999</v>
      </c>
      <c r="S457" s="2">
        <f t="shared" si="261"/>
        <v>1.05240376</v>
      </c>
      <c r="T457" s="2">
        <f t="shared" si="243"/>
        <v>324548.22713755001</v>
      </c>
      <c r="U457" s="2">
        <f t="shared" si="244"/>
        <v>1165.8449685929043</v>
      </c>
      <c r="V457" s="2">
        <f t="shared" si="245"/>
        <v>18498.303338941871</v>
      </c>
      <c r="W457" s="2">
        <f t="shared" si="246"/>
        <v>328051.70779093483</v>
      </c>
      <c r="X457" s="27">
        <f t="shared" si="247"/>
        <v>14</v>
      </c>
      <c r="Y457" s="2">
        <f t="shared" si="262"/>
        <v>2233.4228248600002</v>
      </c>
      <c r="Z457" s="67">
        <f t="shared" si="248"/>
        <v>7.2422598000000003E-3</v>
      </c>
      <c r="AA457" s="2">
        <f t="shared" si="249"/>
        <v>2350.4625785500002</v>
      </c>
      <c r="AB457" s="26">
        <f t="shared" si="257"/>
        <v>6.7299999999999999E-2</v>
      </c>
      <c r="AC457" s="27">
        <f t="shared" si="270"/>
        <v>20</v>
      </c>
      <c r="AD457" s="27">
        <v>252</v>
      </c>
      <c r="AE457" s="10">
        <f t="shared" si="267"/>
        <v>1.0051825969999999</v>
      </c>
      <c r="AF457" s="2">
        <f t="shared" si="250"/>
        <v>1682.00266831</v>
      </c>
      <c r="AG457" s="2">
        <f t="shared" si="251"/>
        <v>1700.15979664</v>
      </c>
      <c r="AH457" s="3">
        <f t="shared" si="252"/>
        <v>4032.4652468600002</v>
      </c>
      <c r="AI457" s="4" t="str">
        <f t="shared" si="258"/>
        <v>A+J=</v>
      </c>
      <c r="AJ457" s="11">
        <f t="shared" si="259"/>
        <v>41248</v>
      </c>
      <c r="AK457" s="13"/>
      <c r="AL457" s="12"/>
      <c r="AM457" s="5"/>
      <c r="AN457" s="13"/>
      <c r="AO457" s="5"/>
      <c r="AP457" s="5"/>
      <c r="AQ457" s="5"/>
      <c r="AR457" s="5"/>
      <c r="AS457" s="14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48"/>
      <c r="BE457" s="48"/>
      <c r="BF457" s="48"/>
      <c r="BG457" s="48"/>
      <c r="BH457" s="48"/>
      <c r="BI457" s="48"/>
      <c r="BJ457" s="48"/>
      <c r="BK457" s="48"/>
      <c r="BL457" s="48"/>
      <c r="BM457" s="48"/>
      <c r="BN457" s="48"/>
      <c r="BO457" s="48"/>
      <c r="BP457" s="48"/>
      <c r="BQ457" s="48"/>
      <c r="BR457" s="48"/>
      <c r="BS457" s="48"/>
      <c r="BT457" s="48"/>
      <c r="BU457" s="48"/>
      <c r="BV457" s="48"/>
      <c r="BW457" s="48"/>
      <c r="BX457" s="48"/>
      <c r="BY457" s="48"/>
      <c r="BZ457" s="48"/>
      <c r="CA457" s="48"/>
      <c r="CB457" s="48"/>
      <c r="CC457" s="48"/>
      <c r="CD457" s="48"/>
      <c r="CE457" s="48"/>
      <c r="CF457" s="48"/>
      <c r="CG457" s="48"/>
      <c r="CH457" s="48"/>
      <c r="CI457" s="48"/>
      <c r="CJ457" s="48"/>
      <c r="CK457" s="48"/>
      <c r="CL457" s="48"/>
      <c r="CM457" s="48"/>
      <c r="CN457" s="48"/>
      <c r="CO457" s="48"/>
      <c r="CP457" s="48"/>
      <c r="CQ457" s="48"/>
      <c r="CR457" s="48"/>
      <c r="CS457" s="48"/>
      <c r="CT457" s="48"/>
      <c r="CU457" s="48"/>
      <c r="CV457" s="48"/>
      <c r="CW457" s="48"/>
      <c r="CX457" s="48"/>
      <c r="CY457" s="48"/>
      <c r="CZ457" s="48"/>
      <c r="DA457" s="48"/>
      <c r="DB457" s="48"/>
      <c r="DC457" s="48"/>
      <c r="DD457" s="48"/>
      <c r="DE457" s="48"/>
      <c r="DF457" s="48"/>
      <c r="DG457" s="48"/>
      <c r="DH457" s="48"/>
      <c r="DI457" s="48"/>
      <c r="DJ457" s="48"/>
      <c r="DK457" s="48"/>
      <c r="DL457" s="48"/>
      <c r="DM457" s="48"/>
      <c r="DN457" s="48"/>
      <c r="DO457" s="48"/>
      <c r="DP457" s="48"/>
      <c r="DQ457" s="48"/>
      <c r="DR457" s="48"/>
      <c r="DS457" s="48"/>
      <c r="DT457" s="48"/>
      <c r="DU457" s="48"/>
      <c r="DV457" s="48"/>
      <c r="DW457" s="48"/>
      <c r="DX457" s="48"/>
      <c r="DY457" s="48"/>
      <c r="DZ457" s="48"/>
      <c r="EA457" s="48"/>
      <c r="EB457" s="48"/>
      <c r="EC457" s="48"/>
      <c r="ED457" s="48"/>
      <c r="EE457" s="48"/>
      <c r="EF457" s="48"/>
      <c r="EG457" s="48"/>
      <c r="EH457" s="48"/>
      <c r="EI457" s="48"/>
      <c r="EJ457" s="48"/>
      <c r="EK457" s="48"/>
      <c r="EL457" s="48"/>
      <c r="EM457" s="48"/>
      <c r="EN457" s="48"/>
      <c r="EO457" s="48"/>
      <c r="EP457" s="48"/>
      <c r="EQ457" s="48"/>
      <c r="ER457" s="48"/>
      <c r="ES457" s="48"/>
      <c r="ET457" s="48"/>
      <c r="EU457" s="48"/>
      <c r="EV457" s="48"/>
      <c r="EW457" s="48"/>
      <c r="EX457" s="48"/>
    </row>
    <row r="458" spans="1:154" x14ac:dyDescent="0.2">
      <c r="A458" s="144">
        <f t="shared" si="253"/>
        <v>41247</v>
      </c>
      <c r="B458" s="2">
        <f t="shared" ref="B458:B521" si="271">(W458+AG458)</f>
        <v>325876.60483013373</v>
      </c>
      <c r="C458" s="2">
        <f t="shared" si="254"/>
        <v>306154.13665854</v>
      </c>
      <c r="D458" s="68">
        <f>SUM(Y458:Y$730)</f>
        <v>20013.930582470002</v>
      </c>
      <c r="E458" s="68">
        <f t="shared" ref="E458:E521" si="272">(C458-D458)</f>
        <v>286140.20607606997</v>
      </c>
      <c r="F458" s="72">
        <f t="shared" si="263"/>
        <v>3552.9</v>
      </c>
      <c r="G458" s="3">
        <f>IF(N458=1,VLOOKUP(A457,[1]Plan1!$BG$69:$BI$188,3),G457)</f>
        <v>3574.22</v>
      </c>
      <c r="H458" s="11">
        <f t="shared" si="264"/>
        <v>41186</v>
      </c>
      <c r="I458" s="11">
        <f t="shared" si="265"/>
        <v>41217</v>
      </c>
      <c r="J458" s="26">
        <f t="shared" ref="J458:J521" si="273">(G458/F458)-1</f>
        <v>6.0007317965604656E-3</v>
      </c>
      <c r="K458" s="11">
        <f t="shared" si="255"/>
        <v>41276</v>
      </c>
      <c r="L458" s="11">
        <f t="shared" ref="L458:L521" si="274">IF(A458&gt;L457,K458,L457)</f>
        <v>41276</v>
      </c>
      <c r="M458" s="1">
        <f t="shared" si="256"/>
        <v>20</v>
      </c>
      <c r="N458" s="1">
        <f t="shared" si="260"/>
        <v>1</v>
      </c>
      <c r="O458" s="2">
        <f t="shared" ref="O458:O521" si="275">TRUNC((G458/F458)^TRUNC((N458/M458),9),8)</f>
        <v>1.0002991800000001</v>
      </c>
      <c r="P458" s="10">
        <f t="shared" si="269"/>
        <v>1.00590023</v>
      </c>
      <c r="Q458" s="10">
        <f t="shared" si="266"/>
        <v>1.0646476991400959</v>
      </c>
      <c r="R458" s="2">
        <f t="shared" si="268"/>
        <v>1.0649662200000001</v>
      </c>
      <c r="S458" s="2">
        <f t="shared" si="261"/>
        <v>1.05240376</v>
      </c>
      <c r="T458" s="2">
        <f t="shared" ref="T458:T521" si="276">TRUNC(C458*S458,8)</f>
        <v>322197.76455899997</v>
      </c>
      <c r="U458" s="2">
        <f t="shared" ref="U458:U521" si="277">(D458*(S458-1))</f>
        <v>1048.8052149004186</v>
      </c>
      <c r="V458" s="2">
        <f t="shared" ref="V458:V521" si="278">(E458*(R458-1))</f>
        <v>18589.447578783318</v>
      </c>
      <c r="W458" s="2">
        <f t="shared" ref="W458:W521" si="279">(C458+U458+V458)</f>
        <v>325792.38945222372</v>
      </c>
      <c r="X458" s="27">
        <f t="shared" ref="X458:X521" si="280">IF(VLOOKUP(A458,AN$10:AU$131,8)=VLOOKUP(A457,AN$10:AU$131,8),0,VLOOKUP(A458,AN$10:AU$131,8))</f>
        <v>0</v>
      </c>
      <c r="Y458" s="2">
        <f t="shared" si="262"/>
        <v>0</v>
      </c>
      <c r="Z458" s="67">
        <f t="shared" ref="Z458:Z521" si="281">IF(X458&gt;0,VLOOKUP($A458,$AN$10:$AS$131,6),0)</f>
        <v>0</v>
      </c>
      <c r="AA458" s="2">
        <f t="shared" ref="AA458:AA521" si="282">IF(Z458&gt;0,TRUNC(Z458*T458,8),0)</f>
        <v>0</v>
      </c>
      <c r="AB458" s="26">
        <f t="shared" si="257"/>
        <v>6.7299999999999999E-2</v>
      </c>
      <c r="AC458" s="27">
        <f t="shared" si="270"/>
        <v>1</v>
      </c>
      <c r="AD458" s="27">
        <v>252</v>
      </c>
      <c r="AE458" s="10">
        <f t="shared" si="267"/>
        <v>1.0002584940000001</v>
      </c>
      <c r="AF458" s="2">
        <f t="shared" ref="AF458:AF521" si="283">TRUNC((T458*(AE458-1)),8)</f>
        <v>83.286188949999996</v>
      </c>
      <c r="AG458" s="2">
        <f t="shared" ref="AG458:AG521" si="284">TRUNC((W458*(AE458-1)),8)</f>
        <v>84.215377910000001</v>
      </c>
      <c r="AH458" s="3" t="str">
        <f t="shared" ref="AH458:AH521" si="285">IF(AA458&gt;0,AA458+AF458,"-")</f>
        <v>-</v>
      </c>
      <c r="AI458" s="4" t="str">
        <f t="shared" si="258"/>
        <v>A+J=</v>
      </c>
      <c r="AJ458" s="11">
        <f t="shared" si="259"/>
        <v>41278</v>
      </c>
      <c r="AK458" s="11"/>
      <c r="AL458" s="4"/>
      <c r="AM458" s="1"/>
      <c r="AN458" s="11"/>
      <c r="AO458" s="1"/>
      <c r="AP458" s="1"/>
      <c r="AQ458" s="1"/>
      <c r="AR458" s="1"/>
      <c r="AS458" s="6"/>
      <c r="AT458" s="1"/>
      <c r="AU458" s="1"/>
      <c r="AV458" s="1"/>
      <c r="AW458" s="1"/>
      <c r="AX458" s="1"/>
      <c r="AY458" s="1"/>
      <c r="AZ458" s="1"/>
      <c r="BA458" s="1"/>
      <c r="BB458" s="1"/>
      <c r="BC458" s="1"/>
    </row>
    <row r="459" spans="1:154" x14ac:dyDescent="0.2">
      <c r="A459" s="144">
        <f t="shared" ref="A459:A522" si="286">(A458+1)</f>
        <v>41248</v>
      </c>
      <c r="B459" s="2">
        <f t="shared" si="271"/>
        <v>326052.05630562163</v>
      </c>
      <c r="C459" s="2">
        <f t="shared" ref="C459:C522" si="287">TRUNC(IF(X458&gt;0,VLOOKUP(A458,$AN$12:$AO$131,2),C458),8)</f>
        <v>306154.13665854</v>
      </c>
      <c r="D459" s="68">
        <f>SUM(Y459:Y$730)</f>
        <v>20013.930582470002</v>
      </c>
      <c r="E459" s="68">
        <f t="shared" si="272"/>
        <v>286140.20607606997</v>
      </c>
      <c r="F459" s="72">
        <f t="shared" si="263"/>
        <v>3552.9</v>
      </c>
      <c r="G459" s="3">
        <f>IF(N459=1,VLOOKUP(A458,[1]Plan1!$BG$69:$BI$188,3),G458)</f>
        <v>3574.22</v>
      </c>
      <c r="H459" s="11">
        <f t="shared" si="264"/>
        <v>41186</v>
      </c>
      <c r="I459" s="11">
        <f t="shared" si="265"/>
        <v>41217</v>
      </c>
      <c r="J459" s="26">
        <f t="shared" si="273"/>
        <v>6.0007317965604656E-3</v>
      </c>
      <c r="K459" s="11">
        <f t="shared" ref="K459:K522" si="288">IF(DAY(A459)=1,VLOOKUP(A459,AR$137:AW$275,4),K458)</f>
        <v>41276</v>
      </c>
      <c r="L459" s="11">
        <f t="shared" si="274"/>
        <v>41276</v>
      </c>
      <c r="M459" s="1">
        <f t="shared" ref="M459:M522" si="289">IF(L459=L458,M458,NETWORKDAYS(L458,L459,$AN$137:$AN$327)-1)</f>
        <v>20</v>
      </c>
      <c r="N459" s="1">
        <f t="shared" si="260"/>
        <v>2</v>
      </c>
      <c r="O459" s="2">
        <f t="shared" si="275"/>
        <v>1.00059845</v>
      </c>
      <c r="P459" s="10">
        <f t="shared" si="269"/>
        <v>1.00590023</v>
      </c>
      <c r="Q459" s="10">
        <f t="shared" si="266"/>
        <v>1.0646476991400959</v>
      </c>
      <c r="R459" s="2">
        <f t="shared" si="268"/>
        <v>1.06528483</v>
      </c>
      <c r="S459" s="2">
        <f t="shared" si="261"/>
        <v>1.05240376</v>
      </c>
      <c r="T459" s="2">
        <f t="shared" si="276"/>
        <v>322197.76455899997</v>
      </c>
      <c r="U459" s="2">
        <f t="shared" si="277"/>
        <v>1048.8052149004186</v>
      </c>
      <c r="V459" s="2">
        <f t="shared" si="278"/>
        <v>18680.614709841182</v>
      </c>
      <c r="W459" s="2">
        <f t="shared" si="279"/>
        <v>325883.55658328161</v>
      </c>
      <c r="X459" s="27">
        <f t="shared" si="280"/>
        <v>0</v>
      </c>
      <c r="Y459" s="2">
        <f t="shared" si="262"/>
        <v>0</v>
      </c>
      <c r="Z459" s="67">
        <f t="shared" si="281"/>
        <v>0</v>
      </c>
      <c r="AA459" s="2">
        <f t="shared" si="282"/>
        <v>0</v>
      </c>
      <c r="AB459" s="26">
        <f t="shared" ref="AB459:AB522" si="290">(AB458)</f>
        <v>6.7299999999999999E-2</v>
      </c>
      <c r="AC459" s="27">
        <f t="shared" si="270"/>
        <v>2</v>
      </c>
      <c r="AD459" s="27">
        <v>252</v>
      </c>
      <c r="AE459" s="10">
        <f t="shared" si="267"/>
        <v>1.000517055</v>
      </c>
      <c r="AF459" s="2">
        <f t="shared" si="283"/>
        <v>166.59396515</v>
      </c>
      <c r="AG459" s="2">
        <f t="shared" si="284"/>
        <v>168.49972234000001</v>
      </c>
      <c r="AH459" s="3" t="str">
        <f t="shared" si="285"/>
        <v>-</v>
      </c>
      <c r="AI459" s="4" t="str">
        <f t="shared" ref="AI459:AI522" si="291">AI458</f>
        <v>A+J=</v>
      </c>
      <c r="AJ459" s="11">
        <f t="shared" ref="AJ459:AJ522" si="292">IF(X458&gt;0,VLOOKUP(A458,$AN$10:$AW$130,10),AJ458)</f>
        <v>41278</v>
      </c>
      <c r="AK459" s="11"/>
      <c r="AL459" s="4"/>
      <c r="AM459" s="1"/>
      <c r="AN459" s="11"/>
      <c r="AO459" s="1"/>
      <c r="AP459" s="1"/>
      <c r="AQ459" s="1"/>
      <c r="AR459" s="1"/>
      <c r="AS459" s="6"/>
      <c r="AT459" s="1"/>
      <c r="AU459" s="1"/>
      <c r="AV459" s="1"/>
      <c r="AW459" s="1"/>
      <c r="AX459" s="1"/>
      <c r="AY459" s="1"/>
      <c r="AZ459" s="1"/>
      <c r="BA459" s="1"/>
      <c r="BB459" s="1"/>
      <c r="BC459" s="1"/>
    </row>
    <row r="460" spans="1:154" x14ac:dyDescent="0.2">
      <c r="A460" s="144">
        <f t="shared" si="286"/>
        <v>41249</v>
      </c>
      <c r="B460" s="2">
        <f t="shared" si="271"/>
        <v>326227.61112940422</v>
      </c>
      <c r="C460" s="2">
        <f t="shared" si="287"/>
        <v>306154.13665854</v>
      </c>
      <c r="D460" s="68">
        <f>SUM(Y460:Y$730)</f>
        <v>20013.930582470002</v>
      </c>
      <c r="E460" s="68">
        <f t="shared" si="272"/>
        <v>286140.20607606997</v>
      </c>
      <c r="F460" s="72">
        <f t="shared" si="263"/>
        <v>3552.9</v>
      </c>
      <c r="G460" s="3">
        <f>IF(N460=1,VLOOKUP(A459,[1]Plan1!$BG$69:$BI$188,3),G459)</f>
        <v>3574.22</v>
      </c>
      <c r="H460" s="11">
        <f t="shared" si="264"/>
        <v>41186</v>
      </c>
      <c r="I460" s="11">
        <f t="shared" si="265"/>
        <v>41217</v>
      </c>
      <c r="J460" s="26">
        <f t="shared" si="273"/>
        <v>6.0007317965604656E-3</v>
      </c>
      <c r="K460" s="11">
        <f t="shared" si="288"/>
        <v>41276</v>
      </c>
      <c r="L460" s="11">
        <f t="shared" si="274"/>
        <v>41276</v>
      </c>
      <c r="M460" s="1">
        <f t="shared" si="289"/>
        <v>20</v>
      </c>
      <c r="N460" s="1">
        <f t="shared" si="260"/>
        <v>3</v>
      </c>
      <c r="O460" s="2">
        <f t="shared" si="275"/>
        <v>1.00089782</v>
      </c>
      <c r="P460" s="10">
        <f t="shared" si="269"/>
        <v>1.00590023</v>
      </c>
      <c r="Q460" s="10">
        <f t="shared" si="266"/>
        <v>1.0646476991400959</v>
      </c>
      <c r="R460" s="2">
        <f t="shared" si="268"/>
        <v>1.06560356</v>
      </c>
      <c r="S460" s="2">
        <f t="shared" si="261"/>
        <v>1.05240376</v>
      </c>
      <c r="T460" s="2">
        <f t="shared" si="276"/>
        <v>322197.76455899997</v>
      </c>
      <c r="U460" s="2">
        <f t="shared" si="277"/>
        <v>1048.8052149004186</v>
      </c>
      <c r="V460" s="2">
        <f t="shared" si="278"/>
        <v>18771.816177723824</v>
      </c>
      <c r="W460" s="2">
        <f t="shared" si="279"/>
        <v>325974.75805116422</v>
      </c>
      <c r="X460" s="27">
        <f t="shared" si="280"/>
        <v>0</v>
      </c>
      <c r="Y460" s="2">
        <f t="shared" si="262"/>
        <v>0</v>
      </c>
      <c r="Z460" s="67">
        <f t="shared" si="281"/>
        <v>0</v>
      </c>
      <c r="AA460" s="2">
        <f t="shared" si="282"/>
        <v>0</v>
      </c>
      <c r="AB460" s="26">
        <f t="shared" si="290"/>
        <v>6.7299999999999999E-2</v>
      </c>
      <c r="AC460" s="27">
        <f t="shared" si="270"/>
        <v>3</v>
      </c>
      <c r="AD460" s="27">
        <v>252</v>
      </c>
      <c r="AE460" s="10">
        <f t="shared" si="267"/>
        <v>1.0007756830000001</v>
      </c>
      <c r="AF460" s="2">
        <f t="shared" si="283"/>
        <v>249.92332859999999</v>
      </c>
      <c r="AG460" s="2">
        <f t="shared" si="284"/>
        <v>252.85307824</v>
      </c>
      <c r="AH460" s="3" t="str">
        <f t="shared" si="285"/>
        <v>-</v>
      </c>
      <c r="AI460" s="4" t="str">
        <f t="shared" si="291"/>
        <v>A+J=</v>
      </c>
      <c r="AJ460" s="11">
        <f t="shared" si="292"/>
        <v>41278</v>
      </c>
      <c r="AK460" s="11"/>
      <c r="AL460" s="4"/>
      <c r="AM460" s="1"/>
      <c r="AN460" s="11"/>
      <c r="AO460" s="1"/>
      <c r="AP460" s="1"/>
      <c r="AQ460" s="1"/>
      <c r="AR460" s="1"/>
      <c r="AS460" s="6"/>
      <c r="AT460" s="1"/>
      <c r="AU460" s="1"/>
      <c r="AV460" s="1"/>
      <c r="AW460" s="1"/>
      <c r="AX460" s="1"/>
      <c r="AY460" s="1"/>
      <c r="AZ460" s="1"/>
      <c r="BA460" s="1"/>
      <c r="BB460" s="1"/>
      <c r="BC460" s="1"/>
    </row>
    <row r="461" spans="1:154" x14ac:dyDescent="0.2">
      <c r="A461" s="144">
        <f t="shared" si="286"/>
        <v>41250</v>
      </c>
      <c r="B461" s="2">
        <f t="shared" si="271"/>
        <v>326403.2546985813</v>
      </c>
      <c r="C461" s="2">
        <f t="shared" si="287"/>
        <v>306154.13665854</v>
      </c>
      <c r="D461" s="68">
        <f>SUM(Y461:Y$730)</f>
        <v>20013.930582470002</v>
      </c>
      <c r="E461" s="68">
        <f t="shared" si="272"/>
        <v>286140.20607606997</v>
      </c>
      <c r="F461" s="72">
        <f t="shared" si="263"/>
        <v>3552.9</v>
      </c>
      <c r="G461" s="3">
        <f>IF(N461=1,VLOOKUP(A460,[1]Plan1!$BG$69:$BI$188,3),G460)</f>
        <v>3574.22</v>
      </c>
      <c r="H461" s="11">
        <f t="shared" si="264"/>
        <v>41186</v>
      </c>
      <c r="I461" s="11">
        <f t="shared" si="265"/>
        <v>41217</v>
      </c>
      <c r="J461" s="26">
        <f t="shared" si="273"/>
        <v>6.0007317965604656E-3</v>
      </c>
      <c r="K461" s="11">
        <f t="shared" si="288"/>
        <v>41276</v>
      </c>
      <c r="L461" s="11">
        <f t="shared" si="274"/>
        <v>41276</v>
      </c>
      <c r="M461" s="1">
        <f t="shared" si="289"/>
        <v>20</v>
      </c>
      <c r="N461" s="1">
        <f t="shared" si="260"/>
        <v>4</v>
      </c>
      <c r="O461" s="2">
        <f t="shared" si="275"/>
        <v>1.00119727</v>
      </c>
      <c r="P461" s="10">
        <f t="shared" si="269"/>
        <v>1.00590023</v>
      </c>
      <c r="Q461" s="10">
        <f t="shared" si="266"/>
        <v>1.0646476991400959</v>
      </c>
      <c r="R461" s="2">
        <f t="shared" si="268"/>
        <v>1.0659223600000001</v>
      </c>
      <c r="S461" s="2">
        <f t="shared" si="261"/>
        <v>1.05240376</v>
      </c>
      <c r="T461" s="2">
        <f t="shared" si="276"/>
        <v>322197.76455899997</v>
      </c>
      <c r="U461" s="2">
        <f t="shared" si="277"/>
        <v>1048.8052149004186</v>
      </c>
      <c r="V461" s="2">
        <f t="shared" si="278"/>
        <v>18863.037675420892</v>
      </c>
      <c r="W461" s="2">
        <f t="shared" si="279"/>
        <v>326065.97954886127</v>
      </c>
      <c r="X461" s="27">
        <f t="shared" si="280"/>
        <v>0</v>
      </c>
      <c r="Y461" s="2">
        <f t="shared" si="262"/>
        <v>0</v>
      </c>
      <c r="Z461" s="67">
        <f t="shared" si="281"/>
        <v>0</v>
      </c>
      <c r="AA461" s="2">
        <f t="shared" si="282"/>
        <v>0</v>
      </c>
      <c r="AB461" s="26">
        <f t="shared" si="290"/>
        <v>6.7299999999999999E-2</v>
      </c>
      <c r="AC461" s="27">
        <f t="shared" si="270"/>
        <v>4</v>
      </c>
      <c r="AD461" s="27">
        <v>252</v>
      </c>
      <c r="AE461" s="10">
        <f t="shared" si="267"/>
        <v>1.0010343770000001</v>
      </c>
      <c r="AF461" s="2">
        <f t="shared" si="283"/>
        <v>333.27395711000003</v>
      </c>
      <c r="AG461" s="2">
        <f t="shared" si="284"/>
        <v>337.27514972</v>
      </c>
      <c r="AH461" s="3" t="str">
        <f t="shared" si="285"/>
        <v>-</v>
      </c>
      <c r="AI461" s="4" t="str">
        <f t="shared" si="291"/>
        <v>A+J=</v>
      </c>
      <c r="AJ461" s="11">
        <f t="shared" si="292"/>
        <v>41278</v>
      </c>
      <c r="AK461" s="11"/>
      <c r="AL461" s="4"/>
      <c r="AM461" s="1"/>
      <c r="AN461" s="11"/>
      <c r="AO461" s="1"/>
      <c r="AP461" s="1"/>
      <c r="AQ461" s="1"/>
      <c r="AR461" s="1"/>
      <c r="AS461" s="6"/>
      <c r="AT461" s="1"/>
      <c r="AU461" s="1"/>
      <c r="AV461" s="1"/>
      <c r="AW461" s="1"/>
      <c r="AX461" s="1"/>
      <c r="AY461" s="1"/>
      <c r="AZ461" s="1"/>
      <c r="BA461" s="1"/>
      <c r="BB461" s="1"/>
      <c r="BC461" s="1"/>
    </row>
    <row r="462" spans="1:154" x14ac:dyDescent="0.2">
      <c r="A462" s="144">
        <f t="shared" si="286"/>
        <v>41251</v>
      </c>
      <c r="B462" s="2">
        <f t="shared" si="271"/>
        <v>326578.99915948097</v>
      </c>
      <c r="C462" s="2">
        <f t="shared" si="287"/>
        <v>306154.13665854</v>
      </c>
      <c r="D462" s="68">
        <f>SUM(Y462:Y$730)</f>
        <v>20013.930582470002</v>
      </c>
      <c r="E462" s="68">
        <f t="shared" si="272"/>
        <v>286140.20607606997</v>
      </c>
      <c r="F462" s="72">
        <f t="shared" si="263"/>
        <v>3552.9</v>
      </c>
      <c r="G462" s="3">
        <f>IF(N462=1,VLOOKUP(A461,[1]Plan1!$BG$69:$BI$188,3),G461)</f>
        <v>3574.22</v>
      </c>
      <c r="H462" s="11">
        <f t="shared" si="264"/>
        <v>41186</v>
      </c>
      <c r="I462" s="11">
        <f t="shared" si="265"/>
        <v>41217</v>
      </c>
      <c r="J462" s="26">
        <f t="shared" si="273"/>
        <v>6.0007317965604656E-3</v>
      </c>
      <c r="K462" s="11">
        <f t="shared" si="288"/>
        <v>41276</v>
      </c>
      <c r="L462" s="11">
        <f t="shared" si="274"/>
        <v>41276</v>
      </c>
      <c r="M462" s="1">
        <f t="shared" si="289"/>
        <v>20</v>
      </c>
      <c r="N462" s="1">
        <f t="shared" si="260"/>
        <v>5</v>
      </c>
      <c r="O462" s="2">
        <f t="shared" si="275"/>
        <v>1.0014968099999999</v>
      </c>
      <c r="P462" s="10">
        <f t="shared" si="269"/>
        <v>1.00590023</v>
      </c>
      <c r="Q462" s="10">
        <f t="shared" si="266"/>
        <v>1.0646476991400959</v>
      </c>
      <c r="R462" s="2">
        <f t="shared" si="268"/>
        <v>1.0662412699999999</v>
      </c>
      <c r="S462" s="2">
        <f t="shared" si="261"/>
        <v>1.05240376</v>
      </c>
      <c r="T462" s="2">
        <f t="shared" si="276"/>
        <v>322197.76455899997</v>
      </c>
      <c r="U462" s="2">
        <f t="shared" si="277"/>
        <v>1048.8052149004186</v>
      </c>
      <c r="V462" s="2">
        <f t="shared" si="278"/>
        <v>18954.290648540566</v>
      </c>
      <c r="W462" s="2">
        <f t="shared" si="279"/>
        <v>326157.23252198094</v>
      </c>
      <c r="X462" s="27">
        <f t="shared" si="280"/>
        <v>0</v>
      </c>
      <c r="Y462" s="2">
        <f t="shared" si="262"/>
        <v>0</v>
      </c>
      <c r="Z462" s="67">
        <f t="shared" si="281"/>
        <v>0</v>
      </c>
      <c r="AA462" s="2">
        <f t="shared" si="282"/>
        <v>0</v>
      </c>
      <c r="AB462" s="26">
        <f t="shared" si="290"/>
        <v>6.7299999999999999E-2</v>
      </c>
      <c r="AC462" s="27">
        <f t="shared" si="270"/>
        <v>5</v>
      </c>
      <c r="AD462" s="27">
        <v>252</v>
      </c>
      <c r="AE462" s="10">
        <f t="shared" si="267"/>
        <v>1.0012931389999999</v>
      </c>
      <c r="AF462" s="2">
        <f t="shared" si="283"/>
        <v>416.64649506000001</v>
      </c>
      <c r="AG462" s="2">
        <f t="shared" si="284"/>
        <v>421.7666375</v>
      </c>
      <c r="AH462" s="3" t="str">
        <f t="shared" si="285"/>
        <v>-</v>
      </c>
      <c r="AI462" s="4" t="str">
        <f t="shared" si="291"/>
        <v>A+J=</v>
      </c>
      <c r="AJ462" s="11">
        <f t="shared" si="292"/>
        <v>41278</v>
      </c>
      <c r="AK462" s="11"/>
      <c r="AL462" s="4"/>
      <c r="AM462" s="1"/>
      <c r="AN462" s="11"/>
      <c r="AO462" s="1"/>
      <c r="AP462" s="1"/>
      <c r="AQ462" s="1"/>
      <c r="AR462" s="1"/>
      <c r="AS462" s="6"/>
      <c r="AT462" s="1"/>
      <c r="AU462" s="1"/>
      <c r="AV462" s="1"/>
      <c r="AW462" s="1"/>
      <c r="AX462" s="1"/>
      <c r="AY462" s="1"/>
      <c r="AZ462" s="1"/>
      <c r="BA462" s="1"/>
      <c r="BB462" s="1"/>
      <c r="BC462" s="1"/>
    </row>
    <row r="463" spans="1:154" x14ac:dyDescent="0.2">
      <c r="A463" s="144">
        <f t="shared" si="286"/>
        <v>41252</v>
      </c>
      <c r="B463" s="2">
        <f t="shared" si="271"/>
        <v>326578.99915948097</v>
      </c>
      <c r="C463" s="2">
        <f t="shared" si="287"/>
        <v>306154.13665854</v>
      </c>
      <c r="D463" s="68">
        <f>SUM(Y463:Y$730)</f>
        <v>20013.930582470002</v>
      </c>
      <c r="E463" s="68">
        <f t="shared" si="272"/>
        <v>286140.20607606997</v>
      </c>
      <c r="F463" s="72">
        <f t="shared" si="263"/>
        <v>3552.9</v>
      </c>
      <c r="G463" s="3">
        <f>IF(N463=1,VLOOKUP(A462,[1]Plan1!$BG$69:$BI$188,3),G462)</f>
        <v>3574.22</v>
      </c>
      <c r="H463" s="11">
        <f t="shared" si="264"/>
        <v>41186</v>
      </c>
      <c r="I463" s="11">
        <f t="shared" si="265"/>
        <v>41217</v>
      </c>
      <c r="J463" s="26">
        <f t="shared" si="273"/>
        <v>6.0007317965604656E-3</v>
      </c>
      <c r="K463" s="11">
        <f t="shared" si="288"/>
        <v>41276</v>
      </c>
      <c r="L463" s="11">
        <f t="shared" si="274"/>
        <v>41276</v>
      </c>
      <c r="M463" s="1">
        <f t="shared" si="289"/>
        <v>20</v>
      </c>
      <c r="N463" s="1">
        <f t="shared" si="260"/>
        <v>5</v>
      </c>
      <c r="O463" s="2">
        <f t="shared" si="275"/>
        <v>1.0014968099999999</v>
      </c>
      <c r="P463" s="10">
        <f t="shared" si="269"/>
        <v>1.00590023</v>
      </c>
      <c r="Q463" s="10">
        <f t="shared" si="266"/>
        <v>1.0646476991400959</v>
      </c>
      <c r="R463" s="2">
        <f t="shared" si="268"/>
        <v>1.0662412699999999</v>
      </c>
      <c r="S463" s="2">
        <f t="shared" si="261"/>
        <v>1.05240376</v>
      </c>
      <c r="T463" s="2">
        <f t="shared" si="276"/>
        <v>322197.76455899997</v>
      </c>
      <c r="U463" s="2">
        <f t="shared" si="277"/>
        <v>1048.8052149004186</v>
      </c>
      <c r="V463" s="2">
        <f t="shared" si="278"/>
        <v>18954.290648540566</v>
      </c>
      <c r="W463" s="2">
        <f t="shared" si="279"/>
        <v>326157.23252198094</v>
      </c>
      <c r="X463" s="27">
        <f t="shared" si="280"/>
        <v>0</v>
      </c>
      <c r="Y463" s="2">
        <f t="shared" si="262"/>
        <v>0</v>
      </c>
      <c r="Z463" s="67">
        <f t="shared" si="281"/>
        <v>0</v>
      </c>
      <c r="AA463" s="2">
        <f t="shared" si="282"/>
        <v>0</v>
      </c>
      <c r="AB463" s="26">
        <f t="shared" si="290"/>
        <v>6.7299999999999999E-2</v>
      </c>
      <c r="AC463" s="27">
        <f t="shared" si="270"/>
        <v>5</v>
      </c>
      <c r="AD463" s="27">
        <v>252</v>
      </c>
      <c r="AE463" s="10">
        <f t="shared" si="267"/>
        <v>1.0012931389999999</v>
      </c>
      <c r="AF463" s="2">
        <f t="shared" si="283"/>
        <v>416.64649506000001</v>
      </c>
      <c r="AG463" s="2">
        <f t="shared" si="284"/>
        <v>421.7666375</v>
      </c>
      <c r="AH463" s="3" t="str">
        <f t="shared" si="285"/>
        <v>-</v>
      </c>
      <c r="AI463" s="4" t="str">
        <f t="shared" si="291"/>
        <v>A+J=</v>
      </c>
      <c r="AJ463" s="11">
        <f t="shared" si="292"/>
        <v>41278</v>
      </c>
      <c r="AK463" s="11"/>
      <c r="AL463" s="4"/>
      <c r="AM463" s="1"/>
      <c r="AN463" s="11"/>
      <c r="AO463" s="1"/>
      <c r="AP463" s="1"/>
      <c r="AQ463" s="1"/>
      <c r="AR463" s="1"/>
      <c r="AS463" s="6"/>
      <c r="AT463" s="1"/>
      <c r="AU463" s="1"/>
      <c r="AV463" s="1"/>
      <c r="AW463" s="1"/>
      <c r="AX463" s="1"/>
      <c r="AY463" s="1"/>
      <c r="AZ463" s="1"/>
      <c r="BA463" s="1"/>
      <c r="BB463" s="1"/>
      <c r="BC463" s="1"/>
    </row>
    <row r="464" spans="1:154" x14ac:dyDescent="0.2">
      <c r="A464" s="144">
        <f t="shared" si="286"/>
        <v>41253</v>
      </c>
      <c r="B464" s="2">
        <f t="shared" si="271"/>
        <v>326578.99915948097</v>
      </c>
      <c r="C464" s="2">
        <f t="shared" si="287"/>
        <v>306154.13665854</v>
      </c>
      <c r="D464" s="68">
        <f>SUM(Y464:Y$730)</f>
        <v>20013.930582470002</v>
      </c>
      <c r="E464" s="68">
        <f t="shared" si="272"/>
        <v>286140.20607606997</v>
      </c>
      <c r="F464" s="72">
        <f t="shared" si="263"/>
        <v>3552.9</v>
      </c>
      <c r="G464" s="3">
        <f>IF(N464=1,VLOOKUP(A463,[1]Plan1!$BG$69:$BI$188,3),G463)</f>
        <v>3574.22</v>
      </c>
      <c r="H464" s="11">
        <f t="shared" si="264"/>
        <v>41186</v>
      </c>
      <c r="I464" s="11">
        <f t="shared" si="265"/>
        <v>41217</v>
      </c>
      <c r="J464" s="26">
        <f t="shared" si="273"/>
        <v>6.0007317965604656E-3</v>
      </c>
      <c r="K464" s="11">
        <f t="shared" si="288"/>
        <v>41276</v>
      </c>
      <c r="L464" s="11">
        <f t="shared" si="274"/>
        <v>41276</v>
      </c>
      <c r="M464" s="1">
        <f t="shared" si="289"/>
        <v>20</v>
      </c>
      <c r="N464" s="1">
        <f t="shared" si="260"/>
        <v>5</v>
      </c>
      <c r="O464" s="2">
        <f t="shared" si="275"/>
        <v>1.0014968099999999</v>
      </c>
      <c r="P464" s="10">
        <f t="shared" si="269"/>
        <v>1.00590023</v>
      </c>
      <c r="Q464" s="10">
        <f t="shared" si="266"/>
        <v>1.0646476991400959</v>
      </c>
      <c r="R464" s="2">
        <f t="shared" si="268"/>
        <v>1.0662412699999999</v>
      </c>
      <c r="S464" s="2">
        <f t="shared" si="261"/>
        <v>1.05240376</v>
      </c>
      <c r="T464" s="2">
        <f t="shared" si="276"/>
        <v>322197.76455899997</v>
      </c>
      <c r="U464" s="2">
        <f t="shared" si="277"/>
        <v>1048.8052149004186</v>
      </c>
      <c r="V464" s="2">
        <f t="shared" si="278"/>
        <v>18954.290648540566</v>
      </c>
      <c r="W464" s="2">
        <f t="shared" si="279"/>
        <v>326157.23252198094</v>
      </c>
      <c r="X464" s="27">
        <f t="shared" si="280"/>
        <v>0</v>
      </c>
      <c r="Y464" s="2">
        <f t="shared" si="262"/>
        <v>0</v>
      </c>
      <c r="Z464" s="67">
        <f t="shared" si="281"/>
        <v>0</v>
      </c>
      <c r="AA464" s="2">
        <f t="shared" si="282"/>
        <v>0</v>
      </c>
      <c r="AB464" s="26">
        <f t="shared" si="290"/>
        <v>6.7299999999999999E-2</v>
      </c>
      <c r="AC464" s="27">
        <f t="shared" si="270"/>
        <v>5</v>
      </c>
      <c r="AD464" s="27">
        <v>252</v>
      </c>
      <c r="AE464" s="10">
        <f t="shared" si="267"/>
        <v>1.0012931389999999</v>
      </c>
      <c r="AF464" s="2">
        <f t="shared" si="283"/>
        <v>416.64649506000001</v>
      </c>
      <c r="AG464" s="2">
        <f t="shared" si="284"/>
        <v>421.7666375</v>
      </c>
      <c r="AH464" s="3" t="str">
        <f t="shared" si="285"/>
        <v>-</v>
      </c>
      <c r="AI464" s="4" t="str">
        <f t="shared" si="291"/>
        <v>A+J=</v>
      </c>
      <c r="AJ464" s="11">
        <f t="shared" si="292"/>
        <v>41278</v>
      </c>
      <c r="AK464" s="11"/>
      <c r="AL464" s="4"/>
      <c r="AM464" s="1"/>
      <c r="AN464" s="11"/>
      <c r="AO464" s="1"/>
      <c r="AP464" s="1"/>
      <c r="AQ464" s="1"/>
      <c r="AR464" s="1"/>
      <c r="AS464" s="6"/>
      <c r="AT464" s="1"/>
      <c r="AU464" s="1"/>
      <c r="AV464" s="1"/>
      <c r="AW464" s="1"/>
      <c r="AX464" s="1"/>
      <c r="AY464" s="1"/>
      <c r="AZ464" s="1"/>
      <c r="BA464" s="1"/>
      <c r="BB464" s="1"/>
      <c r="BC464" s="1"/>
    </row>
    <row r="465" spans="1:55" x14ac:dyDescent="0.2">
      <c r="A465" s="144">
        <f t="shared" si="286"/>
        <v>41254</v>
      </c>
      <c r="B465" s="2">
        <f t="shared" si="271"/>
        <v>326754.84103681135</v>
      </c>
      <c r="C465" s="2">
        <f t="shared" si="287"/>
        <v>306154.13665854</v>
      </c>
      <c r="D465" s="68">
        <f>SUM(Y465:Y$730)</f>
        <v>20013.930582470002</v>
      </c>
      <c r="E465" s="68">
        <f t="shared" si="272"/>
        <v>286140.20607606997</v>
      </c>
      <c r="F465" s="72">
        <f t="shared" si="263"/>
        <v>3552.9</v>
      </c>
      <c r="G465" s="3">
        <f>IF(N465=1,VLOOKUP(A464,[1]Plan1!$BG$69:$BI$188,3),G464)</f>
        <v>3574.22</v>
      </c>
      <c r="H465" s="11">
        <f t="shared" si="264"/>
        <v>41186</v>
      </c>
      <c r="I465" s="11">
        <f t="shared" si="265"/>
        <v>41217</v>
      </c>
      <c r="J465" s="26">
        <f t="shared" si="273"/>
        <v>6.0007317965604656E-3</v>
      </c>
      <c r="K465" s="11">
        <f t="shared" si="288"/>
        <v>41276</v>
      </c>
      <c r="L465" s="11">
        <f t="shared" si="274"/>
        <v>41276</v>
      </c>
      <c r="M465" s="1">
        <f t="shared" si="289"/>
        <v>20</v>
      </c>
      <c r="N465" s="1">
        <f t="shared" si="260"/>
        <v>6</v>
      </c>
      <c r="O465" s="2">
        <f t="shared" si="275"/>
        <v>1.0017964500000001</v>
      </c>
      <c r="P465" s="10">
        <f t="shared" si="269"/>
        <v>1.00590023</v>
      </c>
      <c r="Q465" s="10">
        <f t="shared" si="266"/>
        <v>1.0646476991400959</v>
      </c>
      <c r="R465" s="2">
        <f t="shared" si="268"/>
        <v>1.06656028</v>
      </c>
      <c r="S465" s="2">
        <f t="shared" si="261"/>
        <v>1.05240376</v>
      </c>
      <c r="T465" s="2">
        <f t="shared" si="276"/>
        <v>322197.76455899997</v>
      </c>
      <c r="U465" s="2">
        <f t="shared" si="277"/>
        <v>1048.8052149004186</v>
      </c>
      <c r="V465" s="2">
        <f t="shared" si="278"/>
        <v>19045.572235680927</v>
      </c>
      <c r="W465" s="2">
        <f t="shared" si="279"/>
        <v>326248.51410912134</v>
      </c>
      <c r="X465" s="27">
        <f t="shared" si="280"/>
        <v>0</v>
      </c>
      <c r="Y465" s="2">
        <f t="shared" si="262"/>
        <v>0</v>
      </c>
      <c r="Z465" s="67">
        <f t="shared" si="281"/>
        <v>0</v>
      </c>
      <c r="AA465" s="2">
        <f t="shared" si="282"/>
        <v>0</v>
      </c>
      <c r="AB465" s="26">
        <f t="shared" si="290"/>
        <v>6.7299999999999999E-2</v>
      </c>
      <c r="AC465" s="27">
        <f t="shared" si="270"/>
        <v>6</v>
      </c>
      <c r="AD465" s="27">
        <v>252</v>
      </c>
      <c r="AE465" s="10">
        <f t="shared" si="267"/>
        <v>1.0015519669999999</v>
      </c>
      <c r="AF465" s="2">
        <f t="shared" si="283"/>
        <v>500.04029806</v>
      </c>
      <c r="AG465" s="2">
        <f t="shared" si="284"/>
        <v>506.32692768999999</v>
      </c>
      <c r="AH465" s="3" t="str">
        <f t="shared" si="285"/>
        <v>-</v>
      </c>
      <c r="AI465" s="4" t="str">
        <f t="shared" si="291"/>
        <v>A+J=</v>
      </c>
      <c r="AJ465" s="11">
        <f t="shared" si="292"/>
        <v>41278</v>
      </c>
      <c r="AK465" s="11"/>
      <c r="AL465" s="4"/>
      <c r="AM465" s="1"/>
      <c r="AN465" s="11"/>
      <c r="AO465" s="1"/>
      <c r="AP465" s="1"/>
      <c r="AQ465" s="1"/>
      <c r="AR465" s="1"/>
      <c r="AS465" s="6"/>
      <c r="AT465" s="1"/>
      <c r="AU465" s="1"/>
      <c r="AV465" s="1"/>
      <c r="AW465" s="1"/>
      <c r="AX465" s="1"/>
      <c r="AY465" s="1"/>
      <c r="AZ465" s="1"/>
      <c r="BA465" s="1"/>
      <c r="BB465" s="1"/>
      <c r="BC465" s="1"/>
    </row>
    <row r="466" spans="1:55" x14ac:dyDescent="0.2">
      <c r="A466" s="144">
        <f t="shared" si="286"/>
        <v>41255</v>
      </c>
      <c r="B466" s="2">
        <f t="shared" si="271"/>
        <v>326930.77783062018</v>
      </c>
      <c r="C466" s="2">
        <f t="shared" si="287"/>
        <v>306154.13665854</v>
      </c>
      <c r="D466" s="68">
        <f>SUM(Y466:Y$730)</f>
        <v>20013.930582470002</v>
      </c>
      <c r="E466" s="68">
        <f t="shared" si="272"/>
        <v>286140.20607606997</v>
      </c>
      <c r="F466" s="72">
        <f t="shared" si="263"/>
        <v>3552.9</v>
      </c>
      <c r="G466" s="3">
        <f>IF(N466=1,VLOOKUP(A465,[1]Plan1!$BG$69:$BI$188,3),G465)</f>
        <v>3574.22</v>
      </c>
      <c r="H466" s="11">
        <f t="shared" si="264"/>
        <v>41186</v>
      </c>
      <c r="I466" s="11">
        <f t="shared" si="265"/>
        <v>41217</v>
      </c>
      <c r="J466" s="26">
        <f t="shared" si="273"/>
        <v>6.0007317965604656E-3</v>
      </c>
      <c r="K466" s="11">
        <f t="shared" si="288"/>
        <v>41276</v>
      </c>
      <c r="L466" s="11">
        <f t="shared" si="274"/>
        <v>41276</v>
      </c>
      <c r="M466" s="1">
        <f t="shared" si="289"/>
        <v>20</v>
      </c>
      <c r="N466" s="1">
        <f t="shared" si="260"/>
        <v>7</v>
      </c>
      <c r="O466" s="2">
        <f t="shared" si="275"/>
        <v>1.00209617</v>
      </c>
      <c r="P466" s="10">
        <f t="shared" si="269"/>
        <v>1.00590023</v>
      </c>
      <c r="Q466" s="10">
        <f t="shared" si="266"/>
        <v>1.0646476991400959</v>
      </c>
      <c r="R466" s="2">
        <f t="shared" si="268"/>
        <v>1.06687938</v>
      </c>
      <c r="S466" s="2">
        <f t="shared" si="261"/>
        <v>1.05240376</v>
      </c>
      <c r="T466" s="2">
        <f t="shared" si="276"/>
        <v>322197.76455899997</v>
      </c>
      <c r="U466" s="2">
        <f t="shared" si="277"/>
        <v>1048.8052149004186</v>
      </c>
      <c r="V466" s="2">
        <f t="shared" si="278"/>
        <v>19136.879575439805</v>
      </c>
      <c r="W466" s="2">
        <f t="shared" si="279"/>
        <v>326339.82144888019</v>
      </c>
      <c r="X466" s="27">
        <f t="shared" si="280"/>
        <v>0</v>
      </c>
      <c r="Y466" s="2">
        <f t="shared" si="262"/>
        <v>0</v>
      </c>
      <c r="Z466" s="67">
        <f t="shared" si="281"/>
        <v>0</v>
      </c>
      <c r="AA466" s="2">
        <f t="shared" si="282"/>
        <v>0</v>
      </c>
      <c r="AB466" s="26">
        <f t="shared" si="290"/>
        <v>6.7299999999999999E-2</v>
      </c>
      <c r="AC466" s="27">
        <f t="shared" si="270"/>
        <v>7</v>
      </c>
      <c r="AD466" s="27">
        <v>252</v>
      </c>
      <c r="AE466" s="10">
        <f t="shared" si="267"/>
        <v>1.0018108619999999</v>
      </c>
      <c r="AF466" s="2">
        <f t="shared" si="283"/>
        <v>583.45568832000004</v>
      </c>
      <c r="AG466" s="2">
        <f t="shared" si="284"/>
        <v>590.95638173999998</v>
      </c>
      <c r="AH466" s="3" t="str">
        <f t="shared" si="285"/>
        <v>-</v>
      </c>
      <c r="AI466" s="4" t="str">
        <f t="shared" si="291"/>
        <v>A+J=</v>
      </c>
      <c r="AJ466" s="11">
        <f t="shared" si="292"/>
        <v>41278</v>
      </c>
      <c r="AK466" s="11"/>
      <c r="AL466" s="4"/>
      <c r="AM466" s="1"/>
      <c r="AN466" s="11"/>
      <c r="AO466" s="1"/>
      <c r="AP466" s="1"/>
      <c r="AQ466" s="1"/>
      <c r="AR466" s="1"/>
      <c r="AS466" s="6"/>
      <c r="AT466" s="1"/>
      <c r="AU466" s="1"/>
      <c r="AV466" s="1"/>
      <c r="AW466" s="1"/>
      <c r="AX466" s="1"/>
      <c r="AY466" s="1"/>
      <c r="AZ466" s="1"/>
      <c r="BA466" s="1"/>
      <c r="BB466" s="1"/>
      <c r="BC466" s="1"/>
    </row>
    <row r="467" spans="1:55" x14ac:dyDescent="0.2">
      <c r="A467" s="144">
        <f t="shared" si="286"/>
        <v>41256</v>
      </c>
      <c r="B467" s="2">
        <f t="shared" si="271"/>
        <v>327106.80990569759</v>
      </c>
      <c r="C467" s="2">
        <f t="shared" si="287"/>
        <v>306154.13665854</v>
      </c>
      <c r="D467" s="68">
        <f>SUM(Y467:Y$730)</f>
        <v>20013.930582470002</v>
      </c>
      <c r="E467" s="68">
        <f t="shared" si="272"/>
        <v>286140.20607606997</v>
      </c>
      <c r="F467" s="72">
        <f t="shared" si="263"/>
        <v>3552.9</v>
      </c>
      <c r="G467" s="3">
        <f>IF(N467=1,VLOOKUP(A466,[1]Plan1!$BG$69:$BI$188,3),G466)</f>
        <v>3574.22</v>
      </c>
      <c r="H467" s="11">
        <f t="shared" si="264"/>
        <v>41186</v>
      </c>
      <c r="I467" s="11">
        <f t="shared" si="265"/>
        <v>41217</v>
      </c>
      <c r="J467" s="26">
        <f t="shared" si="273"/>
        <v>6.0007317965604656E-3</v>
      </c>
      <c r="K467" s="11">
        <f t="shared" si="288"/>
        <v>41276</v>
      </c>
      <c r="L467" s="11">
        <f t="shared" si="274"/>
        <v>41276</v>
      </c>
      <c r="M467" s="1">
        <f t="shared" si="289"/>
        <v>20</v>
      </c>
      <c r="N467" s="1">
        <f t="shared" si="260"/>
        <v>8</v>
      </c>
      <c r="O467" s="2">
        <f t="shared" si="275"/>
        <v>1.00239598</v>
      </c>
      <c r="P467" s="10">
        <f t="shared" si="269"/>
        <v>1.00590023</v>
      </c>
      <c r="Q467" s="10">
        <f t="shared" si="266"/>
        <v>1.0646476991400959</v>
      </c>
      <c r="R467" s="2">
        <f t="shared" si="268"/>
        <v>1.06719857</v>
      </c>
      <c r="S467" s="2">
        <f t="shared" si="261"/>
        <v>1.05240376</v>
      </c>
      <c r="T467" s="2">
        <f t="shared" si="276"/>
        <v>322197.76455899997</v>
      </c>
      <c r="U467" s="2">
        <f t="shared" si="277"/>
        <v>1048.8052149004186</v>
      </c>
      <c r="V467" s="2">
        <f t="shared" si="278"/>
        <v>19228.212667817203</v>
      </c>
      <c r="W467" s="2">
        <f t="shared" si="279"/>
        <v>326431.15454125759</v>
      </c>
      <c r="X467" s="27">
        <f t="shared" si="280"/>
        <v>0</v>
      </c>
      <c r="Y467" s="2">
        <f t="shared" si="262"/>
        <v>0</v>
      </c>
      <c r="Z467" s="67">
        <f t="shared" si="281"/>
        <v>0</v>
      </c>
      <c r="AA467" s="2">
        <f t="shared" si="282"/>
        <v>0</v>
      </c>
      <c r="AB467" s="26">
        <f t="shared" si="290"/>
        <v>6.7299999999999999E-2</v>
      </c>
      <c r="AC467" s="27">
        <f t="shared" si="270"/>
        <v>8</v>
      </c>
      <c r="AD467" s="27">
        <v>252</v>
      </c>
      <c r="AE467" s="10">
        <f t="shared" si="267"/>
        <v>1.002069825</v>
      </c>
      <c r="AF467" s="2">
        <f t="shared" si="283"/>
        <v>666.89298801999996</v>
      </c>
      <c r="AG467" s="2">
        <f t="shared" si="284"/>
        <v>675.65536443999997</v>
      </c>
      <c r="AH467" s="3" t="str">
        <f t="shared" si="285"/>
        <v>-</v>
      </c>
      <c r="AI467" s="4" t="str">
        <f t="shared" si="291"/>
        <v>A+J=</v>
      </c>
      <c r="AJ467" s="11">
        <f t="shared" si="292"/>
        <v>41278</v>
      </c>
      <c r="AK467" s="11"/>
      <c r="AL467" s="4"/>
      <c r="AM467" s="1"/>
      <c r="AN467" s="11"/>
      <c r="AO467" s="1"/>
      <c r="AP467" s="1"/>
      <c r="AQ467" s="1"/>
      <c r="AR467" s="1"/>
      <c r="AS467" s="6"/>
      <c r="AT467" s="1"/>
      <c r="AU467" s="1"/>
      <c r="AV467" s="1"/>
      <c r="AW467" s="1"/>
      <c r="AX467" s="1"/>
      <c r="AY467" s="1"/>
      <c r="AZ467" s="1"/>
      <c r="BA467" s="1"/>
      <c r="BB467" s="1"/>
      <c r="BC467" s="1"/>
    </row>
    <row r="468" spans="1:55" x14ac:dyDescent="0.2">
      <c r="A468" s="144">
        <f t="shared" si="286"/>
        <v>41257</v>
      </c>
      <c r="B468" s="2">
        <f t="shared" si="271"/>
        <v>327282.93951570563</v>
      </c>
      <c r="C468" s="2">
        <f t="shared" si="287"/>
        <v>306154.13665854</v>
      </c>
      <c r="D468" s="68">
        <f>SUM(Y468:Y$730)</f>
        <v>20013.930582470002</v>
      </c>
      <c r="E468" s="68">
        <f t="shared" si="272"/>
        <v>286140.20607606997</v>
      </c>
      <c r="F468" s="72">
        <f t="shared" si="263"/>
        <v>3552.9</v>
      </c>
      <c r="G468" s="3">
        <f>IF(N468=1,VLOOKUP(A467,[1]Plan1!$BG$69:$BI$188,3),G467)</f>
        <v>3574.22</v>
      </c>
      <c r="H468" s="11">
        <f t="shared" si="264"/>
        <v>41186</v>
      </c>
      <c r="I468" s="11">
        <f t="shared" si="265"/>
        <v>41217</v>
      </c>
      <c r="J468" s="26">
        <f t="shared" si="273"/>
        <v>6.0007317965604656E-3</v>
      </c>
      <c r="K468" s="11">
        <f t="shared" si="288"/>
        <v>41276</v>
      </c>
      <c r="L468" s="11">
        <f t="shared" si="274"/>
        <v>41276</v>
      </c>
      <c r="M468" s="1">
        <f t="shared" si="289"/>
        <v>20</v>
      </c>
      <c r="N468" s="1">
        <f t="shared" si="260"/>
        <v>9</v>
      </c>
      <c r="O468" s="2">
        <f t="shared" si="275"/>
        <v>1.0026958800000001</v>
      </c>
      <c r="P468" s="10">
        <f t="shared" si="269"/>
        <v>1.00590023</v>
      </c>
      <c r="Q468" s="10">
        <f t="shared" si="266"/>
        <v>1.0646476991400959</v>
      </c>
      <c r="R468" s="2">
        <f t="shared" si="268"/>
        <v>1.0675178599999999</v>
      </c>
      <c r="S468" s="2">
        <f t="shared" si="261"/>
        <v>1.05240376</v>
      </c>
      <c r="T468" s="2">
        <f t="shared" si="276"/>
        <v>322197.76455899997</v>
      </c>
      <c r="U468" s="2">
        <f t="shared" si="277"/>
        <v>1048.8052149004186</v>
      </c>
      <c r="V468" s="2">
        <f t="shared" si="278"/>
        <v>19319.574374215223</v>
      </c>
      <c r="W468" s="2">
        <f t="shared" si="279"/>
        <v>326522.51624765561</v>
      </c>
      <c r="X468" s="27">
        <f t="shared" si="280"/>
        <v>0</v>
      </c>
      <c r="Y468" s="2">
        <f t="shared" si="262"/>
        <v>0</v>
      </c>
      <c r="Z468" s="67">
        <f t="shared" si="281"/>
        <v>0</v>
      </c>
      <c r="AA468" s="2">
        <f t="shared" si="282"/>
        <v>0</v>
      </c>
      <c r="AB468" s="26">
        <f t="shared" si="290"/>
        <v>6.7299999999999999E-2</v>
      </c>
      <c r="AC468" s="27">
        <f t="shared" si="270"/>
        <v>9</v>
      </c>
      <c r="AD468" s="27">
        <v>252</v>
      </c>
      <c r="AE468" s="10">
        <f t="shared" si="267"/>
        <v>1.0023288539999999</v>
      </c>
      <c r="AF468" s="2">
        <f t="shared" si="283"/>
        <v>750.35155278000002</v>
      </c>
      <c r="AG468" s="2">
        <f t="shared" si="284"/>
        <v>760.42326805000005</v>
      </c>
      <c r="AH468" s="3" t="str">
        <f t="shared" si="285"/>
        <v>-</v>
      </c>
      <c r="AI468" s="4" t="str">
        <f t="shared" si="291"/>
        <v>A+J=</v>
      </c>
      <c r="AJ468" s="11">
        <f t="shared" si="292"/>
        <v>41278</v>
      </c>
      <c r="AK468" s="11"/>
      <c r="AL468" s="4"/>
      <c r="AM468" s="1"/>
      <c r="AN468" s="11"/>
      <c r="AO468" s="1"/>
      <c r="AP468" s="1"/>
      <c r="AQ468" s="1"/>
      <c r="AR468" s="1"/>
      <c r="AS468" s="6"/>
      <c r="AT468" s="1"/>
      <c r="AU468" s="1"/>
      <c r="AV468" s="1"/>
      <c r="AW468" s="1"/>
      <c r="AX468" s="1"/>
      <c r="AY468" s="1"/>
      <c r="AZ468" s="1"/>
      <c r="BA468" s="1"/>
      <c r="BB468" s="1"/>
      <c r="BC468" s="1"/>
    </row>
    <row r="469" spans="1:55" x14ac:dyDescent="0.2">
      <c r="A469" s="144">
        <f t="shared" si="286"/>
        <v>41258</v>
      </c>
      <c r="B469" s="2">
        <f t="shared" si="271"/>
        <v>327459.16415876226</v>
      </c>
      <c r="C469" s="2">
        <f t="shared" si="287"/>
        <v>306154.13665854</v>
      </c>
      <c r="D469" s="68">
        <f>SUM(Y469:Y$730)</f>
        <v>20013.930582470002</v>
      </c>
      <c r="E469" s="68">
        <f t="shared" si="272"/>
        <v>286140.20607606997</v>
      </c>
      <c r="F469" s="72">
        <f t="shared" si="263"/>
        <v>3552.9</v>
      </c>
      <c r="G469" s="3">
        <f>IF(N469=1,VLOOKUP(A468,[1]Plan1!$BG$69:$BI$188,3),G468)</f>
        <v>3574.22</v>
      </c>
      <c r="H469" s="11">
        <f t="shared" si="264"/>
        <v>41186</v>
      </c>
      <c r="I469" s="11">
        <f t="shared" si="265"/>
        <v>41217</v>
      </c>
      <c r="J469" s="26">
        <f t="shared" si="273"/>
        <v>6.0007317965604656E-3</v>
      </c>
      <c r="K469" s="11">
        <f t="shared" si="288"/>
        <v>41276</v>
      </c>
      <c r="L469" s="11">
        <f t="shared" si="274"/>
        <v>41276</v>
      </c>
      <c r="M469" s="1">
        <f t="shared" si="289"/>
        <v>20</v>
      </c>
      <c r="N469" s="1">
        <f t="shared" si="260"/>
        <v>10</v>
      </c>
      <c r="O469" s="2">
        <f t="shared" si="275"/>
        <v>1.0029958699999999</v>
      </c>
      <c r="P469" s="10">
        <f t="shared" si="269"/>
        <v>1.00590023</v>
      </c>
      <c r="Q469" s="10">
        <f t="shared" si="266"/>
        <v>1.0646476991400959</v>
      </c>
      <c r="R469" s="2">
        <f t="shared" si="268"/>
        <v>1.06783724</v>
      </c>
      <c r="S469" s="2">
        <f t="shared" si="261"/>
        <v>1.05240376</v>
      </c>
      <c r="T469" s="2">
        <f t="shared" si="276"/>
        <v>322197.76455899997</v>
      </c>
      <c r="U469" s="2">
        <f t="shared" si="277"/>
        <v>1048.8052149004186</v>
      </c>
      <c r="V469" s="2">
        <f t="shared" si="278"/>
        <v>19410.961833231824</v>
      </c>
      <c r="W469" s="2">
        <f t="shared" si="279"/>
        <v>326613.90370667225</v>
      </c>
      <c r="X469" s="27">
        <f t="shared" si="280"/>
        <v>0</v>
      </c>
      <c r="Y469" s="2">
        <f t="shared" si="262"/>
        <v>0</v>
      </c>
      <c r="Z469" s="67">
        <f t="shared" si="281"/>
        <v>0</v>
      </c>
      <c r="AA469" s="2">
        <f t="shared" si="282"/>
        <v>0</v>
      </c>
      <c r="AB469" s="26">
        <f t="shared" si="290"/>
        <v>6.7299999999999999E-2</v>
      </c>
      <c r="AC469" s="27">
        <f t="shared" si="270"/>
        <v>10</v>
      </c>
      <c r="AD469" s="27">
        <v>252</v>
      </c>
      <c r="AE469" s="10">
        <f t="shared" si="267"/>
        <v>1.0025879499999999</v>
      </c>
      <c r="AF469" s="2">
        <f t="shared" si="283"/>
        <v>833.83170479</v>
      </c>
      <c r="AG469" s="2">
        <f t="shared" si="284"/>
        <v>845.26045208999994</v>
      </c>
      <c r="AH469" s="3" t="str">
        <f t="shared" si="285"/>
        <v>-</v>
      </c>
      <c r="AI469" s="4" t="str">
        <f t="shared" si="291"/>
        <v>A+J=</v>
      </c>
      <c r="AJ469" s="11">
        <f t="shared" si="292"/>
        <v>41278</v>
      </c>
      <c r="AK469" s="11"/>
      <c r="AL469" s="4"/>
      <c r="AM469" s="1"/>
      <c r="AN469" s="11"/>
      <c r="AO469" s="1"/>
      <c r="AP469" s="1"/>
      <c r="AQ469" s="1"/>
      <c r="AR469" s="1"/>
      <c r="AS469" s="6"/>
      <c r="AT469" s="1"/>
      <c r="AU469" s="1"/>
      <c r="AV469" s="1"/>
      <c r="AW469" s="1"/>
      <c r="AX469" s="1"/>
      <c r="AY469" s="1"/>
      <c r="AZ469" s="1"/>
      <c r="BA469" s="1"/>
      <c r="BB469" s="1"/>
      <c r="BC469" s="1"/>
    </row>
    <row r="470" spans="1:55" x14ac:dyDescent="0.2">
      <c r="A470" s="144">
        <f t="shared" si="286"/>
        <v>41259</v>
      </c>
      <c r="B470" s="2">
        <f t="shared" si="271"/>
        <v>327459.16415876226</v>
      </c>
      <c r="C470" s="2">
        <f t="shared" si="287"/>
        <v>306154.13665854</v>
      </c>
      <c r="D470" s="68">
        <f>SUM(Y470:Y$730)</f>
        <v>20013.930582470002</v>
      </c>
      <c r="E470" s="68">
        <f t="shared" si="272"/>
        <v>286140.20607606997</v>
      </c>
      <c r="F470" s="72">
        <f t="shared" si="263"/>
        <v>3552.9</v>
      </c>
      <c r="G470" s="3">
        <f>IF(N470=1,VLOOKUP(A469,[1]Plan1!$BG$69:$BI$188,3),G469)</f>
        <v>3574.22</v>
      </c>
      <c r="H470" s="11">
        <f t="shared" si="264"/>
        <v>41186</v>
      </c>
      <c r="I470" s="11">
        <f t="shared" si="265"/>
        <v>41217</v>
      </c>
      <c r="J470" s="26">
        <f t="shared" si="273"/>
        <v>6.0007317965604656E-3</v>
      </c>
      <c r="K470" s="11">
        <f t="shared" si="288"/>
        <v>41276</v>
      </c>
      <c r="L470" s="11">
        <f t="shared" si="274"/>
        <v>41276</v>
      </c>
      <c r="M470" s="1">
        <f t="shared" si="289"/>
        <v>20</v>
      </c>
      <c r="N470" s="1">
        <f t="shared" si="260"/>
        <v>10</v>
      </c>
      <c r="O470" s="2">
        <f t="shared" si="275"/>
        <v>1.0029958699999999</v>
      </c>
      <c r="P470" s="10">
        <f t="shared" si="269"/>
        <v>1.00590023</v>
      </c>
      <c r="Q470" s="10">
        <f t="shared" si="266"/>
        <v>1.0646476991400959</v>
      </c>
      <c r="R470" s="2">
        <f t="shared" si="268"/>
        <v>1.06783724</v>
      </c>
      <c r="S470" s="2">
        <f t="shared" si="261"/>
        <v>1.05240376</v>
      </c>
      <c r="T470" s="2">
        <f t="shared" si="276"/>
        <v>322197.76455899997</v>
      </c>
      <c r="U470" s="2">
        <f t="shared" si="277"/>
        <v>1048.8052149004186</v>
      </c>
      <c r="V470" s="2">
        <f t="shared" si="278"/>
        <v>19410.961833231824</v>
      </c>
      <c r="W470" s="2">
        <f t="shared" si="279"/>
        <v>326613.90370667225</v>
      </c>
      <c r="X470" s="27">
        <f t="shared" si="280"/>
        <v>0</v>
      </c>
      <c r="Y470" s="2">
        <f t="shared" si="262"/>
        <v>0</v>
      </c>
      <c r="Z470" s="67">
        <f t="shared" si="281"/>
        <v>0</v>
      </c>
      <c r="AA470" s="2">
        <f t="shared" si="282"/>
        <v>0</v>
      </c>
      <c r="AB470" s="26">
        <f t="shared" si="290"/>
        <v>6.7299999999999999E-2</v>
      </c>
      <c r="AC470" s="27">
        <f t="shared" si="270"/>
        <v>10</v>
      </c>
      <c r="AD470" s="27">
        <v>252</v>
      </c>
      <c r="AE470" s="10">
        <f t="shared" si="267"/>
        <v>1.0025879499999999</v>
      </c>
      <c r="AF470" s="2">
        <f t="shared" si="283"/>
        <v>833.83170479</v>
      </c>
      <c r="AG470" s="2">
        <f t="shared" si="284"/>
        <v>845.26045208999994</v>
      </c>
      <c r="AH470" s="3" t="str">
        <f t="shared" si="285"/>
        <v>-</v>
      </c>
      <c r="AI470" s="4" t="str">
        <f t="shared" si="291"/>
        <v>A+J=</v>
      </c>
      <c r="AJ470" s="11">
        <f t="shared" si="292"/>
        <v>41278</v>
      </c>
      <c r="AK470" s="11"/>
      <c r="AL470" s="4"/>
      <c r="AM470" s="1"/>
      <c r="AN470" s="11"/>
      <c r="AO470" s="1"/>
      <c r="AP470" s="1"/>
      <c r="AQ470" s="1"/>
      <c r="AR470" s="1"/>
      <c r="AS470" s="6"/>
      <c r="AT470" s="1"/>
      <c r="AU470" s="1"/>
      <c r="AV470" s="1"/>
      <c r="AW470" s="1"/>
      <c r="AX470" s="1"/>
      <c r="AY470" s="1"/>
      <c r="AZ470" s="1"/>
      <c r="BA470" s="1"/>
      <c r="BB470" s="1"/>
      <c r="BC470" s="1"/>
    </row>
    <row r="471" spans="1:55" x14ac:dyDescent="0.2">
      <c r="A471" s="144">
        <f t="shared" si="286"/>
        <v>41260</v>
      </c>
      <c r="B471" s="2">
        <f t="shared" si="271"/>
        <v>327459.16415876226</v>
      </c>
      <c r="C471" s="2">
        <f t="shared" si="287"/>
        <v>306154.13665854</v>
      </c>
      <c r="D471" s="68">
        <f>SUM(Y471:Y$730)</f>
        <v>20013.930582470002</v>
      </c>
      <c r="E471" s="68">
        <f t="shared" si="272"/>
        <v>286140.20607606997</v>
      </c>
      <c r="F471" s="72">
        <f t="shared" si="263"/>
        <v>3552.9</v>
      </c>
      <c r="G471" s="3">
        <f>IF(N471=1,VLOOKUP(A470,[1]Plan1!$BG$69:$BI$188,3),G470)</f>
        <v>3574.22</v>
      </c>
      <c r="H471" s="11">
        <f t="shared" si="264"/>
        <v>41186</v>
      </c>
      <c r="I471" s="11">
        <f t="shared" si="265"/>
        <v>41217</v>
      </c>
      <c r="J471" s="26">
        <f t="shared" si="273"/>
        <v>6.0007317965604656E-3</v>
      </c>
      <c r="K471" s="11">
        <f t="shared" si="288"/>
        <v>41276</v>
      </c>
      <c r="L471" s="11">
        <f t="shared" si="274"/>
        <v>41276</v>
      </c>
      <c r="M471" s="1">
        <f t="shared" si="289"/>
        <v>20</v>
      </c>
      <c r="N471" s="1">
        <f t="shared" si="260"/>
        <v>10</v>
      </c>
      <c r="O471" s="2">
        <f t="shared" si="275"/>
        <v>1.0029958699999999</v>
      </c>
      <c r="P471" s="10">
        <f t="shared" si="269"/>
        <v>1.00590023</v>
      </c>
      <c r="Q471" s="10">
        <f t="shared" si="266"/>
        <v>1.0646476991400959</v>
      </c>
      <c r="R471" s="2">
        <f t="shared" si="268"/>
        <v>1.06783724</v>
      </c>
      <c r="S471" s="2">
        <f t="shared" si="261"/>
        <v>1.05240376</v>
      </c>
      <c r="T471" s="2">
        <f t="shared" si="276"/>
        <v>322197.76455899997</v>
      </c>
      <c r="U471" s="2">
        <f t="shared" si="277"/>
        <v>1048.8052149004186</v>
      </c>
      <c r="V471" s="2">
        <f t="shared" si="278"/>
        <v>19410.961833231824</v>
      </c>
      <c r="W471" s="2">
        <f t="shared" si="279"/>
        <v>326613.90370667225</v>
      </c>
      <c r="X471" s="27">
        <f t="shared" si="280"/>
        <v>0</v>
      </c>
      <c r="Y471" s="2">
        <f t="shared" si="262"/>
        <v>0</v>
      </c>
      <c r="Z471" s="67">
        <f t="shared" si="281"/>
        <v>0</v>
      </c>
      <c r="AA471" s="2">
        <f t="shared" si="282"/>
        <v>0</v>
      </c>
      <c r="AB471" s="26">
        <f t="shared" si="290"/>
        <v>6.7299999999999999E-2</v>
      </c>
      <c r="AC471" s="27">
        <f t="shared" si="270"/>
        <v>10</v>
      </c>
      <c r="AD471" s="27">
        <v>252</v>
      </c>
      <c r="AE471" s="10">
        <f t="shared" si="267"/>
        <v>1.0025879499999999</v>
      </c>
      <c r="AF471" s="2">
        <f t="shared" si="283"/>
        <v>833.83170479</v>
      </c>
      <c r="AG471" s="2">
        <f t="shared" si="284"/>
        <v>845.26045208999994</v>
      </c>
      <c r="AH471" s="3" t="str">
        <f t="shared" si="285"/>
        <v>-</v>
      </c>
      <c r="AI471" s="4" t="str">
        <f t="shared" si="291"/>
        <v>A+J=</v>
      </c>
      <c r="AJ471" s="11">
        <f t="shared" si="292"/>
        <v>41278</v>
      </c>
      <c r="AK471" s="11"/>
      <c r="AL471" s="4"/>
      <c r="AM471" s="1"/>
      <c r="AN471" s="11"/>
      <c r="AO471" s="1"/>
      <c r="AP471" s="1"/>
      <c r="AQ471" s="1"/>
      <c r="AR471" s="1"/>
      <c r="AS471" s="6"/>
      <c r="AT471" s="1"/>
      <c r="AU471" s="1"/>
      <c r="AV471" s="1"/>
      <c r="AW471" s="1"/>
      <c r="AX471" s="1"/>
      <c r="AY471" s="1"/>
      <c r="AZ471" s="1"/>
      <c r="BA471" s="1"/>
      <c r="BB471" s="1"/>
      <c r="BC471" s="1"/>
    </row>
    <row r="472" spans="1:55" x14ac:dyDescent="0.2">
      <c r="A472" s="144">
        <f t="shared" si="286"/>
        <v>41261</v>
      </c>
      <c r="B472" s="2">
        <f t="shared" si="271"/>
        <v>327635.48674281937</v>
      </c>
      <c r="C472" s="2">
        <f t="shared" si="287"/>
        <v>306154.13665854</v>
      </c>
      <c r="D472" s="68">
        <f>SUM(Y472:Y$730)</f>
        <v>20013.930582470002</v>
      </c>
      <c r="E472" s="68">
        <f t="shared" si="272"/>
        <v>286140.20607606997</v>
      </c>
      <c r="F472" s="72">
        <f t="shared" si="263"/>
        <v>3552.9</v>
      </c>
      <c r="G472" s="3">
        <f>IF(N472=1,VLOOKUP(A471,[1]Plan1!$BG$69:$BI$188,3),G471)</f>
        <v>3574.22</v>
      </c>
      <c r="H472" s="11">
        <f t="shared" si="264"/>
        <v>41186</v>
      </c>
      <c r="I472" s="11">
        <f t="shared" si="265"/>
        <v>41217</v>
      </c>
      <c r="J472" s="26">
        <f t="shared" si="273"/>
        <v>6.0007317965604656E-3</v>
      </c>
      <c r="K472" s="11">
        <f t="shared" si="288"/>
        <v>41276</v>
      </c>
      <c r="L472" s="11">
        <f t="shared" si="274"/>
        <v>41276</v>
      </c>
      <c r="M472" s="1">
        <f t="shared" si="289"/>
        <v>20</v>
      </c>
      <c r="N472" s="1">
        <f t="shared" si="260"/>
        <v>11</v>
      </c>
      <c r="O472" s="2">
        <f t="shared" si="275"/>
        <v>1.00329595</v>
      </c>
      <c r="P472" s="10">
        <f t="shared" si="269"/>
        <v>1.00590023</v>
      </c>
      <c r="Q472" s="10">
        <f t="shared" si="266"/>
        <v>1.0646476991400959</v>
      </c>
      <c r="R472" s="2">
        <f t="shared" si="268"/>
        <v>1.0681567199999999</v>
      </c>
      <c r="S472" s="2">
        <f t="shared" si="261"/>
        <v>1.05240376</v>
      </c>
      <c r="T472" s="2">
        <f t="shared" si="276"/>
        <v>322197.76455899997</v>
      </c>
      <c r="U472" s="2">
        <f t="shared" si="277"/>
        <v>1048.8052149004186</v>
      </c>
      <c r="V472" s="2">
        <f t="shared" si="278"/>
        <v>19502.377906268986</v>
      </c>
      <c r="W472" s="2">
        <f t="shared" si="279"/>
        <v>326705.31977970939</v>
      </c>
      <c r="X472" s="27">
        <f t="shared" si="280"/>
        <v>0</v>
      </c>
      <c r="Y472" s="2">
        <f t="shared" si="262"/>
        <v>0</v>
      </c>
      <c r="Z472" s="67">
        <f t="shared" si="281"/>
        <v>0</v>
      </c>
      <c r="AA472" s="2">
        <f t="shared" si="282"/>
        <v>0</v>
      </c>
      <c r="AB472" s="26">
        <f t="shared" si="290"/>
        <v>6.7299999999999999E-2</v>
      </c>
      <c r="AC472" s="27">
        <f t="shared" si="270"/>
        <v>11</v>
      </c>
      <c r="AD472" s="27">
        <v>252</v>
      </c>
      <c r="AE472" s="10">
        <f t="shared" si="267"/>
        <v>1.0028471130000001</v>
      </c>
      <c r="AF472" s="2">
        <f t="shared" si="283"/>
        <v>917.33344404000002</v>
      </c>
      <c r="AG472" s="2">
        <f t="shared" si="284"/>
        <v>930.16696310999998</v>
      </c>
      <c r="AH472" s="3" t="str">
        <f t="shared" si="285"/>
        <v>-</v>
      </c>
      <c r="AI472" s="4" t="str">
        <f t="shared" si="291"/>
        <v>A+J=</v>
      </c>
      <c r="AJ472" s="11">
        <f t="shared" si="292"/>
        <v>41278</v>
      </c>
      <c r="AK472" s="11"/>
      <c r="AL472" s="4"/>
      <c r="AM472" s="1"/>
      <c r="AN472" s="11"/>
      <c r="AO472" s="1"/>
      <c r="AP472" s="1"/>
      <c r="AQ472" s="1"/>
      <c r="AR472" s="1"/>
      <c r="AS472" s="6"/>
      <c r="AT472" s="1"/>
      <c r="AU472" s="1"/>
      <c r="AV472" s="1"/>
      <c r="AW472" s="1"/>
      <c r="AX472" s="1"/>
      <c r="AY472" s="1"/>
      <c r="AZ472" s="1"/>
      <c r="BA472" s="1"/>
      <c r="BB472" s="1"/>
      <c r="BC472" s="1"/>
    </row>
    <row r="473" spans="1:55" x14ac:dyDescent="0.2">
      <c r="A473" s="144">
        <f t="shared" si="286"/>
        <v>41262</v>
      </c>
      <c r="B473" s="2">
        <f t="shared" si="271"/>
        <v>327811.91017877928</v>
      </c>
      <c r="C473" s="2">
        <f t="shared" si="287"/>
        <v>306154.13665854</v>
      </c>
      <c r="D473" s="68">
        <f>SUM(Y473:Y$730)</f>
        <v>20013.930582470002</v>
      </c>
      <c r="E473" s="68">
        <f t="shared" si="272"/>
        <v>286140.20607606997</v>
      </c>
      <c r="F473" s="72">
        <f t="shared" si="263"/>
        <v>3552.9</v>
      </c>
      <c r="G473" s="3">
        <f>IF(N473=1,VLOOKUP(A472,[1]Plan1!$BG$69:$BI$188,3),G472)</f>
        <v>3574.22</v>
      </c>
      <c r="H473" s="11">
        <f t="shared" si="264"/>
        <v>41186</v>
      </c>
      <c r="I473" s="11">
        <f t="shared" si="265"/>
        <v>41217</v>
      </c>
      <c r="J473" s="26">
        <f t="shared" si="273"/>
        <v>6.0007317965604656E-3</v>
      </c>
      <c r="K473" s="11">
        <f t="shared" si="288"/>
        <v>41276</v>
      </c>
      <c r="L473" s="11">
        <f t="shared" si="274"/>
        <v>41276</v>
      </c>
      <c r="M473" s="1">
        <f t="shared" si="289"/>
        <v>20</v>
      </c>
      <c r="N473" s="1">
        <f t="shared" si="260"/>
        <v>12</v>
      </c>
      <c r="O473" s="2">
        <f t="shared" si="275"/>
        <v>1.00359613</v>
      </c>
      <c r="P473" s="10">
        <f t="shared" si="269"/>
        <v>1.00590023</v>
      </c>
      <c r="Q473" s="10">
        <f t="shared" si="266"/>
        <v>1.0646476991400959</v>
      </c>
      <c r="R473" s="2">
        <f t="shared" si="268"/>
        <v>1.0684763100000001</v>
      </c>
      <c r="S473" s="2">
        <f t="shared" si="261"/>
        <v>1.05240376</v>
      </c>
      <c r="T473" s="2">
        <f t="shared" si="276"/>
        <v>322197.76455899997</v>
      </c>
      <c r="U473" s="2">
        <f t="shared" si="277"/>
        <v>1048.8052149004186</v>
      </c>
      <c r="V473" s="2">
        <f t="shared" si="278"/>
        <v>19593.825454728878</v>
      </c>
      <c r="W473" s="2">
        <f t="shared" si="279"/>
        <v>326796.76732816926</v>
      </c>
      <c r="X473" s="27">
        <f t="shared" si="280"/>
        <v>0</v>
      </c>
      <c r="Y473" s="2">
        <f t="shared" si="262"/>
        <v>0</v>
      </c>
      <c r="Z473" s="67">
        <f t="shared" si="281"/>
        <v>0</v>
      </c>
      <c r="AA473" s="2">
        <f t="shared" si="282"/>
        <v>0</v>
      </c>
      <c r="AB473" s="26">
        <f t="shared" si="290"/>
        <v>6.7299999999999999E-2</v>
      </c>
      <c r="AC473" s="27">
        <f t="shared" si="270"/>
        <v>12</v>
      </c>
      <c r="AD473" s="27">
        <v>252</v>
      </c>
      <c r="AE473" s="10">
        <f t="shared" si="267"/>
        <v>1.003106343</v>
      </c>
      <c r="AF473" s="2">
        <f t="shared" si="283"/>
        <v>1000.85677055</v>
      </c>
      <c r="AG473" s="2">
        <f t="shared" si="284"/>
        <v>1015.14285061</v>
      </c>
      <c r="AH473" s="3" t="str">
        <f t="shared" si="285"/>
        <v>-</v>
      </c>
      <c r="AI473" s="4" t="str">
        <f t="shared" si="291"/>
        <v>A+J=</v>
      </c>
      <c r="AJ473" s="11">
        <f t="shared" si="292"/>
        <v>41278</v>
      </c>
      <c r="AK473" s="11"/>
      <c r="AL473" s="4"/>
      <c r="AM473" s="1"/>
      <c r="AN473" s="11"/>
      <c r="AO473" s="1"/>
      <c r="AP473" s="1"/>
      <c r="AQ473" s="1"/>
      <c r="AR473" s="1"/>
      <c r="AS473" s="6"/>
      <c r="AT473" s="1"/>
      <c r="AU473" s="1"/>
      <c r="AV473" s="1"/>
      <c r="AW473" s="1"/>
      <c r="AX473" s="1"/>
      <c r="AY473" s="1"/>
      <c r="AZ473" s="1"/>
      <c r="BA473" s="1"/>
      <c r="BB473" s="1"/>
      <c r="BC473" s="1"/>
    </row>
    <row r="474" spans="1:55" x14ac:dyDescent="0.2">
      <c r="A474" s="144">
        <f t="shared" si="286"/>
        <v>41263</v>
      </c>
      <c r="B474" s="2">
        <f t="shared" si="271"/>
        <v>327988.42589640559</v>
      </c>
      <c r="C474" s="2">
        <f t="shared" si="287"/>
        <v>306154.13665854</v>
      </c>
      <c r="D474" s="68">
        <f>SUM(Y474:Y$730)</f>
        <v>20013.930582470002</v>
      </c>
      <c r="E474" s="68">
        <f t="shared" si="272"/>
        <v>286140.20607606997</v>
      </c>
      <c r="F474" s="72">
        <f t="shared" si="263"/>
        <v>3552.9</v>
      </c>
      <c r="G474" s="3">
        <f>IF(N474=1,VLOOKUP(A473,[1]Plan1!$BG$69:$BI$188,3),G473)</f>
        <v>3574.22</v>
      </c>
      <c r="H474" s="11">
        <f t="shared" si="264"/>
        <v>41186</v>
      </c>
      <c r="I474" s="11">
        <f t="shared" si="265"/>
        <v>41217</v>
      </c>
      <c r="J474" s="26">
        <f t="shared" si="273"/>
        <v>6.0007317965604656E-3</v>
      </c>
      <c r="K474" s="11">
        <f t="shared" si="288"/>
        <v>41276</v>
      </c>
      <c r="L474" s="11">
        <f t="shared" si="274"/>
        <v>41276</v>
      </c>
      <c r="M474" s="1">
        <f t="shared" si="289"/>
        <v>20</v>
      </c>
      <c r="N474" s="1">
        <f t="shared" si="260"/>
        <v>13</v>
      </c>
      <c r="O474" s="2">
        <f t="shared" si="275"/>
        <v>1.00389639</v>
      </c>
      <c r="P474" s="10">
        <f t="shared" si="269"/>
        <v>1.00590023</v>
      </c>
      <c r="Q474" s="10">
        <f t="shared" si="266"/>
        <v>1.0646476991400959</v>
      </c>
      <c r="R474" s="2">
        <f t="shared" si="268"/>
        <v>1.06879598</v>
      </c>
      <c r="S474" s="2">
        <f t="shared" si="261"/>
        <v>1.05240376</v>
      </c>
      <c r="T474" s="2">
        <f t="shared" si="276"/>
        <v>322197.76455899997</v>
      </c>
      <c r="U474" s="2">
        <f t="shared" si="277"/>
        <v>1048.8052149004186</v>
      </c>
      <c r="V474" s="2">
        <f t="shared" si="278"/>
        <v>19685.295894405182</v>
      </c>
      <c r="W474" s="2">
        <f t="shared" si="279"/>
        <v>326888.23776784557</v>
      </c>
      <c r="X474" s="27">
        <f t="shared" si="280"/>
        <v>0</v>
      </c>
      <c r="Y474" s="2">
        <f t="shared" si="262"/>
        <v>0</v>
      </c>
      <c r="Z474" s="67">
        <f t="shared" si="281"/>
        <v>0</v>
      </c>
      <c r="AA474" s="2">
        <f t="shared" si="282"/>
        <v>0</v>
      </c>
      <c r="AB474" s="26">
        <f t="shared" si="290"/>
        <v>6.7299999999999999E-2</v>
      </c>
      <c r="AC474" s="27">
        <f t="shared" si="270"/>
        <v>13</v>
      </c>
      <c r="AD474" s="27">
        <v>252</v>
      </c>
      <c r="AE474" s="10">
        <f t="shared" si="267"/>
        <v>1.0033656399999999</v>
      </c>
      <c r="AF474" s="2">
        <f t="shared" si="283"/>
        <v>1084.4016843100001</v>
      </c>
      <c r="AG474" s="2">
        <f t="shared" si="284"/>
        <v>1100.18812856</v>
      </c>
      <c r="AH474" s="3" t="str">
        <f t="shared" si="285"/>
        <v>-</v>
      </c>
      <c r="AI474" s="4" t="str">
        <f t="shared" si="291"/>
        <v>A+J=</v>
      </c>
      <c r="AJ474" s="11">
        <f t="shared" si="292"/>
        <v>41278</v>
      </c>
      <c r="AK474" s="11"/>
      <c r="AL474" s="4"/>
      <c r="AM474" s="1"/>
      <c r="AN474" s="11"/>
      <c r="AO474" s="1"/>
      <c r="AP474" s="1"/>
      <c r="AQ474" s="1"/>
      <c r="AR474" s="1"/>
      <c r="AS474" s="6"/>
      <c r="AT474" s="1"/>
      <c r="AU474" s="1"/>
      <c r="AV474" s="1"/>
      <c r="AW474" s="1"/>
      <c r="AX474" s="1"/>
      <c r="AY474" s="1"/>
      <c r="AZ474" s="1"/>
      <c r="BA474" s="1"/>
      <c r="BB474" s="1"/>
      <c r="BC474" s="1"/>
    </row>
    <row r="475" spans="1:55" x14ac:dyDescent="0.2">
      <c r="A475" s="144">
        <f t="shared" si="286"/>
        <v>41264</v>
      </c>
      <c r="B475" s="2">
        <f t="shared" si="271"/>
        <v>328165.03680366051</v>
      </c>
      <c r="C475" s="2">
        <f t="shared" si="287"/>
        <v>306154.13665854</v>
      </c>
      <c r="D475" s="68">
        <f>SUM(Y475:Y$730)</f>
        <v>20013.930582470002</v>
      </c>
      <c r="E475" s="68">
        <f t="shared" si="272"/>
        <v>286140.20607606997</v>
      </c>
      <c r="F475" s="72">
        <f t="shared" si="263"/>
        <v>3552.9</v>
      </c>
      <c r="G475" s="3">
        <f>IF(N475=1,VLOOKUP(A474,[1]Plan1!$BG$69:$BI$188,3),G474)</f>
        <v>3574.22</v>
      </c>
      <c r="H475" s="11">
        <f t="shared" si="264"/>
        <v>41186</v>
      </c>
      <c r="I475" s="11">
        <f t="shared" si="265"/>
        <v>41217</v>
      </c>
      <c r="J475" s="26">
        <f t="shared" si="273"/>
        <v>6.0007317965604656E-3</v>
      </c>
      <c r="K475" s="11">
        <f t="shared" si="288"/>
        <v>41276</v>
      </c>
      <c r="L475" s="11">
        <f t="shared" si="274"/>
        <v>41276</v>
      </c>
      <c r="M475" s="1">
        <f t="shared" si="289"/>
        <v>20</v>
      </c>
      <c r="N475" s="1">
        <f t="shared" si="260"/>
        <v>14</v>
      </c>
      <c r="O475" s="2">
        <f t="shared" si="275"/>
        <v>1.00419674</v>
      </c>
      <c r="P475" s="10">
        <f t="shared" si="269"/>
        <v>1.00590023</v>
      </c>
      <c r="Q475" s="10">
        <f t="shared" si="266"/>
        <v>1.0646476991400959</v>
      </c>
      <c r="R475" s="2">
        <f t="shared" si="268"/>
        <v>1.06911574</v>
      </c>
      <c r="S475" s="2">
        <f t="shared" si="261"/>
        <v>1.05240376</v>
      </c>
      <c r="T475" s="2">
        <f t="shared" si="276"/>
        <v>322197.76455899997</v>
      </c>
      <c r="U475" s="2">
        <f t="shared" si="277"/>
        <v>1048.8052149004186</v>
      </c>
      <c r="V475" s="2">
        <f t="shared" si="278"/>
        <v>19776.792086700068</v>
      </c>
      <c r="W475" s="2">
        <f t="shared" si="279"/>
        <v>326979.7339601405</v>
      </c>
      <c r="X475" s="27">
        <f t="shared" si="280"/>
        <v>0</v>
      </c>
      <c r="Y475" s="2">
        <f t="shared" si="262"/>
        <v>0</v>
      </c>
      <c r="Z475" s="67">
        <f t="shared" si="281"/>
        <v>0</v>
      </c>
      <c r="AA475" s="2">
        <f t="shared" si="282"/>
        <v>0</v>
      </c>
      <c r="AB475" s="26">
        <f t="shared" si="290"/>
        <v>6.7299999999999999E-2</v>
      </c>
      <c r="AC475" s="27">
        <f t="shared" si="270"/>
        <v>14</v>
      </c>
      <c r="AD475" s="27">
        <v>252</v>
      </c>
      <c r="AE475" s="10">
        <f t="shared" si="267"/>
        <v>1.0036250040000001</v>
      </c>
      <c r="AF475" s="2">
        <f t="shared" si="283"/>
        <v>1167.9681853100001</v>
      </c>
      <c r="AG475" s="2">
        <f t="shared" si="284"/>
        <v>1185.3028435199999</v>
      </c>
      <c r="AH475" s="3" t="str">
        <f t="shared" si="285"/>
        <v>-</v>
      </c>
      <c r="AI475" s="4" t="str">
        <f t="shared" si="291"/>
        <v>A+J=</v>
      </c>
      <c r="AJ475" s="11">
        <f t="shared" si="292"/>
        <v>41278</v>
      </c>
      <c r="AK475" s="11"/>
      <c r="AL475" s="4"/>
      <c r="AM475" s="1"/>
      <c r="AN475" s="11"/>
      <c r="AO475" s="1"/>
      <c r="AP475" s="1"/>
      <c r="AQ475" s="1"/>
      <c r="AR475" s="1"/>
      <c r="AS475" s="6"/>
      <c r="AT475" s="1"/>
      <c r="AU475" s="1"/>
      <c r="AV475" s="1"/>
      <c r="AW475" s="1"/>
      <c r="AX475" s="1"/>
      <c r="AY475" s="1"/>
      <c r="AZ475" s="1"/>
      <c r="BA475" s="1"/>
      <c r="BB475" s="1"/>
      <c r="BC475" s="1"/>
    </row>
    <row r="476" spans="1:55" x14ac:dyDescent="0.2">
      <c r="A476" s="144">
        <f t="shared" si="286"/>
        <v>41265</v>
      </c>
      <c r="B476" s="2">
        <f t="shared" si="271"/>
        <v>328341.74868401804</v>
      </c>
      <c r="C476" s="2">
        <f t="shared" si="287"/>
        <v>306154.13665854</v>
      </c>
      <c r="D476" s="68">
        <f>SUM(Y476:Y$730)</f>
        <v>20013.930582470002</v>
      </c>
      <c r="E476" s="68">
        <f t="shared" si="272"/>
        <v>286140.20607606997</v>
      </c>
      <c r="F476" s="72">
        <f t="shared" si="263"/>
        <v>3552.9</v>
      </c>
      <c r="G476" s="3">
        <f>IF(N476=1,VLOOKUP(A475,[1]Plan1!$BG$69:$BI$188,3),G475)</f>
        <v>3574.22</v>
      </c>
      <c r="H476" s="11">
        <f t="shared" si="264"/>
        <v>41186</v>
      </c>
      <c r="I476" s="11">
        <f t="shared" si="265"/>
        <v>41217</v>
      </c>
      <c r="J476" s="26">
        <f t="shared" si="273"/>
        <v>6.0007317965604656E-3</v>
      </c>
      <c r="K476" s="11">
        <f t="shared" si="288"/>
        <v>41276</v>
      </c>
      <c r="L476" s="11">
        <f t="shared" si="274"/>
        <v>41276</v>
      </c>
      <c r="M476" s="1">
        <f t="shared" si="289"/>
        <v>20</v>
      </c>
      <c r="N476" s="1">
        <f t="shared" si="260"/>
        <v>15</v>
      </c>
      <c r="O476" s="2">
        <f t="shared" si="275"/>
        <v>1.00449718</v>
      </c>
      <c r="P476" s="10">
        <f t="shared" si="269"/>
        <v>1.00590023</v>
      </c>
      <c r="Q476" s="10">
        <f t="shared" si="266"/>
        <v>1.0646476991400959</v>
      </c>
      <c r="R476" s="2">
        <f t="shared" si="268"/>
        <v>1.06943561</v>
      </c>
      <c r="S476" s="2">
        <f t="shared" si="261"/>
        <v>1.05240376</v>
      </c>
      <c r="T476" s="2">
        <f t="shared" si="276"/>
        <v>322197.76455899997</v>
      </c>
      <c r="U476" s="2">
        <f t="shared" si="277"/>
        <v>1048.8052149004186</v>
      </c>
      <c r="V476" s="2">
        <f t="shared" si="278"/>
        <v>19868.319754417618</v>
      </c>
      <c r="W476" s="2">
        <f t="shared" si="279"/>
        <v>327071.26162785804</v>
      </c>
      <c r="X476" s="27">
        <f t="shared" si="280"/>
        <v>0</v>
      </c>
      <c r="Y476" s="2">
        <f t="shared" si="262"/>
        <v>0</v>
      </c>
      <c r="Z476" s="67">
        <f t="shared" si="281"/>
        <v>0</v>
      </c>
      <c r="AA476" s="2">
        <f t="shared" si="282"/>
        <v>0</v>
      </c>
      <c r="AB476" s="26">
        <f t="shared" si="290"/>
        <v>6.7299999999999999E-2</v>
      </c>
      <c r="AC476" s="27">
        <f t="shared" si="270"/>
        <v>15</v>
      </c>
      <c r="AD476" s="27">
        <v>252</v>
      </c>
      <c r="AE476" s="10">
        <f t="shared" si="267"/>
        <v>1.003884435</v>
      </c>
      <c r="AF476" s="2">
        <f t="shared" si="283"/>
        <v>1251.55627357</v>
      </c>
      <c r="AG476" s="2">
        <f t="shared" si="284"/>
        <v>1270.4870561600001</v>
      </c>
      <c r="AH476" s="3" t="str">
        <f t="shared" si="285"/>
        <v>-</v>
      </c>
      <c r="AI476" s="4" t="str">
        <f t="shared" si="291"/>
        <v>A+J=</v>
      </c>
      <c r="AJ476" s="11">
        <f t="shared" si="292"/>
        <v>41278</v>
      </c>
      <c r="AK476" s="11"/>
      <c r="AL476" s="4"/>
      <c r="AM476" s="1"/>
      <c r="AN476" s="11"/>
      <c r="AO476" s="1"/>
      <c r="AP476" s="1"/>
      <c r="AQ476" s="1"/>
      <c r="AR476" s="1"/>
      <c r="AS476" s="6"/>
      <c r="AT476" s="1"/>
      <c r="AU476" s="1"/>
      <c r="AV476" s="1"/>
      <c r="AW476" s="1"/>
      <c r="AX476" s="1"/>
      <c r="AY476" s="1"/>
      <c r="AZ476" s="1"/>
      <c r="BA476" s="1"/>
      <c r="BB476" s="1"/>
      <c r="BC476" s="1"/>
    </row>
    <row r="477" spans="1:55" x14ac:dyDescent="0.2">
      <c r="A477" s="144">
        <f t="shared" si="286"/>
        <v>41266</v>
      </c>
      <c r="B477" s="2">
        <f t="shared" si="271"/>
        <v>328341.74868401804</v>
      </c>
      <c r="C477" s="2">
        <f t="shared" si="287"/>
        <v>306154.13665854</v>
      </c>
      <c r="D477" s="68">
        <f>SUM(Y477:Y$730)</f>
        <v>20013.930582470002</v>
      </c>
      <c r="E477" s="68">
        <f t="shared" si="272"/>
        <v>286140.20607606997</v>
      </c>
      <c r="F477" s="72">
        <f t="shared" si="263"/>
        <v>3552.9</v>
      </c>
      <c r="G477" s="3">
        <f>IF(N477=1,VLOOKUP(A476,[1]Plan1!$BG$69:$BI$188,3),G476)</f>
        <v>3574.22</v>
      </c>
      <c r="H477" s="11">
        <f t="shared" si="264"/>
        <v>41186</v>
      </c>
      <c r="I477" s="11">
        <f t="shared" si="265"/>
        <v>41217</v>
      </c>
      <c r="J477" s="26">
        <f t="shared" si="273"/>
        <v>6.0007317965604656E-3</v>
      </c>
      <c r="K477" s="11">
        <f t="shared" si="288"/>
        <v>41276</v>
      </c>
      <c r="L477" s="11">
        <f t="shared" si="274"/>
        <v>41276</v>
      </c>
      <c r="M477" s="1">
        <f t="shared" si="289"/>
        <v>20</v>
      </c>
      <c r="N477" s="1">
        <f t="shared" ref="N477:N540" si="293">(M477-(NETWORKDAYS(A477,L477,AN$137:AN$327)-1))</f>
        <v>15</v>
      </c>
      <c r="O477" s="2">
        <f t="shared" si="275"/>
        <v>1.00449718</v>
      </c>
      <c r="P477" s="10">
        <f t="shared" si="269"/>
        <v>1.00590023</v>
      </c>
      <c r="Q477" s="10">
        <f t="shared" si="266"/>
        <v>1.0646476991400959</v>
      </c>
      <c r="R477" s="2">
        <f t="shared" si="268"/>
        <v>1.06943561</v>
      </c>
      <c r="S477" s="2">
        <f t="shared" si="261"/>
        <v>1.05240376</v>
      </c>
      <c r="T477" s="2">
        <f t="shared" si="276"/>
        <v>322197.76455899997</v>
      </c>
      <c r="U477" s="2">
        <f t="shared" si="277"/>
        <v>1048.8052149004186</v>
      </c>
      <c r="V477" s="2">
        <f t="shared" si="278"/>
        <v>19868.319754417618</v>
      </c>
      <c r="W477" s="2">
        <f t="shared" si="279"/>
        <v>327071.26162785804</v>
      </c>
      <c r="X477" s="27">
        <f t="shared" si="280"/>
        <v>0</v>
      </c>
      <c r="Y477" s="2">
        <f t="shared" si="262"/>
        <v>0</v>
      </c>
      <c r="Z477" s="67">
        <f t="shared" si="281"/>
        <v>0</v>
      </c>
      <c r="AA477" s="2">
        <f t="shared" si="282"/>
        <v>0</v>
      </c>
      <c r="AB477" s="26">
        <f t="shared" si="290"/>
        <v>6.7299999999999999E-2</v>
      </c>
      <c r="AC477" s="27">
        <f t="shared" si="270"/>
        <v>15</v>
      </c>
      <c r="AD477" s="27">
        <v>252</v>
      </c>
      <c r="AE477" s="10">
        <f t="shared" si="267"/>
        <v>1.003884435</v>
      </c>
      <c r="AF477" s="2">
        <f t="shared" si="283"/>
        <v>1251.55627357</v>
      </c>
      <c r="AG477" s="2">
        <f t="shared" si="284"/>
        <v>1270.4870561600001</v>
      </c>
      <c r="AH477" s="3" t="str">
        <f t="shared" si="285"/>
        <v>-</v>
      </c>
      <c r="AI477" s="4" t="str">
        <f t="shared" si="291"/>
        <v>A+J=</v>
      </c>
      <c r="AJ477" s="11">
        <f t="shared" si="292"/>
        <v>41278</v>
      </c>
      <c r="AK477" s="11"/>
      <c r="AL477" s="4"/>
      <c r="AM477" s="1"/>
      <c r="AN477" s="11"/>
      <c r="AO477" s="1"/>
      <c r="AP477" s="1"/>
      <c r="AQ477" s="1"/>
      <c r="AR477" s="1"/>
      <c r="AS477" s="6"/>
      <c r="AT477" s="1"/>
      <c r="AU477" s="1"/>
      <c r="AV477" s="1"/>
      <c r="AW477" s="1"/>
      <c r="AX477" s="1"/>
      <c r="AY477" s="1"/>
      <c r="AZ477" s="1"/>
      <c r="BA477" s="1"/>
      <c r="BB477" s="1"/>
      <c r="BC477" s="1"/>
    </row>
    <row r="478" spans="1:55" x14ac:dyDescent="0.2">
      <c r="A478" s="144">
        <f t="shared" si="286"/>
        <v>41267</v>
      </c>
      <c r="B478" s="2">
        <f t="shared" si="271"/>
        <v>328341.74868401804</v>
      </c>
      <c r="C478" s="2">
        <f t="shared" si="287"/>
        <v>306154.13665854</v>
      </c>
      <c r="D478" s="68">
        <f>SUM(Y478:Y$730)</f>
        <v>20013.930582470002</v>
      </c>
      <c r="E478" s="68">
        <f t="shared" si="272"/>
        <v>286140.20607606997</v>
      </c>
      <c r="F478" s="72">
        <f t="shared" si="263"/>
        <v>3552.9</v>
      </c>
      <c r="G478" s="3">
        <f>IF(N478=1,VLOOKUP(A477,[1]Plan1!$BG$69:$BI$188,3),G477)</f>
        <v>3574.22</v>
      </c>
      <c r="H478" s="11">
        <f t="shared" si="264"/>
        <v>41186</v>
      </c>
      <c r="I478" s="11">
        <f t="shared" si="265"/>
        <v>41217</v>
      </c>
      <c r="J478" s="26">
        <f t="shared" si="273"/>
        <v>6.0007317965604656E-3</v>
      </c>
      <c r="K478" s="11">
        <f t="shared" si="288"/>
        <v>41276</v>
      </c>
      <c r="L478" s="11">
        <f t="shared" si="274"/>
        <v>41276</v>
      </c>
      <c r="M478" s="1">
        <f t="shared" si="289"/>
        <v>20</v>
      </c>
      <c r="N478" s="1">
        <f t="shared" si="293"/>
        <v>15</v>
      </c>
      <c r="O478" s="2">
        <f t="shared" si="275"/>
        <v>1.00449718</v>
      </c>
      <c r="P478" s="10">
        <f t="shared" si="269"/>
        <v>1.00590023</v>
      </c>
      <c r="Q478" s="10">
        <f t="shared" si="266"/>
        <v>1.0646476991400959</v>
      </c>
      <c r="R478" s="2">
        <f t="shared" si="268"/>
        <v>1.06943561</v>
      </c>
      <c r="S478" s="2">
        <f t="shared" ref="S478:S541" si="294">IF(AND(X478&gt;0,MONTH(A478)=10),R478,S477)</f>
        <v>1.05240376</v>
      </c>
      <c r="T478" s="2">
        <f t="shared" si="276"/>
        <v>322197.76455899997</v>
      </c>
      <c r="U478" s="2">
        <f t="shared" si="277"/>
        <v>1048.8052149004186</v>
      </c>
      <c r="V478" s="2">
        <f t="shared" si="278"/>
        <v>19868.319754417618</v>
      </c>
      <c r="W478" s="2">
        <f t="shared" si="279"/>
        <v>327071.26162785804</v>
      </c>
      <c r="X478" s="27">
        <f t="shared" si="280"/>
        <v>0</v>
      </c>
      <c r="Y478" s="2">
        <f t="shared" ref="Y478:Y541" si="295">IF(X478&gt;0,VLOOKUP(A478,AN$12:AR$131,5),0)</f>
        <v>0</v>
      </c>
      <c r="Z478" s="67">
        <f t="shared" si="281"/>
        <v>0</v>
      </c>
      <c r="AA478" s="2">
        <f t="shared" si="282"/>
        <v>0</v>
      </c>
      <c r="AB478" s="26">
        <f t="shared" si="290"/>
        <v>6.7299999999999999E-2</v>
      </c>
      <c r="AC478" s="27">
        <f t="shared" si="270"/>
        <v>15</v>
      </c>
      <c r="AD478" s="27">
        <v>252</v>
      </c>
      <c r="AE478" s="10">
        <f t="shared" si="267"/>
        <v>1.003884435</v>
      </c>
      <c r="AF478" s="2">
        <f t="shared" si="283"/>
        <v>1251.55627357</v>
      </c>
      <c r="AG478" s="2">
        <f t="shared" si="284"/>
        <v>1270.4870561600001</v>
      </c>
      <c r="AH478" s="3" t="str">
        <f t="shared" si="285"/>
        <v>-</v>
      </c>
      <c r="AI478" s="4" t="str">
        <f t="shared" si="291"/>
        <v>A+J=</v>
      </c>
      <c r="AJ478" s="11">
        <f t="shared" si="292"/>
        <v>41278</v>
      </c>
      <c r="AK478" s="11"/>
      <c r="AL478" s="4"/>
      <c r="AM478" s="1"/>
      <c r="AN478" s="11"/>
      <c r="AO478" s="1"/>
      <c r="AP478" s="1"/>
      <c r="AQ478" s="1"/>
      <c r="AR478" s="1"/>
      <c r="AS478" s="6"/>
      <c r="AT478" s="1"/>
      <c r="AU478" s="1"/>
      <c r="AV478" s="1"/>
      <c r="AW478" s="1"/>
      <c r="AX478" s="1"/>
      <c r="AY478" s="1"/>
      <c r="AZ478" s="1"/>
      <c r="BA478" s="1"/>
      <c r="BB478" s="1"/>
      <c r="BC478" s="1"/>
    </row>
    <row r="479" spans="1:55" x14ac:dyDescent="0.2">
      <c r="A479" s="144">
        <f t="shared" si="286"/>
        <v>41268</v>
      </c>
      <c r="B479" s="2">
        <f t="shared" si="271"/>
        <v>328518.55616100412</v>
      </c>
      <c r="C479" s="2">
        <f t="shared" si="287"/>
        <v>306154.13665854</v>
      </c>
      <c r="D479" s="68">
        <f>SUM(Y479:Y$730)</f>
        <v>20013.930582470002</v>
      </c>
      <c r="E479" s="68">
        <f t="shared" si="272"/>
        <v>286140.20607606997</v>
      </c>
      <c r="F479" s="72">
        <f t="shared" ref="F479:F542" si="296">IF(G479=G478,F478,G478)</f>
        <v>3552.9</v>
      </c>
      <c r="G479" s="3">
        <f>IF(N479=1,VLOOKUP(A478,[1]Plan1!$BG$69:$BI$188,3),G478)</f>
        <v>3574.22</v>
      </c>
      <c r="H479" s="11">
        <f t="shared" ref="H479:H542" si="297">EDATE(I479,-1)</f>
        <v>41186</v>
      </c>
      <c r="I479" s="11">
        <f t="shared" ref="I479:I542" si="298">IF(X478&gt;0,EDATE(A479,-1),+I478)</f>
        <v>41217</v>
      </c>
      <c r="J479" s="26">
        <f t="shared" si="273"/>
        <v>6.0007317965604656E-3</v>
      </c>
      <c r="K479" s="11">
        <f t="shared" si="288"/>
        <v>41276</v>
      </c>
      <c r="L479" s="11">
        <f t="shared" si="274"/>
        <v>41276</v>
      </c>
      <c r="M479" s="1">
        <f t="shared" si="289"/>
        <v>20</v>
      </c>
      <c r="N479" s="1">
        <f t="shared" si="293"/>
        <v>16</v>
      </c>
      <c r="O479" s="2">
        <f t="shared" si="275"/>
        <v>1.0047977100000001</v>
      </c>
      <c r="P479" s="10">
        <f t="shared" si="269"/>
        <v>1.00590023</v>
      </c>
      <c r="Q479" s="10">
        <f t="shared" ref="Q479:Q542" si="299">IF(L479&gt;L478,Q478*P479,Q478)</f>
        <v>1.0646476991400959</v>
      </c>
      <c r="R479" s="2">
        <f t="shared" si="268"/>
        <v>1.0697555700000001</v>
      </c>
      <c r="S479" s="2">
        <f t="shared" si="294"/>
        <v>1.05240376</v>
      </c>
      <c r="T479" s="2">
        <f t="shared" si="276"/>
        <v>322197.76455899997</v>
      </c>
      <c r="U479" s="2">
        <f t="shared" si="277"/>
        <v>1048.8052149004186</v>
      </c>
      <c r="V479" s="2">
        <f t="shared" si="278"/>
        <v>19959.873174753753</v>
      </c>
      <c r="W479" s="2">
        <f t="shared" si="279"/>
        <v>327162.81504819414</v>
      </c>
      <c r="X479" s="27">
        <f t="shared" si="280"/>
        <v>0</v>
      </c>
      <c r="Y479" s="2">
        <f t="shared" si="295"/>
        <v>0</v>
      </c>
      <c r="Z479" s="67">
        <f t="shared" si="281"/>
        <v>0</v>
      </c>
      <c r="AA479" s="2">
        <f t="shared" si="282"/>
        <v>0</v>
      </c>
      <c r="AB479" s="26">
        <f t="shared" si="290"/>
        <v>6.7299999999999999E-2</v>
      </c>
      <c r="AC479" s="27">
        <f t="shared" si="270"/>
        <v>16</v>
      </c>
      <c r="AD479" s="27">
        <v>252</v>
      </c>
      <c r="AE479" s="10">
        <f t="shared" ref="AE479:AE542" si="300">ROUND((1+AB479)^TRUNC((AC479/AD479),9),9)</f>
        <v>1.004143934</v>
      </c>
      <c r="AF479" s="2">
        <f t="shared" si="283"/>
        <v>1335.16627128</v>
      </c>
      <c r="AG479" s="2">
        <f t="shared" si="284"/>
        <v>1355.74111281</v>
      </c>
      <c r="AH479" s="3" t="str">
        <f t="shared" si="285"/>
        <v>-</v>
      </c>
      <c r="AI479" s="4" t="str">
        <f t="shared" si="291"/>
        <v>A+J=</v>
      </c>
      <c r="AJ479" s="11">
        <f t="shared" si="292"/>
        <v>41278</v>
      </c>
      <c r="AK479" s="11"/>
      <c r="AL479" s="4"/>
      <c r="AM479" s="1"/>
      <c r="AN479" s="11"/>
      <c r="AO479" s="1"/>
      <c r="AP479" s="1"/>
      <c r="AQ479" s="1"/>
      <c r="AR479" s="1"/>
      <c r="AS479" s="6"/>
      <c r="AT479" s="1"/>
      <c r="AU479" s="1"/>
      <c r="AV479" s="1"/>
      <c r="AW479" s="1"/>
      <c r="AX479" s="1"/>
      <c r="AY479" s="1"/>
      <c r="AZ479" s="1"/>
      <c r="BA479" s="1"/>
      <c r="BB479" s="1"/>
      <c r="BC479" s="1"/>
    </row>
    <row r="480" spans="1:55" x14ac:dyDescent="0.2">
      <c r="A480" s="144">
        <f t="shared" si="286"/>
        <v>41269</v>
      </c>
      <c r="B480" s="2">
        <f t="shared" si="271"/>
        <v>328518.55616100412</v>
      </c>
      <c r="C480" s="2">
        <f t="shared" si="287"/>
        <v>306154.13665854</v>
      </c>
      <c r="D480" s="68">
        <f>SUM(Y480:Y$730)</f>
        <v>20013.930582470002</v>
      </c>
      <c r="E480" s="68">
        <f t="shared" si="272"/>
        <v>286140.20607606997</v>
      </c>
      <c r="F480" s="72">
        <f t="shared" si="296"/>
        <v>3552.9</v>
      </c>
      <c r="G480" s="3">
        <f>IF(N480=1,VLOOKUP(A479,[1]Plan1!$BG$69:$BI$188,3),G479)</f>
        <v>3574.22</v>
      </c>
      <c r="H480" s="11">
        <f t="shared" si="297"/>
        <v>41186</v>
      </c>
      <c r="I480" s="11">
        <f t="shared" si="298"/>
        <v>41217</v>
      </c>
      <c r="J480" s="26">
        <f t="shared" si="273"/>
        <v>6.0007317965604656E-3</v>
      </c>
      <c r="K480" s="11">
        <f t="shared" si="288"/>
        <v>41276</v>
      </c>
      <c r="L480" s="11">
        <f t="shared" si="274"/>
        <v>41276</v>
      </c>
      <c r="M480" s="1">
        <f t="shared" si="289"/>
        <v>20</v>
      </c>
      <c r="N480" s="1">
        <f t="shared" si="293"/>
        <v>16</v>
      </c>
      <c r="O480" s="2">
        <f t="shared" si="275"/>
        <v>1.0047977100000001</v>
      </c>
      <c r="P480" s="10">
        <f t="shared" si="269"/>
        <v>1.00590023</v>
      </c>
      <c r="Q480" s="10">
        <f t="shared" si="299"/>
        <v>1.0646476991400959</v>
      </c>
      <c r="R480" s="2">
        <f t="shared" si="268"/>
        <v>1.0697555700000001</v>
      </c>
      <c r="S480" s="2">
        <f t="shared" si="294"/>
        <v>1.05240376</v>
      </c>
      <c r="T480" s="2">
        <f t="shared" si="276"/>
        <v>322197.76455899997</v>
      </c>
      <c r="U480" s="2">
        <f t="shared" si="277"/>
        <v>1048.8052149004186</v>
      </c>
      <c r="V480" s="2">
        <f t="shared" si="278"/>
        <v>19959.873174753753</v>
      </c>
      <c r="W480" s="2">
        <f t="shared" si="279"/>
        <v>327162.81504819414</v>
      </c>
      <c r="X480" s="27">
        <f t="shared" si="280"/>
        <v>0</v>
      </c>
      <c r="Y480" s="2">
        <f t="shared" si="295"/>
        <v>0</v>
      </c>
      <c r="Z480" s="67">
        <f t="shared" si="281"/>
        <v>0</v>
      </c>
      <c r="AA480" s="2">
        <f t="shared" si="282"/>
        <v>0</v>
      </c>
      <c r="AB480" s="26">
        <f t="shared" si="290"/>
        <v>6.7299999999999999E-2</v>
      </c>
      <c r="AC480" s="27">
        <f t="shared" si="270"/>
        <v>16</v>
      </c>
      <c r="AD480" s="27">
        <v>252</v>
      </c>
      <c r="AE480" s="10">
        <f t="shared" si="300"/>
        <v>1.004143934</v>
      </c>
      <c r="AF480" s="2">
        <f t="shared" si="283"/>
        <v>1335.16627128</v>
      </c>
      <c r="AG480" s="2">
        <f t="shared" si="284"/>
        <v>1355.74111281</v>
      </c>
      <c r="AH480" s="3" t="str">
        <f t="shared" si="285"/>
        <v>-</v>
      </c>
      <c r="AI480" s="4" t="str">
        <f t="shared" si="291"/>
        <v>A+J=</v>
      </c>
      <c r="AJ480" s="11">
        <f t="shared" si="292"/>
        <v>41278</v>
      </c>
      <c r="AK480" s="11"/>
      <c r="AL480" s="4"/>
      <c r="AM480" s="1"/>
      <c r="AN480" s="11"/>
      <c r="AO480" s="1"/>
      <c r="AP480" s="1"/>
      <c r="AQ480" s="1"/>
      <c r="AR480" s="1"/>
      <c r="AS480" s="6"/>
      <c r="AT480" s="1"/>
      <c r="AU480" s="1"/>
      <c r="AV480" s="1"/>
      <c r="AW480" s="1"/>
      <c r="AX480" s="1"/>
      <c r="AY480" s="1"/>
      <c r="AZ480" s="1"/>
      <c r="BA480" s="1"/>
      <c r="BB480" s="1"/>
      <c r="BC480" s="1"/>
    </row>
    <row r="481" spans="1:154" x14ac:dyDescent="0.2">
      <c r="A481" s="144">
        <f t="shared" si="286"/>
        <v>41270</v>
      </c>
      <c r="B481" s="2">
        <f t="shared" si="271"/>
        <v>328695.45861883875</v>
      </c>
      <c r="C481" s="2">
        <f t="shared" si="287"/>
        <v>306154.13665854</v>
      </c>
      <c r="D481" s="68">
        <f>SUM(Y481:Y$730)</f>
        <v>20013.930582470002</v>
      </c>
      <c r="E481" s="68">
        <f t="shared" si="272"/>
        <v>286140.20607606997</v>
      </c>
      <c r="F481" s="72">
        <f t="shared" si="296"/>
        <v>3552.9</v>
      </c>
      <c r="G481" s="3">
        <f>IF(N481=1,VLOOKUP(A480,[1]Plan1!$BG$69:$BI$188,3),G480)</f>
        <v>3574.22</v>
      </c>
      <c r="H481" s="11">
        <f t="shared" si="297"/>
        <v>41186</v>
      </c>
      <c r="I481" s="11">
        <f t="shared" si="298"/>
        <v>41217</v>
      </c>
      <c r="J481" s="26">
        <f t="shared" si="273"/>
        <v>6.0007317965604656E-3</v>
      </c>
      <c r="K481" s="11">
        <f t="shared" si="288"/>
        <v>41276</v>
      </c>
      <c r="L481" s="11">
        <f t="shared" si="274"/>
        <v>41276</v>
      </c>
      <c r="M481" s="1">
        <f t="shared" si="289"/>
        <v>20</v>
      </c>
      <c r="N481" s="1">
        <f t="shared" si="293"/>
        <v>17</v>
      </c>
      <c r="O481" s="2">
        <f t="shared" si="275"/>
        <v>1.00509833</v>
      </c>
      <c r="P481" s="10">
        <f t="shared" si="269"/>
        <v>1.00590023</v>
      </c>
      <c r="Q481" s="10">
        <f t="shared" si="299"/>
        <v>1.0646476991400959</v>
      </c>
      <c r="R481" s="2">
        <f t="shared" si="268"/>
        <v>1.0700756199999999</v>
      </c>
      <c r="S481" s="2">
        <f t="shared" si="294"/>
        <v>1.05240376</v>
      </c>
      <c r="T481" s="2">
        <f t="shared" si="276"/>
        <v>322197.76455899997</v>
      </c>
      <c r="U481" s="2">
        <f t="shared" si="277"/>
        <v>1048.8052149004186</v>
      </c>
      <c r="V481" s="2">
        <f t="shared" si="278"/>
        <v>20051.452347708338</v>
      </c>
      <c r="W481" s="2">
        <f t="shared" si="279"/>
        <v>327254.39422114874</v>
      </c>
      <c r="X481" s="27">
        <f t="shared" si="280"/>
        <v>0</v>
      </c>
      <c r="Y481" s="2">
        <f t="shared" si="295"/>
        <v>0</v>
      </c>
      <c r="Z481" s="67">
        <f t="shared" si="281"/>
        <v>0</v>
      </c>
      <c r="AA481" s="2">
        <f t="shared" si="282"/>
        <v>0</v>
      </c>
      <c r="AB481" s="26">
        <f t="shared" si="290"/>
        <v>6.7299999999999999E-2</v>
      </c>
      <c r="AC481" s="27">
        <f t="shared" si="270"/>
        <v>17</v>
      </c>
      <c r="AD481" s="27">
        <v>252</v>
      </c>
      <c r="AE481" s="10">
        <f t="shared" si="300"/>
        <v>1.0044034989999999</v>
      </c>
      <c r="AF481" s="2">
        <f t="shared" si="283"/>
        <v>1418.79753403</v>
      </c>
      <c r="AG481" s="2">
        <f t="shared" si="284"/>
        <v>1441.0643976900001</v>
      </c>
      <c r="AH481" s="3" t="str">
        <f t="shared" si="285"/>
        <v>-</v>
      </c>
      <c r="AI481" s="4" t="str">
        <f t="shared" si="291"/>
        <v>A+J=</v>
      </c>
      <c r="AJ481" s="11">
        <f t="shared" si="292"/>
        <v>41278</v>
      </c>
      <c r="AK481" s="11"/>
      <c r="AL481" s="4"/>
      <c r="AM481" s="1"/>
      <c r="AN481" s="11"/>
      <c r="AO481" s="1"/>
      <c r="AP481" s="1"/>
      <c r="AQ481" s="1"/>
      <c r="AR481" s="1"/>
      <c r="AS481" s="6"/>
      <c r="AT481" s="1"/>
      <c r="AU481" s="1"/>
      <c r="AV481" s="1"/>
      <c r="AW481" s="1"/>
      <c r="AX481" s="1"/>
      <c r="AY481" s="1"/>
      <c r="AZ481" s="1"/>
      <c r="BA481" s="1"/>
      <c r="BB481" s="1"/>
      <c r="BC481" s="1"/>
    </row>
    <row r="482" spans="1:154" x14ac:dyDescent="0.2">
      <c r="A482" s="144">
        <f t="shared" si="286"/>
        <v>41271</v>
      </c>
      <c r="B482" s="2">
        <f t="shared" si="271"/>
        <v>328872.459297814</v>
      </c>
      <c r="C482" s="2">
        <f t="shared" si="287"/>
        <v>306154.13665854</v>
      </c>
      <c r="D482" s="68">
        <f>SUM(Y482:Y$730)</f>
        <v>20013.930582470002</v>
      </c>
      <c r="E482" s="68">
        <f t="shared" si="272"/>
        <v>286140.20607606997</v>
      </c>
      <c r="F482" s="72">
        <f t="shared" si="296"/>
        <v>3552.9</v>
      </c>
      <c r="G482" s="3">
        <f>IF(N482=1,VLOOKUP(A481,[1]Plan1!$BG$69:$BI$188,3),G481)</f>
        <v>3574.22</v>
      </c>
      <c r="H482" s="11">
        <f t="shared" si="297"/>
        <v>41186</v>
      </c>
      <c r="I482" s="11">
        <f t="shared" si="298"/>
        <v>41217</v>
      </c>
      <c r="J482" s="26">
        <f t="shared" si="273"/>
        <v>6.0007317965604656E-3</v>
      </c>
      <c r="K482" s="11">
        <f t="shared" si="288"/>
        <v>41276</v>
      </c>
      <c r="L482" s="11">
        <f t="shared" si="274"/>
        <v>41276</v>
      </c>
      <c r="M482" s="1">
        <f t="shared" si="289"/>
        <v>20</v>
      </c>
      <c r="N482" s="1">
        <f t="shared" si="293"/>
        <v>18</v>
      </c>
      <c r="O482" s="2">
        <f t="shared" si="275"/>
        <v>1.0053990399999999</v>
      </c>
      <c r="P482" s="10">
        <f t="shared" si="269"/>
        <v>1.00590023</v>
      </c>
      <c r="Q482" s="10">
        <f t="shared" si="299"/>
        <v>1.0646476991400959</v>
      </c>
      <c r="R482" s="2">
        <f t="shared" si="268"/>
        <v>1.07039577</v>
      </c>
      <c r="S482" s="2">
        <f t="shared" si="294"/>
        <v>1.05240376</v>
      </c>
      <c r="T482" s="2">
        <f t="shared" si="276"/>
        <v>322197.76455899997</v>
      </c>
      <c r="U482" s="2">
        <f t="shared" si="277"/>
        <v>1048.8052149004186</v>
      </c>
      <c r="V482" s="2">
        <f t="shared" si="278"/>
        <v>20143.060134683616</v>
      </c>
      <c r="W482" s="2">
        <f t="shared" si="279"/>
        <v>327346.00200812402</v>
      </c>
      <c r="X482" s="27">
        <f t="shared" si="280"/>
        <v>0</v>
      </c>
      <c r="Y482" s="2">
        <f t="shared" si="295"/>
        <v>0</v>
      </c>
      <c r="Z482" s="67">
        <f t="shared" si="281"/>
        <v>0</v>
      </c>
      <c r="AA482" s="2">
        <f t="shared" si="282"/>
        <v>0</v>
      </c>
      <c r="AB482" s="26">
        <f t="shared" si="290"/>
        <v>6.7299999999999999E-2</v>
      </c>
      <c r="AC482" s="27">
        <f t="shared" si="270"/>
        <v>18</v>
      </c>
      <c r="AD482" s="27">
        <v>252</v>
      </c>
      <c r="AE482" s="10">
        <f t="shared" si="300"/>
        <v>1.004663131</v>
      </c>
      <c r="AF482" s="2">
        <f t="shared" si="283"/>
        <v>1502.45038404</v>
      </c>
      <c r="AG482" s="2">
        <f t="shared" si="284"/>
        <v>1526.4572896899999</v>
      </c>
      <c r="AH482" s="3" t="str">
        <f t="shared" si="285"/>
        <v>-</v>
      </c>
      <c r="AI482" s="4" t="str">
        <f t="shared" si="291"/>
        <v>A+J=</v>
      </c>
      <c r="AJ482" s="11">
        <f t="shared" si="292"/>
        <v>41278</v>
      </c>
      <c r="AK482" s="11"/>
      <c r="AL482" s="4"/>
      <c r="AM482" s="1"/>
      <c r="AN482" s="11"/>
      <c r="AO482" s="1"/>
      <c r="AP482" s="1"/>
      <c r="AQ482" s="1"/>
      <c r="AR482" s="1"/>
      <c r="AS482" s="6"/>
      <c r="AT482" s="1"/>
      <c r="AU482" s="1"/>
      <c r="AV482" s="1"/>
      <c r="AW482" s="1"/>
      <c r="AX482" s="1"/>
      <c r="AY482" s="1"/>
      <c r="AZ482" s="1"/>
      <c r="BA482" s="1"/>
      <c r="BB482" s="1"/>
      <c r="BC482" s="1"/>
    </row>
    <row r="483" spans="1:154" x14ac:dyDescent="0.2">
      <c r="A483" s="144">
        <f t="shared" si="286"/>
        <v>41272</v>
      </c>
      <c r="B483" s="2">
        <f t="shared" si="271"/>
        <v>329049.55856603989</v>
      </c>
      <c r="C483" s="2">
        <f t="shared" si="287"/>
        <v>306154.13665854</v>
      </c>
      <c r="D483" s="68">
        <f>SUM(Y483:Y$730)</f>
        <v>20013.930582470002</v>
      </c>
      <c r="E483" s="68">
        <f t="shared" si="272"/>
        <v>286140.20607606997</v>
      </c>
      <c r="F483" s="72">
        <f t="shared" si="296"/>
        <v>3552.9</v>
      </c>
      <c r="G483" s="3">
        <f>IF(N483=1,VLOOKUP(A482,[1]Plan1!$BG$69:$BI$188,3),G482)</f>
        <v>3574.22</v>
      </c>
      <c r="H483" s="11">
        <f t="shared" si="297"/>
        <v>41186</v>
      </c>
      <c r="I483" s="11">
        <f t="shared" si="298"/>
        <v>41217</v>
      </c>
      <c r="J483" s="26">
        <f t="shared" si="273"/>
        <v>6.0007317965604656E-3</v>
      </c>
      <c r="K483" s="11">
        <f t="shared" si="288"/>
        <v>41276</v>
      </c>
      <c r="L483" s="11">
        <f t="shared" si="274"/>
        <v>41276</v>
      </c>
      <c r="M483" s="1">
        <f t="shared" si="289"/>
        <v>20</v>
      </c>
      <c r="N483" s="1">
        <f t="shared" si="293"/>
        <v>19</v>
      </c>
      <c r="O483" s="2">
        <f t="shared" si="275"/>
        <v>1.0056998399999999</v>
      </c>
      <c r="P483" s="10">
        <f t="shared" si="269"/>
        <v>1.00590023</v>
      </c>
      <c r="Q483" s="10">
        <f t="shared" si="299"/>
        <v>1.0646476991400959</v>
      </c>
      <c r="R483" s="2">
        <f t="shared" si="268"/>
        <v>1.0707160200000001</v>
      </c>
      <c r="S483" s="2">
        <f t="shared" si="294"/>
        <v>1.05240376</v>
      </c>
      <c r="T483" s="2">
        <f t="shared" si="276"/>
        <v>322197.76455899997</v>
      </c>
      <c r="U483" s="2">
        <f t="shared" si="277"/>
        <v>1048.8052149004186</v>
      </c>
      <c r="V483" s="2">
        <f t="shared" si="278"/>
        <v>20234.696535679515</v>
      </c>
      <c r="W483" s="2">
        <f t="shared" si="279"/>
        <v>327437.63840911991</v>
      </c>
      <c r="X483" s="27">
        <f t="shared" si="280"/>
        <v>0</v>
      </c>
      <c r="Y483" s="2">
        <f t="shared" si="295"/>
        <v>0</v>
      </c>
      <c r="Z483" s="67">
        <f t="shared" si="281"/>
        <v>0</v>
      </c>
      <c r="AA483" s="2">
        <f t="shared" si="282"/>
        <v>0</v>
      </c>
      <c r="AB483" s="26">
        <f t="shared" si="290"/>
        <v>6.7299999999999999E-2</v>
      </c>
      <c r="AC483" s="27">
        <f t="shared" si="270"/>
        <v>19</v>
      </c>
      <c r="AD483" s="27">
        <v>252</v>
      </c>
      <c r="AE483" s="10">
        <f t="shared" si="300"/>
        <v>1.004922831</v>
      </c>
      <c r="AF483" s="2">
        <f t="shared" si="283"/>
        <v>1586.1251434999999</v>
      </c>
      <c r="AG483" s="2">
        <f t="shared" si="284"/>
        <v>1611.92015692</v>
      </c>
      <c r="AH483" s="3" t="str">
        <f t="shared" si="285"/>
        <v>-</v>
      </c>
      <c r="AI483" s="4" t="str">
        <f t="shared" si="291"/>
        <v>A+J=</v>
      </c>
      <c r="AJ483" s="11">
        <f t="shared" si="292"/>
        <v>41278</v>
      </c>
      <c r="AK483" s="11"/>
      <c r="AL483" s="4"/>
      <c r="AM483" s="1"/>
      <c r="AN483" s="11"/>
      <c r="AO483" s="1"/>
      <c r="AP483" s="1"/>
      <c r="AQ483" s="1"/>
      <c r="AR483" s="1"/>
      <c r="AS483" s="6"/>
      <c r="AT483" s="1"/>
      <c r="AU483" s="1"/>
      <c r="AV483" s="1"/>
      <c r="AW483" s="1"/>
      <c r="AX483" s="1"/>
      <c r="AY483" s="1"/>
      <c r="AZ483" s="1"/>
      <c r="BA483" s="1"/>
      <c r="BB483" s="1"/>
      <c r="BC483" s="1"/>
    </row>
    <row r="484" spans="1:154" x14ac:dyDescent="0.2">
      <c r="A484" s="144">
        <f t="shared" si="286"/>
        <v>41273</v>
      </c>
      <c r="B484" s="2">
        <f t="shared" si="271"/>
        <v>329049.55856603989</v>
      </c>
      <c r="C484" s="2">
        <f t="shared" si="287"/>
        <v>306154.13665854</v>
      </c>
      <c r="D484" s="68">
        <f>SUM(Y484:Y$730)</f>
        <v>20013.930582470002</v>
      </c>
      <c r="E484" s="68">
        <f t="shared" si="272"/>
        <v>286140.20607606997</v>
      </c>
      <c r="F484" s="72">
        <f t="shared" si="296"/>
        <v>3552.9</v>
      </c>
      <c r="G484" s="3">
        <f>IF(N484=1,VLOOKUP(A483,[1]Plan1!$BG$69:$BI$188,3),G483)</f>
        <v>3574.22</v>
      </c>
      <c r="H484" s="11">
        <f t="shared" si="297"/>
        <v>41186</v>
      </c>
      <c r="I484" s="11">
        <f t="shared" si="298"/>
        <v>41217</v>
      </c>
      <c r="J484" s="26">
        <f t="shared" si="273"/>
        <v>6.0007317965604656E-3</v>
      </c>
      <c r="K484" s="11">
        <f t="shared" si="288"/>
        <v>41276</v>
      </c>
      <c r="L484" s="11">
        <f t="shared" si="274"/>
        <v>41276</v>
      </c>
      <c r="M484" s="1">
        <f t="shared" si="289"/>
        <v>20</v>
      </c>
      <c r="N484" s="1">
        <f t="shared" si="293"/>
        <v>19</v>
      </c>
      <c r="O484" s="2">
        <f t="shared" si="275"/>
        <v>1.0056998399999999</v>
      </c>
      <c r="P484" s="10">
        <f t="shared" si="269"/>
        <v>1.00590023</v>
      </c>
      <c r="Q484" s="10">
        <f t="shared" si="299"/>
        <v>1.0646476991400959</v>
      </c>
      <c r="R484" s="2">
        <f t="shared" si="268"/>
        <v>1.0707160200000001</v>
      </c>
      <c r="S484" s="2">
        <f t="shared" si="294"/>
        <v>1.05240376</v>
      </c>
      <c r="T484" s="2">
        <f t="shared" si="276"/>
        <v>322197.76455899997</v>
      </c>
      <c r="U484" s="2">
        <f t="shared" si="277"/>
        <v>1048.8052149004186</v>
      </c>
      <c r="V484" s="2">
        <f t="shared" si="278"/>
        <v>20234.696535679515</v>
      </c>
      <c r="W484" s="2">
        <f t="shared" si="279"/>
        <v>327437.63840911991</v>
      </c>
      <c r="X484" s="27">
        <f t="shared" si="280"/>
        <v>0</v>
      </c>
      <c r="Y484" s="2">
        <f t="shared" si="295"/>
        <v>0</v>
      </c>
      <c r="Z484" s="67">
        <f t="shared" si="281"/>
        <v>0</v>
      </c>
      <c r="AA484" s="2">
        <f t="shared" si="282"/>
        <v>0</v>
      </c>
      <c r="AB484" s="26">
        <f t="shared" si="290"/>
        <v>6.7299999999999999E-2</v>
      </c>
      <c r="AC484" s="27">
        <f t="shared" si="270"/>
        <v>19</v>
      </c>
      <c r="AD484" s="27">
        <v>252</v>
      </c>
      <c r="AE484" s="10">
        <f t="shared" si="300"/>
        <v>1.004922831</v>
      </c>
      <c r="AF484" s="2">
        <f t="shared" si="283"/>
        <v>1586.1251434999999</v>
      </c>
      <c r="AG484" s="2">
        <f t="shared" si="284"/>
        <v>1611.92015692</v>
      </c>
      <c r="AH484" s="3" t="str">
        <f t="shared" si="285"/>
        <v>-</v>
      </c>
      <c r="AI484" s="4" t="str">
        <f t="shared" si="291"/>
        <v>A+J=</v>
      </c>
      <c r="AJ484" s="11">
        <f t="shared" si="292"/>
        <v>41278</v>
      </c>
      <c r="AK484" s="11"/>
      <c r="AL484" s="4"/>
      <c r="AM484" s="1"/>
      <c r="AN484" s="11"/>
      <c r="AO484" s="1"/>
      <c r="AP484" s="1"/>
      <c r="AQ484" s="1"/>
      <c r="AR484" s="1"/>
      <c r="AS484" s="6"/>
      <c r="AT484" s="1"/>
      <c r="AU484" s="1"/>
      <c r="AV484" s="1"/>
      <c r="AW484" s="1"/>
      <c r="AX484" s="1"/>
      <c r="AY484" s="1"/>
      <c r="AZ484" s="1"/>
      <c r="BA484" s="1"/>
      <c r="BB484" s="1"/>
      <c r="BC484" s="1"/>
    </row>
    <row r="485" spans="1:154" x14ac:dyDescent="0.2">
      <c r="A485" s="144">
        <f t="shared" si="286"/>
        <v>41274</v>
      </c>
      <c r="B485" s="2">
        <f t="shared" si="271"/>
        <v>329049.55856603989</v>
      </c>
      <c r="C485" s="2">
        <f t="shared" si="287"/>
        <v>306154.13665854</v>
      </c>
      <c r="D485" s="68">
        <f>SUM(Y485:Y$730)</f>
        <v>20013.930582470002</v>
      </c>
      <c r="E485" s="68">
        <f t="shared" si="272"/>
        <v>286140.20607606997</v>
      </c>
      <c r="F485" s="72">
        <f t="shared" si="296"/>
        <v>3552.9</v>
      </c>
      <c r="G485" s="3">
        <f>IF(N485=1,VLOOKUP(A484,[1]Plan1!$BG$69:$BI$188,3),G484)</f>
        <v>3574.22</v>
      </c>
      <c r="H485" s="11">
        <f t="shared" si="297"/>
        <v>41186</v>
      </c>
      <c r="I485" s="11">
        <f t="shared" si="298"/>
        <v>41217</v>
      </c>
      <c r="J485" s="26">
        <f t="shared" si="273"/>
        <v>6.0007317965604656E-3</v>
      </c>
      <c r="K485" s="11">
        <f t="shared" si="288"/>
        <v>41276</v>
      </c>
      <c r="L485" s="11">
        <f t="shared" si="274"/>
        <v>41276</v>
      </c>
      <c r="M485" s="1">
        <f t="shared" si="289"/>
        <v>20</v>
      </c>
      <c r="N485" s="1">
        <f t="shared" si="293"/>
        <v>19</v>
      </c>
      <c r="O485" s="2">
        <f t="shared" si="275"/>
        <v>1.0056998399999999</v>
      </c>
      <c r="P485" s="10">
        <f t="shared" si="269"/>
        <v>1.00590023</v>
      </c>
      <c r="Q485" s="10">
        <f t="shared" si="299"/>
        <v>1.0646476991400959</v>
      </c>
      <c r="R485" s="2">
        <f t="shared" si="268"/>
        <v>1.0707160200000001</v>
      </c>
      <c r="S485" s="2">
        <f t="shared" si="294"/>
        <v>1.05240376</v>
      </c>
      <c r="T485" s="2">
        <f t="shared" si="276"/>
        <v>322197.76455899997</v>
      </c>
      <c r="U485" s="2">
        <f t="shared" si="277"/>
        <v>1048.8052149004186</v>
      </c>
      <c r="V485" s="2">
        <f t="shared" si="278"/>
        <v>20234.696535679515</v>
      </c>
      <c r="W485" s="2">
        <f t="shared" si="279"/>
        <v>327437.63840911991</v>
      </c>
      <c r="X485" s="27">
        <f t="shared" si="280"/>
        <v>0</v>
      </c>
      <c r="Y485" s="2">
        <f t="shared" si="295"/>
        <v>0</v>
      </c>
      <c r="Z485" s="67">
        <f t="shared" si="281"/>
        <v>0</v>
      </c>
      <c r="AA485" s="2">
        <f t="shared" si="282"/>
        <v>0</v>
      </c>
      <c r="AB485" s="26">
        <f t="shared" si="290"/>
        <v>6.7299999999999999E-2</v>
      </c>
      <c r="AC485" s="27">
        <f t="shared" si="270"/>
        <v>19</v>
      </c>
      <c r="AD485" s="27">
        <v>252</v>
      </c>
      <c r="AE485" s="10">
        <f t="shared" si="300"/>
        <v>1.004922831</v>
      </c>
      <c r="AF485" s="2">
        <f t="shared" si="283"/>
        <v>1586.1251434999999</v>
      </c>
      <c r="AG485" s="2">
        <f t="shared" si="284"/>
        <v>1611.92015692</v>
      </c>
      <c r="AH485" s="3" t="str">
        <f t="shared" si="285"/>
        <v>-</v>
      </c>
      <c r="AI485" s="4" t="str">
        <f t="shared" si="291"/>
        <v>A+J=</v>
      </c>
      <c r="AJ485" s="11">
        <f t="shared" si="292"/>
        <v>41278</v>
      </c>
      <c r="AK485" s="11"/>
      <c r="AL485" s="4"/>
      <c r="AM485" s="1"/>
      <c r="AN485" s="11"/>
      <c r="AO485" s="1"/>
      <c r="AP485" s="1"/>
      <c r="AQ485" s="1"/>
      <c r="AR485" s="1"/>
      <c r="AS485" s="6"/>
      <c r="AT485" s="1"/>
      <c r="AU485" s="1"/>
      <c r="AV485" s="1"/>
      <c r="AW485" s="1"/>
      <c r="AX485" s="1"/>
      <c r="AY485" s="1"/>
      <c r="AZ485" s="1"/>
      <c r="BA485" s="1"/>
      <c r="BB485" s="1"/>
      <c r="BC485" s="1"/>
    </row>
    <row r="486" spans="1:154" x14ac:dyDescent="0.2">
      <c r="A486" s="144">
        <f t="shared" si="286"/>
        <v>41275</v>
      </c>
      <c r="B486" s="2">
        <f t="shared" si="271"/>
        <v>329226.75293323427</v>
      </c>
      <c r="C486" s="2">
        <f t="shared" si="287"/>
        <v>306154.13665854</v>
      </c>
      <c r="D486" s="68">
        <f>SUM(Y486:Y$730)</f>
        <v>20013.930582470002</v>
      </c>
      <c r="E486" s="68">
        <f t="shared" si="272"/>
        <v>286140.20607606997</v>
      </c>
      <c r="F486" s="72">
        <f t="shared" si="296"/>
        <v>3552.9</v>
      </c>
      <c r="G486" s="3">
        <f>IF(N486=1,VLOOKUP(A485,[1]Plan1!$BG$69:$BI$188,3),G485)</f>
        <v>3574.22</v>
      </c>
      <c r="H486" s="11">
        <f t="shared" si="297"/>
        <v>41186</v>
      </c>
      <c r="I486" s="11">
        <f t="shared" si="298"/>
        <v>41217</v>
      </c>
      <c r="J486" s="26">
        <f t="shared" si="273"/>
        <v>6.0007317965604656E-3</v>
      </c>
      <c r="K486" s="11">
        <f t="shared" si="288"/>
        <v>41306</v>
      </c>
      <c r="L486" s="11">
        <f t="shared" si="274"/>
        <v>41276</v>
      </c>
      <c r="M486" s="1">
        <f t="shared" si="289"/>
        <v>20</v>
      </c>
      <c r="N486" s="1">
        <f t="shared" si="293"/>
        <v>20</v>
      </c>
      <c r="O486" s="2">
        <f t="shared" si="275"/>
        <v>1.00600073</v>
      </c>
      <c r="P486" s="10">
        <f t="shared" si="269"/>
        <v>1.00590023</v>
      </c>
      <c r="Q486" s="10">
        <f t="shared" si="299"/>
        <v>1.0646476991400959</v>
      </c>
      <c r="R486" s="2">
        <f t="shared" si="268"/>
        <v>1.0710363599999999</v>
      </c>
      <c r="S486" s="2">
        <f t="shared" si="294"/>
        <v>1.05240376</v>
      </c>
      <c r="T486" s="2">
        <f t="shared" si="276"/>
        <v>322197.76455899997</v>
      </c>
      <c r="U486" s="2">
        <f t="shared" si="277"/>
        <v>1048.8052149004186</v>
      </c>
      <c r="V486" s="2">
        <f t="shared" si="278"/>
        <v>20326.358689293869</v>
      </c>
      <c r="W486" s="2">
        <f t="shared" si="279"/>
        <v>327529.30056273425</v>
      </c>
      <c r="X486" s="27">
        <f t="shared" si="280"/>
        <v>0</v>
      </c>
      <c r="Y486" s="2">
        <f t="shared" si="295"/>
        <v>0</v>
      </c>
      <c r="Z486" s="67">
        <f t="shared" si="281"/>
        <v>0</v>
      </c>
      <c r="AA486" s="2">
        <f t="shared" si="282"/>
        <v>0</v>
      </c>
      <c r="AB486" s="26">
        <f t="shared" si="290"/>
        <v>6.7299999999999999E-2</v>
      </c>
      <c r="AC486" s="27">
        <f t="shared" si="270"/>
        <v>20</v>
      </c>
      <c r="AD486" s="27">
        <v>252</v>
      </c>
      <c r="AE486" s="10">
        <f t="shared" si="300"/>
        <v>1.0051825969999999</v>
      </c>
      <c r="AF486" s="2">
        <f t="shared" si="283"/>
        <v>1669.8211680100001</v>
      </c>
      <c r="AG486" s="2">
        <f t="shared" si="284"/>
        <v>1697.4523704999999</v>
      </c>
      <c r="AH486" s="3" t="str">
        <f t="shared" si="285"/>
        <v>-</v>
      </c>
      <c r="AI486" s="4" t="str">
        <f t="shared" si="291"/>
        <v>A+J=</v>
      </c>
      <c r="AJ486" s="11">
        <f t="shared" si="292"/>
        <v>41278</v>
      </c>
      <c r="AK486" s="11"/>
      <c r="AL486" s="4"/>
      <c r="AM486" s="1"/>
      <c r="AN486" s="11"/>
      <c r="AO486" s="1"/>
      <c r="AP486" s="1"/>
      <c r="AQ486" s="1"/>
      <c r="AR486" s="1"/>
      <c r="AS486" s="6"/>
      <c r="AT486" s="1"/>
      <c r="AU486" s="1"/>
      <c r="AV486" s="1"/>
      <c r="AW486" s="1"/>
      <c r="AX486" s="1"/>
      <c r="AY486" s="1"/>
      <c r="AZ486" s="1"/>
      <c r="BA486" s="1"/>
      <c r="BB486" s="1"/>
      <c r="BC486" s="1"/>
    </row>
    <row r="487" spans="1:154" x14ac:dyDescent="0.2">
      <c r="A487" s="144">
        <f t="shared" si="286"/>
        <v>41276</v>
      </c>
      <c r="B487" s="2">
        <f t="shared" si="271"/>
        <v>329226.75293323427</v>
      </c>
      <c r="C487" s="2">
        <f t="shared" si="287"/>
        <v>306154.13665854</v>
      </c>
      <c r="D487" s="68">
        <f>SUM(Y487:Y$730)</f>
        <v>20013.930582470002</v>
      </c>
      <c r="E487" s="68">
        <f t="shared" si="272"/>
        <v>286140.20607606997</v>
      </c>
      <c r="F487" s="72">
        <f t="shared" si="296"/>
        <v>3552.9</v>
      </c>
      <c r="G487" s="3">
        <f>IF(N487=1,VLOOKUP(A486,[1]Plan1!$BG$69:$BI$188,3),G486)</f>
        <v>3574.22</v>
      </c>
      <c r="H487" s="11">
        <f t="shared" si="297"/>
        <v>41186</v>
      </c>
      <c r="I487" s="11">
        <f t="shared" si="298"/>
        <v>41217</v>
      </c>
      <c r="J487" s="26">
        <f t="shared" si="273"/>
        <v>6.0007317965604656E-3</v>
      </c>
      <c r="K487" s="11">
        <f t="shared" si="288"/>
        <v>41306</v>
      </c>
      <c r="L487" s="11">
        <f t="shared" si="274"/>
        <v>41276</v>
      </c>
      <c r="M487" s="1">
        <f t="shared" si="289"/>
        <v>20</v>
      </c>
      <c r="N487" s="1">
        <f t="shared" si="293"/>
        <v>20</v>
      </c>
      <c r="O487" s="2">
        <f t="shared" si="275"/>
        <v>1.00600073</v>
      </c>
      <c r="P487" s="10">
        <f t="shared" si="269"/>
        <v>1.00590023</v>
      </c>
      <c r="Q487" s="10">
        <f t="shared" si="299"/>
        <v>1.0646476991400959</v>
      </c>
      <c r="R487" s="2">
        <f t="shared" si="268"/>
        <v>1.0710363599999999</v>
      </c>
      <c r="S487" s="2">
        <f t="shared" si="294"/>
        <v>1.05240376</v>
      </c>
      <c r="T487" s="2">
        <f t="shared" si="276"/>
        <v>322197.76455899997</v>
      </c>
      <c r="U487" s="2">
        <f t="shared" si="277"/>
        <v>1048.8052149004186</v>
      </c>
      <c r="V487" s="2">
        <f t="shared" si="278"/>
        <v>20326.358689293869</v>
      </c>
      <c r="W487" s="2">
        <f t="shared" si="279"/>
        <v>327529.30056273425</v>
      </c>
      <c r="X487" s="27">
        <f t="shared" si="280"/>
        <v>15</v>
      </c>
      <c r="Y487" s="2">
        <f t="shared" si="295"/>
        <v>2244.9977605399999</v>
      </c>
      <c r="Z487" s="67">
        <f t="shared" si="281"/>
        <v>7.3329003000000004E-3</v>
      </c>
      <c r="AA487" s="2">
        <f t="shared" si="282"/>
        <v>2362.64408439</v>
      </c>
      <c r="AB487" s="26">
        <f t="shared" si="290"/>
        <v>6.7299999999999999E-2</v>
      </c>
      <c r="AC487" s="27">
        <f t="shared" si="270"/>
        <v>20</v>
      </c>
      <c r="AD487" s="27">
        <v>252</v>
      </c>
      <c r="AE487" s="10">
        <f t="shared" si="300"/>
        <v>1.0051825969999999</v>
      </c>
      <c r="AF487" s="2">
        <f t="shared" si="283"/>
        <v>1669.8211680100001</v>
      </c>
      <c r="AG487" s="2">
        <f t="shared" si="284"/>
        <v>1697.4523704999999</v>
      </c>
      <c r="AH487" s="3">
        <f t="shared" si="285"/>
        <v>4032.4652524000003</v>
      </c>
      <c r="AI487" s="4" t="str">
        <f t="shared" si="291"/>
        <v>A+J=</v>
      </c>
      <c r="AJ487" s="11">
        <f t="shared" si="292"/>
        <v>41278</v>
      </c>
      <c r="AK487" s="13"/>
      <c r="AL487" s="12"/>
      <c r="AM487" s="5"/>
      <c r="AN487" s="13"/>
      <c r="AO487" s="5"/>
      <c r="AP487" s="5"/>
      <c r="AQ487" s="5"/>
      <c r="AR487" s="5"/>
      <c r="AS487" s="14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48"/>
      <c r="BE487" s="48"/>
      <c r="BF487" s="48"/>
      <c r="BG487" s="48"/>
      <c r="BH487" s="48"/>
      <c r="BI487" s="48"/>
      <c r="BJ487" s="48"/>
      <c r="BK487" s="48"/>
      <c r="BL487" s="48"/>
      <c r="BM487" s="48"/>
      <c r="BN487" s="48"/>
      <c r="BO487" s="48"/>
      <c r="BP487" s="48"/>
      <c r="BQ487" s="48"/>
      <c r="BR487" s="48"/>
      <c r="BS487" s="48"/>
      <c r="BT487" s="48"/>
      <c r="BU487" s="48"/>
      <c r="BV487" s="48"/>
      <c r="BW487" s="48"/>
      <c r="BX487" s="48"/>
      <c r="BY487" s="48"/>
      <c r="BZ487" s="48"/>
      <c r="CA487" s="48"/>
      <c r="CB487" s="48"/>
      <c r="CC487" s="48"/>
      <c r="CD487" s="48"/>
      <c r="CE487" s="48"/>
      <c r="CF487" s="48"/>
      <c r="CG487" s="48"/>
      <c r="CH487" s="48"/>
      <c r="CI487" s="48"/>
      <c r="CJ487" s="48"/>
      <c r="CK487" s="48"/>
      <c r="CL487" s="48"/>
      <c r="CM487" s="48"/>
      <c r="CN487" s="48"/>
      <c r="CO487" s="48"/>
      <c r="CP487" s="48"/>
      <c r="CQ487" s="48"/>
      <c r="CR487" s="48"/>
      <c r="CS487" s="48"/>
      <c r="CT487" s="48"/>
      <c r="CU487" s="48"/>
      <c r="CV487" s="48"/>
      <c r="CW487" s="48"/>
      <c r="CX487" s="48"/>
      <c r="CY487" s="48"/>
      <c r="CZ487" s="48"/>
      <c r="DA487" s="48"/>
      <c r="DB487" s="48"/>
      <c r="DC487" s="48"/>
      <c r="DD487" s="48"/>
      <c r="DE487" s="48"/>
      <c r="DF487" s="48"/>
      <c r="DG487" s="48"/>
      <c r="DH487" s="48"/>
      <c r="DI487" s="48"/>
      <c r="DJ487" s="48"/>
      <c r="DK487" s="48"/>
      <c r="DL487" s="48"/>
      <c r="DM487" s="48"/>
      <c r="DN487" s="48"/>
      <c r="DO487" s="48"/>
      <c r="DP487" s="48"/>
      <c r="DQ487" s="48"/>
      <c r="DR487" s="48"/>
      <c r="DS487" s="48"/>
      <c r="DT487" s="48"/>
      <c r="DU487" s="48"/>
      <c r="DV487" s="48"/>
      <c r="DW487" s="48"/>
      <c r="DX487" s="48"/>
      <c r="DY487" s="48"/>
      <c r="DZ487" s="48"/>
      <c r="EA487" s="48"/>
      <c r="EB487" s="48"/>
      <c r="EC487" s="48"/>
      <c r="ED487" s="48"/>
      <c r="EE487" s="48"/>
      <c r="EF487" s="48"/>
      <c r="EG487" s="48"/>
      <c r="EH487" s="48"/>
      <c r="EI487" s="48"/>
      <c r="EJ487" s="48"/>
      <c r="EK487" s="48"/>
      <c r="EL487" s="48"/>
      <c r="EM487" s="48"/>
      <c r="EN487" s="48"/>
      <c r="EO487" s="48"/>
      <c r="EP487" s="48"/>
      <c r="EQ487" s="48"/>
      <c r="ER487" s="48"/>
      <c r="ES487" s="48"/>
      <c r="ET487" s="48"/>
      <c r="EU487" s="48"/>
      <c r="EV487" s="48"/>
      <c r="EW487" s="48"/>
      <c r="EX487" s="48"/>
    </row>
    <row r="488" spans="1:154" x14ac:dyDescent="0.2">
      <c r="A488" s="144">
        <f t="shared" si="286"/>
        <v>41277</v>
      </c>
      <c r="B488" s="2">
        <f t="shared" si="271"/>
        <v>325360.3873785988</v>
      </c>
      <c r="C488" s="2">
        <f t="shared" si="287"/>
        <v>303909.138898</v>
      </c>
      <c r="D488" s="68">
        <f>SUM(Y488:Y$730)</f>
        <v>17768.932821930001</v>
      </c>
      <c r="E488" s="68">
        <f t="shared" si="272"/>
        <v>286140.20607607003</v>
      </c>
      <c r="F488" s="72">
        <f t="shared" si="296"/>
        <v>3574.22</v>
      </c>
      <c r="G488" s="3">
        <f>IF(N488=1,VLOOKUP(A487,[1]Plan1!$BG$69:$BI$188,3),G487)</f>
        <v>3602.46</v>
      </c>
      <c r="H488" s="11">
        <f t="shared" si="297"/>
        <v>41216</v>
      </c>
      <c r="I488" s="11">
        <f t="shared" si="298"/>
        <v>41246</v>
      </c>
      <c r="J488" s="26">
        <f t="shared" si="273"/>
        <v>7.9010245592046058E-3</v>
      </c>
      <c r="K488" s="11">
        <f t="shared" si="288"/>
        <v>41306</v>
      </c>
      <c r="L488" s="11">
        <f t="shared" si="274"/>
        <v>41306</v>
      </c>
      <c r="M488" s="1">
        <f t="shared" si="289"/>
        <v>22</v>
      </c>
      <c r="N488" s="1">
        <f t="shared" si="293"/>
        <v>1</v>
      </c>
      <c r="O488" s="2">
        <f t="shared" si="275"/>
        <v>1.00035779</v>
      </c>
      <c r="P488" s="10">
        <f t="shared" si="269"/>
        <v>1.00600073</v>
      </c>
      <c r="Q488" s="10">
        <f t="shared" si="299"/>
        <v>1.0710363625277568</v>
      </c>
      <c r="R488" s="2">
        <f t="shared" si="268"/>
        <v>1.07141956</v>
      </c>
      <c r="S488" s="2">
        <f t="shared" si="294"/>
        <v>1.05240376</v>
      </c>
      <c r="T488" s="2">
        <f t="shared" si="276"/>
        <v>319835.12047461001</v>
      </c>
      <c r="U488" s="2">
        <f t="shared" si="277"/>
        <v>931.15889105654287</v>
      </c>
      <c r="V488" s="2">
        <f t="shared" si="278"/>
        <v>20436.007616262261</v>
      </c>
      <c r="W488" s="2">
        <f t="shared" si="279"/>
        <v>325276.3054053188</v>
      </c>
      <c r="X488" s="27">
        <f t="shared" si="280"/>
        <v>0</v>
      </c>
      <c r="Y488" s="2">
        <f t="shared" si="295"/>
        <v>0</v>
      </c>
      <c r="Z488" s="67">
        <f t="shared" si="281"/>
        <v>0</v>
      </c>
      <c r="AA488" s="2">
        <f t="shared" si="282"/>
        <v>0</v>
      </c>
      <c r="AB488" s="26">
        <f t="shared" si="290"/>
        <v>6.7299999999999999E-2</v>
      </c>
      <c r="AC488" s="27">
        <f t="shared" si="270"/>
        <v>1</v>
      </c>
      <c r="AD488" s="27">
        <v>252</v>
      </c>
      <c r="AE488" s="10">
        <f t="shared" si="300"/>
        <v>1.0002584940000001</v>
      </c>
      <c r="AF488" s="2">
        <f t="shared" si="283"/>
        <v>82.675459630000006</v>
      </c>
      <c r="AG488" s="2">
        <f t="shared" si="284"/>
        <v>84.08197328</v>
      </c>
      <c r="AH488" s="3" t="str">
        <f t="shared" si="285"/>
        <v>-</v>
      </c>
      <c r="AI488" s="4" t="str">
        <f t="shared" si="291"/>
        <v>A+J=</v>
      </c>
      <c r="AJ488" s="11">
        <f t="shared" si="292"/>
        <v>41310</v>
      </c>
      <c r="AK488" s="11"/>
      <c r="AL488" s="4"/>
      <c r="AM488" s="1"/>
      <c r="AN488" s="11"/>
      <c r="AO488" s="1"/>
      <c r="AP488" s="1"/>
      <c r="AQ488" s="1"/>
      <c r="AR488" s="1"/>
      <c r="AS488" s="6"/>
      <c r="AT488" s="1"/>
      <c r="AU488" s="1"/>
      <c r="AV488" s="1"/>
      <c r="AW488" s="1"/>
      <c r="AX488" s="1"/>
      <c r="AY488" s="1"/>
      <c r="AZ488" s="1"/>
      <c r="BA488" s="1"/>
      <c r="BB488" s="1"/>
      <c r="BC488" s="1"/>
    </row>
    <row r="489" spans="1:154" x14ac:dyDescent="0.2">
      <c r="A489" s="144">
        <f t="shared" si="286"/>
        <v>41278</v>
      </c>
      <c r="B489" s="2">
        <f t="shared" si="271"/>
        <v>325554.23684724601</v>
      </c>
      <c r="C489" s="2">
        <f t="shared" si="287"/>
        <v>303909.138898</v>
      </c>
      <c r="D489" s="68">
        <f>SUM(Y489:Y$730)</f>
        <v>17768.932821930001</v>
      </c>
      <c r="E489" s="68">
        <f t="shared" si="272"/>
        <v>286140.20607607003</v>
      </c>
      <c r="F489" s="72">
        <f t="shared" si="296"/>
        <v>3574.22</v>
      </c>
      <c r="G489" s="3">
        <f>IF(N489=1,VLOOKUP(A488,[1]Plan1!$BG$69:$BI$188,3),G488)</f>
        <v>3602.46</v>
      </c>
      <c r="H489" s="11">
        <f t="shared" si="297"/>
        <v>41216</v>
      </c>
      <c r="I489" s="11">
        <f t="shared" si="298"/>
        <v>41246</v>
      </c>
      <c r="J489" s="26">
        <f t="shared" si="273"/>
        <v>7.9010245592046058E-3</v>
      </c>
      <c r="K489" s="11">
        <f t="shared" si="288"/>
        <v>41306</v>
      </c>
      <c r="L489" s="11">
        <f t="shared" si="274"/>
        <v>41306</v>
      </c>
      <c r="M489" s="1">
        <f t="shared" si="289"/>
        <v>22</v>
      </c>
      <c r="N489" s="1">
        <f t="shared" si="293"/>
        <v>2</v>
      </c>
      <c r="O489" s="2">
        <f t="shared" si="275"/>
        <v>1.0007157</v>
      </c>
      <c r="P489" s="10">
        <f t="shared" si="269"/>
        <v>1.00600073</v>
      </c>
      <c r="Q489" s="10">
        <f t="shared" si="299"/>
        <v>1.0710363625277568</v>
      </c>
      <c r="R489" s="2">
        <f t="shared" ref="R489:R552" si="301">TRUNC(TRUNC((O489*Q489),15),8)</f>
        <v>1.0718029</v>
      </c>
      <c r="S489" s="2">
        <f t="shared" si="294"/>
        <v>1.05240376</v>
      </c>
      <c r="T489" s="2">
        <f t="shared" si="276"/>
        <v>319835.12047461001</v>
      </c>
      <c r="U489" s="2">
        <f t="shared" si="277"/>
        <v>931.15889105654287</v>
      </c>
      <c r="V489" s="2">
        <f t="shared" si="278"/>
        <v>20545.696602859451</v>
      </c>
      <c r="W489" s="2">
        <f t="shared" si="279"/>
        <v>325385.99439191603</v>
      </c>
      <c r="X489" s="27">
        <f t="shared" si="280"/>
        <v>0</v>
      </c>
      <c r="Y489" s="2">
        <f t="shared" si="295"/>
        <v>0</v>
      </c>
      <c r="Z489" s="67">
        <f t="shared" si="281"/>
        <v>0</v>
      </c>
      <c r="AA489" s="2">
        <f t="shared" si="282"/>
        <v>0</v>
      </c>
      <c r="AB489" s="26">
        <f t="shared" si="290"/>
        <v>6.7299999999999999E-2</v>
      </c>
      <c r="AC489" s="27">
        <f t="shared" si="270"/>
        <v>2</v>
      </c>
      <c r="AD489" s="27">
        <v>252</v>
      </c>
      <c r="AE489" s="10">
        <f t="shared" si="300"/>
        <v>1.000517055</v>
      </c>
      <c r="AF489" s="2">
        <f t="shared" si="283"/>
        <v>165.37234821000001</v>
      </c>
      <c r="AG489" s="2">
        <f t="shared" si="284"/>
        <v>168.24245533000001</v>
      </c>
      <c r="AH489" s="3" t="str">
        <f t="shared" si="285"/>
        <v>-</v>
      </c>
      <c r="AI489" s="4" t="str">
        <f t="shared" si="291"/>
        <v>A+J=</v>
      </c>
      <c r="AJ489" s="11">
        <f t="shared" si="292"/>
        <v>41310</v>
      </c>
      <c r="AK489" s="11"/>
      <c r="AL489" s="4"/>
      <c r="AM489" s="1"/>
      <c r="AN489" s="11"/>
      <c r="AO489" s="1"/>
      <c r="AP489" s="1"/>
      <c r="AQ489" s="1"/>
      <c r="AR489" s="1"/>
      <c r="AS489" s="6"/>
      <c r="AT489" s="1"/>
      <c r="AU489" s="1"/>
      <c r="AV489" s="1"/>
      <c r="AW489" s="1"/>
      <c r="AX489" s="1"/>
      <c r="AY489" s="1"/>
      <c r="AZ489" s="1"/>
      <c r="BA489" s="1"/>
      <c r="BB489" s="1"/>
      <c r="BC489" s="1"/>
    </row>
    <row r="490" spans="1:154" x14ac:dyDescent="0.2">
      <c r="A490" s="144">
        <f t="shared" si="286"/>
        <v>41279</v>
      </c>
      <c r="B490" s="2">
        <f t="shared" si="271"/>
        <v>325748.20493738202</v>
      </c>
      <c r="C490" s="2">
        <f t="shared" si="287"/>
        <v>303909.138898</v>
      </c>
      <c r="D490" s="68">
        <f>SUM(Y490:Y$730)</f>
        <v>17768.932821930001</v>
      </c>
      <c r="E490" s="68">
        <f t="shared" si="272"/>
        <v>286140.20607607003</v>
      </c>
      <c r="F490" s="72">
        <f t="shared" si="296"/>
        <v>3574.22</v>
      </c>
      <c r="G490" s="3">
        <f>IF(N490=1,VLOOKUP(A489,[1]Plan1!$BG$69:$BI$188,3),G489)</f>
        <v>3602.46</v>
      </c>
      <c r="H490" s="11">
        <f t="shared" si="297"/>
        <v>41216</v>
      </c>
      <c r="I490" s="11">
        <f t="shared" si="298"/>
        <v>41246</v>
      </c>
      <c r="J490" s="26">
        <f t="shared" si="273"/>
        <v>7.9010245592046058E-3</v>
      </c>
      <c r="K490" s="11">
        <f t="shared" si="288"/>
        <v>41306</v>
      </c>
      <c r="L490" s="11">
        <f t="shared" si="274"/>
        <v>41306</v>
      </c>
      <c r="M490" s="1">
        <f t="shared" si="289"/>
        <v>22</v>
      </c>
      <c r="N490" s="1">
        <f t="shared" si="293"/>
        <v>3</v>
      </c>
      <c r="O490" s="2">
        <f t="shared" si="275"/>
        <v>1.00107375</v>
      </c>
      <c r="P490" s="10">
        <f t="shared" ref="P490:P553" si="302">IF(L490&gt;L489,O489,P489)</f>
        <v>1.00600073</v>
      </c>
      <c r="Q490" s="10">
        <f t="shared" si="299"/>
        <v>1.0710363625277568</v>
      </c>
      <c r="R490" s="2">
        <f t="shared" si="301"/>
        <v>1.07218638</v>
      </c>
      <c r="S490" s="2">
        <f t="shared" si="294"/>
        <v>1.05240376</v>
      </c>
      <c r="T490" s="2">
        <f t="shared" si="276"/>
        <v>319835.12047461001</v>
      </c>
      <c r="U490" s="2">
        <f t="shared" si="277"/>
        <v>931.15889105654287</v>
      </c>
      <c r="V490" s="2">
        <f t="shared" si="278"/>
        <v>20655.425649085497</v>
      </c>
      <c r="W490" s="2">
        <f t="shared" si="279"/>
        <v>325495.72343814204</v>
      </c>
      <c r="X490" s="27">
        <f t="shared" si="280"/>
        <v>0</v>
      </c>
      <c r="Y490" s="2">
        <f t="shared" si="295"/>
        <v>0</v>
      </c>
      <c r="Z490" s="67">
        <f t="shared" si="281"/>
        <v>0</v>
      </c>
      <c r="AA490" s="2">
        <f t="shared" si="282"/>
        <v>0</v>
      </c>
      <c r="AB490" s="26">
        <f t="shared" si="290"/>
        <v>6.7299999999999999E-2</v>
      </c>
      <c r="AC490" s="27">
        <f t="shared" si="270"/>
        <v>3</v>
      </c>
      <c r="AD490" s="27">
        <v>252</v>
      </c>
      <c r="AE490" s="10">
        <f t="shared" si="300"/>
        <v>1.0007756830000001</v>
      </c>
      <c r="AF490" s="2">
        <f t="shared" si="283"/>
        <v>248.09066575</v>
      </c>
      <c r="AG490" s="2">
        <f t="shared" si="284"/>
        <v>252.48149924000001</v>
      </c>
      <c r="AH490" s="3" t="str">
        <f t="shared" si="285"/>
        <v>-</v>
      </c>
      <c r="AI490" s="4" t="str">
        <f t="shared" si="291"/>
        <v>A+J=</v>
      </c>
      <c r="AJ490" s="11">
        <f t="shared" si="292"/>
        <v>41310</v>
      </c>
      <c r="AK490" s="11"/>
      <c r="AL490" s="4"/>
      <c r="AM490" s="1"/>
      <c r="AN490" s="11"/>
      <c r="AO490" s="1"/>
      <c r="AP490" s="1"/>
      <c r="AQ490" s="1"/>
      <c r="AR490" s="1"/>
      <c r="AS490" s="6"/>
      <c r="AT490" s="1"/>
      <c r="AU490" s="1"/>
      <c r="AV490" s="1"/>
      <c r="AW490" s="1"/>
      <c r="AX490" s="1"/>
      <c r="AY490" s="1"/>
      <c r="AZ490" s="1"/>
      <c r="BA490" s="1"/>
      <c r="BB490" s="1"/>
      <c r="BC490" s="1"/>
    </row>
    <row r="491" spans="1:154" x14ac:dyDescent="0.2">
      <c r="A491" s="144">
        <f t="shared" si="286"/>
        <v>41280</v>
      </c>
      <c r="B491" s="2">
        <f t="shared" si="271"/>
        <v>325748.20493738202</v>
      </c>
      <c r="C491" s="2">
        <f t="shared" si="287"/>
        <v>303909.138898</v>
      </c>
      <c r="D491" s="68">
        <f>SUM(Y491:Y$730)</f>
        <v>17768.932821930001</v>
      </c>
      <c r="E491" s="68">
        <f t="shared" si="272"/>
        <v>286140.20607607003</v>
      </c>
      <c r="F491" s="72">
        <f t="shared" si="296"/>
        <v>3574.22</v>
      </c>
      <c r="G491" s="3">
        <f>IF(N491=1,VLOOKUP(A490,[1]Plan1!$BG$69:$BI$188,3),G490)</f>
        <v>3602.46</v>
      </c>
      <c r="H491" s="11">
        <f t="shared" si="297"/>
        <v>41216</v>
      </c>
      <c r="I491" s="11">
        <f t="shared" si="298"/>
        <v>41246</v>
      </c>
      <c r="J491" s="26">
        <f t="shared" si="273"/>
        <v>7.9010245592046058E-3</v>
      </c>
      <c r="K491" s="11">
        <f t="shared" si="288"/>
        <v>41306</v>
      </c>
      <c r="L491" s="11">
        <f t="shared" si="274"/>
        <v>41306</v>
      </c>
      <c r="M491" s="1">
        <f t="shared" si="289"/>
        <v>22</v>
      </c>
      <c r="N491" s="1">
        <f t="shared" si="293"/>
        <v>3</v>
      </c>
      <c r="O491" s="2">
        <f t="shared" si="275"/>
        <v>1.00107375</v>
      </c>
      <c r="P491" s="10">
        <f t="shared" si="302"/>
        <v>1.00600073</v>
      </c>
      <c r="Q491" s="10">
        <f t="shared" si="299"/>
        <v>1.0710363625277568</v>
      </c>
      <c r="R491" s="2">
        <f t="shared" si="301"/>
        <v>1.07218638</v>
      </c>
      <c r="S491" s="2">
        <f t="shared" si="294"/>
        <v>1.05240376</v>
      </c>
      <c r="T491" s="2">
        <f t="shared" si="276"/>
        <v>319835.12047461001</v>
      </c>
      <c r="U491" s="2">
        <f t="shared" si="277"/>
        <v>931.15889105654287</v>
      </c>
      <c r="V491" s="2">
        <f t="shared" si="278"/>
        <v>20655.425649085497</v>
      </c>
      <c r="W491" s="2">
        <f t="shared" si="279"/>
        <v>325495.72343814204</v>
      </c>
      <c r="X491" s="27">
        <f t="shared" si="280"/>
        <v>0</v>
      </c>
      <c r="Y491" s="2">
        <f t="shared" si="295"/>
        <v>0</v>
      </c>
      <c r="Z491" s="67">
        <f t="shared" si="281"/>
        <v>0</v>
      </c>
      <c r="AA491" s="2">
        <f t="shared" si="282"/>
        <v>0</v>
      </c>
      <c r="AB491" s="26">
        <f t="shared" si="290"/>
        <v>6.7299999999999999E-2</v>
      </c>
      <c r="AC491" s="27">
        <f t="shared" si="270"/>
        <v>3</v>
      </c>
      <c r="AD491" s="27">
        <v>252</v>
      </c>
      <c r="AE491" s="10">
        <f t="shared" si="300"/>
        <v>1.0007756830000001</v>
      </c>
      <c r="AF491" s="2">
        <f t="shared" si="283"/>
        <v>248.09066575</v>
      </c>
      <c r="AG491" s="2">
        <f t="shared" si="284"/>
        <v>252.48149924000001</v>
      </c>
      <c r="AH491" s="3" t="str">
        <f t="shared" si="285"/>
        <v>-</v>
      </c>
      <c r="AI491" s="4" t="str">
        <f t="shared" si="291"/>
        <v>A+J=</v>
      </c>
      <c r="AJ491" s="11">
        <f t="shared" si="292"/>
        <v>41310</v>
      </c>
      <c r="AK491" s="11"/>
      <c r="AL491" s="4"/>
      <c r="AM491" s="1"/>
      <c r="AN491" s="11"/>
      <c r="AO491" s="1"/>
      <c r="AP491" s="1"/>
      <c r="AQ491" s="1"/>
      <c r="AR491" s="1"/>
      <c r="AS491" s="6"/>
      <c r="AT491" s="1"/>
      <c r="AU491" s="1"/>
      <c r="AV491" s="1"/>
      <c r="AW491" s="1"/>
      <c r="AX491" s="1"/>
      <c r="AY491" s="1"/>
      <c r="AZ491" s="1"/>
      <c r="BA491" s="1"/>
      <c r="BB491" s="1"/>
      <c r="BC491" s="1"/>
    </row>
    <row r="492" spans="1:154" x14ac:dyDescent="0.2">
      <c r="A492" s="144">
        <f t="shared" si="286"/>
        <v>41281</v>
      </c>
      <c r="B492" s="2">
        <f t="shared" si="271"/>
        <v>325748.20493738202</v>
      </c>
      <c r="C492" s="2">
        <f t="shared" si="287"/>
        <v>303909.138898</v>
      </c>
      <c r="D492" s="68">
        <f>SUM(Y492:Y$730)</f>
        <v>17768.932821930001</v>
      </c>
      <c r="E492" s="68">
        <f t="shared" si="272"/>
        <v>286140.20607607003</v>
      </c>
      <c r="F492" s="72">
        <f t="shared" si="296"/>
        <v>3574.22</v>
      </c>
      <c r="G492" s="3">
        <f>IF(N492=1,VLOOKUP(A491,[1]Plan1!$BG$69:$BI$188,3),G491)</f>
        <v>3602.46</v>
      </c>
      <c r="H492" s="11">
        <f t="shared" si="297"/>
        <v>41216</v>
      </c>
      <c r="I492" s="11">
        <f t="shared" si="298"/>
        <v>41246</v>
      </c>
      <c r="J492" s="26">
        <f t="shared" si="273"/>
        <v>7.9010245592046058E-3</v>
      </c>
      <c r="K492" s="11">
        <f t="shared" si="288"/>
        <v>41306</v>
      </c>
      <c r="L492" s="11">
        <f t="shared" si="274"/>
        <v>41306</v>
      </c>
      <c r="M492" s="1">
        <f t="shared" si="289"/>
        <v>22</v>
      </c>
      <c r="N492" s="1">
        <f t="shared" si="293"/>
        <v>3</v>
      </c>
      <c r="O492" s="2">
        <f t="shared" si="275"/>
        <v>1.00107375</v>
      </c>
      <c r="P492" s="10">
        <f t="shared" si="302"/>
        <v>1.00600073</v>
      </c>
      <c r="Q492" s="10">
        <f t="shared" si="299"/>
        <v>1.0710363625277568</v>
      </c>
      <c r="R492" s="2">
        <f t="shared" si="301"/>
        <v>1.07218638</v>
      </c>
      <c r="S492" s="2">
        <f t="shared" si="294"/>
        <v>1.05240376</v>
      </c>
      <c r="T492" s="2">
        <f t="shared" si="276"/>
        <v>319835.12047461001</v>
      </c>
      <c r="U492" s="2">
        <f t="shared" si="277"/>
        <v>931.15889105654287</v>
      </c>
      <c r="V492" s="2">
        <f t="shared" si="278"/>
        <v>20655.425649085497</v>
      </c>
      <c r="W492" s="2">
        <f t="shared" si="279"/>
        <v>325495.72343814204</v>
      </c>
      <c r="X492" s="27">
        <f t="shared" si="280"/>
        <v>0</v>
      </c>
      <c r="Y492" s="2">
        <f t="shared" si="295"/>
        <v>0</v>
      </c>
      <c r="Z492" s="67">
        <f t="shared" si="281"/>
        <v>0</v>
      </c>
      <c r="AA492" s="2">
        <f t="shared" si="282"/>
        <v>0</v>
      </c>
      <c r="AB492" s="26">
        <f t="shared" si="290"/>
        <v>6.7299999999999999E-2</v>
      </c>
      <c r="AC492" s="27">
        <f t="shared" si="270"/>
        <v>3</v>
      </c>
      <c r="AD492" s="27">
        <v>252</v>
      </c>
      <c r="AE492" s="10">
        <f t="shared" si="300"/>
        <v>1.0007756830000001</v>
      </c>
      <c r="AF492" s="2">
        <f t="shared" si="283"/>
        <v>248.09066575</v>
      </c>
      <c r="AG492" s="2">
        <f t="shared" si="284"/>
        <v>252.48149924000001</v>
      </c>
      <c r="AH492" s="3" t="str">
        <f t="shared" si="285"/>
        <v>-</v>
      </c>
      <c r="AI492" s="4" t="str">
        <f t="shared" si="291"/>
        <v>A+J=</v>
      </c>
      <c r="AJ492" s="11">
        <f t="shared" si="292"/>
        <v>41310</v>
      </c>
      <c r="AK492" s="11"/>
      <c r="AL492" s="4"/>
      <c r="AM492" s="1"/>
      <c r="AN492" s="11"/>
      <c r="AO492" s="1"/>
      <c r="AP492" s="1"/>
      <c r="AQ492" s="1"/>
      <c r="AR492" s="1"/>
      <c r="AS492" s="6"/>
      <c r="AT492" s="1"/>
      <c r="AU492" s="1"/>
      <c r="AV492" s="1"/>
      <c r="AW492" s="1"/>
      <c r="AX492" s="1"/>
      <c r="AY492" s="1"/>
      <c r="AZ492" s="1"/>
      <c r="BA492" s="1"/>
      <c r="BB492" s="1"/>
      <c r="BC492" s="1"/>
    </row>
    <row r="493" spans="1:154" x14ac:dyDescent="0.2">
      <c r="A493" s="144">
        <f t="shared" si="286"/>
        <v>41282</v>
      </c>
      <c r="B493" s="2">
        <f t="shared" si="271"/>
        <v>325942.29137655697</v>
      </c>
      <c r="C493" s="2">
        <f t="shared" si="287"/>
        <v>303909.138898</v>
      </c>
      <c r="D493" s="68">
        <f>SUM(Y493:Y$730)</f>
        <v>17768.932821930001</v>
      </c>
      <c r="E493" s="68">
        <f t="shared" si="272"/>
        <v>286140.20607607003</v>
      </c>
      <c r="F493" s="72">
        <f t="shared" si="296"/>
        <v>3574.22</v>
      </c>
      <c r="G493" s="3">
        <f>IF(N493=1,VLOOKUP(A492,[1]Plan1!$BG$69:$BI$188,3),G492)</f>
        <v>3602.46</v>
      </c>
      <c r="H493" s="11">
        <f t="shared" si="297"/>
        <v>41216</v>
      </c>
      <c r="I493" s="11">
        <f t="shared" si="298"/>
        <v>41246</v>
      </c>
      <c r="J493" s="26">
        <f t="shared" si="273"/>
        <v>7.9010245592046058E-3</v>
      </c>
      <c r="K493" s="11">
        <f t="shared" si="288"/>
        <v>41306</v>
      </c>
      <c r="L493" s="11">
        <f t="shared" si="274"/>
        <v>41306</v>
      </c>
      <c r="M493" s="1">
        <f t="shared" si="289"/>
        <v>22</v>
      </c>
      <c r="N493" s="1">
        <f t="shared" si="293"/>
        <v>4</v>
      </c>
      <c r="O493" s="2">
        <f t="shared" si="275"/>
        <v>1.0014319199999999</v>
      </c>
      <c r="P493" s="10">
        <f t="shared" si="302"/>
        <v>1.00600073</v>
      </c>
      <c r="Q493" s="10">
        <f t="shared" si="299"/>
        <v>1.0710363625277568</v>
      </c>
      <c r="R493" s="2">
        <f t="shared" si="301"/>
        <v>1.07257</v>
      </c>
      <c r="S493" s="2">
        <f t="shared" si="294"/>
        <v>1.05240376</v>
      </c>
      <c r="T493" s="2">
        <f t="shared" si="276"/>
        <v>319835.12047461001</v>
      </c>
      <c r="U493" s="2">
        <f t="shared" si="277"/>
        <v>931.15889105654287</v>
      </c>
      <c r="V493" s="2">
        <f t="shared" si="278"/>
        <v>20765.194754940407</v>
      </c>
      <c r="W493" s="2">
        <f t="shared" si="279"/>
        <v>325605.49254399695</v>
      </c>
      <c r="X493" s="27">
        <f t="shared" si="280"/>
        <v>0</v>
      </c>
      <c r="Y493" s="2">
        <f t="shared" si="295"/>
        <v>0</v>
      </c>
      <c r="Z493" s="67">
        <f t="shared" si="281"/>
        <v>0</v>
      </c>
      <c r="AA493" s="2">
        <f t="shared" si="282"/>
        <v>0</v>
      </c>
      <c r="AB493" s="26">
        <f t="shared" si="290"/>
        <v>6.7299999999999999E-2</v>
      </c>
      <c r="AC493" s="27">
        <f t="shared" si="270"/>
        <v>4</v>
      </c>
      <c r="AD493" s="27">
        <v>252</v>
      </c>
      <c r="AE493" s="10">
        <f t="shared" si="300"/>
        <v>1.0010343770000001</v>
      </c>
      <c r="AF493" s="2">
        <f t="shared" si="283"/>
        <v>330.83009241000002</v>
      </c>
      <c r="AG493" s="2">
        <f t="shared" si="284"/>
        <v>336.79883255999999</v>
      </c>
      <c r="AH493" s="3" t="str">
        <f t="shared" si="285"/>
        <v>-</v>
      </c>
      <c r="AI493" s="4" t="str">
        <f t="shared" si="291"/>
        <v>A+J=</v>
      </c>
      <c r="AJ493" s="11">
        <f t="shared" si="292"/>
        <v>41310</v>
      </c>
      <c r="AK493" s="11"/>
      <c r="AL493" s="4"/>
      <c r="AM493" s="1"/>
      <c r="AN493" s="11"/>
      <c r="AO493" s="1"/>
      <c r="AP493" s="1"/>
      <c r="AQ493" s="1"/>
      <c r="AR493" s="1"/>
      <c r="AS493" s="6"/>
      <c r="AT493" s="1"/>
      <c r="AU493" s="1"/>
      <c r="AV493" s="1"/>
      <c r="AW493" s="1"/>
      <c r="AX493" s="1"/>
      <c r="AY493" s="1"/>
      <c r="AZ493" s="1"/>
      <c r="BA493" s="1"/>
      <c r="BB493" s="1"/>
      <c r="BC493" s="1"/>
    </row>
    <row r="494" spans="1:154" x14ac:dyDescent="0.2">
      <c r="A494" s="144">
        <f t="shared" si="286"/>
        <v>41283</v>
      </c>
      <c r="B494" s="2">
        <f t="shared" si="271"/>
        <v>326136.49686901073</v>
      </c>
      <c r="C494" s="2">
        <f t="shared" si="287"/>
        <v>303909.138898</v>
      </c>
      <c r="D494" s="68">
        <f>SUM(Y494:Y$730)</f>
        <v>17768.932821930001</v>
      </c>
      <c r="E494" s="68">
        <f t="shared" si="272"/>
        <v>286140.20607607003</v>
      </c>
      <c r="F494" s="72">
        <f t="shared" si="296"/>
        <v>3574.22</v>
      </c>
      <c r="G494" s="3">
        <f>IF(N494=1,VLOOKUP(A493,[1]Plan1!$BG$69:$BI$188,3),G493)</f>
        <v>3602.46</v>
      </c>
      <c r="H494" s="11">
        <f t="shared" si="297"/>
        <v>41216</v>
      </c>
      <c r="I494" s="11">
        <f t="shared" si="298"/>
        <v>41246</v>
      </c>
      <c r="J494" s="26">
        <f t="shared" si="273"/>
        <v>7.9010245592046058E-3</v>
      </c>
      <c r="K494" s="11">
        <f t="shared" si="288"/>
        <v>41306</v>
      </c>
      <c r="L494" s="11">
        <f t="shared" si="274"/>
        <v>41306</v>
      </c>
      <c r="M494" s="1">
        <f t="shared" si="289"/>
        <v>22</v>
      </c>
      <c r="N494" s="1">
        <f t="shared" si="293"/>
        <v>5</v>
      </c>
      <c r="O494" s="2">
        <f t="shared" si="275"/>
        <v>1.0017902299999999</v>
      </c>
      <c r="P494" s="10">
        <f t="shared" si="302"/>
        <v>1.00600073</v>
      </c>
      <c r="Q494" s="10">
        <f t="shared" si="299"/>
        <v>1.0710363625277568</v>
      </c>
      <c r="R494" s="2">
        <f t="shared" si="301"/>
        <v>1.0729537600000001</v>
      </c>
      <c r="S494" s="2">
        <f t="shared" si="294"/>
        <v>1.05240376</v>
      </c>
      <c r="T494" s="2">
        <f t="shared" si="276"/>
        <v>319835.12047461001</v>
      </c>
      <c r="U494" s="2">
        <f t="shared" si="277"/>
        <v>931.15889105654287</v>
      </c>
      <c r="V494" s="2">
        <f t="shared" si="278"/>
        <v>20875.00392042418</v>
      </c>
      <c r="W494" s="2">
        <f t="shared" si="279"/>
        <v>325715.30170948076</v>
      </c>
      <c r="X494" s="27">
        <f t="shared" si="280"/>
        <v>0</v>
      </c>
      <c r="Y494" s="2">
        <f t="shared" si="295"/>
        <v>0</v>
      </c>
      <c r="Z494" s="67">
        <f t="shared" si="281"/>
        <v>0</v>
      </c>
      <c r="AA494" s="2">
        <f t="shared" si="282"/>
        <v>0</v>
      </c>
      <c r="AB494" s="26">
        <f t="shared" si="290"/>
        <v>6.7299999999999999E-2</v>
      </c>
      <c r="AC494" s="27">
        <f t="shared" si="270"/>
        <v>5</v>
      </c>
      <c r="AD494" s="27">
        <v>252</v>
      </c>
      <c r="AE494" s="10">
        <f t="shared" si="300"/>
        <v>1.0012931389999999</v>
      </c>
      <c r="AF494" s="2">
        <f t="shared" si="283"/>
        <v>413.59126785000001</v>
      </c>
      <c r="AG494" s="2">
        <f t="shared" si="284"/>
        <v>421.19515953000001</v>
      </c>
      <c r="AH494" s="3" t="str">
        <f t="shared" si="285"/>
        <v>-</v>
      </c>
      <c r="AI494" s="4" t="str">
        <f t="shared" si="291"/>
        <v>A+J=</v>
      </c>
      <c r="AJ494" s="11">
        <f t="shared" si="292"/>
        <v>41310</v>
      </c>
      <c r="AK494" s="11"/>
      <c r="AL494" s="4"/>
      <c r="AM494" s="1"/>
      <c r="AN494" s="11"/>
      <c r="AO494" s="1"/>
      <c r="AP494" s="1"/>
      <c r="AQ494" s="1"/>
      <c r="AR494" s="1"/>
      <c r="AS494" s="6"/>
      <c r="AT494" s="1"/>
      <c r="AU494" s="1"/>
      <c r="AV494" s="1"/>
      <c r="AW494" s="1"/>
      <c r="AX494" s="1"/>
      <c r="AY494" s="1"/>
      <c r="AZ494" s="1"/>
      <c r="BA494" s="1"/>
      <c r="BB494" s="1"/>
      <c r="BC494" s="1"/>
    </row>
    <row r="495" spans="1:154" x14ac:dyDescent="0.2">
      <c r="A495" s="144">
        <f t="shared" si="286"/>
        <v>41284</v>
      </c>
      <c r="B495" s="2">
        <f t="shared" si="271"/>
        <v>326330.81795076129</v>
      </c>
      <c r="C495" s="2">
        <f t="shared" si="287"/>
        <v>303909.138898</v>
      </c>
      <c r="D495" s="68">
        <f>SUM(Y495:Y$730)</f>
        <v>17768.932821930001</v>
      </c>
      <c r="E495" s="68">
        <f t="shared" si="272"/>
        <v>286140.20607607003</v>
      </c>
      <c r="F495" s="72">
        <f t="shared" si="296"/>
        <v>3574.22</v>
      </c>
      <c r="G495" s="3">
        <f>IF(N495=1,VLOOKUP(A494,[1]Plan1!$BG$69:$BI$188,3),G494)</f>
        <v>3602.46</v>
      </c>
      <c r="H495" s="11">
        <f t="shared" si="297"/>
        <v>41216</v>
      </c>
      <c r="I495" s="11">
        <f t="shared" si="298"/>
        <v>41246</v>
      </c>
      <c r="J495" s="26">
        <f t="shared" si="273"/>
        <v>7.9010245592046058E-3</v>
      </c>
      <c r="K495" s="11">
        <f t="shared" si="288"/>
        <v>41306</v>
      </c>
      <c r="L495" s="11">
        <f t="shared" si="274"/>
        <v>41306</v>
      </c>
      <c r="M495" s="1">
        <f t="shared" si="289"/>
        <v>22</v>
      </c>
      <c r="N495" s="1">
        <f t="shared" si="293"/>
        <v>6</v>
      </c>
      <c r="O495" s="2">
        <f t="shared" si="275"/>
        <v>1.00214866</v>
      </c>
      <c r="P495" s="10">
        <f t="shared" si="302"/>
        <v>1.00600073</v>
      </c>
      <c r="Q495" s="10">
        <f t="shared" si="299"/>
        <v>1.0710363625277568</v>
      </c>
      <c r="R495" s="2">
        <f t="shared" si="301"/>
        <v>1.07333765</v>
      </c>
      <c r="S495" s="2">
        <f t="shared" si="294"/>
        <v>1.05240376</v>
      </c>
      <c r="T495" s="2">
        <f t="shared" si="276"/>
        <v>319835.12047461001</v>
      </c>
      <c r="U495" s="2">
        <f t="shared" si="277"/>
        <v>931.15889105654287</v>
      </c>
      <c r="V495" s="2">
        <f t="shared" si="278"/>
        <v>20984.850284134707</v>
      </c>
      <c r="W495" s="2">
        <f t="shared" si="279"/>
        <v>325825.14807319129</v>
      </c>
      <c r="X495" s="27">
        <f t="shared" si="280"/>
        <v>0</v>
      </c>
      <c r="Y495" s="2">
        <f t="shared" si="295"/>
        <v>0</v>
      </c>
      <c r="Z495" s="67">
        <f t="shared" si="281"/>
        <v>0</v>
      </c>
      <c r="AA495" s="2">
        <f t="shared" si="282"/>
        <v>0</v>
      </c>
      <c r="AB495" s="26">
        <f t="shared" si="290"/>
        <v>6.7299999999999999E-2</v>
      </c>
      <c r="AC495" s="27">
        <f t="shared" si="270"/>
        <v>6</v>
      </c>
      <c r="AD495" s="27">
        <v>252</v>
      </c>
      <c r="AE495" s="10">
        <f t="shared" si="300"/>
        <v>1.0015519669999999</v>
      </c>
      <c r="AF495" s="2">
        <f t="shared" si="283"/>
        <v>496.37355241</v>
      </c>
      <c r="AG495" s="2">
        <f t="shared" si="284"/>
        <v>505.66987756999998</v>
      </c>
      <c r="AH495" s="3" t="str">
        <f t="shared" si="285"/>
        <v>-</v>
      </c>
      <c r="AI495" s="4" t="str">
        <f t="shared" si="291"/>
        <v>A+J=</v>
      </c>
      <c r="AJ495" s="11">
        <f t="shared" si="292"/>
        <v>41310</v>
      </c>
      <c r="AK495" s="11"/>
      <c r="AL495" s="4"/>
      <c r="AM495" s="1"/>
      <c r="AN495" s="11"/>
      <c r="AO495" s="1"/>
      <c r="AP495" s="1"/>
      <c r="AQ495" s="1"/>
      <c r="AR495" s="1"/>
      <c r="AS495" s="6"/>
      <c r="AT495" s="1"/>
      <c r="AU495" s="1"/>
      <c r="AV495" s="1"/>
      <c r="AW495" s="1"/>
      <c r="AX495" s="1"/>
      <c r="AY495" s="1"/>
      <c r="AZ495" s="1"/>
      <c r="BA495" s="1"/>
      <c r="BB495" s="1"/>
      <c r="BC495" s="1"/>
    </row>
    <row r="496" spans="1:154" x14ac:dyDescent="0.2">
      <c r="A496" s="144">
        <f t="shared" si="286"/>
        <v>41285</v>
      </c>
      <c r="B496" s="2">
        <f t="shared" si="271"/>
        <v>326525.25786496064</v>
      </c>
      <c r="C496" s="2">
        <f t="shared" si="287"/>
        <v>303909.138898</v>
      </c>
      <c r="D496" s="68">
        <f>SUM(Y496:Y$730)</f>
        <v>17768.932821930001</v>
      </c>
      <c r="E496" s="68">
        <f t="shared" si="272"/>
        <v>286140.20607607003</v>
      </c>
      <c r="F496" s="72">
        <f t="shared" si="296"/>
        <v>3574.22</v>
      </c>
      <c r="G496" s="3">
        <f>IF(N496=1,VLOOKUP(A495,[1]Plan1!$BG$69:$BI$188,3),G495)</f>
        <v>3602.46</v>
      </c>
      <c r="H496" s="11">
        <f t="shared" si="297"/>
        <v>41216</v>
      </c>
      <c r="I496" s="11">
        <f t="shared" si="298"/>
        <v>41246</v>
      </c>
      <c r="J496" s="26">
        <f t="shared" si="273"/>
        <v>7.9010245592046058E-3</v>
      </c>
      <c r="K496" s="11">
        <f t="shared" si="288"/>
        <v>41306</v>
      </c>
      <c r="L496" s="11">
        <f t="shared" si="274"/>
        <v>41306</v>
      </c>
      <c r="M496" s="1">
        <f t="shared" si="289"/>
        <v>22</v>
      </c>
      <c r="N496" s="1">
        <f t="shared" si="293"/>
        <v>7</v>
      </c>
      <c r="O496" s="2">
        <f t="shared" si="275"/>
        <v>1.00250722</v>
      </c>
      <c r="P496" s="10">
        <f t="shared" si="302"/>
        <v>1.00600073</v>
      </c>
      <c r="Q496" s="10">
        <f t="shared" si="299"/>
        <v>1.0710363625277568</v>
      </c>
      <c r="R496" s="2">
        <f t="shared" si="301"/>
        <v>1.07372168</v>
      </c>
      <c r="S496" s="2">
        <f t="shared" si="294"/>
        <v>1.05240376</v>
      </c>
      <c r="T496" s="2">
        <f t="shared" si="276"/>
        <v>319835.12047461001</v>
      </c>
      <c r="U496" s="2">
        <f t="shared" si="277"/>
        <v>931.15889105654287</v>
      </c>
      <c r="V496" s="2">
        <f t="shared" si="278"/>
        <v>21094.736707474094</v>
      </c>
      <c r="W496" s="2">
        <f t="shared" si="279"/>
        <v>325935.03449653066</v>
      </c>
      <c r="X496" s="27">
        <f t="shared" si="280"/>
        <v>0</v>
      </c>
      <c r="Y496" s="2">
        <f t="shared" si="295"/>
        <v>0</v>
      </c>
      <c r="Z496" s="67">
        <f t="shared" si="281"/>
        <v>0</v>
      </c>
      <c r="AA496" s="2">
        <f t="shared" si="282"/>
        <v>0</v>
      </c>
      <c r="AB496" s="26">
        <f t="shared" si="290"/>
        <v>6.7299999999999999E-2</v>
      </c>
      <c r="AC496" s="27">
        <f t="shared" si="270"/>
        <v>7</v>
      </c>
      <c r="AD496" s="27">
        <v>252</v>
      </c>
      <c r="AE496" s="10">
        <f t="shared" si="300"/>
        <v>1.0018108619999999</v>
      </c>
      <c r="AF496" s="2">
        <f t="shared" si="283"/>
        <v>579.17726592999998</v>
      </c>
      <c r="AG496" s="2">
        <f t="shared" si="284"/>
        <v>590.22336843000005</v>
      </c>
      <c r="AH496" s="3" t="str">
        <f t="shared" si="285"/>
        <v>-</v>
      </c>
      <c r="AI496" s="4" t="str">
        <f t="shared" si="291"/>
        <v>A+J=</v>
      </c>
      <c r="AJ496" s="11">
        <f t="shared" si="292"/>
        <v>41310</v>
      </c>
      <c r="AK496" s="11"/>
      <c r="AL496" s="4"/>
      <c r="AM496" s="1"/>
      <c r="AN496" s="11"/>
      <c r="AO496" s="1"/>
      <c r="AP496" s="1"/>
      <c r="AQ496" s="1"/>
      <c r="AR496" s="1"/>
      <c r="AS496" s="6"/>
      <c r="AT496" s="1"/>
      <c r="AU496" s="1"/>
      <c r="AV496" s="1"/>
      <c r="AW496" s="1"/>
      <c r="AX496" s="1"/>
      <c r="AY496" s="1"/>
      <c r="AZ496" s="1"/>
      <c r="BA496" s="1"/>
      <c r="BB496" s="1"/>
      <c r="BC496" s="1"/>
    </row>
    <row r="497" spans="1:55" x14ac:dyDescent="0.2">
      <c r="A497" s="144">
        <f t="shared" si="286"/>
        <v>41286</v>
      </c>
      <c r="B497" s="2">
        <f t="shared" si="271"/>
        <v>326719.81412352686</v>
      </c>
      <c r="C497" s="2">
        <f t="shared" si="287"/>
        <v>303909.138898</v>
      </c>
      <c r="D497" s="68">
        <f>SUM(Y497:Y$730)</f>
        <v>17768.932821930001</v>
      </c>
      <c r="E497" s="68">
        <f t="shared" si="272"/>
        <v>286140.20607607003</v>
      </c>
      <c r="F497" s="72">
        <f t="shared" si="296"/>
        <v>3574.22</v>
      </c>
      <c r="G497" s="3">
        <f>IF(N497=1,VLOOKUP(A496,[1]Plan1!$BG$69:$BI$188,3),G496)</f>
        <v>3602.46</v>
      </c>
      <c r="H497" s="11">
        <f t="shared" si="297"/>
        <v>41216</v>
      </c>
      <c r="I497" s="11">
        <f t="shared" si="298"/>
        <v>41246</v>
      </c>
      <c r="J497" s="26">
        <f t="shared" si="273"/>
        <v>7.9010245592046058E-3</v>
      </c>
      <c r="K497" s="11">
        <f t="shared" si="288"/>
        <v>41306</v>
      </c>
      <c r="L497" s="11">
        <f t="shared" si="274"/>
        <v>41306</v>
      </c>
      <c r="M497" s="1">
        <f t="shared" si="289"/>
        <v>22</v>
      </c>
      <c r="N497" s="1">
        <f t="shared" si="293"/>
        <v>8</v>
      </c>
      <c r="O497" s="2">
        <f t="shared" si="275"/>
        <v>1.0028659</v>
      </c>
      <c r="P497" s="10">
        <f t="shared" si="302"/>
        <v>1.00600073</v>
      </c>
      <c r="Q497" s="10">
        <f t="shared" si="299"/>
        <v>1.0710363625277568</v>
      </c>
      <c r="R497" s="2">
        <f t="shared" si="301"/>
        <v>1.0741058400000001</v>
      </c>
      <c r="S497" s="2">
        <f t="shared" si="294"/>
        <v>1.05240376</v>
      </c>
      <c r="T497" s="2">
        <f t="shared" si="276"/>
        <v>319835.12047461001</v>
      </c>
      <c r="U497" s="2">
        <f t="shared" si="277"/>
        <v>931.15889105654287</v>
      </c>
      <c r="V497" s="2">
        <f t="shared" si="278"/>
        <v>21204.6603290403</v>
      </c>
      <c r="W497" s="2">
        <f t="shared" si="279"/>
        <v>326044.95811809687</v>
      </c>
      <c r="X497" s="27">
        <f t="shared" si="280"/>
        <v>0</v>
      </c>
      <c r="Y497" s="2">
        <f t="shared" si="295"/>
        <v>0</v>
      </c>
      <c r="Z497" s="67">
        <f t="shared" si="281"/>
        <v>0</v>
      </c>
      <c r="AA497" s="2">
        <f t="shared" si="282"/>
        <v>0</v>
      </c>
      <c r="AB497" s="26">
        <f t="shared" si="290"/>
        <v>6.7299999999999999E-2</v>
      </c>
      <c r="AC497" s="27">
        <f t="shared" si="270"/>
        <v>8</v>
      </c>
      <c r="AD497" s="27">
        <v>252</v>
      </c>
      <c r="AE497" s="10">
        <f t="shared" si="300"/>
        <v>1.002069825</v>
      </c>
      <c r="AF497" s="2">
        <f t="shared" si="283"/>
        <v>662.00272823</v>
      </c>
      <c r="AG497" s="2">
        <f t="shared" si="284"/>
        <v>674.85600542999998</v>
      </c>
      <c r="AH497" s="3" t="str">
        <f t="shared" si="285"/>
        <v>-</v>
      </c>
      <c r="AI497" s="4" t="str">
        <f t="shared" si="291"/>
        <v>A+J=</v>
      </c>
      <c r="AJ497" s="11">
        <f t="shared" si="292"/>
        <v>41310</v>
      </c>
      <c r="AK497" s="11"/>
      <c r="AL497" s="4"/>
      <c r="AM497" s="1"/>
      <c r="AN497" s="11"/>
      <c r="AO497" s="1"/>
      <c r="AP497" s="1"/>
      <c r="AQ497" s="1"/>
      <c r="AR497" s="1"/>
      <c r="AS497" s="6"/>
      <c r="AT497" s="1"/>
      <c r="AU497" s="1"/>
      <c r="AV497" s="1"/>
      <c r="AW497" s="1"/>
      <c r="AX497" s="1"/>
      <c r="AY497" s="1"/>
      <c r="AZ497" s="1"/>
      <c r="BA497" s="1"/>
      <c r="BB497" s="1"/>
      <c r="BC497" s="1"/>
    </row>
    <row r="498" spans="1:55" x14ac:dyDescent="0.2">
      <c r="A498" s="144">
        <f t="shared" si="286"/>
        <v>41287</v>
      </c>
      <c r="B498" s="2">
        <f t="shared" si="271"/>
        <v>326719.81412352686</v>
      </c>
      <c r="C498" s="2">
        <f t="shared" si="287"/>
        <v>303909.138898</v>
      </c>
      <c r="D498" s="68">
        <f>SUM(Y498:Y$730)</f>
        <v>17768.932821930001</v>
      </c>
      <c r="E498" s="68">
        <f t="shared" si="272"/>
        <v>286140.20607607003</v>
      </c>
      <c r="F498" s="72">
        <f t="shared" si="296"/>
        <v>3574.22</v>
      </c>
      <c r="G498" s="3">
        <f>IF(N498=1,VLOOKUP(A497,[1]Plan1!$BG$69:$BI$188,3),G497)</f>
        <v>3602.46</v>
      </c>
      <c r="H498" s="11">
        <f t="shared" si="297"/>
        <v>41216</v>
      </c>
      <c r="I498" s="11">
        <f t="shared" si="298"/>
        <v>41246</v>
      </c>
      <c r="J498" s="26">
        <f t="shared" si="273"/>
        <v>7.9010245592046058E-3</v>
      </c>
      <c r="K498" s="11">
        <f t="shared" si="288"/>
        <v>41306</v>
      </c>
      <c r="L498" s="11">
        <f t="shared" si="274"/>
        <v>41306</v>
      </c>
      <c r="M498" s="1">
        <f t="shared" si="289"/>
        <v>22</v>
      </c>
      <c r="N498" s="1">
        <f t="shared" si="293"/>
        <v>8</v>
      </c>
      <c r="O498" s="2">
        <f t="shared" si="275"/>
        <v>1.0028659</v>
      </c>
      <c r="P498" s="10">
        <f t="shared" si="302"/>
        <v>1.00600073</v>
      </c>
      <c r="Q498" s="10">
        <f t="shared" si="299"/>
        <v>1.0710363625277568</v>
      </c>
      <c r="R498" s="2">
        <f t="shared" si="301"/>
        <v>1.0741058400000001</v>
      </c>
      <c r="S498" s="2">
        <f t="shared" si="294"/>
        <v>1.05240376</v>
      </c>
      <c r="T498" s="2">
        <f t="shared" si="276"/>
        <v>319835.12047461001</v>
      </c>
      <c r="U498" s="2">
        <f t="shared" si="277"/>
        <v>931.15889105654287</v>
      </c>
      <c r="V498" s="2">
        <f t="shared" si="278"/>
        <v>21204.6603290403</v>
      </c>
      <c r="W498" s="2">
        <f t="shared" si="279"/>
        <v>326044.95811809687</v>
      </c>
      <c r="X498" s="27">
        <f t="shared" si="280"/>
        <v>0</v>
      </c>
      <c r="Y498" s="2">
        <f t="shared" si="295"/>
        <v>0</v>
      </c>
      <c r="Z498" s="67">
        <f t="shared" si="281"/>
        <v>0</v>
      </c>
      <c r="AA498" s="2">
        <f t="shared" si="282"/>
        <v>0</v>
      </c>
      <c r="AB498" s="26">
        <f t="shared" si="290"/>
        <v>6.7299999999999999E-2</v>
      </c>
      <c r="AC498" s="27">
        <f t="shared" si="270"/>
        <v>8</v>
      </c>
      <c r="AD498" s="27">
        <v>252</v>
      </c>
      <c r="AE498" s="10">
        <f t="shared" si="300"/>
        <v>1.002069825</v>
      </c>
      <c r="AF498" s="2">
        <f t="shared" si="283"/>
        <v>662.00272823</v>
      </c>
      <c r="AG498" s="2">
        <f t="shared" si="284"/>
        <v>674.85600542999998</v>
      </c>
      <c r="AH498" s="3" t="str">
        <f t="shared" si="285"/>
        <v>-</v>
      </c>
      <c r="AI498" s="4" t="str">
        <f t="shared" si="291"/>
        <v>A+J=</v>
      </c>
      <c r="AJ498" s="11">
        <f t="shared" si="292"/>
        <v>41310</v>
      </c>
      <c r="AK498" s="11"/>
      <c r="AL498" s="4"/>
      <c r="AM498" s="1"/>
      <c r="AN498" s="11"/>
      <c r="AO498" s="1"/>
      <c r="AP498" s="1"/>
      <c r="AQ498" s="1"/>
      <c r="AR498" s="1"/>
      <c r="AS498" s="6"/>
      <c r="AT498" s="1"/>
      <c r="AU498" s="1"/>
      <c r="AV498" s="1"/>
      <c r="AW498" s="1"/>
      <c r="AX498" s="1"/>
      <c r="AY498" s="1"/>
      <c r="AZ498" s="1"/>
      <c r="BA498" s="1"/>
      <c r="BB498" s="1"/>
      <c r="BC498" s="1"/>
    </row>
    <row r="499" spans="1:55" x14ac:dyDescent="0.2">
      <c r="A499" s="144">
        <f t="shared" si="286"/>
        <v>41288</v>
      </c>
      <c r="B499" s="2">
        <f t="shared" si="271"/>
        <v>326719.81412352686</v>
      </c>
      <c r="C499" s="2">
        <f t="shared" si="287"/>
        <v>303909.138898</v>
      </c>
      <c r="D499" s="68">
        <f>SUM(Y499:Y$730)</f>
        <v>17768.932821930001</v>
      </c>
      <c r="E499" s="68">
        <f t="shared" si="272"/>
        <v>286140.20607607003</v>
      </c>
      <c r="F499" s="72">
        <f t="shared" si="296"/>
        <v>3574.22</v>
      </c>
      <c r="G499" s="3">
        <f>IF(N499=1,VLOOKUP(A498,[1]Plan1!$BG$69:$BI$188,3),G498)</f>
        <v>3602.46</v>
      </c>
      <c r="H499" s="11">
        <f t="shared" si="297"/>
        <v>41216</v>
      </c>
      <c r="I499" s="11">
        <f t="shared" si="298"/>
        <v>41246</v>
      </c>
      <c r="J499" s="26">
        <f t="shared" si="273"/>
        <v>7.9010245592046058E-3</v>
      </c>
      <c r="K499" s="11">
        <f t="shared" si="288"/>
        <v>41306</v>
      </c>
      <c r="L499" s="11">
        <f t="shared" si="274"/>
        <v>41306</v>
      </c>
      <c r="M499" s="1">
        <f t="shared" si="289"/>
        <v>22</v>
      </c>
      <c r="N499" s="1">
        <f t="shared" si="293"/>
        <v>8</v>
      </c>
      <c r="O499" s="2">
        <f t="shared" si="275"/>
        <v>1.0028659</v>
      </c>
      <c r="P499" s="10">
        <f t="shared" si="302"/>
        <v>1.00600073</v>
      </c>
      <c r="Q499" s="10">
        <f t="shared" si="299"/>
        <v>1.0710363625277568</v>
      </c>
      <c r="R499" s="2">
        <f t="shared" si="301"/>
        <v>1.0741058400000001</v>
      </c>
      <c r="S499" s="2">
        <f t="shared" si="294"/>
        <v>1.05240376</v>
      </c>
      <c r="T499" s="2">
        <f t="shared" si="276"/>
        <v>319835.12047461001</v>
      </c>
      <c r="U499" s="2">
        <f t="shared" si="277"/>
        <v>931.15889105654287</v>
      </c>
      <c r="V499" s="2">
        <f t="shared" si="278"/>
        <v>21204.6603290403</v>
      </c>
      <c r="W499" s="2">
        <f t="shared" si="279"/>
        <v>326044.95811809687</v>
      </c>
      <c r="X499" s="27">
        <f t="shared" si="280"/>
        <v>0</v>
      </c>
      <c r="Y499" s="2">
        <f t="shared" si="295"/>
        <v>0</v>
      </c>
      <c r="Z499" s="67">
        <f t="shared" si="281"/>
        <v>0</v>
      </c>
      <c r="AA499" s="2">
        <f t="shared" si="282"/>
        <v>0</v>
      </c>
      <c r="AB499" s="26">
        <f t="shared" si="290"/>
        <v>6.7299999999999999E-2</v>
      </c>
      <c r="AC499" s="27">
        <f t="shared" si="270"/>
        <v>8</v>
      </c>
      <c r="AD499" s="27">
        <v>252</v>
      </c>
      <c r="AE499" s="10">
        <f t="shared" si="300"/>
        <v>1.002069825</v>
      </c>
      <c r="AF499" s="2">
        <f t="shared" si="283"/>
        <v>662.00272823</v>
      </c>
      <c r="AG499" s="2">
        <f t="shared" si="284"/>
        <v>674.85600542999998</v>
      </c>
      <c r="AH499" s="3" t="str">
        <f t="shared" si="285"/>
        <v>-</v>
      </c>
      <c r="AI499" s="4" t="str">
        <f t="shared" si="291"/>
        <v>A+J=</v>
      </c>
      <c r="AJ499" s="11">
        <f t="shared" si="292"/>
        <v>41310</v>
      </c>
      <c r="AK499" s="11"/>
      <c r="AL499" s="4"/>
      <c r="AM499" s="1"/>
      <c r="AN499" s="11"/>
      <c r="AO499" s="1"/>
      <c r="AP499" s="1"/>
      <c r="AQ499" s="1"/>
      <c r="AR499" s="1"/>
      <c r="AS499" s="6"/>
      <c r="AT499" s="1"/>
      <c r="AU499" s="1"/>
      <c r="AV499" s="1"/>
      <c r="AW499" s="1"/>
      <c r="AX499" s="1"/>
      <c r="AY499" s="1"/>
      <c r="AZ499" s="1"/>
      <c r="BA499" s="1"/>
      <c r="BB499" s="1"/>
      <c r="BC499" s="1"/>
    </row>
    <row r="500" spans="1:55" x14ac:dyDescent="0.2">
      <c r="A500" s="144">
        <f t="shared" si="286"/>
        <v>41289</v>
      </c>
      <c r="B500" s="2">
        <f t="shared" si="271"/>
        <v>326914.49186160392</v>
      </c>
      <c r="C500" s="2">
        <f t="shared" si="287"/>
        <v>303909.138898</v>
      </c>
      <c r="D500" s="68">
        <f>SUM(Y500:Y$730)</f>
        <v>17768.932821930001</v>
      </c>
      <c r="E500" s="68">
        <f t="shared" si="272"/>
        <v>286140.20607607003</v>
      </c>
      <c r="F500" s="72">
        <f t="shared" si="296"/>
        <v>3574.22</v>
      </c>
      <c r="G500" s="3">
        <f>IF(N500=1,VLOOKUP(A499,[1]Plan1!$BG$69:$BI$188,3),G499)</f>
        <v>3602.46</v>
      </c>
      <c r="H500" s="11">
        <f t="shared" si="297"/>
        <v>41216</v>
      </c>
      <c r="I500" s="11">
        <f t="shared" si="298"/>
        <v>41246</v>
      </c>
      <c r="J500" s="26">
        <f t="shared" si="273"/>
        <v>7.9010245592046058E-3</v>
      </c>
      <c r="K500" s="11">
        <f t="shared" si="288"/>
        <v>41306</v>
      </c>
      <c r="L500" s="11">
        <f t="shared" si="274"/>
        <v>41306</v>
      </c>
      <c r="M500" s="1">
        <f t="shared" si="289"/>
        <v>22</v>
      </c>
      <c r="N500" s="1">
        <f t="shared" si="293"/>
        <v>9</v>
      </c>
      <c r="O500" s="2">
        <f t="shared" si="275"/>
        <v>1.00322472</v>
      </c>
      <c r="P500" s="10">
        <f t="shared" si="302"/>
        <v>1.00600073</v>
      </c>
      <c r="Q500" s="10">
        <f t="shared" si="299"/>
        <v>1.0710363625277568</v>
      </c>
      <c r="R500" s="2">
        <f t="shared" si="301"/>
        <v>1.0744901499999999</v>
      </c>
      <c r="S500" s="2">
        <f t="shared" si="294"/>
        <v>1.05240376</v>
      </c>
      <c r="T500" s="2">
        <f t="shared" si="276"/>
        <v>319835.12047461001</v>
      </c>
      <c r="U500" s="2">
        <f t="shared" si="277"/>
        <v>931.15889105654287</v>
      </c>
      <c r="V500" s="2">
        <f t="shared" si="278"/>
        <v>21314.626871637345</v>
      </c>
      <c r="W500" s="2">
        <f t="shared" si="279"/>
        <v>326154.92466069391</v>
      </c>
      <c r="X500" s="27">
        <f t="shared" si="280"/>
        <v>0</v>
      </c>
      <c r="Y500" s="2">
        <f t="shared" si="295"/>
        <v>0</v>
      </c>
      <c r="Z500" s="67">
        <f t="shared" si="281"/>
        <v>0</v>
      </c>
      <c r="AA500" s="2">
        <f t="shared" si="282"/>
        <v>0</v>
      </c>
      <c r="AB500" s="26">
        <f t="shared" si="290"/>
        <v>6.7299999999999999E-2</v>
      </c>
      <c r="AC500" s="27">
        <f t="shared" si="270"/>
        <v>9</v>
      </c>
      <c r="AD500" s="27">
        <v>252</v>
      </c>
      <c r="AE500" s="10">
        <f t="shared" si="300"/>
        <v>1.0023288539999999</v>
      </c>
      <c r="AF500" s="2">
        <f t="shared" si="283"/>
        <v>744.84929965000003</v>
      </c>
      <c r="AG500" s="2">
        <f t="shared" si="284"/>
        <v>759.56720091</v>
      </c>
      <c r="AH500" s="3" t="str">
        <f t="shared" si="285"/>
        <v>-</v>
      </c>
      <c r="AI500" s="4" t="str">
        <f t="shared" si="291"/>
        <v>A+J=</v>
      </c>
      <c r="AJ500" s="11">
        <f t="shared" si="292"/>
        <v>41310</v>
      </c>
      <c r="AK500" s="11"/>
      <c r="AL500" s="4"/>
      <c r="AM500" s="1"/>
      <c r="AN500" s="11"/>
      <c r="AO500" s="1"/>
      <c r="AP500" s="1"/>
      <c r="AQ500" s="1"/>
      <c r="AR500" s="1"/>
      <c r="AS500" s="6"/>
      <c r="AT500" s="1"/>
      <c r="AU500" s="1"/>
      <c r="AV500" s="1"/>
      <c r="AW500" s="1"/>
      <c r="AX500" s="1"/>
      <c r="AY500" s="1"/>
      <c r="AZ500" s="1"/>
      <c r="BA500" s="1"/>
      <c r="BB500" s="1"/>
      <c r="BC500" s="1"/>
    </row>
    <row r="501" spans="1:55" x14ac:dyDescent="0.2">
      <c r="A501" s="144">
        <f t="shared" si="286"/>
        <v>41290</v>
      </c>
      <c r="B501" s="2">
        <f t="shared" si="271"/>
        <v>327109.28572296782</v>
      </c>
      <c r="C501" s="2">
        <f t="shared" si="287"/>
        <v>303909.138898</v>
      </c>
      <c r="D501" s="68">
        <f>SUM(Y501:Y$730)</f>
        <v>17768.932821930001</v>
      </c>
      <c r="E501" s="68">
        <f t="shared" si="272"/>
        <v>286140.20607607003</v>
      </c>
      <c r="F501" s="72">
        <f t="shared" si="296"/>
        <v>3574.22</v>
      </c>
      <c r="G501" s="3">
        <f>IF(N501=1,VLOOKUP(A500,[1]Plan1!$BG$69:$BI$188,3),G500)</f>
        <v>3602.46</v>
      </c>
      <c r="H501" s="11">
        <f t="shared" si="297"/>
        <v>41216</v>
      </c>
      <c r="I501" s="11">
        <f t="shared" si="298"/>
        <v>41246</v>
      </c>
      <c r="J501" s="26">
        <f t="shared" si="273"/>
        <v>7.9010245592046058E-3</v>
      </c>
      <c r="K501" s="11">
        <f t="shared" si="288"/>
        <v>41306</v>
      </c>
      <c r="L501" s="11">
        <f t="shared" si="274"/>
        <v>41306</v>
      </c>
      <c r="M501" s="1">
        <f t="shared" si="289"/>
        <v>22</v>
      </c>
      <c r="N501" s="1">
        <f t="shared" si="293"/>
        <v>10</v>
      </c>
      <c r="O501" s="2">
        <f t="shared" si="275"/>
        <v>1.0035836600000001</v>
      </c>
      <c r="P501" s="10">
        <f t="shared" si="302"/>
        <v>1.00600073</v>
      </c>
      <c r="Q501" s="10">
        <f t="shared" si="299"/>
        <v>1.0710363625277568</v>
      </c>
      <c r="R501" s="2">
        <f t="shared" si="301"/>
        <v>1.0748745900000001</v>
      </c>
      <c r="S501" s="2">
        <f t="shared" si="294"/>
        <v>1.05240376</v>
      </c>
      <c r="T501" s="2">
        <f t="shared" si="276"/>
        <v>319835.12047461001</v>
      </c>
      <c r="U501" s="2">
        <f t="shared" si="277"/>
        <v>931.15889105654287</v>
      </c>
      <c r="V501" s="2">
        <f t="shared" si="278"/>
        <v>21424.630612461275</v>
      </c>
      <c r="W501" s="2">
        <f t="shared" si="279"/>
        <v>326264.9284015178</v>
      </c>
      <c r="X501" s="27">
        <f t="shared" si="280"/>
        <v>0</v>
      </c>
      <c r="Y501" s="2">
        <f t="shared" si="295"/>
        <v>0</v>
      </c>
      <c r="Z501" s="67">
        <f t="shared" si="281"/>
        <v>0</v>
      </c>
      <c r="AA501" s="2">
        <f t="shared" si="282"/>
        <v>0</v>
      </c>
      <c r="AB501" s="26">
        <f t="shared" si="290"/>
        <v>6.7299999999999999E-2</v>
      </c>
      <c r="AC501" s="27">
        <f t="shared" si="270"/>
        <v>10</v>
      </c>
      <c r="AD501" s="27">
        <v>252</v>
      </c>
      <c r="AE501" s="10">
        <f t="shared" si="300"/>
        <v>1.0025879499999999</v>
      </c>
      <c r="AF501" s="2">
        <f t="shared" si="283"/>
        <v>827.71730003000005</v>
      </c>
      <c r="AG501" s="2">
        <f t="shared" si="284"/>
        <v>844.35732144999997</v>
      </c>
      <c r="AH501" s="3" t="str">
        <f t="shared" si="285"/>
        <v>-</v>
      </c>
      <c r="AI501" s="4" t="str">
        <f t="shared" si="291"/>
        <v>A+J=</v>
      </c>
      <c r="AJ501" s="11">
        <f t="shared" si="292"/>
        <v>41310</v>
      </c>
      <c r="AK501" s="11"/>
      <c r="AL501" s="4"/>
      <c r="AM501" s="1"/>
      <c r="AN501" s="11"/>
      <c r="AO501" s="1"/>
      <c r="AP501" s="1"/>
      <c r="AQ501" s="1"/>
      <c r="AR501" s="1"/>
      <c r="AS501" s="6"/>
      <c r="AT501" s="1"/>
      <c r="AU501" s="1"/>
      <c r="AV501" s="1"/>
      <c r="AW501" s="1"/>
      <c r="AX501" s="1"/>
      <c r="AY501" s="1"/>
      <c r="AZ501" s="1"/>
      <c r="BA501" s="1"/>
      <c r="BB501" s="1"/>
      <c r="BC501" s="1"/>
    </row>
    <row r="502" spans="1:55" x14ac:dyDescent="0.2">
      <c r="A502" s="144">
        <f t="shared" si="286"/>
        <v>41291</v>
      </c>
      <c r="B502" s="2">
        <f t="shared" si="271"/>
        <v>327304.19575864851</v>
      </c>
      <c r="C502" s="2">
        <f t="shared" si="287"/>
        <v>303909.138898</v>
      </c>
      <c r="D502" s="68">
        <f>SUM(Y502:Y$730)</f>
        <v>17768.932821930001</v>
      </c>
      <c r="E502" s="68">
        <f t="shared" si="272"/>
        <v>286140.20607607003</v>
      </c>
      <c r="F502" s="72">
        <f t="shared" si="296"/>
        <v>3574.22</v>
      </c>
      <c r="G502" s="3">
        <f>IF(N502=1,VLOOKUP(A501,[1]Plan1!$BG$69:$BI$188,3),G501)</f>
        <v>3602.46</v>
      </c>
      <c r="H502" s="11">
        <f t="shared" si="297"/>
        <v>41216</v>
      </c>
      <c r="I502" s="11">
        <f t="shared" si="298"/>
        <v>41246</v>
      </c>
      <c r="J502" s="26">
        <f t="shared" si="273"/>
        <v>7.9010245592046058E-3</v>
      </c>
      <c r="K502" s="11">
        <f t="shared" si="288"/>
        <v>41306</v>
      </c>
      <c r="L502" s="11">
        <f t="shared" si="274"/>
        <v>41306</v>
      </c>
      <c r="M502" s="1">
        <f t="shared" si="289"/>
        <v>22</v>
      </c>
      <c r="N502" s="1">
        <f t="shared" si="293"/>
        <v>11</v>
      </c>
      <c r="O502" s="2">
        <f t="shared" si="275"/>
        <v>1.0039427299999999</v>
      </c>
      <c r="P502" s="10">
        <f t="shared" si="302"/>
        <v>1.00600073</v>
      </c>
      <c r="Q502" s="10">
        <f t="shared" si="299"/>
        <v>1.0710363625277568</v>
      </c>
      <c r="R502" s="2">
        <f t="shared" si="301"/>
        <v>1.0752591600000001</v>
      </c>
      <c r="S502" s="2">
        <f t="shared" si="294"/>
        <v>1.05240376</v>
      </c>
      <c r="T502" s="2">
        <f t="shared" si="276"/>
        <v>319835.12047461001</v>
      </c>
      <c r="U502" s="2">
        <f t="shared" si="277"/>
        <v>931.15889105654287</v>
      </c>
      <c r="V502" s="2">
        <f t="shared" si="278"/>
        <v>21534.671551511954</v>
      </c>
      <c r="W502" s="2">
        <f t="shared" si="279"/>
        <v>326374.96934056852</v>
      </c>
      <c r="X502" s="27">
        <f t="shared" si="280"/>
        <v>0</v>
      </c>
      <c r="Y502" s="2">
        <f t="shared" si="295"/>
        <v>0</v>
      </c>
      <c r="Z502" s="67">
        <f t="shared" si="281"/>
        <v>0</v>
      </c>
      <c r="AA502" s="2">
        <f t="shared" si="282"/>
        <v>0</v>
      </c>
      <c r="AB502" s="26">
        <f t="shared" si="290"/>
        <v>6.7299999999999999E-2</v>
      </c>
      <c r="AC502" s="27">
        <f t="shared" si="270"/>
        <v>11</v>
      </c>
      <c r="AD502" s="27">
        <v>252</v>
      </c>
      <c r="AE502" s="10">
        <f t="shared" si="300"/>
        <v>1.0028471130000001</v>
      </c>
      <c r="AF502" s="2">
        <f t="shared" si="283"/>
        <v>910.60672935000002</v>
      </c>
      <c r="AG502" s="2">
        <f t="shared" si="284"/>
        <v>929.22641808000003</v>
      </c>
      <c r="AH502" s="3" t="str">
        <f t="shared" si="285"/>
        <v>-</v>
      </c>
      <c r="AI502" s="4" t="str">
        <f t="shared" si="291"/>
        <v>A+J=</v>
      </c>
      <c r="AJ502" s="11">
        <f t="shared" si="292"/>
        <v>41310</v>
      </c>
      <c r="AK502" s="11"/>
      <c r="AL502" s="4"/>
      <c r="AM502" s="1"/>
      <c r="AN502" s="11"/>
      <c r="AO502" s="1"/>
      <c r="AP502" s="1"/>
      <c r="AQ502" s="1"/>
      <c r="AR502" s="1"/>
      <c r="AS502" s="6"/>
      <c r="AT502" s="1"/>
      <c r="AU502" s="1"/>
      <c r="AV502" s="1"/>
      <c r="AW502" s="1"/>
      <c r="AX502" s="1"/>
      <c r="AY502" s="1"/>
      <c r="AZ502" s="1"/>
      <c r="BA502" s="1"/>
      <c r="BB502" s="1"/>
      <c r="BC502" s="1"/>
    </row>
    <row r="503" spans="1:55" x14ac:dyDescent="0.2">
      <c r="A503" s="144">
        <f t="shared" si="286"/>
        <v>41292</v>
      </c>
      <c r="B503" s="2">
        <f t="shared" si="271"/>
        <v>327499.23063055216</v>
      </c>
      <c r="C503" s="2">
        <f t="shared" si="287"/>
        <v>303909.138898</v>
      </c>
      <c r="D503" s="68">
        <f>SUM(Y503:Y$730)</f>
        <v>17768.932821930001</v>
      </c>
      <c r="E503" s="68">
        <f t="shared" si="272"/>
        <v>286140.20607607003</v>
      </c>
      <c r="F503" s="72">
        <f t="shared" si="296"/>
        <v>3574.22</v>
      </c>
      <c r="G503" s="3">
        <f>IF(N503=1,VLOOKUP(A502,[1]Plan1!$BG$69:$BI$188,3),G502)</f>
        <v>3602.46</v>
      </c>
      <c r="H503" s="11">
        <f t="shared" si="297"/>
        <v>41216</v>
      </c>
      <c r="I503" s="11">
        <f t="shared" si="298"/>
        <v>41246</v>
      </c>
      <c r="J503" s="26">
        <f t="shared" si="273"/>
        <v>7.9010245592046058E-3</v>
      </c>
      <c r="K503" s="11">
        <f t="shared" si="288"/>
        <v>41306</v>
      </c>
      <c r="L503" s="11">
        <f t="shared" si="274"/>
        <v>41306</v>
      </c>
      <c r="M503" s="1">
        <f t="shared" si="289"/>
        <v>22</v>
      </c>
      <c r="N503" s="1">
        <f t="shared" si="293"/>
        <v>12</v>
      </c>
      <c r="O503" s="2">
        <f t="shared" si="275"/>
        <v>1.0043019399999999</v>
      </c>
      <c r="P503" s="10">
        <f t="shared" si="302"/>
        <v>1.00600073</v>
      </c>
      <c r="Q503" s="10">
        <f t="shared" si="299"/>
        <v>1.0710363625277568</v>
      </c>
      <c r="R503" s="2">
        <f t="shared" si="301"/>
        <v>1.07564389</v>
      </c>
      <c r="S503" s="2">
        <f t="shared" si="294"/>
        <v>1.05240376</v>
      </c>
      <c r="T503" s="2">
        <f t="shared" si="276"/>
        <v>319835.12047461001</v>
      </c>
      <c r="U503" s="2">
        <f t="shared" si="277"/>
        <v>931.15889105654287</v>
      </c>
      <c r="V503" s="2">
        <f t="shared" si="278"/>
        <v>21644.758272995587</v>
      </c>
      <c r="W503" s="2">
        <f t="shared" si="279"/>
        <v>326485.05606205214</v>
      </c>
      <c r="X503" s="27">
        <f t="shared" si="280"/>
        <v>0</v>
      </c>
      <c r="Y503" s="2">
        <f t="shared" si="295"/>
        <v>0</v>
      </c>
      <c r="Z503" s="67">
        <f t="shared" si="281"/>
        <v>0</v>
      </c>
      <c r="AA503" s="2">
        <f t="shared" si="282"/>
        <v>0</v>
      </c>
      <c r="AB503" s="26">
        <f t="shared" si="290"/>
        <v>6.7299999999999999E-2</v>
      </c>
      <c r="AC503" s="27">
        <f t="shared" si="270"/>
        <v>12</v>
      </c>
      <c r="AD503" s="27">
        <v>252</v>
      </c>
      <c r="AE503" s="10">
        <f t="shared" si="300"/>
        <v>1.003106343</v>
      </c>
      <c r="AF503" s="2">
        <f t="shared" si="283"/>
        <v>993.51758763999999</v>
      </c>
      <c r="AG503" s="2">
        <f t="shared" si="284"/>
        <v>1014.1745685</v>
      </c>
      <c r="AH503" s="3" t="str">
        <f t="shared" si="285"/>
        <v>-</v>
      </c>
      <c r="AI503" s="4" t="str">
        <f t="shared" si="291"/>
        <v>A+J=</v>
      </c>
      <c r="AJ503" s="11">
        <f t="shared" si="292"/>
        <v>41310</v>
      </c>
      <c r="AK503" s="11"/>
      <c r="AL503" s="4"/>
      <c r="AM503" s="1"/>
      <c r="AN503" s="11"/>
      <c r="AO503" s="1"/>
      <c r="AP503" s="1"/>
      <c r="AQ503" s="1"/>
      <c r="AR503" s="1"/>
      <c r="AS503" s="6"/>
      <c r="AT503" s="1"/>
      <c r="AU503" s="1"/>
      <c r="AV503" s="1"/>
      <c r="AW503" s="1"/>
      <c r="AX503" s="1"/>
      <c r="AY503" s="1"/>
      <c r="AZ503" s="1"/>
      <c r="BA503" s="1"/>
      <c r="BB503" s="1"/>
      <c r="BC503" s="1"/>
    </row>
    <row r="504" spans="1:55" x14ac:dyDescent="0.2">
      <c r="A504" s="144">
        <f t="shared" si="286"/>
        <v>41293</v>
      </c>
      <c r="B504" s="2">
        <f t="shared" si="271"/>
        <v>327694.37891228049</v>
      </c>
      <c r="C504" s="2">
        <f t="shared" si="287"/>
        <v>303909.138898</v>
      </c>
      <c r="D504" s="68">
        <f>SUM(Y504:Y$730)</f>
        <v>17768.932821930001</v>
      </c>
      <c r="E504" s="68">
        <f t="shared" si="272"/>
        <v>286140.20607607003</v>
      </c>
      <c r="F504" s="72">
        <f t="shared" si="296"/>
        <v>3574.22</v>
      </c>
      <c r="G504" s="3">
        <f>IF(N504=1,VLOOKUP(A503,[1]Plan1!$BG$69:$BI$188,3),G503)</f>
        <v>3602.46</v>
      </c>
      <c r="H504" s="11">
        <f t="shared" si="297"/>
        <v>41216</v>
      </c>
      <c r="I504" s="11">
        <f t="shared" si="298"/>
        <v>41246</v>
      </c>
      <c r="J504" s="26">
        <f t="shared" si="273"/>
        <v>7.9010245592046058E-3</v>
      </c>
      <c r="K504" s="11">
        <f t="shared" si="288"/>
        <v>41306</v>
      </c>
      <c r="L504" s="11">
        <f t="shared" si="274"/>
        <v>41306</v>
      </c>
      <c r="M504" s="1">
        <f t="shared" si="289"/>
        <v>22</v>
      </c>
      <c r="N504" s="1">
        <f t="shared" si="293"/>
        <v>13</v>
      </c>
      <c r="O504" s="2">
        <f t="shared" si="275"/>
        <v>1.00466126</v>
      </c>
      <c r="P504" s="10">
        <f t="shared" si="302"/>
        <v>1.00600073</v>
      </c>
      <c r="Q504" s="10">
        <f t="shared" si="299"/>
        <v>1.0710363625277568</v>
      </c>
      <c r="R504" s="2">
        <f t="shared" si="301"/>
        <v>1.0760287399999999</v>
      </c>
      <c r="S504" s="2">
        <f t="shared" si="294"/>
        <v>1.05240376</v>
      </c>
      <c r="T504" s="2">
        <f t="shared" si="276"/>
        <v>319835.12047461001</v>
      </c>
      <c r="U504" s="2">
        <f t="shared" si="277"/>
        <v>931.15889105654287</v>
      </c>
      <c r="V504" s="2">
        <f t="shared" si="278"/>
        <v>21754.879331303928</v>
      </c>
      <c r="W504" s="2">
        <f t="shared" si="279"/>
        <v>326595.17712036049</v>
      </c>
      <c r="X504" s="27">
        <f t="shared" si="280"/>
        <v>0</v>
      </c>
      <c r="Y504" s="2">
        <f t="shared" si="295"/>
        <v>0</v>
      </c>
      <c r="Z504" s="67">
        <f t="shared" si="281"/>
        <v>0</v>
      </c>
      <c r="AA504" s="2">
        <f t="shared" si="282"/>
        <v>0</v>
      </c>
      <c r="AB504" s="26">
        <f t="shared" si="290"/>
        <v>6.7299999999999999E-2</v>
      </c>
      <c r="AC504" s="27">
        <f t="shared" si="270"/>
        <v>13</v>
      </c>
      <c r="AD504" s="27">
        <v>252</v>
      </c>
      <c r="AE504" s="10">
        <f t="shared" si="300"/>
        <v>1.0033656399999999</v>
      </c>
      <c r="AF504" s="2">
        <f t="shared" si="283"/>
        <v>1076.44987487</v>
      </c>
      <c r="AG504" s="2">
        <f t="shared" si="284"/>
        <v>1099.20179192</v>
      </c>
      <c r="AH504" s="3" t="str">
        <f t="shared" si="285"/>
        <v>-</v>
      </c>
      <c r="AI504" s="4" t="str">
        <f t="shared" si="291"/>
        <v>A+J=</v>
      </c>
      <c r="AJ504" s="11">
        <f t="shared" si="292"/>
        <v>41310</v>
      </c>
      <c r="AK504" s="11"/>
      <c r="AL504" s="4"/>
      <c r="AM504" s="1"/>
      <c r="AN504" s="11"/>
      <c r="AO504" s="1"/>
      <c r="AP504" s="1"/>
      <c r="AQ504" s="1"/>
      <c r="AR504" s="1"/>
      <c r="AS504" s="6"/>
      <c r="AT504" s="1"/>
      <c r="AU504" s="1"/>
      <c r="AV504" s="1"/>
      <c r="AW504" s="1"/>
      <c r="AX504" s="1"/>
      <c r="AY504" s="1"/>
      <c r="AZ504" s="1"/>
      <c r="BA504" s="1"/>
      <c r="BB504" s="1"/>
      <c r="BC504" s="1"/>
    </row>
    <row r="505" spans="1:55" x14ac:dyDescent="0.2">
      <c r="A505" s="144">
        <f t="shared" si="286"/>
        <v>41294</v>
      </c>
      <c r="B505" s="2">
        <f t="shared" si="271"/>
        <v>327694.37891228049</v>
      </c>
      <c r="C505" s="2">
        <f t="shared" si="287"/>
        <v>303909.138898</v>
      </c>
      <c r="D505" s="68">
        <f>SUM(Y505:Y$730)</f>
        <v>17768.932821930001</v>
      </c>
      <c r="E505" s="68">
        <f t="shared" si="272"/>
        <v>286140.20607607003</v>
      </c>
      <c r="F505" s="72">
        <f t="shared" si="296"/>
        <v>3574.22</v>
      </c>
      <c r="G505" s="3">
        <f>IF(N505=1,VLOOKUP(A504,[1]Plan1!$BG$69:$BI$188,3),G504)</f>
        <v>3602.46</v>
      </c>
      <c r="H505" s="11">
        <f t="shared" si="297"/>
        <v>41216</v>
      </c>
      <c r="I505" s="11">
        <f t="shared" si="298"/>
        <v>41246</v>
      </c>
      <c r="J505" s="26">
        <f t="shared" si="273"/>
        <v>7.9010245592046058E-3</v>
      </c>
      <c r="K505" s="11">
        <f t="shared" si="288"/>
        <v>41306</v>
      </c>
      <c r="L505" s="11">
        <f t="shared" si="274"/>
        <v>41306</v>
      </c>
      <c r="M505" s="1">
        <f t="shared" si="289"/>
        <v>22</v>
      </c>
      <c r="N505" s="1">
        <f t="shared" si="293"/>
        <v>13</v>
      </c>
      <c r="O505" s="2">
        <f t="shared" si="275"/>
        <v>1.00466126</v>
      </c>
      <c r="P505" s="10">
        <f t="shared" si="302"/>
        <v>1.00600073</v>
      </c>
      <c r="Q505" s="10">
        <f t="shared" si="299"/>
        <v>1.0710363625277568</v>
      </c>
      <c r="R505" s="2">
        <f t="shared" si="301"/>
        <v>1.0760287399999999</v>
      </c>
      <c r="S505" s="2">
        <f t="shared" si="294"/>
        <v>1.05240376</v>
      </c>
      <c r="T505" s="2">
        <f t="shared" si="276"/>
        <v>319835.12047461001</v>
      </c>
      <c r="U505" s="2">
        <f t="shared" si="277"/>
        <v>931.15889105654287</v>
      </c>
      <c r="V505" s="2">
        <f t="shared" si="278"/>
        <v>21754.879331303928</v>
      </c>
      <c r="W505" s="2">
        <f t="shared" si="279"/>
        <v>326595.17712036049</v>
      </c>
      <c r="X505" s="27">
        <f t="shared" si="280"/>
        <v>0</v>
      </c>
      <c r="Y505" s="2">
        <f t="shared" si="295"/>
        <v>0</v>
      </c>
      <c r="Z505" s="67">
        <f t="shared" si="281"/>
        <v>0</v>
      </c>
      <c r="AA505" s="2">
        <f t="shared" si="282"/>
        <v>0</v>
      </c>
      <c r="AB505" s="26">
        <f t="shared" si="290"/>
        <v>6.7299999999999999E-2</v>
      </c>
      <c r="AC505" s="27">
        <f t="shared" si="270"/>
        <v>13</v>
      </c>
      <c r="AD505" s="27">
        <v>252</v>
      </c>
      <c r="AE505" s="10">
        <f t="shared" si="300"/>
        <v>1.0033656399999999</v>
      </c>
      <c r="AF505" s="2">
        <f t="shared" si="283"/>
        <v>1076.44987487</v>
      </c>
      <c r="AG505" s="2">
        <f t="shared" si="284"/>
        <v>1099.20179192</v>
      </c>
      <c r="AH505" s="3" t="str">
        <f t="shared" si="285"/>
        <v>-</v>
      </c>
      <c r="AI505" s="4" t="str">
        <f t="shared" si="291"/>
        <v>A+J=</v>
      </c>
      <c r="AJ505" s="11">
        <f t="shared" si="292"/>
        <v>41310</v>
      </c>
      <c r="AK505" s="11"/>
      <c r="AL505" s="4"/>
      <c r="AM505" s="1"/>
      <c r="AN505" s="11"/>
      <c r="AO505" s="1"/>
      <c r="AP505" s="1"/>
      <c r="AQ505" s="1"/>
      <c r="AR505" s="1"/>
      <c r="AS505" s="6"/>
      <c r="AT505" s="1"/>
      <c r="AU505" s="1"/>
      <c r="AV505" s="1"/>
      <c r="AW505" s="1"/>
      <c r="AX505" s="1"/>
      <c r="AY505" s="1"/>
      <c r="AZ505" s="1"/>
      <c r="BA505" s="1"/>
      <c r="BB505" s="1"/>
      <c r="BC505" s="1"/>
    </row>
    <row r="506" spans="1:55" x14ac:dyDescent="0.2">
      <c r="A506" s="144">
        <f t="shared" si="286"/>
        <v>41295</v>
      </c>
      <c r="B506" s="2">
        <f t="shared" si="271"/>
        <v>327694.37891228049</v>
      </c>
      <c r="C506" s="2">
        <f t="shared" si="287"/>
        <v>303909.138898</v>
      </c>
      <c r="D506" s="68">
        <f>SUM(Y506:Y$730)</f>
        <v>17768.932821930001</v>
      </c>
      <c r="E506" s="68">
        <f t="shared" si="272"/>
        <v>286140.20607607003</v>
      </c>
      <c r="F506" s="72">
        <f t="shared" si="296"/>
        <v>3574.22</v>
      </c>
      <c r="G506" s="3">
        <f>IF(N506=1,VLOOKUP(A505,[1]Plan1!$BG$69:$BI$188,3),G505)</f>
        <v>3602.46</v>
      </c>
      <c r="H506" s="11">
        <f t="shared" si="297"/>
        <v>41216</v>
      </c>
      <c r="I506" s="11">
        <f t="shared" si="298"/>
        <v>41246</v>
      </c>
      <c r="J506" s="26">
        <f t="shared" si="273"/>
        <v>7.9010245592046058E-3</v>
      </c>
      <c r="K506" s="11">
        <f t="shared" si="288"/>
        <v>41306</v>
      </c>
      <c r="L506" s="11">
        <f t="shared" si="274"/>
        <v>41306</v>
      </c>
      <c r="M506" s="1">
        <f t="shared" si="289"/>
        <v>22</v>
      </c>
      <c r="N506" s="1">
        <f t="shared" si="293"/>
        <v>13</v>
      </c>
      <c r="O506" s="2">
        <f t="shared" si="275"/>
        <v>1.00466126</v>
      </c>
      <c r="P506" s="10">
        <f t="shared" si="302"/>
        <v>1.00600073</v>
      </c>
      <c r="Q506" s="10">
        <f t="shared" si="299"/>
        <v>1.0710363625277568</v>
      </c>
      <c r="R506" s="2">
        <f t="shared" si="301"/>
        <v>1.0760287399999999</v>
      </c>
      <c r="S506" s="2">
        <f t="shared" si="294"/>
        <v>1.05240376</v>
      </c>
      <c r="T506" s="2">
        <f t="shared" si="276"/>
        <v>319835.12047461001</v>
      </c>
      <c r="U506" s="2">
        <f t="shared" si="277"/>
        <v>931.15889105654287</v>
      </c>
      <c r="V506" s="2">
        <f t="shared" si="278"/>
        <v>21754.879331303928</v>
      </c>
      <c r="W506" s="2">
        <f t="shared" si="279"/>
        <v>326595.17712036049</v>
      </c>
      <c r="X506" s="27">
        <f t="shared" si="280"/>
        <v>0</v>
      </c>
      <c r="Y506" s="2">
        <f t="shared" si="295"/>
        <v>0</v>
      </c>
      <c r="Z506" s="67">
        <f t="shared" si="281"/>
        <v>0</v>
      </c>
      <c r="AA506" s="2">
        <f t="shared" si="282"/>
        <v>0</v>
      </c>
      <c r="AB506" s="26">
        <f t="shared" si="290"/>
        <v>6.7299999999999999E-2</v>
      </c>
      <c r="AC506" s="27">
        <f t="shared" si="270"/>
        <v>13</v>
      </c>
      <c r="AD506" s="27">
        <v>252</v>
      </c>
      <c r="AE506" s="10">
        <f t="shared" si="300"/>
        <v>1.0033656399999999</v>
      </c>
      <c r="AF506" s="2">
        <f t="shared" si="283"/>
        <v>1076.44987487</v>
      </c>
      <c r="AG506" s="2">
        <f t="shared" si="284"/>
        <v>1099.20179192</v>
      </c>
      <c r="AH506" s="3" t="str">
        <f t="shared" si="285"/>
        <v>-</v>
      </c>
      <c r="AI506" s="4" t="str">
        <f t="shared" si="291"/>
        <v>A+J=</v>
      </c>
      <c r="AJ506" s="11">
        <f t="shared" si="292"/>
        <v>41310</v>
      </c>
      <c r="AK506" s="11"/>
      <c r="AL506" s="4"/>
      <c r="AM506" s="1"/>
      <c r="AN506" s="11"/>
      <c r="AO506" s="1"/>
      <c r="AP506" s="1"/>
      <c r="AQ506" s="1"/>
      <c r="AR506" s="1"/>
      <c r="AS506" s="6"/>
      <c r="AT506" s="1"/>
      <c r="AU506" s="1"/>
      <c r="AV506" s="1"/>
      <c r="AW506" s="1"/>
      <c r="AX506" s="1"/>
      <c r="AY506" s="1"/>
      <c r="AZ506" s="1"/>
      <c r="BA506" s="1"/>
      <c r="BB506" s="1"/>
      <c r="BC506" s="1"/>
    </row>
    <row r="507" spans="1:55" x14ac:dyDescent="0.2">
      <c r="A507" s="144">
        <f t="shared" si="286"/>
        <v>41296</v>
      </c>
      <c r="B507" s="2">
        <f t="shared" si="271"/>
        <v>327889.6463962277</v>
      </c>
      <c r="C507" s="2">
        <f t="shared" si="287"/>
        <v>303909.138898</v>
      </c>
      <c r="D507" s="68">
        <f>SUM(Y507:Y$730)</f>
        <v>17768.932821930001</v>
      </c>
      <c r="E507" s="68">
        <f t="shared" si="272"/>
        <v>286140.20607607003</v>
      </c>
      <c r="F507" s="72">
        <f t="shared" si="296"/>
        <v>3574.22</v>
      </c>
      <c r="G507" s="3">
        <f>IF(N507=1,VLOOKUP(A506,[1]Plan1!$BG$69:$BI$188,3),G506)</f>
        <v>3602.46</v>
      </c>
      <c r="H507" s="11">
        <f t="shared" si="297"/>
        <v>41216</v>
      </c>
      <c r="I507" s="11">
        <f t="shared" si="298"/>
        <v>41246</v>
      </c>
      <c r="J507" s="26">
        <f t="shared" si="273"/>
        <v>7.9010245592046058E-3</v>
      </c>
      <c r="K507" s="11">
        <f t="shared" si="288"/>
        <v>41306</v>
      </c>
      <c r="L507" s="11">
        <f t="shared" si="274"/>
        <v>41306</v>
      </c>
      <c r="M507" s="1">
        <f t="shared" si="289"/>
        <v>22</v>
      </c>
      <c r="N507" s="1">
        <f t="shared" si="293"/>
        <v>14</v>
      </c>
      <c r="O507" s="2">
        <f t="shared" si="275"/>
        <v>1.0050207200000001</v>
      </c>
      <c r="P507" s="10">
        <f t="shared" si="302"/>
        <v>1.00600073</v>
      </c>
      <c r="Q507" s="10">
        <f t="shared" si="299"/>
        <v>1.0710363625277568</v>
      </c>
      <c r="R507" s="2">
        <f t="shared" si="301"/>
        <v>1.0764137300000001</v>
      </c>
      <c r="S507" s="2">
        <f t="shared" si="294"/>
        <v>1.05240376</v>
      </c>
      <c r="T507" s="2">
        <f t="shared" si="276"/>
        <v>319835.12047461001</v>
      </c>
      <c r="U507" s="2">
        <f t="shared" si="277"/>
        <v>931.15889105654287</v>
      </c>
      <c r="V507" s="2">
        <f t="shared" si="278"/>
        <v>21865.040449241194</v>
      </c>
      <c r="W507" s="2">
        <f t="shared" si="279"/>
        <v>326705.33823829773</v>
      </c>
      <c r="X507" s="27">
        <f t="shared" si="280"/>
        <v>0</v>
      </c>
      <c r="Y507" s="2">
        <f t="shared" si="295"/>
        <v>0</v>
      </c>
      <c r="Z507" s="67">
        <f t="shared" si="281"/>
        <v>0</v>
      </c>
      <c r="AA507" s="2">
        <f t="shared" si="282"/>
        <v>0</v>
      </c>
      <c r="AB507" s="26">
        <f t="shared" si="290"/>
        <v>6.7299999999999999E-2</v>
      </c>
      <c r="AC507" s="27">
        <f t="shared" si="270"/>
        <v>14</v>
      </c>
      <c r="AD507" s="27">
        <v>252</v>
      </c>
      <c r="AE507" s="10">
        <f t="shared" si="300"/>
        <v>1.0036250040000001</v>
      </c>
      <c r="AF507" s="2">
        <f t="shared" si="283"/>
        <v>1159.4035910600001</v>
      </c>
      <c r="AG507" s="2">
        <f t="shared" si="284"/>
        <v>1184.3081579300001</v>
      </c>
      <c r="AH507" s="3" t="str">
        <f t="shared" si="285"/>
        <v>-</v>
      </c>
      <c r="AI507" s="4" t="str">
        <f t="shared" si="291"/>
        <v>A+J=</v>
      </c>
      <c r="AJ507" s="11">
        <f t="shared" si="292"/>
        <v>41310</v>
      </c>
      <c r="AK507" s="11"/>
      <c r="AL507" s="4"/>
      <c r="AM507" s="1"/>
      <c r="AN507" s="11"/>
      <c r="AO507" s="1"/>
      <c r="AP507" s="1"/>
      <c r="AQ507" s="1"/>
      <c r="AR507" s="1"/>
      <c r="AS507" s="6"/>
      <c r="AT507" s="1"/>
      <c r="AU507" s="1"/>
      <c r="AV507" s="1"/>
      <c r="AW507" s="1"/>
      <c r="AX507" s="1"/>
      <c r="AY507" s="1"/>
      <c r="AZ507" s="1"/>
      <c r="BA507" s="1"/>
      <c r="BB507" s="1"/>
      <c r="BC507" s="1"/>
    </row>
    <row r="508" spans="1:55" x14ac:dyDescent="0.2">
      <c r="A508" s="144">
        <f t="shared" si="286"/>
        <v>41297</v>
      </c>
      <c r="B508" s="2">
        <f t="shared" si="271"/>
        <v>328085.03600822587</v>
      </c>
      <c r="C508" s="2">
        <f t="shared" si="287"/>
        <v>303909.138898</v>
      </c>
      <c r="D508" s="68">
        <f>SUM(Y508:Y$730)</f>
        <v>17768.932821930001</v>
      </c>
      <c r="E508" s="68">
        <f t="shared" si="272"/>
        <v>286140.20607607003</v>
      </c>
      <c r="F508" s="72">
        <f t="shared" si="296"/>
        <v>3574.22</v>
      </c>
      <c r="G508" s="3">
        <f>IF(N508=1,VLOOKUP(A507,[1]Plan1!$BG$69:$BI$188,3),G507)</f>
        <v>3602.46</v>
      </c>
      <c r="H508" s="11">
        <f t="shared" si="297"/>
        <v>41216</v>
      </c>
      <c r="I508" s="11">
        <f t="shared" si="298"/>
        <v>41246</v>
      </c>
      <c r="J508" s="26">
        <f t="shared" si="273"/>
        <v>7.9010245592046058E-3</v>
      </c>
      <c r="K508" s="11">
        <f t="shared" si="288"/>
        <v>41306</v>
      </c>
      <c r="L508" s="11">
        <f t="shared" si="274"/>
        <v>41306</v>
      </c>
      <c r="M508" s="1">
        <f t="shared" si="289"/>
        <v>22</v>
      </c>
      <c r="N508" s="1">
        <f t="shared" si="293"/>
        <v>15</v>
      </c>
      <c r="O508" s="2">
        <f t="shared" si="275"/>
        <v>1.0053803100000001</v>
      </c>
      <c r="P508" s="10">
        <f t="shared" si="302"/>
        <v>1.00600073</v>
      </c>
      <c r="Q508" s="10">
        <f t="shared" si="299"/>
        <v>1.0710363625277568</v>
      </c>
      <c r="R508" s="2">
        <f t="shared" si="301"/>
        <v>1.07679887</v>
      </c>
      <c r="S508" s="2">
        <f t="shared" si="294"/>
        <v>1.05240376</v>
      </c>
      <c r="T508" s="2">
        <f t="shared" si="276"/>
        <v>319835.12047461001</v>
      </c>
      <c r="U508" s="2">
        <f t="shared" si="277"/>
        <v>931.15889105654287</v>
      </c>
      <c r="V508" s="2">
        <f t="shared" si="278"/>
        <v>21975.2444882093</v>
      </c>
      <c r="W508" s="2">
        <f t="shared" si="279"/>
        <v>326815.54227726586</v>
      </c>
      <c r="X508" s="27">
        <f t="shared" si="280"/>
        <v>0</v>
      </c>
      <c r="Y508" s="2">
        <f t="shared" si="295"/>
        <v>0</v>
      </c>
      <c r="Z508" s="67">
        <f t="shared" si="281"/>
        <v>0</v>
      </c>
      <c r="AA508" s="2">
        <f t="shared" si="282"/>
        <v>0</v>
      </c>
      <c r="AB508" s="26">
        <f t="shared" si="290"/>
        <v>6.7299999999999999E-2</v>
      </c>
      <c r="AC508" s="27">
        <f t="shared" ref="AC508:AC571" si="303">N508</f>
        <v>15</v>
      </c>
      <c r="AD508" s="27">
        <v>252</v>
      </c>
      <c r="AE508" s="10">
        <f t="shared" si="300"/>
        <v>1.003884435</v>
      </c>
      <c r="AF508" s="2">
        <f t="shared" si="283"/>
        <v>1242.3787362</v>
      </c>
      <c r="AG508" s="2">
        <f t="shared" si="284"/>
        <v>1269.49373096</v>
      </c>
      <c r="AH508" s="3" t="str">
        <f t="shared" si="285"/>
        <v>-</v>
      </c>
      <c r="AI508" s="4" t="str">
        <f t="shared" si="291"/>
        <v>A+J=</v>
      </c>
      <c r="AJ508" s="11">
        <f t="shared" si="292"/>
        <v>41310</v>
      </c>
      <c r="AK508" s="11"/>
      <c r="AL508" s="4"/>
      <c r="AM508" s="1"/>
      <c r="AN508" s="11"/>
      <c r="AO508" s="1"/>
      <c r="AP508" s="1"/>
      <c r="AQ508" s="1"/>
      <c r="AR508" s="1"/>
      <c r="AS508" s="6"/>
      <c r="AT508" s="1"/>
      <c r="AU508" s="1"/>
      <c r="AV508" s="1"/>
      <c r="AW508" s="1"/>
      <c r="AX508" s="1"/>
      <c r="AY508" s="1"/>
      <c r="AZ508" s="1"/>
      <c r="BA508" s="1"/>
      <c r="BB508" s="1"/>
      <c r="BC508" s="1"/>
    </row>
    <row r="509" spans="1:55" x14ac:dyDescent="0.2">
      <c r="A509" s="144">
        <f t="shared" si="286"/>
        <v>41298</v>
      </c>
      <c r="B509" s="2">
        <f t="shared" si="271"/>
        <v>328280.53951097874</v>
      </c>
      <c r="C509" s="2">
        <f t="shared" si="287"/>
        <v>303909.138898</v>
      </c>
      <c r="D509" s="68">
        <f>SUM(Y509:Y$730)</f>
        <v>17768.932821930001</v>
      </c>
      <c r="E509" s="68">
        <f t="shared" si="272"/>
        <v>286140.20607607003</v>
      </c>
      <c r="F509" s="72">
        <f t="shared" si="296"/>
        <v>3574.22</v>
      </c>
      <c r="G509" s="3">
        <f>IF(N509=1,VLOOKUP(A508,[1]Plan1!$BG$69:$BI$188,3),G508)</f>
        <v>3602.46</v>
      </c>
      <c r="H509" s="11">
        <f t="shared" si="297"/>
        <v>41216</v>
      </c>
      <c r="I509" s="11">
        <f t="shared" si="298"/>
        <v>41246</v>
      </c>
      <c r="J509" s="26">
        <f t="shared" si="273"/>
        <v>7.9010245592046058E-3</v>
      </c>
      <c r="K509" s="11">
        <f t="shared" si="288"/>
        <v>41306</v>
      </c>
      <c r="L509" s="11">
        <f t="shared" si="274"/>
        <v>41306</v>
      </c>
      <c r="M509" s="1">
        <f t="shared" si="289"/>
        <v>22</v>
      </c>
      <c r="N509" s="1">
        <f t="shared" si="293"/>
        <v>16</v>
      </c>
      <c r="O509" s="2">
        <f t="shared" si="275"/>
        <v>1.00574002</v>
      </c>
      <c r="P509" s="10">
        <f t="shared" si="302"/>
        <v>1.00600073</v>
      </c>
      <c r="Q509" s="10">
        <f t="shared" si="299"/>
        <v>1.0710363625277568</v>
      </c>
      <c r="R509" s="2">
        <f t="shared" si="301"/>
        <v>1.07718413</v>
      </c>
      <c r="S509" s="2">
        <f t="shared" si="294"/>
        <v>1.05240376</v>
      </c>
      <c r="T509" s="2">
        <f t="shared" si="276"/>
        <v>319835.12047461001</v>
      </c>
      <c r="U509" s="2">
        <f t="shared" si="277"/>
        <v>931.15889105654287</v>
      </c>
      <c r="V509" s="2">
        <f t="shared" si="278"/>
        <v>22085.482864002184</v>
      </c>
      <c r="W509" s="2">
        <f t="shared" si="279"/>
        <v>326925.78065305873</v>
      </c>
      <c r="X509" s="27">
        <f t="shared" si="280"/>
        <v>0</v>
      </c>
      <c r="Y509" s="2">
        <f t="shared" si="295"/>
        <v>0</v>
      </c>
      <c r="Z509" s="67">
        <f t="shared" si="281"/>
        <v>0</v>
      </c>
      <c r="AA509" s="2">
        <f t="shared" si="282"/>
        <v>0</v>
      </c>
      <c r="AB509" s="26">
        <f t="shared" si="290"/>
        <v>6.7299999999999999E-2</v>
      </c>
      <c r="AC509" s="27">
        <f t="shared" si="303"/>
        <v>16</v>
      </c>
      <c r="AD509" s="27">
        <v>252</v>
      </c>
      <c r="AE509" s="10">
        <f t="shared" si="300"/>
        <v>1.004143934</v>
      </c>
      <c r="AF509" s="2">
        <f t="shared" si="283"/>
        <v>1325.3756301200001</v>
      </c>
      <c r="AG509" s="2">
        <f t="shared" si="284"/>
        <v>1354.7588579200001</v>
      </c>
      <c r="AH509" s="3" t="str">
        <f t="shared" si="285"/>
        <v>-</v>
      </c>
      <c r="AI509" s="4" t="str">
        <f t="shared" si="291"/>
        <v>A+J=</v>
      </c>
      <c r="AJ509" s="11">
        <f t="shared" si="292"/>
        <v>41310</v>
      </c>
      <c r="AK509" s="11"/>
      <c r="AL509" s="4"/>
      <c r="AM509" s="1"/>
      <c r="AN509" s="11"/>
      <c r="AO509" s="1"/>
      <c r="AP509" s="1"/>
      <c r="AQ509" s="1"/>
      <c r="AR509" s="1"/>
      <c r="AS509" s="6"/>
      <c r="AT509" s="1"/>
      <c r="AU509" s="1"/>
      <c r="AV509" s="1"/>
      <c r="AW509" s="1"/>
      <c r="AX509" s="1"/>
      <c r="AY509" s="1"/>
      <c r="AZ509" s="1"/>
      <c r="BA509" s="1"/>
      <c r="BB509" s="1"/>
      <c r="BC509" s="1"/>
    </row>
    <row r="510" spans="1:55" x14ac:dyDescent="0.2">
      <c r="A510" s="144">
        <f t="shared" si="286"/>
        <v>41299</v>
      </c>
      <c r="B510" s="2">
        <f t="shared" si="271"/>
        <v>328476.16492164251</v>
      </c>
      <c r="C510" s="2">
        <f t="shared" si="287"/>
        <v>303909.138898</v>
      </c>
      <c r="D510" s="68">
        <f>SUM(Y510:Y$730)</f>
        <v>17768.932821930001</v>
      </c>
      <c r="E510" s="68">
        <f t="shared" si="272"/>
        <v>286140.20607607003</v>
      </c>
      <c r="F510" s="72">
        <f t="shared" si="296"/>
        <v>3574.22</v>
      </c>
      <c r="G510" s="3">
        <f>IF(N510=1,VLOOKUP(A509,[1]Plan1!$BG$69:$BI$188,3),G509)</f>
        <v>3602.46</v>
      </c>
      <c r="H510" s="11">
        <f t="shared" si="297"/>
        <v>41216</v>
      </c>
      <c r="I510" s="11">
        <f t="shared" si="298"/>
        <v>41246</v>
      </c>
      <c r="J510" s="26">
        <f t="shared" si="273"/>
        <v>7.9010245592046058E-3</v>
      </c>
      <c r="K510" s="11">
        <f t="shared" si="288"/>
        <v>41306</v>
      </c>
      <c r="L510" s="11">
        <f t="shared" si="274"/>
        <v>41306</v>
      </c>
      <c r="M510" s="1">
        <f t="shared" si="289"/>
        <v>22</v>
      </c>
      <c r="N510" s="1">
        <f t="shared" si="293"/>
        <v>17</v>
      </c>
      <c r="O510" s="2">
        <f t="shared" si="275"/>
        <v>1.0060998699999999</v>
      </c>
      <c r="P510" s="10">
        <f t="shared" si="302"/>
        <v>1.00600073</v>
      </c>
      <c r="Q510" s="10">
        <f t="shared" si="299"/>
        <v>1.0710363625277568</v>
      </c>
      <c r="R510" s="2">
        <f t="shared" si="301"/>
        <v>1.07756954</v>
      </c>
      <c r="S510" s="2">
        <f t="shared" si="294"/>
        <v>1.05240376</v>
      </c>
      <c r="T510" s="2">
        <f t="shared" si="276"/>
        <v>319835.12047461001</v>
      </c>
      <c r="U510" s="2">
        <f t="shared" si="277"/>
        <v>931.15889105654287</v>
      </c>
      <c r="V510" s="2">
        <f t="shared" si="278"/>
        <v>22195.764160825969</v>
      </c>
      <c r="W510" s="2">
        <f t="shared" si="279"/>
        <v>327036.06194988254</v>
      </c>
      <c r="X510" s="27">
        <f t="shared" si="280"/>
        <v>0</v>
      </c>
      <c r="Y510" s="2">
        <f t="shared" si="295"/>
        <v>0</v>
      </c>
      <c r="Z510" s="67">
        <f t="shared" si="281"/>
        <v>0</v>
      </c>
      <c r="AA510" s="2">
        <f t="shared" si="282"/>
        <v>0</v>
      </c>
      <c r="AB510" s="26">
        <f t="shared" si="290"/>
        <v>6.7299999999999999E-2</v>
      </c>
      <c r="AC510" s="27">
        <f t="shared" si="303"/>
        <v>17</v>
      </c>
      <c r="AD510" s="27">
        <v>252</v>
      </c>
      <c r="AE510" s="10">
        <f t="shared" si="300"/>
        <v>1.0044034989999999</v>
      </c>
      <c r="AF510" s="2">
        <f t="shared" si="283"/>
        <v>1408.3936331699999</v>
      </c>
      <c r="AG510" s="2">
        <f t="shared" si="284"/>
        <v>1440.1029717599999</v>
      </c>
      <c r="AH510" s="3" t="str">
        <f t="shared" si="285"/>
        <v>-</v>
      </c>
      <c r="AI510" s="4" t="str">
        <f t="shared" si="291"/>
        <v>A+J=</v>
      </c>
      <c r="AJ510" s="11">
        <f t="shared" si="292"/>
        <v>41310</v>
      </c>
      <c r="AK510" s="11"/>
      <c r="AL510" s="4"/>
      <c r="AM510" s="1"/>
      <c r="AN510" s="11"/>
      <c r="AO510" s="1"/>
      <c r="AP510" s="1"/>
      <c r="AQ510" s="1"/>
      <c r="AR510" s="1"/>
      <c r="AS510" s="6"/>
      <c r="AT510" s="1"/>
      <c r="AU510" s="1"/>
      <c r="AV510" s="1"/>
      <c r="AW510" s="1"/>
      <c r="AX510" s="1"/>
      <c r="AY510" s="1"/>
      <c r="AZ510" s="1"/>
      <c r="BA510" s="1"/>
      <c r="BB510" s="1"/>
      <c r="BC510" s="1"/>
    </row>
    <row r="511" spans="1:55" x14ac:dyDescent="0.2">
      <c r="A511" s="144">
        <f t="shared" si="286"/>
        <v>41300</v>
      </c>
      <c r="B511" s="2">
        <f t="shared" si="271"/>
        <v>328671.90687312308</v>
      </c>
      <c r="C511" s="2">
        <f t="shared" si="287"/>
        <v>303909.138898</v>
      </c>
      <c r="D511" s="68">
        <f>SUM(Y511:Y$730)</f>
        <v>17768.932821930001</v>
      </c>
      <c r="E511" s="68">
        <f t="shared" si="272"/>
        <v>286140.20607607003</v>
      </c>
      <c r="F511" s="72">
        <f t="shared" si="296"/>
        <v>3574.22</v>
      </c>
      <c r="G511" s="3">
        <f>IF(N511=1,VLOOKUP(A510,[1]Plan1!$BG$69:$BI$188,3),G510)</f>
        <v>3602.46</v>
      </c>
      <c r="H511" s="11">
        <f t="shared" si="297"/>
        <v>41216</v>
      </c>
      <c r="I511" s="11">
        <f t="shared" si="298"/>
        <v>41246</v>
      </c>
      <c r="J511" s="26">
        <f t="shared" si="273"/>
        <v>7.9010245592046058E-3</v>
      </c>
      <c r="K511" s="11">
        <f t="shared" si="288"/>
        <v>41306</v>
      </c>
      <c r="L511" s="11">
        <f t="shared" si="274"/>
        <v>41306</v>
      </c>
      <c r="M511" s="1">
        <f t="shared" si="289"/>
        <v>22</v>
      </c>
      <c r="N511" s="1">
        <f t="shared" si="293"/>
        <v>18</v>
      </c>
      <c r="O511" s="2">
        <f t="shared" si="275"/>
        <v>1.00645984</v>
      </c>
      <c r="P511" s="10">
        <f t="shared" si="302"/>
        <v>1.00600073</v>
      </c>
      <c r="Q511" s="10">
        <f t="shared" si="299"/>
        <v>1.0710363625277568</v>
      </c>
      <c r="R511" s="2">
        <f t="shared" si="301"/>
        <v>1.07795508</v>
      </c>
      <c r="S511" s="2">
        <f t="shared" si="294"/>
        <v>1.05240376</v>
      </c>
      <c r="T511" s="2">
        <f t="shared" si="276"/>
        <v>319835.12047461001</v>
      </c>
      <c r="U511" s="2">
        <f t="shared" si="277"/>
        <v>931.15889105654287</v>
      </c>
      <c r="V511" s="2">
        <f t="shared" si="278"/>
        <v>22306.082655876511</v>
      </c>
      <c r="W511" s="2">
        <f t="shared" si="279"/>
        <v>327146.38044493308</v>
      </c>
      <c r="X511" s="27">
        <f t="shared" si="280"/>
        <v>0</v>
      </c>
      <c r="Y511" s="2">
        <f t="shared" si="295"/>
        <v>0</v>
      </c>
      <c r="Z511" s="67">
        <f t="shared" si="281"/>
        <v>0</v>
      </c>
      <c r="AA511" s="2">
        <f t="shared" si="282"/>
        <v>0</v>
      </c>
      <c r="AB511" s="26">
        <f t="shared" si="290"/>
        <v>6.7299999999999999E-2</v>
      </c>
      <c r="AC511" s="27">
        <f t="shared" si="303"/>
        <v>18</v>
      </c>
      <c r="AD511" s="27">
        <v>252</v>
      </c>
      <c r="AE511" s="10">
        <f t="shared" si="300"/>
        <v>1.004663131</v>
      </c>
      <c r="AF511" s="2">
        <f t="shared" si="283"/>
        <v>1491.43306517</v>
      </c>
      <c r="AG511" s="2">
        <f t="shared" si="284"/>
        <v>1525.5264281899999</v>
      </c>
      <c r="AH511" s="3" t="str">
        <f t="shared" si="285"/>
        <v>-</v>
      </c>
      <c r="AI511" s="4" t="str">
        <f t="shared" si="291"/>
        <v>A+J=</v>
      </c>
      <c r="AJ511" s="11">
        <f t="shared" si="292"/>
        <v>41310</v>
      </c>
      <c r="AK511" s="11"/>
      <c r="AL511" s="4"/>
      <c r="AM511" s="1"/>
      <c r="AN511" s="11"/>
      <c r="AO511" s="1"/>
      <c r="AP511" s="1"/>
      <c r="AQ511" s="1"/>
      <c r="AR511" s="1"/>
      <c r="AS511" s="6"/>
      <c r="AT511" s="1"/>
      <c r="AU511" s="1"/>
      <c r="AV511" s="1"/>
      <c r="AW511" s="1"/>
      <c r="AX511" s="1"/>
      <c r="AY511" s="1"/>
      <c r="AZ511" s="1"/>
      <c r="BA511" s="1"/>
      <c r="BB511" s="1"/>
      <c r="BC511" s="1"/>
    </row>
    <row r="512" spans="1:55" x14ac:dyDescent="0.2">
      <c r="A512" s="144">
        <f t="shared" si="286"/>
        <v>41301</v>
      </c>
      <c r="B512" s="2">
        <f t="shared" si="271"/>
        <v>328671.90687312308</v>
      </c>
      <c r="C512" s="2">
        <f t="shared" si="287"/>
        <v>303909.138898</v>
      </c>
      <c r="D512" s="68">
        <f>SUM(Y512:Y$730)</f>
        <v>17768.932821930001</v>
      </c>
      <c r="E512" s="68">
        <f t="shared" si="272"/>
        <v>286140.20607607003</v>
      </c>
      <c r="F512" s="72">
        <f t="shared" si="296"/>
        <v>3574.22</v>
      </c>
      <c r="G512" s="3">
        <f>IF(N512=1,VLOOKUP(A511,[1]Plan1!$BG$69:$BI$188,3),G511)</f>
        <v>3602.46</v>
      </c>
      <c r="H512" s="11">
        <f t="shared" si="297"/>
        <v>41216</v>
      </c>
      <c r="I512" s="11">
        <f t="shared" si="298"/>
        <v>41246</v>
      </c>
      <c r="J512" s="26">
        <f t="shared" si="273"/>
        <v>7.9010245592046058E-3</v>
      </c>
      <c r="K512" s="11">
        <f t="shared" si="288"/>
        <v>41306</v>
      </c>
      <c r="L512" s="11">
        <f t="shared" si="274"/>
        <v>41306</v>
      </c>
      <c r="M512" s="1">
        <f t="shared" si="289"/>
        <v>22</v>
      </c>
      <c r="N512" s="1">
        <f t="shared" si="293"/>
        <v>18</v>
      </c>
      <c r="O512" s="2">
        <f t="shared" si="275"/>
        <v>1.00645984</v>
      </c>
      <c r="P512" s="10">
        <f t="shared" si="302"/>
        <v>1.00600073</v>
      </c>
      <c r="Q512" s="10">
        <f t="shared" si="299"/>
        <v>1.0710363625277568</v>
      </c>
      <c r="R512" s="2">
        <f t="shared" si="301"/>
        <v>1.07795508</v>
      </c>
      <c r="S512" s="2">
        <f t="shared" si="294"/>
        <v>1.05240376</v>
      </c>
      <c r="T512" s="2">
        <f t="shared" si="276"/>
        <v>319835.12047461001</v>
      </c>
      <c r="U512" s="2">
        <f t="shared" si="277"/>
        <v>931.15889105654287</v>
      </c>
      <c r="V512" s="2">
        <f t="shared" si="278"/>
        <v>22306.082655876511</v>
      </c>
      <c r="W512" s="2">
        <f t="shared" si="279"/>
        <v>327146.38044493308</v>
      </c>
      <c r="X512" s="27">
        <f t="shared" si="280"/>
        <v>0</v>
      </c>
      <c r="Y512" s="2">
        <f t="shared" si="295"/>
        <v>0</v>
      </c>
      <c r="Z512" s="67">
        <f t="shared" si="281"/>
        <v>0</v>
      </c>
      <c r="AA512" s="2">
        <f t="shared" si="282"/>
        <v>0</v>
      </c>
      <c r="AB512" s="26">
        <f t="shared" si="290"/>
        <v>6.7299999999999999E-2</v>
      </c>
      <c r="AC512" s="27">
        <f t="shared" si="303"/>
        <v>18</v>
      </c>
      <c r="AD512" s="27">
        <v>252</v>
      </c>
      <c r="AE512" s="10">
        <f t="shared" si="300"/>
        <v>1.004663131</v>
      </c>
      <c r="AF512" s="2">
        <f t="shared" si="283"/>
        <v>1491.43306517</v>
      </c>
      <c r="AG512" s="2">
        <f t="shared" si="284"/>
        <v>1525.5264281899999</v>
      </c>
      <c r="AH512" s="3" t="str">
        <f t="shared" si="285"/>
        <v>-</v>
      </c>
      <c r="AI512" s="4" t="str">
        <f t="shared" si="291"/>
        <v>A+J=</v>
      </c>
      <c r="AJ512" s="11">
        <f t="shared" si="292"/>
        <v>41310</v>
      </c>
      <c r="AK512" s="11"/>
      <c r="AL512" s="4"/>
      <c r="AM512" s="1"/>
      <c r="AN512" s="11"/>
      <c r="AO512" s="1"/>
      <c r="AP512" s="1"/>
      <c r="AQ512" s="1"/>
      <c r="AR512" s="1"/>
      <c r="AS512" s="6"/>
      <c r="AT512" s="1"/>
      <c r="AU512" s="1"/>
      <c r="AV512" s="1"/>
      <c r="AW512" s="1"/>
      <c r="AX512" s="1"/>
      <c r="AY512" s="1"/>
      <c r="AZ512" s="1"/>
      <c r="BA512" s="1"/>
      <c r="BB512" s="1"/>
      <c r="BC512" s="1"/>
    </row>
    <row r="513" spans="1:154" x14ac:dyDescent="0.2">
      <c r="A513" s="144">
        <f t="shared" si="286"/>
        <v>41302</v>
      </c>
      <c r="B513" s="2">
        <f t="shared" si="271"/>
        <v>328671.90687312308</v>
      </c>
      <c r="C513" s="2">
        <f t="shared" si="287"/>
        <v>303909.138898</v>
      </c>
      <c r="D513" s="68">
        <f>SUM(Y513:Y$730)</f>
        <v>17768.932821930001</v>
      </c>
      <c r="E513" s="68">
        <f t="shared" si="272"/>
        <v>286140.20607607003</v>
      </c>
      <c r="F513" s="72">
        <f t="shared" si="296"/>
        <v>3574.22</v>
      </c>
      <c r="G513" s="3">
        <f>IF(N513=1,VLOOKUP(A512,[1]Plan1!$BG$69:$BI$188,3),G512)</f>
        <v>3602.46</v>
      </c>
      <c r="H513" s="11">
        <f t="shared" si="297"/>
        <v>41216</v>
      </c>
      <c r="I513" s="11">
        <f t="shared" si="298"/>
        <v>41246</v>
      </c>
      <c r="J513" s="26">
        <f t="shared" si="273"/>
        <v>7.9010245592046058E-3</v>
      </c>
      <c r="K513" s="11">
        <f t="shared" si="288"/>
        <v>41306</v>
      </c>
      <c r="L513" s="11">
        <f t="shared" si="274"/>
        <v>41306</v>
      </c>
      <c r="M513" s="1">
        <f t="shared" si="289"/>
        <v>22</v>
      </c>
      <c r="N513" s="1">
        <f t="shared" si="293"/>
        <v>18</v>
      </c>
      <c r="O513" s="2">
        <f t="shared" si="275"/>
        <v>1.00645984</v>
      </c>
      <c r="P513" s="10">
        <f t="shared" si="302"/>
        <v>1.00600073</v>
      </c>
      <c r="Q513" s="10">
        <f t="shared" si="299"/>
        <v>1.0710363625277568</v>
      </c>
      <c r="R513" s="2">
        <f t="shared" si="301"/>
        <v>1.07795508</v>
      </c>
      <c r="S513" s="2">
        <f t="shared" si="294"/>
        <v>1.05240376</v>
      </c>
      <c r="T513" s="2">
        <f t="shared" si="276"/>
        <v>319835.12047461001</v>
      </c>
      <c r="U513" s="2">
        <f t="shared" si="277"/>
        <v>931.15889105654287</v>
      </c>
      <c r="V513" s="2">
        <f t="shared" si="278"/>
        <v>22306.082655876511</v>
      </c>
      <c r="W513" s="2">
        <f t="shared" si="279"/>
        <v>327146.38044493308</v>
      </c>
      <c r="X513" s="27">
        <f t="shared" si="280"/>
        <v>0</v>
      </c>
      <c r="Y513" s="2">
        <f t="shared" si="295"/>
        <v>0</v>
      </c>
      <c r="Z513" s="67">
        <f t="shared" si="281"/>
        <v>0</v>
      </c>
      <c r="AA513" s="2">
        <f t="shared" si="282"/>
        <v>0</v>
      </c>
      <c r="AB513" s="26">
        <f t="shared" si="290"/>
        <v>6.7299999999999999E-2</v>
      </c>
      <c r="AC513" s="27">
        <f t="shared" si="303"/>
        <v>18</v>
      </c>
      <c r="AD513" s="27">
        <v>252</v>
      </c>
      <c r="AE513" s="10">
        <f t="shared" si="300"/>
        <v>1.004663131</v>
      </c>
      <c r="AF513" s="2">
        <f t="shared" si="283"/>
        <v>1491.43306517</v>
      </c>
      <c r="AG513" s="2">
        <f t="shared" si="284"/>
        <v>1525.5264281899999</v>
      </c>
      <c r="AH513" s="3" t="str">
        <f t="shared" si="285"/>
        <v>-</v>
      </c>
      <c r="AI513" s="4" t="str">
        <f t="shared" si="291"/>
        <v>A+J=</v>
      </c>
      <c r="AJ513" s="11">
        <f t="shared" si="292"/>
        <v>41310</v>
      </c>
      <c r="AK513" s="11"/>
      <c r="AL513" s="4"/>
      <c r="AM513" s="1"/>
      <c r="AN513" s="11"/>
      <c r="AO513" s="1"/>
      <c r="AP513" s="1"/>
      <c r="AQ513" s="1"/>
      <c r="AR513" s="1"/>
      <c r="AS513" s="6"/>
      <c r="AT513" s="1"/>
      <c r="AU513" s="1"/>
      <c r="AV513" s="1"/>
      <c r="AW513" s="1"/>
      <c r="AX513" s="1"/>
      <c r="AY513" s="1"/>
      <c r="AZ513" s="1"/>
      <c r="BA513" s="1"/>
      <c r="BB513" s="1"/>
      <c r="BC513" s="1"/>
    </row>
    <row r="514" spans="1:154" x14ac:dyDescent="0.2">
      <c r="A514" s="144">
        <f t="shared" si="286"/>
        <v>41303</v>
      </c>
      <c r="B514" s="2">
        <f t="shared" si="271"/>
        <v>328867.76861931244</v>
      </c>
      <c r="C514" s="2">
        <f t="shared" si="287"/>
        <v>303909.138898</v>
      </c>
      <c r="D514" s="68">
        <f>SUM(Y514:Y$730)</f>
        <v>17768.932821930001</v>
      </c>
      <c r="E514" s="68">
        <f t="shared" si="272"/>
        <v>286140.20607607003</v>
      </c>
      <c r="F514" s="72">
        <f t="shared" si="296"/>
        <v>3574.22</v>
      </c>
      <c r="G514" s="3">
        <f>IF(N514=1,VLOOKUP(A513,[1]Plan1!$BG$69:$BI$188,3),G513)</f>
        <v>3602.46</v>
      </c>
      <c r="H514" s="11">
        <f t="shared" si="297"/>
        <v>41216</v>
      </c>
      <c r="I514" s="11">
        <f t="shared" si="298"/>
        <v>41246</v>
      </c>
      <c r="J514" s="26">
        <f t="shared" si="273"/>
        <v>7.9010245592046058E-3</v>
      </c>
      <c r="K514" s="11">
        <f t="shared" si="288"/>
        <v>41306</v>
      </c>
      <c r="L514" s="11">
        <f t="shared" si="274"/>
        <v>41306</v>
      </c>
      <c r="M514" s="1">
        <f t="shared" si="289"/>
        <v>22</v>
      </c>
      <c r="N514" s="1">
        <f t="shared" si="293"/>
        <v>19</v>
      </c>
      <c r="O514" s="2">
        <f t="shared" si="275"/>
        <v>1.00681994</v>
      </c>
      <c r="P514" s="10">
        <f t="shared" si="302"/>
        <v>1.00600073</v>
      </c>
      <c r="Q514" s="10">
        <f t="shared" si="299"/>
        <v>1.0710363625277568</v>
      </c>
      <c r="R514" s="2">
        <f t="shared" si="301"/>
        <v>1.0783407599999999</v>
      </c>
      <c r="S514" s="2">
        <f t="shared" si="294"/>
        <v>1.05240376</v>
      </c>
      <c r="T514" s="2">
        <f t="shared" si="276"/>
        <v>319835.12047461001</v>
      </c>
      <c r="U514" s="2">
        <f t="shared" si="277"/>
        <v>931.15889105654287</v>
      </c>
      <c r="V514" s="2">
        <f t="shared" si="278"/>
        <v>22416.441210555913</v>
      </c>
      <c r="W514" s="2">
        <f t="shared" si="279"/>
        <v>327256.73899961245</v>
      </c>
      <c r="X514" s="27">
        <f t="shared" si="280"/>
        <v>0</v>
      </c>
      <c r="Y514" s="2">
        <f t="shared" si="295"/>
        <v>0</v>
      </c>
      <c r="Z514" s="67">
        <f t="shared" si="281"/>
        <v>0</v>
      </c>
      <c r="AA514" s="2">
        <f t="shared" si="282"/>
        <v>0</v>
      </c>
      <c r="AB514" s="26">
        <f t="shared" si="290"/>
        <v>6.7299999999999999E-2</v>
      </c>
      <c r="AC514" s="27">
        <f t="shared" si="303"/>
        <v>19</v>
      </c>
      <c r="AD514" s="27">
        <v>252</v>
      </c>
      <c r="AE514" s="10">
        <f t="shared" si="300"/>
        <v>1.004922831</v>
      </c>
      <c r="AF514" s="2">
        <f t="shared" si="283"/>
        <v>1574.4942459599999</v>
      </c>
      <c r="AG514" s="2">
        <f t="shared" si="284"/>
        <v>1611.0296197</v>
      </c>
      <c r="AH514" s="3" t="str">
        <f t="shared" si="285"/>
        <v>-</v>
      </c>
      <c r="AI514" s="4" t="str">
        <f t="shared" si="291"/>
        <v>A+J=</v>
      </c>
      <c r="AJ514" s="11">
        <f t="shared" si="292"/>
        <v>41310</v>
      </c>
      <c r="AK514" s="11"/>
      <c r="AL514" s="4"/>
      <c r="AM514" s="1"/>
      <c r="AN514" s="11"/>
      <c r="AO514" s="1"/>
      <c r="AP514" s="1"/>
      <c r="AQ514" s="1"/>
      <c r="AR514" s="1"/>
      <c r="AS514" s="6"/>
      <c r="AT514" s="1"/>
      <c r="AU514" s="1"/>
      <c r="AV514" s="1"/>
      <c r="AW514" s="1"/>
      <c r="AX514" s="1"/>
      <c r="AY514" s="1"/>
      <c r="AZ514" s="1"/>
      <c r="BA514" s="1"/>
      <c r="BB514" s="1"/>
      <c r="BC514" s="1"/>
    </row>
    <row r="515" spans="1:154" x14ac:dyDescent="0.2">
      <c r="A515" s="144">
        <f t="shared" si="286"/>
        <v>41304</v>
      </c>
      <c r="B515" s="2">
        <f t="shared" si="271"/>
        <v>329063.74955921079</v>
      </c>
      <c r="C515" s="2">
        <f t="shared" si="287"/>
        <v>303909.138898</v>
      </c>
      <c r="D515" s="68">
        <f>SUM(Y515:Y$730)</f>
        <v>17768.932821930001</v>
      </c>
      <c r="E515" s="68">
        <f t="shared" si="272"/>
        <v>286140.20607607003</v>
      </c>
      <c r="F515" s="72">
        <f t="shared" si="296"/>
        <v>3574.22</v>
      </c>
      <c r="G515" s="3">
        <f>IF(N515=1,VLOOKUP(A514,[1]Plan1!$BG$69:$BI$188,3),G514)</f>
        <v>3602.46</v>
      </c>
      <c r="H515" s="11">
        <f t="shared" si="297"/>
        <v>41216</v>
      </c>
      <c r="I515" s="11">
        <f t="shared" si="298"/>
        <v>41246</v>
      </c>
      <c r="J515" s="26">
        <f t="shared" si="273"/>
        <v>7.9010245592046058E-3</v>
      </c>
      <c r="K515" s="11">
        <f t="shared" si="288"/>
        <v>41306</v>
      </c>
      <c r="L515" s="11">
        <f t="shared" si="274"/>
        <v>41306</v>
      </c>
      <c r="M515" s="1">
        <f t="shared" si="289"/>
        <v>22</v>
      </c>
      <c r="N515" s="1">
        <f t="shared" si="293"/>
        <v>20</v>
      </c>
      <c r="O515" s="2">
        <f t="shared" si="275"/>
        <v>1.00718017</v>
      </c>
      <c r="P515" s="10">
        <f t="shared" si="302"/>
        <v>1.00600073</v>
      </c>
      <c r="Q515" s="10">
        <f t="shared" si="299"/>
        <v>1.0710363625277568</v>
      </c>
      <c r="R515" s="2">
        <f t="shared" si="301"/>
        <v>1.0787265800000001</v>
      </c>
      <c r="S515" s="2">
        <f t="shared" si="294"/>
        <v>1.05240376</v>
      </c>
      <c r="T515" s="2">
        <f t="shared" si="276"/>
        <v>319835.12047461001</v>
      </c>
      <c r="U515" s="2">
        <f t="shared" si="277"/>
        <v>931.15889105654287</v>
      </c>
      <c r="V515" s="2">
        <f t="shared" si="278"/>
        <v>22526.839824864241</v>
      </c>
      <c r="W515" s="2">
        <f t="shared" si="279"/>
        <v>327367.13761392079</v>
      </c>
      <c r="X515" s="27">
        <f t="shared" si="280"/>
        <v>0</v>
      </c>
      <c r="Y515" s="2">
        <f t="shared" si="295"/>
        <v>0</v>
      </c>
      <c r="Z515" s="67">
        <f t="shared" si="281"/>
        <v>0</v>
      </c>
      <c r="AA515" s="2">
        <f t="shared" si="282"/>
        <v>0</v>
      </c>
      <c r="AB515" s="26">
        <f t="shared" si="290"/>
        <v>6.7299999999999999E-2</v>
      </c>
      <c r="AC515" s="27">
        <f t="shared" si="303"/>
        <v>20</v>
      </c>
      <c r="AD515" s="27">
        <v>252</v>
      </c>
      <c r="AE515" s="10">
        <f t="shared" si="300"/>
        <v>1.0051825969999999</v>
      </c>
      <c r="AF515" s="2">
        <f t="shared" si="283"/>
        <v>1657.5765358599999</v>
      </c>
      <c r="AG515" s="2">
        <f t="shared" si="284"/>
        <v>1696.61194529</v>
      </c>
      <c r="AH515" s="3" t="str">
        <f t="shared" si="285"/>
        <v>-</v>
      </c>
      <c r="AI515" s="4" t="str">
        <f t="shared" si="291"/>
        <v>A+J=</v>
      </c>
      <c r="AJ515" s="11">
        <f t="shared" si="292"/>
        <v>41310</v>
      </c>
      <c r="AK515" s="11"/>
      <c r="AL515" s="4"/>
      <c r="AM515" s="1"/>
      <c r="AN515" s="11"/>
      <c r="AO515" s="1"/>
      <c r="AP515" s="1"/>
      <c r="AQ515" s="1"/>
      <c r="AR515" s="1"/>
      <c r="AS515" s="6"/>
      <c r="AT515" s="1"/>
      <c r="AU515" s="1"/>
      <c r="AV515" s="1"/>
      <c r="AW515" s="1"/>
      <c r="AX515" s="1"/>
      <c r="AY515" s="1"/>
      <c r="AZ515" s="1"/>
      <c r="BA515" s="1"/>
      <c r="BB515" s="1"/>
      <c r="BC515" s="1"/>
    </row>
    <row r="516" spans="1:154" x14ac:dyDescent="0.2">
      <c r="A516" s="144">
        <f t="shared" si="286"/>
        <v>41305</v>
      </c>
      <c r="B516" s="2">
        <f t="shared" si="271"/>
        <v>329259.85040084785</v>
      </c>
      <c r="C516" s="2">
        <f t="shared" si="287"/>
        <v>303909.138898</v>
      </c>
      <c r="D516" s="68">
        <f>SUM(Y516:Y$730)</f>
        <v>17768.932821930001</v>
      </c>
      <c r="E516" s="68">
        <f t="shared" si="272"/>
        <v>286140.20607607003</v>
      </c>
      <c r="F516" s="72">
        <f t="shared" si="296"/>
        <v>3574.22</v>
      </c>
      <c r="G516" s="3">
        <f>IF(N516=1,VLOOKUP(A515,[1]Plan1!$BG$69:$BI$188,3),G515)</f>
        <v>3602.46</v>
      </c>
      <c r="H516" s="11">
        <f t="shared" si="297"/>
        <v>41216</v>
      </c>
      <c r="I516" s="11">
        <f t="shared" si="298"/>
        <v>41246</v>
      </c>
      <c r="J516" s="26">
        <f t="shared" si="273"/>
        <v>7.9010245592046058E-3</v>
      </c>
      <c r="K516" s="11">
        <f t="shared" si="288"/>
        <v>41306</v>
      </c>
      <c r="L516" s="11">
        <f t="shared" si="274"/>
        <v>41306</v>
      </c>
      <c r="M516" s="1">
        <f t="shared" si="289"/>
        <v>22</v>
      </c>
      <c r="N516" s="1">
        <f t="shared" si="293"/>
        <v>21</v>
      </c>
      <c r="O516" s="2">
        <f t="shared" si="275"/>
        <v>1.00754053</v>
      </c>
      <c r="P516" s="10">
        <f t="shared" si="302"/>
        <v>1.00600073</v>
      </c>
      <c r="Q516" s="10">
        <f t="shared" si="299"/>
        <v>1.0710363625277568</v>
      </c>
      <c r="R516" s="2">
        <f t="shared" si="301"/>
        <v>1.0791125399999999</v>
      </c>
      <c r="S516" s="2">
        <f t="shared" si="294"/>
        <v>1.05240376</v>
      </c>
      <c r="T516" s="2">
        <f t="shared" si="276"/>
        <v>319835.12047461001</v>
      </c>
      <c r="U516" s="2">
        <f t="shared" si="277"/>
        <v>931.15889105654287</v>
      </c>
      <c r="V516" s="2">
        <f t="shared" si="278"/>
        <v>22637.278498801305</v>
      </c>
      <c r="W516" s="2">
        <f t="shared" si="279"/>
        <v>327477.57628785784</v>
      </c>
      <c r="X516" s="27">
        <f t="shared" si="280"/>
        <v>0</v>
      </c>
      <c r="Y516" s="2">
        <f t="shared" si="295"/>
        <v>0</v>
      </c>
      <c r="Z516" s="67">
        <f t="shared" si="281"/>
        <v>0</v>
      </c>
      <c r="AA516" s="2">
        <f t="shared" si="282"/>
        <v>0</v>
      </c>
      <c r="AB516" s="26">
        <f t="shared" si="290"/>
        <v>6.7299999999999999E-2</v>
      </c>
      <c r="AC516" s="27">
        <f t="shared" si="303"/>
        <v>21</v>
      </c>
      <c r="AD516" s="27">
        <v>252</v>
      </c>
      <c r="AE516" s="10">
        <f t="shared" si="300"/>
        <v>1.0054424310000001</v>
      </c>
      <c r="AF516" s="2">
        <f t="shared" si="283"/>
        <v>1740.6805745500001</v>
      </c>
      <c r="AG516" s="2">
        <f t="shared" si="284"/>
        <v>1782.27411299</v>
      </c>
      <c r="AH516" s="3" t="str">
        <f t="shared" si="285"/>
        <v>-</v>
      </c>
      <c r="AI516" s="4" t="str">
        <f t="shared" si="291"/>
        <v>A+J=</v>
      </c>
      <c r="AJ516" s="11">
        <f t="shared" si="292"/>
        <v>41310</v>
      </c>
      <c r="AK516" s="11"/>
      <c r="AL516" s="4"/>
      <c r="AM516" s="1"/>
      <c r="AN516" s="11"/>
      <c r="AO516" s="1"/>
      <c r="AP516" s="1"/>
      <c r="AQ516" s="1"/>
      <c r="AR516" s="1"/>
      <c r="AS516" s="6"/>
      <c r="AT516" s="1"/>
      <c r="AU516" s="1"/>
      <c r="AV516" s="1"/>
      <c r="AW516" s="1"/>
      <c r="AX516" s="1"/>
      <c r="AY516" s="1"/>
      <c r="AZ516" s="1"/>
      <c r="BA516" s="1"/>
      <c r="BB516" s="1"/>
      <c r="BC516" s="1"/>
    </row>
    <row r="517" spans="1:154" x14ac:dyDescent="0.2">
      <c r="A517" s="144">
        <f t="shared" si="286"/>
        <v>41306</v>
      </c>
      <c r="B517" s="2">
        <f t="shared" si="271"/>
        <v>329456.07087038388</v>
      </c>
      <c r="C517" s="2">
        <f t="shared" si="287"/>
        <v>303909.138898</v>
      </c>
      <c r="D517" s="68">
        <f>SUM(Y517:Y$730)</f>
        <v>17768.932821930001</v>
      </c>
      <c r="E517" s="68">
        <f t="shared" si="272"/>
        <v>286140.20607607003</v>
      </c>
      <c r="F517" s="72">
        <f t="shared" si="296"/>
        <v>3574.22</v>
      </c>
      <c r="G517" s="3">
        <f>IF(N517=1,VLOOKUP(A516,[1]Plan1!$BG$69:$BI$188,3),G516)</f>
        <v>3602.46</v>
      </c>
      <c r="H517" s="11">
        <f t="shared" si="297"/>
        <v>41216</v>
      </c>
      <c r="I517" s="11">
        <f t="shared" si="298"/>
        <v>41246</v>
      </c>
      <c r="J517" s="26">
        <f t="shared" si="273"/>
        <v>7.9010245592046058E-3</v>
      </c>
      <c r="K517" s="11">
        <f t="shared" si="288"/>
        <v>41334</v>
      </c>
      <c r="L517" s="11">
        <f t="shared" si="274"/>
        <v>41306</v>
      </c>
      <c r="M517" s="1">
        <f t="shared" si="289"/>
        <v>22</v>
      </c>
      <c r="N517" s="1">
        <f t="shared" si="293"/>
        <v>22</v>
      </c>
      <c r="O517" s="2">
        <f t="shared" si="275"/>
        <v>1.00790102</v>
      </c>
      <c r="P517" s="10">
        <f t="shared" si="302"/>
        <v>1.00600073</v>
      </c>
      <c r="Q517" s="10">
        <f t="shared" si="299"/>
        <v>1.0710363625277568</v>
      </c>
      <c r="R517" s="2">
        <f t="shared" si="301"/>
        <v>1.07949864</v>
      </c>
      <c r="S517" s="2">
        <f t="shared" si="294"/>
        <v>1.05240376</v>
      </c>
      <c r="T517" s="2">
        <f t="shared" si="276"/>
        <v>319835.12047461001</v>
      </c>
      <c r="U517" s="2">
        <f t="shared" si="277"/>
        <v>931.15889105654287</v>
      </c>
      <c r="V517" s="2">
        <f t="shared" si="278"/>
        <v>22747.75723236729</v>
      </c>
      <c r="W517" s="2">
        <f t="shared" si="279"/>
        <v>327588.05502142385</v>
      </c>
      <c r="X517" s="27">
        <f t="shared" si="280"/>
        <v>16</v>
      </c>
      <c r="Y517" s="2">
        <f t="shared" si="295"/>
        <v>2098.6805414999999</v>
      </c>
      <c r="Z517" s="67">
        <f t="shared" si="281"/>
        <v>6.9056183999999998E-3</v>
      </c>
      <c r="AA517" s="2">
        <f t="shared" si="282"/>
        <v>2208.6592929100002</v>
      </c>
      <c r="AB517" s="26">
        <f t="shared" si="290"/>
        <v>6.7299999999999999E-2</v>
      </c>
      <c r="AC517" s="27">
        <f t="shared" si="303"/>
        <v>22</v>
      </c>
      <c r="AD517" s="27">
        <v>252</v>
      </c>
      <c r="AE517" s="10">
        <f t="shared" si="300"/>
        <v>1.005702332</v>
      </c>
      <c r="AF517" s="2">
        <f t="shared" si="283"/>
        <v>1823.8060422000001</v>
      </c>
      <c r="AG517" s="2">
        <f t="shared" si="284"/>
        <v>1868.0158489600001</v>
      </c>
      <c r="AH517" s="3">
        <f t="shared" si="285"/>
        <v>4032.4653351100005</v>
      </c>
      <c r="AI517" s="4" t="str">
        <f t="shared" si="291"/>
        <v>A+J=</v>
      </c>
      <c r="AJ517" s="11">
        <f t="shared" si="292"/>
        <v>41310</v>
      </c>
      <c r="AK517" s="13"/>
      <c r="AL517" s="12"/>
      <c r="AM517" s="5"/>
      <c r="AN517" s="13"/>
      <c r="AO517" s="5"/>
      <c r="AP517" s="5"/>
      <c r="AQ517" s="5"/>
      <c r="AR517" s="5"/>
      <c r="AS517" s="14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48"/>
      <c r="BE517" s="48"/>
      <c r="BF517" s="48"/>
      <c r="BG517" s="48"/>
      <c r="BH517" s="48"/>
      <c r="BI517" s="48"/>
      <c r="BJ517" s="48"/>
      <c r="BK517" s="48"/>
      <c r="BL517" s="48"/>
      <c r="BM517" s="48"/>
      <c r="BN517" s="48"/>
      <c r="BO517" s="48"/>
      <c r="BP517" s="48"/>
      <c r="BQ517" s="48"/>
      <c r="BR517" s="48"/>
      <c r="BS517" s="48"/>
      <c r="BT517" s="48"/>
      <c r="BU517" s="48"/>
      <c r="BV517" s="48"/>
      <c r="BW517" s="48"/>
      <c r="BX517" s="48"/>
      <c r="BY517" s="48"/>
      <c r="BZ517" s="48"/>
      <c r="CA517" s="48"/>
      <c r="CB517" s="48"/>
      <c r="CC517" s="48"/>
      <c r="CD517" s="48"/>
      <c r="CE517" s="48"/>
      <c r="CF517" s="48"/>
      <c r="CG517" s="48"/>
      <c r="CH517" s="48"/>
      <c r="CI517" s="48"/>
      <c r="CJ517" s="48"/>
      <c r="CK517" s="48"/>
      <c r="CL517" s="48"/>
      <c r="CM517" s="48"/>
      <c r="CN517" s="48"/>
      <c r="CO517" s="48"/>
      <c r="CP517" s="48"/>
      <c r="CQ517" s="48"/>
      <c r="CR517" s="48"/>
      <c r="CS517" s="48"/>
      <c r="CT517" s="48"/>
      <c r="CU517" s="48"/>
      <c r="CV517" s="48"/>
      <c r="CW517" s="48"/>
      <c r="CX517" s="48"/>
      <c r="CY517" s="48"/>
      <c r="CZ517" s="48"/>
      <c r="DA517" s="48"/>
      <c r="DB517" s="48"/>
      <c r="DC517" s="48"/>
      <c r="DD517" s="48"/>
      <c r="DE517" s="48"/>
      <c r="DF517" s="48"/>
      <c r="DG517" s="48"/>
      <c r="DH517" s="48"/>
      <c r="DI517" s="48"/>
      <c r="DJ517" s="48"/>
      <c r="DK517" s="48"/>
      <c r="DL517" s="48"/>
      <c r="DM517" s="48"/>
      <c r="DN517" s="48"/>
      <c r="DO517" s="48"/>
      <c r="DP517" s="48"/>
      <c r="DQ517" s="48"/>
      <c r="DR517" s="48"/>
      <c r="DS517" s="48"/>
      <c r="DT517" s="48"/>
      <c r="DU517" s="48"/>
      <c r="DV517" s="48"/>
      <c r="DW517" s="48"/>
      <c r="DX517" s="48"/>
      <c r="DY517" s="48"/>
      <c r="DZ517" s="48"/>
      <c r="EA517" s="48"/>
      <c r="EB517" s="48"/>
      <c r="EC517" s="48"/>
      <c r="ED517" s="48"/>
      <c r="EE517" s="48"/>
      <c r="EF517" s="48"/>
      <c r="EG517" s="48"/>
      <c r="EH517" s="48"/>
      <c r="EI517" s="48"/>
      <c r="EJ517" s="48"/>
      <c r="EK517" s="48"/>
      <c r="EL517" s="48"/>
      <c r="EM517" s="48"/>
      <c r="EN517" s="48"/>
      <c r="EO517" s="48"/>
      <c r="EP517" s="48"/>
      <c r="EQ517" s="48"/>
      <c r="ER517" s="48"/>
      <c r="ES517" s="48"/>
      <c r="ET517" s="48"/>
      <c r="EU517" s="48"/>
      <c r="EV517" s="48"/>
      <c r="EW517" s="48"/>
      <c r="EX517" s="48"/>
    </row>
    <row r="518" spans="1:154" x14ac:dyDescent="0.2">
      <c r="A518" s="144">
        <f t="shared" si="286"/>
        <v>41307</v>
      </c>
      <c r="B518" s="2">
        <f t="shared" si="271"/>
        <v>325610.52112141339</v>
      </c>
      <c r="C518" s="2">
        <f t="shared" si="287"/>
        <v>301810.45835650002</v>
      </c>
      <c r="D518" s="68">
        <f>SUM(Y518:Y$730)</f>
        <v>15670.252280430002</v>
      </c>
      <c r="E518" s="68">
        <f t="shared" si="272"/>
        <v>286140.20607607003</v>
      </c>
      <c r="F518" s="72">
        <f t="shared" si="296"/>
        <v>3602.46</v>
      </c>
      <c r="G518" s="3">
        <f>IF(N518=1,VLOOKUP(A517,[1]Plan1!$BG$69:$BI$188,3),G517)</f>
        <v>3633.44</v>
      </c>
      <c r="H518" s="11">
        <f t="shared" si="297"/>
        <v>41245</v>
      </c>
      <c r="I518" s="11">
        <f t="shared" si="298"/>
        <v>41276</v>
      </c>
      <c r="J518" s="26">
        <f t="shared" si="273"/>
        <v>8.5996791081650592E-3</v>
      </c>
      <c r="K518" s="11">
        <f t="shared" si="288"/>
        <v>41334</v>
      </c>
      <c r="L518" s="11">
        <f t="shared" si="274"/>
        <v>41334</v>
      </c>
      <c r="M518" s="1">
        <f t="shared" si="289"/>
        <v>18</v>
      </c>
      <c r="N518" s="1">
        <f t="shared" si="293"/>
        <v>1</v>
      </c>
      <c r="O518" s="2">
        <f t="shared" si="275"/>
        <v>1.0004758300000001</v>
      </c>
      <c r="P518" s="10">
        <f t="shared" si="302"/>
        <v>1.00790102</v>
      </c>
      <c r="Q518" s="10">
        <f t="shared" si="299"/>
        <v>1.079498642248816</v>
      </c>
      <c r="R518" s="2">
        <f t="shared" si="301"/>
        <v>1.0800122999999999</v>
      </c>
      <c r="S518" s="2">
        <f t="shared" si="294"/>
        <v>1.05240376</v>
      </c>
      <c r="T518" s="2">
        <f t="shared" si="276"/>
        <v>317626.4611817</v>
      </c>
      <c r="U518" s="2">
        <f t="shared" si="277"/>
        <v>821.18013964310683</v>
      </c>
      <c r="V518" s="2">
        <f t="shared" si="278"/>
        <v>22894.736010620316</v>
      </c>
      <c r="W518" s="2">
        <f t="shared" si="279"/>
        <v>325526.37450676342</v>
      </c>
      <c r="X518" s="27">
        <f t="shared" si="280"/>
        <v>0</v>
      </c>
      <c r="Y518" s="2">
        <f t="shared" si="295"/>
        <v>0</v>
      </c>
      <c r="Z518" s="67">
        <f t="shared" si="281"/>
        <v>0</v>
      </c>
      <c r="AA518" s="2">
        <f t="shared" si="282"/>
        <v>0</v>
      </c>
      <c r="AB518" s="26">
        <f t="shared" si="290"/>
        <v>6.7299999999999999E-2</v>
      </c>
      <c r="AC518" s="27">
        <f t="shared" si="303"/>
        <v>1</v>
      </c>
      <c r="AD518" s="27">
        <v>252</v>
      </c>
      <c r="AE518" s="10">
        <f t="shared" si="300"/>
        <v>1.0002584940000001</v>
      </c>
      <c r="AF518" s="2">
        <f t="shared" si="283"/>
        <v>82.104534450000003</v>
      </c>
      <c r="AG518" s="2">
        <f t="shared" si="284"/>
        <v>84.146614650000004</v>
      </c>
      <c r="AH518" s="3" t="str">
        <f t="shared" si="285"/>
        <v>-</v>
      </c>
      <c r="AI518" s="4" t="str">
        <f t="shared" si="291"/>
        <v>A+J=</v>
      </c>
      <c r="AJ518" s="11">
        <f t="shared" si="292"/>
        <v>41338</v>
      </c>
      <c r="AK518" s="11"/>
      <c r="AL518" s="4"/>
      <c r="AM518" s="1"/>
      <c r="AN518" s="11"/>
      <c r="AO518" s="1"/>
      <c r="AP518" s="1"/>
      <c r="AQ518" s="1"/>
      <c r="AR518" s="1"/>
      <c r="AS518" s="6"/>
      <c r="AT518" s="1"/>
      <c r="AU518" s="1"/>
      <c r="AV518" s="1"/>
      <c r="AW518" s="1"/>
      <c r="AX518" s="1"/>
      <c r="AY518" s="1"/>
      <c r="AZ518" s="1"/>
      <c r="BA518" s="1"/>
      <c r="BB518" s="1"/>
      <c r="BC518" s="1"/>
    </row>
    <row r="519" spans="1:154" x14ac:dyDescent="0.2">
      <c r="A519" s="144">
        <f t="shared" si="286"/>
        <v>41308</v>
      </c>
      <c r="B519" s="2">
        <f t="shared" si="271"/>
        <v>325610.52112141339</v>
      </c>
      <c r="C519" s="2">
        <f t="shared" si="287"/>
        <v>301810.45835650002</v>
      </c>
      <c r="D519" s="68">
        <f>SUM(Y519:Y$730)</f>
        <v>15670.252280430002</v>
      </c>
      <c r="E519" s="68">
        <f t="shared" si="272"/>
        <v>286140.20607607003</v>
      </c>
      <c r="F519" s="72">
        <f t="shared" si="296"/>
        <v>3602.46</v>
      </c>
      <c r="G519" s="3">
        <f>IF(N519=1,VLOOKUP(A518,[1]Plan1!$BG$69:$BI$188,3),G518)</f>
        <v>3633.44</v>
      </c>
      <c r="H519" s="11">
        <f t="shared" si="297"/>
        <v>41245</v>
      </c>
      <c r="I519" s="11">
        <f t="shared" si="298"/>
        <v>41276</v>
      </c>
      <c r="J519" s="26">
        <f t="shared" si="273"/>
        <v>8.5996791081650592E-3</v>
      </c>
      <c r="K519" s="11">
        <f t="shared" si="288"/>
        <v>41334</v>
      </c>
      <c r="L519" s="11">
        <f t="shared" si="274"/>
        <v>41334</v>
      </c>
      <c r="M519" s="1">
        <f t="shared" si="289"/>
        <v>18</v>
      </c>
      <c r="N519" s="1">
        <f t="shared" si="293"/>
        <v>1</v>
      </c>
      <c r="O519" s="2">
        <f t="shared" si="275"/>
        <v>1.0004758300000001</v>
      </c>
      <c r="P519" s="10">
        <f t="shared" si="302"/>
        <v>1.00790102</v>
      </c>
      <c r="Q519" s="10">
        <f t="shared" si="299"/>
        <v>1.079498642248816</v>
      </c>
      <c r="R519" s="2">
        <f t="shared" si="301"/>
        <v>1.0800122999999999</v>
      </c>
      <c r="S519" s="2">
        <f t="shared" si="294"/>
        <v>1.05240376</v>
      </c>
      <c r="T519" s="2">
        <f t="shared" si="276"/>
        <v>317626.4611817</v>
      </c>
      <c r="U519" s="2">
        <f t="shared" si="277"/>
        <v>821.18013964310683</v>
      </c>
      <c r="V519" s="2">
        <f t="shared" si="278"/>
        <v>22894.736010620316</v>
      </c>
      <c r="W519" s="2">
        <f t="shared" si="279"/>
        <v>325526.37450676342</v>
      </c>
      <c r="X519" s="27">
        <f t="shared" si="280"/>
        <v>0</v>
      </c>
      <c r="Y519" s="2">
        <f t="shared" si="295"/>
        <v>0</v>
      </c>
      <c r="Z519" s="67">
        <f t="shared" si="281"/>
        <v>0</v>
      </c>
      <c r="AA519" s="2">
        <f t="shared" si="282"/>
        <v>0</v>
      </c>
      <c r="AB519" s="26">
        <f t="shared" si="290"/>
        <v>6.7299999999999999E-2</v>
      </c>
      <c r="AC519" s="27">
        <f t="shared" si="303"/>
        <v>1</v>
      </c>
      <c r="AD519" s="27">
        <v>252</v>
      </c>
      <c r="AE519" s="10">
        <f t="shared" si="300"/>
        <v>1.0002584940000001</v>
      </c>
      <c r="AF519" s="2">
        <f t="shared" si="283"/>
        <v>82.104534450000003</v>
      </c>
      <c r="AG519" s="2">
        <f t="shared" si="284"/>
        <v>84.146614650000004</v>
      </c>
      <c r="AH519" s="3" t="str">
        <f t="shared" si="285"/>
        <v>-</v>
      </c>
      <c r="AI519" s="4" t="str">
        <f t="shared" si="291"/>
        <v>A+J=</v>
      </c>
      <c r="AJ519" s="11">
        <f t="shared" si="292"/>
        <v>41338</v>
      </c>
      <c r="AK519" s="11"/>
      <c r="AL519" s="4"/>
      <c r="AM519" s="1"/>
      <c r="AN519" s="11"/>
      <c r="AO519" s="1"/>
      <c r="AP519" s="1"/>
      <c r="AQ519" s="1"/>
      <c r="AR519" s="1"/>
      <c r="AS519" s="6"/>
      <c r="AT519" s="1"/>
      <c r="AU519" s="1"/>
      <c r="AV519" s="1"/>
      <c r="AW519" s="1"/>
      <c r="AX519" s="1"/>
      <c r="AY519" s="1"/>
      <c r="AZ519" s="1"/>
      <c r="BA519" s="1"/>
      <c r="BB519" s="1"/>
      <c r="BC519" s="1"/>
    </row>
    <row r="520" spans="1:154" x14ac:dyDescent="0.2">
      <c r="A520" s="144">
        <f t="shared" si="286"/>
        <v>41309</v>
      </c>
      <c r="B520" s="2">
        <f t="shared" si="271"/>
        <v>325610.52112141339</v>
      </c>
      <c r="C520" s="2">
        <f t="shared" si="287"/>
        <v>301810.45835650002</v>
      </c>
      <c r="D520" s="68">
        <f>SUM(Y520:Y$730)</f>
        <v>15670.252280430002</v>
      </c>
      <c r="E520" s="68">
        <f t="shared" si="272"/>
        <v>286140.20607607003</v>
      </c>
      <c r="F520" s="72">
        <f t="shared" si="296"/>
        <v>3602.46</v>
      </c>
      <c r="G520" s="3">
        <f>IF(N520=1,VLOOKUP(A519,[1]Plan1!$BG$69:$BI$188,3),G519)</f>
        <v>3633.44</v>
      </c>
      <c r="H520" s="11">
        <f t="shared" si="297"/>
        <v>41245</v>
      </c>
      <c r="I520" s="11">
        <f t="shared" si="298"/>
        <v>41276</v>
      </c>
      <c r="J520" s="26">
        <f t="shared" si="273"/>
        <v>8.5996791081650592E-3</v>
      </c>
      <c r="K520" s="11">
        <f t="shared" si="288"/>
        <v>41334</v>
      </c>
      <c r="L520" s="11">
        <f t="shared" si="274"/>
        <v>41334</v>
      </c>
      <c r="M520" s="1">
        <f t="shared" si="289"/>
        <v>18</v>
      </c>
      <c r="N520" s="1">
        <f t="shared" si="293"/>
        <v>1</v>
      </c>
      <c r="O520" s="2">
        <f t="shared" si="275"/>
        <v>1.0004758300000001</v>
      </c>
      <c r="P520" s="10">
        <f t="shared" si="302"/>
        <v>1.00790102</v>
      </c>
      <c r="Q520" s="10">
        <f t="shared" si="299"/>
        <v>1.079498642248816</v>
      </c>
      <c r="R520" s="2">
        <f t="shared" si="301"/>
        <v>1.0800122999999999</v>
      </c>
      <c r="S520" s="2">
        <f t="shared" si="294"/>
        <v>1.05240376</v>
      </c>
      <c r="T520" s="2">
        <f t="shared" si="276"/>
        <v>317626.4611817</v>
      </c>
      <c r="U520" s="2">
        <f t="shared" si="277"/>
        <v>821.18013964310683</v>
      </c>
      <c r="V520" s="2">
        <f t="shared" si="278"/>
        <v>22894.736010620316</v>
      </c>
      <c r="W520" s="2">
        <f t="shared" si="279"/>
        <v>325526.37450676342</v>
      </c>
      <c r="X520" s="27">
        <f t="shared" si="280"/>
        <v>0</v>
      </c>
      <c r="Y520" s="2">
        <f t="shared" si="295"/>
        <v>0</v>
      </c>
      <c r="Z520" s="67">
        <f t="shared" si="281"/>
        <v>0</v>
      </c>
      <c r="AA520" s="2">
        <f t="shared" si="282"/>
        <v>0</v>
      </c>
      <c r="AB520" s="26">
        <f t="shared" si="290"/>
        <v>6.7299999999999999E-2</v>
      </c>
      <c r="AC520" s="27">
        <f t="shared" si="303"/>
        <v>1</v>
      </c>
      <c r="AD520" s="27">
        <v>252</v>
      </c>
      <c r="AE520" s="10">
        <f t="shared" si="300"/>
        <v>1.0002584940000001</v>
      </c>
      <c r="AF520" s="2">
        <f t="shared" si="283"/>
        <v>82.104534450000003</v>
      </c>
      <c r="AG520" s="2">
        <f t="shared" si="284"/>
        <v>84.146614650000004</v>
      </c>
      <c r="AH520" s="3" t="str">
        <f t="shared" si="285"/>
        <v>-</v>
      </c>
      <c r="AI520" s="4" t="str">
        <f t="shared" si="291"/>
        <v>A+J=</v>
      </c>
      <c r="AJ520" s="11">
        <f t="shared" si="292"/>
        <v>41338</v>
      </c>
      <c r="AK520" s="11"/>
      <c r="AL520" s="4"/>
      <c r="AM520" s="1"/>
      <c r="AN520" s="11"/>
      <c r="AO520" s="1"/>
      <c r="AP520" s="1"/>
      <c r="AQ520" s="1"/>
      <c r="AR520" s="1"/>
      <c r="AS520" s="6"/>
      <c r="AT520" s="1"/>
      <c r="AU520" s="1"/>
      <c r="AV520" s="1"/>
      <c r="AW520" s="1"/>
      <c r="AX520" s="1"/>
      <c r="AY520" s="1"/>
      <c r="AZ520" s="1"/>
      <c r="BA520" s="1"/>
      <c r="BB520" s="1"/>
      <c r="BC520" s="1"/>
    </row>
    <row r="521" spans="1:154" x14ac:dyDescent="0.2">
      <c r="A521" s="144">
        <f t="shared" si="286"/>
        <v>41310</v>
      </c>
      <c r="B521" s="2">
        <f t="shared" si="271"/>
        <v>325841.81016697391</v>
      </c>
      <c r="C521" s="2">
        <f t="shared" si="287"/>
        <v>301810.45835650002</v>
      </c>
      <c r="D521" s="68">
        <f>SUM(Y521:Y$730)</f>
        <v>15670.252280430002</v>
      </c>
      <c r="E521" s="68">
        <f t="shared" si="272"/>
        <v>286140.20607607003</v>
      </c>
      <c r="F521" s="72">
        <f t="shared" si="296"/>
        <v>3602.46</v>
      </c>
      <c r="G521" s="3">
        <f>IF(N521=1,VLOOKUP(A520,[1]Plan1!$BG$69:$BI$188,3),G520)</f>
        <v>3633.44</v>
      </c>
      <c r="H521" s="11">
        <f t="shared" si="297"/>
        <v>41245</v>
      </c>
      <c r="I521" s="11">
        <f t="shared" si="298"/>
        <v>41276</v>
      </c>
      <c r="J521" s="26">
        <f t="shared" si="273"/>
        <v>8.5996791081650592E-3</v>
      </c>
      <c r="K521" s="11">
        <f t="shared" si="288"/>
        <v>41334</v>
      </c>
      <c r="L521" s="11">
        <f t="shared" si="274"/>
        <v>41334</v>
      </c>
      <c r="M521" s="1">
        <f t="shared" si="289"/>
        <v>18</v>
      </c>
      <c r="N521" s="1">
        <f t="shared" si="293"/>
        <v>2</v>
      </c>
      <c r="O521" s="2">
        <f t="shared" si="275"/>
        <v>1.0009518799999999</v>
      </c>
      <c r="P521" s="10">
        <f t="shared" si="302"/>
        <v>1.00790102</v>
      </c>
      <c r="Q521" s="10">
        <f t="shared" si="299"/>
        <v>1.079498642248816</v>
      </c>
      <c r="R521" s="2">
        <f t="shared" si="301"/>
        <v>1.0805261900000001</v>
      </c>
      <c r="S521" s="2">
        <f t="shared" si="294"/>
        <v>1.05240376</v>
      </c>
      <c r="T521" s="2">
        <f t="shared" si="276"/>
        <v>317626.4611817</v>
      </c>
      <c r="U521" s="2">
        <f t="shared" si="277"/>
        <v>821.18013964310683</v>
      </c>
      <c r="V521" s="2">
        <f t="shared" si="278"/>
        <v>23041.780601120783</v>
      </c>
      <c r="W521" s="2">
        <f t="shared" si="279"/>
        <v>325673.41909726389</v>
      </c>
      <c r="X521" s="27">
        <f t="shared" si="280"/>
        <v>0</v>
      </c>
      <c r="Y521" s="2">
        <f t="shared" si="295"/>
        <v>0</v>
      </c>
      <c r="Z521" s="67">
        <f t="shared" si="281"/>
        <v>0</v>
      </c>
      <c r="AA521" s="2">
        <f t="shared" si="282"/>
        <v>0</v>
      </c>
      <c r="AB521" s="26">
        <f t="shared" si="290"/>
        <v>6.7299999999999999E-2</v>
      </c>
      <c r="AC521" s="27">
        <f t="shared" si="303"/>
        <v>2</v>
      </c>
      <c r="AD521" s="27">
        <v>252</v>
      </c>
      <c r="AE521" s="10">
        <f t="shared" si="300"/>
        <v>1.000517055</v>
      </c>
      <c r="AF521" s="2">
        <f t="shared" si="283"/>
        <v>164.23034988000001</v>
      </c>
      <c r="AG521" s="2">
        <f t="shared" si="284"/>
        <v>168.39106971000001</v>
      </c>
      <c r="AH521" s="3" t="str">
        <f t="shared" si="285"/>
        <v>-</v>
      </c>
      <c r="AI521" s="4" t="str">
        <f t="shared" si="291"/>
        <v>A+J=</v>
      </c>
      <c r="AJ521" s="11">
        <f t="shared" si="292"/>
        <v>41338</v>
      </c>
      <c r="AK521" s="11"/>
      <c r="AL521" s="4"/>
      <c r="AM521" s="1"/>
      <c r="AN521" s="11"/>
      <c r="AO521" s="1"/>
      <c r="AP521" s="1"/>
      <c r="AQ521" s="1"/>
      <c r="AR521" s="1"/>
      <c r="AS521" s="6"/>
      <c r="AT521" s="1"/>
      <c r="AU521" s="1"/>
      <c r="AV521" s="1"/>
      <c r="AW521" s="1"/>
      <c r="AX521" s="1"/>
      <c r="AY521" s="1"/>
      <c r="AZ521" s="1"/>
      <c r="BA521" s="1"/>
      <c r="BB521" s="1"/>
      <c r="BC521" s="1"/>
    </row>
    <row r="522" spans="1:154" x14ac:dyDescent="0.2">
      <c r="A522" s="144">
        <f t="shared" si="286"/>
        <v>41311</v>
      </c>
      <c r="B522" s="2">
        <f t="shared" ref="B522:B585" si="304">(W522+AG522)</f>
        <v>326073.27153665788</v>
      </c>
      <c r="C522" s="2">
        <f t="shared" si="287"/>
        <v>301810.45835650002</v>
      </c>
      <c r="D522" s="68">
        <f>SUM(Y522:Y$730)</f>
        <v>15670.252280430002</v>
      </c>
      <c r="E522" s="68">
        <f t="shared" ref="E522:E585" si="305">(C522-D522)</f>
        <v>286140.20607607003</v>
      </c>
      <c r="F522" s="72">
        <f t="shared" si="296"/>
        <v>3602.46</v>
      </c>
      <c r="G522" s="3">
        <f>IF(N522=1,VLOOKUP(A521,[1]Plan1!$BG$69:$BI$188,3),G521)</f>
        <v>3633.44</v>
      </c>
      <c r="H522" s="11">
        <f t="shared" si="297"/>
        <v>41245</v>
      </c>
      <c r="I522" s="11">
        <f t="shared" si="298"/>
        <v>41276</v>
      </c>
      <c r="J522" s="26">
        <f t="shared" ref="J522:J585" si="306">(G522/F522)-1</f>
        <v>8.5996791081650592E-3</v>
      </c>
      <c r="K522" s="11">
        <f t="shared" si="288"/>
        <v>41334</v>
      </c>
      <c r="L522" s="11">
        <f t="shared" ref="L522:L585" si="307">IF(A522&gt;L521,K522,L521)</f>
        <v>41334</v>
      </c>
      <c r="M522" s="1">
        <f t="shared" si="289"/>
        <v>18</v>
      </c>
      <c r="N522" s="1">
        <f t="shared" si="293"/>
        <v>3</v>
      </c>
      <c r="O522" s="2">
        <f t="shared" ref="O522:O585" si="308">TRUNC((G522/F522)^TRUNC((N522/M522),9),8)</f>
        <v>1.0014281700000001</v>
      </c>
      <c r="P522" s="10">
        <f t="shared" si="302"/>
        <v>1.00790102</v>
      </c>
      <c r="Q522" s="10">
        <f t="shared" si="299"/>
        <v>1.079498642248816</v>
      </c>
      <c r="R522" s="2">
        <f t="shared" si="301"/>
        <v>1.0810403399999999</v>
      </c>
      <c r="S522" s="2">
        <f t="shared" si="294"/>
        <v>1.05240376</v>
      </c>
      <c r="T522" s="2">
        <f t="shared" ref="T522:T585" si="309">TRUNC(C522*S522,8)</f>
        <v>317626.4611817</v>
      </c>
      <c r="U522" s="2">
        <f t="shared" ref="U522:U585" si="310">(D522*(S522-1))</f>
        <v>821.18013964310683</v>
      </c>
      <c r="V522" s="2">
        <f t="shared" ref="V522:V585" si="311">(E522*(R522-1))</f>
        <v>23188.899588074761</v>
      </c>
      <c r="W522" s="2">
        <f t="shared" ref="W522:W585" si="312">(C522+U522+V522)</f>
        <v>325820.53808421787</v>
      </c>
      <c r="X522" s="27">
        <f t="shared" ref="X522:X585" si="313">IF(VLOOKUP(A522,AN$10:AU$131,8)=VLOOKUP(A521,AN$10:AU$131,8),0,VLOOKUP(A522,AN$10:AU$131,8))</f>
        <v>0</v>
      </c>
      <c r="Y522" s="2">
        <f t="shared" si="295"/>
        <v>0</v>
      </c>
      <c r="Z522" s="67">
        <f t="shared" ref="Z522:Z585" si="314">IF(X522&gt;0,VLOOKUP($A522,$AN$10:$AS$131,6),0)</f>
        <v>0</v>
      </c>
      <c r="AA522" s="2">
        <f t="shared" ref="AA522:AA585" si="315">IF(Z522&gt;0,TRUNC(Z522*T522,8),0)</f>
        <v>0</v>
      </c>
      <c r="AB522" s="26">
        <f t="shared" si="290"/>
        <v>6.7299999999999999E-2</v>
      </c>
      <c r="AC522" s="27">
        <f t="shared" si="303"/>
        <v>3</v>
      </c>
      <c r="AD522" s="27">
        <v>252</v>
      </c>
      <c r="AE522" s="10">
        <f t="shared" si="300"/>
        <v>1.0007756830000001</v>
      </c>
      <c r="AF522" s="2">
        <f t="shared" ref="AF522:AF585" si="316">TRUNC((T522*(AE522-1)),8)</f>
        <v>246.37744627999999</v>
      </c>
      <c r="AG522" s="2">
        <f t="shared" ref="AG522:AG585" si="317">TRUNC((W522*(AE522-1)),8)</f>
        <v>252.73345244000001</v>
      </c>
      <c r="AH522" s="3" t="str">
        <f t="shared" ref="AH522:AH585" si="318">IF(AA522&gt;0,AA522+AF522,"-")</f>
        <v>-</v>
      </c>
      <c r="AI522" s="4" t="str">
        <f t="shared" si="291"/>
        <v>A+J=</v>
      </c>
      <c r="AJ522" s="11">
        <f t="shared" si="292"/>
        <v>41338</v>
      </c>
      <c r="AK522" s="11"/>
      <c r="AL522" s="4"/>
      <c r="AM522" s="1"/>
      <c r="AN522" s="11"/>
      <c r="AO522" s="1"/>
      <c r="AP522" s="1"/>
      <c r="AQ522" s="1"/>
      <c r="AR522" s="1"/>
      <c r="AS522" s="6"/>
      <c r="AT522" s="1"/>
      <c r="AU522" s="1"/>
      <c r="AV522" s="1"/>
      <c r="AW522" s="1"/>
      <c r="AX522" s="1"/>
      <c r="AY522" s="1"/>
      <c r="AZ522" s="1"/>
      <c r="BA522" s="1"/>
      <c r="BB522" s="1"/>
      <c r="BC522" s="1"/>
    </row>
    <row r="523" spans="1:154" x14ac:dyDescent="0.2">
      <c r="A523" s="144">
        <f t="shared" ref="A523:A586" si="319">(A522+1)</f>
        <v>41312</v>
      </c>
      <c r="B523" s="2">
        <f t="shared" si="304"/>
        <v>326304.90212743339</v>
      </c>
      <c r="C523" s="2">
        <f t="shared" ref="C523:C586" si="320">TRUNC(IF(X522&gt;0,VLOOKUP(A522,$AN$12:$AO$131,2),C522),8)</f>
        <v>301810.45835650002</v>
      </c>
      <c r="D523" s="68">
        <f>SUM(Y523:Y$730)</f>
        <v>15670.252280430002</v>
      </c>
      <c r="E523" s="68">
        <f t="shared" si="305"/>
        <v>286140.20607607003</v>
      </c>
      <c r="F523" s="72">
        <f t="shared" si="296"/>
        <v>3602.46</v>
      </c>
      <c r="G523" s="3">
        <f>IF(N523=1,VLOOKUP(A522,[1]Plan1!$BG$69:$BI$188,3),G522)</f>
        <v>3633.44</v>
      </c>
      <c r="H523" s="11">
        <f t="shared" si="297"/>
        <v>41245</v>
      </c>
      <c r="I523" s="11">
        <f t="shared" si="298"/>
        <v>41276</v>
      </c>
      <c r="J523" s="26">
        <f t="shared" si="306"/>
        <v>8.5996791081650592E-3</v>
      </c>
      <c r="K523" s="11">
        <f t="shared" ref="K523:K586" si="321">IF(DAY(A523)=1,VLOOKUP(A523,AR$137:AW$275,4),K522)</f>
        <v>41334</v>
      </c>
      <c r="L523" s="11">
        <f t="shared" si="307"/>
        <v>41334</v>
      </c>
      <c r="M523" s="1">
        <f t="shared" ref="M523:M586" si="322">IF(L523=L522,M522,NETWORKDAYS(L522,L523,$AN$137:$AN$327)-1)</f>
        <v>18</v>
      </c>
      <c r="N523" s="1">
        <f t="shared" si="293"/>
        <v>4</v>
      </c>
      <c r="O523" s="2">
        <f t="shared" si="308"/>
        <v>1.00190468</v>
      </c>
      <c r="P523" s="10">
        <f t="shared" si="302"/>
        <v>1.00790102</v>
      </c>
      <c r="Q523" s="10">
        <f t="shared" si="299"/>
        <v>1.079498642248816</v>
      </c>
      <c r="R523" s="2">
        <f t="shared" si="301"/>
        <v>1.0815547400000001</v>
      </c>
      <c r="S523" s="2">
        <f t="shared" si="294"/>
        <v>1.05240376</v>
      </c>
      <c r="T523" s="2">
        <f t="shared" si="309"/>
        <v>317626.4611817</v>
      </c>
      <c r="U523" s="2">
        <f t="shared" si="310"/>
        <v>821.18013964310683</v>
      </c>
      <c r="V523" s="2">
        <f t="shared" si="311"/>
        <v>23336.090110080331</v>
      </c>
      <c r="W523" s="2">
        <f t="shared" si="312"/>
        <v>325967.72860622342</v>
      </c>
      <c r="X523" s="27">
        <f t="shared" si="313"/>
        <v>0</v>
      </c>
      <c r="Y523" s="2">
        <f t="shared" si="295"/>
        <v>0</v>
      </c>
      <c r="Z523" s="67">
        <f t="shared" si="314"/>
        <v>0</v>
      </c>
      <c r="AA523" s="2">
        <f t="shared" si="315"/>
        <v>0</v>
      </c>
      <c r="AB523" s="26">
        <f t="shared" ref="AB523:AB586" si="323">(AB522)</f>
        <v>6.7299999999999999E-2</v>
      </c>
      <c r="AC523" s="27">
        <f t="shared" si="303"/>
        <v>4</v>
      </c>
      <c r="AD523" s="27">
        <v>252</v>
      </c>
      <c r="AE523" s="10">
        <f t="shared" si="300"/>
        <v>1.0010343770000001</v>
      </c>
      <c r="AF523" s="2">
        <f t="shared" si="316"/>
        <v>328.54550603000001</v>
      </c>
      <c r="AG523" s="2">
        <f t="shared" si="317"/>
        <v>337.17352120999999</v>
      </c>
      <c r="AH523" s="3" t="str">
        <f t="shared" si="318"/>
        <v>-</v>
      </c>
      <c r="AI523" s="4" t="str">
        <f t="shared" ref="AI523:AI586" si="324">AI522</f>
        <v>A+J=</v>
      </c>
      <c r="AJ523" s="11">
        <f t="shared" ref="AJ523:AJ586" si="325">IF(X522&gt;0,VLOOKUP(A522,$AN$10:$AW$130,10),AJ522)</f>
        <v>41338</v>
      </c>
      <c r="AK523" s="11"/>
      <c r="AL523" s="4"/>
      <c r="AM523" s="1"/>
      <c r="AN523" s="11"/>
      <c r="AO523" s="1"/>
      <c r="AP523" s="1"/>
      <c r="AQ523" s="1"/>
      <c r="AR523" s="1"/>
      <c r="AS523" s="6"/>
      <c r="AT523" s="1"/>
      <c r="AU523" s="1"/>
      <c r="AV523" s="1"/>
      <c r="AW523" s="1"/>
      <c r="AX523" s="1"/>
      <c r="AY523" s="1"/>
      <c r="AZ523" s="1"/>
      <c r="BA523" s="1"/>
      <c r="BB523" s="1"/>
      <c r="BC523" s="1"/>
    </row>
    <row r="524" spans="1:154" x14ac:dyDescent="0.2">
      <c r="A524" s="144">
        <f t="shared" si="319"/>
        <v>41313</v>
      </c>
      <c r="B524" s="2">
        <f t="shared" si="304"/>
        <v>326536.6969459863</v>
      </c>
      <c r="C524" s="2">
        <f t="shared" si="320"/>
        <v>301810.45835650002</v>
      </c>
      <c r="D524" s="68">
        <f>SUM(Y524:Y$730)</f>
        <v>15670.252280430002</v>
      </c>
      <c r="E524" s="68">
        <f t="shared" si="305"/>
        <v>286140.20607607003</v>
      </c>
      <c r="F524" s="72">
        <f t="shared" si="296"/>
        <v>3602.46</v>
      </c>
      <c r="G524" s="3">
        <f>IF(N524=1,VLOOKUP(A523,[1]Plan1!$BG$69:$BI$188,3),G523)</f>
        <v>3633.44</v>
      </c>
      <c r="H524" s="11">
        <f t="shared" si="297"/>
        <v>41245</v>
      </c>
      <c r="I524" s="11">
        <f t="shared" si="298"/>
        <v>41276</v>
      </c>
      <c r="J524" s="26">
        <f t="shared" si="306"/>
        <v>8.5996791081650592E-3</v>
      </c>
      <c r="K524" s="11">
        <f t="shared" si="321"/>
        <v>41334</v>
      </c>
      <c r="L524" s="11">
        <f t="shared" si="307"/>
        <v>41334</v>
      </c>
      <c r="M524" s="1">
        <f t="shared" si="322"/>
        <v>18</v>
      </c>
      <c r="N524" s="1">
        <f t="shared" si="293"/>
        <v>5</v>
      </c>
      <c r="O524" s="2">
        <f t="shared" si="308"/>
        <v>1.0023814099999999</v>
      </c>
      <c r="P524" s="10">
        <f t="shared" si="302"/>
        <v>1.00790102</v>
      </c>
      <c r="Q524" s="10">
        <f t="shared" si="299"/>
        <v>1.079498642248816</v>
      </c>
      <c r="R524" s="2">
        <f t="shared" si="301"/>
        <v>1.0820693699999999</v>
      </c>
      <c r="S524" s="2">
        <f t="shared" si="294"/>
        <v>1.05240376</v>
      </c>
      <c r="T524" s="2">
        <f t="shared" si="309"/>
        <v>317626.4611817</v>
      </c>
      <c r="U524" s="2">
        <f t="shared" si="310"/>
        <v>821.18013964310683</v>
      </c>
      <c r="V524" s="2">
        <f t="shared" si="311"/>
        <v>23483.346444333216</v>
      </c>
      <c r="W524" s="2">
        <f t="shared" si="312"/>
        <v>326114.98494047631</v>
      </c>
      <c r="X524" s="27">
        <f t="shared" si="313"/>
        <v>0</v>
      </c>
      <c r="Y524" s="2">
        <f t="shared" si="295"/>
        <v>0</v>
      </c>
      <c r="Z524" s="67">
        <f t="shared" si="314"/>
        <v>0</v>
      </c>
      <c r="AA524" s="2">
        <f t="shared" si="315"/>
        <v>0</v>
      </c>
      <c r="AB524" s="26">
        <f t="shared" si="323"/>
        <v>6.7299999999999999E-2</v>
      </c>
      <c r="AC524" s="27">
        <f t="shared" si="303"/>
        <v>5</v>
      </c>
      <c r="AD524" s="27">
        <v>252</v>
      </c>
      <c r="AE524" s="10">
        <f t="shared" si="300"/>
        <v>1.0012931389999999</v>
      </c>
      <c r="AF524" s="2">
        <f t="shared" si="316"/>
        <v>410.73516438000001</v>
      </c>
      <c r="AG524" s="2">
        <f t="shared" si="317"/>
        <v>421.71200550999998</v>
      </c>
      <c r="AH524" s="3" t="str">
        <f t="shared" si="318"/>
        <v>-</v>
      </c>
      <c r="AI524" s="4" t="str">
        <f t="shared" si="324"/>
        <v>A+J=</v>
      </c>
      <c r="AJ524" s="11">
        <f t="shared" si="325"/>
        <v>41338</v>
      </c>
      <c r="AK524" s="11"/>
      <c r="AL524" s="4"/>
      <c r="AM524" s="1"/>
      <c r="AN524" s="11"/>
      <c r="AO524" s="1"/>
      <c r="AP524" s="1"/>
      <c r="AQ524" s="1"/>
      <c r="AR524" s="1"/>
      <c r="AS524" s="6"/>
      <c r="AT524" s="1"/>
      <c r="AU524" s="1"/>
      <c r="AV524" s="1"/>
      <c r="AW524" s="1"/>
      <c r="AX524" s="1"/>
      <c r="AY524" s="1"/>
      <c r="AZ524" s="1"/>
      <c r="BA524" s="1"/>
      <c r="BB524" s="1"/>
      <c r="BC524" s="1"/>
    </row>
    <row r="525" spans="1:154" x14ac:dyDescent="0.2">
      <c r="A525" s="144">
        <f t="shared" si="319"/>
        <v>41314</v>
      </c>
      <c r="B525" s="2">
        <f t="shared" si="304"/>
        <v>326768.66115260083</v>
      </c>
      <c r="C525" s="2">
        <f t="shared" si="320"/>
        <v>301810.45835650002</v>
      </c>
      <c r="D525" s="68">
        <f>SUM(Y525:Y$730)</f>
        <v>15670.252280430002</v>
      </c>
      <c r="E525" s="68">
        <f t="shared" si="305"/>
        <v>286140.20607607003</v>
      </c>
      <c r="F525" s="72">
        <f t="shared" si="296"/>
        <v>3602.46</v>
      </c>
      <c r="G525" s="3">
        <f>IF(N525=1,VLOOKUP(A524,[1]Plan1!$BG$69:$BI$188,3),G524)</f>
        <v>3633.44</v>
      </c>
      <c r="H525" s="11">
        <f t="shared" si="297"/>
        <v>41245</v>
      </c>
      <c r="I525" s="11">
        <f t="shared" si="298"/>
        <v>41276</v>
      </c>
      <c r="J525" s="26">
        <f t="shared" si="306"/>
        <v>8.5996791081650592E-3</v>
      </c>
      <c r="K525" s="11">
        <f t="shared" si="321"/>
        <v>41334</v>
      </c>
      <c r="L525" s="11">
        <f t="shared" si="307"/>
        <v>41334</v>
      </c>
      <c r="M525" s="1">
        <f t="shared" si="322"/>
        <v>18</v>
      </c>
      <c r="N525" s="1">
        <f t="shared" si="293"/>
        <v>6</v>
      </c>
      <c r="O525" s="2">
        <f t="shared" si="308"/>
        <v>1.0028583799999999</v>
      </c>
      <c r="P525" s="10">
        <f t="shared" si="302"/>
        <v>1.00790102</v>
      </c>
      <c r="Q525" s="10">
        <f t="shared" si="299"/>
        <v>1.079498642248816</v>
      </c>
      <c r="R525" s="2">
        <f t="shared" si="301"/>
        <v>1.08258425</v>
      </c>
      <c r="S525" s="2">
        <f t="shared" si="294"/>
        <v>1.05240376</v>
      </c>
      <c r="T525" s="2">
        <f t="shared" si="309"/>
        <v>317626.4611817</v>
      </c>
      <c r="U525" s="2">
        <f t="shared" si="310"/>
        <v>821.18013964310683</v>
      </c>
      <c r="V525" s="2">
        <f t="shared" si="311"/>
        <v>23630.674313637694</v>
      </c>
      <c r="W525" s="2">
        <f t="shared" si="312"/>
        <v>326262.31280978082</v>
      </c>
      <c r="X525" s="27">
        <f t="shared" si="313"/>
        <v>0</v>
      </c>
      <c r="Y525" s="2">
        <f t="shared" si="295"/>
        <v>0</v>
      </c>
      <c r="Z525" s="67">
        <f t="shared" si="314"/>
        <v>0</v>
      </c>
      <c r="AA525" s="2">
        <f t="shared" si="315"/>
        <v>0</v>
      </c>
      <c r="AB525" s="26">
        <f t="shared" si="323"/>
        <v>6.7299999999999999E-2</v>
      </c>
      <c r="AC525" s="27">
        <f t="shared" si="303"/>
        <v>6</v>
      </c>
      <c r="AD525" s="27">
        <v>252</v>
      </c>
      <c r="AE525" s="10">
        <f t="shared" si="300"/>
        <v>1.0015519669999999</v>
      </c>
      <c r="AF525" s="2">
        <f t="shared" si="316"/>
        <v>492.94578608</v>
      </c>
      <c r="AG525" s="2">
        <f t="shared" si="317"/>
        <v>506.34834282000003</v>
      </c>
      <c r="AH525" s="3" t="str">
        <f t="shared" si="318"/>
        <v>-</v>
      </c>
      <c r="AI525" s="4" t="str">
        <f t="shared" si="324"/>
        <v>A+J=</v>
      </c>
      <c r="AJ525" s="11">
        <f t="shared" si="325"/>
        <v>41338</v>
      </c>
      <c r="AK525" s="11"/>
      <c r="AL525" s="4"/>
      <c r="AM525" s="1"/>
      <c r="AN525" s="11"/>
      <c r="AO525" s="1"/>
      <c r="AP525" s="1"/>
      <c r="AQ525" s="1"/>
      <c r="AR525" s="1"/>
      <c r="AS525" s="6"/>
      <c r="AT525" s="1"/>
      <c r="AU525" s="1"/>
      <c r="AV525" s="1"/>
      <c r="AW525" s="1"/>
      <c r="AX525" s="1"/>
      <c r="AY525" s="1"/>
      <c r="AZ525" s="1"/>
      <c r="BA525" s="1"/>
      <c r="BB525" s="1"/>
      <c r="BC525" s="1"/>
    </row>
    <row r="526" spans="1:154" x14ac:dyDescent="0.2">
      <c r="A526" s="144">
        <f t="shared" si="319"/>
        <v>41315</v>
      </c>
      <c r="B526" s="2">
        <f t="shared" si="304"/>
        <v>326768.66115260083</v>
      </c>
      <c r="C526" s="2">
        <f t="shared" si="320"/>
        <v>301810.45835650002</v>
      </c>
      <c r="D526" s="68">
        <f>SUM(Y526:Y$730)</f>
        <v>15670.252280430002</v>
      </c>
      <c r="E526" s="68">
        <f t="shared" si="305"/>
        <v>286140.20607607003</v>
      </c>
      <c r="F526" s="72">
        <f t="shared" si="296"/>
        <v>3602.46</v>
      </c>
      <c r="G526" s="3">
        <f>IF(N526=1,VLOOKUP(A525,[1]Plan1!$BG$69:$BI$188,3),G525)</f>
        <v>3633.44</v>
      </c>
      <c r="H526" s="11">
        <f t="shared" si="297"/>
        <v>41245</v>
      </c>
      <c r="I526" s="11">
        <f t="shared" si="298"/>
        <v>41276</v>
      </c>
      <c r="J526" s="26">
        <f t="shared" si="306"/>
        <v>8.5996791081650592E-3</v>
      </c>
      <c r="K526" s="11">
        <f t="shared" si="321"/>
        <v>41334</v>
      </c>
      <c r="L526" s="11">
        <f t="shared" si="307"/>
        <v>41334</v>
      </c>
      <c r="M526" s="1">
        <f t="shared" si="322"/>
        <v>18</v>
      </c>
      <c r="N526" s="1">
        <f t="shared" si="293"/>
        <v>6</v>
      </c>
      <c r="O526" s="2">
        <f t="shared" si="308"/>
        <v>1.0028583799999999</v>
      </c>
      <c r="P526" s="10">
        <f t="shared" si="302"/>
        <v>1.00790102</v>
      </c>
      <c r="Q526" s="10">
        <f t="shared" si="299"/>
        <v>1.079498642248816</v>
      </c>
      <c r="R526" s="2">
        <f t="shared" si="301"/>
        <v>1.08258425</v>
      </c>
      <c r="S526" s="2">
        <f t="shared" si="294"/>
        <v>1.05240376</v>
      </c>
      <c r="T526" s="2">
        <f t="shared" si="309"/>
        <v>317626.4611817</v>
      </c>
      <c r="U526" s="2">
        <f t="shared" si="310"/>
        <v>821.18013964310683</v>
      </c>
      <c r="V526" s="2">
        <f t="shared" si="311"/>
        <v>23630.674313637694</v>
      </c>
      <c r="W526" s="2">
        <f t="shared" si="312"/>
        <v>326262.31280978082</v>
      </c>
      <c r="X526" s="27">
        <f t="shared" si="313"/>
        <v>0</v>
      </c>
      <c r="Y526" s="2">
        <f t="shared" si="295"/>
        <v>0</v>
      </c>
      <c r="Z526" s="67">
        <f t="shared" si="314"/>
        <v>0</v>
      </c>
      <c r="AA526" s="2">
        <f t="shared" si="315"/>
        <v>0</v>
      </c>
      <c r="AB526" s="26">
        <f t="shared" si="323"/>
        <v>6.7299999999999999E-2</v>
      </c>
      <c r="AC526" s="27">
        <f t="shared" si="303"/>
        <v>6</v>
      </c>
      <c r="AD526" s="27">
        <v>252</v>
      </c>
      <c r="AE526" s="10">
        <f t="shared" si="300"/>
        <v>1.0015519669999999</v>
      </c>
      <c r="AF526" s="2">
        <f t="shared" si="316"/>
        <v>492.94578608</v>
      </c>
      <c r="AG526" s="2">
        <f t="shared" si="317"/>
        <v>506.34834282000003</v>
      </c>
      <c r="AH526" s="3" t="str">
        <f t="shared" si="318"/>
        <v>-</v>
      </c>
      <c r="AI526" s="4" t="str">
        <f t="shared" si="324"/>
        <v>A+J=</v>
      </c>
      <c r="AJ526" s="11">
        <f t="shared" si="325"/>
        <v>41338</v>
      </c>
      <c r="AK526" s="11"/>
      <c r="AL526" s="4"/>
      <c r="AM526" s="1"/>
      <c r="AN526" s="11"/>
      <c r="AO526" s="1"/>
      <c r="AP526" s="1"/>
      <c r="AQ526" s="1"/>
      <c r="AR526" s="1"/>
      <c r="AS526" s="6"/>
      <c r="AT526" s="1"/>
      <c r="AU526" s="1"/>
      <c r="AV526" s="1"/>
      <c r="AW526" s="1"/>
      <c r="AX526" s="1"/>
      <c r="AY526" s="1"/>
      <c r="AZ526" s="1"/>
      <c r="BA526" s="1"/>
      <c r="BB526" s="1"/>
      <c r="BC526" s="1"/>
    </row>
    <row r="527" spans="1:154" x14ac:dyDescent="0.2">
      <c r="A527" s="144">
        <f t="shared" si="319"/>
        <v>41316</v>
      </c>
      <c r="B527" s="2">
        <f t="shared" si="304"/>
        <v>326768.66115260083</v>
      </c>
      <c r="C527" s="2">
        <f t="shared" si="320"/>
        <v>301810.45835650002</v>
      </c>
      <c r="D527" s="68">
        <f>SUM(Y527:Y$730)</f>
        <v>15670.252280430002</v>
      </c>
      <c r="E527" s="68">
        <f t="shared" si="305"/>
        <v>286140.20607607003</v>
      </c>
      <c r="F527" s="72">
        <f t="shared" si="296"/>
        <v>3602.46</v>
      </c>
      <c r="G527" s="3">
        <f>IF(N527=1,VLOOKUP(A526,[1]Plan1!$BG$69:$BI$188,3),G526)</f>
        <v>3633.44</v>
      </c>
      <c r="H527" s="11">
        <f t="shared" si="297"/>
        <v>41245</v>
      </c>
      <c r="I527" s="11">
        <f t="shared" si="298"/>
        <v>41276</v>
      </c>
      <c r="J527" s="26">
        <f t="shared" si="306"/>
        <v>8.5996791081650592E-3</v>
      </c>
      <c r="K527" s="11">
        <f t="shared" si="321"/>
        <v>41334</v>
      </c>
      <c r="L527" s="11">
        <f t="shared" si="307"/>
        <v>41334</v>
      </c>
      <c r="M527" s="1">
        <f t="shared" si="322"/>
        <v>18</v>
      </c>
      <c r="N527" s="1">
        <f t="shared" si="293"/>
        <v>6</v>
      </c>
      <c r="O527" s="2">
        <f t="shared" si="308"/>
        <v>1.0028583799999999</v>
      </c>
      <c r="P527" s="10">
        <f t="shared" si="302"/>
        <v>1.00790102</v>
      </c>
      <c r="Q527" s="10">
        <f t="shared" si="299"/>
        <v>1.079498642248816</v>
      </c>
      <c r="R527" s="2">
        <f t="shared" si="301"/>
        <v>1.08258425</v>
      </c>
      <c r="S527" s="2">
        <f t="shared" si="294"/>
        <v>1.05240376</v>
      </c>
      <c r="T527" s="2">
        <f t="shared" si="309"/>
        <v>317626.4611817</v>
      </c>
      <c r="U527" s="2">
        <f t="shared" si="310"/>
        <v>821.18013964310683</v>
      </c>
      <c r="V527" s="2">
        <f t="shared" si="311"/>
        <v>23630.674313637694</v>
      </c>
      <c r="W527" s="2">
        <f t="shared" si="312"/>
        <v>326262.31280978082</v>
      </c>
      <c r="X527" s="27">
        <f t="shared" si="313"/>
        <v>0</v>
      </c>
      <c r="Y527" s="2">
        <f t="shared" si="295"/>
        <v>0</v>
      </c>
      <c r="Z527" s="67">
        <f t="shared" si="314"/>
        <v>0</v>
      </c>
      <c r="AA527" s="2">
        <f t="shared" si="315"/>
        <v>0</v>
      </c>
      <c r="AB527" s="26">
        <f t="shared" si="323"/>
        <v>6.7299999999999999E-2</v>
      </c>
      <c r="AC527" s="27">
        <f t="shared" si="303"/>
        <v>6</v>
      </c>
      <c r="AD527" s="27">
        <v>252</v>
      </c>
      <c r="AE527" s="10">
        <f t="shared" si="300"/>
        <v>1.0015519669999999</v>
      </c>
      <c r="AF527" s="2">
        <f t="shared" si="316"/>
        <v>492.94578608</v>
      </c>
      <c r="AG527" s="2">
        <f t="shared" si="317"/>
        <v>506.34834282000003</v>
      </c>
      <c r="AH527" s="3" t="str">
        <f t="shared" si="318"/>
        <v>-</v>
      </c>
      <c r="AI527" s="4" t="str">
        <f t="shared" si="324"/>
        <v>A+J=</v>
      </c>
      <c r="AJ527" s="11">
        <f t="shared" si="325"/>
        <v>41338</v>
      </c>
      <c r="AK527" s="11"/>
      <c r="AL527" s="4"/>
      <c r="AM527" s="1"/>
      <c r="AN527" s="11"/>
      <c r="AO527" s="1"/>
      <c r="AP527" s="1"/>
      <c r="AQ527" s="1"/>
      <c r="AR527" s="1"/>
      <c r="AS527" s="6"/>
      <c r="AT527" s="1"/>
      <c r="AU527" s="1"/>
      <c r="AV527" s="1"/>
      <c r="AW527" s="1"/>
      <c r="AX527" s="1"/>
      <c r="AY527" s="1"/>
      <c r="AZ527" s="1"/>
      <c r="BA527" s="1"/>
      <c r="BB527" s="1"/>
      <c r="BC527" s="1"/>
    </row>
    <row r="528" spans="1:154" x14ac:dyDescent="0.2">
      <c r="A528" s="144">
        <f t="shared" si="319"/>
        <v>41317</v>
      </c>
      <c r="B528" s="2">
        <f t="shared" si="304"/>
        <v>326768.66115260083</v>
      </c>
      <c r="C528" s="2">
        <f t="shared" si="320"/>
        <v>301810.45835650002</v>
      </c>
      <c r="D528" s="68">
        <f>SUM(Y528:Y$730)</f>
        <v>15670.252280430002</v>
      </c>
      <c r="E528" s="68">
        <f t="shared" si="305"/>
        <v>286140.20607607003</v>
      </c>
      <c r="F528" s="72">
        <f t="shared" si="296"/>
        <v>3602.46</v>
      </c>
      <c r="G528" s="3">
        <f>IF(N528=1,VLOOKUP(A527,[1]Plan1!$BG$69:$BI$188,3),G527)</f>
        <v>3633.44</v>
      </c>
      <c r="H528" s="11">
        <f t="shared" si="297"/>
        <v>41245</v>
      </c>
      <c r="I528" s="11">
        <f t="shared" si="298"/>
        <v>41276</v>
      </c>
      <c r="J528" s="26">
        <f t="shared" si="306"/>
        <v>8.5996791081650592E-3</v>
      </c>
      <c r="K528" s="11">
        <f t="shared" si="321"/>
        <v>41334</v>
      </c>
      <c r="L528" s="11">
        <f t="shared" si="307"/>
        <v>41334</v>
      </c>
      <c r="M528" s="1">
        <f t="shared" si="322"/>
        <v>18</v>
      </c>
      <c r="N528" s="1">
        <f t="shared" si="293"/>
        <v>6</v>
      </c>
      <c r="O528" s="2">
        <f t="shared" si="308"/>
        <v>1.0028583799999999</v>
      </c>
      <c r="P528" s="10">
        <f t="shared" si="302"/>
        <v>1.00790102</v>
      </c>
      <c r="Q528" s="10">
        <f t="shared" si="299"/>
        <v>1.079498642248816</v>
      </c>
      <c r="R528" s="2">
        <f t="shared" si="301"/>
        <v>1.08258425</v>
      </c>
      <c r="S528" s="2">
        <f t="shared" si="294"/>
        <v>1.05240376</v>
      </c>
      <c r="T528" s="2">
        <f t="shared" si="309"/>
        <v>317626.4611817</v>
      </c>
      <c r="U528" s="2">
        <f t="shared" si="310"/>
        <v>821.18013964310683</v>
      </c>
      <c r="V528" s="2">
        <f t="shared" si="311"/>
        <v>23630.674313637694</v>
      </c>
      <c r="W528" s="2">
        <f t="shared" si="312"/>
        <v>326262.31280978082</v>
      </c>
      <c r="X528" s="27">
        <f t="shared" si="313"/>
        <v>0</v>
      </c>
      <c r="Y528" s="2">
        <f t="shared" si="295"/>
        <v>0</v>
      </c>
      <c r="Z528" s="67">
        <f t="shared" si="314"/>
        <v>0</v>
      </c>
      <c r="AA528" s="2">
        <f t="shared" si="315"/>
        <v>0</v>
      </c>
      <c r="AB528" s="26">
        <f t="shared" si="323"/>
        <v>6.7299999999999999E-2</v>
      </c>
      <c r="AC528" s="27">
        <f t="shared" si="303"/>
        <v>6</v>
      </c>
      <c r="AD528" s="27">
        <v>252</v>
      </c>
      <c r="AE528" s="10">
        <f t="shared" si="300"/>
        <v>1.0015519669999999</v>
      </c>
      <c r="AF528" s="2">
        <f t="shared" si="316"/>
        <v>492.94578608</v>
      </c>
      <c r="AG528" s="2">
        <f t="shared" si="317"/>
        <v>506.34834282000003</v>
      </c>
      <c r="AH528" s="3" t="str">
        <f t="shared" si="318"/>
        <v>-</v>
      </c>
      <c r="AI528" s="4" t="str">
        <f t="shared" si="324"/>
        <v>A+J=</v>
      </c>
      <c r="AJ528" s="11">
        <f t="shared" si="325"/>
        <v>41338</v>
      </c>
      <c r="AK528" s="11"/>
      <c r="AL528" s="4"/>
      <c r="AM528" s="1"/>
      <c r="AN528" s="11"/>
      <c r="AO528" s="1"/>
      <c r="AP528" s="1"/>
      <c r="AQ528" s="1"/>
      <c r="AR528" s="1"/>
      <c r="AS528" s="6"/>
      <c r="AT528" s="1"/>
      <c r="AU528" s="1"/>
      <c r="AV528" s="1"/>
      <c r="AW528" s="1"/>
      <c r="AX528" s="1"/>
      <c r="AY528" s="1"/>
      <c r="AZ528" s="1"/>
      <c r="BA528" s="1"/>
      <c r="BB528" s="1"/>
      <c r="BC528" s="1"/>
    </row>
    <row r="529" spans="1:55" x14ac:dyDescent="0.2">
      <c r="A529" s="144">
        <f t="shared" si="319"/>
        <v>41318</v>
      </c>
      <c r="B529" s="2">
        <f t="shared" si="304"/>
        <v>326768.66115260083</v>
      </c>
      <c r="C529" s="2">
        <f t="shared" si="320"/>
        <v>301810.45835650002</v>
      </c>
      <c r="D529" s="68">
        <f>SUM(Y529:Y$730)</f>
        <v>15670.252280430002</v>
      </c>
      <c r="E529" s="68">
        <f t="shared" si="305"/>
        <v>286140.20607607003</v>
      </c>
      <c r="F529" s="72">
        <f t="shared" si="296"/>
        <v>3602.46</v>
      </c>
      <c r="G529" s="3">
        <f>IF(N529=1,VLOOKUP(A528,[1]Plan1!$BG$69:$BI$188,3),G528)</f>
        <v>3633.44</v>
      </c>
      <c r="H529" s="11">
        <f t="shared" si="297"/>
        <v>41245</v>
      </c>
      <c r="I529" s="11">
        <f t="shared" si="298"/>
        <v>41276</v>
      </c>
      <c r="J529" s="26">
        <f t="shared" si="306"/>
        <v>8.5996791081650592E-3</v>
      </c>
      <c r="K529" s="11">
        <f t="shared" si="321"/>
        <v>41334</v>
      </c>
      <c r="L529" s="11">
        <f t="shared" si="307"/>
        <v>41334</v>
      </c>
      <c r="M529" s="1">
        <f t="shared" si="322"/>
        <v>18</v>
      </c>
      <c r="N529" s="1">
        <f t="shared" si="293"/>
        <v>6</v>
      </c>
      <c r="O529" s="2">
        <f t="shared" si="308"/>
        <v>1.0028583799999999</v>
      </c>
      <c r="P529" s="10">
        <f t="shared" si="302"/>
        <v>1.00790102</v>
      </c>
      <c r="Q529" s="10">
        <f t="shared" si="299"/>
        <v>1.079498642248816</v>
      </c>
      <c r="R529" s="2">
        <f t="shared" si="301"/>
        <v>1.08258425</v>
      </c>
      <c r="S529" s="2">
        <f t="shared" si="294"/>
        <v>1.05240376</v>
      </c>
      <c r="T529" s="2">
        <f t="shared" si="309"/>
        <v>317626.4611817</v>
      </c>
      <c r="U529" s="2">
        <f t="shared" si="310"/>
        <v>821.18013964310683</v>
      </c>
      <c r="V529" s="2">
        <f t="shared" si="311"/>
        <v>23630.674313637694</v>
      </c>
      <c r="W529" s="2">
        <f t="shared" si="312"/>
        <v>326262.31280978082</v>
      </c>
      <c r="X529" s="27">
        <f t="shared" si="313"/>
        <v>0</v>
      </c>
      <c r="Y529" s="2">
        <f t="shared" si="295"/>
        <v>0</v>
      </c>
      <c r="Z529" s="67">
        <f t="shared" si="314"/>
        <v>0</v>
      </c>
      <c r="AA529" s="2">
        <f t="shared" si="315"/>
        <v>0</v>
      </c>
      <c r="AB529" s="26">
        <f t="shared" si="323"/>
        <v>6.7299999999999999E-2</v>
      </c>
      <c r="AC529" s="27">
        <f t="shared" si="303"/>
        <v>6</v>
      </c>
      <c r="AD529" s="27">
        <v>252</v>
      </c>
      <c r="AE529" s="10">
        <f t="shared" si="300"/>
        <v>1.0015519669999999</v>
      </c>
      <c r="AF529" s="2">
        <f t="shared" si="316"/>
        <v>492.94578608</v>
      </c>
      <c r="AG529" s="2">
        <f t="shared" si="317"/>
        <v>506.34834282000003</v>
      </c>
      <c r="AH529" s="3" t="str">
        <f t="shared" si="318"/>
        <v>-</v>
      </c>
      <c r="AI529" s="4" t="str">
        <f t="shared" si="324"/>
        <v>A+J=</v>
      </c>
      <c r="AJ529" s="11">
        <f t="shared" si="325"/>
        <v>41338</v>
      </c>
      <c r="AK529" s="11"/>
      <c r="AL529" s="4"/>
      <c r="AM529" s="1"/>
      <c r="AN529" s="11"/>
      <c r="AO529" s="1"/>
      <c r="AP529" s="1"/>
      <c r="AQ529" s="1"/>
      <c r="AR529" s="1"/>
      <c r="AS529" s="6"/>
      <c r="AT529" s="1"/>
      <c r="AU529" s="1"/>
      <c r="AV529" s="1"/>
      <c r="AW529" s="1"/>
      <c r="AX529" s="1"/>
      <c r="AY529" s="1"/>
      <c r="AZ529" s="1"/>
      <c r="BA529" s="1"/>
      <c r="BB529" s="1"/>
      <c r="BC529" s="1"/>
    </row>
    <row r="530" spans="1:55" x14ac:dyDescent="0.2">
      <c r="A530" s="144">
        <f t="shared" si="319"/>
        <v>41319</v>
      </c>
      <c r="B530" s="2">
        <f t="shared" si="304"/>
        <v>327000.79515840672</v>
      </c>
      <c r="C530" s="2">
        <f t="shared" si="320"/>
        <v>301810.45835650002</v>
      </c>
      <c r="D530" s="68">
        <f>SUM(Y530:Y$730)</f>
        <v>15670.252280430002</v>
      </c>
      <c r="E530" s="68">
        <f t="shared" si="305"/>
        <v>286140.20607607003</v>
      </c>
      <c r="F530" s="72">
        <f t="shared" si="296"/>
        <v>3602.46</v>
      </c>
      <c r="G530" s="3">
        <f>IF(N530=1,VLOOKUP(A529,[1]Plan1!$BG$69:$BI$188,3),G529)</f>
        <v>3633.44</v>
      </c>
      <c r="H530" s="11">
        <f t="shared" si="297"/>
        <v>41245</v>
      </c>
      <c r="I530" s="11">
        <f t="shared" si="298"/>
        <v>41276</v>
      </c>
      <c r="J530" s="26">
        <f t="shared" si="306"/>
        <v>8.5996791081650592E-3</v>
      </c>
      <c r="K530" s="11">
        <f t="shared" si="321"/>
        <v>41334</v>
      </c>
      <c r="L530" s="11">
        <f t="shared" si="307"/>
        <v>41334</v>
      </c>
      <c r="M530" s="1">
        <f t="shared" si="322"/>
        <v>18</v>
      </c>
      <c r="N530" s="1">
        <f t="shared" si="293"/>
        <v>7</v>
      </c>
      <c r="O530" s="2">
        <f t="shared" si="308"/>
        <v>1.00333557</v>
      </c>
      <c r="P530" s="10">
        <f t="shared" si="302"/>
        <v>1.00790102</v>
      </c>
      <c r="Q530" s="10">
        <f t="shared" si="299"/>
        <v>1.079498642248816</v>
      </c>
      <c r="R530" s="2">
        <f t="shared" si="301"/>
        <v>1.0830993799999999</v>
      </c>
      <c r="S530" s="2">
        <f t="shared" si="294"/>
        <v>1.05240376</v>
      </c>
      <c r="T530" s="2">
        <f t="shared" si="309"/>
        <v>317626.4611817</v>
      </c>
      <c r="U530" s="2">
        <f t="shared" si="310"/>
        <v>821.18013964310683</v>
      </c>
      <c r="V530" s="2">
        <f t="shared" si="311"/>
        <v>23778.073717993637</v>
      </c>
      <c r="W530" s="2">
        <f t="shared" si="312"/>
        <v>326409.71221413673</v>
      </c>
      <c r="X530" s="27">
        <f t="shared" si="313"/>
        <v>0</v>
      </c>
      <c r="Y530" s="2">
        <f t="shared" si="295"/>
        <v>0</v>
      </c>
      <c r="Z530" s="67">
        <f t="shared" si="314"/>
        <v>0</v>
      </c>
      <c r="AA530" s="2">
        <f t="shared" si="315"/>
        <v>0</v>
      </c>
      <c r="AB530" s="26">
        <f t="shared" si="323"/>
        <v>6.7299999999999999E-2</v>
      </c>
      <c r="AC530" s="27">
        <f t="shared" si="303"/>
        <v>7</v>
      </c>
      <c r="AD530" s="27">
        <v>252</v>
      </c>
      <c r="AE530" s="10">
        <f t="shared" si="300"/>
        <v>1.0018108619999999</v>
      </c>
      <c r="AF530" s="2">
        <f t="shared" si="316"/>
        <v>575.17768874000001</v>
      </c>
      <c r="AG530" s="2">
        <f t="shared" si="317"/>
        <v>591.08294426999998</v>
      </c>
      <c r="AH530" s="3" t="str">
        <f t="shared" si="318"/>
        <v>-</v>
      </c>
      <c r="AI530" s="4" t="str">
        <f t="shared" si="324"/>
        <v>A+J=</v>
      </c>
      <c r="AJ530" s="11">
        <f t="shared" si="325"/>
        <v>41338</v>
      </c>
      <c r="AK530" s="11"/>
      <c r="AL530" s="4"/>
      <c r="AM530" s="1"/>
      <c r="AN530" s="11"/>
      <c r="AO530" s="1"/>
      <c r="AP530" s="1"/>
      <c r="AQ530" s="1"/>
      <c r="AR530" s="1"/>
      <c r="AS530" s="6"/>
      <c r="AT530" s="1"/>
      <c r="AU530" s="1"/>
      <c r="AV530" s="1"/>
      <c r="AW530" s="1"/>
      <c r="AX530" s="1"/>
      <c r="AY530" s="1"/>
      <c r="AZ530" s="1"/>
      <c r="BA530" s="1"/>
      <c r="BB530" s="1"/>
      <c r="BC530" s="1"/>
    </row>
    <row r="531" spans="1:55" x14ac:dyDescent="0.2">
      <c r="A531" s="144">
        <f t="shared" si="319"/>
        <v>41320</v>
      </c>
      <c r="B531" s="2">
        <f t="shared" si="304"/>
        <v>327233.09364051017</v>
      </c>
      <c r="C531" s="2">
        <f t="shared" si="320"/>
        <v>301810.45835650002</v>
      </c>
      <c r="D531" s="68">
        <f>SUM(Y531:Y$730)</f>
        <v>15670.252280430002</v>
      </c>
      <c r="E531" s="68">
        <f t="shared" si="305"/>
        <v>286140.20607607003</v>
      </c>
      <c r="F531" s="72">
        <f t="shared" si="296"/>
        <v>3602.46</v>
      </c>
      <c r="G531" s="3">
        <f>IF(N531=1,VLOOKUP(A530,[1]Plan1!$BG$69:$BI$188,3),G530)</f>
        <v>3633.44</v>
      </c>
      <c r="H531" s="11">
        <f t="shared" si="297"/>
        <v>41245</v>
      </c>
      <c r="I531" s="11">
        <f t="shared" si="298"/>
        <v>41276</v>
      </c>
      <c r="J531" s="26">
        <f t="shared" si="306"/>
        <v>8.5996791081650592E-3</v>
      </c>
      <c r="K531" s="11">
        <f t="shared" si="321"/>
        <v>41334</v>
      </c>
      <c r="L531" s="11">
        <f t="shared" si="307"/>
        <v>41334</v>
      </c>
      <c r="M531" s="1">
        <f t="shared" si="322"/>
        <v>18</v>
      </c>
      <c r="N531" s="1">
        <f t="shared" si="293"/>
        <v>8</v>
      </c>
      <c r="O531" s="2">
        <f t="shared" si="308"/>
        <v>1.00381298</v>
      </c>
      <c r="P531" s="10">
        <f t="shared" si="302"/>
        <v>1.00790102</v>
      </c>
      <c r="Q531" s="10">
        <f t="shared" si="299"/>
        <v>1.079498642248816</v>
      </c>
      <c r="R531" s="2">
        <f t="shared" si="301"/>
        <v>1.08361474</v>
      </c>
      <c r="S531" s="2">
        <f t="shared" si="294"/>
        <v>1.05240376</v>
      </c>
      <c r="T531" s="2">
        <f t="shared" si="309"/>
        <v>317626.4611817</v>
      </c>
      <c r="U531" s="2">
        <f t="shared" si="310"/>
        <v>821.18013964310683</v>
      </c>
      <c r="V531" s="2">
        <f t="shared" si="311"/>
        <v>23925.538934597022</v>
      </c>
      <c r="W531" s="2">
        <f t="shared" si="312"/>
        <v>326557.17743074015</v>
      </c>
      <c r="X531" s="27">
        <f t="shared" si="313"/>
        <v>0</v>
      </c>
      <c r="Y531" s="2">
        <f t="shared" si="295"/>
        <v>0</v>
      </c>
      <c r="Z531" s="67">
        <f t="shared" si="314"/>
        <v>0</v>
      </c>
      <c r="AA531" s="2">
        <f t="shared" si="315"/>
        <v>0</v>
      </c>
      <c r="AB531" s="26">
        <f t="shared" si="323"/>
        <v>6.7299999999999999E-2</v>
      </c>
      <c r="AC531" s="27">
        <f t="shared" si="303"/>
        <v>8</v>
      </c>
      <c r="AD531" s="27">
        <v>252</v>
      </c>
      <c r="AE531" s="10">
        <f t="shared" si="300"/>
        <v>1.002069825</v>
      </c>
      <c r="AF531" s="2">
        <f t="shared" si="316"/>
        <v>657.43119001000002</v>
      </c>
      <c r="AG531" s="2">
        <f t="shared" si="317"/>
        <v>675.91620977000002</v>
      </c>
      <c r="AH531" s="3" t="str">
        <f t="shared" si="318"/>
        <v>-</v>
      </c>
      <c r="AI531" s="4" t="str">
        <f t="shared" si="324"/>
        <v>A+J=</v>
      </c>
      <c r="AJ531" s="11">
        <f t="shared" si="325"/>
        <v>41338</v>
      </c>
      <c r="AK531" s="11"/>
      <c r="AL531" s="4"/>
      <c r="AM531" s="1"/>
      <c r="AN531" s="11"/>
      <c r="AO531" s="1"/>
      <c r="AP531" s="1"/>
      <c r="AQ531" s="1"/>
      <c r="AR531" s="1"/>
      <c r="AS531" s="6"/>
      <c r="AT531" s="1"/>
      <c r="AU531" s="1"/>
      <c r="AV531" s="1"/>
      <c r="AW531" s="1"/>
      <c r="AX531" s="1"/>
      <c r="AY531" s="1"/>
      <c r="AZ531" s="1"/>
      <c r="BA531" s="1"/>
      <c r="BB531" s="1"/>
      <c r="BC531" s="1"/>
    </row>
    <row r="532" spans="1:55" x14ac:dyDescent="0.2">
      <c r="A532" s="144">
        <f t="shared" si="319"/>
        <v>41321</v>
      </c>
      <c r="B532" s="2">
        <f t="shared" si="304"/>
        <v>327465.56749896915</v>
      </c>
      <c r="C532" s="2">
        <f t="shared" si="320"/>
        <v>301810.45835650002</v>
      </c>
      <c r="D532" s="68">
        <f>SUM(Y532:Y$730)</f>
        <v>15670.252280430002</v>
      </c>
      <c r="E532" s="68">
        <f t="shared" si="305"/>
        <v>286140.20607607003</v>
      </c>
      <c r="F532" s="72">
        <f t="shared" si="296"/>
        <v>3602.46</v>
      </c>
      <c r="G532" s="3">
        <f>IF(N532=1,VLOOKUP(A531,[1]Plan1!$BG$69:$BI$188,3),G531)</f>
        <v>3633.44</v>
      </c>
      <c r="H532" s="11">
        <f t="shared" si="297"/>
        <v>41245</v>
      </c>
      <c r="I532" s="11">
        <f t="shared" si="298"/>
        <v>41276</v>
      </c>
      <c r="J532" s="26">
        <f t="shared" si="306"/>
        <v>8.5996791081650592E-3</v>
      </c>
      <c r="K532" s="11">
        <f t="shared" si="321"/>
        <v>41334</v>
      </c>
      <c r="L532" s="11">
        <f t="shared" si="307"/>
        <v>41334</v>
      </c>
      <c r="M532" s="1">
        <f t="shared" si="322"/>
        <v>18</v>
      </c>
      <c r="N532" s="1">
        <f t="shared" si="293"/>
        <v>9</v>
      </c>
      <c r="O532" s="2">
        <f t="shared" si="308"/>
        <v>1.0042906300000001</v>
      </c>
      <c r="P532" s="10">
        <f t="shared" si="302"/>
        <v>1.00790102</v>
      </c>
      <c r="Q532" s="10">
        <f t="shared" si="299"/>
        <v>1.079498642248816</v>
      </c>
      <c r="R532" s="2">
        <f t="shared" si="301"/>
        <v>1.08413037</v>
      </c>
      <c r="S532" s="2">
        <f t="shared" si="294"/>
        <v>1.05240376</v>
      </c>
      <c r="T532" s="2">
        <f t="shared" si="309"/>
        <v>317626.4611817</v>
      </c>
      <c r="U532" s="2">
        <f t="shared" si="310"/>
        <v>821.18013964310683</v>
      </c>
      <c r="V532" s="2">
        <f t="shared" si="311"/>
        <v>24073.081409056023</v>
      </c>
      <c r="W532" s="2">
        <f t="shared" si="312"/>
        <v>326704.71990519913</v>
      </c>
      <c r="X532" s="27">
        <f t="shared" si="313"/>
        <v>0</v>
      </c>
      <c r="Y532" s="2">
        <f t="shared" si="295"/>
        <v>0</v>
      </c>
      <c r="Z532" s="67">
        <f t="shared" si="314"/>
        <v>0</v>
      </c>
      <c r="AA532" s="2">
        <f t="shared" si="315"/>
        <v>0</v>
      </c>
      <c r="AB532" s="26">
        <f t="shared" si="323"/>
        <v>6.7299999999999999E-2</v>
      </c>
      <c r="AC532" s="27">
        <f t="shared" si="303"/>
        <v>9</v>
      </c>
      <c r="AD532" s="27">
        <v>252</v>
      </c>
      <c r="AE532" s="10">
        <f t="shared" si="300"/>
        <v>1.0023288539999999</v>
      </c>
      <c r="AF532" s="2">
        <f t="shared" si="316"/>
        <v>739.70565462000002</v>
      </c>
      <c r="AG532" s="2">
        <f t="shared" si="317"/>
        <v>760.84759377</v>
      </c>
      <c r="AH532" s="3" t="str">
        <f t="shared" si="318"/>
        <v>-</v>
      </c>
      <c r="AI532" s="4" t="str">
        <f t="shared" si="324"/>
        <v>A+J=</v>
      </c>
      <c r="AJ532" s="11">
        <f t="shared" si="325"/>
        <v>41338</v>
      </c>
      <c r="AK532" s="11"/>
      <c r="AL532" s="4"/>
      <c r="AM532" s="38"/>
      <c r="AN532" s="16"/>
      <c r="AO532" s="38"/>
      <c r="AP532" s="38"/>
      <c r="AQ532" s="38"/>
      <c r="AR532" s="38"/>
      <c r="AS532" s="66"/>
      <c r="AT532" s="38"/>
      <c r="AU532" s="38"/>
      <c r="AV532" s="38"/>
      <c r="AW532" s="38"/>
      <c r="AX532" s="1"/>
      <c r="AY532" s="1"/>
      <c r="AZ532" s="1"/>
      <c r="BA532" s="1"/>
      <c r="BB532" s="1"/>
      <c r="BC532" s="1"/>
    </row>
    <row r="533" spans="1:55" x14ac:dyDescent="0.2">
      <c r="A533" s="144">
        <f t="shared" si="319"/>
        <v>41322</v>
      </c>
      <c r="B533" s="2">
        <f t="shared" si="304"/>
        <v>327465.56749896915</v>
      </c>
      <c r="C533" s="2">
        <f t="shared" si="320"/>
        <v>301810.45835650002</v>
      </c>
      <c r="D533" s="68">
        <f>SUM(Y533:Y$730)</f>
        <v>15670.252280430002</v>
      </c>
      <c r="E533" s="68">
        <f t="shared" si="305"/>
        <v>286140.20607607003</v>
      </c>
      <c r="F533" s="72">
        <f t="shared" si="296"/>
        <v>3602.46</v>
      </c>
      <c r="G533" s="3">
        <f>IF(N533=1,VLOOKUP(A532,[1]Plan1!$BG$69:$BI$188,3),G532)</f>
        <v>3633.44</v>
      </c>
      <c r="H533" s="11">
        <f t="shared" si="297"/>
        <v>41245</v>
      </c>
      <c r="I533" s="11">
        <f t="shared" si="298"/>
        <v>41276</v>
      </c>
      <c r="J533" s="26">
        <f t="shared" si="306"/>
        <v>8.5996791081650592E-3</v>
      </c>
      <c r="K533" s="11">
        <f t="shared" si="321"/>
        <v>41334</v>
      </c>
      <c r="L533" s="11">
        <f t="shared" si="307"/>
        <v>41334</v>
      </c>
      <c r="M533" s="1">
        <f t="shared" si="322"/>
        <v>18</v>
      </c>
      <c r="N533" s="1">
        <f t="shared" si="293"/>
        <v>9</v>
      </c>
      <c r="O533" s="2">
        <f t="shared" si="308"/>
        <v>1.0042906300000001</v>
      </c>
      <c r="P533" s="10">
        <f t="shared" si="302"/>
        <v>1.00790102</v>
      </c>
      <c r="Q533" s="10">
        <f t="shared" si="299"/>
        <v>1.079498642248816</v>
      </c>
      <c r="R533" s="2">
        <f t="shared" si="301"/>
        <v>1.08413037</v>
      </c>
      <c r="S533" s="2">
        <f t="shared" si="294"/>
        <v>1.05240376</v>
      </c>
      <c r="T533" s="2">
        <f t="shared" si="309"/>
        <v>317626.4611817</v>
      </c>
      <c r="U533" s="2">
        <f t="shared" si="310"/>
        <v>821.18013964310683</v>
      </c>
      <c r="V533" s="2">
        <f t="shared" si="311"/>
        <v>24073.081409056023</v>
      </c>
      <c r="W533" s="2">
        <f t="shared" si="312"/>
        <v>326704.71990519913</v>
      </c>
      <c r="X533" s="27">
        <f t="shared" si="313"/>
        <v>0</v>
      </c>
      <c r="Y533" s="2">
        <f t="shared" si="295"/>
        <v>0</v>
      </c>
      <c r="Z533" s="67">
        <f t="shared" si="314"/>
        <v>0</v>
      </c>
      <c r="AA533" s="2">
        <f t="shared" si="315"/>
        <v>0</v>
      </c>
      <c r="AB533" s="26">
        <f t="shared" si="323"/>
        <v>6.7299999999999999E-2</v>
      </c>
      <c r="AC533" s="27">
        <f t="shared" si="303"/>
        <v>9</v>
      </c>
      <c r="AD533" s="27">
        <v>252</v>
      </c>
      <c r="AE533" s="10">
        <f t="shared" si="300"/>
        <v>1.0023288539999999</v>
      </c>
      <c r="AF533" s="2">
        <f t="shared" si="316"/>
        <v>739.70565462000002</v>
      </c>
      <c r="AG533" s="2">
        <f t="shared" si="317"/>
        <v>760.84759377</v>
      </c>
      <c r="AH533" s="3" t="str">
        <f t="shared" si="318"/>
        <v>-</v>
      </c>
      <c r="AI533" s="4" t="str">
        <f t="shared" si="324"/>
        <v>A+J=</v>
      </c>
      <c r="AJ533" s="11">
        <f t="shared" si="325"/>
        <v>41338</v>
      </c>
      <c r="AK533" s="11"/>
      <c r="AL533" s="4"/>
      <c r="AM533" s="1"/>
      <c r="AN533" s="11"/>
      <c r="AO533" s="1"/>
      <c r="AP533" s="1"/>
      <c r="AQ533" s="1"/>
      <c r="AR533" s="1"/>
      <c r="AS533" s="6"/>
      <c r="AT533" s="1"/>
      <c r="AU533" s="1"/>
      <c r="AV533" s="1"/>
      <c r="AW533" s="1"/>
      <c r="AX533" s="1"/>
      <c r="AY533" s="1"/>
      <c r="AZ533" s="1"/>
      <c r="BA533" s="1"/>
      <c r="BB533" s="1"/>
      <c r="BC533" s="1"/>
    </row>
    <row r="534" spans="1:55" x14ac:dyDescent="0.2">
      <c r="A534" s="144">
        <f t="shared" si="319"/>
        <v>41323</v>
      </c>
      <c r="B534" s="2">
        <f t="shared" si="304"/>
        <v>327465.56749896915</v>
      </c>
      <c r="C534" s="2">
        <f t="shared" si="320"/>
        <v>301810.45835650002</v>
      </c>
      <c r="D534" s="68">
        <f>SUM(Y534:Y$730)</f>
        <v>15670.252280430002</v>
      </c>
      <c r="E534" s="68">
        <f t="shared" si="305"/>
        <v>286140.20607607003</v>
      </c>
      <c r="F534" s="72">
        <f t="shared" si="296"/>
        <v>3602.46</v>
      </c>
      <c r="G534" s="3">
        <f>IF(N534=1,VLOOKUP(A533,[1]Plan1!$BG$69:$BI$188,3),G533)</f>
        <v>3633.44</v>
      </c>
      <c r="H534" s="11">
        <f t="shared" si="297"/>
        <v>41245</v>
      </c>
      <c r="I534" s="11">
        <f t="shared" si="298"/>
        <v>41276</v>
      </c>
      <c r="J534" s="26">
        <f t="shared" si="306"/>
        <v>8.5996791081650592E-3</v>
      </c>
      <c r="K534" s="11">
        <f t="shared" si="321"/>
        <v>41334</v>
      </c>
      <c r="L534" s="11">
        <f t="shared" si="307"/>
        <v>41334</v>
      </c>
      <c r="M534" s="1">
        <f t="shared" si="322"/>
        <v>18</v>
      </c>
      <c r="N534" s="1">
        <f t="shared" si="293"/>
        <v>9</v>
      </c>
      <c r="O534" s="2">
        <f t="shared" si="308"/>
        <v>1.0042906300000001</v>
      </c>
      <c r="P534" s="10">
        <f t="shared" si="302"/>
        <v>1.00790102</v>
      </c>
      <c r="Q534" s="10">
        <f t="shared" si="299"/>
        <v>1.079498642248816</v>
      </c>
      <c r="R534" s="2">
        <f t="shared" si="301"/>
        <v>1.08413037</v>
      </c>
      <c r="S534" s="2">
        <f t="shared" si="294"/>
        <v>1.05240376</v>
      </c>
      <c r="T534" s="2">
        <f t="shared" si="309"/>
        <v>317626.4611817</v>
      </c>
      <c r="U534" s="2">
        <f t="shared" si="310"/>
        <v>821.18013964310683</v>
      </c>
      <c r="V534" s="2">
        <f t="shared" si="311"/>
        <v>24073.081409056023</v>
      </c>
      <c r="W534" s="2">
        <f t="shared" si="312"/>
        <v>326704.71990519913</v>
      </c>
      <c r="X534" s="27">
        <f t="shared" si="313"/>
        <v>0</v>
      </c>
      <c r="Y534" s="2">
        <f t="shared" si="295"/>
        <v>0</v>
      </c>
      <c r="Z534" s="67">
        <f t="shared" si="314"/>
        <v>0</v>
      </c>
      <c r="AA534" s="2">
        <f t="shared" si="315"/>
        <v>0</v>
      </c>
      <c r="AB534" s="26">
        <f t="shared" si="323"/>
        <v>6.7299999999999999E-2</v>
      </c>
      <c r="AC534" s="27">
        <f t="shared" si="303"/>
        <v>9</v>
      </c>
      <c r="AD534" s="27">
        <v>252</v>
      </c>
      <c r="AE534" s="10">
        <f t="shared" si="300"/>
        <v>1.0023288539999999</v>
      </c>
      <c r="AF534" s="2">
        <f t="shared" si="316"/>
        <v>739.70565462000002</v>
      </c>
      <c r="AG534" s="2">
        <f t="shared" si="317"/>
        <v>760.84759377</v>
      </c>
      <c r="AH534" s="3" t="str">
        <f t="shared" si="318"/>
        <v>-</v>
      </c>
      <c r="AI534" s="4" t="str">
        <f t="shared" si="324"/>
        <v>A+J=</v>
      </c>
      <c r="AJ534" s="11">
        <f t="shared" si="325"/>
        <v>41338</v>
      </c>
      <c r="AK534" s="11"/>
      <c r="AL534" s="4"/>
      <c r="AM534" s="1"/>
      <c r="AN534" s="11"/>
      <c r="AO534" s="1"/>
      <c r="AP534" s="1"/>
      <c r="AQ534" s="1"/>
      <c r="AR534" s="1"/>
      <c r="AS534" s="6"/>
      <c r="AT534" s="1"/>
      <c r="AU534" s="1"/>
      <c r="AV534" s="1"/>
      <c r="AW534" s="1"/>
      <c r="AX534" s="1"/>
      <c r="AY534" s="1"/>
      <c r="AZ534" s="1"/>
      <c r="BA534" s="1"/>
      <c r="BB534" s="1"/>
      <c r="BC534" s="1"/>
    </row>
    <row r="535" spans="1:55" x14ac:dyDescent="0.2">
      <c r="A535" s="144">
        <f t="shared" si="319"/>
        <v>41324</v>
      </c>
      <c r="B535" s="2">
        <f t="shared" si="304"/>
        <v>327698.20567464549</v>
      </c>
      <c r="C535" s="2">
        <f t="shared" si="320"/>
        <v>301810.45835650002</v>
      </c>
      <c r="D535" s="68">
        <f>SUM(Y535:Y$730)</f>
        <v>15670.252280430002</v>
      </c>
      <c r="E535" s="68">
        <f t="shared" si="305"/>
        <v>286140.20607607003</v>
      </c>
      <c r="F535" s="72">
        <f t="shared" si="296"/>
        <v>3602.46</v>
      </c>
      <c r="G535" s="3">
        <f>IF(N535=1,VLOOKUP(A534,[1]Plan1!$BG$69:$BI$188,3),G534)</f>
        <v>3633.44</v>
      </c>
      <c r="H535" s="11">
        <f t="shared" si="297"/>
        <v>41245</v>
      </c>
      <c r="I535" s="11">
        <f t="shared" si="298"/>
        <v>41276</v>
      </c>
      <c r="J535" s="26">
        <f t="shared" si="306"/>
        <v>8.5996791081650592E-3</v>
      </c>
      <c r="K535" s="11">
        <f t="shared" si="321"/>
        <v>41334</v>
      </c>
      <c r="L535" s="11">
        <f t="shared" si="307"/>
        <v>41334</v>
      </c>
      <c r="M535" s="1">
        <f t="shared" si="322"/>
        <v>18</v>
      </c>
      <c r="N535" s="1">
        <f t="shared" si="293"/>
        <v>10</v>
      </c>
      <c r="O535" s="2">
        <f t="shared" si="308"/>
        <v>1.0047685</v>
      </c>
      <c r="P535" s="10">
        <f t="shared" si="302"/>
        <v>1.00790102</v>
      </c>
      <c r="Q535" s="10">
        <f t="shared" si="299"/>
        <v>1.079498642248816</v>
      </c>
      <c r="R535" s="2">
        <f t="shared" si="301"/>
        <v>1.0846462299999999</v>
      </c>
      <c r="S535" s="2">
        <f t="shared" si="294"/>
        <v>1.05240376</v>
      </c>
      <c r="T535" s="2">
        <f t="shared" si="309"/>
        <v>317626.4611817</v>
      </c>
      <c r="U535" s="2">
        <f t="shared" si="310"/>
        <v>821.18013964310683</v>
      </c>
      <c r="V535" s="2">
        <f t="shared" si="311"/>
        <v>24220.689695762401</v>
      </c>
      <c r="W535" s="2">
        <f t="shared" si="312"/>
        <v>326852.32819190552</v>
      </c>
      <c r="X535" s="27">
        <f t="shared" si="313"/>
        <v>0</v>
      </c>
      <c r="Y535" s="2">
        <f t="shared" si="295"/>
        <v>0</v>
      </c>
      <c r="Z535" s="67">
        <f t="shared" si="314"/>
        <v>0</v>
      </c>
      <c r="AA535" s="2">
        <f t="shared" si="315"/>
        <v>0</v>
      </c>
      <c r="AB535" s="26">
        <f t="shared" si="323"/>
        <v>6.7299999999999999E-2</v>
      </c>
      <c r="AC535" s="27">
        <f t="shared" si="303"/>
        <v>10</v>
      </c>
      <c r="AD535" s="27">
        <v>252</v>
      </c>
      <c r="AE535" s="10">
        <f t="shared" si="300"/>
        <v>1.0025879499999999</v>
      </c>
      <c r="AF535" s="2">
        <f t="shared" si="316"/>
        <v>822.00140021000004</v>
      </c>
      <c r="AG535" s="2">
        <f t="shared" si="317"/>
        <v>845.87748274</v>
      </c>
      <c r="AH535" s="3" t="str">
        <f t="shared" si="318"/>
        <v>-</v>
      </c>
      <c r="AI535" s="4" t="str">
        <f t="shared" si="324"/>
        <v>A+J=</v>
      </c>
      <c r="AJ535" s="11">
        <f t="shared" si="325"/>
        <v>41338</v>
      </c>
      <c r="AK535" s="11"/>
      <c r="AL535" s="4"/>
      <c r="AM535" s="1"/>
      <c r="AN535" s="11"/>
      <c r="AO535" s="1"/>
      <c r="AP535" s="1"/>
      <c r="AQ535" s="1"/>
      <c r="AR535" s="1"/>
      <c r="AS535" s="6"/>
      <c r="AT535" s="1"/>
      <c r="AU535" s="1"/>
      <c r="AV535" s="1"/>
      <c r="AW535" s="1"/>
      <c r="AX535" s="1"/>
      <c r="AY535" s="1"/>
      <c r="AZ535" s="1"/>
      <c r="BA535" s="1"/>
      <c r="BB535" s="1"/>
      <c r="BC535" s="1"/>
    </row>
    <row r="536" spans="1:55" x14ac:dyDescent="0.2">
      <c r="A536" s="144">
        <f t="shared" si="319"/>
        <v>41325</v>
      </c>
      <c r="B536" s="2">
        <f t="shared" si="304"/>
        <v>327931.01111792133</v>
      </c>
      <c r="C536" s="2">
        <f t="shared" si="320"/>
        <v>301810.45835650002</v>
      </c>
      <c r="D536" s="68">
        <f>SUM(Y536:Y$730)</f>
        <v>15670.252280430002</v>
      </c>
      <c r="E536" s="68">
        <f t="shared" si="305"/>
        <v>286140.20607607003</v>
      </c>
      <c r="F536" s="72">
        <f t="shared" si="296"/>
        <v>3602.46</v>
      </c>
      <c r="G536" s="3">
        <f>IF(N536=1,VLOOKUP(A535,[1]Plan1!$BG$69:$BI$188,3),G535)</f>
        <v>3633.44</v>
      </c>
      <c r="H536" s="11">
        <f t="shared" si="297"/>
        <v>41245</v>
      </c>
      <c r="I536" s="11">
        <f t="shared" si="298"/>
        <v>41276</v>
      </c>
      <c r="J536" s="26">
        <f t="shared" si="306"/>
        <v>8.5996791081650592E-3</v>
      </c>
      <c r="K536" s="11">
        <f t="shared" si="321"/>
        <v>41334</v>
      </c>
      <c r="L536" s="11">
        <f t="shared" si="307"/>
        <v>41334</v>
      </c>
      <c r="M536" s="1">
        <f t="shared" si="322"/>
        <v>18</v>
      </c>
      <c r="N536" s="1">
        <f t="shared" si="293"/>
        <v>11</v>
      </c>
      <c r="O536" s="2">
        <f t="shared" si="308"/>
        <v>1.0052466</v>
      </c>
      <c r="P536" s="10">
        <f t="shared" si="302"/>
        <v>1.00790102</v>
      </c>
      <c r="Q536" s="10">
        <f t="shared" si="299"/>
        <v>1.079498642248816</v>
      </c>
      <c r="R536" s="2">
        <f t="shared" si="301"/>
        <v>1.08516233</v>
      </c>
      <c r="S536" s="2">
        <f t="shared" si="294"/>
        <v>1.05240376</v>
      </c>
      <c r="T536" s="2">
        <f t="shared" si="309"/>
        <v>317626.4611817</v>
      </c>
      <c r="U536" s="2">
        <f t="shared" si="310"/>
        <v>821.18013964310683</v>
      </c>
      <c r="V536" s="2">
        <f t="shared" si="311"/>
        <v>24368.366656118265</v>
      </c>
      <c r="W536" s="2">
        <f t="shared" si="312"/>
        <v>327000.00515226135</v>
      </c>
      <c r="X536" s="27">
        <f t="shared" si="313"/>
        <v>0</v>
      </c>
      <c r="Y536" s="2">
        <f t="shared" si="295"/>
        <v>0</v>
      </c>
      <c r="Z536" s="67">
        <f t="shared" si="314"/>
        <v>0</v>
      </c>
      <c r="AA536" s="2">
        <f t="shared" si="315"/>
        <v>0</v>
      </c>
      <c r="AB536" s="26">
        <f t="shared" si="323"/>
        <v>6.7299999999999999E-2</v>
      </c>
      <c r="AC536" s="27">
        <f t="shared" si="303"/>
        <v>11</v>
      </c>
      <c r="AD536" s="27">
        <v>252</v>
      </c>
      <c r="AE536" s="10">
        <f t="shared" si="300"/>
        <v>1.0028471130000001</v>
      </c>
      <c r="AF536" s="2">
        <f t="shared" si="316"/>
        <v>904.31842676999997</v>
      </c>
      <c r="AG536" s="2">
        <f t="shared" si="317"/>
        <v>931.00596566000002</v>
      </c>
      <c r="AH536" s="3" t="str">
        <f t="shared" si="318"/>
        <v>-</v>
      </c>
      <c r="AI536" s="4" t="str">
        <f t="shared" si="324"/>
        <v>A+J=</v>
      </c>
      <c r="AJ536" s="11">
        <f t="shared" si="325"/>
        <v>41338</v>
      </c>
      <c r="AK536" s="11"/>
      <c r="AL536" s="4"/>
      <c r="AM536" s="1"/>
      <c r="AN536" s="11"/>
      <c r="AO536" s="1"/>
      <c r="AP536" s="1"/>
      <c r="AQ536" s="1"/>
      <c r="AR536" s="1"/>
      <c r="AS536" s="6"/>
      <c r="AT536" s="1"/>
      <c r="AU536" s="1"/>
      <c r="AV536" s="1"/>
      <c r="AW536" s="1"/>
      <c r="AX536" s="1"/>
      <c r="AY536" s="1"/>
      <c r="AZ536" s="1"/>
      <c r="BA536" s="1"/>
      <c r="BB536" s="1"/>
      <c r="BC536" s="1"/>
    </row>
    <row r="537" spans="1:55" x14ac:dyDescent="0.2">
      <c r="A537" s="144">
        <f t="shared" si="319"/>
        <v>41326</v>
      </c>
      <c r="B537" s="2">
        <f t="shared" si="304"/>
        <v>328163.98965246079</v>
      </c>
      <c r="C537" s="2">
        <f t="shared" si="320"/>
        <v>301810.45835650002</v>
      </c>
      <c r="D537" s="68">
        <f>SUM(Y537:Y$730)</f>
        <v>15670.252280430002</v>
      </c>
      <c r="E537" s="68">
        <f t="shared" si="305"/>
        <v>286140.20607607003</v>
      </c>
      <c r="F537" s="72">
        <f t="shared" si="296"/>
        <v>3602.46</v>
      </c>
      <c r="G537" s="3">
        <f>IF(N537=1,VLOOKUP(A536,[1]Plan1!$BG$69:$BI$188,3),G536)</f>
        <v>3633.44</v>
      </c>
      <c r="H537" s="11">
        <f t="shared" si="297"/>
        <v>41245</v>
      </c>
      <c r="I537" s="11">
        <f t="shared" si="298"/>
        <v>41276</v>
      </c>
      <c r="J537" s="26">
        <f t="shared" si="306"/>
        <v>8.5996791081650592E-3</v>
      </c>
      <c r="K537" s="11">
        <f t="shared" si="321"/>
        <v>41334</v>
      </c>
      <c r="L537" s="11">
        <f t="shared" si="307"/>
        <v>41334</v>
      </c>
      <c r="M537" s="1">
        <f t="shared" si="322"/>
        <v>18</v>
      </c>
      <c r="N537" s="1">
        <f t="shared" si="293"/>
        <v>12</v>
      </c>
      <c r="O537" s="2">
        <f t="shared" si="308"/>
        <v>1.00572493</v>
      </c>
      <c r="P537" s="10">
        <f t="shared" si="302"/>
        <v>1.00790102</v>
      </c>
      <c r="Q537" s="10">
        <f t="shared" si="299"/>
        <v>1.079498642248816</v>
      </c>
      <c r="R537" s="2">
        <f t="shared" si="301"/>
        <v>1.0856786899999999</v>
      </c>
      <c r="S537" s="2">
        <f t="shared" si="294"/>
        <v>1.05240376</v>
      </c>
      <c r="T537" s="2">
        <f t="shared" si="309"/>
        <v>317626.4611817</v>
      </c>
      <c r="U537" s="2">
        <f t="shared" si="310"/>
        <v>821.18013964310683</v>
      </c>
      <c r="V537" s="2">
        <f t="shared" si="311"/>
        <v>24516.118012927705</v>
      </c>
      <c r="W537" s="2">
        <f t="shared" si="312"/>
        <v>327147.75650907081</v>
      </c>
      <c r="X537" s="27">
        <f t="shared" si="313"/>
        <v>0</v>
      </c>
      <c r="Y537" s="2">
        <f t="shared" si="295"/>
        <v>0</v>
      </c>
      <c r="Z537" s="67">
        <f t="shared" si="314"/>
        <v>0</v>
      </c>
      <c r="AA537" s="2">
        <f t="shared" si="315"/>
        <v>0</v>
      </c>
      <c r="AB537" s="26">
        <f t="shared" si="323"/>
        <v>6.7299999999999999E-2</v>
      </c>
      <c r="AC537" s="27">
        <f t="shared" si="303"/>
        <v>12</v>
      </c>
      <c r="AD537" s="27">
        <v>252</v>
      </c>
      <c r="AE537" s="10">
        <f t="shared" si="300"/>
        <v>1.003106343</v>
      </c>
      <c r="AF537" s="2">
        <f t="shared" si="316"/>
        <v>986.65673430000004</v>
      </c>
      <c r="AG537" s="2">
        <f t="shared" si="317"/>
        <v>1016.23314339</v>
      </c>
      <c r="AH537" s="3" t="str">
        <f t="shared" si="318"/>
        <v>-</v>
      </c>
      <c r="AI537" s="4" t="str">
        <f t="shared" si="324"/>
        <v>A+J=</v>
      </c>
      <c r="AJ537" s="11">
        <f t="shared" si="325"/>
        <v>41338</v>
      </c>
      <c r="AK537" s="11"/>
      <c r="AL537" s="4"/>
      <c r="AM537" s="1"/>
      <c r="AN537" s="11"/>
      <c r="AO537" s="1"/>
      <c r="AP537" s="1"/>
      <c r="AQ537" s="1"/>
      <c r="AR537" s="1"/>
      <c r="AS537" s="6"/>
      <c r="AT537" s="1"/>
      <c r="AU537" s="1"/>
      <c r="AV537" s="1"/>
      <c r="AW537" s="1"/>
      <c r="AX537" s="1"/>
      <c r="AY537" s="1"/>
      <c r="AZ537" s="1"/>
      <c r="BA537" s="1"/>
      <c r="BB537" s="1"/>
      <c r="BC537" s="1"/>
    </row>
    <row r="538" spans="1:55" x14ac:dyDescent="0.2">
      <c r="A538" s="144">
        <f t="shared" si="319"/>
        <v>41327</v>
      </c>
      <c r="B538" s="2">
        <f t="shared" si="304"/>
        <v>328397.13562374969</v>
      </c>
      <c r="C538" s="2">
        <f t="shared" si="320"/>
        <v>301810.45835650002</v>
      </c>
      <c r="D538" s="68">
        <f>SUM(Y538:Y$730)</f>
        <v>15670.252280430002</v>
      </c>
      <c r="E538" s="68">
        <f t="shared" si="305"/>
        <v>286140.20607607003</v>
      </c>
      <c r="F538" s="72">
        <f t="shared" si="296"/>
        <v>3602.46</v>
      </c>
      <c r="G538" s="3">
        <f>IF(N538=1,VLOOKUP(A537,[1]Plan1!$BG$69:$BI$188,3),G537)</f>
        <v>3633.44</v>
      </c>
      <c r="H538" s="11">
        <f t="shared" si="297"/>
        <v>41245</v>
      </c>
      <c r="I538" s="11">
        <f t="shared" si="298"/>
        <v>41276</v>
      </c>
      <c r="J538" s="26">
        <f t="shared" si="306"/>
        <v>8.5996791081650592E-3</v>
      </c>
      <c r="K538" s="11">
        <f t="shared" si="321"/>
        <v>41334</v>
      </c>
      <c r="L538" s="11">
        <f t="shared" si="307"/>
        <v>41334</v>
      </c>
      <c r="M538" s="1">
        <f t="shared" si="322"/>
        <v>18</v>
      </c>
      <c r="N538" s="1">
        <f t="shared" si="293"/>
        <v>13</v>
      </c>
      <c r="O538" s="2">
        <f t="shared" si="308"/>
        <v>1.0062034799999999</v>
      </c>
      <c r="P538" s="10">
        <f t="shared" si="302"/>
        <v>1.00790102</v>
      </c>
      <c r="Q538" s="10">
        <f t="shared" si="299"/>
        <v>1.079498642248816</v>
      </c>
      <c r="R538" s="2">
        <f t="shared" si="301"/>
        <v>1.08619529</v>
      </c>
      <c r="S538" s="2">
        <f t="shared" si="294"/>
        <v>1.05240376</v>
      </c>
      <c r="T538" s="2">
        <f t="shared" si="309"/>
        <v>317626.4611817</v>
      </c>
      <c r="U538" s="2">
        <f t="shared" si="310"/>
        <v>821.18013964310683</v>
      </c>
      <c r="V538" s="2">
        <f t="shared" si="311"/>
        <v>24663.938043386628</v>
      </c>
      <c r="W538" s="2">
        <f t="shared" si="312"/>
        <v>327295.57653952972</v>
      </c>
      <c r="X538" s="27">
        <f t="shared" si="313"/>
        <v>0</v>
      </c>
      <c r="Y538" s="2">
        <f t="shared" si="295"/>
        <v>0</v>
      </c>
      <c r="Z538" s="67">
        <f t="shared" si="314"/>
        <v>0</v>
      </c>
      <c r="AA538" s="2">
        <f t="shared" si="315"/>
        <v>0</v>
      </c>
      <c r="AB538" s="26">
        <f t="shared" si="323"/>
        <v>6.7299999999999999E-2</v>
      </c>
      <c r="AC538" s="27">
        <f t="shared" si="303"/>
        <v>13</v>
      </c>
      <c r="AD538" s="27">
        <v>252</v>
      </c>
      <c r="AE538" s="10">
        <f t="shared" si="300"/>
        <v>1.0033656399999999</v>
      </c>
      <c r="AF538" s="2">
        <f t="shared" si="316"/>
        <v>1069.01632281</v>
      </c>
      <c r="AG538" s="2">
        <f t="shared" si="317"/>
        <v>1101.5590842199999</v>
      </c>
      <c r="AH538" s="3" t="str">
        <f t="shared" si="318"/>
        <v>-</v>
      </c>
      <c r="AI538" s="4" t="str">
        <f t="shared" si="324"/>
        <v>A+J=</v>
      </c>
      <c r="AJ538" s="11">
        <f t="shared" si="325"/>
        <v>41338</v>
      </c>
      <c r="AK538" s="11"/>
      <c r="AL538" s="4"/>
      <c r="AM538" s="1"/>
      <c r="AN538" s="11"/>
      <c r="AO538" s="1"/>
      <c r="AP538" s="1"/>
      <c r="AQ538" s="1"/>
      <c r="AR538" s="1"/>
      <c r="AS538" s="6"/>
      <c r="AT538" s="1"/>
      <c r="AU538" s="1"/>
      <c r="AV538" s="1"/>
      <c r="AW538" s="1"/>
      <c r="AX538" s="1"/>
      <c r="AY538" s="1"/>
      <c r="AZ538" s="1"/>
      <c r="BA538" s="1"/>
      <c r="BB538" s="1"/>
      <c r="BC538" s="1"/>
    </row>
    <row r="539" spans="1:55" x14ac:dyDescent="0.2">
      <c r="A539" s="144">
        <f t="shared" si="319"/>
        <v>41328</v>
      </c>
      <c r="B539" s="2">
        <f t="shared" si="304"/>
        <v>328630.45198669017</v>
      </c>
      <c r="C539" s="2">
        <f t="shared" si="320"/>
        <v>301810.45835650002</v>
      </c>
      <c r="D539" s="68">
        <f>SUM(Y539:Y$730)</f>
        <v>15670.252280430002</v>
      </c>
      <c r="E539" s="68">
        <f t="shared" si="305"/>
        <v>286140.20607607003</v>
      </c>
      <c r="F539" s="72">
        <f t="shared" si="296"/>
        <v>3602.46</v>
      </c>
      <c r="G539" s="3">
        <f>IF(N539=1,VLOOKUP(A538,[1]Plan1!$BG$69:$BI$188,3),G538)</f>
        <v>3633.44</v>
      </c>
      <c r="H539" s="11">
        <f t="shared" si="297"/>
        <v>41245</v>
      </c>
      <c r="I539" s="11">
        <f t="shared" si="298"/>
        <v>41276</v>
      </c>
      <c r="J539" s="26">
        <f t="shared" si="306"/>
        <v>8.5996791081650592E-3</v>
      </c>
      <c r="K539" s="11">
        <f t="shared" si="321"/>
        <v>41334</v>
      </c>
      <c r="L539" s="11">
        <f t="shared" si="307"/>
        <v>41334</v>
      </c>
      <c r="M539" s="1">
        <f t="shared" si="322"/>
        <v>18</v>
      </c>
      <c r="N539" s="1">
        <f t="shared" si="293"/>
        <v>14</v>
      </c>
      <c r="O539" s="2">
        <f t="shared" si="308"/>
        <v>1.00668227</v>
      </c>
      <c r="P539" s="10">
        <f t="shared" si="302"/>
        <v>1.00790102</v>
      </c>
      <c r="Q539" s="10">
        <f t="shared" si="299"/>
        <v>1.079498642248816</v>
      </c>
      <c r="R539" s="2">
        <f t="shared" si="301"/>
        <v>1.0867121399999999</v>
      </c>
      <c r="S539" s="2">
        <f t="shared" si="294"/>
        <v>1.05240376</v>
      </c>
      <c r="T539" s="2">
        <f t="shared" si="309"/>
        <v>317626.4611817</v>
      </c>
      <c r="U539" s="2">
        <f t="shared" si="310"/>
        <v>821.18013964310683</v>
      </c>
      <c r="V539" s="2">
        <f t="shared" si="311"/>
        <v>24811.829608897016</v>
      </c>
      <c r="W539" s="2">
        <f t="shared" si="312"/>
        <v>327443.46810504014</v>
      </c>
      <c r="X539" s="27">
        <f t="shared" si="313"/>
        <v>0</v>
      </c>
      <c r="Y539" s="2">
        <f t="shared" si="295"/>
        <v>0</v>
      </c>
      <c r="Z539" s="67">
        <f t="shared" si="314"/>
        <v>0</v>
      </c>
      <c r="AA539" s="2">
        <f t="shared" si="315"/>
        <v>0</v>
      </c>
      <c r="AB539" s="26">
        <f t="shared" si="323"/>
        <v>6.7299999999999999E-2</v>
      </c>
      <c r="AC539" s="27">
        <f t="shared" si="303"/>
        <v>14</v>
      </c>
      <c r="AD539" s="27">
        <v>252</v>
      </c>
      <c r="AE539" s="10">
        <f t="shared" si="300"/>
        <v>1.0036250040000001</v>
      </c>
      <c r="AF539" s="2">
        <f t="shared" si="316"/>
        <v>1151.3971922799999</v>
      </c>
      <c r="AG539" s="2">
        <f t="shared" si="317"/>
        <v>1186.9838816500001</v>
      </c>
      <c r="AH539" s="3" t="str">
        <f t="shared" si="318"/>
        <v>-</v>
      </c>
      <c r="AI539" s="4" t="str">
        <f t="shared" si="324"/>
        <v>A+J=</v>
      </c>
      <c r="AJ539" s="11">
        <f t="shared" si="325"/>
        <v>41338</v>
      </c>
      <c r="AK539" s="11"/>
      <c r="AL539" s="4"/>
      <c r="AM539" s="1"/>
      <c r="AN539" s="11"/>
      <c r="AO539" s="1"/>
      <c r="AP539" s="1"/>
      <c r="AQ539" s="1"/>
      <c r="AR539" s="1"/>
      <c r="AS539" s="6"/>
      <c r="AT539" s="1"/>
      <c r="AU539" s="1"/>
      <c r="AV539" s="1"/>
      <c r="AW539" s="1"/>
      <c r="AX539" s="1"/>
      <c r="AY539" s="1"/>
      <c r="AZ539" s="1"/>
      <c r="BA539" s="1"/>
      <c r="BB539" s="1"/>
      <c r="BC539" s="1"/>
    </row>
    <row r="540" spans="1:55" x14ac:dyDescent="0.2">
      <c r="A540" s="144">
        <f t="shared" si="319"/>
        <v>41329</v>
      </c>
      <c r="B540" s="2">
        <f t="shared" si="304"/>
        <v>328630.45198669017</v>
      </c>
      <c r="C540" s="2">
        <f t="shared" si="320"/>
        <v>301810.45835650002</v>
      </c>
      <c r="D540" s="68">
        <f>SUM(Y540:Y$730)</f>
        <v>15670.252280430002</v>
      </c>
      <c r="E540" s="68">
        <f t="shared" si="305"/>
        <v>286140.20607607003</v>
      </c>
      <c r="F540" s="72">
        <f t="shared" si="296"/>
        <v>3602.46</v>
      </c>
      <c r="G540" s="3">
        <f>IF(N540=1,VLOOKUP(A539,[1]Plan1!$BG$69:$BI$188,3),G539)</f>
        <v>3633.44</v>
      </c>
      <c r="H540" s="11">
        <f t="shared" si="297"/>
        <v>41245</v>
      </c>
      <c r="I540" s="11">
        <f t="shared" si="298"/>
        <v>41276</v>
      </c>
      <c r="J540" s="26">
        <f t="shared" si="306"/>
        <v>8.5996791081650592E-3</v>
      </c>
      <c r="K540" s="11">
        <f t="shared" si="321"/>
        <v>41334</v>
      </c>
      <c r="L540" s="11">
        <f t="shared" si="307"/>
        <v>41334</v>
      </c>
      <c r="M540" s="1">
        <f t="shared" si="322"/>
        <v>18</v>
      </c>
      <c r="N540" s="1">
        <f t="shared" si="293"/>
        <v>14</v>
      </c>
      <c r="O540" s="2">
        <f t="shared" si="308"/>
        <v>1.00668227</v>
      </c>
      <c r="P540" s="10">
        <f t="shared" si="302"/>
        <v>1.00790102</v>
      </c>
      <c r="Q540" s="10">
        <f t="shared" si="299"/>
        <v>1.079498642248816</v>
      </c>
      <c r="R540" s="2">
        <f t="shared" si="301"/>
        <v>1.0867121399999999</v>
      </c>
      <c r="S540" s="2">
        <f t="shared" si="294"/>
        <v>1.05240376</v>
      </c>
      <c r="T540" s="2">
        <f t="shared" si="309"/>
        <v>317626.4611817</v>
      </c>
      <c r="U540" s="2">
        <f t="shared" si="310"/>
        <v>821.18013964310683</v>
      </c>
      <c r="V540" s="2">
        <f t="shared" si="311"/>
        <v>24811.829608897016</v>
      </c>
      <c r="W540" s="2">
        <f t="shared" si="312"/>
        <v>327443.46810504014</v>
      </c>
      <c r="X540" s="27">
        <f t="shared" si="313"/>
        <v>0</v>
      </c>
      <c r="Y540" s="2">
        <f t="shared" si="295"/>
        <v>0</v>
      </c>
      <c r="Z540" s="67">
        <f t="shared" si="314"/>
        <v>0</v>
      </c>
      <c r="AA540" s="2">
        <f t="shared" si="315"/>
        <v>0</v>
      </c>
      <c r="AB540" s="26">
        <f t="shared" si="323"/>
        <v>6.7299999999999999E-2</v>
      </c>
      <c r="AC540" s="27">
        <f t="shared" si="303"/>
        <v>14</v>
      </c>
      <c r="AD540" s="27">
        <v>252</v>
      </c>
      <c r="AE540" s="10">
        <f t="shared" si="300"/>
        <v>1.0036250040000001</v>
      </c>
      <c r="AF540" s="2">
        <f t="shared" si="316"/>
        <v>1151.3971922799999</v>
      </c>
      <c r="AG540" s="2">
        <f t="shared" si="317"/>
        <v>1186.9838816500001</v>
      </c>
      <c r="AH540" s="3" t="str">
        <f t="shared" si="318"/>
        <v>-</v>
      </c>
      <c r="AI540" s="4" t="str">
        <f t="shared" si="324"/>
        <v>A+J=</v>
      </c>
      <c r="AJ540" s="11">
        <f t="shared" si="325"/>
        <v>41338</v>
      </c>
      <c r="AK540" s="11"/>
      <c r="AL540" s="4"/>
      <c r="AM540" s="1"/>
      <c r="AN540" s="11"/>
      <c r="AO540" s="1"/>
      <c r="AP540" s="1"/>
      <c r="AQ540" s="1"/>
      <c r="AR540" s="1"/>
      <c r="AS540" s="6"/>
      <c r="AT540" s="1"/>
      <c r="AU540" s="1"/>
      <c r="AV540" s="1"/>
      <c r="AW540" s="1"/>
      <c r="AX540" s="1"/>
      <c r="AY540" s="1"/>
      <c r="AZ540" s="1"/>
      <c r="BA540" s="1"/>
      <c r="BB540" s="1"/>
      <c r="BC540" s="1"/>
    </row>
    <row r="541" spans="1:55" x14ac:dyDescent="0.2">
      <c r="A541" s="144">
        <f t="shared" si="319"/>
        <v>41330</v>
      </c>
      <c r="B541" s="2">
        <f t="shared" si="304"/>
        <v>328630.45198669017</v>
      </c>
      <c r="C541" s="2">
        <f t="shared" si="320"/>
        <v>301810.45835650002</v>
      </c>
      <c r="D541" s="68">
        <f>SUM(Y541:Y$730)</f>
        <v>15670.252280430002</v>
      </c>
      <c r="E541" s="68">
        <f t="shared" si="305"/>
        <v>286140.20607607003</v>
      </c>
      <c r="F541" s="72">
        <f t="shared" si="296"/>
        <v>3602.46</v>
      </c>
      <c r="G541" s="3">
        <f>IF(N541=1,VLOOKUP(A540,[1]Plan1!$BG$69:$BI$188,3),G540)</f>
        <v>3633.44</v>
      </c>
      <c r="H541" s="11">
        <f t="shared" si="297"/>
        <v>41245</v>
      </c>
      <c r="I541" s="11">
        <f t="shared" si="298"/>
        <v>41276</v>
      </c>
      <c r="J541" s="26">
        <f t="shared" si="306"/>
        <v>8.5996791081650592E-3</v>
      </c>
      <c r="K541" s="11">
        <f t="shared" si="321"/>
        <v>41334</v>
      </c>
      <c r="L541" s="11">
        <f t="shared" si="307"/>
        <v>41334</v>
      </c>
      <c r="M541" s="1">
        <f t="shared" si="322"/>
        <v>18</v>
      </c>
      <c r="N541" s="1">
        <f t="shared" ref="N541:N604" si="326">(M541-(NETWORKDAYS(A541,L541,AN$137:AN$327)-1))</f>
        <v>14</v>
      </c>
      <c r="O541" s="2">
        <f t="shared" si="308"/>
        <v>1.00668227</v>
      </c>
      <c r="P541" s="10">
        <f t="shared" si="302"/>
        <v>1.00790102</v>
      </c>
      <c r="Q541" s="10">
        <f t="shared" si="299"/>
        <v>1.079498642248816</v>
      </c>
      <c r="R541" s="2">
        <f t="shared" si="301"/>
        <v>1.0867121399999999</v>
      </c>
      <c r="S541" s="2">
        <f t="shared" si="294"/>
        <v>1.05240376</v>
      </c>
      <c r="T541" s="2">
        <f t="shared" si="309"/>
        <v>317626.4611817</v>
      </c>
      <c r="U541" s="2">
        <f t="shared" si="310"/>
        <v>821.18013964310683</v>
      </c>
      <c r="V541" s="2">
        <f t="shared" si="311"/>
        <v>24811.829608897016</v>
      </c>
      <c r="W541" s="2">
        <f t="shared" si="312"/>
        <v>327443.46810504014</v>
      </c>
      <c r="X541" s="27">
        <f t="shared" si="313"/>
        <v>0</v>
      </c>
      <c r="Y541" s="2">
        <f t="shared" si="295"/>
        <v>0</v>
      </c>
      <c r="Z541" s="67">
        <f t="shared" si="314"/>
        <v>0</v>
      </c>
      <c r="AA541" s="2">
        <f t="shared" si="315"/>
        <v>0</v>
      </c>
      <c r="AB541" s="26">
        <f t="shared" si="323"/>
        <v>6.7299999999999999E-2</v>
      </c>
      <c r="AC541" s="27">
        <f t="shared" si="303"/>
        <v>14</v>
      </c>
      <c r="AD541" s="27">
        <v>252</v>
      </c>
      <c r="AE541" s="10">
        <f t="shared" si="300"/>
        <v>1.0036250040000001</v>
      </c>
      <c r="AF541" s="2">
        <f t="shared" si="316"/>
        <v>1151.3971922799999</v>
      </c>
      <c r="AG541" s="2">
        <f t="shared" si="317"/>
        <v>1186.9838816500001</v>
      </c>
      <c r="AH541" s="3" t="str">
        <f t="shared" si="318"/>
        <v>-</v>
      </c>
      <c r="AI541" s="4" t="str">
        <f t="shared" si="324"/>
        <v>A+J=</v>
      </c>
      <c r="AJ541" s="11">
        <f t="shared" si="325"/>
        <v>41338</v>
      </c>
      <c r="AK541" s="11"/>
      <c r="AL541" s="4"/>
      <c r="AM541" s="1"/>
      <c r="AN541" s="11"/>
      <c r="AO541" s="1"/>
      <c r="AP541" s="1"/>
      <c r="AQ541" s="1"/>
      <c r="AR541" s="1"/>
      <c r="AS541" s="6"/>
      <c r="AT541" s="1"/>
      <c r="AU541" s="1"/>
      <c r="AV541" s="1"/>
      <c r="AW541" s="1"/>
      <c r="AX541" s="1"/>
      <c r="AY541" s="1"/>
      <c r="AZ541" s="1"/>
      <c r="BA541" s="1"/>
      <c r="BB541" s="1"/>
      <c r="BC541" s="1"/>
    </row>
    <row r="542" spans="1:55" x14ac:dyDescent="0.2">
      <c r="A542" s="144">
        <f t="shared" si="319"/>
        <v>41331</v>
      </c>
      <c r="B542" s="2">
        <f t="shared" si="304"/>
        <v>328863.93595416</v>
      </c>
      <c r="C542" s="2">
        <f t="shared" si="320"/>
        <v>301810.45835650002</v>
      </c>
      <c r="D542" s="68">
        <f>SUM(Y542:Y$730)</f>
        <v>15670.252280430002</v>
      </c>
      <c r="E542" s="68">
        <f t="shared" si="305"/>
        <v>286140.20607607003</v>
      </c>
      <c r="F542" s="72">
        <f t="shared" si="296"/>
        <v>3602.46</v>
      </c>
      <c r="G542" s="3">
        <f>IF(N542=1,VLOOKUP(A541,[1]Plan1!$BG$69:$BI$188,3),G541)</f>
        <v>3633.44</v>
      </c>
      <c r="H542" s="11">
        <f t="shared" si="297"/>
        <v>41245</v>
      </c>
      <c r="I542" s="11">
        <f t="shared" si="298"/>
        <v>41276</v>
      </c>
      <c r="J542" s="26">
        <f t="shared" si="306"/>
        <v>8.5996791081650592E-3</v>
      </c>
      <c r="K542" s="11">
        <f t="shared" si="321"/>
        <v>41334</v>
      </c>
      <c r="L542" s="11">
        <f t="shared" si="307"/>
        <v>41334</v>
      </c>
      <c r="M542" s="1">
        <f t="shared" si="322"/>
        <v>18</v>
      </c>
      <c r="N542" s="1">
        <f t="shared" si="326"/>
        <v>15</v>
      </c>
      <c r="O542" s="2">
        <f t="shared" si="308"/>
        <v>1.00716128</v>
      </c>
      <c r="P542" s="10">
        <f t="shared" si="302"/>
        <v>1.00790102</v>
      </c>
      <c r="Q542" s="10">
        <f t="shared" si="299"/>
        <v>1.079498642248816</v>
      </c>
      <c r="R542" s="2">
        <f t="shared" si="301"/>
        <v>1.0872292299999999</v>
      </c>
      <c r="S542" s="2">
        <f t="shared" ref="S542:S605" si="327">IF(AND(X542&gt;0,MONTH(A542)=10),R542,S541)</f>
        <v>1.05240376</v>
      </c>
      <c r="T542" s="2">
        <f t="shared" si="309"/>
        <v>317626.4611817</v>
      </c>
      <c r="U542" s="2">
        <f t="shared" si="310"/>
        <v>821.18013964310683</v>
      </c>
      <c r="V542" s="2">
        <f t="shared" si="311"/>
        <v>24959.789848056891</v>
      </c>
      <c r="W542" s="2">
        <f t="shared" si="312"/>
        <v>327591.42834420002</v>
      </c>
      <c r="X542" s="27">
        <f t="shared" si="313"/>
        <v>0</v>
      </c>
      <c r="Y542" s="2">
        <f t="shared" ref="Y542:Y605" si="328">IF(X542&gt;0,VLOOKUP(A542,AN$12:AR$131,5),0)</f>
        <v>0</v>
      </c>
      <c r="Z542" s="67">
        <f t="shared" si="314"/>
        <v>0</v>
      </c>
      <c r="AA542" s="2">
        <f t="shared" si="315"/>
        <v>0</v>
      </c>
      <c r="AB542" s="26">
        <f t="shared" si="323"/>
        <v>6.7299999999999999E-2</v>
      </c>
      <c r="AC542" s="27">
        <f t="shared" si="303"/>
        <v>15</v>
      </c>
      <c r="AD542" s="27">
        <v>252</v>
      </c>
      <c r="AE542" s="10">
        <f t="shared" si="300"/>
        <v>1.003884435</v>
      </c>
      <c r="AF542" s="2">
        <f t="shared" si="316"/>
        <v>1233.7993427399999</v>
      </c>
      <c r="AG542" s="2">
        <f t="shared" si="317"/>
        <v>1272.5076099600001</v>
      </c>
      <c r="AH542" s="3" t="str">
        <f t="shared" si="318"/>
        <v>-</v>
      </c>
      <c r="AI542" s="4" t="str">
        <f t="shared" si="324"/>
        <v>A+J=</v>
      </c>
      <c r="AJ542" s="11">
        <f t="shared" si="325"/>
        <v>41338</v>
      </c>
      <c r="AK542" s="11"/>
      <c r="AL542" s="4"/>
      <c r="AM542" s="1"/>
      <c r="AN542" s="11"/>
      <c r="AO542" s="1"/>
      <c r="AP542" s="1"/>
      <c r="AQ542" s="1"/>
      <c r="AR542" s="1"/>
      <c r="AS542" s="6"/>
      <c r="AT542" s="1"/>
      <c r="AU542" s="1"/>
      <c r="AV542" s="1"/>
      <c r="AW542" s="1"/>
      <c r="AX542" s="1"/>
      <c r="AY542" s="1"/>
      <c r="AZ542" s="1"/>
      <c r="BA542" s="1"/>
      <c r="BB542" s="1"/>
      <c r="BC542" s="1"/>
    </row>
    <row r="543" spans="1:55" x14ac:dyDescent="0.2">
      <c r="A543" s="144">
        <f t="shared" si="319"/>
        <v>41332</v>
      </c>
      <c r="B543" s="2">
        <f t="shared" si="304"/>
        <v>329097.58793706936</v>
      </c>
      <c r="C543" s="2">
        <f t="shared" si="320"/>
        <v>301810.45835650002</v>
      </c>
      <c r="D543" s="68">
        <f>SUM(Y543:Y$730)</f>
        <v>15670.252280430002</v>
      </c>
      <c r="E543" s="68">
        <f t="shared" si="305"/>
        <v>286140.20607607003</v>
      </c>
      <c r="F543" s="72">
        <f t="shared" ref="F543:F606" si="329">IF(G543=G542,F542,G542)</f>
        <v>3602.46</v>
      </c>
      <c r="G543" s="3">
        <f>IF(N543=1,VLOOKUP(A542,[1]Plan1!$BG$69:$BI$188,3),G542)</f>
        <v>3633.44</v>
      </c>
      <c r="H543" s="11">
        <f t="shared" ref="H543:H606" si="330">EDATE(I543,-1)</f>
        <v>41245</v>
      </c>
      <c r="I543" s="11">
        <f t="shared" ref="I543:I606" si="331">IF(X542&gt;0,EDATE(A543,-1),+I542)</f>
        <v>41276</v>
      </c>
      <c r="J543" s="26">
        <f t="shared" si="306"/>
        <v>8.5996791081650592E-3</v>
      </c>
      <c r="K543" s="11">
        <f t="shared" si="321"/>
        <v>41334</v>
      </c>
      <c r="L543" s="11">
        <f t="shared" si="307"/>
        <v>41334</v>
      </c>
      <c r="M543" s="1">
        <f t="shared" si="322"/>
        <v>18</v>
      </c>
      <c r="N543" s="1">
        <f t="shared" si="326"/>
        <v>16</v>
      </c>
      <c r="O543" s="2">
        <f t="shared" si="308"/>
        <v>1.0076405100000001</v>
      </c>
      <c r="P543" s="10">
        <f t="shared" si="302"/>
        <v>1.00790102</v>
      </c>
      <c r="Q543" s="10">
        <f t="shared" ref="Q543:Q606" si="332">IF(L543&gt;L542,Q542*P543,Q542)</f>
        <v>1.079498642248816</v>
      </c>
      <c r="R543" s="2">
        <f t="shared" si="301"/>
        <v>1.08774656</v>
      </c>
      <c r="S543" s="2">
        <f t="shared" si="327"/>
        <v>1.05240376</v>
      </c>
      <c r="T543" s="2">
        <f t="shared" si="309"/>
        <v>317626.4611817</v>
      </c>
      <c r="U543" s="2">
        <f t="shared" si="310"/>
        <v>821.18013964310683</v>
      </c>
      <c r="V543" s="2">
        <f t="shared" si="311"/>
        <v>25107.818760866252</v>
      </c>
      <c r="W543" s="2">
        <f t="shared" si="312"/>
        <v>327739.45725700934</v>
      </c>
      <c r="X543" s="27">
        <f t="shared" si="313"/>
        <v>0</v>
      </c>
      <c r="Y543" s="2">
        <f t="shared" si="328"/>
        <v>0</v>
      </c>
      <c r="Z543" s="67">
        <f t="shared" si="314"/>
        <v>0</v>
      </c>
      <c r="AA543" s="2">
        <f t="shared" si="315"/>
        <v>0</v>
      </c>
      <c r="AB543" s="26">
        <f t="shared" si="323"/>
        <v>6.7299999999999999E-2</v>
      </c>
      <c r="AC543" s="27">
        <f t="shared" si="303"/>
        <v>16</v>
      </c>
      <c r="AD543" s="27">
        <v>252</v>
      </c>
      <c r="AE543" s="10">
        <f t="shared" ref="AE543:AE606" si="333">ROUND((1+AB543)^TRUNC((AC543/AD543),9),9)</f>
        <v>1.004143934</v>
      </c>
      <c r="AF543" s="2">
        <f t="shared" si="316"/>
        <v>1316.2230917899999</v>
      </c>
      <c r="AG543" s="2">
        <f t="shared" si="317"/>
        <v>1358.13068006</v>
      </c>
      <c r="AH543" s="3" t="str">
        <f t="shared" si="318"/>
        <v>-</v>
      </c>
      <c r="AI543" s="4" t="str">
        <f t="shared" si="324"/>
        <v>A+J=</v>
      </c>
      <c r="AJ543" s="11">
        <f t="shared" si="325"/>
        <v>41338</v>
      </c>
      <c r="AK543" s="11"/>
      <c r="AL543" s="4"/>
      <c r="AM543" s="1"/>
      <c r="AN543" s="11"/>
      <c r="AO543" s="1"/>
      <c r="AP543" s="1"/>
      <c r="AQ543" s="1"/>
      <c r="AR543" s="1"/>
      <c r="AS543" s="6"/>
      <c r="AT543" s="1"/>
      <c r="AU543" s="1"/>
      <c r="AV543" s="1"/>
      <c r="AW543" s="1"/>
      <c r="AX543" s="1"/>
      <c r="AY543" s="1"/>
      <c r="AZ543" s="1"/>
      <c r="BA543" s="1"/>
      <c r="BB543" s="1"/>
      <c r="BC543" s="1"/>
    </row>
    <row r="544" spans="1:55" x14ac:dyDescent="0.2">
      <c r="A544" s="144">
        <f t="shared" si="319"/>
        <v>41333</v>
      </c>
      <c r="B544" s="2">
        <f t="shared" si="304"/>
        <v>329331.41023733019</v>
      </c>
      <c r="C544" s="2">
        <f t="shared" si="320"/>
        <v>301810.45835650002</v>
      </c>
      <c r="D544" s="68">
        <f>SUM(Y544:Y$730)</f>
        <v>15670.252280430002</v>
      </c>
      <c r="E544" s="68">
        <f t="shared" si="305"/>
        <v>286140.20607607003</v>
      </c>
      <c r="F544" s="72">
        <f t="shared" si="329"/>
        <v>3602.46</v>
      </c>
      <c r="G544" s="3">
        <f>IF(N544=1,VLOOKUP(A543,[1]Plan1!$BG$69:$BI$188,3),G543)</f>
        <v>3633.44</v>
      </c>
      <c r="H544" s="11">
        <f t="shared" si="330"/>
        <v>41245</v>
      </c>
      <c r="I544" s="11">
        <f t="shared" si="331"/>
        <v>41276</v>
      </c>
      <c r="J544" s="26">
        <f t="shared" si="306"/>
        <v>8.5996791081650592E-3</v>
      </c>
      <c r="K544" s="11">
        <f t="shared" si="321"/>
        <v>41334</v>
      </c>
      <c r="L544" s="11">
        <f t="shared" si="307"/>
        <v>41334</v>
      </c>
      <c r="M544" s="1">
        <f t="shared" si="322"/>
        <v>18</v>
      </c>
      <c r="N544" s="1">
        <f t="shared" si="326"/>
        <v>17</v>
      </c>
      <c r="O544" s="2">
        <f t="shared" si="308"/>
        <v>1.00811998</v>
      </c>
      <c r="P544" s="10">
        <f t="shared" si="302"/>
        <v>1.00790102</v>
      </c>
      <c r="Q544" s="10">
        <f t="shared" si="332"/>
        <v>1.079498642248816</v>
      </c>
      <c r="R544" s="2">
        <f t="shared" si="301"/>
        <v>1.0882641399999999</v>
      </c>
      <c r="S544" s="2">
        <f t="shared" si="327"/>
        <v>1.05240376</v>
      </c>
      <c r="T544" s="2">
        <f t="shared" si="309"/>
        <v>317626.4611817</v>
      </c>
      <c r="U544" s="2">
        <f t="shared" si="310"/>
        <v>821.18013964310683</v>
      </c>
      <c r="V544" s="2">
        <f t="shared" si="311"/>
        <v>25255.919208727079</v>
      </c>
      <c r="W544" s="2">
        <f t="shared" si="312"/>
        <v>327887.55770487018</v>
      </c>
      <c r="X544" s="27">
        <f t="shared" si="313"/>
        <v>0</v>
      </c>
      <c r="Y544" s="2">
        <f t="shared" si="328"/>
        <v>0</v>
      </c>
      <c r="Z544" s="67">
        <f t="shared" si="314"/>
        <v>0</v>
      </c>
      <c r="AA544" s="2">
        <f t="shared" si="315"/>
        <v>0</v>
      </c>
      <c r="AB544" s="26">
        <f t="shared" si="323"/>
        <v>6.7299999999999999E-2</v>
      </c>
      <c r="AC544" s="27">
        <f t="shared" si="303"/>
        <v>17</v>
      </c>
      <c r="AD544" s="27">
        <v>252</v>
      </c>
      <c r="AE544" s="10">
        <f t="shared" si="333"/>
        <v>1.0044034989999999</v>
      </c>
      <c r="AF544" s="2">
        <f t="shared" si="316"/>
        <v>1398.6678041800001</v>
      </c>
      <c r="AG544" s="2">
        <f t="shared" si="317"/>
        <v>1443.85253246</v>
      </c>
      <c r="AH544" s="3" t="str">
        <f t="shared" si="318"/>
        <v>-</v>
      </c>
      <c r="AI544" s="4" t="str">
        <f t="shared" si="324"/>
        <v>A+J=</v>
      </c>
      <c r="AJ544" s="11">
        <f t="shared" si="325"/>
        <v>41338</v>
      </c>
      <c r="AK544" s="11"/>
      <c r="AL544" s="4"/>
      <c r="AM544" s="1"/>
      <c r="AN544" s="11"/>
      <c r="AO544" s="1"/>
      <c r="AP544" s="1"/>
      <c r="AQ544" s="1"/>
      <c r="AR544" s="1"/>
      <c r="AS544" s="6"/>
      <c r="AT544" s="1"/>
      <c r="AU544" s="1"/>
      <c r="AV544" s="1"/>
      <c r="AW544" s="1"/>
      <c r="AX544" s="1"/>
      <c r="AY544" s="1"/>
      <c r="AZ544" s="1"/>
      <c r="BA544" s="1"/>
      <c r="BB544" s="1"/>
      <c r="BC544" s="1"/>
    </row>
    <row r="545" spans="1:154" x14ac:dyDescent="0.2">
      <c r="A545" s="144">
        <f t="shared" si="319"/>
        <v>41334</v>
      </c>
      <c r="B545" s="2">
        <f t="shared" si="304"/>
        <v>329565.4032679926</v>
      </c>
      <c r="C545" s="2">
        <f t="shared" si="320"/>
        <v>301810.45835650002</v>
      </c>
      <c r="D545" s="68">
        <f>SUM(Y545:Y$730)</f>
        <v>15670.252280430002</v>
      </c>
      <c r="E545" s="68">
        <f t="shared" si="305"/>
        <v>286140.20607607003</v>
      </c>
      <c r="F545" s="72">
        <f t="shared" si="329"/>
        <v>3602.46</v>
      </c>
      <c r="G545" s="3">
        <f>IF(N545=1,VLOOKUP(A544,[1]Plan1!$BG$69:$BI$188,3),G544)</f>
        <v>3633.44</v>
      </c>
      <c r="H545" s="11">
        <f t="shared" si="330"/>
        <v>41245</v>
      </c>
      <c r="I545" s="11">
        <f t="shared" si="331"/>
        <v>41276</v>
      </c>
      <c r="J545" s="26">
        <f t="shared" si="306"/>
        <v>8.5996791081650592E-3</v>
      </c>
      <c r="K545" s="11">
        <f t="shared" si="321"/>
        <v>41365</v>
      </c>
      <c r="L545" s="11">
        <f t="shared" si="307"/>
        <v>41334</v>
      </c>
      <c r="M545" s="1">
        <f t="shared" si="322"/>
        <v>18</v>
      </c>
      <c r="N545" s="1">
        <f t="shared" si="326"/>
        <v>18</v>
      </c>
      <c r="O545" s="2">
        <f t="shared" si="308"/>
        <v>1.0085996699999999</v>
      </c>
      <c r="P545" s="10">
        <f t="shared" si="302"/>
        <v>1.00790102</v>
      </c>
      <c r="Q545" s="10">
        <f t="shared" si="332"/>
        <v>1.079498642248816</v>
      </c>
      <c r="R545" s="2">
        <f t="shared" si="301"/>
        <v>1.0887819700000001</v>
      </c>
      <c r="S545" s="2">
        <f t="shared" si="327"/>
        <v>1.05240376</v>
      </c>
      <c r="T545" s="2">
        <f t="shared" si="309"/>
        <v>317626.4611817</v>
      </c>
      <c r="U545" s="2">
        <f t="shared" si="310"/>
        <v>821.18013964310683</v>
      </c>
      <c r="V545" s="2">
        <f t="shared" si="311"/>
        <v>25404.091191639494</v>
      </c>
      <c r="W545" s="2">
        <f t="shared" si="312"/>
        <v>328035.72968778259</v>
      </c>
      <c r="X545" s="27">
        <f t="shared" si="313"/>
        <v>17</v>
      </c>
      <c r="Y545" s="2">
        <f t="shared" si="328"/>
        <v>2424.2896093600002</v>
      </c>
      <c r="Z545" s="67">
        <f t="shared" si="314"/>
        <v>8.0324903999999999E-3</v>
      </c>
      <c r="AA545" s="2">
        <f t="shared" si="315"/>
        <v>2551.3315002200002</v>
      </c>
      <c r="AB545" s="26">
        <f t="shared" si="323"/>
        <v>6.7299999999999999E-2</v>
      </c>
      <c r="AC545" s="27">
        <f t="shared" si="303"/>
        <v>18</v>
      </c>
      <c r="AD545" s="27">
        <v>252</v>
      </c>
      <c r="AE545" s="10">
        <f t="shared" si="333"/>
        <v>1.004663131</v>
      </c>
      <c r="AF545" s="2">
        <f t="shared" si="316"/>
        <v>1481.1337975500001</v>
      </c>
      <c r="AG545" s="2">
        <f t="shared" si="317"/>
        <v>1529.67358021</v>
      </c>
      <c r="AH545" s="3">
        <f t="shared" si="318"/>
        <v>4032.4652977700002</v>
      </c>
      <c r="AI545" s="4" t="str">
        <f t="shared" si="324"/>
        <v>A+J=</v>
      </c>
      <c r="AJ545" s="11">
        <f t="shared" si="325"/>
        <v>41338</v>
      </c>
      <c r="AK545" s="13"/>
      <c r="AL545" s="12"/>
      <c r="AM545" s="5"/>
      <c r="AN545" s="13"/>
      <c r="AO545" s="5"/>
      <c r="AP545" s="5"/>
      <c r="AQ545" s="5"/>
      <c r="AR545" s="5"/>
      <c r="AS545" s="14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48"/>
      <c r="BE545" s="48"/>
      <c r="BF545" s="48"/>
      <c r="BG545" s="48"/>
      <c r="BH545" s="48"/>
      <c r="BI545" s="48"/>
      <c r="BJ545" s="48"/>
      <c r="BK545" s="48"/>
      <c r="BL545" s="48"/>
      <c r="BM545" s="48"/>
      <c r="BN545" s="48"/>
      <c r="BO545" s="48"/>
      <c r="BP545" s="48"/>
      <c r="BQ545" s="48"/>
      <c r="BR545" s="48"/>
      <c r="BS545" s="48"/>
      <c r="BT545" s="48"/>
      <c r="BU545" s="48"/>
      <c r="BV545" s="48"/>
      <c r="BW545" s="48"/>
      <c r="BX545" s="48"/>
      <c r="BY545" s="48"/>
      <c r="BZ545" s="48"/>
      <c r="CA545" s="48"/>
      <c r="CB545" s="48"/>
      <c r="CC545" s="48"/>
      <c r="CD545" s="48"/>
      <c r="CE545" s="48"/>
      <c r="CF545" s="48"/>
      <c r="CG545" s="48"/>
      <c r="CH545" s="48"/>
      <c r="CI545" s="48"/>
      <c r="CJ545" s="48"/>
      <c r="CK545" s="48"/>
      <c r="CL545" s="48"/>
      <c r="CM545" s="48"/>
      <c r="CN545" s="48"/>
      <c r="CO545" s="48"/>
      <c r="CP545" s="48"/>
      <c r="CQ545" s="48"/>
      <c r="CR545" s="48"/>
      <c r="CS545" s="48"/>
      <c r="CT545" s="48"/>
      <c r="CU545" s="48"/>
      <c r="CV545" s="48"/>
      <c r="CW545" s="48"/>
      <c r="CX545" s="48"/>
      <c r="CY545" s="48"/>
      <c r="CZ545" s="48"/>
      <c r="DA545" s="48"/>
      <c r="DB545" s="48"/>
      <c r="DC545" s="48"/>
      <c r="DD545" s="48"/>
      <c r="DE545" s="48"/>
      <c r="DF545" s="48"/>
      <c r="DG545" s="48"/>
      <c r="DH545" s="48"/>
      <c r="DI545" s="48"/>
      <c r="DJ545" s="48"/>
      <c r="DK545" s="48"/>
      <c r="DL545" s="48"/>
      <c r="DM545" s="48"/>
      <c r="DN545" s="48"/>
      <c r="DO545" s="48"/>
      <c r="DP545" s="48"/>
      <c r="DQ545" s="48"/>
      <c r="DR545" s="48"/>
      <c r="DS545" s="48"/>
      <c r="DT545" s="48"/>
      <c r="DU545" s="48"/>
      <c r="DV545" s="48"/>
      <c r="DW545" s="48"/>
      <c r="DX545" s="48"/>
      <c r="DY545" s="48"/>
      <c r="DZ545" s="48"/>
      <c r="EA545" s="48"/>
      <c r="EB545" s="48"/>
      <c r="EC545" s="48"/>
      <c r="ED545" s="48"/>
      <c r="EE545" s="48"/>
      <c r="EF545" s="48"/>
      <c r="EG545" s="48"/>
      <c r="EH545" s="48"/>
      <c r="EI545" s="48"/>
      <c r="EJ545" s="48"/>
      <c r="EK545" s="48"/>
      <c r="EL545" s="48"/>
      <c r="EM545" s="48"/>
      <c r="EN545" s="48"/>
      <c r="EO545" s="48"/>
      <c r="EP545" s="48"/>
      <c r="EQ545" s="48"/>
      <c r="ER545" s="48"/>
      <c r="ES545" s="48"/>
      <c r="ET545" s="48"/>
      <c r="EU545" s="48"/>
      <c r="EV545" s="48"/>
      <c r="EW545" s="48"/>
      <c r="EX545" s="48"/>
    </row>
    <row r="546" spans="1:154" x14ac:dyDescent="0.2">
      <c r="A546" s="144">
        <f t="shared" si="319"/>
        <v>41335</v>
      </c>
      <c r="B546" s="2">
        <f t="shared" si="304"/>
        <v>325661.75104513008</v>
      </c>
      <c r="C546" s="2">
        <f t="shared" si="320"/>
        <v>299386.16874713998</v>
      </c>
      <c r="D546" s="68">
        <f>SUM(Y546:Y$730)</f>
        <v>13245.962671070001</v>
      </c>
      <c r="E546" s="68">
        <f t="shared" si="305"/>
        <v>286140.20607606997</v>
      </c>
      <c r="F546" s="72">
        <f t="shared" si="329"/>
        <v>3633.44</v>
      </c>
      <c r="G546" s="3">
        <f>IF(N546=1,VLOOKUP(A545,[1]Plan1!$BG$69:$BI$188,3),G545)</f>
        <v>3655.24</v>
      </c>
      <c r="H546" s="11">
        <f t="shared" si="330"/>
        <v>41276</v>
      </c>
      <c r="I546" s="11">
        <f t="shared" si="331"/>
        <v>41307</v>
      </c>
      <c r="J546" s="26">
        <f t="shared" si="306"/>
        <v>5.9998238583820473E-3</v>
      </c>
      <c r="K546" s="11">
        <f t="shared" si="321"/>
        <v>41365</v>
      </c>
      <c r="L546" s="11">
        <f t="shared" si="307"/>
        <v>41365</v>
      </c>
      <c r="M546" s="1">
        <f t="shared" si="322"/>
        <v>20</v>
      </c>
      <c r="N546" s="1">
        <f t="shared" si="326"/>
        <v>1</v>
      </c>
      <c r="O546" s="2">
        <f t="shared" si="308"/>
        <v>1.0002991299999999</v>
      </c>
      <c r="P546" s="10">
        <f t="shared" si="302"/>
        <v>1.0085996699999999</v>
      </c>
      <c r="Q546" s="10">
        <f t="shared" si="332"/>
        <v>1.0887819743376037</v>
      </c>
      <c r="R546" s="2">
        <f t="shared" si="301"/>
        <v>1.08910766</v>
      </c>
      <c r="S546" s="2">
        <f t="shared" si="327"/>
        <v>1.05240376</v>
      </c>
      <c r="T546" s="2">
        <f t="shared" si="309"/>
        <v>315075.12968148</v>
      </c>
      <c r="U546" s="2">
        <f t="shared" si="310"/>
        <v>694.13824878371156</v>
      </c>
      <c r="V546" s="2">
        <f t="shared" si="311"/>
        <v>25497.284195356387</v>
      </c>
      <c r="W546" s="2">
        <f t="shared" si="312"/>
        <v>325577.59119128005</v>
      </c>
      <c r="X546" s="27">
        <f t="shared" si="313"/>
        <v>0</v>
      </c>
      <c r="Y546" s="2">
        <f t="shared" si="328"/>
        <v>0</v>
      </c>
      <c r="Z546" s="67">
        <f t="shared" si="314"/>
        <v>0</v>
      </c>
      <c r="AA546" s="2">
        <f t="shared" si="315"/>
        <v>0</v>
      </c>
      <c r="AB546" s="26">
        <f t="shared" si="323"/>
        <v>6.7299999999999999E-2</v>
      </c>
      <c r="AC546" s="27">
        <f t="shared" si="303"/>
        <v>1</v>
      </c>
      <c r="AD546" s="27">
        <v>252</v>
      </c>
      <c r="AE546" s="10">
        <f t="shared" si="333"/>
        <v>1.0002584940000001</v>
      </c>
      <c r="AF546" s="2">
        <f t="shared" si="316"/>
        <v>81.44503057</v>
      </c>
      <c r="AG546" s="2">
        <f t="shared" si="317"/>
        <v>84.159853850000005</v>
      </c>
      <c r="AH546" s="3" t="str">
        <f t="shared" si="318"/>
        <v>-</v>
      </c>
      <c r="AI546" s="4" t="str">
        <f t="shared" si="324"/>
        <v>A+J=</v>
      </c>
      <c r="AJ546" s="11">
        <f t="shared" si="325"/>
        <v>41367</v>
      </c>
      <c r="AK546" s="11"/>
      <c r="AL546" s="4"/>
      <c r="AM546" s="1"/>
      <c r="AN546" s="11"/>
      <c r="AO546" s="1"/>
      <c r="AP546" s="1"/>
      <c r="AQ546" s="1"/>
      <c r="AR546" s="1"/>
      <c r="AS546" s="6"/>
      <c r="AT546" s="1"/>
      <c r="AU546" s="1"/>
      <c r="AV546" s="1"/>
      <c r="AW546" s="1"/>
      <c r="AX546" s="1"/>
      <c r="AY546" s="1"/>
      <c r="AZ546" s="1"/>
      <c r="BA546" s="1"/>
      <c r="BB546" s="1"/>
      <c r="BC546" s="1"/>
    </row>
    <row r="547" spans="1:154" x14ac:dyDescent="0.2">
      <c r="A547" s="144">
        <f t="shared" si="319"/>
        <v>41336</v>
      </c>
      <c r="B547" s="2">
        <f t="shared" si="304"/>
        <v>325661.75104513008</v>
      </c>
      <c r="C547" s="2">
        <f t="shared" si="320"/>
        <v>299386.16874713998</v>
      </c>
      <c r="D547" s="68">
        <f>SUM(Y547:Y$730)</f>
        <v>13245.962671070001</v>
      </c>
      <c r="E547" s="68">
        <f t="shared" si="305"/>
        <v>286140.20607606997</v>
      </c>
      <c r="F547" s="72">
        <f t="shared" si="329"/>
        <v>3633.44</v>
      </c>
      <c r="G547" s="3">
        <f>IF(N547=1,VLOOKUP(A546,[1]Plan1!$BG$69:$BI$188,3),G546)</f>
        <v>3655.24</v>
      </c>
      <c r="H547" s="11">
        <f t="shared" si="330"/>
        <v>41276</v>
      </c>
      <c r="I547" s="11">
        <f t="shared" si="331"/>
        <v>41307</v>
      </c>
      <c r="J547" s="26">
        <f t="shared" si="306"/>
        <v>5.9998238583820473E-3</v>
      </c>
      <c r="K547" s="11">
        <f t="shared" si="321"/>
        <v>41365</v>
      </c>
      <c r="L547" s="11">
        <f t="shared" si="307"/>
        <v>41365</v>
      </c>
      <c r="M547" s="1">
        <f t="shared" si="322"/>
        <v>20</v>
      </c>
      <c r="N547" s="1">
        <f t="shared" si="326"/>
        <v>1</v>
      </c>
      <c r="O547" s="2">
        <f t="shared" si="308"/>
        <v>1.0002991299999999</v>
      </c>
      <c r="P547" s="10">
        <f t="shared" si="302"/>
        <v>1.0085996699999999</v>
      </c>
      <c r="Q547" s="10">
        <f t="shared" si="332"/>
        <v>1.0887819743376037</v>
      </c>
      <c r="R547" s="2">
        <f t="shared" si="301"/>
        <v>1.08910766</v>
      </c>
      <c r="S547" s="2">
        <f t="shared" si="327"/>
        <v>1.05240376</v>
      </c>
      <c r="T547" s="2">
        <f t="shared" si="309"/>
        <v>315075.12968148</v>
      </c>
      <c r="U547" s="2">
        <f t="shared" si="310"/>
        <v>694.13824878371156</v>
      </c>
      <c r="V547" s="2">
        <f t="shared" si="311"/>
        <v>25497.284195356387</v>
      </c>
      <c r="W547" s="2">
        <f t="shared" si="312"/>
        <v>325577.59119128005</v>
      </c>
      <c r="X547" s="27">
        <f t="shared" si="313"/>
        <v>0</v>
      </c>
      <c r="Y547" s="2">
        <f t="shared" si="328"/>
        <v>0</v>
      </c>
      <c r="Z547" s="67">
        <f t="shared" si="314"/>
        <v>0</v>
      </c>
      <c r="AA547" s="2">
        <f t="shared" si="315"/>
        <v>0</v>
      </c>
      <c r="AB547" s="26">
        <f t="shared" si="323"/>
        <v>6.7299999999999999E-2</v>
      </c>
      <c r="AC547" s="27">
        <f t="shared" si="303"/>
        <v>1</v>
      </c>
      <c r="AD547" s="27">
        <v>252</v>
      </c>
      <c r="AE547" s="10">
        <f t="shared" si="333"/>
        <v>1.0002584940000001</v>
      </c>
      <c r="AF547" s="2">
        <f t="shared" si="316"/>
        <v>81.44503057</v>
      </c>
      <c r="AG547" s="2">
        <f t="shared" si="317"/>
        <v>84.159853850000005</v>
      </c>
      <c r="AH547" s="3" t="str">
        <f t="shared" si="318"/>
        <v>-</v>
      </c>
      <c r="AI547" s="4" t="str">
        <f t="shared" si="324"/>
        <v>A+J=</v>
      </c>
      <c r="AJ547" s="11">
        <f t="shared" si="325"/>
        <v>41367</v>
      </c>
      <c r="AK547" s="11"/>
      <c r="AL547" s="4"/>
      <c r="AM547" s="1"/>
      <c r="AN547" s="11"/>
      <c r="AO547" s="1"/>
      <c r="AP547" s="1"/>
      <c r="AQ547" s="1"/>
      <c r="AR547" s="1"/>
      <c r="AS547" s="6"/>
      <c r="AT547" s="1"/>
      <c r="AU547" s="1"/>
      <c r="AV547" s="1"/>
      <c r="AW547" s="1"/>
      <c r="AX547" s="1"/>
      <c r="AY547" s="1"/>
      <c r="AZ547" s="1"/>
      <c r="BA547" s="1"/>
      <c r="BB547" s="1"/>
      <c r="BC547" s="1"/>
    </row>
    <row r="548" spans="1:154" x14ac:dyDescent="0.2">
      <c r="A548" s="144">
        <f t="shared" si="319"/>
        <v>41337</v>
      </c>
      <c r="B548" s="2">
        <f t="shared" si="304"/>
        <v>325661.75104513008</v>
      </c>
      <c r="C548" s="2">
        <f t="shared" si="320"/>
        <v>299386.16874713998</v>
      </c>
      <c r="D548" s="68">
        <f>SUM(Y548:Y$730)</f>
        <v>13245.962671070001</v>
      </c>
      <c r="E548" s="68">
        <f t="shared" si="305"/>
        <v>286140.20607606997</v>
      </c>
      <c r="F548" s="72">
        <f t="shared" si="329"/>
        <v>3633.44</v>
      </c>
      <c r="G548" s="3">
        <f>IF(N548=1,VLOOKUP(A547,[1]Plan1!$BG$69:$BI$188,3),G547)</f>
        <v>3655.24</v>
      </c>
      <c r="H548" s="11">
        <f t="shared" si="330"/>
        <v>41276</v>
      </c>
      <c r="I548" s="11">
        <f t="shared" si="331"/>
        <v>41307</v>
      </c>
      <c r="J548" s="26">
        <f t="shared" si="306"/>
        <v>5.9998238583820473E-3</v>
      </c>
      <c r="K548" s="11">
        <f t="shared" si="321"/>
        <v>41365</v>
      </c>
      <c r="L548" s="11">
        <f t="shared" si="307"/>
        <v>41365</v>
      </c>
      <c r="M548" s="1">
        <f t="shared" si="322"/>
        <v>20</v>
      </c>
      <c r="N548" s="1">
        <f t="shared" si="326"/>
        <v>1</v>
      </c>
      <c r="O548" s="2">
        <f t="shared" si="308"/>
        <v>1.0002991299999999</v>
      </c>
      <c r="P548" s="10">
        <f t="shared" si="302"/>
        <v>1.0085996699999999</v>
      </c>
      <c r="Q548" s="10">
        <f t="shared" si="332"/>
        <v>1.0887819743376037</v>
      </c>
      <c r="R548" s="2">
        <f t="shared" si="301"/>
        <v>1.08910766</v>
      </c>
      <c r="S548" s="2">
        <f t="shared" si="327"/>
        <v>1.05240376</v>
      </c>
      <c r="T548" s="2">
        <f t="shared" si="309"/>
        <v>315075.12968148</v>
      </c>
      <c r="U548" s="2">
        <f t="shared" si="310"/>
        <v>694.13824878371156</v>
      </c>
      <c r="V548" s="2">
        <f t="shared" si="311"/>
        <v>25497.284195356387</v>
      </c>
      <c r="W548" s="2">
        <f t="shared" si="312"/>
        <v>325577.59119128005</v>
      </c>
      <c r="X548" s="27">
        <f t="shared" si="313"/>
        <v>0</v>
      </c>
      <c r="Y548" s="2">
        <f t="shared" si="328"/>
        <v>0</v>
      </c>
      <c r="Z548" s="67">
        <f t="shared" si="314"/>
        <v>0</v>
      </c>
      <c r="AA548" s="2">
        <f t="shared" si="315"/>
        <v>0</v>
      </c>
      <c r="AB548" s="26">
        <f t="shared" si="323"/>
        <v>6.7299999999999999E-2</v>
      </c>
      <c r="AC548" s="27">
        <f t="shared" si="303"/>
        <v>1</v>
      </c>
      <c r="AD548" s="27">
        <v>252</v>
      </c>
      <c r="AE548" s="10">
        <f t="shared" si="333"/>
        <v>1.0002584940000001</v>
      </c>
      <c r="AF548" s="2">
        <f t="shared" si="316"/>
        <v>81.44503057</v>
      </c>
      <c r="AG548" s="2">
        <f t="shared" si="317"/>
        <v>84.159853850000005</v>
      </c>
      <c r="AH548" s="3" t="str">
        <f t="shared" si="318"/>
        <v>-</v>
      </c>
      <c r="AI548" s="4" t="str">
        <f t="shared" si="324"/>
        <v>A+J=</v>
      </c>
      <c r="AJ548" s="11">
        <f t="shared" si="325"/>
        <v>41367</v>
      </c>
      <c r="AK548" s="11"/>
      <c r="AL548" s="4"/>
      <c r="AM548" s="1"/>
      <c r="AN548" s="11"/>
      <c r="AO548" s="1"/>
      <c r="AP548" s="1"/>
      <c r="AQ548" s="1"/>
      <c r="AR548" s="1"/>
      <c r="AS548" s="6"/>
      <c r="AT548" s="1"/>
      <c r="AU548" s="1"/>
      <c r="AV548" s="1"/>
      <c r="AW548" s="1"/>
      <c r="AX548" s="1"/>
      <c r="AY548" s="1"/>
      <c r="AZ548" s="1"/>
      <c r="BA548" s="1"/>
      <c r="BB548" s="1"/>
      <c r="BC548" s="1"/>
    </row>
    <row r="549" spans="1:154" x14ac:dyDescent="0.2">
      <c r="A549" s="144">
        <f t="shared" si="319"/>
        <v>41338</v>
      </c>
      <c r="B549" s="2">
        <f t="shared" si="304"/>
        <v>325839.20253112761</v>
      </c>
      <c r="C549" s="2">
        <f t="shared" si="320"/>
        <v>299386.16874713998</v>
      </c>
      <c r="D549" s="68">
        <f>SUM(Y549:Y$730)</f>
        <v>13245.962671070001</v>
      </c>
      <c r="E549" s="68">
        <f t="shared" si="305"/>
        <v>286140.20607606997</v>
      </c>
      <c r="F549" s="72">
        <f t="shared" si="329"/>
        <v>3633.44</v>
      </c>
      <c r="G549" s="3">
        <f>IF(N549=1,VLOOKUP(A548,[1]Plan1!$BG$69:$BI$188,3),G548)</f>
        <v>3655.24</v>
      </c>
      <c r="H549" s="11">
        <f t="shared" si="330"/>
        <v>41276</v>
      </c>
      <c r="I549" s="11">
        <f t="shared" si="331"/>
        <v>41307</v>
      </c>
      <c r="J549" s="26">
        <f t="shared" si="306"/>
        <v>5.9998238583820473E-3</v>
      </c>
      <c r="K549" s="11">
        <f t="shared" si="321"/>
        <v>41365</v>
      </c>
      <c r="L549" s="11">
        <f t="shared" si="307"/>
        <v>41365</v>
      </c>
      <c r="M549" s="1">
        <f t="shared" si="322"/>
        <v>20</v>
      </c>
      <c r="N549" s="1">
        <f t="shared" si="326"/>
        <v>2</v>
      </c>
      <c r="O549" s="2">
        <f t="shared" si="308"/>
        <v>1.0005983599999999</v>
      </c>
      <c r="P549" s="10">
        <f t="shared" si="302"/>
        <v>1.0085996699999999</v>
      </c>
      <c r="Q549" s="10">
        <f t="shared" si="332"/>
        <v>1.0887819743376037</v>
      </c>
      <c r="R549" s="2">
        <f t="shared" si="301"/>
        <v>1.08943345</v>
      </c>
      <c r="S549" s="2">
        <f t="shared" si="327"/>
        <v>1.05240376</v>
      </c>
      <c r="T549" s="2">
        <f t="shared" si="309"/>
        <v>315075.12968148</v>
      </c>
      <c r="U549" s="2">
        <f t="shared" si="310"/>
        <v>694.13824878371156</v>
      </c>
      <c r="V549" s="2">
        <f t="shared" si="311"/>
        <v>25590.505813093907</v>
      </c>
      <c r="W549" s="2">
        <f t="shared" si="312"/>
        <v>325670.8128090176</v>
      </c>
      <c r="X549" s="27">
        <f t="shared" si="313"/>
        <v>0</v>
      </c>
      <c r="Y549" s="2">
        <f t="shared" si="328"/>
        <v>0</v>
      </c>
      <c r="Z549" s="67">
        <f t="shared" si="314"/>
        <v>0</v>
      </c>
      <c r="AA549" s="2">
        <f t="shared" si="315"/>
        <v>0</v>
      </c>
      <c r="AB549" s="26">
        <f t="shared" si="323"/>
        <v>6.7299999999999999E-2</v>
      </c>
      <c r="AC549" s="27">
        <f t="shared" si="303"/>
        <v>2</v>
      </c>
      <c r="AD549" s="27">
        <v>252</v>
      </c>
      <c r="AE549" s="10">
        <f t="shared" si="333"/>
        <v>1.000517055</v>
      </c>
      <c r="AF549" s="2">
        <f t="shared" si="316"/>
        <v>162.91117116999999</v>
      </c>
      <c r="AG549" s="2">
        <f t="shared" si="317"/>
        <v>168.38972211000001</v>
      </c>
      <c r="AH549" s="3" t="str">
        <f t="shared" si="318"/>
        <v>-</v>
      </c>
      <c r="AI549" s="4" t="str">
        <f t="shared" si="324"/>
        <v>A+J=</v>
      </c>
      <c r="AJ549" s="11">
        <f t="shared" si="325"/>
        <v>41367</v>
      </c>
      <c r="AK549" s="11"/>
      <c r="AL549" s="4"/>
      <c r="AM549" s="1"/>
      <c r="AN549" s="11"/>
      <c r="AO549" s="1"/>
      <c r="AP549" s="1"/>
      <c r="AQ549" s="1"/>
      <c r="AR549" s="1"/>
      <c r="AS549" s="6"/>
      <c r="AT549" s="1"/>
      <c r="AU549" s="1"/>
      <c r="AV549" s="1"/>
      <c r="AW549" s="1"/>
      <c r="AX549" s="1"/>
      <c r="AY549" s="1"/>
      <c r="AZ549" s="1"/>
      <c r="BA549" s="1"/>
      <c r="BB549" s="1"/>
      <c r="BC549" s="1"/>
    </row>
    <row r="550" spans="1:154" x14ac:dyDescent="0.2">
      <c r="A550" s="144">
        <f t="shared" si="319"/>
        <v>41339</v>
      </c>
      <c r="B550" s="2">
        <f t="shared" si="304"/>
        <v>326016.75555010774</v>
      </c>
      <c r="C550" s="2">
        <f t="shared" si="320"/>
        <v>299386.16874713998</v>
      </c>
      <c r="D550" s="68">
        <f>SUM(Y550:Y$730)</f>
        <v>13245.962671070001</v>
      </c>
      <c r="E550" s="68">
        <f t="shared" si="305"/>
        <v>286140.20607606997</v>
      </c>
      <c r="F550" s="72">
        <f t="shared" si="329"/>
        <v>3633.44</v>
      </c>
      <c r="G550" s="3">
        <f>IF(N550=1,VLOOKUP(A549,[1]Plan1!$BG$69:$BI$188,3),G549)</f>
        <v>3655.24</v>
      </c>
      <c r="H550" s="11">
        <f t="shared" si="330"/>
        <v>41276</v>
      </c>
      <c r="I550" s="11">
        <f t="shared" si="331"/>
        <v>41307</v>
      </c>
      <c r="J550" s="26">
        <f t="shared" si="306"/>
        <v>5.9998238583820473E-3</v>
      </c>
      <c r="K550" s="11">
        <f t="shared" si="321"/>
        <v>41365</v>
      </c>
      <c r="L550" s="11">
        <f t="shared" si="307"/>
        <v>41365</v>
      </c>
      <c r="M550" s="1">
        <f t="shared" si="322"/>
        <v>20</v>
      </c>
      <c r="N550" s="1">
        <f t="shared" si="326"/>
        <v>3</v>
      </c>
      <c r="O550" s="2">
        <f t="shared" si="308"/>
        <v>1.00089768</v>
      </c>
      <c r="P550" s="10">
        <f t="shared" si="302"/>
        <v>1.0085996699999999</v>
      </c>
      <c r="Q550" s="10">
        <f t="shared" si="332"/>
        <v>1.0887819743376037</v>
      </c>
      <c r="R550" s="2">
        <f t="shared" si="301"/>
        <v>1.08975935</v>
      </c>
      <c r="S550" s="2">
        <f t="shared" si="327"/>
        <v>1.05240376</v>
      </c>
      <c r="T550" s="2">
        <f t="shared" si="309"/>
        <v>315075.12968148</v>
      </c>
      <c r="U550" s="2">
        <f t="shared" si="310"/>
        <v>694.13824878371156</v>
      </c>
      <c r="V550" s="2">
        <f t="shared" si="311"/>
        <v>25683.758906254094</v>
      </c>
      <c r="W550" s="2">
        <f t="shared" si="312"/>
        <v>325764.06590217777</v>
      </c>
      <c r="X550" s="27">
        <f t="shared" si="313"/>
        <v>0</v>
      </c>
      <c r="Y550" s="2">
        <f t="shared" si="328"/>
        <v>0</v>
      </c>
      <c r="Z550" s="67">
        <f t="shared" si="314"/>
        <v>0</v>
      </c>
      <c r="AA550" s="2">
        <f t="shared" si="315"/>
        <v>0</v>
      </c>
      <c r="AB550" s="26">
        <f t="shared" si="323"/>
        <v>6.7299999999999999E-2</v>
      </c>
      <c r="AC550" s="27">
        <f t="shared" si="303"/>
        <v>3</v>
      </c>
      <c r="AD550" s="27">
        <v>252</v>
      </c>
      <c r="AE550" s="10">
        <f t="shared" si="333"/>
        <v>1.0007756830000001</v>
      </c>
      <c r="AF550" s="2">
        <f t="shared" si="316"/>
        <v>244.39842181</v>
      </c>
      <c r="AG550" s="2">
        <f t="shared" si="317"/>
        <v>252.68964793000001</v>
      </c>
      <c r="AH550" s="3" t="str">
        <f t="shared" si="318"/>
        <v>-</v>
      </c>
      <c r="AI550" s="4" t="str">
        <f t="shared" si="324"/>
        <v>A+J=</v>
      </c>
      <c r="AJ550" s="11">
        <f t="shared" si="325"/>
        <v>41367</v>
      </c>
      <c r="AK550" s="11"/>
      <c r="AL550" s="4"/>
      <c r="AM550" s="1"/>
      <c r="AN550" s="11"/>
      <c r="AO550" s="1"/>
      <c r="AP550" s="1"/>
      <c r="AQ550" s="1"/>
      <c r="AR550" s="1"/>
      <c r="AS550" s="6"/>
      <c r="AT550" s="1"/>
      <c r="AU550" s="1"/>
      <c r="AV550" s="1"/>
      <c r="AW550" s="1"/>
      <c r="AX550" s="1"/>
      <c r="AY550" s="1"/>
      <c r="AZ550" s="1"/>
      <c r="BA550" s="1"/>
      <c r="BB550" s="1"/>
      <c r="BC550" s="1"/>
    </row>
    <row r="551" spans="1:154" x14ac:dyDescent="0.2">
      <c r="A551" s="144">
        <f t="shared" si="319"/>
        <v>41340</v>
      </c>
      <c r="B551" s="2">
        <f t="shared" si="304"/>
        <v>326194.40409063647</v>
      </c>
      <c r="C551" s="2">
        <f t="shared" si="320"/>
        <v>299386.16874713998</v>
      </c>
      <c r="D551" s="68">
        <f>SUM(Y551:Y$730)</f>
        <v>13245.962671070001</v>
      </c>
      <c r="E551" s="68">
        <f t="shared" si="305"/>
        <v>286140.20607606997</v>
      </c>
      <c r="F551" s="72">
        <f t="shared" si="329"/>
        <v>3633.44</v>
      </c>
      <c r="G551" s="3">
        <f>IF(N551=1,VLOOKUP(A550,[1]Plan1!$BG$69:$BI$188,3),G550)</f>
        <v>3655.24</v>
      </c>
      <c r="H551" s="11">
        <f t="shared" si="330"/>
        <v>41276</v>
      </c>
      <c r="I551" s="11">
        <f t="shared" si="331"/>
        <v>41307</v>
      </c>
      <c r="J551" s="26">
        <f t="shared" si="306"/>
        <v>5.9998238583820473E-3</v>
      </c>
      <c r="K551" s="11">
        <f t="shared" si="321"/>
        <v>41365</v>
      </c>
      <c r="L551" s="11">
        <f t="shared" si="307"/>
        <v>41365</v>
      </c>
      <c r="M551" s="1">
        <f t="shared" si="322"/>
        <v>20</v>
      </c>
      <c r="N551" s="1">
        <f t="shared" si="326"/>
        <v>4</v>
      </c>
      <c r="O551" s="2">
        <f t="shared" si="308"/>
        <v>1.00119709</v>
      </c>
      <c r="P551" s="10">
        <f t="shared" si="302"/>
        <v>1.0085996699999999</v>
      </c>
      <c r="Q551" s="10">
        <f t="shared" si="332"/>
        <v>1.0887819743376037</v>
      </c>
      <c r="R551" s="2">
        <f t="shared" si="301"/>
        <v>1.0900853399999999</v>
      </c>
      <c r="S551" s="2">
        <f t="shared" si="327"/>
        <v>1.05240376</v>
      </c>
      <c r="T551" s="2">
        <f t="shared" si="309"/>
        <v>315075.12968148</v>
      </c>
      <c r="U551" s="2">
        <f t="shared" si="310"/>
        <v>694.13824878371156</v>
      </c>
      <c r="V551" s="2">
        <f t="shared" si="311"/>
        <v>25777.0377520328</v>
      </c>
      <c r="W551" s="2">
        <f t="shared" si="312"/>
        <v>325857.34474795649</v>
      </c>
      <c r="X551" s="27">
        <f t="shared" si="313"/>
        <v>0</v>
      </c>
      <c r="Y551" s="2">
        <f t="shared" si="328"/>
        <v>0</v>
      </c>
      <c r="Z551" s="67">
        <f t="shared" si="314"/>
        <v>0</v>
      </c>
      <c r="AA551" s="2">
        <f t="shared" si="315"/>
        <v>0</v>
      </c>
      <c r="AB551" s="26">
        <f t="shared" si="323"/>
        <v>6.7299999999999999E-2</v>
      </c>
      <c r="AC551" s="27">
        <f t="shared" si="303"/>
        <v>4</v>
      </c>
      <c r="AD551" s="27">
        <v>252</v>
      </c>
      <c r="AE551" s="10">
        <f t="shared" si="333"/>
        <v>1.0010343770000001</v>
      </c>
      <c r="AF551" s="2">
        <f t="shared" si="316"/>
        <v>325.90646741</v>
      </c>
      <c r="AG551" s="2">
        <f t="shared" si="317"/>
        <v>337.05934267999999</v>
      </c>
      <c r="AH551" s="3" t="str">
        <f t="shared" si="318"/>
        <v>-</v>
      </c>
      <c r="AI551" s="4" t="str">
        <f t="shared" si="324"/>
        <v>A+J=</v>
      </c>
      <c r="AJ551" s="11">
        <f t="shared" si="325"/>
        <v>41367</v>
      </c>
      <c r="AK551" s="11"/>
      <c r="AL551" s="4"/>
      <c r="AM551" s="1"/>
      <c r="AN551" s="11"/>
      <c r="AO551" s="1"/>
      <c r="AP551" s="1"/>
      <c r="AQ551" s="1"/>
      <c r="AR551" s="1"/>
      <c r="AS551" s="6"/>
      <c r="AT551" s="1"/>
      <c r="AU551" s="1"/>
      <c r="AV551" s="1"/>
      <c r="AW551" s="1"/>
      <c r="AX551" s="1"/>
      <c r="AY551" s="1"/>
      <c r="AZ551" s="1"/>
      <c r="BA551" s="1"/>
      <c r="BB551" s="1"/>
      <c r="BC551" s="1"/>
    </row>
    <row r="552" spans="1:154" x14ac:dyDescent="0.2">
      <c r="A552" s="144">
        <f t="shared" si="319"/>
        <v>41341</v>
      </c>
      <c r="B552" s="2">
        <f t="shared" si="304"/>
        <v>326372.15170819592</v>
      </c>
      <c r="C552" s="2">
        <f t="shared" si="320"/>
        <v>299386.16874713998</v>
      </c>
      <c r="D552" s="68">
        <f>SUM(Y552:Y$730)</f>
        <v>13245.962671070001</v>
      </c>
      <c r="E552" s="68">
        <f t="shared" si="305"/>
        <v>286140.20607606997</v>
      </c>
      <c r="F552" s="72">
        <f t="shared" si="329"/>
        <v>3633.44</v>
      </c>
      <c r="G552" s="3">
        <f>IF(N552=1,VLOOKUP(A551,[1]Plan1!$BG$69:$BI$188,3),G551)</f>
        <v>3655.24</v>
      </c>
      <c r="H552" s="11">
        <f t="shared" si="330"/>
        <v>41276</v>
      </c>
      <c r="I552" s="11">
        <f t="shared" si="331"/>
        <v>41307</v>
      </c>
      <c r="J552" s="26">
        <f t="shared" si="306"/>
        <v>5.9998238583820473E-3</v>
      </c>
      <c r="K552" s="11">
        <f t="shared" si="321"/>
        <v>41365</v>
      </c>
      <c r="L552" s="11">
        <f t="shared" si="307"/>
        <v>41365</v>
      </c>
      <c r="M552" s="1">
        <f t="shared" si="322"/>
        <v>20</v>
      </c>
      <c r="N552" s="1">
        <f t="shared" si="326"/>
        <v>5</v>
      </c>
      <c r="O552" s="2">
        <f t="shared" si="308"/>
        <v>1.0014965899999999</v>
      </c>
      <c r="P552" s="10">
        <f t="shared" si="302"/>
        <v>1.0085996699999999</v>
      </c>
      <c r="Q552" s="10">
        <f t="shared" si="332"/>
        <v>1.0887819743376037</v>
      </c>
      <c r="R552" s="2">
        <f t="shared" si="301"/>
        <v>1.0904114300000001</v>
      </c>
      <c r="S552" s="2">
        <f t="shared" si="327"/>
        <v>1.05240376</v>
      </c>
      <c r="T552" s="2">
        <f t="shared" si="309"/>
        <v>315075.12968148</v>
      </c>
      <c r="U552" s="2">
        <f t="shared" si="310"/>
        <v>694.13824878371156</v>
      </c>
      <c r="V552" s="2">
        <f t="shared" si="311"/>
        <v>25870.345211832195</v>
      </c>
      <c r="W552" s="2">
        <f t="shared" si="312"/>
        <v>325950.65220775589</v>
      </c>
      <c r="X552" s="27">
        <f t="shared" si="313"/>
        <v>0</v>
      </c>
      <c r="Y552" s="2">
        <f t="shared" si="328"/>
        <v>0</v>
      </c>
      <c r="Z552" s="67">
        <f t="shared" si="314"/>
        <v>0</v>
      </c>
      <c r="AA552" s="2">
        <f t="shared" si="315"/>
        <v>0</v>
      </c>
      <c r="AB552" s="26">
        <f t="shared" si="323"/>
        <v>6.7299999999999999E-2</v>
      </c>
      <c r="AC552" s="27">
        <f t="shared" si="303"/>
        <v>5</v>
      </c>
      <c r="AD552" s="27">
        <v>252</v>
      </c>
      <c r="AE552" s="10">
        <f t="shared" si="333"/>
        <v>1.0012931389999999</v>
      </c>
      <c r="AF552" s="2">
        <f t="shared" si="316"/>
        <v>407.43593812</v>
      </c>
      <c r="AG552" s="2">
        <f t="shared" si="317"/>
        <v>421.49950044000002</v>
      </c>
      <c r="AH552" s="3" t="str">
        <f t="shared" si="318"/>
        <v>-</v>
      </c>
      <c r="AI552" s="4" t="str">
        <f t="shared" si="324"/>
        <v>A+J=</v>
      </c>
      <c r="AJ552" s="11">
        <f t="shared" si="325"/>
        <v>41367</v>
      </c>
      <c r="AK552" s="11"/>
      <c r="AL552" s="4"/>
      <c r="AM552" s="1"/>
      <c r="AN552" s="11"/>
      <c r="AO552" s="1"/>
      <c r="AP552" s="1"/>
      <c r="AQ552" s="1"/>
      <c r="AR552" s="1"/>
      <c r="AS552" s="6"/>
      <c r="AT552" s="1"/>
      <c r="AU552" s="1"/>
      <c r="AV552" s="1"/>
      <c r="AW552" s="1"/>
      <c r="AX552" s="1"/>
      <c r="AY552" s="1"/>
      <c r="AZ552" s="1"/>
      <c r="BA552" s="1"/>
      <c r="BB552" s="1"/>
      <c r="BC552" s="1"/>
    </row>
    <row r="553" spans="1:154" x14ac:dyDescent="0.2">
      <c r="A553" s="144">
        <f t="shared" si="319"/>
        <v>41342</v>
      </c>
      <c r="B553" s="2">
        <f t="shared" si="304"/>
        <v>326549.99779193586</v>
      </c>
      <c r="C553" s="2">
        <f t="shared" si="320"/>
        <v>299386.16874713998</v>
      </c>
      <c r="D553" s="68">
        <f>SUM(Y553:Y$730)</f>
        <v>13245.962671070001</v>
      </c>
      <c r="E553" s="68">
        <f t="shared" si="305"/>
        <v>286140.20607606997</v>
      </c>
      <c r="F553" s="72">
        <f t="shared" si="329"/>
        <v>3633.44</v>
      </c>
      <c r="G553" s="3">
        <f>IF(N553=1,VLOOKUP(A552,[1]Plan1!$BG$69:$BI$188,3),G552)</f>
        <v>3655.24</v>
      </c>
      <c r="H553" s="11">
        <f t="shared" si="330"/>
        <v>41276</v>
      </c>
      <c r="I553" s="11">
        <f t="shared" si="331"/>
        <v>41307</v>
      </c>
      <c r="J553" s="26">
        <f t="shared" si="306"/>
        <v>5.9998238583820473E-3</v>
      </c>
      <c r="K553" s="11">
        <f t="shared" si="321"/>
        <v>41365</v>
      </c>
      <c r="L553" s="11">
        <f t="shared" si="307"/>
        <v>41365</v>
      </c>
      <c r="M553" s="1">
        <f t="shared" si="322"/>
        <v>20</v>
      </c>
      <c r="N553" s="1">
        <f t="shared" si="326"/>
        <v>6</v>
      </c>
      <c r="O553" s="2">
        <f t="shared" si="308"/>
        <v>1.0017961799999999</v>
      </c>
      <c r="P553" s="10">
        <f t="shared" si="302"/>
        <v>1.0085996699999999</v>
      </c>
      <c r="Q553" s="10">
        <f t="shared" si="332"/>
        <v>1.0887819743376037</v>
      </c>
      <c r="R553" s="2">
        <f t="shared" ref="R553:R616" si="334">TRUNC(TRUNC((O553*Q553),15),8)</f>
        <v>1.0907376200000001</v>
      </c>
      <c r="S553" s="2">
        <f t="shared" si="327"/>
        <v>1.05240376</v>
      </c>
      <c r="T553" s="2">
        <f t="shared" si="309"/>
        <v>315075.12968148</v>
      </c>
      <c r="U553" s="2">
        <f t="shared" si="310"/>
        <v>694.13824878371156</v>
      </c>
      <c r="V553" s="2">
        <f t="shared" si="311"/>
        <v>25963.68128565215</v>
      </c>
      <c r="W553" s="2">
        <f t="shared" si="312"/>
        <v>326043.98828157585</v>
      </c>
      <c r="X553" s="27">
        <f t="shared" si="313"/>
        <v>0</v>
      </c>
      <c r="Y553" s="2">
        <f t="shared" si="328"/>
        <v>0</v>
      </c>
      <c r="Z553" s="67">
        <f t="shared" si="314"/>
        <v>0</v>
      </c>
      <c r="AA553" s="2">
        <f t="shared" si="315"/>
        <v>0</v>
      </c>
      <c r="AB553" s="26">
        <f t="shared" si="323"/>
        <v>6.7299999999999999E-2</v>
      </c>
      <c r="AC553" s="27">
        <f t="shared" si="303"/>
        <v>6</v>
      </c>
      <c r="AD553" s="27">
        <v>252</v>
      </c>
      <c r="AE553" s="10">
        <f t="shared" si="333"/>
        <v>1.0015519669999999</v>
      </c>
      <c r="AF553" s="2">
        <f t="shared" si="316"/>
        <v>488.98620377999998</v>
      </c>
      <c r="AG553" s="2">
        <f t="shared" si="317"/>
        <v>506.00951035999998</v>
      </c>
      <c r="AH553" s="3" t="str">
        <f t="shared" si="318"/>
        <v>-</v>
      </c>
      <c r="AI553" s="4" t="str">
        <f t="shared" si="324"/>
        <v>A+J=</v>
      </c>
      <c r="AJ553" s="11">
        <f t="shared" si="325"/>
        <v>41367</v>
      </c>
      <c r="AK553" s="11"/>
      <c r="AL553" s="4"/>
      <c r="AM553" s="1"/>
      <c r="AN553" s="11"/>
      <c r="AO553" s="1"/>
      <c r="AP553" s="1"/>
      <c r="AQ553" s="1"/>
      <c r="AR553" s="1"/>
      <c r="AS553" s="6"/>
      <c r="AT553" s="1"/>
      <c r="AU553" s="1"/>
      <c r="AV553" s="1"/>
      <c r="AW553" s="1"/>
      <c r="AX553" s="1"/>
      <c r="AY553" s="1"/>
      <c r="AZ553" s="1"/>
      <c r="BA553" s="1"/>
      <c r="BB553" s="1"/>
      <c r="BC553" s="1"/>
    </row>
    <row r="554" spans="1:154" x14ac:dyDescent="0.2">
      <c r="A554" s="144">
        <f t="shared" si="319"/>
        <v>41343</v>
      </c>
      <c r="B554" s="2">
        <f t="shared" si="304"/>
        <v>326549.99779193586</v>
      </c>
      <c r="C554" s="2">
        <f t="shared" si="320"/>
        <v>299386.16874713998</v>
      </c>
      <c r="D554" s="68">
        <f>SUM(Y554:Y$730)</f>
        <v>13245.962671070001</v>
      </c>
      <c r="E554" s="68">
        <f t="shared" si="305"/>
        <v>286140.20607606997</v>
      </c>
      <c r="F554" s="72">
        <f t="shared" si="329"/>
        <v>3633.44</v>
      </c>
      <c r="G554" s="3">
        <f>IF(N554=1,VLOOKUP(A553,[1]Plan1!$BG$69:$BI$188,3),G553)</f>
        <v>3655.24</v>
      </c>
      <c r="H554" s="11">
        <f t="shared" si="330"/>
        <v>41276</v>
      </c>
      <c r="I554" s="11">
        <f t="shared" si="331"/>
        <v>41307</v>
      </c>
      <c r="J554" s="26">
        <f t="shared" si="306"/>
        <v>5.9998238583820473E-3</v>
      </c>
      <c r="K554" s="11">
        <f t="shared" si="321"/>
        <v>41365</v>
      </c>
      <c r="L554" s="11">
        <f t="shared" si="307"/>
        <v>41365</v>
      </c>
      <c r="M554" s="1">
        <f t="shared" si="322"/>
        <v>20</v>
      </c>
      <c r="N554" s="1">
        <f t="shared" si="326"/>
        <v>6</v>
      </c>
      <c r="O554" s="2">
        <f t="shared" si="308"/>
        <v>1.0017961799999999</v>
      </c>
      <c r="P554" s="10">
        <f t="shared" ref="P554:P617" si="335">IF(L554&gt;L553,O553,P553)</f>
        <v>1.0085996699999999</v>
      </c>
      <c r="Q554" s="10">
        <f t="shared" si="332"/>
        <v>1.0887819743376037</v>
      </c>
      <c r="R554" s="2">
        <f t="shared" si="334"/>
        <v>1.0907376200000001</v>
      </c>
      <c r="S554" s="2">
        <f t="shared" si="327"/>
        <v>1.05240376</v>
      </c>
      <c r="T554" s="2">
        <f t="shared" si="309"/>
        <v>315075.12968148</v>
      </c>
      <c r="U554" s="2">
        <f t="shared" si="310"/>
        <v>694.13824878371156</v>
      </c>
      <c r="V554" s="2">
        <f t="shared" si="311"/>
        <v>25963.68128565215</v>
      </c>
      <c r="W554" s="2">
        <f t="shared" si="312"/>
        <v>326043.98828157585</v>
      </c>
      <c r="X554" s="27">
        <f t="shared" si="313"/>
        <v>0</v>
      </c>
      <c r="Y554" s="2">
        <f t="shared" si="328"/>
        <v>0</v>
      </c>
      <c r="Z554" s="67">
        <f t="shared" si="314"/>
        <v>0</v>
      </c>
      <c r="AA554" s="2">
        <f t="shared" si="315"/>
        <v>0</v>
      </c>
      <c r="AB554" s="26">
        <f t="shared" si="323"/>
        <v>6.7299999999999999E-2</v>
      </c>
      <c r="AC554" s="27">
        <f t="shared" si="303"/>
        <v>6</v>
      </c>
      <c r="AD554" s="27">
        <v>252</v>
      </c>
      <c r="AE554" s="10">
        <f t="shared" si="333"/>
        <v>1.0015519669999999</v>
      </c>
      <c r="AF554" s="2">
        <f t="shared" si="316"/>
        <v>488.98620377999998</v>
      </c>
      <c r="AG554" s="2">
        <f t="shared" si="317"/>
        <v>506.00951035999998</v>
      </c>
      <c r="AH554" s="3" t="str">
        <f t="shared" si="318"/>
        <v>-</v>
      </c>
      <c r="AI554" s="4" t="str">
        <f t="shared" si="324"/>
        <v>A+J=</v>
      </c>
      <c r="AJ554" s="11">
        <f t="shared" si="325"/>
        <v>41367</v>
      </c>
      <c r="AK554" s="11"/>
      <c r="AL554" s="4"/>
      <c r="AM554" s="1"/>
      <c r="AN554" s="11"/>
      <c r="AO554" s="1"/>
      <c r="AP554" s="1"/>
      <c r="AQ554" s="1"/>
      <c r="AR554" s="1"/>
      <c r="AS554" s="6"/>
      <c r="AT554" s="1"/>
      <c r="AU554" s="1"/>
      <c r="AV554" s="1"/>
      <c r="AW554" s="1"/>
      <c r="AX554" s="1"/>
      <c r="AY554" s="1"/>
      <c r="AZ554" s="1"/>
      <c r="BA554" s="1"/>
      <c r="BB554" s="1"/>
      <c r="BC554" s="1"/>
    </row>
    <row r="555" spans="1:154" x14ac:dyDescent="0.2">
      <c r="A555" s="144">
        <f t="shared" si="319"/>
        <v>41344</v>
      </c>
      <c r="B555" s="2">
        <f t="shared" si="304"/>
        <v>326549.99779193586</v>
      </c>
      <c r="C555" s="2">
        <f t="shared" si="320"/>
        <v>299386.16874713998</v>
      </c>
      <c r="D555" s="68">
        <f>SUM(Y555:Y$730)</f>
        <v>13245.962671070001</v>
      </c>
      <c r="E555" s="68">
        <f t="shared" si="305"/>
        <v>286140.20607606997</v>
      </c>
      <c r="F555" s="72">
        <f t="shared" si="329"/>
        <v>3633.44</v>
      </c>
      <c r="G555" s="3">
        <f>IF(N555=1,VLOOKUP(A554,[1]Plan1!$BG$69:$BI$188,3),G554)</f>
        <v>3655.24</v>
      </c>
      <c r="H555" s="11">
        <f t="shared" si="330"/>
        <v>41276</v>
      </c>
      <c r="I555" s="11">
        <f t="shared" si="331"/>
        <v>41307</v>
      </c>
      <c r="J555" s="26">
        <f t="shared" si="306"/>
        <v>5.9998238583820473E-3</v>
      </c>
      <c r="K555" s="11">
        <f t="shared" si="321"/>
        <v>41365</v>
      </c>
      <c r="L555" s="11">
        <f t="shared" si="307"/>
        <v>41365</v>
      </c>
      <c r="M555" s="1">
        <f t="shared" si="322"/>
        <v>20</v>
      </c>
      <c r="N555" s="1">
        <f t="shared" si="326"/>
        <v>6</v>
      </c>
      <c r="O555" s="2">
        <f t="shared" si="308"/>
        <v>1.0017961799999999</v>
      </c>
      <c r="P555" s="10">
        <f t="shared" si="335"/>
        <v>1.0085996699999999</v>
      </c>
      <c r="Q555" s="10">
        <f t="shared" si="332"/>
        <v>1.0887819743376037</v>
      </c>
      <c r="R555" s="2">
        <f t="shared" si="334"/>
        <v>1.0907376200000001</v>
      </c>
      <c r="S555" s="2">
        <f t="shared" si="327"/>
        <v>1.05240376</v>
      </c>
      <c r="T555" s="2">
        <f t="shared" si="309"/>
        <v>315075.12968148</v>
      </c>
      <c r="U555" s="2">
        <f t="shared" si="310"/>
        <v>694.13824878371156</v>
      </c>
      <c r="V555" s="2">
        <f t="shared" si="311"/>
        <v>25963.68128565215</v>
      </c>
      <c r="W555" s="2">
        <f t="shared" si="312"/>
        <v>326043.98828157585</v>
      </c>
      <c r="X555" s="27">
        <f t="shared" si="313"/>
        <v>0</v>
      </c>
      <c r="Y555" s="2">
        <f t="shared" si="328"/>
        <v>0</v>
      </c>
      <c r="Z555" s="67">
        <f t="shared" si="314"/>
        <v>0</v>
      </c>
      <c r="AA555" s="2">
        <f t="shared" si="315"/>
        <v>0</v>
      </c>
      <c r="AB555" s="26">
        <f t="shared" si="323"/>
        <v>6.7299999999999999E-2</v>
      </c>
      <c r="AC555" s="27">
        <f t="shared" si="303"/>
        <v>6</v>
      </c>
      <c r="AD555" s="27">
        <v>252</v>
      </c>
      <c r="AE555" s="10">
        <f t="shared" si="333"/>
        <v>1.0015519669999999</v>
      </c>
      <c r="AF555" s="2">
        <f t="shared" si="316"/>
        <v>488.98620377999998</v>
      </c>
      <c r="AG555" s="2">
        <f t="shared" si="317"/>
        <v>506.00951035999998</v>
      </c>
      <c r="AH555" s="3" t="str">
        <f t="shared" si="318"/>
        <v>-</v>
      </c>
      <c r="AI555" s="4" t="str">
        <f t="shared" si="324"/>
        <v>A+J=</v>
      </c>
      <c r="AJ555" s="11">
        <f t="shared" si="325"/>
        <v>41367</v>
      </c>
      <c r="AK555" s="11"/>
      <c r="AL555" s="4"/>
      <c r="AM555" s="1"/>
      <c r="AN555" s="11"/>
      <c r="AO555" s="1"/>
      <c r="AP555" s="1"/>
      <c r="AQ555" s="1"/>
      <c r="AR555" s="1"/>
      <c r="AS555" s="6"/>
      <c r="AT555" s="1"/>
      <c r="AU555" s="1"/>
      <c r="AV555" s="1"/>
      <c r="AW555" s="1"/>
      <c r="AX555" s="1"/>
      <c r="AY555" s="1"/>
      <c r="AZ555" s="1"/>
      <c r="BA555" s="1"/>
      <c r="BB555" s="1"/>
      <c r="BC555" s="1"/>
    </row>
    <row r="556" spans="1:154" x14ac:dyDescent="0.2">
      <c r="A556" s="144">
        <f t="shared" si="319"/>
        <v>41345</v>
      </c>
      <c r="B556" s="2">
        <f t="shared" si="304"/>
        <v>326727.93697551225</v>
      </c>
      <c r="C556" s="2">
        <f t="shared" si="320"/>
        <v>299386.16874713998</v>
      </c>
      <c r="D556" s="68">
        <f>SUM(Y556:Y$730)</f>
        <v>13245.962671070001</v>
      </c>
      <c r="E556" s="68">
        <f t="shared" si="305"/>
        <v>286140.20607606997</v>
      </c>
      <c r="F556" s="72">
        <f t="shared" si="329"/>
        <v>3633.44</v>
      </c>
      <c r="G556" s="3">
        <f>IF(N556=1,VLOOKUP(A555,[1]Plan1!$BG$69:$BI$188,3),G555)</f>
        <v>3655.24</v>
      </c>
      <c r="H556" s="11">
        <f t="shared" si="330"/>
        <v>41276</v>
      </c>
      <c r="I556" s="11">
        <f t="shared" si="331"/>
        <v>41307</v>
      </c>
      <c r="J556" s="26">
        <f t="shared" si="306"/>
        <v>5.9998238583820473E-3</v>
      </c>
      <c r="K556" s="11">
        <f t="shared" si="321"/>
        <v>41365</v>
      </c>
      <c r="L556" s="11">
        <f t="shared" si="307"/>
        <v>41365</v>
      </c>
      <c r="M556" s="1">
        <f t="shared" si="322"/>
        <v>20</v>
      </c>
      <c r="N556" s="1">
        <f t="shared" si="326"/>
        <v>7</v>
      </c>
      <c r="O556" s="2">
        <f t="shared" si="308"/>
        <v>1.0020958499999999</v>
      </c>
      <c r="P556" s="10">
        <f t="shared" si="335"/>
        <v>1.0085996699999999</v>
      </c>
      <c r="Q556" s="10">
        <f t="shared" si="332"/>
        <v>1.0887819743376037</v>
      </c>
      <c r="R556" s="2">
        <f t="shared" si="334"/>
        <v>1.09106389</v>
      </c>
      <c r="S556" s="2">
        <f t="shared" si="327"/>
        <v>1.05240376</v>
      </c>
      <c r="T556" s="2">
        <f t="shared" si="309"/>
        <v>315075.12968148</v>
      </c>
      <c r="U556" s="2">
        <f t="shared" si="310"/>
        <v>694.13824878371156</v>
      </c>
      <c r="V556" s="2">
        <f t="shared" si="311"/>
        <v>26057.040250688577</v>
      </c>
      <c r="W556" s="2">
        <f t="shared" si="312"/>
        <v>326137.34724661225</v>
      </c>
      <c r="X556" s="27">
        <f t="shared" si="313"/>
        <v>0</v>
      </c>
      <c r="Y556" s="2">
        <f t="shared" si="328"/>
        <v>0</v>
      </c>
      <c r="Z556" s="67">
        <f t="shared" si="314"/>
        <v>0</v>
      </c>
      <c r="AA556" s="2">
        <f t="shared" si="315"/>
        <v>0</v>
      </c>
      <c r="AB556" s="26">
        <f t="shared" si="323"/>
        <v>6.7299999999999999E-2</v>
      </c>
      <c r="AC556" s="27">
        <f t="shared" si="303"/>
        <v>7</v>
      </c>
      <c r="AD556" s="27">
        <v>252</v>
      </c>
      <c r="AE556" s="10">
        <f t="shared" si="333"/>
        <v>1.0018108619999999</v>
      </c>
      <c r="AF556" s="2">
        <f t="shared" si="316"/>
        <v>570.55757947999996</v>
      </c>
      <c r="AG556" s="2">
        <f t="shared" si="317"/>
        <v>590.58972889999995</v>
      </c>
      <c r="AH556" s="3" t="str">
        <f t="shared" si="318"/>
        <v>-</v>
      </c>
      <c r="AI556" s="4" t="str">
        <f t="shared" si="324"/>
        <v>A+J=</v>
      </c>
      <c r="AJ556" s="11">
        <f t="shared" si="325"/>
        <v>41367</v>
      </c>
      <c r="AK556" s="11"/>
      <c r="AL556" s="4"/>
      <c r="AM556" s="1"/>
      <c r="AN556" s="11"/>
      <c r="AO556" s="1"/>
      <c r="AP556" s="1"/>
      <c r="AQ556" s="1"/>
      <c r="AR556" s="1"/>
      <c r="AS556" s="6"/>
      <c r="AT556" s="1"/>
      <c r="AU556" s="1"/>
      <c r="AV556" s="1"/>
      <c r="AW556" s="1"/>
      <c r="AX556" s="1"/>
      <c r="AY556" s="1"/>
      <c r="AZ556" s="1"/>
      <c r="BA556" s="1"/>
      <c r="BB556" s="1"/>
      <c r="BC556" s="1"/>
    </row>
    <row r="557" spans="1:154" x14ac:dyDescent="0.2">
      <c r="A557" s="144">
        <f t="shared" si="319"/>
        <v>41346</v>
      </c>
      <c r="B557" s="2">
        <f t="shared" si="304"/>
        <v>326905.98109102342</v>
      </c>
      <c r="C557" s="2">
        <f t="shared" si="320"/>
        <v>299386.16874713998</v>
      </c>
      <c r="D557" s="68">
        <f>SUM(Y557:Y$730)</f>
        <v>13245.962671070001</v>
      </c>
      <c r="E557" s="68">
        <f t="shared" si="305"/>
        <v>286140.20607606997</v>
      </c>
      <c r="F557" s="72">
        <f t="shared" si="329"/>
        <v>3633.44</v>
      </c>
      <c r="G557" s="3">
        <f>IF(N557=1,VLOOKUP(A556,[1]Plan1!$BG$69:$BI$188,3),G556)</f>
        <v>3655.24</v>
      </c>
      <c r="H557" s="11">
        <f t="shared" si="330"/>
        <v>41276</v>
      </c>
      <c r="I557" s="11">
        <f t="shared" si="331"/>
        <v>41307</v>
      </c>
      <c r="J557" s="26">
        <f t="shared" si="306"/>
        <v>5.9998238583820473E-3</v>
      </c>
      <c r="K557" s="11">
        <f t="shared" si="321"/>
        <v>41365</v>
      </c>
      <c r="L557" s="11">
        <f t="shared" si="307"/>
        <v>41365</v>
      </c>
      <c r="M557" s="1">
        <f t="shared" si="322"/>
        <v>20</v>
      </c>
      <c r="N557" s="1">
        <f t="shared" si="326"/>
        <v>8</v>
      </c>
      <c r="O557" s="2">
        <f t="shared" si="308"/>
        <v>1.0023956199999999</v>
      </c>
      <c r="P557" s="10">
        <f t="shared" si="335"/>
        <v>1.0085996699999999</v>
      </c>
      <c r="Q557" s="10">
        <f t="shared" si="332"/>
        <v>1.0887819743376037</v>
      </c>
      <c r="R557" s="2">
        <f t="shared" si="334"/>
        <v>1.0913902799999999</v>
      </c>
      <c r="S557" s="2">
        <f t="shared" si="327"/>
        <v>1.05240376</v>
      </c>
      <c r="T557" s="2">
        <f t="shared" si="309"/>
        <v>315075.12968148</v>
      </c>
      <c r="U557" s="2">
        <f t="shared" si="310"/>
        <v>694.13824878371156</v>
      </c>
      <c r="V557" s="2">
        <f t="shared" si="311"/>
        <v>26150.433552549715</v>
      </c>
      <c r="W557" s="2">
        <f t="shared" si="312"/>
        <v>326230.74054847343</v>
      </c>
      <c r="X557" s="27">
        <f t="shared" si="313"/>
        <v>0</v>
      </c>
      <c r="Y557" s="2">
        <f t="shared" si="328"/>
        <v>0</v>
      </c>
      <c r="Z557" s="67">
        <f t="shared" si="314"/>
        <v>0</v>
      </c>
      <c r="AA557" s="2">
        <f t="shared" si="315"/>
        <v>0</v>
      </c>
      <c r="AB557" s="26">
        <f t="shared" si="323"/>
        <v>6.7299999999999999E-2</v>
      </c>
      <c r="AC557" s="27">
        <f t="shared" si="303"/>
        <v>8</v>
      </c>
      <c r="AD557" s="27">
        <v>252</v>
      </c>
      <c r="AE557" s="10">
        <f t="shared" si="333"/>
        <v>1.002069825</v>
      </c>
      <c r="AF557" s="2">
        <f t="shared" si="316"/>
        <v>652.15038029000004</v>
      </c>
      <c r="AG557" s="2">
        <f t="shared" si="317"/>
        <v>675.24054254999999</v>
      </c>
      <c r="AH557" s="3" t="str">
        <f t="shared" si="318"/>
        <v>-</v>
      </c>
      <c r="AI557" s="4" t="str">
        <f t="shared" si="324"/>
        <v>A+J=</v>
      </c>
      <c r="AJ557" s="11">
        <f t="shared" si="325"/>
        <v>41367</v>
      </c>
      <c r="AK557" s="11"/>
      <c r="AL557" s="4"/>
      <c r="AM557" s="1"/>
      <c r="AN557" s="11"/>
      <c r="AO557" s="1"/>
      <c r="AP557" s="1"/>
      <c r="AQ557" s="1"/>
      <c r="AR557" s="1"/>
      <c r="AS557" s="6"/>
      <c r="AT557" s="1"/>
      <c r="AU557" s="1"/>
      <c r="AV557" s="1"/>
      <c r="AW557" s="1"/>
      <c r="AX557" s="1"/>
      <c r="AY557" s="1"/>
      <c r="AZ557" s="1"/>
      <c r="BA557" s="1"/>
      <c r="BB557" s="1"/>
      <c r="BC557" s="1"/>
    </row>
    <row r="558" spans="1:154" x14ac:dyDescent="0.2">
      <c r="A558" s="144">
        <f t="shared" si="319"/>
        <v>41347</v>
      </c>
      <c r="B558" s="2">
        <f t="shared" si="304"/>
        <v>327084.11805927107</v>
      </c>
      <c r="C558" s="2">
        <f t="shared" si="320"/>
        <v>299386.16874713998</v>
      </c>
      <c r="D558" s="68">
        <f>SUM(Y558:Y$730)</f>
        <v>13245.962671070001</v>
      </c>
      <c r="E558" s="68">
        <f t="shared" si="305"/>
        <v>286140.20607606997</v>
      </c>
      <c r="F558" s="72">
        <f t="shared" si="329"/>
        <v>3633.44</v>
      </c>
      <c r="G558" s="3">
        <f>IF(N558=1,VLOOKUP(A557,[1]Plan1!$BG$69:$BI$188,3),G557)</f>
        <v>3655.24</v>
      </c>
      <c r="H558" s="11">
        <f t="shared" si="330"/>
        <v>41276</v>
      </c>
      <c r="I558" s="11">
        <f t="shared" si="331"/>
        <v>41307</v>
      </c>
      <c r="J558" s="26">
        <f t="shared" si="306"/>
        <v>5.9998238583820473E-3</v>
      </c>
      <c r="K558" s="11">
        <f t="shared" si="321"/>
        <v>41365</v>
      </c>
      <c r="L558" s="11">
        <f t="shared" si="307"/>
        <v>41365</v>
      </c>
      <c r="M558" s="1">
        <f t="shared" si="322"/>
        <v>20</v>
      </c>
      <c r="N558" s="1">
        <f t="shared" si="326"/>
        <v>9</v>
      </c>
      <c r="O558" s="2">
        <f t="shared" si="308"/>
        <v>1.0026954699999999</v>
      </c>
      <c r="P558" s="10">
        <f t="shared" si="335"/>
        <v>1.0085996699999999</v>
      </c>
      <c r="Q558" s="10">
        <f t="shared" si="332"/>
        <v>1.0887819743376037</v>
      </c>
      <c r="R558" s="2">
        <f t="shared" si="334"/>
        <v>1.09171675</v>
      </c>
      <c r="S558" s="2">
        <f t="shared" si="327"/>
        <v>1.05240376</v>
      </c>
      <c r="T558" s="2">
        <f t="shared" si="309"/>
        <v>315075.12968148</v>
      </c>
      <c r="U558" s="2">
        <f t="shared" si="310"/>
        <v>694.13824878371156</v>
      </c>
      <c r="V558" s="2">
        <f t="shared" si="311"/>
        <v>26243.849745627394</v>
      </c>
      <c r="W558" s="2">
        <f t="shared" si="312"/>
        <v>326324.15674155107</v>
      </c>
      <c r="X558" s="27">
        <f t="shared" si="313"/>
        <v>0</v>
      </c>
      <c r="Y558" s="2">
        <f t="shared" si="328"/>
        <v>0</v>
      </c>
      <c r="Z558" s="67">
        <f t="shared" si="314"/>
        <v>0</v>
      </c>
      <c r="AA558" s="2">
        <f t="shared" si="315"/>
        <v>0</v>
      </c>
      <c r="AB558" s="26">
        <f t="shared" si="323"/>
        <v>6.7299999999999999E-2</v>
      </c>
      <c r="AC558" s="27">
        <f t="shared" si="303"/>
        <v>9</v>
      </c>
      <c r="AD558" s="27">
        <v>252</v>
      </c>
      <c r="AE558" s="10">
        <f t="shared" si="333"/>
        <v>1.0023288539999999</v>
      </c>
      <c r="AF558" s="2">
        <f t="shared" si="316"/>
        <v>733.76397605</v>
      </c>
      <c r="AG558" s="2">
        <f t="shared" si="317"/>
        <v>759.96131772000001</v>
      </c>
      <c r="AH558" s="3" t="str">
        <f t="shared" si="318"/>
        <v>-</v>
      </c>
      <c r="AI558" s="4" t="str">
        <f t="shared" si="324"/>
        <v>A+J=</v>
      </c>
      <c r="AJ558" s="11">
        <f t="shared" si="325"/>
        <v>41367</v>
      </c>
      <c r="AK558" s="11"/>
      <c r="AL558" s="4"/>
      <c r="AM558" s="1"/>
      <c r="AN558" s="11"/>
      <c r="AO558" s="1"/>
      <c r="AP558" s="1"/>
      <c r="AQ558" s="1"/>
      <c r="AR558" s="1"/>
      <c r="AS558" s="6"/>
      <c r="AT558" s="1"/>
      <c r="AU558" s="1"/>
      <c r="AV558" s="1"/>
      <c r="AW558" s="1"/>
      <c r="AX558" s="1"/>
      <c r="AY558" s="1"/>
      <c r="AZ558" s="1"/>
      <c r="BA558" s="1"/>
      <c r="BB558" s="1"/>
      <c r="BC558" s="1"/>
    </row>
    <row r="559" spans="1:154" x14ac:dyDescent="0.2">
      <c r="A559" s="144">
        <f t="shared" si="319"/>
        <v>41348</v>
      </c>
      <c r="B559" s="2">
        <f t="shared" si="304"/>
        <v>327262.35684938141</v>
      </c>
      <c r="C559" s="2">
        <f t="shared" si="320"/>
        <v>299386.16874713998</v>
      </c>
      <c r="D559" s="68">
        <f>SUM(Y559:Y$730)</f>
        <v>13245.962671070001</v>
      </c>
      <c r="E559" s="68">
        <f t="shared" si="305"/>
        <v>286140.20607606997</v>
      </c>
      <c r="F559" s="72">
        <f t="shared" si="329"/>
        <v>3633.44</v>
      </c>
      <c r="G559" s="3">
        <f>IF(N559=1,VLOOKUP(A558,[1]Plan1!$BG$69:$BI$188,3),G558)</f>
        <v>3655.24</v>
      </c>
      <c r="H559" s="11">
        <f t="shared" si="330"/>
        <v>41276</v>
      </c>
      <c r="I559" s="11">
        <f t="shared" si="331"/>
        <v>41307</v>
      </c>
      <c r="J559" s="26">
        <f t="shared" si="306"/>
        <v>5.9998238583820473E-3</v>
      </c>
      <c r="K559" s="11">
        <f t="shared" si="321"/>
        <v>41365</v>
      </c>
      <c r="L559" s="11">
        <f t="shared" si="307"/>
        <v>41365</v>
      </c>
      <c r="M559" s="1">
        <f t="shared" si="322"/>
        <v>20</v>
      </c>
      <c r="N559" s="1">
        <f t="shared" si="326"/>
        <v>10</v>
      </c>
      <c r="O559" s="2">
        <f t="shared" si="308"/>
        <v>1.00299542</v>
      </c>
      <c r="P559" s="10">
        <f t="shared" si="335"/>
        <v>1.0085996699999999</v>
      </c>
      <c r="Q559" s="10">
        <f t="shared" si="332"/>
        <v>1.0887819743376037</v>
      </c>
      <c r="R559" s="2">
        <f t="shared" si="334"/>
        <v>1.0920433300000001</v>
      </c>
      <c r="S559" s="2">
        <f t="shared" si="327"/>
        <v>1.05240376</v>
      </c>
      <c r="T559" s="2">
        <f t="shared" si="309"/>
        <v>315075.12968148</v>
      </c>
      <c r="U559" s="2">
        <f t="shared" si="310"/>
        <v>694.13824878371156</v>
      </c>
      <c r="V559" s="2">
        <f t="shared" si="311"/>
        <v>26337.297414127737</v>
      </c>
      <c r="W559" s="2">
        <f t="shared" si="312"/>
        <v>326417.60441005143</v>
      </c>
      <c r="X559" s="27">
        <f t="shared" si="313"/>
        <v>0</v>
      </c>
      <c r="Y559" s="2">
        <f t="shared" si="328"/>
        <v>0</v>
      </c>
      <c r="Z559" s="67">
        <f t="shared" si="314"/>
        <v>0</v>
      </c>
      <c r="AA559" s="2">
        <f t="shared" si="315"/>
        <v>0</v>
      </c>
      <c r="AB559" s="26">
        <f t="shared" si="323"/>
        <v>6.7299999999999999E-2</v>
      </c>
      <c r="AC559" s="27">
        <f t="shared" si="303"/>
        <v>10</v>
      </c>
      <c r="AD559" s="27">
        <v>252</v>
      </c>
      <c r="AE559" s="10">
        <f t="shared" si="333"/>
        <v>1.0025879499999999</v>
      </c>
      <c r="AF559" s="2">
        <f t="shared" si="316"/>
        <v>815.39868185</v>
      </c>
      <c r="AG559" s="2">
        <f t="shared" si="317"/>
        <v>844.75243933000002</v>
      </c>
      <c r="AH559" s="3" t="str">
        <f t="shared" si="318"/>
        <v>-</v>
      </c>
      <c r="AI559" s="4" t="str">
        <f t="shared" si="324"/>
        <v>A+J=</v>
      </c>
      <c r="AJ559" s="11">
        <f t="shared" si="325"/>
        <v>41367</v>
      </c>
      <c r="AK559" s="11"/>
      <c r="AL559" s="4"/>
      <c r="AM559" s="1"/>
      <c r="AN559" s="11"/>
      <c r="AO559" s="1"/>
      <c r="AP559" s="1"/>
      <c r="AQ559" s="1"/>
      <c r="AR559" s="1"/>
      <c r="AS559" s="6"/>
      <c r="AT559" s="1"/>
      <c r="AU559" s="1"/>
      <c r="AV559" s="1"/>
      <c r="AW559" s="1"/>
      <c r="AX559" s="1"/>
      <c r="AY559" s="1"/>
      <c r="AZ559" s="1"/>
      <c r="BA559" s="1"/>
      <c r="BB559" s="1"/>
      <c r="BC559" s="1"/>
    </row>
    <row r="560" spans="1:154" x14ac:dyDescent="0.2">
      <c r="A560" s="144">
        <f t="shared" si="319"/>
        <v>41349</v>
      </c>
      <c r="B560" s="2">
        <f t="shared" si="304"/>
        <v>327440.69463505235</v>
      </c>
      <c r="C560" s="2">
        <f t="shared" si="320"/>
        <v>299386.16874713998</v>
      </c>
      <c r="D560" s="68">
        <f>SUM(Y560:Y$730)</f>
        <v>13245.962671070001</v>
      </c>
      <c r="E560" s="68">
        <f t="shared" si="305"/>
        <v>286140.20607606997</v>
      </c>
      <c r="F560" s="72">
        <f t="shared" si="329"/>
        <v>3633.44</v>
      </c>
      <c r="G560" s="3">
        <f>IF(N560=1,VLOOKUP(A559,[1]Plan1!$BG$69:$BI$188,3),G559)</f>
        <v>3655.24</v>
      </c>
      <c r="H560" s="11">
        <f t="shared" si="330"/>
        <v>41276</v>
      </c>
      <c r="I560" s="11">
        <f t="shared" si="331"/>
        <v>41307</v>
      </c>
      <c r="J560" s="26">
        <f t="shared" si="306"/>
        <v>5.9998238583820473E-3</v>
      </c>
      <c r="K560" s="11">
        <f t="shared" si="321"/>
        <v>41365</v>
      </c>
      <c r="L560" s="11">
        <f t="shared" si="307"/>
        <v>41365</v>
      </c>
      <c r="M560" s="1">
        <f t="shared" si="322"/>
        <v>20</v>
      </c>
      <c r="N560" s="1">
        <f t="shared" si="326"/>
        <v>11</v>
      </c>
      <c r="O560" s="2">
        <f t="shared" si="308"/>
        <v>1.0032954599999999</v>
      </c>
      <c r="P560" s="10">
        <f t="shared" si="335"/>
        <v>1.0085996699999999</v>
      </c>
      <c r="Q560" s="10">
        <f t="shared" si="332"/>
        <v>1.0887819743376037</v>
      </c>
      <c r="R560" s="2">
        <f t="shared" si="334"/>
        <v>1.09237001</v>
      </c>
      <c r="S560" s="2">
        <f t="shared" si="327"/>
        <v>1.05240376</v>
      </c>
      <c r="T560" s="2">
        <f t="shared" si="309"/>
        <v>315075.12968148</v>
      </c>
      <c r="U560" s="2">
        <f t="shared" si="310"/>
        <v>694.13824878371156</v>
      </c>
      <c r="V560" s="2">
        <f t="shared" si="311"/>
        <v>26430.773696648645</v>
      </c>
      <c r="W560" s="2">
        <f t="shared" si="312"/>
        <v>326511.08069257234</v>
      </c>
      <c r="X560" s="27">
        <f t="shared" si="313"/>
        <v>0</v>
      </c>
      <c r="Y560" s="2">
        <f t="shared" si="328"/>
        <v>0</v>
      </c>
      <c r="Z560" s="67">
        <f t="shared" si="314"/>
        <v>0</v>
      </c>
      <c r="AA560" s="2">
        <f t="shared" si="315"/>
        <v>0</v>
      </c>
      <c r="AB560" s="26">
        <f t="shared" si="323"/>
        <v>6.7299999999999999E-2</v>
      </c>
      <c r="AC560" s="27">
        <f t="shared" si="303"/>
        <v>11</v>
      </c>
      <c r="AD560" s="27">
        <v>252</v>
      </c>
      <c r="AE560" s="10">
        <f t="shared" si="333"/>
        <v>1.0028471130000001</v>
      </c>
      <c r="AF560" s="2">
        <f t="shared" si="316"/>
        <v>897.05449768999995</v>
      </c>
      <c r="AG560" s="2">
        <f t="shared" si="317"/>
        <v>929.61394247999999</v>
      </c>
      <c r="AH560" s="3" t="str">
        <f t="shared" si="318"/>
        <v>-</v>
      </c>
      <c r="AI560" s="4" t="str">
        <f t="shared" si="324"/>
        <v>A+J=</v>
      </c>
      <c r="AJ560" s="11">
        <f t="shared" si="325"/>
        <v>41367</v>
      </c>
      <c r="AK560" s="11"/>
      <c r="AL560" s="4"/>
      <c r="AM560" s="1"/>
      <c r="AN560" s="11"/>
      <c r="AO560" s="1"/>
      <c r="AP560" s="1"/>
      <c r="AQ560" s="1"/>
      <c r="AR560" s="1"/>
      <c r="AS560" s="6"/>
      <c r="AT560" s="1"/>
      <c r="AU560" s="1"/>
      <c r="AV560" s="1"/>
      <c r="AW560" s="1"/>
      <c r="AX560" s="1"/>
      <c r="AY560" s="1"/>
      <c r="AZ560" s="1"/>
      <c r="BA560" s="1"/>
      <c r="BB560" s="1"/>
      <c r="BC560" s="1"/>
    </row>
    <row r="561" spans="1:154" x14ac:dyDescent="0.2">
      <c r="A561" s="144">
        <f t="shared" si="319"/>
        <v>41350</v>
      </c>
      <c r="B561" s="2">
        <f t="shared" si="304"/>
        <v>327440.69463505235</v>
      </c>
      <c r="C561" s="2">
        <f t="shared" si="320"/>
        <v>299386.16874713998</v>
      </c>
      <c r="D561" s="68">
        <f>SUM(Y561:Y$730)</f>
        <v>13245.962671070001</v>
      </c>
      <c r="E561" s="68">
        <f t="shared" si="305"/>
        <v>286140.20607606997</v>
      </c>
      <c r="F561" s="72">
        <f t="shared" si="329"/>
        <v>3633.44</v>
      </c>
      <c r="G561" s="3">
        <f>IF(N561=1,VLOOKUP(A560,[1]Plan1!$BG$69:$BI$188,3),G560)</f>
        <v>3655.24</v>
      </c>
      <c r="H561" s="11">
        <f t="shared" si="330"/>
        <v>41276</v>
      </c>
      <c r="I561" s="11">
        <f t="shared" si="331"/>
        <v>41307</v>
      </c>
      <c r="J561" s="26">
        <f t="shared" si="306"/>
        <v>5.9998238583820473E-3</v>
      </c>
      <c r="K561" s="11">
        <f t="shared" si="321"/>
        <v>41365</v>
      </c>
      <c r="L561" s="11">
        <f t="shared" si="307"/>
        <v>41365</v>
      </c>
      <c r="M561" s="1">
        <f t="shared" si="322"/>
        <v>20</v>
      </c>
      <c r="N561" s="1">
        <f t="shared" si="326"/>
        <v>11</v>
      </c>
      <c r="O561" s="2">
        <f t="shared" si="308"/>
        <v>1.0032954599999999</v>
      </c>
      <c r="P561" s="10">
        <f t="shared" si="335"/>
        <v>1.0085996699999999</v>
      </c>
      <c r="Q561" s="10">
        <f t="shared" si="332"/>
        <v>1.0887819743376037</v>
      </c>
      <c r="R561" s="2">
        <f t="shared" si="334"/>
        <v>1.09237001</v>
      </c>
      <c r="S561" s="2">
        <f t="shared" si="327"/>
        <v>1.05240376</v>
      </c>
      <c r="T561" s="2">
        <f t="shared" si="309"/>
        <v>315075.12968148</v>
      </c>
      <c r="U561" s="2">
        <f t="shared" si="310"/>
        <v>694.13824878371156</v>
      </c>
      <c r="V561" s="2">
        <f t="shared" si="311"/>
        <v>26430.773696648645</v>
      </c>
      <c r="W561" s="2">
        <f t="shared" si="312"/>
        <v>326511.08069257234</v>
      </c>
      <c r="X561" s="27">
        <f t="shared" si="313"/>
        <v>0</v>
      </c>
      <c r="Y561" s="2">
        <f t="shared" si="328"/>
        <v>0</v>
      </c>
      <c r="Z561" s="67">
        <f t="shared" si="314"/>
        <v>0</v>
      </c>
      <c r="AA561" s="2">
        <f t="shared" si="315"/>
        <v>0</v>
      </c>
      <c r="AB561" s="26">
        <f t="shared" si="323"/>
        <v>6.7299999999999999E-2</v>
      </c>
      <c r="AC561" s="27">
        <f t="shared" si="303"/>
        <v>11</v>
      </c>
      <c r="AD561" s="27">
        <v>252</v>
      </c>
      <c r="AE561" s="10">
        <f t="shared" si="333"/>
        <v>1.0028471130000001</v>
      </c>
      <c r="AF561" s="2">
        <f t="shared" si="316"/>
        <v>897.05449768999995</v>
      </c>
      <c r="AG561" s="2">
        <f t="shared" si="317"/>
        <v>929.61394247999999</v>
      </c>
      <c r="AH561" s="3" t="str">
        <f t="shared" si="318"/>
        <v>-</v>
      </c>
      <c r="AI561" s="4" t="str">
        <f t="shared" si="324"/>
        <v>A+J=</v>
      </c>
      <c r="AJ561" s="11">
        <f t="shared" si="325"/>
        <v>41367</v>
      </c>
      <c r="AK561" s="11"/>
      <c r="AL561" s="4"/>
      <c r="AM561" s="1"/>
      <c r="AN561" s="11"/>
      <c r="AO561" s="1"/>
      <c r="AP561" s="1"/>
      <c r="AQ561" s="1"/>
      <c r="AR561" s="1"/>
      <c r="AS561" s="6"/>
      <c r="AT561" s="1"/>
      <c r="AU561" s="1"/>
      <c r="AV561" s="1"/>
      <c r="AW561" s="1"/>
      <c r="AX561" s="1"/>
      <c r="AY561" s="1"/>
      <c r="AZ561" s="1"/>
      <c r="BA561" s="1"/>
      <c r="BB561" s="1"/>
      <c r="BC561" s="1"/>
    </row>
    <row r="562" spans="1:154" x14ac:dyDescent="0.2">
      <c r="A562" s="144">
        <f t="shared" si="319"/>
        <v>41351</v>
      </c>
      <c r="B562" s="2">
        <f t="shared" si="304"/>
        <v>327440.69463505235</v>
      </c>
      <c r="C562" s="2">
        <f t="shared" si="320"/>
        <v>299386.16874713998</v>
      </c>
      <c r="D562" s="68">
        <f>SUM(Y562:Y$730)</f>
        <v>13245.962671070001</v>
      </c>
      <c r="E562" s="68">
        <f t="shared" si="305"/>
        <v>286140.20607606997</v>
      </c>
      <c r="F562" s="72">
        <f t="shared" si="329"/>
        <v>3633.44</v>
      </c>
      <c r="G562" s="3">
        <f>IF(N562=1,VLOOKUP(A561,[1]Plan1!$BG$69:$BI$188,3),G561)</f>
        <v>3655.24</v>
      </c>
      <c r="H562" s="11">
        <f t="shared" si="330"/>
        <v>41276</v>
      </c>
      <c r="I562" s="11">
        <f t="shared" si="331"/>
        <v>41307</v>
      </c>
      <c r="J562" s="26">
        <f t="shared" si="306"/>
        <v>5.9998238583820473E-3</v>
      </c>
      <c r="K562" s="11">
        <f t="shared" si="321"/>
        <v>41365</v>
      </c>
      <c r="L562" s="11">
        <f t="shared" si="307"/>
        <v>41365</v>
      </c>
      <c r="M562" s="1">
        <f t="shared" si="322"/>
        <v>20</v>
      </c>
      <c r="N562" s="1">
        <f t="shared" si="326"/>
        <v>11</v>
      </c>
      <c r="O562" s="2">
        <f t="shared" si="308"/>
        <v>1.0032954599999999</v>
      </c>
      <c r="P562" s="10">
        <f t="shared" si="335"/>
        <v>1.0085996699999999</v>
      </c>
      <c r="Q562" s="10">
        <f t="shared" si="332"/>
        <v>1.0887819743376037</v>
      </c>
      <c r="R562" s="2">
        <f t="shared" si="334"/>
        <v>1.09237001</v>
      </c>
      <c r="S562" s="2">
        <f t="shared" si="327"/>
        <v>1.05240376</v>
      </c>
      <c r="T562" s="2">
        <f t="shared" si="309"/>
        <v>315075.12968148</v>
      </c>
      <c r="U562" s="2">
        <f t="shared" si="310"/>
        <v>694.13824878371156</v>
      </c>
      <c r="V562" s="2">
        <f t="shared" si="311"/>
        <v>26430.773696648645</v>
      </c>
      <c r="W562" s="2">
        <f t="shared" si="312"/>
        <v>326511.08069257234</v>
      </c>
      <c r="X562" s="27">
        <f t="shared" si="313"/>
        <v>0</v>
      </c>
      <c r="Y562" s="2">
        <f t="shared" si="328"/>
        <v>0</v>
      </c>
      <c r="Z562" s="67">
        <f t="shared" si="314"/>
        <v>0</v>
      </c>
      <c r="AA562" s="2">
        <f t="shared" si="315"/>
        <v>0</v>
      </c>
      <c r="AB562" s="26">
        <f t="shared" si="323"/>
        <v>6.7299999999999999E-2</v>
      </c>
      <c r="AC562" s="27">
        <f t="shared" si="303"/>
        <v>11</v>
      </c>
      <c r="AD562" s="27">
        <v>252</v>
      </c>
      <c r="AE562" s="10">
        <f t="shared" si="333"/>
        <v>1.0028471130000001</v>
      </c>
      <c r="AF562" s="2">
        <f t="shared" si="316"/>
        <v>897.05449768999995</v>
      </c>
      <c r="AG562" s="2">
        <f t="shared" si="317"/>
        <v>929.61394247999999</v>
      </c>
      <c r="AH562" s="3" t="str">
        <f t="shared" si="318"/>
        <v>-</v>
      </c>
      <c r="AI562" s="4" t="str">
        <f t="shared" si="324"/>
        <v>A+J=</v>
      </c>
      <c r="AJ562" s="11">
        <f t="shared" si="325"/>
        <v>41367</v>
      </c>
      <c r="AK562" s="11"/>
      <c r="AL562" s="4"/>
      <c r="AM562" s="1"/>
      <c r="AN562" s="11"/>
      <c r="AO562" s="1"/>
      <c r="AP562" s="1"/>
      <c r="AQ562" s="1"/>
      <c r="AR562" s="1"/>
      <c r="AS562" s="6"/>
      <c r="AT562" s="1"/>
      <c r="AU562" s="1"/>
      <c r="AV562" s="1"/>
      <c r="AW562" s="1"/>
      <c r="AX562" s="1"/>
      <c r="AY562" s="1"/>
      <c r="AZ562" s="1"/>
      <c r="BA562" s="1"/>
      <c r="BB562" s="1"/>
      <c r="BC562" s="1"/>
    </row>
    <row r="563" spans="1:154" x14ac:dyDescent="0.2">
      <c r="A563" s="144">
        <f t="shared" si="319"/>
        <v>41352</v>
      </c>
      <c r="B563" s="2">
        <f t="shared" si="304"/>
        <v>327619.12571673974</v>
      </c>
      <c r="C563" s="2">
        <f t="shared" si="320"/>
        <v>299386.16874713998</v>
      </c>
      <c r="D563" s="68">
        <f>SUM(Y563:Y$730)</f>
        <v>13245.962671070001</v>
      </c>
      <c r="E563" s="68">
        <f t="shared" si="305"/>
        <v>286140.20607606997</v>
      </c>
      <c r="F563" s="72">
        <f t="shared" si="329"/>
        <v>3633.44</v>
      </c>
      <c r="G563" s="3">
        <f>IF(N563=1,VLOOKUP(A562,[1]Plan1!$BG$69:$BI$188,3),G562)</f>
        <v>3655.24</v>
      </c>
      <c r="H563" s="11">
        <f t="shared" si="330"/>
        <v>41276</v>
      </c>
      <c r="I563" s="11">
        <f t="shared" si="331"/>
        <v>41307</v>
      </c>
      <c r="J563" s="26">
        <f t="shared" si="306"/>
        <v>5.9998238583820473E-3</v>
      </c>
      <c r="K563" s="11">
        <f t="shared" si="321"/>
        <v>41365</v>
      </c>
      <c r="L563" s="11">
        <f t="shared" si="307"/>
        <v>41365</v>
      </c>
      <c r="M563" s="1">
        <f t="shared" si="322"/>
        <v>20</v>
      </c>
      <c r="N563" s="1">
        <f t="shared" si="326"/>
        <v>12</v>
      </c>
      <c r="O563" s="2">
        <f t="shared" si="308"/>
        <v>1.00359558</v>
      </c>
      <c r="P563" s="10">
        <f t="shared" si="335"/>
        <v>1.0085996699999999</v>
      </c>
      <c r="Q563" s="10">
        <f t="shared" si="332"/>
        <v>1.0887819743376037</v>
      </c>
      <c r="R563" s="2">
        <f t="shared" si="334"/>
        <v>1.0926967700000001</v>
      </c>
      <c r="S563" s="2">
        <f t="shared" si="327"/>
        <v>1.05240376</v>
      </c>
      <c r="T563" s="2">
        <f t="shared" si="309"/>
        <v>315075.12968148</v>
      </c>
      <c r="U563" s="2">
        <f t="shared" si="310"/>
        <v>694.13824878371156</v>
      </c>
      <c r="V563" s="2">
        <f t="shared" si="311"/>
        <v>26524.272870386088</v>
      </c>
      <c r="W563" s="2">
        <f t="shared" si="312"/>
        <v>326604.57986630977</v>
      </c>
      <c r="X563" s="27">
        <f t="shared" si="313"/>
        <v>0</v>
      </c>
      <c r="Y563" s="2">
        <f t="shared" si="328"/>
        <v>0</v>
      </c>
      <c r="Z563" s="67">
        <f t="shared" si="314"/>
        <v>0</v>
      </c>
      <c r="AA563" s="2">
        <f t="shared" si="315"/>
        <v>0</v>
      </c>
      <c r="AB563" s="26">
        <f t="shared" si="323"/>
        <v>6.7299999999999999E-2</v>
      </c>
      <c r="AC563" s="27">
        <f t="shared" si="303"/>
        <v>12</v>
      </c>
      <c r="AD563" s="27">
        <v>252</v>
      </c>
      <c r="AE563" s="10">
        <f t="shared" si="333"/>
        <v>1.003106343</v>
      </c>
      <c r="AF563" s="2">
        <f t="shared" si="316"/>
        <v>978.73142356000005</v>
      </c>
      <c r="AG563" s="2">
        <f t="shared" si="317"/>
        <v>1014.54585043</v>
      </c>
      <c r="AH563" s="3" t="str">
        <f t="shared" si="318"/>
        <v>-</v>
      </c>
      <c r="AI563" s="4" t="str">
        <f t="shared" si="324"/>
        <v>A+J=</v>
      </c>
      <c r="AJ563" s="11">
        <f t="shared" si="325"/>
        <v>41367</v>
      </c>
      <c r="AK563" s="11"/>
      <c r="AL563" s="4"/>
      <c r="AM563" s="1"/>
      <c r="AN563" s="11"/>
      <c r="AO563" s="1"/>
      <c r="AP563" s="1"/>
      <c r="AQ563" s="1"/>
      <c r="AR563" s="1"/>
      <c r="AS563" s="6"/>
      <c r="AT563" s="1"/>
      <c r="AU563" s="1"/>
      <c r="AV563" s="1"/>
      <c r="AW563" s="1"/>
      <c r="AX563" s="1"/>
      <c r="AY563" s="1"/>
      <c r="AZ563" s="1"/>
      <c r="BA563" s="1"/>
      <c r="BB563" s="1"/>
      <c r="BC563" s="1"/>
    </row>
    <row r="564" spans="1:154" x14ac:dyDescent="0.2">
      <c r="A564" s="144">
        <f t="shared" si="319"/>
        <v>41353</v>
      </c>
      <c r="B564" s="2">
        <f t="shared" si="304"/>
        <v>327797.66161517188</v>
      </c>
      <c r="C564" s="2">
        <f t="shared" si="320"/>
        <v>299386.16874713998</v>
      </c>
      <c r="D564" s="68">
        <f>SUM(Y564:Y$730)</f>
        <v>13245.962671070001</v>
      </c>
      <c r="E564" s="68">
        <f t="shared" si="305"/>
        <v>286140.20607606997</v>
      </c>
      <c r="F564" s="72">
        <f t="shared" si="329"/>
        <v>3633.44</v>
      </c>
      <c r="G564" s="3">
        <f>IF(N564=1,VLOOKUP(A563,[1]Plan1!$BG$69:$BI$188,3),G563)</f>
        <v>3655.24</v>
      </c>
      <c r="H564" s="11">
        <f t="shared" si="330"/>
        <v>41276</v>
      </c>
      <c r="I564" s="11">
        <f t="shared" si="331"/>
        <v>41307</v>
      </c>
      <c r="J564" s="26">
        <f t="shared" si="306"/>
        <v>5.9998238583820473E-3</v>
      </c>
      <c r="K564" s="11">
        <f t="shared" si="321"/>
        <v>41365</v>
      </c>
      <c r="L564" s="11">
        <f t="shared" si="307"/>
        <v>41365</v>
      </c>
      <c r="M564" s="1">
        <f t="shared" si="322"/>
        <v>20</v>
      </c>
      <c r="N564" s="1">
        <f t="shared" si="326"/>
        <v>13</v>
      </c>
      <c r="O564" s="2">
        <f t="shared" si="308"/>
        <v>1.0038958</v>
      </c>
      <c r="P564" s="10">
        <f t="shared" si="335"/>
        <v>1.0085996699999999</v>
      </c>
      <c r="Q564" s="10">
        <f t="shared" si="332"/>
        <v>1.0887819743376037</v>
      </c>
      <c r="R564" s="2">
        <f t="shared" si="334"/>
        <v>1.0930236499999999</v>
      </c>
      <c r="S564" s="2">
        <f t="shared" si="327"/>
        <v>1.05240376</v>
      </c>
      <c r="T564" s="2">
        <f t="shared" si="309"/>
        <v>315075.12968148</v>
      </c>
      <c r="U564" s="2">
        <f t="shared" si="310"/>
        <v>694.13824878371156</v>
      </c>
      <c r="V564" s="2">
        <f t="shared" si="311"/>
        <v>26617.806380948179</v>
      </c>
      <c r="W564" s="2">
        <f t="shared" si="312"/>
        <v>326698.11337687186</v>
      </c>
      <c r="X564" s="27">
        <f t="shared" si="313"/>
        <v>0</v>
      </c>
      <c r="Y564" s="2">
        <f t="shared" si="328"/>
        <v>0</v>
      </c>
      <c r="Z564" s="67">
        <f t="shared" si="314"/>
        <v>0</v>
      </c>
      <c r="AA564" s="2">
        <f t="shared" si="315"/>
        <v>0</v>
      </c>
      <c r="AB564" s="26">
        <f t="shared" si="323"/>
        <v>6.7299999999999999E-2</v>
      </c>
      <c r="AC564" s="27">
        <f t="shared" si="303"/>
        <v>13</v>
      </c>
      <c r="AD564" s="27">
        <v>252</v>
      </c>
      <c r="AE564" s="10">
        <f t="shared" si="333"/>
        <v>1.0033656399999999</v>
      </c>
      <c r="AF564" s="2">
        <f t="shared" si="316"/>
        <v>1060.4294594600001</v>
      </c>
      <c r="AG564" s="2">
        <f t="shared" si="317"/>
        <v>1099.5482383000001</v>
      </c>
      <c r="AH564" s="3" t="str">
        <f t="shared" si="318"/>
        <v>-</v>
      </c>
      <c r="AI564" s="4" t="str">
        <f t="shared" si="324"/>
        <v>A+J=</v>
      </c>
      <c r="AJ564" s="11">
        <f t="shared" si="325"/>
        <v>41367</v>
      </c>
      <c r="AK564" s="11"/>
      <c r="AL564" s="4"/>
      <c r="AM564" s="1"/>
      <c r="AN564" s="11"/>
      <c r="AO564" s="1"/>
      <c r="AP564" s="1"/>
      <c r="AQ564" s="1"/>
      <c r="AR564" s="1"/>
      <c r="AS564" s="6"/>
      <c r="AT564" s="1"/>
      <c r="AU564" s="1"/>
      <c r="AV564" s="1"/>
      <c r="AW564" s="1"/>
      <c r="AX564" s="1"/>
      <c r="AY564" s="1"/>
      <c r="AZ564" s="1"/>
      <c r="BA564" s="1"/>
      <c r="BB564" s="1"/>
      <c r="BC564" s="1"/>
    </row>
    <row r="565" spans="1:154" x14ac:dyDescent="0.2">
      <c r="A565" s="144">
        <f t="shared" si="319"/>
        <v>41354</v>
      </c>
      <c r="B565" s="2">
        <f t="shared" si="304"/>
        <v>327976.29088876053</v>
      </c>
      <c r="C565" s="2">
        <f t="shared" si="320"/>
        <v>299386.16874713998</v>
      </c>
      <c r="D565" s="68">
        <f>SUM(Y565:Y$730)</f>
        <v>13245.962671070001</v>
      </c>
      <c r="E565" s="68">
        <f t="shared" si="305"/>
        <v>286140.20607606997</v>
      </c>
      <c r="F565" s="72">
        <f t="shared" si="329"/>
        <v>3633.44</v>
      </c>
      <c r="G565" s="3">
        <f>IF(N565=1,VLOOKUP(A564,[1]Plan1!$BG$69:$BI$188,3),G564)</f>
        <v>3655.24</v>
      </c>
      <c r="H565" s="11">
        <f t="shared" si="330"/>
        <v>41276</v>
      </c>
      <c r="I565" s="11">
        <f t="shared" si="331"/>
        <v>41307</v>
      </c>
      <c r="J565" s="26">
        <f t="shared" si="306"/>
        <v>5.9998238583820473E-3</v>
      </c>
      <c r="K565" s="11">
        <f t="shared" si="321"/>
        <v>41365</v>
      </c>
      <c r="L565" s="11">
        <f t="shared" si="307"/>
        <v>41365</v>
      </c>
      <c r="M565" s="1">
        <f t="shared" si="322"/>
        <v>20</v>
      </c>
      <c r="N565" s="1">
        <f t="shared" si="326"/>
        <v>14</v>
      </c>
      <c r="O565" s="2">
        <f t="shared" si="308"/>
        <v>1.0041960999999999</v>
      </c>
      <c r="P565" s="10">
        <f t="shared" si="335"/>
        <v>1.0085996699999999</v>
      </c>
      <c r="Q565" s="10">
        <f t="shared" si="332"/>
        <v>1.0887819743376037</v>
      </c>
      <c r="R565" s="2">
        <f t="shared" si="334"/>
        <v>1.0933506099999999</v>
      </c>
      <c r="S565" s="2">
        <f t="shared" si="327"/>
        <v>1.05240376</v>
      </c>
      <c r="T565" s="2">
        <f t="shared" si="309"/>
        <v>315075.12968148</v>
      </c>
      <c r="U565" s="2">
        <f t="shared" si="310"/>
        <v>694.13824878371156</v>
      </c>
      <c r="V565" s="2">
        <f t="shared" si="311"/>
        <v>26711.362782726806</v>
      </c>
      <c r="W565" s="2">
        <f t="shared" si="312"/>
        <v>326791.66977865051</v>
      </c>
      <c r="X565" s="27">
        <f t="shared" si="313"/>
        <v>0</v>
      </c>
      <c r="Y565" s="2">
        <f t="shared" si="328"/>
        <v>0</v>
      </c>
      <c r="Z565" s="67">
        <f t="shared" si="314"/>
        <v>0</v>
      </c>
      <c r="AA565" s="2">
        <f t="shared" si="315"/>
        <v>0</v>
      </c>
      <c r="AB565" s="26">
        <f t="shared" si="323"/>
        <v>6.7299999999999999E-2</v>
      </c>
      <c r="AC565" s="27">
        <f t="shared" si="303"/>
        <v>14</v>
      </c>
      <c r="AD565" s="27">
        <v>252</v>
      </c>
      <c r="AE565" s="10">
        <f t="shared" si="333"/>
        <v>1.0036250040000001</v>
      </c>
      <c r="AF565" s="2">
        <f t="shared" si="316"/>
        <v>1142.1486053900001</v>
      </c>
      <c r="AG565" s="2">
        <f t="shared" si="317"/>
        <v>1184.62111011</v>
      </c>
      <c r="AH565" s="3" t="str">
        <f t="shared" si="318"/>
        <v>-</v>
      </c>
      <c r="AI565" s="4" t="str">
        <f t="shared" si="324"/>
        <v>A+J=</v>
      </c>
      <c r="AJ565" s="11">
        <f t="shared" si="325"/>
        <v>41367</v>
      </c>
      <c r="AK565" s="11"/>
      <c r="AL565" s="4"/>
      <c r="AM565" s="1"/>
      <c r="AN565" s="11"/>
      <c r="AO565" s="1"/>
      <c r="AP565" s="1"/>
      <c r="AQ565" s="1"/>
      <c r="AR565" s="1"/>
      <c r="AS565" s="6"/>
      <c r="AT565" s="1"/>
      <c r="AU565" s="1"/>
      <c r="AV565" s="1"/>
      <c r="AW565" s="1"/>
      <c r="AX565" s="1"/>
      <c r="AY565" s="1"/>
      <c r="AZ565" s="1"/>
      <c r="BA565" s="1"/>
      <c r="BB565" s="1"/>
      <c r="BC565" s="1"/>
    </row>
    <row r="566" spans="1:154" x14ac:dyDescent="0.2">
      <c r="A566" s="144">
        <f t="shared" si="319"/>
        <v>41355</v>
      </c>
      <c r="B566" s="2">
        <f t="shared" si="304"/>
        <v>328155.02219167183</v>
      </c>
      <c r="C566" s="2">
        <f t="shared" si="320"/>
        <v>299386.16874713998</v>
      </c>
      <c r="D566" s="68">
        <f>SUM(Y566:Y$730)</f>
        <v>13245.962671070001</v>
      </c>
      <c r="E566" s="68">
        <f t="shared" si="305"/>
        <v>286140.20607606997</v>
      </c>
      <c r="F566" s="72">
        <f t="shared" si="329"/>
        <v>3633.44</v>
      </c>
      <c r="G566" s="3">
        <f>IF(N566=1,VLOOKUP(A565,[1]Plan1!$BG$69:$BI$188,3),G565)</f>
        <v>3655.24</v>
      </c>
      <c r="H566" s="11">
        <f t="shared" si="330"/>
        <v>41276</v>
      </c>
      <c r="I566" s="11">
        <f t="shared" si="331"/>
        <v>41307</v>
      </c>
      <c r="J566" s="26">
        <f t="shared" si="306"/>
        <v>5.9998238583820473E-3</v>
      </c>
      <c r="K566" s="11">
        <f t="shared" si="321"/>
        <v>41365</v>
      </c>
      <c r="L566" s="11">
        <f t="shared" si="307"/>
        <v>41365</v>
      </c>
      <c r="M566" s="1">
        <f t="shared" si="322"/>
        <v>20</v>
      </c>
      <c r="N566" s="1">
        <f t="shared" si="326"/>
        <v>15</v>
      </c>
      <c r="O566" s="2">
        <f t="shared" si="308"/>
        <v>1.0044964999999999</v>
      </c>
      <c r="P566" s="10">
        <f t="shared" si="335"/>
        <v>1.0085996699999999</v>
      </c>
      <c r="Q566" s="10">
        <f t="shared" si="332"/>
        <v>1.0887819743376037</v>
      </c>
      <c r="R566" s="2">
        <f t="shared" si="334"/>
        <v>1.0936776800000001</v>
      </c>
      <c r="S566" s="2">
        <f t="shared" si="327"/>
        <v>1.05240376</v>
      </c>
      <c r="T566" s="2">
        <f t="shared" si="309"/>
        <v>315075.12968148</v>
      </c>
      <c r="U566" s="2">
        <f t="shared" si="310"/>
        <v>694.13824878371156</v>
      </c>
      <c r="V566" s="2">
        <f t="shared" si="311"/>
        <v>26804.950659928167</v>
      </c>
      <c r="W566" s="2">
        <f t="shared" si="312"/>
        <v>326885.25765585183</v>
      </c>
      <c r="X566" s="27">
        <f t="shared" si="313"/>
        <v>0</v>
      </c>
      <c r="Y566" s="2">
        <f t="shared" si="328"/>
        <v>0</v>
      </c>
      <c r="Z566" s="67">
        <f t="shared" si="314"/>
        <v>0</v>
      </c>
      <c r="AA566" s="2">
        <f t="shared" si="315"/>
        <v>0</v>
      </c>
      <c r="AB566" s="26">
        <f t="shared" si="323"/>
        <v>6.7299999999999999E-2</v>
      </c>
      <c r="AC566" s="27">
        <f t="shared" si="303"/>
        <v>15</v>
      </c>
      <c r="AD566" s="27">
        <v>252</v>
      </c>
      <c r="AE566" s="10">
        <f t="shared" si="333"/>
        <v>1.003884435</v>
      </c>
      <c r="AF566" s="2">
        <f t="shared" si="316"/>
        <v>1223.88886136</v>
      </c>
      <c r="AG566" s="2">
        <f t="shared" si="317"/>
        <v>1269.76453582</v>
      </c>
      <c r="AH566" s="3" t="str">
        <f t="shared" si="318"/>
        <v>-</v>
      </c>
      <c r="AI566" s="4" t="str">
        <f t="shared" si="324"/>
        <v>A+J=</v>
      </c>
      <c r="AJ566" s="11">
        <f t="shared" si="325"/>
        <v>41367</v>
      </c>
      <c r="AK566" s="11"/>
      <c r="AL566" s="4"/>
      <c r="AM566" s="1"/>
      <c r="AN566" s="11"/>
      <c r="AO566" s="1"/>
      <c r="AP566" s="1"/>
      <c r="AQ566" s="1"/>
      <c r="AR566" s="1"/>
      <c r="AS566" s="6"/>
      <c r="AT566" s="1"/>
      <c r="AU566" s="1"/>
      <c r="AV566" s="1"/>
      <c r="AW566" s="1"/>
      <c r="AX566" s="1"/>
      <c r="AY566" s="1"/>
      <c r="AZ566" s="1"/>
      <c r="BA566" s="1"/>
      <c r="BB566" s="1"/>
      <c r="BC566" s="1"/>
    </row>
    <row r="567" spans="1:154" x14ac:dyDescent="0.2">
      <c r="A567" s="144">
        <f t="shared" si="319"/>
        <v>41356</v>
      </c>
      <c r="B567" s="2">
        <f t="shared" si="304"/>
        <v>328333.84727440961</v>
      </c>
      <c r="C567" s="2">
        <f t="shared" si="320"/>
        <v>299386.16874713998</v>
      </c>
      <c r="D567" s="68">
        <f>SUM(Y567:Y$730)</f>
        <v>13245.962671070001</v>
      </c>
      <c r="E567" s="68">
        <f t="shared" si="305"/>
        <v>286140.20607606997</v>
      </c>
      <c r="F567" s="72">
        <f t="shared" si="329"/>
        <v>3633.44</v>
      </c>
      <c r="G567" s="3">
        <f>IF(N567=1,VLOOKUP(A566,[1]Plan1!$BG$69:$BI$188,3),G566)</f>
        <v>3655.24</v>
      </c>
      <c r="H567" s="11">
        <f t="shared" si="330"/>
        <v>41276</v>
      </c>
      <c r="I567" s="11">
        <f t="shared" si="331"/>
        <v>41307</v>
      </c>
      <c r="J567" s="26">
        <f t="shared" si="306"/>
        <v>5.9998238583820473E-3</v>
      </c>
      <c r="K567" s="11">
        <f t="shared" si="321"/>
        <v>41365</v>
      </c>
      <c r="L567" s="11">
        <f t="shared" si="307"/>
        <v>41365</v>
      </c>
      <c r="M567" s="1">
        <f t="shared" si="322"/>
        <v>20</v>
      </c>
      <c r="N567" s="1">
        <f t="shared" si="326"/>
        <v>16</v>
      </c>
      <c r="O567" s="2">
        <f t="shared" si="308"/>
        <v>1.0047969800000001</v>
      </c>
      <c r="P567" s="10">
        <f t="shared" si="335"/>
        <v>1.0085996699999999</v>
      </c>
      <c r="Q567" s="10">
        <f t="shared" si="332"/>
        <v>1.0887819743376037</v>
      </c>
      <c r="R567" s="2">
        <f t="shared" si="334"/>
        <v>1.09400483</v>
      </c>
      <c r="S567" s="2">
        <f t="shared" si="327"/>
        <v>1.05240376</v>
      </c>
      <c r="T567" s="2">
        <f t="shared" si="309"/>
        <v>315075.12968148</v>
      </c>
      <c r="U567" s="2">
        <f t="shared" si="310"/>
        <v>694.13824878371156</v>
      </c>
      <c r="V567" s="2">
        <f t="shared" si="311"/>
        <v>26898.561428345936</v>
      </c>
      <c r="W567" s="2">
        <f t="shared" si="312"/>
        <v>326978.8684242696</v>
      </c>
      <c r="X567" s="27">
        <f t="shared" si="313"/>
        <v>0</v>
      </c>
      <c r="Y567" s="2">
        <f t="shared" si="328"/>
        <v>0</v>
      </c>
      <c r="Z567" s="67">
        <f t="shared" si="314"/>
        <v>0</v>
      </c>
      <c r="AA567" s="2">
        <f t="shared" si="315"/>
        <v>0</v>
      </c>
      <c r="AB567" s="26">
        <f t="shared" si="323"/>
        <v>6.7299999999999999E-2</v>
      </c>
      <c r="AC567" s="27">
        <f t="shared" si="303"/>
        <v>16</v>
      </c>
      <c r="AD567" s="27">
        <v>252</v>
      </c>
      <c r="AE567" s="10">
        <f t="shared" si="333"/>
        <v>1.004143934</v>
      </c>
      <c r="AF567" s="2">
        <f t="shared" si="316"/>
        <v>1305.65054244</v>
      </c>
      <c r="AG567" s="2">
        <f t="shared" si="317"/>
        <v>1354.9788501400001</v>
      </c>
      <c r="AH567" s="3" t="str">
        <f t="shared" si="318"/>
        <v>-</v>
      </c>
      <c r="AI567" s="4" t="str">
        <f t="shared" si="324"/>
        <v>A+J=</v>
      </c>
      <c r="AJ567" s="11">
        <f t="shared" si="325"/>
        <v>41367</v>
      </c>
      <c r="AK567" s="11"/>
      <c r="AL567" s="4"/>
      <c r="AM567" s="1"/>
      <c r="AN567" s="11"/>
      <c r="AO567" s="1"/>
      <c r="AP567" s="1"/>
      <c r="AQ567" s="1"/>
      <c r="AR567" s="1"/>
      <c r="AS567" s="6"/>
      <c r="AT567" s="1"/>
      <c r="AU567" s="1"/>
      <c r="AV567" s="1"/>
      <c r="AW567" s="1"/>
      <c r="AX567" s="1"/>
      <c r="AY567" s="1"/>
      <c r="AZ567" s="1"/>
      <c r="BA567" s="1"/>
      <c r="BB567" s="1"/>
      <c r="BC567" s="1"/>
    </row>
    <row r="568" spans="1:154" x14ac:dyDescent="0.2">
      <c r="A568" s="144">
        <f t="shared" si="319"/>
        <v>41357</v>
      </c>
      <c r="B568" s="2">
        <f t="shared" si="304"/>
        <v>328333.84727440961</v>
      </c>
      <c r="C568" s="2">
        <f t="shared" si="320"/>
        <v>299386.16874713998</v>
      </c>
      <c r="D568" s="68">
        <f>SUM(Y568:Y$730)</f>
        <v>13245.962671070001</v>
      </c>
      <c r="E568" s="68">
        <f t="shared" si="305"/>
        <v>286140.20607606997</v>
      </c>
      <c r="F568" s="72">
        <f t="shared" si="329"/>
        <v>3633.44</v>
      </c>
      <c r="G568" s="3">
        <f>IF(N568=1,VLOOKUP(A567,[1]Plan1!$BG$69:$BI$188,3),G567)</f>
        <v>3655.24</v>
      </c>
      <c r="H568" s="11">
        <f t="shared" si="330"/>
        <v>41276</v>
      </c>
      <c r="I568" s="11">
        <f t="shared" si="331"/>
        <v>41307</v>
      </c>
      <c r="J568" s="26">
        <f t="shared" si="306"/>
        <v>5.9998238583820473E-3</v>
      </c>
      <c r="K568" s="11">
        <f t="shared" si="321"/>
        <v>41365</v>
      </c>
      <c r="L568" s="11">
        <f t="shared" si="307"/>
        <v>41365</v>
      </c>
      <c r="M568" s="1">
        <f t="shared" si="322"/>
        <v>20</v>
      </c>
      <c r="N568" s="1">
        <f t="shared" si="326"/>
        <v>16</v>
      </c>
      <c r="O568" s="2">
        <f t="shared" si="308"/>
        <v>1.0047969800000001</v>
      </c>
      <c r="P568" s="10">
        <f t="shared" si="335"/>
        <v>1.0085996699999999</v>
      </c>
      <c r="Q568" s="10">
        <f t="shared" si="332"/>
        <v>1.0887819743376037</v>
      </c>
      <c r="R568" s="2">
        <f t="shared" si="334"/>
        <v>1.09400483</v>
      </c>
      <c r="S568" s="2">
        <f t="shared" si="327"/>
        <v>1.05240376</v>
      </c>
      <c r="T568" s="2">
        <f t="shared" si="309"/>
        <v>315075.12968148</v>
      </c>
      <c r="U568" s="2">
        <f t="shared" si="310"/>
        <v>694.13824878371156</v>
      </c>
      <c r="V568" s="2">
        <f t="shared" si="311"/>
        <v>26898.561428345936</v>
      </c>
      <c r="W568" s="2">
        <f t="shared" si="312"/>
        <v>326978.8684242696</v>
      </c>
      <c r="X568" s="27">
        <f t="shared" si="313"/>
        <v>0</v>
      </c>
      <c r="Y568" s="2">
        <f t="shared" si="328"/>
        <v>0</v>
      </c>
      <c r="Z568" s="67">
        <f t="shared" si="314"/>
        <v>0</v>
      </c>
      <c r="AA568" s="2">
        <f t="shared" si="315"/>
        <v>0</v>
      </c>
      <c r="AB568" s="26">
        <f t="shared" si="323"/>
        <v>6.7299999999999999E-2</v>
      </c>
      <c r="AC568" s="27">
        <f t="shared" si="303"/>
        <v>16</v>
      </c>
      <c r="AD568" s="27">
        <v>252</v>
      </c>
      <c r="AE568" s="10">
        <f t="shared" si="333"/>
        <v>1.004143934</v>
      </c>
      <c r="AF568" s="2">
        <f t="shared" si="316"/>
        <v>1305.65054244</v>
      </c>
      <c r="AG568" s="2">
        <f t="shared" si="317"/>
        <v>1354.9788501400001</v>
      </c>
      <c r="AH568" s="3" t="str">
        <f t="shared" si="318"/>
        <v>-</v>
      </c>
      <c r="AI568" s="4" t="str">
        <f t="shared" si="324"/>
        <v>A+J=</v>
      </c>
      <c r="AJ568" s="11">
        <f t="shared" si="325"/>
        <v>41367</v>
      </c>
      <c r="AK568" s="11"/>
      <c r="AL568" s="4"/>
      <c r="AM568" s="1"/>
      <c r="AN568" s="11"/>
      <c r="AO568" s="1"/>
      <c r="AP568" s="1"/>
      <c r="AQ568" s="1"/>
      <c r="AR568" s="1"/>
      <c r="AS568" s="6"/>
      <c r="AT568" s="1"/>
      <c r="AU568" s="1"/>
      <c r="AV568" s="1"/>
      <c r="AW568" s="1"/>
      <c r="AX568" s="1"/>
      <c r="AY568" s="1"/>
      <c r="AZ568" s="1"/>
      <c r="BA568" s="1"/>
      <c r="BB568" s="1"/>
      <c r="BC568" s="1"/>
    </row>
    <row r="569" spans="1:154" x14ac:dyDescent="0.2">
      <c r="A569" s="144">
        <f t="shared" si="319"/>
        <v>41358</v>
      </c>
      <c r="B569" s="2">
        <f t="shared" si="304"/>
        <v>328333.84727440961</v>
      </c>
      <c r="C569" s="2">
        <f t="shared" si="320"/>
        <v>299386.16874713998</v>
      </c>
      <c r="D569" s="68">
        <f>SUM(Y569:Y$730)</f>
        <v>13245.962671070001</v>
      </c>
      <c r="E569" s="68">
        <f t="shared" si="305"/>
        <v>286140.20607606997</v>
      </c>
      <c r="F569" s="72">
        <f t="shared" si="329"/>
        <v>3633.44</v>
      </c>
      <c r="G569" s="3">
        <f>IF(N569=1,VLOOKUP(A568,[1]Plan1!$BG$69:$BI$188,3),G568)</f>
        <v>3655.24</v>
      </c>
      <c r="H569" s="11">
        <f t="shared" si="330"/>
        <v>41276</v>
      </c>
      <c r="I569" s="11">
        <f t="shared" si="331"/>
        <v>41307</v>
      </c>
      <c r="J569" s="26">
        <f t="shared" si="306"/>
        <v>5.9998238583820473E-3</v>
      </c>
      <c r="K569" s="11">
        <f t="shared" si="321"/>
        <v>41365</v>
      </c>
      <c r="L569" s="11">
        <f t="shared" si="307"/>
        <v>41365</v>
      </c>
      <c r="M569" s="1">
        <f t="shared" si="322"/>
        <v>20</v>
      </c>
      <c r="N569" s="1">
        <f t="shared" si="326"/>
        <v>16</v>
      </c>
      <c r="O569" s="2">
        <f t="shared" si="308"/>
        <v>1.0047969800000001</v>
      </c>
      <c r="P569" s="10">
        <f t="shared" si="335"/>
        <v>1.0085996699999999</v>
      </c>
      <c r="Q569" s="10">
        <f t="shared" si="332"/>
        <v>1.0887819743376037</v>
      </c>
      <c r="R569" s="2">
        <f t="shared" si="334"/>
        <v>1.09400483</v>
      </c>
      <c r="S569" s="2">
        <f t="shared" si="327"/>
        <v>1.05240376</v>
      </c>
      <c r="T569" s="2">
        <f t="shared" si="309"/>
        <v>315075.12968148</v>
      </c>
      <c r="U569" s="2">
        <f t="shared" si="310"/>
        <v>694.13824878371156</v>
      </c>
      <c r="V569" s="2">
        <f t="shared" si="311"/>
        <v>26898.561428345936</v>
      </c>
      <c r="W569" s="2">
        <f t="shared" si="312"/>
        <v>326978.8684242696</v>
      </c>
      <c r="X569" s="27">
        <f t="shared" si="313"/>
        <v>0</v>
      </c>
      <c r="Y569" s="2">
        <f t="shared" si="328"/>
        <v>0</v>
      </c>
      <c r="Z569" s="67">
        <f t="shared" si="314"/>
        <v>0</v>
      </c>
      <c r="AA569" s="2">
        <f t="shared" si="315"/>
        <v>0</v>
      </c>
      <c r="AB569" s="26">
        <f t="shared" si="323"/>
        <v>6.7299999999999999E-2</v>
      </c>
      <c r="AC569" s="27">
        <f t="shared" si="303"/>
        <v>16</v>
      </c>
      <c r="AD569" s="27">
        <v>252</v>
      </c>
      <c r="AE569" s="10">
        <f t="shared" si="333"/>
        <v>1.004143934</v>
      </c>
      <c r="AF569" s="2">
        <f t="shared" si="316"/>
        <v>1305.65054244</v>
      </c>
      <c r="AG569" s="2">
        <f t="shared" si="317"/>
        <v>1354.9788501400001</v>
      </c>
      <c r="AH569" s="3" t="str">
        <f t="shared" si="318"/>
        <v>-</v>
      </c>
      <c r="AI569" s="4" t="str">
        <f t="shared" si="324"/>
        <v>A+J=</v>
      </c>
      <c r="AJ569" s="11">
        <f t="shared" si="325"/>
        <v>41367</v>
      </c>
      <c r="AK569" s="11"/>
      <c r="AL569" s="4"/>
      <c r="AM569" s="1"/>
      <c r="AN569" s="11"/>
      <c r="AO569" s="1"/>
      <c r="AP569" s="1"/>
      <c r="AQ569" s="1"/>
      <c r="AR569" s="1"/>
      <c r="AS569" s="6"/>
      <c r="AT569" s="1"/>
      <c r="AU569" s="1"/>
      <c r="AV569" s="1"/>
      <c r="AW569" s="1"/>
      <c r="AX569" s="1"/>
      <c r="AY569" s="1"/>
      <c r="AZ569" s="1"/>
      <c r="BA569" s="1"/>
      <c r="BB569" s="1"/>
      <c r="BC569" s="1"/>
    </row>
    <row r="570" spans="1:154" x14ac:dyDescent="0.2">
      <c r="A570" s="144">
        <f t="shared" si="319"/>
        <v>41359</v>
      </c>
      <c r="B570" s="2">
        <f t="shared" si="304"/>
        <v>328512.77701576211</v>
      </c>
      <c r="C570" s="2">
        <f t="shared" si="320"/>
        <v>299386.16874713998</v>
      </c>
      <c r="D570" s="68">
        <f>SUM(Y570:Y$730)</f>
        <v>13245.962671070001</v>
      </c>
      <c r="E570" s="68">
        <f t="shared" si="305"/>
        <v>286140.20607606997</v>
      </c>
      <c r="F570" s="72">
        <f t="shared" si="329"/>
        <v>3633.44</v>
      </c>
      <c r="G570" s="3">
        <f>IF(N570=1,VLOOKUP(A569,[1]Plan1!$BG$69:$BI$188,3),G569)</f>
        <v>3655.24</v>
      </c>
      <c r="H570" s="11">
        <f t="shared" si="330"/>
        <v>41276</v>
      </c>
      <c r="I570" s="11">
        <f t="shared" si="331"/>
        <v>41307</v>
      </c>
      <c r="J570" s="26">
        <f t="shared" si="306"/>
        <v>5.9998238583820473E-3</v>
      </c>
      <c r="K570" s="11">
        <f t="shared" si="321"/>
        <v>41365</v>
      </c>
      <c r="L570" s="11">
        <f t="shared" si="307"/>
        <v>41365</v>
      </c>
      <c r="M570" s="1">
        <f t="shared" si="322"/>
        <v>20</v>
      </c>
      <c r="N570" s="1">
        <f t="shared" si="326"/>
        <v>17</v>
      </c>
      <c r="O570" s="2">
        <f t="shared" si="308"/>
        <v>1.0050975600000001</v>
      </c>
      <c r="P570" s="10">
        <f t="shared" si="335"/>
        <v>1.0085996699999999</v>
      </c>
      <c r="Q570" s="10">
        <f t="shared" si="332"/>
        <v>1.0887819743376037</v>
      </c>
      <c r="R570" s="2">
        <f t="shared" si="334"/>
        <v>1.0943320999999999</v>
      </c>
      <c r="S570" s="2">
        <f t="shared" si="327"/>
        <v>1.05240376</v>
      </c>
      <c r="T570" s="2">
        <f t="shared" si="309"/>
        <v>315075.12968148</v>
      </c>
      <c r="U570" s="2">
        <f t="shared" si="310"/>
        <v>694.13824878371156</v>
      </c>
      <c r="V570" s="2">
        <f t="shared" si="311"/>
        <v>26992.206533588418</v>
      </c>
      <c r="W570" s="2">
        <f t="shared" si="312"/>
        <v>327072.5135295121</v>
      </c>
      <c r="X570" s="27">
        <f t="shared" si="313"/>
        <v>0</v>
      </c>
      <c r="Y570" s="2">
        <f t="shared" si="328"/>
        <v>0</v>
      </c>
      <c r="Z570" s="67">
        <f t="shared" si="314"/>
        <v>0</v>
      </c>
      <c r="AA570" s="2">
        <f t="shared" si="315"/>
        <v>0</v>
      </c>
      <c r="AB570" s="26">
        <f t="shared" si="323"/>
        <v>6.7299999999999999E-2</v>
      </c>
      <c r="AC570" s="27">
        <f t="shared" si="303"/>
        <v>17</v>
      </c>
      <c r="AD570" s="27">
        <v>252</v>
      </c>
      <c r="AE570" s="10">
        <f t="shared" si="333"/>
        <v>1.0044034989999999</v>
      </c>
      <c r="AF570" s="2">
        <f t="shared" si="316"/>
        <v>1387.43301847</v>
      </c>
      <c r="AG570" s="2">
        <f t="shared" si="317"/>
        <v>1440.2634862499999</v>
      </c>
      <c r="AH570" s="3" t="str">
        <f t="shared" si="318"/>
        <v>-</v>
      </c>
      <c r="AI570" s="4" t="str">
        <f t="shared" si="324"/>
        <v>A+J=</v>
      </c>
      <c r="AJ570" s="11">
        <f t="shared" si="325"/>
        <v>41367</v>
      </c>
      <c r="AK570" s="11"/>
      <c r="AL570" s="4"/>
      <c r="AM570" s="1"/>
      <c r="AN570" s="11"/>
      <c r="AO570" s="1"/>
      <c r="AP570" s="1"/>
      <c r="AQ570" s="1"/>
      <c r="AR570" s="1"/>
      <c r="AS570" s="6"/>
      <c r="AT570" s="1"/>
      <c r="AU570" s="1"/>
      <c r="AV570" s="1"/>
      <c r="AW570" s="1"/>
      <c r="AX570" s="1"/>
      <c r="AY570" s="1"/>
      <c r="AZ570" s="1"/>
      <c r="BA570" s="1"/>
      <c r="BB570" s="1"/>
      <c r="BC570" s="1"/>
    </row>
    <row r="571" spans="1:154" x14ac:dyDescent="0.2">
      <c r="A571" s="144">
        <f t="shared" si="319"/>
        <v>41360</v>
      </c>
      <c r="B571" s="2">
        <f t="shared" si="304"/>
        <v>328691.80028919107</v>
      </c>
      <c r="C571" s="2">
        <f t="shared" si="320"/>
        <v>299386.16874713998</v>
      </c>
      <c r="D571" s="68">
        <f>SUM(Y571:Y$730)</f>
        <v>13245.962671070001</v>
      </c>
      <c r="E571" s="68">
        <f t="shared" si="305"/>
        <v>286140.20607606997</v>
      </c>
      <c r="F571" s="72">
        <f t="shared" si="329"/>
        <v>3633.44</v>
      </c>
      <c r="G571" s="3">
        <f>IF(N571=1,VLOOKUP(A570,[1]Plan1!$BG$69:$BI$188,3),G570)</f>
        <v>3655.24</v>
      </c>
      <c r="H571" s="11">
        <f t="shared" si="330"/>
        <v>41276</v>
      </c>
      <c r="I571" s="11">
        <f t="shared" si="331"/>
        <v>41307</v>
      </c>
      <c r="J571" s="26">
        <f t="shared" si="306"/>
        <v>5.9998238583820473E-3</v>
      </c>
      <c r="K571" s="11">
        <f t="shared" si="321"/>
        <v>41365</v>
      </c>
      <c r="L571" s="11">
        <f t="shared" si="307"/>
        <v>41365</v>
      </c>
      <c r="M571" s="1">
        <f t="shared" si="322"/>
        <v>20</v>
      </c>
      <c r="N571" s="1">
        <f t="shared" si="326"/>
        <v>18</v>
      </c>
      <c r="O571" s="2">
        <f t="shared" si="308"/>
        <v>1.00539822</v>
      </c>
      <c r="P571" s="10">
        <f t="shared" si="335"/>
        <v>1.0085996699999999</v>
      </c>
      <c r="Q571" s="10">
        <f t="shared" si="332"/>
        <v>1.0887819743376037</v>
      </c>
      <c r="R571" s="2">
        <f t="shared" si="334"/>
        <v>1.09465945</v>
      </c>
      <c r="S571" s="2">
        <f t="shared" si="327"/>
        <v>1.05240376</v>
      </c>
      <c r="T571" s="2">
        <f t="shared" si="309"/>
        <v>315075.12968148</v>
      </c>
      <c r="U571" s="2">
        <f t="shared" si="310"/>
        <v>694.13824878371156</v>
      </c>
      <c r="V571" s="2">
        <f t="shared" si="311"/>
        <v>27085.874530047437</v>
      </c>
      <c r="W571" s="2">
        <f t="shared" si="312"/>
        <v>327166.1815259711</v>
      </c>
      <c r="X571" s="27">
        <f t="shared" si="313"/>
        <v>0</v>
      </c>
      <c r="Y571" s="2">
        <f t="shared" si="328"/>
        <v>0</v>
      </c>
      <c r="Z571" s="67">
        <f t="shared" si="314"/>
        <v>0</v>
      </c>
      <c r="AA571" s="2">
        <f t="shared" si="315"/>
        <v>0</v>
      </c>
      <c r="AB571" s="26">
        <f t="shared" si="323"/>
        <v>6.7299999999999999E-2</v>
      </c>
      <c r="AC571" s="27">
        <f t="shared" si="303"/>
        <v>18</v>
      </c>
      <c r="AD571" s="27">
        <v>252</v>
      </c>
      <c r="AE571" s="10">
        <f t="shared" si="333"/>
        <v>1.004663131</v>
      </c>
      <c r="AF571" s="2">
        <f t="shared" si="316"/>
        <v>1469.2366045399999</v>
      </c>
      <c r="AG571" s="2">
        <f t="shared" si="317"/>
        <v>1525.6187632199999</v>
      </c>
      <c r="AH571" s="3" t="str">
        <f t="shared" si="318"/>
        <v>-</v>
      </c>
      <c r="AI571" s="4" t="str">
        <f t="shared" si="324"/>
        <v>A+J=</v>
      </c>
      <c r="AJ571" s="11">
        <f t="shared" si="325"/>
        <v>41367</v>
      </c>
      <c r="AK571" s="11"/>
      <c r="AL571" s="4"/>
      <c r="AM571" s="1"/>
      <c r="AN571" s="11"/>
      <c r="AO571" s="1"/>
      <c r="AP571" s="1"/>
      <c r="AQ571" s="1"/>
      <c r="AR571" s="1"/>
      <c r="AS571" s="6"/>
      <c r="AT571" s="1"/>
      <c r="AU571" s="1"/>
      <c r="AV571" s="1"/>
      <c r="AW571" s="1"/>
      <c r="AX571" s="1"/>
      <c r="AY571" s="1"/>
      <c r="AZ571" s="1"/>
      <c r="BA571" s="1"/>
      <c r="BB571" s="1"/>
      <c r="BC571" s="1"/>
    </row>
    <row r="572" spans="1:154" x14ac:dyDescent="0.2">
      <c r="A572" s="144">
        <f t="shared" si="319"/>
        <v>41361</v>
      </c>
      <c r="B572" s="2">
        <f t="shared" si="304"/>
        <v>328870.92608508281</v>
      </c>
      <c r="C572" s="2">
        <f t="shared" si="320"/>
        <v>299386.16874713998</v>
      </c>
      <c r="D572" s="68">
        <f>SUM(Y572:Y$730)</f>
        <v>13245.962671070001</v>
      </c>
      <c r="E572" s="68">
        <f t="shared" si="305"/>
        <v>286140.20607606997</v>
      </c>
      <c r="F572" s="72">
        <f t="shared" si="329"/>
        <v>3633.44</v>
      </c>
      <c r="G572" s="3">
        <f>IF(N572=1,VLOOKUP(A571,[1]Plan1!$BG$69:$BI$188,3),G571)</f>
        <v>3655.24</v>
      </c>
      <c r="H572" s="11">
        <f t="shared" si="330"/>
        <v>41276</v>
      </c>
      <c r="I572" s="11">
        <f t="shared" si="331"/>
        <v>41307</v>
      </c>
      <c r="J572" s="26">
        <f t="shared" si="306"/>
        <v>5.9998238583820473E-3</v>
      </c>
      <c r="K572" s="11">
        <f t="shared" si="321"/>
        <v>41365</v>
      </c>
      <c r="L572" s="11">
        <f t="shared" si="307"/>
        <v>41365</v>
      </c>
      <c r="M572" s="1">
        <f t="shared" si="322"/>
        <v>20</v>
      </c>
      <c r="N572" s="1">
        <f t="shared" si="326"/>
        <v>19</v>
      </c>
      <c r="O572" s="2">
        <f t="shared" si="308"/>
        <v>1.0056989700000001</v>
      </c>
      <c r="P572" s="10">
        <f t="shared" si="335"/>
        <v>1.0085996699999999</v>
      </c>
      <c r="Q572" s="10">
        <f t="shared" si="332"/>
        <v>1.0887819743376037</v>
      </c>
      <c r="R572" s="2">
        <f t="shared" si="334"/>
        <v>1.09498691</v>
      </c>
      <c r="S572" s="2">
        <f t="shared" si="327"/>
        <v>1.05240376</v>
      </c>
      <c r="T572" s="2">
        <f t="shared" si="309"/>
        <v>315075.12968148</v>
      </c>
      <c r="U572" s="2">
        <f t="shared" si="310"/>
        <v>694.13824878371156</v>
      </c>
      <c r="V572" s="2">
        <f t="shared" si="311"/>
        <v>27179.574001929122</v>
      </c>
      <c r="W572" s="2">
        <f t="shared" si="312"/>
        <v>327259.88099785283</v>
      </c>
      <c r="X572" s="27">
        <f t="shared" si="313"/>
        <v>0</v>
      </c>
      <c r="Y572" s="2">
        <f t="shared" si="328"/>
        <v>0</v>
      </c>
      <c r="Z572" s="67">
        <f t="shared" si="314"/>
        <v>0</v>
      </c>
      <c r="AA572" s="2">
        <f t="shared" si="315"/>
        <v>0</v>
      </c>
      <c r="AB572" s="26">
        <f t="shared" si="323"/>
        <v>6.7299999999999999E-2</v>
      </c>
      <c r="AC572" s="27">
        <f t="shared" ref="AC572:AC635" si="336">N572</f>
        <v>19</v>
      </c>
      <c r="AD572" s="27">
        <v>252</v>
      </c>
      <c r="AE572" s="10">
        <f t="shared" si="333"/>
        <v>1.004922831</v>
      </c>
      <c r="AF572" s="2">
        <f t="shared" si="316"/>
        <v>1551.06161572</v>
      </c>
      <c r="AG572" s="2">
        <f t="shared" si="317"/>
        <v>1611.04508723</v>
      </c>
      <c r="AH572" s="3" t="str">
        <f t="shared" si="318"/>
        <v>-</v>
      </c>
      <c r="AI572" s="4" t="str">
        <f t="shared" si="324"/>
        <v>A+J=</v>
      </c>
      <c r="AJ572" s="11">
        <f t="shared" si="325"/>
        <v>41367</v>
      </c>
      <c r="AK572" s="11"/>
      <c r="AL572" s="4"/>
      <c r="AM572" s="1"/>
      <c r="AN572" s="11"/>
      <c r="AO572" s="1"/>
      <c r="AP572" s="1"/>
      <c r="AQ572" s="1"/>
      <c r="AR572" s="1"/>
      <c r="AS572" s="6"/>
      <c r="AT572" s="1"/>
      <c r="AU572" s="1"/>
      <c r="AV572" s="1"/>
      <c r="AW572" s="1"/>
      <c r="AX572" s="1"/>
      <c r="AY572" s="1"/>
      <c r="AZ572" s="1"/>
      <c r="BA572" s="1"/>
      <c r="BB572" s="1"/>
      <c r="BC572" s="1"/>
    </row>
    <row r="573" spans="1:154" x14ac:dyDescent="0.2">
      <c r="A573" s="144">
        <f t="shared" si="319"/>
        <v>41362</v>
      </c>
      <c r="B573" s="2">
        <f t="shared" si="304"/>
        <v>329050.15091612504</v>
      </c>
      <c r="C573" s="2">
        <f t="shared" si="320"/>
        <v>299386.16874713998</v>
      </c>
      <c r="D573" s="68">
        <f>SUM(Y573:Y$730)</f>
        <v>13245.962671070001</v>
      </c>
      <c r="E573" s="68">
        <f t="shared" si="305"/>
        <v>286140.20607606997</v>
      </c>
      <c r="F573" s="72">
        <f t="shared" si="329"/>
        <v>3633.44</v>
      </c>
      <c r="G573" s="3">
        <f>IF(N573=1,VLOOKUP(A572,[1]Plan1!$BG$69:$BI$188,3),G572)</f>
        <v>3655.24</v>
      </c>
      <c r="H573" s="11">
        <f t="shared" si="330"/>
        <v>41276</v>
      </c>
      <c r="I573" s="11">
        <f t="shared" si="331"/>
        <v>41307</v>
      </c>
      <c r="J573" s="26">
        <f t="shared" si="306"/>
        <v>5.9998238583820473E-3</v>
      </c>
      <c r="K573" s="11">
        <f t="shared" si="321"/>
        <v>41365</v>
      </c>
      <c r="L573" s="11">
        <f t="shared" si="307"/>
        <v>41365</v>
      </c>
      <c r="M573" s="1">
        <f t="shared" si="322"/>
        <v>20</v>
      </c>
      <c r="N573" s="1">
        <f t="shared" si="326"/>
        <v>20</v>
      </c>
      <c r="O573" s="2">
        <f t="shared" si="308"/>
        <v>1.00599982</v>
      </c>
      <c r="P573" s="10">
        <f t="shared" si="335"/>
        <v>1.0085996699999999</v>
      </c>
      <c r="Q573" s="10">
        <f t="shared" si="332"/>
        <v>1.0887819743376037</v>
      </c>
      <c r="R573" s="2">
        <f t="shared" si="334"/>
        <v>1.0953144699999999</v>
      </c>
      <c r="S573" s="2">
        <f t="shared" si="327"/>
        <v>1.05240376</v>
      </c>
      <c r="T573" s="2">
        <f t="shared" si="309"/>
        <v>315075.12968148</v>
      </c>
      <c r="U573" s="2">
        <f t="shared" si="310"/>
        <v>694.13824878371156</v>
      </c>
      <c r="V573" s="2">
        <f t="shared" si="311"/>
        <v>27273.302087831369</v>
      </c>
      <c r="W573" s="2">
        <f t="shared" si="312"/>
        <v>327353.60908375506</v>
      </c>
      <c r="X573" s="27">
        <f t="shared" si="313"/>
        <v>0</v>
      </c>
      <c r="Y573" s="2">
        <f t="shared" si="328"/>
        <v>0</v>
      </c>
      <c r="Z573" s="67">
        <f t="shared" si="314"/>
        <v>0</v>
      </c>
      <c r="AA573" s="2">
        <f t="shared" si="315"/>
        <v>0</v>
      </c>
      <c r="AB573" s="26">
        <f t="shared" si="323"/>
        <v>6.7299999999999999E-2</v>
      </c>
      <c r="AC573" s="27">
        <f t="shared" si="336"/>
        <v>20</v>
      </c>
      <c r="AD573" s="27">
        <v>252</v>
      </c>
      <c r="AE573" s="10">
        <f t="shared" si="333"/>
        <v>1.0051825969999999</v>
      </c>
      <c r="AF573" s="2">
        <f t="shared" si="316"/>
        <v>1632.9074218600001</v>
      </c>
      <c r="AG573" s="2">
        <f t="shared" si="317"/>
        <v>1696.5418323700001</v>
      </c>
      <c r="AH573" s="3" t="str">
        <f t="shared" si="318"/>
        <v>-</v>
      </c>
      <c r="AI573" s="4" t="str">
        <f t="shared" si="324"/>
        <v>A+J=</v>
      </c>
      <c r="AJ573" s="11">
        <f t="shared" si="325"/>
        <v>41367</v>
      </c>
      <c r="AK573" s="11"/>
      <c r="AL573" s="4"/>
      <c r="AM573" s="1"/>
      <c r="AN573" s="11"/>
      <c r="AO573" s="1"/>
      <c r="AP573" s="1"/>
      <c r="AQ573" s="1"/>
      <c r="AR573" s="1"/>
      <c r="AS573" s="6"/>
      <c r="AT573" s="1"/>
      <c r="AU573" s="1"/>
      <c r="AV573" s="1"/>
      <c r="AW573" s="1"/>
      <c r="AX573" s="1"/>
      <c r="AY573" s="1"/>
      <c r="AZ573" s="1"/>
      <c r="BA573" s="1"/>
      <c r="BB573" s="1"/>
      <c r="BC573" s="1"/>
    </row>
    <row r="574" spans="1:154" x14ac:dyDescent="0.2">
      <c r="A574" s="144">
        <f t="shared" si="319"/>
        <v>41363</v>
      </c>
      <c r="B574" s="2">
        <f t="shared" si="304"/>
        <v>329050.15091612504</v>
      </c>
      <c r="C574" s="2">
        <f t="shared" si="320"/>
        <v>299386.16874713998</v>
      </c>
      <c r="D574" s="68">
        <f>SUM(Y574:Y$730)</f>
        <v>13245.962671070001</v>
      </c>
      <c r="E574" s="68">
        <f t="shared" si="305"/>
        <v>286140.20607606997</v>
      </c>
      <c r="F574" s="72">
        <f t="shared" si="329"/>
        <v>3633.44</v>
      </c>
      <c r="G574" s="3">
        <f>IF(N574=1,VLOOKUP(A573,[1]Plan1!$BG$69:$BI$188,3),G573)</f>
        <v>3655.24</v>
      </c>
      <c r="H574" s="11">
        <f t="shared" si="330"/>
        <v>41276</v>
      </c>
      <c r="I574" s="11">
        <f t="shared" si="331"/>
        <v>41307</v>
      </c>
      <c r="J574" s="26">
        <f t="shared" si="306"/>
        <v>5.9998238583820473E-3</v>
      </c>
      <c r="K574" s="11">
        <f t="shared" si="321"/>
        <v>41365</v>
      </c>
      <c r="L574" s="11">
        <f t="shared" si="307"/>
        <v>41365</v>
      </c>
      <c r="M574" s="1">
        <f t="shared" si="322"/>
        <v>20</v>
      </c>
      <c r="N574" s="1">
        <f t="shared" si="326"/>
        <v>20</v>
      </c>
      <c r="O574" s="2">
        <f t="shared" si="308"/>
        <v>1.00599982</v>
      </c>
      <c r="P574" s="10">
        <f t="shared" si="335"/>
        <v>1.0085996699999999</v>
      </c>
      <c r="Q574" s="10">
        <f t="shared" si="332"/>
        <v>1.0887819743376037</v>
      </c>
      <c r="R574" s="2">
        <f t="shared" si="334"/>
        <v>1.0953144699999999</v>
      </c>
      <c r="S574" s="2">
        <f t="shared" si="327"/>
        <v>1.05240376</v>
      </c>
      <c r="T574" s="2">
        <f t="shared" si="309"/>
        <v>315075.12968148</v>
      </c>
      <c r="U574" s="2">
        <f t="shared" si="310"/>
        <v>694.13824878371156</v>
      </c>
      <c r="V574" s="2">
        <f t="shared" si="311"/>
        <v>27273.302087831369</v>
      </c>
      <c r="W574" s="2">
        <f t="shared" si="312"/>
        <v>327353.60908375506</v>
      </c>
      <c r="X574" s="27">
        <f t="shared" si="313"/>
        <v>0</v>
      </c>
      <c r="Y574" s="2">
        <f t="shared" si="328"/>
        <v>0</v>
      </c>
      <c r="Z574" s="67">
        <f t="shared" si="314"/>
        <v>0</v>
      </c>
      <c r="AA574" s="2">
        <f t="shared" si="315"/>
        <v>0</v>
      </c>
      <c r="AB574" s="26">
        <f t="shared" si="323"/>
        <v>6.7299999999999999E-2</v>
      </c>
      <c r="AC574" s="27">
        <f t="shared" si="336"/>
        <v>20</v>
      </c>
      <c r="AD574" s="27">
        <v>252</v>
      </c>
      <c r="AE574" s="10">
        <f t="shared" si="333"/>
        <v>1.0051825969999999</v>
      </c>
      <c r="AF574" s="2">
        <f t="shared" si="316"/>
        <v>1632.9074218600001</v>
      </c>
      <c r="AG574" s="2">
        <f t="shared" si="317"/>
        <v>1696.5418323700001</v>
      </c>
      <c r="AH574" s="3" t="str">
        <f t="shared" si="318"/>
        <v>-</v>
      </c>
      <c r="AI574" s="4" t="str">
        <f t="shared" si="324"/>
        <v>A+J=</v>
      </c>
      <c r="AJ574" s="11">
        <f t="shared" si="325"/>
        <v>41367</v>
      </c>
      <c r="AK574" s="11"/>
      <c r="AL574" s="4"/>
      <c r="AM574" s="1"/>
      <c r="AN574" s="11"/>
      <c r="AO574" s="1"/>
      <c r="AP574" s="1"/>
      <c r="AQ574" s="1"/>
      <c r="AR574" s="1"/>
      <c r="AS574" s="6"/>
      <c r="AT574" s="1"/>
      <c r="AU574" s="1"/>
      <c r="AV574" s="1"/>
      <c r="AW574" s="1"/>
      <c r="AX574" s="1"/>
      <c r="AY574" s="1"/>
      <c r="AZ574" s="1"/>
      <c r="BA574" s="1"/>
      <c r="BB574" s="1"/>
      <c r="BC574" s="1"/>
    </row>
    <row r="575" spans="1:154" x14ac:dyDescent="0.2">
      <c r="A575" s="144">
        <f t="shared" si="319"/>
        <v>41364</v>
      </c>
      <c r="B575" s="2">
        <f t="shared" si="304"/>
        <v>329050.15091612504</v>
      </c>
      <c r="C575" s="2">
        <f t="shared" si="320"/>
        <v>299386.16874713998</v>
      </c>
      <c r="D575" s="68">
        <f>SUM(Y575:Y$730)</f>
        <v>13245.962671070001</v>
      </c>
      <c r="E575" s="68">
        <f t="shared" si="305"/>
        <v>286140.20607606997</v>
      </c>
      <c r="F575" s="72">
        <f t="shared" si="329"/>
        <v>3633.44</v>
      </c>
      <c r="G575" s="3">
        <f>IF(N575=1,VLOOKUP(A574,[1]Plan1!$BG$69:$BI$188,3),G574)</f>
        <v>3655.24</v>
      </c>
      <c r="H575" s="11">
        <f t="shared" si="330"/>
        <v>41276</v>
      </c>
      <c r="I575" s="11">
        <f t="shared" si="331"/>
        <v>41307</v>
      </c>
      <c r="J575" s="26">
        <f t="shared" si="306"/>
        <v>5.9998238583820473E-3</v>
      </c>
      <c r="K575" s="11">
        <f t="shared" si="321"/>
        <v>41365</v>
      </c>
      <c r="L575" s="11">
        <f t="shared" si="307"/>
        <v>41365</v>
      </c>
      <c r="M575" s="1">
        <f t="shared" si="322"/>
        <v>20</v>
      </c>
      <c r="N575" s="1">
        <f t="shared" si="326"/>
        <v>20</v>
      </c>
      <c r="O575" s="2">
        <f t="shared" si="308"/>
        <v>1.00599982</v>
      </c>
      <c r="P575" s="10">
        <f t="shared" si="335"/>
        <v>1.0085996699999999</v>
      </c>
      <c r="Q575" s="10">
        <f t="shared" si="332"/>
        <v>1.0887819743376037</v>
      </c>
      <c r="R575" s="2">
        <f t="shared" si="334"/>
        <v>1.0953144699999999</v>
      </c>
      <c r="S575" s="2">
        <f t="shared" si="327"/>
        <v>1.05240376</v>
      </c>
      <c r="T575" s="2">
        <f t="shared" si="309"/>
        <v>315075.12968148</v>
      </c>
      <c r="U575" s="2">
        <f t="shared" si="310"/>
        <v>694.13824878371156</v>
      </c>
      <c r="V575" s="2">
        <f t="shared" si="311"/>
        <v>27273.302087831369</v>
      </c>
      <c r="W575" s="2">
        <f t="shared" si="312"/>
        <v>327353.60908375506</v>
      </c>
      <c r="X575" s="27">
        <f t="shared" si="313"/>
        <v>0</v>
      </c>
      <c r="Y575" s="2">
        <f t="shared" si="328"/>
        <v>0</v>
      </c>
      <c r="Z575" s="67">
        <f t="shared" si="314"/>
        <v>0</v>
      </c>
      <c r="AA575" s="2">
        <f t="shared" si="315"/>
        <v>0</v>
      </c>
      <c r="AB575" s="26">
        <f t="shared" si="323"/>
        <v>6.7299999999999999E-2</v>
      </c>
      <c r="AC575" s="27">
        <f t="shared" si="336"/>
        <v>20</v>
      </c>
      <c r="AD575" s="27">
        <v>252</v>
      </c>
      <c r="AE575" s="10">
        <f t="shared" si="333"/>
        <v>1.0051825969999999</v>
      </c>
      <c r="AF575" s="2">
        <f t="shared" si="316"/>
        <v>1632.9074218600001</v>
      </c>
      <c r="AG575" s="2">
        <f t="shared" si="317"/>
        <v>1696.5418323700001</v>
      </c>
      <c r="AH575" s="3" t="str">
        <f t="shared" si="318"/>
        <v>-</v>
      </c>
      <c r="AI575" s="4" t="str">
        <f t="shared" si="324"/>
        <v>A+J=</v>
      </c>
      <c r="AJ575" s="11">
        <f t="shared" si="325"/>
        <v>41367</v>
      </c>
      <c r="AK575" s="11"/>
      <c r="AL575" s="4"/>
      <c r="AM575" s="1"/>
      <c r="AN575" s="11"/>
      <c r="AO575" s="1"/>
      <c r="AP575" s="1"/>
      <c r="AQ575" s="1"/>
      <c r="AR575" s="1"/>
      <c r="AS575" s="6"/>
      <c r="AT575" s="1"/>
      <c r="AU575" s="1"/>
      <c r="AV575" s="1"/>
      <c r="AW575" s="1"/>
      <c r="AX575" s="1"/>
      <c r="AY575" s="1"/>
      <c r="AZ575" s="1"/>
      <c r="BA575" s="1"/>
      <c r="BB575" s="1"/>
      <c r="BC575" s="1"/>
    </row>
    <row r="576" spans="1:154" x14ac:dyDescent="0.2">
      <c r="A576" s="144">
        <f t="shared" si="319"/>
        <v>41365</v>
      </c>
      <c r="B576" s="2">
        <f t="shared" si="304"/>
        <v>329050.15091612504</v>
      </c>
      <c r="C576" s="2">
        <f t="shared" si="320"/>
        <v>299386.16874713998</v>
      </c>
      <c r="D576" s="68">
        <f>SUM(Y576:Y$730)</f>
        <v>13245.962671070001</v>
      </c>
      <c r="E576" s="68">
        <f t="shared" si="305"/>
        <v>286140.20607606997</v>
      </c>
      <c r="F576" s="72">
        <f t="shared" si="329"/>
        <v>3633.44</v>
      </c>
      <c r="G576" s="3">
        <f>IF(N576=1,VLOOKUP(A575,[1]Plan1!$BG$69:$BI$188,3),G575)</f>
        <v>3655.24</v>
      </c>
      <c r="H576" s="11">
        <f t="shared" si="330"/>
        <v>41276</v>
      </c>
      <c r="I576" s="11">
        <f t="shared" si="331"/>
        <v>41307</v>
      </c>
      <c r="J576" s="26">
        <f t="shared" si="306"/>
        <v>5.9998238583820473E-3</v>
      </c>
      <c r="K576" s="11">
        <f t="shared" si="321"/>
        <v>41396</v>
      </c>
      <c r="L576" s="11">
        <f t="shared" si="307"/>
        <v>41365</v>
      </c>
      <c r="M576" s="1">
        <f t="shared" si="322"/>
        <v>20</v>
      </c>
      <c r="N576" s="1">
        <f t="shared" si="326"/>
        <v>20</v>
      </c>
      <c r="O576" s="2">
        <f t="shared" si="308"/>
        <v>1.00599982</v>
      </c>
      <c r="P576" s="10">
        <f t="shared" si="335"/>
        <v>1.0085996699999999</v>
      </c>
      <c r="Q576" s="10">
        <f t="shared" si="332"/>
        <v>1.0887819743376037</v>
      </c>
      <c r="R576" s="2">
        <f t="shared" si="334"/>
        <v>1.0953144699999999</v>
      </c>
      <c r="S576" s="2">
        <f t="shared" si="327"/>
        <v>1.05240376</v>
      </c>
      <c r="T576" s="2">
        <f t="shared" si="309"/>
        <v>315075.12968148</v>
      </c>
      <c r="U576" s="2">
        <f t="shared" si="310"/>
        <v>694.13824878371156</v>
      </c>
      <c r="V576" s="2">
        <f t="shared" si="311"/>
        <v>27273.302087831369</v>
      </c>
      <c r="W576" s="2">
        <f t="shared" si="312"/>
        <v>327353.60908375506</v>
      </c>
      <c r="X576" s="27">
        <f t="shared" si="313"/>
        <v>18</v>
      </c>
      <c r="Y576" s="2">
        <f t="shared" si="328"/>
        <v>2280.0734170599999</v>
      </c>
      <c r="Z576" s="67">
        <f t="shared" si="314"/>
        <v>7.6158275000000001E-3</v>
      </c>
      <c r="AA576" s="2">
        <f t="shared" si="315"/>
        <v>2399.5578371900001</v>
      </c>
      <c r="AB576" s="26">
        <f t="shared" si="323"/>
        <v>6.7299999999999999E-2</v>
      </c>
      <c r="AC576" s="27">
        <f t="shared" si="336"/>
        <v>20</v>
      </c>
      <c r="AD576" s="27">
        <v>252</v>
      </c>
      <c r="AE576" s="10">
        <f t="shared" si="333"/>
        <v>1.0051825969999999</v>
      </c>
      <c r="AF576" s="2">
        <f t="shared" si="316"/>
        <v>1632.9074218600001</v>
      </c>
      <c r="AG576" s="2">
        <f t="shared" si="317"/>
        <v>1696.5418323700001</v>
      </c>
      <c r="AH576" s="3">
        <f t="shared" si="318"/>
        <v>4032.46525905</v>
      </c>
      <c r="AI576" s="4" t="str">
        <f t="shared" si="324"/>
        <v>A+J=</v>
      </c>
      <c r="AJ576" s="11">
        <f t="shared" si="325"/>
        <v>41367</v>
      </c>
      <c r="AK576" s="13"/>
      <c r="AL576" s="12"/>
      <c r="AM576" s="5"/>
      <c r="AN576" s="13"/>
      <c r="AO576" s="5"/>
      <c r="AP576" s="5"/>
      <c r="AQ576" s="5"/>
      <c r="AR576" s="5"/>
      <c r="AS576" s="14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48"/>
      <c r="BE576" s="48"/>
      <c r="BF576" s="48"/>
      <c r="BG576" s="48"/>
      <c r="BH576" s="48"/>
      <c r="BI576" s="48"/>
      <c r="BJ576" s="48"/>
      <c r="BK576" s="48"/>
      <c r="BL576" s="48"/>
      <c r="BM576" s="48"/>
      <c r="BN576" s="48"/>
      <c r="BO576" s="48"/>
      <c r="BP576" s="48"/>
      <c r="BQ576" s="48"/>
      <c r="BR576" s="48"/>
      <c r="BS576" s="48"/>
      <c r="BT576" s="48"/>
      <c r="BU576" s="48"/>
      <c r="BV576" s="48"/>
      <c r="BW576" s="48"/>
      <c r="BX576" s="48"/>
      <c r="BY576" s="48"/>
      <c r="BZ576" s="48"/>
      <c r="CA576" s="48"/>
      <c r="CB576" s="48"/>
      <c r="CC576" s="48"/>
      <c r="CD576" s="48"/>
      <c r="CE576" s="48"/>
      <c r="CF576" s="48"/>
      <c r="CG576" s="48"/>
      <c r="CH576" s="48"/>
      <c r="CI576" s="48"/>
      <c r="CJ576" s="48"/>
      <c r="CK576" s="48"/>
      <c r="CL576" s="48"/>
      <c r="CM576" s="48"/>
      <c r="CN576" s="48"/>
      <c r="CO576" s="48"/>
      <c r="CP576" s="48"/>
      <c r="CQ576" s="48"/>
      <c r="CR576" s="48"/>
      <c r="CS576" s="48"/>
      <c r="CT576" s="48"/>
      <c r="CU576" s="48"/>
      <c r="CV576" s="48"/>
      <c r="CW576" s="48"/>
      <c r="CX576" s="48"/>
      <c r="CY576" s="48"/>
      <c r="CZ576" s="48"/>
      <c r="DA576" s="48"/>
      <c r="DB576" s="48"/>
      <c r="DC576" s="48"/>
      <c r="DD576" s="48"/>
      <c r="DE576" s="48"/>
      <c r="DF576" s="48"/>
      <c r="DG576" s="48"/>
      <c r="DH576" s="48"/>
      <c r="DI576" s="48"/>
      <c r="DJ576" s="48"/>
      <c r="DK576" s="48"/>
      <c r="DL576" s="48"/>
      <c r="DM576" s="48"/>
      <c r="DN576" s="48"/>
      <c r="DO576" s="48"/>
      <c r="DP576" s="48"/>
      <c r="DQ576" s="48"/>
      <c r="DR576" s="48"/>
      <c r="DS576" s="48"/>
      <c r="DT576" s="48"/>
      <c r="DU576" s="48"/>
      <c r="DV576" s="48"/>
      <c r="DW576" s="48"/>
      <c r="DX576" s="48"/>
      <c r="DY576" s="48"/>
      <c r="DZ576" s="48"/>
      <c r="EA576" s="48"/>
      <c r="EB576" s="48"/>
      <c r="EC576" s="48"/>
      <c r="ED576" s="48"/>
      <c r="EE576" s="48"/>
      <c r="EF576" s="48"/>
      <c r="EG576" s="48"/>
      <c r="EH576" s="48"/>
      <c r="EI576" s="48"/>
      <c r="EJ576" s="48"/>
      <c r="EK576" s="48"/>
      <c r="EL576" s="48"/>
      <c r="EM576" s="48"/>
      <c r="EN576" s="48"/>
      <c r="EO576" s="48"/>
      <c r="EP576" s="48"/>
      <c r="EQ576" s="48"/>
      <c r="ER576" s="48"/>
      <c r="ES576" s="48"/>
      <c r="ET576" s="48"/>
      <c r="EU576" s="48"/>
      <c r="EV576" s="48"/>
      <c r="EW576" s="48"/>
      <c r="EX576" s="48"/>
    </row>
    <row r="577" spans="1:55" x14ac:dyDescent="0.2">
      <c r="A577" s="144">
        <f t="shared" si="319"/>
        <v>41366</v>
      </c>
      <c r="B577" s="2">
        <f t="shared" si="304"/>
        <v>325104.87234172778</v>
      </c>
      <c r="C577" s="2">
        <f t="shared" si="320"/>
        <v>297106.09533008002</v>
      </c>
      <c r="D577" s="68">
        <f>SUM(Y577:Y$730)</f>
        <v>10965.889254010001</v>
      </c>
      <c r="E577" s="68">
        <f t="shared" si="305"/>
        <v>286140.20607607003</v>
      </c>
      <c r="F577" s="72">
        <f t="shared" si="329"/>
        <v>3655.24</v>
      </c>
      <c r="G577" s="3">
        <f>IF(N577=1,VLOOKUP(A576,[1]Plan1!$BG$69:$BI$188,3),G576)</f>
        <v>3672.42</v>
      </c>
      <c r="H577" s="11">
        <f t="shared" si="330"/>
        <v>41307</v>
      </c>
      <c r="I577" s="11">
        <f t="shared" si="331"/>
        <v>41335</v>
      </c>
      <c r="J577" s="26">
        <f t="shared" si="306"/>
        <v>4.7001017717032134E-3</v>
      </c>
      <c r="K577" s="11">
        <f t="shared" si="321"/>
        <v>41396</v>
      </c>
      <c r="L577" s="11">
        <f t="shared" si="307"/>
        <v>41396</v>
      </c>
      <c r="M577" s="1">
        <f t="shared" si="322"/>
        <v>22</v>
      </c>
      <c r="N577" s="1">
        <f t="shared" si="326"/>
        <v>1</v>
      </c>
      <c r="O577" s="2">
        <f t="shared" si="308"/>
        <v>1.0002131599999999</v>
      </c>
      <c r="P577" s="10">
        <f t="shared" si="335"/>
        <v>1.00599982</v>
      </c>
      <c r="Q577" s="10">
        <f t="shared" si="332"/>
        <v>1.0953144702028739</v>
      </c>
      <c r="R577" s="2">
        <f t="shared" si="334"/>
        <v>1.0955479400000001</v>
      </c>
      <c r="S577" s="2">
        <f t="shared" si="327"/>
        <v>1.05240376</v>
      </c>
      <c r="T577" s="2">
        <f t="shared" si="309"/>
        <v>312675.57184429001</v>
      </c>
      <c r="U577" s="2">
        <f t="shared" si="310"/>
        <v>574.6538286537193</v>
      </c>
      <c r="V577" s="2">
        <f t="shared" si="311"/>
        <v>27340.107241744005</v>
      </c>
      <c r="W577" s="2">
        <f t="shared" si="312"/>
        <v>325020.85640047776</v>
      </c>
      <c r="X577" s="27">
        <f t="shared" si="313"/>
        <v>0</v>
      </c>
      <c r="Y577" s="2">
        <f t="shared" si="328"/>
        <v>0</v>
      </c>
      <c r="Z577" s="67">
        <f t="shared" si="314"/>
        <v>0</v>
      </c>
      <c r="AA577" s="2">
        <f t="shared" si="315"/>
        <v>0</v>
      </c>
      <c r="AB577" s="26">
        <f t="shared" si="323"/>
        <v>6.7299999999999999E-2</v>
      </c>
      <c r="AC577" s="27">
        <f t="shared" si="336"/>
        <v>1</v>
      </c>
      <c r="AD577" s="27">
        <v>252</v>
      </c>
      <c r="AE577" s="10">
        <f t="shared" si="333"/>
        <v>1.0002584940000001</v>
      </c>
      <c r="AF577" s="2">
        <f t="shared" si="316"/>
        <v>80.824759259999993</v>
      </c>
      <c r="AG577" s="2">
        <f t="shared" si="317"/>
        <v>84.015941249999997</v>
      </c>
      <c r="AH577" s="3" t="str">
        <f t="shared" si="318"/>
        <v>-</v>
      </c>
      <c r="AI577" s="4" t="str">
        <f t="shared" si="324"/>
        <v>A+J=</v>
      </c>
      <c r="AJ577" s="11">
        <f t="shared" si="325"/>
        <v>41400</v>
      </c>
      <c r="AK577" s="11"/>
      <c r="AL577" s="4"/>
      <c r="AM577" s="1"/>
      <c r="AN577" s="11"/>
      <c r="AO577" s="1"/>
      <c r="AP577" s="1"/>
      <c r="AQ577" s="1"/>
      <c r="AR577" s="1"/>
      <c r="AS577" s="6"/>
      <c r="AT577" s="1"/>
      <c r="AU577" s="1"/>
      <c r="AV577" s="1"/>
      <c r="AW577" s="1"/>
      <c r="AX577" s="1"/>
      <c r="AY577" s="1"/>
      <c r="AZ577" s="1"/>
      <c r="BA577" s="1"/>
      <c r="BB577" s="1"/>
      <c r="BC577" s="1"/>
    </row>
    <row r="578" spans="1:55" x14ac:dyDescent="0.2">
      <c r="A578" s="144">
        <f t="shared" si="319"/>
        <v>41367</v>
      </c>
      <c r="B578" s="2">
        <f t="shared" si="304"/>
        <v>325255.76693252265</v>
      </c>
      <c r="C578" s="2">
        <f t="shared" si="320"/>
        <v>297106.09533008002</v>
      </c>
      <c r="D578" s="68">
        <f>SUM(Y578:Y$730)</f>
        <v>10965.889254010001</v>
      </c>
      <c r="E578" s="68">
        <f t="shared" si="305"/>
        <v>286140.20607607003</v>
      </c>
      <c r="F578" s="72">
        <f t="shared" si="329"/>
        <v>3655.24</v>
      </c>
      <c r="G578" s="3">
        <f>IF(N578=1,VLOOKUP(A577,[1]Plan1!$BG$69:$BI$188,3),G577)</f>
        <v>3672.42</v>
      </c>
      <c r="H578" s="11">
        <f t="shared" si="330"/>
        <v>41307</v>
      </c>
      <c r="I578" s="11">
        <f t="shared" si="331"/>
        <v>41335</v>
      </c>
      <c r="J578" s="26">
        <f t="shared" si="306"/>
        <v>4.7001017717032134E-3</v>
      </c>
      <c r="K578" s="11">
        <f t="shared" si="321"/>
        <v>41396</v>
      </c>
      <c r="L578" s="11">
        <f t="shared" si="307"/>
        <v>41396</v>
      </c>
      <c r="M578" s="1">
        <f t="shared" si="322"/>
        <v>22</v>
      </c>
      <c r="N578" s="1">
        <f t="shared" si="326"/>
        <v>2</v>
      </c>
      <c r="O578" s="2">
        <f t="shared" si="308"/>
        <v>1.00042637</v>
      </c>
      <c r="P578" s="10">
        <f t="shared" si="335"/>
        <v>1.00599982</v>
      </c>
      <c r="Q578" s="10">
        <f t="shared" si="332"/>
        <v>1.0953144702028739</v>
      </c>
      <c r="R578" s="2">
        <f t="shared" si="334"/>
        <v>1.0957814699999999</v>
      </c>
      <c r="S578" s="2">
        <f t="shared" si="327"/>
        <v>1.05240376</v>
      </c>
      <c r="T578" s="2">
        <f t="shared" si="309"/>
        <v>312675.57184429001</v>
      </c>
      <c r="U578" s="2">
        <f t="shared" si="310"/>
        <v>574.6538286537193</v>
      </c>
      <c r="V578" s="2">
        <f t="shared" si="311"/>
        <v>27406.929564068898</v>
      </c>
      <c r="W578" s="2">
        <f t="shared" si="312"/>
        <v>325087.67872280267</v>
      </c>
      <c r="X578" s="27">
        <f t="shared" si="313"/>
        <v>0</v>
      </c>
      <c r="Y578" s="2">
        <f t="shared" si="328"/>
        <v>0</v>
      </c>
      <c r="Z578" s="67">
        <f t="shared" si="314"/>
        <v>0</v>
      </c>
      <c r="AA578" s="2">
        <f t="shared" si="315"/>
        <v>0</v>
      </c>
      <c r="AB578" s="26">
        <f t="shared" si="323"/>
        <v>6.7299999999999999E-2</v>
      </c>
      <c r="AC578" s="27">
        <f t="shared" si="336"/>
        <v>2</v>
      </c>
      <c r="AD578" s="27">
        <v>252</v>
      </c>
      <c r="AE578" s="10">
        <f t="shared" si="333"/>
        <v>1.000517055</v>
      </c>
      <c r="AF578" s="2">
        <f t="shared" si="316"/>
        <v>161.67046779</v>
      </c>
      <c r="AG578" s="2">
        <f t="shared" si="317"/>
        <v>168.08820972000001</v>
      </c>
      <c r="AH578" s="3" t="str">
        <f t="shared" si="318"/>
        <v>-</v>
      </c>
      <c r="AI578" s="4" t="str">
        <f t="shared" si="324"/>
        <v>A+J=</v>
      </c>
      <c r="AJ578" s="11">
        <f t="shared" si="325"/>
        <v>41400</v>
      </c>
      <c r="AK578" s="11"/>
      <c r="AL578" s="4"/>
      <c r="AM578" s="1"/>
      <c r="AN578" s="11"/>
      <c r="AO578" s="1"/>
      <c r="AP578" s="1"/>
      <c r="AQ578" s="1"/>
      <c r="AR578" s="1"/>
      <c r="AS578" s="6"/>
      <c r="AT578" s="1"/>
      <c r="AU578" s="1"/>
      <c r="AV578" s="1"/>
      <c r="AW578" s="1"/>
      <c r="AX578" s="1"/>
      <c r="AY578" s="1"/>
      <c r="AZ578" s="1"/>
      <c r="BA578" s="1"/>
      <c r="BB578" s="1"/>
      <c r="BC578" s="1"/>
    </row>
    <row r="579" spans="1:55" x14ac:dyDescent="0.2">
      <c r="A579" s="144">
        <f t="shared" si="319"/>
        <v>41368</v>
      </c>
      <c r="B579" s="2">
        <f t="shared" si="304"/>
        <v>325406.73218206799</v>
      </c>
      <c r="C579" s="2">
        <f t="shared" si="320"/>
        <v>297106.09533008002</v>
      </c>
      <c r="D579" s="68">
        <f>SUM(Y579:Y$730)</f>
        <v>10965.889254010001</v>
      </c>
      <c r="E579" s="68">
        <f t="shared" si="305"/>
        <v>286140.20607607003</v>
      </c>
      <c r="F579" s="72">
        <f t="shared" si="329"/>
        <v>3655.24</v>
      </c>
      <c r="G579" s="3">
        <f>IF(N579=1,VLOOKUP(A578,[1]Plan1!$BG$69:$BI$188,3),G578)</f>
        <v>3672.42</v>
      </c>
      <c r="H579" s="11">
        <f t="shared" si="330"/>
        <v>41307</v>
      </c>
      <c r="I579" s="11">
        <f t="shared" si="331"/>
        <v>41335</v>
      </c>
      <c r="J579" s="26">
        <f t="shared" si="306"/>
        <v>4.7001017717032134E-3</v>
      </c>
      <c r="K579" s="11">
        <f t="shared" si="321"/>
        <v>41396</v>
      </c>
      <c r="L579" s="11">
        <f t="shared" si="307"/>
        <v>41396</v>
      </c>
      <c r="M579" s="1">
        <f t="shared" si="322"/>
        <v>22</v>
      </c>
      <c r="N579" s="1">
        <f t="shared" si="326"/>
        <v>3</v>
      </c>
      <c r="O579" s="2">
        <f t="shared" si="308"/>
        <v>1.0006396200000001</v>
      </c>
      <c r="P579" s="10">
        <f t="shared" si="335"/>
        <v>1.00599982</v>
      </c>
      <c r="Q579" s="10">
        <f t="shared" si="332"/>
        <v>1.0953144702028739</v>
      </c>
      <c r="R579" s="2">
        <f t="shared" si="334"/>
        <v>1.0960150500000001</v>
      </c>
      <c r="S579" s="2">
        <f t="shared" si="327"/>
        <v>1.05240376</v>
      </c>
      <c r="T579" s="2">
        <f t="shared" si="309"/>
        <v>312675.57184429001</v>
      </c>
      <c r="U579" s="2">
        <f t="shared" si="310"/>
        <v>574.6538286537193</v>
      </c>
      <c r="V579" s="2">
        <f t="shared" si="311"/>
        <v>27473.766193404197</v>
      </c>
      <c r="W579" s="2">
        <f t="shared" si="312"/>
        <v>325154.51535213797</v>
      </c>
      <c r="X579" s="27">
        <f t="shared" si="313"/>
        <v>0</v>
      </c>
      <c r="Y579" s="2">
        <f t="shared" si="328"/>
        <v>0</v>
      </c>
      <c r="Z579" s="67">
        <f t="shared" si="314"/>
        <v>0</v>
      </c>
      <c r="AA579" s="2">
        <f t="shared" si="315"/>
        <v>0</v>
      </c>
      <c r="AB579" s="26">
        <f t="shared" si="323"/>
        <v>6.7299999999999999E-2</v>
      </c>
      <c r="AC579" s="27">
        <f t="shared" si="336"/>
        <v>3</v>
      </c>
      <c r="AD579" s="27">
        <v>252</v>
      </c>
      <c r="AE579" s="10">
        <f t="shared" si="333"/>
        <v>1.0007756830000001</v>
      </c>
      <c r="AF579" s="2">
        <f t="shared" si="316"/>
        <v>242.53712558999999</v>
      </c>
      <c r="AG579" s="2">
        <f t="shared" si="317"/>
        <v>252.21682992999999</v>
      </c>
      <c r="AH579" s="3" t="str">
        <f t="shared" si="318"/>
        <v>-</v>
      </c>
      <c r="AI579" s="4" t="str">
        <f t="shared" si="324"/>
        <v>A+J=</v>
      </c>
      <c r="AJ579" s="11">
        <f t="shared" si="325"/>
        <v>41400</v>
      </c>
      <c r="AK579" s="11"/>
      <c r="AL579" s="4"/>
      <c r="AM579" s="1"/>
      <c r="AN579" s="11"/>
      <c r="AO579" s="1"/>
      <c r="AP579" s="1"/>
      <c r="AQ579" s="1"/>
      <c r="AR579" s="1"/>
      <c r="AS579" s="6"/>
      <c r="AT579" s="1"/>
      <c r="AU579" s="1"/>
      <c r="AV579" s="1"/>
      <c r="AW579" s="1"/>
      <c r="AX579" s="1"/>
      <c r="AY579" s="1"/>
      <c r="AZ579" s="1"/>
      <c r="BA579" s="1"/>
      <c r="BB579" s="1"/>
      <c r="BC579" s="1"/>
    </row>
    <row r="580" spans="1:55" x14ac:dyDescent="0.2">
      <c r="A580" s="144">
        <f t="shared" si="319"/>
        <v>41369</v>
      </c>
      <c r="B580" s="2">
        <f t="shared" si="304"/>
        <v>325557.76778967347</v>
      </c>
      <c r="C580" s="2">
        <f t="shared" si="320"/>
        <v>297106.09533008002</v>
      </c>
      <c r="D580" s="68">
        <f>SUM(Y580:Y$730)</f>
        <v>10965.889254010001</v>
      </c>
      <c r="E580" s="68">
        <f t="shared" si="305"/>
        <v>286140.20607607003</v>
      </c>
      <c r="F580" s="72">
        <f t="shared" si="329"/>
        <v>3655.24</v>
      </c>
      <c r="G580" s="3">
        <f>IF(N580=1,VLOOKUP(A579,[1]Plan1!$BG$69:$BI$188,3),G579)</f>
        <v>3672.42</v>
      </c>
      <c r="H580" s="11">
        <f t="shared" si="330"/>
        <v>41307</v>
      </c>
      <c r="I580" s="11">
        <f t="shared" si="331"/>
        <v>41335</v>
      </c>
      <c r="J580" s="26">
        <f t="shared" si="306"/>
        <v>4.7001017717032134E-3</v>
      </c>
      <c r="K580" s="11">
        <f t="shared" si="321"/>
        <v>41396</v>
      </c>
      <c r="L580" s="11">
        <f t="shared" si="307"/>
        <v>41396</v>
      </c>
      <c r="M580" s="1">
        <f t="shared" si="322"/>
        <v>22</v>
      </c>
      <c r="N580" s="1">
        <f t="shared" si="326"/>
        <v>4</v>
      </c>
      <c r="O580" s="2">
        <f t="shared" si="308"/>
        <v>1.00085292</v>
      </c>
      <c r="P580" s="10">
        <f t="shared" si="335"/>
        <v>1.00599982</v>
      </c>
      <c r="Q580" s="10">
        <f t="shared" si="332"/>
        <v>1.0953144702028739</v>
      </c>
      <c r="R580" s="2">
        <f t="shared" si="334"/>
        <v>1.09624868</v>
      </c>
      <c r="S580" s="2">
        <f t="shared" si="327"/>
        <v>1.05240376</v>
      </c>
      <c r="T580" s="2">
        <f t="shared" si="309"/>
        <v>312675.57184429001</v>
      </c>
      <c r="U580" s="2">
        <f t="shared" si="310"/>
        <v>574.6538286537193</v>
      </c>
      <c r="V580" s="2">
        <f t="shared" si="311"/>
        <v>27540.617129749713</v>
      </c>
      <c r="W580" s="2">
        <f t="shared" si="312"/>
        <v>325221.36628848349</v>
      </c>
      <c r="X580" s="27">
        <f t="shared" si="313"/>
        <v>0</v>
      </c>
      <c r="Y580" s="2">
        <f t="shared" si="328"/>
        <v>0</v>
      </c>
      <c r="Z580" s="67">
        <f t="shared" si="314"/>
        <v>0</v>
      </c>
      <c r="AA580" s="2">
        <f t="shared" si="315"/>
        <v>0</v>
      </c>
      <c r="AB580" s="26">
        <f t="shared" si="323"/>
        <v>6.7299999999999999E-2</v>
      </c>
      <c r="AC580" s="27">
        <f t="shared" si="336"/>
        <v>4</v>
      </c>
      <c r="AD580" s="27">
        <v>252</v>
      </c>
      <c r="AE580" s="10">
        <f t="shared" si="333"/>
        <v>1.0010343770000001</v>
      </c>
      <c r="AF580" s="2">
        <f t="shared" si="316"/>
        <v>323.42441996999997</v>
      </c>
      <c r="AG580" s="2">
        <f t="shared" si="317"/>
        <v>336.40150118999998</v>
      </c>
      <c r="AH580" s="3" t="str">
        <f t="shared" si="318"/>
        <v>-</v>
      </c>
      <c r="AI580" s="4" t="str">
        <f t="shared" si="324"/>
        <v>A+J=</v>
      </c>
      <c r="AJ580" s="11">
        <f t="shared" si="325"/>
        <v>41400</v>
      </c>
      <c r="AK580" s="11"/>
      <c r="AL580" s="4"/>
      <c r="AM580" s="1"/>
      <c r="AN580" s="11"/>
      <c r="AO580" s="1"/>
      <c r="AP580" s="1"/>
      <c r="AQ580" s="1"/>
      <c r="AR580" s="1"/>
      <c r="AS580" s="6"/>
      <c r="AT580" s="1"/>
      <c r="AU580" s="1"/>
      <c r="AV580" s="1"/>
      <c r="AW580" s="1"/>
      <c r="AX580" s="1"/>
      <c r="AY580" s="1"/>
      <c r="AZ580" s="1"/>
      <c r="BA580" s="1"/>
      <c r="BB580" s="1"/>
      <c r="BC580" s="1"/>
    </row>
    <row r="581" spans="1:55" x14ac:dyDescent="0.2">
      <c r="A581" s="144">
        <f t="shared" si="319"/>
        <v>41370</v>
      </c>
      <c r="B581" s="2">
        <f t="shared" si="304"/>
        <v>325708.87729537138</v>
      </c>
      <c r="C581" s="2">
        <f t="shared" si="320"/>
        <v>297106.09533008002</v>
      </c>
      <c r="D581" s="68">
        <f>SUM(Y581:Y$730)</f>
        <v>10965.889254010001</v>
      </c>
      <c r="E581" s="68">
        <f t="shared" si="305"/>
        <v>286140.20607607003</v>
      </c>
      <c r="F581" s="72">
        <f t="shared" si="329"/>
        <v>3655.24</v>
      </c>
      <c r="G581" s="3">
        <f>IF(N581=1,VLOOKUP(A580,[1]Plan1!$BG$69:$BI$188,3),G580)</f>
        <v>3672.42</v>
      </c>
      <c r="H581" s="11">
        <f t="shared" si="330"/>
        <v>41307</v>
      </c>
      <c r="I581" s="11">
        <f t="shared" si="331"/>
        <v>41335</v>
      </c>
      <c r="J581" s="26">
        <f t="shared" si="306"/>
        <v>4.7001017717032134E-3</v>
      </c>
      <c r="K581" s="11">
        <f t="shared" si="321"/>
        <v>41396</v>
      </c>
      <c r="L581" s="11">
        <f t="shared" si="307"/>
        <v>41396</v>
      </c>
      <c r="M581" s="1">
        <f t="shared" si="322"/>
        <v>22</v>
      </c>
      <c r="N581" s="1">
        <f t="shared" si="326"/>
        <v>5</v>
      </c>
      <c r="O581" s="2">
        <f t="shared" si="308"/>
        <v>1.0010662699999999</v>
      </c>
      <c r="P581" s="10">
        <f t="shared" si="335"/>
        <v>1.00599982</v>
      </c>
      <c r="Q581" s="10">
        <f t="shared" si="332"/>
        <v>1.0953144702028739</v>
      </c>
      <c r="R581" s="2">
        <f t="shared" si="334"/>
        <v>1.0964823699999999</v>
      </c>
      <c r="S581" s="2">
        <f t="shared" si="327"/>
        <v>1.05240376</v>
      </c>
      <c r="T581" s="2">
        <f t="shared" si="309"/>
        <v>312675.57184429001</v>
      </c>
      <c r="U581" s="2">
        <f t="shared" si="310"/>
        <v>574.6538286537193</v>
      </c>
      <c r="V581" s="2">
        <f t="shared" si="311"/>
        <v>27607.485234507614</v>
      </c>
      <c r="W581" s="2">
        <f t="shared" si="312"/>
        <v>325288.23439324135</v>
      </c>
      <c r="X581" s="27">
        <f t="shared" si="313"/>
        <v>0</v>
      </c>
      <c r="Y581" s="2">
        <f t="shared" si="328"/>
        <v>0</v>
      </c>
      <c r="Z581" s="67">
        <f t="shared" si="314"/>
        <v>0</v>
      </c>
      <c r="AA581" s="2">
        <f t="shared" si="315"/>
        <v>0</v>
      </c>
      <c r="AB581" s="26">
        <f t="shared" si="323"/>
        <v>6.7299999999999999E-2</v>
      </c>
      <c r="AC581" s="27">
        <f t="shared" si="336"/>
        <v>5</v>
      </c>
      <c r="AD581" s="27">
        <v>252</v>
      </c>
      <c r="AE581" s="10">
        <f t="shared" si="333"/>
        <v>1.0012931389999999</v>
      </c>
      <c r="AF581" s="2">
        <f t="shared" si="316"/>
        <v>404.33297628999998</v>
      </c>
      <c r="AG581" s="2">
        <f t="shared" si="317"/>
        <v>420.64290212999998</v>
      </c>
      <c r="AH581" s="3" t="str">
        <f t="shared" si="318"/>
        <v>-</v>
      </c>
      <c r="AI581" s="4" t="str">
        <f t="shared" si="324"/>
        <v>A+J=</v>
      </c>
      <c r="AJ581" s="11">
        <f t="shared" si="325"/>
        <v>41400</v>
      </c>
      <c r="AK581" s="11"/>
      <c r="AL581" s="4"/>
      <c r="AM581" s="1"/>
      <c r="AN581" s="11"/>
      <c r="AO581" s="1"/>
      <c r="AP581" s="1"/>
      <c r="AQ581" s="1"/>
      <c r="AR581" s="1"/>
      <c r="AS581" s="6"/>
      <c r="AT581" s="1"/>
      <c r="AU581" s="1"/>
      <c r="AV581" s="1"/>
      <c r="AW581" s="1"/>
      <c r="AX581" s="1"/>
      <c r="AY581" s="1"/>
      <c r="AZ581" s="1"/>
      <c r="BA581" s="1"/>
      <c r="BB581" s="1"/>
      <c r="BC581" s="1"/>
    </row>
    <row r="582" spans="1:55" x14ac:dyDescent="0.2">
      <c r="A582" s="144">
        <f t="shared" si="319"/>
        <v>41371</v>
      </c>
      <c r="B582" s="2">
        <f t="shared" si="304"/>
        <v>325708.87729537138</v>
      </c>
      <c r="C582" s="2">
        <f t="shared" si="320"/>
        <v>297106.09533008002</v>
      </c>
      <c r="D582" s="68">
        <f>SUM(Y582:Y$730)</f>
        <v>10965.889254010001</v>
      </c>
      <c r="E582" s="68">
        <f t="shared" si="305"/>
        <v>286140.20607607003</v>
      </c>
      <c r="F582" s="72">
        <f t="shared" si="329"/>
        <v>3655.24</v>
      </c>
      <c r="G582" s="3">
        <f>IF(N582=1,VLOOKUP(A581,[1]Plan1!$BG$69:$BI$188,3),G581)</f>
        <v>3672.42</v>
      </c>
      <c r="H582" s="11">
        <f t="shared" si="330"/>
        <v>41307</v>
      </c>
      <c r="I582" s="11">
        <f t="shared" si="331"/>
        <v>41335</v>
      </c>
      <c r="J582" s="26">
        <f t="shared" si="306"/>
        <v>4.7001017717032134E-3</v>
      </c>
      <c r="K582" s="11">
        <f t="shared" si="321"/>
        <v>41396</v>
      </c>
      <c r="L582" s="11">
        <f t="shared" si="307"/>
        <v>41396</v>
      </c>
      <c r="M582" s="1">
        <f t="shared" si="322"/>
        <v>22</v>
      </c>
      <c r="N582" s="1">
        <f t="shared" si="326"/>
        <v>5</v>
      </c>
      <c r="O582" s="2">
        <f t="shared" si="308"/>
        <v>1.0010662699999999</v>
      </c>
      <c r="P582" s="10">
        <f t="shared" si="335"/>
        <v>1.00599982</v>
      </c>
      <c r="Q582" s="10">
        <f t="shared" si="332"/>
        <v>1.0953144702028739</v>
      </c>
      <c r="R582" s="2">
        <f t="shared" si="334"/>
        <v>1.0964823699999999</v>
      </c>
      <c r="S582" s="2">
        <f t="shared" si="327"/>
        <v>1.05240376</v>
      </c>
      <c r="T582" s="2">
        <f t="shared" si="309"/>
        <v>312675.57184429001</v>
      </c>
      <c r="U582" s="2">
        <f t="shared" si="310"/>
        <v>574.6538286537193</v>
      </c>
      <c r="V582" s="2">
        <f t="shared" si="311"/>
        <v>27607.485234507614</v>
      </c>
      <c r="W582" s="2">
        <f t="shared" si="312"/>
        <v>325288.23439324135</v>
      </c>
      <c r="X582" s="27">
        <f t="shared" si="313"/>
        <v>0</v>
      </c>
      <c r="Y582" s="2">
        <f t="shared" si="328"/>
        <v>0</v>
      </c>
      <c r="Z582" s="67">
        <f t="shared" si="314"/>
        <v>0</v>
      </c>
      <c r="AA582" s="2">
        <f t="shared" si="315"/>
        <v>0</v>
      </c>
      <c r="AB582" s="26">
        <f t="shared" si="323"/>
        <v>6.7299999999999999E-2</v>
      </c>
      <c r="AC582" s="27">
        <f t="shared" si="336"/>
        <v>5</v>
      </c>
      <c r="AD582" s="27">
        <v>252</v>
      </c>
      <c r="AE582" s="10">
        <f t="shared" si="333"/>
        <v>1.0012931389999999</v>
      </c>
      <c r="AF582" s="2">
        <f t="shared" si="316"/>
        <v>404.33297628999998</v>
      </c>
      <c r="AG582" s="2">
        <f t="shared" si="317"/>
        <v>420.64290212999998</v>
      </c>
      <c r="AH582" s="3" t="str">
        <f t="shared" si="318"/>
        <v>-</v>
      </c>
      <c r="AI582" s="4" t="str">
        <f t="shared" si="324"/>
        <v>A+J=</v>
      </c>
      <c r="AJ582" s="11">
        <f t="shared" si="325"/>
        <v>41400</v>
      </c>
      <c r="AK582" s="11"/>
      <c r="AL582" s="4"/>
      <c r="AM582" s="1"/>
      <c r="AN582" s="11"/>
      <c r="AO582" s="1"/>
      <c r="AP582" s="1"/>
      <c r="AQ582" s="1"/>
      <c r="AR582" s="1"/>
      <c r="AS582" s="6"/>
      <c r="AT582" s="1"/>
      <c r="AU582" s="1"/>
      <c r="AV582" s="1"/>
      <c r="AW582" s="1"/>
      <c r="AX582" s="1"/>
      <c r="AY582" s="1"/>
      <c r="AZ582" s="1"/>
      <c r="BA582" s="1"/>
      <c r="BB582" s="1"/>
      <c r="BC582" s="1"/>
    </row>
    <row r="583" spans="1:55" x14ac:dyDescent="0.2">
      <c r="A583" s="144">
        <f t="shared" si="319"/>
        <v>41372</v>
      </c>
      <c r="B583" s="2">
        <f t="shared" si="304"/>
        <v>325708.87729537138</v>
      </c>
      <c r="C583" s="2">
        <f t="shared" si="320"/>
        <v>297106.09533008002</v>
      </c>
      <c r="D583" s="68">
        <f>SUM(Y583:Y$730)</f>
        <v>10965.889254010001</v>
      </c>
      <c r="E583" s="68">
        <f t="shared" si="305"/>
        <v>286140.20607607003</v>
      </c>
      <c r="F583" s="72">
        <f t="shared" si="329"/>
        <v>3655.24</v>
      </c>
      <c r="G583" s="3">
        <f>IF(N583=1,VLOOKUP(A582,[1]Plan1!$BG$69:$BI$188,3),G582)</f>
        <v>3672.42</v>
      </c>
      <c r="H583" s="11">
        <f t="shared" si="330"/>
        <v>41307</v>
      </c>
      <c r="I583" s="11">
        <f t="shared" si="331"/>
        <v>41335</v>
      </c>
      <c r="J583" s="26">
        <f t="shared" si="306"/>
        <v>4.7001017717032134E-3</v>
      </c>
      <c r="K583" s="11">
        <f t="shared" si="321"/>
        <v>41396</v>
      </c>
      <c r="L583" s="11">
        <f t="shared" si="307"/>
        <v>41396</v>
      </c>
      <c r="M583" s="1">
        <f t="shared" si="322"/>
        <v>22</v>
      </c>
      <c r="N583" s="1">
        <f t="shared" si="326"/>
        <v>5</v>
      </c>
      <c r="O583" s="2">
        <f t="shared" si="308"/>
        <v>1.0010662699999999</v>
      </c>
      <c r="P583" s="10">
        <f t="shared" si="335"/>
        <v>1.00599982</v>
      </c>
      <c r="Q583" s="10">
        <f t="shared" si="332"/>
        <v>1.0953144702028739</v>
      </c>
      <c r="R583" s="2">
        <f t="shared" si="334"/>
        <v>1.0964823699999999</v>
      </c>
      <c r="S583" s="2">
        <f t="shared" si="327"/>
        <v>1.05240376</v>
      </c>
      <c r="T583" s="2">
        <f t="shared" si="309"/>
        <v>312675.57184429001</v>
      </c>
      <c r="U583" s="2">
        <f t="shared" si="310"/>
        <v>574.6538286537193</v>
      </c>
      <c r="V583" s="2">
        <f t="shared" si="311"/>
        <v>27607.485234507614</v>
      </c>
      <c r="W583" s="2">
        <f t="shared" si="312"/>
        <v>325288.23439324135</v>
      </c>
      <c r="X583" s="27">
        <f t="shared" si="313"/>
        <v>0</v>
      </c>
      <c r="Y583" s="2">
        <f t="shared" si="328"/>
        <v>0</v>
      </c>
      <c r="Z583" s="67">
        <f t="shared" si="314"/>
        <v>0</v>
      </c>
      <c r="AA583" s="2">
        <f t="shared" si="315"/>
        <v>0</v>
      </c>
      <c r="AB583" s="26">
        <f t="shared" si="323"/>
        <v>6.7299999999999999E-2</v>
      </c>
      <c r="AC583" s="27">
        <f t="shared" si="336"/>
        <v>5</v>
      </c>
      <c r="AD583" s="27">
        <v>252</v>
      </c>
      <c r="AE583" s="10">
        <f t="shared" si="333"/>
        <v>1.0012931389999999</v>
      </c>
      <c r="AF583" s="2">
        <f t="shared" si="316"/>
        <v>404.33297628999998</v>
      </c>
      <c r="AG583" s="2">
        <f t="shared" si="317"/>
        <v>420.64290212999998</v>
      </c>
      <c r="AH583" s="3" t="str">
        <f t="shared" si="318"/>
        <v>-</v>
      </c>
      <c r="AI583" s="4" t="str">
        <f t="shared" si="324"/>
        <v>A+J=</v>
      </c>
      <c r="AJ583" s="11">
        <f t="shared" si="325"/>
        <v>41400</v>
      </c>
      <c r="AK583" s="11"/>
      <c r="AL583" s="4"/>
      <c r="AM583" s="1"/>
      <c r="AN583" s="11"/>
      <c r="AO583" s="1"/>
      <c r="AP583" s="1"/>
      <c r="AQ583" s="1"/>
      <c r="AR583" s="1"/>
      <c r="AS583" s="6"/>
      <c r="AT583" s="1"/>
      <c r="AU583" s="1"/>
      <c r="AV583" s="1"/>
      <c r="AW583" s="1"/>
      <c r="AX583" s="1"/>
      <c r="AY583" s="1"/>
      <c r="AZ583" s="1"/>
      <c r="BA583" s="1"/>
      <c r="BB583" s="1"/>
      <c r="BC583" s="1"/>
    </row>
    <row r="584" spans="1:55" x14ac:dyDescent="0.2">
      <c r="A584" s="144">
        <f t="shared" si="319"/>
        <v>41373</v>
      </c>
      <c r="B584" s="2">
        <f t="shared" si="304"/>
        <v>325860.05434372753</v>
      </c>
      <c r="C584" s="2">
        <f t="shared" si="320"/>
        <v>297106.09533008002</v>
      </c>
      <c r="D584" s="68">
        <f>SUM(Y584:Y$730)</f>
        <v>10965.889254010001</v>
      </c>
      <c r="E584" s="68">
        <f t="shared" si="305"/>
        <v>286140.20607607003</v>
      </c>
      <c r="F584" s="72">
        <f t="shared" si="329"/>
        <v>3655.24</v>
      </c>
      <c r="G584" s="3">
        <f>IF(N584=1,VLOOKUP(A583,[1]Plan1!$BG$69:$BI$188,3),G583)</f>
        <v>3672.42</v>
      </c>
      <c r="H584" s="11">
        <f t="shared" si="330"/>
        <v>41307</v>
      </c>
      <c r="I584" s="11">
        <f t="shared" si="331"/>
        <v>41335</v>
      </c>
      <c r="J584" s="26">
        <f t="shared" si="306"/>
        <v>4.7001017717032134E-3</v>
      </c>
      <c r="K584" s="11">
        <f t="shared" si="321"/>
        <v>41396</v>
      </c>
      <c r="L584" s="11">
        <f t="shared" si="307"/>
        <v>41396</v>
      </c>
      <c r="M584" s="1">
        <f t="shared" si="322"/>
        <v>22</v>
      </c>
      <c r="N584" s="1">
        <f t="shared" si="326"/>
        <v>6</v>
      </c>
      <c r="O584" s="2">
        <f t="shared" si="308"/>
        <v>1.00127966</v>
      </c>
      <c r="P584" s="10">
        <f t="shared" si="335"/>
        <v>1.00599982</v>
      </c>
      <c r="Q584" s="10">
        <f t="shared" si="332"/>
        <v>1.0953144702028739</v>
      </c>
      <c r="R584" s="2">
        <f t="shared" si="334"/>
        <v>1.0967161000000001</v>
      </c>
      <c r="S584" s="2">
        <f t="shared" si="327"/>
        <v>1.05240376</v>
      </c>
      <c r="T584" s="2">
        <f t="shared" si="309"/>
        <v>312675.57184429001</v>
      </c>
      <c r="U584" s="2">
        <f t="shared" si="310"/>
        <v>574.6538286537193</v>
      </c>
      <c r="V584" s="2">
        <f t="shared" si="311"/>
        <v>27674.364784873818</v>
      </c>
      <c r="W584" s="2">
        <f t="shared" si="312"/>
        <v>325355.11394360755</v>
      </c>
      <c r="X584" s="27">
        <f t="shared" si="313"/>
        <v>0</v>
      </c>
      <c r="Y584" s="2">
        <f t="shared" si="328"/>
        <v>0</v>
      </c>
      <c r="Z584" s="67">
        <f t="shared" si="314"/>
        <v>0</v>
      </c>
      <c r="AA584" s="2">
        <f t="shared" si="315"/>
        <v>0</v>
      </c>
      <c r="AB584" s="26">
        <f t="shared" si="323"/>
        <v>6.7299999999999999E-2</v>
      </c>
      <c r="AC584" s="27">
        <f t="shared" si="336"/>
        <v>6</v>
      </c>
      <c r="AD584" s="27">
        <v>252</v>
      </c>
      <c r="AE584" s="10">
        <f t="shared" si="333"/>
        <v>1.0015519669999999</v>
      </c>
      <c r="AF584" s="2">
        <f t="shared" si="316"/>
        <v>485.26216920000002</v>
      </c>
      <c r="AG584" s="2">
        <f t="shared" si="317"/>
        <v>504.94040011999999</v>
      </c>
      <c r="AH584" s="3" t="str">
        <f t="shared" si="318"/>
        <v>-</v>
      </c>
      <c r="AI584" s="4" t="str">
        <f t="shared" si="324"/>
        <v>A+J=</v>
      </c>
      <c r="AJ584" s="11">
        <f t="shared" si="325"/>
        <v>41400</v>
      </c>
      <c r="AK584" s="11"/>
      <c r="AL584" s="4"/>
      <c r="AM584" s="1"/>
      <c r="AN584" s="11"/>
      <c r="AO584" s="1"/>
      <c r="AP584" s="1"/>
      <c r="AQ584" s="1"/>
      <c r="AR584" s="1"/>
      <c r="AS584" s="6"/>
      <c r="AT584" s="1"/>
      <c r="AU584" s="1"/>
      <c r="AV584" s="1"/>
      <c r="AW584" s="1"/>
      <c r="AX584" s="1"/>
      <c r="AY584" s="1"/>
      <c r="AZ584" s="1"/>
      <c r="BA584" s="1"/>
      <c r="BB584" s="1"/>
      <c r="BC584" s="1"/>
    </row>
    <row r="585" spans="1:55" x14ac:dyDescent="0.2">
      <c r="A585" s="144">
        <f t="shared" si="319"/>
        <v>41374</v>
      </c>
      <c r="B585" s="2">
        <f t="shared" si="304"/>
        <v>326011.29928228195</v>
      </c>
      <c r="C585" s="2">
        <f t="shared" si="320"/>
        <v>297106.09533008002</v>
      </c>
      <c r="D585" s="68">
        <f>SUM(Y585:Y$730)</f>
        <v>10965.889254010001</v>
      </c>
      <c r="E585" s="68">
        <f t="shared" si="305"/>
        <v>286140.20607607003</v>
      </c>
      <c r="F585" s="72">
        <f t="shared" si="329"/>
        <v>3655.24</v>
      </c>
      <c r="G585" s="3">
        <f>IF(N585=1,VLOOKUP(A584,[1]Plan1!$BG$69:$BI$188,3),G584)</f>
        <v>3672.42</v>
      </c>
      <c r="H585" s="11">
        <f t="shared" si="330"/>
        <v>41307</v>
      </c>
      <c r="I585" s="11">
        <f t="shared" si="331"/>
        <v>41335</v>
      </c>
      <c r="J585" s="26">
        <f t="shared" si="306"/>
        <v>4.7001017717032134E-3</v>
      </c>
      <c r="K585" s="11">
        <f t="shared" si="321"/>
        <v>41396</v>
      </c>
      <c r="L585" s="11">
        <f t="shared" si="307"/>
        <v>41396</v>
      </c>
      <c r="M585" s="1">
        <f t="shared" si="322"/>
        <v>22</v>
      </c>
      <c r="N585" s="1">
        <f t="shared" si="326"/>
        <v>7</v>
      </c>
      <c r="O585" s="2">
        <f t="shared" si="308"/>
        <v>1.0014930900000001</v>
      </c>
      <c r="P585" s="10">
        <f t="shared" si="335"/>
        <v>1.00599982</v>
      </c>
      <c r="Q585" s="10">
        <f t="shared" si="332"/>
        <v>1.0953144702028739</v>
      </c>
      <c r="R585" s="2">
        <f t="shared" si="334"/>
        <v>1.09694987</v>
      </c>
      <c r="S585" s="2">
        <f t="shared" si="327"/>
        <v>1.05240376</v>
      </c>
      <c r="T585" s="2">
        <f t="shared" si="309"/>
        <v>312675.57184429001</v>
      </c>
      <c r="U585" s="2">
        <f t="shared" si="310"/>
        <v>574.6538286537193</v>
      </c>
      <c r="V585" s="2">
        <f t="shared" si="311"/>
        <v>27741.255780848198</v>
      </c>
      <c r="W585" s="2">
        <f t="shared" si="312"/>
        <v>325422.00493958197</v>
      </c>
      <c r="X585" s="27">
        <f t="shared" si="313"/>
        <v>0</v>
      </c>
      <c r="Y585" s="2">
        <f t="shared" si="328"/>
        <v>0</v>
      </c>
      <c r="Z585" s="67">
        <f t="shared" si="314"/>
        <v>0</v>
      </c>
      <c r="AA585" s="2">
        <f t="shared" si="315"/>
        <v>0</v>
      </c>
      <c r="AB585" s="26">
        <f t="shared" si="323"/>
        <v>6.7299999999999999E-2</v>
      </c>
      <c r="AC585" s="27">
        <f t="shared" si="336"/>
        <v>7</v>
      </c>
      <c r="AD585" s="27">
        <v>252</v>
      </c>
      <c r="AE585" s="10">
        <f t="shared" si="333"/>
        <v>1.0018108619999999</v>
      </c>
      <c r="AF585" s="2">
        <f t="shared" si="316"/>
        <v>566.21231137999996</v>
      </c>
      <c r="AG585" s="2">
        <f t="shared" si="317"/>
        <v>589.29434270000002</v>
      </c>
      <c r="AH585" s="3" t="str">
        <f t="shared" si="318"/>
        <v>-</v>
      </c>
      <c r="AI585" s="4" t="str">
        <f t="shared" si="324"/>
        <v>A+J=</v>
      </c>
      <c r="AJ585" s="11">
        <f t="shared" si="325"/>
        <v>41400</v>
      </c>
      <c r="AK585" s="11"/>
      <c r="AL585" s="4"/>
      <c r="AM585" s="1"/>
      <c r="AN585" s="11"/>
      <c r="AO585" s="1"/>
      <c r="AP585" s="1"/>
      <c r="AQ585" s="1"/>
      <c r="AR585" s="1"/>
      <c r="AS585" s="6"/>
      <c r="AT585" s="1"/>
      <c r="AU585" s="1"/>
      <c r="AV585" s="1"/>
      <c r="AW585" s="1"/>
      <c r="AX585" s="1"/>
      <c r="AY585" s="1"/>
      <c r="AZ585" s="1"/>
      <c r="BA585" s="1"/>
      <c r="BB585" s="1"/>
      <c r="BC585" s="1"/>
    </row>
    <row r="586" spans="1:55" x14ac:dyDescent="0.2">
      <c r="A586" s="144">
        <f t="shared" si="319"/>
        <v>41375</v>
      </c>
      <c r="B586" s="2">
        <f t="shared" ref="B586:B649" si="337">(W586+AG586)</f>
        <v>326162.61819352873</v>
      </c>
      <c r="C586" s="2">
        <f t="shared" si="320"/>
        <v>297106.09533008002</v>
      </c>
      <c r="D586" s="68">
        <f>SUM(Y586:Y$730)</f>
        <v>10965.889254010001</v>
      </c>
      <c r="E586" s="68">
        <f t="shared" ref="E586:E649" si="338">(C586-D586)</f>
        <v>286140.20607607003</v>
      </c>
      <c r="F586" s="72">
        <f t="shared" si="329"/>
        <v>3655.24</v>
      </c>
      <c r="G586" s="3">
        <f>IF(N586=1,VLOOKUP(A585,[1]Plan1!$BG$69:$BI$188,3),G585)</f>
        <v>3672.42</v>
      </c>
      <c r="H586" s="11">
        <f t="shared" si="330"/>
        <v>41307</v>
      </c>
      <c r="I586" s="11">
        <f t="shared" si="331"/>
        <v>41335</v>
      </c>
      <c r="J586" s="26">
        <f t="shared" ref="J586:J649" si="339">(G586/F586)-1</f>
        <v>4.7001017717032134E-3</v>
      </c>
      <c r="K586" s="11">
        <f t="shared" si="321"/>
        <v>41396</v>
      </c>
      <c r="L586" s="11">
        <f t="shared" ref="L586:L649" si="340">IF(A586&gt;L585,K586,L585)</f>
        <v>41396</v>
      </c>
      <c r="M586" s="1">
        <f t="shared" si="322"/>
        <v>22</v>
      </c>
      <c r="N586" s="1">
        <f t="shared" si="326"/>
        <v>8</v>
      </c>
      <c r="O586" s="2">
        <f t="shared" ref="O586:O649" si="341">TRUNC((G586/F586)^TRUNC((N586/M586),9),8)</f>
        <v>1.0017065700000001</v>
      </c>
      <c r="P586" s="10">
        <f t="shared" si="335"/>
        <v>1.00599982</v>
      </c>
      <c r="Q586" s="10">
        <f t="shared" si="332"/>
        <v>1.0953144702028739</v>
      </c>
      <c r="R586" s="2">
        <f t="shared" si="334"/>
        <v>1.0971837</v>
      </c>
      <c r="S586" s="2">
        <f t="shared" si="327"/>
        <v>1.05240376</v>
      </c>
      <c r="T586" s="2">
        <f t="shared" ref="T586:T649" si="342">TRUNC(C586*S586,8)</f>
        <v>312675.57184429001</v>
      </c>
      <c r="U586" s="2">
        <f t="shared" ref="U586:U649" si="343">(D586*(S586-1))</f>
        <v>574.6538286537193</v>
      </c>
      <c r="V586" s="2">
        <f t="shared" ref="V586:V649" si="344">(E586*(R586-1))</f>
        <v>27808.163945234963</v>
      </c>
      <c r="W586" s="2">
        <f t="shared" ref="W586:W649" si="345">(C586+U586+V586)</f>
        <v>325488.91310396872</v>
      </c>
      <c r="X586" s="27">
        <f t="shared" ref="X586:X649" si="346">IF(VLOOKUP(A586,AN$10:AU$131,8)=VLOOKUP(A585,AN$10:AU$131,8),0,VLOOKUP(A586,AN$10:AU$131,8))</f>
        <v>0</v>
      </c>
      <c r="Y586" s="2">
        <f t="shared" si="328"/>
        <v>0</v>
      </c>
      <c r="Z586" s="67">
        <f t="shared" ref="Z586:Z649" si="347">IF(X586&gt;0,VLOOKUP($A586,$AN$10:$AS$131,6),0)</f>
        <v>0</v>
      </c>
      <c r="AA586" s="2">
        <f t="shared" ref="AA586:AA649" si="348">IF(Z586&gt;0,TRUNC(Z586*T586,8),0)</f>
        <v>0</v>
      </c>
      <c r="AB586" s="26">
        <f t="shared" si="323"/>
        <v>6.7299999999999999E-2</v>
      </c>
      <c r="AC586" s="27">
        <f t="shared" si="336"/>
        <v>8</v>
      </c>
      <c r="AD586" s="27">
        <v>252</v>
      </c>
      <c r="AE586" s="10">
        <f t="shared" si="333"/>
        <v>1.002069825</v>
      </c>
      <c r="AF586" s="2">
        <f t="shared" ref="AF586:AF649" si="349">TRUNC((T586*(AE586-1)),8)</f>
        <v>647.18371549000005</v>
      </c>
      <c r="AG586" s="2">
        <f t="shared" ref="AG586:AG649" si="350">TRUNC((W586*(AE586-1)),8)</f>
        <v>673.70508956000003</v>
      </c>
      <c r="AH586" s="3" t="str">
        <f t="shared" ref="AH586:AH649" si="351">IF(AA586&gt;0,AA586+AF586,"-")</f>
        <v>-</v>
      </c>
      <c r="AI586" s="4" t="str">
        <f t="shared" si="324"/>
        <v>A+J=</v>
      </c>
      <c r="AJ586" s="11">
        <f t="shared" si="325"/>
        <v>41400</v>
      </c>
      <c r="AK586" s="11"/>
      <c r="AL586" s="4"/>
      <c r="AM586" s="1"/>
      <c r="AN586" s="11"/>
      <c r="AO586" s="1"/>
      <c r="AP586" s="1"/>
      <c r="AQ586" s="1"/>
      <c r="AR586" s="1"/>
      <c r="AS586" s="6"/>
      <c r="AT586" s="1"/>
      <c r="AU586" s="1"/>
      <c r="AV586" s="1"/>
      <c r="AW586" s="1"/>
      <c r="AX586" s="1"/>
      <c r="AY586" s="1"/>
      <c r="AZ586" s="1"/>
      <c r="BA586" s="1"/>
      <c r="BB586" s="1"/>
      <c r="BC586" s="1"/>
    </row>
    <row r="587" spans="1:55" x14ac:dyDescent="0.2">
      <c r="A587" s="144">
        <f t="shared" ref="A587:A650" si="352">(A586+1)</f>
        <v>41376</v>
      </c>
      <c r="B587" s="2">
        <f t="shared" si="337"/>
        <v>326314.00758526573</v>
      </c>
      <c r="C587" s="2">
        <f t="shared" ref="C587:C650" si="353">TRUNC(IF(X586&gt;0,VLOOKUP(A586,$AN$12:$AO$131,2),C586),8)</f>
        <v>297106.09533008002</v>
      </c>
      <c r="D587" s="68">
        <f>SUM(Y587:Y$730)</f>
        <v>10965.889254010001</v>
      </c>
      <c r="E587" s="68">
        <f t="shared" si="338"/>
        <v>286140.20607607003</v>
      </c>
      <c r="F587" s="72">
        <f t="shared" si="329"/>
        <v>3655.24</v>
      </c>
      <c r="G587" s="3">
        <f>IF(N587=1,VLOOKUP(A586,[1]Plan1!$BG$69:$BI$188,3),G586)</f>
        <v>3672.42</v>
      </c>
      <c r="H587" s="11">
        <f t="shared" si="330"/>
        <v>41307</v>
      </c>
      <c r="I587" s="11">
        <f t="shared" si="331"/>
        <v>41335</v>
      </c>
      <c r="J587" s="26">
        <f t="shared" si="339"/>
        <v>4.7001017717032134E-3</v>
      </c>
      <c r="K587" s="11">
        <f t="shared" ref="K587:K650" si="354">IF(DAY(A587)=1,VLOOKUP(A587,AR$137:AW$275,4),K586)</f>
        <v>41396</v>
      </c>
      <c r="L587" s="11">
        <f t="shared" si="340"/>
        <v>41396</v>
      </c>
      <c r="M587" s="1">
        <f t="shared" ref="M587:M650" si="355">IF(L587=L586,M586,NETWORKDAYS(L586,L587,$AN$137:$AN$327)-1)</f>
        <v>22</v>
      </c>
      <c r="N587" s="1">
        <f t="shared" si="326"/>
        <v>9</v>
      </c>
      <c r="O587" s="2">
        <f t="shared" si="341"/>
        <v>1.0019201</v>
      </c>
      <c r="P587" s="10">
        <f t="shared" si="335"/>
        <v>1.00599982</v>
      </c>
      <c r="Q587" s="10">
        <f t="shared" si="332"/>
        <v>1.0953144702028739</v>
      </c>
      <c r="R587" s="2">
        <f t="shared" si="334"/>
        <v>1.0974175799999999</v>
      </c>
      <c r="S587" s="2">
        <f t="shared" si="327"/>
        <v>1.05240376</v>
      </c>
      <c r="T587" s="2">
        <f t="shared" si="342"/>
        <v>312675.57184429001</v>
      </c>
      <c r="U587" s="2">
        <f t="shared" si="343"/>
        <v>574.6538286537193</v>
      </c>
      <c r="V587" s="2">
        <f t="shared" si="344"/>
        <v>27875.086416632006</v>
      </c>
      <c r="W587" s="2">
        <f t="shared" si="345"/>
        <v>325555.83557536575</v>
      </c>
      <c r="X587" s="27">
        <f t="shared" si="346"/>
        <v>0</v>
      </c>
      <c r="Y587" s="2">
        <f t="shared" si="328"/>
        <v>0</v>
      </c>
      <c r="Z587" s="67">
        <f t="shared" si="347"/>
        <v>0</v>
      </c>
      <c r="AA587" s="2">
        <f t="shared" si="348"/>
        <v>0</v>
      </c>
      <c r="AB587" s="26">
        <f t="shared" ref="AB587:AB650" si="356">(AB586)</f>
        <v>6.7299999999999999E-2</v>
      </c>
      <c r="AC587" s="27">
        <f t="shared" si="336"/>
        <v>9</v>
      </c>
      <c r="AD587" s="27">
        <v>252</v>
      </c>
      <c r="AE587" s="10">
        <f t="shared" si="333"/>
        <v>1.0023288539999999</v>
      </c>
      <c r="AF587" s="2">
        <f t="shared" si="349"/>
        <v>728.17575619000002</v>
      </c>
      <c r="AG587" s="2">
        <f t="shared" si="350"/>
        <v>758.17200990000003</v>
      </c>
      <c r="AH587" s="3" t="str">
        <f t="shared" si="351"/>
        <v>-</v>
      </c>
      <c r="AI587" s="4" t="str">
        <f t="shared" ref="AI587:AI650" si="357">AI586</f>
        <v>A+J=</v>
      </c>
      <c r="AJ587" s="11">
        <f t="shared" ref="AJ587:AJ650" si="358">IF(X586&gt;0,VLOOKUP(A586,$AN$10:$AW$130,10),AJ586)</f>
        <v>41400</v>
      </c>
      <c r="AK587" s="11"/>
      <c r="AL587" s="4"/>
      <c r="AM587" s="1"/>
      <c r="AN587" s="11"/>
      <c r="AO587" s="1"/>
      <c r="AP587" s="1"/>
      <c r="AQ587" s="1"/>
      <c r="AR587" s="1"/>
      <c r="AS587" s="6"/>
      <c r="AT587" s="1"/>
      <c r="AU587" s="1"/>
      <c r="AV587" s="1"/>
      <c r="AW587" s="1"/>
      <c r="AX587" s="1"/>
      <c r="AY587" s="1"/>
      <c r="AZ587" s="1"/>
      <c r="BA587" s="1"/>
      <c r="BB587" s="1"/>
      <c r="BC587" s="1"/>
    </row>
    <row r="588" spans="1:55" x14ac:dyDescent="0.2">
      <c r="A588" s="144">
        <f t="shared" si="352"/>
        <v>41377</v>
      </c>
      <c r="B588" s="2">
        <f t="shared" si="337"/>
        <v>326465.4649386711</v>
      </c>
      <c r="C588" s="2">
        <f t="shared" si="353"/>
        <v>297106.09533008002</v>
      </c>
      <c r="D588" s="68">
        <f>SUM(Y588:Y$730)</f>
        <v>10965.889254010001</v>
      </c>
      <c r="E588" s="68">
        <f t="shared" si="338"/>
        <v>286140.20607607003</v>
      </c>
      <c r="F588" s="72">
        <f t="shared" si="329"/>
        <v>3655.24</v>
      </c>
      <c r="G588" s="3">
        <f>IF(N588=1,VLOOKUP(A587,[1]Plan1!$BG$69:$BI$188,3),G587)</f>
        <v>3672.42</v>
      </c>
      <c r="H588" s="11">
        <f t="shared" si="330"/>
        <v>41307</v>
      </c>
      <c r="I588" s="11">
        <f t="shared" si="331"/>
        <v>41335</v>
      </c>
      <c r="J588" s="26">
        <f t="shared" si="339"/>
        <v>4.7001017717032134E-3</v>
      </c>
      <c r="K588" s="11">
        <f t="shared" si="354"/>
        <v>41396</v>
      </c>
      <c r="L588" s="11">
        <f t="shared" si="340"/>
        <v>41396</v>
      </c>
      <c r="M588" s="1">
        <f t="shared" si="355"/>
        <v>22</v>
      </c>
      <c r="N588" s="1">
        <f t="shared" si="326"/>
        <v>10</v>
      </c>
      <c r="O588" s="2">
        <f t="shared" si="341"/>
        <v>1.0021336700000001</v>
      </c>
      <c r="P588" s="10">
        <f t="shared" si="335"/>
        <v>1.00599982</v>
      </c>
      <c r="Q588" s="10">
        <f t="shared" si="332"/>
        <v>1.0953144702028739</v>
      </c>
      <c r="R588" s="2">
        <f t="shared" si="334"/>
        <v>1.0976515</v>
      </c>
      <c r="S588" s="2">
        <f t="shared" si="327"/>
        <v>1.05240376</v>
      </c>
      <c r="T588" s="2">
        <f t="shared" si="342"/>
        <v>312675.57184429001</v>
      </c>
      <c r="U588" s="2">
        <f t="shared" si="343"/>
        <v>574.6538286537193</v>
      </c>
      <c r="V588" s="2">
        <f t="shared" si="344"/>
        <v>27942.020333637352</v>
      </c>
      <c r="W588" s="2">
        <f t="shared" si="345"/>
        <v>325622.76949237112</v>
      </c>
      <c r="X588" s="27">
        <f t="shared" si="346"/>
        <v>0</v>
      </c>
      <c r="Y588" s="2">
        <f t="shared" si="328"/>
        <v>0</v>
      </c>
      <c r="Z588" s="67">
        <f t="shared" si="347"/>
        <v>0</v>
      </c>
      <c r="AA588" s="2">
        <f t="shared" si="348"/>
        <v>0</v>
      </c>
      <c r="AB588" s="26">
        <f t="shared" si="356"/>
        <v>6.7299999999999999E-2</v>
      </c>
      <c r="AC588" s="27">
        <f t="shared" si="336"/>
        <v>10</v>
      </c>
      <c r="AD588" s="27">
        <v>252</v>
      </c>
      <c r="AE588" s="10">
        <f t="shared" si="333"/>
        <v>1.0025879499999999</v>
      </c>
      <c r="AF588" s="2">
        <f t="shared" si="349"/>
        <v>809.18874615000004</v>
      </c>
      <c r="AG588" s="2">
        <f t="shared" si="350"/>
        <v>842.69544629999996</v>
      </c>
      <c r="AH588" s="3" t="str">
        <f t="shared" si="351"/>
        <v>-</v>
      </c>
      <c r="AI588" s="4" t="str">
        <f t="shared" si="357"/>
        <v>A+J=</v>
      </c>
      <c r="AJ588" s="11">
        <f t="shared" si="358"/>
        <v>41400</v>
      </c>
      <c r="AK588" s="11"/>
      <c r="AL588" s="4"/>
      <c r="AM588" s="1"/>
      <c r="AN588" s="11"/>
      <c r="AO588" s="1"/>
      <c r="AP588" s="1"/>
      <c r="AQ588" s="1"/>
      <c r="AR588" s="1"/>
      <c r="AS588" s="6"/>
      <c r="AT588" s="1"/>
      <c r="AU588" s="1"/>
      <c r="AV588" s="1"/>
      <c r="AW588" s="1"/>
      <c r="AX588" s="1"/>
      <c r="AY588" s="1"/>
      <c r="AZ588" s="1"/>
      <c r="BA588" s="1"/>
      <c r="BB588" s="1"/>
      <c r="BC588" s="1"/>
    </row>
    <row r="589" spans="1:55" x14ac:dyDescent="0.2">
      <c r="A589" s="144">
        <f t="shared" si="352"/>
        <v>41378</v>
      </c>
      <c r="B589" s="2">
        <f t="shared" si="337"/>
        <v>326465.4649386711</v>
      </c>
      <c r="C589" s="2">
        <f t="shared" si="353"/>
        <v>297106.09533008002</v>
      </c>
      <c r="D589" s="68">
        <f>SUM(Y589:Y$730)</f>
        <v>10965.889254010001</v>
      </c>
      <c r="E589" s="68">
        <f t="shared" si="338"/>
        <v>286140.20607607003</v>
      </c>
      <c r="F589" s="72">
        <f t="shared" si="329"/>
        <v>3655.24</v>
      </c>
      <c r="G589" s="3">
        <f>IF(N589=1,VLOOKUP(A588,[1]Plan1!$BG$69:$BI$188,3),G588)</f>
        <v>3672.42</v>
      </c>
      <c r="H589" s="11">
        <f t="shared" si="330"/>
        <v>41307</v>
      </c>
      <c r="I589" s="11">
        <f t="shared" si="331"/>
        <v>41335</v>
      </c>
      <c r="J589" s="26">
        <f t="shared" si="339"/>
        <v>4.7001017717032134E-3</v>
      </c>
      <c r="K589" s="11">
        <f t="shared" si="354"/>
        <v>41396</v>
      </c>
      <c r="L589" s="11">
        <f t="shared" si="340"/>
        <v>41396</v>
      </c>
      <c r="M589" s="1">
        <f t="shared" si="355"/>
        <v>22</v>
      </c>
      <c r="N589" s="1">
        <f t="shared" si="326"/>
        <v>10</v>
      </c>
      <c r="O589" s="2">
        <f t="shared" si="341"/>
        <v>1.0021336700000001</v>
      </c>
      <c r="P589" s="10">
        <f t="shared" si="335"/>
        <v>1.00599982</v>
      </c>
      <c r="Q589" s="10">
        <f t="shared" si="332"/>
        <v>1.0953144702028739</v>
      </c>
      <c r="R589" s="2">
        <f t="shared" si="334"/>
        <v>1.0976515</v>
      </c>
      <c r="S589" s="2">
        <f t="shared" si="327"/>
        <v>1.05240376</v>
      </c>
      <c r="T589" s="2">
        <f t="shared" si="342"/>
        <v>312675.57184429001</v>
      </c>
      <c r="U589" s="2">
        <f t="shared" si="343"/>
        <v>574.6538286537193</v>
      </c>
      <c r="V589" s="2">
        <f t="shared" si="344"/>
        <v>27942.020333637352</v>
      </c>
      <c r="W589" s="2">
        <f t="shared" si="345"/>
        <v>325622.76949237112</v>
      </c>
      <c r="X589" s="27">
        <f t="shared" si="346"/>
        <v>0</v>
      </c>
      <c r="Y589" s="2">
        <f t="shared" si="328"/>
        <v>0</v>
      </c>
      <c r="Z589" s="67">
        <f t="shared" si="347"/>
        <v>0</v>
      </c>
      <c r="AA589" s="2">
        <f t="shared" si="348"/>
        <v>0</v>
      </c>
      <c r="AB589" s="26">
        <f t="shared" si="356"/>
        <v>6.7299999999999999E-2</v>
      </c>
      <c r="AC589" s="27">
        <f t="shared" si="336"/>
        <v>10</v>
      </c>
      <c r="AD589" s="27">
        <v>252</v>
      </c>
      <c r="AE589" s="10">
        <f t="shared" si="333"/>
        <v>1.0025879499999999</v>
      </c>
      <c r="AF589" s="2">
        <f t="shared" si="349"/>
        <v>809.18874615000004</v>
      </c>
      <c r="AG589" s="2">
        <f t="shared" si="350"/>
        <v>842.69544629999996</v>
      </c>
      <c r="AH589" s="3" t="str">
        <f t="shared" si="351"/>
        <v>-</v>
      </c>
      <c r="AI589" s="4" t="str">
        <f t="shared" si="357"/>
        <v>A+J=</v>
      </c>
      <c r="AJ589" s="11">
        <f t="shared" si="358"/>
        <v>41400</v>
      </c>
      <c r="AK589" s="11"/>
      <c r="AL589" s="4"/>
      <c r="AM589" s="1"/>
      <c r="AN589" s="11"/>
      <c r="AO589" s="1"/>
      <c r="AP589" s="1"/>
      <c r="AQ589" s="1"/>
      <c r="AR589" s="1"/>
      <c r="AS589" s="6"/>
      <c r="AT589" s="1"/>
      <c r="AU589" s="1"/>
      <c r="AV589" s="1"/>
      <c r="AW589" s="1"/>
      <c r="AX589" s="1"/>
      <c r="AY589" s="1"/>
      <c r="AZ589" s="1"/>
      <c r="BA589" s="1"/>
      <c r="BB589" s="1"/>
      <c r="BC589" s="1"/>
    </row>
    <row r="590" spans="1:55" x14ac:dyDescent="0.2">
      <c r="A590" s="144">
        <f t="shared" si="352"/>
        <v>41379</v>
      </c>
      <c r="B590" s="2">
        <f t="shared" si="337"/>
        <v>326465.4649386711</v>
      </c>
      <c r="C590" s="2">
        <f t="shared" si="353"/>
        <v>297106.09533008002</v>
      </c>
      <c r="D590" s="68">
        <f>SUM(Y590:Y$730)</f>
        <v>10965.889254010001</v>
      </c>
      <c r="E590" s="68">
        <f t="shared" si="338"/>
        <v>286140.20607607003</v>
      </c>
      <c r="F590" s="72">
        <f t="shared" si="329"/>
        <v>3655.24</v>
      </c>
      <c r="G590" s="3">
        <f>IF(N590=1,VLOOKUP(A589,[1]Plan1!$BG$69:$BI$188,3),G589)</f>
        <v>3672.42</v>
      </c>
      <c r="H590" s="11">
        <f t="shared" si="330"/>
        <v>41307</v>
      </c>
      <c r="I590" s="11">
        <f t="shared" si="331"/>
        <v>41335</v>
      </c>
      <c r="J590" s="26">
        <f t="shared" si="339"/>
        <v>4.7001017717032134E-3</v>
      </c>
      <c r="K590" s="11">
        <f t="shared" si="354"/>
        <v>41396</v>
      </c>
      <c r="L590" s="11">
        <f t="shared" si="340"/>
        <v>41396</v>
      </c>
      <c r="M590" s="1">
        <f t="shared" si="355"/>
        <v>22</v>
      </c>
      <c r="N590" s="1">
        <f t="shared" si="326"/>
        <v>10</v>
      </c>
      <c r="O590" s="2">
        <f t="shared" si="341"/>
        <v>1.0021336700000001</v>
      </c>
      <c r="P590" s="10">
        <f t="shared" si="335"/>
        <v>1.00599982</v>
      </c>
      <c r="Q590" s="10">
        <f t="shared" si="332"/>
        <v>1.0953144702028739</v>
      </c>
      <c r="R590" s="2">
        <f t="shared" si="334"/>
        <v>1.0976515</v>
      </c>
      <c r="S590" s="2">
        <f t="shared" si="327"/>
        <v>1.05240376</v>
      </c>
      <c r="T590" s="2">
        <f t="shared" si="342"/>
        <v>312675.57184429001</v>
      </c>
      <c r="U590" s="2">
        <f t="shared" si="343"/>
        <v>574.6538286537193</v>
      </c>
      <c r="V590" s="2">
        <f t="shared" si="344"/>
        <v>27942.020333637352</v>
      </c>
      <c r="W590" s="2">
        <f t="shared" si="345"/>
        <v>325622.76949237112</v>
      </c>
      <c r="X590" s="27">
        <f t="shared" si="346"/>
        <v>0</v>
      </c>
      <c r="Y590" s="2">
        <f t="shared" si="328"/>
        <v>0</v>
      </c>
      <c r="Z590" s="67">
        <f t="shared" si="347"/>
        <v>0</v>
      </c>
      <c r="AA590" s="2">
        <f t="shared" si="348"/>
        <v>0</v>
      </c>
      <c r="AB590" s="26">
        <f t="shared" si="356"/>
        <v>6.7299999999999999E-2</v>
      </c>
      <c r="AC590" s="27">
        <f t="shared" si="336"/>
        <v>10</v>
      </c>
      <c r="AD590" s="27">
        <v>252</v>
      </c>
      <c r="AE590" s="10">
        <f t="shared" si="333"/>
        <v>1.0025879499999999</v>
      </c>
      <c r="AF590" s="2">
        <f t="shared" si="349"/>
        <v>809.18874615000004</v>
      </c>
      <c r="AG590" s="2">
        <f t="shared" si="350"/>
        <v>842.69544629999996</v>
      </c>
      <c r="AH590" s="3" t="str">
        <f t="shared" si="351"/>
        <v>-</v>
      </c>
      <c r="AI590" s="4" t="str">
        <f t="shared" si="357"/>
        <v>A+J=</v>
      </c>
      <c r="AJ590" s="11">
        <f t="shared" si="358"/>
        <v>41400</v>
      </c>
      <c r="AK590" s="11"/>
      <c r="AL590" s="4"/>
      <c r="AM590" s="1"/>
      <c r="AN590" s="11"/>
      <c r="AO590" s="1"/>
      <c r="AP590" s="1"/>
      <c r="AQ590" s="1"/>
      <c r="AR590" s="1"/>
      <c r="AS590" s="6"/>
      <c r="AT590" s="1"/>
      <c r="AU590" s="1"/>
      <c r="AV590" s="1"/>
      <c r="AW590" s="1"/>
      <c r="AX590" s="1"/>
      <c r="AY590" s="1"/>
      <c r="AZ590" s="1"/>
      <c r="BA590" s="1"/>
      <c r="BB590" s="1"/>
      <c r="BC590" s="1"/>
    </row>
    <row r="591" spans="1:55" x14ac:dyDescent="0.2">
      <c r="A591" s="144">
        <f t="shared" si="352"/>
        <v>41380</v>
      </c>
      <c r="B591" s="2">
        <f t="shared" si="337"/>
        <v>326616.99888476083</v>
      </c>
      <c r="C591" s="2">
        <f t="shared" si="353"/>
        <v>297106.09533008002</v>
      </c>
      <c r="D591" s="68">
        <f>SUM(Y591:Y$730)</f>
        <v>10965.889254010001</v>
      </c>
      <c r="E591" s="68">
        <f t="shared" si="338"/>
        <v>286140.20607607003</v>
      </c>
      <c r="F591" s="72">
        <f t="shared" si="329"/>
        <v>3655.24</v>
      </c>
      <c r="G591" s="3">
        <f>IF(N591=1,VLOOKUP(A590,[1]Plan1!$BG$69:$BI$188,3),G590)</f>
        <v>3672.42</v>
      </c>
      <c r="H591" s="11">
        <f t="shared" si="330"/>
        <v>41307</v>
      </c>
      <c r="I591" s="11">
        <f t="shared" si="331"/>
        <v>41335</v>
      </c>
      <c r="J591" s="26">
        <f t="shared" si="339"/>
        <v>4.7001017717032134E-3</v>
      </c>
      <c r="K591" s="11">
        <f t="shared" si="354"/>
        <v>41396</v>
      </c>
      <c r="L591" s="11">
        <f t="shared" si="340"/>
        <v>41396</v>
      </c>
      <c r="M591" s="1">
        <f t="shared" si="355"/>
        <v>22</v>
      </c>
      <c r="N591" s="1">
        <f t="shared" si="326"/>
        <v>11</v>
      </c>
      <c r="O591" s="2">
        <f t="shared" si="341"/>
        <v>1.0023472899999999</v>
      </c>
      <c r="P591" s="10">
        <f t="shared" si="335"/>
        <v>1.00599982</v>
      </c>
      <c r="Q591" s="10">
        <f t="shared" si="332"/>
        <v>1.0953144702028739</v>
      </c>
      <c r="R591" s="2">
        <f t="shared" si="334"/>
        <v>1.0978854899999999</v>
      </c>
      <c r="S591" s="2">
        <f t="shared" si="327"/>
        <v>1.05240376</v>
      </c>
      <c r="T591" s="2">
        <f t="shared" si="342"/>
        <v>312675.57184429001</v>
      </c>
      <c r="U591" s="2">
        <f t="shared" si="343"/>
        <v>574.6538286537193</v>
      </c>
      <c r="V591" s="2">
        <f t="shared" si="344"/>
        <v>28008.974280457067</v>
      </c>
      <c r="W591" s="2">
        <f t="shared" si="345"/>
        <v>325689.72343919083</v>
      </c>
      <c r="X591" s="27">
        <f t="shared" si="346"/>
        <v>0</v>
      </c>
      <c r="Y591" s="2">
        <f t="shared" si="328"/>
        <v>0</v>
      </c>
      <c r="Z591" s="67">
        <f t="shared" si="347"/>
        <v>0</v>
      </c>
      <c r="AA591" s="2">
        <f t="shared" si="348"/>
        <v>0</v>
      </c>
      <c r="AB591" s="26">
        <f t="shared" si="356"/>
        <v>6.7299999999999999E-2</v>
      </c>
      <c r="AC591" s="27">
        <f t="shared" si="336"/>
        <v>11</v>
      </c>
      <c r="AD591" s="27">
        <v>252</v>
      </c>
      <c r="AE591" s="10">
        <f t="shared" si="333"/>
        <v>1.0028471130000001</v>
      </c>
      <c r="AF591" s="2">
        <f t="shared" si="349"/>
        <v>890.22268538000003</v>
      </c>
      <c r="AG591" s="2">
        <f t="shared" si="350"/>
        <v>927.27544556999999</v>
      </c>
      <c r="AH591" s="3" t="str">
        <f t="shared" si="351"/>
        <v>-</v>
      </c>
      <c r="AI591" s="4" t="str">
        <f t="shared" si="357"/>
        <v>A+J=</v>
      </c>
      <c r="AJ591" s="11">
        <f t="shared" si="358"/>
        <v>41400</v>
      </c>
      <c r="AK591" s="11"/>
      <c r="AL591" s="4"/>
      <c r="AM591" s="1"/>
      <c r="AN591" s="11"/>
      <c r="AO591" s="1"/>
      <c r="AP591" s="1"/>
      <c r="AQ591" s="1"/>
      <c r="AR591" s="1"/>
      <c r="AS591" s="6"/>
      <c r="AT591" s="1"/>
      <c r="AU591" s="1"/>
      <c r="AV591" s="1"/>
      <c r="AW591" s="1"/>
      <c r="AX591" s="1"/>
      <c r="AY591" s="1"/>
      <c r="AZ591" s="1"/>
      <c r="BA591" s="1"/>
      <c r="BB591" s="1"/>
      <c r="BC591" s="1"/>
    </row>
    <row r="592" spans="1:55" x14ac:dyDescent="0.2">
      <c r="A592" s="144">
        <f t="shared" si="352"/>
        <v>41381</v>
      </c>
      <c r="B592" s="2">
        <f t="shared" si="337"/>
        <v>326768.59797137679</v>
      </c>
      <c r="C592" s="2">
        <f t="shared" si="353"/>
        <v>297106.09533008002</v>
      </c>
      <c r="D592" s="68">
        <f>SUM(Y592:Y$730)</f>
        <v>10965.889254010001</v>
      </c>
      <c r="E592" s="68">
        <f t="shared" si="338"/>
        <v>286140.20607607003</v>
      </c>
      <c r="F592" s="72">
        <f t="shared" si="329"/>
        <v>3655.24</v>
      </c>
      <c r="G592" s="3">
        <f>IF(N592=1,VLOOKUP(A591,[1]Plan1!$BG$69:$BI$188,3),G591)</f>
        <v>3672.42</v>
      </c>
      <c r="H592" s="11">
        <f t="shared" si="330"/>
        <v>41307</v>
      </c>
      <c r="I592" s="11">
        <f t="shared" si="331"/>
        <v>41335</v>
      </c>
      <c r="J592" s="26">
        <f t="shared" si="339"/>
        <v>4.7001017717032134E-3</v>
      </c>
      <c r="K592" s="11">
        <f t="shared" si="354"/>
        <v>41396</v>
      </c>
      <c r="L592" s="11">
        <f t="shared" si="340"/>
        <v>41396</v>
      </c>
      <c r="M592" s="1">
        <f t="shared" si="355"/>
        <v>22</v>
      </c>
      <c r="N592" s="1">
        <f t="shared" si="326"/>
        <v>12</v>
      </c>
      <c r="O592" s="2">
        <f t="shared" si="341"/>
        <v>1.0025609499999999</v>
      </c>
      <c r="P592" s="10">
        <f t="shared" si="335"/>
        <v>1.00599982</v>
      </c>
      <c r="Q592" s="10">
        <f t="shared" si="332"/>
        <v>1.0953144702028739</v>
      </c>
      <c r="R592" s="2">
        <f t="shared" si="334"/>
        <v>1.0981195100000001</v>
      </c>
      <c r="S592" s="2">
        <f t="shared" si="327"/>
        <v>1.05240376</v>
      </c>
      <c r="T592" s="2">
        <f t="shared" si="342"/>
        <v>312675.57184429001</v>
      </c>
      <c r="U592" s="2">
        <f t="shared" si="343"/>
        <v>574.6538286537193</v>
      </c>
      <c r="V592" s="2">
        <f t="shared" si="344"/>
        <v>28075.936811483036</v>
      </c>
      <c r="W592" s="2">
        <f t="shared" si="345"/>
        <v>325756.68597021681</v>
      </c>
      <c r="X592" s="27">
        <f t="shared" si="346"/>
        <v>0</v>
      </c>
      <c r="Y592" s="2">
        <f t="shared" si="328"/>
        <v>0</v>
      </c>
      <c r="Z592" s="67">
        <f t="shared" si="347"/>
        <v>0</v>
      </c>
      <c r="AA592" s="2">
        <f t="shared" si="348"/>
        <v>0</v>
      </c>
      <c r="AB592" s="26">
        <f t="shared" si="356"/>
        <v>6.7299999999999999E-2</v>
      </c>
      <c r="AC592" s="27">
        <f t="shared" si="336"/>
        <v>12</v>
      </c>
      <c r="AD592" s="27">
        <v>252</v>
      </c>
      <c r="AE592" s="10">
        <f t="shared" si="333"/>
        <v>1.003106343</v>
      </c>
      <c r="AF592" s="2">
        <f t="shared" si="349"/>
        <v>971.27757385999996</v>
      </c>
      <c r="AG592" s="2">
        <f t="shared" si="350"/>
        <v>1011.91200116</v>
      </c>
      <c r="AH592" s="3" t="str">
        <f t="shared" si="351"/>
        <v>-</v>
      </c>
      <c r="AI592" s="4" t="str">
        <f t="shared" si="357"/>
        <v>A+J=</v>
      </c>
      <c r="AJ592" s="11">
        <f t="shared" si="358"/>
        <v>41400</v>
      </c>
      <c r="AK592" s="11"/>
      <c r="AL592" s="4"/>
      <c r="AM592" s="1"/>
      <c r="AN592" s="11"/>
      <c r="AO592" s="1"/>
      <c r="AP592" s="1"/>
      <c r="AQ592" s="1"/>
      <c r="AR592" s="1"/>
      <c r="AS592" s="6"/>
      <c r="AT592" s="1"/>
      <c r="AU592" s="1"/>
      <c r="AV592" s="1"/>
      <c r="AW592" s="1"/>
      <c r="AX592" s="1"/>
      <c r="AY592" s="1"/>
      <c r="AZ592" s="1"/>
      <c r="BA592" s="1"/>
      <c r="BB592" s="1"/>
      <c r="BC592" s="1"/>
    </row>
    <row r="593" spans="1:154" x14ac:dyDescent="0.2">
      <c r="A593" s="144">
        <f t="shared" si="352"/>
        <v>41382</v>
      </c>
      <c r="B593" s="2">
        <f t="shared" si="337"/>
        <v>326920.27083177509</v>
      </c>
      <c r="C593" s="2">
        <f t="shared" si="353"/>
        <v>297106.09533008002</v>
      </c>
      <c r="D593" s="68">
        <f>SUM(Y593:Y$730)</f>
        <v>10965.889254010001</v>
      </c>
      <c r="E593" s="68">
        <f t="shared" si="338"/>
        <v>286140.20607607003</v>
      </c>
      <c r="F593" s="72">
        <f t="shared" si="329"/>
        <v>3655.24</v>
      </c>
      <c r="G593" s="3">
        <f>IF(N593=1,VLOOKUP(A592,[1]Plan1!$BG$69:$BI$188,3),G592)</f>
        <v>3672.42</v>
      </c>
      <c r="H593" s="11">
        <f t="shared" si="330"/>
        <v>41307</v>
      </c>
      <c r="I593" s="11">
        <f t="shared" si="331"/>
        <v>41335</v>
      </c>
      <c r="J593" s="26">
        <f t="shared" si="339"/>
        <v>4.7001017717032134E-3</v>
      </c>
      <c r="K593" s="11">
        <f t="shared" si="354"/>
        <v>41396</v>
      </c>
      <c r="L593" s="11">
        <f t="shared" si="340"/>
        <v>41396</v>
      </c>
      <c r="M593" s="1">
        <f t="shared" si="355"/>
        <v>22</v>
      </c>
      <c r="N593" s="1">
        <f t="shared" si="326"/>
        <v>13</v>
      </c>
      <c r="O593" s="2">
        <f t="shared" si="341"/>
        <v>1.00277466</v>
      </c>
      <c r="P593" s="10">
        <f t="shared" si="335"/>
        <v>1.00599982</v>
      </c>
      <c r="Q593" s="10">
        <f t="shared" si="332"/>
        <v>1.0953144702028739</v>
      </c>
      <c r="R593" s="2">
        <f t="shared" si="334"/>
        <v>1.0983535900000001</v>
      </c>
      <c r="S593" s="2">
        <f t="shared" si="327"/>
        <v>1.05240376</v>
      </c>
      <c r="T593" s="2">
        <f t="shared" si="342"/>
        <v>312675.57184429001</v>
      </c>
      <c r="U593" s="2">
        <f t="shared" si="343"/>
        <v>574.6538286537193</v>
      </c>
      <c r="V593" s="2">
        <f t="shared" si="344"/>
        <v>28142.916510921328</v>
      </c>
      <c r="W593" s="2">
        <f t="shared" si="345"/>
        <v>325823.66566965508</v>
      </c>
      <c r="X593" s="27">
        <f t="shared" si="346"/>
        <v>0</v>
      </c>
      <c r="Y593" s="2">
        <f t="shared" si="328"/>
        <v>0</v>
      </c>
      <c r="Z593" s="67">
        <f t="shared" si="347"/>
        <v>0</v>
      </c>
      <c r="AA593" s="2">
        <f t="shared" si="348"/>
        <v>0</v>
      </c>
      <c r="AB593" s="26">
        <f t="shared" si="356"/>
        <v>6.7299999999999999E-2</v>
      </c>
      <c r="AC593" s="27">
        <f t="shared" si="336"/>
        <v>13</v>
      </c>
      <c r="AD593" s="27">
        <v>252</v>
      </c>
      <c r="AE593" s="10">
        <f t="shared" si="333"/>
        <v>1.0033656399999999</v>
      </c>
      <c r="AF593" s="2">
        <f t="shared" si="349"/>
        <v>1052.3534116200001</v>
      </c>
      <c r="AG593" s="2">
        <f t="shared" si="350"/>
        <v>1096.6051621199999</v>
      </c>
      <c r="AH593" s="3" t="str">
        <f t="shared" si="351"/>
        <v>-</v>
      </c>
      <c r="AI593" s="4" t="str">
        <f t="shared" si="357"/>
        <v>A+J=</v>
      </c>
      <c r="AJ593" s="11">
        <f t="shared" si="358"/>
        <v>41400</v>
      </c>
      <c r="AK593" s="11"/>
      <c r="AL593" s="4"/>
      <c r="AM593" s="1"/>
      <c r="AN593" s="11"/>
      <c r="AO593" s="1"/>
      <c r="AP593" s="1"/>
      <c r="AQ593" s="1"/>
      <c r="AR593" s="1"/>
      <c r="AS593" s="6"/>
      <c r="AT593" s="1"/>
      <c r="AU593" s="1"/>
      <c r="AV593" s="1"/>
      <c r="AW593" s="1"/>
      <c r="AX593" s="1"/>
      <c r="AY593" s="1"/>
      <c r="AZ593" s="1"/>
      <c r="BA593" s="1"/>
      <c r="BB593" s="1"/>
      <c r="BC593" s="1"/>
    </row>
    <row r="594" spans="1:154" x14ac:dyDescent="0.2">
      <c r="A594" s="144">
        <f t="shared" si="352"/>
        <v>41383</v>
      </c>
      <c r="B594" s="2">
        <f t="shared" si="337"/>
        <v>327072.01462098368</v>
      </c>
      <c r="C594" s="2">
        <f t="shared" si="353"/>
        <v>297106.09533008002</v>
      </c>
      <c r="D594" s="68">
        <f>SUM(Y594:Y$730)</f>
        <v>10965.889254010001</v>
      </c>
      <c r="E594" s="68">
        <f t="shared" si="338"/>
        <v>286140.20607607003</v>
      </c>
      <c r="F594" s="72">
        <f t="shared" si="329"/>
        <v>3655.24</v>
      </c>
      <c r="G594" s="3">
        <f>IF(N594=1,VLOOKUP(A593,[1]Plan1!$BG$69:$BI$188,3),G593)</f>
        <v>3672.42</v>
      </c>
      <c r="H594" s="11">
        <f t="shared" si="330"/>
        <v>41307</v>
      </c>
      <c r="I594" s="11">
        <f t="shared" si="331"/>
        <v>41335</v>
      </c>
      <c r="J594" s="26">
        <f t="shared" si="339"/>
        <v>4.7001017717032134E-3</v>
      </c>
      <c r="K594" s="11">
        <f t="shared" si="354"/>
        <v>41396</v>
      </c>
      <c r="L594" s="11">
        <f t="shared" si="340"/>
        <v>41396</v>
      </c>
      <c r="M594" s="1">
        <f t="shared" si="355"/>
        <v>22</v>
      </c>
      <c r="N594" s="1">
        <f t="shared" si="326"/>
        <v>14</v>
      </c>
      <c r="O594" s="2">
        <f t="shared" si="341"/>
        <v>1.0029884200000001</v>
      </c>
      <c r="P594" s="10">
        <f t="shared" si="335"/>
        <v>1.00599982</v>
      </c>
      <c r="Q594" s="10">
        <f t="shared" si="332"/>
        <v>1.0953144702028739</v>
      </c>
      <c r="R594" s="2">
        <f t="shared" si="334"/>
        <v>1.09858772</v>
      </c>
      <c r="S594" s="2">
        <f t="shared" si="327"/>
        <v>1.05240376</v>
      </c>
      <c r="T594" s="2">
        <f t="shared" si="342"/>
        <v>312675.57184429001</v>
      </c>
      <c r="U594" s="2">
        <f t="shared" si="343"/>
        <v>574.6538286537193</v>
      </c>
      <c r="V594" s="2">
        <f t="shared" si="344"/>
        <v>28209.910517369903</v>
      </c>
      <c r="W594" s="2">
        <f t="shared" si="345"/>
        <v>325890.65967610368</v>
      </c>
      <c r="X594" s="27">
        <f t="shared" si="346"/>
        <v>0</v>
      </c>
      <c r="Y594" s="2">
        <f t="shared" si="328"/>
        <v>0</v>
      </c>
      <c r="Z594" s="67">
        <f t="shared" si="347"/>
        <v>0</v>
      </c>
      <c r="AA594" s="2">
        <f t="shared" si="348"/>
        <v>0</v>
      </c>
      <c r="AB594" s="26">
        <f t="shared" si="356"/>
        <v>6.7299999999999999E-2</v>
      </c>
      <c r="AC594" s="27">
        <f t="shared" si="336"/>
        <v>14</v>
      </c>
      <c r="AD594" s="27">
        <v>252</v>
      </c>
      <c r="AE594" s="10">
        <f t="shared" si="333"/>
        <v>1.0036250040000001</v>
      </c>
      <c r="AF594" s="2">
        <f t="shared" si="349"/>
        <v>1133.4501986299999</v>
      </c>
      <c r="AG594" s="2">
        <f t="shared" si="350"/>
        <v>1181.3549448799999</v>
      </c>
      <c r="AH594" s="3" t="str">
        <f t="shared" si="351"/>
        <v>-</v>
      </c>
      <c r="AI594" s="4" t="str">
        <f t="shared" si="357"/>
        <v>A+J=</v>
      </c>
      <c r="AJ594" s="11">
        <f t="shared" si="358"/>
        <v>41400</v>
      </c>
      <c r="AK594" s="11"/>
      <c r="AL594" s="4"/>
      <c r="AM594" s="1"/>
      <c r="AN594" s="11"/>
      <c r="AO594" s="1"/>
      <c r="AP594" s="1"/>
      <c r="AQ594" s="1"/>
      <c r="AR594" s="1"/>
      <c r="AS594" s="6"/>
      <c r="AT594" s="1"/>
      <c r="AU594" s="1"/>
      <c r="AV594" s="1"/>
      <c r="AW594" s="1"/>
      <c r="AX594" s="1"/>
      <c r="AY594" s="1"/>
      <c r="AZ594" s="1"/>
      <c r="BA594" s="1"/>
      <c r="BB594" s="1"/>
      <c r="BC594" s="1"/>
    </row>
    <row r="595" spans="1:154" x14ac:dyDescent="0.2">
      <c r="A595" s="144">
        <f t="shared" si="352"/>
        <v>41384</v>
      </c>
      <c r="B595" s="2">
        <f t="shared" si="337"/>
        <v>327223.82936361252</v>
      </c>
      <c r="C595" s="2">
        <f t="shared" si="353"/>
        <v>297106.09533008002</v>
      </c>
      <c r="D595" s="68">
        <f>SUM(Y595:Y$730)</f>
        <v>10965.889254010001</v>
      </c>
      <c r="E595" s="68">
        <f t="shared" si="338"/>
        <v>286140.20607607003</v>
      </c>
      <c r="F595" s="72">
        <f t="shared" si="329"/>
        <v>3655.24</v>
      </c>
      <c r="G595" s="3">
        <f>IF(N595=1,VLOOKUP(A594,[1]Plan1!$BG$69:$BI$188,3),G594)</f>
        <v>3672.42</v>
      </c>
      <c r="H595" s="11">
        <f t="shared" si="330"/>
        <v>41307</v>
      </c>
      <c r="I595" s="11">
        <f t="shared" si="331"/>
        <v>41335</v>
      </c>
      <c r="J595" s="26">
        <f t="shared" si="339"/>
        <v>4.7001017717032134E-3</v>
      </c>
      <c r="K595" s="11">
        <f t="shared" si="354"/>
        <v>41396</v>
      </c>
      <c r="L595" s="11">
        <f t="shared" si="340"/>
        <v>41396</v>
      </c>
      <c r="M595" s="1">
        <f t="shared" si="355"/>
        <v>22</v>
      </c>
      <c r="N595" s="1">
        <f t="shared" si="326"/>
        <v>15</v>
      </c>
      <c r="O595" s="2">
        <f t="shared" si="341"/>
        <v>1.0032022199999999</v>
      </c>
      <c r="P595" s="10">
        <f t="shared" si="335"/>
        <v>1.00599982</v>
      </c>
      <c r="Q595" s="10">
        <f t="shared" si="332"/>
        <v>1.0953144702028739</v>
      </c>
      <c r="R595" s="2">
        <f t="shared" si="334"/>
        <v>1.0988218999999999</v>
      </c>
      <c r="S595" s="2">
        <f t="shared" si="327"/>
        <v>1.05240376</v>
      </c>
      <c r="T595" s="2">
        <f t="shared" si="342"/>
        <v>312675.57184429001</v>
      </c>
      <c r="U595" s="2">
        <f t="shared" si="343"/>
        <v>574.6538286537193</v>
      </c>
      <c r="V595" s="2">
        <f t="shared" si="344"/>
        <v>28276.918830828759</v>
      </c>
      <c r="W595" s="2">
        <f t="shared" si="345"/>
        <v>325957.6679895625</v>
      </c>
      <c r="X595" s="27">
        <f t="shared" si="346"/>
        <v>0</v>
      </c>
      <c r="Y595" s="2">
        <f t="shared" si="328"/>
        <v>0</v>
      </c>
      <c r="Z595" s="67">
        <f t="shared" si="347"/>
        <v>0</v>
      </c>
      <c r="AA595" s="2">
        <f t="shared" si="348"/>
        <v>0</v>
      </c>
      <c r="AB595" s="26">
        <f t="shared" si="356"/>
        <v>6.7299999999999999E-2</v>
      </c>
      <c r="AC595" s="27">
        <f t="shared" si="336"/>
        <v>15</v>
      </c>
      <c r="AD595" s="27">
        <v>252</v>
      </c>
      <c r="AE595" s="10">
        <f t="shared" si="333"/>
        <v>1.003884435</v>
      </c>
      <c r="AF595" s="2">
        <f t="shared" si="349"/>
        <v>1214.5679349100001</v>
      </c>
      <c r="AG595" s="2">
        <f t="shared" si="350"/>
        <v>1266.1613740499999</v>
      </c>
      <c r="AH595" s="3" t="str">
        <f t="shared" si="351"/>
        <v>-</v>
      </c>
      <c r="AI595" s="4" t="str">
        <f t="shared" si="357"/>
        <v>A+J=</v>
      </c>
      <c r="AJ595" s="11">
        <f t="shared" si="358"/>
        <v>41400</v>
      </c>
      <c r="AK595" s="11"/>
      <c r="AL595" s="4"/>
      <c r="AM595" s="1"/>
      <c r="AN595" s="11"/>
      <c r="AO595" s="1"/>
      <c r="AP595" s="1"/>
      <c r="AQ595" s="1"/>
      <c r="AR595" s="1"/>
      <c r="AS595" s="6"/>
      <c r="AT595" s="1"/>
      <c r="AU595" s="1"/>
      <c r="AV595" s="1"/>
      <c r="AW595" s="1"/>
      <c r="AX595" s="1"/>
      <c r="AY595" s="1"/>
      <c r="AZ595" s="1"/>
      <c r="BA595" s="1"/>
      <c r="BB595" s="1"/>
      <c r="BC595" s="1"/>
    </row>
    <row r="596" spans="1:154" x14ac:dyDescent="0.2">
      <c r="A596" s="144">
        <f t="shared" si="352"/>
        <v>41385</v>
      </c>
      <c r="B596" s="2">
        <f t="shared" si="337"/>
        <v>327223.82936361252</v>
      </c>
      <c r="C596" s="2">
        <f t="shared" si="353"/>
        <v>297106.09533008002</v>
      </c>
      <c r="D596" s="68">
        <f>SUM(Y596:Y$730)</f>
        <v>10965.889254010001</v>
      </c>
      <c r="E596" s="68">
        <f t="shared" si="338"/>
        <v>286140.20607607003</v>
      </c>
      <c r="F596" s="72">
        <f t="shared" si="329"/>
        <v>3655.24</v>
      </c>
      <c r="G596" s="3">
        <f>IF(N596=1,VLOOKUP(A595,[1]Plan1!$BG$69:$BI$188,3),G595)</f>
        <v>3672.42</v>
      </c>
      <c r="H596" s="11">
        <f t="shared" si="330"/>
        <v>41307</v>
      </c>
      <c r="I596" s="11">
        <f t="shared" si="331"/>
        <v>41335</v>
      </c>
      <c r="J596" s="26">
        <f t="shared" si="339"/>
        <v>4.7001017717032134E-3</v>
      </c>
      <c r="K596" s="11">
        <f t="shared" si="354"/>
        <v>41396</v>
      </c>
      <c r="L596" s="11">
        <f t="shared" si="340"/>
        <v>41396</v>
      </c>
      <c r="M596" s="1">
        <f t="shared" si="355"/>
        <v>22</v>
      </c>
      <c r="N596" s="1">
        <f t="shared" si="326"/>
        <v>15</v>
      </c>
      <c r="O596" s="2">
        <f t="shared" si="341"/>
        <v>1.0032022199999999</v>
      </c>
      <c r="P596" s="10">
        <f t="shared" si="335"/>
        <v>1.00599982</v>
      </c>
      <c r="Q596" s="10">
        <f t="shared" si="332"/>
        <v>1.0953144702028739</v>
      </c>
      <c r="R596" s="2">
        <f t="shared" si="334"/>
        <v>1.0988218999999999</v>
      </c>
      <c r="S596" s="2">
        <f t="shared" si="327"/>
        <v>1.05240376</v>
      </c>
      <c r="T596" s="2">
        <f t="shared" si="342"/>
        <v>312675.57184429001</v>
      </c>
      <c r="U596" s="2">
        <f t="shared" si="343"/>
        <v>574.6538286537193</v>
      </c>
      <c r="V596" s="2">
        <f t="shared" si="344"/>
        <v>28276.918830828759</v>
      </c>
      <c r="W596" s="2">
        <f t="shared" si="345"/>
        <v>325957.6679895625</v>
      </c>
      <c r="X596" s="27">
        <f t="shared" si="346"/>
        <v>0</v>
      </c>
      <c r="Y596" s="2">
        <f t="shared" si="328"/>
        <v>0</v>
      </c>
      <c r="Z596" s="67">
        <f t="shared" si="347"/>
        <v>0</v>
      </c>
      <c r="AA596" s="2">
        <f t="shared" si="348"/>
        <v>0</v>
      </c>
      <c r="AB596" s="26">
        <f t="shared" si="356"/>
        <v>6.7299999999999999E-2</v>
      </c>
      <c r="AC596" s="27">
        <f t="shared" si="336"/>
        <v>15</v>
      </c>
      <c r="AD596" s="27">
        <v>252</v>
      </c>
      <c r="AE596" s="10">
        <f t="shared" si="333"/>
        <v>1.003884435</v>
      </c>
      <c r="AF596" s="2">
        <f t="shared" si="349"/>
        <v>1214.5679349100001</v>
      </c>
      <c r="AG596" s="2">
        <f t="shared" si="350"/>
        <v>1266.1613740499999</v>
      </c>
      <c r="AH596" s="3" t="str">
        <f t="shared" si="351"/>
        <v>-</v>
      </c>
      <c r="AI596" s="4" t="str">
        <f t="shared" si="357"/>
        <v>A+J=</v>
      </c>
      <c r="AJ596" s="11">
        <f t="shared" si="358"/>
        <v>41400</v>
      </c>
      <c r="AK596" s="11"/>
      <c r="AL596" s="4"/>
      <c r="AM596" s="1"/>
      <c r="AN596" s="11"/>
      <c r="AO596" s="1"/>
      <c r="AP596" s="1"/>
      <c r="AQ596" s="1"/>
      <c r="AR596" s="1"/>
      <c r="AS596" s="6"/>
      <c r="AT596" s="1"/>
      <c r="AU596" s="1"/>
      <c r="AV596" s="1"/>
      <c r="AW596" s="1"/>
      <c r="AX596" s="1"/>
      <c r="AY596" s="1"/>
      <c r="AZ596" s="1"/>
      <c r="BA596" s="1"/>
      <c r="BB596" s="1"/>
      <c r="BC596" s="1"/>
    </row>
    <row r="597" spans="1:154" x14ac:dyDescent="0.2">
      <c r="A597" s="144">
        <f t="shared" si="352"/>
        <v>41386</v>
      </c>
      <c r="B597" s="2">
        <f t="shared" si="337"/>
        <v>327223.82936361252</v>
      </c>
      <c r="C597" s="2">
        <f t="shared" si="353"/>
        <v>297106.09533008002</v>
      </c>
      <c r="D597" s="68">
        <f>SUM(Y597:Y$730)</f>
        <v>10965.889254010001</v>
      </c>
      <c r="E597" s="68">
        <f t="shared" si="338"/>
        <v>286140.20607607003</v>
      </c>
      <c r="F597" s="72">
        <f t="shared" si="329"/>
        <v>3655.24</v>
      </c>
      <c r="G597" s="3">
        <f>IF(N597=1,VLOOKUP(A596,[1]Plan1!$BG$69:$BI$188,3),G596)</f>
        <v>3672.42</v>
      </c>
      <c r="H597" s="11">
        <f t="shared" si="330"/>
        <v>41307</v>
      </c>
      <c r="I597" s="11">
        <f t="shared" si="331"/>
        <v>41335</v>
      </c>
      <c r="J597" s="26">
        <f t="shared" si="339"/>
        <v>4.7001017717032134E-3</v>
      </c>
      <c r="K597" s="11">
        <f t="shared" si="354"/>
        <v>41396</v>
      </c>
      <c r="L597" s="11">
        <f t="shared" si="340"/>
        <v>41396</v>
      </c>
      <c r="M597" s="1">
        <f t="shared" si="355"/>
        <v>22</v>
      </c>
      <c r="N597" s="1">
        <f t="shared" si="326"/>
        <v>15</v>
      </c>
      <c r="O597" s="2">
        <f t="shared" si="341"/>
        <v>1.0032022199999999</v>
      </c>
      <c r="P597" s="10">
        <f t="shared" si="335"/>
        <v>1.00599982</v>
      </c>
      <c r="Q597" s="10">
        <f t="shared" si="332"/>
        <v>1.0953144702028739</v>
      </c>
      <c r="R597" s="2">
        <f t="shared" si="334"/>
        <v>1.0988218999999999</v>
      </c>
      <c r="S597" s="2">
        <f t="shared" si="327"/>
        <v>1.05240376</v>
      </c>
      <c r="T597" s="2">
        <f t="shared" si="342"/>
        <v>312675.57184429001</v>
      </c>
      <c r="U597" s="2">
        <f t="shared" si="343"/>
        <v>574.6538286537193</v>
      </c>
      <c r="V597" s="2">
        <f t="shared" si="344"/>
        <v>28276.918830828759</v>
      </c>
      <c r="W597" s="2">
        <f t="shared" si="345"/>
        <v>325957.6679895625</v>
      </c>
      <c r="X597" s="27">
        <f t="shared" si="346"/>
        <v>0</v>
      </c>
      <c r="Y597" s="2">
        <f t="shared" si="328"/>
        <v>0</v>
      </c>
      <c r="Z597" s="67">
        <f t="shared" si="347"/>
        <v>0</v>
      </c>
      <c r="AA597" s="2">
        <f t="shared" si="348"/>
        <v>0</v>
      </c>
      <c r="AB597" s="26">
        <f t="shared" si="356"/>
        <v>6.7299999999999999E-2</v>
      </c>
      <c r="AC597" s="27">
        <f t="shared" si="336"/>
        <v>15</v>
      </c>
      <c r="AD597" s="27">
        <v>252</v>
      </c>
      <c r="AE597" s="10">
        <f t="shared" si="333"/>
        <v>1.003884435</v>
      </c>
      <c r="AF597" s="2">
        <f t="shared" si="349"/>
        <v>1214.5679349100001</v>
      </c>
      <c r="AG597" s="2">
        <f t="shared" si="350"/>
        <v>1266.1613740499999</v>
      </c>
      <c r="AH597" s="3" t="str">
        <f t="shared" si="351"/>
        <v>-</v>
      </c>
      <c r="AI597" s="4" t="str">
        <f t="shared" si="357"/>
        <v>A+J=</v>
      </c>
      <c r="AJ597" s="11">
        <f t="shared" si="358"/>
        <v>41400</v>
      </c>
      <c r="AK597" s="11"/>
      <c r="AL597" s="4"/>
      <c r="AM597" s="1"/>
      <c r="AN597" s="11"/>
      <c r="AO597" s="1"/>
      <c r="AP597" s="1"/>
      <c r="AQ597" s="1"/>
      <c r="AR597" s="1"/>
      <c r="AS597" s="6"/>
      <c r="AT597" s="1"/>
      <c r="AU597" s="1"/>
      <c r="AV597" s="1"/>
      <c r="AW597" s="1"/>
      <c r="AX597" s="1"/>
      <c r="AY597" s="1"/>
      <c r="AZ597" s="1"/>
      <c r="BA597" s="1"/>
      <c r="BB597" s="1"/>
      <c r="BC597" s="1"/>
    </row>
    <row r="598" spans="1:154" x14ac:dyDescent="0.2">
      <c r="A598" s="144">
        <f t="shared" si="352"/>
        <v>41387</v>
      </c>
      <c r="B598" s="2">
        <f t="shared" si="337"/>
        <v>327375.71541028173</v>
      </c>
      <c r="C598" s="2">
        <f t="shared" si="353"/>
        <v>297106.09533008002</v>
      </c>
      <c r="D598" s="68">
        <f>SUM(Y598:Y$730)</f>
        <v>10965.889254010001</v>
      </c>
      <c r="E598" s="68">
        <f t="shared" si="338"/>
        <v>286140.20607607003</v>
      </c>
      <c r="F598" s="72">
        <f t="shared" si="329"/>
        <v>3655.24</v>
      </c>
      <c r="G598" s="3">
        <f>IF(N598=1,VLOOKUP(A597,[1]Plan1!$BG$69:$BI$188,3),G597)</f>
        <v>3672.42</v>
      </c>
      <c r="H598" s="11">
        <f t="shared" si="330"/>
        <v>41307</v>
      </c>
      <c r="I598" s="11">
        <f t="shared" si="331"/>
        <v>41335</v>
      </c>
      <c r="J598" s="26">
        <f t="shared" si="339"/>
        <v>4.7001017717032134E-3</v>
      </c>
      <c r="K598" s="11">
        <f t="shared" si="354"/>
        <v>41396</v>
      </c>
      <c r="L598" s="11">
        <f t="shared" si="340"/>
        <v>41396</v>
      </c>
      <c r="M598" s="1">
        <f t="shared" si="355"/>
        <v>22</v>
      </c>
      <c r="N598" s="1">
        <f t="shared" si="326"/>
        <v>16</v>
      </c>
      <c r="O598" s="2">
        <f t="shared" si="341"/>
        <v>1.0034160599999999</v>
      </c>
      <c r="P598" s="10">
        <f t="shared" si="335"/>
        <v>1.00599982</v>
      </c>
      <c r="Q598" s="10">
        <f t="shared" si="332"/>
        <v>1.0953144702028739</v>
      </c>
      <c r="R598" s="2">
        <f t="shared" si="334"/>
        <v>1.0990561299999999</v>
      </c>
      <c r="S598" s="2">
        <f t="shared" si="327"/>
        <v>1.05240376</v>
      </c>
      <c r="T598" s="2">
        <f t="shared" si="342"/>
        <v>312675.57184429001</v>
      </c>
      <c r="U598" s="2">
        <f t="shared" si="343"/>
        <v>574.6538286537193</v>
      </c>
      <c r="V598" s="2">
        <f t="shared" si="344"/>
        <v>28343.941451297957</v>
      </c>
      <c r="W598" s="2">
        <f t="shared" si="345"/>
        <v>326024.69061003171</v>
      </c>
      <c r="X598" s="27">
        <f t="shared" si="346"/>
        <v>0</v>
      </c>
      <c r="Y598" s="2">
        <f t="shared" si="328"/>
        <v>0</v>
      </c>
      <c r="Z598" s="67">
        <f t="shared" si="347"/>
        <v>0</v>
      </c>
      <c r="AA598" s="2">
        <f t="shared" si="348"/>
        <v>0</v>
      </c>
      <c r="AB598" s="26">
        <f t="shared" si="356"/>
        <v>6.7299999999999999E-2</v>
      </c>
      <c r="AC598" s="27">
        <f t="shared" si="336"/>
        <v>16</v>
      </c>
      <c r="AD598" s="27">
        <v>252</v>
      </c>
      <c r="AE598" s="10">
        <f t="shared" si="333"/>
        <v>1.004143934</v>
      </c>
      <c r="AF598" s="2">
        <f t="shared" si="349"/>
        <v>1295.7069331299999</v>
      </c>
      <c r="AG598" s="2">
        <f t="shared" si="350"/>
        <v>1351.02480025</v>
      </c>
      <c r="AH598" s="3" t="str">
        <f t="shared" si="351"/>
        <v>-</v>
      </c>
      <c r="AI598" s="4" t="str">
        <f t="shared" si="357"/>
        <v>A+J=</v>
      </c>
      <c r="AJ598" s="11">
        <f t="shared" si="358"/>
        <v>41400</v>
      </c>
      <c r="AK598" s="11"/>
      <c r="AL598" s="4"/>
      <c r="AM598" s="1"/>
      <c r="AN598" s="11"/>
      <c r="AO598" s="1"/>
      <c r="AP598" s="1"/>
      <c r="AQ598" s="1"/>
      <c r="AR598" s="1"/>
      <c r="AS598" s="6"/>
      <c r="AT598" s="1"/>
      <c r="AU598" s="1"/>
      <c r="AV598" s="1"/>
      <c r="AW598" s="1"/>
      <c r="AX598" s="1"/>
      <c r="AY598" s="1"/>
      <c r="AZ598" s="1"/>
      <c r="BA598" s="1"/>
      <c r="BB598" s="1"/>
      <c r="BC598" s="1"/>
    </row>
    <row r="599" spans="1:154" x14ac:dyDescent="0.2">
      <c r="A599" s="144">
        <f t="shared" si="352"/>
        <v>41388</v>
      </c>
      <c r="B599" s="2">
        <f t="shared" si="337"/>
        <v>327527.67213362129</v>
      </c>
      <c r="C599" s="2">
        <f t="shared" si="353"/>
        <v>297106.09533008002</v>
      </c>
      <c r="D599" s="68">
        <f>SUM(Y599:Y$730)</f>
        <v>10965.889254010001</v>
      </c>
      <c r="E599" s="68">
        <f t="shared" si="338"/>
        <v>286140.20607607003</v>
      </c>
      <c r="F599" s="72">
        <f t="shared" si="329"/>
        <v>3655.24</v>
      </c>
      <c r="G599" s="3">
        <f>IF(N599=1,VLOOKUP(A598,[1]Plan1!$BG$69:$BI$188,3),G598)</f>
        <v>3672.42</v>
      </c>
      <c r="H599" s="11">
        <f t="shared" si="330"/>
        <v>41307</v>
      </c>
      <c r="I599" s="11">
        <f t="shared" si="331"/>
        <v>41335</v>
      </c>
      <c r="J599" s="26">
        <f t="shared" si="339"/>
        <v>4.7001017717032134E-3</v>
      </c>
      <c r="K599" s="11">
        <f t="shared" si="354"/>
        <v>41396</v>
      </c>
      <c r="L599" s="11">
        <f t="shared" si="340"/>
        <v>41396</v>
      </c>
      <c r="M599" s="1">
        <f t="shared" si="355"/>
        <v>22</v>
      </c>
      <c r="N599" s="1">
        <f t="shared" si="326"/>
        <v>17</v>
      </c>
      <c r="O599" s="2">
        <f t="shared" si="341"/>
        <v>1.00362996</v>
      </c>
      <c r="P599" s="10">
        <f t="shared" si="335"/>
        <v>1.00599982</v>
      </c>
      <c r="Q599" s="10">
        <f t="shared" si="332"/>
        <v>1.0953144702028739</v>
      </c>
      <c r="R599" s="2">
        <f t="shared" si="334"/>
        <v>1.0992904100000001</v>
      </c>
      <c r="S599" s="2">
        <f t="shared" si="327"/>
        <v>1.05240376</v>
      </c>
      <c r="T599" s="2">
        <f t="shared" si="342"/>
        <v>312675.57184429001</v>
      </c>
      <c r="U599" s="2">
        <f t="shared" si="343"/>
        <v>574.6538286537193</v>
      </c>
      <c r="V599" s="2">
        <f t="shared" si="344"/>
        <v>28410.978378777498</v>
      </c>
      <c r="W599" s="2">
        <f t="shared" si="345"/>
        <v>326091.72753751127</v>
      </c>
      <c r="X599" s="27">
        <f t="shared" si="346"/>
        <v>0</v>
      </c>
      <c r="Y599" s="2">
        <f t="shared" si="328"/>
        <v>0</v>
      </c>
      <c r="Z599" s="67">
        <f t="shared" si="347"/>
        <v>0</v>
      </c>
      <c r="AA599" s="2">
        <f t="shared" si="348"/>
        <v>0</v>
      </c>
      <c r="AB599" s="26">
        <f t="shared" si="356"/>
        <v>6.7299999999999999E-2</v>
      </c>
      <c r="AC599" s="27">
        <f t="shared" si="336"/>
        <v>17</v>
      </c>
      <c r="AD599" s="27">
        <v>252</v>
      </c>
      <c r="AE599" s="10">
        <f t="shared" si="333"/>
        <v>1.0044034989999999</v>
      </c>
      <c r="AF599" s="2">
        <f t="shared" si="349"/>
        <v>1376.8665679400001</v>
      </c>
      <c r="AG599" s="2">
        <f t="shared" si="350"/>
        <v>1435.94459611</v>
      </c>
      <c r="AH599" s="3" t="str">
        <f t="shared" si="351"/>
        <v>-</v>
      </c>
      <c r="AI599" s="4" t="str">
        <f t="shared" si="357"/>
        <v>A+J=</v>
      </c>
      <c r="AJ599" s="11">
        <f t="shared" si="358"/>
        <v>41400</v>
      </c>
      <c r="AK599" s="11"/>
      <c r="AL599" s="4"/>
      <c r="AM599" s="1"/>
      <c r="AN599" s="11"/>
      <c r="AO599" s="1"/>
      <c r="AP599" s="1"/>
      <c r="AQ599" s="1"/>
      <c r="AR599" s="1"/>
      <c r="AS599" s="6"/>
      <c r="AT599" s="1"/>
      <c r="AU599" s="1"/>
      <c r="AV599" s="1"/>
      <c r="AW599" s="1"/>
      <c r="AX599" s="1"/>
      <c r="AY599" s="1"/>
      <c r="AZ599" s="1"/>
      <c r="BA599" s="1"/>
      <c r="BB599" s="1"/>
      <c r="BC599" s="1"/>
    </row>
    <row r="600" spans="1:154" x14ac:dyDescent="0.2">
      <c r="A600" s="144">
        <f t="shared" si="352"/>
        <v>41389</v>
      </c>
      <c r="B600" s="2">
        <f t="shared" si="337"/>
        <v>327679.69700946898</v>
      </c>
      <c r="C600" s="2">
        <f t="shared" si="353"/>
        <v>297106.09533008002</v>
      </c>
      <c r="D600" s="68">
        <f>SUM(Y600:Y$730)</f>
        <v>10965.889254010001</v>
      </c>
      <c r="E600" s="68">
        <f t="shared" si="338"/>
        <v>286140.20607607003</v>
      </c>
      <c r="F600" s="72">
        <f t="shared" si="329"/>
        <v>3655.24</v>
      </c>
      <c r="G600" s="3">
        <f>IF(N600=1,VLOOKUP(A599,[1]Plan1!$BG$69:$BI$188,3),G599)</f>
        <v>3672.42</v>
      </c>
      <c r="H600" s="11">
        <f t="shared" si="330"/>
        <v>41307</v>
      </c>
      <c r="I600" s="11">
        <f t="shared" si="331"/>
        <v>41335</v>
      </c>
      <c r="J600" s="26">
        <f t="shared" si="339"/>
        <v>4.7001017717032134E-3</v>
      </c>
      <c r="K600" s="11">
        <f t="shared" si="354"/>
        <v>41396</v>
      </c>
      <c r="L600" s="11">
        <f t="shared" si="340"/>
        <v>41396</v>
      </c>
      <c r="M600" s="1">
        <f t="shared" si="355"/>
        <v>22</v>
      </c>
      <c r="N600" s="1">
        <f t="shared" si="326"/>
        <v>18</v>
      </c>
      <c r="O600" s="2">
        <f t="shared" si="341"/>
        <v>1.00384389</v>
      </c>
      <c r="P600" s="10">
        <f t="shared" si="335"/>
        <v>1.00599982</v>
      </c>
      <c r="Q600" s="10">
        <f t="shared" si="332"/>
        <v>1.0953144702028739</v>
      </c>
      <c r="R600" s="2">
        <f t="shared" si="334"/>
        <v>1.09952473</v>
      </c>
      <c r="S600" s="2">
        <f t="shared" si="327"/>
        <v>1.05240376</v>
      </c>
      <c r="T600" s="2">
        <f t="shared" si="342"/>
        <v>312675.57184429001</v>
      </c>
      <c r="U600" s="2">
        <f t="shared" si="343"/>
        <v>574.6538286537193</v>
      </c>
      <c r="V600" s="2">
        <f t="shared" si="344"/>
        <v>28478.026751865214</v>
      </c>
      <c r="W600" s="2">
        <f t="shared" si="345"/>
        <v>326158.77591059898</v>
      </c>
      <c r="X600" s="27">
        <f t="shared" si="346"/>
        <v>0</v>
      </c>
      <c r="Y600" s="2">
        <f t="shared" si="328"/>
        <v>0</v>
      </c>
      <c r="Z600" s="67">
        <f t="shared" si="347"/>
        <v>0</v>
      </c>
      <c r="AA600" s="2">
        <f t="shared" si="348"/>
        <v>0</v>
      </c>
      <c r="AB600" s="26">
        <f t="shared" si="356"/>
        <v>6.7299999999999999E-2</v>
      </c>
      <c r="AC600" s="27">
        <f t="shared" si="336"/>
        <v>18</v>
      </c>
      <c r="AD600" s="27">
        <v>252</v>
      </c>
      <c r="AE600" s="10">
        <f t="shared" si="333"/>
        <v>1.004663131</v>
      </c>
      <c r="AF600" s="2">
        <f t="shared" si="349"/>
        <v>1458.0471520000001</v>
      </c>
      <c r="AG600" s="2">
        <f t="shared" si="350"/>
        <v>1520.9210988699999</v>
      </c>
      <c r="AH600" s="3" t="str">
        <f t="shared" si="351"/>
        <v>-</v>
      </c>
      <c r="AI600" s="4" t="str">
        <f t="shared" si="357"/>
        <v>A+J=</v>
      </c>
      <c r="AJ600" s="11">
        <f t="shared" si="358"/>
        <v>41400</v>
      </c>
      <c r="AK600" s="11"/>
      <c r="AL600" s="4"/>
      <c r="AM600" s="1"/>
      <c r="AN600" s="11"/>
      <c r="AO600" s="1"/>
      <c r="AP600" s="1"/>
      <c r="AQ600" s="1"/>
      <c r="AR600" s="1"/>
      <c r="AS600" s="6"/>
      <c r="AT600" s="1"/>
      <c r="AU600" s="1"/>
      <c r="AV600" s="1"/>
      <c r="AW600" s="1"/>
      <c r="AX600" s="1"/>
      <c r="AY600" s="1"/>
      <c r="AZ600" s="1"/>
      <c r="BA600" s="1"/>
      <c r="BB600" s="1"/>
      <c r="BC600" s="1"/>
    </row>
    <row r="601" spans="1:154" x14ac:dyDescent="0.2">
      <c r="A601" s="144">
        <f t="shared" si="352"/>
        <v>41390</v>
      </c>
      <c r="B601" s="2">
        <f t="shared" si="337"/>
        <v>327831.79901288118</v>
      </c>
      <c r="C601" s="2">
        <f t="shared" si="353"/>
        <v>297106.09533008002</v>
      </c>
      <c r="D601" s="68">
        <f>SUM(Y601:Y$730)</f>
        <v>10965.889254010001</v>
      </c>
      <c r="E601" s="68">
        <f t="shared" si="338"/>
        <v>286140.20607607003</v>
      </c>
      <c r="F601" s="72">
        <f t="shared" si="329"/>
        <v>3655.24</v>
      </c>
      <c r="G601" s="3">
        <f>IF(N601=1,VLOOKUP(A600,[1]Plan1!$BG$69:$BI$188,3),G600)</f>
        <v>3672.42</v>
      </c>
      <c r="H601" s="11">
        <f t="shared" si="330"/>
        <v>41307</v>
      </c>
      <c r="I601" s="11">
        <f t="shared" si="331"/>
        <v>41335</v>
      </c>
      <c r="J601" s="26">
        <f t="shared" si="339"/>
        <v>4.7001017717032134E-3</v>
      </c>
      <c r="K601" s="11">
        <f t="shared" si="354"/>
        <v>41396</v>
      </c>
      <c r="L601" s="11">
        <f t="shared" si="340"/>
        <v>41396</v>
      </c>
      <c r="M601" s="1">
        <f t="shared" si="355"/>
        <v>22</v>
      </c>
      <c r="N601" s="1">
        <f t="shared" si="326"/>
        <v>19</v>
      </c>
      <c r="O601" s="2">
        <f t="shared" si="341"/>
        <v>1.00405788</v>
      </c>
      <c r="P601" s="10">
        <f t="shared" si="335"/>
        <v>1.00599982</v>
      </c>
      <c r="Q601" s="10">
        <f t="shared" si="332"/>
        <v>1.0953144702028739</v>
      </c>
      <c r="R601" s="2">
        <f t="shared" si="334"/>
        <v>1.0997591200000001</v>
      </c>
      <c r="S601" s="2">
        <f t="shared" si="327"/>
        <v>1.05240376</v>
      </c>
      <c r="T601" s="2">
        <f t="shared" si="342"/>
        <v>312675.57184429001</v>
      </c>
      <c r="U601" s="2">
        <f t="shared" si="343"/>
        <v>574.6538286537193</v>
      </c>
      <c r="V601" s="2">
        <f t="shared" si="344"/>
        <v>28545.095154767423</v>
      </c>
      <c r="W601" s="2">
        <f t="shared" si="345"/>
        <v>326225.84431350121</v>
      </c>
      <c r="X601" s="27">
        <f t="shared" si="346"/>
        <v>0</v>
      </c>
      <c r="Y601" s="2">
        <f t="shared" si="328"/>
        <v>0</v>
      </c>
      <c r="Z601" s="67">
        <f t="shared" si="347"/>
        <v>0</v>
      </c>
      <c r="AA601" s="2">
        <f t="shared" si="348"/>
        <v>0</v>
      </c>
      <c r="AB601" s="26">
        <f t="shared" si="356"/>
        <v>6.7299999999999999E-2</v>
      </c>
      <c r="AC601" s="27">
        <f t="shared" si="336"/>
        <v>19</v>
      </c>
      <c r="AD601" s="27">
        <v>252</v>
      </c>
      <c r="AE601" s="10">
        <f t="shared" si="333"/>
        <v>1.004922831</v>
      </c>
      <c r="AF601" s="2">
        <f t="shared" si="349"/>
        <v>1539.2489980099999</v>
      </c>
      <c r="AG601" s="2">
        <f t="shared" si="350"/>
        <v>1605.95469938</v>
      </c>
      <c r="AH601" s="3" t="str">
        <f t="shared" si="351"/>
        <v>-</v>
      </c>
      <c r="AI601" s="4" t="str">
        <f t="shared" si="357"/>
        <v>A+J=</v>
      </c>
      <c r="AJ601" s="11">
        <f t="shared" si="358"/>
        <v>41400</v>
      </c>
      <c r="AK601" s="11"/>
      <c r="AL601" s="4"/>
      <c r="AM601" s="1"/>
      <c r="AN601" s="11"/>
      <c r="AO601" s="1"/>
      <c r="AP601" s="1"/>
      <c r="AQ601" s="1"/>
      <c r="AR601" s="1"/>
      <c r="AS601" s="6"/>
      <c r="AT601" s="1"/>
      <c r="AU601" s="1"/>
      <c r="AV601" s="1"/>
      <c r="AW601" s="1"/>
      <c r="AX601" s="1"/>
      <c r="AY601" s="1"/>
      <c r="AZ601" s="1"/>
      <c r="BA601" s="1"/>
      <c r="BB601" s="1"/>
      <c r="BC601" s="1"/>
    </row>
    <row r="602" spans="1:154" x14ac:dyDescent="0.2">
      <c r="A602" s="144">
        <f t="shared" si="352"/>
        <v>41391</v>
      </c>
      <c r="B602" s="2">
        <f t="shared" si="337"/>
        <v>327983.96601565956</v>
      </c>
      <c r="C602" s="2">
        <f t="shared" si="353"/>
        <v>297106.09533008002</v>
      </c>
      <c r="D602" s="68">
        <f>SUM(Y602:Y$730)</f>
        <v>10965.889254010001</v>
      </c>
      <c r="E602" s="68">
        <f t="shared" si="338"/>
        <v>286140.20607607003</v>
      </c>
      <c r="F602" s="72">
        <f t="shared" si="329"/>
        <v>3655.24</v>
      </c>
      <c r="G602" s="3">
        <f>IF(N602=1,VLOOKUP(A601,[1]Plan1!$BG$69:$BI$188,3),G601)</f>
        <v>3672.42</v>
      </c>
      <c r="H602" s="11">
        <f t="shared" si="330"/>
        <v>41307</v>
      </c>
      <c r="I602" s="11">
        <f t="shared" si="331"/>
        <v>41335</v>
      </c>
      <c r="J602" s="26">
        <f t="shared" si="339"/>
        <v>4.7001017717032134E-3</v>
      </c>
      <c r="K602" s="11">
        <f t="shared" si="354"/>
        <v>41396</v>
      </c>
      <c r="L602" s="11">
        <f t="shared" si="340"/>
        <v>41396</v>
      </c>
      <c r="M602" s="1">
        <f t="shared" si="355"/>
        <v>22</v>
      </c>
      <c r="N602" s="1">
        <f t="shared" si="326"/>
        <v>20</v>
      </c>
      <c r="O602" s="2">
        <f t="shared" si="341"/>
        <v>1.0042719</v>
      </c>
      <c r="P602" s="10">
        <f t="shared" si="335"/>
        <v>1.00599982</v>
      </c>
      <c r="Q602" s="10">
        <f t="shared" si="332"/>
        <v>1.0953144702028739</v>
      </c>
      <c r="R602" s="2">
        <f t="shared" si="334"/>
        <v>1.09999354</v>
      </c>
      <c r="S602" s="2">
        <f t="shared" si="327"/>
        <v>1.05240376</v>
      </c>
      <c r="T602" s="2">
        <f t="shared" si="342"/>
        <v>312675.57184429001</v>
      </c>
      <c r="U602" s="2">
        <f t="shared" si="343"/>
        <v>574.6538286537193</v>
      </c>
      <c r="V602" s="2">
        <f t="shared" si="344"/>
        <v>28612.172141875766</v>
      </c>
      <c r="W602" s="2">
        <f t="shared" si="345"/>
        <v>326292.92130060954</v>
      </c>
      <c r="X602" s="27">
        <f t="shared" si="346"/>
        <v>0</v>
      </c>
      <c r="Y602" s="2">
        <f t="shared" si="328"/>
        <v>0</v>
      </c>
      <c r="Z602" s="67">
        <f t="shared" si="347"/>
        <v>0</v>
      </c>
      <c r="AA602" s="2">
        <f t="shared" si="348"/>
        <v>0</v>
      </c>
      <c r="AB602" s="26">
        <f t="shared" si="356"/>
        <v>6.7299999999999999E-2</v>
      </c>
      <c r="AC602" s="27">
        <f t="shared" si="336"/>
        <v>20</v>
      </c>
      <c r="AD602" s="27">
        <v>252</v>
      </c>
      <c r="AE602" s="10">
        <f t="shared" si="333"/>
        <v>1.0051825969999999</v>
      </c>
      <c r="AF602" s="2">
        <f t="shared" si="349"/>
        <v>1620.4714806100001</v>
      </c>
      <c r="AG602" s="2">
        <f t="shared" si="350"/>
        <v>1691.0447150499999</v>
      </c>
      <c r="AH602" s="3" t="str">
        <f t="shared" si="351"/>
        <v>-</v>
      </c>
      <c r="AI602" s="4" t="str">
        <f t="shared" si="357"/>
        <v>A+J=</v>
      </c>
      <c r="AJ602" s="11">
        <f t="shared" si="358"/>
        <v>41400</v>
      </c>
      <c r="AK602" s="11"/>
      <c r="AL602" s="4"/>
      <c r="AM602" s="1"/>
      <c r="AN602" s="11"/>
      <c r="AO602" s="1"/>
      <c r="AP602" s="1"/>
      <c r="AQ602" s="1"/>
      <c r="AR602" s="1"/>
      <c r="AS602" s="6"/>
      <c r="AT602" s="1"/>
      <c r="AU602" s="1"/>
      <c r="AV602" s="1"/>
      <c r="AW602" s="1"/>
      <c r="AX602" s="1"/>
      <c r="AY602" s="1"/>
      <c r="AZ602" s="1"/>
      <c r="BA602" s="1"/>
      <c r="BB602" s="1"/>
      <c r="BC602" s="1"/>
    </row>
    <row r="603" spans="1:154" x14ac:dyDescent="0.2">
      <c r="A603" s="144">
        <f t="shared" si="352"/>
        <v>41392</v>
      </c>
      <c r="B603" s="2">
        <f t="shared" si="337"/>
        <v>327983.96601565956</v>
      </c>
      <c r="C603" s="2">
        <f t="shared" si="353"/>
        <v>297106.09533008002</v>
      </c>
      <c r="D603" s="68">
        <f>SUM(Y603:Y$730)</f>
        <v>10965.889254010001</v>
      </c>
      <c r="E603" s="68">
        <f t="shared" si="338"/>
        <v>286140.20607607003</v>
      </c>
      <c r="F603" s="72">
        <f t="shared" si="329"/>
        <v>3655.24</v>
      </c>
      <c r="G603" s="3">
        <f>IF(N603=1,VLOOKUP(A602,[1]Plan1!$BG$69:$BI$188,3),G602)</f>
        <v>3672.42</v>
      </c>
      <c r="H603" s="11">
        <f t="shared" si="330"/>
        <v>41307</v>
      </c>
      <c r="I603" s="11">
        <f t="shared" si="331"/>
        <v>41335</v>
      </c>
      <c r="J603" s="26">
        <f t="shared" si="339"/>
        <v>4.7001017717032134E-3</v>
      </c>
      <c r="K603" s="11">
        <f t="shared" si="354"/>
        <v>41396</v>
      </c>
      <c r="L603" s="11">
        <f t="shared" si="340"/>
        <v>41396</v>
      </c>
      <c r="M603" s="1">
        <f t="shared" si="355"/>
        <v>22</v>
      </c>
      <c r="N603" s="1">
        <f t="shared" si="326"/>
        <v>20</v>
      </c>
      <c r="O603" s="2">
        <f t="shared" si="341"/>
        <v>1.0042719</v>
      </c>
      <c r="P603" s="10">
        <f t="shared" si="335"/>
        <v>1.00599982</v>
      </c>
      <c r="Q603" s="10">
        <f t="shared" si="332"/>
        <v>1.0953144702028739</v>
      </c>
      <c r="R603" s="2">
        <f t="shared" si="334"/>
        <v>1.09999354</v>
      </c>
      <c r="S603" s="2">
        <f t="shared" si="327"/>
        <v>1.05240376</v>
      </c>
      <c r="T603" s="2">
        <f t="shared" si="342"/>
        <v>312675.57184429001</v>
      </c>
      <c r="U603" s="2">
        <f t="shared" si="343"/>
        <v>574.6538286537193</v>
      </c>
      <c r="V603" s="2">
        <f t="shared" si="344"/>
        <v>28612.172141875766</v>
      </c>
      <c r="W603" s="2">
        <f t="shared" si="345"/>
        <v>326292.92130060954</v>
      </c>
      <c r="X603" s="27">
        <f t="shared" si="346"/>
        <v>0</v>
      </c>
      <c r="Y603" s="2">
        <f t="shared" si="328"/>
        <v>0</v>
      </c>
      <c r="Z603" s="67">
        <f t="shared" si="347"/>
        <v>0</v>
      </c>
      <c r="AA603" s="2">
        <f t="shared" si="348"/>
        <v>0</v>
      </c>
      <c r="AB603" s="26">
        <f t="shared" si="356"/>
        <v>6.7299999999999999E-2</v>
      </c>
      <c r="AC603" s="27">
        <f t="shared" si="336"/>
        <v>20</v>
      </c>
      <c r="AD603" s="27">
        <v>252</v>
      </c>
      <c r="AE603" s="10">
        <f t="shared" si="333"/>
        <v>1.0051825969999999</v>
      </c>
      <c r="AF603" s="2">
        <f t="shared" si="349"/>
        <v>1620.4714806100001</v>
      </c>
      <c r="AG603" s="2">
        <f t="shared" si="350"/>
        <v>1691.0447150499999</v>
      </c>
      <c r="AH603" s="3" t="str">
        <f t="shared" si="351"/>
        <v>-</v>
      </c>
      <c r="AI603" s="4" t="str">
        <f t="shared" si="357"/>
        <v>A+J=</v>
      </c>
      <c r="AJ603" s="11">
        <f t="shared" si="358"/>
        <v>41400</v>
      </c>
      <c r="AK603" s="11"/>
      <c r="AL603" s="4"/>
      <c r="AM603" s="1"/>
      <c r="AN603" s="11"/>
      <c r="AO603" s="1"/>
      <c r="AP603" s="1"/>
      <c r="AQ603" s="1"/>
      <c r="AR603" s="1"/>
      <c r="AS603" s="6"/>
      <c r="AT603" s="1"/>
      <c r="AU603" s="1"/>
      <c r="AV603" s="1"/>
      <c r="AW603" s="1"/>
      <c r="AX603" s="1"/>
      <c r="AY603" s="1"/>
      <c r="AZ603" s="1"/>
      <c r="BA603" s="1"/>
      <c r="BB603" s="1"/>
      <c r="BC603" s="1"/>
    </row>
    <row r="604" spans="1:154" x14ac:dyDescent="0.2">
      <c r="A604" s="144">
        <f t="shared" si="352"/>
        <v>41393</v>
      </c>
      <c r="B604" s="2">
        <f t="shared" si="337"/>
        <v>327983.96601565956</v>
      </c>
      <c r="C604" s="2">
        <f t="shared" si="353"/>
        <v>297106.09533008002</v>
      </c>
      <c r="D604" s="68">
        <f>SUM(Y604:Y$730)</f>
        <v>10965.889254010001</v>
      </c>
      <c r="E604" s="68">
        <f t="shared" si="338"/>
        <v>286140.20607607003</v>
      </c>
      <c r="F604" s="72">
        <f t="shared" si="329"/>
        <v>3655.24</v>
      </c>
      <c r="G604" s="3">
        <f>IF(N604=1,VLOOKUP(A603,[1]Plan1!$BG$69:$BI$188,3),G603)</f>
        <v>3672.42</v>
      </c>
      <c r="H604" s="11">
        <f t="shared" si="330"/>
        <v>41307</v>
      </c>
      <c r="I604" s="11">
        <f t="shared" si="331"/>
        <v>41335</v>
      </c>
      <c r="J604" s="26">
        <f t="shared" si="339"/>
        <v>4.7001017717032134E-3</v>
      </c>
      <c r="K604" s="11">
        <f t="shared" si="354"/>
        <v>41396</v>
      </c>
      <c r="L604" s="11">
        <f t="shared" si="340"/>
        <v>41396</v>
      </c>
      <c r="M604" s="1">
        <f t="shared" si="355"/>
        <v>22</v>
      </c>
      <c r="N604" s="1">
        <f t="shared" si="326"/>
        <v>20</v>
      </c>
      <c r="O604" s="2">
        <f t="shared" si="341"/>
        <v>1.0042719</v>
      </c>
      <c r="P604" s="10">
        <f t="shared" si="335"/>
        <v>1.00599982</v>
      </c>
      <c r="Q604" s="10">
        <f t="shared" si="332"/>
        <v>1.0953144702028739</v>
      </c>
      <c r="R604" s="2">
        <f t="shared" si="334"/>
        <v>1.09999354</v>
      </c>
      <c r="S604" s="2">
        <f t="shared" si="327"/>
        <v>1.05240376</v>
      </c>
      <c r="T604" s="2">
        <f t="shared" si="342"/>
        <v>312675.57184429001</v>
      </c>
      <c r="U604" s="2">
        <f t="shared" si="343"/>
        <v>574.6538286537193</v>
      </c>
      <c r="V604" s="2">
        <f t="shared" si="344"/>
        <v>28612.172141875766</v>
      </c>
      <c r="W604" s="2">
        <f t="shared" si="345"/>
        <v>326292.92130060954</v>
      </c>
      <c r="X604" s="27">
        <f t="shared" si="346"/>
        <v>0</v>
      </c>
      <c r="Y604" s="2">
        <f t="shared" si="328"/>
        <v>0</v>
      </c>
      <c r="Z604" s="67">
        <f t="shared" si="347"/>
        <v>0</v>
      </c>
      <c r="AA604" s="2">
        <f t="shared" si="348"/>
        <v>0</v>
      </c>
      <c r="AB604" s="26">
        <f t="shared" si="356"/>
        <v>6.7299999999999999E-2</v>
      </c>
      <c r="AC604" s="27">
        <f t="shared" si="336"/>
        <v>20</v>
      </c>
      <c r="AD604" s="27">
        <v>252</v>
      </c>
      <c r="AE604" s="10">
        <f t="shared" si="333"/>
        <v>1.0051825969999999</v>
      </c>
      <c r="AF604" s="2">
        <f t="shared" si="349"/>
        <v>1620.4714806100001</v>
      </c>
      <c r="AG604" s="2">
        <f t="shared" si="350"/>
        <v>1691.0447150499999</v>
      </c>
      <c r="AH604" s="3" t="str">
        <f t="shared" si="351"/>
        <v>-</v>
      </c>
      <c r="AI604" s="4" t="str">
        <f t="shared" si="357"/>
        <v>A+J=</v>
      </c>
      <c r="AJ604" s="11">
        <f t="shared" si="358"/>
        <v>41400</v>
      </c>
      <c r="AK604" s="11"/>
      <c r="AL604" s="4"/>
      <c r="AM604" s="1"/>
      <c r="AN604" s="11"/>
      <c r="AO604" s="1"/>
      <c r="AP604" s="1"/>
      <c r="AQ604" s="1"/>
      <c r="AR604" s="1"/>
      <c r="AS604" s="6"/>
      <c r="AT604" s="1"/>
      <c r="AU604" s="1"/>
      <c r="AV604" s="1"/>
      <c r="AW604" s="1"/>
      <c r="AX604" s="1"/>
      <c r="AY604" s="1"/>
      <c r="AZ604" s="1"/>
      <c r="BA604" s="1"/>
      <c r="BB604" s="1"/>
      <c r="BC604" s="1"/>
    </row>
    <row r="605" spans="1:154" x14ac:dyDescent="0.2">
      <c r="A605" s="144">
        <f t="shared" si="352"/>
        <v>41394</v>
      </c>
      <c r="B605" s="2">
        <f t="shared" si="337"/>
        <v>328136.20732140029</v>
      </c>
      <c r="C605" s="2">
        <f t="shared" si="353"/>
        <v>297106.09533008002</v>
      </c>
      <c r="D605" s="68">
        <f>SUM(Y605:Y$730)</f>
        <v>10965.889254010001</v>
      </c>
      <c r="E605" s="68">
        <f t="shared" si="338"/>
        <v>286140.20607607003</v>
      </c>
      <c r="F605" s="72">
        <f t="shared" si="329"/>
        <v>3655.24</v>
      </c>
      <c r="G605" s="3">
        <f>IF(N605=1,VLOOKUP(A604,[1]Plan1!$BG$69:$BI$188,3),G604)</f>
        <v>3672.42</v>
      </c>
      <c r="H605" s="11">
        <f t="shared" si="330"/>
        <v>41307</v>
      </c>
      <c r="I605" s="11">
        <f t="shared" si="331"/>
        <v>41335</v>
      </c>
      <c r="J605" s="26">
        <f t="shared" si="339"/>
        <v>4.7001017717032134E-3</v>
      </c>
      <c r="K605" s="11">
        <f t="shared" si="354"/>
        <v>41396</v>
      </c>
      <c r="L605" s="11">
        <f t="shared" si="340"/>
        <v>41396</v>
      </c>
      <c r="M605" s="1">
        <f t="shared" si="355"/>
        <v>22</v>
      </c>
      <c r="N605" s="1">
        <f t="shared" ref="N605:N668" si="359">(M605-(NETWORKDAYS(A605,L605,AN$137:AN$327)-1))</f>
        <v>21</v>
      </c>
      <c r="O605" s="2">
        <f t="shared" si="341"/>
        <v>1.0044859799999999</v>
      </c>
      <c r="P605" s="10">
        <f t="shared" si="335"/>
        <v>1.00599982</v>
      </c>
      <c r="Q605" s="10">
        <f t="shared" si="332"/>
        <v>1.0953144702028739</v>
      </c>
      <c r="R605" s="2">
        <f t="shared" si="334"/>
        <v>1.1002280200000001</v>
      </c>
      <c r="S605" s="2">
        <f t="shared" si="327"/>
        <v>1.05240376</v>
      </c>
      <c r="T605" s="2">
        <f t="shared" si="342"/>
        <v>312675.57184429001</v>
      </c>
      <c r="U605" s="2">
        <f t="shared" si="343"/>
        <v>574.6538286537193</v>
      </c>
      <c r="V605" s="2">
        <f t="shared" si="344"/>
        <v>28679.266297396491</v>
      </c>
      <c r="W605" s="2">
        <f t="shared" si="345"/>
        <v>326360.01545613026</v>
      </c>
      <c r="X605" s="27">
        <f t="shared" si="346"/>
        <v>0</v>
      </c>
      <c r="Y605" s="2">
        <f t="shared" si="328"/>
        <v>0</v>
      </c>
      <c r="Z605" s="67">
        <f t="shared" si="347"/>
        <v>0</v>
      </c>
      <c r="AA605" s="2">
        <f t="shared" si="348"/>
        <v>0</v>
      </c>
      <c r="AB605" s="26">
        <f t="shared" si="356"/>
        <v>6.7299999999999999E-2</v>
      </c>
      <c r="AC605" s="27">
        <f t="shared" si="336"/>
        <v>21</v>
      </c>
      <c r="AD605" s="27">
        <v>252</v>
      </c>
      <c r="AE605" s="10">
        <f t="shared" si="333"/>
        <v>1.0054424310000001</v>
      </c>
      <c r="AF605" s="2">
        <f t="shared" si="349"/>
        <v>1701.71522514</v>
      </c>
      <c r="AG605" s="2">
        <f t="shared" si="350"/>
        <v>1776.1918652700001</v>
      </c>
      <c r="AH605" s="3" t="str">
        <f t="shared" si="351"/>
        <v>-</v>
      </c>
      <c r="AI605" s="4" t="str">
        <f t="shared" si="357"/>
        <v>A+J=</v>
      </c>
      <c r="AJ605" s="11">
        <f t="shared" si="358"/>
        <v>41400</v>
      </c>
      <c r="AK605" s="11"/>
      <c r="AL605" s="4"/>
      <c r="AM605" s="1"/>
      <c r="AN605" s="11"/>
      <c r="AO605" s="1"/>
      <c r="AP605" s="1"/>
      <c r="AQ605" s="1"/>
      <c r="AR605" s="1"/>
      <c r="AS605" s="6"/>
      <c r="AT605" s="1"/>
      <c r="AU605" s="1"/>
      <c r="AV605" s="1"/>
      <c r="AW605" s="1"/>
      <c r="AX605" s="1"/>
      <c r="AY605" s="1"/>
      <c r="AZ605" s="1"/>
      <c r="BA605" s="1"/>
      <c r="BB605" s="1"/>
      <c r="BC605" s="1"/>
    </row>
    <row r="606" spans="1:154" x14ac:dyDescent="0.2">
      <c r="A606" s="144">
        <f t="shared" si="352"/>
        <v>41395</v>
      </c>
      <c r="B606" s="2">
        <f t="shared" si="337"/>
        <v>328288.51975304127</v>
      </c>
      <c r="C606" s="2">
        <f t="shared" si="353"/>
        <v>297106.09533008002</v>
      </c>
      <c r="D606" s="68">
        <f>SUM(Y606:Y$730)</f>
        <v>10965.889254010001</v>
      </c>
      <c r="E606" s="68">
        <f t="shared" si="338"/>
        <v>286140.20607607003</v>
      </c>
      <c r="F606" s="72">
        <f t="shared" si="329"/>
        <v>3655.24</v>
      </c>
      <c r="G606" s="3">
        <f>IF(N606=1,VLOOKUP(A605,[1]Plan1!$BG$69:$BI$188,3),G605)</f>
        <v>3672.42</v>
      </c>
      <c r="H606" s="11">
        <f t="shared" si="330"/>
        <v>41307</v>
      </c>
      <c r="I606" s="11">
        <f t="shared" si="331"/>
        <v>41335</v>
      </c>
      <c r="J606" s="26">
        <f t="shared" si="339"/>
        <v>4.7001017717032134E-3</v>
      </c>
      <c r="K606" s="11">
        <f t="shared" si="354"/>
        <v>41428</v>
      </c>
      <c r="L606" s="11">
        <f t="shared" si="340"/>
        <v>41396</v>
      </c>
      <c r="M606" s="1">
        <f t="shared" si="355"/>
        <v>22</v>
      </c>
      <c r="N606" s="1">
        <f t="shared" si="359"/>
        <v>22</v>
      </c>
      <c r="O606" s="2">
        <f t="shared" si="341"/>
        <v>1.0047001</v>
      </c>
      <c r="P606" s="10">
        <f t="shared" si="335"/>
        <v>1.00599982</v>
      </c>
      <c r="Q606" s="10">
        <f t="shared" si="332"/>
        <v>1.0953144702028739</v>
      </c>
      <c r="R606" s="2">
        <f t="shared" si="334"/>
        <v>1.10046255</v>
      </c>
      <c r="S606" s="2">
        <f t="shared" ref="S606:S669" si="360">IF(AND(X606&gt;0,MONTH(A606)=10),R606,S605)</f>
        <v>1.05240376</v>
      </c>
      <c r="T606" s="2">
        <f t="shared" si="342"/>
        <v>312675.57184429001</v>
      </c>
      <c r="U606" s="2">
        <f t="shared" si="343"/>
        <v>574.6538286537193</v>
      </c>
      <c r="V606" s="2">
        <f t="shared" si="344"/>
        <v>28746.374759927501</v>
      </c>
      <c r="W606" s="2">
        <f t="shared" si="345"/>
        <v>326427.12391866127</v>
      </c>
      <c r="X606" s="27">
        <f t="shared" si="346"/>
        <v>0</v>
      </c>
      <c r="Y606" s="2">
        <f t="shared" ref="Y606:Y669" si="361">IF(X606&gt;0,VLOOKUP(A606,AN$12:AR$131,5),0)</f>
        <v>0</v>
      </c>
      <c r="Z606" s="67">
        <f t="shared" si="347"/>
        <v>0</v>
      </c>
      <c r="AA606" s="2">
        <f t="shared" si="348"/>
        <v>0</v>
      </c>
      <c r="AB606" s="26">
        <f t="shared" si="356"/>
        <v>6.7299999999999999E-2</v>
      </c>
      <c r="AC606" s="27">
        <f t="shared" si="336"/>
        <v>22</v>
      </c>
      <c r="AD606" s="27">
        <v>252</v>
      </c>
      <c r="AE606" s="10">
        <f t="shared" si="333"/>
        <v>1.005702332</v>
      </c>
      <c r="AF606" s="2">
        <f t="shared" si="349"/>
        <v>1782.9799189400001</v>
      </c>
      <c r="AG606" s="2">
        <f t="shared" si="350"/>
        <v>1861.39583438</v>
      </c>
      <c r="AH606" s="3" t="str">
        <f t="shared" si="351"/>
        <v>-</v>
      </c>
      <c r="AI606" s="4" t="str">
        <f t="shared" si="357"/>
        <v>A+J=</v>
      </c>
      <c r="AJ606" s="11">
        <f t="shared" si="358"/>
        <v>41400</v>
      </c>
      <c r="AK606" s="11"/>
      <c r="AL606" s="4"/>
      <c r="AM606" s="1"/>
      <c r="AN606" s="11"/>
      <c r="AO606" s="1"/>
      <c r="AP606" s="1"/>
      <c r="AQ606" s="1"/>
      <c r="AR606" s="1"/>
      <c r="AS606" s="6"/>
      <c r="AT606" s="1"/>
      <c r="AU606" s="1"/>
      <c r="AV606" s="1"/>
      <c r="AW606" s="1"/>
      <c r="AX606" s="1"/>
      <c r="AY606" s="1"/>
      <c r="AZ606" s="1"/>
      <c r="BA606" s="1"/>
      <c r="BB606" s="1"/>
      <c r="BC606" s="1"/>
    </row>
    <row r="607" spans="1:154" x14ac:dyDescent="0.2">
      <c r="A607" s="144">
        <f t="shared" si="352"/>
        <v>41396</v>
      </c>
      <c r="B607" s="2">
        <f t="shared" si="337"/>
        <v>328288.51975304127</v>
      </c>
      <c r="C607" s="2">
        <f t="shared" si="353"/>
        <v>297106.09533008002</v>
      </c>
      <c r="D607" s="68">
        <f>SUM(Y607:Y$730)</f>
        <v>10965.889254010001</v>
      </c>
      <c r="E607" s="68">
        <f t="shared" si="338"/>
        <v>286140.20607607003</v>
      </c>
      <c r="F607" s="72">
        <f t="shared" ref="F607:F670" si="362">IF(G607=G606,F606,G606)</f>
        <v>3655.24</v>
      </c>
      <c r="G607" s="3">
        <f>IF(N607=1,VLOOKUP(A606,[1]Plan1!$BG$69:$BI$188,3),G606)</f>
        <v>3672.42</v>
      </c>
      <c r="H607" s="11">
        <f t="shared" ref="H607:H670" si="363">EDATE(I607,-1)</f>
        <v>41307</v>
      </c>
      <c r="I607" s="11">
        <f t="shared" ref="I607:I670" si="364">IF(X606&gt;0,EDATE(A607,-1),+I606)</f>
        <v>41335</v>
      </c>
      <c r="J607" s="26">
        <f t="shared" si="339"/>
        <v>4.7001017717032134E-3</v>
      </c>
      <c r="K607" s="11">
        <f t="shared" si="354"/>
        <v>41428</v>
      </c>
      <c r="L607" s="11">
        <f t="shared" si="340"/>
        <v>41396</v>
      </c>
      <c r="M607" s="1">
        <f t="shared" si="355"/>
        <v>22</v>
      </c>
      <c r="N607" s="1">
        <f t="shared" si="359"/>
        <v>22</v>
      </c>
      <c r="O607" s="2">
        <f t="shared" si="341"/>
        <v>1.0047001</v>
      </c>
      <c r="P607" s="10">
        <f t="shared" si="335"/>
        <v>1.00599982</v>
      </c>
      <c r="Q607" s="10">
        <f t="shared" ref="Q607:Q670" si="365">IF(L607&gt;L606,Q606*P607,Q606)</f>
        <v>1.0953144702028739</v>
      </c>
      <c r="R607" s="2">
        <f t="shared" si="334"/>
        <v>1.10046255</v>
      </c>
      <c r="S607" s="2">
        <f t="shared" si="360"/>
        <v>1.05240376</v>
      </c>
      <c r="T607" s="2">
        <f t="shared" si="342"/>
        <v>312675.57184429001</v>
      </c>
      <c r="U607" s="2">
        <f t="shared" si="343"/>
        <v>574.6538286537193</v>
      </c>
      <c r="V607" s="2">
        <f t="shared" si="344"/>
        <v>28746.374759927501</v>
      </c>
      <c r="W607" s="2">
        <f t="shared" si="345"/>
        <v>326427.12391866127</v>
      </c>
      <c r="X607" s="27">
        <f t="shared" si="346"/>
        <v>19</v>
      </c>
      <c r="Y607" s="2">
        <f t="shared" si="361"/>
        <v>2137.4737686399999</v>
      </c>
      <c r="Z607" s="67">
        <f t="shared" si="347"/>
        <v>7.1943113999999994E-3</v>
      </c>
      <c r="AA607" s="2">
        <f t="shared" si="348"/>
        <v>2249.4854310199999</v>
      </c>
      <c r="AB607" s="26">
        <f t="shared" si="356"/>
        <v>6.7299999999999999E-2</v>
      </c>
      <c r="AC607" s="27">
        <f t="shared" si="336"/>
        <v>22</v>
      </c>
      <c r="AD607" s="27">
        <v>252</v>
      </c>
      <c r="AE607" s="10">
        <f t="shared" ref="AE607:AE670" si="366">ROUND((1+AB607)^TRUNC((AC607/AD607),9),9)</f>
        <v>1.005702332</v>
      </c>
      <c r="AF607" s="2">
        <f t="shared" si="349"/>
        <v>1782.9799189400001</v>
      </c>
      <c r="AG607" s="2">
        <f t="shared" si="350"/>
        <v>1861.39583438</v>
      </c>
      <c r="AH607" s="3">
        <f t="shared" si="351"/>
        <v>4032.4653499599999</v>
      </c>
      <c r="AI607" s="4" t="str">
        <f t="shared" si="357"/>
        <v>A+J=</v>
      </c>
      <c r="AJ607" s="11">
        <f t="shared" si="358"/>
        <v>41400</v>
      </c>
      <c r="AK607" s="13"/>
      <c r="AL607" s="12"/>
      <c r="AM607" s="5"/>
      <c r="AN607" s="13"/>
      <c r="AO607" s="5"/>
      <c r="AP607" s="5"/>
      <c r="AQ607" s="5"/>
      <c r="AR607" s="5"/>
      <c r="AS607" s="14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48"/>
      <c r="BE607" s="48"/>
      <c r="BF607" s="48"/>
      <c r="BG607" s="48"/>
      <c r="BH607" s="48"/>
      <c r="BI607" s="48"/>
      <c r="BJ607" s="48"/>
      <c r="BK607" s="48"/>
      <c r="BL607" s="48"/>
      <c r="BM607" s="48"/>
      <c r="BN607" s="48"/>
      <c r="BO607" s="48"/>
      <c r="BP607" s="48"/>
      <c r="BQ607" s="48"/>
      <c r="BR607" s="48"/>
      <c r="BS607" s="48"/>
      <c r="BT607" s="48"/>
      <c r="BU607" s="48"/>
      <c r="BV607" s="48"/>
      <c r="BW607" s="48"/>
      <c r="BX607" s="48"/>
      <c r="BY607" s="48"/>
      <c r="BZ607" s="48"/>
      <c r="CA607" s="48"/>
      <c r="CB607" s="48"/>
      <c r="CC607" s="48"/>
      <c r="CD607" s="48"/>
      <c r="CE607" s="48"/>
      <c r="CF607" s="48"/>
      <c r="CG607" s="48"/>
      <c r="CH607" s="48"/>
      <c r="CI607" s="48"/>
      <c r="CJ607" s="48"/>
      <c r="CK607" s="48"/>
      <c r="CL607" s="48"/>
      <c r="CM607" s="48"/>
      <c r="CN607" s="48"/>
      <c r="CO607" s="48"/>
      <c r="CP607" s="48"/>
      <c r="CQ607" s="48"/>
      <c r="CR607" s="48"/>
      <c r="CS607" s="48"/>
      <c r="CT607" s="48"/>
      <c r="CU607" s="48"/>
      <c r="CV607" s="48"/>
      <c r="CW607" s="48"/>
      <c r="CX607" s="48"/>
      <c r="CY607" s="48"/>
      <c r="CZ607" s="48"/>
      <c r="DA607" s="48"/>
      <c r="DB607" s="48"/>
      <c r="DC607" s="48"/>
      <c r="DD607" s="48"/>
      <c r="DE607" s="48"/>
      <c r="DF607" s="48"/>
      <c r="DG607" s="48"/>
      <c r="DH607" s="48"/>
      <c r="DI607" s="48"/>
      <c r="DJ607" s="48"/>
      <c r="DK607" s="48"/>
      <c r="DL607" s="48"/>
      <c r="DM607" s="48"/>
      <c r="DN607" s="48"/>
      <c r="DO607" s="48"/>
      <c r="DP607" s="48"/>
      <c r="DQ607" s="48"/>
      <c r="DR607" s="48"/>
      <c r="DS607" s="48"/>
      <c r="DT607" s="48"/>
      <c r="DU607" s="48"/>
      <c r="DV607" s="48"/>
      <c r="DW607" s="48"/>
      <c r="DX607" s="48"/>
      <c r="DY607" s="48"/>
      <c r="DZ607" s="48"/>
      <c r="EA607" s="48"/>
      <c r="EB607" s="48"/>
      <c r="EC607" s="48"/>
      <c r="ED607" s="48"/>
      <c r="EE607" s="48"/>
      <c r="EF607" s="48"/>
      <c r="EG607" s="48"/>
      <c r="EH607" s="48"/>
      <c r="EI607" s="48"/>
      <c r="EJ607" s="48"/>
      <c r="EK607" s="48"/>
      <c r="EL607" s="48"/>
      <c r="EM607" s="48"/>
      <c r="EN607" s="48"/>
      <c r="EO607" s="48"/>
      <c r="EP607" s="48"/>
      <c r="EQ607" s="48"/>
      <c r="ER607" s="48"/>
      <c r="ES607" s="48"/>
      <c r="ET607" s="48"/>
      <c r="EU607" s="48"/>
      <c r="EV607" s="48"/>
      <c r="EW607" s="48"/>
      <c r="EX607" s="48"/>
    </row>
    <row r="608" spans="1:154" x14ac:dyDescent="0.2">
      <c r="A608" s="144">
        <f t="shared" si="352"/>
        <v>41397</v>
      </c>
      <c r="B608" s="2">
        <f t="shared" si="337"/>
        <v>324343.72017431795</v>
      </c>
      <c r="C608" s="2">
        <f t="shared" si="353"/>
        <v>294968.62156144</v>
      </c>
      <c r="D608" s="68">
        <f>SUM(Y608:Y$730)</f>
        <v>8828.4154853700002</v>
      </c>
      <c r="E608" s="68">
        <f t="shared" si="338"/>
        <v>286140.20607607003</v>
      </c>
      <c r="F608" s="72">
        <f t="shared" si="362"/>
        <v>3672.42</v>
      </c>
      <c r="G608" s="3">
        <f>IF(N608=1,VLOOKUP(A607,[1]Plan1!$BG$69:$BI$188,3),G607)</f>
        <v>3692.62</v>
      </c>
      <c r="H608" s="11">
        <f t="shared" si="363"/>
        <v>41336</v>
      </c>
      <c r="I608" s="11">
        <f t="shared" si="364"/>
        <v>41367</v>
      </c>
      <c r="J608" s="26">
        <f t="shared" si="339"/>
        <v>5.5004601870156655E-3</v>
      </c>
      <c r="K608" s="11">
        <f t="shared" si="354"/>
        <v>41428</v>
      </c>
      <c r="L608" s="11">
        <f t="shared" si="340"/>
        <v>41428</v>
      </c>
      <c r="M608" s="1">
        <f t="shared" si="355"/>
        <v>21</v>
      </c>
      <c r="N608" s="1">
        <f t="shared" si="359"/>
        <v>1</v>
      </c>
      <c r="O608" s="2">
        <f t="shared" si="341"/>
        <v>1.0002612399999999</v>
      </c>
      <c r="P608" s="10">
        <f t="shared" si="335"/>
        <v>1.0047001</v>
      </c>
      <c r="Q608" s="10">
        <f t="shared" si="365"/>
        <v>1.1004625577442744</v>
      </c>
      <c r="R608" s="2">
        <f t="shared" si="334"/>
        <v>1.1007500400000001</v>
      </c>
      <c r="S608" s="2">
        <f t="shared" si="360"/>
        <v>1.05240376</v>
      </c>
      <c r="T608" s="2">
        <f t="shared" si="342"/>
        <v>310426.08641326998</v>
      </c>
      <c r="U608" s="2">
        <f t="shared" si="343"/>
        <v>462.64216627561319</v>
      </c>
      <c r="V608" s="2">
        <f t="shared" si="344"/>
        <v>28828.637207772324</v>
      </c>
      <c r="W608" s="2">
        <f t="shared" si="345"/>
        <v>324259.90093548794</v>
      </c>
      <c r="X608" s="27">
        <f t="shared" si="346"/>
        <v>0</v>
      </c>
      <c r="Y608" s="2">
        <f t="shared" si="361"/>
        <v>0</v>
      </c>
      <c r="Z608" s="67">
        <f t="shared" si="347"/>
        <v>0</v>
      </c>
      <c r="AA608" s="2">
        <f t="shared" si="348"/>
        <v>0</v>
      </c>
      <c r="AB608" s="26">
        <f t="shared" si="356"/>
        <v>6.7299999999999999E-2</v>
      </c>
      <c r="AC608" s="27">
        <f t="shared" si="336"/>
        <v>1</v>
      </c>
      <c r="AD608" s="27">
        <v>252</v>
      </c>
      <c r="AE608" s="10">
        <f t="shared" si="366"/>
        <v>1.0002584940000001</v>
      </c>
      <c r="AF608" s="2">
        <f t="shared" si="349"/>
        <v>80.243280780000006</v>
      </c>
      <c r="AG608" s="2">
        <f t="shared" si="350"/>
        <v>83.819238830000003</v>
      </c>
      <c r="AH608" s="3" t="str">
        <f t="shared" si="351"/>
        <v>-</v>
      </c>
      <c r="AI608" s="4" t="str">
        <f t="shared" si="357"/>
        <v>A+J=</v>
      </c>
      <c r="AJ608" s="11">
        <f t="shared" si="358"/>
        <v>41430</v>
      </c>
      <c r="AK608" s="11"/>
      <c r="AL608" s="4"/>
      <c r="AM608" s="1"/>
      <c r="AN608" s="11"/>
      <c r="AO608" s="1"/>
      <c r="AP608" s="1"/>
      <c r="AQ608" s="1"/>
      <c r="AR608" s="1"/>
      <c r="AS608" s="6"/>
      <c r="AT608" s="1"/>
      <c r="AU608" s="1"/>
      <c r="AV608" s="1"/>
      <c r="AW608" s="1"/>
      <c r="AX608" s="1"/>
      <c r="AY608" s="1"/>
      <c r="AZ608" s="1"/>
      <c r="BA608" s="1"/>
      <c r="BB608" s="1"/>
      <c r="BC608" s="1"/>
    </row>
    <row r="609" spans="1:55" x14ac:dyDescent="0.2">
      <c r="A609" s="144">
        <f t="shared" si="352"/>
        <v>41398</v>
      </c>
      <c r="B609" s="2">
        <f t="shared" si="337"/>
        <v>324509.88616078714</v>
      </c>
      <c r="C609" s="2">
        <f t="shared" si="353"/>
        <v>294968.62156144</v>
      </c>
      <c r="D609" s="68">
        <f>SUM(Y609:Y$730)</f>
        <v>8828.4154853700002</v>
      </c>
      <c r="E609" s="68">
        <f t="shared" si="338"/>
        <v>286140.20607607003</v>
      </c>
      <c r="F609" s="72">
        <f t="shared" si="362"/>
        <v>3672.42</v>
      </c>
      <c r="G609" s="3">
        <f>IF(N609=1,VLOOKUP(A608,[1]Plan1!$BG$69:$BI$188,3),G608)</f>
        <v>3692.62</v>
      </c>
      <c r="H609" s="11">
        <f t="shared" si="363"/>
        <v>41336</v>
      </c>
      <c r="I609" s="11">
        <f t="shared" si="364"/>
        <v>41367</v>
      </c>
      <c r="J609" s="26">
        <f t="shared" si="339"/>
        <v>5.5004601870156655E-3</v>
      </c>
      <c r="K609" s="11">
        <f t="shared" si="354"/>
        <v>41428</v>
      </c>
      <c r="L609" s="11">
        <f t="shared" si="340"/>
        <v>41428</v>
      </c>
      <c r="M609" s="1">
        <f t="shared" si="355"/>
        <v>21</v>
      </c>
      <c r="N609" s="1">
        <f t="shared" si="359"/>
        <v>2</v>
      </c>
      <c r="O609" s="2">
        <f t="shared" si="341"/>
        <v>1.0005225499999999</v>
      </c>
      <c r="P609" s="10">
        <f t="shared" si="335"/>
        <v>1.0047001</v>
      </c>
      <c r="Q609" s="10">
        <f t="shared" si="365"/>
        <v>1.1004625577442744</v>
      </c>
      <c r="R609" s="2">
        <f t="shared" si="334"/>
        <v>1.1010375999999999</v>
      </c>
      <c r="S609" s="2">
        <f t="shared" si="360"/>
        <v>1.05240376</v>
      </c>
      <c r="T609" s="2">
        <f t="shared" si="342"/>
        <v>310426.08641326998</v>
      </c>
      <c r="U609" s="2">
        <f t="shared" si="343"/>
        <v>462.64216627561319</v>
      </c>
      <c r="V609" s="2">
        <f t="shared" si="344"/>
        <v>28910.91968543152</v>
      </c>
      <c r="W609" s="2">
        <f t="shared" si="345"/>
        <v>324342.18341314711</v>
      </c>
      <c r="X609" s="27">
        <f t="shared" si="346"/>
        <v>0</v>
      </c>
      <c r="Y609" s="2">
        <f t="shared" si="361"/>
        <v>0</v>
      </c>
      <c r="Z609" s="67">
        <f t="shared" si="347"/>
        <v>0</v>
      </c>
      <c r="AA609" s="2">
        <f t="shared" si="348"/>
        <v>0</v>
      </c>
      <c r="AB609" s="26">
        <f t="shared" si="356"/>
        <v>6.7299999999999999E-2</v>
      </c>
      <c r="AC609" s="27">
        <f t="shared" si="336"/>
        <v>2</v>
      </c>
      <c r="AD609" s="27">
        <v>252</v>
      </c>
      <c r="AE609" s="10">
        <f t="shared" si="366"/>
        <v>1.000517055</v>
      </c>
      <c r="AF609" s="2">
        <f t="shared" si="349"/>
        <v>160.50736011000001</v>
      </c>
      <c r="AG609" s="2">
        <f t="shared" si="350"/>
        <v>167.70274764000001</v>
      </c>
      <c r="AH609" s="3" t="str">
        <f t="shared" si="351"/>
        <v>-</v>
      </c>
      <c r="AI609" s="4" t="str">
        <f t="shared" si="357"/>
        <v>A+J=</v>
      </c>
      <c r="AJ609" s="11">
        <f t="shared" si="358"/>
        <v>41430</v>
      </c>
      <c r="AK609" s="11"/>
      <c r="AL609" s="4"/>
      <c r="AM609" s="1"/>
      <c r="AN609" s="11"/>
      <c r="AO609" s="1"/>
      <c r="AP609" s="1"/>
      <c r="AQ609" s="1"/>
      <c r="AR609" s="1"/>
      <c r="AS609" s="6"/>
      <c r="AT609" s="1"/>
      <c r="AU609" s="1"/>
      <c r="AV609" s="1"/>
      <c r="AW609" s="1"/>
      <c r="AX609" s="1"/>
      <c r="AY609" s="1"/>
      <c r="AZ609" s="1"/>
      <c r="BA609" s="1"/>
      <c r="BB609" s="1"/>
      <c r="BC609" s="1"/>
    </row>
    <row r="610" spans="1:55" x14ac:dyDescent="0.2">
      <c r="A610" s="144">
        <f t="shared" si="352"/>
        <v>41399</v>
      </c>
      <c r="B610" s="2">
        <f t="shared" si="337"/>
        <v>324509.88616078714</v>
      </c>
      <c r="C610" s="2">
        <f t="shared" si="353"/>
        <v>294968.62156144</v>
      </c>
      <c r="D610" s="68">
        <f>SUM(Y610:Y$730)</f>
        <v>8828.4154853700002</v>
      </c>
      <c r="E610" s="68">
        <f t="shared" si="338"/>
        <v>286140.20607607003</v>
      </c>
      <c r="F610" s="72">
        <f t="shared" si="362"/>
        <v>3672.42</v>
      </c>
      <c r="G610" s="3">
        <f>IF(N610=1,VLOOKUP(A609,[1]Plan1!$BG$69:$BI$188,3),G609)</f>
        <v>3692.62</v>
      </c>
      <c r="H610" s="11">
        <f t="shared" si="363"/>
        <v>41336</v>
      </c>
      <c r="I610" s="11">
        <f t="shared" si="364"/>
        <v>41367</v>
      </c>
      <c r="J610" s="26">
        <f t="shared" si="339"/>
        <v>5.5004601870156655E-3</v>
      </c>
      <c r="K610" s="11">
        <f t="shared" si="354"/>
        <v>41428</v>
      </c>
      <c r="L610" s="11">
        <f t="shared" si="340"/>
        <v>41428</v>
      </c>
      <c r="M610" s="1">
        <f t="shared" si="355"/>
        <v>21</v>
      </c>
      <c r="N610" s="1">
        <f t="shared" si="359"/>
        <v>2</v>
      </c>
      <c r="O610" s="2">
        <f t="shared" si="341"/>
        <v>1.0005225499999999</v>
      </c>
      <c r="P610" s="10">
        <f t="shared" si="335"/>
        <v>1.0047001</v>
      </c>
      <c r="Q610" s="10">
        <f t="shared" si="365"/>
        <v>1.1004625577442744</v>
      </c>
      <c r="R610" s="2">
        <f t="shared" si="334"/>
        <v>1.1010375999999999</v>
      </c>
      <c r="S610" s="2">
        <f t="shared" si="360"/>
        <v>1.05240376</v>
      </c>
      <c r="T610" s="2">
        <f t="shared" si="342"/>
        <v>310426.08641326998</v>
      </c>
      <c r="U610" s="2">
        <f t="shared" si="343"/>
        <v>462.64216627561319</v>
      </c>
      <c r="V610" s="2">
        <f t="shared" si="344"/>
        <v>28910.91968543152</v>
      </c>
      <c r="W610" s="2">
        <f t="shared" si="345"/>
        <v>324342.18341314711</v>
      </c>
      <c r="X610" s="27">
        <f t="shared" si="346"/>
        <v>0</v>
      </c>
      <c r="Y610" s="2">
        <f t="shared" si="361"/>
        <v>0</v>
      </c>
      <c r="Z610" s="67">
        <f t="shared" si="347"/>
        <v>0</v>
      </c>
      <c r="AA610" s="2">
        <f t="shared" si="348"/>
        <v>0</v>
      </c>
      <c r="AB610" s="26">
        <f t="shared" si="356"/>
        <v>6.7299999999999999E-2</v>
      </c>
      <c r="AC610" s="27">
        <f t="shared" si="336"/>
        <v>2</v>
      </c>
      <c r="AD610" s="27">
        <v>252</v>
      </c>
      <c r="AE610" s="10">
        <f t="shared" si="366"/>
        <v>1.000517055</v>
      </c>
      <c r="AF610" s="2">
        <f t="shared" si="349"/>
        <v>160.50736011000001</v>
      </c>
      <c r="AG610" s="2">
        <f t="shared" si="350"/>
        <v>167.70274764000001</v>
      </c>
      <c r="AH610" s="3" t="str">
        <f t="shared" si="351"/>
        <v>-</v>
      </c>
      <c r="AI610" s="4" t="str">
        <f t="shared" si="357"/>
        <v>A+J=</v>
      </c>
      <c r="AJ610" s="11">
        <f t="shared" si="358"/>
        <v>41430</v>
      </c>
      <c r="AK610" s="11"/>
      <c r="AL610" s="4"/>
      <c r="AM610" s="1"/>
      <c r="AN610" s="11"/>
      <c r="AO610" s="1"/>
      <c r="AP610" s="1"/>
      <c r="AQ610" s="1"/>
      <c r="AR610" s="1"/>
      <c r="AS610" s="6"/>
      <c r="AT610" s="1"/>
      <c r="AU610" s="1"/>
      <c r="AV610" s="1"/>
      <c r="AW610" s="1"/>
      <c r="AX610" s="1"/>
      <c r="AY610" s="1"/>
      <c r="AZ610" s="1"/>
      <c r="BA610" s="1"/>
      <c r="BB610" s="1"/>
      <c r="BC610" s="1"/>
    </row>
    <row r="611" spans="1:55" x14ac:dyDescent="0.2">
      <c r="A611" s="144">
        <f t="shared" si="352"/>
        <v>41400</v>
      </c>
      <c r="B611" s="2">
        <f t="shared" si="337"/>
        <v>324509.88616078714</v>
      </c>
      <c r="C611" s="2">
        <f t="shared" si="353"/>
        <v>294968.62156144</v>
      </c>
      <c r="D611" s="68">
        <f>SUM(Y611:Y$730)</f>
        <v>8828.4154853700002</v>
      </c>
      <c r="E611" s="68">
        <f t="shared" si="338"/>
        <v>286140.20607607003</v>
      </c>
      <c r="F611" s="72">
        <f t="shared" si="362"/>
        <v>3672.42</v>
      </c>
      <c r="G611" s="3">
        <f>IF(N611=1,VLOOKUP(A610,[1]Plan1!$BG$69:$BI$188,3),G610)</f>
        <v>3692.62</v>
      </c>
      <c r="H611" s="11">
        <f t="shared" si="363"/>
        <v>41336</v>
      </c>
      <c r="I611" s="11">
        <f t="shared" si="364"/>
        <v>41367</v>
      </c>
      <c r="J611" s="26">
        <f t="shared" si="339"/>
        <v>5.5004601870156655E-3</v>
      </c>
      <c r="K611" s="11">
        <f t="shared" si="354"/>
        <v>41428</v>
      </c>
      <c r="L611" s="11">
        <f t="shared" si="340"/>
        <v>41428</v>
      </c>
      <c r="M611" s="1">
        <f t="shared" si="355"/>
        <v>21</v>
      </c>
      <c r="N611" s="1">
        <f t="shared" si="359"/>
        <v>2</v>
      </c>
      <c r="O611" s="2">
        <f t="shared" si="341"/>
        <v>1.0005225499999999</v>
      </c>
      <c r="P611" s="10">
        <f t="shared" si="335"/>
        <v>1.0047001</v>
      </c>
      <c r="Q611" s="10">
        <f t="shared" si="365"/>
        <v>1.1004625577442744</v>
      </c>
      <c r="R611" s="2">
        <f t="shared" si="334"/>
        <v>1.1010375999999999</v>
      </c>
      <c r="S611" s="2">
        <f t="shared" si="360"/>
        <v>1.05240376</v>
      </c>
      <c r="T611" s="2">
        <f t="shared" si="342"/>
        <v>310426.08641326998</v>
      </c>
      <c r="U611" s="2">
        <f t="shared" si="343"/>
        <v>462.64216627561319</v>
      </c>
      <c r="V611" s="2">
        <f t="shared" si="344"/>
        <v>28910.91968543152</v>
      </c>
      <c r="W611" s="2">
        <f t="shared" si="345"/>
        <v>324342.18341314711</v>
      </c>
      <c r="X611" s="27">
        <f t="shared" si="346"/>
        <v>0</v>
      </c>
      <c r="Y611" s="2">
        <f t="shared" si="361"/>
        <v>0</v>
      </c>
      <c r="Z611" s="67">
        <f t="shared" si="347"/>
        <v>0</v>
      </c>
      <c r="AA611" s="2">
        <f t="shared" si="348"/>
        <v>0</v>
      </c>
      <c r="AB611" s="26">
        <f t="shared" si="356"/>
        <v>6.7299999999999999E-2</v>
      </c>
      <c r="AC611" s="27">
        <f t="shared" si="336"/>
        <v>2</v>
      </c>
      <c r="AD611" s="27">
        <v>252</v>
      </c>
      <c r="AE611" s="10">
        <f t="shared" si="366"/>
        <v>1.000517055</v>
      </c>
      <c r="AF611" s="2">
        <f t="shared" si="349"/>
        <v>160.50736011000001</v>
      </c>
      <c r="AG611" s="2">
        <f t="shared" si="350"/>
        <v>167.70274764000001</v>
      </c>
      <c r="AH611" s="3" t="str">
        <f t="shared" si="351"/>
        <v>-</v>
      </c>
      <c r="AI611" s="4" t="str">
        <f t="shared" si="357"/>
        <v>A+J=</v>
      </c>
      <c r="AJ611" s="11">
        <f t="shared" si="358"/>
        <v>41430</v>
      </c>
      <c r="AK611" s="11"/>
      <c r="AL611" s="4"/>
      <c r="AM611" s="1"/>
      <c r="AN611" s="11"/>
      <c r="AO611" s="1"/>
      <c r="AP611" s="1"/>
      <c r="AQ611" s="1"/>
      <c r="AR611" s="1"/>
      <c r="AS611" s="6"/>
      <c r="AT611" s="1"/>
      <c r="AU611" s="1"/>
      <c r="AV611" s="1"/>
      <c r="AW611" s="1"/>
      <c r="AX611" s="1"/>
      <c r="AY611" s="1"/>
      <c r="AZ611" s="1"/>
      <c r="BA611" s="1"/>
      <c r="BB611" s="1"/>
      <c r="BC611" s="1"/>
    </row>
    <row r="612" spans="1:55" x14ac:dyDescent="0.2">
      <c r="A612" s="144">
        <f t="shared" si="352"/>
        <v>41401</v>
      </c>
      <c r="B612" s="2">
        <f t="shared" si="337"/>
        <v>324676.13934275287</v>
      </c>
      <c r="C612" s="2">
        <f t="shared" si="353"/>
        <v>294968.62156144</v>
      </c>
      <c r="D612" s="68">
        <f>SUM(Y612:Y$730)</f>
        <v>8828.4154853700002</v>
      </c>
      <c r="E612" s="68">
        <f t="shared" si="338"/>
        <v>286140.20607607003</v>
      </c>
      <c r="F612" s="72">
        <f t="shared" si="362"/>
        <v>3672.42</v>
      </c>
      <c r="G612" s="3">
        <f>IF(N612=1,VLOOKUP(A611,[1]Plan1!$BG$69:$BI$188,3),G611)</f>
        <v>3692.62</v>
      </c>
      <c r="H612" s="11">
        <f t="shared" si="363"/>
        <v>41336</v>
      </c>
      <c r="I612" s="11">
        <f t="shared" si="364"/>
        <v>41367</v>
      </c>
      <c r="J612" s="26">
        <f t="shared" si="339"/>
        <v>5.5004601870156655E-3</v>
      </c>
      <c r="K612" s="11">
        <f t="shared" si="354"/>
        <v>41428</v>
      </c>
      <c r="L612" s="11">
        <f t="shared" si="340"/>
        <v>41428</v>
      </c>
      <c r="M612" s="1">
        <f t="shared" si="355"/>
        <v>21</v>
      </c>
      <c r="N612" s="1">
        <f t="shared" si="359"/>
        <v>3</v>
      </c>
      <c r="O612" s="2">
        <f t="shared" si="341"/>
        <v>1.0007839300000001</v>
      </c>
      <c r="P612" s="10">
        <f t="shared" si="335"/>
        <v>1.0047001</v>
      </c>
      <c r="Q612" s="10">
        <f t="shared" si="365"/>
        <v>1.1004625577442744</v>
      </c>
      <c r="R612" s="2">
        <f t="shared" si="334"/>
        <v>1.10132524</v>
      </c>
      <c r="S612" s="2">
        <f t="shared" si="360"/>
        <v>1.05240376</v>
      </c>
      <c r="T612" s="2">
        <f t="shared" si="342"/>
        <v>310426.08641326998</v>
      </c>
      <c r="U612" s="2">
        <f t="shared" si="343"/>
        <v>462.64216627561319</v>
      </c>
      <c r="V612" s="2">
        <f t="shared" si="344"/>
        <v>28993.225054307248</v>
      </c>
      <c r="W612" s="2">
        <f t="shared" si="345"/>
        <v>324424.48878202285</v>
      </c>
      <c r="X612" s="27">
        <f t="shared" si="346"/>
        <v>0</v>
      </c>
      <c r="Y612" s="2">
        <f t="shared" si="361"/>
        <v>0</v>
      </c>
      <c r="Z612" s="67">
        <f t="shared" si="347"/>
        <v>0</v>
      </c>
      <c r="AA612" s="2">
        <f t="shared" si="348"/>
        <v>0</v>
      </c>
      <c r="AB612" s="26">
        <f t="shared" si="356"/>
        <v>6.7299999999999999E-2</v>
      </c>
      <c r="AC612" s="27">
        <f t="shared" si="336"/>
        <v>3</v>
      </c>
      <c r="AD612" s="27">
        <v>252</v>
      </c>
      <c r="AE612" s="10">
        <f t="shared" si="366"/>
        <v>1.0007756830000001</v>
      </c>
      <c r="AF612" s="2">
        <f t="shared" si="349"/>
        <v>240.79223798000001</v>
      </c>
      <c r="AG612" s="2">
        <f t="shared" si="350"/>
        <v>251.65056073</v>
      </c>
      <c r="AH612" s="3" t="str">
        <f t="shared" si="351"/>
        <v>-</v>
      </c>
      <c r="AI612" s="4" t="str">
        <f t="shared" si="357"/>
        <v>A+J=</v>
      </c>
      <c r="AJ612" s="11">
        <f t="shared" si="358"/>
        <v>41430</v>
      </c>
      <c r="AK612" s="11"/>
      <c r="AL612" s="4"/>
      <c r="AM612" s="1"/>
      <c r="AN612" s="11"/>
      <c r="AO612" s="1"/>
      <c r="AP612" s="1"/>
      <c r="AQ612" s="1"/>
      <c r="AR612" s="1"/>
      <c r="AS612" s="6"/>
      <c r="AT612" s="1"/>
      <c r="AU612" s="1"/>
      <c r="AV612" s="1"/>
      <c r="AW612" s="1"/>
      <c r="AX612" s="1"/>
      <c r="AY612" s="1"/>
      <c r="AZ612" s="1"/>
      <c r="BA612" s="1"/>
      <c r="BB612" s="1"/>
      <c r="BC612" s="1"/>
    </row>
    <row r="613" spans="1:55" x14ac:dyDescent="0.2">
      <c r="A613" s="144">
        <f t="shared" si="352"/>
        <v>41402</v>
      </c>
      <c r="B613" s="2">
        <f t="shared" si="337"/>
        <v>324842.47656564298</v>
      </c>
      <c r="C613" s="2">
        <f t="shared" si="353"/>
        <v>294968.62156144</v>
      </c>
      <c r="D613" s="68">
        <f>SUM(Y613:Y$730)</f>
        <v>8828.4154853700002</v>
      </c>
      <c r="E613" s="68">
        <f t="shared" si="338"/>
        <v>286140.20607607003</v>
      </c>
      <c r="F613" s="72">
        <f t="shared" si="362"/>
        <v>3672.42</v>
      </c>
      <c r="G613" s="3">
        <f>IF(N613=1,VLOOKUP(A612,[1]Plan1!$BG$69:$BI$188,3),G612)</f>
        <v>3692.62</v>
      </c>
      <c r="H613" s="11">
        <f t="shared" si="363"/>
        <v>41336</v>
      </c>
      <c r="I613" s="11">
        <f t="shared" si="364"/>
        <v>41367</v>
      </c>
      <c r="J613" s="26">
        <f t="shared" si="339"/>
        <v>5.5004601870156655E-3</v>
      </c>
      <c r="K613" s="11">
        <f t="shared" si="354"/>
        <v>41428</v>
      </c>
      <c r="L613" s="11">
        <f t="shared" si="340"/>
        <v>41428</v>
      </c>
      <c r="M613" s="1">
        <f t="shared" si="355"/>
        <v>21</v>
      </c>
      <c r="N613" s="1">
        <f t="shared" si="359"/>
        <v>4</v>
      </c>
      <c r="O613" s="2">
        <f t="shared" si="341"/>
        <v>1.0010453800000001</v>
      </c>
      <c r="P613" s="10">
        <f t="shared" si="335"/>
        <v>1.0047001</v>
      </c>
      <c r="Q613" s="10">
        <f t="shared" si="365"/>
        <v>1.1004625577442744</v>
      </c>
      <c r="R613" s="2">
        <f t="shared" si="334"/>
        <v>1.10161295</v>
      </c>
      <c r="S613" s="2">
        <f t="shared" si="360"/>
        <v>1.05240376</v>
      </c>
      <c r="T613" s="2">
        <f t="shared" si="342"/>
        <v>310426.08641326998</v>
      </c>
      <c r="U613" s="2">
        <f t="shared" si="343"/>
        <v>462.64216627561319</v>
      </c>
      <c r="V613" s="2">
        <f t="shared" si="344"/>
        <v>29075.55045299741</v>
      </c>
      <c r="W613" s="2">
        <f t="shared" si="345"/>
        <v>324506.81418071297</v>
      </c>
      <c r="X613" s="27">
        <f t="shared" si="346"/>
        <v>0</v>
      </c>
      <c r="Y613" s="2">
        <f t="shared" si="361"/>
        <v>0</v>
      </c>
      <c r="Z613" s="67">
        <f t="shared" si="347"/>
        <v>0</v>
      </c>
      <c r="AA613" s="2">
        <f t="shared" si="348"/>
        <v>0</v>
      </c>
      <c r="AB613" s="26">
        <f t="shared" si="356"/>
        <v>6.7299999999999999E-2</v>
      </c>
      <c r="AC613" s="27">
        <f t="shared" si="336"/>
        <v>4</v>
      </c>
      <c r="AD613" s="27">
        <v>252</v>
      </c>
      <c r="AE613" s="10">
        <f t="shared" si="366"/>
        <v>1.0010343770000001</v>
      </c>
      <c r="AF613" s="2">
        <f t="shared" si="349"/>
        <v>321.09760397999997</v>
      </c>
      <c r="AG613" s="2">
        <f t="shared" si="350"/>
        <v>335.66238492999997</v>
      </c>
      <c r="AH613" s="3" t="str">
        <f t="shared" si="351"/>
        <v>-</v>
      </c>
      <c r="AI613" s="4" t="str">
        <f t="shared" si="357"/>
        <v>A+J=</v>
      </c>
      <c r="AJ613" s="11">
        <f t="shared" si="358"/>
        <v>41430</v>
      </c>
      <c r="AK613" s="11"/>
      <c r="AL613" s="4"/>
      <c r="AM613" s="1"/>
      <c r="AN613" s="11"/>
      <c r="AO613" s="1"/>
      <c r="AP613" s="1"/>
      <c r="AQ613" s="1"/>
      <c r="AR613" s="1"/>
      <c r="AS613" s="6"/>
      <c r="AT613" s="1"/>
      <c r="AU613" s="1"/>
      <c r="AV613" s="1"/>
      <c r="AW613" s="1"/>
      <c r="AX613" s="1"/>
      <c r="AY613" s="1"/>
      <c r="AZ613" s="1"/>
      <c r="BA613" s="1"/>
      <c r="BB613" s="1"/>
      <c r="BC613" s="1"/>
    </row>
    <row r="614" spans="1:55" x14ac:dyDescent="0.2">
      <c r="A614" s="144">
        <f t="shared" si="352"/>
        <v>41403</v>
      </c>
      <c r="B614" s="2">
        <f t="shared" si="337"/>
        <v>325008.90137557965</v>
      </c>
      <c r="C614" s="2">
        <f t="shared" si="353"/>
        <v>294968.62156144</v>
      </c>
      <c r="D614" s="68">
        <f>SUM(Y614:Y$730)</f>
        <v>8828.4154853700002</v>
      </c>
      <c r="E614" s="68">
        <f t="shared" si="338"/>
        <v>286140.20607607003</v>
      </c>
      <c r="F614" s="72">
        <f t="shared" si="362"/>
        <v>3672.42</v>
      </c>
      <c r="G614" s="3">
        <f>IF(N614=1,VLOOKUP(A613,[1]Plan1!$BG$69:$BI$188,3),G613)</f>
        <v>3692.62</v>
      </c>
      <c r="H614" s="11">
        <f t="shared" si="363"/>
        <v>41336</v>
      </c>
      <c r="I614" s="11">
        <f t="shared" si="364"/>
        <v>41367</v>
      </c>
      <c r="J614" s="26">
        <f t="shared" si="339"/>
        <v>5.5004601870156655E-3</v>
      </c>
      <c r="K614" s="11">
        <f t="shared" si="354"/>
        <v>41428</v>
      </c>
      <c r="L614" s="11">
        <f t="shared" si="340"/>
        <v>41428</v>
      </c>
      <c r="M614" s="1">
        <f t="shared" si="355"/>
        <v>21</v>
      </c>
      <c r="N614" s="1">
        <f t="shared" si="359"/>
        <v>5</v>
      </c>
      <c r="O614" s="2">
        <f t="shared" si="341"/>
        <v>1.0013068899999999</v>
      </c>
      <c r="P614" s="10">
        <f t="shared" si="335"/>
        <v>1.0047001</v>
      </c>
      <c r="Q614" s="10">
        <f t="shared" si="365"/>
        <v>1.1004625577442744</v>
      </c>
      <c r="R614" s="2">
        <f t="shared" si="334"/>
        <v>1.10190074</v>
      </c>
      <c r="S614" s="2">
        <f t="shared" si="360"/>
        <v>1.05240376</v>
      </c>
      <c r="T614" s="2">
        <f t="shared" si="342"/>
        <v>310426.08641326998</v>
      </c>
      <c r="U614" s="2">
        <f t="shared" si="343"/>
        <v>462.64216627561319</v>
      </c>
      <c r="V614" s="2">
        <f t="shared" si="344"/>
        <v>29157.898742904046</v>
      </c>
      <c r="W614" s="2">
        <f t="shared" si="345"/>
        <v>324589.16247061966</v>
      </c>
      <c r="X614" s="27">
        <f t="shared" si="346"/>
        <v>0</v>
      </c>
      <c r="Y614" s="2">
        <f t="shared" si="361"/>
        <v>0</v>
      </c>
      <c r="Z614" s="67">
        <f t="shared" si="347"/>
        <v>0</v>
      </c>
      <c r="AA614" s="2">
        <f t="shared" si="348"/>
        <v>0</v>
      </c>
      <c r="AB614" s="26">
        <f t="shared" si="356"/>
        <v>6.7299999999999999E-2</v>
      </c>
      <c r="AC614" s="27">
        <f t="shared" si="336"/>
        <v>5</v>
      </c>
      <c r="AD614" s="27">
        <v>252</v>
      </c>
      <c r="AE614" s="10">
        <f t="shared" si="366"/>
        <v>1.0012931389999999</v>
      </c>
      <c r="AF614" s="2">
        <f t="shared" si="349"/>
        <v>401.42407895000002</v>
      </c>
      <c r="AG614" s="2">
        <f t="shared" si="350"/>
        <v>419.73890496000001</v>
      </c>
      <c r="AH614" s="3" t="str">
        <f t="shared" si="351"/>
        <v>-</v>
      </c>
      <c r="AI614" s="4" t="str">
        <f t="shared" si="357"/>
        <v>A+J=</v>
      </c>
      <c r="AJ614" s="11">
        <f t="shared" si="358"/>
        <v>41430</v>
      </c>
      <c r="AK614" s="11"/>
      <c r="AL614" s="4"/>
      <c r="AM614" s="1"/>
      <c r="AN614" s="11"/>
      <c r="AO614" s="1"/>
      <c r="AP614" s="1"/>
      <c r="AQ614" s="1"/>
      <c r="AR614" s="1"/>
      <c r="AS614" s="6"/>
      <c r="AT614" s="1"/>
      <c r="AU614" s="1"/>
      <c r="AV614" s="1"/>
      <c r="AW614" s="1"/>
      <c r="AX614" s="1"/>
      <c r="AY614" s="1"/>
      <c r="AZ614" s="1"/>
      <c r="BA614" s="1"/>
      <c r="BB614" s="1"/>
      <c r="BC614" s="1"/>
    </row>
    <row r="615" spans="1:55" x14ac:dyDescent="0.2">
      <c r="A615" s="144">
        <f t="shared" si="352"/>
        <v>41404</v>
      </c>
      <c r="B615" s="2">
        <f t="shared" si="337"/>
        <v>325175.41315780272</v>
      </c>
      <c r="C615" s="2">
        <f t="shared" si="353"/>
        <v>294968.62156144</v>
      </c>
      <c r="D615" s="68">
        <f>SUM(Y615:Y$730)</f>
        <v>8828.4154853700002</v>
      </c>
      <c r="E615" s="68">
        <f t="shared" si="338"/>
        <v>286140.20607607003</v>
      </c>
      <c r="F615" s="72">
        <f t="shared" si="362"/>
        <v>3672.42</v>
      </c>
      <c r="G615" s="3">
        <f>IF(N615=1,VLOOKUP(A614,[1]Plan1!$BG$69:$BI$188,3),G614)</f>
        <v>3692.62</v>
      </c>
      <c r="H615" s="11">
        <f t="shared" si="363"/>
        <v>41336</v>
      </c>
      <c r="I615" s="11">
        <f t="shared" si="364"/>
        <v>41367</v>
      </c>
      <c r="J615" s="26">
        <f t="shared" si="339"/>
        <v>5.5004601870156655E-3</v>
      </c>
      <c r="K615" s="11">
        <f t="shared" si="354"/>
        <v>41428</v>
      </c>
      <c r="L615" s="11">
        <f t="shared" si="340"/>
        <v>41428</v>
      </c>
      <c r="M615" s="1">
        <f t="shared" si="355"/>
        <v>21</v>
      </c>
      <c r="N615" s="1">
        <f t="shared" si="359"/>
        <v>6</v>
      </c>
      <c r="O615" s="2">
        <f t="shared" si="341"/>
        <v>1.00156848</v>
      </c>
      <c r="P615" s="10">
        <f t="shared" si="335"/>
        <v>1.0047001</v>
      </c>
      <c r="Q615" s="10">
        <f t="shared" si="365"/>
        <v>1.1004625577442744</v>
      </c>
      <c r="R615" s="2">
        <f t="shared" si="334"/>
        <v>1.10218861</v>
      </c>
      <c r="S615" s="2">
        <f t="shared" si="360"/>
        <v>1.05240376</v>
      </c>
      <c r="T615" s="2">
        <f t="shared" si="342"/>
        <v>310426.08641326998</v>
      </c>
      <c r="U615" s="2">
        <f t="shared" si="343"/>
        <v>462.64216627561319</v>
      </c>
      <c r="V615" s="2">
        <f t="shared" si="344"/>
        <v>29240.269924027154</v>
      </c>
      <c r="W615" s="2">
        <f t="shared" si="345"/>
        <v>324671.53365174273</v>
      </c>
      <c r="X615" s="27">
        <f t="shared" si="346"/>
        <v>0</v>
      </c>
      <c r="Y615" s="2">
        <f t="shared" si="361"/>
        <v>0</v>
      </c>
      <c r="Z615" s="67">
        <f t="shared" si="347"/>
        <v>0</v>
      </c>
      <c r="AA615" s="2">
        <f t="shared" si="348"/>
        <v>0</v>
      </c>
      <c r="AB615" s="26">
        <f t="shared" si="356"/>
        <v>6.7299999999999999E-2</v>
      </c>
      <c r="AC615" s="27">
        <f t="shared" si="336"/>
        <v>6</v>
      </c>
      <c r="AD615" s="27">
        <v>252</v>
      </c>
      <c r="AE615" s="10">
        <f t="shared" si="366"/>
        <v>1.0015519669999999</v>
      </c>
      <c r="AF615" s="2">
        <f t="shared" si="349"/>
        <v>481.77104205000001</v>
      </c>
      <c r="AG615" s="2">
        <f t="shared" si="350"/>
        <v>503.87950605999998</v>
      </c>
      <c r="AH615" s="3" t="str">
        <f t="shared" si="351"/>
        <v>-</v>
      </c>
      <c r="AI615" s="4" t="str">
        <f t="shared" si="357"/>
        <v>A+J=</v>
      </c>
      <c r="AJ615" s="11">
        <f t="shared" si="358"/>
        <v>41430</v>
      </c>
      <c r="AK615" s="11"/>
      <c r="AL615" s="4"/>
      <c r="AM615" s="1"/>
      <c r="AN615" s="11"/>
      <c r="AO615" s="1"/>
      <c r="AP615" s="1"/>
      <c r="AQ615" s="1"/>
      <c r="AR615" s="1"/>
      <c r="AS615" s="6"/>
      <c r="AT615" s="1"/>
      <c r="AU615" s="1"/>
      <c r="AV615" s="1"/>
      <c r="AW615" s="1"/>
      <c r="AX615" s="1"/>
      <c r="AY615" s="1"/>
      <c r="AZ615" s="1"/>
      <c r="BA615" s="1"/>
      <c r="BB615" s="1"/>
      <c r="BC615" s="1"/>
    </row>
    <row r="616" spans="1:55" x14ac:dyDescent="0.2">
      <c r="A616" s="144">
        <f t="shared" si="352"/>
        <v>41405</v>
      </c>
      <c r="B616" s="2">
        <f t="shared" si="337"/>
        <v>325342.00653797825</v>
      </c>
      <c r="C616" s="2">
        <f t="shared" si="353"/>
        <v>294968.62156144</v>
      </c>
      <c r="D616" s="68">
        <f>SUM(Y616:Y$730)</f>
        <v>8828.4154853700002</v>
      </c>
      <c r="E616" s="68">
        <f t="shared" si="338"/>
        <v>286140.20607607003</v>
      </c>
      <c r="F616" s="72">
        <f t="shared" si="362"/>
        <v>3672.42</v>
      </c>
      <c r="G616" s="3">
        <f>IF(N616=1,VLOOKUP(A615,[1]Plan1!$BG$69:$BI$188,3),G615)</f>
        <v>3692.62</v>
      </c>
      <c r="H616" s="11">
        <f t="shared" si="363"/>
        <v>41336</v>
      </c>
      <c r="I616" s="11">
        <f t="shared" si="364"/>
        <v>41367</v>
      </c>
      <c r="J616" s="26">
        <f t="shared" si="339"/>
        <v>5.5004601870156655E-3</v>
      </c>
      <c r="K616" s="11">
        <f t="shared" si="354"/>
        <v>41428</v>
      </c>
      <c r="L616" s="11">
        <f t="shared" si="340"/>
        <v>41428</v>
      </c>
      <c r="M616" s="1">
        <f t="shared" si="355"/>
        <v>21</v>
      </c>
      <c r="N616" s="1">
        <f t="shared" si="359"/>
        <v>7</v>
      </c>
      <c r="O616" s="2">
        <f t="shared" si="341"/>
        <v>1.0018301300000001</v>
      </c>
      <c r="P616" s="10">
        <f t="shared" si="335"/>
        <v>1.0047001</v>
      </c>
      <c r="Q616" s="10">
        <f t="shared" si="365"/>
        <v>1.1004625577442744</v>
      </c>
      <c r="R616" s="2">
        <f t="shared" si="334"/>
        <v>1.1024765400000001</v>
      </c>
      <c r="S616" s="2">
        <f t="shared" si="360"/>
        <v>1.05240376</v>
      </c>
      <c r="T616" s="2">
        <f t="shared" si="342"/>
        <v>310426.08641326998</v>
      </c>
      <c r="U616" s="2">
        <f t="shared" si="343"/>
        <v>462.64216627561319</v>
      </c>
      <c r="V616" s="2">
        <f t="shared" si="344"/>
        <v>29322.658273562651</v>
      </c>
      <c r="W616" s="2">
        <f t="shared" si="345"/>
        <v>324753.92200127826</v>
      </c>
      <c r="X616" s="27">
        <f t="shared" si="346"/>
        <v>0</v>
      </c>
      <c r="Y616" s="2">
        <f t="shared" si="361"/>
        <v>0</v>
      </c>
      <c r="Z616" s="67">
        <f t="shared" si="347"/>
        <v>0</v>
      </c>
      <c r="AA616" s="2">
        <f t="shared" si="348"/>
        <v>0</v>
      </c>
      <c r="AB616" s="26">
        <f t="shared" si="356"/>
        <v>6.7299999999999999E-2</v>
      </c>
      <c r="AC616" s="27">
        <f t="shared" si="336"/>
        <v>7</v>
      </c>
      <c r="AD616" s="27">
        <v>252</v>
      </c>
      <c r="AE616" s="10">
        <f t="shared" si="366"/>
        <v>1.0018108619999999</v>
      </c>
      <c r="AF616" s="2">
        <f t="shared" si="349"/>
        <v>562.13880369000003</v>
      </c>
      <c r="AG616" s="2">
        <f t="shared" si="350"/>
        <v>588.08453669999994</v>
      </c>
      <c r="AH616" s="3" t="str">
        <f t="shared" si="351"/>
        <v>-</v>
      </c>
      <c r="AI616" s="4" t="str">
        <f t="shared" si="357"/>
        <v>A+J=</v>
      </c>
      <c r="AJ616" s="11">
        <f t="shared" si="358"/>
        <v>41430</v>
      </c>
      <c r="AK616" s="11"/>
      <c r="AL616" s="4"/>
      <c r="AM616" s="1"/>
      <c r="AN616" s="11"/>
      <c r="AO616" s="1"/>
      <c r="AP616" s="1"/>
      <c r="AQ616" s="1"/>
      <c r="AR616" s="1"/>
      <c r="AS616" s="6"/>
      <c r="AT616" s="1"/>
      <c r="AU616" s="1"/>
      <c r="AV616" s="1"/>
      <c r="AW616" s="1"/>
      <c r="AX616" s="1"/>
      <c r="AY616" s="1"/>
      <c r="AZ616" s="1"/>
      <c r="BA616" s="1"/>
      <c r="BB616" s="1"/>
      <c r="BC616" s="1"/>
    </row>
    <row r="617" spans="1:55" x14ac:dyDescent="0.2">
      <c r="A617" s="144">
        <f t="shared" si="352"/>
        <v>41406</v>
      </c>
      <c r="B617" s="2">
        <f t="shared" si="337"/>
        <v>325342.00653797825</v>
      </c>
      <c r="C617" s="2">
        <f t="shared" si="353"/>
        <v>294968.62156144</v>
      </c>
      <c r="D617" s="68">
        <f>SUM(Y617:Y$730)</f>
        <v>8828.4154853700002</v>
      </c>
      <c r="E617" s="68">
        <f t="shared" si="338"/>
        <v>286140.20607607003</v>
      </c>
      <c r="F617" s="72">
        <f t="shared" si="362"/>
        <v>3672.42</v>
      </c>
      <c r="G617" s="3">
        <f>IF(N617=1,VLOOKUP(A616,[1]Plan1!$BG$69:$BI$188,3),G616)</f>
        <v>3692.62</v>
      </c>
      <c r="H617" s="11">
        <f t="shared" si="363"/>
        <v>41336</v>
      </c>
      <c r="I617" s="11">
        <f t="shared" si="364"/>
        <v>41367</v>
      </c>
      <c r="J617" s="26">
        <f t="shared" si="339"/>
        <v>5.5004601870156655E-3</v>
      </c>
      <c r="K617" s="11">
        <f t="shared" si="354"/>
        <v>41428</v>
      </c>
      <c r="L617" s="11">
        <f t="shared" si="340"/>
        <v>41428</v>
      </c>
      <c r="M617" s="1">
        <f t="shared" si="355"/>
        <v>21</v>
      </c>
      <c r="N617" s="1">
        <f t="shared" si="359"/>
        <v>7</v>
      </c>
      <c r="O617" s="2">
        <f t="shared" si="341"/>
        <v>1.0018301300000001</v>
      </c>
      <c r="P617" s="10">
        <f t="shared" si="335"/>
        <v>1.0047001</v>
      </c>
      <c r="Q617" s="10">
        <f t="shared" si="365"/>
        <v>1.1004625577442744</v>
      </c>
      <c r="R617" s="2">
        <f t="shared" ref="R617:R680" si="367">TRUNC(TRUNC((O617*Q617),15),8)</f>
        <v>1.1024765400000001</v>
      </c>
      <c r="S617" s="2">
        <f t="shared" si="360"/>
        <v>1.05240376</v>
      </c>
      <c r="T617" s="2">
        <f t="shared" si="342"/>
        <v>310426.08641326998</v>
      </c>
      <c r="U617" s="2">
        <f t="shared" si="343"/>
        <v>462.64216627561319</v>
      </c>
      <c r="V617" s="2">
        <f t="shared" si="344"/>
        <v>29322.658273562651</v>
      </c>
      <c r="W617" s="2">
        <f t="shared" si="345"/>
        <v>324753.92200127826</v>
      </c>
      <c r="X617" s="27">
        <f t="shared" si="346"/>
        <v>0</v>
      </c>
      <c r="Y617" s="2">
        <f t="shared" si="361"/>
        <v>0</v>
      </c>
      <c r="Z617" s="67">
        <f t="shared" si="347"/>
        <v>0</v>
      </c>
      <c r="AA617" s="2">
        <f t="shared" si="348"/>
        <v>0</v>
      </c>
      <c r="AB617" s="26">
        <f t="shared" si="356"/>
        <v>6.7299999999999999E-2</v>
      </c>
      <c r="AC617" s="27">
        <f t="shared" si="336"/>
        <v>7</v>
      </c>
      <c r="AD617" s="27">
        <v>252</v>
      </c>
      <c r="AE617" s="10">
        <f t="shared" si="366"/>
        <v>1.0018108619999999</v>
      </c>
      <c r="AF617" s="2">
        <f t="shared" si="349"/>
        <v>562.13880369000003</v>
      </c>
      <c r="AG617" s="2">
        <f t="shared" si="350"/>
        <v>588.08453669999994</v>
      </c>
      <c r="AH617" s="3" t="str">
        <f t="shared" si="351"/>
        <v>-</v>
      </c>
      <c r="AI617" s="4" t="str">
        <f t="shared" si="357"/>
        <v>A+J=</v>
      </c>
      <c r="AJ617" s="11">
        <f t="shared" si="358"/>
        <v>41430</v>
      </c>
      <c r="AK617" s="11"/>
      <c r="AL617" s="4"/>
      <c r="AM617" s="1"/>
      <c r="AN617" s="11"/>
      <c r="AO617" s="1"/>
      <c r="AP617" s="1"/>
      <c r="AQ617" s="1"/>
      <c r="AR617" s="1"/>
      <c r="AS617" s="6"/>
      <c r="AT617" s="1"/>
      <c r="AU617" s="1"/>
      <c r="AV617" s="1"/>
      <c r="AW617" s="1"/>
      <c r="AX617" s="1"/>
      <c r="AY617" s="1"/>
      <c r="AZ617" s="1"/>
      <c r="BA617" s="1"/>
      <c r="BB617" s="1"/>
      <c r="BC617" s="1"/>
    </row>
    <row r="618" spans="1:55" x14ac:dyDescent="0.2">
      <c r="A618" s="144">
        <f t="shared" si="352"/>
        <v>41407</v>
      </c>
      <c r="B618" s="2">
        <f t="shared" si="337"/>
        <v>325342.00653797825</v>
      </c>
      <c r="C618" s="2">
        <f t="shared" si="353"/>
        <v>294968.62156144</v>
      </c>
      <c r="D618" s="68">
        <f>SUM(Y618:Y$730)</f>
        <v>8828.4154853700002</v>
      </c>
      <c r="E618" s="68">
        <f t="shared" si="338"/>
        <v>286140.20607607003</v>
      </c>
      <c r="F618" s="72">
        <f t="shared" si="362"/>
        <v>3672.42</v>
      </c>
      <c r="G618" s="3">
        <f>IF(N618=1,VLOOKUP(A617,[1]Plan1!$BG$69:$BI$188,3),G617)</f>
        <v>3692.62</v>
      </c>
      <c r="H618" s="11">
        <f t="shared" si="363"/>
        <v>41336</v>
      </c>
      <c r="I618" s="11">
        <f t="shared" si="364"/>
        <v>41367</v>
      </c>
      <c r="J618" s="26">
        <f t="shared" si="339"/>
        <v>5.5004601870156655E-3</v>
      </c>
      <c r="K618" s="11">
        <f t="shared" si="354"/>
        <v>41428</v>
      </c>
      <c r="L618" s="11">
        <f t="shared" si="340"/>
        <v>41428</v>
      </c>
      <c r="M618" s="1">
        <f t="shared" si="355"/>
        <v>21</v>
      </c>
      <c r="N618" s="1">
        <f t="shared" si="359"/>
        <v>7</v>
      </c>
      <c r="O618" s="2">
        <f t="shared" si="341"/>
        <v>1.0018301300000001</v>
      </c>
      <c r="P618" s="10">
        <f t="shared" ref="P618:P681" si="368">IF(L618&gt;L617,O617,P617)</f>
        <v>1.0047001</v>
      </c>
      <c r="Q618" s="10">
        <f t="shared" si="365"/>
        <v>1.1004625577442744</v>
      </c>
      <c r="R618" s="2">
        <f t="shared" si="367"/>
        <v>1.1024765400000001</v>
      </c>
      <c r="S618" s="2">
        <f t="shared" si="360"/>
        <v>1.05240376</v>
      </c>
      <c r="T618" s="2">
        <f t="shared" si="342"/>
        <v>310426.08641326998</v>
      </c>
      <c r="U618" s="2">
        <f t="shared" si="343"/>
        <v>462.64216627561319</v>
      </c>
      <c r="V618" s="2">
        <f t="shared" si="344"/>
        <v>29322.658273562651</v>
      </c>
      <c r="W618" s="2">
        <f t="shared" si="345"/>
        <v>324753.92200127826</v>
      </c>
      <c r="X618" s="27">
        <f t="shared" si="346"/>
        <v>0</v>
      </c>
      <c r="Y618" s="2">
        <f t="shared" si="361"/>
        <v>0</v>
      </c>
      <c r="Z618" s="67">
        <f t="shared" si="347"/>
        <v>0</v>
      </c>
      <c r="AA618" s="2">
        <f t="shared" si="348"/>
        <v>0</v>
      </c>
      <c r="AB618" s="26">
        <f t="shared" si="356"/>
        <v>6.7299999999999999E-2</v>
      </c>
      <c r="AC618" s="27">
        <f t="shared" si="336"/>
        <v>7</v>
      </c>
      <c r="AD618" s="27">
        <v>252</v>
      </c>
      <c r="AE618" s="10">
        <f t="shared" si="366"/>
        <v>1.0018108619999999</v>
      </c>
      <c r="AF618" s="2">
        <f t="shared" si="349"/>
        <v>562.13880369000003</v>
      </c>
      <c r="AG618" s="2">
        <f t="shared" si="350"/>
        <v>588.08453669999994</v>
      </c>
      <c r="AH618" s="3" t="str">
        <f t="shared" si="351"/>
        <v>-</v>
      </c>
      <c r="AI618" s="4" t="str">
        <f t="shared" si="357"/>
        <v>A+J=</v>
      </c>
      <c r="AJ618" s="11">
        <f t="shared" si="358"/>
        <v>41430</v>
      </c>
      <c r="AK618" s="11"/>
      <c r="AL618" s="4"/>
      <c r="AM618" s="1"/>
      <c r="AN618" s="11"/>
      <c r="AO618" s="1"/>
      <c r="AP618" s="1"/>
      <c r="AQ618" s="1"/>
      <c r="AR618" s="1"/>
      <c r="AS618" s="6"/>
      <c r="AT618" s="1"/>
      <c r="AU618" s="1"/>
      <c r="AV618" s="1"/>
      <c r="AW618" s="1"/>
      <c r="AX618" s="1"/>
      <c r="AY618" s="1"/>
      <c r="AZ618" s="1"/>
      <c r="BA618" s="1"/>
      <c r="BB618" s="1"/>
      <c r="BC618" s="1"/>
    </row>
    <row r="619" spans="1:55" x14ac:dyDescent="0.2">
      <c r="A619" s="144">
        <f t="shared" si="352"/>
        <v>41408</v>
      </c>
      <c r="B619" s="2">
        <f t="shared" si="337"/>
        <v>325508.69047280221</v>
      </c>
      <c r="C619" s="2">
        <f t="shared" si="353"/>
        <v>294968.62156144</v>
      </c>
      <c r="D619" s="68">
        <f>SUM(Y619:Y$730)</f>
        <v>8828.4154853700002</v>
      </c>
      <c r="E619" s="68">
        <f t="shared" si="338"/>
        <v>286140.20607607003</v>
      </c>
      <c r="F619" s="72">
        <f t="shared" si="362"/>
        <v>3672.42</v>
      </c>
      <c r="G619" s="3">
        <f>IF(N619=1,VLOOKUP(A618,[1]Plan1!$BG$69:$BI$188,3),G618)</f>
        <v>3692.62</v>
      </c>
      <c r="H619" s="11">
        <f t="shared" si="363"/>
        <v>41336</v>
      </c>
      <c r="I619" s="11">
        <f t="shared" si="364"/>
        <v>41367</v>
      </c>
      <c r="J619" s="26">
        <f t="shared" si="339"/>
        <v>5.5004601870156655E-3</v>
      </c>
      <c r="K619" s="11">
        <f t="shared" si="354"/>
        <v>41428</v>
      </c>
      <c r="L619" s="11">
        <f t="shared" si="340"/>
        <v>41428</v>
      </c>
      <c r="M619" s="1">
        <f t="shared" si="355"/>
        <v>21</v>
      </c>
      <c r="N619" s="1">
        <f t="shared" si="359"/>
        <v>8</v>
      </c>
      <c r="O619" s="2">
        <f t="shared" si="341"/>
        <v>1.00209185</v>
      </c>
      <c r="P619" s="10">
        <f t="shared" si="368"/>
        <v>1.0047001</v>
      </c>
      <c r="Q619" s="10">
        <f t="shared" si="365"/>
        <v>1.1004625577442744</v>
      </c>
      <c r="R619" s="2">
        <f t="shared" si="367"/>
        <v>1.10276456</v>
      </c>
      <c r="S619" s="2">
        <f t="shared" si="360"/>
        <v>1.05240376</v>
      </c>
      <c r="T619" s="2">
        <f t="shared" si="342"/>
        <v>310426.08641326998</v>
      </c>
      <c r="U619" s="2">
        <f t="shared" si="343"/>
        <v>462.64216627561319</v>
      </c>
      <c r="V619" s="2">
        <f t="shared" si="344"/>
        <v>29405.072375716663</v>
      </c>
      <c r="W619" s="2">
        <f t="shared" si="345"/>
        <v>324836.33610343223</v>
      </c>
      <c r="X619" s="27">
        <f t="shared" si="346"/>
        <v>0</v>
      </c>
      <c r="Y619" s="2">
        <f t="shared" si="361"/>
        <v>0</v>
      </c>
      <c r="Z619" s="67">
        <f t="shared" si="347"/>
        <v>0</v>
      </c>
      <c r="AA619" s="2">
        <f t="shared" si="348"/>
        <v>0</v>
      </c>
      <c r="AB619" s="26">
        <f t="shared" si="356"/>
        <v>6.7299999999999999E-2</v>
      </c>
      <c r="AC619" s="27">
        <f t="shared" si="336"/>
        <v>8</v>
      </c>
      <c r="AD619" s="27">
        <v>252</v>
      </c>
      <c r="AE619" s="10">
        <f t="shared" si="366"/>
        <v>1.002069825</v>
      </c>
      <c r="AF619" s="2">
        <f t="shared" si="349"/>
        <v>642.52767430999995</v>
      </c>
      <c r="AG619" s="2">
        <f t="shared" si="350"/>
        <v>672.35436936999997</v>
      </c>
      <c r="AH619" s="3" t="str">
        <f t="shared" si="351"/>
        <v>-</v>
      </c>
      <c r="AI619" s="4" t="str">
        <f t="shared" si="357"/>
        <v>A+J=</v>
      </c>
      <c r="AJ619" s="11">
        <f t="shared" si="358"/>
        <v>41430</v>
      </c>
      <c r="AK619" s="11"/>
      <c r="AL619" s="4"/>
      <c r="AM619" s="1"/>
      <c r="AN619" s="11"/>
      <c r="AO619" s="1"/>
      <c r="AP619" s="1"/>
      <c r="AQ619" s="1"/>
      <c r="AR619" s="1"/>
      <c r="AS619" s="6"/>
      <c r="AT619" s="1"/>
      <c r="AU619" s="1"/>
      <c r="AV619" s="1"/>
      <c r="AW619" s="1"/>
      <c r="AX619" s="1"/>
      <c r="AY619" s="1"/>
      <c r="AZ619" s="1"/>
      <c r="BA619" s="1"/>
      <c r="BB619" s="1"/>
      <c r="BC619" s="1"/>
    </row>
    <row r="620" spans="1:55" x14ac:dyDescent="0.2">
      <c r="A620" s="144">
        <f t="shared" si="352"/>
        <v>41409</v>
      </c>
      <c r="B620" s="2">
        <f t="shared" si="337"/>
        <v>325675.45861313073</v>
      </c>
      <c r="C620" s="2">
        <f t="shared" si="353"/>
        <v>294968.62156144</v>
      </c>
      <c r="D620" s="68">
        <f>SUM(Y620:Y$730)</f>
        <v>8828.4154853700002</v>
      </c>
      <c r="E620" s="68">
        <f t="shared" si="338"/>
        <v>286140.20607607003</v>
      </c>
      <c r="F620" s="72">
        <f t="shared" si="362"/>
        <v>3672.42</v>
      </c>
      <c r="G620" s="3">
        <f>IF(N620=1,VLOOKUP(A619,[1]Plan1!$BG$69:$BI$188,3),G619)</f>
        <v>3692.62</v>
      </c>
      <c r="H620" s="11">
        <f t="shared" si="363"/>
        <v>41336</v>
      </c>
      <c r="I620" s="11">
        <f t="shared" si="364"/>
        <v>41367</v>
      </c>
      <c r="J620" s="26">
        <f t="shared" si="339"/>
        <v>5.5004601870156655E-3</v>
      </c>
      <c r="K620" s="11">
        <f t="shared" si="354"/>
        <v>41428</v>
      </c>
      <c r="L620" s="11">
        <f t="shared" si="340"/>
        <v>41428</v>
      </c>
      <c r="M620" s="1">
        <f t="shared" si="355"/>
        <v>21</v>
      </c>
      <c r="N620" s="1">
        <f t="shared" si="359"/>
        <v>9</v>
      </c>
      <c r="O620" s="2">
        <f t="shared" si="341"/>
        <v>1.0023536399999999</v>
      </c>
      <c r="P620" s="10">
        <f t="shared" si="368"/>
        <v>1.0047001</v>
      </c>
      <c r="Q620" s="10">
        <f t="shared" si="365"/>
        <v>1.1004625577442744</v>
      </c>
      <c r="R620" s="2">
        <f t="shared" si="367"/>
        <v>1.10305265</v>
      </c>
      <c r="S620" s="2">
        <f t="shared" si="360"/>
        <v>1.05240376</v>
      </c>
      <c r="T620" s="2">
        <f t="shared" si="342"/>
        <v>310426.08641326998</v>
      </c>
      <c r="U620" s="2">
        <f t="shared" si="343"/>
        <v>462.64216627561319</v>
      </c>
      <c r="V620" s="2">
        <f t="shared" si="344"/>
        <v>29487.50650768511</v>
      </c>
      <c r="W620" s="2">
        <f t="shared" si="345"/>
        <v>324918.77023540071</v>
      </c>
      <c r="X620" s="27">
        <f t="shared" si="346"/>
        <v>0</v>
      </c>
      <c r="Y620" s="2">
        <f t="shared" si="361"/>
        <v>0</v>
      </c>
      <c r="Z620" s="67">
        <f t="shared" si="347"/>
        <v>0</v>
      </c>
      <c r="AA620" s="2">
        <f t="shared" si="348"/>
        <v>0</v>
      </c>
      <c r="AB620" s="26">
        <f t="shared" si="356"/>
        <v>6.7299999999999999E-2</v>
      </c>
      <c r="AC620" s="27">
        <f t="shared" si="336"/>
        <v>9</v>
      </c>
      <c r="AD620" s="27">
        <v>252</v>
      </c>
      <c r="AE620" s="10">
        <f t="shared" si="366"/>
        <v>1.0023288539999999</v>
      </c>
      <c r="AF620" s="2">
        <f t="shared" si="349"/>
        <v>722.93703303999996</v>
      </c>
      <c r="AG620" s="2">
        <f t="shared" si="350"/>
        <v>756.68837772999996</v>
      </c>
      <c r="AH620" s="3" t="str">
        <f t="shared" si="351"/>
        <v>-</v>
      </c>
      <c r="AI620" s="4" t="str">
        <f t="shared" si="357"/>
        <v>A+J=</v>
      </c>
      <c r="AJ620" s="11">
        <f t="shared" si="358"/>
        <v>41430</v>
      </c>
      <c r="AK620" s="11"/>
      <c r="AL620" s="4"/>
      <c r="AM620" s="1"/>
      <c r="AN620" s="11"/>
      <c r="AO620" s="1"/>
      <c r="AP620" s="1"/>
      <c r="AQ620" s="1"/>
      <c r="AR620" s="1"/>
      <c r="AS620" s="6"/>
      <c r="AT620" s="1"/>
      <c r="AU620" s="1"/>
      <c r="AV620" s="1"/>
      <c r="AW620" s="1"/>
      <c r="AX620" s="1"/>
      <c r="AY620" s="1"/>
      <c r="AZ620" s="1"/>
      <c r="BA620" s="1"/>
      <c r="BB620" s="1"/>
      <c r="BC620" s="1"/>
    </row>
    <row r="621" spans="1:55" x14ac:dyDescent="0.2">
      <c r="A621" s="144">
        <f t="shared" si="352"/>
        <v>41410</v>
      </c>
      <c r="B621" s="2">
        <f t="shared" si="337"/>
        <v>325842.31131585356</v>
      </c>
      <c r="C621" s="2">
        <f t="shared" si="353"/>
        <v>294968.62156144</v>
      </c>
      <c r="D621" s="68">
        <f>SUM(Y621:Y$730)</f>
        <v>8828.4154853700002</v>
      </c>
      <c r="E621" s="68">
        <f t="shared" si="338"/>
        <v>286140.20607607003</v>
      </c>
      <c r="F621" s="72">
        <f t="shared" si="362"/>
        <v>3672.42</v>
      </c>
      <c r="G621" s="3">
        <f>IF(N621=1,VLOOKUP(A620,[1]Plan1!$BG$69:$BI$188,3),G620)</f>
        <v>3692.62</v>
      </c>
      <c r="H621" s="11">
        <f t="shared" si="363"/>
        <v>41336</v>
      </c>
      <c r="I621" s="11">
        <f t="shared" si="364"/>
        <v>41367</v>
      </c>
      <c r="J621" s="26">
        <f t="shared" si="339"/>
        <v>5.5004601870156655E-3</v>
      </c>
      <c r="K621" s="11">
        <f t="shared" si="354"/>
        <v>41428</v>
      </c>
      <c r="L621" s="11">
        <f t="shared" si="340"/>
        <v>41428</v>
      </c>
      <c r="M621" s="1">
        <f t="shared" si="355"/>
        <v>21</v>
      </c>
      <c r="N621" s="1">
        <f t="shared" si="359"/>
        <v>10</v>
      </c>
      <c r="O621" s="2">
        <f t="shared" si="341"/>
        <v>1.0026155000000001</v>
      </c>
      <c r="P621" s="10">
        <f t="shared" si="368"/>
        <v>1.0047001</v>
      </c>
      <c r="Q621" s="10">
        <f t="shared" si="365"/>
        <v>1.1004625577442744</v>
      </c>
      <c r="R621" s="2">
        <f t="shared" si="367"/>
        <v>1.1033408099999999</v>
      </c>
      <c r="S621" s="2">
        <f t="shared" si="360"/>
        <v>1.05240376</v>
      </c>
      <c r="T621" s="2">
        <f t="shared" si="342"/>
        <v>310426.08641326998</v>
      </c>
      <c r="U621" s="2">
        <f t="shared" si="343"/>
        <v>462.64216627561319</v>
      </c>
      <c r="V621" s="2">
        <f t="shared" si="344"/>
        <v>29569.960669467982</v>
      </c>
      <c r="W621" s="2">
        <f t="shared" si="345"/>
        <v>325001.22439718357</v>
      </c>
      <c r="X621" s="27">
        <f t="shared" si="346"/>
        <v>0</v>
      </c>
      <c r="Y621" s="2">
        <f t="shared" si="361"/>
        <v>0</v>
      </c>
      <c r="Z621" s="67">
        <f t="shared" si="347"/>
        <v>0</v>
      </c>
      <c r="AA621" s="2">
        <f t="shared" si="348"/>
        <v>0</v>
      </c>
      <c r="AB621" s="26">
        <f t="shared" si="356"/>
        <v>6.7299999999999999E-2</v>
      </c>
      <c r="AC621" s="27">
        <f t="shared" si="336"/>
        <v>10</v>
      </c>
      <c r="AD621" s="27">
        <v>252</v>
      </c>
      <c r="AE621" s="10">
        <f t="shared" si="366"/>
        <v>1.0025879499999999</v>
      </c>
      <c r="AF621" s="2">
        <f t="shared" si="349"/>
        <v>803.36719032999997</v>
      </c>
      <c r="AG621" s="2">
        <f t="shared" si="350"/>
        <v>841.08691867000005</v>
      </c>
      <c r="AH621" s="3" t="str">
        <f t="shared" si="351"/>
        <v>-</v>
      </c>
      <c r="AI621" s="4" t="str">
        <f t="shared" si="357"/>
        <v>A+J=</v>
      </c>
      <c r="AJ621" s="11">
        <f t="shared" si="358"/>
        <v>41430</v>
      </c>
      <c r="AK621" s="11"/>
      <c r="AL621" s="4"/>
      <c r="AM621" s="1"/>
      <c r="AN621" s="11"/>
      <c r="AO621" s="1"/>
      <c r="AP621" s="1"/>
      <c r="AQ621" s="1"/>
      <c r="AR621" s="1"/>
      <c r="AS621" s="6"/>
      <c r="AT621" s="1"/>
      <c r="AU621" s="1"/>
      <c r="AV621" s="1"/>
      <c r="AW621" s="1"/>
      <c r="AX621" s="1"/>
      <c r="AY621" s="1"/>
      <c r="AZ621" s="1"/>
      <c r="BA621" s="1"/>
      <c r="BB621" s="1"/>
      <c r="BC621" s="1"/>
    </row>
    <row r="622" spans="1:55" x14ac:dyDescent="0.2">
      <c r="A622" s="144">
        <f t="shared" si="352"/>
        <v>41411</v>
      </c>
      <c r="B622" s="2">
        <f t="shared" si="337"/>
        <v>326009.25435221504</v>
      </c>
      <c r="C622" s="2">
        <f t="shared" si="353"/>
        <v>294968.62156144</v>
      </c>
      <c r="D622" s="68">
        <f>SUM(Y622:Y$730)</f>
        <v>8828.4154853700002</v>
      </c>
      <c r="E622" s="68">
        <f t="shared" si="338"/>
        <v>286140.20607607003</v>
      </c>
      <c r="F622" s="72">
        <f t="shared" si="362"/>
        <v>3672.42</v>
      </c>
      <c r="G622" s="3">
        <f>IF(N622=1,VLOOKUP(A621,[1]Plan1!$BG$69:$BI$188,3),G621)</f>
        <v>3692.62</v>
      </c>
      <c r="H622" s="11">
        <f t="shared" si="363"/>
        <v>41336</v>
      </c>
      <c r="I622" s="11">
        <f t="shared" si="364"/>
        <v>41367</v>
      </c>
      <c r="J622" s="26">
        <f t="shared" si="339"/>
        <v>5.5004601870156655E-3</v>
      </c>
      <c r="K622" s="11">
        <f t="shared" si="354"/>
        <v>41428</v>
      </c>
      <c r="L622" s="11">
        <f t="shared" si="340"/>
        <v>41428</v>
      </c>
      <c r="M622" s="1">
        <f t="shared" si="355"/>
        <v>21</v>
      </c>
      <c r="N622" s="1">
        <f t="shared" si="359"/>
        <v>11</v>
      </c>
      <c r="O622" s="2">
        <f t="shared" si="341"/>
        <v>1.0028774300000001</v>
      </c>
      <c r="P622" s="10">
        <f t="shared" si="368"/>
        <v>1.0047001</v>
      </c>
      <c r="Q622" s="10">
        <f t="shared" si="365"/>
        <v>1.1004625577442744</v>
      </c>
      <c r="R622" s="2">
        <f t="shared" si="367"/>
        <v>1.1036290600000001</v>
      </c>
      <c r="S622" s="2">
        <f t="shared" si="360"/>
        <v>1.05240376</v>
      </c>
      <c r="T622" s="2">
        <f t="shared" si="342"/>
        <v>310426.08641326998</v>
      </c>
      <c r="U622" s="2">
        <f t="shared" si="343"/>
        <v>462.64216627561319</v>
      </c>
      <c r="V622" s="2">
        <f t="shared" si="344"/>
        <v>29652.44058386944</v>
      </c>
      <c r="W622" s="2">
        <f t="shared" si="345"/>
        <v>325083.70431158505</v>
      </c>
      <c r="X622" s="27">
        <f t="shared" si="346"/>
        <v>0</v>
      </c>
      <c r="Y622" s="2">
        <f t="shared" si="361"/>
        <v>0</v>
      </c>
      <c r="Z622" s="67">
        <f t="shared" si="347"/>
        <v>0</v>
      </c>
      <c r="AA622" s="2">
        <f t="shared" si="348"/>
        <v>0</v>
      </c>
      <c r="AB622" s="26">
        <f t="shared" si="356"/>
        <v>6.7299999999999999E-2</v>
      </c>
      <c r="AC622" s="27">
        <f t="shared" si="336"/>
        <v>11</v>
      </c>
      <c r="AD622" s="27">
        <v>252</v>
      </c>
      <c r="AE622" s="10">
        <f t="shared" si="366"/>
        <v>1.0028471130000001</v>
      </c>
      <c r="AF622" s="2">
        <f t="shared" si="349"/>
        <v>883.81814615999997</v>
      </c>
      <c r="AG622" s="2">
        <f t="shared" si="350"/>
        <v>925.55004063000001</v>
      </c>
      <c r="AH622" s="3" t="str">
        <f t="shared" si="351"/>
        <v>-</v>
      </c>
      <c r="AI622" s="4" t="str">
        <f t="shared" si="357"/>
        <v>A+J=</v>
      </c>
      <c r="AJ622" s="11">
        <f t="shared" si="358"/>
        <v>41430</v>
      </c>
      <c r="AK622" s="11"/>
      <c r="AL622" s="4"/>
      <c r="AM622" s="1"/>
      <c r="AN622" s="11"/>
      <c r="AO622" s="1"/>
      <c r="AP622" s="1"/>
      <c r="AQ622" s="1"/>
      <c r="AR622" s="1"/>
      <c r="AS622" s="6"/>
      <c r="AT622" s="1"/>
      <c r="AU622" s="1"/>
      <c r="AV622" s="1"/>
      <c r="AW622" s="1"/>
      <c r="AX622" s="1"/>
      <c r="AY622" s="1"/>
      <c r="AZ622" s="1"/>
      <c r="BA622" s="1"/>
      <c r="BB622" s="1"/>
      <c r="BC622" s="1"/>
    </row>
    <row r="623" spans="1:55" x14ac:dyDescent="0.2">
      <c r="A623" s="144">
        <f t="shared" si="352"/>
        <v>41412</v>
      </c>
      <c r="B623" s="2">
        <f t="shared" si="337"/>
        <v>326176.27914792881</v>
      </c>
      <c r="C623" s="2">
        <f t="shared" si="353"/>
        <v>294968.62156144</v>
      </c>
      <c r="D623" s="68">
        <f>SUM(Y623:Y$730)</f>
        <v>8828.4154853700002</v>
      </c>
      <c r="E623" s="68">
        <f t="shared" si="338"/>
        <v>286140.20607607003</v>
      </c>
      <c r="F623" s="72">
        <f t="shared" si="362"/>
        <v>3672.42</v>
      </c>
      <c r="G623" s="3">
        <f>IF(N623=1,VLOOKUP(A622,[1]Plan1!$BG$69:$BI$188,3),G622)</f>
        <v>3692.62</v>
      </c>
      <c r="H623" s="11">
        <f t="shared" si="363"/>
        <v>41336</v>
      </c>
      <c r="I623" s="11">
        <f t="shared" si="364"/>
        <v>41367</v>
      </c>
      <c r="J623" s="26">
        <f t="shared" si="339"/>
        <v>5.5004601870156655E-3</v>
      </c>
      <c r="K623" s="11">
        <f t="shared" si="354"/>
        <v>41428</v>
      </c>
      <c r="L623" s="11">
        <f t="shared" si="340"/>
        <v>41428</v>
      </c>
      <c r="M623" s="1">
        <f t="shared" si="355"/>
        <v>21</v>
      </c>
      <c r="N623" s="1">
        <f t="shared" si="359"/>
        <v>12</v>
      </c>
      <c r="O623" s="2">
        <f t="shared" si="341"/>
        <v>1.0031394199999999</v>
      </c>
      <c r="P623" s="10">
        <f t="shared" si="368"/>
        <v>1.0047001</v>
      </c>
      <c r="Q623" s="10">
        <f t="shared" si="365"/>
        <v>1.1004625577442744</v>
      </c>
      <c r="R623" s="2">
        <f t="shared" si="367"/>
        <v>1.10391737</v>
      </c>
      <c r="S623" s="2">
        <f t="shared" si="360"/>
        <v>1.05240376</v>
      </c>
      <c r="T623" s="2">
        <f t="shared" si="342"/>
        <v>310426.08641326998</v>
      </c>
      <c r="U623" s="2">
        <f t="shared" si="343"/>
        <v>462.64216627561319</v>
      </c>
      <c r="V623" s="2">
        <f t="shared" si="344"/>
        <v>29734.937666683221</v>
      </c>
      <c r="W623" s="2">
        <f t="shared" si="345"/>
        <v>325166.20139439881</v>
      </c>
      <c r="X623" s="27">
        <f t="shared" si="346"/>
        <v>0</v>
      </c>
      <c r="Y623" s="2">
        <f t="shared" si="361"/>
        <v>0</v>
      </c>
      <c r="Z623" s="67">
        <f t="shared" si="347"/>
        <v>0</v>
      </c>
      <c r="AA623" s="2">
        <f t="shared" si="348"/>
        <v>0</v>
      </c>
      <c r="AB623" s="26">
        <f t="shared" si="356"/>
        <v>6.7299999999999999E-2</v>
      </c>
      <c r="AC623" s="27">
        <f t="shared" si="336"/>
        <v>12</v>
      </c>
      <c r="AD623" s="27">
        <v>252</v>
      </c>
      <c r="AE623" s="10">
        <f t="shared" si="366"/>
        <v>1.003106343</v>
      </c>
      <c r="AF623" s="2">
        <f t="shared" si="349"/>
        <v>964.28990053999996</v>
      </c>
      <c r="AG623" s="2">
        <f t="shared" si="350"/>
        <v>1010.07775353</v>
      </c>
      <c r="AH623" s="3" t="str">
        <f t="shared" si="351"/>
        <v>-</v>
      </c>
      <c r="AI623" s="4" t="str">
        <f t="shared" si="357"/>
        <v>A+J=</v>
      </c>
      <c r="AJ623" s="11">
        <f t="shared" si="358"/>
        <v>41430</v>
      </c>
      <c r="AK623" s="11"/>
      <c r="AL623" s="4"/>
      <c r="AM623" s="1"/>
      <c r="AN623" s="11"/>
      <c r="AO623" s="1"/>
      <c r="AP623" s="1"/>
      <c r="AQ623" s="1"/>
      <c r="AR623" s="1"/>
      <c r="AS623" s="6"/>
      <c r="AT623" s="1"/>
      <c r="AU623" s="1"/>
      <c r="AV623" s="1"/>
      <c r="AW623" s="1"/>
      <c r="AX623" s="1"/>
      <c r="AY623" s="1"/>
      <c r="AZ623" s="1"/>
      <c r="BA623" s="1"/>
      <c r="BB623" s="1"/>
      <c r="BC623" s="1"/>
    </row>
    <row r="624" spans="1:55" x14ac:dyDescent="0.2">
      <c r="A624" s="144">
        <f t="shared" si="352"/>
        <v>41413</v>
      </c>
      <c r="B624" s="2">
        <f t="shared" si="337"/>
        <v>326176.27914792881</v>
      </c>
      <c r="C624" s="2">
        <f t="shared" si="353"/>
        <v>294968.62156144</v>
      </c>
      <c r="D624" s="68">
        <f>SUM(Y624:Y$730)</f>
        <v>8828.4154853700002</v>
      </c>
      <c r="E624" s="68">
        <f t="shared" si="338"/>
        <v>286140.20607607003</v>
      </c>
      <c r="F624" s="72">
        <f t="shared" si="362"/>
        <v>3672.42</v>
      </c>
      <c r="G624" s="3">
        <f>IF(N624=1,VLOOKUP(A623,[1]Plan1!$BG$69:$BI$188,3),G623)</f>
        <v>3692.62</v>
      </c>
      <c r="H624" s="11">
        <f t="shared" si="363"/>
        <v>41336</v>
      </c>
      <c r="I624" s="11">
        <f t="shared" si="364"/>
        <v>41367</v>
      </c>
      <c r="J624" s="26">
        <f t="shared" si="339"/>
        <v>5.5004601870156655E-3</v>
      </c>
      <c r="K624" s="11">
        <f t="shared" si="354"/>
        <v>41428</v>
      </c>
      <c r="L624" s="11">
        <f t="shared" si="340"/>
        <v>41428</v>
      </c>
      <c r="M624" s="1">
        <f t="shared" si="355"/>
        <v>21</v>
      </c>
      <c r="N624" s="1">
        <f t="shared" si="359"/>
        <v>12</v>
      </c>
      <c r="O624" s="2">
        <f t="shared" si="341"/>
        <v>1.0031394199999999</v>
      </c>
      <c r="P624" s="10">
        <f t="shared" si="368"/>
        <v>1.0047001</v>
      </c>
      <c r="Q624" s="10">
        <f t="shared" si="365"/>
        <v>1.1004625577442744</v>
      </c>
      <c r="R624" s="2">
        <f t="shared" si="367"/>
        <v>1.10391737</v>
      </c>
      <c r="S624" s="2">
        <f t="shared" si="360"/>
        <v>1.05240376</v>
      </c>
      <c r="T624" s="2">
        <f t="shared" si="342"/>
        <v>310426.08641326998</v>
      </c>
      <c r="U624" s="2">
        <f t="shared" si="343"/>
        <v>462.64216627561319</v>
      </c>
      <c r="V624" s="2">
        <f t="shared" si="344"/>
        <v>29734.937666683221</v>
      </c>
      <c r="W624" s="2">
        <f t="shared" si="345"/>
        <v>325166.20139439881</v>
      </c>
      <c r="X624" s="27">
        <f t="shared" si="346"/>
        <v>0</v>
      </c>
      <c r="Y624" s="2">
        <f t="shared" si="361"/>
        <v>0</v>
      </c>
      <c r="Z624" s="67">
        <f t="shared" si="347"/>
        <v>0</v>
      </c>
      <c r="AA624" s="2">
        <f t="shared" si="348"/>
        <v>0</v>
      </c>
      <c r="AB624" s="26">
        <f t="shared" si="356"/>
        <v>6.7299999999999999E-2</v>
      </c>
      <c r="AC624" s="27">
        <f t="shared" si="336"/>
        <v>12</v>
      </c>
      <c r="AD624" s="27">
        <v>252</v>
      </c>
      <c r="AE624" s="10">
        <f t="shared" si="366"/>
        <v>1.003106343</v>
      </c>
      <c r="AF624" s="2">
        <f t="shared" si="349"/>
        <v>964.28990053999996</v>
      </c>
      <c r="AG624" s="2">
        <f t="shared" si="350"/>
        <v>1010.07775353</v>
      </c>
      <c r="AH624" s="3" t="str">
        <f t="shared" si="351"/>
        <v>-</v>
      </c>
      <c r="AI624" s="4" t="str">
        <f t="shared" si="357"/>
        <v>A+J=</v>
      </c>
      <c r="AJ624" s="11">
        <f t="shared" si="358"/>
        <v>41430</v>
      </c>
      <c r="AK624" s="11"/>
      <c r="AL624" s="4"/>
      <c r="AM624" s="1"/>
      <c r="AN624" s="11"/>
      <c r="AO624" s="1"/>
      <c r="AP624" s="1"/>
      <c r="AQ624" s="1"/>
      <c r="AR624" s="1"/>
      <c r="AS624" s="6"/>
      <c r="AT624" s="1"/>
      <c r="AU624" s="1"/>
      <c r="AV624" s="1"/>
      <c r="AW624" s="1"/>
      <c r="AX624" s="1"/>
      <c r="AY624" s="1"/>
      <c r="AZ624" s="1"/>
      <c r="BA624" s="1"/>
      <c r="BB624" s="1"/>
      <c r="BC624" s="1"/>
    </row>
    <row r="625" spans="1:154" x14ac:dyDescent="0.2">
      <c r="A625" s="144">
        <f t="shared" si="352"/>
        <v>41414</v>
      </c>
      <c r="B625" s="2">
        <f t="shared" si="337"/>
        <v>326176.27914792881</v>
      </c>
      <c r="C625" s="2">
        <f t="shared" si="353"/>
        <v>294968.62156144</v>
      </c>
      <c r="D625" s="68">
        <f>SUM(Y625:Y$730)</f>
        <v>8828.4154853700002</v>
      </c>
      <c r="E625" s="68">
        <f t="shared" si="338"/>
        <v>286140.20607607003</v>
      </c>
      <c r="F625" s="72">
        <f t="shared" si="362"/>
        <v>3672.42</v>
      </c>
      <c r="G625" s="3">
        <f>IF(N625=1,VLOOKUP(A624,[1]Plan1!$BG$69:$BI$188,3),G624)</f>
        <v>3692.62</v>
      </c>
      <c r="H625" s="11">
        <f t="shared" si="363"/>
        <v>41336</v>
      </c>
      <c r="I625" s="11">
        <f t="shared" si="364"/>
        <v>41367</v>
      </c>
      <c r="J625" s="26">
        <f t="shared" si="339"/>
        <v>5.5004601870156655E-3</v>
      </c>
      <c r="K625" s="11">
        <f t="shared" si="354"/>
        <v>41428</v>
      </c>
      <c r="L625" s="11">
        <f t="shared" si="340"/>
        <v>41428</v>
      </c>
      <c r="M625" s="1">
        <f t="shared" si="355"/>
        <v>21</v>
      </c>
      <c r="N625" s="1">
        <f t="shared" si="359"/>
        <v>12</v>
      </c>
      <c r="O625" s="2">
        <f t="shared" si="341"/>
        <v>1.0031394199999999</v>
      </c>
      <c r="P625" s="10">
        <f t="shared" si="368"/>
        <v>1.0047001</v>
      </c>
      <c r="Q625" s="10">
        <f t="shared" si="365"/>
        <v>1.1004625577442744</v>
      </c>
      <c r="R625" s="2">
        <f t="shared" si="367"/>
        <v>1.10391737</v>
      </c>
      <c r="S625" s="2">
        <f t="shared" si="360"/>
        <v>1.05240376</v>
      </c>
      <c r="T625" s="2">
        <f t="shared" si="342"/>
        <v>310426.08641326998</v>
      </c>
      <c r="U625" s="2">
        <f t="shared" si="343"/>
        <v>462.64216627561319</v>
      </c>
      <c r="V625" s="2">
        <f t="shared" si="344"/>
        <v>29734.937666683221</v>
      </c>
      <c r="W625" s="2">
        <f t="shared" si="345"/>
        <v>325166.20139439881</v>
      </c>
      <c r="X625" s="27">
        <f t="shared" si="346"/>
        <v>0</v>
      </c>
      <c r="Y625" s="2">
        <f t="shared" si="361"/>
        <v>0</v>
      </c>
      <c r="Z625" s="67">
        <f t="shared" si="347"/>
        <v>0</v>
      </c>
      <c r="AA625" s="2">
        <f t="shared" si="348"/>
        <v>0</v>
      </c>
      <c r="AB625" s="26">
        <f t="shared" si="356"/>
        <v>6.7299999999999999E-2</v>
      </c>
      <c r="AC625" s="27">
        <f t="shared" si="336"/>
        <v>12</v>
      </c>
      <c r="AD625" s="27">
        <v>252</v>
      </c>
      <c r="AE625" s="10">
        <f t="shared" si="366"/>
        <v>1.003106343</v>
      </c>
      <c r="AF625" s="2">
        <f t="shared" si="349"/>
        <v>964.28990053999996</v>
      </c>
      <c r="AG625" s="2">
        <f t="shared" si="350"/>
        <v>1010.07775353</v>
      </c>
      <c r="AH625" s="3" t="str">
        <f t="shared" si="351"/>
        <v>-</v>
      </c>
      <c r="AI625" s="4" t="str">
        <f t="shared" si="357"/>
        <v>A+J=</v>
      </c>
      <c r="AJ625" s="11">
        <f t="shared" si="358"/>
        <v>41430</v>
      </c>
      <c r="AK625" s="11"/>
      <c r="AL625" s="4"/>
      <c r="AM625" s="1"/>
      <c r="AN625" s="11"/>
      <c r="AO625" s="1"/>
      <c r="AP625" s="1"/>
      <c r="AQ625" s="1"/>
      <c r="AR625" s="1"/>
      <c r="AS625" s="6"/>
      <c r="AT625" s="1"/>
      <c r="AU625" s="1"/>
      <c r="AV625" s="1"/>
      <c r="AW625" s="1"/>
      <c r="AX625" s="1"/>
      <c r="AY625" s="1"/>
      <c r="AZ625" s="1"/>
      <c r="BA625" s="1"/>
      <c r="BB625" s="1"/>
      <c r="BC625" s="1"/>
    </row>
    <row r="626" spans="1:154" x14ac:dyDescent="0.2">
      <c r="A626" s="144">
        <f t="shared" si="352"/>
        <v>41415</v>
      </c>
      <c r="B626" s="2">
        <f t="shared" si="337"/>
        <v>326343.38860397704</v>
      </c>
      <c r="C626" s="2">
        <f t="shared" si="353"/>
        <v>294968.62156144</v>
      </c>
      <c r="D626" s="68">
        <f>SUM(Y626:Y$730)</f>
        <v>8828.4154853700002</v>
      </c>
      <c r="E626" s="68">
        <f t="shared" si="338"/>
        <v>286140.20607607003</v>
      </c>
      <c r="F626" s="72">
        <f t="shared" si="362"/>
        <v>3672.42</v>
      </c>
      <c r="G626" s="3">
        <f>IF(N626=1,VLOOKUP(A625,[1]Plan1!$BG$69:$BI$188,3),G625)</f>
        <v>3692.62</v>
      </c>
      <c r="H626" s="11">
        <f t="shared" si="363"/>
        <v>41336</v>
      </c>
      <c r="I626" s="11">
        <f t="shared" si="364"/>
        <v>41367</v>
      </c>
      <c r="J626" s="26">
        <f t="shared" si="339"/>
        <v>5.5004601870156655E-3</v>
      </c>
      <c r="K626" s="11">
        <f t="shared" si="354"/>
        <v>41428</v>
      </c>
      <c r="L626" s="11">
        <f t="shared" si="340"/>
        <v>41428</v>
      </c>
      <c r="M626" s="1">
        <f t="shared" si="355"/>
        <v>21</v>
      </c>
      <c r="N626" s="1">
        <f t="shared" si="359"/>
        <v>13</v>
      </c>
      <c r="O626" s="2">
        <f t="shared" si="341"/>
        <v>1.00340148</v>
      </c>
      <c r="P626" s="10">
        <f t="shared" si="368"/>
        <v>1.0047001</v>
      </c>
      <c r="Q626" s="10">
        <f t="shared" si="365"/>
        <v>1.1004625577442744</v>
      </c>
      <c r="R626" s="2">
        <f t="shared" si="367"/>
        <v>1.10420575</v>
      </c>
      <c r="S626" s="2">
        <f t="shared" si="360"/>
        <v>1.05240376</v>
      </c>
      <c r="T626" s="2">
        <f t="shared" si="342"/>
        <v>310426.08641326998</v>
      </c>
      <c r="U626" s="2">
        <f t="shared" si="343"/>
        <v>462.64216627561319</v>
      </c>
      <c r="V626" s="2">
        <f t="shared" si="344"/>
        <v>29817.454779311429</v>
      </c>
      <c r="W626" s="2">
        <f t="shared" si="345"/>
        <v>325248.71850702702</v>
      </c>
      <c r="X626" s="27">
        <f t="shared" si="346"/>
        <v>0</v>
      </c>
      <c r="Y626" s="2">
        <f t="shared" si="361"/>
        <v>0</v>
      </c>
      <c r="Z626" s="67">
        <f t="shared" si="347"/>
        <v>0</v>
      </c>
      <c r="AA626" s="2">
        <f t="shared" si="348"/>
        <v>0</v>
      </c>
      <c r="AB626" s="26">
        <f t="shared" si="356"/>
        <v>6.7299999999999999E-2</v>
      </c>
      <c r="AC626" s="27">
        <f t="shared" si="336"/>
        <v>13</v>
      </c>
      <c r="AD626" s="27">
        <v>252</v>
      </c>
      <c r="AE626" s="10">
        <f t="shared" si="366"/>
        <v>1.0033656399999999</v>
      </c>
      <c r="AF626" s="2">
        <f t="shared" si="349"/>
        <v>1044.7824534700001</v>
      </c>
      <c r="AG626" s="2">
        <f t="shared" si="350"/>
        <v>1094.67009695</v>
      </c>
      <c r="AH626" s="3" t="str">
        <f t="shared" si="351"/>
        <v>-</v>
      </c>
      <c r="AI626" s="4" t="str">
        <f t="shared" si="357"/>
        <v>A+J=</v>
      </c>
      <c r="AJ626" s="11">
        <f t="shared" si="358"/>
        <v>41430</v>
      </c>
      <c r="AK626" s="11"/>
      <c r="AL626" s="4"/>
      <c r="AM626" s="1"/>
      <c r="AN626" s="11"/>
      <c r="AO626" s="1"/>
      <c r="AP626" s="1"/>
      <c r="AQ626" s="1"/>
      <c r="AR626" s="1"/>
      <c r="AS626" s="6"/>
      <c r="AT626" s="1"/>
      <c r="AU626" s="1"/>
      <c r="AV626" s="1"/>
      <c r="AW626" s="1"/>
      <c r="AX626" s="1"/>
      <c r="AY626" s="1"/>
      <c r="AZ626" s="1"/>
      <c r="BA626" s="1"/>
      <c r="BB626" s="1"/>
      <c r="BC626" s="1"/>
    </row>
    <row r="627" spans="1:154" x14ac:dyDescent="0.2">
      <c r="A627" s="144">
        <f t="shared" si="352"/>
        <v>41416</v>
      </c>
      <c r="B627" s="2">
        <f t="shared" si="337"/>
        <v>326510.58849606378</v>
      </c>
      <c r="C627" s="2">
        <f t="shared" si="353"/>
        <v>294968.62156144</v>
      </c>
      <c r="D627" s="68">
        <f>SUM(Y627:Y$730)</f>
        <v>8828.4154853700002</v>
      </c>
      <c r="E627" s="68">
        <f t="shared" si="338"/>
        <v>286140.20607607003</v>
      </c>
      <c r="F627" s="72">
        <f t="shared" si="362"/>
        <v>3672.42</v>
      </c>
      <c r="G627" s="3">
        <f>IF(N627=1,VLOOKUP(A626,[1]Plan1!$BG$69:$BI$188,3),G626)</f>
        <v>3692.62</v>
      </c>
      <c r="H627" s="11">
        <f t="shared" si="363"/>
        <v>41336</v>
      </c>
      <c r="I627" s="11">
        <f t="shared" si="364"/>
        <v>41367</v>
      </c>
      <c r="J627" s="26">
        <f t="shared" si="339"/>
        <v>5.5004601870156655E-3</v>
      </c>
      <c r="K627" s="11">
        <f t="shared" si="354"/>
        <v>41428</v>
      </c>
      <c r="L627" s="11">
        <f t="shared" si="340"/>
        <v>41428</v>
      </c>
      <c r="M627" s="1">
        <f t="shared" si="355"/>
        <v>21</v>
      </c>
      <c r="N627" s="1">
        <f t="shared" si="359"/>
        <v>14</v>
      </c>
      <c r="O627" s="2">
        <f t="shared" si="341"/>
        <v>1.00366361</v>
      </c>
      <c r="P627" s="10">
        <f t="shared" si="368"/>
        <v>1.0047001</v>
      </c>
      <c r="Q627" s="10">
        <f t="shared" si="365"/>
        <v>1.1004625577442744</v>
      </c>
      <c r="R627" s="2">
        <f t="shared" si="367"/>
        <v>1.1044942200000001</v>
      </c>
      <c r="S627" s="2">
        <f t="shared" si="360"/>
        <v>1.05240376</v>
      </c>
      <c r="T627" s="2">
        <f t="shared" si="342"/>
        <v>310426.08641326998</v>
      </c>
      <c r="U627" s="2">
        <f t="shared" si="343"/>
        <v>462.64216627561319</v>
      </c>
      <c r="V627" s="2">
        <f t="shared" si="344"/>
        <v>29899.997644558222</v>
      </c>
      <c r="W627" s="2">
        <f t="shared" si="345"/>
        <v>325331.26137227379</v>
      </c>
      <c r="X627" s="27">
        <f t="shared" si="346"/>
        <v>0</v>
      </c>
      <c r="Y627" s="2">
        <f t="shared" si="361"/>
        <v>0</v>
      </c>
      <c r="Z627" s="67">
        <f t="shared" si="347"/>
        <v>0</v>
      </c>
      <c r="AA627" s="2">
        <f t="shared" si="348"/>
        <v>0</v>
      </c>
      <c r="AB627" s="26">
        <f t="shared" si="356"/>
        <v>6.7299999999999999E-2</v>
      </c>
      <c r="AC627" s="27">
        <f t="shared" si="336"/>
        <v>14</v>
      </c>
      <c r="AD627" s="27">
        <v>252</v>
      </c>
      <c r="AE627" s="10">
        <f t="shared" si="366"/>
        <v>1.0036250040000001</v>
      </c>
      <c r="AF627" s="2">
        <f t="shared" si="349"/>
        <v>1125.29580495</v>
      </c>
      <c r="AG627" s="2">
        <f t="shared" si="350"/>
        <v>1179.3271237900001</v>
      </c>
      <c r="AH627" s="3" t="str">
        <f t="shared" si="351"/>
        <v>-</v>
      </c>
      <c r="AI627" s="4" t="str">
        <f t="shared" si="357"/>
        <v>A+J=</v>
      </c>
      <c r="AJ627" s="11">
        <f t="shared" si="358"/>
        <v>41430</v>
      </c>
      <c r="AK627" s="11"/>
      <c r="AL627" s="4"/>
      <c r="AM627" s="1"/>
      <c r="AN627" s="11"/>
      <c r="AO627" s="1"/>
      <c r="AP627" s="1"/>
      <c r="AQ627" s="1"/>
      <c r="AR627" s="1"/>
      <c r="AS627" s="6"/>
      <c r="AT627" s="1"/>
      <c r="AU627" s="1"/>
      <c r="AV627" s="1"/>
      <c r="AW627" s="1"/>
      <c r="AX627" s="1"/>
      <c r="AY627" s="1"/>
      <c r="AZ627" s="1"/>
      <c r="BA627" s="1"/>
      <c r="BB627" s="1"/>
      <c r="BC627" s="1"/>
    </row>
    <row r="628" spans="1:154" x14ac:dyDescent="0.2">
      <c r="A628" s="144">
        <f t="shared" si="352"/>
        <v>41417</v>
      </c>
      <c r="B628" s="2">
        <f t="shared" si="337"/>
        <v>326677.87598831701</v>
      </c>
      <c r="C628" s="2">
        <f t="shared" si="353"/>
        <v>294968.62156144</v>
      </c>
      <c r="D628" s="68">
        <f>SUM(Y628:Y$730)</f>
        <v>8828.4154853700002</v>
      </c>
      <c r="E628" s="68">
        <f t="shared" si="338"/>
        <v>286140.20607607003</v>
      </c>
      <c r="F628" s="72">
        <f t="shared" si="362"/>
        <v>3672.42</v>
      </c>
      <c r="G628" s="3">
        <f>IF(N628=1,VLOOKUP(A627,[1]Plan1!$BG$69:$BI$188,3),G627)</f>
        <v>3692.62</v>
      </c>
      <c r="H628" s="11">
        <f t="shared" si="363"/>
        <v>41336</v>
      </c>
      <c r="I628" s="11">
        <f t="shared" si="364"/>
        <v>41367</v>
      </c>
      <c r="J628" s="26">
        <f t="shared" si="339"/>
        <v>5.5004601870156655E-3</v>
      </c>
      <c r="K628" s="11">
        <f t="shared" si="354"/>
        <v>41428</v>
      </c>
      <c r="L628" s="11">
        <f t="shared" si="340"/>
        <v>41428</v>
      </c>
      <c r="M628" s="1">
        <f t="shared" si="355"/>
        <v>21</v>
      </c>
      <c r="N628" s="1">
        <f t="shared" si="359"/>
        <v>15</v>
      </c>
      <c r="O628" s="2">
        <f t="shared" si="341"/>
        <v>1.0039258200000001</v>
      </c>
      <c r="P628" s="10">
        <f t="shared" si="368"/>
        <v>1.0047001</v>
      </c>
      <c r="Q628" s="10">
        <f t="shared" si="365"/>
        <v>1.1004625577442744</v>
      </c>
      <c r="R628" s="2">
        <f t="shared" si="367"/>
        <v>1.1047827699999999</v>
      </c>
      <c r="S628" s="2">
        <f t="shared" si="360"/>
        <v>1.05240376</v>
      </c>
      <c r="T628" s="2">
        <f t="shared" si="342"/>
        <v>310426.08641326998</v>
      </c>
      <c r="U628" s="2">
        <f t="shared" si="343"/>
        <v>462.64216627561319</v>
      </c>
      <c r="V628" s="2">
        <f t="shared" si="344"/>
        <v>29982.563401021423</v>
      </c>
      <c r="W628" s="2">
        <f t="shared" si="345"/>
        <v>325413.827128737</v>
      </c>
      <c r="X628" s="27">
        <f t="shared" si="346"/>
        <v>0</v>
      </c>
      <c r="Y628" s="2">
        <f t="shared" si="361"/>
        <v>0</v>
      </c>
      <c r="Z628" s="67">
        <f t="shared" si="347"/>
        <v>0</v>
      </c>
      <c r="AA628" s="2">
        <f t="shared" si="348"/>
        <v>0</v>
      </c>
      <c r="AB628" s="26">
        <f t="shared" si="356"/>
        <v>6.7299999999999999E-2</v>
      </c>
      <c r="AC628" s="27">
        <f t="shared" si="336"/>
        <v>15</v>
      </c>
      <c r="AD628" s="27">
        <v>252</v>
      </c>
      <c r="AE628" s="10">
        <f t="shared" si="366"/>
        <v>1.003884435</v>
      </c>
      <c r="AF628" s="2">
        <f t="shared" si="349"/>
        <v>1205.82995497</v>
      </c>
      <c r="AG628" s="2">
        <f t="shared" si="350"/>
        <v>1264.04885958</v>
      </c>
      <c r="AH628" s="3" t="str">
        <f t="shared" si="351"/>
        <v>-</v>
      </c>
      <c r="AI628" s="4" t="str">
        <f t="shared" si="357"/>
        <v>A+J=</v>
      </c>
      <c r="AJ628" s="11">
        <f t="shared" si="358"/>
        <v>41430</v>
      </c>
      <c r="AK628" s="11"/>
      <c r="AL628" s="4"/>
      <c r="AM628" s="1"/>
      <c r="AN628" s="11"/>
      <c r="AO628" s="1"/>
      <c r="AP628" s="1"/>
      <c r="AQ628" s="1"/>
      <c r="AR628" s="1"/>
      <c r="AS628" s="6"/>
      <c r="AT628" s="1"/>
      <c r="AU628" s="1"/>
      <c r="AV628" s="1"/>
      <c r="AW628" s="1"/>
      <c r="AX628" s="1"/>
      <c r="AY628" s="1"/>
      <c r="AZ628" s="1"/>
      <c r="BA628" s="1"/>
      <c r="BB628" s="1"/>
      <c r="BC628" s="1"/>
    </row>
    <row r="629" spans="1:154" x14ac:dyDescent="0.2">
      <c r="A629" s="144">
        <f t="shared" si="352"/>
        <v>41418</v>
      </c>
      <c r="B629" s="2">
        <f t="shared" si="337"/>
        <v>326845.24569410266</v>
      </c>
      <c r="C629" s="2">
        <f t="shared" si="353"/>
        <v>294968.62156144</v>
      </c>
      <c r="D629" s="68">
        <f>SUM(Y629:Y$730)</f>
        <v>8828.4154853700002</v>
      </c>
      <c r="E629" s="68">
        <f t="shared" si="338"/>
        <v>286140.20607607003</v>
      </c>
      <c r="F629" s="72">
        <f t="shared" si="362"/>
        <v>3672.42</v>
      </c>
      <c r="G629" s="3">
        <f>IF(N629=1,VLOOKUP(A628,[1]Plan1!$BG$69:$BI$188,3),G628)</f>
        <v>3692.62</v>
      </c>
      <c r="H629" s="11">
        <f t="shared" si="363"/>
        <v>41336</v>
      </c>
      <c r="I629" s="11">
        <f t="shared" si="364"/>
        <v>41367</v>
      </c>
      <c r="J629" s="26">
        <f t="shared" si="339"/>
        <v>5.5004601870156655E-3</v>
      </c>
      <c r="K629" s="11">
        <f t="shared" si="354"/>
        <v>41428</v>
      </c>
      <c r="L629" s="11">
        <f t="shared" si="340"/>
        <v>41428</v>
      </c>
      <c r="M629" s="1">
        <f t="shared" si="355"/>
        <v>21</v>
      </c>
      <c r="N629" s="1">
        <f t="shared" si="359"/>
        <v>16</v>
      </c>
      <c r="O629" s="2">
        <f t="shared" si="341"/>
        <v>1.00418808</v>
      </c>
      <c r="P629" s="10">
        <f t="shared" si="368"/>
        <v>1.0047001</v>
      </c>
      <c r="Q629" s="10">
        <f t="shared" si="365"/>
        <v>1.1004625577442744</v>
      </c>
      <c r="R629" s="2">
        <f t="shared" si="367"/>
        <v>1.10507138</v>
      </c>
      <c r="S629" s="2">
        <f t="shared" si="360"/>
        <v>1.05240376</v>
      </c>
      <c r="T629" s="2">
        <f t="shared" si="342"/>
        <v>310426.08641326998</v>
      </c>
      <c r="U629" s="2">
        <f t="shared" si="343"/>
        <v>462.64216627561319</v>
      </c>
      <c r="V629" s="2">
        <f t="shared" si="344"/>
        <v>30065.146325897076</v>
      </c>
      <c r="W629" s="2">
        <f t="shared" si="345"/>
        <v>325496.41005361266</v>
      </c>
      <c r="X629" s="27">
        <f t="shared" si="346"/>
        <v>0</v>
      </c>
      <c r="Y629" s="2">
        <f t="shared" si="361"/>
        <v>0</v>
      </c>
      <c r="Z629" s="67">
        <f t="shared" si="347"/>
        <v>0</v>
      </c>
      <c r="AA629" s="2">
        <f t="shared" si="348"/>
        <v>0</v>
      </c>
      <c r="AB629" s="26">
        <f t="shared" si="356"/>
        <v>6.7299999999999999E-2</v>
      </c>
      <c r="AC629" s="27">
        <f t="shared" si="336"/>
        <v>16</v>
      </c>
      <c r="AD629" s="27">
        <v>252</v>
      </c>
      <c r="AE629" s="10">
        <f t="shared" si="366"/>
        <v>1.004143934</v>
      </c>
      <c r="AF629" s="2">
        <f t="shared" si="349"/>
        <v>1286.38521397</v>
      </c>
      <c r="AG629" s="2">
        <f t="shared" si="350"/>
        <v>1348.8356404900001</v>
      </c>
      <c r="AH629" s="3" t="str">
        <f t="shared" si="351"/>
        <v>-</v>
      </c>
      <c r="AI629" s="4" t="str">
        <f t="shared" si="357"/>
        <v>A+J=</v>
      </c>
      <c r="AJ629" s="11">
        <f t="shared" si="358"/>
        <v>41430</v>
      </c>
      <c r="AK629" s="11"/>
      <c r="AL629" s="4"/>
      <c r="AM629" s="1"/>
      <c r="AN629" s="11"/>
      <c r="AO629" s="1"/>
      <c r="AP629" s="1"/>
      <c r="AQ629" s="1"/>
      <c r="AR629" s="1"/>
      <c r="AS629" s="6"/>
      <c r="AT629" s="1"/>
      <c r="AU629" s="1"/>
      <c r="AV629" s="1"/>
      <c r="AW629" s="1"/>
      <c r="AX629" s="1"/>
      <c r="AY629" s="1"/>
      <c r="AZ629" s="1"/>
      <c r="BA629" s="1"/>
      <c r="BB629" s="1"/>
      <c r="BC629" s="1"/>
    </row>
    <row r="630" spans="1:154" x14ac:dyDescent="0.2">
      <c r="A630" s="144">
        <f t="shared" si="352"/>
        <v>41419</v>
      </c>
      <c r="B630" s="2">
        <f t="shared" si="337"/>
        <v>327012.7027405047</v>
      </c>
      <c r="C630" s="2">
        <f t="shared" si="353"/>
        <v>294968.62156144</v>
      </c>
      <c r="D630" s="68">
        <f>SUM(Y630:Y$730)</f>
        <v>8828.4154853700002</v>
      </c>
      <c r="E630" s="68">
        <f t="shared" si="338"/>
        <v>286140.20607607003</v>
      </c>
      <c r="F630" s="72">
        <f t="shared" si="362"/>
        <v>3672.42</v>
      </c>
      <c r="G630" s="3">
        <f>IF(N630=1,VLOOKUP(A629,[1]Plan1!$BG$69:$BI$188,3),G629)</f>
        <v>3692.62</v>
      </c>
      <c r="H630" s="11">
        <f t="shared" si="363"/>
        <v>41336</v>
      </c>
      <c r="I630" s="11">
        <f t="shared" si="364"/>
        <v>41367</v>
      </c>
      <c r="J630" s="26">
        <f t="shared" si="339"/>
        <v>5.5004601870156655E-3</v>
      </c>
      <c r="K630" s="11">
        <f t="shared" si="354"/>
        <v>41428</v>
      </c>
      <c r="L630" s="11">
        <f t="shared" si="340"/>
        <v>41428</v>
      </c>
      <c r="M630" s="1">
        <f t="shared" si="355"/>
        <v>21</v>
      </c>
      <c r="N630" s="1">
        <f t="shared" si="359"/>
        <v>17</v>
      </c>
      <c r="O630" s="2">
        <f t="shared" si="341"/>
        <v>1.00445042</v>
      </c>
      <c r="P630" s="10">
        <f t="shared" si="368"/>
        <v>1.0047001</v>
      </c>
      <c r="Q630" s="10">
        <f t="shared" si="365"/>
        <v>1.1004625577442744</v>
      </c>
      <c r="R630" s="2">
        <f t="shared" si="367"/>
        <v>1.1053600699999999</v>
      </c>
      <c r="S630" s="2">
        <f t="shared" si="360"/>
        <v>1.05240376</v>
      </c>
      <c r="T630" s="2">
        <f t="shared" si="342"/>
        <v>310426.08641326998</v>
      </c>
      <c r="U630" s="2">
        <f t="shared" si="343"/>
        <v>462.64216627561319</v>
      </c>
      <c r="V630" s="2">
        <f t="shared" si="344"/>
        <v>30147.752141989138</v>
      </c>
      <c r="W630" s="2">
        <f t="shared" si="345"/>
        <v>325579.01586970472</v>
      </c>
      <c r="X630" s="27">
        <f t="shared" si="346"/>
        <v>0</v>
      </c>
      <c r="Y630" s="2">
        <f t="shared" si="361"/>
        <v>0</v>
      </c>
      <c r="Z630" s="67">
        <f t="shared" si="347"/>
        <v>0</v>
      </c>
      <c r="AA630" s="2">
        <f t="shared" si="348"/>
        <v>0</v>
      </c>
      <c r="AB630" s="26">
        <f t="shared" si="356"/>
        <v>6.7299999999999999E-2</v>
      </c>
      <c r="AC630" s="27">
        <f t="shared" si="336"/>
        <v>17</v>
      </c>
      <c r="AD630" s="27">
        <v>252</v>
      </c>
      <c r="AE630" s="10">
        <f t="shared" si="366"/>
        <v>1.0044034989999999</v>
      </c>
      <c r="AF630" s="2">
        <f t="shared" si="349"/>
        <v>1366.96096109</v>
      </c>
      <c r="AG630" s="2">
        <f t="shared" si="350"/>
        <v>1433.6868708</v>
      </c>
      <c r="AH630" s="3" t="str">
        <f t="shared" si="351"/>
        <v>-</v>
      </c>
      <c r="AI630" s="4" t="str">
        <f t="shared" si="357"/>
        <v>A+J=</v>
      </c>
      <c r="AJ630" s="11">
        <f t="shared" si="358"/>
        <v>41430</v>
      </c>
      <c r="AK630" s="11"/>
      <c r="AL630" s="4"/>
      <c r="AM630" s="1"/>
      <c r="AN630" s="11"/>
      <c r="AO630" s="1"/>
      <c r="AP630" s="1"/>
      <c r="AQ630" s="1"/>
      <c r="AR630" s="1"/>
      <c r="AS630" s="6"/>
      <c r="AT630" s="1"/>
      <c r="AU630" s="1"/>
      <c r="AV630" s="1"/>
      <c r="AW630" s="1"/>
      <c r="AX630" s="1"/>
      <c r="AY630" s="1"/>
      <c r="AZ630" s="1"/>
      <c r="BA630" s="1"/>
      <c r="BB630" s="1"/>
      <c r="BC630" s="1"/>
    </row>
    <row r="631" spans="1:154" x14ac:dyDescent="0.2">
      <c r="A631" s="144">
        <f t="shared" si="352"/>
        <v>41420</v>
      </c>
      <c r="B631" s="2">
        <f t="shared" si="337"/>
        <v>327012.7027405047</v>
      </c>
      <c r="C631" s="2">
        <f t="shared" si="353"/>
        <v>294968.62156144</v>
      </c>
      <c r="D631" s="68">
        <f>SUM(Y631:Y$730)</f>
        <v>8828.4154853700002</v>
      </c>
      <c r="E631" s="68">
        <f t="shared" si="338"/>
        <v>286140.20607607003</v>
      </c>
      <c r="F631" s="72">
        <f t="shared" si="362"/>
        <v>3672.42</v>
      </c>
      <c r="G631" s="3">
        <f>IF(N631=1,VLOOKUP(A630,[1]Plan1!$BG$69:$BI$188,3),G630)</f>
        <v>3692.62</v>
      </c>
      <c r="H631" s="11">
        <f t="shared" si="363"/>
        <v>41336</v>
      </c>
      <c r="I631" s="11">
        <f t="shared" si="364"/>
        <v>41367</v>
      </c>
      <c r="J631" s="26">
        <f t="shared" si="339"/>
        <v>5.5004601870156655E-3</v>
      </c>
      <c r="K631" s="11">
        <f t="shared" si="354"/>
        <v>41428</v>
      </c>
      <c r="L631" s="11">
        <f t="shared" si="340"/>
        <v>41428</v>
      </c>
      <c r="M631" s="1">
        <f t="shared" si="355"/>
        <v>21</v>
      </c>
      <c r="N631" s="1">
        <f t="shared" si="359"/>
        <v>17</v>
      </c>
      <c r="O631" s="2">
        <f t="shared" si="341"/>
        <v>1.00445042</v>
      </c>
      <c r="P631" s="10">
        <f t="shared" si="368"/>
        <v>1.0047001</v>
      </c>
      <c r="Q631" s="10">
        <f t="shared" si="365"/>
        <v>1.1004625577442744</v>
      </c>
      <c r="R631" s="2">
        <f t="shared" si="367"/>
        <v>1.1053600699999999</v>
      </c>
      <c r="S631" s="2">
        <f t="shared" si="360"/>
        <v>1.05240376</v>
      </c>
      <c r="T631" s="2">
        <f t="shared" si="342"/>
        <v>310426.08641326998</v>
      </c>
      <c r="U631" s="2">
        <f t="shared" si="343"/>
        <v>462.64216627561319</v>
      </c>
      <c r="V631" s="2">
        <f t="shared" si="344"/>
        <v>30147.752141989138</v>
      </c>
      <c r="W631" s="2">
        <f t="shared" si="345"/>
        <v>325579.01586970472</v>
      </c>
      <c r="X631" s="27">
        <f t="shared" si="346"/>
        <v>0</v>
      </c>
      <c r="Y631" s="2">
        <f t="shared" si="361"/>
        <v>0</v>
      </c>
      <c r="Z631" s="67">
        <f t="shared" si="347"/>
        <v>0</v>
      </c>
      <c r="AA631" s="2">
        <f t="shared" si="348"/>
        <v>0</v>
      </c>
      <c r="AB631" s="26">
        <f t="shared" si="356"/>
        <v>6.7299999999999999E-2</v>
      </c>
      <c r="AC631" s="27">
        <f t="shared" si="336"/>
        <v>17</v>
      </c>
      <c r="AD631" s="27">
        <v>252</v>
      </c>
      <c r="AE631" s="10">
        <f t="shared" si="366"/>
        <v>1.0044034989999999</v>
      </c>
      <c r="AF631" s="2">
        <f t="shared" si="349"/>
        <v>1366.96096109</v>
      </c>
      <c r="AG631" s="2">
        <f t="shared" si="350"/>
        <v>1433.6868708</v>
      </c>
      <c r="AH631" s="3" t="str">
        <f t="shared" si="351"/>
        <v>-</v>
      </c>
      <c r="AI631" s="4" t="str">
        <f t="shared" si="357"/>
        <v>A+J=</v>
      </c>
      <c r="AJ631" s="11">
        <f t="shared" si="358"/>
        <v>41430</v>
      </c>
      <c r="AK631" s="11"/>
      <c r="AL631" s="4"/>
      <c r="AM631" s="1"/>
      <c r="AN631" s="11"/>
      <c r="AO631" s="1"/>
      <c r="AP631" s="1"/>
      <c r="AQ631" s="1"/>
      <c r="AR631" s="1"/>
      <c r="AS631" s="6"/>
      <c r="AT631" s="1"/>
      <c r="AU631" s="1"/>
      <c r="AV631" s="1"/>
      <c r="AW631" s="1"/>
      <c r="AX631" s="1"/>
      <c r="AY631" s="1"/>
      <c r="AZ631" s="1"/>
      <c r="BA631" s="1"/>
      <c r="BB631" s="1"/>
      <c r="BC631" s="1"/>
    </row>
    <row r="632" spans="1:154" x14ac:dyDescent="0.2">
      <c r="A632" s="144">
        <f t="shared" si="352"/>
        <v>41421</v>
      </c>
      <c r="B632" s="2">
        <f t="shared" si="337"/>
        <v>327012.7027405047</v>
      </c>
      <c r="C632" s="2">
        <f t="shared" si="353"/>
        <v>294968.62156144</v>
      </c>
      <c r="D632" s="68">
        <f>SUM(Y632:Y$730)</f>
        <v>8828.4154853700002</v>
      </c>
      <c r="E632" s="68">
        <f t="shared" si="338"/>
        <v>286140.20607607003</v>
      </c>
      <c r="F632" s="72">
        <f t="shared" si="362"/>
        <v>3672.42</v>
      </c>
      <c r="G632" s="3">
        <f>IF(N632=1,VLOOKUP(A631,[1]Plan1!$BG$69:$BI$188,3),G631)</f>
        <v>3692.62</v>
      </c>
      <c r="H632" s="11">
        <f t="shared" si="363"/>
        <v>41336</v>
      </c>
      <c r="I632" s="11">
        <f t="shared" si="364"/>
        <v>41367</v>
      </c>
      <c r="J632" s="26">
        <f t="shared" si="339"/>
        <v>5.5004601870156655E-3</v>
      </c>
      <c r="K632" s="11">
        <f t="shared" si="354"/>
        <v>41428</v>
      </c>
      <c r="L632" s="11">
        <f t="shared" si="340"/>
        <v>41428</v>
      </c>
      <c r="M632" s="1">
        <f t="shared" si="355"/>
        <v>21</v>
      </c>
      <c r="N632" s="1">
        <f t="shared" si="359"/>
        <v>17</v>
      </c>
      <c r="O632" s="2">
        <f t="shared" si="341"/>
        <v>1.00445042</v>
      </c>
      <c r="P632" s="10">
        <f t="shared" si="368"/>
        <v>1.0047001</v>
      </c>
      <c r="Q632" s="10">
        <f t="shared" si="365"/>
        <v>1.1004625577442744</v>
      </c>
      <c r="R632" s="2">
        <f t="shared" si="367"/>
        <v>1.1053600699999999</v>
      </c>
      <c r="S632" s="2">
        <f t="shared" si="360"/>
        <v>1.05240376</v>
      </c>
      <c r="T632" s="2">
        <f t="shared" si="342"/>
        <v>310426.08641326998</v>
      </c>
      <c r="U632" s="2">
        <f t="shared" si="343"/>
        <v>462.64216627561319</v>
      </c>
      <c r="V632" s="2">
        <f t="shared" si="344"/>
        <v>30147.752141989138</v>
      </c>
      <c r="W632" s="2">
        <f t="shared" si="345"/>
        <v>325579.01586970472</v>
      </c>
      <c r="X632" s="27">
        <f t="shared" si="346"/>
        <v>0</v>
      </c>
      <c r="Y632" s="2">
        <f t="shared" si="361"/>
        <v>0</v>
      </c>
      <c r="Z632" s="67">
        <f t="shared" si="347"/>
        <v>0</v>
      </c>
      <c r="AA632" s="2">
        <f t="shared" si="348"/>
        <v>0</v>
      </c>
      <c r="AB632" s="26">
        <f t="shared" si="356"/>
        <v>6.7299999999999999E-2</v>
      </c>
      <c r="AC632" s="27">
        <f t="shared" si="336"/>
        <v>17</v>
      </c>
      <c r="AD632" s="27">
        <v>252</v>
      </c>
      <c r="AE632" s="10">
        <f t="shared" si="366"/>
        <v>1.0044034989999999</v>
      </c>
      <c r="AF632" s="2">
        <f t="shared" si="349"/>
        <v>1366.96096109</v>
      </c>
      <c r="AG632" s="2">
        <f t="shared" si="350"/>
        <v>1433.6868708</v>
      </c>
      <c r="AH632" s="3" t="str">
        <f t="shared" si="351"/>
        <v>-</v>
      </c>
      <c r="AI632" s="4" t="str">
        <f t="shared" si="357"/>
        <v>A+J=</v>
      </c>
      <c r="AJ632" s="11">
        <f t="shared" si="358"/>
        <v>41430</v>
      </c>
      <c r="AK632" s="11"/>
      <c r="AL632" s="4"/>
      <c r="AM632" s="1"/>
      <c r="AN632" s="11"/>
      <c r="AO632" s="1"/>
      <c r="AP632" s="1"/>
      <c r="AQ632" s="1"/>
      <c r="AR632" s="1"/>
      <c r="AS632" s="6"/>
      <c r="AT632" s="1"/>
      <c r="AU632" s="1"/>
      <c r="AV632" s="1"/>
      <c r="AW632" s="1"/>
      <c r="AX632" s="1"/>
      <c r="AY632" s="1"/>
      <c r="AZ632" s="1"/>
      <c r="BA632" s="1"/>
      <c r="BB632" s="1"/>
      <c r="BC632" s="1"/>
    </row>
    <row r="633" spans="1:154" x14ac:dyDescent="0.2">
      <c r="A633" s="144">
        <f t="shared" si="352"/>
        <v>41422</v>
      </c>
      <c r="B633" s="2">
        <f t="shared" si="337"/>
        <v>327180.25036209536</v>
      </c>
      <c r="C633" s="2">
        <f t="shared" si="353"/>
        <v>294968.62156144</v>
      </c>
      <c r="D633" s="68">
        <f>SUM(Y633:Y$730)</f>
        <v>8828.4154853700002</v>
      </c>
      <c r="E633" s="68">
        <f t="shared" si="338"/>
        <v>286140.20607607003</v>
      </c>
      <c r="F633" s="72">
        <f t="shared" si="362"/>
        <v>3672.42</v>
      </c>
      <c r="G633" s="3">
        <f>IF(N633=1,VLOOKUP(A632,[1]Plan1!$BG$69:$BI$188,3),G632)</f>
        <v>3692.62</v>
      </c>
      <c r="H633" s="11">
        <f t="shared" si="363"/>
        <v>41336</v>
      </c>
      <c r="I633" s="11">
        <f t="shared" si="364"/>
        <v>41367</v>
      </c>
      <c r="J633" s="26">
        <f t="shared" si="339"/>
        <v>5.5004601870156655E-3</v>
      </c>
      <c r="K633" s="11">
        <f t="shared" si="354"/>
        <v>41428</v>
      </c>
      <c r="L633" s="11">
        <f t="shared" si="340"/>
        <v>41428</v>
      </c>
      <c r="M633" s="1">
        <f t="shared" si="355"/>
        <v>21</v>
      </c>
      <c r="N633" s="1">
        <f t="shared" si="359"/>
        <v>18</v>
      </c>
      <c r="O633" s="2">
        <f t="shared" si="341"/>
        <v>1.0047128299999999</v>
      </c>
      <c r="P633" s="10">
        <f t="shared" si="368"/>
        <v>1.0047001</v>
      </c>
      <c r="Q633" s="10">
        <f t="shared" si="365"/>
        <v>1.1004625577442744</v>
      </c>
      <c r="R633" s="2">
        <f t="shared" si="367"/>
        <v>1.1056488499999999</v>
      </c>
      <c r="S633" s="2">
        <f t="shared" si="360"/>
        <v>1.05240376</v>
      </c>
      <c r="T633" s="2">
        <f t="shared" si="342"/>
        <v>310426.08641326998</v>
      </c>
      <c r="U633" s="2">
        <f t="shared" si="343"/>
        <v>462.64216627561319</v>
      </c>
      <c r="V633" s="2">
        <f t="shared" si="344"/>
        <v>30230.383710699785</v>
      </c>
      <c r="W633" s="2">
        <f t="shared" si="345"/>
        <v>325661.64743841538</v>
      </c>
      <c r="X633" s="27">
        <f t="shared" si="346"/>
        <v>0</v>
      </c>
      <c r="Y633" s="2">
        <f t="shared" si="361"/>
        <v>0</v>
      </c>
      <c r="Z633" s="67">
        <f t="shared" si="347"/>
        <v>0</v>
      </c>
      <c r="AA633" s="2">
        <f t="shared" si="348"/>
        <v>0</v>
      </c>
      <c r="AB633" s="26">
        <f t="shared" si="356"/>
        <v>6.7299999999999999E-2</v>
      </c>
      <c r="AC633" s="27">
        <f t="shared" si="336"/>
        <v>18</v>
      </c>
      <c r="AD633" s="27">
        <v>252</v>
      </c>
      <c r="AE633" s="10">
        <f t="shared" si="366"/>
        <v>1.004663131</v>
      </c>
      <c r="AF633" s="2">
        <f t="shared" si="349"/>
        <v>1447.55750676</v>
      </c>
      <c r="AG633" s="2">
        <f t="shared" si="350"/>
        <v>1518.60292368</v>
      </c>
      <c r="AH633" s="3" t="str">
        <f t="shared" si="351"/>
        <v>-</v>
      </c>
      <c r="AI633" s="4" t="str">
        <f t="shared" si="357"/>
        <v>A+J=</v>
      </c>
      <c r="AJ633" s="11">
        <f t="shared" si="358"/>
        <v>41430</v>
      </c>
      <c r="AK633" s="11"/>
      <c r="AL633" s="4"/>
      <c r="AM633" s="1"/>
      <c r="AN633" s="11"/>
      <c r="AO633" s="1"/>
      <c r="AP633" s="1"/>
      <c r="AQ633" s="1"/>
      <c r="AR633" s="1"/>
      <c r="AS633" s="6"/>
      <c r="AT633" s="1"/>
      <c r="AU633" s="1"/>
      <c r="AV633" s="1"/>
      <c r="AW633" s="1"/>
      <c r="AX633" s="1"/>
      <c r="AY633" s="1"/>
      <c r="AZ633" s="1"/>
      <c r="BA633" s="1"/>
      <c r="BB633" s="1"/>
      <c r="BC633" s="1"/>
    </row>
    <row r="634" spans="1:154" x14ac:dyDescent="0.2">
      <c r="A634" s="144">
        <f t="shared" si="352"/>
        <v>41423</v>
      </c>
      <c r="B634" s="2">
        <f t="shared" si="337"/>
        <v>327347.87741932634</v>
      </c>
      <c r="C634" s="2">
        <f t="shared" si="353"/>
        <v>294968.62156144</v>
      </c>
      <c r="D634" s="68">
        <f>SUM(Y634:Y$730)</f>
        <v>8828.4154853700002</v>
      </c>
      <c r="E634" s="68">
        <f t="shared" si="338"/>
        <v>286140.20607607003</v>
      </c>
      <c r="F634" s="72">
        <f t="shared" si="362"/>
        <v>3672.42</v>
      </c>
      <c r="G634" s="3">
        <f>IF(N634=1,VLOOKUP(A633,[1]Plan1!$BG$69:$BI$188,3),G633)</f>
        <v>3692.62</v>
      </c>
      <c r="H634" s="11">
        <f t="shared" si="363"/>
        <v>41336</v>
      </c>
      <c r="I634" s="11">
        <f t="shared" si="364"/>
        <v>41367</v>
      </c>
      <c r="J634" s="26">
        <f t="shared" si="339"/>
        <v>5.5004601870156655E-3</v>
      </c>
      <c r="K634" s="11">
        <f t="shared" si="354"/>
        <v>41428</v>
      </c>
      <c r="L634" s="11">
        <f t="shared" si="340"/>
        <v>41428</v>
      </c>
      <c r="M634" s="1">
        <f t="shared" si="355"/>
        <v>21</v>
      </c>
      <c r="N634" s="1">
        <f t="shared" si="359"/>
        <v>19</v>
      </c>
      <c r="O634" s="2">
        <f t="shared" si="341"/>
        <v>1.0049752999999999</v>
      </c>
      <c r="P634" s="10">
        <f t="shared" si="368"/>
        <v>1.0047001</v>
      </c>
      <c r="Q634" s="10">
        <f t="shared" si="365"/>
        <v>1.1004625577442744</v>
      </c>
      <c r="R634" s="2">
        <f t="shared" si="367"/>
        <v>1.10593768</v>
      </c>
      <c r="S634" s="2">
        <f t="shared" si="360"/>
        <v>1.05240376</v>
      </c>
      <c r="T634" s="2">
        <f t="shared" si="342"/>
        <v>310426.08641326998</v>
      </c>
      <c r="U634" s="2">
        <f t="shared" si="343"/>
        <v>462.64216627561319</v>
      </c>
      <c r="V634" s="2">
        <f t="shared" si="344"/>
        <v>30313.029586420773</v>
      </c>
      <c r="W634" s="2">
        <f t="shared" si="345"/>
        <v>325744.29331413633</v>
      </c>
      <c r="X634" s="27">
        <f t="shared" si="346"/>
        <v>0</v>
      </c>
      <c r="Y634" s="2">
        <f t="shared" si="361"/>
        <v>0</v>
      </c>
      <c r="Z634" s="67">
        <f t="shared" si="347"/>
        <v>0</v>
      </c>
      <c r="AA634" s="2">
        <f t="shared" si="348"/>
        <v>0</v>
      </c>
      <c r="AB634" s="26">
        <f t="shared" si="356"/>
        <v>6.7299999999999999E-2</v>
      </c>
      <c r="AC634" s="27">
        <f t="shared" si="336"/>
        <v>19</v>
      </c>
      <c r="AD634" s="27">
        <v>252</v>
      </c>
      <c r="AE634" s="10">
        <f t="shared" si="366"/>
        <v>1.004922831</v>
      </c>
      <c r="AF634" s="2">
        <f t="shared" si="349"/>
        <v>1528.1751614</v>
      </c>
      <c r="AG634" s="2">
        <f t="shared" si="350"/>
        <v>1603.5841051899999</v>
      </c>
      <c r="AH634" s="3" t="str">
        <f t="shared" si="351"/>
        <v>-</v>
      </c>
      <c r="AI634" s="4" t="str">
        <f t="shared" si="357"/>
        <v>A+J=</v>
      </c>
      <c r="AJ634" s="11">
        <f t="shared" si="358"/>
        <v>41430</v>
      </c>
      <c r="AK634" s="11"/>
      <c r="AL634" s="4"/>
      <c r="AM634" s="1"/>
      <c r="AN634" s="11"/>
      <c r="AO634" s="1"/>
      <c r="AP634" s="1"/>
      <c r="AQ634" s="1"/>
      <c r="AR634" s="1"/>
      <c r="AS634" s="6"/>
      <c r="AT634" s="1"/>
      <c r="AU634" s="1"/>
      <c r="AV634" s="1"/>
      <c r="AW634" s="1"/>
      <c r="AX634" s="1"/>
      <c r="AY634" s="1"/>
      <c r="AZ634" s="1"/>
      <c r="BA634" s="1"/>
      <c r="BB634" s="1"/>
      <c r="BC634" s="1"/>
    </row>
    <row r="635" spans="1:154" x14ac:dyDescent="0.2">
      <c r="A635" s="144">
        <f t="shared" si="352"/>
        <v>41424</v>
      </c>
      <c r="B635" s="2">
        <f t="shared" si="337"/>
        <v>327515.59479349584</v>
      </c>
      <c r="C635" s="2">
        <f t="shared" si="353"/>
        <v>294968.62156144</v>
      </c>
      <c r="D635" s="68">
        <f>SUM(Y635:Y$730)</f>
        <v>8828.4154853700002</v>
      </c>
      <c r="E635" s="68">
        <f t="shared" si="338"/>
        <v>286140.20607607003</v>
      </c>
      <c r="F635" s="72">
        <f t="shared" si="362"/>
        <v>3672.42</v>
      </c>
      <c r="G635" s="3">
        <f>IF(N635=1,VLOOKUP(A634,[1]Plan1!$BG$69:$BI$188,3),G634)</f>
        <v>3692.62</v>
      </c>
      <c r="H635" s="11">
        <f t="shared" si="363"/>
        <v>41336</v>
      </c>
      <c r="I635" s="11">
        <f t="shared" si="364"/>
        <v>41367</v>
      </c>
      <c r="J635" s="26">
        <f t="shared" si="339"/>
        <v>5.5004601870156655E-3</v>
      </c>
      <c r="K635" s="11">
        <f t="shared" si="354"/>
        <v>41428</v>
      </c>
      <c r="L635" s="11">
        <f t="shared" si="340"/>
        <v>41428</v>
      </c>
      <c r="M635" s="1">
        <f t="shared" si="355"/>
        <v>21</v>
      </c>
      <c r="N635" s="1">
        <f t="shared" si="359"/>
        <v>20</v>
      </c>
      <c r="O635" s="2">
        <f t="shared" si="341"/>
        <v>1.0052378399999999</v>
      </c>
      <c r="P635" s="10">
        <f t="shared" si="368"/>
        <v>1.0047001</v>
      </c>
      <c r="Q635" s="10">
        <f t="shared" si="365"/>
        <v>1.1004625577442744</v>
      </c>
      <c r="R635" s="2">
        <f t="shared" si="367"/>
        <v>1.1062266000000001</v>
      </c>
      <c r="S635" s="2">
        <f t="shared" si="360"/>
        <v>1.05240376</v>
      </c>
      <c r="T635" s="2">
        <f t="shared" si="342"/>
        <v>310426.08641326998</v>
      </c>
      <c r="U635" s="2">
        <f t="shared" si="343"/>
        <v>462.64216627561319</v>
      </c>
      <c r="V635" s="2">
        <f t="shared" si="344"/>
        <v>30395.701214760276</v>
      </c>
      <c r="W635" s="2">
        <f t="shared" si="345"/>
        <v>325826.96494247584</v>
      </c>
      <c r="X635" s="27">
        <f t="shared" si="346"/>
        <v>0</v>
      </c>
      <c r="Y635" s="2">
        <f t="shared" si="361"/>
        <v>0</v>
      </c>
      <c r="Z635" s="67">
        <f t="shared" si="347"/>
        <v>0</v>
      </c>
      <c r="AA635" s="2">
        <f t="shared" si="348"/>
        <v>0</v>
      </c>
      <c r="AB635" s="26">
        <f t="shared" si="356"/>
        <v>6.7299999999999999E-2</v>
      </c>
      <c r="AC635" s="27">
        <f t="shared" si="336"/>
        <v>20</v>
      </c>
      <c r="AD635" s="27">
        <v>252</v>
      </c>
      <c r="AE635" s="10">
        <f t="shared" si="366"/>
        <v>1.0051825969999999</v>
      </c>
      <c r="AF635" s="2">
        <f t="shared" si="349"/>
        <v>1608.8133041599999</v>
      </c>
      <c r="AG635" s="2">
        <f t="shared" si="350"/>
        <v>1688.6298510199999</v>
      </c>
      <c r="AH635" s="3" t="str">
        <f t="shared" si="351"/>
        <v>-</v>
      </c>
      <c r="AI635" s="4" t="str">
        <f t="shared" si="357"/>
        <v>A+J=</v>
      </c>
      <c r="AJ635" s="11">
        <f t="shared" si="358"/>
        <v>41430</v>
      </c>
      <c r="AK635" s="11"/>
      <c r="AL635" s="4"/>
      <c r="AM635" s="1"/>
      <c r="AN635" s="11"/>
      <c r="AO635" s="1"/>
      <c r="AP635" s="1"/>
      <c r="AQ635" s="1"/>
      <c r="AR635" s="1"/>
      <c r="AS635" s="6"/>
      <c r="AT635" s="1"/>
      <c r="AU635" s="1"/>
      <c r="AV635" s="1"/>
      <c r="AW635" s="1"/>
      <c r="AX635" s="1"/>
      <c r="AY635" s="1"/>
      <c r="AZ635" s="1"/>
      <c r="BA635" s="1"/>
      <c r="BB635" s="1"/>
      <c r="BC635" s="1"/>
    </row>
    <row r="636" spans="1:154" x14ac:dyDescent="0.2">
      <c r="A636" s="144">
        <f t="shared" si="352"/>
        <v>41425</v>
      </c>
      <c r="B636" s="2">
        <f t="shared" si="337"/>
        <v>327515.59479349584</v>
      </c>
      <c r="C636" s="2">
        <f t="shared" si="353"/>
        <v>294968.62156144</v>
      </c>
      <c r="D636" s="68">
        <f>SUM(Y636:Y$730)</f>
        <v>8828.4154853700002</v>
      </c>
      <c r="E636" s="68">
        <f t="shared" si="338"/>
        <v>286140.20607607003</v>
      </c>
      <c r="F636" s="72">
        <f t="shared" si="362"/>
        <v>3672.42</v>
      </c>
      <c r="G636" s="3">
        <f>IF(N636=1,VLOOKUP(A635,[1]Plan1!$BG$69:$BI$188,3),G635)</f>
        <v>3692.62</v>
      </c>
      <c r="H636" s="11">
        <f t="shared" si="363"/>
        <v>41336</v>
      </c>
      <c r="I636" s="11">
        <f t="shared" si="364"/>
        <v>41367</v>
      </c>
      <c r="J636" s="26">
        <f t="shared" si="339"/>
        <v>5.5004601870156655E-3</v>
      </c>
      <c r="K636" s="11">
        <f t="shared" si="354"/>
        <v>41428</v>
      </c>
      <c r="L636" s="11">
        <f t="shared" si="340"/>
        <v>41428</v>
      </c>
      <c r="M636" s="1">
        <f t="shared" si="355"/>
        <v>21</v>
      </c>
      <c r="N636" s="1">
        <f t="shared" si="359"/>
        <v>20</v>
      </c>
      <c r="O636" s="2">
        <f t="shared" si="341"/>
        <v>1.0052378399999999</v>
      </c>
      <c r="P636" s="10">
        <f t="shared" si="368"/>
        <v>1.0047001</v>
      </c>
      <c r="Q636" s="10">
        <f t="shared" si="365"/>
        <v>1.1004625577442744</v>
      </c>
      <c r="R636" s="2">
        <f t="shared" si="367"/>
        <v>1.1062266000000001</v>
      </c>
      <c r="S636" s="2">
        <f t="shared" si="360"/>
        <v>1.05240376</v>
      </c>
      <c r="T636" s="2">
        <f t="shared" si="342"/>
        <v>310426.08641326998</v>
      </c>
      <c r="U636" s="2">
        <f t="shared" si="343"/>
        <v>462.64216627561319</v>
      </c>
      <c r="V636" s="2">
        <f t="shared" si="344"/>
        <v>30395.701214760276</v>
      </c>
      <c r="W636" s="2">
        <f t="shared" si="345"/>
        <v>325826.96494247584</v>
      </c>
      <c r="X636" s="27">
        <f t="shared" si="346"/>
        <v>0</v>
      </c>
      <c r="Y636" s="2">
        <f t="shared" si="361"/>
        <v>0</v>
      </c>
      <c r="Z636" s="67">
        <f t="shared" si="347"/>
        <v>0</v>
      </c>
      <c r="AA636" s="2">
        <f t="shared" si="348"/>
        <v>0</v>
      </c>
      <c r="AB636" s="26">
        <f t="shared" si="356"/>
        <v>6.7299999999999999E-2</v>
      </c>
      <c r="AC636" s="27">
        <f t="shared" ref="AC636:AC699" si="369">N636</f>
        <v>20</v>
      </c>
      <c r="AD636" s="27">
        <v>252</v>
      </c>
      <c r="AE636" s="10">
        <f t="shared" si="366"/>
        <v>1.0051825969999999</v>
      </c>
      <c r="AF636" s="2">
        <f t="shared" si="349"/>
        <v>1608.8133041599999</v>
      </c>
      <c r="AG636" s="2">
        <f t="shared" si="350"/>
        <v>1688.6298510199999</v>
      </c>
      <c r="AH636" s="3" t="str">
        <f t="shared" si="351"/>
        <v>-</v>
      </c>
      <c r="AI636" s="4" t="str">
        <f t="shared" si="357"/>
        <v>A+J=</v>
      </c>
      <c r="AJ636" s="11">
        <f t="shared" si="358"/>
        <v>41430</v>
      </c>
      <c r="AK636" s="11"/>
      <c r="AL636" s="4"/>
      <c r="AM636" s="1"/>
      <c r="AN636" s="11"/>
      <c r="AO636" s="1"/>
      <c r="AP636" s="1"/>
      <c r="AQ636" s="1"/>
      <c r="AR636" s="1"/>
      <c r="AS636" s="6"/>
      <c r="AT636" s="1"/>
      <c r="AU636" s="1"/>
      <c r="AV636" s="1"/>
      <c r="AW636" s="1"/>
      <c r="AX636" s="1"/>
      <c r="AY636" s="1"/>
      <c r="AZ636" s="1"/>
      <c r="BA636" s="1"/>
      <c r="BB636" s="1"/>
      <c r="BC636" s="1"/>
    </row>
    <row r="637" spans="1:154" x14ac:dyDescent="0.2">
      <c r="A637" s="144">
        <f t="shared" si="352"/>
        <v>41426</v>
      </c>
      <c r="B637" s="2">
        <f t="shared" si="337"/>
        <v>327683.40029588185</v>
      </c>
      <c r="C637" s="2">
        <f t="shared" si="353"/>
        <v>294968.62156144</v>
      </c>
      <c r="D637" s="68">
        <f>SUM(Y637:Y$730)</f>
        <v>8828.4154853700002</v>
      </c>
      <c r="E637" s="68">
        <f t="shared" si="338"/>
        <v>286140.20607607003</v>
      </c>
      <c r="F637" s="72">
        <f t="shared" si="362"/>
        <v>3672.42</v>
      </c>
      <c r="G637" s="3">
        <f>IF(N637=1,VLOOKUP(A636,[1]Plan1!$BG$69:$BI$188,3),G636)</f>
        <v>3692.62</v>
      </c>
      <c r="H637" s="11">
        <f t="shared" si="363"/>
        <v>41336</v>
      </c>
      <c r="I637" s="11">
        <f t="shared" si="364"/>
        <v>41367</v>
      </c>
      <c r="J637" s="26">
        <f t="shared" si="339"/>
        <v>5.5004601870156655E-3</v>
      </c>
      <c r="K637" s="11">
        <f t="shared" si="354"/>
        <v>41456</v>
      </c>
      <c r="L637" s="11">
        <f t="shared" si="340"/>
        <v>41428</v>
      </c>
      <c r="M637" s="1">
        <f t="shared" si="355"/>
        <v>21</v>
      </c>
      <c r="N637" s="1">
        <f t="shared" si="359"/>
        <v>21</v>
      </c>
      <c r="O637" s="2">
        <f t="shared" si="341"/>
        <v>1.0055004599999999</v>
      </c>
      <c r="P637" s="10">
        <f t="shared" si="368"/>
        <v>1.0047001</v>
      </c>
      <c r="Q637" s="10">
        <f t="shared" si="365"/>
        <v>1.1004625577442744</v>
      </c>
      <c r="R637" s="2">
        <f t="shared" si="367"/>
        <v>1.1065156</v>
      </c>
      <c r="S637" s="2">
        <f t="shared" si="360"/>
        <v>1.05240376</v>
      </c>
      <c r="T637" s="2">
        <f t="shared" si="342"/>
        <v>310426.08641326998</v>
      </c>
      <c r="U637" s="2">
        <f t="shared" si="343"/>
        <v>462.64216627561319</v>
      </c>
      <c r="V637" s="2">
        <f t="shared" si="344"/>
        <v>30478.395734316258</v>
      </c>
      <c r="W637" s="2">
        <f t="shared" si="345"/>
        <v>325909.65946203185</v>
      </c>
      <c r="X637" s="27">
        <f t="shared" si="346"/>
        <v>0</v>
      </c>
      <c r="Y637" s="2">
        <f t="shared" si="361"/>
        <v>0</v>
      </c>
      <c r="Z637" s="67">
        <f t="shared" si="347"/>
        <v>0</v>
      </c>
      <c r="AA637" s="2">
        <f t="shared" si="348"/>
        <v>0</v>
      </c>
      <c r="AB637" s="26">
        <f t="shared" si="356"/>
        <v>6.7299999999999999E-2</v>
      </c>
      <c r="AC637" s="27">
        <f t="shared" si="369"/>
        <v>21</v>
      </c>
      <c r="AD637" s="27">
        <v>252</v>
      </c>
      <c r="AE637" s="10">
        <f t="shared" si="366"/>
        <v>1.0054424310000001</v>
      </c>
      <c r="AF637" s="2">
        <f t="shared" si="349"/>
        <v>1689.4725559000001</v>
      </c>
      <c r="AG637" s="2">
        <f t="shared" si="350"/>
        <v>1773.7408338499999</v>
      </c>
      <c r="AH637" s="3" t="str">
        <f t="shared" si="351"/>
        <v>-</v>
      </c>
      <c r="AI637" s="4" t="str">
        <f t="shared" si="357"/>
        <v>A+J=</v>
      </c>
      <c r="AJ637" s="11">
        <f t="shared" si="358"/>
        <v>41430</v>
      </c>
      <c r="AK637" s="11"/>
      <c r="AL637" s="4"/>
      <c r="AM637" s="1"/>
      <c r="AN637" s="11"/>
      <c r="AO637" s="1"/>
      <c r="AP637" s="1"/>
      <c r="AQ637" s="1"/>
      <c r="AR637" s="1"/>
      <c r="AS637" s="6"/>
      <c r="AT637" s="1"/>
      <c r="AU637" s="1"/>
      <c r="AV637" s="1"/>
      <c r="AW637" s="1"/>
      <c r="AX637" s="1"/>
      <c r="AY637" s="1"/>
      <c r="AZ637" s="1"/>
      <c r="BA637" s="1"/>
      <c r="BB637" s="1"/>
      <c r="BC637" s="1"/>
    </row>
    <row r="638" spans="1:154" x14ac:dyDescent="0.2">
      <c r="A638" s="144">
        <f t="shared" si="352"/>
        <v>41427</v>
      </c>
      <c r="B638" s="2">
        <f t="shared" si="337"/>
        <v>327683.40029588185</v>
      </c>
      <c r="C638" s="2">
        <f t="shared" si="353"/>
        <v>294968.62156144</v>
      </c>
      <c r="D638" s="68">
        <f>SUM(Y638:Y$730)</f>
        <v>8828.4154853700002</v>
      </c>
      <c r="E638" s="68">
        <f t="shared" si="338"/>
        <v>286140.20607607003</v>
      </c>
      <c r="F638" s="72">
        <f t="shared" si="362"/>
        <v>3672.42</v>
      </c>
      <c r="G638" s="3">
        <f>IF(N638=1,VLOOKUP(A637,[1]Plan1!$BG$69:$BI$188,3),G637)</f>
        <v>3692.62</v>
      </c>
      <c r="H638" s="11">
        <f t="shared" si="363"/>
        <v>41336</v>
      </c>
      <c r="I638" s="11">
        <f t="shared" si="364"/>
        <v>41367</v>
      </c>
      <c r="J638" s="26">
        <f t="shared" si="339"/>
        <v>5.5004601870156655E-3</v>
      </c>
      <c r="K638" s="11">
        <f t="shared" si="354"/>
        <v>41456</v>
      </c>
      <c r="L638" s="11">
        <f t="shared" si="340"/>
        <v>41428</v>
      </c>
      <c r="M638" s="1">
        <f t="shared" si="355"/>
        <v>21</v>
      </c>
      <c r="N638" s="1">
        <f t="shared" si="359"/>
        <v>21</v>
      </c>
      <c r="O638" s="2">
        <f t="shared" si="341"/>
        <v>1.0055004599999999</v>
      </c>
      <c r="P638" s="10">
        <f t="shared" si="368"/>
        <v>1.0047001</v>
      </c>
      <c r="Q638" s="10">
        <f t="shared" si="365"/>
        <v>1.1004625577442744</v>
      </c>
      <c r="R638" s="2">
        <f t="shared" si="367"/>
        <v>1.1065156</v>
      </c>
      <c r="S638" s="2">
        <f t="shared" si="360"/>
        <v>1.05240376</v>
      </c>
      <c r="T638" s="2">
        <f t="shared" si="342"/>
        <v>310426.08641326998</v>
      </c>
      <c r="U638" s="2">
        <f t="shared" si="343"/>
        <v>462.64216627561319</v>
      </c>
      <c r="V638" s="2">
        <f t="shared" si="344"/>
        <v>30478.395734316258</v>
      </c>
      <c r="W638" s="2">
        <f t="shared" si="345"/>
        <v>325909.65946203185</v>
      </c>
      <c r="X638" s="27">
        <f t="shared" si="346"/>
        <v>0</v>
      </c>
      <c r="Y638" s="2">
        <f t="shared" si="361"/>
        <v>0</v>
      </c>
      <c r="Z638" s="67">
        <f t="shared" si="347"/>
        <v>0</v>
      </c>
      <c r="AA638" s="2">
        <f t="shared" si="348"/>
        <v>0</v>
      </c>
      <c r="AB638" s="26">
        <f t="shared" si="356"/>
        <v>6.7299999999999999E-2</v>
      </c>
      <c r="AC638" s="27">
        <f t="shared" si="369"/>
        <v>21</v>
      </c>
      <c r="AD638" s="27">
        <v>252</v>
      </c>
      <c r="AE638" s="10">
        <f t="shared" si="366"/>
        <v>1.0054424310000001</v>
      </c>
      <c r="AF638" s="2">
        <f t="shared" si="349"/>
        <v>1689.4725559000001</v>
      </c>
      <c r="AG638" s="2">
        <f t="shared" si="350"/>
        <v>1773.7408338499999</v>
      </c>
      <c r="AH638" s="3" t="str">
        <f t="shared" si="351"/>
        <v>-</v>
      </c>
      <c r="AI638" s="4" t="str">
        <f t="shared" si="357"/>
        <v>A+J=</v>
      </c>
      <c r="AJ638" s="11">
        <f t="shared" si="358"/>
        <v>41430</v>
      </c>
      <c r="AK638" s="11"/>
      <c r="AL638" s="4"/>
      <c r="AM638" s="1"/>
      <c r="AN638" s="11"/>
      <c r="AO638" s="1"/>
      <c r="AP638" s="1"/>
      <c r="AQ638" s="1"/>
      <c r="AR638" s="1"/>
      <c r="AS638" s="6"/>
      <c r="AT638" s="1"/>
      <c r="AU638" s="1"/>
      <c r="AV638" s="1"/>
      <c r="AW638" s="1"/>
      <c r="AX638" s="1"/>
      <c r="AY638" s="1"/>
      <c r="AZ638" s="1"/>
      <c r="BA638" s="1"/>
      <c r="BB638" s="1"/>
      <c r="BC638" s="1"/>
    </row>
    <row r="639" spans="1:154" x14ac:dyDescent="0.2">
      <c r="A639" s="144">
        <f t="shared" si="352"/>
        <v>41428</v>
      </c>
      <c r="B639" s="2">
        <f t="shared" si="337"/>
        <v>327683.40029588185</v>
      </c>
      <c r="C639" s="2">
        <f t="shared" si="353"/>
        <v>294968.62156144</v>
      </c>
      <c r="D639" s="68">
        <f>SUM(Y639:Y$730)</f>
        <v>8828.4154853700002</v>
      </c>
      <c r="E639" s="68">
        <f t="shared" si="338"/>
        <v>286140.20607607003</v>
      </c>
      <c r="F639" s="72">
        <f t="shared" si="362"/>
        <v>3672.42</v>
      </c>
      <c r="G639" s="3">
        <f>IF(N639=1,VLOOKUP(A638,[1]Plan1!$BG$69:$BI$188,3),G638)</f>
        <v>3692.62</v>
      </c>
      <c r="H639" s="11">
        <f t="shared" si="363"/>
        <v>41336</v>
      </c>
      <c r="I639" s="11">
        <f t="shared" si="364"/>
        <v>41367</v>
      </c>
      <c r="J639" s="26">
        <f t="shared" si="339"/>
        <v>5.5004601870156655E-3</v>
      </c>
      <c r="K639" s="11">
        <f t="shared" si="354"/>
        <v>41456</v>
      </c>
      <c r="L639" s="11">
        <f t="shared" si="340"/>
        <v>41428</v>
      </c>
      <c r="M639" s="1">
        <f t="shared" si="355"/>
        <v>21</v>
      </c>
      <c r="N639" s="1">
        <f t="shared" si="359"/>
        <v>21</v>
      </c>
      <c r="O639" s="2">
        <f t="shared" si="341"/>
        <v>1.0055004599999999</v>
      </c>
      <c r="P639" s="10">
        <f t="shared" si="368"/>
        <v>1.0047001</v>
      </c>
      <c r="Q639" s="10">
        <f t="shared" si="365"/>
        <v>1.1004625577442744</v>
      </c>
      <c r="R639" s="2">
        <f t="shared" si="367"/>
        <v>1.1065156</v>
      </c>
      <c r="S639" s="2">
        <f t="shared" si="360"/>
        <v>1.05240376</v>
      </c>
      <c r="T639" s="2">
        <f t="shared" si="342"/>
        <v>310426.08641326998</v>
      </c>
      <c r="U639" s="2">
        <f t="shared" si="343"/>
        <v>462.64216627561319</v>
      </c>
      <c r="V639" s="2">
        <f t="shared" si="344"/>
        <v>30478.395734316258</v>
      </c>
      <c r="W639" s="2">
        <f t="shared" si="345"/>
        <v>325909.65946203185</v>
      </c>
      <c r="X639" s="27">
        <f t="shared" si="346"/>
        <v>20</v>
      </c>
      <c r="Y639" s="2">
        <f t="shared" si="361"/>
        <v>2226.3249604900002</v>
      </c>
      <c r="Z639" s="67">
        <f t="shared" si="347"/>
        <v>7.5476670999999997E-3</v>
      </c>
      <c r="AA639" s="2">
        <f t="shared" si="348"/>
        <v>2342.9927594000001</v>
      </c>
      <c r="AB639" s="26">
        <f t="shared" si="356"/>
        <v>6.7299999999999999E-2</v>
      </c>
      <c r="AC639" s="27">
        <f t="shared" si="369"/>
        <v>21</v>
      </c>
      <c r="AD639" s="27">
        <v>252</v>
      </c>
      <c r="AE639" s="10">
        <f t="shared" si="366"/>
        <v>1.0054424310000001</v>
      </c>
      <c r="AF639" s="2">
        <f t="shared" si="349"/>
        <v>1689.4725559000001</v>
      </c>
      <c r="AG639" s="2">
        <f t="shared" si="350"/>
        <v>1773.7408338499999</v>
      </c>
      <c r="AH639" s="3">
        <f t="shared" si="351"/>
        <v>4032.4653152999999</v>
      </c>
      <c r="AI639" s="4" t="str">
        <f t="shared" si="357"/>
        <v>A+J=</v>
      </c>
      <c r="AJ639" s="11">
        <f t="shared" si="358"/>
        <v>41430</v>
      </c>
      <c r="AK639" s="13"/>
      <c r="AL639" s="12"/>
      <c r="AM639" s="5"/>
      <c r="AN639" s="13"/>
      <c r="AO639" s="5"/>
      <c r="AP639" s="5"/>
      <c r="AQ639" s="5"/>
      <c r="AR639" s="5"/>
      <c r="AS639" s="14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48"/>
      <c r="BE639" s="48"/>
      <c r="BF639" s="48"/>
      <c r="BG639" s="48"/>
      <c r="BH639" s="48"/>
      <c r="BI639" s="48"/>
      <c r="BJ639" s="48"/>
      <c r="BK639" s="48"/>
      <c r="BL639" s="48"/>
      <c r="BM639" s="48"/>
      <c r="BN639" s="48"/>
      <c r="BO639" s="48"/>
      <c r="BP639" s="48"/>
      <c r="BQ639" s="48"/>
      <c r="BR639" s="48"/>
      <c r="BS639" s="48"/>
      <c r="BT639" s="48"/>
      <c r="BU639" s="48"/>
      <c r="BV639" s="48"/>
      <c r="BW639" s="48"/>
      <c r="BX639" s="48"/>
      <c r="BY639" s="48"/>
      <c r="BZ639" s="48"/>
      <c r="CA639" s="48"/>
      <c r="CB639" s="48"/>
      <c r="CC639" s="48"/>
      <c r="CD639" s="48"/>
      <c r="CE639" s="48"/>
      <c r="CF639" s="48"/>
      <c r="CG639" s="48"/>
      <c r="CH639" s="48"/>
      <c r="CI639" s="48"/>
      <c r="CJ639" s="48"/>
      <c r="CK639" s="48"/>
      <c r="CL639" s="48"/>
      <c r="CM639" s="48"/>
      <c r="CN639" s="48"/>
      <c r="CO639" s="48"/>
      <c r="CP639" s="48"/>
      <c r="CQ639" s="48"/>
      <c r="CR639" s="48"/>
      <c r="CS639" s="48"/>
      <c r="CT639" s="48"/>
      <c r="CU639" s="48"/>
      <c r="CV639" s="48"/>
      <c r="CW639" s="48"/>
      <c r="CX639" s="48"/>
      <c r="CY639" s="48"/>
      <c r="CZ639" s="48"/>
      <c r="DA639" s="48"/>
      <c r="DB639" s="48"/>
      <c r="DC639" s="48"/>
      <c r="DD639" s="48"/>
      <c r="DE639" s="48"/>
      <c r="DF639" s="48"/>
      <c r="DG639" s="48"/>
      <c r="DH639" s="48"/>
      <c r="DI639" s="48"/>
      <c r="DJ639" s="48"/>
      <c r="DK639" s="48"/>
      <c r="DL639" s="48"/>
      <c r="DM639" s="48"/>
      <c r="DN639" s="48"/>
      <c r="DO639" s="48"/>
      <c r="DP639" s="48"/>
      <c r="DQ639" s="48"/>
      <c r="DR639" s="48"/>
      <c r="DS639" s="48"/>
      <c r="DT639" s="48"/>
      <c r="DU639" s="48"/>
      <c r="DV639" s="48"/>
      <c r="DW639" s="48"/>
      <c r="DX639" s="48"/>
      <c r="DY639" s="48"/>
      <c r="DZ639" s="48"/>
      <c r="EA639" s="48"/>
      <c r="EB639" s="48"/>
      <c r="EC639" s="48"/>
      <c r="ED639" s="48"/>
      <c r="EE639" s="48"/>
      <c r="EF639" s="48"/>
      <c r="EG639" s="48"/>
      <c r="EH639" s="48"/>
      <c r="EI639" s="48"/>
      <c r="EJ639" s="48"/>
      <c r="EK639" s="48"/>
      <c r="EL639" s="48"/>
      <c r="EM639" s="48"/>
      <c r="EN639" s="48"/>
      <c r="EO639" s="48"/>
      <c r="EP639" s="48"/>
      <c r="EQ639" s="48"/>
      <c r="ER639" s="48"/>
      <c r="ES639" s="48"/>
      <c r="ET639" s="48"/>
      <c r="EU639" s="48"/>
      <c r="EV639" s="48"/>
      <c r="EW639" s="48"/>
      <c r="EX639" s="48"/>
    </row>
    <row r="640" spans="1:154" x14ac:dyDescent="0.2">
      <c r="A640" s="144">
        <f t="shared" si="352"/>
        <v>41429</v>
      </c>
      <c r="B640" s="2">
        <f t="shared" si="337"/>
        <v>323708.78029982169</v>
      </c>
      <c r="C640" s="2">
        <f t="shared" si="353"/>
        <v>292742.29660095001</v>
      </c>
      <c r="D640" s="68">
        <f>SUM(Y640:Y$730)</f>
        <v>6602.0905248800009</v>
      </c>
      <c r="E640" s="68">
        <f t="shared" si="338"/>
        <v>286140.20607607003</v>
      </c>
      <c r="F640" s="72">
        <f t="shared" si="362"/>
        <v>3692.62</v>
      </c>
      <c r="G640" s="3">
        <f>IF(N640=1,VLOOKUP(A639,[1]Plan1!$BG$69:$BI$188,3),G639)</f>
        <v>3706.28</v>
      </c>
      <c r="H640" s="11">
        <f t="shared" si="363"/>
        <v>41368</v>
      </c>
      <c r="I640" s="11">
        <f t="shared" si="364"/>
        <v>41398</v>
      </c>
      <c r="J640" s="26">
        <f t="shared" si="339"/>
        <v>3.6992704367089235E-3</v>
      </c>
      <c r="K640" s="11">
        <f t="shared" si="354"/>
        <v>41456</v>
      </c>
      <c r="L640" s="11">
        <f t="shared" si="340"/>
        <v>41456</v>
      </c>
      <c r="M640" s="1">
        <f t="shared" si="355"/>
        <v>20</v>
      </c>
      <c r="N640" s="1">
        <f t="shared" si="359"/>
        <v>1</v>
      </c>
      <c r="O640" s="2">
        <f t="shared" si="341"/>
        <v>1.0001846299999999</v>
      </c>
      <c r="P640" s="10">
        <f t="shared" si="368"/>
        <v>1.0055004599999999</v>
      </c>
      <c r="Q640" s="10">
        <f t="shared" si="365"/>
        <v>1.1065156080246443</v>
      </c>
      <c r="R640" s="2">
        <f t="shared" si="367"/>
        <v>1.1067199000000001</v>
      </c>
      <c r="S640" s="2">
        <f t="shared" si="360"/>
        <v>1.05240376</v>
      </c>
      <c r="T640" s="2">
        <f t="shared" si="342"/>
        <v>308083.09365386999</v>
      </c>
      <c r="U640" s="2">
        <f t="shared" si="343"/>
        <v>345.97436736408577</v>
      </c>
      <c r="V640" s="2">
        <f t="shared" si="344"/>
        <v>30536.854178417612</v>
      </c>
      <c r="W640" s="2">
        <f t="shared" si="345"/>
        <v>323625.12514673168</v>
      </c>
      <c r="X640" s="27">
        <f t="shared" si="346"/>
        <v>0</v>
      </c>
      <c r="Y640" s="2">
        <f t="shared" si="361"/>
        <v>0</v>
      </c>
      <c r="Z640" s="67">
        <f t="shared" si="347"/>
        <v>0</v>
      </c>
      <c r="AA640" s="2">
        <f t="shared" si="348"/>
        <v>0</v>
      </c>
      <c r="AB640" s="26">
        <f t="shared" si="356"/>
        <v>6.7299999999999999E-2</v>
      </c>
      <c r="AC640" s="27">
        <f t="shared" si="369"/>
        <v>1</v>
      </c>
      <c r="AD640" s="27">
        <v>252</v>
      </c>
      <c r="AE640" s="10">
        <f t="shared" si="366"/>
        <v>1.0002584940000001</v>
      </c>
      <c r="AF640" s="2">
        <f t="shared" si="349"/>
        <v>79.637631209999995</v>
      </c>
      <c r="AG640" s="2">
        <f t="shared" si="350"/>
        <v>83.655153089999999</v>
      </c>
      <c r="AH640" s="3" t="str">
        <f t="shared" si="351"/>
        <v>-</v>
      </c>
      <c r="AI640" s="4" t="str">
        <f t="shared" si="357"/>
        <v>A+J=</v>
      </c>
      <c r="AJ640" s="11">
        <f t="shared" si="358"/>
        <v>41458</v>
      </c>
      <c r="AK640" s="11"/>
      <c r="AL640" s="4"/>
      <c r="AM640" s="1"/>
      <c r="AN640" s="11"/>
      <c r="AO640" s="1"/>
      <c r="AP640" s="1"/>
      <c r="AQ640" s="1"/>
      <c r="AR640" s="1"/>
      <c r="AS640" s="6"/>
      <c r="AT640" s="1"/>
      <c r="AU640" s="1"/>
      <c r="AV640" s="1"/>
      <c r="AW640" s="1"/>
      <c r="AX640" s="1"/>
      <c r="AY640" s="1"/>
      <c r="AZ640" s="1"/>
      <c r="BA640" s="1"/>
      <c r="BB640" s="1"/>
      <c r="BC640" s="1"/>
    </row>
    <row r="641" spans="1:55" x14ac:dyDescent="0.2">
      <c r="A641" s="144">
        <f t="shared" si="352"/>
        <v>41430</v>
      </c>
      <c r="B641" s="2">
        <f t="shared" si="337"/>
        <v>323850.96012055333</v>
      </c>
      <c r="C641" s="2">
        <f t="shared" si="353"/>
        <v>292742.29660095001</v>
      </c>
      <c r="D641" s="68">
        <f>SUM(Y641:Y$730)</f>
        <v>6602.0905248800009</v>
      </c>
      <c r="E641" s="68">
        <f t="shared" si="338"/>
        <v>286140.20607607003</v>
      </c>
      <c r="F641" s="72">
        <f t="shared" si="362"/>
        <v>3692.62</v>
      </c>
      <c r="G641" s="3">
        <f>IF(N641=1,VLOOKUP(A640,[1]Plan1!$BG$69:$BI$188,3),G640)</f>
        <v>3706.28</v>
      </c>
      <c r="H641" s="11">
        <f t="shared" si="363"/>
        <v>41368</v>
      </c>
      <c r="I641" s="11">
        <f t="shared" si="364"/>
        <v>41398</v>
      </c>
      <c r="J641" s="26">
        <f t="shared" si="339"/>
        <v>3.6992704367089235E-3</v>
      </c>
      <c r="K641" s="11">
        <f t="shared" si="354"/>
        <v>41456</v>
      </c>
      <c r="L641" s="11">
        <f t="shared" si="340"/>
        <v>41456</v>
      </c>
      <c r="M641" s="1">
        <f t="shared" si="355"/>
        <v>20</v>
      </c>
      <c r="N641" s="1">
        <f t="shared" si="359"/>
        <v>2</v>
      </c>
      <c r="O641" s="2">
        <f t="shared" si="341"/>
        <v>1.00036931</v>
      </c>
      <c r="P641" s="10">
        <f t="shared" si="368"/>
        <v>1.0055004599999999</v>
      </c>
      <c r="Q641" s="10">
        <f t="shared" si="365"/>
        <v>1.1065156080246443</v>
      </c>
      <c r="R641" s="2">
        <f t="shared" si="367"/>
        <v>1.1069242500000001</v>
      </c>
      <c r="S641" s="2">
        <f t="shared" si="360"/>
        <v>1.05240376</v>
      </c>
      <c r="T641" s="2">
        <f t="shared" si="342"/>
        <v>308083.09365386999</v>
      </c>
      <c r="U641" s="2">
        <f t="shared" si="343"/>
        <v>345.97436736408577</v>
      </c>
      <c r="V641" s="2">
        <f t="shared" si="344"/>
        <v>30595.326929529245</v>
      </c>
      <c r="W641" s="2">
        <f t="shared" si="345"/>
        <v>323683.59789784334</v>
      </c>
      <c r="X641" s="27">
        <f t="shared" si="346"/>
        <v>0</v>
      </c>
      <c r="Y641" s="2">
        <f t="shared" si="361"/>
        <v>0</v>
      </c>
      <c r="Z641" s="67">
        <f t="shared" si="347"/>
        <v>0</v>
      </c>
      <c r="AA641" s="2">
        <f t="shared" si="348"/>
        <v>0</v>
      </c>
      <c r="AB641" s="26">
        <f t="shared" si="356"/>
        <v>6.7299999999999999E-2</v>
      </c>
      <c r="AC641" s="27">
        <f t="shared" si="369"/>
        <v>2</v>
      </c>
      <c r="AD641" s="27">
        <v>252</v>
      </c>
      <c r="AE641" s="10">
        <f t="shared" si="366"/>
        <v>1.000517055</v>
      </c>
      <c r="AF641" s="2">
        <f t="shared" si="349"/>
        <v>159.29590397999999</v>
      </c>
      <c r="AG641" s="2">
        <f t="shared" si="350"/>
        <v>167.36222271</v>
      </c>
      <c r="AH641" s="3" t="str">
        <f t="shared" si="351"/>
        <v>-</v>
      </c>
      <c r="AI641" s="4" t="str">
        <f t="shared" si="357"/>
        <v>A+J=</v>
      </c>
      <c r="AJ641" s="11">
        <f t="shared" si="358"/>
        <v>41458</v>
      </c>
      <c r="AK641" s="11"/>
      <c r="AL641" s="4"/>
      <c r="AM641" s="1"/>
      <c r="AN641" s="11"/>
      <c r="AO641" s="1"/>
      <c r="AP641" s="1"/>
      <c r="AQ641" s="1"/>
      <c r="AR641" s="1"/>
      <c r="AS641" s="6"/>
      <c r="AT641" s="1"/>
      <c r="AU641" s="1"/>
      <c r="AV641" s="1"/>
      <c r="AW641" s="1"/>
      <c r="AX641" s="1"/>
      <c r="AY641" s="1"/>
      <c r="AZ641" s="1"/>
      <c r="BA641" s="1"/>
      <c r="BB641" s="1"/>
      <c r="BC641" s="1"/>
    </row>
    <row r="642" spans="1:55" x14ac:dyDescent="0.2">
      <c r="A642" s="144">
        <f t="shared" si="352"/>
        <v>41431</v>
      </c>
      <c r="B642" s="2">
        <f t="shared" si="337"/>
        <v>323993.20046040119</v>
      </c>
      <c r="C642" s="2">
        <f t="shared" si="353"/>
        <v>292742.29660095001</v>
      </c>
      <c r="D642" s="68">
        <f>SUM(Y642:Y$730)</f>
        <v>6602.0905248800009</v>
      </c>
      <c r="E642" s="68">
        <f t="shared" si="338"/>
        <v>286140.20607607003</v>
      </c>
      <c r="F642" s="72">
        <f t="shared" si="362"/>
        <v>3692.62</v>
      </c>
      <c r="G642" s="3">
        <f>IF(N642=1,VLOOKUP(A641,[1]Plan1!$BG$69:$BI$188,3),G641)</f>
        <v>3706.28</v>
      </c>
      <c r="H642" s="11">
        <f t="shared" si="363"/>
        <v>41368</v>
      </c>
      <c r="I642" s="11">
        <f t="shared" si="364"/>
        <v>41398</v>
      </c>
      <c r="J642" s="26">
        <f t="shared" si="339"/>
        <v>3.6992704367089235E-3</v>
      </c>
      <c r="K642" s="11">
        <f t="shared" si="354"/>
        <v>41456</v>
      </c>
      <c r="L642" s="11">
        <f t="shared" si="340"/>
        <v>41456</v>
      </c>
      <c r="M642" s="1">
        <f t="shared" si="355"/>
        <v>20</v>
      </c>
      <c r="N642" s="1">
        <f t="shared" si="359"/>
        <v>3</v>
      </c>
      <c r="O642" s="2">
        <f t="shared" si="341"/>
        <v>1.00055402</v>
      </c>
      <c r="P642" s="10">
        <f t="shared" si="368"/>
        <v>1.0055004599999999</v>
      </c>
      <c r="Q642" s="10">
        <f t="shared" si="365"/>
        <v>1.1065156080246443</v>
      </c>
      <c r="R642" s="2">
        <f t="shared" si="367"/>
        <v>1.1071286300000001</v>
      </c>
      <c r="S642" s="2">
        <f t="shared" si="360"/>
        <v>1.05240376</v>
      </c>
      <c r="T642" s="2">
        <f t="shared" si="342"/>
        <v>308083.09365386999</v>
      </c>
      <c r="U642" s="2">
        <f t="shared" si="343"/>
        <v>345.97436736408577</v>
      </c>
      <c r="V642" s="2">
        <f t="shared" si="344"/>
        <v>30653.808264847074</v>
      </c>
      <c r="W642" s="2">
        <f t="shared" si="345"/>
        <v>323742.07923316117</v>
      </c>
      <c r="X642" s="27">
        <f t="shared" si="346"/>
        <v>0</v>
      </c>
      <c r="Y642" s="2">
        <f t="shared" si="361"/>
        <v>0</v>
      </c>
      <c r="Z642" s="67">
        <f t="shared" si="347"/>
        <v>0</v>
      </c>
      <c r="AA642" s="2">
        <f t="shared" si="348"/>
        <v>0</v>
      </c>
      <c r="AB642" s="26">
        <f t="shared" si="356"/>
        <v>6.7299999999999999E-2</v>
      </c>
      <c r="AC642" s="27">
        <f t="shared" si="369"/>
        <v>3</v>
      </c>
      <c r="AD642" s="27">
        <v>252</v>
      </c>
      <c r="AE642" s="10">
        <f t="shared" si="366"/>
        <v>1.0007756830000001</v>
      </c>
      <c r="AF642" s="2">
        <f t="shared" si="349"/>
        <v>238.97481833000001</v>
      </c>
      <c r="AG642" s="2">
        <f t="shared" si="350"/>
        <v>251.12122724</v>
      </c>
      <c r="AH642" s="3" t="str">
        <f t="shared" si="351"/>
        <v>-</v>
      </c>
      <c r="AI642" s="4" t="str">
        <f t="shared" si="357"/>
        <v>A+J=</v>
      </c>
      <c r="AJ642" s="11">
        <f t="shared" si="358"/>
        <v>41458</v>
      </c>
      <c r="AK642" s="11"/>
      <c r="AL642" s="4"/>
      <c r="AM642" s="1"/>
      <c r="AN642" s="11"/>
      <c r="AO642" s="1"/>
      <c r="AP642" s="1"/>
      <c r="AQ642" s="1"/>
      <c r="AR642" s="1"/>
      <c r="AS642" s="6"/>
      <c r="AT642" s="1"/>
      <c r="AU642" s="1"/>
      <c r="AV642" s="1"/>
      <c r="AW642" s="1"/>
      <c r="AX642" s="1"/>
      <c r="AY642" s="1"/>
      <c r="AZ642" s="1"/>
      <c r="BA642" s="1"/>
      <c r="BB642" s="1"/>
      <c r="BC642" s="1"/>
    </row>
    <row r="643" spans="1:55" x14ac:dyDescent="0.2">
      <c r="A643" s="144">
        <f t="shared" si="352"/>
        <v>41432</v>
      </c>
      <c r="B643" s="2">
        <f t="shared" si="337"/>
        <v>324135.50387835724</v>
      </c>
      <c r="C643" s="2">
        <f t="shared" si="353"/>
        <v>292742.29660095001</v>
      </c>
      <c r="D643" s="68">
        <f>SUM(Y643:Y$730)</f>
        <v>6602.0905248800009</v>
      </c>
      <c r="E643" s="68">
        <f t="shared" si="338"/>
        <v>286140.20607607003</v>
      </c>
      <c r="F643" s="72">
        <f t="shared" si="362"/>
        <v>3692.62</v>
      </c>
      <c r="G643" s="3">
        <f>IF(N643=1,VLOOKUP(A642,[1]Plan1!$BG$69:$BI$188,3),G642)</f>
        <v>3706.28</v>
      </c>
      <c r="H643" s="11">
        <f t="shared" si="363"/>
        <v>41368</v>
      </c>
      <c r="I643" s="11">
        <f t="shared" si="364"/>
        <v>41398</v>
      </c>
      <c r="J643" s="26">
        <f t="shared" si="339"/>
        <v>3.6992704367089235E-3</v>
      </c>
      <c r="K643" s="11">
        <f t="shared" si="354"/>
        <v>41456</v>
      </c>
      <c r="L643" s="11">
        <f t="shared" si="340"/>
        <v>41456</v>
      </c>
      <c r="M643" s="1">
        <f t="shared" si="355"/>
        <v>20</v>
      </c>
      <c r="N643" s="1">
        <f t="shared" si="359"/>
        <v>4</v>
      </c>
      <c r="O643" s="2">
        <f t="shared" si="341"/>
        <v>1.0007387599999999</v>
      </c>
      <c r="P643" s="10">
        <f t="shared" si="368"/>
        <v>1.0055004599999999</v>
      </c>
      <c r="Q643" s="10">
        <f t="shared" si="365"/>
        <v>1.1065156080246443</v>
      </c>
      <c r="R643" s="2">
        <f t="shared" si="367"/>
        <v>1.10733305</v>
      </c>
      <c r="S643" s="2">
        <f t="shared" si="360"/>
        <v>1.05240376</v>
      </c>
      <c r="T643" s="2">
        <f t="shared" si="342"/>
        <v>308083.09365386999</v>
      </c>
      <c r="U643" s="2">
        <f t="shared" si="343"/>
        <v>345.97436736408577</v>
      </c>
      <c r="V643" s="2">
        <f t="shared" si="344"/>
        <v>30712.30104577314</v>
      </c>
      <c r="W643" s="2">
        <f t="shared" si="345"/>
        <v>323800.57201408723</v>
      </c>
      <c r="X643" s="27">
        <f t="shared" si="346"/>
        <v>0</v>
      </c>
      <c r="Y643" s="2">
        <f t="shared" si="361"/>
        <v>0</v>
      </c>
      <c r="Z643" s="67">
        <f t="shared" si="347"/>
        <v>0</v>
      </c>
      <c r="AA643" s="2">
        <f t="shared" si="348"/>
        <v>0</v>
      </c>
      <c r="AB643" s="26">
        <f t="shared" si="356"/>
        <v>6.7299999999999999E-2</v>
      </c>
      <c r="AC643" s="27">
        <f t="shared" si="369"/>
        <v>4</v>
      </c>
      <c r="AD643" s="27">
        <v>252</v>
      </c>
      <c r="AE643" s="10">
        <f t="shared" si="366"/>
        <v>1.0010343770000001</v>
      </c>
      <c r="AF643" s="2">
        <f t="shared" si="349"/>
        <v>318.67406616</v>
      </c>
      <c r="AG643" s="2">
        <f t="shared" si="350"/>
        <v>334.93186427000001</v>
      </c>
      <c r="AH643" s="3" t="str">
        <f t="shared" si="351"/>
        <v>-</v>
      </c>
      <c r="AI643" s="4" t="str">
        <f t="shared" si="357"/>
        <v>A+J=</v>
      </c>
      <c r="AJ643" s="11">
        <f t="shared" si="358"/>
        <v>41458</v>
      </c>
      <c r="AK643" s="11"/>
      <c r="AL643" s="4"/>
      <c r="AM643" s="1"/>
      <c r="AN643" s="11"/>
      <c r="AO643" s="1"/>
      <c r="AP643" s="1"/>
      <c r="AQ643" s="1"/>
      <c r="AR643" s="1"/>
      <c r="AS643" s="6"/>
      <c r="AT643" s="1"/>
      <c r="AU643" s="1"/>
      <c r="AV643" s="1"/>
      <c r="AW643" s="1"/>
      <c r="AX643" s="1"/>
      <c r="AY643" s="1"/>
      <c r="AZ643" s="1"/>
      <c r="BA643" s="1"/>
      <c r="BB643" s="1"/>
      <c r="BC643" s="1"/>
    </row>
    <row r="644" spans="1:55" x14ac:dyDescent="0.2">
      <c r="A644" s="144">
        <f t="shared" si="352"/>
        <v>41433</v>
      </c>
      <c r="B644" s="2">
        <f t="shared" si="337"/>
        <v>324277.86817750952</v>
      </c>
      <c r="C644" s="2">
        <f t="shared" si="353"/>
        <v>292742.29660095001</v>
      </c>
      <c r="D644" s="68">
        <f>SUM(Y644:Y$730)</f>
        <v>6602.0905248800009</v>
      </c>
      <c r="E644" s="68">
        <f t="shared" si="338"/>
        <v>286140.20607607003</v>
      </c>
      <c r="F644" s="72">
        <f t="shared" si="362"/>
        <v>3692.62</v>
      </c>
      <c r="G644" s="3">
        <f>IF(N644=1,VLOOKUP(A643,[1]Plan1!$BG$69:$BI$188,3),G643)</f>
        <v>3706.28</v>
      </c>
      <c r="H644" s="11">
        <f t="shared" si="363"/>
        <v>41368</v>
      </c>
      <c r="I644" s="11">
        <f t="shared" si="364"/>
        <v>41398</v>
      </c>
      <c r="J644" s="26">
        <f t="shared" si="339"/>
        <v>3.6992704367089235E-3</v>
      </c>
      <c r="K644" s="11">
        <f t="shared" si="354"/>
        <v>41456</v>
      </c>
      <c r="L644" s="11">
        <f t="shared" si="340"/>
        <v>41456</v>
      </c>
      <c r="M644" s="1">
        <f t="shared" si="355"/>
        <v>20</v>
      </c>
      <c r="N644" s="1">
        <f t="shared" si="359"/>
        <v>5</v>
      </c>
      <c r="O644" s="2">
        <f t="shared" si="341"/>
        <v>1.0009235299999999</v>
      </c>
      <c r="P644" s="10">
        <f t="shared" si="368"/>
        <v>1.0055004599999999</v>
      </c>
      <c r="Q644" s="10">
        <f t="shared" si="365"/>
        <v>1.1065156080246443</v>
      </c>
      <c r="R644" s="2">
        <f t="shared" si="367"/>
        <v>1.1075375000000001</v>
      </c>
      <c r="S644" s="2">
        <f t="shared" si="360"/>
        <v>1.05240376</v>
      </c>
      <c r="T644" s="2">
        <f t="shared" si="342"/>
        <v>308083.09365386999</v>
      </c>
      <c r="U644" s="2">
        <f t="shared" si="343"/>
        <v>345.97436736408577</v>
      </c>
      <c r="V644" s="2">
        <f t="shared" si="344"/>
        <v>30770.802410905399</v>
      </c>
      <c r="W644" s="2">
        <f t="shared" si="345"/>
        <v>323859.07337921951</v>
      </c>
      <c r="X644" s="27">
        <f t="shared" si="346"/>
        <v>0</v>
      </c>
      <c r="Y644" s="2">
        <f t="shared" si="361"/>
        <v>0</v>
      </c>
      <c r="Z644" s="67">
        <f t="shared" si="347"/>
        <v>0</v>
      </c>
      <c r="AA644" s="2">
        <f t="shared" si="348"/>
        <v>0</v>
      </c>
      <c r="AB644" s="26">
        <f t="shared" si="356"/>
        <v>6.7299999999999999E-2</v>
      </c>
      <c r="AC644" s="27">
        <f t="shared" si="369"/>
        <v>5</v>
      </c>
      <c r="AD644" s="27">
        <v>252</v>
      </c>
      <c r="AE644" s="10">
        <f t="shared" si="366"/>
        <v>1.0012931389999999</v>
      </c>
      <c r="AF644" s="2">
        <f t="shared" si="349"/>
        <v>398.39426364000002</v>
      </c>
      <c r="AG644" s="2">
        <f t="shared" si="350"/>
        <v>418.79479829000002</v>
      </c>
      <c r="AH644" s="3" t="str">
        <f t="shared" si="351"/>
        <v>-</v>
      </c>
      <c r="AI644" s="4" t="str">
        <f t="shared" si="357"/>
        <v>A+J=</v>
      </c>
      <c r="AJ644" s="11">
        <f t="shared" si="358"/>
        <v>41458</v>
      </c>
      <c r="AK644" s="11"/>
      <c r="AL644" s="4"/>
      <c r="AM644" s="1"/>
      <c r="AN644" s="11"/>
      <c r="AO644" s="1"/>
      <c r="AP644" s="1"/>
      <c r="AQ644" s="1"/>
      <c r="AR644" s="1"/>
      <c r="AS644" s="6"/>
      <c r="AT644" s="1"/>
      <c r="AU644" s="1"/>
      <c r="AV644" s="1"/>
      <c r="AW644" s="1"/>
      <c r="AX644" s="1"/>
      <c r="AY644" s="1"/>
      <c r="AZ644" s="1"/>
      <c r="BA644" s="1"/>
      <c r="BB644" s="1"/>
      <c r="BC644" s="1"/>
    </row>
    <row r="645" spans="1:55" x14ac:dyDescent="0.2">
      <c r="A645" s="144">
        <f t="shared" si="352"/>
        <v>41434</v>
      </c>
      <c r="B645" s="2">
        <f t="shared" si="337"/>
        <v>324277.86817750952</v>
      </c>
      <c r="C645" s="2">
        <f t="shared" si="353"/>
        <v>292742.29660095001</v>
      </c>
      <c r="D645" s="68">
        <f>SUM(Y645:Y$730)</f>
        <v>6602.0905248800009</v>
      </c>
      <c r="E645" s="68">
        <f t="shared" si="338"/>
        <v>286140.20607607003</v>
      </c>
      <c r="F645" s="72">
        <f t="shared" si="362"/>
        <v>3692.62</v>
      </c>
      <c r="G645" s="3">
        <f>IF(N645=1,VLOOKUP(A644,[1]Plan1!$BG$69:$BI$188,3),G644)</f>
        <v>3706.28</v>
      </c>
      <c r="H645" s="11">
        <f t="shared" si="363"/>
        <v>41368</v>
      </c>
      <c r="I645" s="11">
        <f t="shared" si="364"/>
        <v>41398</v>
      </c>
      <c r="J645" s="26">
        <f t="shared" si="339"/>
        <v>3.6992704367089235E-3</v>
      </c>
      <c r="K645" s="11">
        <f t="shared" si="354"/>
        <v>41456</v>
      </c>
      <c r="L645" s="11">
        <f t="shared" si="340"/>
        <v>41456</v>
      </c>
      <c r="M645" s="1">
        <f t="shared" si="355"/>
        <v>20</v>
      </c>
      <c r="N645" s="1">
        <f t="shared" si="359"/>
        <v>5</v>
      </c>
      <c r="O645" s="2">
        <f t="shared" si="341"/>
        <v>1.0009235299999999</v>
      </c>
      <c r="P645" s="10">
        <f t="shared" si="368"/>
        <v>1.0055004599999999</v>
      </c>
      <c r="Q645" s="10">
        <f t="shared" si="365"/>
        <v>1.1065156080246443</v>
      </c>
      <c r="R645" s="2">
        <f t="shared" si="367"/>
        <v>1.1075375000000001</v>
      </c>
      <c r="S645" s="2">
        <f t="shared" si="360"/>
        <v>1.05240376</v>
      </c>
      <c r="T645" s="2">
        <f t="shared" si="342"/>
        <v>308083.09365386999</v>
      </c>
      <c r="U645" s="2">
        <f t="shared" si="343"/>
        <v>345.97436736408577</v>
      </c>
      <c r="V645" s="2">
        <f t="shared" si="344"/>
        <v>30770.802410905399</v>
      </c>
      <c r="W645" s="2">
        <f t="shared" si="345"/>
        <v>323859.07337921951</v>
      </c>
      <c r="X645" s="27">
        <f t="shared" si="346"/>
        <v>0</v>
      </c>
      <c r="Y645" s="2">
        <f t="shared" si="361"/>
        <v>0</v>
      </c>
      <c r="Z645" s="67">
        <f t="shared" si="347"/>
        <v>0</v>
      </c>
      <c r="AA645" s="2">
        <f t="shared" si="348"/>
        <v>0</v>
      </c>
      <c r="AB645" s="26">
        <f t="shared" si="356"/>
        <v>6.7299999999999999E-2</v>
      </c>
      <c r="AC645" s="27">
        <f t="shared" si="369"/>
        <v>5</v>
      </c>
      <c r="AD645" s="27">
        <v>252</v>
      </c>
      <c r="AE645" s="10">
        <f t="shared" si="366"/>
        <v>1.0012931389999999</v>
      </c>
      <c r="AF645" s="2">
        <f t="shared" si="349"/>
        <v>398.39426364000002</v>
      </c>
      <c r="AG645" s="2">
        <f t="shared" si="350"/>
        <v>418.79479829000002</v>
      </c>
      <c r="AH645" s="3" t="str">
        <f t="shared" si="351"/>
        <v>-</v>
      </c>
      <c r="AI645" s="4" t="str">
        <f t="shared" si="357"/>
        <v>A+J=</v>
      </c>
      <c r="AJ645" s="11">
        <f t="shared" si="358"/>
        <v>41458</v>
      </c>
      <c r="AK645" s="11"/>
      <c r="AL645" s="4"/>
      <c r="AM645" s="1"/>
      <c r="AN645" s="11"/>
      <c r="AO645" s="1"/>
      <c r="AP645" s="1"/>
      <c r="AQ645" s="1"/>
      <c r="AR645" s="1"/>
      <c r="AS645" s="6"/>
      <c r="AT645" s="1"/>
      <c r="AU645" s="1"/>
      <c r="AV645" s="1"/>
      <c r="AW645" s="1"/>
      <c r="AX645" s="1"/>
      <c r="AY645" s="1"/>
      <c r="AZ645" s="1"/>
      <c r="BA645" s="1"/>
      <c r="BB645" s="1"/>
      <c r="BC645" s="1"/>
    </row>
    <row r="646" spans="1:55" x14ac:dyDescent="0.2">
      <c r="A646" s="144">
        <f t="shared" si="352"/>
        <v>41435</v>
      </c>
      <c r="B646" s="2">
        <f t="shared" si="337"/>
        <v>324277.86817750952</v>
      </c>
      <c r="C646" s="2">
        <f t="shared" si="353"/>
        <v>292742.29660095001</v>
      </c>
      <c r="D646" s="68">
        <f>SUM(Y646:Y$730)</f>
        <v>6602.0905248800009</v>
      </c>
      <c r="E646" s="68">
        <f t="shared" si="338"/>
        <v>286140.20607607003</v>
      </c>
      <c r="F646" s="72">
        <f t="shared" si="362"/>
        <v>3692.62</v>
      </c>
      <c r="G646" s="3">
        <f>IF(N646=1,VLOOKUP(A645,[1]Plan1!$BG$69:$BI$188,3),G645)</f>
        <v>3706.28</v>
      </c>
      <c r="H646" s="11">
        <f t="shared" si="363"/>
        <v>41368</v>
      </c>
      <c r="I646" s="11">
        <f t="shared" si="364"/>
        <v>41398</v>
      </c>
      <c r="J646" s="26">
        <f t="shared" si="339"/>
        <v>3.6992704367089235E-3</v>
      </c>
      <c r="K646" s="11">
        <f t="shared" si="354"/>
        <v>41456</v>
      </c>
      <c r="L646" s="11">
        <f t="shared" si="340"/>
        <v>41456</v>
      </c>
      <c r="M646" s="1">
        <f t="shared" si="355"/>
        <v>20</v>
      </c>
      <c r="N646" s="1">
        <f t="shared" si="359"/>
        <v>5</v>
      </c>
      <c r="O646" s="2">
        <f t="shared" si="341"/>
        <v>1.0009235299999999</v>
      </c>
      <c r="P646" s="10">
        <f t="shared" si="368"/>
        <v>1.0055004599999999</v>
      </c>
      <c r="Q646" s="10">
        <f t="shared" si="365"/>
        <v>1.1065156080246443</v>
      </c>
      <c r="R646" s="2">
        <f t="shared" si="367"/>
        <v>1.1075375000000001</v>
      </c>
      <c r="S646" s="2">
        <f t="shared" si="360"/>
        <v>1.05240376</v>
      </c>
      <c r="T646" s="2">
        <f t="shared" si="342"/>
        <v>308083.09365386999</v>
      </c>
      <c r="U646" s="2">
        <f t="shared" si="343"/>
        <v>345.97436736408577</v>
      </c>
      <c r="V646" s="2">
        <f t="shared" si="344"/>
        <v>30770.802410905399</v>
      </c>
      <c r="W646" s="2">
        <f t="shared" si="345"/>
        <v>323859.07337921951</v>
      </c>
      <c r="X646" s="27">
        <f t="shared" si="346"/>
        <v>0</v>
      </c>
      <c r="Y646" s="2">
        <f t="shared" si="361"/>
        <v>0</v>
      </c>
      <c r="Z646" s="67">
        <f t="shared" si="347"/>
        <v>0</v>
      </c>
      <c r="AA646" s="2">
        <f t="shared" si="348"/>
        <v>0</v>
      </c>
      <c r="AB646" s="26">
        <f t="shared" si="356"/>
        <v>6.7299999999999999E-2</v>
      </c>
      <c r="AC646" s="27">
        <f t="shared" si="369"/>
        <v>5</v>
      </c>
      <c r="AD646" s="27">
        <v>252</v>
      </c>
      <c r="AE646" s="10">
        <f t="shared" si="366"/>
        <v>1.0012931389999999</v>
      </c>
      <c r="AF646" s="2">
        <f t="shared" si="349"/>
        <v>398.39426364000002</v>
      </c>
      <c r="AG646" s="2">
        <f t="shared" si="350"/>
        <v>418.79479829000002</v>
      </c>
      <c r="AH646" s="3" t="str">
        <f t="shared" si="351"/>
        <v>-</v>
      </c>
      <c r="AI646" s="4" t="str">
        <f t="shared" si="357"/>
        <v>A+J=</v>
      </c>
      <c r="AJ646" s="11">
        <f t="shared" si="358"/>
        <v>41458</v>
      </c>
      <c r="AK646" s="11"/>
      <c r="AL646" s="4"/>
      <c r="AM646" s="1"/>
      <c r="AN646" s="11"/>
      <c r="AO646" s="1"/>
      <c r="AP646" s="1"/>
      <c r="AQ646" s="1"/>
      <c r="AR646" s="1"/>
      <c r="AS646" s="6"/>
      <c r="AT646" s="1"/>
      <c r="AU646" s="1"/>
      <c r="AV646" s="1"/>
      <c r="AW646" s="1"/>
      <c r="AX646" s="1"/>
      <c r="AY646" s="1"/>
      <c r="AZ646" s="1"/>
      <c r="BA646" s="1"/>
      <c r="BB646" s="1"/>
      <c r="BC646" s="1"/>
    </row>
    <row r="647" spans="1:55" x14ac:dyDescent="0.2">
      <c r="A647" s="144">
        <f t="shared" si="352"/>
        <v>41436</v>
      </c>
      <c r="B647" s="2">
        <f t="shared" si="337"/>
        <v>324420.29846028204</v>
      </c>
      <c r="C647" s="2">
        <f t="shared" si="353"/>
        <v>292742.29660095001</v>
      </c>
      <c r="D647" s="68">
        <f>SUM(Y647:Y$730)</f>
        <v>6602.0905248800009</v>
      </c>
      <c r="E647" s="68">
        <f t="shared" si="338"/>
        <v>286140.20607607003</v>
      </c>
      <c r="F647" s="72">
        <f t="shared" si="362"/>
        <v>3692.62</v>
      </c>
      <c r="G647" s="3">
        <f>IF(N647=1,VLOOKUP(A646,[1]Plan1!$BG$69:$BI$188,3),G646)</f>
        <v>3706.28</v>
      </c>
      <c r="H647" s="11">
        <f t="shared" si="363"/>
        <v>41368</v>
      </c>
      <c r="I647" s="11">
        <f t="shared" si="364"/>
        <v>41398</v>
      </c>
      <c r="J647" s="26">
        <f t="shared" si="339"/>
        <v>3.6992704367089235E-3</v>
      </c>
      <c r="K647" s="11">
        <f t="shared" si="354"/>
        <v>41456</v>
      </c>
      <c r="L647" s="11">
        <f t="shared" si="340"/>
        <v>41456</v>
      </c>
      <c r="M647" s="1">
        <f t="shared" si="355"/>
        <v>20</v>
      </c>
      <c r="N647" s="1">
        <f t="shared" si="359"/>
        <v>6</v>
      </c>
      <c r="O647" s="2">
        <f t="shared" si="341"/>
        <v>1.00110834</v>
      </c>
      <c r="P647" s="10">
        <f t="shared" si="368"/>
        <v>1.0055004599999999</v>
      </c>
      <c r="Q647" s="10">
        <f t="shared" si="365"/>
        <v>1.1065156080246443</v>
      </c>
      <c r="R647" s="2">
        <f t="shared" si="367"/>
        <v>1.107742</v>
      </c>
      <c r="S647" s="2">
        <f t="shared" si="360"/>
        <v>1.05240376</v>
      </c>
      <c r="T647" s="2">
        <f t="shared" si="342"/>
        <v>308083.09365386999</v>
      </c>
      <c r="U647" s="2">
        <f t="shared" si="343"/>
        <v>345.97436736408577</v>
      </c>
      <c r="V647" s="2">
        <f t="shared" si="344"/>
        <v>30829.31808304794</v>
      </c>
      <c r="W647" s="2">
        <f t="shared" si="345"/>
        <v>323917.58905136201</v>
      </c>
      <c r="X647" s="27">
        <f t="shared" si="346"/>
        <v>0</v>
      </c>
      <c r="Y647" s="2">
        <f t="shared" si="361"/>
        <v>0</v>
      </c>
      <c r="Z647" s="67">
        <f t="shared" si="347"/>
        <v>0</v>
      </c>
      <c r="AA647" s="2">
        <f t="shared" si="348"/>
        <v>0</v>
      </c>
      <c r="AB647" s="26">
        <f t="shared" si="356"/>
        <v>6.7299999999999999E-2</v>
      </c>
      <c r="AC647" s="27">
        <f t="shared" si="369"/>
        <v>6</v>
      </c>
      <c r="AD647" s="27">
        <v>252</v>
      </c>
      <c r="AE647" s="10">
        <f t="shared" si="366"/>
        <v>1.0015519669999999</v>
      </c>
      <c r="AF647" s="2">
        <f t="shared" si="349"/>
        <v>478.13479460000002</v>
      </c>
      <c r="AG647" s="2">
        <f t="shared" si="350"/>
        <v>502.70940891999999</v>
      </c>
      <c r="AH647" s="3" t="str">
        <f t="shared" si="351"/>
        <v>-</v>
      </c>
      <c r="AI647" s="4" t="str">
        <f t="shared" si="357"/>
        <v>A+J=</v>
      </c>
      <c r="AJ647" s="11">
        <f t="shared" si="358"/>
        <v>41458</v>
      </c>
      <c r="AK647" s="11"/>
      <c r="AL647" s="4"/>
      <c r="AM647" s="1"/>
      <c r="AN647" s="11"/>
      <c r="AO647" s="1"/>
      <c r="AP647" s="1"/>
      <c r="AQ647" s="1"/>
      <c r="AR647" s="1"/>
      <c r="AS647" s="6"/>
      <c r="AT647" s="1"/>
      <c r="AU647" s="1"/>
      <c r="AV647" s="1"/>
      <c r="AW647" s="1"/>
      <c r="AX647" s="1"/>
      <c r="AY647" s="1"/>
      <c r="AZ647" s="1"/>
      <c r="BA647" s="1"/>
      <c r="BB647" s="1"/>
      <c r="BC647" s="1"/>
    </row>
    <row r="648" spans="1:55" x14ac:dyDescent="0.2">
      <c r="A648" s="144">
        <f t="shared" si="352"/>
        <v>41437</v>
      </c>
      <c r="B648" s="2">
        <f t="shared" si="337"/>
        <v>324562.79220678279</v>
      </c>
      <c r="C648" s="2">
        <f t="shared" si="353"/>
        <v>292742.29660095001</v>
      </c>
      <c r="D648" s="68">
        <f>SUM(Y648:Y$730)</f>
        <v>6602.0905248800009</v>
      </c>
      <c r="E648" s="68">
        <f t="shared" si="338"/>
        <v>286140.20607607003</v>
      </c>
      <c r="F648" s="72">
        <f t="shared" si="362"/>
        <v>3692.62</v>
      </c>
      <c r="G648" s="3">
        <f>IF(N648=1,VLOOKUP(A647,[1]Plan1!$BG$69:$BI$188,3),G647)</f>
        <v>3706.28</v>
      </c>
      <c r="H648" s="11">
        <f t="shared" si="363"/>
        <v>41368</v>
      </c>
      <c r="I648" s="11">
        <f t="shared" si="364"/>
        <v>41398</v>
      </c>
      <c r="J648" s="26">
        <f t="shared" si="339"/>
        <v>3.6992704367089235E-3</v>
      </c>
      <c r="K648" s="11">
        <f t="shared" si="354"/>
        <v>41456</v>
      </c>
      <c r="L648" s="11">
        <f t="shared" si="340"/>
        <v>41456</v>
      </c>
      <c r="M648" s="1">
        <f t="shared" si="355"/>
        <v>20</v>
      </c>
      <c r="N648" s="1">
        <f t="shared" si="359"/>
        <v>7</v>
      </c>
      <c r="O648" s="2">
        <f t="shared" si="341"/>
        <v>1.0012931899999999</v>
      </c>
      <c r="P648" s="10">
        <f t="shared" si="368"/>
        <v>1.0055004599999999</v>
      </c>
      <c r="Q648" s="10">
        <f t="shared" si="365"/>
        <v>1.1065156080246443</v>
      </c>
      <c r="R648" s="2">
        <f t="shared" si="367"/>
        <v>1.1079465399999999</v>
      </c>
      <c r="S648" s="2">
        <f t="shared" si="360"/>
        <v>1.05240376</v>
      </c>
      <c r="T648" s="2">
        <f t="shared" si="342"/>
        <v>308083.09365386999</v>
      </c>
      <c r="U648" s="2">
        <f t="shared" si="343"/>
        <v>345.97436736408577</v>
      </c>
      <c r="V648" s="2">
        <f t="shared" si="344"/>
        <v>30887.845200798714</v>
      </c>
      <c r="W648" s="2">
        <f t="shared" si="345"/>
        <v>323976.11616911279</v>
      </c>
      <c r="X648" s="27">
        <f t="shared" si="346"/>
        <v>0</v>
      </c>
      <c r="Y648" s="2">
        <f t="shared" si="361"/>
        <v>0</v>
      </c>
      <c r="Z648" s="67">
        <f t="shared" si="347"/>
        <v>0</v>
      </c>
      <c r="AA648" s="2">
        <f t="shared" si="348"/>
        <v>0</v>
      </c>
      <c r="AB648" s="26">
        <f t="shared" si="356"/>
        <v>6.7299999999999999E-2</v>
      </c>
      <c r="AC648" s="27">
        <f t="shared" si="369"/>
        <v>7</v>
      </c>
      <c r="AD648" s="27">
        <v>252</v>
      </c>
      <c r="AE648" s="10">
        <f t="shared" si="366"/>
        <v>1.0018108619999999</v>
      </c>
      <c r="AF648" s="2">
        <f t="shared" si="349"/>
        <v>557.89596714000004</v>
      </c>
      <c r="AG648" s="2">
        <f t="shared" si="350"/>
        <v>586.67603767000003</v>
      </c>
      <c r="AH648" s="3" t="str">
        <f t="shared" si="351"/>
        <v>-</v>
      </c>
      <c r="AI648" s="4" t="str">
        <f t="shared" si="357"/>
        <v>A+J=</v>
      </c>
      <c r="AJ648" s="11">
        <f t="shared" si="358"/>
        <v>41458</v>
      </c>
      <c r="AK648" s="11"/>
      <c r="AL648" s="4"/>
      <c r="AM648" s="1"/>
      <c r="AN648" s="11"/>
      <c r="AO648" s="1"/>
      <c r="AP648" s="1"/>
      <c r="AQ648" s="1"/>
      <c r="AR648" s="1"/>
      <c r="AS648" s="6"/>
      <c r="AT648" s="1"/>
      <c r="AU648" s="1"/>
      <c r="AV648" s="1"/>
      <c r="AW648" s="1"/>
      <c r="AX648" s="1"/>
      <c r="AY648" s="1"/>
      <c r="AZ648" s="1"/>
      <c r="BA648" s="1"/>
      <c r="BB648" s="1"/>
      <c r="BC648" s="1"/>
    </row>
    <row r="649" spans="1:55" x14ac:dyDescent="0.2">
      <c r="A649" s="144">
        <f t="shared" si="352"/>
        <v>41438</v>
      </c>
      <c r="B649" s="2">
        <f t="shared" si="337"/>
        <v>324705.34402704774</v>
      </c>
      <c r="C649" s="2">
        <f t="shared" si="353"/>
        <v>292742.29660095001</v>
      </c>
      <c r="D649" s="68">
        <f>SUM(Y649:Y$730)</f>
        <v>6602.0905248800009</v>
      </c>
      <c r="E649" s="68">
        <f t="shared" si="338"/>
        <v>286140.20607607003</v>
      </c>
      <c r="F649" s="72">
        <f t="shared" si="362"/>
        <v>3692.62</v>
      </c>
      <c r="G649" s="3">
        <f>IF(N649=1,VLOOKUP(A648,[1]Plan1!$BG$69:$BI$188,3),G648)</f>
        <v>3706.28</v>
      </c>
      <c r="H649" s="11">
        <f t="shared" si="363"/>
        <v>41368</v>
      </c>
      <c r="I649" s="11">
        <f t="shared" si="364"/>
        <v>41398</v>
      </c>
      <c r="J649" s="26">
        <f t="shared" si="339"/>
        <v>3.6992704367089235E-3</v>
      </c>
      <c r="K649" s="11">
        <f t="shared" si="354"/>
        <v>41456</v>
      </c>
      <c r="L649" s="11">
        <f t="shared" si="340"/>
        <v>41456</v>
      </c>
      <c r="M649" s="1">
        <f t="shared" si="355"/>
        <v>20</v>
      </c>
      <c r="N649" s="1">
        <f t="shared" si="359"/>
        <v>8</v>
      </c>
      <c r="O649" s="2">
        <f t="shared" si="341"/>
        <v>1.0014780599999999</v>
      </c>
      <c r="P649" s="10">
        <f t="shared" si="368"/>
        <v>1.0055004599999999</v>
      </c>
      <c r="Q649" s="10">
        <f t="shared" si="365"/>
        <v>1.1065156080246443</v>
      </c>
      <c r="R649" s="2">
        <f t="shared" si="367"/>
        <v>1.1081510999999999</v>
      </c>
      <c r="S649" s="2">
        <f t="shared" si="360"/>
        <v>1.05240376</v>
      </c>
      <c r="T649" s="2">
        <f t="shared" si="342"/>
        <v>308083.09365386999</v>
      </c>
      <c r="U649" s="2">
        <f t="shared" si="343"/>
        <v>345.97436736408577</v>
      </c>
      <c r="V649" s="2">
        <f t="shared" si="344"/>
        <v>30946.378041353641</v>
      </c>
      <c r="W649" s="2">
        <f t="shared" si="345"/>
        <v>324034.64900966774</v>
      </c>
      <c r="X649" s="27">
        <f t="shared" si="346"/>
        <v>0</v>
      </c>
      <c r="Y649" s="2">
        <f t="shared" si="361"/>
        <v>0</v>
      </c>
      <c r="Z649" s="67">
        <f t="shared" si="347"/>
        <v>0</v>
      </c>
      <c r="AA649" s="2">
        <f t="shared" si="348"/>
        <v>0</v>
      </c>
      <c r="AB649" s="26">
        <f t="shared" si="356"/>
        <v>6.7299999999999999E-2</v>
      </c>
      <c r="AC649" s="27">
        <f t="shared" si="369"/>
        <v>8</v>
      </c>
      <c r="AD649" s="27">
        <v>252</v>
      </c>
      <c r="AE649" s="10">
        <f t="shared" si="366"/>
        <v>1.002069825</v>
      </c>
      <c r="AF649" s="2">
        <f t="shared" si="349"/>
        <v>637.67808932000003</v>
      </c>
      <c r="AG649" s="2">
        <f t="shared" si="350"/>
        <v>670.69501737999997</v>
      </c>
      <c r="AH649" s="3" t="str">
        <f t="shared" si="351"/>
        <v>-</v>
      </c>
      <c r="AI649" s="4" t="str">
        <f t="shared" si="357"/>
        <v>A+J=</v>
      </c>
      <c r="AJ649" s="11">
        <f t="shared" si="358"/>
        <v>41458</v>
      </c>
      <c r="AK649" s="11"/>
      <c r="AL649" s="4"/>
      <c r="AM649" s="1"/>
      <c r="AN649" s="11"/>
      <c r="AO649" s="1"/>
      <c r="AP649" s="1"/>
      <c r="AQ649" s="1"/>
      <c r="AR649" s="1"/>
      <c r="AS649" s="6"/>
      <c r="AT649" s="1"/>
      <c r="AU649" s="1"/>
      <c r="AV649" s="1"/>
      <c r="AW649" s="1"/>
      <c r="AX649" s="1"/>
      <c r="AY649" s="1"/>
      <c r="AZ649" s="1"/>
      <c r="BA649" s="1"/>
      <c r="BB649" s="1"/>
      <c r="BC649" s="1"/>
    </row>
    <row r="650" spans="1:55" x14ac:dyDescent="0.2">
      <c r="A650" s="144">
        <f t="shared" si="352"/>
        <v>41439</v>
      </c>
      <c r="B650" s="2">
        <f t="shared" ref="B650:B713" si="370">(W650+AG650)</f>
        <v>324847.96476153506</v>
      </c>
      <c r="C650" s="2">
        <f t="shared" si="353"/>
        <v>292742.29660095001</v>
      </c>
      <c r="D650" s="68">
        <f>SUM(Y650:Y$730)</f>
        <v>6602.0905248800009</v>
      </c>
      <c r="E650" s="68">
        <f t="shared" ref="E650:E713" si="371">(C650-D650)</f>
        <v>286140.20607607003</v>
      </c>
      <c r="F650" s="72">
        <f t="shared" si="362"/>
        <v>3692.62</v>
      </c>
      <c r="G650" s="3">
        <f>IF(N650=1,VLOOKUP(A649,[1]Plan1!$BG$69:$BI$188,3),G649)</f>
        <v>3706.28</v>
      </c>
      <c r="H650" s="11">
        <f t="shared" si="363"/>
        <v>41368</v>
      </c>
      <c r="I650" s="11">
        <f t="shared" si="364"/>
        <v>41398</v>
      </c>
      <c r="J650" s="26">
        <f t="shared" ref="J650:J713" si="372">(G650/F650)-1</f>
        <v>3.6992704367089235E-3</v>
      </c>
      <c r="K650" s="11">
        <f t="shared" si="354"/>
        <v>41456</v>
      </c>
      <c r="L650" s="11">
        <f t="shared" ref="L650:L713" si="373">IF(A650&gt;L649,K650,L649)</f>
        <v>41456</v>
      </c>
      <c r="M650" s="1">
        <f t="shared" si="355"/>
        <v>20</v>
      </c>
      <c r="N650" s="1">
        <f t="shared" si="359"/>
        <v>9</v>
      </c>
      <c r="O650" s="2">
        <f t="shared" ref="O650:O713" si="374">TRUNC((G650/F650)^TRUNC((N650/M650),9),8)</f>
        <v>1.0016629800000001</v>
      </c>
      <c r="P650" s="10">
        <f t="shared" si="368"/>
        <v>1.0055004599999999</v>
      </c>
      <c r="Q650" s="10">
        <f t="shared" si="365"/>
        <v>1.1065156080246443</v>
      </c>
      <c r="R650" s="2">
        <f t="shared" si="367"/>
        <v>1.10835572</v>
      </c>
      <c r="S650" s="2">
        <f t="shared" si="360"/>
        <v>1.05240376</v>
      </c>
      <c r="T650" s="2">
        <f t="shared" ref="T650:T713" si="375">TRUNC(C650*S650,8)</f>
        <v>308083.09365386999</v>
      </c>
      <c r="U650" s="2">
        <f t="shared" ref="U650:U713" si="376">(D650*(S650-1))</f>
        <v>345.97436736408577</v>
      </c>
      <c r="V650" s="2">
        <f t="shared" ref="V650:V713" si="377">(E650*(R650-1))</f>
        <v>31004.928050320956</v>
      </c>
      <c r="W650" s="2">
        <f t="shared" ref="W650:W713" si="378">(C650+U650+V650)</f>
        <v>324093.19901863503</v>
      </c>
      <c r="X650" s="27">
        <f t="shared" ref="X650:X713" si="379">IF(VLOOKUP(A650,AN$10:AU$131,8)=VLOOKUP(A649,AN$10:AU$131,8),0,VLOOKUP(A650,AN$10:AU$131,8))</f>
        <v>0</v>
      </c>
      <c r="Y650" s="2">
        <f t="shared" si="361"/>
        <v>0</v>
      </c>
      <c r="Z650" s="67">
        <f t="shared" ref="Z650:Z713" si="380">IF(X650&gt;0,VLOOKUP($A650,$AN$10:$AS$131,6),0)</f>
        <v>0</v>
      </c>
      <c r="AA650" s="2">
        <f t="shared" ref="AA650:AA713" si="381">IF(Z650&gt;0,TRUNC(Z650*T650,8),0)</f>
        <v>0</v>
      </c>
      <c r="AB650" s="26">
        <f t="shared" si="356"/>
        <v>6.7299999999999999E-2</v>
      </c>
      <c r="AC650" s="27">
        <f t="shared" si="369"/>
        <v>9</v>
      </c>
      <c r="AD650" s="27">
        <v>252</v>
      </c>
      <c r="AE650" s="10">
        <f t="shared" si="366"/>
        <v>1.0023288539999999</v>
      </c>
      <c r="AF650" s="2">
        <f t="shared" ref="AF650:AF713" si="382">TRUNC((T650*(AE650-1)),8)</f>
        <v>717.48054497999999</v>
      </c>
      <c r="AG650" s="2">
        <f t="shared" ref="AG650:AG713" si="383">TRUNC((W650*(AE650-1)),8)</f>
        <v>754.76574289999996</v>
      </c>
      <c r="AH650" s="3" t="str">
        <f t="shared" ref="AH650:AH713" si="384">IF(AA650&gt;0,AA650+AF650,"-")</f>
        <v>-</v>
      </c>
      <c r="AI650" s="4" t="str">
        <f t="shared" si="357"/>
        <v>A+J=</v>
      </c>
      <c r="AJ650" s="11">
        <f t="shared" si="358"/>
        <v>41458</v>
      </c>
      <c r="AK650" s="11"/>
      <c r="AL650" s="4"/>
      <c r="AM650" s="1"/>
      <c r="AN650" s="11"/>
      <c r="AO650" s="1"/>
      <c r="AP650" s="1"/>
      <c r="AQ650" s="1"/>
      <c r="AR650" s="1"/>
      <c r="AS650" s="6"/>
      <c r="AT650" s="1"/>
      <c r="AU650" s="1"/>
      <c r="AV650" s="1"/>
      <c r="AW650" s="1"/>
      <c r="AX650" s="1"/>
      <c r="AY650" s="1"/>
      <c r="AZ650" s="1"/>
      <c r="BA650" s="1"/>
      <c r="BB650" s="1"/>
      <c r="BC650" s="1"/>
    </row>
    <row r="651" spans="1:55" x14ac:dyDescent="0.2">
      <c r="A651" s="144">
        <f t="shared" ref="A651:A714" si="385">(A650+1)</f>
        <v>41440</v>
      </c>
      <c r="B651" s="2">
        <f t="shared" si="370"/>
        <v>324990.64328410645</v>
      </c>
      <c r="C651" s="2">
        <f t="shared" ref="C651:C714" si="386">TRUNC(IF(X650&gt;0,VLOOKUP(A650,$AN$12:$AO$131,2),C650),8)</f>
        <v>292742.29660095001</v>
      </c>
      <c r="D651" s="68">
        <f>SUM(Y651:Y$730)</f>
        <v>6602.0905248800009</v>
      </c>
      <c r="E651" s="68">
        <f t="shared" si="371"/>
        <v>286140.20607607003</v>
      </c>
      <c r="F651" s="72">
        <f t="shared" si="362"/>
        <v>3692.62</v>
      </c>
      <c r="G651" s="3">
        <f>IF(N651=1,VLOOKUP(A650,[1]Plan1!$BG$69:$BI$188,3),G650)</f>
        <v>3706.28</v>
      </c>
      <c r="H651" s="11">
        <f t="shared" si="363"/>
        <v>41368</v>
      </c>
      <c r="I651" s="11">
        <f t="shared" si="364"/>
        <v>41398</v>
      </c>
      <c r="J651" s="26">
        <f t="shared" si="372"/>
        <v>3.6992704367089235E-3</v>
      </c>
      <c r="K651" s="11">
        <f t="shared" ref="K651:K714" si="387">IF(DAY(A651)=1,VLOOKUP(A651,AR$137:AW$275,4),K650)</f>
        <v>41456</v>
      </c>
      <c r="L651" s="11">
        <f t="shared" si="373"/>
        <v>41456</v>
      </c>
      <c r="M651" s="1">
        <f t="shared" ref="M651:M714" si="388">IF(L651=L650,M650,NETWORKDAYS(L650,L651,$AN$137:$AN$327)-1)</f>
        <v>20</v>
      </c>
      <c r="N651" s="1">
        <f t="shared" si="359"/>
        <v>10</v>
      </c>
      <c r="O651" s="2">
        <f t="shared" si="374"/>
        <v>1.0018479199999999</v>
      </c>
      <c r="P651" s="10">
        <f t="shared" si="368"/>
        <v>1.0055004599999999</v>
      </c>
      <c r="Q651" s="10">
        <f t="shared" si="365"/>
        <v>1.1065156080246443</v>
      </c>
      <c r="R651" s="2">
        <f t="shared" si="367"/>
        <v>1.10856036</v>
      </c>
      <c r="S651" s="2">
        <f t="shared" si="360"/>
        <v>1.05240376</v>
      </c>
      <c r="T651" s="2">
        <f t="shared" si="375"/>
        <v>308083.09365386999</v>
      </c>
      <c r="U651" s="2">
        <f t="shared" si="376"/>
        <v>345.97436736408577</v>
      </c>
      <c r="V651" s="2">
        <f t="shared" si="377"/>
        <v>31063.483782092357</v>
      </c>
      <c r="W651" s="2">
        <f t="shared" si="378"/>
        <v>324151.75475040643</v>
      </c>
      <c r="X651" s="27">
        <f t="shared" si="379"/>
        <v>0</v>
      </c>
      <c r="Y651" s="2">
        <f t="shared" si="361"/>
        <v>0</v>
      </c>
      <c r="Z651" s="67">
        <f t="shared" si="380"/>
        <v>0</v>
      </c>
      <c r="AA651" s="2">
        <f t="shared" si="381"/>
        <v>0</v>
      </c>
      <c r="AB651" s="26">
        <f t="shared" ref="AB651:AB714" si="389">(AB650)</f>
        <v>6.7299999999999999E-2</v>
      </c>
      <c r="AC651" s="27">
        <f t="shared" si="369"/>
        <v>10</v>
      </c>
      <c r="AD651" s="27">
        <v>252</v>
      </c>
      <c r="AE651" s="10">
        <f t="shared" si="366"/>
        <v>1.0025879499999999</v>
      </c>
      <c r="AF651" s="2">
        <f t="shared" si="382"/>
        <v>797.30364222000003</v>
      </c>
      <c r="AG651" s="2">
        <f t="shared" si="383"/>
        <v>838.88853370000004</v>
      </c>
      <c r="AH651" s="3" t="str">
        <f t="shared" si="384"/>
        <v>-</v>
      </c>
      <c r="AI651" s="4" t="str">
        <f t="shared" ref="AI651:AI714" si="390">AI650</f>
        <v>A+J=</v>
      </c>
      <c r="AJ651" s="11">
        <f t="shared" ref="AJ651:AJ714" si="391">IF(X650&gt;0,VLOOKUP(A650,$AN$10:$AW$130,10),AJ650)</f>
        <v>41458</v>
      </c>
      <c r="AK651" s="11"/>
      <c r="AL651" s="4"/>
      <c r="AM651" s="1"/>
      <c r="AN651" s="11"/>
      <c r="AO651" s="1"/>
      <c r="AP651" s="1"/>
      <c r="AQ651" s="1"/>
      <c r="AR651" s="1"/>
      <c r="AS651" s="6"/>
      <c r="AT651" s="1"/>
      <c r="AU651" s="1"/>
      <c r="AV651" s="1"/>
      <c r="AW651" s="1"/>
      <c r="AX651" s="1"/>
      <c r="AY651" s="1"/>
      <c r="AZ651" s="1"/>
      <c r="BA651" s="1"/>
      <c r="BB651" s="1"/>
      <c r="BC651" s="1"/>
    </row>
    <row r="652" spans="1:55" x14ac:dyDescent="0.2">
      <c r="A652" s="144">
        <f t="shared" si="385"/>
        <v>41441</v>
      </c>
      <c r="B652" s="2">
        <f t="shared" si="370"/>
        <v>324990.64328410645</v>
      </c>
      <c r="C652" s="2">
        <f t="shared" si="386"/>
        <v>292742.29660095001</v>
      </c>
      <c r="D652" s="68">
        <f>SUM(Y652:Y$730)</f>
        <v>6602.0905248800009</v>
      </c>
      <c r="E652" s="68">
        <f t="shared" si="371"/>
        <v>286140.20607607003</v>
      </c>
      <c r="F652" s="72">
        <f t="shared" si="362"/>
        <v>3692.62</v>
      </c>
      <c r="G652" s="3">
        <f>IF(N652=1,VLOOKUP(A651,[1]Plan1!$BG$69:$BI$188,3),G651)</f>
        <v>3706.28</v>
      </c>
      <c r="H652" s="11">
        <f t="shared" si="363"/>
        <v>41368</v>
      </c>
      <c r="I652" s="11">
        <f t="shared" si="364"/>
        <v>41398</v>
      </c>
      <c r="J652" s="26">
        <f t="shared" si="372"/>
        <v>3.6992704367089235E-3</v>
      </c>
      <c r="K652" s="11">
        <f t="shared" si="387"/>
        <v>41456</v>
      </c>
      <c r="L652" s="11">
        <f t="shared" si="373"/>
        <v>41456</v>
      </c>
      <c r="M652" s="1">
        <f t="shared" si="388"/>
        <v>20</v>
      </c>
      <c r="N652" s="1">
        <f t="shared" si="359"/>
        <v>10</v>
      </c>
      <c r="O652" s="2">
        <f t="shared" si="374"/>
        <v>1.0018479199999999</v>
      </c>
      <c r="P652" s="10">
        <f t="shared" si="368"/>
        <v>1.0055004599999999</v>
      </c>
      <c r="Q652" s="10">
        <f t="shared" si="365"/>
        <v>1.1065156080246443</v>
      </c>
      <c r="R652" s="2">
        <f t="shared" si="367"/>
        <v>1.10856036</v>
      </c>
      <c r="S652" s="2">
        <f t="shared" si="360"/>
        <v>1.05240376</v>
      </c>
      <c r="T652" s="2">
        <f t="shared" si="375"/>
        <v>308083.09365386999</v>
      </c>
      <c r="U652" s="2">
        <f t="shared" si="376"/>
        <v>345.97436736408577</v>
      </c>
      <c r="V652" s="2">
        <f t="shared" si="377"/>
        <v>31063.483782092357</v>
      </c>
      <c r="W652" s="2">
        <f t="shared" si="378"/>
        <v>324151.75475040643</v>
      </c>
      <c r="X652" s="27">
        <f t="shared" si="379"/>
        <v>0</v>
      </c>
      <c r="Y652" s="2">
        <f t="shared" si="361"/>
        <v>0</v>
      </c>
      <c r="Z652" s="67">
        <f t="shared" si="380"/>
        <v>0</v>
      </c>
      <c r="AA652" s="2">
        <f t="shared" si="381"/>
        <v>0</v>
      </c>
      <c r="AB652" s="26">
        <f t="shared" si="389"/>
        <v>6.7299999999999999E-2</v>
      </c>
      <c r="AC652" s="27">
        <f t="shared" si="369"/>
        <v>10</v>
      </c>
      <c r="AD652" s="27">
        <v>252</v>
      </c>
      <c r="AE652" s="10">
        <f t="shared" si="366"/>
        <v>1.0025879499999999</v>
      </c>
      <c r="AF652" s="2">
        <f t="shared" si="382"/>
        <v>797.30364222000003</v>
      </c>
      <c r="AG652" s="2">
        <f t="shared" si="383"/>
        <v>838.88853370000004</v>
      </c>
      <c r="AH652" s="3" t="str">
        <f t="shared" si="384"/>
        <v>-</v>
      </c>
      <c r="AI652" s="4" t="str">
        <f t="shared" si="390"/>
        <v>A+J=</v>
      </c>
      <c r="AJ652" s="11">
        <f t="shared" si="391"/>
        <v>41458</v>
      </c>
      <c r="AK652" s="11"/>
      <c r="AL652" s="4"/>
      <c r="AM652" s="1"/>
      <c r="AN652" s="11"/>
      <c r="AO652" s="1"/>
      <c r="AP652" s="1"/>
      <c r="AQ652" s="1"/>
      <c r="AR652" s="1"/>
      <c r="AS652" s="6"/>
      <c r="AT652" s="1"/>
      <c r="AU652" s="1"/>
      <c r="AV652" s="1"/>
      <c r="AW652" s="1"/>
      <c r="AX652" s="1"/>
      <c r="AY652" s="1"/>
      <c r="AZ652" s="1"/>
      <c r="BA652" s="1"/>
      <c r="BB652" s="1"/>
      <c r="BC652" s="1"/>
    </row>
    <row r="653" spans="1:55" x14ac:dyDescent="0.2">
      <c r="A653" s="144">
        <f t="shared" si="385"/>
        <v>41442</v>
      </c>
      <c r="B653" s="2">
        <f t="shared" si="370"/>
        <v>324990.64328410645</v>
      </c>
      <c r="C653" s="2">
        <f t="shared" si="386"/>
        <v>292742.29660095001</v>
      </c>
      <c r="D653" s="68">
        <f>SUM(Y653:Y$730)</f>
        <v>6602.0905248800009</v>
      </c>
      <c r="E653" s="68">
        <f t="shared" si="371"/>
        <v>286140.20607607003</v>
      </c>
      <c r="F653" s="72">
        <f t="shared" si="362"/>
        <v>3692.62</v>
      </c>
      <c r="G653" s="3">
        <f>IF(N653=1,VLOOKUP(A652,[1]Plan1!$BG$69:$BI$188,3),G652)</f>
        <v>3706.28</v>
      </c>
      <c r="H653" s="11">
        <f t="shared" si="363"/>
        <v>41368</v>
      </c>
      <c r="I653" s="11">
        <f t="shared" si="364"/>
        <v>41398</v>
      </c>
      <c r="J653" s="26">
        <f t="shared" si="372"/>
        <v>3.6992704367089235E-3</v>
      </c>
      <c r="K653" s="11">
        <f t="shared" si="387"/>
        <v>41456</v>
      </c>
      <c r="L653" s="11">
        <f t="shared" si="373"/>
        <v>41456</v>
      </c>
      <c r="M653" s="1">
        <f t="shared" si="388"/>
        <v>20</v>
      </c>
      <c r="N653" s="1">
        <f t="shared" si="359"/>
        <v>10</v>
      </c>
      <c r="O653" s="2">
        <f t="shared" si="374"/>
        <v>1.0018479199999999</v>
      </c>
      <c r="P653" s="10">
        <f t="shared" si="368"/>
        <v>1.0055004599999999</v>
      </c>
      <c r="Q653" s="10">
        <f t="shared" si="365"/>
        <v>1.1065156080246443</v>
      </c>
      <c r="R653" s="2">
        <f t="shared" si="367"/>
        <v>1.10856036</v>
      </c>
      <c r="S653" s="2">
        <f t="shared" si="360"/>
        <v>1.05240376</v>
      </c>
      <c r="T653" s="2">
        <f t="shared" si="375"/>
        <v>308083.09365386999</v>
      </c>
      <c r="U653" s="2">
        <f t="shared" si="376"/>
        <v>345.97436736408577</v>
      </c>
      <c r="V653" s="2">
        <f t="shared" si="377"/>
        <v>31063.483782092357</v>
      </c>
      <c r="W653" s="2">
        <f t="shared" si="378"/>
        <v>324151.75475040643</v>
      </c>
      <c r="X653" s="27">
        <f t="shared" si="379"/>
        <v>0</v>
      </c>
      <c r="Y653" s="2">
        <f t="shared" si="361"/>
        <v>0</v>
      </c>
      <c r="Z653" s="67">
        <f t="shared" si="380"/>
        <v>0</v>
      </c>
      <c r="AA653" s="2">
        <f t="shared" si="381"/>
        <v>0</v>
      </c>
      <c r="AB653" s="26">
        <f t="shared" si="389"/>
        <v>6.7299999999999999E-2</v>
      </c>
      <c r="AC653" s="27">
        <f t="shared" si="369"/>
        <v>10</v>
      </c>
      <c r="AD653" s="27">
        <v>252</v>
      </c>
      <c r="AE653" s="10">
        <f t="shared" si="366"/>
        <v>1.0025879499999999</v>
      </c>
      <c r="AF653" s="2">
        <f t="shared" si="382"/>
        <v>797.30364222000003</v>
      </c>
      <c r="AG653" s="2">
        <f t="shared" si="383"/>
        <v>838.88853370000004</v>
      </c>
      <c r="AH653" s="3" t="str">
        <f t="shared" si="384"/>
        <v>-</v>
      </c>
      <c r="AI653" s="4" t="str">
        <f t="shared" si="390"/>
        <v>A+J=</v>
      </c>
      <c r="AJ653" s="11">
        <f t="shared" si="391"/>
        <v>41458</v>
      </c>
      <c r="AK653" s="11"/>
      <c r="AL653" s="4"/>
      <c r="AM653" s="1"/>
      <c r="AN653" s="11"/>
      <c r="AO653" s="1"/>
      <c r="AP653" s="1"/>
      <c r="AQ653" s="1"/>
      <c r="AR653" s="1"/>
      <c r="AS653" s="6"/>
      <c r="AT653" s="1"/>
      <c r="AU653" s="1"/>
      <c r="AV653" s="1"/>
      <c r="AW653" s="1"/>
      <c r="AX653" s="1"/>
      <c r="AY653" s="1"/>
      <c r="AZ653" s="1"/>
      <c r="BA653" s="1"/>
      <c r="BB653" s="1"/>
      <c r="BC653" s="1"/>
    </row>
    <row r="654" spans="1:55" x14ac:dyDescent="0.2">
      <c r="A654" s="144">
        <f t="shared" si="385"/>
        <v>41443</v>
      </c>
      <c r="B654" s="2">
        <f t="shared" si="370"/>
        <v>325133.38535007613</v>
      </c>
      <c r="C654" s="2">
        <f t="shared" si="386"/>
        <v>292742.29660095001</v>
      </c>
      <c r="D654" s="68">
        <f>SUM(Y654:Y$730)</f>
        <v>6602.0905248800009</v>
      </c>
      <c r="E654" s="68">
        <f t="shared" si="371"/>
        <v>286140.20607607003</v>
      </c>
      <c r="F654" s="72">
        <f t="shared" si="362"/>
        <v>3692.62</v>
      </c>
      <c r="G654" s="3">
        <f>IF(N654=1,VLOOKUP(A653,[1]Plan1!$BG$69:$BI$188,3),G653)</f>
        <v>3706.28</v>
      </c>
      <c r="H654" s="11">
        <f t="shared" si="363"/>
        <v>41368</v>
      </c>
      <c r="I654" s="11">
        <f t="shared" si="364"/>
        <v>41398</v>
      </c>
      <c r="J654" s="26">
        <f t="shared" si="372"/>
        <v>3.6992704367089235E-3</v>
      </c>
      <c r="K654" s="11">
        <f t="shared" si="387"/>
        <v>41456</v>
      </c>
      <c r="L654" s="11">
        <f t="shared" si="373"/>
        <v>41456</v>
      </c>
      <c r="M654" s="1">
        <f t="shared" si="388"/>
        <v>20</v>
      </c>
      <c r="N654" s="1">
        <f t="shared" si="359"/>
        <v>11</v>
      </c>
      <c r="O654" s="2">
        <f t="shared" si="374"/>
        <v>1.0020328999999999</v>
      </c>
      <c r="P654" s="10">
        <f t="shared" si="368"/>
        <v>1.0055004599999999</v>
      </c>
      <c r="Q654" s="10">
        <f t="shared" si="365"/>
        <v>1.1065156080246443</v>
      </c>
      <c r="R654" s="2">
        <f t="shared" si="367"/>
        <v>1.10876504</v>
      </c>
      <c r="S654" s="2">
        <f t="shared" si="360"/>
        <v>1.05240376</v>
      </c>
      <c r="T654" s="2">
        <f t="shared" si="375"/>
        <v>308083.09365386999</v>
      </c>
      <c r="U654" s="2">
        <f t="shared" si="376"/>
        <v>345.97436736408577</v>
      </c>
      <c r="V654" s="2">
        <f t="shared" si="377"/>
        <v>31122.050959471995</v>
      </c>
      <c r="W654" s="2">
        <f t="shared" si="378"/>
        <v>324210.32192778611</v>
      </c>
      <c r="X654" s="27">
        <f t="shared" si="379"/>
        <v>0</v>
      </c>
      <c r="Y654" s="2">
        <f t="shared" si="361"/>
        <v>0</v>
      </c>
      <c r="Z654" s="67">
        <f t="shared" si="380"/>
        <v>0</v>
      </c>
      <c r="AA654" s="2">
        <f t="shared" si="381"/>
        <v>0</v>
      </c>
      <c r="AB654" s="26">
        <f t="shared" si="389"/>
        <v>6.7299999999999999E-2</v>
      </c>
      <c r="AC654" s="27">
        <f t="shared" si="369"/>
        <v>11</v>
      </c>
      <c r="AD654" s="27">
        <v>252</v>
      </c>
      <c r="AE654" s="10">
        <f t="shared" si="366"/>
        <v>1.0028471130000001</v>
      </c>
      <c r="AF654" s="2">
        <f t="shared" si="382"/>
        <v>877.14738102000001</v>
      </c>
      <c r="AG654" s="2">
        <f t="shared" si="383"/>
        <v>923.06342228999995</v>
      </c>
      <c r="AH654" s="3" t="str">
        <f t="shared" si="384"/>
        <v>-</v>
      </c>
      <c r="AI654" s="4" t="str">
        <f t="shared" si="390"/>
        <v>A+J=</v>
      </c>
      <c r="AJ654" s="11">
        <f t="shared" si="391"/>
        <v>41458</v>
      </c>
      <c r="AK654" s="11"/>
      <c r="AL654" s="4"/>
      <c r="AM654" s="1"/>
      <c r="AN654" s="11"/>
      <c r="AO654" s="1"/>
      <c r="AP654" s="1"/>
      <c r="AQ654" s="1"/>
      <c r="AR654" s="1"/>
      <c r="AS654" s="6"/>
      <c r="AT654" s="1"/>
      <c r="AU654" s="1"/>
      <c r="AV654" s="1"/>
      <c r="AW654" s="1"/>
      <c r="AX654" s="1"/>
      <c r="AY654" s="1"/>
      <c r="AZ654" s="1"/>
      <c r="BA654" s="1"/>
      <c r="BB654" s="1"/>
      <c r="BC654" s="1"/>
    </row>
    <row r="655" spans="1:55" x14ac:dyDescent="0.2">
      <c r="A655" s="144">
        <f t="shared" si="385"/>
        <v>41444</v>
      </c>
      <c r="B655" s="2">
        <f t="shared" si="370"/>
        <v>325276.19385040604</v>
      </c>
      <c r="C655" s="2">
        <f t="shared" si="386"/>
        <v>292742.29660095001</v>
      </c>
      <c r="D655" s="68">
        <f>SUM(Y655:Y$730)</f>
        <v>6602.0905248800009</v>
      </c>
      <c r="E655" s="68">
        <f t="shared" si="371"/>
        <v>286140.20607607003</v>
      </c>
      <c r="F655" s="72">
        <f t="shared" si="362"/>
        <v>3692.62</v>
      </c>
      <c r="G655" s="3">
        <f>IF(N655=1,VLOOKUP(A654,[1]Plan1!$BG$69:$BI$188,3),G654)</f>
        <v>3706.28</v>
      </c>
      <c r="H655" s="11">
        <f t="shared" si="363"/>
        <v>41368</v>
      </c>
      <c r="I655" s="11">
        <f t="shared" si="364"/>
        <v>41398</v>
      </c>
      <c r="J655" s="26">
        <f t="shared" si="372"/>
        <v>3.6992704367089235E-3</v>
      </c>
      <c r="K655" s="11">
        <f t="shared" si="387"/>
        <v>41456</v>
      </c>
      <c r="L655" s="11">
        <f t="shared" si="373"/>
        <v>41456</v>
      </c>
      <c r="M655" s="1">
        <f t="shared" si="388"/>
        <v>20</v>
      </c>
      <c r="N655" s="1">
        <f t="shared" si="359"/>
        <v>12</v>
      </c>
      <c r="O655" s="2">
        <f t="shared" si="374"/>
        <v>1.0022179200000001</v>
      </c>
      <c r="P655" s="10">
        <f t="shared" si="368"/>
        <v>1.0055004599999999</v>
      </c>
      <c r="Q655" s="10">
        <f t="shared" si="365"/>
        <v>1.1065156080246443</v>
      </c>
      <c r="R655" s="2">
        <f t="shared" si="367"/>
        <v>1.1089697700000001</v>
      </c>
      <c r="S655" s="2">
        <f t="shared" si="360"/>
        <v>1.05240376</v>
      </c>
      <c r="T655" s="2">
        <f t="shared" si="375"/>
        <v>308083.09365386999</v>
      </c>
      <c r="U655" s="2">
        <f t="shared" si="376"/>
        <v>345.97436736408577</v>
      </c>
      <c r="V655" s="2">
        <f t="shared" si="377"/>
        <v>31180.632443861974</v>
      </c>
      <c r="W655" s="2">
        <f t="shared" si="378"/>
        <v>324268.90341217606</v>
      </c>
      <c r="X655" s="27">
        <f t="shared" si="379"/>
        <v>0</v>
      </c>
      <c r="Y655" s="2">
        <f t="shared" si="361"/>
        <v>0</v>
      </c>
      <c r="Z655" s="67">
        <f t="shared" si="380"/>
        <v>0</v>
      </c>
      <c r="AA655" s="2">
        <f t="shared" si="381"/>
        <v>0</v>
      </c>
      <c r="AB655" s="26">
        <f t="shared" si="389"/>
        <v>6.7299999999999999E-2</v>
      </c>
      <c r="AC655" s="27">
        <f t="shared" si="369"/>
        <v>12</v>
      </c>
      <c r="AD655" s="27">
        <v>252</v>
      </c>
      <c r="AE655" s="10">
        <f t="shared" si="366"/>
        <v>1.003106343</v>
      </c>
      <c r="AF655" s="2">
        <f t="shared" si="382"/>
        <v>957.01176138999995</v>
      </c>
      <c r="AG655" s="2">
        <f t="shared" si="383"/>
        <v>1007.2904382299999</v>
      </c>
      <c r="AH655" s="3" t="str">
        <f t="shared" si="384"/>
        <v>-</v>
      </c>
      <c r="AI655" s="4" t="str">
        <f t="shared" si="390"/>
        <v>A+J=</v>
      </c>
      <c r="AJ655" s="11">
        <f t="shared" si="391"/>
        <v>41458</v>
      </c>
      <c r="AK655" s="11"/>
      <c r="AL655" s="4"/>
      <c r="AM655" s="1"/>
      <c r="AN655" s="11"/>
      <c r="AO655" s="1"/>
      <c r="AP655" s="1"/>
      <c r="AQ655" s="1"/>
      <c r="AR655" s="1"/>
      <c r="AS655" s="6"/>
      <c r="AT655" s="1"/>
      <c r="AU655" s="1"/>
      <c r="AV655" s="1"/>
      <c r="AW655" s="1"/>
      <c r="AX655" s="1"/>
      <c r="AY655" s="1"/>
      <c r="AZ655" s="1"/>
      <c r="BA655" s="1"/>
      <c r="BB655" s="1"/>
      <c r="BC655" s="1"/>
    </row>
    <row r="656" spans="1:55" x14ac:dyDescent="0.2">
      <c r="A656" s="144">
        <f t="shared" si="385"/>
        <v>41445</v>
      </c>
      <c r="B656" s="2">
        <f t="shared" si="370"/>
        <v>325419.06306592218</v>
      </c>
      <c r="C656" s="2">
        <f t="shared" si="386"/>
        <v>292742.29660095001</v>
      </c>
      <c r="D656" s="68">
        <f>SUM(Y656:Y$730)</f>
        <v>6602.0905248800009</v>
      </c>
      <c r="E656" s="68">
        <f t="shared" si="371"/>
        <v>286140.20607607003</v>
      </c>
      <c r="F656" s="72">
        <f t="shared" si="362"/>
        <v>3692.62</v>
      </c>
      <c r="G656" s="3">
        <f>IF(N656=1,VLOOKUP(A655,[1]Plan1!$BG$69:$BI$188,3),G655)</f>
        <v>3706.28</v>
      </c>
      <c r="H656" s="11">
        <f t="shared" si="363"/>
        <v>41368</v>
      </c>
      <c r="I656" s="11">
        <f t="shared" si="364"/>
        <v>41398</v>
      </c>
      <c r="J656" s="26">
        <f t="shared" si="372"/>
        <v>3.6992704367089235E-3</v>
      </c>
      <c r="K656" s="11">
        <f t="shared" si="387"/>
        <v>41456</v>
      </c>
      <c r="L656" s="11">
        <f t="shared" si="373"/>
        <v>41456</v>
      </c>
      <c r="M656" s="1">
        <f t="shared" si="388"/>
        <v>20</v>
      </c>
      <c r="N656" s="1">
        <f t="shared" si="359"/>
        <v>13</v>
      </c>
      <c r="O656" s="2">
        <f t="shared" si="374"/>
        <v>1.0024029699999999</v>
      </c>
      <c r="P656" s="10">
        <f t="shared" si="368"/>
        <v>1.0055004599999999</v>
      </c>
      <c r="Q656" s="10">
        <f t="shared" si="365"/>
        <v>1.1065156080246443</v>
      </c>
      <c r="R656" s="2">
        <f t="shared" si="367"/>
        <v>1.10917453</v>
      </c>
      <c r="S656" s="2">
        <f t="shared" si="360"/>
        <v>1.05240376</v>
      </c>
      <c r="T656" s="2">
        <f t="shared" si="375"/>
        <v>308083.09365386999</v>
      </c>
      <c r="U656" s="2">
        <f t="shared" si="376"/>
        <v>345.97436736408577</v>
      </c>
      <c r="V656" s="2">
        <f t="shared" si="377"/>
        <v>31239.222512458087</v>
      </c>
      <c r="W656" s="2">
        <f t="shared" si="378"/>
        <v>324327.49348077219</v>
      </c>
      <c r="X656" s="27">
        <f t="shared" si="379"/>
        <v>0</v>
      </c>
      <c r="Y656" s="2">
        <f t="shared" si="361"/>
        <v>0</v>
      </c>
      <c r="Z656" s="67">
        <f t="shared" si="380"/>
        <v>0</v>
      </c>
      <c r="AA656" s="2">
        <f t="shared" si="381"/>
        <v>0</v>
      </c>
      <c r="AB656" s="26">
        <f t="shared" si="389"/>
        <v>6.7299999999999999E-2</v>
      </c>
      <c r="AC656" s="27">
        <f t="shared" si="369"/>
        <v>13</v>
      </c>
      <c r="AD656" s="27">
        <v>252</v>
      </c>
      <c r="AE656" s="10">
        <f t="shared" si="366"/>
        <v>1.0033656399999999</v>
      </c>
      <c r="AF656" s="2">
        <f t="shared" si="382"/>
        <v>1036.8967833199999</v>
      </c>
      <c r="AG656" s="2">
        <f t="shared" si="383"/>
        <v>1091.56958515</v>
      </c>
      <c r="AH656" s="3" t="str">
        <f t="shared" si="384"/>
        <v>-</v>
      </c>
      <c r="AI656" s="4" t="str">
        <f t="shared" si="390"/>
        <v>A+J=</v>
      </c>
      <c r="AJ656" s="11">
        <f t="shared" si="391"/>
        <v>41458</v>
      </c>
      <c r="AK656" s="11"/>
      <c r="AL656" s="4"/>
      <c r="AM656" s="1"/>
      <c r="AN656" s="11"/>
      <c r="AO656" s="1"/>
      <c r="AP656" s="1"/>
      <c r="AQ656" s="1"/>
      <c r="AR656" s="1"/>
      <c r="AS656" s="6"/>
      <c r="AT656" s="1"/>
      <c r="AU656" s="1"/>
      <c r="AV656" s="1"/>
      <c r="AW656" s="1"/>
      <c r="AX656" s="1"/>
      <c r="AY656" s="1"/>
      <c r="AZ656" s="1"/>
      <c r="BA656" s="1"/>
      <c r="BB656" s="1"/>
      <c r="BC656" s="1"/>
    </row>
    <row r="657" spans="1:154" x14ac:dyDescent="0.2">
      <c r="A657" s="144">
        <f t="shared" si="385"/>
        <v>41446</v>
      </c>
      <c r="B657" s="2">
        <f t="shared" si="370"/>
        <v>325561.99301509449</v>
      </c>
      <c r="C657" s="2">
        <f t="shared" si="386"/>
        <v>292742.29660095001</v>
      </c>
      <c r="D657" s="68">
        <f>SUM(Y657:Y$730)</f>
        <v>6602.0905248800009</v>
      </c>
      <c r="E657" s="68">
        <f t="shared" si="371"/>
        <v>286140.20607607003</v>
      </c>
      <c r="F657" s="72">
        <f t="shared" si="362"/>
        <v>3692.62</v>
      </c>
      <c r="G657" s="3">
        <f>IF(N657=1,VLOOKUP(A656,[1]Plan1!$BG$69:$BI$188,3),G656)</f>
        <v>3706.28</v>
      </c>
      <c r="H657" s="11">
        <f t="shared" si="363"/>
        <v>41368</v>
      </c>
      <c r="I657" s="11">
        <f t="shared" si="364"/>
        <v>41398</v>
      </c>
      <c r="J657" s="26">
        <f t="shared" si="372"/>
        <v>3.6992704367089235E-3</v>
      </c>
      <c r="K657" s="11">
        <f t="shared" si="387"/>
        <v>41456</v>
      </c>
      <c r="L657" s="11">
        <f t="shared" si="373"/>
        <v>41456</v>
      </c>
      <c r="M657" s="1">
        <f t="shared" si="388"/>
        <v>20</v>
      </c>
      <c r="N657" s="1">
        <f t="shared" si="359"/>
        <v>14</v>
      </c>
      <c r="O657" s="2">
        <f t="shared" si="374"/>
        <v>1.00258805</v>
      </c>
      <c r="P657" s="10">
        <f t="shared" si="368"/>
        <v>1.0055004599999999</v>
      </c>
      <c r="Q657" s="10">
        <f t="shared" si="365"/>
        <v>1.1065156080246443</v>
      </c>
      <c r="R657" s="2">
        <f t="shared" si="367"/>
        <v>1.1093793199999999</v>
      </c>
      <c r="S657" s="2">
        <f t="shared" si="360"/>
        <v>1.05240376</v>
      </c>
      <c r="T657" s="2">
        <f t="shared" si="375"/>
        <v>308083.09365386999</v>
      </c>
      <c r="U657" s="2">
        <f t="shared" si="376"/>
        <v>345.97436736408577</v>
      </c>
      <c r="V657" s="2">
        <f t="shared" si="377"/>
        <v>31297.821165260393</v>
      </c>
      <c r="W657" s="2">
        <f t="shared" si="378"/>
        <v>324386.09213357448</v>
      </c>
      <c r="X657" s="27">
        <f t="shared" si="379"/>
        <v>0</v>
      </c>
      <c r="Y657" s="2">
        <f t="shared" si="361"/>
        <v>0</v>
      </c>
      <c r="Z657" s="67">
        <f t="shared" si="380"/>
        <v>0</v>
      </c>
      <c r="AA657" s="2">
        <f t="shared" si="381"/>
        <v>0</v>
      </c>
      <c r="AB657" s="26">
        <f t="shared" si="389"/>
        <v>6.7299999999999999E-2</v>
      </c>
      <c r="AC657" s="27">
        <f t="shared" si="369"/>
        <v>14</v>
      </c>
      <c r="AD657" s="27">
        <v>252</v>
      </c>
      <c r="AE657" s="10">
        <f t="shared" si="366"/>
        <v>1.0036250040000001</v>
      </c>
      <c r="AF657" s="2">
        <f t="shared" si="382"/>
        <v>1116.8024468199999</v>
      </c>
      <c r="AG657" s="2">
        <f t="shared" si="383"/>
        <v>1175.90088152</v>
      </c>
      <c r="AH657" s="3" t="str">
        <f t="shared" si="384"/>
        <v>-</v>
      </c>
      <c r="AI657" s="4" t="str">
        <f t="shared" si="390"/>
        <v>A+J=</v>
      </c>
      <c r="AJ657" s="11">
        <f t="shared" si="391"/>
        <v>41458</v>
      </c>
      <c r="AK657" s="11"/>
      <c r="AL657" s="4"/>
      <c r="AM657" s="1"/>
      <c r="AN657" s="11"/>
      <c r="AO657" s="1"/>
      <c r="AP657" s="1"/>
      <c r="AQ657" s="1"/>
      <c r="AR657" s="1"/>
      <c r="AS657" s="6"/>
      <c r="AT657" s="1"/>
      <c r="AU657" s="1"/>
      <c r="AV657" s="1"/>
      <c r="AW657" s="1"/>
      <c r="AX657" s="1"/>
      <c r="AY657" s="1"/>
      <c r="AZ657" s="1"/>
      <c r="BA657" s="1"/>
      <c r="BB657" s="1"/>
      <c r="BC657" s="1"/>
    </row>
    <row r="658" spans="1:154" x14ac:dyDescent="0.2">
      <c r="A658" s="144">
        <f t="shared" si="385"/>
        <v>41447</v>
      </c>
      <c r="B658" s="2">
        <f t="shared" si="370"/>
        <v>325704.98946140712</v>
      </c>
      <c r="C658" s="2">
        <f t="shared" si="386"/>
        <v>292742.29660095001</v>
      </c>
      <c r="D658" s="68">
        <f>SUM(Y658:Y$730)</f>
        <v>6602.0905248800009</v>
      </c>
      <c r="E658" s="68">
        <f t="shared" si="371"/>
        <v>286140.20607607003</v>
      </c>
      <c r="F658" s="72">
        <f t="shared" si="362"/>
        <v>3692.62</v>
      </c>
      <c r="G658" s="3">
        <f>IF(N658=1,VLOOKUP(A657,[1]Plan1!$BG$69:$BI$188,3),G657)</f>
        <v>3706.28</v>
      </c>
      <c r="H658" s="11">
        <f t="shared" si="363"/>
        <v>41368</v>
      </c>
      <c r="I658" s="11">
        <f t="shared" si="364"/>
        <v>41398</v>
      </c>
      <c r="J658" s="26">
        <f t="shared" si="372"/>
        <v>3.6992704367089235E-3</v>
      </c>
      <c r="K658" s="11">
        <f t="shared" si="387"/>
        <v>41456</v>
      </c>
      <c r="L658" s="11">
        <f t="shared" si="373"/>
        <v>41456</v>
      </c>
      <c r="M658" s="1">
        <f t="shared" si="388"/>
        <v>20</v>
      </c>
      <c r="N658" s="1">
        <f t="shared" si="359"/>
        <v>15</v>
      </c>
      <c r="O658" s="2">
        <f t="shared" si="374"/>
        <v>1.00277317</v>
      </c>
      <c r="P658" s="10">
        <f t="shared" si="368"/>
        <v>1.0055004599999999</v>
      </c>
      <c r="Q658" s="10">
        <f t="shared" si="365"/>
        <v>1.1065156080246443</v>
      </c>
      <c r="R658" s="2">
        <f t="shared" si="367"/>
        <v>1.10958416</v>
      </c>
      <c r="S658" s="2">
        <f t="shared" si="360"/>
        <v>1.05240376</v>
      </c>
      <c r="T658" s="2">
        <f t="shared" si="375"/>
        <v>308083.09365386999</v>
      </c>
      <c r="U658" s="2">
        <f t="shared" si="376"/>
        <v>345.97436736408577</v>
      </c>
      <c r="V658" s="2">
        <f t="shared" si="377"/>
        <v>31356.434125073043</v>
      </c>
      <c r="W658" s="2">
        <f t="shared" si="378"/>
        <v>324444.70509338711</v>
      </c>
      <c r="X658" s="27">
        <f t="shared" si="379"/>
        <v>0</v>
      </c>
      <c r="Y658" s="2">
        <f t="shared" si="361"/>
        <v>0</v>
      </c>
      <c r="Z658" s="67">
        <f t="shared" si="380"/>
        <v>0</v>
      </c>
      <c r="AA658" s="2">
        <f t="shared" si="381"/>
        <v>0</v>
      </c>
      <c r="AB658" s="26">
        <f t="shared" si="389"/>
        <v>6.7299999999999999E-2</v>
      </c>
      <c r="AC658" s="27">
        <f t="shared" si="369"/>
        <v>15</v>
      </c>
      <c r="AD658" s="27">
        <v>252</v>
      </c>
      <c r="AE658" s="10">
        <f t="shared" si="366"/>
        <v>1.003884435</v>
      </c>
      <c r="AF658" s="2">
        <f t="shared" si="382"/>
        <v>1196.72875189</v>
      </c>
      <c r="AG658" s="2">
        <f t="shared" si="383"/>
        <v>1260.2843680200001</v>
      </c>
      <c r="AH658" s="3" t="str">
        <f t="shared" si="384"/>
        <v>-</v>
      </c>
      <c r="AI658" s="4" t="str">
        <f t="shared" si="390"/>
        <v>A+J=</v>
      </c>
      <c r="AJ658" s="11">
        <f t="shared" si="391"/>
        <v>41458</v>
      </c>
      <c r="AK658" s="11"/>
      <c r="AL658" s="4"/>
      <c r="AM658" s="1"/>
      <c r="AN658" s="11"/>
      <c r="AO658" s="1"/>
      <c r="AP658" s="1"/>
      <c r="AQ658" s="1"/>
      <c r="AR658" s="1"/>
      <c r="AS658" s="6"/>
      <c r="AT658" s="1"/>
      <c r="AU658" s="1"/>
      <c r="AV658" s="1"/>
      <c r="AW658" s="1"/>
      <c r="AX658" s="1"/>
      <c r="AY658" s="1"/>
      <c r="AZ658" s="1"/>
      <c r="BA658" s="1"/>
      <c r="BB658" s="1"/>
      <c r="BC658" s="1"/>
    </row>
    <row r="659" spans="1:154" x14ac:dyDescent="0.2">
      <c r="A659" s="144">
        <f t="shared" si="385"/>
        <v>41448</v>
      </c>
      <c r="B659" s="2">
        <f t="shared" si="370"/>
        <v>325704.98946140712</v>
      </c>
      <c r="C659" s="2">
        <f t="shared" si="386"/>
        <v>292742.29660095001</v>
      </c>
      <c r="D659" s="68">
        <f>SUM(Y659:Y$730)</f>
        <v>6602.0905248800009</v>
      </c>
      <c r="E659" s="68">
        <f t="shared" si="371"/>
        <v>286140.20607607003</v>
      </c>
      <c r="F659" s="72">
        <f t="shared" si="362"/>
        <v>3692.62</v>
      </c>
      <c r="G659" s="3">
        <f>IF(N659=1,VLOOKUP(A658,[1]Plan1!$BG$69:$BI$188,3),G658)</f>
        <v>3706.28</v>
      </c>
      <c r="H659" s="11">
        <f t="shared" si="363"/>
        <v>41368</v>
      </c>
      <c r="I659" s="11">
        <f t="shared" si="364"/>
        <v>41398</v>
      </c>
      <c r="J659" s="26">
        <f t="shared" si="372"/>
        <v>3.6992704367089235E-3</v>
      </c>
      <c r="K659" s="11">
        <f t="shared" si="387"/>
        <v>41456</v>
      </c>
      <c r="L659" s="11">
        <f t="shared" si="373"/>
        <v>41456</v>
      </c>
      <c r="M659" s="1">
        <f t="shared" si="388"/>
        <v>20</v>
      </c>
      <c r="N659" s="1">
        <f t="shared" si="359"/>
        <v>15</v>
      </c>
      <c r="O659" s="2">
        <f t="shared" si="374"/>
        <v>1.00277317</v>
      </c>
      <c r="P659" s="10">
        <f t="shared" si="368"/>
        <v>1.0055004599999999</v>
      </c>
      <c r="Q659" s="10">
        <f t="shared" si="365"/>
        <v>1.1065156080246443</v>
      </c>
      <c r="R659" s="2">
        <f t="shared" si="367"/>
        <v>1.10958416</v>
      </c>
      <c r="S659" s="2">
        <f t="shared" si="360"/>
        <v>1.05240376</v>
      </c>
      <c r="T659" s="2">
        <f t="shared" si="375"/>
        <v>308083.09365386999</v>
      </c>
      <c r="U659" s="2">
        <f t="shared" si="376"/>
        <v>345.97436736408577</v>
      </c>
      <c r="V659" s="2">
        <f t="shared" si="377"/>
        <v>31356.434125073043</v>
      </c>
      <c r="W659" s="2">
        <f t="shared" si="378"/>
        <v>324444.70509338711</v>
      </c>
      <c r="X659" s="27">
        <f t="shared" si="379"/>
        <v>0</v>
      </c>
      <c r="Y659" s="2">
        <f t="shared" si="361"/>
        <v>0</v>
      </c>
      <c r="Z659" s="67">
        <f t="shared" si="380"/>
        <v>0</v>
      </c>
      <c r="AA659" s="2">
        <f t="shared" si="381"/>
        <v>0</v>
      </c>
      <c r="AB659" s="26">
        <f t="shared" si="389"/>
        <v>6.7299999999999999E-2</v>
      </c>
      <c r="AC659" s="27">
        <f t="shared" si="369"/>
        <v>15</v>
      </c>
      <c r="AD659" s="27">
        <v>252</v>
      </c>
      <c r="AE659" s="10">
        <f t="shared" si="366"/>
        <v>1.003884435</v>
      </c>
      <c r="AF659" s="2">
        <f t="shared" si="382"/>
        <v>1196.72875189</v>
      </c>
      <c r="AG659" s="2">
        <f t="shared" si="383"/>
        <v>1260.2843680200001</v>
      </c>
      <c r="AH659" s="3" t="str">
        <f t="shared" si="384"/>
        <v>-</v>
      </c>
      <c r="AI659" s="4" t="str">
        <f t="shared" si="390"/>
        <v>A+J=</v>
      </c>
      <c r="AJ659" s="11">
        <f t="shared" si="391"/>
        <v>41458</v>
      </c>
      <c r="AK659" s="11"/>
      <c r="AL659" s="4"/>
      <c r="AM659" s="1"/>
      <c r="AN659" s="11"/>
      <c r="AO659" s="1"/>
      <c r="AP659" s="1"/>
      <c r="AQ659" s="1"/>
      <c r="AR659" s="1"/>
      <c r="AS659" s="6"/>
      <c r="AT659" s="1"/>
      <c r="AU659" s="1"/>
      <c r="AV659" s="1"/>
      <c r="AW659" s="1"/>
      <c r="AX659" s="1"/>
      <c r="AY659" s="1"/>
      <c r="AZ659" s="1"/>
      <c r="BA659" s="1"/>
      <c r="BB659" s="1"/>
      <c r="BC659" s="1"/>
    </row>
    <row r="660" spans="1:154" x14ac:dyDescent="0.2">
      <c r="A660" s="144">
        <f t="shared" si="385"/>
        <v>41449</v>
      </c>
      <c r="B660" s="2">
        <f t="shared" si="370"/>
        <v>325704.98946140712</v>
      </c>
      <c r="C660" s="2">
        <f t="shared" si="386"/>
        <v>292742.29660095001</v>
      </c>
      <c r="D660" s="68">
        <f>SUM(Y660:Y$730)</f>
        <v>6602.0905248800009</v>
      </c>
      <c r="E660" s="68">
        <f t="shared" si="371"/>
        <v>286140.20607607003</v>
      </c>
      <c r="F660" s="72">
        <f t="shared" si="362"/>
        <v>3692.62</v>
      </c>
      <c r="G660" s="3">
        <f>IF(N660=1,VLOOKUP(A659,[1]Plan1!$BG$69:$BI$188,3),G659)</f>
        <v>3706.28</v>
      </c>
      <c r="H660" s="11">
        <f t="shared" si="363"/>
        <v>41368</v>
      </c>
      <c r="I660" s="11">
        <f t="shared" si="364"/>
        <v>41398</v>
      </c>
      <c r="J660" s="26">
        <f t="shared" si="372"/>
        <v>3.6992704367089235E-3</v>
      </c>
      <c r="K660" s="11">
        <f t="shared" si="387"/>
        <v>41456</v>
      </c>
      <c r="L660" s="11">
        <f t="shared" si="373"/>
        <v>41456</v>
      </c>
      <c r="M660" s="1">
        <f t="shared" si="388"/>
        <v>20</v>
      </c>
      <c r="N660" s="1">
        <f t="shared" si="359"/>
        <v>15</v>
      </c>
      <c r="O660" s="2">
        <f t="shared" si="374"/>
        <v>1.00277317</v>
      </c>
      <c r="P660" s="10">
        <f t="shared" si="368"/>
        <v>1.0055004599999999</v>
      </c>
      <c r="Q660" s="10">
        <f t="shared" si="365"/>
        <v>1.1065156080246443</v>
      </c>
      <c r="R660" s="2">
        <f t="shared" si="367"/>
        <v>1.10958416</v>
      </c>
      <c r="S660" s="2">
        <f t="shared" si="360"/>
        <v>1.05240376</v>
      </c>
      <c r="T660" s="2">
        <f t="shared" si="375"/>
        <v>308083.09365386999</v>
      </c>
      <c r="U660" s="2">
        <f t="shared" si="376"/>
        <v>345.97436736408577</v>
      </c>
      <c r="V660" s="2">
        <f t="shared" si="377"/>
        <v>31356.434125073043</v>
      </c>
      <c r="W660" s="2">
        <f t="shared" si="378"/>
        <v>324444.70509338711</v>
      </c>
      <c r="X660" s="27">
        <f t="shared" si="379"/>
        <v>0</v>
      </c>
      <c r="Y660" s="2">
        <f t="shared" si="361"/>
        <v>0</v>
      </c>
      <c r="Z660" s="67">
        <f t="shared" si="380"/>
        <v>0</v>
      </c>
      <c r="AA660" s="2">
        <f t="shared" si="381"/>
        <v>0</v>
      </c>
      <c r="AB660" s="26">
        <f t="shared" si="389"/>
        <v>6.7299999999999999E-2</v>
      </c>
      <c r="AC660" s="27">
        <f t="shared" si="369"/>
        <v>15</v>
      </c>
      <c r="AD660" s="27">
        <v>252</v>
      </c>
      <c r="AE660" s="10">
        <f t="shared" si="366"/>
        <v>1.003884435</v>
      </c>
      <c r="AF660" s="2">
        <f t="shared" si="382"/>
        <v>1196.72875189</v>
      </c>
      <c r="AG660" s="2">
        <f t="shared" si="383"/>
        <v>1260.2843680200001</v>
      </c>
      <c r="AH660" s="3" t="str">
        <f t="shared" si="384"/>
        <v>-</v>
      </c>
      <c r="AI660" s="4" t="str">
        <f t="shared" si="390"/>
        <v>A+J=</v>
      </c>
      <c r="AJ660" s="11">
        <f t="shared" si="391"/>
        <v>41458</v>
      </c>
      <c r="AK660" s="11"/>
      <c r="AL660" s="4"/>
      <c r="AM660" s="1"/>
      <c r="AN660" s="11"/>
      <c r="AO660" s="1"/>
      <c r="AP660" s="1"/>
      <c r="AQ660" s="1"/>
      <c r="AR660" s="1"/>
      <c r="AS660" s="6"/>
      <c r="AT660" s="1"/>
      <c r="AU660" s="1"/>
      <c r="AV660" s="1"/>
      <c r="AW660" s="1"/>
      <c r="AX660" s="1"/>
      <c r="AY660" s="1"/>
      <c r="AZ660" s="1"/>
      <c r="BA660" s="1"/>
      <c r="BB660" s="1"/>
      <c r="BC660" s="1"/>
    </row>
    <row r="661" spans="1:154" x14ac:dyDescent="0.2">
      <c r="A661" s="144">
        <f t="shared" si="385"/>
        <v>41450</v>
      </c>
      <c r="B661" s="2">
        <f t="shared" si="370"/>
        <v>325848.0470057659</v>
      </c>
      <c r="C661" s="2">
        <f t="shared" si="386"/>
        <v>292742.29660095001</v>
      </c>
      <c r="D661" s="68">
        <f>SUM(Y661:Y$730)</f>
        <v>6602.0905248800009</v>
      </c>
      <c r="E661" s="68">
        <f t="shared" si="371"/>
        <v>286140.20607607003</v>
      </c>
      <c r="F661" s="72">
        <f t="shared" si="362"/>
        <v>3692.62</v>
      </c>
      <c r="G661" s="3">
        <f>IF(N661=1,VLOOKUP(A660,[1]Plan1!$BG$69:$BI$188,3),G660)</f>
        <v>3706.28</v>
      </c>
      <c r="H661" s="11">
        <f t="shared" si="363"/>
        <v>41368</v>
      </c>
      <c r="I661" s="11">
        <f t="shared" si="364"/>
        <v>41398</v>
      </c>
      <c r="J661" s="26">
        <f t="shared" si="372"/>
        <v>3.6992704367089235E-3</v>
      </c>
      <c r="K661" s="11">
        <f t="shared" si="387"/>
        <v>41456</v>
      </c>
      <c r="L661" s="11">
        <f t="shared" si="373"/>
        <v>41456</v>
      </c>
      <c r="M661" s="1">
        <f t="shared" si="388"/>
        <v>20</v>
      </c>
      <c r="N661" s="1">
        <f t="shared" si="359"/>
        <v>16</v>
      </c>
      <c r="O661" s="2">
        <f t="shared" si="374"/>
        <v>1.0029583200000001</v>
      </c>
      <c r="P661" s="10">
        <f t="shared" si="368"/>
        <v>1.0055004599999999</v>
      </c>
      <c r="Q661" s="10">
        <f t="shared" si="365"/>
        <v>1.1065156080246443</v>
      </c>
      <c r="R661" s="2">
        <f t="shared" si="367"/>
        <v>1.10978903</v>
      </c>
      <c r="S661" s="2">
        <f t="shared" si="360"/>
        <v>1.05240376</v>
      </c>
      <c r="T661" s="2">
        <f t="shared" si="375"/>
        <v>308083.09365386999</v>
      </c>
      <c r="U661" s="2">
        <f t="shared" si="376"/>
        <v>345.97436736408577</v>
      </c>
      <c r="V661" s="2">
        <f t="shared" si="377"/>
        <v>31415.05566909182</v>
      </c>
      <c r="W661" s="2">
        <f t="shared" si="378"/>
        <v>324503.3266374059</v>
      </c>
      <c r="X661" s="27">
        <f t="shared" si="379"/>
        <v>0</v>
      </c>
      <c r="Y661" s="2">
        <f t="shared" si="361"/>
        <v>0</v>
      </c>
      <c r="Z661" s="67">
        <f t="shared" si="380"/>
        <v>0</v>
      </c>
      <c r="AA661" s="2">
        <f t="shared" si="381"/>
        <v>0</v>
      </c>
      <c r="AB661" s="26">
        <f t="shared" si="389"/>
        <v>6.7299999999999999E-2</v>
      </c>
      <c r="AC661" s="27">
        <f t="shared" si="369"/>
        <v>16</v>
      </c>
      <c r="AD661" s="27">
        <v>252</v>
      </c>
      <c r="AE661" s="10">
        <f t="shared" si="366"/>
        <v>1.004143934</v>
      </c>
      <c r="AF661" s="2">
        <f t="shared" si="382"/>
        <v>1276.6760066100001</v>
      </c>
      <c r="AG661" s="2">
        <f t="shared" si="383"/>
        <v>1344.7203683600001</v>
      </c>
      <c r="AH661" s="3" t="str">
        <f t="shared" si="384"/>
        <v>-</v>
      </c>
      <c r="AI661" s="4" t="str">
        <f t="shared" si="390"/>
        <v>A+J=</v>
      </c>
      <c r="AJ661" s="11">
        <f t="shared" si="391"/>
        <v>41458</v>
      </c>
      <c r="AK661" s="11"/>
      <c r="AL661" s="4"/>
      <c r="AM661" s="1"/>
      <c r="AN661" s="11"/>
      <c r="AO661" s="1"/>
      <c r="AP661" s="1"/>
      <c r="AQ661" s="1"/>
      <c r="AR661" s="1"/>
      <c r="AS661" s="6"/>
      <c r="AT661" s="1"/>
      <c r="AU661" s="1"/>
      <c r="AV661" s="1"/>
      <c r="AW661" s="1"/>
      <c r="AX661" s="1"/>
      <c r="AY661" s="1"/>
      <c r="AZ661" s="1"/>
      <c r="BA661" s="1"/>
      <c r="BB661" s="1"/>
      <c r="BC661" s="1"/>
    </row>
    <row r="662" spans="1:154" x14ac:dyDescent="0.2">
      <c r="A662" s="144">
        <f t="shared" si="385"/>
        <v>41451</v>
      </c>
      <c r="B662" s="2">
        <f t="shared" si="370"/>
        <v>325991.16501768085</v>
      </c>
      <c r="C662" s="2">
        <f t="shared" si="386"/>
        <v>292742.29660095001</v>
      </c>
      <c r="D662" s="68">
        <f>SUM(Y662:Y$730)</f>
        <v>6602.0905248800009</v>
      </c>
      <c r="E662" s="68">
        <f t="shared" si="371"/>
        <v>286140.20607607003</v>
      </c>
      <c r="F662" s="72">
        <f t="shared" si="362"/>
        <v>3692.62</v>
      </c>
      <c r="G662" s="3">
        <f>IF(N662=1,VLOOKUP(A661,[1]Plan1!$BG$69:$BI$188,3),G661)</f>
        <v>3706.28</v>
      </c>
      <c r="H662" s="11">
        <f t="shared" si="363"/>
        <v>41368</v>
      </c>
      <c r="I662" s="11">
        <f t="shared" si="364"/>
        <v>41398</v>
      </c>
      <c r="J662" s="26">
        <f t="shared" si="372"/>
        <v>3.6992704367089235E-3</v>
      </c>
      <c r="K662" s="11">
        <f t="shared" si="387"/>
        <v>41456</v>
      </c>
      <c r="L662" s="11">
        <f t="shared" si="373"/>
        <v>41456</v>
      </c>
      <c r="M662" s="1">
        <f t="shared" si="388"/>
        <v>20</v>
      </c>
      <c r="N662" s="1">
        <f t="shared" si="359"/>
        <v>17</v>
      </c>
      <c r="O662" s="2">
        <f t="shared" si="374"/>
        <v>1.0031435</v>
      </c>
      <c r="P662" s="10">
        <f t="shared" si="368"/>
        <v>1.0055004599999999</v>
      </c>
      <c r="Q662" s="10">
        <f t="shared" si="365"/>
        <v>1.1065156080246443</v>
      </c>
      <c r="R662" s="2">
        <f t="shared" si="367"/>
        <v>1.1099939299999999</v>
      </c>
      <c r="S662" s="2">
        <f t="shared" si="360"/>
        <v>1.05240376</v>
      </c>
      <c r="T662" s="2">
        <f t="shared" si="375"/>
        <v>308083.09365386999</v>
      </c>
      <c r="U662" s="2">
        <f t="shared" si="376"/>
        <v>345.97436736408577</v>
      </c>
      <c r="V662" s="2">
        <f t="shared" si="377"/>
        <v>31473.685797316793</v>
      </c>
      <c r="W662" s="2">
        <f t="shared" si="378"/>
        <v>324561.95676563086</v>
      </c>
      <c r="X662" s="27">
        <f t="shared" si="379"/>
        <v>0</v>
      </c>
      <c r="Y662" s="2">
        <f t="shared" si="361"/>
        <v>0</v>
      </c>
      <c r="Z662" s="67">
        <f t="shared" si="380"/>
        <v>0</v>
      </c>
      <c r="AA662" s="2">
        <f t="shared" si="381"/>
        <v>0</v>
      </c>
      <c r="AB662" s="26">
        <f t="shared" si="389"/>
        <v>6.7299999999999999E-2</v>
      </c>
      <c r="AC662" s="27">
        <f t="shared" si="369"/>
        <v>17</v>
      </c>
      <c r="AD662" s="27">
        <v>252</v>
      </c>
      <c r="AE662" s="10">
        <f t="shared" si="366"/>
        <v>1.0044034989999999</v>
      </c>
      <c r="AF662" s="2">
        <f t="shared" si="382"/>
        <v>1356.6435948200001</v>
      </c>
      <c r="AG662" s="2">
        <f t="shared" si="383"/>
        <v>1429.2082520500001</v>
      </c>
      <c r="AH662" s="3" t="str">
        <f t="shared" si="384"/>
        <v>-</v>
      </c>
      <c r="AI662" s="4" t="str">
        <f t="shared" si="390"/>
        <v>A+J=</v>
      </c>
      <c r="AJ662" s="11">
        <f t="shared" si="391"/>
        <v>41458</v>
      </c>
      <c r="AK662" s="11"/>
      <c r="AL662" s="4"/>
      <c r="AM662" s="1"/>
      <c r="AN662" s="11"/>
      <c r="AO662" s="1"/>
      <c r="AP662" s="1"/>
      <c r="AQ662" s="1"/>
      <c r="AR662" s="1"/>
      <c r="AS662" s="6"/>
      <c r="AT662" s="1"/>
      <c r="AU662" s="1"/>
      <c r="AV662" s="1"/>
      <c r="AW662" s="1"/>
      <c r="AX662" s="1"/>
      <c r="AY662" s="1"/>
      <c r="AZ662" s="1"/>
      <c r="BA662" s="1"/>
      <c r="BB662" s="1"/>
      <c r="BC662" s="1"/>
    </row>
    <row r="663" spans="1:154" x14ac:dyDescent="0.2">
      <c r="A663" s="144">
        <f t="shared" si="385"/>
        <v>41452</v>
      </c>
      <c r="B663" s="2">
        <f t="shared" si="370"/>
        <v>326134.34958955622</v>
      </c>
      <c r="C663" s="2">
        <f t="shared" si="386"/>
        <v>292742.29660095001</v>
      </c>
      <c r="D663" s="68">
        <f>SUM(Y663:Y$730)</f>
        <v>6602.0905248800009</v>
      </c>
      <c r="E663" s="68">
        <f t="shared" si="371"/>
        <v>286140.20607607003</v>
      </c>
      <c r="F663" s="72">
        <f t="shared" si="362"/>
        <v>3692.62</v>
      </c>
      <c r="G663" s="3">
        <f>IF(N663=1,VLOOKUP(A662,[1]Plan1!$BG$69:$BI$188,3),G662)</f>
        <v>3706.28</v>
      </c>
      <c r="H663" s="11">
        <f t="shared" si="363"/>
        <v>41368</v>
      </c>
      <c r="I663" s="11">
        <f t="shared" si="364"/>
        <v>41398</v>
      </c>
      <c r="J663" s="26">
        <f t="shared" si="372"/>
        <v>3.6992704367089235E-3</v>
      </c>
      <c r="K663" s="11">
        <f t="shared" si="387"/>
        <v>41456</v>
      </c>
      <c r="L663" s="11">
        <f t="shared" si="373"/>
        <v>41456</v>
      </c>
      <c r="M663" s="1">
        <f t="shared" si="388"/>
        <v>20</v>
      </c>
      <c r="N663" s="1">
        <f t="shared" si="359"/>
        <v>18</v>
      </c>
      <c r="O663" s="2">
        <f t="shared" si="374"/>
        <v>1.0033287200000001</v>
      </c>
      <c r="P663" s="10">
        <f t="shared" si="368"/>
        <v>1.0055004599999999</v>
      </c>
      <c r="Q663" s="10">
        <f t="shared" si="365"/>
        <v>1.1065156080246443</v>
      </c>
      <c r="R663" s="2">
        <f t="shared" si="367"/>
        <v>1.11019888</v>
      </c>
      <c r="S663" s="2">
        <f t="shared" si="360"/>
        <v>1.05240376</v>
      </c>
      <c r="T663" s="2">
        <f t="shared" si="375"/>
        <v>308083.09365386999</v>
      </c>
      <c r="U663" s="2">
        <f t="shared" si="376"/>
        <v>345.97436736408577</v>
      </c>
      <c r="V663" s="2">
        <f t="shared" si="377"/>
        <v>31532.330232552111</v>
      </c>
      <c r="W663" s="2">
        <f t="shared" si="378"/>
        <v>324620.60120086622</v>
      </c>
      <c r="X663" s="27">
        <f t="shared" si="379"/>
        <v>0</v>
      </c>
      <c r="Y663" s="2">
        <f t="shared" si="361"/>
        <v>0</v>
      </c>
      <c r="Z663" s="67">
        <f t="shared" si="380"/>
        <v>0</v>
      </c>
      <c r="AA663" s="2">
        <f t="shared" si="381"/>
        <v>0</v>
      </c>
      <c r="AB663" s="26">
        <f t="shared" si="389"/>
        <v>6.7299999999999999E-2</v>
      </c>
      <c r="AC663" s="27">
        <f t="shared" si="369"/>
        <v>18</v>
      </c>
      <c r="AD663" s="27">
        <v>252</v>
      </c>
      <c r="AE663" s="10">
        <f t="shared" si="366"/>
        <v>1.004663131</v>
      </c>
      <c r="AF663" s="2">
        <f t="shared" si="382"/>
        <v>1436.63182459</v>
      </c>
      <c r="AG663" s="2">
        <f t="shared" si="383"/>
        <v>1513.74838869</v>
      </c>
      <c r="AH663" s="3" t="str">
        <f t="shared" si="384"/>
        <v>-</v>
      </c>
      <c r="AI663" s="4" t="str">
        <f t="shared" si="390"/>
        <v>A+J=</v>
      </c>
      <c r="AJ663" s="11">
        <f t="shared" si="391"/>
        <v>41458</v>
      </c>
      <c r="AK663" s="11"/>
      <c r="AL663" s="4"/>
      <c r="AM663" s="1"/>
      <c r="AN663" s="11"/>
      <c r="AO663" s="1"/>
      <c r="AP663" s="1"/>
      <c r="AQ663" s="1"/>
      <c r="AR663" s="1"/>
      <c r="AS663" s="6"/>
      <c r="AT663" s="1"/>
      <c r="AU663" s="1"/>
      <c r="AV663" s="1"/>
      <c r="AW663" s="1"/>
      <c r="AX663" s="1"/>
      <c r="AY663" s="1"/>
      <c r="AZ663" s="1"/>
      <c r="BA663" s="1"/>
      <c r="BB663" s="1"/>
      <c r="BC663" s="1"/>
    </row>
    <row r="664" spans="1:154" x14ac:dyDescent="0.2">
      <c r="A664" s="144">
        <f t="shared" si="385"/>
        <v>41453</v>
      </c>
      <c r="B664" s="2">
        <f t="shared" si="370"/>
        <v>326277.60106901178</v>
      </c>
      <c r="C664" s="2">
        <f t="shared" si="386"/>
        <v>292742.29660095001</v>
      </c>
      <c r="D664" s="68">
        <f>SUM(Y664:Y$730)</f>
        <v>6602.0905248800009</v>
      </c>
      <c r="E664" s="68">
        <f t="shared" si="371"/>
        <v>286140.20607607003</v>
      </c>
      <c r="F664" s="72">
        <f t="shared" si="362"/>
        <v>3692.62</v>
      </c>
      <c r="G664" s="3">
        <f>IF(N664=1,VLOOKUP(A663,[1]Plan1!$BG$69:$BI$188,3),G663)</f>
        <v>3706.28</v>
      </c>
      <c r="H664" s="11">
        <f t="shared" si="363"/>
        <v>41368</v>
      </c>
      <c r="I664" s="11">
        <f t="shared" si="364"/>
        <v>41398</v>
      </c>
      <c r="J664" s="26">
        <f t="shared" si="372"/>
        <v>3.6992704367089235E-3</v>
      </c>
      <c r="K664" s="11">
        <f t="shared" si="387"/>
        <v>41456</v>
      </c>
      <c r="L664" s="11">
        <f t="shared" si="373"/>
        <v>41456</v>
      </c>
      <c r="M664" s="1">
        <f t="shared" si="388"/>
        <v>20</v>
      </c>
      <c r="N664" s="1">
        <f t="shared" si="359"/>
        <v>19</v>
      </c>
      <c r="O664" s="2">
        <f t="shared" si="374"/>
        <v>1.0035139799999999</v>
      </c>
      <c r="P664" s="10">
        <f t="shared" si="368"/>
        <v>1.0055004599999999</v>
      </c>
      <c r="Q664" s="10">
        <f t="shared" si="365"/>
        <v>1.1065156080246443</v>
      </c>
      <c r="R664" s="2">
        <f t="shared" si="367"/>
        <v>1.11040388</v>
      </c>
      <c r="S664" s="2">
        <f t="shared" si="360"/>
        <v>1.05240376</v>
      </c>
      <c r="T664" s="2">
        <f t="shared" si="375"/>
        <v>308083.09365386999</v>
      </c>
      <c r="U664" s="2">
        <f t="shared" si="376"/>
        <v>345.97436736408577</v>
      </c>
      <c r="V664" s="2">
        <f t="shared" si="377"/>
        <v>31590.98897479771</v>
      </c>
      <c r="W664" s="2">
        <f t="shared" si="378"/>
        <v>324679.2599431118</v>
      </c>
      <c r="X664" s="27">
        <f t="shared" si="379"/>
        <v>0</v>
      </c>
      <c r="Y664" s="2">
        <f t="shared" si="361"/>
        <v>0</v>
      </c>
      <c r="Z664" s="67">
        <f t="shared" si="380"/>
        <v>0</v>
      </c>
      <c r="AA664" s="2">
        <f t="shared" si="381"/>
        <v>0</v>
      </c>
      <c r="AB664" s="26">
        <f t="shared" si="389"/>
        <v>6.7299999999999999E-2</v>
      </c>
      <c r="AC664" s="27">
        <f t="shared" si="369"/>
        <v>19</v>
      </c>
      <c r="AD664" s="27">
        <v>252</v>
      </c>
      <c r="AE664" s="10">
        <f t="shared" si="366"/>
        <v>1.004922831</v>
      </c>
      <c r="AF664" s="2">
        <f t="shared" si="382"/>
        <v>1516.64100401</v>
      </c>
      <c r="AG664" s="2">
        <f t="shared" si="383"/>
        <v>1598.3411259</v>
      </c>
      <c r="AH664" s="3" t="str">
        <f t="shared" si="384"/>
        <v>-</v>
      </c>
      <c r="AI664" s="4" t="str">
        <f t="shared" si="390"/>
        <v>A+J=</v>
      </c>
      <c r="AJ664" s="11">
        <f t="shared" si="391"/>
        <v>41458</v>
      </c>
      <c r="AK664" s="11"/>
      <c r="AL664" s="4"/>
      <c r="AM664" s="1"/>
      <c r="AN664" s="11"/>
      <c r="AO664" s="1"/>
      <c r="AP664" s="1"/>
      <c r="AQ664" s="1"/>
      <c r="AR664" s="1"/>
      <c r="AS664" s="6"/>
      <c r="AT664" s="1"/>
      <c r="AU664" s="1"/>
      <c r="AV664" s="1"/>
      <c r="AW664" s="1"/>
      <c r="AX664" s="1"/>
      <c r="AY664" s="1"/>
      <c r="AZ664" s="1"/>
      <c r="BA664" s="1"/>
      <c r="BB664" s="1"/>
      <c r="BC664" s="1"/>
    </row>
    <row r="665" spans="1:154" x14ac:dyDescent="0.2">
      <c r="A665" s="144">
        <f t="shared" si="385"/>
        <v>41454</v>
      </c>
      <c r="B665" s="2">
        <f t="shared" si="370"/>
        <v>326420.91020098148</v>
      </c>
      <c r="C665" s="2">
        <f t="shared" si="386"/>
        <v>292742.29660095001</v>
      </c>
      <c r="D665" s="68">
        <f>SUM(Y665:Y$730)</f>
        <v>6602.0905248800009</v>
      </c>
      <c r="E665" s="68">
        <f t="shared" si="371"/>
        <v>286140.20607607003</v>
      </c>
      <c r="F665" s="72">
        <f t="shared" si="362"/>
        <v>3692.62</v>
      </c>
      <c r="G665" s="3">
        <f>IF(N665=1,VLOOKUP(A664,[1]Plan1!$BG$69:$BI$188,3),G664)</f>
        <v>3706.28</v>
      </c>
      <c r="H665" s="11">
        <f t="shared" si="363"/>
        <v>41368</v>
      </c>
      <c r="I665" s="11">
        <f t="shared" si="364"/>
        <v>41398</v>
      </c>
      <c r="J665" s="26">
        <f t="shared" si="372"/>
        <v>3.6992704367089235E-3</v>
      </c>
      <c r="K665" s="11">
        <f t="shared" si="387"/>
        <v>41456</v>
      </c>
      <c r="L665" s="11">
        <f t="shared" si="373"/>
        <v>41456</v>
      </c>
      <c r="M665" s="1">
        <f t="shared" si="388"/>
        <v>20</v>
      </c>
      <c r="N665" s="1">
        <f t="shared" si="359"/>
        <v>20</v>
      </c>
      <c r="O665" s="2">
        <f t="shared" si="374"/>
        <v>1.00369927</v>
      </c>
      <c r="P665" s="10">
        <f t="shared" si="368"/>
        <v>1.0055004599999999</v>
      </c>
      <c r="Q665" s="10">
        <f t="shared" si="365"/>
        <v>1.1065156080246443</v>
      </c>
      <c r="R665" s="2">
        <f t="shared" si="367"/>
        <v>1.1106088999999999</v>
      </c>
      <c r="S665" s="2">
        <f t="shared" si="360"/>
        <v>1.05240376</v>
      </c>
      <c r="T665" s="2">
        <f t="shared" si="375"/>
        <v>308083.09365386999</v>
      </c>
      <c r="U665" s="2">
        <f t="shared" si="376"/>
        <v>345.97436736408577</v>
      </c>
      <c r="V665" s="2">
        <f t="shared" si="377"/>
        <v>31649.653439847392</v>
      </c>
      <c r="W665" s="2">
        <f t="shared" si="378"/>
        <v>324737.92440816149</v>
      </c>
      <c r="X665" s="27">
        <f t="shared" si="379"/>
        <v>0</v>
      </c>
      <c r="Y665" s="2">
        <f t="shared" si="361"/>
        <v>0</v>
      </c>
      <c r="Z665" s="67">
        <f t="shared" si="380"/>
        <v>0</v>
      </c>
      <c r="AA665" s="2">
        <f t="shared" si="381"/>
        <v>0</v>
      </c>
      <c r="AB665" s="26">
        <f t="shared" si="389"/>
        <v>6.7299999999999999E-2</v>
      </c>
      <c r="AC665" s="27">
        <f t="shared" si="369"/>
        <v>20</v>
      </c>
      <c r="AD665" s="27">
        <v>252</v>
      </c>
      <c r="AE665" s="10">
        <f t="shared" si="366"/>
        <v>1.0051825969999999</v>
      </c>
      <c r="AF665" s="2">
        <f t="shared" si="382"/>
        <v>1596.67051692</v>
      </c>
      <c r="AG665" s="2">
        <f t="shared" si="383"/>
        <v>1682.9857928199999</v>
      </c>
      <c r="AH665" s="3" t="str">
        <f t="shared" si="384"/>
        <v>-</v>
      </c>
      <c r="AI665" s="4" t="str">
        <f t="shared" si="390"/>
        <v>A+J=</v>
      </c>
      <c r="AJ665" s="11">
        <f t="shared" si="391"/>
        <v>41458</v>
      </c>
      <c r="AK665" s="11"/>
      <c r="AL665" s="4"/>
      <c r="AM665" s="1"/>
      <c r="AN665" s="11"/>
      <c r="AO665" s="1"/>
      <c r="AP665" s="1"/>
      <c r="AQ665" s="1"/>
      <c r="AR665" s="1"/>
      <c r="AS665" s="6"/>
      <c r="AT665" s="1"/>
      <c r="AU665" s="1"/>
      <c r="AV665" s="1"/>
      <c r="AW665" s="1"/>
      <c r="AX665" s="1"/>
      <c r="AY665" s="1"/>
      <c r="AZ665" s="1"/>
      <c r="BA665" s="1"/>
      <c r="BB665" s="1"/>
      <c r="BC665" s="1"/>
    </row>
    <row r="666" spans="1:154" x14ac:dyDescent="0.2">
      <c r="A666" s="144">
        <f t="shared" si="385"/>
        <v>41455</v>
      </c>
      <c r="B666" s="2">
        <f t="shared" si="370"/>
        <v>326420.91020098148</v>
      </c>
      <c r="C666" s="2">
        <f t="shared" si="386"/>
        <v>292742.29660095001</v>
      </c>
      <c r="D666" s="68">
        <f>SUM(Y666:Y$730)</f>
        <v>6602.0905248800009</v>
      </c>
      <c r="E666" s="68">
        <f t="shared" si="371"/>
        <v>286140.20607607003</v>
      </c>
      <c r="F666" s="72">
        <f t="shared" si="362"/>
        <v>3692.62</v>
      </c>
      <c r="G666" s="3">
        <f>IF(N666=1,VLOOKUP(A665,[1]Plan1!$BG$69:$BI$188,3),G665)</f>
        <v>3706.28</v>
      </c>
      <c r="H666" s="11">
        <f t="shared" si="363"/>
        <v>41368</v>
      </c>
      <c r="I666" s="11">
        <f t="shared" si="364"/>
        <v>41398</v>
      </c>
      <c r="J666" s="26">
        <f t="shared" si="372"/>
        <v>3.6992704367089235E-3</v>
      </c>
      <c r="K666" s="11">
        <f t="shared" si="387"/>
        <v>41456</v>
      </c>
      <c r="L666" s="11">
        <f t="shared" si="373"/>
        <v>41456</v>
      </c>
      <c r="M666" s="1">
        <f t="shared" si="388"/>
        <v>20</v>
      </c>
      <c r="N666" s="1">
        <f t="shared" si="359"/>
        <v>20</v>
      </c>
      <c r="O666" s="2">
        <f t="shared" si="374"/>
        <v>1.00369927</v>
      </c>
      <c r="P666" s="10">
        <f t="shared" si="368"/>
        <v>1.0055004599999999</v>
      </c>
      <c r="Q666" s="10">
        <f t="shared" si="365"/>
        <v>1.1065156080246443</v>
      </c>
      <c r="R666" s="2">
        <f t="shared" si="367"/>
        <v>1.1106088999999999</v>
      </c>
      <c r="S666" s="2">
        <f t="shared" si="360"/>
        <v>1.05240376</v>
      </c>
      <c r="T666" s="2">
        <f t="shared" si="375"/>
        <v>308083.09365386999</v>
      </c>
      <c r="U666" s="2">
        <f t="shared" si="376"/>
        <v>345.97436736408577</v>
      </c>
      <c r="V666" s="2">
        <f t="shared" si="377"/>
        <v>31649.653439847392</v>
      </c>
      <c r="W666" s="2">
        <f t="shared" si="378"/>
        <v>324737.92440816149</v>
      </c>
      <c r="X666" s="27">
        <f t="shared" si="379"/>
        <v>0</v>
      </c>
      <c r="Y666" s="2">
        <f t="shared" si="361"/>
        <v>0</v>
      </c>
      <c r="Z666" s="67">
        <f t="shared" si="380"/>
        <v>0</v>
      </c>
      <c r="AA666" s="2">
        <f t="shared" si="381"/>
        <v>0</v>
      </c>
      <c r="AB666" s="26">
        <f t="shared" si="389"/>
        <v>6.7299999999999999E-2</v>
      </c>
      <c r="AC666" s="27">
        <f t="shared" si="369"/>
        <v>20</v>
      </c>
      <c r="AD666" s="27">
        <v>252</v>
      </c>
      <c r="AE666" s="10">
        <f t="shared" si="366"/>
        <v>1.0051825969999999</v>
      </c>
      <c r="AF666" s="2">
        <f t="shared" si="382"/>
        <v>1596.67051692</v>
      </c>
      <c r="AG666" s="2">
        <f t="shared" si="383"/>
        <v>1682.9857928199999</v>
      </c>
      <c r="AH666" s="3" t="str">
        <f t="shared" si="384"/>
        <v>-</v>
      </c>
      <c r="AI666" s="4" t="str">
        <f t="shared" si="390"/>
        <v>A+J=</v>
      </c>
      <c r="AJ666" s="11">
        <f t="shared" si="391"/>
        <v>41458</v>
      </c>
      <c r="AK666" s="11"/>
      <c r="AL666" s="4"/>
      <c r="AM666" s="1"/>
      <c r="AN666" s="11"/>
      <c r="AO666" s="1"/>
      <c r="AP666" s="1"/>
      <c r="AQ666" s="1"/>
      <c r="AR666" s="1"/>
      <c r="AS666" s="6"/>
      <c r="AT666" s="1"/>
      <c r="AU666" s="1"/>
      <c r="AV666" s="1"/>
      <c r="AW666" s="1"/>
      <c r="AX666" s="1"/>
      <c r="AY666" s="1"/>
      <c r="AZ666" s="1"/>
      <c r="BA666" s="1"/>
      <c r="BB666" s="1"/>
      <c r="BC666" s="1"/>
    </row>
    <row r="667" spans="1:154" x14ac:dyDescent="0.2">
      <c r="A667" s="144">
        <f t="shared" si="385"/>
        <v>41456</v>
      </c>
      <c r="B667" s="2">
        <f t="shared" si="370"/>
        <v>326420.91020098148</v>
      </c>
      <c r="C667" s="2">
        <f t="shared" si="386"/>
        <v>292742.29660095001</v>
      </c>
      <c r="D667" s="68">
        <f>SUM(Y667:Y$730)</f>
        <v>6602.0905248800009</v>
      </c>
      <c r="E667" s="68">
        <f t="shared" si="371"/>
        <v>286140.20607607003</v>
      </c>
      <c r="F667" s="72">
        <f t="shared" si="362"/>
        <v>3692.62</v>
      </c>
      <c r="G667" s="3">
        <f>IF(N667=1,VLOOKUP(A666,[1]Plan1!$BG$69:$BI$188,3),G666)</f>
        <v>3706.28</v>
      </c>
      <c r="H667" s="11">
        <f t="shared" si="363"/>
        <v>41368</v>
      </c>
      <c r="I667" s="11">
        <f t="shared" si="364"/>
        <v>41398</v>
      </c>
      <c r="J667" s="26">
        <f t="shared" si="372"/>
        <v>3.6992704367089235E-3</v>
      </c>
      <c r="K667" s="11">
        <f t="shared" si="387"/>
        <v>41487</v>
      </c>
      <c r="L667" s="11">
        <f t="shared" si="373"/>
        <v>41456</v>
      </c>
      <c r="M667" s="1">
        <f t="shared" si="388"/>
        <v>20</v>
      </c>
      <c r="N667" s="1">
        <f t="shared" si="359"/>
        <v>20</v>
      </c>
      <c r="O667" s="2">
        <f t="shared" si="374"/>
        <v>1.00369927</v>
      </c>
      <c r="P667" s="10">
        <f t="shared" si="368"/>
        <v>1.0055004599999999</v>
      </c>
      <c r="Q667" s="10">
        <f t="shared" si="365"/>
        <v>1.1065156080246443</v>
      </c>
      <c r="R667" s="2">
        <f t="shared" si="367"/>
        <v>1.1106088999999999</v>
      </c>
      <c r="S667" s="2">
        <f t="shared" si="360"/>
        <v>1.05240376</v>
      </c>
      <c r="T667" s="2">
        <f t="shared" si="375"/>
        <v>308083.09365386999</v>
      </c>
      <c r="U667" s="2">
        <f t="shared" si="376"/>
        <v>345.97436736408577</v>
      </c>
      <c r="V667" s="2">
        <f t="shared" si="377"/>
        <v>31649.653439847392</v>
      </c>
      <c r="W667" s="2">
        <f t="shared" si="378"/>
        <v>324737.92440816149</v>
      </c>
      <c r="X667" s="27">
        <f t="shared" si="379"/>
        <v>21</v>
      </c>
      <c r="Y667" s="2">
        <f t="shared" si="361"/>
        <v>2314.5059313000002</v>
      </c>
      <c r="Z667" s="67">
        <f t="shared" si="380"/>
        <v>7.9062915000000008E-3</v>
      </c>
      <c r="AA667" s="2">
        <f t="shared" si="381"/>
        <v>2435.7947446399999</v>
      </c>
      <c r="AB667" s="26">
        <f t="shared" si="389"/>
        <v>6.7299999999999999E-2</v>
      </c>
      <c r="AC667" s="27">
        <f t="shared" si="369"/>
        <v>20</v>
      </c>
      <c r="AD667" s="27">
        <v>252</v>
      </c>
      <c r="AE667" s="10">
        <f t="shared" si="366"/>
        <v>1.0051825969999999</v>
      </c>
      <c r="AF667" s="2">
        <f t="shared" si="382"/>
        <v>1596.67051692</v>
      </c>
      <c r="AG667" s="2">
        <f t="shared" si="383"/>
        <v>1682.9857928199999</v>
      </c>
      <c r="AH667" s="3">
        <f t="shared" si="384"/>
        <v>4032.4652615599998</v>
      </c>
      <c r="AI667" s="4" t="str">
        <f t="shared" si="390"/>
        <v>A+J=</v>
      </c>
      <c r="AJ667" s="11">
        <f t="shared" si="391"/>
        <v>41458</v>
      </c>
      <c r="AK667" s="13"/>
      <c r="AL667" s="12"/>
      <c r="AM667" s="5"/>
      <c r="AN667" s="13"/>
      <c r="AO667" s="5"/>
      <c r="AP667" s="5"/>
      <c r="AQ667" s="5"/>
      <c r="AR667" s="5"/>
      <c r="AS667" s="14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48"/>
      <c r="BE667" s="48"/>
      <c r="BF667" s="48"/>
      <c r="BG667" s="48"/>
      <c r="BH667" s="48"/>
      <c r="BI667" s="48"/>
      <c r="BJ667" s="48"/>
      <c r="BK667" s="48"/>
      <c r="BL667" s="48"/>
      <c r="BM667" s="48"/>
      <c r="BN667" s="48"/>
      <c r="BO667" s="48"/>
      <c r="BP667" s="48"/>
      <c r="BQ667" s="48"/>
      <c r="BR667" s="48"/>
      <c r="BS667" s="48"/>
      <c r="BT667" s="48"/>
      <c r="BU667" s="48"/>
      <c r="BV667" s="48"/>
      <c r="BW667" s="48"/>
      <c r="BX667" s="48"/>
      <c r="BY667" s="48"/>
      <c r="BZ667" s="48"/>
      <c r="CA667" s="48"/>
      <c r="CB667" s="48"/>
      <c r="CC667" s="48"/>
      <c r="CD667" s="48"/>
      <c r="CE667" s="48"/>
      <c r="CF667" s="48"/>
      <c r="CG667" s="48"/>
      <c r="CH667" s="48"/>
      <c r="CI667" s="48"/>
      <c r="CJ667" s="48"/>
      <c r="CK667" s="48"/>
      <c r="CL667" s="48"/>
      <c r="CM667" s="48"/>
      <c r="CN667" s="48"/>
      <c r="CO667" s="48"/>
      <c r="CP667" s="48"/>
      <c r="CQ667" s="48"/>
      <c r="CR667" s="48"/>
      <c r="CS667" s="48"/>
      <c r="CT667" s="48"/>
      <c r="CU667" s="48"/>
      <c r="CV667" s="48"/>
      <c r="CW667" s="48"/>
      <c r="CX667" s="48"/>
      <c r="CY667" s="48"/>
      <c r="CZ667" s="48"/>
      <c r="DA667" s="48"/>
      <c r="DB667" s="48"/>
      <c r="DC667" s="48"/>
      <c r="DD667" s="48"/>
      <c r="DE667" s="48"/>
      <c r="DF667" s="48"/>
      <c r="DG667" s="48"/>
      <c r="DH667" s="48"/>
      <c r="DI667" s="48"/>
      <c r="DJ667" s="48"/>
      <c r="DK667" s="48"/>
      <c r="DL667" s="48"/>
      <c r="DM667" s="48"/>
      <c r="DN667" s="48"/>
      <c r="DO667" s="48"/>
      <c r="DP667" s="48"/>
      <c r="DQ667" s="48"/>
      <c r="DR667" s="48"/>
      <c r="DS667" s="48"/>
      <c r="DT667" s="48"/>
      <c r="DU667" s="48"/>
      <c r="DV667" s="48"/>
      <c r="DW667" s="48"/>
      <c r="DX667" s="48"/>
      <c r="DY667" s="48"/>
      <c r="DZ667" s="48"/>
      <c r="EA667" s="48"/>
      <c r="EB667" s="48"/>
      <c r="EC667" s="48"/>
      <c r="ED667" s="48"/>
      <c r="EE667" s="48"/>
      <c r="EF667" s="48"/>
      <c r="EG667" s="48"/>
      <c r="EH667" s="48"/>
      <c r="EI667" s="48"/>
      <c r="EJ667" s="48"/>
      <c r="EK667" s="48"/>
      <c r="EL667" s="48"/>
      <c r="EM667" s="48"/>
      <c r="EN667" s="48"/>
      <c r="EO667" s="48"/>
      <c r="EP667" s="48"/>
      <c r="EQ667" s="48"/>
      <c r="ER667" s="48"/>
      <c r="ES667" s="48"/>
      <c r="ET667" s="48"/>
      <c r="EU667" s="48"/>
      <c r="EV667" s="48"/>
      <c r="EW667" s="48"/>
      <c r="EX667" s="48"/>
    </row>
    <row r="668" spans="1:154" x14ac:dyDescent="0.2">
      <c r="A668" s="144">
        <f t="shared" si="385"/>
        <v>41457</v>
      </c>
      <c r="B668" s="2">
        <f t="shared" si="370"/>
        <v>322421.34553590929</v>
      </c>
      <c r="C668" s="2">
        <f t="shared" si="386"/>
        <v>290427.79066965001</v>
      </c>
      <c r="D668" s="68">
        <f>SUM(Y668:Y$730)</f>
        <v>4287.5845935800007</v>
      </c>
      <c r="E668" s="68">
        <f t="shared" si="371"/>
        <v>286140.20607607003</v>
      </c>
      <c r="F668" s="72">
        <f t="shared" si="362"/>
        <v>3706.28</v>
      </c>
      <c r="G668" s="3">
        <f>IF(N668=1,VLOOKUP(A667,[1]Plan1!$BG$69:$BI$188,3),G667)</f>
        <v>3715.92</v>
      </c>
      <c r="H668" s="11">
        <f t="shared" si="363"/>
        <v>41396</v>
      </c>
      <c r="I668" s="11">
        <f t="shared" si="364"/>
        <v>41427</v>
      </c>
      <c r="J668" s="26">
        <f t="shared" si="372"/>
        <v>2.6009907508337538E-3</v>
      </c>
      <c r="K668" s="11">
        <f t="shared" si="387"/>
        <v>41487</v>
      </c>
      <c r="L668" s="11">
        <f t="shared" si="373"/>
        <v>41487</v>
      </c>
      <c r="M668" s="1">
        <f t="shared" si="388"/>
        <v>23</v>
      </c>
      <c r="N668" s="1">
        <f t="shared" si="359"/>
        <v>1</v>
      </c>
      <c r="O668" s="2">
        <f t="shared" si="374"/>
        <v>1.00011294</v>
      </c>
      <c r="P668" s="10">
        <f t="shared" si="368"/>
        <v>1.00369927</v>
      </c>
      <c r="Q668" s="10">
        <f t="shared" si="365"/>
        <v>1.1106089080179418</v>
      </c>
      <c r="R668" s="2">
        <f t="shared" si="367"/>
        <v>1.11073434</v>
      </c>
      <c r="S668" s="2">
        <f t="shared" si="360"/>
        <v>1.05240376</v>
      </c>
      <c r="T668" s="2">
        <f t="shared" si="375"/>
        <v>305647.29890922998</v>
      </c>
      <c r="U668" s="2">
        <f t="shared" si="376"/>
        <v>224.68555402166399</v>
      </c>
      <c r="V668" s="2">
        <f t="shared" si="377"/>
        <v>31685.546867297617</v>
      </c>
      <c r="W668" s="2">
        <f t="shared" si="378"/>
        <v>322338.02309096931</v>
      </c>
      <c r="X668" s="27">
        <f t="shared" si="379"/>
        <v>0</v>
      </c>
      <c r="Y668" s="2">
        <f t="shared" si="361"/>
        <v>0</v>
      </c>
      <c r="Z668" s="67">
        <f t="shared" si="380"/>
        <v>0</v>
      </c>
      <c r="AA668" s="2">
        <f t="shared" si="381"/>
        <v>0</v>
      </c>
      <c r="AB668" s="26">
        <f t="shared" si="389"/>
        <v>6.7299999999999999E-2</v>
      </c>
      <c r="AC668" s="27">
        <f t="shared" si="369"/>
        <v>1</v>
      </c>
      <c r="AD668" s="27">
        <v>252</v>
      </c>
      <c r="AE668" s="10">
        <f t="shared" si="366"/>
        <v>1.0002584940000001</v>
      </c>
      <c r="AF668" s="2">
        <f t="shared" si="382"/>
        <v>79.007992880000003</v>
      </c>
      <c r="AG668" s="2">
        <f t="shared" si="383"/>
        <v>83.322444939999997</v>
      </c>
      <c r="AH668" s="3" t="str">
        <f t="shared" si="384"/>
        <v>-</v>
      </c>
      <c r="AI668" s="4" t="str">
        <f t="shared" si="390"/>
        <v>A+J=</v>
      </c>
      <c r="AJ668" s="11">
        <f t="shared" si="391"/>
        <v>41491</v>
      </c>
      <c r="AK668" s="11"/>
      <c r="AL668" s="4"/>
      <c r="AM668" s="1"/>
      <c r="AN668" s="11"/>
      <c r="AO668" s="1"/>
      <c r="AP668" s="1"/>
      <c r="AQ668" s="1"/>
      <c r="AR668" s="1"/>
      <c r="AS668" s="6"/>
      <c r="AT668" s="1"/>
      <c r="AU668" s="1"/>
      <c r="AV668" s="1"/>
      <c r="AW668" s="1"/>
      <c r="AX668" s="1"/>
      <c r="AY668" s="1"/>
      <c r="AZ668" s="1"/>
      <c r="BA668" s="1"/>
      <c r="BB668" s="1"/>
      <c r="BC668" s="1"/>
    </row>
    <row r="669" spans="1:154" x14ac:dyDescent="0.2">
      <c r="A669" s="144">
        <f t="shared" si="385"/>
        <v>41458</v>
      </c>
      <c r="B669" s="2">
        <f t="shared" si="370"/>
        <v>322540.60442670149</v>
      </c>
      <c r="C669" s="2">
        <f t="shared" si="386"/>
        <v>290427.79066965001</v>
      </c>
      <c r="D669" s="68">
        <f>SUM(Y669:Y$730)</f>
        <v>4287.5845935800007</v>
      </c>
      <c r="E669" s="68">
        <f t="shared" si="371"/>
        <v>286140.20607607003</v>
      </c>
      <c r="F669" s="72">
        <f t="shared" si="362"/>
        <v>3706.28</v>
      </c>
      <c r="G669" s="3">
        <f>IF(N669=1,VLOOKUP(A668,[1]Plan1!$BG$69:$BI$188,3),G668)</f>
        <v>3715.92</v>
      </c>
      <c r="H669" s="11">
        <f t="shared" si="363"/>
        <v>41396</v>
      </c>
      <c r="I669" s="11">
        <f t="shared" si="364"/>
        <v>41427</v>
      </c>
      <c r="J669" s="26">
        <f t="shared" si="372"/>
        <v>2.6009907508337538E-3</v>
      </c>
      <c r="K669" s="11">
        <f t="shared" si="387"/>
        <v>41487</v>
      </c>
      <c r="L669" s="11">
        <f t="shared" si="373"/>
        <v>41487</v>
      </c>
      <c r="M669" s="1">
        <f t="shared" si="388"/>
        <v>23</v>
      </c>
      <c r="N669" s="1">
        <f t="shared" ref="N669:N732" si="392">(M669-(NETWORKDAYS(A669,L669,AN$137:AN$327)-1))</f>
        <v>2</v>
      </c>
      <c r="O669" s="2">
        <f t="shared" si="374"/>
        <v>1.0002259</v>
      </c>
      <c r="P669" s="10">
        <f t="shared" si="368"/>
        <v>1.00369927</v>
      </c>
      <c r="Q669" s="10">
        <f t="shared" si="365"/>
        <v>1.1106089080179418</v>
      </c>
      <c r="R669" s="2">
        <f t="shared" si="367"/>
        <v>1.1108597899999999</v>
      </c>
      <c r="S669" s="2">
        <f t="shared" si="360"/>
        <v>1.05240376</v>
      </c>
      <c r="T669" s="2">
        <f t="shared" si="375"/>
        <v>305647.29890922998</v>
      </c>
      <c r="U669" s="2">
        <f t="shared" si="376"/>
        <v>224.68555402166399</v>
      </c>
      <c r="V669" s="2">
        <f t="shared" si="377"/>
        <v>31721.44315614982</v>
      </c>
      <c r="W669" s="2">
        <f t="shared" si="378"/>
        <v>322373.91937982151</v>
      </c>
      <c r="X669" s="27">
        <f t="shared" si="379"/>
        <v>0</v>
      </c>
      <c r="Y669" s="2">
        <f t="shared" si="361"/>
        <v>0</v>
      </c>
      <c r="Z669" s="67">
        <f t="shared" si="380"/>
        <v>0</v>
      </c>
      <c r="AA669" s="2">
        <f t="shared" si="381"/>
        <v>0</v>
      </c>
      <c r="AB669" s="26">
        <f t="shared" si="389"/>
        <v>6.7299999999999999E-2</v>
      </c>
      <c r="AC669" s="27">
        <f t="shared" si="369"/>
        <v>2</v>
      </c>
      <c r="AD669" s="27">
        <v>252</v>
      </c>
      <c r="AE669" s="10">
        <f t="shared" si="366"/>
        <v>1.000517055</v>
      </c>
      <c r="AF669" s="2">
        <f t="shared" si="382"/>
        <v>158.03646413000001</v>
      </c>
      <c r="AG669" s="2">
        <f t="shared" si="383"/>
        <v>166.68504687999999</v>
      </c>
      <c r="AH669" s="3" t="str">
        <f t="shared" si="384"/>
        <v>-</v>
      </c>
      <c r="AI669" s="4" t="str">
        <f t="shared" si="390"/>
        <v>A+J=</v>
      </c>
      <c r="AJ669" s="11">
        <f t="shared" si="391"/>
        <v>41491</v>
      </c>
      <c r="AK669" s="11"/>
      <c r="AL669" s="4"/>
      <c r="AM669" s="1"/>
      <c r="AN669" s="11"/>
      <c r="AO669" s="1"/>
      <c r="AP669" s="1"/>
      <c r="AQ669" s="1"/>
      <c r="AR669" s="1"/>
      <c r="AS669" s="6"/>
      <c r="AT669" s="1"/>
      <c r="AU669" s="1"/>
      <c r="AV669" s="1"/>
      <c r="AW669" s="1"/>
      <c r="AX669" s="1"/>
      <c r="AY669" s="1"/>
      <c r="AZ669" s="1"/>
      <c r="BA669" s="1"/>
      <c r="BB669" s="1"/>
      <c r="BC669" s="1"/>
    </row>
    <row r="670" spans="1:154" x14ac:dyDescent="0.2">
      <c r="A670" s="144">
        <f t="shared" si="385"/>
        <v>41459</v>
      </c>
      <c r="B670" s="2">
        <f t="shared" si="370"/>
        <v>322659.90920895792</v>
      </c>
      <c r="C670" s="2">
        <f t="shared" si="386"/>
        <v>290427.79066965001</v>
      </c>
      <c r="D670" s="68">
        <f>SUM(Y670:Y$730)</f>
        <v>4287.5845935800007</v>
      </c>
      <c r="E670" s="68">
        <f t="shared" si="371"/>
        <v>286140.20607607003</v>
      </c>
      <c r="F670" s="72">
        <f t="shared" si="362"/>
        <v>3706.28</v>
      </c>
      <c r="G670" s="3">
        <f>IF(N670=1,VLOOKUP(A669,[1]Plan1!$BG$69:$BI$188,3),G669)</f>
        <v>3715.92</v>
      </c>
      <c r="H670" s="11">
        <f t="shared" si="363"/>
        <v>41396</v>
      </c>
      <c r="I670" s="11">
        <f t="shared" si="364"/>
        <v>41427</v>
      </c>
      <c r="J670" s="26">
        <f t="shared" si="372"/>
        <v>2.6009907508337538E-3</v>
      </c>
      <c r="K670" s="11">
        <f t="shared" si="387"/>
        <v>41487</v>
      </c>
      <c r="L670" s="11">
        <f t="shared" si="373"/>
        <v>41487</v>
      </c>
      <c r="M670" s="1">
        <f t="shared" si="388"/>
        <v>23</v>
      </c>
      <c r="N670" s="1">
        <f t="shared" si="392"/>
        <v>3</v>
      </c>
      <c r="O670" s="2">
        <f t="shared" si="374"/>
        <v>1.00033887</v>
      </c>
      <c r="P670" s="10">
        <f t="shared" si="368"/>
        <v>1.00369927</v>
      </c>
      <c r="Q670" s="10">
        <f t="shared" si="365"/>
        <v>1.1106089080179418</v>
      </c>
      <c r="R670" s="2">
        <f t="shared" si="367"/>
        <v>1.1109852600000001</v>
      </c>
      <c r="S670" s="2">
        <f t="shared" ref="S670:S733" si="393">IF(AND(X670&gt;0,MONTH(A670)=10),R670,S669)</f>
        <v>1.05240376</v>
      </c>
      <c r="T670" s="2">
        <f t="shared" si="375"/>
        <v>305647.29890922998</v>
      </c>
      <c r="U670" s="2">
        <f t="shared" si="376"/>
        <v>224.68555402166399</v>
      </c>
      <c r="V670" s="2">
        <f t="shared" si="377"/>
        <v>31757.345167806237</v>
      </c>
      <c r="W670" s="2">
        <f t="shared" si="378"/>
        <v>322409.82139147795</v>
      </c>
      <c r="X670" s="27">
        <f t="shared" si="379"/>
        <v>0</v>
      </c>
      <c r="Y670" s="2">
        <f t="shared" ref="Y670:Y733" si="394">IF(X670&gt;0,VLOOKUP(A670,AN$12:AR$131,5),0)</f>
        <v>0</v>
      </c>
      <c r="Z670" s="67">
        <f t="shared" si="380"/>
        <v>0</v>
      </c>
      <c r="AA670" s="2">
        <f t="shared" si="381"/>
        <v>0</v>
      </c>
      <c r="AB670" s="26">
        <f t="shared" si="389"/>
        <v>6.7299999999999999E-2</v>
      </c>
      <c r="AC670" s="27">
        <f t="shared" si="369"/>
        <v>3</v>
      </c>
      <c r="AD670" s="27">
        <v>252</v>
      </c>
      <c r="AE670" s="10">
        <f t="shared" si="366"/>
        <v>1.0007756830000001</v>
      </c>
      <c r="AF670" s="2">
        <f t="shared" si="382"/>
        <v>237.08541374999999</v>
      </c>
      <c r="AG670" s="2">
        <f t="shared" si="383"/>
        <v>250.08781748000001</v>
      </c>
      <c r="AH670" s="3" t="str">
        <f t="shared" si="384"/>
        <v>-</v>
      </c>
      <c r="AI670" s="4" t="str">
        <f t="shared" si="390"/>
        <v>A+J=</v>
      </c>
      <c r="AJ670" s="11">
        <f t="shared" si="391"/>
        <v>41491</v>
      </c>
      <c r="AK670" s="11"/>
      <c r="AL670" s="4"/>
      <c r="AM670" s="1"/>
      <c r="AN670" s="11"/>
      <c r="AO670" s="1"/>
      <c r="AP670" s="1"/>
      <c r="AQ670" s="1"/>
      <c r="AR670" s="1"/>
      <c r="AS670" s="6"/>
      <c r="AT670" s="1"/>
      <c r="AU670" s="1"/>
      <c r="AV670" s="1"/>
      <c r="AW670" s="1"/>
      <c r="AX670" s="1"/>
      <c r="AY670" s="1"/>
      <c r="AZ670" s="1"/>
      <c r="BA670" s="1"/>
      <c r="BB670" s="1"/>
      <c r="BC670" s="1"/>
    </row>
    <row r="671" spans="1:154" x14ac:dyDescent="0.2">
      <c r="A671" s="144">
        <f t="shared" si="385"/>
        <v>41460</v>
      </c>
      <c r="B671" s="2">
        <f t="shared" si="370"/>
        <v>322779.25670752634</v>
      </c>
      <c r="C671" s="2">
        <f t="shared" si="386"/>
        <v>290427.79066965001</v>
      </c>
      <c r="D671" s="68">
        <f>SUM(Y671:Y$730)</f>
        <v>4287.5845935800007</v>
      </c>
      <c r="E671" s="68">
        <f t="shared" si="371"/>
        <v>286140.20607607003</v>
      </c>
      <c r="F671" s="72">
        <f t="shared" ref="F671:F734" si="395">IF(G671=G670,F670,G670)</f>
        <v>3706.28</v>
      </c>
      <c r="G671" s="3">
        <f>IF(N671=1,VLOOKUP(A670,[1]Plan1!$BG$69:$BI$188,3),G670)</f>
        <v>3715.92</v>
      </c>
      <c r="H671" s="11">
        <f t="shared" ref="H671:H734" si="396">EDATE(I671,-1)</f>
        <v>41396</v>
      </c>
      <c r="I671" s="11">
        <f t="shared" ref="I671:I734" si="397">IF(X670&gt;0,EDATE(A671,-1),+I670)</f>
        <v>41427</v>
      </c>
      <c r="J671" s="26">
        <f t="shared" si="372"/>
        <v>2.6009907508337538E-3</v>
      </c>
      <c r="K671" s="11">
        <f t="shared" si="387"/>
        <v>41487</v>
      </c>
      <c r="L671" s="11">
        <f t="shared" si="373"/>
        <v>41487</v>
      </c>
      <c r="M671" s="1">
        <f t="shared" si="388"/>
        <v>23</v>
      </c>
      <c r="N671" s="1">
        <f t="shared" si="392"/>
        <v>4</v>
      </c>
      <c r="O671" s="2">
        <f t="shared" si="374"/>
        <v>1.0004518600000001</v>
      </c>
      <c r="P671" s="10">
        <f t="shared" si="368"/>
        <v>1.00369927</v>
      </c>
      <c r="Q671" s="10">
        <f t="shared" ref="Q671:Q734" si="398">IF(L671&gt;L670,Q670*P671,Q670)</f>
        <v>1.1106089080179418</v>
      </c>
      <c r="R671" s="2">
        <f t="shared" si="367"/>
        <v>1.11111074</v>
      </c>
      <c r="S671" s="2">
        <f t="shared" si="393"/>
        <v>1.05240376</v>
      </c>
      <c r="T671" s="2">
        <f t="shared" si="375"/>
        <v>305647.29890922998</v>
      </c>
      <c r="U671" s="2">
        <f t="shared" si="376"/>
        <v>224.68555402166399</v>
      </c>
      <c r="V671" s="2">
        <f t="shared" si="377"/>
        <v>31793.250040864634</v>
      </c>
      <c r="W671" s="2">
        <f t="shared" si="378"/>
        <v>322445.72626453632</v>
      </c>
      <c r="X671" s="27">
        <f t="shared" si="379"/>
        <v>0</v>
      </c>
      <c r="Y671" s="2">
        <f t="shared" si="394"/>
        <v>0</v>
      </c>
      <c r="Z671" s="67">
        <f t="shared" si="380"/>
        <v>0</v>
      </c>
      <c r="AA671" s="2">
        <f t="shared" si="381"/>
        <v>0</v>
      </c>
      <c r="AB671" s="26">
        <f t="shared" si="389"/>
        <v>6.7299999999999999E-2</v>
      </c>
      <c r="AC671" s="27">
        <f t="shared" si="369"/>
        <v>4</v>
      </c>
      <c r="AD671" s="27">
        <v>252</v>
      </c>
      <c r="AE671" s="10">
        <f t="shared" ref="AE671:AE734" si="399">ROUND((1+AB671)^TRUNC((AC671/AD671),9),9)</f>
        <v>1.0010343770000001</v>
      </c>
      <c r="AF671" s="2">
        <f t="shared" si="382"/>
        <v>316.15453609999997</v>
      </c>
      <c r="AG671" s="2">
        <f t="shared" si="383"/>
        <v>333.53044298999998</v>
      </c>
      <c r="AH671" s="3" t="str">
        <f t="shared" si="384"/>
        <v>-</v>
      </c>
      <c r="AI671" s="4" t="str">
        <f t="shared" si="390"/>
        <v>A+J=</v>
      </c>
      <c r="AJ671" s="11">
        <f t="shared" si="391"/>
        <v>41491</v>
      </c>
      <c r="AK671" s="11"/>
      <c r="AL671" s="4"/>
      <c r="AM671" s="1"/>
      <c r="AN671" s="11"/>
      <c r="AO671" s="1"/>
      <c r="AP671" s="1"/>
      <c r="AQ671" s="1"/>
      <c r="AR671" s="1"/>
      <c r="AS671" s="6"/>
      <c r="AT671" s="1"/>
      <c r="AU671" s="1"/>
      <c r="AV671" s="1"/>
      <c r="AW671" s="1"/>
      <c r="AX671" s="1"/>
      <c r="AY671" s="1"/>
      <c r="AZ671" s="1"/>
      <c r="BA671" s="1"/>
      <c r="BB671" s="1"/>
      <c r="BC671" s="1"/>
    </row>
    <row r="672" spans="1:154" x14ac:dyDescent="0.2">
      <c r="A672" s="144">
        <f t="shared" si="385"/>
        <v>41461</v>
      </c>
      <c r="B672" s="2">
        <f t="shared" si="370"/>
        <v>322898.64757669682</v>
      </c>
      <c r="C672" s="2">
        <f t="shared" si="386"/>
        <v>290427.79066965001</v>
      </c>
      <c r="D672" s="68">
        <f>SUM(Y672:Y$730)</f>
        <v>4287.5845935800007</v>
      </c>
      <c r="E672" s="68">
        <f t="shared" si="371"/>
        <v>286140.20607607003</v>
      </c>
      <c r="F672" s="72">
        <f t="shared" si="395"/>
        <v>3706.28</v>
      </c>
      <c r="G672" s="3">
        <f>IF(N672=1,VLOOKUP(A671,[1]Plan1!$BG$69:$BI$188,3),G671)</f>
        <v>3715.92</v>
      </c>
      <c r="H672" s="11">
        <f t="shared" si="396"/>
        <v>41396</v>
      </c>
      <c r="I672" s="11">
        <f t="shared" si="397"/>
        <v>41427</v>
      </c>
      <c r="J672" s="26">
        <f t="shared" si="372"/>
        <v>2.6009907508337538E-3</v>
      </c>
      <c r="K672" s="11">
        <f t="shared" si="387"/>
        <v>41487</v>
      </c>
      <c r="L672" s="11">
        <f t="shared" si="373"/>
        <v>41487</v>
      </c>
      <c r="M672" s="1">
        <f t="shared" si="388"/>
        <v>23</v>
      </c>
      <c r="N672" s="1">
        <f t="shared" si="392"/>
        <v>5</v>
      </c>
      <c r="O672" s="2">
        <f t="shared" si="374"/>
        <v>1.00056485</v>
      </c>
      <c r="P672" s="10">
        <f t="shared" si="368"/>
        <v>1.00369927</v>
      </c>
      <c r="Q672" s="10">
        <f t="shared" si="398"/>
        <v>1.1106089080179418</v>
      </c>
      <c r="R672" s="2">
        <f t="shared" si="367"/>
        <v>1.11123623</v>
      </c>
      <c r="S672" s="2">
        <f t="shared" si="393"/>
        <v>1.05240376</v>
      </c>
      <c r="T672" s="2">
        <f t="shared" si="375"/>
        <v>305647.29890922998</v>
      </c>
      <c r="U672" s="2">
        <f t="shared" si="376"/>
        <v>224.68555402166399</v>
      </c>
      <c r="V672" s="2">
        <f t="shared" si="377"/>
        <v>31829.157775325137</v>
      </c>
      <c r="W672" s="2">
        <f t="shared" si="378"/>
        <v>322481.63399899681</v>
      </c>
      <c r="X672" s="27">
        <f t="shared" si="379"/>
        <v>0</v>
      </c>
      <c r="Y672" s="2">
        <f t="shared" si="394"/>
        <v>0</v>
      </c>
      <c r="Z672" s="67">
        <f t="shared" si="380"/>
        <v>0</v>
      </c>
      <c r="AA672" s="2">
        <f t="shared" si="381"/>
        <v>0</v>
      </c>
      <c r="AB672" s="26">
        <f t="shared" si="389"/>
        <v>6.7299999999999999E-2</v>
      </c>
      <c r="AC672" s="27">
        <f t="shared" si="369"/>
        <v>5</v>
      </c>
      <c r="AD672" s="27">
        <v>252</v>
      </c>
      <c r="AE672" s="10">
        <f t="shared" si="399"/>
        <v>1.0012931389999999</v>
      </c>
      <c r="AF672" s="2">
        <f t="shared" si="382"/>
        <v>395.24444246000002</v>
      </c>
      <c r="AG672" s="2">
        <f t="shared" si="383"/>
        <v>417.01357769999998</v>
      </c>
      <c r="AH672" s="3" t="str">
        <f t="shared" si="384"/>
        <v>-</v>
      </c>
      <c r="AI672" s="4" t="str">
        <f t="shared" si="390"/>
        <v>A+J=</v>
      </c>
      <c r="AJ672" s="11">
        <f t="shared" si="391"/>
        <v>41491</v>
      </c>
      <c r="AK672" s="11"/>
      <c r="AL672" s="4"/>
      <c r="AM672" s="1"/>
      <c r="AN672" s="11"/>
      <c r="AO672" s="1"/>
      <c r="AP672" s="1"/>
      <c r="AQ672" s="1"/>
      <c r="AR672" s="1"/>
      <c r="AS672" s="6"/>
      <c r="AT672" s="1"/>
      <c r="AU672" s="1"/>
      <c r="AV672" s="1"/>
      <c r="AW672" s="1"/>
      <c r="AX672" s="1"/>
      <c r="AY672" s="1"/>
      <c r="AZ672" s="1"/>
      <c r="BA672" s="1"/>
      <c r="BB672" s="1"/>
      <c r="BC672" s="1"/>
    </row>
    <row r="673" spans="1:55" x14ac:dyDescent="0.2">
      <c r="A673" s="144">
        <f t="shared" si="385"/>
        <v>41462</v>
      </c>
      <c r="B673" s="2">
        <f t="shared" si="370"/>
        <v>322898.64757669682</v>
      </c>
      <c r="C673" s="2">
        <f t="shared" si="386"/>
        <v>290427.79066965001</v>
      </c>
      <c r="D673" s="68">
        <f>SUM(Y673:Y$730)</f>
        <v>4287.5845935800007</v>
      </c>
      <c r="E673" s="68">
        <f t="shared" si="371"/>
        <v>286140.20607607003</v>
      </c>
      <c r="F673" s="72">
        <f t="shared" si="395"/>
        <v>3706.28</v>
      </c>
      <c r="G673" s="3">
        <f>IF(N673=1,VLOOKUP(A672,[1]Plan1!$BG$69:$BI$188,3),G672)</f>
        <v>3715.92</v>
      </c>
      <c r="H673" s="11">
        <f t="shared" si="396"/>
        <v>41396</v>
      </c>
      <c r="I673" s="11">
        <f t="shared" si="397"/>
        <v>41427</v>
      </c>
      <c r="J673" s="26">
        <f t="shared" si="372"/>
        <v>2.6009907508337538E-3</v>
      </c>
      <c r="K673" s="11">
        <f t="shared" si="387"/>
        <v>41487</v>
      </c>
      <c r="L673" s="11">
        <f t="shared" si="373"/>
        <v>41487</v>
      </c>
      <c r="M673" s="1">
        <f t="shared" si="388"/>
        <v>23</v>
      </c>
      <c r="N673" s="1">
        <f t="shared" si="392"/>
        <v>5</v>
      </c>
      <c r="O673" s="2">
        <f t="shared" si="374"/>
        <v>1.00056485</v>
      </c>
      <c r="P673" s="10">
        <f t="shared" si="368"/>
        <v>1.00369927</v>
      </c>
      <c r="Q673" s="10">
        <f t="shared" si="398"/>
        <v>1.1106089080179418</v>
      </c>
      <c r="R673" s="2">
        <f t="shared" si="367"/>
        <v>1.11123623</v>
      </c>
      <c r="S673" s="2">
        <f t="shared" si="393"/>
        <v>1.05240376</v>
      </c>
      <c r="T673" s="2">
        <f t="shared" si="375"/>
        <v>305647.29890922998</v>
      </c>
      <c r="U673" s="2">
        <f t="shared" si="376"/>
        <v>224.68555402166399</v>
      </c>
      <c r="V673" s="2">
        <f t="shared" si="377"/>
        <v>31829.157775325137</v>
      </c>
      <c r="W673" s="2">
        <f t="shared" si="378"/>
        <v>322481.63399899681</v>
      </c>
      <c r="X673" s="27">
        <f t="shared" si="379"/>
        <v>0</v>
      </c>
      <c r="Y673" s="2">
        <f t="shared" si="394"/>
        <v>0</v>
      </c>
      <c r="Z673" s="67">
        <f t="shared" si="380"/>
        <v>0</v>
      </c>
      <c r="AA673" s="2">
        <f t="shared" si="381"/>
        <v>0</v>
      </c>
      <c r="AB673" s="26">
        <f t="shared" si="389"/>
        <v>6.7299999999999999E-2</v>
      </c>
      <c r="AC673" s="27">
        <f t="shared" si="369"/>
        <v>5</v>
      </c>
      <c r="AD673" s="27">
        <v>252</v>
      </c>
      <c r="AE673" s="10">
        <f t="shared" si="399"/>
        <v>1.0012931389999999</v>
      </c>
      <c r="AF673" s="2">
        <f t="shared" si="382"/>
        <v>395.24444246000002</v>
      </c>
      <c r="AG673" s="2">
        <f t="shared" si="383"/>
        <v>417.01357769999998</v>
      </c>
      <c r="AH673" s="3" t="str">
        <f t="shared" si="384"/>
        <v>-</v>
      </c>
      <c r="AI673" s="4" t="str">
        <f t="shared" si="390"/>
        <v>A+J=</v>
      </c>
      <c r="AJ673" s="11">
        <f t="shared" si="391"/>
        <v>41491</v>
      </c>
      <c r="AK673" s="11"/>
      <c r="AL673" s="4"/>
      <c r="AM673" s="1"/>
      <c r="AN673" s="11"/>
      <c r="AO673" s="1"/>
      <c r="AP673" s="1"/>
      <c r="AQ673" s="1"/>
      <c r="AR673" s="1"/>
      <c r="AS673" s="6"/>
      <c r="AT673" s="1"/>
      <c r="AU673" s="1"/>
      <c r="AV673" s="1"/>
      <c r="AW673" s="1"/>
      <c r="AX673" s="1"/>
      <c r="AY673" s="1"/>
      <c r="AZ673" s="1"/>
      <c r="BA673" s="1"/>
      <c r="BB673" s="1"/>
      <c r="BC673" s="1"/>
    </row>
    <row r="674" spans="1:55" x14ac:dyDescent="0.2">
      <c r="A674" s="144">
        <f t="shared" si="385"/>
        <v>41463</v>
      </c>
      <c r="B674" s="2">
        <f t="shared" si="370"/>
        <v>322898.64757669682</v>
      </c>
      <c r="C674" s="2">
        <f t="shared" si="386"/>
        <v>290427.79066965001</v>
      </c>
      <c r="D674" s="68">
        <f>SUM(Y674:Y$730)</f>
        <v>4287.5845935800007</v>
      </c>
      <c r="E674" s="68">
        <f t="shared" si="371"/>
        <v>286140.20607607003</v>
      </c>
      <c r="F674" s="72">
        <f t="shared" si="395"/>
        <v>3706.28</v>
      </c>
      <c r="G674" s="3">
        <f>IF(N674=1,VLOOKUP(A673,[1]Plan1!$BG$69:$BI$188,3),G673)</f>
        <v>3715.92</v>
      </c>
      <c r="H674" s="11">
        <f t="shared" si="396"/>
        <v>41396</v>
      </c>
      <c r="I674" s="11">
        <f t="shared" si="397"/>
        <v>41427</v>
      </c>
      <c r="J674" s="26">
        <f t="shared" si="372"/>
        <v>2.6009907508337538E-3</v>
      </c>
      <c r="K674" s="11">
        <f t="shared" si="387"/>
        <v>41487</v>
      </c>
      <c r="L674" s="11">
        <f t="shared" si="373"/>
        <v>41487</v>
      </c>
      <c r="M674" s="1">
        <f t="shared" si="388"/>
        <v>23</v>
      </c>
      <c r="N674" s="1">
        <f t="shared" si="392"/>
        <v>5</v>
      </c>
      <c r="O674" s="2">
        <f t="shared" si="374"/>
        <v>1.00056485</v>
      </c>
      <c r="P674" s="10">
        <f t="shared" si="368"/>
        <v>1.00369927</v>
      </c>
      <c r="Q674" s="10">
        <f t="shared" si="398"/>
        <v>1.1106089080179418</v>
      </c>
      <c r="R674" s="2">
        <f t="shared" si="367"/>
        <v>1.11123623</v>
      </c>
      <c r="S674" s="2">
        <f t="shared" si="393"/>
        <v>1.05240376</v>
      </c>
      <c r="T674" s="2">
        <f t="shared" si="375"/>
        <v>305647.29890922998</v>
      </c>
      <c r="U674" s="2">
        <f t="shared" si="376"/>
        <v>224.68555402166399</v>
      </c>
      <c r="V674" s="2">
        <f t="shared" si="377"/>
        <v>31829.157775325137</v>
      </c>
      <c r="W674" s="2">
        <f t="shared" si="378"/>
        <v>322481.63399899681</v>
      </c>
      <c r="X674" s="27">
        <f t="shared" si="379"/>
        <v>0</v>
      </c>
      <c r="Y674" s="2">
        <f t="shared" si="394"/>
        <v>0</v>
      </c>
      <c r="Z674" s="67">
        <f t="shared" si="380"/>
        <v>0</v>
      </c>
      <c r="AA674" s="2">
        <f t="shared" si="381"/>
        <v>0</v>
      </c>
      <c r="AB674" s="26">
        <f t="shared" si="389"/>
        <v>6.7299999999999999E-2</v>
      </c>
      <c r="AC674" s="27">
        <f t="shared" si="369"/>
        <v>5</v>
      </c>
      <c r="AD674" s="27">
        <v>252</v>
      </c>
      <c r="AE674" s="10">
        <f t="shared" si="399"/>
        <v>1.0012931389999999</v>
      </c>
      <c r="AF674" s="2">
        <f t="shared" si="382"/>
        <v>395.24444246000002</v>
      </c>
      <c r="AG674" s="2">
        <f t="shared" si="383"/>
        <v>417.01357769999998</v>
      </c>
      <c r="AH674" s="3" t="str">
        <f t="shared" si="384"/>
        <v>-</v>
      </c>
      <c r="AI674" s="4" t="str">
        <f t="shared" si="390"/>
        <v>A+J=</v>
      </c>
      <c r="AJ674" s="11">
        <f t="shared" si="391"/>
        <v>41491</v>
      </c>
      <c r="AK674" s="11"/>
      <c r="AL674" s="4"/>
      <c r="AM674" s="1"/>
      <c r="AN674" s="11"/>
      <c r="AO674" s="1"/>
      <c r="AP674" s="1"/>
      <c r="AQ674" s="1"/>
      <c r="AR674" s="1"/>
      <c r="AS674" s="6"/>
      <c r="AT674" s="1"/>
      <c r="AU674" s="1"/>
      <c r="AV674" s="1"/>
      <c r="AW674" s="1"/>
      <c r="AX674" s="1"/>
      <c r="AY674" s="1"/>
      <c r="AZ674" s="1"/>
      <c r="BA674" s="1"/>
      <c r="BB674" s="1"/>
      <c r="BC674" s="1"/>
    </row>
    <row r="675" spans="1:55" x14ac:dyDescent="0.2">
      <c r="A675" s="144">
        <f t="shared" si="385"/>
        <v>41464</v>
      </c>
      <c r="B675" s="2">
        <f t="shared" si="370"/>
        <v>323018.08404683141</v>
      </c>
      <c r="C675" s="2">
        <f t="shared" si="386"/>
        <v>290427.79066965001</v>
      </c>
      <c r="D675" s="68">
        <f>SUM(Y675:Y$730)</f>
        <v>4287.5845935800007</v>
      </c>
      <c r="E675" s="68">
        <f t="shared" si="371"/>
        <v>286140.20607607003</v>
      </c>
      <c r="F675" s="72">
        <f t="shared" si="395"/>
        <v>3706.28</v>
      </c>
      <c r="G675" s="3">
        <f>IF(N675=1,VLOOKUP(A674,[1]Plan1!$BG$69:$BI$188,3),G674)</f>
        <v>3715.92</v>
      </c>
      <c r="H675" s="11">
        <f t="shared" si="396"/>
        <v>41396</v>
      </c>
      <c r="I675" s="11">
        <f t="shared" si="397"/>
        <v>41427</v>
      </c>
      <c r="J675" s="26">
        <f t="shared" si="372"/>
        <v>2.6009907508337538E-3</v>
      </c>
      <c r="K675" s="11">
        <f t="shared" si="387"/>
        <v>41487</v>
      </c>
      <c r="L675" s="11">
        <f t="shared" si="373"/>
        <v>41487</v>
      </c>
      <c r="M675" s="1">
        <f t="shared" si="388"/>
        <v>23</v>
      </c>
      <c r="N675" s="1">
        <f t="shared" si="392"/>
        <v>6</v>
      </c>
      <c r="O675" s="2">
        <f t="shared" si="374"/>
        <v>1.0006778599999999</v>
      </c>
      <c r="P675" s="10">
        <f t="shared" si="368"/>
        <v>1.00369927</v>
      </c>
      <c r="Q675" s="10">
        <f t="shared" si="398"/>
        <v>1.1106089080179418</v>
      </c>
      <c r="R675" s="2">
        <f t="shared" si="367"/>
        <v>1.11136174</v>
      </c>
      <c r="S675" s="2">
        <f t="shared" si="393"/>
        <v>1.05240376</v>
      </c>
      <c r="T675" s="2">
        <f t="shared" si="375"/>
        <v>305647.29890922998</v>
      </c>
      <c r="U675" s="2">
        <f t="shared" si="376"/>
        <v>224.68555402166399</v>
      </c>
      <c r="V675" s="2">
        <f t="shared" si="377"/>
        <v>31865.071232589726</v>
      </c>
      <c r="W675" s="2">
        <f t="shared" si="378"/>
        <v>322517.54745626141</v>
      </c>
      <c r="X675" s="27">
        <f t="shared" si="379"/>
        <v>0</v>
      </c>
      <c r="Y675" s="2">
        <f t="shared" si="394"/>
        <v>0</v>
      </c>
      <c r="Z675" s="67">
        <f t="shared" si="380"/>
        <v>0</v>
      </c>
      <c r="AA675" s="2">
        <f t="shared" si="381"/>
        <v>0</v>
      </c>
      <c r="AB675" s="26">
        <f t="shared" si="389"/>
        <v>6.7299999999999999E-2</v>
      </c>
      <c r="AC675" s="27">
        <f t="shared" si="369"/>
        <v>6</v>
      </c>
      <c r="AD675" s="27">
        <v>252</v>
      </c>
      <c r="AE675" s="10">
        <f t="shared" si="399"/>
        <v>1.0015519669999999</v>
      </c>
      <c r="AF675" s="2">
        <f t="shared" si="382"/>
        <v>474.35452154000001</v>
      </c>
      <c r="AG675" s="2">
        <f t="shared" si="383"/>
        <v>500.53659056999999</v>
      </c>
      <c r="AH675" s="3" t="str">
        <f t="shared" si="384"/>
        <v>-</v>
      </c>
      <c r="AI675" s="4" t="str">
        <f t="shared" si="390"/>
        <v>A+J=</v>
      </c>
      <c r="AJ675" s="11">
        <f t="shared" si="391"/>
        <v>41491</v>
      </c>
      <c r="AK675" s="11"/>
      <c r="AL675" s="4"/>
      <c r="AM675" s="1"/>
      <c r="AN675" s="11"/>
      <c r="AO675" s="1"/>
      <c r="AP675" s="1"/>
      <c r="AQ675" s="1"/>
      <c r="AR675" s="1"/>
      <c r="AS675" s="6"/>
      <c r="AT675" s="1"/>
      <c r="AU675" s="1"/>
      <c r="AV675" s="1"/>
      <c r="AW675" s="1"/>
      <c r="AX675" s="1"/>
      <c r="AY675" s="1"/>
      <c r="AZ675" s="1"/>
      <c r="BA675" s="1"/>
      <c r="BB675" s="1"/>
      <c r="BC675" s="1"/>
    </row>
    <row r="676" spans="1:55" x14ac:dyDescent="0.2">
      <c r="A676" s="144">
        <f t="shared" si="385"/>
        <v>41465</v>
      </c>
      <c r="B676" s="2">
        <f t="shared" si="370"/>
        <v>323137.5664520202</v>
      </c>
      <c r="C676" s="2">
        <f t="shared" si="386"/>
        <v>290427.79066965001</v>
      </c>
      <c r="D676" s="68">
        <f>SUM(Y676:Y$730)</f>
        <v>4287.5845935800007</v>
      </c>
      <c r="E676" s="68">
        <f t="shared" si="371"/>
        <v>286140.20607607003</v>
      </c>
      <c r="F676" s="72">
        <f t="shared" si="395"/>
        <v>3706.28</v>
      </c>
      <c r="G676" s="3">
        <f>IF(N676=1,VLOOKUP(A675,[1]Plan1!$BG$69:$BI$188,3),G675)</f>
        <v>3715.92</v>
      </c>
      <c r="H676" s="11">
        <f t="shared" si="396"/>
        <v>41396</v>
      </c>
      <c r="I676" s="11">
        <f t="shared" si="397"/>
        <v>41427</v>
      </c>
      <c r="J676" s="26">
        <f t="shared" si="372"/>
        <v>2.6009907508337538E-3</v>
      </c>
      <c r="K676" s="11">
        <f t="shared" si="387"/>
        <v>41487</v>
      </c>
      <c r="L676" s="11">
        <f t="shared" si="373"/>
        <v>41487</v>
      </c>
      <c r="M676" s="1">
        <f t="shared" si="388"/>
        <v>23</v>
      </c>
      <c r="N676" s="1">
        <f t="shared" si="392"/>
        <v>7</v>
      </c>
      <c r="O676" s="2">
        <f t="shared" si="374"/>
        <v>1.00079089</v>
      </c>
      <c r="P676" s="10">
        <f t="shared" si="368"/>
        <v>1.00369927</v>
      </c>
      <c r="Q676" s="10">
        <f t="shared" si="398"/>
        <v>1.1106089080179418</v>
      </c>
      <c r="R676" s="2">
        <f t="shared" si="367"/>
        <v>1.11148727</v>
      </c>
      <c r="S676" s="2">
        <f t="shared" si="393"/>
        <v>1.05240376</v>
      </c>
      <c r="T676" s="2">
        <f t="shared" si="375"/>
        <v>305647.29890922998</v>
      </c>
      <c r="U676" s="2">
        <f t="shared" si="376"/>
        <v>224.68555402166399</v>
      </c>
      <c r="V676" s="2">
        <f t="shared" si="377"/>
        <v>31900.990412658466</v>
      </c>
      <c r="W676" s="2">
        <f t="shared" si="378"/>
        <v>322553.46663633018</v>
      </c>
      <c r="X676" s="27">
        <f t="shared" si="379"/>
        <v>0</v>
      </c>
      <c r="Y676" s="2">
        <f t="shared" si="394"/>
        <v>0</v>
      </c>
      <c r="Z676" s="67">
        <f t="shared" si="380"/>
        <v>0</v>
      </c>
      <c r="AA676" s="2">
        <f t="shared" si="381"/>
        <v>0</v>
      </c>
      <c r="AB676" s="26">
        <f t="shared" si="389"/>
        <v>6.7299999999999999E-2</v>
      </c>
      <c r="AC676" s="27">
        <f t="shared" si="369"/>
        <v>7</v>
      </c>
      <c r="AD676" s="27">
        <v>252</v>
      </c>
      <c r="AE676" s="10">
        <f t="shared" si="399"/>
        <v>1.0018108619999999</v>
      </c>
      <c r="AF676" s="2">
        <f t="shared" si="382"/>
        <v>553.48507899000003</v>
      </c>
      <c r="AG676" s="2">
        <f t="shared" si="383"/>
        <v>584.09981569000001</v>
      </c>
      <c r="AH676" s="3" t="str">
        <f t="shared" si="384"/>
        <v>-</v>
      </c>
      <c r="AI676" s="4" t="str">
        <f t="shared" si="390"/>
        <v>A+J=</v>
      </c>
      <c r="AJ676" s="11">
        <f t="shared" si="391"/>
        <v>41491</v>
      </c>
      <c r="AK676" s="11"/>
      <c r="AL676" s="4"/>
      <c r="AM676" s="1"/>
      <c r="AN676" s="11"/>
      <c r="AO676" s="1"/>
      <c r="AP676" s="1"/>
      <c r="AQ676" s="1"/>
      <c r="AR676" s="1"/>
      <c r="AS676" s="6"/>
      <c r="AT676" s="1"/>
      <c r="AU676" s="1"/>
      <c r="AV676" s="1"/>
      <c r="AW676" s="1"/>
      <c r="AX676" s="1"/>
      <c r="AY676" s="1"/>
      <c r="AZ676" s="1"/>
      <c r="BA676" s="1"/>
      <c r="BB676" s="1"/>
      <c r="BC676" s="1"/>
    </row>
    <row r="677" spans="1:55" x14ac:dyDescent="0.2">
      <c r="A677" s="144">
        <f t="shared" si="385"/>
        <v>41466</v>
      </c>
      <c r="B677" s="2">
        <f t="shared" si="370"/>
        <v>323257.08939188888</v>
      </c>
      <c r="C677" s="2">
        <f t="shared" si="386"/>
        <v>290427.79066965001</v>
      </c>
      <c r="D677" s="68">
        <f>SUM(Y677:Y$730)</f>
        <v>4287.5845935800007</v>
      </c>
      <c r="E677" s="68">
        <f t="shared" si="371"/>
        <v>286140.20607607003</v>
      </c>
      <c r="F677" s="72">
        <f t="shared" si="395"/>
        <v>3706.28</v>
      </c>
      <c r="G677" s="3">
        <f>IF(N677=1,VLOOKUP(A676,[1]Plan1!$BG$69:$BI$188,3),G676)</f>
        <v>3715.92</v>
      </c>
      <c r="H677" s="11">
        <f t="shared" si="396"/>
        <v>41396</v>
      </c>
      <c r="I677" s="11">
        <f t="shared" si="397"/>
        <v>41427</v>
      </c>
      <c r="J677" s="26">
        <f t="shared" si="372"/>
        <v>2.6009907508337538E-3</v>
      </c>
      <c r="K677" s="11">
        <f t="shared" si="387"/>
        <v>41487</v>
      </c>
      <c r="L677" s="11">
        <f t="shared" si="373"/>
        <v>41487</v>
      </c>
      <c r="M677" s="1">
        <f t="shared" si="388"/>
        <v>23</v>
      </c>
      <c r="N677" s="1">
        <f t="shared" si="392"/>
        <v>8</v>
      </c>
      <c r="O677" s="2">
        <f t="shared" si="374"/>
        <v>1.0009039200000001</v>
      </c>
      <c r="P677" s="10">
        <f t="shared" si="368"/>
        <v>1.00369927</v>
      </c>
      <c r="Q677" s="10">
        <f t="shared" si="398"/>
        <v>1.1106089080179418</v>
      </c>
      <c r="R677" s="2">
        <f t="shared" si="367"/>
        <v>1.1116128000000001</v>
      </c>
      <c r="S677" s="2">
        <f t="shared" si="393"/>
        <v>1.05240376</v>
      </c>
      <c r="T677" s="2">
        <f t="shared" si="375"/>
        <v>305647.29890922998</v>
      </c>
      <c r="U677" s="2">
        <f t="shared" si="376"/>
        <v>224.68555402166399</v>
      </c>
      <c r="V677" s="2">
        <f t="shared" si="377"/>
        <v>31936.909592727206</v>
      </c>
      <c r="W677" s="2">
        <f t="shared" si="378"/>
        <v>322589.38581639889</v>
      </c>
      <c r="X677" s="27">
        <f t="shared" si="379"/>
        <v>0</v>
      </c>
      <c r="Y677" s="2">
        <f t="shared" si="394"/>
        <v>0</v>
      </c>
      <c r="Z677" s="67">
        <f t="shared" si="380"/>
        <v>0</v>
      </c>
      <c r="AA677" s="2">
        <f t="shared" si="381"/>
        <v>0</v>
      </c>
      <c r="AB677" s="26">
        <f t="shared" si="389"/>
        <v>6.7299999999999999E-2</v>
      </c>
      <c r="AC677" s="27">
        <f t="shared" si="369"/>
        <v>8</v>
      </c>
      <c r="AD677" s="27">
        <v>252</v>
      </c>
      <c r="AE677" s="10">
        <f t="shared" si="399"/>
        <v>1.002069825</v>
      </c>
      <c r="AF677" s="2">
        <f t="shared" si="382"/>
        <v>632.63642045999995</v>
      </c>
      <c r="AG677" s="2">
        <f t="shared" si="383"/>
        <v>667.70357549000005</v>
      </c>
      <c r="AH677" s="3" t="str">
        <f t="shared" si="384"/>
        <v>-</v>
      </c>
      <c r="AI677" s="4" t="str">
        <f t="shared" si="390"/>
        <v>A+J=</v>
      </c>
      <c r="AJ677" s="11">
        <f t="shared" si="391"/>
        <v>41491</v>
      </c>
      <c r="AK677" s="11"/>
      <c r="AL677" s="4"/>
      <c r="AM677" s="1"/>
      <c r="AN677" s="11"/>
      <c r="AO677" s="1"/>
      <c r="AP677" s="1"/>
      <c r="AQ677" s="1"/>
      <c r="AR677" s="1"/>
      <c r="AS677" s="6"/>
      <c r="AT677" s="1"/>
      <c r="AU677" s="1"/>
      <c r="AV677" s="1"/>
      <c r="AW677" s="1"/>
      <c r="AX677" s="1"/>
      <c r="AY677" s="1"/>
      <c r="AZ677" s="1"/>
      <c r="BA677" s="1"/>
      <c r="BB677" s="1"/>
      <c r="BC677" s="1"/>
    </row>
    <row r="678" spans="1:55" x14ac:dyDescent="0.2">
      <c r="A678" s="144">
        <f t="shared" si="385"/>
        <v>41467</v>
      </c>
      <c r="B678" s="2">
        <f t="shared" si="370"/>
        <v>323376.66083270375</v>
      </c>
      <c r="C678" s="2">
        <f t="shared" si="386"/>
        <v>290427.79066965001</v>
      </c>
      <c r="D678" s="68">
        <f>SUM(Y678:Y$730)</f>
        <v>4287.5845935800007</v>
      </c>
      <c r="E678" s="68">
        <f t="shared" si="371"/>
        <v>286140.20607607003</v>
      </c>
      <c r="F678" s="72">
        <f t="shared" si="395"/>
        <v>3706.28</v>
      </c>
      <c r="G678" s="3">
        <f>IF(N678=1,VLOOKUP(A677,[1]Plan1!$BG$69:$BI$188,3),G677)</f>
        <v>3715.92</v>
      </c>
      <c r="H678" s="11">
        <f t="shared" si="396"/>
        <v>41396</v>
      </c>
      <c r="I678" s="11">
        <f t="shared" si="397"/>
        <v>41427</v>
      </c>
      <c r="J678" s="26">
        <f t="shared" si="372"/>
        <v>2.6009907508337538E-3</v>
      </c>
      <c r="K678" s="11">
        <f t="shared" si="387"/>
        <v>41487</v>
      </c>
      <c r="L678" s="11">
        <f t="shared" si="373"/>
        <v>41487</v>
      </c>
      <c r="M678" s="1">
        <f t="shared" si="388"/>
        <v>23</v>
      </c>
      <c r="N678" s="1">
        <f t="shared" si="392"/>
        <v>9</v>
      </c>
      <c r="O678" s="2">
        <f t="shared" si="374"/>
        <v>1.00101697</v>
      </c>
      <c r="P678" s="10">
        <f t="shared" si="368"/>
        <v>1.00369927</v>
      </c>
      <c r="Q678" s="10">
        <f t="shared" si="398"/>
        <v>1.1106089080179418</v>
      </c>
      <c r="R678" s="2">
        <f t="shared" si="367"/>
        <v>1.1117383599999999</v>
      </c>
      <c r="S678" s="2">
        <f t="shared" si="393"/>
        <v>1.05240376</v>
      </c>
      <c r="T678" s="2">
        <f t="shared" si="375"/>
        <v>305647.29890922998</v>
      </c>
      <c r="U678" s="2">
        <f t="shared" si="376"/>
        <v>224.68555402166399</v>
      </c>
      <c r="V678" s="2">
        <f t="shared" si="377"/>
        <v>31972.837357002078</v>
      </c>
      <c r="W678" s="2">
        <f t="shared" si="378"/>
        <v>322625.31358067377</v>
      </c>
      <c r="X678" s="27">
        <f t="shared" si="379"/>
        <v>0</v>
      </c>
      <c r="Y678" s="2">
        <f t="shared" si="394"/>
        <v>0</v>
      </c>
      <c r="Z678" s="67">
        <f t="shared" si="380"/>
        <v>0</v>
      </c>
      <c r="AA678" s="2">
        <f t="shared" si="381"/>
        <v>0</v>
      </c>
      <c r="AB678" s="26">
        <f t="shared" si="389"/>
        <v>6.7299999999999999E-2</v>
      </c>
      <c r="AC678" s="27">
        <f t="shared" si="369"/>
        <v>9</v>
      </c>
      <c r="AD678" s="27">
        <v>252</v>
      </c>
      <c r="AE678" s="10">
        <f t="shared" si="399"/>
        <v>1.0023288539999999</v>
      </c>
      <c r="AF678" s="2">
        <f t="shared" si="382"/>
        <v>711.80793464999999</v>
      </c>
      <c r="AG678" s="2">
        <f t="shared" si="383"/>
        <v>751.34725203000005</v>
      </c>
      <c r="AH678" s="3" t="str">
        <f t="shared" si="384"/>
        <v>-</v>
      </c>
      <c r="AI678" s="4" t="str">
        <f t="shared" si="390"/>
        <v>A+J=</v>
      </c>
      <c r="AJ678" s="11">
        <f t="shared" si="391"/>
        <v>41491</v>
      </c>
      <c r="AK678" s="11"/>
      <c r="AL678" s="4"/>
      <c r="AM678" s="1"/>
      <c r="AN678" s="11"/>
      <c r="AO678" s="1"/>
      <c r="AP678" s="1"/>
      <c r="AQ678" s="1"/>
      <c r="AR678" s="1"/>
      <c r="AS678" s="6"/>
      <c r="AT678" s="1"/>
      <c r="AU678" s="1"/>
      <c r="AV678" s="1"/>
      <c r="AW678" s="1"/>
      <c r="AX678" s="1"/>
      <c r="AY678" s="1"/>
      <c r="AZ678" s="1"/>
      <c r="BA678" s="1"/>
      <c r="BB678" s="1"/>
      <c r="BC678" s="1"/>
    </row>
    <row r="679" spans="1:55" x14ac:dyDescent="0.2">
      <c r="A679" s="144">
        <f t="shared" si="385"/>
        <v>41468</v>
      </c>
      <c r="B679" s="2">
        <f t="shared" si="370"/>
        <v>323496.27250447869</v>
      </c>
      <c r="C679" s="2">
        <f t="shared" si="386"/>
        <v>290427.79066965001</v>
      </c>
      <c r="D679" s="68">
        <f>SUM(Y679:Y$730)</f>
        <v>4287.5845935800007</v>
      </c>
      <c r="E679" s="68">
        <f t="shared" si="371"/>
        <v>286140.20607607003</v>
      </c>
      <c r="F679" s="72">
        <f t="shared" si="395"/>
        <v>3706.28</v>
      </c>
      <c r="G679" s="3">
        <f>IF(N679=1,VLOOKUP(A678,[1]Plan1!$BG$69:$BI$188,3),G678)</f>
        <v>3715.92</v>
      </c>
      <c r="H679" s="11">
        <f t="shared" si="396"/>
        <v>41396</v>
      </c>
      <c r="I679" s="11">
        <f t="shared" si="397"/>
        <v>41427</v>
      </c>
      <c r="J679" s="26">
        <f t="shared" si="372"/>
        <v>2.6009907508337538E-3</v>
      </c>
      <c r="K679" s="11">
        <f t="shared" si="387"/>
        <v>41487</v>
      </c>
      <c r="L679" s="11">
        <f t="shared" si="373"/>
        <v>41487</v>
      </c>
      <c r="M679" s="1">
        <f t="shared" si="388"/>
        <v>23</v>
      </c>
      <c r="N679" s="1">
        <f t="shared" si="392"/>
        <v>10</v>
      </c>
      <c r="O679" s="2">
        <f t="shared" si="374"/>
        <v>1.0011300299999999</v>
      </c>
      <c r="P679" s="10">
        <f t="shared" si="368"/>
        <v>1.00369927</v>
      </c>
      <c r="Q679" s="10">
        <f t="shared" si="398"/>
        <v>1.1106089080179418</v>
      </c>
      <c r="R679" s="2">
        <f t="shared" si="367"/>
        <v>1.11186392</v>
      </c>
      <c r="S679" s="2">
        <f t="shared" si="393"/>
        <v>1.05240376</v>
      </c>
      <c r="T679" s="2">
        <f t="shared" si="375"/>
        <v>305647.29890922998</v>
      </c>
      <c r="U679" s="2">
        <f t="shared" si="376"/>
        <v>224.68555402166399</v>
      </c>
      <c r="V679" s="2">
        <f t="shared" si="377"/>
        <v>32008.765121277014</v>
      </c>
      <c r="W679" s="2">
        <f t="shared" si="378"/>
        <v>322661.24134494871</v>
      </c>
      <c r="X679" s="27">
        <f t="shared" si="379"/>
        <v>0</v>
      </c>
      <c r="Y679" s="2">
        <f t="shared" si="394"/>
        <v>0</v>
      </c>
      <c r="Z679" s="67">
        <f t="shared" si="380"/>
        <v>0</v>
      </c>
      <c r="AA679" s="2">
        <f t="shared" si="381"/>
        <v>0</v>
      </c>
      <c r="AB679" s="26">
        <f t="shared" si="389"/>
        <v>6.7299999999999999E-2</v>
      </c>
      <c r="AC679" s="27">
        <f t="shared" si="369"/>
        <v>10</v>
      </c>
      <c r="AD679" s="27">
        <v>252</v>
      </c>
      <c r="AE679" s="10">
        <f t="shared" si="399"/>
        <v>1.0025879499999999</v>
      </c>
      <c r="AF679" s="2">
        <f t="shared" si="382"/>
        <v>790.99992721000001</v>
      </c>
      <c r="AG679" s="2">
        <f t="shared" si="383"/>
        <v>835.03115952999997</v>
      </c>
      <c r="AH679" s="3" t="str">
        <f t="shared" si="384"/>
        <v>-</v>
      </c>
      <c r="AI679" s="4" t="str">
        <f t="shared" si="390"/>
        <v>A+J=</v>
      </c>
      <c r="AJ679" s="11">
        <f t="shared" si="391"/>
        <v>41491</v>
      </c>
      <c r="AK679" s="11"/>
      <c r="AL679" s="4"/>
      <c r="AM679" s="1"/>
      <c r="AN679" s="11"/>
      <c r="AO679" s="1"/>
      <c r="AP679" s="1"/>
      <c r="AQ679" s="1"/>
      <c r="AR679" s="1"/>
      <c r="AS679" s="6"/>
      <c r="AT679" s="1"/>
      <c r="AU679" s="1"/>
      <c r="AV679" s="1"/>
      <c r="AW679" s="1"/>
      <c r="AX679" s="1"/>
      <c r="AY679" s="1"/>
      <c r="AZ679" s="1"/>
      <c r="BA679" s="1"/>
      <c r="BB679" s="1"/>
      <c r="BC679" s="1"/>
    </row>
    <row r="680" spans="1:55" x14ac:dyDescent="0.2">
      <c r="A680" s="144">
        <f t="shared" si="385"/>
        <v>41469</v>
      </c>
      <c r="B680" s="2">
        <f t="shared" si="370"/>
        <v>323496.27250447869</v>
      </c>
      <c r="C680" s="2">
        <f t="shared" si="386"/>
        <v>290427.79066965001</v>
      </c>
      <c r="D680" s="68">
        <f>SUM(Y680:Y$730)</f>
        <v>4287.5845935800007</v>
      </c>
      <c r="E680" s="68">
        <f t="shared" si="371"/>
        <v>286140.20607607003</v>
      </c>
      <c r="F680" s="72">
        <f t="shared" si="395"/>
        <v>3706.28</v>
      </c>
      <c r="G680" s="3">
        <f>IF(N680=1,VLOOKUP(A679,[1]Plan1!$BG$69:$BI$188,3),G679)</f>
        <v>3715.92</v>
      </c>
      <c r="H680" s="11">
        <f t="shared" si="396"/>
        <v>41396</v>
      </c>
      <c r="I680" s="11">
        <f t="shared" si="397"/>
        <v>41427</v>
      </c>
      <c r="J680" s="26">
        <f t="shared" si="372"/>
        <v>2.6009907508337538E-3</v>
      </c>
      <c r="K680" s="11">
        <f t="shared" si="387"/>
        <v>41487</v>
      </c>
      <c r="L680" s="11">
        <f t="shared" si="373"/>
        <v>41487</v>
      </c>
      <c r="M680" s="1">
        <f t="shared" si="388"/>
        <v>23</v>
      </c>
      <c r="N680" s="1">
        <f t="shared" si="392"/>
        <v>10</v>
      </c>
      <c r="O680" s="2">
        <f t="shared" si="374"/>
        <v>1.0011300299999999</v>
      </c>
      <c r="P680" s="10">
        <f t="shared" si="368"/>
        <v>1.00369927</v>
      </c>
      <c r="Q680" s="10">
        <f t="shared" si="398"/>
        <v>1.1106089080179418</v>
      </c>
      <c r="R680" s="2">
        <f t="shared" si="367"/>
        <v>1.11186392</v>
      </c>
      <c r="S680" s="2">
        <f t="shared" si="393"/>
        <v>1.05240376</v>
      </c>
      <c r="T680" s="2">
        <f t="shared" si="375"/>
        <v>305647.29890922998</v>
      </c>
      <c r="U680" s="2">
        <f t="shared" si="376"/>
        <v>224.68555402166399</v>
      </c>
      <c r="V680" s="2">
        <f t="shared" si="377"/>
        <v>32008.765121277014</v>
      </c>
      <c r="W680" s="2">
        <f t="shared" si="378"/>
        <v>322661.24134494871</v>
      </c>
      <c r="X680" s="27">
        <f t="shared" si="379"/>
        <v>0</v>
      </c>
      <c r="Y680" s="2">
        <f t="shared" si="394"/>
        <v>0</v>
      </c>
      <c r="Z680" s="67">
        <f t="shared" si="380"/>
        <v>0</v>
      </c>
      <c r="AA680" s="2">
        <f t="shared" si="381"/>
        <v>0</v>
      </c>
      <c r="AB680" s="26">
        <f t="shared" si="389"/>
        <v>6.7299999999999999E-2</v>
      </c>
      <c r="AC680" s="27">
        <f t="shared" si="369"/>
        <v>10</v>
      </c>
      <c r="AD680" s="27">
        <v>252</v>
      </c>
      <c r="AE680" s="10">
        <f t="shared" si="399"/>
        <v>1.0025879499999999</v>
      </c>
      <c r="AF680" s="2">
        <f t="shared" si="382"/>
        <v>790.99992721000001</v>
      </c>
      <c r="AG680" s="2">
        <f t="shared" si="383"/>
        <v>835.03115952999997</v>
      </c>
      <c r="AH680" s="3" t="str">
        <f t="shared" si="384"/>
        <v>-</v>
      </c>
      <c r="AI680" s="4" t="str">
        <f t="shared" si="390"/>
        <v>A+J=</v>
      </c>
      <c r="AJ680" s="11">
        <f t="shared" si="391"/>
        <v>41491</v>
      </c>
      <c r="AK680" s="11"/>
      <c r="AL680" s="4"/>
      <c r="AM680" s="1"/>
      <c r="AN680" s="11"/>
      <c r="AO680" s="1"/>
      <c r="AP680" s="1"/>
      <c r="AQ680" s="1"/>
      <c r="AR680" s="1"/>
      <c r="AS680" s="6"/>
      <c r="AT680" s="1"/>
      <c r="AU680" s="1"/>
      <c r="AV680" s="1"/>
      <c r="AW680" s="1"/>
      <c r="AX680" s="1"/>
      <c r="AY680" s="1"/>
      <c r="AZ680" s="1"/>
      <c r="BA680" s="1"/>
      <c r="BB680" s="1"/>
      <c r="BC680" s="1"/>
    </row>
    <row r="681" spans="1:55" x14ac:dyDescent="0.2">
      <c r="A681" s="144">
        <f t="shared" si="385"/>
        <v>41470</v>
      </c>
      <c r="B681" s="2">
        <f t="shared" si="370"/>
        <v>323496.27250447869</v>
      </c>
      <c r="C681" s="2">
        <f t="shared" si="386"/>
        <v>290427.79066965001</v>
      </c>
      <c r="D681" s="68">
        <f>SUM(Y681:Y$730)</f>
        <v>4287.5845935800007</v>
      </c>
      <c r="E681" s="68">
        <f t="shared" si="371"/>
        <v>286140.20607607003</v>
      </c>
      <c r="F681" s="72">
        <f t="shared" si="395"/>
        <v>3706.28</v>
      </c>
      <c r="G681" s="3">
        <f>IF(N681=1,VLOOKUP(A680,[1]Plan1!$BG$69:$BI$188,3),G680)</f>
        <v>3715.92</v>
      </c>
      <c r="H681" s="11">
        <f t="shared" si="396"/>
        <v>41396</v>
      </c>
      <c r="I681" s="11">
        <f t="shared" si="397"/>
        <v>41427</v>
      </c>
      <c r="J681" s="26">
        <f t="shared" si="372"/>
        <v>2.6009907508337538E-3</v>
      </c>
      <c r="K681" s="11">
        <f t="shared" si="387"/>
        <v>41487</v>
      </c>
      <c r="L681" s="11">
        <f t="shared" si="373"/>
        <v>41487</v>
      </c>
      <c r="M681" s="1">
        <f t="shared" si="388"/>
        <v>23</v>
      </c>
      <c r="N681" s="1">
        <f t="shared" si="392"/>
        <v>10</v>
      </c>
      <c r="O681" s="2">
        <f t="shared" si="374"/>
        <v>1.0011300299999999</v>
      </c>
      <c r="P681" s="10">
        <f t="shared" si="368"/>
        <v>1.00369927</v>
      </c>
      <c r="Q681" s="10">
        <f t="shared" si="398"/>
        <v>1.1106089080179418</v>
      </c>
      <c r="R681" s="2">
        <f t="shared" ref="R681:R744" si="400">TRUNC(TRUNC((O681*Q681),15),8)</f>
        <v>1.11186392</v>
      </c>
      <c r="S681" s="2">
        <f t="shared" si="393"/>
        <v>1.05240376</v>
      </c>
      <c r="T681" s="2">
        <f t="shared" si="375"/>
        <v>305647.29890922998</v>
      </c>
      <c r="U681" s="2">
        <f t="shared" si="376"/>
        <v>224.68555402166399</v>
      </c>
      <c r="V681" s="2">
        <f t="shared" si="377"/>
        <v>32008.765121277014</v>
      </c>
      <c r="W681" s="2">
        <f t="shared" si="378"/>
        <v>322661.24134494871</v>
      </c>
      <c r="X681" s="27">
        <f t="shared" si="379"/>
        <v>0</v>
      </c>
      <c r="Y681" s="2">
        <f t="shared" si="394"/>
        <v>0</v>
      </c>
      <c r="Z681" s="67">
        <f t="shared" si="380"/>
        <v>0</v>
      </c>
      <c r="AA681" s="2">
        <f t="shared" si="381"/>
        <v>0</v>
      </c>
      <c r="AB681" s="26">
        <f t="shared" si="389"/>
        <v>6.7299999999999999E-2</v>
      </c>
      <c r="AC681" s="27">
        <f t="shared" si="369"/>
        <v>10</v>
      </c>
      <c r="AD681" s="27">
        <v>252</v>
      </c>
      <c r="AE681" s="10">
        <f t="shared" si="399"/>
        <v>1.0025879499999999</v>
      </c>
      <c r="AF681" s="2">
        <f t="shared" si="382"/>
        <v>790.99992721000001</v>
      </c>
      <c r="AG681" s="2">
        <f t="shared" si="383"/>
        <v>835.03115952999997</v>
      </c>
      <c r="AH681" s="3" t="str">
        <f t="shared" si="384"/>
        <v>-</v>
      </c>
      <c r="AI681" s="4" t="str">
        <f t="shared" si="390"/>
        <v>A+J=</v>
      </c>
      <c r="AJ681" s="11">
        <f t="shared" si="391"/>
        <v>41491</v>
      </c>
      <c r="AK681" s="11"/>
      <c r="AL681" s="4"/>
      <c r="AM681" s="1"/>
      <c r="AN681" s="11"/>
      <c r="AO681" s="1"/>
      <c r="AP681" s="1"/>
      <c r="AQ681" s="1"/>
      <c r="AR681" s="1"/>
      <c r="AS681" s="6"/>
      <c r="AT681" s="1"/>
      <c r="AU681" s="1"/>
      <c r="AV681" s="1"/>
      <c r="AW681" s="1"/>
      <c r="AX681" s="1"/>
      <c r="AY681" s="1"/>
      <c r="AZ681" s="1"/>
      <c r="BA681" s="1"/>
      <c r="BB681" s="1"/>
      <c r="BC681" s="1"/>
    </row>
    <row r="682" spans="1:55" x14ac:dyDescent="0.2">
      <c r="A682" s="144">
        <f t="shared" si="385"/>
        <v>41471</v>
      </c>
      <c r="B682" s="2">
        <f t="shared" si="370"/>
        <v>323615.93015354773</v>
      </c>
      <c r="C682" s="2">
        <f t="shared" si="386"/>
        <v>290427.79066965001</v>
      </c>
      <c r="D682" s="68">
        <f>SUM(Y682:Y$730)</f>
        <v>4287.5845935800007</v>
      </c>
      <c r="E682" s="68">
        <f t="shared" si="371"/>
        <v>286140.20607607003</v>
      </c>
      <c r="F682" s="72">
        <f t="shared" si="395"/>
        <v>3706.28</v>
      </c>
      <c r="G682" s="3">
        <f>IF(N682=1,VLOOKUP(A681,[1]Plan1!$BG$69:$BI$188,3),G681)</f>
        <v>3715.92</v>
      </c>
      <c r="H682" s="11">
        <f t="shared" si="396"/>
        <v>41396</v>
      </c>
      <c r="I682" s="11">
        <f t="shared" si="397"/>
        <v>41427</v>
      </c>
      <c r="J682" s="26">
        <f t="shared" si="372"/>
        <v>2.6009907508337538E-3</v>
      </c>
      <c r="K682" s="11">
        <f t="shared" si="387"/>
        <v>41487</v>
      </c>
      <c r="L682" s="11">
        <f t="shared" si="373"/>
        <v>41487</v>
      </c>
      <c r="M682" s="1">
        <f t="shared" si="388"/>
        <v>23</v>
      </c>
      <c r="N682" s="1">
        <f t="shared" si="392"/>
        <v>11</v>
      </c>
      <c r="O682" s="2">
        <f t="shared" si="374"/>
        <v>1.0012430999999999</v>
      </c>
      <c r="P682" s="10">
        <f t="shared" ref="P682:P745" si="401">IF(L682&gt;L681,O681,P681)</f>
        <v>1.00369927</v>
      </c>
      <c r="Q682" s="10">
        <f t="shared" si="398"/>
        <v>1.1106089080179418</v>
      </c>
      <c r="R682" s="2">
        <f t="shared" si="400"/>
        <v>1.1119895</v>
      </c>
      <c r="S682" s="2">
        <f t="shared" si="393"/>
        <v>1.05240376</v>
      </c>
      <c r="T682" s="2">
        <f t="shared" si="375"/>
        <v>305647.29890922998</v>
      </c>
      <c r="U682" s="2">
        <f t="shared" si="376"/>
        <v>224.68555402166399</v>
      </c>
      <c r="V682" s="2">
        <f t="shared" si="377"/>
        <v>32044.698608356033</v>
      </c>
      <c r="W682" s="2">
        <f t="shared" si="378"/>
        <v>322697.17483202775</v>
      </c>
      <c r="X682" s="27">
        <f t="shared" si="379"/>
        <v>0</v>
      </c>
      <c r="Y682" s="2">
        <f t="shared" si="394"/>
        <v>0</v>
      </c>
      <c r="Z682" s="67">
        <f t="shared" si="380"/>
        <v>0</v>
      </c>
      <c r="AA682" s="2">
        <f t="shared" si="381"/>
        <v>0</v>
      </c>
      <c r="AB682" s="26">
        <f t="shared" si="389"/>
        <v>6.7299999999999999E-2</v>
      </c>
      <c r="AC682" s="27">
        <f t="shared" si="369"/>
        <v>11</v>
      </c>
      <c r="AD682" s="27">
        <v>252</v>
      </c>
      <c r="AE682" s="10">
        <f t="shared" si="399"/>
        <v>1.0028471130000001</v>
      </c>
      <c r="AF682" s="2">
        <f t="shared" si="382"/>
        <v>870.21239813</v>
      </c>
      <c r="AG682" s="2">
        <f t="shared" si="383"/>
        <v>918.75532152000005</v>
      </c>
      <c r="AH682" s="3" t="str">
        <f t="shared" si="384"/>
        <v>-</v>
      </c>
      <c r="AI682" s="4" t="str">
        <f t="shared" si="390"/>
        <v>A+J=</v>
      </c>
      <c r="AJ682" s="11">
        <f t="shared" si="391"/>
        <v>41491</v>
      </c>
      <c r="AK682" s="11"/>
      <c r="AL682" s="4"/>
      <c r="AM682" s="1"/>
      <c r="AN682" s="11"/>
      <c r="AO682" s="1"/>
      <c r="AP682" s="1"/>
      <c r="AQ682" s="1"/>
      <c r="AR682" s="1"/>
      <c r="AS682" s="6"/>
      <c r="AT682" s="1"/>
      <c r="AU682" s="1"/>
      <c r="AV682" s="1"/>
      <c r="AW682" s="1"/>
      <c r="AX682" s="1"/>
      <c r="AY682" s="1"/>
      <c r="AZ682" s="1"/>
      <c r="BA682" s="1"/>
      <c r="BB682" s="1"/>
      <c r="BC682" s="1"/>
    </row>
    <row r="683" spans="1:55" x14ac:dyDescent="0.2">
      <c r="A683" s="144">
        <f t="shared" si="385"/>
        <v>41472</v>
      </c>
      <c r="B683" s="2">
        <f t="shared" si="370"/>
        <v>323735.63379158091</v>
      </c>
      <c r="C683" s="2">
        <f t="shared" si="386"/>
        <v>290427.79066965001</v>
      </c>
      <c r="D683" s="68">
        <f>SUM(Y683:Y$730)</f>
        <v>4287.5845935800007</v>
      </c>
      <c r="E683" s="68">
        <f t="shared" si="371"/>
        <v>286140.20607607003</v>
      </c>
      <c r="F683" s="72">
        <f t="shared" si="395"/>
        <v>3706.28</v>
      </c>
      <c r="G683" s="3">
        <f>IF(N683=1,VLOOKUP(A682,[1]Plan1!$BG$69:$BI$188,3),G682)</f>
        <v>3715.92</v>
      </c>
      <c r="H683" s="11">
        <f t="shared" si="396"/>
        <v>41396</v>
      </c>
      <c r="I683" s="11">
        <f t="shared" si="397"/>
        <v>41427</v>
      </c>
      <c r="J683" s="26">
        <f t="shared" si="372"/>
        <v>2.6009907508337538E-3</v>
      </c>
      <c r="K683" s="11">
        <f t="shared" si="387"/>
        <v>41487</v>
      </c>
      <c r="L683" s="11">
        <f t="shared" si="373"/>
        <v>41487</v>
      </c>
      <c r="M683" s="1">
        <f t="shared" si="388"/>
        <v>23</v>
      </c>
      <c r="N683" s="1">
        <f t="shared" si="392"/>
        <v>12</v>
      </c>
      <c r="O683" s="2">
        <f t="shared" si="374"/>
        <v>1.0013561900000001</v>
      </c>
      <c r="P683" s="10">
        <f t="shared" si="401"/>
        <v>1.00369927</v>
      </c>
      <c r="Q683" s="10">
        <f t="shared" si="398"/>
        <v>1.1106089080179418</v>
      </c>
      <c r="R683" s="2">
        <f t="shared" si="400"/>
        <v>1.1121151</v>
      </c>
      <c r="S683" s="2">
        <f t="shared" si="393"/>
        <v>1.05240376</v>
      </c>
      <c r="T683" s="2">
        <f t="shared" si="375"/>
        <v>305647.29890922998</v>
      </c>
      <c r="U683" s="2">
        <f t="shared" si="376"/>
        <v>224.68555402166399</v>
      </c>
      <c r="V683" s="2">
        <f t="shared" si="377"/>
        <v>32080.637818239204</v>
      </c>
      <c r="W683" s="2">
        <f t="shared" si="378"/>
        <v>322733.11404191091</v>
      </c>
      <c r="X683" s="27">
        <f t="shared" si="379"/>
        <v>0</v>
      </c>
      <c r="Y683" s="2">
        <f t="shared" si="394"/>
        <v>0</v>
      </c>
      <c r="Z683" s="67">
        <f t="shared" si="380"/>
        <v>0</v>
      </c>
      <c r="AA683" s="2">
        <f t="shared" si="381"/>
        <v>0</v>
      </c>
      <c r="AB683" s="26">
        <f t="shared" si="389"/>
        <v>6.7299999999999999E-2</v>
      </c>
      <c r="AC683" s="27">
        <f t="shared" si="369"/>
        <v>12</v>
      </c>
      <c r="AD683" s="27">
        <v>252</v>
      </c>
      <c r="AE683" s="10">
        <f t="shared" si="399"/>
        <v>1.003106343</v>
      </c>
      <c r="AF683" s="2">
        <f t="shared" si="382"/>
        <v>949.44534742999997</v>
      </c>
      <c r="AG683" s="2">
        <f t="shared" si="383"/>
        <v>1002.51974967</v>
      </c>
      <c r="AH683" s="3" t="str">
        <f t="shared" si="384"/>
        <v>-</v>
      </c>
      <c r="AI683" s="4" t="str">
        <f t="shared" si="390"/>
        <v>A+J=</v>
      </c>
      <c r="AJ683" s="11">
        <f t="shared" si="391"/>
        <v>41491</v>
      </c>
      <c r="AK683" s="11"/>
      <c r="AL683" s="4"/>
      <c r="AM683" s="1"/>
      <c r="AN683" s="11"/>
      <c r="AO683" s="1"/>
      <c r="AP683" s="1"/>
      <c r="AQ683" s="1"/>
      <c r="AR683" s="1"/>
      <c r="AS683" s="6"/>
      <c r="AT683" s="1"/>
      <c r="AU683" s="1"/>
      <c r="AV683" s="1"/>
      <c r="AW683" s="1"/>
      <c r="AX683" s="1"/>
      <c r="AY683" s="1"/>
      <c r="AZ683" s="1"/>
      <c r="BA683" s="1"/>
      <c r="BB683" s="1"/>
      <c r="BC683" s="1"/>
    </row>
    <row r="684" spans="1:55" x14ac:dyDescent="0.2">
      <c r="A684" s="144">
        <f t="shared" si="385"/>
        <v>41473</v>
      </c>
      <c r="B684" s="2">
        <f t="shared" si="370"/>
        <v>323855.38055920613</v>
      </c>
      <c r="C684" s="2">
        <f t="shared" si="386"/>
        <v>290427.79066965001</v>
      </c>
      <c r="D684" s="68">
        <f>SUM(Y684:Y$730)</f>
        <v>4287.5845935800007</v>
      </c>
      <c r="E684" s="68">
        <f t="shared" si="371"/>
        <v>286140.20607607003</v>
      </c>
      <c r="F684" s="72">
        <f t="shared" si="395"/>
        <v>3706.28</v>
      </c>
      <c r="G684" s="3">
        <f>IF(N684=1,VLOOKUP(A683,[1]Plan1!$BG$69:$BI$188,3),G683)</f>
        <v>3715.92</v>
      </c>
      <c r="H684" s="11">
        <f t="shared" si="396"/>
        <v>41396</v>
      </c>
      <c r="I684" s="11">
        <f t="shared" si="397"/>
        <v>41427</v>
      </c>
      <c r="J684" s="26">
        <f t="shared" si="372"/>
        <v>2.6009907508337538E-3</v>
      </c>
      <c r="K684" s="11">
        <f t="shared" si="387"/>
        <v>41487</v>
      </c>
      <c r="L684" s="11">
        <f t="shared" si="373"/>
        <v>41487</v>
      </c>
      <c r="M684" s="1">
        <f t="shared" si="388"/>
        <v>23</v>
      </c>
      <c r="N684" s="1">
        <f t="shared" si="392"/>
        <v>13</v>
      </c>
      <c r="O684" s="2">
        <f t="shared" si="374"/>
        <v>1.00146929</v>
      </c>
      <c r="P684" s="10">
        <f t="shared" si="401"/>
        <v>1.00369927</v>
      </c>
      <c r="Q684" s="10">
        <f t="shared" si="398"/>
        <v>1.1106089080179418</v>
      </c>
      <c r="R684" s="2">
        <f t="shared" si="400"/>
        <v>1.11224071</v>
      </c>
      <c r="S684" s="2">
        <f t="shared" si="393"/>
        <v>1.05240376</v>
      </c>
      <c r="T684" s="2">
        <f t="shared" si="375"/>
        <v>305647.29890922998</v>
      </c>
      <c r="U684" s="2">
        <f t="shared" si="376"/>
        <v>224.68555402166399</v>
      </c>
      <c r="V684" s="2">
        <f t="shared" si="377"/>
        <v>32116.579889524419</v>
      </c>
      <c r="W684" s="2">
        <f t="shared" si="378"/>
        <v>322769.05611319613</v>
      </c>
      <c r="X684" s="27">
        <f t="shared" si="379"/>
        <v>0</v>
      </c>
      <c r="Y684" s="2">
        <f t="shared" si="394"/>
        <v>0</v>
      </c>
      <c r="Z684" s="67">
        <f t="shared" si="380"/>
        <v>0</v>
      </c>
      <c r="AA684" s="2">
        <f t="shared" si="381"/>
        <v>0</v>
      </c>
      <c r="AB684" s="26">
        <f t="shared" si="389"/>
        <v>6.7299999999999999E-2</v>
      </c>
      <c r="AC684" s="27">
        <f t="shared" si="369"/>
        <v>13</v>
      </c>
      <c r="AD684" s="27">
        <v>252</v>
      </c>
      <c r="AE684" s="10">
        <f t="shared" si="399"/>
        <v>1.0033656399999999</v>
      </c>
      <c r="AF684" s="2">
        <f t="shared" si="382"/>
        <v>1028.6987750999999</v>
      </c>
      <c r="AG684" s="2">
        <f t="shared" si="383"/>
        <v>1086.32444601</v>
      </c>
      <c r="AH684" s="3" t="str">
        <f t="shared" si="384"/>
        <v>-</v>
      </c>
      <c r="AI684" s="4" t="str">
        <f t="shared" si="390"/>
        <v>A+J=</v>
      </c>
      <c r="AJ684" s="11">
        <f t="shared" si="391"/>
        <v>41491</v>
      </c>
      <c r="AK684" s="11"/>
      <c r="AL684" s="4"/>
      <c r="AM684" s="1"/>
      <c r="AN684" s="11"/>
      <c r="AO684" s="1"/>
      <c r="AP684" s="1"/>
      <c r="AQ684" s="1"/>
      <c r="AR684" s="1"/>
      <c r="AS684" s="6"/>
      <c r="AT684" s="1"/>
      <c r="AU684" s="1"/>
      <c r="AV684" s="1"/>
      <c r="AW684" s="1"/>
      <c r="AX684" s="1"/>
      <c r="AY684" s="1"/>
      <c r="AZ684" s="1"/>
      <c r="BA684" s="1"/>
      <c r="BB684" s="1"/>
      <c r="BC684" s="1"/>
    </row>
    <row r="685" spans="1:55" x14ac:dyDescent="0.2">
      <c r="A685" s="144">
        <f t="shared" si="385"/>
        <v>41474</v>
      </c>
      <c r="B685" s="2">
        <f t="shared" si="370"/>
        <v>323975.1704658934</v>
      </c>
      <c r="C685" s="2">
        <f t="shared" si="386"/>
        <v>290427.79066965001</v>
      </c>
      <c r="D685" s="68">
        <f>SUM(Y685:Y$730)</f>
        <v>4287.5845935800007</v>
      </c>
      <c r="E685" s="68">
        <f t="shared" si="371"/>
        <v>286140.20607607003</v>
      </c>
      <c r="F685" s="72">
        <f t="shared" si="395"/>
        <v>3706.28</v>
      </c>
      <c r="G685" s="3">
        <f>IF(N685=1,VLOOKUP(A684,[1]Plan1!$BG$69:$BI$188,3),G684)</f>
        <v>3715.92</v>
      </c>
      <c r="H685" s="11">
        <f t="shared" si="396"/>
        <v>41396</v>
      </c>
      <c r="I685" s="11">
        <f t="shared" si="397"/>
        <v>41427</v>
      </c>
      <c r="J685" s="26">
        <f t="shared" si="372"/>
        <v>2.6009907508337538E-3</v>
      </c>
      <c r="K685" s="11">
        <f t="shared" si="387"/>
        <v>41487</v>
      </c>
      <c r="L685" s="11">
        <f t="shared" si="373"/>
        <v>41487</v>
      </c>
      <c r="M685" s="1">
        <f t="shared" si="388"/>
        <v>23</v>
      </c>
      <c r="N685" s="1">
        <f t="shared" si="392"/>
        <v>14</v>
      </c>
      <c r="O685" s="2">
        <f t="shared" si="374"/>
        <v>1.0015824</v>
      </c>
      <c r="P685" s="10">
        <f t="shared" si="401"/>
        <v>1.00369927</v>
      </c>
      <c r="Q685" s="10">
        <f t="shared" si="398"/>
        <v>1.1106089080179418</v>
      </c>
      <c r="R685" s="2">
        <f t="shared" si="400"/>
        <v>1.11236633</v>
      </c>
      <c r="S685" s="2">
        <f t="shared" si="393"/>
        <v>1.05240376</v>
      </c>
      <c r="T685" s="2">
        <f t="shared" si="375"/>
        <v>305647.29890922998</v>
      </c>
      <c r="U685" s="2">
        <f t="shared" si="376"/>
        <v>224.68555402166399</v>
      </c>
      <c r="V685" s="2">
        <f t="shared" si="377"/>
        <v>32152.524822211679</v>
      </c>
      <c r="W685" s="2">
        <f t="shared" si="378"/>
        <v>322805.0010458834</v>
      </c>
      <c r="X685" s="27">
        <f t="shared" si="379"/>
        <v>0</v>
      </c>
      <c r="Y685" s="2">
        <f t="shared" si="394"/>
        <v>0</v>
      </c>
      <c r="Z685" s="67">
        <f t="shared" si="380"/>
        <v>0</v>
      </c>
      <c r="AA685" s="2">
        <f t="shared" si="381"/>
        <v>0</v>
      </c>
      <c r="AB685" s="26">
        <f t="shared" si="389"/>
        <v>6.7299999999999999E-2</v>
      </c>
      <c r="AC685" s="27">
        <f t="shared" si="369"/>
        <v>14</v>
      </c>
      <c r="AD685" s="27">
        <v>252</v>
      </c>
      <c r="AE685" s="10">
        <f t="shared" si="399"/>
        <v>1.0036250040000001</v>
      </c>
      <c r="AF685" s="2">
        <f t="shared" si="382"/>
        <v>1107.97268113</v>
      </c>
      <c r="AG685" s="2">
        <f t="shared" si="383"/>
        <v>1170.1694200100001</v>
      </c>
      <c r="AH685" s="3" t="str">
        <f t="shared" si="384"/>
        <v>-</v>
      </c>
      <c r="AI685" s="4" t="str">
        <f t="shared" si="390"/>
        <v>A+J=</v>
      </c>
      <c r="AJ685" s="11">
        <f t="shared" si="391"/>
        <v>41491</v>
      </c>
      <c r="AK685" s="11"/>
      <c r="AL685" s="4"/>
      <c r="AM685" s="1"/>
      <c r="AN685" s="11"/>
      <c r="AO685" s="1"/>
      <c r="AP685" s="1"/>
      <c r="AQ685" s="1"/>
      <c r="AR685" s="1"/>
      <c r="AS685" s="6"/>
      <c r="AT685" s="1"/>
      <c r="AU685" s="1"/>
      <c r="AV685" s="1"/>
      <c r="AW685" s="1"/>
      <c r="AX685" s="1"/>
      <c r="AY685" s="1"/>
      <c r="AZ685" s="1"/>
      <c r="BA685" s="1"/>
      <c r="BB685" s="1"/>
      <c r="BC685" s="1"/>
    </row>
    <row r="686" spans="1:55" x14ac:dyDescent="0.2">
      <c r="A686" s="144">
        <f t="shared" si="385"/>
        <v>41475</v>
      </c>
      <c r="B686" s="2">
        <f t="shared" si="370"/>
        <v>324095.00639359478</v>
      </c>
      <c r="C686" s="2">
        <f t="shared" si="386"/>
        <v>290427.79066965001</v>
      </c>
      <c r="D686" s="68">
        <f>SUM(Y686:Y$730)</f>
        <v>4287.5845935800007</v>
      </c>
      <c r="E686" s="68">
        <f t="shared" si="371"/>
        <v>286140.20607607003</v>
      </c>
      <c r="F686" s="72">
        <f t="shared" si="395"/>
        <v>3706.28</v>
      </c>
      <c r="G686" s="3">
        <f>IF(N686=1,VLOOKUP(A685,[1]Plan1!$BG$69:$BI$188,3),G685)</f>
        <v>3715.92</v>
      </c>
      <c r="H686" s="11">
        <f t="shared" si="396"/>
        <v>41396</v>
      </c>
      <c r="I686" s="11">
        <f t="shared" si="397"/>
        <v>41427</v>
      </c>
      <c r="J686" s="26">
        <f t="shared" si="372"/>
        <v>2.6009907508337538E-3</v>
      </c>
      <c r="K686" s="11">
        <f t="shared" si="387"/>
        <v>41487</v>
      </c>
      <c r="L686" s="11">
        <f t="shared" si="373"/>
        <v>41487</v>
      </c>
      <c r="M686" s="1">
        <f t="shared" si="388"/>
        <v>23</v>
      </c>
      <c r="N686" s="1">
        <f t="shared" si="392"/>
        <v>15</v>
      </c>
      <c r="O686" s="2">
        <f t="shared" si="374"/>
        <v>1.0016955299999999</v>
      </c>
      <c r="P686" s="10">
        <f t="shared" si="401"/>
        <v>1.00369927</v>
      </c>
      <c r="Q686" s="10">
        <f t="shared" si="398"/>
        <v>1.1106089080179418</v>
      </c>
      <c r="R686" s="2">
        <f t="shared" si="400"/>
        <v>1.11249197</v>
      </c>
      <c r="S686" s="2">
        <f t="shared" si="393"/>
        <v>1.05240376</v>
      </c>
      <c r="T686" s="2">
        <f t="shared" si="375"/>
        <v>305647.29890922998</v>
      </c>
      <c r="U686" s="2">
        <f t="shared" si="376"/>
        <v>224.68555402166399</v>
      </c>
      <c r="V686" s="2">
        <f t="shared" si="377"/>
        <v>32188.475477703087</v>
      </c>
      <c r="W686" s="2">
        <f t="shared" si="378"/>
        <v>322840.95170137478</v>
      </c>
      <c r="X686" s="27">
        <f t="shared" si="379"/>
        <v>0</v>
      </c>
      <c r="Y686" s="2">
        <f t="shared" si="394"/>
        <v>0</v>
      </c>
      <c r="Z686" s="67">
        <f t="shared" si="380"/>
        <v>0</v>
      </c>
      <c r="AA686" s="2">
        <f t="shared" si="381"/>
        <v>0</v>
      </c>
      <c r="AB686" s="26">
        <f t="shared" si="389"/>
        <v>6.7299999999999999E-2</v>
      </c>
      <c r="AC686" s="27">
        <f t="shared" si="369"/>
        <v>15</v>
      </c>
      <c r="AD686" s="27">
        <v>252</v>
      </c>
      <c r="AE686" s="10">
        <f t="shared" si="399"/>
        <v>1.003884435</v>
      </c>
      <c r="AF686" s="2">
        <f t="shared" si="382"/>
        <v>1187.2670655300001</v>
      </c>
      <c r="AG686" s="2">
        <f t="shared" si="383"/>
        <v>1254.0546922200001</v>
      </c>
      <c r="AH686" s="3" t="str">
        <f t="shared" si="384"/>
        <v>-</v>
      </c>
      <c r="AI686" s="4" t="str">
        <f t="shared" si="390"/>
        <v>A+J=</v>
      </c>
      <c r="AJ686" s="11">
        <f t="shared" si="391"/>
        <v>41491</v>
      </c>
      <c r="AK686" s="11"/>
      <c r="AL686" s="4"/>
      <c r="AM686" s="1"/>
      <c r="AN686" s="11"/>
      <c r="AO686" s="1"/>
      <c r="AP686" s="1"/>
      <c r="AQ686" s="1"/>
      <c r="AR686" s="1"/>
      <c r="AS686" s="6"/>
      <c r="AT686" s="1"/>
      <c r="AU686" s="1"/>
      <c r="AV686" s="1"/>
      <c r="AW686" s="1"/>
      <c r="AX686" s="1"/>
      <c r="AY686" s="1"/>
      <c r="AZ686" s="1"/>
      <c r="BA686" s="1"/>
      <c r="BB686" s="1"/>
      <c r="BC686" s="1"/>
    </row>
    <row r="687" spans="1:55" x14ac:dyDescent="0.2">
      <c r="A687" s="144">
        <f t="shared" si="385"/>
        <v>41476</v>
      </c>
      <c r="B687" s="2">
        <f t="shared" si="370"/>
        <v>324095.00639359478</v>
      </c>
      <c r="C687" s="2">
        <f t="shared" si="386"/>
        <v>290427.79066965001</v>
      </c>
      <c r="D687" s="68">
        <f>SUM(Y687:Y$730)</f>
        <v>4287.5845935800007</v>
      </c>
      <c r="E687" s="68">
        <f t="shared" si="371"/>
        <v>286140.20607607003</v>
      </c>
      <c r="F687" s="72">
        <f t="shared" si="395"/>
        <v>3706.28</v>
      </c>
      <c r="G687" s="3">
        <f>IF(N687=1,VLOOKUP(A686,[1]Plan1!$BG$69:$BI$188,3),G686)</f>
        <v>3715.92</v>
      </c>
      <c r="H687" s="11">
        <f t="shared" si="396"/>
        <v>41396</v>
      </c>
      <c r="I687" s="11">
        <f t="shared" si="397"/>
        <v>41427</v>
      </c>
      <c r="J687" s="26">
        <f t="shared" si="372"/>
        <v>2.6009907508337538E-3</v>
      </c>
      <c r="K687" s="11">
        <f t="shared" si="387"/>
        <v>41487</v>
      </c>
      <c r="L687" s="11">
        <f t="shared" si="373"/>
        <v>41487</v>
      </c>
      <c r="M687" s="1">
        <f t="shared" si="388"/>
        <v>23</v>
      </c>
      <c r="N687" s="1">
        <f t="shared" si="392"/>
        <v>15</v>
      </c>
      <c r="O687" s="2">
        <f t="shared" si="374"/>
        <v>1.0016955299999999</v>
      </c>
      <c r="P687" s="10">
        <f t="shared" si="401"/>
        <v>1.00369927</v>
      </c>
      <c r="Q687" s="10">
        <f t="shared" si="398"/>
        <v>1.1106089080179418</v>
      </c>
      <c r="R687" s="2">
        <f t="shared" si="400"/>
        <v>1.11249197</v>
      </c>
      <c r="S687" s="2">
        <f t="shared" si="393"/>
        <v>1.05240376</v>
      </c>
      <c r="T687" s="2">
        <f t="shared" si="375"/>
        <v>305647.29890922998</v>
      </c>
      <c r="U687" s="2">
        <f t="shared" si="376"/>
        <v>224.68555402166399</v>
      </c>
      <c r="V687" s="2">
        <f t="shared" si="377"/>
        <v>32188.475477703087</v>
      </c>
      <c r="W687" s="2">
        <f t="shared" si="378"/>
        <v>322840.95170137478</v>
      </c>
      <c r="X687" s="27">
        <f t="shared" si="379"/>
        <v>0</v>
      </c>
      <c r="Y687" s="2">
        <f t="shared" si="394"/>
        <v>0</v>
      </c>
      <c r="Z687" s="67">
        <f t="shared" si="380"/>
        <v>0</v>
      </c>
      <c r="AA687" s="2">
        <f t="shared" si="381"/>
        <v>0</v>
      </c>
      <c r="AB687" s="26">
        <f t="shared" si="389"/>
        <v>6.7299999999999999E-2</v>
      </c>
      <c r="AC687" s="27">
        <f t="shared" si="369"/>
        <v>15</v>
      </c>
      <c r="AD687" s="27">
        <v>252</v>
      </c>
      <c r="AE687" s="10">
        <f t="shared" si="399"/>
        <v>1.003884435</v>
      </c>
      <c r="AF687" s="2">
        <f t="shared" si="382"/>
        <v>1187.2670655300001</v>
      </c>
      <c r="AG687" s="2">
        <f t="shared" si="383"/>
        <v>1254.0546922200001</v>
      </c>
      <c r="AH687" s="3" t="str">
        <f t="shared" si="384"/>
        <v>-</v>
      </c>
      <c r="AI687" s="4" t="str">
        <f t="shared" si="390"/>
        <v>A+J=</v>
      </c>
      <c r="AJ687" s="11">
        <f t="shared" si="391"/>
        <v>41491</v>
      </c>
      <c r="AK687" s="11"/>
      <c r="AL687" s="4"/>
      <c r="AM687" s="1"/>
      <c r="AN687" s="11"/>
      <c r="AO687" s="1"/>
      <c r="AP687" s="1"/>
      <c r="AQ687" s="1"/>
      <c r="AR687" s="1"/>
      <c r="AS687" s="6"/>
      <c r="AT687" s="1"/>
      <c r="AU687" s="1"/>
      <c r="AV687" s="1"/>
      <c r="AW687" s="1"/>
      <c r="AX687" s="1"/>
      <c r="AY687" s="1"/>
      <c r="AZ687" s="1"/>
      <c r="BA687" s="1"/>
      <c r="BB687" s="1"/>
      <c r="BC687" s="1"/>
    </row>
    <row r="688" spans="1:55" x14ac:dyDescent="0.2">
      <c r="A688" s="144">
        <f t="shared" si="385"/>
        <v>41477</v>
      </c>
      <c r="B688" s="2">
        <f t="shared" si="370"/>
        <v>324095.00639359478</v>
      </c>
      <c r="C688" s="2">
        <f t="shared" si="386"/>
        <v>290427.79066965001</v>
      </c>
      <c r="D688" s="68">
        <f>SUM(Y688:Y$730)</f>
        <v>4287.5845935800007</v>
      </c>
      <c r="E688" s="68">
        <f t="shared" si="371"/>
        <v>286140.20607607003</v>
      </c>
      <c r="F688" s="72">
        <f t="shared" si="395"/>
        <v>3706.28</v>
      </c>
      <c r="G688" s="3">
        <f>IF(N688=1,VLOOKUP(A687,[1]Plan1!$BG$69:$BI$188,3),G687)</f>
        <v>3715.92</v>
      </c>
      <c r="H688" s="11">
        <f t="shared" si="396"/>
        <v>41396</v>
      </c>
      <c r="I688" s="11">
        <f t="shared" si="397"/>
        <v>41427</v>
      </c>
      <c r="J688" s="26">
        <f t="shared" si="372"/>
        <v>2.6009907508337538E-3</v>
      </c>
      <c r="K688" s="11">
        <f t="shared" si="387"/>
        <v>41487</v>
      </c>
      <c r="L688" s="11">
        <f t="shared" si="373"/>
        <v>41487</v>
      </c>
      <c r="M688" s="1">
        <f t="shared" si="388"/>
        <v>23</v>
      </c>
      <c r="N688" s="1">
        <f t="shared" si="392"/>
        <v>15</v>
      </c>
      <c r="O688" s="2">
        <f t="shared" si="374"/>
        <v>1.0016955299999999</v>
      </c>
      <c r="P688" s="10">
        <f t="shared" si="401"/>
        <v>1.00369927</v>
      </c>
      <c r="Q688" s="10">
        <f t="shared" si="398"/>
        <v>1.1106089080179418</v>
      </c>
      <c r="R688" s="2">
        <f t="shared" si="400"/>
        <v>1.11249197</v>
      </c>
      <c r="S688" s="2">
        <f t="shared" si="393"/>
        <v>1.05240376</v>
      </c>
      <c r="T688" s="2">
        <f t="shared" si="375"/>
        <v>305647.29890922998</v>
      </c>
      <c r="U688" s="2">
        <f t="shared" si="376"/>
        <v>224.68555402166399</v>
      </c>
      <c r="V688" s="2">
        <f t="shared" si="377"/>
        <v>32188.475477703087</v>
      </c>
      <c r="W688" s="2">
        <f t="shared" si="378"/>
        <v>322840.95170137478</v>
      </c>
      <c r="X688" s="27">
        <f t="shared" si="379"/>
        <v>0</v>
      </c>
      <c r="Y688" s="2">
        <f t="shared" si="394"/>
        <v>0</v>
      </c>
      <c r="Z688" s="67">
        <f t="shared" si="380"/>
        <v>0</v>
      </c>
      <c r="AA688" s="2">
        <f t="shared" si="381"/>
        <v>0</v>
      </c>
      <c r="AB688" s="26">
        <f t="shared" si="389"/>
        <v>6.7299999999999999E-2</v>
      </c>
      <c r="AC688" s="27">
        <f t="shared" si="369"/>
        <v>15</v>
      </c>
      <c r="AD688" s="27">
        <v>252</v>
      </c>
      <c r="AE688" s="10">
        <f t="shared" si="399"/>
        <v>1.003884435</v>
      </c>
      <c r="AF688" s="2">
        <f t="shared" si="382"/>
        <v>1187.2670655300001</v>
      </c>
      <c r="AG688" s="2">
        <f t="shared" si="383"/>
        <v>1254.0546922200001</v>
      </c>
      <c r="AH688" s="3" t="str">
        <f t="shared" si="384"/>
        <v>-</v>
      </c>
      <c r="AI688" s="4" t="str">
        <f t="shared" si="390"/>
        <v>A+J=</v>
      </c>
      <c r="AJ688" s="11">
        <f t="shared" si="391"/>
        <v>41491</v>
      </c>
      <c r="AK688" s="11"/>
      <c r="AL688" s="4"/>
      <c r="AM688" s="1"/>
      <c r="AN688" s="11"/>
      <c r="AO688" s="1"/>
      <c r="AP688" s="1"/>
      <c r="AQ688" s="1"/>
      <c r="AR688" s="1"/>
      <c r="AS688" s="6"/>
      <c r="AT688" s="1"/>
      <c r="AU688" s="1"/>
      <c r="AV688" s="1"/>
      <c r="AW688" s="1"/>
      <c r="AX688" s="1"/>
      <c r="AY688" s="1"/>
      <c r="AZ688" s="1"/>
      <c r="BA688" s="1"/>
      <c r="BB688" s="1"/>
      <c r="BC688" s="1"/>
    </row>
    <row r="689" spans="1:154" x14ac:dyDescent="0.2">
      <c r="A689" s="144">
        <f t="shared" si="385"/>
        <v>41478</v>
      </c>
      <c r="B689" s="2">
        <f t="shared" si="370"/>
        <v>324214.88580360822</v>
      </c>
      <c r="C689" s="2">
        <f t="shared" si="386"/>
        <v>290427.79066965001</v>
      </c>
      <c r="D689" s="68">
        <f>SUM(Y689:Y$730)</f>
        <v>4287.5845935800007</v>
      </c>
      <c r="E689" s="68">
        <f t="shared" si="371"/>
        <v>286140.20607607003</v>
      </c>
      <c r="F689" s="72">
        <f t="shared" si="395"/>
        <v>3706.28</v>
      </c>
      <c r="G689" s="3">
        <f>IF(N689=1,VLOOKUP(A688,[1]Plan1!$BG$69:$BI$188,3),G688)</f>
        <v>3715.92</v>
      </c>
      <c r="H689" s="11">
        <f t="shared" si="396"/>
        <v>41396</v>
      </c>
      <c r="I689" s="11">
        <f t="shared" si="397"/>
        <v>41427</v>
      </c>
      <c r="J689" s="26">
        <f t="shared" si="372"/>
        <v>2.6009907508337538E-3</v>
      </c>
      <c r="K689" s="11">
        <f t="shared" si="387"/>
        <v>41487</v>
      </c>
      <c r="L689" s="11">
        <f t="shared" si="373"/>
        <v>41487</v>
      </c>
      <c r="M689" s="1">
        <f t="shared" si="388"/>
        <v>23</v>
      </c>
      <c r="N689" s="1">
        <f t="shared" si="392"/>
        <v>16</v>
      </c>
      <c r="O689" s="2">
        <f t="shared" si="374"/>
        <v>1.00180866</v>
      </c>
      <c r="P689" s="10">
        <f t="shared" si="401"/>
        <v>1.00369927</v>
      </c>
      <c r="Q689" s="10">
        <f t="shared" si="398"/>
        <v>1.1106089080179418</v>
      </c>
      <c r="R689" s="2">
        <f t="shared" si="400"/>
        <v>1.11261762</v>
      </c>
      <c r="S689" s="2">
        <f t="shared" si="393"/>
        <v>1.05240376</v>
      </c>
      <c r="T689" s="2">
        <f t="shared" si="375"/>
        <v>305647.29890922998</v>
      </c>
      <c r="U689" s="2">
        <f t="shared" si="376"/>
        <v>224.68555402166399</v>
      </c>
      <c r="V689" s="2">
        <f t="shared" si="377"/>
        <v>32224.428994596539</v>
      </c>
      <c r="W689" s="2">
        <f t="shared" si="378"/>
        <v>322876.90521826822</v>
      </c>
      <c r="X689" s="27">
        <f t="shared" si="379"/>
        <v>0</v>
      </c>
      <c r="Y689" s="2">
        <f t="shared" si="394"/>
        <v>0</v>
      </c>
      <c r="Z689" s="67">
        <f t="shared" si="380"/>
        <v>0</v>
      </c>
      <c r="AA689" s="2">
        <f t="shared" si="381"/>
        <v>0</v>
      </c>
      <c r="AB689" s="26">
        <f t="shared" si="389"/>
        <v>6.7299999999999999E-2</v>
      </c>
      <c r="AC689" s="27">
        <f t="shared" si="369"/>
        <v>16</v>
      </c>
      <c r="AD689" s="27">
        <v>252</v>
      </c>
      <c r="AE689" s="10">
        <f t="shared" si="399"/>
        <v>1.004143934</v>
      </c>
      <c r="AF689" s="2">
        <f t="shared" si="382"/>
        <v>1266.58223395</v>
      </c>
      <c r="AG689" s="2">
        <f t="shared" si="383"/>
        <v>1337.9805853400001</v>
      </c>
      <c r="AH689" s="3" t="str">
        <f t="shared" si="384"/>
        <v>-</v>
      </c>
      <c r="AI689" s="4" t="str">
        <f t="shared" si="390"/>
        <v>A+J=</v>
      </c>
      <c r="AJ689" s="11">
        <f t="shared" si="391"/>
        <v>41491</v>
      </c>
      <c r="AK689" s="11"/>
      <c r="AL689" s="4"/>
      <c r="AM689" s="1"/>
      <c r="AN689" s="11"/>
      <c r="AO689" s="1"/>
      <c r="AP689" s="1"/>
      <c r="AQ689" s="1"/>
      <c r="AR689" s="1"/>
      <c r="AS689" s="6"/>
      <c r="AT689" s="1"/>
      <c r="AU689" s="1"/>
      <c r="AV689" s="1"/>
      <c r="AW689" s="1"/>
      <c r="AX689" s="1"/>
      <c r="AY689" s="1"/>
      <c r="AZ689" s="1"/>
      <c r="BA689" s="1"/>
      <c r="BB689" s="1"/>
      <c r="BC689" s="1"/>
    </row>
    <row r="690" spans="1:154" x14ac:dyDescent="0.2">
      <c r="A690" s="144">
        <f t="shared" si="385"/>
        <v>41479</v>
      </c>
      <c r="B690" s="2">
        <f t="shared" si="370"/>
        <v>324334.80805968371</v>
      </c>
      <c r="C690" s="2">
        <f t="shared" si="386"/>
        <v>290427.79066965001</v>
      </c>
      <c r="D690" s="68">
        <f>SUM(Y690:Y$730)</f>
        <v>4287.5845935800007</v>
      </c>
      <c r="E690" s="68">
        <f t="shared" si="371"/>
        <v>286140.20607607003</v>
      </c>
      <c r="F690" s="72">
        <f t="shared" si="395"/>
        <v>3706.28</v>
      </c>
      <c r="G690" s="3">
        <f>IF(N690=1,VLOOKUP(A689,[1]Plan1!$BG$69:$BI$188,3),G689)</f>
        <v>3715.92</v>
      </c>
      <c r="H690" s="11">
        <f t="shared" si="396"/>
        <v>41396</v>
      </c>
      <c r="I690" s="11">
        <f t="shared" si="397"/>
        <v>41427</v>
      </c>
      <c r="J690" s="26">
        <f t="shared" si="372"/>
        <v>2.6009907508337538E-3</v>
      </c>
      <c r="K690" s="11">
        <f t="shared" si="387"/>
        <v>41487</v>
      </c>
      <c r="L690" s="11">
        <f t="shared" si="373"/>
        <v>41487</v>
      </c>
      <c r="M690" s="1">
        <f t="shared" si="388"/>
        <v>23</v>
      </c>
      <c r="N690" s="1">
        <f t="shared" si="392"/>
        <v>17</v>
      </c>
      <c r="O690" s="2">
        <f t="shared" si="374"/>
        <v>1.00192181</v>
      </c>
      <c r="P690" s="10">
        <f t="shared" si="401"/>
        <v>1.00369927</v>
      </c>
      <c r="Q690" s="10">
        <f t="shared" si="398"/>
        <v>1.1106089080179418</v>
      </c>
      <c r="R690" s="2">
        <f t="shared" si="400"/>
        <v>1.1127432799999999</v>
      </c>
      <c r="S690" s="2">
        <f t="shared" si="393"/>
        <v>1.05240376</v>
      </c>
      <c r="T690" s="2">
        <f t="shared" si="375"/>
        <v>305647.29890922998</v>
      </c>
      <c r="U690" s="2">
        <f t="shared" si="376"/>
        <v>224.68555402166399</v>
      </c>
      <c r="V690" s="2">
        <f t="shared" si="377"/>
        <v>32260.385372892033</v>
      </c>
      <c r="W690" s="2">
        <f t="shared" si="378"/>
        <v>322912.86159656371</v>
      </c>
      <c r="X690" s="27">
        <f t="shared" si="379"/>
        <v>0</v>
      </c>
      <c r="Y690" s="2">
        <f t="shared" si="394"/>
        <v>0</v>
      </c>
      <c r="Z690" s="67">
        <f t="shared" si="380"/>
        <v>0</v>
      </c>
      <c r="AA690" s="2">
        <f t="shared" si="381"/>
        <v>0</v>
      </c>
      <c r="AB690" s="26">
        <f t="shared" si="389"/>
        <v>6.7299999999999999E-2</v>
      </c>
      <c r="AC690" s="27">
        <f t="shared" si="369"/>
        <v>17</v>
      </c>
      <c r="AD690" s="27">
        <v>252</v>
      </c>
      <c r="AE690" s="10">
        <f t="shared" si="399"/>
        <v>1.0044034989999999</v>
      </c>
      <c r="AF690" s="2">
        <f t="shared" si="382"/>
        <v>1345.9175750899999</v>
      </c>
      <c r="AG690" s="2">
        <f t="shared" si="383"/>
        <v>1421.9464631200001</v>
      </c>
      <c r="AH690" s="3" t="str">
        <f t="shared" si="384"/>
        <v>-</v>
      </c>
      <c r="AI690" s="4" t="str">
        <f t="shared" si="390"/>
        <v>A+J=</v>
      </c>
      <c r="AJ690" s="11">
        <f t="shared" si="391"/>
        <v>41491</v>
      </c>
      <c r="AK690" s="11"/>
      <c r="AL690" s="4"/>
      <c r="AM690" s="1"/>
      <c r="AN690" s="11"/>
      <c r="AO690" s="1"/>
      <c r="AP690" s="1"/>
      <c r="AQ690" s="1"/>
      <c r="AR690" s="1"/>
      <c r="AS690" s="6"/>
      <c r="AT690" s="1"/>
      <c r="AU690" s="1"/>
      <c r="AV690" s="1"/>
      <c r="AW690" s="1"/>
      <c r="AX690" s="1"/>
      <c r="AY690" s="1"/>
      <c r="AZ690" s="1"/>
      <c r="BA690" s="1"/>
      <c r="BB690" s="1"/>
      <c r="BC690" s="1"/>
    </row>
    <row r="691" spans="1:154" x14ac:dyDescent="0.2">
      <c r="A691" s="144">
        <f t="shared" si="385"/>
        <v>41480</v>
      </c>
      <c r="B691" s="2">
        <f t="shared" si="370"/>
        <v>324454.7792436055</v>
      </c>
      <c r="C691" s="2">
        <f t="shared" si="386"/>
        <v>290427.79066965001</v>
      </c>
      <c r="D691" s="68">
        <f>SUM(Y691:Y$730)</f>
        <v>4287.5845935800007</v>
      </c>
      <c r="E691" s="68">
        <f t="shared" si="371"/>
        <v>286140.20607607003</v>
      </c>
      <c r="F691" s="72">
        <f t="shared" si="395"/>
        <v>3706.28</v>
      </c>
      <c r="G691" s="3">
        <f>IF(N691=1,VLOOKUP(A690,[1]Plan1!$BG$69:$BI$188,3),G690)</f>
        <v>3715.92</v>
      </c>
      <c r="H691" s="11">
        <f t="shared" si="396"/>
        <v>41396</v>
      </c>
      <c r="I691" s="11">
        <f t="shared" si="397"/>
        <v>41427</v>
      </c>
      <c r="J691" s="26">
        <f t="shared" si="372"/>
        <v>2.6009907508337538E-3</v>
      </c>
      <c r="K691" s="11">
        <f t="shared" si="387"/>
        <v>41487</v>
      </c>
      <c r="L691" s="11">
        <f t="shared" si="373"/>
        <v>41487</v>
      </c>
      <c r="M691" s="1">
        <f t="shared" si="388"/>
        <v>23</v>
      </c>
      <c r="N691" s="1">
        <f t="shared" si="392"/>
        <v>18</v>
      </c>
      <c r="O691" s="2">
        <f t="shared" si="374"/>
        <v>1.0020349799999999</v>
      </c>
      <c r="P691" s="10">
        <f t="shared" si="401"/>
        <v>1.00369927</v>
      </c>
      <c r="Q691" s="10">
        <f t="shared" si="398"/>
        <v>1.1106089080179418</v>
      </c>
      <c r="R691" s="2">
        <f t="shared" si="400"/>
        <v>1.1128689700000001</v>
      </c>
      <c r="S691" s="2">
        <f t="shared" si="393"/>
        <v>1.05240376</v>
      </c>
      <c r="T691" s="2">
        <f t="shared" si="375"/>
        <v>305647.29890922998</v>
      </c>
      <c r="U691" s="2">
        <f t="shared" si="376"/>
        <v>224.68555402166399</v>
      </c>
      <c r="V691" s="2">
        <f t="shared" si="377"/>
        <v>32296.350335393785</v>
      </c>
      <c r="W691" s="2">
        <f t="shared" si="378"/>
        <v>322948.82655906549</v>
      </c>
      <c r="X691" s="27">
        <f t="shared" si="379"/>
        <v>0</v>
      </c>
      <c r="Y691" s="2">
        <f t="shared" si="394"/>
        <v>0</v>
      </c>
      <c r="Z691" s="67">
        <f t="shared" si="380"/>
        <v>0</v>
      </c>
      <c r="AA691" s="2">
        <f t="shared" si="381"/>
        <v>0</v>
      </c>
      <c r="AB691" s="26">
        <f t="shared" si="389"/>
        <v>6.7299999999999999E-2</v>
      </c>
      <c r="AC691" s="27">
        <f t="shared" si="369"/>
        <v>18</v>
      </c>
      <c r="AD691" s="27">
        <v>252</v>
      </c>
      <c r="AE691" s="10">
        <f t="shared" si="399"/>
        <v>1.004663131</v>
      </c>
      <c r="AF691" s="2">
        <f t="shared" si="382"/>
        <v>1425.2733946000001</v>
      </c>
      <c r="AG691" s="2">
        <f t="shared" si="383"/>
        <v>1505.9526845400001</v>
      </c>
      <c r="AH691" s="3" t="str">
        <f t="shared" si="384"/>
        <v>-</v>
      </c>
      <c r="AI691" s="4" t="str">
        <f t="shared" si="390"/>
        <v>A+J=</v>
      </c>
      <c r="AJ691" s="11">
        <f t="shared" si="391"/>
        <v>41491</v>
      </c>
      <c r="AK691" s="11"/>
      <c r="AL691" s="4"/>
      <c r="AM691" s="1"/>
      <c r="AN691" s="11"/>
      <c r="AO691" s="1"/>
      <c r="AP691" s="1"/>
      <c r="AQ691" s="1"/>
      <c r="AR691" s="1"/>
      <c r="AS691" s="6"/>
      <c r="AT691" s="1"/>
      <c r="AU691" s="1"/>
      <c r="AV691" s="1"/>
      <c r="AW691" s="1"/>
      <c r="AX691" s="1"/>
      <c r="AY691" s="1"/>
      <c r="AZ691" s="1"/>
      <c r="BA691" s="1"/>
      <c r="BB691" s="1"/>
      <c r="BC691" s="1"/>
    </row>
    <row r="692" spans="1:154" x14ac:dyDescent="0.2">
      <c r="A692" s="144">
        <f t="shared" si="385"/>
        <v>41481</v>
      </c>
      <c r="B692" s="2">
        <f t="shared" si="370"/>
        <v>324574.79106579715</v>
      </c>
      <c r="C692" s="2">
        <f t="shared" si="386"/>
        <v>290427.79066965001</v>
      </c>
      <c r="D692" s="68">
        <f>SUM(Y692:Y$730)</f>
        <v>4287.5845935800007</v>
      </c>
      <c r="E692" s="68">
        <f t="shared" si="371"/>
        <v>286140.20607607003</v>
      </c>
      <c r="F692" s="72">
        <f t="shared" si="395"/>
        <v>3706.28</v>
      </c>
      <c r="G692" s="3">
        <f>IF(N692=1,VLOOKUP(A691,[1]Plan1!$BG$69:$BI$188,3),G691)</f>
        <v>3715.92</v>
      </c>
      <c r="H692" s="11">
        <f t="shared" si="396"/>
        <v>41396</v>
      </c>
      <c r="I692" s="11">
        <f t="shared" si="397"/>
        <v>41427</v>
      </c>
      <c r="J692" s="26">
        <f t="shared" si="372"/>
        <v>2.6009907508337538E-3</v>
      </c>
      <c r="K692" s="11">
        <f t="shared" si="387"/>
        <v>41487</v>
      </c>
      <c r="L692" s="11">
        <f t="shared" si="373"/>
        <v>41487</v>
      </c>
      <c r="M692" s="1">
        <f t="shared" si="388"/>
        <v>23</v>
      </c>
      <c r="N692" s="1">
        <f t="shared" si="392"/>
        <v>19</v>
      </c>
      <c r="O692" s="2">
        <f t="shared" si="374"/>
        <v>1.00214815</v>
      </c>
      <c r="P692" s="10">
        <f t="shared" si="401"/>
        <v>1.00369927</v>
      </c>
      <c r="Q692" s="10">
        <f t="shared" si="398"/>
        <v>1.1106089080179418</v>
      </c>
      <c r="R692" s="2">
        <f t="shared" si="400"/>
        <v>1.11299466</v>
      </c>
      <c r="S692" s="2">
        <f t="shared" si="393"/>
        <v>1.05240376</v>
      </c>
      <c r="T692" s="2">
        <f t="shared" si="375"/>
        <v>305647.29890922998</v>
      </c>
      <c r="U692" s="2">
        <f t="shared" si="376"/>
        <v>224.68555402166399</v>
      </c>
      <c r="V692" s="2">
        <f t="shared" si="377"/>
        <v>32332.315297895475</v>
      </c>
      <c r="W692" s="2">
        <f t="shared" si="378"/>
        <v>322984.79152156715</v>
      </c>
      <c r="X692" s="27">
        <f t="shared" si="379"/>
        <v>0</v>
      </c>
      <c r="Y692" s="2">
        <f t="shared" si="394"/>
        <v>0</v>
      </c>
      <c r="Z692" s="67">
        <f t="shared" si="380"/>
        <v>0</v>
      </c>
      <c r="AA692" s="2">
        <f t="shared" si="381"/>
        <v>0</v>
      </c>
      <c r="AB692" s="26">
        <f t="shared" si="389"/>
        <v>6.7299999999999999E-2</v>
      </c>
      <c r="AC692" s="27">
        <f t="shared" si="369"/>
        <v>19</v>
      </c>
      <c r="AD692" s="27">
        <v>252</v>
      </c>
      <c r="AE692" s="10">
        <f t="shared" si="399"/>
        <v>1.004922831</v>
      </c>
      <c r="AF692" s="2">
        <f t="shared" si="382"/>
        <v>1504.6499981300001</v>
      </c>
      <c r="AG692" s="2">
        <f t="shared" si="383"/>
        <v>1589.9995442300001</v>
      </c>
      <c r="AH692" s="3" t="str">
        <f t="shared" si="384"/>
        <v>-</v>
      </c>
      <c r="AI692" s="4" t="str">
        <f t="shared" si="390"/>
        <v>A+J=</v>
      </c>
      <c r="AJ692" s="11">
        <f t="shared" si="391"/>
        <v>41491</v>
      </c>
      <c r="AK692" s="11"/>
      <c r="AL692" s="4"/>
      <c r="AM692" s="1"/>
      <c r="AN692" s="11"/>
      <c r="AO692" s="1"/>
      <c r="AP692" s="1"/>
      <c r="AQ692" s="1"/>
      <c r="AR692" s="1"/>
      <c r="AS692" s="6"/>
      <c r="AT692" s="1"/>
      <c r="AU692" s="1"/>
      <c r="AV692" s="1"/>
      <c r="AW692" s="1"/>
      <c r="AX692" s="1"/>
      <c r="AY692" s="1"/>
      <c r="AZ692" s="1"/>
      <c r="BA692" s="1"/>
      <c r="BB692" s="1"/>
      <c r="BC692" s="1"/>
    </row>
    <row r="693" spans="1:154" x14ac:dyDescent="0.2">
      <c r="A693" s="144">
        <f t="shared" si="385"/>
        <v>41482</v>
      </c>
      <c r="B693" s="2">
        <f t="shared" si="370"/>
        <v>324694.84864002297</v>
      </c>
      <c r="C693" s="2">
        <f t="shared" si="386"/>
        <v>290427.79066965001</v>
      </c>
      <c r="D693" s="68">
        <f>SUM(Y693:Y$730)</f>
        <v>4287.5845935800007</v>
      </c>
      <c r="E693" s="68">
        <f t="shared" si="371"/>
        <v>286140.20607607003</v>
      </c>
      <c r="F693" s="72">
        <f t="shared" si="395"/>
        <v>3706.28</v>
      </c>
      <c r="G693" s="3">
        <f>IF(N693=1,VLOOKUP(A692,[1]Plan1!$BG$69:$BI$188,3),G692)</f>
        <v>3715.92</v>
      </c>
      <c r="H693" s="11">
        <f t="shared" si="396"/>
        <v>41396</v>
      </c>
      <c r="I693" s="11">
        <f t="shared" si="397"/>
        <v>41427</v>
      </c>
      <c r="J693" s="26">
        <f t="shared" si="372"/>
        <v>2.6009907508337538E-3</v>
      </c>
      <c r="K693" s="11">
        <f t="shared" si="387"/>
        <v>41487</v>
      </c>
      <c r="L693" s="11">
        <f t="shared" si="373"/>
        <v>41487</v>
      </c>
      <c r="M693" s="1">
        <f t="shared" si="388"/>
        <v>23</v>
      </c>
      <c r="N693" s="1">
        <f t="shared" si="392"/>
        <v>20</v>
      </c>
      <c r="O693" s="2">
        <f t="shared" si="374"/>
        <v>1.00226134</v>
      </c>
      <c r="P693" s="10">
        <f t="shared" si="401"/>
        <v>1.00369927</v>
      </c>
      <c r="Q693" s="10">
        <f t="shared" si="398"/>
        <v>1.1106089080179418</v>
      </c>
      <c r="R693" s="2">
        <f t="shared" si="400"/>
        <v>1.1131203700000001</v>
      </c>
      <c r="S693" s="2">
        <f t="shared" si="393"/>
        <v>1.05240376</v>
      </c>
      <c r="T693" s="2">
        <f t="shared" si="375"/>
        <v>305647.29890922998</v>
      </c>
      <c r="U693" s="2">
        <f t="shared" si="376"/>
        <v>224.68555402166399</v>
      </c>
      <c r="V693" s="2">
        <f t="shared" si="377"/>
        <v>32368.285983201313</v>
      </c>
      <c r="W693" s="2">
        <f t="shared" si="378"/>
        <v>323020.76220687298</v>
      </c>
      <c r="X693" s="27">
        <f t="shared" si="379"/>
        <v>0</v>
      </c>
      <c r="Y693" s="2">
        <f t="shared" si="394"/>
        <v>0</v>
      </c>
      <c r="Z693" s="67">
        <f t="shared" si="380"/>
        <v>0</v>
      </c>
      <c r="AA693" s="2">
        <f t="shared" si="381"/>
        <v>0</v>
      </c>
      <c r="AB693" s="26">
        <f t="shared" si="389"/>
        <v>6.7299999999999999E-2</v>
      </c>
      <c r="AC693" s="27">
        <f t="shared" si="369"/>
        <v>20</v>
      </c>
      <c r="AD693" s="27">
        <v>252</v>
      </c>
      <c r="AE693" s="10">
        <f t="shared" si="399"/>
        <v>1.0051825969999999</v>
      </c>
      <c r="AF693" s="2">
        <f t="shared" si="382"/>
        <v>1584.04677438</v>
      </c>
      <c r="AG693" s="2">
        <f t="shared" si="383"/>
        <v>1674.0864331499999</v>
      </c>
      <c r="AH693" s="3" t="str">
        <f t="shared" si="384"/>
        <v>-</v>
      </c>
      <c r="AI693" s="4" t="str">
        <f t="shared" si="390"/>
        <v>A+J=</v>
      </c>
      <c r="AJ693" s="11">
        <f t="shared" si="391"/>
        <v>41491</v>
      </c>
      <c r="AK693" s="11"/>
      <c r="AL693" s="4"/>
      <c r="AM693" s="1"/>
      <c r="AN693" s="11"/>
      <c r="AO693" s="1"/>
      <c r="AP693" s="1"/>
      <c r="AQ693" s="1"/>
      <c r="AR693" s="1"/>
      <c r="AS693" s="6"/>
      <c r="AT693" s="1"/>
      <c r="AU693" s="1"/>
      <c r="AV693" s="1"/>
      <c r="AW693" s="1"/>
      <c r="AX693" s="1"/>
      <c r="AY693" s="1"/>
      <c r="AZ693" s="1"/>
      <c r="BA693" s="1"/>
      <c r="BB693" s="1"/>
      <c r="BC693" s="1"/>
    </row>
    <row r="694" spans="1:154" x14ac:dyDescent="0.2">
      <c r="A694" s="144">
        <f t="shared" si="385"/>
        <v>41483</v>
      </c>
      <c r="B694" s="2">
        <f t="shared" si="370"/>
        <v>324694.84864002297</v>
      </c>
      <c r="C694" s="2">
        <f t="shared" si="386"/>
        <v>290427.79066965001</v>
      </c>
      <c r="D694" s="68">
        <f>SUM(Y694:Y$730)</f>
        <v>4287.5845935800007</v>
      </c>
      <c r="E694" s="68">
        <f t="shared" si="371"/>
        <v>286140.20607607003</v>
      </c>
      <c r="F694" s="72">
        <f t="shared" si="395"/>
        <v>3706.28</v>
      </c>
      <c r="G694" s="3">
        <f>IF(N694=1,VLOOKUP(A693,[1]Plan1!$BG$69:$BI$188,3),G693)</f>
        <v>3715.92</v>
      </c>
      <c r="H694" s="11">
        <f t="shared" si="396"/>
        <v>41396</v>
      </c>
      <c r="I694" s="11">
        <f t="shared" si="397"/>
        <v>41427</v>
      </c>
      <c r="J694" s="26">
        <f t="shared" si="372"/>
        <v>2.6009907508337538E-3</v>
      </c>
      <c r="K694" s="11">
        <f t="shared" si="387"/>
        <v>41487</v>
      </c>
      <c r="L694" s="11">
        <f t="shared" si="373"/>
        <v>41487</v>
      </c>
      <c r="M694" s="1">
        <f t="shared" si="388"/>
        <v>23</v>
      </c>
      <c r="N694" s="1">
        <f t="shared" si="392"/>
        <v>20</v>
      </c>
      <c r="O694" s="2">
        <f t="shared" si="374"/>
        <v>1.00226134</v>
      </c>
      <c r="P694" s="10">
        <f t="shared" si="401"/>
        <v>1.00369927</v>
      </c>
      <c r="Q694" s="10">
        <f t="shared" si="398"/>
        <v>1.1106089080179418</v>
      </c>
      <c r="R694" s="2">
        <f t="shared" si="400"/>
        <v>1.1131203700000001</v>
      </c>
      <c r="S694" s="2">
        <f t="shared" si="393"/>
        <v>1.05240376</v>
      </c>
      <c r="T694" s="2">
        <f t="shared" si="375"/>
        <v>305647.29890922998</v>
      </c>
      <c r="U694" s="2">
        <f t="shared" si="376"/>
        <v>224.68555402166399</v>
      </c>
      <c r="V694" s="2">
        <f t="shared" si="377"/>
        <v>32368.285983201313</v>
      </c>
      <c r="W694" s="2">
        <f t="shared" si="378"/>
        <v>323020.76220687298</v>
      </c>
      <c r="X694" s="27">
        <f t="shared" si="379"/>
        <v>0</v>
      </c>
      <c r="Y694" s="2">
        <f t="shared" si="394"/>
        <v>0</v>
      </c>
      <c r="Z694" s="67">
        <f t="shared" si="380"/>
        <v>0</v>
      </c>
      <c r="AA694" s="2">
        <f t="shared" si="381"/>
        <v>0</v>
      </c>
      <c r="AB694" s="26">
        <f t="shared" si="389"/>
        <v>6.7299999999999999E-2</v>
      </c>
      <c r="AC694" s="27">
        <f t="shared" si="369"/>
        <v>20</v>
      </c>
      <c r="AD694" s="27">
        <v>252</v>
      </c>
      <c r="AE694" s="10">
        <f t="shared" si="399"/>
        <v>1.0051825969999999</v>
      </c>
      <c r="AF694" s="2">
        <f t="shared" si="382"/>
        <v>1584.04677438</v>
      </c>
      <c r="AG694" s="2">
        <f t="shared" si="383"/>
        <v>1674.0864331499999</v>
      </c>
      <c r="AH694" s="3" t="str">
        <f t="shared" si="384"/>
        <v>-</v>
      </c>
      <c r="AI694" s="4" t="str">
        <f t="shared" si="390"/>
        <v>A+J=</v>
      </c>
      <c r="AJ694" s="11">
        <f t="shared" si="391"/>
        <v>41491</v>
      </c>
      <c r="AK694" s="11"/>
      <c r="AL694" s="4"/>
      <c r="AM694" s="1"/>
      <c r="AN694" s="11"/>
      <c r="AO694" s="1"/>
      <c r="AP694" s="1"/>
      <c r="AQ694" s="1"/>
      <c r="AR694" s="1"/>
      <c r="AS694" s="6"/>
      <c r="AT694" s="1"/>
      <c r="AU694" s="1"/>
      <c r="AV694" s="1"/>
      <c r="AW694" s="1"/>
      <c r="AX694" s="1"/>
      <c r="AY694" s="1"/>
      <c r="AZ694" s="1"/>
      <c r="BA694" s="1"/>
      <c r="BB694" s="1"/>
      <c r="BC694" s="1"/>
    </row>
    <row r="695" spans="1:154" x14ac:dyDescent="0.2">
      <c r="A695" s="144">
        <f t="shared" si="385"/>
        <v>41484</v>
      </c>
      <c r="B695" s="2">
        <f t="shared" si="370"/>
        <v>324694.84864002297</v>
      </c>
      <c r="C695" s="2">
        <f t="shared" si="386"/>
        <v>290427.79066965001</v>
      </c>
      <c r="D695" s="68">
        <f>SUM(Y695:Y$730)</f>
        <v>4287.5845935800007</v>
      </c>
      <c r="E695" s="68">
        <f t="shared" si="371"/>
        <v>286140.20607607003</v>
      </c>
      <c r="F695" s="72">
        <f t="shared" si="395"/>
        <v>3706.28</v>
      </c>
      <c r="G695" s="3">
        <f>IF(N695=1,VLOOKUP(A694,[1]Plan1!$BG$69:$BI$188,3),G694)</f>
        <v>3715.92</v>
      </c>
      <c r="H695" s="11">
        <f t="shared" si="396"/>
        <v>41396</v>
      </c>
      <c r="I695" s="11">
        <f t="shared" si="397"/>
        <v>41427</v>
      </c>
      <c r="J695" s="26">
        <f t="shared" si="372"/>
        <v>2.6009907508337538E-3</v>
      </c>
      <c r="K695" s="11">
        <f t="shared" si="387"/>
        <v>41487</v>
      </c>
      <c r="L695" s="11">
        <f t="shared" si="373"/>
        <v>41487</v>
      </c>
      <c r="M695" s="1">
        <f t="shared" si="388"/>
        <v>23</v>
      </c>
      <c r="N695" s="1">
        <f t="shared" si="392"/>
        <v>20</v>
      </c>
      <c r="O695" s="2">
        <f t="shared" si="374"/>
        <v>1.00226134</v>
      </c>
      <c r="P695" s="10">
        <f t="shared" si="401"/>
        <v>1.00369927</v>
      </c>
      <c r="Q695" s="10">
        <f t="shared" si="398"/>
        <v>1.1106089080179418</v>
      </c>
      <c r="R695" s="2">
        <f t="shared" si="400"/>
        <v>1.1131203700000001</v>
      </c>
      <c r="S695" s="2">
        <f t="shared" si="393"/>
        <v>1.05240376</v>
      </c>
      <c r="T695" s="2">
        <f t="shared" si="375"/>
        <v>305647.29890922998</v>
      </c>
      <c r="U695" s="2">
        <f t="shared" si="376"/>
        <v>224.68555402166399</v>
      </c>
      <c r="V695" s="2">
        <f t="shared" si="377"/>
        <v>32368.285983201313</v>
      </c>
      <c r="W695" s="2">
        <f t="shared" si="378"/>
        <v>323020.76220687298</v>
      </c>
      <c r="X695" s="27">
        <f t="shared" si="379"/>
        <v>0</v>
      </c>
      <c r="Y695" s="2">
        <f t="shared" si="394"/>
        <v>0</v>
      </c>
      <c r="Z695" s="67">
        <f t="shared" si="380"/>
        <v>0</v>
      </c>
      <c r="AA695" s="2">
        <f t="shared" si="381"/>
        <v>0</v>
      </c>
      <c r="AB695" s="26">
        <f t="shared" si="389"/>
        <v>6.7299999999999999E-2</v>
      </c>
      <c r="AC695" s="27">
        <f t="shared" si="369"/>
        <v>20</v>
      </c>
      <c r="AD695" s="27">
        <v>252</v>
      </c>
      <c r="AE695" s="10">
        <f t="shared" si="399"/>
        <v>1.0051825969999999</v>
      </c>
      <c r="AF695" s="2">
        <f t="shared" si="382"/>
        <v>1584.04677438</v>
      </c>
      <c r="AG695" s="2">
        <f t="shared" si="383"/>
        <v>1674.0864331499999</v>
      </c>
      <c r="AH695" s="3" t="str">
        <f t="shared" si="384"/>
        <v>-</v>
      </c>
      <c r="AI695" s="4" t="str">
        <f t="shared" si="390"/>
        <v>A+J=</v>
      </c>
      <c r="AJ695" s="11">
        <f t="shared" si="391"/>
        <v>41491</v>
      </c>
      <c r="AK695" s="11"/>
      <c r="AL695" s="4"/>
      <c r="AM695" s="1"/>
      <c r="AN695" s="11"/>
      <c r="AO695" s="1"/>
      <c r="AP695" s="1"/>
      <c r="AQ695" s="1"/>
      <c r="AR695" s="1"/>
      <c r="AS695" s="6"/>
      <c r="AT695" s="1"/>
      <c r="AU695" s="1"/>
      <c r="AV695" s="1"/>
      <c r="AW695" s="1"/>
      <c r="AX695" s="1"/>
      <c r="AY695" s="1"/>
      <c r="AZ695" s="1"/>
      <c r="BA695" s="1"/>
      <c r="BB695" s="1"/>
      <c r="BC695" s="1"/>
    </row>
    <row r="696" spans="1:154" x14ac:dyDescent="0.2">
      <c r="A696" s="144">
        <f t="shared" si="385"/>
        <v>41485</v>
      </c>
      <c r="B696" s="2">
        <f t="shared" si="370"/>
        <v>324814.94974700088</v>
      </c>
      <c r="C696" s="2">
        <f t="shared" si="386"/>
        <v>290427.79066965001</v>
      </c>
      <c r="D696" s="68">
        <f>SUM(Y696:Y$730)</f>
        <v>4287.5845935800007</v>
      </c>
      <c r="E696" s="68">
        <f t="shared" si="371"/>
        <v>286140.20607607003</v>
      </c>
      <c r="F696" s="72">
        <f t="shared" si="395"/>
        <v>3706.28</v>
      </c>
      <c r="G696" s="3">
        <f>IF(N696=1,VLOOKUP(A695,[1]Plan1!$BG$69:$BI$188,3),G695)</f>
        <v>3715.92</v>
      </c>
      <c r="H696" s="11">
        <f t="shared" si="396"/>
        <v>41396</v>
      </c>
      <c r="I696" s="11">
        <f t="shared" si="397"/>
        <v>41427</v>
      </c>
      <c r="J696" s="26">
        <f t="shared" si="372"/>
        <v>2.6009907508337538E-3</v>
      </c>
      <c r="K696" s="11">
        <f t="shared" si="387"/>
        <v>41487</v>
      </c>
      <c r="L696" s="11">
        <f t="shared" si="373"/>
        <v>41487</v>
      </c>
      <c r="M696" s="1">
        <f t="shared" si="388"/>
        <v>23</v>
      </c>
      <c r="N696" s="1">
        <f t="shared" si="392"/>
        <v>21</v>
      </c>
      <c r="O696" s="2">
        <f t="shared" si="374"/>
        <v>1.0023745399999999</v>
      </c>
      <c r="P696" s="10">
        <f t="shared" si="401"/>
        <v>1.00369927</v>
      </c>
      <c r="Q696" s="10">
        <f t="shared" si="398"/>
        <v>1.1106089080179418</v>
      </c>
      <c r="R696" s="2">
        <f t="shared" si="400"/>
        <v>1.1132460900000001</v>
      </c>
      <c r="S696" s="2">
        <f t="shared" si="393"/>
        <v>1.05240376</v>
      </c>
      <c r="T696" s="2">
        <f t="shared" si="375"/>
        <v>305647.29890922998</v>
      </c>
      <c r="U696" s="2">
        <f t="shared" si="376"/>
        <v>224.68555402166399</v>
      </c>
      <c r="V696" s="2">
        <f t="shared" si="377"/>
        <v>32404.259529909195</v>
      </c>
      <c r="W696" s="2">
        <f t="shared" si="378"/>
        <v>323056.73575358087</v>
      </c>
      <c r="X696" s="27">
        <f t="shared" si="379"/>
        <v>0</v>
      </c>
      <c r="Y696" s="2">
        <f t="shared" si="394"/>
        <v>0</v>
      </c>
      <c r="Z696" s="67">
        <f t="shared" si="380"/>
        <v>0</v>
      </c>
      <c r="AA696" s="2">
        <f t="shared" si="381"/>
        <v>0</v>
      </c>
      <c r="AB696" s="26">
        <f t="shared" si="389"/>
        <v>6.7299999999999999E-2</v>
      </c>
      <c r="AC696" s="27">
        <f t="shared" si="369"/>
        <v>21</v>
      </c>
      <c r="AD696" s="27">
        <v>252</v>
      </c>
      <c r="AE696" s="10">
        <f t="shared" si="399"/>
        <v>1.0054424310000001</v>
      </c>
      <c r="AF696" s="2">
        <f t="shared" si="382"/>
        <v>1663.4643346400001</v>
      </c>
      <c r="AG696" s="2">
        <f t="shared" si="383"/>
        <v>1758.21399342</v>
      </c>
      <c r="AH696" s="3" t="str">
        <f t="shared" si="384"/>
        <v>-</v>
      </c>
      <c r="AI696" s="4" t="str">
        <f t="shared" si="390"/>
        <v>A+J=</v>
      </c>
      <c r="AJ696" s="11">
        <f t="shared" si="391"/>
        <v>41491</v>
      </c>
      <c r="AK696" s="11"/>
      <c r="AL696" s="4"/>
      <c r="AM696" s="1"/>
      <c r="AN696" s="11"/>
      <c r="AO696" s="1"/>
      <c r="AP696" s="1"/>
      <c r="AQ696" s="1"/>
      <c r="AR696" s="1"/>
      <c r="AS696" s="6"/>
      <c r="AT696" s="1"/>
      <c r="AU696" s="1"/>
      <c r="AV696" s="1"/>
      <c r="AW696" s="1"/>
      <c r="AX696" s="1"/>
      <c r="AY696" s="1"/>
      <c r="AZ696" s="1"/>
      <c r="BA696" s="1"/>
      <c r="BB696" s="1"/>
      <c r="BC696" s="1"/>
    </row>
    <row r="697" spans="1:154" x14ac:dyDescent="0.2">
      <c r="A697" s="144">
        <f t="shared" si="385"/>
        <v>41486</v>
      </c>
      <c r="B697" s="2">
        <f t="shared" si="370"/>
        <v>324935.09695093287</v>
      </c>
      <c r="C697" s="2">
        <f t="shared" si="386"/>
        <v>290427.79066965001</v>
      </c>
      <c r="D697" s="68">
        <f>SUM(Y697:Y$730)</f>
        <v>4287.5845935800007</v>
      </c>
      <c r="E697" s="68">
        <f t="shared" si="371"/>
        <v>286140.20607607003</v>
      </c>
      <c r="F697" s="72">
        <f t="shared" si="395"/>
        <v>3706.28</v>
      </c>
      <c r="G697" s="3">
        <f>IF(N697=1,VLOOKUP(A696,[1]Plan1!$BG$69:$BI$188,3),G696)</f>
        <v>3715.92</v>
      </c>
      <c r="H697" s="11">
        <f t="shared" si="396"/>
        <v>41396</v>
      </c>
      <c r="I697" s="11">
        <f t="shared" si="397"/>
        <v>41427</v>
      </c>
      <c r="J697" s="26">
        <f t="shared" si="372"/>
        <v>2.6009907508337538E-3</v>
      </c>
      <c r="K697" s="11">
        <f t="shared" si="387"/>
        <v>41487</v>
      </c>
      <c r="L697" s="11">
        <f t="shared" si="373"/>
        <v>41487</v>
      </c>
      <c r="M697" s="1">
        <f t="shared" si="388"/>
        <v>23</v>
      </c>
      <c r="N697" s="1">
        <f t="shared" si="392"/>
        <v>22</v>
      </c>
      <c r="O697" s="2">
        <f t="shared" si="374"/>
        <v>1.00248776</v>
      </c>
      <c r="P697" s="10">
        <f t="shared" si="401"/>
        <v>1.00369927</v>
      </c>
      <c r="Q697" s="10">
        <f t="shared" si="398"/>
        <v>1.1106089080179418</v>
      </c>
      <c r="R697" s="2">
        <f t="shared" si="400"/>
        <v>1.11337183</v>
      </c>
      <c r="S697" s="2">
        <f t="shared" si="393"/>
        <v>1.05240376</v>
      </c>
      <c r="T697" s="2">
        <f t="shared" si="375"/>
        <v>305647.29890922998</v>
      </c>
      <c r="U697" s="2">
        <f t="shared" si="376"/>
        <v>224.68555402166399</v>
      </c>
      <c r="V697" s="2">
        <f t="shared" si="377"/>
        <v>32440.238799421164</v>
      </c>
      <c r="W697" s="2">
        <f t="shared" si="378"/>
        <v>323092.71502309287</v>
      </c>
      <c r="X697" s="27">
        <f t="shared" si="379"/>
        <v>0</v>
      </c>
      <c r="Y697" s="2">
        <f t="shared" si="394"/>
        <v>0</v>
      </c>
      <c r="Z697" s="67">
        <f t="shared" si="380"/>
        <v>0</v>
      </c>
      <c r="AA697" s="2">
        <f t="shared" si="381"/>
        <v>0</v>
      </c>
      <c r="AB697" s="26">
        <f t="shared" si="389"/>
        <v>6.7299999999999999E-2</v>
      </c>
      <c r="AC697" s="27">
        <f t="shared" si="369"/>
        <v>22</v>
      </c>
      <c r="AD697" s="27">
        <v>252</v>
      </c>
      <c r="AE697" s="10">
        <f t="shared" si="399"/>
        <v>1.005702332</v>
      </c>
      <c r="AF697" s="2">
        <f t="shared" si="382"/>
        <v>1742.9023732799999</v>
      </c>
      <c r="AG697" s="2">
        <f t="shared" si="383"/>
        <v>1842.3819278399999</v>
      </c>
      <c r="AH697" s="3" t="str">
        <f t="shared" si="384"/>
        <v>-</v>
      </c>
      <c r="AI697" s="4" t="str">
        <f t="shared" si="390"/>
        <v>A+J=</v>
      </c>
      <c r="AJ697" s="11">
        <f t="shared" si="391"/>
        <v>41491</v>
      </c>
      <c r="AK697" s="11"/>
      <c r="AL697" s="4"/>
      <c r="AM697" s="1"/>
      <c r="AN697" s="11"/>
      <c r="AO697" s="1"/>
      <c r="AP697" s="1"/>
      <c r="AQ697" s="1"/>
      <c r="AR697" s="1"/>
      <c r="AS697" s="6"/>
      <c r="AT697" s="1"/>
      <c r="AU697" s="1"/>
      <c r="AV697" s="1"/>
      <c r="AW697" s="1"/>
      <c r="AX697" s="1"/>
      <c r="AY697" s="1"/>
      <c r="AZ697" s="1"/>
      <c r="BA697" s="1"/>
      <c r="BB697" s="1"/>
      <c r="BC697" s="1"/>
    </row>
    <row r="698" spans="1:154" x14ac:dyDescent="0.2">
      <c r="A698" s="144">
        <f t="shared" si="385"/>
        <v>41487</v>
      </c>
      <c r="B698" s="2">
        <f t="shared" si="370"/>
        <v>325055.29026350897</v>
      </c>
      <c r="C698" s="2">
        <f t="shared" si="386"/>
        <v>290427.79066965001</v>
      </c>
      <c r="D698" s="68">
        <f>SUM(Y698:Y$730)</f>
        <v>4287.5845935800007</v>
      </c>
      <c r="E698" s="68">
        <f t="shared" si="371"/>
        <v>286140.20607607003</v>
      </c>
      <c r="F698" s="72">
        <f t="shared" si="395"/>
        <v>3706.28</v>
      </c>
      <c r="G698" s="3">
        <f>IF(N698=1,VLOOKUP(A697,[1]Plan1!$BG$69:$BI$188,3),G697)</f>
        <v>3715.92</v>
      </c>
      <c r="H698" s="11">
        <f t="shared" si="396"/>
        <v>41396</v>
      </c>
      <c r="I698" s="11">
        <f t="shared" si="397"/>
        <v>41427</v>
      </c>
      <c r="J698" s="26">
        <f t="shared" si="372"/>
        <v>2.6009907508337538E-3</v>
      </c>
      <c r="K698" s="11">
        <f t="shared" si="387"/>
        <v>41519</v>
      </c>
      <c r="L698" s="11">
        <f t="shared" si="373"/>
        <v>41487</v>
      </c>
      <c r="M698" s="1">
        <f t="shared" si="388"/>
        <v>23</v>
      </c>
      <c r="N698" s="1">
        <f t="shared" si="392"/>
        <v>23</v>
      </c>
      <c r="O698" s="2">
        <f t="shared" si="374"/>
        <v>1.0026009899999999</v>
      </c>
      <c r="P698" s="10">
        <f t="shared" si="401"/>
        <v>1.00369927</v>
      </c>
      <c r="Q698" s="10">
        <f t="shared" si="398"/>
        <v>1.1106089080179418</v>
      </c>
      <c r="R698" s="2">
        <f t="shared" si="400"/>
        <v>1.1134975899999999</v>
      </c>
      <c r="S698" s="2">
        <f t="shared" si="393"/>
        <v>1.05240376</v>
      </c>
      <c r="T698" s="2">
        <f t="shared" si="375"/>
        <v>305647.29890922998</v>
      </c>
      <c r="U698" s="2">
        <f t="shared" si="376"/>
        <v>224.68555402166399</v>
      </c>
      <c r="V698" s="2">
        <f t="shared" si="377"/>
        <v>32476.223791737284</v>
      </c>
      <c r="W698" s="2">
        <f t="shared" si="378"/>
        <v>323128.70001540898</v>
      </c>
      <c r="X698" s="27">
        <f t="shared" si="379"/>
        <v>22</v>
      </c>
      <c r="Y698" s="2">
        <f t="shared" si="394"/>
        <v>2100.0537016500002</v>
      </c>
      <c r="Z698" s="67">
        <f t="shared" si="380"/>
        <v>7.2308978999999999E-3</v>
      </c>
      <c r="AA698" s="2">
        <f t="shared" si="381"/>
        <v>2210.1044118200002</v>
      </c>
      <c r="AB698" s="26">
        <f t="shared" si="389"/>
        <v>6.7299999999999999E-2</v>
      </c>
      <c r="AC698" s="27">
        <f t="shared" si="369"/>
        <v>23</v>
      </c>
      <c r="AD698" s="27">
        <v>252</v>
      </c>
      <c r="AE698" s="10">
        <f t="shared" si="399"/>
        <v>1.0059623</v>
      </c>
      <c r="AF698" s="2">
        <f t="shared" si="382"/>
        <v>1822.3608902799999</v>
      </c>
      <c r="AG698" s="2">
        <f t="shared" si="383"/>
        <v>1926.5902481000001</v>
      </c>
      <c r="AH698" s="3">
        <f t="shared" si="384"/>
        <v>4032.4653021000004</v>
      </c>
      <c r="AI698" s="4" t="str">
        <f t="shared" si="390"/>
        <v>A+J=</v>
      </c>
      <c r="AJ698" s="11">
        <f t="shared" si="391"/>
        <v>41491</v>
      </c>
      <c r="AK698" s="13"/>
      <c r="AL698" s="12"/>
      <c r="AM698" s="5"/>
      <c r="AN698" s="13"/>
      <c r="AO698" s="5"/>
      <c r="AP698" s="5"/>
      <c r="AQ698" s="5"/>
      <c r="AR698" s="5"/>
      <c r="AS698" s="14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48"/>
      <c r="BE698" s="48"/>
      <c r="BF698" s="48"/>
      <c r="BG698" s="48"/>
      <c r="BH698" s="48"/>
      <c r="BI698" s="48"/>
      <c r="BJ698" s="48"/>
      <c r="BK698" s="48"/>
      <c r="BL698" s="48"/>
      <c r="BM698" s="48"/>
      <c r="BN698" s="48"/>
      <c r="BO698" s="48"/>
      <c r="BP698" s="48"/>
      <c r="BQ698" s="48"/>
      <c r="BR698" s="48"/>
      <c r="BS698" s="48"/>
      <c r="BT698" s="48"/>
      <c r="BU698" s="48"/>
      <c r="BV698" s="48"/>
      <c r="BW698" s="48"/>
      <c r="BX698" s="48"/>
      <c r="BY698" s="48"/>
      <c r="BZ698" s="48"/>
      <c r="CA698" s="48"/>
      <c r="CB698" s="48"/>
      <c r="CC698" s="48"/>
      <c r="CD698" s="48"/>
      <c r="CE698" s="48"/>
      <c r="CF698" s="48"/>
      <c r="CG698" s="48"/>
      <c r="CH698" s="48"/>
      <c r="CI698" s="48"/>
      <c r="CJ698" s="48"/>
      <c r="CK698" s="48"/>
      <c r="CL698" s="48"/>
      <c r="CM698" s="48"/>
      <c r="CN698" s="48"/>
      <c r="CO698" s="48"/>
      <c r="CP698" s="48"/>
      <c r="CQ698" s="48"/>
      <c r="CR698" s="48"/>
      <c r="CS698" s="48"/>
      <c r="CT698" s="48"/>
      <c r="CU698" s="48"/>
      <c r="CV698" s="48"/>
      <c r="CW698" s="48"/>
      <c r="CX698" s="48"/>
      <c r="CY698" s="48"/>
      <c r="CZ698" s="48"/>
      <c r="DA698" s="48"/>
      <c r="DB698" s="48"/>
      <c r="DC698" s="48"/>
      <c r="DD698" s="48"/>
      <c r="DE698" s="48"/>
      <c r="DF698" s="48"/>
      <c r="DG698" s="48"/>
      <c r="DH698" s="48"/>
      <c r="DI698" s="48"/>
      <c r="DJ698" s="48"/>
      <c r="DK698" s="48"/>
      <c r="DL698" s="48"/>
      <c r="DM698" s="48"/>
      <c r="DN698" s="48"/>
      <c r="DO698" s="48"/>
      <c r="DP698" s="48"/>
      <c r="DQ698" s="48"/>
      <c r="DR698" s="48"/>
      <c r="DS698" s="48"/>
      <c r="DT698" s="48"/>
      <c r="DU698" s="48"/>
      <c r="DV698" s="48"/>
      <c r="DW698" s="48"/>
      <c r="DX698" s="48"/>
      <c r="DY698" s="48"/>
      <c r="DZ698" s="48"/>
      <c r="EA698" s="48"/>
      <c r="EB698" s="48"/>
      <c r="EC698" s="48"/>
      <c r="ED698" s="48"/>
      <c r="EE698" s="48"/>
      <c r="EF698" s="48"/>
      <c r="EG698" s="48"/>
      <c r="EH698" s="48"/>
      <c r="EI698" s="48"/>
      <c r="EJ698" s="48"/>
      <c r="EK698" s="48"/>
      <c r="EL698" s="48"/>
      <c r="EM698" s="48"/>
      <c r="EN698" s="48"/>
      <c r="EO698" s="48"/>
      <c r="EP698" s="48"/>
      <c r="EQ698" s="48"/>
      <c r="ER698" s="48"/>
      <c r="ES698" s="48"/>
      <c r="ET698" s="48"/>
      <c r="EU698" s="48"/>
      <c r="EV698" s="48"/>
      <c r="EW698" s="48"/>
      <c r="EX698" s="48"/>
    </row>
    <row r="699" spans="1:154" x14ac:dyDescent="0.2">
      <c r="A699" s="144">
        <f t="shared" si="385"/>
        <v>41488</v>
      </c>
      <c r="B699" s="2">
        <f t="shared" si="370"/>
        <v>321005.87583117443</v>
      </c>
      <c r="C699" s="2">
        <f t="shared" si="386"/>
        <v>288327.73696800001</v>
      </c>
      <c r="D699" s="68">
        <f>SUM(Y699:Y$730)</f>
        <v>2187.5308919300001</v>
      </c>
      <c r="E699" s="68">
        <f t="shared" si="371"/>
        <v>286140.20607607003</v>
      </c>
      <c r="F699" s="72">
        <f t="shared" si="395"/>
        <v>3715.92</v>
      </c>
      <c r="G699" s="3">
        <f>IF(N699=1,VLOOKUP(A698,[1]Plan1!$BG$69:$BI$188,3),G698)</f>
        <v>3717.03</v>
      </c>
      <c r="H699" s="11">
        <f t="shared" si="396"/>
        <v>41427</v>
      </c>
      <c r="I699" s="11">
        <f t="shared" si="397"/>
        <v>41457</v>
      </c>
      <c r="J699" s="26">
        <f t="shared" si="372"/>
        <v>2.9871471936959715E-4</v>
      </c>
      <c r="K699" s="11">
        <f t="shared" si="387"/>
        <v>41519</v>
      </c>
      <c r="L699" s="11">
        <f t="shared" si="373"/>
        <v>41519</v>
      </c>
      <c r="M699" s="1">
        <f t="shared" si="388"/>
        <v>22</v>
      </c>
      <c r="N699" s="1">
        <f t="shared" si="392"/>
        <v>1</v>
      </c>
      <c r="O699" s="2">
        <f t="shared" si="374"/>
        <v>1.0000135699999999</v>
      </c>
      <c r="P699" s="10">
        <f t="shared" si="401"/>
        <v>1.0026009899999999</v>
      </c>
      <c r="Q699" s="10">
        <f t="shared" si="398"/>
        <v>1.1134975906816074</v>
      </c>
      <c r="R699" s="2">
        <f t="shared" si="400"/>
        <v>1.1135127</v>
      </c>
      <c r="S699" s="2">
        <f t="shared" si="393"/>
        <v>1.05240376</v>
      </c>
      <c r="T699" s="2">
        <f t="shared" si="375"/>
        <v>303437.19449740998</v>
      </c>
      <c r="U699" s="2">
        <f t="shared" si="376"/>
        <v>114.6348438532857</v>
      </c>
      <c r="V699" s="2">
        <f t="shared" si="377"/>
        <v>32480.547370251119</v>
      </c>
      <c r="W699" s="2">
        <f t="shared" si="378"/>
        <v>320922.91918210441</v>
      </c>
      <c r="X699" s="27">
        <f t="shared" si="379"/>
        <v>0</v>
      </c>
      <c r="Y699" s="2">
        <f t="shared" si="394"/>
        <v>0</v>
      </c>
      <c r="Z699" s="67">
        <f t="shared" si="380"/>
        <v>0</v>
      </c>
      <c r="AA699" s="2">
        <f t="shared" si="381"/>
        <v>0</v>
      </c>
      <c r="AB699" s="26">
        <f t="shared" si="389"/>
        <v>6.7299999999999999E-2</v>
      </c>
      <c r="AC699" s="27">
        <f t="shared" si="369"/>
        <v>1</v>
      </c>
      <c r="AD699" s="27">
        <v>252</v>
      </c>
      <c r="AE699" s="10">
        <f t="shared" si="399"/>
        <v>1.0002584940000001</v>
      </c>
      <c r="AF699" s="2">
        <f t="shared" si="382"/>
        <v>78.436694149999994</v>
      </c>
      <c r="AG699" s="2">
        <f t="shared" si="383"/>
        <v>82.956649069999997</v>
      </c>
      <c r="AH699" s="3" t="str">
        <f t="shared" si="384"/>
        <v>-</v>
      </c>
      <c r="AI699" s="4" t="str">
        <f t="shared" si="390"/>
        <v>A+J=</v>
      </c>
      <c r="AJ699" s="11">
        <f t="shared" si="391"/>
        <v>41521</v>
      </c>
      <c r="AK699" s="11"/>
      <c r="AL699" s="4"/>
      <c r="AM699" s="1"/>
      <c r="AN699" s="11"/>
      <c r="AO699" s="1"/>
      <c r="AP699" s="1"/>
      <c r="AQ699" s="1"/>
      <c r="AR699" s="1"/>
      <c r="AS699" s="6"/>
      <c r="AT699" s="1"/>
      <c r="AU699" s="1"/>
      <c r="AV699" s="1"/>
      <c r="AW699" s="1"/>
      <c r="AX699" s="1"/>
      <c r="AY699" s="1"/>
      <c r="AZ699" s="1"/>
      <c r="BA699" s="1"/>
      <c r="BB699" s="1"/>
      <c r="BC699" s="1"/>
    </row>
    <row r="700" spans="1:154" x14ac:dyDescent="0.2">
      <c r="A700" s="144">
        <f t="shared" si="385"/>
        <v>41489</v>
      </c>
      <c r="B700" s="2">
        <f t="shared" si="370"/>
        <v>321093.18265900033</v>
      </c>
      <c r="C700" s="2">
        <f t="shared" si="386"/>
        <v>288327.73696800001</v>
      </c>
      <c r="D700" s="68">
        <f>SUM(Y700:Y$730)</f>
        <v>2187.5308919300001</v>
      </c>
      <c r="E700" s="68">
        <f t="shared" si="371"/>
        <v>286140.20607607003</v>
      </c>
      <c r="F700" s="72">
        <f t="shared" si="395"/>
        <v>3715.92</v>
      </c>
      <c r="G700" s="3">
        <f>IF(N700=1,VLOOKUP(A699,[1]Plan1!$BG$69:$BI$188,3),G699)</f>
        <v>3717.03</v>
      </c>
      <c r="H700" s="11">
        <f t="shared" si="396"/>
        <v>41427</v>
      </c>
      <c r="I700" s="11">
        <f t="shared" si="397"/>
        <v>41457</v>
      </c>
      <c r="J700" s="26">
        <f t="shared" si="372"/>
        <v>2.9871471936959715E-4</v>
      </c>
      <c r="K700" s="11">
        <f t="shared" si="387"/>
        <v>41519</v>
      </c>
      <c r="L700" s="11">
        <f t="shared" si="373"/>
        <v>41519</v>
      </c>
      <c r="M700" s="1">
        <f t="shared" si="388"/>
        <v>22</v>
      </c>
      <c r="N700" s="1">
        <f t="shared" si="392"/>
        <v>2</v>
      </c>
      <c r="O700" s="2">
        <f t="shared" si="374"/>
        <v>1.00002715</v>
      </c>
      <c r="P700" s="10">
        <f t="shared" si="401"/>
        <v>1.0026009899999999</v>
      </c>
      <c r="Q700" s="10">
        <f t="shared" si="398"/>
        <v>1.1134975906816074</v>
      </c>
      <c r="R700" s="2">
        <f t="shared" si="400"/>
        <v>1.1135278200000001</v>
      </c>
      <c r="S700" s="2">
        <f t="shared" si="393"/>
        <v>1.05240376</v>
      </c>
      <c r="T700" s="2">
        <f t="shared" si="375"/>
        <v>303437.19449740998</v>
      </c>
      <c r="U700" s="2">
        <f t="shared" si="376"/>
        <v>114.6348438532857</v>
      </c>
      <c r="V700" s="2">
        <f t="shared" si="377"/>
        <v>32484.873810166999</v>
      </c>
      <c r="W700" s="2">
        <f t="shared" si="378"/>
        <v>320927.24562202033</v>
      </c>
      <c r="X700" s="27">
        <f t="shared" si="379"/>
        <v>0</v>
      </c>
      <c r="Y700" s="2">
        <f t="shared" si="394"/>
        <v>0</v>
      </c>
      <c r="Z700" s="67">
        <f t="shared" si="380"/>
        <v>0</v>
      </c>
      <c r="AA700" s="2">
        <f t="shared" si="381"/>
        <v>0</v>
      </c>
      <c r="AB700" s="26">
        <f t="shared" si="389"/>
        <v>6.7299999999999999E-2</v>
      </c>
      <c r="AC700" s="27">
        <f t="shared" ref="AC700:AC763" si="402">N700</f>
        <v>2</v>
      </c>
      <c r="AD700" s="27">
        <v>252</v>
      </c>
      <c r="AE700" s="10">
        <f t="shared" si="399"/>
        <v>1.000517055</v>
      </c>
      <c r="AF700" s="2">
        <f t="shared" si="382"/>
        <v>156.8937186</v>
      </c>
      <c r="AG700" s="2">
        <f t="shared" si="383"/>
        <v>165.93703697999999</v>
      </c>
      <c r="AH700" s="3" t="str">
        <f t="shared" si="384"/>
        <v>-</v>
      </c>
      <c r="AI700" s="4" t="str">
        <f t="shared" si="390"/>
        <v>A+J=</v>
      </c>
      <c r="AJ700" s="11">
        <f t="shared" si="391"/>
        <v>41521</v>
      </c>
      <c r="AK700" s="11"/>
      <c r="AL700" s="4"/>
      <c r="AM700" s="1"/>
      <c r="AN700" s="11"/>
      <c r="AO700" s="1"/>
      <c r="AP700" s="1"/>
      <c r="AQ700" s="1"/>
      <c r="AR700" s="1"/>
      <c r="AS700" s="6"/>
      <c r="AT700" s="1"/>
      <c r="AU700" s="1"/>
      <c r="AV700" s="1"/>
      <c r="AW700" s="1"/>
      <c r="AX700" s="1"/>
      <c r="AY700" s="1"/>
      <c r="AZ700" s="1"/>
      <c r="BA700" s="1"/>
      <c r="BB700" s="1"/>
      <c r="BC700" s="1"/>
    </row>
    <row r="701" spans="1:154" x14ac:dyDescent="0.2">
      <c r="A701" s="144">
        <f t="shared" si="385"/>
        <v>41490</v>
      </c>
      <c r="B701" s="2">
        <f t="shared" si="370"/>
        <v>321093.18265900033</v>
      </c>
      <c r="C701" s="2">
        <f t="shared" si="386"/>
        <v>288327.73696800001</v>
      </c>
      <c r="D701" s="68">
        <f>SUM(Y701:Y$730)</f>
        <v>2187.5308919300001</v>
      </c>
      <c r="E701" s="68">
        <f t="shared" si="371"/>
        <v>286140.20607607003</v>
      </c>
      <c r="F701" s="72">
        <f t="shared" si="395"/>
        <v>3715.92</v>
      </c>
      <c r="G701" s="3">
        <f>IF(N701=1,VLOOKUP(A700,[1]Plan1!$BG$69:$BI$188,3),G700)</f>
        <v>3717.03</v>
      </c>
      <c r="H701" s="11">
        <f t="shared" si="396"/>
        <v>41427</v>
      </c>
      <c r="I701" s="11">
        <f t="shared" si="397"/>
        <v>41457</v>
      </c>
      <c r="J701" s="26">
        <f t="shared" si="372"/>
        <v>2.9871471936959715E-4</v>
      </c>
      <c r="K701" s="11">
        <f t="shared" si="387"/>
        <v>41519</v>
      </c>
      <c r="L701" s="11">
        <f t="shared" si="373"/>
        <v>41519</v>
      </c>
      <c r="M701" s="1">
        <f t="shared" si="388"/>
        <v>22</v>
      </c>
      <c r="N701" s="1">
        <f t="shared" si="392"/>
        <v>2</v>
      </c>
      <c r="O701" s="2">
        <f t="shared" si="374"/>
        <v>1.00002715</v>
      </c>
      <c r="P701" s="10">
        <f t="shared" si="401"/>
        <v>1.0026009899999999</v>
      </c>
      <c r="Q701" s="10">
        <f t="shared" si="398"/>
        <v>1.1134975906816074</v>
      </c>
      <c r="R701" s="2">
        <f t="shared" si="400"/>
        <v>1.1135278200000001</v>
      </c>
      <c r="S701" s="2">
        <f t="shared" si="393"/>
        <v>1.05240376</v>
      </c>
      <c r="T701" s="2">
        <f t="shared" si="375"/>
        <v>303437.19449740998</v>
      </c>
      <c r="U701" s="2">
        <f t="shared" si="376"/>
        <v>114.6348438532857</v>
      </c>
      <c r="V701" s="2">
        <f t="shared" si="377"/>
        <v>32484.873810166999</v>
      </c>
      <c r="W701" s="2">
        <f t="shared" si="378"/>
        <v>320927.24562202033</v>
      </c>
      <c r="X701" s="27">
        <f t="shared" si="379"/>
        <v>0</v>
      </c>
      <c r="Y701" s="2">
        <f t="shared" si="394"/>
        <v>0</v>
      </c>
      <c r="Z701" s="67">
        <f t="shared" si="380"/>
        <v>0</v>
      </c>
      <c r="AA701" s="2">
        <f t="shared" si="381"/>
        <v>0</v>
      </c>
      <c r="AB701" s="26">
        <f t="shared" si="389"/>
        <v>6.7299999999999999E-2</v>
      </c>
      <c r="AC701" s="27">
        <f t="shared" si="402"/>
        <v>2</v>
      </c>
      <c r="AD701" s="27">
        <v>252</v>
      </c>
      <c r="AE701" s="10">
        <f t="shared" si="399"/>
        <v>1.000517055</v>
      </c>
      <c r="AF701" s="2">
        <f t="shared" si="382"/>
        <v>156.8937186</v>
      </c>
      <c r="AG701" s="2">
        <f t="shared" si="383"/>
        <v>165.93703697999999</v>
      </c>
      <c r="AH701" s="3" t="str">
        <f t="shared" si="384"/>
        <v>-</v>
      </c>
      <c r="AI701" s="4" t="str">
        <f t="shared" si="390"/>
        <v>A+J=</v>
      </c>
      <c r="AJ701" s="11">
        <f t="shared" si="391"/>
        <v>41521</v>
      </c>
      <c r="AK701" s="11"/>
      <c r="AL701" s="4"/>
      <c r="AM701" s="1"/>
      <c r="AN701" s="11"/>
      <c r="AO701" s="1"/>
      <c r="AP701" s="1"/>
      <c r="AQ701" s="1"/>
      <c r="AR701" s="1"/>
      <c r="AS701" s="6"/>
      <c r="AT701" s="1"/>
      <c r="AU701" s="1"/>
      <c r="AV701" s="1"/>
      <c r="AW701" s="1"/>
      <c r="AX701" s="1"/>
      <c r="AY701" s="1"/>
      <c r="AZ701" s="1"/>
      <c r="BA701" s="1"/>
      <c r="BB701" s="1"/>
      <c r="BC701" s="1"/>
    </row>
    <row r="702" spans="1:154" x14ac:dyDescent="0.2">
      <c r="A702" s="144">
        <f t="shared" si="385"/>
        <v>41491</v>
      </c>
      <c r="B702" s="2">
        <f t="shared" si="370"/>
        <v>321093.18265900033</v>
      </c>
      <c r="C702" s="2">
        <f t="shared" si="386"/>
        <v>288327.73696800001</v>
      </c>
      <c r="D702" s="68">
        <f>SUM(Y702:Y$730)</f>
        <v>2187.5308919300001</v>
      </c>
      <c r="E702" s="68">
        <f t="shared" si="371"/>
        <v>286140.20607607003</v>
      </c>
      <c r="F702" s="72">
        <f t="shared" si="395"/>
        <v>3715.92</v>
      </c>
      <c r="G702" s="3">
        <f>IF(N702=1,VLOOKUP(A701,[1]Plan1!$BG$69:$BI$188,3),G701)</f>
        <v>3717.03</v>
      </c>
      <c r="H702" s="11">
        <f t="shared" si="396"/>
        <v>41427</v>
      </c>
      <c r="I702" s="11">
        <f t="shared" si="397"/>
        <v>41457</v>
      </c>
      <c r="J702" s="26">
        <f t="shared" si="372"/>
        <v>2.9871471936959715E-4</v>
      </c>
      <c r="K702" s="11">
        <f t="shared" si="387"/>
        <v>41519</v>
      </c>
      <c r="L702" s="11">
        <f t="shared" si="373"/>
        <v>41519</v>
      </c>
      <c r="M702" s="1">
        <f t="shared" si="388"/>
        <v>22</v>
      </c>
      <c r="N702" s="1">
        <f t="shared" si="392"/>
        <v>2</v>
      </c>
      <c r="O702" s="2">
        <f t="shared" si="374"/>
        <v>1.00002715</v>
      </c>
      <c r="P702" s="10">
        <f t="shared" si="401"/>
        <v>1.0026009899999999</v>
      </c>
      <c r="Q702" s="10">
        <f t="shared" si="398"/>
        <v>1.1134975906816074</v>
      </c>
      <c r="R702" s="2">
        <f t="shared" si="400"/>
        <v>1.1135278200000001</v>
      </c>
      <c r="S702" s="2">
        <f t="shared" si="393"/>
        <v>1.05240376</v>
      </c>
      <c r="T702" s="2">
        <f t="shared" si="375"/>
        <v>303437.19449740998</v>
      </c>
      <c r="U702" s="2">
        <f t="shared" si="376"/>
        <v>114.6348438532857</v>
      </c>
      <c r="V702" s="2">
        <f t="shared" si="377"/>
        <v>32484.873810166999</v>
      </c>
      <c r="W702" s="2">
        <f t="shared" si="378"/>
        <v>320927.24562202033</v>
      </c>
      <c r="X702" s="27">
        <f t="shared" si="379"/>
        <v>0</v>
      </c>
      <c r="Y702" s="2">
        <f t="shared" si="394"/>
        <v>0</v>
      </c>
      <c r="Z702" s="67">
        <f t="shared" si="380"/>
        <v>0</v>
      </c>
      <c r="AA702" s="2">
        <f t="shared" si="381"/>
        <v>0</v>
      </c>
      <c r="AB702" s="26">
        <f t="shared" si="389"/>
        <v>6.7299999999999999E-2</v>
      </c>
      <c r="AC702" s="27">
        <f t="shared" si="402"/>
        <v>2</v>
      </c>
      <c r="AD702" s="27">
        <v>252</v>
      </c>
      <c r="AE702" s="10">
        <f t="shared" si="399"/>
        <v>1.000517055</v>
      </c>
      <c r="AF702" s="2">
        <f t="shared" si="382"/>
        <v>156.8937186</v>
      </c>
      <c r="AG702" s="2">
        <f t="shared" si="383"/>
        <v>165.93703697999999</v>
      </c>
      <c r="AH702" s="3" t="str">
        <f t="shared" si="384"/>
        <v>-</v>
      </c>
      <c r="AI702" s="4" t="str">
        <f t="shared" si="390"/>
        <v>A+J=</v>
      </c>
      <c r="AJ702" s="11">
        <f t="shared" si="391"/>
        <v>41521</v>
      </c>
      <c r="AK702" s="11"/>
      <c r="AL702" s="4"/>
      <c r="AM702" s="1"/>
      <c r="AN702" s="11"/>
      <c r="AO702" s="1"/>
      <c r="AP702" s="1"/>
      <c r="AQ702" s="1"/>
      <c r="AR702" s="1"/>
      <c r="AS702" s="6"/>
      <c r="AT702" s="1"/>
      <c r="AU702" s="1"/>
      <c r="AV702" s="1"/>
      <c r="AW702" s="1"/>
      <c r="AX702" s="1"/>
      <c r="AY702" s="1"/>
      <c r="AZ702" s="1"/>
      <c r="BA702" s="1"/>
      <c r="BB702" s="1"/>
      <c r="BC702" s="1"/>
    </row>
    <row r="703" spans="1:154" x14ac:dyDescent="0.2">
      <c r="A703" s="144">
        <f t="shared" si="385"/>
        <v>41492</v>
      </c>
      <c r="B703" s="2">
        <f t="shared" si="370"/>
        <v>321180.51036292408</v>
      </c>
      <c r="C703" s="2">
        <f t="shared" si="386"/>
        <v>288327.73696800001</v>
      </c>
      <c r="D703" s="68">
        <f>SUM(Y703:Y$730)</f>
        <v>2187.5308919300001</v>
      </c>
      <c r="E703" s="68">
        <f t="shared" si="371"/>
        <v>286140.20607607003</v>
      </c>
      <c r="F703" s="72">
        <f t="shared" si="395"/>
        <v>3715.92</v>
      </c>
      <c r="G703" s="3">
        <f>IF(N703=1,VLOOKUP(A702,[1]Plan1!$BG$69:$BI$188,3),G702)</f>
        <v>3717.03</v>
      </c>
      <c r="H703" s="11">
        <f t="shared" si="396"/>
        <v>41427</v>
      </c>
      <c r="I703" s="11">
        <f t="shared" si="397"/>
        <v>41457</v>
      </c>
      <c r="J703" s="26">
        <f t="shared" si="372"/>
        <v>2.9871471936959715E-4</v>
      </c>
      <c r="K703" s="11">
        <f t="shared" si="387"/>
        <v>41519</v>
      </c>
      <c r="L703" s="11">
        <f t="shared" si="373"/>
        <v>41519</v>
      </c>
      <c r="M703" s="1">
        <f t="shared" si="388"/>
        <v>22</v>
      </c>
      <c r="N703" s="1">
        <f t="shared" si="392"/>
        <v>3</v>
      </c>
      <c r="O703" s="2">
        <f t="shared" si="374"/>
        <v>1.0000407200000001</v>
      </c>
      <c r="P703" s="10">
        <f t="shared" si="401"/>
        <v>1.0026009899999999</v>
      </c>
      <c r="Q703" s="10">
        <f t="shared" si="398"/>
        <v>1.1134975906816074</v>
      </c>
      <c r="R703" s="2">
        <f t="shared" si="400"/>
        <v>1.1135429299999999</v>
      </c>
      <c r="S703" s="2">
        <f t="shared" si="393"/>
        <v>1.05240376</v>
      </c>
      <c r="T703" s="2">
        <f t="shared" si="375"/>
        <v>303437.19449740998</v>
      </c>
      <c r="U703" s="2">
        <f t="shared" si="376"/>
        <v>114.6348438532857</v>
      </c>
      <c r="V703" s="2">
        <f t="shared" si="377"/>
        <v>32489.197388680775</v>
      </c>
      <c r="W703" s="2">
        <f t="shared" si="378"/>
        <v>320931.56920053408</v>
      </c>
      <c r="X703" s="27">
        <f t="shared" si="379"/>
        <v>0</v>
      </c>
      <c r="Y703" s="2">
        <f t="shared" si="394"/>
        <v>0</v>
      </c>
      <c r="Z703" s="67">
        <f t="shared" si="380"/>
        <v>0</v>
      </c>
      <c r="AA703" s="2">
        <f t="shared" si="381"/>
        <v>0</v>
      </c>
      <c r="AB703" s="26">
        <f t="shared" si="389"/>
        <v>6.7299999999999999E-2</v>
      </c>
      <c r="AC703" s="27">
        <f t="shared" si="402"/>
        <v>3</v>
      </c>
      <c r="AD703" s="27">
        <v>252</v>
      </c>
      <c r="AE703" s="10">
        <f t="shared" si="399"/>
        <v>1.0007756830000001</v>
      </c>
      <c r="AF703" s="2">
        <f t="shared" si="382"/>
        <v>235.37107333</v>
      </c>
      <c r="AG703" s="2">
        <f t="shared" si="383"/>
        <v>248.94116238999999</v>
      </c>
      <c r="AH703" s="3" t="str">
        <f t="shared" si="384"/>
        <v>-</v>
      </c>
      <c r="AI703" s="4" t="str">
        <f t="shared" si="390"/>
        <v>A+J=</v>
      </c>
      <c r="AJ703" s="11">
        <f t="shared" si="391"/>
        <v>41521</v>
      </c>
      <c r="AK703" s="11"/>
      <c r="AL703" s="4"/>
      <c r="AM703" s="1"/>
      <c r="AN703" s="11"/>
      <c r="AO703" s="1"/>
      <c r="AP703" s="1"/>
      <c r="AQ703" s="1"/>
      <c r="AR703" s="1"/>
      <c r="AS703" s="6"/>
      <c r="AT703" s="1"/>
      <c r="AU703" s="1"/>
      <c r="AV703" s="1"/>
      <c r="AW703" s="1"/>
      <c r="AX703" s="1"/>
      <c r="AY703" s="1"/>
      <c r="AZ703" s="1"/>
      <c r="BA703" s="1"/>
      <c r="BB703" s="1"/>
      <c r="BC703" s="1"/>
    </row>
    <row r="704" spans="1:154" x14ac:dyDescent="0.2">
      <c r="A704" s="144">
        <f t="shared" si="385"/>
        <v>41493</v>
      </c>
      <c r="B704" s="2">
        <f t="shared" si="370"/>
        <v>321267.86434936995</v>
      </c>
      <c r="C704" s="2">
        <f t="shared" si="386"/>
        <v>288327.73696800001</v>
      </c>
      <c r="D704" s="68">
        <f>SUM(Y704:Y$730)</f>
        <v>2187.5308919300001</v>
      </c>
      <c r="E704" s="68">
        <f t="shared" si="371"/>
        <v>286140.20607607003</v>
      </c>
      <c r="F704" s="72">
        <f t="shared" si="395"/>
        <v>3715.92</v>
      </c>
      <c r="G704" s="3">
        <f>IF(N704=1,VLOOKUP(A703,[1]Plan1!$BG$69:$BI$188,3),G703)</f>
        <v>3717.03</v>
      </c>
      <c r="H704" s="11">
        <f t="shared" si="396"/>
        <v>41427</v>
      </c>
      <c r="I704" s="11">
        <f t="shared" si="397"/>
        <v>41457</v>
      </c>
      <c r="J704" s="26">
        <f t="shared" si="372"/>
        <v>2.9871471936959715E-4</v>
      </c>
      <c r="K704" s="11">
        <f t="shared" si="387"/>
        <v>41519</v>
      </c>
      <c r="L704" s="11">
        <f t="shared" si="373"/>
        <v>41519</v>
      </c>
      <c r="M704" s="1">
        <f t="shared" si="388"/>
        <v>22</v>
      </c>
      <c r="N704" s="1">
        <f t="shared" si="392"/>
        <v>4</v>
      </c>
      <c r="O704" s="2">
        <f t="shared" si="374"/>
        <v>1.0000543</v>
      </c>
      <c r="P704" s="10">
        <f t="shared" si="401"/>
        <v>1.0026009899999999</v>
      </c>
      <c r="Q704" s="10">
        <f t="shared" si="398"/>
        <v>1.1134975906816074</v>
      </c>
      <c r="R704" s="2">
        <f t="shared" si="400"/>
        <v>1.11355805</v>
      </c>
      <c r="S704" s="2">
        <f t="shared" si="393"/>
        <v>1.05240376</v>
      </c>
      <c r="T704" s="2">
        <f t="shared" si="375"/>
        <v>303437.19449740998</v>
      </c>
      <c r="U704" s="2">
        <f t="shared" si="376"/>
        <v>114.6348438532857</v>
      </c>
      <c r="V704" s="2">
        <f t="shared" si="377"/>
        <v>32493.523828596655</v>
      </c>
      <c r="W704" s="2">
        <f t="shared" si="378"/>
        <v>320935.89564044995</v>
      </c>
      <c r="X704" s="27">
        <f t="shared" si="379"/>
        <v>0</v>
      </c>
      <c r="Y704" s="2">
        <f t="shared" si="394"/>
        <v>0</v>
      </c>
      <c r="Z704" s="67">
        <f t="shared" si="380"/>
        <v>0</v>
      </c>
      <c r="AA704" s="2">
        <f t="shared" si="381"/>
        <v>0</v>
      </c>
      <c r="AB704" s="26">
        <f t="shared" si="389"/>
        <v>6.7299999999999999E-2</v>
      </c>
      <c r="AC704" s="27">
        <f t="shared" si="402"/>
        <v>4</v>
      </c>
      <c r="AD704" s="27">
        <v>252</v>
      </c>
      <c r="AE704" s="10">
        <f t="shared" si="399"/>
        <v>1.0010343770000001</v>
      </c>
      <c r="AF704" s="2">
        <f t="shared" si="382"/>
        <v>313.86845492999998</v>
      </c>
      <c r="AG704" s="2">
        <f t="shared" si="383"/>
        <v>331.96870891999998</v>
      </c>
      <c r="AH704" s="3" t="str">
        <f t="shared" si="384"/>
        <v>-</v>
      </c>
      <c r="AI704" s="4" t="str">
        <f t="shared" si="390"/>
        <v>A+J=</v>
      </c>
      <c r="AJ704" s="11">
        <f t="shared" si="391"/>
        <v>41521</v>
      </c>
      <c r="AK704" s="11"/>
      <c r="AL704" s="4"/>
      <c r="AM704" s="1"/>
      <c r="AN704" s="11"/>
      <c r="AO704" s="1"/>
      <c r="AP704" s="1"/>
      <c r="AQ704" s="1"/>
      <c r="AR704" s="1"/>
      <c r="AS704" s="6"/>
      <c r="AT704" s="1"/>
      <c r="AU704" s="1"/>
      <c r="AV704" s="1"/>
      <c r="AW704" s="1"/>
      <c r="AX704" s="1"/>
      <c r="AY704" s="1"/>
      <c r="AZ704" s="1"/>
      <c r="BA704" s="1"/>
      <c r="BB704" s="1"/>
      <c r="BC704" s="1"/>
    </row>
    <row r="705" spans="1:55" x14ac:dyDescent="0.2">
      <c r="A705" s="144">
        <f t="shared" si="385"/>
        <v>41494</v>
      </c>
      <c r="B705" s="2">
        <f t="shared" si="370"/>
        <v>321355.24239820585</v>
      </c>
      <c r="C705" s="2">
        <f t="shared" si="386"/>
        <v>288327.73696800001</v>
      </c>
      <c r="D705" s="68">
        <f>SUM(Y705:Y$730)</f>
        <v>2187.5308919300001</v>
      </c>
      <c r="E705" s="68">
        <f t="shared" si="371"/>
        <v>286140.20607607003</v>
      </c>
      <c r="F705" s="72">
        <f t="shared" si="395"/>
        <v>3715.92</v>
      </c>
      <c r="G705" s="3">
        <f>IF(N705=1,VLOOKUP(A704,[1]Plan1!$BG$69:$BI$188,3),G704)</f>
        <v>3717.03</v>
      </c>
      <c r="H705" s="11">
        <f t="shared" si="396"/>
        <v>41427</v>
      </c>
      <c r="I705" s="11">
        <f t="shared" si="397"/>
        <v>41457</v>
      </c>
      <c r="J705" s="26">
        <f t="shared" si="372"/>
        <v>2.9871471936959715E-4</v>
      </c>
      <c r="K705" s="11">
        <f t="shared" si="387"/>
        <v>41519</v>
      </c>
      <c r="L705" s="11">
        <f t="shared" si="373"/>
        <v>41519</v>
      </c>
      <c r="M705" s="1">
        <f t="shared" si="388"/>
        <v>22</v>
      </c>
      <c r="N705" s="1">
        <f t="shared" si="392"/>
        <v>5</v>
      </c>
      <c r="O705" s="2">
        <f t="shared" si="374"/>
        <v>1.00006788</v>
      </c>
      <c r="P705" s="10">
        <f t="shared" si="401"/>
        <v>1.0026009899999999</v>
      </c>
      <c r="Q705" s="10">
        <f t="shared" si="398"/>
        <v>1.1134975906816074</v>
      </c>
      <c r="R705" s="2">
        <f t="shared" si="400"/>
        <v>1.11357317</v>
      </c>
      <c r="S705" s="2">
        <f t="shared" si="393"/>
        <v>1.05240376</v>
      </c>
      <c r="T705" s="2">
        <f t="shared" si="375"/>
        <v>303437.19449740998</v>
      </c>
      <c r="U705" s="2">
        <f t="shared" si="376"/>
        <v>114.6348438532857</v>
      </c>
      <c r="V705" s="2">
        <f t="shared" si="377"/>
        <v>32497.850268512535</v>
      </c>
      <c r="W705" s="2">
        <f t="shared" si="378"/>
        <v>320940.22208036587</v>
      </c>
      <c r="X705" s="27">
        <f t="shared" si="379"/>
        <v>0</v>
      </c>
      <c r="Y705" s="2">
        <f t="shared" si="394"/>
        <v>0</v>
      </c>
      <c r="Z705" s="67">
        <f t="shared" si="380"/>
        <v>0</v>
      </c>
      <c r="AA705" s="2">
        <f t="shared" si="381"/>
        <v>0</v>
      </c>
      <c r="AB705" s="26">
        <f t="shared" si="389"/>
        <v>6.7299999999999999E-2</v>
      </c>
      <c r="AC705" s="27">
        <f t="shared" si="402"/>
        <v>5</v>
      </c>
      <c r="AD705" s="27">
        <v>252</v>
      </c>
      <c r="AE705" s="10">
        <f t="shared" si="399"/>
        <v>1.0012931389999999</v>
      </c>
      <c r="AF705" s="2">
        <f t="shared" si="382"/>
        <v>392.38647025</v>
      </c>
      <c r="AG705" s="2">
        <f t="shared" si="383"/>
        <v>415.02031784000002</v>
      </c>
      <c r="AH705" s="3" t="str">
        <f t="shared" si="384"/>
        <v>-</v>
      </c>
      <c r="AI705" s="4" t="str">
        <f t="shared" si="390"/>
        <v>A+J=</v>
      </c>
      <c r="AJ705" s="11">
        <f t="shared" si="391"/>
        <v>41521</v>
      </c>
      <c r="AK705" s="11"/>
      <c r="AL705" s="4"/>
      <c r="AM705" s="1"/>
      <c r="AN705" s="11"/>
      <c r="AO705" s="1"/>
      <c r="AP705" s="1"/>
      <c r="AQ705" s="1"/>
      <c r="AR705" s="1"/>
      <c r="AS705" s="6"/>
      <c r="AT705" s="1"/>
      <c r="AU705" s="1"/>
      <c r="AV705" s="1"/>
      <c r="AW705" s="1"/>
      <c r="AX705" s="1"/>
      <c r="AY705" s="1"/>
      <c r="AZ705" s="1"/>
      <c r="BA705" s="1"/>
      <c r="BB705" s="1"/>
      <c r="BC705" s="1"/>
    </row>
    <row r="706" spans="1:55" x14ac:dyDescent="0.2">
      <c r="A706" s="144">
        <f t="shared" si="385"/>
        <v>41495</v>
      </c>
      <c r="B706" s="2">
        <f t="shared" si="370"/>
        <v>321442.6410025697</v>
      </c>
      <c r="C706" s="2">
        <f t="shared" si="386"/>
        <v>288327.73696800001</v>
      </c>
      <c r="D706" s="68">
        <f>SUM(Y706:Y$730)</f>
        <v>2187.5308919300001</v>
      </c>
      <c r="E706" s="68">
        <f t="shared" si="371"/>
        <v>286140.20607607003</v>
      </c>
      <c r="F706" s="72">
        <f t="shared" si="395"/>
        <v>3715.92</v>
      </c>
      <c r="G706" s="3">
        <f>IF(N706=1,VLOOKUP(A705,[1]Plan1!$BG$69:$BI$188,3),G705)</f>
        <v>3717.03</v>
      </c>
      <c r="H706" s="11">
        <f t="shared" si="396"/>
        <v>41427</v>
      </c>
      <c r="I706" s="11">
        <f t="shared" si="397"/>
        <v>41457</v>
      </c>
      <c r="J706" s="26">
        <f t="shared" si="372"/>
        <v>2.9871471936959715E-4</v>
      </c>
      <c r="K706" s="11">
        <f t="shared" si="387"/>
        <v>41519</v>
      </c>
      <c r="L706" s="11">
        <f t="shared" si="373"/>
        <v>41519</v>
      </c>
      <c r="M706" s="1">
        <f t="shared" si="388"/>
        <v>22</v>
      </c>
      <c r="N706" s="1">
        <f t="shared" si="392"/>
        <v>6</v>
      </c>
      <c r="O706" s="2">
        <f t="shared" si="374"/>
        <v>1.0000814499999999</v>
      </c>
      <c r="P706" s="10">
        <f t="shared" si="401"/>
        <v>1.0026009899999999</v>
      </c>
      <c r="Q706" s="10">
        <f t="shared" si="398"/>
        <v>1.1134975906816074</v>
      </c>
      <c r="R706" s="2">
        <f t="shared" si="400"/>
        <v>1.1135882800000001</v>
      </c>
      <c r="S706" s="2">
        <f t="shared" si="393"/>
        <v>1.05240376</v>
      </c>
      <c r="T706" s="2">
        <f t="shared" si="375"/>
        <v>303437.19449740998</v>
      </c>
      <c r="U706" s="2">
        <f t="shared" si="376"/>
        <v>114.6348438532857</v>
      </c>
      <c r="V706" s="2">
        <f t="shared" si="377"/>
        <v>32502.17384702637</v>
      </c>
      <c r="W706" s="2">
        <f t="shared" si="378"/>
        <v>320944.54565887968</v>
      </c>
      <c r="X706" s="27">
        <f t="shared" si="379"/>
        <v>0</v>
      </c>
      <c r="Y706" s="2">
        <f t="shared" si="394"/>
        <v>0</v>
      </c>
      <c r="Z706" s="67">
        <f t="shared" si="380"/>
        <v>0</v>
      </c>
      <c r="AA706" s="2">
        <f t="shared" si="381"/>
        <v>0</v>
      </c>
      <c r="AB706" s="26">
        <f t="shared" si="389"/>
        <v>6.7299999999999999E-2</v>
      </c>
      <c r="AC706" s="27">
        <f t="shared" si="402"/>
        <v>6</v>
      </c>
      <c r="AD706" s="27">
        <v>252</v>
      </c>
      <c r="AE706" s="10">
        <f t="shared" si="399"/>
        <v>1.0015519669999999</v>
      </c>
      <c r="AF706" s="2">
        <f t="shared" si="382"/>
        <v>470.92451242999999</v>
      </c>
      <c r="AG706" s="2">
        <f t="shared" si="383"/>
        <v>498.09534368999999</v>
      </c>
      <c r="AH706" s="3" t="str">
        <f t="shared" si="384"/>
        <v>-</v>
      </c>
      <c r="AI706" s="4" t="str">
        <f t="shared" si="390"/>
        <v>A+J=</v>
      </c>
      <c r="AJ706" s="11">
        <f t="shared" si="391"/>
        <v>41521</v>
      </c>
      <c r="AK706" s="11"/>
      <c r="AL706" s="4"/>
      <c r="AM706" s="1"/>
      <c r="AN706" s="11"/>
      <c r="AO706" s="1"/>
      <c r="AP706" s="1"/>
      <c r="AQ706" s="1"/>
      <c r="AR706" s="1"/>
      <c r="AS706" s="6"/>
      <c r="AT706" s="1"/>
      <c r="AU706" s="1"/>
      <c r="AV706" s="1"/>
      <c r="AW706" s="1"/>
      <c r="AX706" s="1"/>
      <c r="AY706" s="1"/>
      <c r="AZ706" s="1"/>
      <c r="BA706" s="1"/>
      <c r="BB706" s="1"/>
      <c r="BC706" s="1"/>
    </row>
    <row r="707" spans="1:55" x14ac:dyDescent="0.2">
      <c r="A707" s="144">
        <f t="shared" si="385"/>
        <v>41496</v>
      </c>
      <c r="B707" s="2">
        <f t="shared" si="370"/>
        <v>321530.06621521548</v>
      </c>
      <c r="C707" s="2">
        <f t="shared" si="386"/>
        <v>288327.73696800001</v>
      </c>
      <c r="D707" s="68">
        <f>SUM(Y707:Y$730)</f>
        <v>2187.5308919300001</v>
      </c>
      <c r="E707" s="68">
        <f t="shared" si="371"/>
        <v>286140.20607607003</v>
      </c>
      <c r="F707" s="72">
        <f t="shared" si="395"/>
        <v>3715.92</v>
      </c>
      <c r="G707" s="3">
        <f>IF(N707=1,VLOOKUP(A706,[1]Plan1!$BG$69:$BI$188,3),G706)</f>
        <v>3717.03</v>
      </c>
      <c r="H707" s="11">
        <f t="shared" si="396"/>
        <v>41427</v>
      </c>
      <c r="I707" s="11">
        <f t="shared" si="397"/>
        <v>41457</v>
      </c>
      <c r="J707" s="26">
        <f t="shared" si="372"/>
        <v>2.9871471936959715E-4</v>
      </c>
      <c r="K707" s="11">
        <f t="shared" si="387"/>
        <v>41519</v>
      </c>
      <c r="L707" s="11">
        <f t="shared" si="373"/>
        <v>41519</v>
      </c>
      <c r="M707" s="1">
        <f t="shared" si="388"/>
        <v>22</v>
      </c>
      <c r="N707" s="1">
        <f t="shared" si="392"/>
        <v>7</v>
      </c>
      <c r="O707" s="2">
        <f t="shared" si="374"/>
        <v>1.00009503</v>
      </c>
      <c r="P707" s="10">
        <f t="shared" si="401"/>
        <v>1.0026009899999999</v>
      </c>
      <c r="Q707" s="10">
        <f t="shared" si="398"/>
        <v>1.1134975906816074</v>
      </c>
      <c r="R707" s="2">
        <f t="shared" si="400"/>
        <v>1.1136033999999999</v>
      </c>
      <c r="S707" s="2">
        <f t="shared" si="393"/>
        <v>1.05240376</v>
      </c>
      <c r="T707" s="2">
        <f t="shared" si="375"/>
        <v>303437.19449740998</v>
      </c>
      <c r="U707" s="2">
        <f t="shared" si="376"/>
        <v>114.6348438532857</v>
      </c>
      <c r="V707" s="2">
        <f t="shared" si="377"/>
        <v>32506.500286942188</v>
      </c>
      <c r="W707" s="2">
        <f t="shared" si="378"/>
        <v>320948.87209879549</v>
      </c>
      <c r="X707" s="27">
        <f t="shared" si="379"/>
        <v>0</v>
      </c>
      <c r="Y707" s="2">
        <f t="shared" si="394"/>
        <v>0</v>
      </c>
      <c r="Z707" s="67">
        <f t="shared" si="380"/>
        <v>0</v>
      </c>
      <c r="AA707" s="2">
        <f t="shared" si="381"/>
        <v>0</v>
      </c>
      <c r="AB707" s="26">
        <f t="shared" si="389"/>
        <v>6.7299999999999999E-2</v>
      </c>
      <c r="AC707" s="27">
        <f t="shared" si="402"/>
        <v>7</v>
      </c>
      <c r="AD707" s="27">
        <v>252</v>
      </c>
      <c r="AE707" s="10">
        <f t="shared" si="399"/>
        <v>1.0018108619999999</v>
      </c>
      <c r="AF707" s="2">
        <f t="shared" si="382"/>
        <v>549.48288490000004</v>
      </c>
      <c r="AG707" s="2">
        <f t="shared" si="383"/>
        <v>581.19411642</v>
      </c>
      <c r="AH707" s="3" t="str">
        <f t="shared" si="384"/>
        <v>-</v>
      </c>
      <c r="AI707" s="4" t="str">
        <f t="shared" si="390"/>
        <v>A+J=</v>
      </c>
      <c r="AJ707" s="11">
        <f t="shared" si="391"/>
        <v>41521</v>
      </c>
      <c r="AK707" s="11"/>
      <c r="AL707" s="4"/>
      <c r="AM707" s="1"/>
      <c r="AN707" s="11"/>
      <c r="AO707" s="1"/>
      <c r="AP707" s="1"/>
      <c r="AQ707" s="1"/>
      <c r="AR707" s="1"/>
      <c r="AS707" s="6"/>
      <c r="AT707" s="1"/>
      <c r="AU707" s="1"/>
      <c r="AV707" s="1"/>
      <c r="AW707" s="1"/>
      <c r="AX707" s="1"/>
      <c r="AY707" s="1"/>
      <c r="AZ707" s="1"/>
      <c r="BA707" s="1"/>
      <c r="BB707" s="1"/>
      <c r="BC707" s="1"/>
    </row>
    <row r="708" spans="1:55" x14ac:dyDescent="0.2">
      <c r="A708" s="144">
        <f t="shared" si="385"/>
        <v>41497</v>
      </c>
      <c r="B708" s="2">
        <f t="shared" si="370"/>
        <v>321530.06621521548</v>
      </c>
      <c r="C708" s="2">
        <f t="shared" si="386"/>
        <v>288327.73696800001</v>
      </c>
      <c r="D708" s="68">
        <f>SUM(Y708:Y$730)</f>
        <v>2187.5308919300001</v>
      </c>
      <c r="E708" s="68">
        <f t="shared" si="371"/>
        <v>286140.20607607003</v>
      </c>
      <c r="F708" s="72">
        <f t="shared" si="395"/>
        <v>3715.92</v>
      </c>
      <c r="G708" s="3">
        <f>IF(N708=1,VLOOKUP(A707,[1]Plan1!$BG$69:$BI$188,3),G707)</f>
        <v>3717.03</v>
      </c>
      <c r="H708" s="11">
        <f t="shared" si="396"/>
        <v>41427</v>
      </c>
      <c r="I708" s="11">
        <f t="shared" si="397"/>
        <v>41457</v>
      </c>
      <c r="J708" s="26">
        <f t="shared" si="372"/>
        <v>2.9871471936959715E-4</v>
      </c>
      <c r="K708" s="11">
        <f t="shared" si="387"/>
        <v>41519</v>
      </c>
      <c r="L708" s="11">
        <f t="shared" si="373"/>
        <v>41519</v>
      </c>
      <c r="M708" s="1">
        <f t="shared" si="388"/>
        <v>22</v>
      </c>
      <c r="N708" s="1">
        <f t="shared" si="392"/>
        <v>7</v>
      </c>
      <c r="O708" s="2">
        <f t="shared" si="374"/>
        <v>1.00009503</v>
      </c>
      <c r="P708" s="10">
        <f t="shared" si="401"/>
        <v>1.0026009899999999</v>
      </c>
      <c r="Q708" s="10">
        <f t="shared" si="398"/>
        <v>1.1134975906816074</v>
      </c>
      <c r="R708" s="2">
        <f t="shared" si="400"/>
        <v>1.1136033999999999</v>
      </c>
      <c r="S708" s="2">
        <f t="shared" si="393"/>
        <v>1.05240376</v>
      </c>
      <c r="T708" s="2">
        <f t="shared" si="375"/>
        <v>303437.19449740998</v>
      </c>
      <c r="U708" s="2">
        <f t="shared" si="376"/>
        <v>114.6348438532857</v>
      </c>
      <c r="V708" s="2">
        <f t="shared" si="377"/>
        <v>32506.500286942188</v>
      </c>
      <c r="W708" s="2">
        <f t="shared" si="378"/>
        <v>320948.87209879549</v>
      </c>
      <c r="X708" s="27">
        <f t="shared" si="379"/>
        <v>0</v>
      </c>
      <c r="Y708" s="2">
        <f t="shared" si="394"/>
        <v>0</v>
      </c>
      <c r="Z708" s="67">
        <f t="shared" si="380"/>
        <v>0</v>
      </c>
      <c r="AA708" s="2">
        <f t="shared" si="381"/>
        <v>0</v>
      </c>
      <c r="AB708" s="26">
        <f t="shared" si="389"/>
        <v>6.7299999999999999E-2</v>
      </c>
      <c r="AC708" s="27">
        <f t="shared" si="402"/>
        <v>7</v>
      </c>
      <c r="AD708" s="27">
        <v>252</v>
      </c>
      <c r="AE708" s="10">
        <f t="shared" si="399"/>
        <v>1.0018108619999999</v>
      </c>
      <c r="AF708" s="2">
        <f t="shared" si="382"/>
        <v>549.48288490000004</v>
      </c>
      <c r="AG708" s="2">
        <f t="shared" si="383"/>
        <v>581.19411642</v>
      </c>
      <c r="AH708" s="3" t="str">
        <f t="shared" si="384"/>
        <v>-</v>
      </c>
      <c r="AI708" s="4" t="str">
        <f t="shared" si="390"/>
        <v>A+J=</v>
      </c>
      <c r="AJ708" s="11">
        <f t="shared" si="391"/>
        <v>41521</v>
      </c>
      <c r="AK708" s="11"/>
      <c r="AL708" s="4"/>
      <c r="AM708" s="38"/>
      <c r="AN708" s="16"/>
      <c r="AO708" s="38"/>
      <c r="AP708" s="38"/>
      <c r="AQ708" s="38"/>
      <c r="AR708" s="38"/>
      <c r="AS708" s="66"/>
      <c r="AT708" s="38"/>
      <c r="AU708" s="38"/>
      <c r="AV708" s="38"/>
      <c r="AW708" s="38"/>
      <c r="AX708" s="1"/>
      <c r="AY708" s="1"/>
      <c r="AZ708" s="1"/>
      <c r="BA708" s="1"/>
      <c r="BB708" s="1"/>
      <c r="BC708" s="1"/>
    </row>
    <row r="709" spans="1:55" x14ac:dyDescent="0.2">
      <c r="A709" s="144">
        <f t="shared" si="385"/>
        <v>41498</v>
      </c>
      <c r="B709" s="2">
        <f t="shared" si="370"/>
        <v>321530.06621521548</v>
      </c>
      <c r="C709" s="2">
        <f t="shared" si="386"/>
        <v>288327.73696800001</v>
      </c>
      <c r="D709" s="68">
        <f>SUM(Y709:Y$730)</f>
        <v>2187.5308919300001</v>
      </c>
      <c r="E709" s="68">
        <f t="shared" si="371"/>
        <v>286140.20607607003</v>
      </c>
      <c r="F709" s="72">
        <f t="shared" si="395"/>
        <v>3715.92</v>
      </c>
      <c r="G709" s="3">
        <f>IF(N709=1,VLOOKUP(A708,[1]Plan1!$BG$69:$BI$188,3),G708)</f>
        <v>3717.03</v>
      </c>
      <c r="H709" s="11">
        <f t="shared" si="396"/>
        <v>41427</v>
      </c>
      <c r="I709" s="11">
        <f t="shared" si="397"/>
        <v>41457</v>
      </c>
      <c r="J709" s="26">
        <f t="shared" si="372"/>
        <v>2.9871471936959715E-4</v>
      </c>
      <c r="K709" s="11">
        <f t="shared" si="387"/>
        <v>41519</v>
      </c>
      <c r="L709" s="11">
        <f t="shared" si="373"/>
        <v>41519</v>
      </c>
      <c r="M709" s="1">
        <f t="shared" si="388"/>
        <v>22</v>
      </c>
      <c r="N709" s="1">
        <f t="shared" si="392"/>
        <v>7</v>
      </c>
      <c r="O709" s="2">
        <f t="shared" si="374"/>
        <v>1.00009503</v>
      </c>
      <c r="P709" s="10">
        <f t="shared" si="401"/>
        <v>1.0026009899999999</v>
      </c>
      <c r="Q709" s="10">
        <f t="shared" si="398"/>
        <v>1.1134975906816074</v>
      </c>
      <c r="R709" s="2">
        <f t="shared" si="400"/>
        <v>1.1136033999999999</v>
      </c>
      <c r="S709" s="2">
        <f t="shared" si="393"/>
        <v>1.05240376</v>
      </c>
      <c r="T709" s="2">
        <f t="shared" si="375"/>
        <v>303437.19449740998</v>
      </c>
      <c r="U709" s="2">
        <f t="shared" si="376"/>
        <v>114.6348438532857</v>
      </c>
      <c r="V709" s="2">
        <f t="shared" si="377"/>
        <v>32506.500286942188</v>
      </c>
      <c r="W709" s="2">
        <f t="shared" si="378"/>
        <v>320948.87209879549</v>
      </c>
      <c r="X709" s="27">
        <f t="shared" si="379"/>
        <v>0</v>
      </c>
      <c r="Y709" s="2">
        <f t="shared" si="394"/>
        <v>0</v>
      </c>
      <c r="Z709" s="67">
        <f t="shared" si="380"/>
        <v>0</v>
      </c>
      <c r="AA709" s="2">
        <f t="shared" si="381"/>
        <v>0</v>
      </c>
      <c r="AB709" s="26">
        <f t="shared" si="389"/>
        <v>6.7299999999999999E-2</v>
      </c>
      <c r="AC709" s="27">
        <f t="shared" si="402"/>
        <v>7</v>
      </c>
      <c r="AD709" s="27">
        <v>252</v>
      </c>
      <c r="AE709" s="10">
        <f t="shared" si="399"/>
        <v>1.0018108619999999</v>
      </c>
      <c r="AF709" s="2">
        <f t="shared" si="382"/>
        <v>549.48288490000004</v>
      </c>
      <c r="AG709" s="2">
        <f t="shared" si="383"/>
        <v>581.19411642</v>
      </c>
      <c r="AH709" s="3" t="str">
        <f t="shared" si="384"/>
        <v>-</v>
      </c>
      <c r="AI709" s="4" t="str">
        <f t="shared" si="390"/>
        <v>A+J=</v>
      </c>
      <c r="AJ709" s="11">
        <f t="shared" si="391"/>
        <v>41521</v>
      </c>
      <c r="AK709" s="11"/>
      <c r="AL709" s="4"/>
      <c r="AM709" s="1"/>
      <c r="AN709" s="11"/>
      <c r="AO709" s="1"/>
      <c r="AP709" s="1"/>
      <c r="AQ709" s="1"/>
      <c r="AR709" s="1"/>
      <c r="AS709" s="6"/>
      <c r="AT709" s="1"/>
      <c r="AU709" s="1"/>
      <c r="AV709" s="1"/>
      <c r="AW709" s="1"/>
      <c r="AX709" s="1"/>
      <c r="AY709" s="1"/>
      <c r="AZ709" s="1"/>
      <c r="BA709" s="1"/>
      <c r="BB709" s="1"/>
      <c r="BC709" s="1"/>
    </row>
    <row r="710" spans="1:55" x14ac:dyDescent="0.2">
      <c r="A710" s="144">
        <f t="shared" si="385"/>
        <v>41499</v>
      </c>
      <c r="B710" s="2">
        <f t="shared" si="370"/>
        <v>321617.5154928714</v>
      </c>
      <c r="C710" s="2">
        <f t="shared" si="386"/>
        <v>288327.73696800001</v>
      </c>
      <c r="D710" s="68">
        <f>SUM(Y710:Y$730)</f>
        <v>2187.5308919300001</v>
      </c>
      <c r="E710" s="68">
        <f t="shared" si="371"/>
        <v>286140.20607607003</v>
      </c>
      <c r="F710" s="72">
        <f t="shared" si="395"/>
        <v>3715.92</v>
      </c>
      <c r="G710" s="3">
        <f>IF(N710=1,VLOOKUP(A709,[1]Plan1!$BG$69:$BI$188,3),G709)</f>
        <v>3717.03</v>
      </c>
      <c r="H710" s="11">
        <f t="shared" si="396"/>
        <v>41427</v>
      </c>
      <c r="I710" s="11">
        <f t="shared" si="397"/>
        <v>41457</v>
      </c>
      <c r="J710" s="26">
        <f t="shared" si="372"/>
        <v>2.9871471936959715E-4</v>
      </c>
      <c r="K710" s="11">
        <f t="shared" si="387"/>
        <v>41519</v>
      </c>
      <c r="L710" s="11">
        <f t="shared" si="373"/>
        <v>41519</v>
      </c>
      <c r="M710" s="1">
        <f t="shared" si="388"/>
        <v>22</v>
      </c>
      <c r="N710" s="1">
        <f t="shared" si="392"/>
        <v>8</v>
      </c>
      <c r="O710" s="2">
        <f t="shared" si="374"/>
        <v>1.0001086100000001</v>
      </c>
      <c r="P710" s="10">
        <f t="shared" si="401"/>
        <v>1.0026009899999999</v>
      </c>
      <c r="Q710" s="10">
        <f t="shared" si="398"/>
        <v>1.1134975906816074</v>
      </c>
      <c r="R710" s="2">
        <f t="shared" si="400"/>
        <v>1.1136185199999999</v>
      </c>
      <c r="S710" s="2">
        <f t="shared" si="393"/>
        <v>1.05240376</v>
      </c>
      <c r="T710" s="2">
        <f t="shared" si="375"/>
        <v>303437.19449740998</v>
      </c>
      <c r="U710" s="2">
        <f t="shared" si="376"/>
        <v>114.6348438532857</v>
      </c>
      <c r="V710" s="2">
        <f t="shared" si="377"/>
        <v>32510.826726858068</v>
      </c>
      <c r="W710" s="2">
        <f t="shared" si="378"/>
        <v>320953.19853871141</v>
      </c>
      <c r="X710" s="27">
        <f t="shared" si="379"/>
        <v>0</v>
      </c>
      <c r="Y710" s="2">
        <f t="shared" si="394"/>
        <v>0</v>
      </c>
      <c r="Z710" s="67">
        <f t="shared" si="380"/>
        <v>0</v>
      </c>
      <c r="AA710" s="2">
        <f t="shared" si="381"/>
        <v>0</v>
      </c>
      <c r="AB710" s="26">
        <f t="shared" si="389"/>
        <v>6.7299999999999999E-2</v>
      </c>
      <c r="AC710" s="27">
        <f t="shared" si="402"/>
        <v>8</v>
      </c>
      <c r="AD710" s="27">
        <v>252</v>
      </c>
      <c r="AE710" s="10">
        <f t="shared" si="399"/>
        <v>1.002069825</v>
      </c>
      <c r="AF710" s="2">
        <f t="shared" si="382"/>
        <v>628.06189110000003</v>
      </c>
      <c r="AG710" s="2">
        <f t="shared" si="383"/>
        <v>664.31695416000002</v>
      </c>
      <c r="AH710" s="3" t="str">
        <f t="shared" si="384"/>
        <v>-</v>
      </c>
      <c r="AI710" s="4" t="str">
        <f t="shared" si="390"/>
        <v>A+J=</v>
      </c>
      <c r="AJ710" s="11">
        <f t="shared" si="391"/>
        <v>41521</v>
      </c>
      <c r="AK710" s="11"/>
      <c r="AL710" s="4"/>
      <c r="AM710" s="38"/>
      <c r="AN710" s="16"/>
      <c r="AO710" s="38"/>
      <c r="AP710" s="38"/>
      <c r="AQ710" s="38"/>
      <c r="AR710" s="38"/>
      <c r="AS710" s="66"/>
      <c r="AT710" s="38"/>
      <c r="AU710" s="38"/>
      <c r="AV710" s="38"/>
      <c r="AW710" s="38"/>
      <c r="AX710" s="1"/>
      <c r="AY710" s="1"/>
      <c r="AZ710" s="1"/>
      <c r="BA710" s="1"/>
      <c r="BB710" s="1"/>
      <c r="BC710" s="1"/>
    </row>
    <row r="711" spans="1:55" x14ac:dyDescent="0.2">
      <c r="A711" s="144">
        <f t="shared" si="385"/>
        <v>41500</v>
      </c>
      <c r="B711" s="2">
        <f t="shared" si="370"/>
        <v>321704.9881944973</v>
      </c>
      <c r="C711" s="2">
        <f t="shared" si="386"/>
        <v>288327.73696800001</v>
      </c>
      <c r="D711" s="68">
        <f>SUM(Y711:Y$730)</f>
        <v>2187.5308919300001</v>
      </c>
      <c r="E711" s="68">
        <f t="shared" si="371"/>
        <v>286140.20607607003</v>
      </c>
      <c r="F711" s="72">
        <f t="shared" si="395"/>
        <v>3715.92</v>
      </c>
      <c r="G711" s="3">
        <f>IF(N711=1,VLOOKUP(A710,[1]Plan1!$BG$69:$BI$188,3),G710)</f>
        <v>3717.03</v>
      </c>
      <c r="H711" s="11">
        <f t="shared" si="396"/>
        <v>41427</v>
      </c>
      <c r="I711" s="11">
        <f t="shared" si="397"/>
        <v>41457</v>
      </c>
      <c r="J711" s="26">
        <f t="shared" si="372"/>
        <v>2.9871471936959715E-4</v>
      </c>
      <c r="K711" s="11">
        <f t="shared" si="387"/>
        <v>41519</v>
      </c>
      <c r="L711" s="11">
        <f t="shared" si="373"/>
        <v>41519</v>
      </c>
      <c r="M711" s="1">
        <f t="shared" si="388"/>
        <v>22</v>
      </c>
      <c r="N711" s="1">
        <f t="shared" si="392"/>
        <v>9</v>
      </c>
      <c r="O711" s="2">
        <f t="shared" si="374"/>
        <v>1.0001221899999999</v>
      </c>
      <c r="P711" s="10">
        <f t="shared" si="401"/>
        <v>1.0026009899999999</v>
      </c>
      <c r="Q711" s="10">
        <f t="shared" si="398"/>
        <v>1.1134975906816074</v>
      </c>
      <c r="R711" s="2">
        <f t="shared" si="400"/>
        <v>1.11363364</v>
      </c>
      <c r="S711" s="2">
        <f t="shared" si="393"/>
        <v>1.05240376</v>
      </c>
      <c r="T711" s="2">
        <f t="shared" si="375"/>
        <v>303437.19449740998</v>
      </c>
      <c r="U711" s="2">
        <f t="shared" si="376"/>
        <v>114.6348438532857</v>
      </c>
      <c r="V711" s="2">
        <f t="shared" si="377"/>
        <v>32515.153166773947</v>
      </c>
      <c r="W711" s="2">
        <f t="shared" si="378"/>
        <v>320957.52497862728</v>
      </c>
      <c r="X711" s="27">
        <f t="shared" si="379"/>
        <v>0</v>
      </c>
      <c r="Y711" s="2">
        <f t="shared" si="394"/>
        <v>0</v>
      </c>
      <c r="Z711" s="67">
        <f t="shared" si="380"/>
        <v>0</v>
      </c>
      <c r="AA711" s="2">
        <f t="shared" si="381"/>
        <v>0</v>
      </c>
      <c r="AB711" s="26">
        <f t="shared" si="389"/>
        <v>6.7299999999999999E-2</v>
      </c>
      <c r="AC711" s="27">
        <f t="shared" si="402"/>
        <v>9</v>
      </c>
      <c r="AD711" s="27">
        <v>252</v>
      </c>
      <c r="AE711" s="10">
        <f t="shared" si="399"/>
        <v>1.0023288539999999</v>
      </c>
      <c r="AF711" s="2">
        <f t="shared" si="382"/>
        <v>706.66092415000003</v>
      </c>
      <c r="AG711" s="2">
        <f t="shared" si="383"/>
        <v>747.46321587</v>
      </c>
      <c r="AH711" s="3" t="str">
        <f t="shared" si="384"/>
        <v>-</v>
      </c>
      <c r="AI711" s="4" t="str">
        <f t="shared" si="390"/>
        <v>A+J=</v>
      </c>
      <c r="AJ711" s="11">
        <f t="shared" si="391"/>
        <v>41521</v>
      </c>
      <c r="AK711" s="11"/>
      <c r="AL711" s="4"/>
      <c r="AM711" s="38"/>
      <c r="AN711" s="16"/>
      <c r="AO711" s="38"/>
      <c r="AP711" s="38"/>
      <c r="AQ711" s="38"/>
      <c r="AR711" s="38"/>
      <c r="AS711" s="66"/>
      <c r="AT711" s="38"/>
      <c r="AU711" s="38"/>
      <c r="AV711" s="38"/>
      <c r="AW711" s="38"/>
      <c r="AX711" s="1"/>
      <c r="AY711" s="1"/>
      <c r="AZ711" s="1"/>
      <c r="BA711" s="1"/>
      <c r="BB711" s="1"/>
      <c r="BC711" s="1"/>
    </row>
    <row r="712" spans="1:55" x14ac:dyDescent="0.2">
      <c r="A712" s="144">
        <f t="shared" si="385"/>
        <v>41501</v>
      </c>
      <c r="B712" s="2">
        <f t="shared" si="370"/>
        <v>321792.4817731111</v>
      </c>
      <c r="C712" s="2">
        <f t="shared" si="386"/>
        <v>288327.73696800001</v>
      </c>
      <c r="D712" s="68">
        <f>SUM(Y712:Y$730)</f>
        <v>2187.5308919300001</v>
      </c>
      <c r="E712" s="68">
        <f t="shared" si="371"/>
        <v>286140.20607607003</v>
      </c>
      <c r="F712" s="72">
        <f t="shared" si="395"/>
        <v>3715.92</v>
      </c>
      <c r="G712" s="3">
        <f>IF(N712=1,VLOOKUP(A711,[1]Plan1!$BG$69:$BI$188,3),G711)</f>
        <v>3717.03</v>
      </c>
      <c r="H712" s="11">
        <f t="shared" si="396"/>
        <v>41427</v>
      </c>
      <c r="I712" s="11">
        <f t="shared" si="397"/>
        <v>41457</v>
      </c>
      <c r="J712" s="26">
        <f t="shared" si="372"/>
        <v>2.9871471936959715E-4</v>
      </c>
      <c r="K712" s="11">
        <f t="shared" si="387"/>
        <v>41519</v>
      </c>
      <c r="L712" s="11">
        <f t="shared" si="373"/>
        <v>41519</v>
      </c>
      <c r="M712" s="1">
        <f t="shared" si="388"/>
        <v>22</v>
      </c>
      <c r="N712" s="1">
        <f t="shared" si="392"/>
        <v>10</v>
      </c>
      <c r="O712" s="2">
        <f t="shared" si="374"/>
        <v>1.00013576</v>
      </c>
      <c r="P712" s="10">
        <f t="shared" si="401"/>
        <v>1.0026009899999999</v>
      </c>
      <c r="Q712" s="10">
        <f t="shared" si="398"/>
        <v>1.1134975906816074</v>
      </c>
      <c r="R712" s="2">
        <f t="shared" si="400"/>
        <v>1.1136487500000001</v>
      </c>
      <c r="S712" s="2">
        <f t="shared" si="393"/>
        <v>1.05240376</v>
      </c>
      <c r="T712" s="2">
        <f t="shared" si="375"/>
        <v>303437.19449740998</v>
      </c>
      <c r="U712" s="2">
        <f t="shared" si="376"/>
        <v>114.6348438532857</v>
      </c>
      <c r="V712" s="2">
        <f t="shared" si="377"/>
        <v>32519.476745287786</v>
      </c>
      <c r="W712" s="2">
        <f t="shared" si="378"/>
        <v>320961.84855714109</v>
      </c>
      <c r="X712" s="27">
        <f t="shared" si="379"/>
        <v>0</v>
      </c>
      <c r="Y712" s="2">
        <f t="shared" si="394"/>
        <v>0</v>
      </c>
      <c r="Z712" s="67">
        <f t="shared" si="380"/>
        <v>0</v>
      </c>
      <c r="AA712" s="2">
        <f t="shared" si="381"/>
        <v>0</v>
      </c>
      <c r="AB712" s="26">
        <f t="shared" si="389"/>
        <v>6.7299999999999999E-2</v>
      </c>
      <c r="AC712" s="27">
        <f t="shared" si="402"/>
        <v>10</v>
      </c>
      <c r="AD712" s="27">
        <v>252</v>
      </c>
      <c r="AE712" s="10">
        <f t="shared" si="399"/>
        <v>1.0025879499999999</v>
      </c>
      <c r="AF712" s="2">
        <f t="shared" si="382"/>
        <v>785.28028748999998</v>
      </c>
      <c r="AG712" s="2">
        <f t="shared" si="383"/>
        <v>830.63321597000004</v>
      </c>
      <c r="AH712" s="3" t="str">
        <f t="shared" si="384"/>
        <v>-</v>
      </c>
      <c r="AI712" s="4" t="str">
        <f t="shared" si="390"/>
        <v>A+J=</v>
      </c>
      <c r="AJ712" s="11">
        <f t="shared" si="391"/>
        <v>41521</v>
      </c>
      <c r="AK712" s="11"/>
      <c r="AL712" s="4"/>
      <c r="AM712" s="1"/>
      <c r="AN712" s="11"/>
      <c r="AO712" s="1"/>
      <c r="AP712" s="1"/>
      <c r="AQ712" s="1"/>
      <c r="AR712" s="1"/>
      <c r="AS712" s="6"/>
      <c r="AT712" s="1"/>
      <c r="AU712" s="1"/>
      <c r="AV712" s="1"/>
      <c r="AW712" s="1"/>
      <c r="AX712" s="1"/>
      <c r="AY712" s="1"/>
      <c r="AZ712" s="1"/>
      <c r="BA712" s="1"/>
      <c r="BB712" s="1"/>
      <c r="BC712" s="1"/>
    </row>
    <row r="713" spans="1:55" x14ac:dyDescent="0.2">
      <c r="A713" s="144">
        <f t="shared" si="385"/>
        <v>41502</v>
      </c>
      <c r="B713" s="2">
        <f t="shared" si="370"/>
        <v>321880.00483599899</v>
      </c>
      <c r="C713" s="2">
        <f t="shared" si="386"/>
        <v>288327.73696800001</v>
      </c>
      <c r="D713" s="68">
        <f>SUM(Y713:Y$730)</f>
        <v>2187.5308919300001</v>
      </c>
      <c r="E713" s="68">
        <f t="shared" si="371"/>
        <v>286140.20607607003</v>
      </c>
      <c r="F713" s="72">
        <f t="shared" si="395"/>
        <v>3715.92</v>
      </c>
      <c r="G713" s="3">
        <f>IF(N713=1,VLOOKUP(A712,[1]Plan1!$BG$69:$BI$188,3),G712)</f>
        <v>3717.03</v>
      </c>
      <c r="H713" s="11">
        <f t="shared" si="396"/>
        <v>41427</v>
      </c>
      <c r="I713" s="11">
        <f t="shared" si="397"/>
        <v>41457</v>
      </c>
      <c r="J713" s="26">
        <f t="shared" si="372"/>
        <v>2.9871471936959715E-4</v>
      </c>
      <c r="K713" s="11">
        <f t="shared" si="387"/>
        <v>41519</v>
      </c>
      <c r="L713" s="11">
        <f t="shared" si="373"/>
        <v>41519</v>
      </c>
      <c r="M713" s="1">
        <f t="shared" si="388"/>
        <v>22</v>
      </c>
      <c r="N713" s="1">
        <f t="shared" si="392"/>
        <v>11</v>
      </c>
      <c r="O713" s="2">
        <f t="shared" si="374"/>
        <v>1.0001493400000001</v>
      </c>
      <c r="P713" s="10">
        <f t="shared" si="401"/>
        <v>1.0026009899999999</v>
      </c>
      <c r="Q713" s="10">
        <f t="shared" si="398"/>
        <v>1.1134975906816074</v>
      </c>
      <c r="R713" s="2">
        <f t="shared" si="400"/>
        <v>1.1136638800000001</v>
      </c>
      <c r="S713" s="2">
        <f t="shared" si="393"/>
        <v>1.05240376</v>
      </c>
      <c r="T713" s="2">
        <f t="shared" si="375"/>
        <v>303437.19449740998</v>
      </c>
      <c r="U713" s="2">
        <f t="shared" si="376"/>
        <v>114.6348438532857</v>
      </c>
      <c r="V713" s="2">
        <f t="shared" si="377"/>
        <v>32523.80604660571</v>
      </c>
      <c r="W713" s="2">
        <f t="shared" si="378"/>
        <v>320966.17785845901</v>
      </c>
      <c r="X713" s="27">
        <f t="shared" si="379"/>
        <v>0</v>
      </c>
      <c r="Y713" s="2">
        <f t="shared" si="394"/>
        <v>0</v>
      </c>
      <c r="Z713" s="67">
        <f t="shared" si="380"/>
        <v>0</v>
      </c>
      <c r="AA713" s="2">
        <f t="shared" si="381"/>
        <v>0</v>
      </c>
      <c r="AB713" s="26">
        <f t="shared" si="389"/>
        <v>6.7299999999999999E-2</v>
      </c>
      <c r="AC713" s="27">
        <f t="shared" si="402"/>
        <v>11</v>
      </c>
      <c r="AD713" s="27">
        <v>252</v>
      </c>
      <c r="AE713" s="10">
        <f t="shared" si="399"/>
        <v>1.0028471130000001</v>
      </c>
      <c r="AF713" s="2">
        <f t="shared" si="382"/>
        <v>863.91998113</v>
      </c>
      <c r="AG713" s="2">
        <f t="shared" si="383"/>
        <v>913.82697754000003</v>
      </c>
      <c r="AH713" s="3" t="str">
        <f t="shared" si="384"/>
        <v>-</v>
      </c>
      <c r="AI713" s="4" t="str">
        <f t="shared" si="390"/>
        <v>A+J=</v>
      </c>
      <c r="AJ713" s="11">
        <f t="shared" si="391"/>
        <v>41521</v>
      </c>
      <c r="AK713" s="11"/>
      <c r="AL713" s="4"/>
      <c r="AM713" s="1"/>
      <c r="AN713" s="11"/>
      <c r="AO713" s="1"/>
      <c r="AP713" s="1"/>
      <c r="AQ713" s="1"/>
      <c r="AR713" s="1"/>
      <c r="AS713" s="6"/>
      <c r="AT713" s="1"/>
      <c r="AU713" s="1"/>
      <c r="AV713" s="1"/>
      <c r="AW713" s="1"/>
      <c r="AX713" s="1"/>
      <c r="AY713" s="1"/>
      <c r="AZ713" s="1"/>
      <c r="BA713" s="1"/>
      <c r="BB713" s="1"/>
      <c r="BC713" s="1"/>
    </row>
    <row r="714" spans="1:55" x14ac:dyDescent="0.2">
      <c r="A714" s="144">
        <f t="shared" si="385"/>
        <v>41503</v>
      </c>
      <c r="B714" s="2">
        <f t="shared" ref="B714:B777" si="403">(W714+AG714)</f>
        <v>321967.54877760494</v>
      </c>
      <c r="C714" s="2">
        <f t="shared" si="386"/>
        <v>288327.73696800001</v>
      </c>
      <c r="D714" s="68">
        <f>SUM(Y714:Y$730)</f>
        <v>2187.5308919300001</v>
      </c>
      <c r="E714" s="68">
        <f t="shared" ref="E714:E777" si="404">(C714-D714)</f>
        <v>286140.20607607003</v>
      </c>
      <c r="F714" s="72">
        <f t="shared" si="395"/>
        <v>3715.92</v>
      </c>
      <c r="G714" s="3">
        <f>IF(N714=1,VLOOKUP(A713,[1]Plan1!$BG$69:$BI$188,3),G713)</f>
        <v>3717.03</v>
      </c>
      <c r="H714" s="11">
        <f t="shared" si="396"/>
        <v>41427</v>
      </c>
      <c r="I714" s="11">
        <f t="shared" si="397"/>
        <v>41457</v>
      </c>
      <c r="J714" s="26">
        <f t="shared" ref="J714:J777" si="405">(G714/F714)-1</f>
        <v>2.9871471936959715E-4</v>
      </c>
      <c r="K714" s="11">
        <f t="shared" si="387"/>
        <v>41519</v>
      </c>
      <c r="L714" s="11">
        <f t="shared" ref="L714:L777" si="406">IF(A714&gt;L713,K714,L713)</f>
        <v>41519</v>
      </c>
      <c r="M714" s="1">
        <f t="shared" si="388"/>
        <v>22</v>
      </c>
      <c r="N714" s="1">
        <f t="shared" si="392"/>
        <v>12</v>
      </c>
      <c r="O714" s="2">
        <f t="shared" ref="O714:O777" si="407">TRUNC((G714/F714)^TRUNC((N714/M714),9),8)</f>
        <v>1.00016292</v>
      </c>
      <c r="P714" s="10">
        <f t="shared" si="401"/>
        <v>1.0026009899999999</v>
      </c>
      <c r="Q714" s="10">
        <f t="shared" si="398"/>
        <v>1.1134975906816074</v>
      </c>
      <c r="R714" s="2">
        <f t="shared" si="400"/>
        <v>1.1136790000000001</v>
      </c>
      <c r="S714" s="2">
        <f t="shared" si="393"/>
        <v>1.05240376</v>
      </c>
      <c r="T714" s="2">
        <f t="shared" ref="T714:T777" si="408">TRUNC(C714*S714,8)</f>
        <v>303437.19449740998</v>
      </c>
      <c r="U714" s="2">
        <f t="shared" ref="U714:U777" si="409">(D714*(S714-1))</f>
        <v>114.6348438532857</v>
      </c>
      <c r="V714" s="2">
        <f t="shared" ref="V714:V777" si="410">(E714*(R714-1))</f>
        <v>32528.13248652159</v>
      </c>
      <c r="W714" s="2">
        <f t="shared" ref="W714:W777" si="411">(C714+U714+V714)</f>
        <v>320970.50429837493</v>
      </c>
      <c r="X714" s="27">
        <f t="shared" ref="X714:X777" si="412">IF(VLOOKUP(A714,AN$10:AU$131,8)=VLOOKUP(A713,AN$10:AU$131,8),0,VLOOKUP(A714,AN$10:AU$131,8))</f>
        <v>0</v>
      </c>
      <c r="Y714" s="2">
        <f t="shared" si="394"/>
        <v>0</v>
      </c>
      <c r="Z714" s="67">
        <f t="shared" ref="Z714:Z777" si="413">IF(X714&gt;0,VLOOKUP($A714,$AN$10:$AS$131,6),0)</f>
        <v>0</v>
      </c>
      <c r="AA714" s="2">
        <f t="shared" ref="AA714:AA777" si="414">IF(Z714&gt;0,TRUNC(Z714*T714,8),0)</f>
        <v>0</v>
      </c>
      <c r="AB714" s="26">
        <f t="shared" si="389"/>
        <v>6.7299999999999999E-2</v>
      </c>
      <c r="AC714" s="27">
        <f t="shared" si="402"/>
        <v>12</v>
      </c>
      <c r="AD714" s="27">
        <v>252</v>
      </c>
      <c r="AE714" s="10">
        <f t="shared" si="399"/>
        <v>1.003106343</v>
      </c>
      <c r="AF714" s="2">
        <f t="shared" ref="AF714:AF777" si="415">TRUNC((T714*(AE714-1)),8)</f>
        <v>942.58000505999996</v>
      </c>
      <c r="AG714" s="2">
        <f t="shared" ref="AG714:AG777" si="416">TRUNC((W714*(AE714-1)),8)</f>
        <v>997.04447922999998</v>
      </c>
      <c r="AH714" s="3" t="str">
        <f t="shared" ref="AH714:AH777" si="417">IF(AA714&gt;0,AA714+AF714,"-")</f>
        <v>-</v>
      </c>
      <c r="AI714" s="4" t="str">
        <f t="shared" si="390"/>
        <v>A+J=</v>
      </c>
      <c r="AJ714" s="11">
        <f t="shared" si="391"/>
        <v>41521</v>
      </c>
      <c r="AK714" s="11"/>
      <c r="AL714" s="4"/>
      <c r="AM714" s="1"/>
      <c r="AN714" s="11"/>
      <c r="AO714" s="1"/>
      <c r="AP714" s="1"/>
      <c r="AQ714" s="1"/>
      <c r="AR714" s="1"/>
      <c r="AS714" s="6"/>
      <c r="AT714" s="1"/>
      <c r="AU714" s="1"/>
      <c r="AV714" s="1"/>
      <c r="AW714" s="1"/>
      <c r="AX714" s="1"/>
      <c r="AY714" s="1"/>
      <c r="AZ714" s="1"/>
      <c r="BA714" s="1"/>
      <c r="BB714" s="1"/>
      <c r="BC714" s="1"/>
    </row>
    <row r="715" spans="1:55" x14ac:dyDescent="0.2">
      <c r="A715" s="144">
        <f t="shared" ref="A715:A778" si="418">(A714+1)</f>
        <v>41504</v>
      </c>
      <c r="B715" s="2">
        <f t="shared" si="403"/>
        <v>321967.54877760494</v>
      </c>
      <c r="C715" s="2">
        <f t="shared" ref="C715:C778" si="419">TRUNC(IF(X714&gt;0,VLOOKUP(A714,$AN$12:$AO$131,2),C714),8)</f>
        <v>288327.73696800001</v>
      </c>
      <c r="D715" s="68">
        <f>SUM(Y715:Y$730)</f>
        <v>2187.5308919300001</v>
      </c>
      <c r="E715" s="68">
        <f t="shared" si="404"/>
        <v>286140.20607607003</v>
      </c>
      <c r="F715" s="72">
        <f t="shared" si="395"/>
        <v>3715.92</v>
      </c>
      <c r="G715" s="3">
        <f>IF(N715=1,VLOOKUP(A714,[1]Plan1!$BG$69:$BI$188,3),G714)</f>
        <v>3717.03</v>
      </c>
      <c r="H715" s="11">
        <f t="shared" si="396"/>
        <v>41427</v>
      </c>
      <c r="I715" s="11">
        <f t="shared" si="397"/>
        <v>41457</v>
      </c>
      <c r="J715" s="26">
        <f t="shared" si="405"/>
        <v>2.9871471936959715E-4</v>
      </c>
      <c r="K715" s="11">
        <f t="shared" ref="K715:K778" si="420">IF(DAY(A715)=1,VLOOKUP(A715,AR$137:AW$275,4),K714)</f>
        <v>41519</v>
      </c>
      <c r="L715" s="11">
        <f t="shared" si="406"/>
        <v>41519</v>
      </c>
      <c r="M715" s="1">
        <f t="shared" ref="M715:M778" si="421">IF(L715=L714,M714,NETWORKDAYS(L714,L715,$AN$137:$AN$327)-1)</f>
        <v>22</v>
      </c>
      <c r="N715" s="1">
        <f t="shared" si="392"/>
        <v>12</v>
      </c>
      <c r="O715" s="2">
        <f t="shared" si="407"/>
        <v>1.00016292</v>
      </c>
      <c r="P715" s="10">
        <f t="shared" si="401"/>
        <v>1.0026009899999999</v>
      </c>
      <c r="Q715" s="10">
        <f t="shared" si="398"/>
        <v>1.1134975906816074</v>
      </c>
      <c r="R715" s="2">
        <f t="shared" si="400"/>
        <v>1.1136790000000001</v>
      </c>
      <c r="S715" s="2">
        <f t="shared" si="393"/>
        <v>1.05240376</v>
      </c>
      <c r="T715" s="2">
        <f t="shared" si="408"/>
        <v>303437.19449740998</v>
      </c>
      <c r="U715" s="2">
        <f t="shared" si="409"/>
        <v>114.6348438532857</v>
      </c>
      <c r="V715" s="2">
        <f t="shared" si="410"/>
        <v>32528.13248652159</v>
      </c>
      <c r="W715" s="2">
        <f t="shared" si="411"/>
        <v>320970.50429837493</v>
      </c>
      <c r="X715" s="27">
        <f t="shared" si="412"/>
        <v>0</v>
      </c>
      <c r="Y715" s="2">
        <f t="shared" si="394"/>
        <v>0</v>
      </c>
      <c r="Z715" s="67">
        <f t="shared" si="413"/>
        <v>0</v>
      </c>
      <c r="AA715" s="2">
        <f t="shared" si="414"/>
        <v>0</v>
      </c>
      <c r="AB715" s="26">
        <f t="shared" ref="AB715:AB778" si="422">(AB714)</f>
        <v>6.7299999999999999E-2</v>
      </c>
      <c r="AC715" s="27">
        <f t="shared" si="402"/>
        <v>12</v>
      </c>
      <c r="AD715" s="27">
        <v>252</v>
      </c>
      <c r="AE715" s="10">
        <f t="shared" si="399"/>
        <v>1.003106343</v>
      </c>
      <c r="AF715" s="2">
        <f t="shared" si="415"/>
        <v>942.58000505999996</v>
      </c>
      <c r="AG715" s="2">
        <f t="shared" si="416"/>
        <v>997.04447922999998</v>
      </c>
      <c r="AH715" s="3" t="str">
        <f t="shared" si="417"/>
        <v>-</v>
      </c>
      <c r="AI715" s="4" t="str">
        <f t="shared" ref="AI715:AI778" si="423">AI714</f>
        <v>A+J=</v>
      </c>
      <c r="AJ715" s="11">
        <f t="shared" ref="AJ715:AJ778" si="424">IF(X714&gt;0,VLOOKUP(A714,$AN$10:$AW$130,10),AJ714)</f>
        <v>41521</v>
      </c>
      <c r="AK715" s="11"/>
      <c r="AL715" s="4"/>
      <c r="AM715" s="1"/>
      <c r="AN715" s="11"/>
      <c r="AO715" s="1"/>
      <c r="AP715" s="1"/>
      <c r="AQ715" s="1"/>
      <c r="AR715" s="1"/>
      <c r="AS715" s="6"/>
      <c r="AT715" s="1"/>
      <c r="AU715" s="1"/>
      <c r="AV715" s="1"/>
      <c r="AW715" s="1"/>
      <c r="AX715" s="1"/>
      <c r="AY715" s="1"/>
      <c r="AZ715" s="1"/>
      <c r="BA715" s="1"/>
      <c r="BB715" s="1"/>
      <c r="BC715" s="1"/>
    </row>
    <row r="716" spans="1:55" x14ac:dyDescent="0.2">
      <c r="A716" s="144">
        <f t="shared" si="418"/>
        <v>41505</v>
      </c>
      <c r="B716" s="2">
        <f t="shared" si="403"/>
        <v>321967.54877760494</v>
      </c>
      <c r="C716" s="2">
        <f t="shared" si="419"/>
        <v>288327.73696800001</v>
      </c>
      <c r="D716" s="68">
        <f>SUM(Y716:Y$730)</f>
        <v>2187.5308919300001</v>
      </c>
      <c r="E716" s="68">
        <f t="shared" si="404"/>
        <v>286140.20607607003</v>
      </c>
      <c r="F716" s="72">
        <f t="shared" si="395"/>
        <v>3715.92</v>
      </c>
      <c r="G716" s="3">
        <f>IF(N716=1,VLOOKUP(A715,[1]Plan1!$BG$69:$BI$188,3),G715)</f>
        <v>3717.03</v>
      </c>
      <c r="H716" s="11">
        <f t="shared" si="396"/>
        <v>41427</v>
      </c>
      <c r="I716" s="11">
        <f t="shared" si="397"/>
        <v>41457</v>
      </c>
      <c r="J716" s="26">
        <f t="shared" si="405"/>
        <v>2.9871471936959715E-4</v>
      </c>
      <c r="K716" s="11">
        <f t="shared" si="420"/>
        <v>41519</v>
      </c>
      <c r="L716" s="11">
        <f t="shared" si="406"/>
        <v>41519</v>
      </c>
      <c r="M716" s="1">
        <f t="shared" si="421"/>
        <v>22</v>
      </c>
      <c r="N716" s="1">
        <f t="shared" si="392"/>
        <v>12</v>
      </c>
      <c r="O716" s="2">
        <f t="shared" si="407"/>
        <v>1.00016292</v>
      </c>
      <c r="P716" s="10">
        <f t="shared" si="401"/>
        <v>1.0026009899999999</v>
      </c>
      <c r="Q716" s="10">
        <f t="shared" si="398"/>
        <v>1.1134975906816074</v>
      </c>
      <c r="R716" s="2">
        <f t="shared" si="400"/>
        <v>1.1136790000000001</v>
      </c>
      <c r="S716" s="2">
        <f t="shared" si="393"/>
        <v>1.05240376</v>
      </c>
      <c r="T716" s="2">
        <f t="shared" si="408"/>
        <v>303437.19449740998</v>
      </c>
      <c r="U716" s="2">
        <f t="shared" si="409"/>
        <v>114.6348438532857</v>
      </c>
      <c r="V716" s="2">
        <f t="shared" si="410"/>
        <v>32528.13248652159</v>
      </c>
      <c r="W716" s="2">
        <f t="shared" si="411"/>
        <v>320970.50429837493</v>
      </c>
      <c r="X716" s="27">
        <f t="shared" si="412"/>
        <v>0</v>
      </c>
      <c r="Y716" s="2">
        <f t="shared" si="394"/>
        <v>0</v>
      </c>
      <c r="Z716" s="67">
        <f t="shared" si="413"/>
        <v>0</v>
      </c>
      <c r="AA716" s="2">
        <f t="shared" si="414"/>
        <v>0</v>
      </c>
      <c r="AB716" s="26">
        <f t="shared" si="422"/>
        <v>6.7299999999999999E-2</v>
      </c>
      <c r="AC716" s="27">
        <f t="shared" si="402"/>
        <v>12</v>
      </c>
      <c r="AD716" s="27">
        <v>252</v>
      </c>
      <c r="AE716" s="10">
        <f t="shared" si="399"/>
        <v>1.003106343</v>
      </c>
      <c r="AF716" s="2">
        <f t="shared" si="415"/>
        <v>942.58000505999996</v>
      </c>
      <c r="AG716" s="2">
        <f t="shared" si="416"/>
        <v>997.04447922999998</v>
      </c>
      <c r="AH716" s="3" t="str">
        <f t="shared" si="417"/>
        <v>-</v>
      </c>
      <c r="AI716" s="4" t="str">
        <f t="shared" si="423"/>
        <v>A+J=</v>
      </c>
      <c r="AJ716" s="11">
        <f t="shared" si="424"/>
        <v>41521</v>
      </c>
      <c r="AK716" s="11"/>
      <c r="AL716" s="4"/>
      <c r="AM716" s="1"/>
      <c r="AN716" s="11"/>
      <c r="AO716" s="1"/>
      <c r="AP716" s="1"/>
      <c r="AQ716" s="1"/>
      <c r="AR716" s="1"/>
      <c r="AS716" s="6"/>
      <c r="AT716" s="1"/>
      <c r="AU716" s="1"/>
      <c r="AV716" s="1"/>
      <c r="AW716" s="1"/>
      <c r="AX716" s="1"/>
      <c r="AY716" s="1"/>
      <c r="AZ716" s="1"/>
      <c r="BA716" s="1"/>
      <c r="BB716" s="1"/>
      <c r="BC716" s="1"/>
    </row>
    <row r="717" spans="1:55" x14ac:dyDescent="0.2">
      <c r="A717" s="144">
        <f t="shared" si="418"/>
        <v>41506</v>
      </c>
      <c r="B717" s="2">
        <f t="shared" si="403"/>
        <v>322055.11646761076</v>
      </c>
      <c r="C717" s="2">
        <f t="shared" si="419"/>
        <v>288327.73696800001</v>
      </c>
      <c r="D717" s="68">
        <f>SUM(Y717:Y$730)</f>
        <v>2187.5308919300001</v>
      </c>
      <c r="E717" s="68">
        <f t="shared" si="404"/>
        <v>286140.20607607003</v>
      </c>
      <c r="F717" s="72">
        <f t="shared" si="395"/>
        <v>3715.92</v>
      </c>
      <c r="G717" s="3">
        <f>IF(N717=1,VLOOKUP(A716,[1]Plan1!$BG$69:$BI$188,3),G716)</f>
        <v>3717.03</v>
      </c>
      <c r="H717" s="11">
        <f t="shared" si="396"/>
        <v>41427</v>
      </c>
      <c r="I717" s="11">
        <f t="shared" si="397"/>
        <v>41457</v>
      </c>
      <c r="J717" s="26">
        <f t="shared" si="405"/>
        <v>2.9871471936959715E-4</v>
      </c>
      <c r="K717" s="11">
        <f t="shared" si="420"/>
        <v>41519</v>
      </c>
      <c r="L717" s="11">
        <f t="shared" si="406"/>
        <v>41519</v>
      </c>
      <c r="M717" s="1">
        <f t="shared" si="421"/>
        <v>22</v>
      </c>
      <c r="N717" s="1">
        <f t="shared" si="392"/>
        <v>13</v>
      </c>
      <c r="O717" s="2">
        <f t="shared" si="407"/>
        <v>1.0001765</v>
      </c>
      <c r="P717" s="10">
        <f t="shared" si="401"/>
        <v>1.0026009899999999</v>
      </c>
      <c r="Q717" s="10">
        <f t="shared" si="398"/>
        <v>1.1134975906816074</v>
      </c>
      <c r="R717" s="2">
        <f t="shared" si="400"/>
        <v>1.1136941199999999</v>
      </c>
      <c r="S717" s="2">
        <f t="shared" si="393"/>
        <v>1.05240376</v>
      </c>
      <c r="T717" s="2">
        <f t="shared" si="408"/>
        <v>303437.19449740998</v>
      </c>
      <c r="U717" s="2">
        <f t="shared" si="409"/>
        <v>114.6348438532857</v>
      </c>
      <c r="V717" s="2">
        <f t="shared" si="410"/>
        <v>32532.458926437404</v>
      </c>
      <c r="W717" s="2">
        <f t="shared" si="411"/>
        <v>320974.83073829074</v>
      </c>
      <c r="X717" s="27">
        <f t="shared" si="412"/>
        <v>0</v>
      </c>
      <c r="Y717" s="2">
        <f t="shared" si="394"/>
        <v>0</v>
      </c>
      <c r="Z717" s="67">
        <f t="shared" si="413"/>
        <v>0</v>
      </c>
      <c r="AA717" s="2">
        <f t="shared" si="414"/>
        <v>0</v>
      </c>
      <c r="AB717" s="26">
        <f t="shared" si="422"/>
        <v>6.7299999999999999E-2</v>
      </c>
      <c r="AC717" s="27">
        <f t="shared" si="402"/>
        <v>13</v>
      </c>
      <c r="AD717" s="27">
        <v>252</v>
      </c>
      <c r="AE717" s="10">
        <f t="shared" si="399"/>
        <v>1.0033656399999999</v>
      </c>
      <c r="AF717" s="2">
        <f t="shared" si="415"/>
        <v>1021.26035928</v>
      </c>
      <c r="AG717" s="2">
        <f t="shared" si="416"/>
        <v>1080.28572932</v>
      </c>
      <c r="AH717" s="3" t="str">
        <f t="shared" si="417"/>
        <v>-</v>
      </c>
      <c r="AI717" s="4" t="str">
        <f t="shared" si="423"/>
        <v>A+J=</v>
      </c>
      <c r="AJ717" s="11">
        <f t="shared" si="424"/>
        <v>41521</v>
      </c>
      <c r="AK717" s="11"/>
      <c r="AL717" s="4"/>
      <c r="AM717" s="1"/>
      <c r="AN717" s="11"/>
      <c r="AO717" s="1"/>
      <c r="AP717" s="1"/>
      <c r="AQ717" s="1"/>
      <c r="AR717" s="1"/>
      <c r="AS717" s="6"/>
      <c r="AT717" s="1"/>
      <c r="AU717" s="1"/>
      <c r="AV717" s="1"/>
      <c r="AW717" s="1"/>
      <c r="AX717" s="1"/>
      <c r="AY717" s="1"/>
      <c r="AZ717" s="1"/>
      <c r="BA717" s="1"/>
      <c r="BB717" s="1"/>
      <c r="BC717" s="1"/>
    </row>
    <row r="718" spans="1:55" x14ac:dyDescent="0.2">
      <c r="A718" s="144">
        <f t="shared" si="418"/>
        <v>41507</v>
      </c>
      <c r="B718" s="2">
        <f t="shared" si="403"/>
        <v>322142.70790688659</v>
      </c>
      <c r="C718" s="2">
        <f t="shared" si="419"/>
        <v>288327.73696800001</v>
      </c>
      <c r="D718" s="68">
        <f>SUM(Y718:Y$730)</f>
        <v>2187.5308919300001</v>
      </c>
      <c r="E718" s="68">
        <f t="shared" si="404"/>
        <v>286140.20607607003</v>
      </c>
      <c r="F718" s="72">
        <f t="shared" si="395"/>
        <v>3715.92</v>
      </c>
      <c r="G718" s="3">
        <f>IF(N718=1,VLOOKUP(A717,[1]Plan1!$BG$69:$BI$188,3),G717)</f>
        <v>3717.03</v>
      </c>
      <c r="H718" s="11">
        <f t="shared" si="396"/>
        <v>41427</v>
      </c>
      <c r="I718" s="11">
        <f t="shared" si="397"/>
        <v>41457</v>
      </c>
      <c r="J718" s="26">
        <f t="shared" si="405"/>
        <v>2.9871471936959715E-4</v>
      </c>
      <c r="K718" s="11">
        <f t="shared" si="420"/>
        <v>41519</v>
      </c>
      <c r="L718" s="11">
        <f t="shared" si="406"/>
        <v>41519</v>
      </c>
      <c r="M718" s="1">
        <f t="shared" si="421"/>
        <v>22</v>
      </c>
      <c r="N718" s="1">
        <f t="shared" si="392"/>
        <v>14</v>
      </c>
      <c r="O718" s="2">
        <f t="shared" si="407"/>
        <v>1.0001900800000001</v>
      </c>
      <c r="P718" s="10">
        <f t="shared" si="401"/>
        <v>1.0026009899999999</v>
      </c>
      <c r="Q718" s="10">
        <f t="shared" si="398"/>
        <v>1.1134975906816074</v>
      </c>
      <c r="R718" s="2">
        <f t="shared" si="400"/>
        <v>1.1137092399999999</v>
      </c>
      <c r="S718" s="2">
        <f t="shared" si="393"/>
        <v>1.05240376</v>
      </c>
      <c r="T718" s="2">
        <f t="shared" si="408"/>
        <v>303437.19449740998</v>
      </c>
      <c r="U718" s="2">
        <f t="shared" si="409"/>
        <v>114.6348438532857</v>
      </c>
      <c r="V718" s="2">
        <f t="shared" si="410"/>
        <v>32536.785366353284</v>
      </c>
      <c r="W718" s="2">
        <f t="shared" si="411"/>
        <v>320979.1571782066</v>
      </c>
      <c r="X718" s="27">
        <f t="shared" si="412"/>
        <v>0</v>
      </c>
      <c r="Y718" s="2">
        <f t="shared" si="394"/>
        <v>0</v>
      </c>
      <c r="Z718" s="67">
        <f t="shared" si="413"/>
        <v>0</v>
      </c>
      <c r="AA718" s="2">
        <f t="shared" si="414"/>
        <v>0</v>
      </c>
      <c r="AB718" s="26">
        <f t="shared" si="422"/>
        <v>6.7299999999999999E-2</v>
      </c>
      <c r="AC718" s="27">
        <f t="shared" si="402"/>
        <v>14</v>
      </c>
      <c r="AD718" s="27">
        <v>252</v>
      </c>
      <c r="AE718" s="10">
        <f t="shared" si="399"/>
        <v>1.0036250040000001</v>
      </c>
      <c r="AF718" s="2">
        <f t="shared" si="415"/>
        <v>1099.9610438</v>
      </c>
      <c r="AG718" s="2">
        <f t="shared" si="416"/>
        <v>1163.55072868</v>
      </c>
      <c r="AH718" s="3" t="str">
        <f t="shared" si="417"/>
        <v>-</v>
      </c>
      <c r="AI718" s="4" t="str">
        <f t="shared" si="423"/>
        <v>A+J=</v>
      </c>
      <c r="AJ718" s="11">
        <f t="shared" si="424"/>
        <v>41521</v>
      </c>
      <c r="AK718" s="11"/>
      <c r="AL718" s="4"/>
      <c r="AM718" s="1"/>
      <c r="AN718" s="11"/>
      <c r="AO718" s="1"/>
      <c r="AP718" s="1"/>
      <c r="AQ718" s="1"/>
      <c r="AR718" s="1"/>
      <c r="AS718" s="6"/>
      <c r="AT718" s="1"/>
      <c r="AU718" s="1"/>
      <c r="AV718" s="1"/>
      <c r="AW718" s="1"/>
      <c r="AX718" s="1"/>
      <c r="AY718" s="1"/>
      <c r="AZ718" s="1"/>
      <c r="BA718" s="1"/>
      <c r="BB718" s="1"/>
      <c r="BC718" s="1"/>
    </row>
    <row r="719" spans="1:55" x14ac:dyDescent="0.2">
      <c r="A719" s="144">
        <f t="shared" si="418"/>
        <v>41508</v>
      </c>
      <c r="B719" s="2">
        <f t="shared" si="403"/>
        <v>322230.32022379042</v>
      </c>
      <c r="C719" s="2">
        <f t="shared" si="419"/>
        <v>288327.73696800001</v>
      </c>
      <c r="D719" s="68">
        <f>SUM(Y719:Y$730)</f>
        <v>2187.5308919300001</v>
      </c>
      <c r="E719" s="68">
        <f t="shared" si="404"/>
        <v>286140.20607607003</v>
      </c>
      <c r="F719" s="72">
        <f t="shared" si="395"/>
        <v>3715.92</v>
      </c>
      <c r="G719" s="3">
        <f>IF(N719=1,VLOOKUP(A718,[1]Plan1!$BG$69:$BI$188,3),G718)</f>
        <v>3717.03</v>
      </c>
      <c r="H719" s="11">
        <f t="shared" si="396"/>
        <v>41427</v>
      </c>
      <c r="I719" s="11">
        <f t="shared" si="397"/>
        <v>41457</v>
      </c>
      <c r="J719" s="26">
        <f t="shared" si="405"/>
        <v>2.9871471936959715E-4</v>
      </c>
      <c r="K719" s="11">
        <f t="shared" si="420"/>
        <v>41519</v>
      </c>
      <c r="L719" s="11">
        <f t="shared" si="406"/>
        <v>41519</v>
      </c>
      <c r="M719" s="1">
        <f t="shared" si="421"/>
        <v>22</v>
      </c>
      <c r="N719" s="1">
        <f t="shared" si="392"/>
        <v>15</v>
      </c>
      <c r="O719" s="2">
        <f t="shared" si="407"/>
        <v>1.00020365</v>
      </c>
      <c r="P719" s="10">
        <f t="shared" si="401"/>
        <v>1.0026009899999999</v>
      </c>
      <c r="Q719" s="10">
        <f t="shared" si="398"/>
        <v>1.1134975906816074</v>
      </c>
      <c r="R719" s="2">
        <f t="shared" si="400"/>
        <v>1.11372435</v>
      </c>
      <c r="S719" s="2">
        <f t="shared" si="393"/>
        <v>1.05240376</v>
      </c>
      <c r="T719" s="2">
        <f t="shared" si="408"/>
        <v>303437.19449740998</v>
      </c>
      <c r="U719" s="2">
        <f t="shared" si="409"/>
        <v>114.6348438532857</v>
      </c>
      <c r="V719" s="2">
        <f t="shared" si="410"/>
        <v>32541.108944867123</v>
      </c>
      <c r="W719" s="2">
        <f t="shared" si="411"/>
        <v>320983.48075672041</v>
      </c>
      <c r="X719" s="27">
        <f t="shared" si="412"/>
        <v>0</v>
      </c>
      <c r="Y719" s="2">
        <f t="shared" si="394"/>
        <v>0</v>
      </c>
      <c r="Z719" s="67">
        <f t="shared" si="413"/>
        <v>0</v>
      </c>
      <c r="AA719" s="2">
        <f t="shared" si="414"/>
        <v>0</v>
      </c>
      <c r="AB719" s="26">
        <f t="shared" si="422"/>
        <v>6.7299999999999999E-2</v>
      </c>
      <c r="AC719" s="27">
        <f t="shared" si="402"/>
        <v>15</v>
      </c>
      <c r="AD719" s="27">
        <v>252</v>
      </c>
      <c r="AE719" s="10">
        <f t="shared" si="399"/>
        <v>1.003884435</v>
      </c>
      <c r="AF719" s="2">
        <f t="shared" si="415"/>
        <v>1178.6820585999999</v>
      </c>
      <c r="AG719" s="2">
        <f t="shared" si="416"/>
        <v>1246.83946707</v>
      </c>
      <c r="AH719" s="3" t="str">
        <f t="shared" si="417"/>
        <v>-</v>
      </c>
      <c r="AI719" s="4" t="str">
        <f t="shared" si="423"/>
        <v>A+J=</v>
      </c>
      <c r="AJ719" s="11">
        <f t="shared" si="424"/>
        <v>41521</v>
      </c>
      <c r="AK719" s="11"/>
      <c r="AL719" s="4"/>
      <c r="AM719" s="1"/>
      <c r="AN719" s="11"/>
      <c r="AO719" s="1"/>
      <c r="AP719" s="1"/>
      <c r="AQ719" s="1"/>
      <c r="AR719" s="1"/>
      <c r="AS719" s="6"/>
      <c r="AT719" s="1"/>
      <c r="AU719" s="1"/>
      <c r="AV719" s="1"/>
      <c r="AW719" s="1"/>
      <c r="AX719" s="1"/>
      <c r="AY719" s="1"/>
      <c r="AZ719" s="1"/>
      <c r="BA719" s="1"/>
      <c r="BB719" s="1"/>
      <c r="BC719" s="1"/>
    </row>
    <row r="720" spans="1:55" x14ac:dyDescent="0.2">
      <c r="A720" s="144">
        <f t="shared" si="418"/>
        <v>41509</v>
      </c>
      <c r="B720" s="2">
        <f t="shared" si="403"/>
        <v>322317.95948445634</v>
      </c>
      <c r="C720" s="2">
        <f t="shared" si="419"/>
        <v>288327.73696800001</v>
      </c>
      <c r="D720" s="68">
        <f>SUM(Y720:Y$730)</f>
        <v>2187.5308919300001</v>
      </c>
      <c r="E720" s="68">
        <f t="shared" si="404"/>
        <v>286140.20607607003</v>
      </c>
      <c r="F720" s="72">
        <f t="shared" si="395"/>
        <v>3715.92</v>
      </c>
      <c r="G720" s="3">
        <f>IF(N720=1,VLOOKUP(A719,[1]Plan1!$BG$69:$BI$188,3),G719)</f>
        <v>3717.03</v>
      </c>
      <c r="H720" s="11">
        <f t="shared" si="396"/>
        <v>41427</v>
      </c>
      <c r="I720" s="11">
        <f t="shared" si="397"/>
        <v>41457</v>
      </c>
      <c r="J720" s="26">
        <f t="shared" si="405"/>
        <v>2.9871471936959715E-4</v>
      </c>
      <c r="K720" s="11">
        <f t="shared" si="420"/>
        <v>41519</v>
      </c>
      <c r="L720" s="11">
        <f t="shared" si="406"/>
        <v>41519</v>
      </c>
      <c r="M720" s="1">
        <f t="shared" si="421"/>
        <v>22</v>
      </c>
      <c r="N720" s="1">
        <f t="shared" si="392"/>
        <v>16</v>
      </c>
      <c r="O720" s="2">
        <f t="shared" si="407"/>
        <v>1.0002172300000001</v>
      </c>
      <c r="P720" s="10">
        <f t="shared" si="401"/>
        <v>1.0026009899999999</v>
      </c>
      <c r="Q720" s="10">
        <f t="shared" si="398"/>
        <v>1.1134975906816074</v>
      </c>
      <c r="R720" s="2">
        <f t="shared" si="400"/>
        <v>1.1137394700000001</v>
      </c>
      <c r="S720" s="2">
        <f t="shared" si="393"/>
        <v>1.05240376</v>
      </c>
      <c r="T720" s="2">
        <f t="shared" si="408"/>
        <v>303437.19449740998</v>
      </c>
      <c r="U720" s="2">
        <f t="shared" si="409"/>
        <v>114.6348438532857</v>
      </c>
      <c r="V720" s="2">
        <f t="shared" si="410"/>
        <v>32545.435384783003</v>
      </c>
      <c r="W720" s="2">
        <f t="shared" si="411"/>
        <v>320987.80719663633</v>
      </c>
      <c r="X720" s="27">
        <f t="shared" si="412"/>
        <v>0</v>
      </c>
      <c r="Y720" s="2">
        <f t="shared" si="394"/>
        <v>0</v>
      </c>
      <c r="Z720" s="67">
        <f t="shared" si="413"/>
        <v>0</v>
      </c>
      <c r="AA720" s="2">
        <f t="shared" si="414"/>
        <v>0</v>
      </c>
      <c r="AB720" s="26">
        <f t="shared" si="422"/>
        <v>6.7299999999999999E-2</v>
      </c>
      <c r="AC720" s="27">
        <f t="shared" si="402"/>
        <v>16</v>
      </c>
      <c r="AD720" s="27">
        <v>252</v>
      </c>
      <c r="AE720" s="10">
        <f t="shared" si="399"/>
        <v>1.004143934</v>
      </c>
      <c r="AF720" s="2">
        <f t="shared" si="415"/>
        <v>1257.42370714</v>
      </c>
      <c r="AG720" s="2">
        <f t="shared" si="416"/>
        <v>1330.1522878200001</v>
      </c>
      <c r="AH720" s="3" t="str">
        <f t="shared" si="417"/>
        <v>-</v>
      </c>
      <c r="AI720" s="4" t="str">
        <f t="shared" si="423"/>
        <v>A+J=</v>
      </c>
      <c r="AJ720" s="11">
        <f t="shared" si="424"/>
        <v>41521</v>
      </c>
      <c r="AK720" s="11"/>
      <c r="AL720" s="4"/>
      <c r="AM720" s="1"/>
      <c r="AN720" s="11"/>
      <c r="AO720" s="1"/>
      <c r="AP720" s="1"/>
      <c r="AQ720" s="1"/>
      <c r="AR720" s="1"/>
      <c r="AS720" s="6"/>
      <c r="AT720" s="1"/>
      <c r="AU720" s="1"/>
      <c r="AV720" s="1"/>
      <c r="AW720" s="1"/>
      <c r="AX720" s="1"/>
      <c r="AY720" s="1"/>
      <c r="AZ720" s="1"/>
      <c r="BA720" s="1"/>
      <c r="BB720" s="1"/>
      <c r="BC720" s="1"/>
    </row>
    <row r="721" spans="1:154" x14ac:dyDescent="0.2">
      <c r="A721" s="144">
        <f t="shared" si="418"/>
        <v>41510</v>
      </c>
      <c r="B721" s="2">
        <f t="shared" si="403"/>
        <v>322405.62217602221</v>
      </c>
      <c r="C721" s="2">
        <f t="shared" si="419"/>
        <v>288327.73696800001</v>
      </c>
      <c r="D721" s="68">
        <f>SUM(Y721:Y$730)</f>
        <v>2187.5308919300001</v>
      </c>
      <c r="E721" s="68">
        <f t="shared" si="404"/>
        <v>286140.20607607003</v>
      </c>
      <c r="F721" s="72">
        <f t="shared" si="395"/>
        <v>3715.92</v>
      </c>
      <c r="G721" s="3">
        <f>IF(N721=1,VLOOKUP(A720,[1]Plan1!$BG$69:$BI$188,3),G720)</f>
        <v>3717.03</v>
      </c>
      <c r="H721" s="11">
        <f t="shared" si="396"/>
        <v>41427</v>
      </c>
      <c r="I721" s="11">
        <f t="shared" si="397"/>
        <v>41457</v>
      </c>
      <c r="J721" s="26">
        <f t="shared" si="405"/>
        <v>2.9871471936959715E-4</v>
      </c>
      <c r="K721" s="11">
        <f t="shared" si="420"/>
        <v>41519</v>
      </c>
      <c r="L721" s="11">
        <f t="shared" si="406"/>
        <v>41519</v>
      </c>
      <c r="M721" s="1">
        <f t="shared" si="421"/>
        <v>22</v>
      </c>
      <c r="N721" s="1">
        <f t="shared" si="392"/>
        <v>17</v>
      </c>
      <c r="O721" s="2">
        <f t="shared" si="407"/>
        <v>1.0002308099999999</v>
      </c>
      <c r="P721" s="10">
        <f t="shared" si="401"/>
        <v>1.0026009899999999</v>
      </c>
      <c r="Q721" s="10">
        <f t="shared" si="398"/>
        <v>1.1134975906816074</v>
      </c>
      <c r="R721" s="2">
        <f t="shared" si="400"/>
        <v>1.1137545900000001</v>
      </c>
      <c r="S721" s="2">
        <f t="shared" si="393"/>
        <v>1.05240376</v>
      </c>
      <c r="T721" s="2">
        <f t="shared" si="408"/>
        <v>303437.19449740998</v>
      </c>
      <c r="U721" s="2">
        <f t="shared" si="409"/>
        <v>114.6348438532857</v>
      </c>
      <c r="V721" s="2">
        <f t="shared" si="410"/>
        <v>32549.761824698882</v>
      </c>
      <c r="W721" s="2">
        <f t="shared" si="411"/>
        <v>320992.1336365522</v>
      </c>
      <c r="X721" s="27">
        <f t="shared" si="412"/>
        <v>0</v>
      </c>
      <c r="Y721" s="2">
        <f t="shared" si="394"/>
        <v>0</v>
      </c>
      <c r="Z721" s="67">
        <f t="shared" si="413"/>
        <v>0</v>
      </c>
      <c r="AA721" s="2">
        <f t="shared" si="414"/>
        <v>0</v>
      </c>
      <c r="AB721" s="26">
        <f t="shared" si="422"/>
        <v>6.7299999999999999E-2</v>
      </c>
      <c r="AC721" s="27">
        <f t="shared" si="402"/>
        <v>17</v>
      </c>
      <c r="AD721" s="27">
        <v>252</v>
      </c>
      <c r="AE721" s="10">
        <f t="shared" si="399"/>
        <v>1.0044034989999999</v>
      </c>
      <c r="AF721" s="2">
        <f t="shared" si="415"/>
        <v>1336.18538253</v>
      </c>
      <c r="AG721" s="2">
        <f t="shared" si="416"/>
        <v>1413.48853947</v>
      </c>
      <c r="AH721" s="3" t="str">
        <f t="shared" si="417"/>
        <v>-</v>
      </c>
      <c r="AI721" s="4" t="str">
        <f t="shared" si="423"/>
        <v>A+J=</v>
      </c>
      <c r="AJ721" s="11">
        <f t="shared" si="424"/>
        <v>41521</v>
      </c>
      <c r="AK721" s="11"/>
      <c r="AL721" s="4"/>
      <c r="AM721" s="1"/>
      <c r="AN721" s="11"/>
      <c r="AO721" s="1"/>
      <c r="AP721" s="1"/>
      <c r="AQ721" s="1"/>
      <c r="AR721" s="1"/>
      <c r="AS721" s="6"/>
      <c r="AT721" s="1"/>
      <c r="AU721" s="1"/>
      <c r="AV721" s="1"/>
      <c r="AW721" s="1"/>
      <c r="AX721" s="1"/>
      <c r="AY721" s="1"/>
      <c r="AZ721" s="1"/>
      <c r="BA721" s="1"/>
      <c r="BB721" s="1"/>
      <c r="BC721" s="1"/>
    </row>
    <row r="722" spans="1:154" x14ac:dyDescent="0.2">
      <c r="A722" s="144">
        <f t="shared" si="418"/>
        <v>41511</v>
      </c>
      <c r="B722" s="2">
        <f t="shared" si="403"/>
        <v>322405.62217602221</v>
      </c>
      <c r="C722" s="2">
        <f t="shared" si="419"/>
        <v>288327.73696800001</v>
      </c>
      <c r="D722" s="68">
        <f>SUM(Y722:Y$730)</f>
        <v>2187.5308919300001</v>
      </c>
      <c r="E722" s="68">
        <f t="shared" si="404"/>
        <v>286140.20607607003</v>
      </c>
      <c r="F722" s="72">
        <f t="shared" si="395"/>
        <v>3715.92</v>
      </c>
      <c r="G722" s="3">
        <f>IF(N722=1,VLOOKUP(A721,[1]Plan1!$BG$69:$BI$188,3),G721)</f>
        <v>3717.03</v>
      </c>
      <c r="H722" s="11">
        <f t="shared" si="396"/>
        <v>41427</v>
      </c>
      <c r="I722" s="11">
        <f t="shared" si="397"/>
        <v>41457</v>
      </c>
      <c r="J722" s="26">
        <f t="shared" si="405"/>
        <v>2.9871471936959715E-4</v>
      </c>
      <c r="K722" s="11">
        <f t="shared" si="420"/>
        <v>41519</v>
      </c>
      <c r="L722" s="11">
        <f t="shared" si="406"/>
        <v>41519</v>
      </c>
      <c r="M722" s="1">
        <f t="shared" si="421"/>
        <v>22</v>
      </c>
      <c r="N722" s="1">
        <f t="shared" si="392"/>
        <v>17</v>
      </c>
      <c r="O722" s="2">
        <f t="shared" si="407"/>
        <v>1.0002308099999999</v>
      </c>
      <c r="P722" s="10">
        <f t="shared" si="401"/>
        <v>1.0026009899999999</v>
      </c>
      <c r="Q722" s="10">
        <f t="shared" si="398"/>
        <v>1.1134975906816074</v>
      </c>
      <c r="R722" s="2">
        <f t="shared" si="400"/>
        <v>1.1137545900000001</v>
      </c>
      <c r="S722" s="2">
        <f t="shared" si="393"/>
        <v>1.05240376</v>
      </c>
      <c r="T722" s="2">
        <f t="shared" si="408"/>
        <v>303437.19449740998</v>
      </c>
      <c r="U722" s="2">
        <f t="shared" si="409"/>
        <v>114.6348438532857</v>
      </c>
      <c r="V722" s="2">
        <f t="shared" si="410"/>
        <v>32549.761824698882</v>
      </c>
      <c r="W722" s="2">
        <f t="shared" si="411"/>
        <v>320992.1336365522</v>
      </c>
      <c r="X722" s="27">
        <f t="shared" si="412"/>
        <v>0</v>
      </c>
      <c r="Y722" s="2">
        <f t="shared" si="394"/>
        <v>0</v>
      </c>
      <c r="Z722" s="67">
        <f t="shared" si="413"/>
        <v>0</v>
      </c>
      <c r="AA722" s="2">
        <f t="shared" si="414"/>
        <v>0</v>
      </c>
      <c r="AB722" s="26">
        <f t="shared" si="422"/>
        <v>6.7299999999999999E-2</v>
      </c>
      <c r="AC722" s="27">
        <f t="shared" si="402"/>
        <v>17</v>
      </c>
      <c r="AD722" s="27">
        <v>252</v>
      </c>
      <c r="AE722" s="10">
        <f t="shared" si="399"/>
        <v>1.0044034989999999</v>
      </c>
      <c r="AF722" s="2">
        <f t="shared" si="415"/>
        <v>1336.18538253</v>
      </c>
      <c r="AG722" s="2">
        <f t="shared" si="416"/>
        <v>1413.48853947</v>
      </c>
      <c r="AH722" s="3" t="str">
        <f t="shared" si="417"/>
        <v>-</v>
      </c>
      <c r="AI722" s="4" t="str">
        <f t="shared" si="423"/>
        <v>A+J=</v>
      </c>
      <c r="AJ722" s="11">
        <f t="shared" si="424"/>
        <v>41521</v>
      </c>
      <c r="AK722" s="11"/>
      <c r="AL722" s="4"/>
      <c r="AM722" s="1"/>
      <c r="AN722" s="11"/>
      <c r="AO722" s="1"/>
      <c r="AP722" s="1"/>
      <c r="AQ722" s="1"/>
      <c r="AR722" s="1"/>
      <c r="AS722" s="6"/>
      <c r="AT722" s="1"/>
      <c r="AU722" s="1"/>
      <c r="AV722" s="1"/>
      <c r="AW722" s="1"/>
      <c r="AX722" s="1"/>
      <c r="AY722" s="1"/>
      <c r="AZ722" s="1"/>
      <c r="BA722" s="1"/>
      <c r="BB722" s="1"/>
      <c r="BC722" s="1"/>
    </row>
    <row r="723" spans="1:154" x14ac:dyDescent="0.2">
      <c r="A723" s="144">
        <f t="shared" si="418"/>
        <v>41512</v>
      </c>
      <c r="B723" s="2">
        <f t="shared" si="403"/>
        <v>322405.62217602221</v>
      </c>
      <c r="C723" s="2">
        <f t="shared" si="419"/>
        <v>288327.73696800001</v>
      </c>
      <c r="D723" s="68">
        <f>SUM(Y723:Y$730)</f>
        <v>2187.5308919300001</v>
      </c>
      <c r="E723" s="68">
        <f t="shared" si="404"/>
        <v>286140.20607607003</v>
      </c>
      <c r="F723" s="72">
        <f t="shared" si="395"/>
        <v>3715.92</v>
      </c>
      <c r="G723" s="3">
        <f>IF(N723=1,VLOOKUP(A722,[1]Plan1!$BG$69:$BI$188,3),G722)</f>
        <v>3717.03</v>
      </c>
      <c r="H723" s="11">
        <f t="shared" si="396"/>
        <v>41427</v>
      </c>
      <c r="I723" s="11">
        <f t="shared" si="397"/>
        <v>41457</v>
      </c>
      <c r="J723" s="26">
        <f t="shared" si="405"/>
        <v>2.9871471936959715E-4</v>
      </c>
      <c r="K723" s="11">
        <f t="shared" si="420"/>
        <v>41519</v>
      </c>
      <c r="L723" s="11">
        <f t="shared" si="406"/>
        <v>41519</v>
      </c>
      <c r="M723" s="1">
        <f t="shared" si="421"/>
        <v>22</v>
      </c>
      <c r="N723" s="1">
        <f t="shared" si="392"/>
        <v>17</v>
      </c>
      <c r="O723" s="2">
        <f t="shared" si="407"/>
        <v>1.0002308099999999</v>
      </c>
      <c r="P723" s="10">
        <f t="shared" si="401"/>
        <v>1.0026009899999999</v>
      </c>
      <c r="Q723" s="10">
        <f t="shared" si="398"/>
        <v>1.1134975906816074</v>
      </c>
      <c r="R723" s="2">
        <f t="shared" si="400"/>
        <v>1.1137545900000001</v>
      </c>
      <c r="S723" s="2">
        <f t="shared" si="393"/>
        <v>1.05240376</v>
      </c>
      <c r="T723" s="2">
        <f t="shared" si="408"/>
        <v>303437.19449740998</v>
      </c>
      <c r="U723" s="2">
        <f t="shared" si="409"/>
        <v>114.6348438532857</v>
      </c>
      <c r="V723" s="2">
        <f t="shared" si="410"/>
        <v>32549.761824698882</v>
      </c>
      <c r="W723" s="2">
        <f t="shared" si="411"/>
        <v>320992.1336365522</v>
      </c>
      <c r="X723" s="27">
        <f t="shared" si="412"/>
        <v>0</v>
      </c>
      <c r="Y723" s="2">
        <f t="shared" si="394"/>
        <v>0</v>
      </c>
      <c r="Z723" s="67">
        <f t="shared" si="413"/>
        <v>0</v>
      </c>
      <c r="AA723" s="2">
        <f t="shared" si="414"/>
        <v>0</v>
      </c>
      <c r="AB723" s="26">
        <f t="shared" si="422"/>
        <v>6.7299999999999999E-2</v>
      </c>
      <c r="AC723" s="27">
        <f t="shared" si="402"/>
        <v>17</v>
      </c>
      <c r="AD723" s="27">
        <v>252</v>
      </c>
      <c r="AE723" s="10">
        <f t="shared" si="399"/>
        <v>1.0044034989999999</v>
      </c>
      <c r="AF723" s="2">
        <f t="shared" si="415"/>
        <v>1336.18538253</v>
      </c>
      <c r="AG723" s="2">
        <f t="shared" si="416"/>
        <v>1413.48853947</v>
      </c>
      <c r="AH723" s="3" t="str">
        <f t="shared" si="417"/>
        <v>-</v>
      </c>
      <c r="AI723" s="4" t="str">
        <f t="shared" si="423"/>
        <v>A+J=</v>
      </c>
      <c r="AJ723" s="11">
        <f t="shared" si="424"/>
        <v>41521</v>
      </c>
      <c r="AK723" s="11"/>
      <c r="AL723" s="4"/>
      <c r="AM723" s="1"/>
      <c r="AN723" s="11"/>
      <c r="AO723" s="1"/>
      <c r="AP723" s="1"/>
      <c r="AQ723" s="1"/>
      <c r="AR723" s="1"/>
      <c r="AS723" s="6"/>
      <c r="AT723" s="1"/>
      <c r="AU723" s="1"/>
      <c r="AV723" s="1"/>
      <c r="AW723" s="1"/>
      <c r="AX723" s="1"/>
      <c r="AY723" s="1"/>
      <c r="AZ723" s="1"/>
      <c r="BA723" s="1"/>
      <c r="BB723" s="1"/>
      <c r="BC723" s="1"/>
    </row>
    <row r="724" spans="1:154" x14ac:dyDescent="0.2">
      <c r="A724" s="144">
        <f t="shared" si="418"/>
        <v>41513</v>
      </c>
      <c r="B724" s="2">
        <f t="shared" si="403"/>
        <v>322493.30862033798</v>
      </c>
      <c r="C724" s="2">
        <f t="shared" si="419"/>
        <v>288327.73696800001</v>
      </c>
      <c r="D724" s="68">
        <f>SUM(Y724:Y$730)</f>
        <v>2187.5308919300001</v>
      </c>
      <c r="E724" s="68">
        <f t="shared" si="404"/>
        <v>286140.20607607003</v>
      </c>
      <c r="F724" s="72">
        <f t="shared" si="395"/>
        <v>3715.92</v>
      </c>
      <c r="G724" s="3">
        <f>IF(N724=1,VLOOKUP(A723,[1]Plan1!$BG$69:$BI$188,3),G723)</f>
        <v>3717.03</v>
      </c>
      <c r="H724" s="11">
        <f t="shared" si="396"/>
        <v>41427</v>
      </c>
      <c r="I724" s="11">
        <f t="shared" si="397"/>
        <v>41457</v>
      </c>
      <c r="J724" s="26">
        <f t="shared" si="405"/>
        <v>2.9871471936959715E-4</v>
      </c>
      <c r="K724" s="11">
        <f t="shared" si="420"/>
        <v>41519</v>
      </c>
      <c r="L724" s="11">
        <f t="shared" si="406"/>
        <v>41519</v>
      </c>
      <c r="M724" s="1">
        <f t="shared" si="421"/>
        <v>22</v>
      </c>
      <c r="N724" s="1">
        <f t="shared" si="392"/>
        <v>18</v>
      </c>
      <c r="O724" s="2">
        <f t="shared" si="407"/>
        <v>1.00024439</v>
      </c>
      <c r="P724" s="10">
        <f t="shared" si="401"/>
        <v>1.0026009899999999</v>
      </c>
      <c r="Q724" s="10">
        <f t="shared" si="398"/>
        <v>1.1134975906816074</v>
      </c>
      <c r="R724" s="2">
        <f t="shared" si="400"/>
        <v>1.1137697099999999</v>
      </c>
      <c r="S724" s="2">
        <f t="shared" si="393"/>
        <v>1.05240376</v>
      </c>
      <c r="T724" s="2">
        <f t="shared" si="408"/>
        <v>303437.19449740998</v>
      </c>
      <c r="U724" s="2">
        <f t="shared" si="409"/>
        <v>114.6348438532857</v>
      </c>
      <c r="V724" s="2">
        <f t="shared" si="410"/>
        <v>32554.0882646147</v>
      </c>
      <c r="W724" s="2">
        <f t="shared" si="411"/>
        <v>320996.46007646801</v>
      </c>
      <c r="X724" s="27">
        <f t="shared" si="412"/>
        <v>0</v>
      </c>
      <c r="Y724" s="2">
        <f t="shared" si="394"/>
        <v>0</v>
      </c>
      <c r="Z724" s="67">
        <f t="shared" si="413"/>
        <v>0</v>
      </c>
      <c r="AA724" s="2">
        <f t="shared" si="414"/>
        <v>0</v>
      </c>
      <c r="AB724" s="26">
        <f t="shared" si="422"/>
        <v>6.7299999999999999E-2</v>
      </c>
      <c r="AC724" s="27">
        <f t="shared" si="402"/>
        <v>18</v>
      </c>
      <c r="AD724" s="27">
        <v>252</v>
      </c>
      <c r="AE724" s="10">
        <f t="shared" si="399"/>
        <v>1.004663131</v>
      </c>
      <c r="AF724" s="2">
        <f t="shared" si="415"/>
        <v>1414.9673882100001</v>
      </c>
      <c r="AG724" s="2">
        <f t="shared" si="416"/>
        <v>1496.84854387</v>
      </c>
      <c r="AH724" s="3" t="str">
        <f t="shared" si="417"/>
        <v>-</v>
      </c>
      <c r="AI724" s="4" t="str">
        <f t="shared" si="423"/>
        <v>A+J=</v>
      </c>
      <c r="AJ724" s="11">
        <f t="shared" si="424"/>
        <v>41521</v>
      </c>
      <c r="AK724" s="11"/>
      <c r="AL724" s="4"/>
      <c r="AM724" s="1"/>
      <c r="AN724" s="11"/>
      <c r="AO724" s="1"/>
      <c r="AP724" s="1"/>
      <c r="AQ724" s="1"/>
      <c r="AR724" s="1"/>
      <c r="AS724" s="6"/>
      <c r="AT724" s="1"/>
      <c r="AU724" s="1"/>
      <c r="AV724" s="1"/>
      <c r="AW724" s="1"/>
      <c r="AX724" s="1"/>
      <c r="AY724" s="1"/>
      <c r="AZ724" s="1"/>
      <c r="BA724" s="1"/>
      <c r="BB724" s="1"/>
      <c r="BC724" s="1"/>
    </row>
    <row r="725" spans="1:154" x14ac:dyDescent="0.2">
      <c r="A725" s="144">
        <f t="shared" si="418"/>
        <v>41514</v>
      </c>
      <c r="B725" s="2">
        <f t="shared" si="403"/>
        <v>322581.0191392639</v>
      </c>
      <c r="C725" s="2">
        <f t="shared" si="419"/>
        <v>288327.73696800001</v>
      </c>
      <c r="D725" s="68">
        <f>SUM(Y725:Y$730)</f>
        <v>2187.5308919300001</v>
      </c>
      <c r="E725" s="68">
        <f t="shared" si="404"/>
        <v>286140.20607607003</v>
      </c>
      <c r="F725" s="72">
        <f t="shared" si="395"/>
        <v>3715.92</v>
      </c>
      <c r="G725" s="3">
        <f>IF(N725=1,VLOOKUP(A724,[1]Plan1!$BG$69:$BI$188,3),G724)</f>
        <v>3717.03</v>
      </c>
      <c r="H725" s="11">
        <f t="shared" si="396"/>
        <v>41427</v>
      </c>
      <c r="I725" s="11">
        <f t="shared" si="397"/>
        <v>41457</v>
      </c>
      <c r="J725" s="26">
        <f t="shared" si="405"/>
        <v>2.9871471936959715E-4</v>
      </c>
      <c r="K725" s="11">
        <f t="shared" si="420"/>
        <v>41519</v>
      </c>
      <c r="L725" s="11">
        <f t="shared" si="406"/>
        <v>41519</v>
      </c>
      <c r="M725" s="1">
        <f t="shared" si="421"/>
        <v>22</v>
      </c>
      <c r="N725" s="1">
        <f t="shared" si="392"/>
        <v>19</v>
      </c>
      <c r="O725" s="2">
        <f t="shared" si="407"/>
        <v>1.0002579700000001</v>
      </c>
      <c r="P725" s="10">
        <f t="shared" si="401"/>
        <v>1.0026009899999999</v>
      </c>
      <c r="Q725" s="10">
        <f t="shared" si="398"/>
        <v>1.1134975906816074</v>
      </c>
      <c r="R725" s="2">
        <f t="shared" si="400"/>
        <v>1.1137848299999999</v>
      </c>
      <c r="S725" s="2">
        <f t="shared" si="393"/>
        <v>1.05240376</v>
      </c>
      <c r="T725" s="2">
        <f t="shared" si="408"/>
        <v>303437.19449740998</v>
      </c>
      <c r="U725" s="2">
        <f t="shared" si="409"/>
        <v>114.6348438532857</v>
      </c>
      <c r="V725" s="2">
        <f t="shared" si="410"/>
        <v>32558.41470453058</v>
      </c>
      <c r="W725" s="2">
        <f t="shared" si="411"/>
        <v>321000.78651638387</v>
      </c>
      <c r="X725" s="27">
        <f t="shared" si="412"/>
        <v>0</v>
      </c>
      <c r="Y725" s="2">
        <f t="shared" si="394"/>
        <v>0</v>
      </c>
      <c r="Z725" s="67">
        <f t="shared" si="413"/>
        <v>0</v>
      </c>
      <c r="AA725" s="2">
        <f t="shared" si="414"/>
        <v>0</v>
      </c>
      <c r="AB725" s="26">
        <f t="shared" si="422"/>
        <v>6.7299999999999999E-2</v>
      </c>
      <c r="AC725" s="27">
        <f t="shared" si="402"/>
        <v>19</v>
      </c>
      <c r="AD725" s="27">
        <v>252</v>
      </c>
      <c r="AE725" s="10">
        <f t="shared" si="399"/>
        <v>1.004922831</v>
      </c>
      <c r="AF725" s="2">
        <f t="shared" si="415"/>
        <v>1493.7700276200001</v>
      </c>
      <c r="AG725" s="2">
        <f t="shared" si="416"/>
        <v>1580.23262288</v>
      </c>
      <c r="AH725" s="3" t="str">
        <f t="shared" si="417"/>
        <v>-</v>
      </c>
      <c r="AI725" s="4" t="str">
        <f t="shared" si="423"/>
        <v>A+J=</v>
      </c>
      <c r="AJ725" s="11">
        <f t="shared" si="424"/>
        <v>41521</v>
      </c>
      <c r="AK725" s="11"/>
      <c r="AL725" s="4"/>
      <c r="AM725" s="1"/>
      <c r="AN725" s="11"/>
      <c r="AO725" s="1"/>
      <c r="AP725" s="1"/>
      <c r="AQ725" s="1"/>
      <c r="AR725" s="1"/>
      <c r="AS725" s="6"/>
      <c r="AT725" s="1"/>
      <c r="AU725" s="1"/>
      <c r="AV725" s="1"/>
      <c r="AW725" s="1"/>
      <c r="AX725" s="1"/>
      <c r="AY725" s="1"/>
      <c r="AZ725" s="1"/>
      <c r="BA725" s="1"/>
      <c r="BB725" s="1"/>
      <c r="BC725" s="1"/>
    </row>
    <row r="726" spans="1:154" x14ac:dyDescent="0.2">
      <c r="A726" s="144">
        <f t="shared" si="418"/>
        <v>41515</v>
      </c>
      <c r="B726" s="2">
        <f t="shared" si="403"/>
        <v>322668.75596792181</v>
      </c>
      <c r="C726" s="2">
        <f t="shared" si="419"/>
        <v>288327.73696800001</v>
      </c>
      <c r="D726" s="68">
        <f>SUM(Y726:Y$730)</f>
        <v>2187.5308919300001</v>
      </c>
      <c r="E726" s="68">
        <f t="shared" si="404"/>
        <v>286140.20607607003</v>
      </c>
      <c r="F726" s="72">
        <f t="shared" si="395"/>
        <v>3715.92</v>
      </c>
      <c r="G726" s="3">
        <f>IF(N726=1,VLOOKUP(A725,[1]Plan1!$BG$69:$BI$188,3),G725)</f>
        <v>3717.03</v>
      </c>
      <c r="H726" s="11">
        <f t="shared" si="396"/>
        <v>41427</v>
      </c>
      <c r="I726" s="11">
        <f t="shared" si="397"/>
        <v>41457</v>
      </c>
      <c r="J726" s="26">
        <f t="shared" si="405"/>
        <v>2.9871471936959715E-4</v>
      </c>
      <c r="K726" s="11">
        <f t="shared" si="420"/>
        <v>41519</v>
      </c>
      <c r="L726" s="11">
        <f t="shared" si="406"/>
        <v>41519</v>
      </c>
      <c r="M726" s="1">
        <f t="shared" si="421"/>
        <v>22</v>
      </c>
      <c r="N726" s="1">
        <f t="shared" si="392"/>
        <v>20</v>
      </c>
      <c r="O726" s="2">
        <f t="shared" si="407"/>
        <v>1.0002715499999999</v>
      </c>
      <c r="P726" s="10">
        <f t="shared" si="401"/>
        <v>1.0026009899999999</v>
      </c>
      <c r="Q726" s="10">
        <f t="shared" si="398"/>
        <v>1.1134975906816074</v>
      </c>
      <c r="R726" s="2">
        <f t="shared" si="400"/>
        <v>1.1137999599999999</v>
      </c>
      <c r="S726" s="2">
        <f t="shared" si="393"/>
        <v>1.05240376</v>
      </c>
      <c r="T726" s="2">
        <f t="shared" si="408"/>
        <v>303437.19449740998</v>
      </c>
      <c r="U726" s="2">
        <f t="shared" si="409"/>
        <v>114.6348438532857</v>
      </c>
      <c r="V726" s="2">
        <f t="shared" si="410"/>
        <v>32562.744005848504</v>
      </c>
      <c r="W726" s="2">
        <f t="shared" si="411"/>
        <v>321005.11581770179</v>
      </c>
      <c r="X726" s="27">
        <f t="shared" si="412"/>
        <v>0</v>
      </c>
      <c r="Y726" s="2">
        <f t="shared" si="394"/>
        <v>0</v>
      </c>
      <c r="Z726" s="67">
        <f t="shared" si="413"/>
        <v>0</v>
      </c>
      <c r="AA726" s="2">
        <f t="shared" si="414"/>
        <v>0</v>
      </c>
      <c r="AB726" s="26">
        <f t="shared" si="422"/>
        <v>6.7299999999999999E-2</v>
      </c>
      <c r="AC726" s="27">
        <f t="shared" si="402"/>
        <v>20</v>
      </c>
      <c r="AD726" s="27">
        <v>252</v>
      </c>
      <c r="AE726" s="10">
        <f t="shared" si="399"/>
        <v>1.0051825969999999</v>
      </c>
      <c r="AF726" s="2">
        <f t="shared" si="415"/>
        <v>1572.59269389</v>
      </c>
      <c r="AG726" s="2">
        <f t="shared" si="416"/>
        <v>1663.6401502199999</v>
      </c>
      <c r="AH726" s="3" t="str">
        <f t="shared" si="417"/>
        <v>-</v>
      </c>
      <c r="AI726" s="4" t="str">
        <f t="shared" si="423"/>
        <v>A+J=</v>
      </c>
      <c r="AJ726" s="11">
        <f t="shared" si="424"/>
        <v>41521</v>
      </c>
      <c r="AK726" s="11"/>
      <c r="AL726" s="4"/>
      <c r="AM726" s="1"/>
      <c r="AN726" s="11"/>
      <c r="AO726" s="1"/>
      <c r="AP726" s="1"/>
      <c r="AQ726" s="1"/>
      <c r="AR726" s="1"/>
      <c r="AS726" s="6"/>
      <c r="AT726" s="1"/>
      <c r="AU726" s="1"/>
      <c r="AV726" s="1"/>
      <c r="AW726" s="1"/>
      <c r="AX726" s="1"/>
      <c r="AY726" s="1"/>
      <c r="AZ726" s="1"/>
      <c r="BA726" s="1"/>
      <c r="BB726" s="1"/>
      <c r="BC726" s="1"/>
    </row>
    <row r="727" spans="1:154" x14ac:dyDescent="0.2">
      <c r="A727" s="144">
        <f t="shared" si="418"/>
        <v>41516</v>
      </c>
      <c r="B727" s="2">
        <f t="shared" si="403"/>
        <v>322756.51399744774</v>
      </c>
      <c r="C727" s="2">
        <f t="shared" si="419"/>
        <v>288327.73696800001</v>
      </c>
      <c r="D727" s="68">
        <f>SUM(Y727:Y$730)</f>
        <v>2187.5308919300001</v>
      </c>
      <c r="E727" s="68">
        <f t="shared" si="404"/>
        <v>286140.20607607003</v>
      </c>
      <c r="F727" s="72">
        <f t="shared" si="395"/>
        <v>3715.92</v>
      </c>
      <c r="G727" s="3">
        <f>IF(N727=1,VLOOKUP(A726,[1]Plan1!$BG$69:$BI$188,3),G726)</f>
        <v>3717.03</v>
      </c>
      <c r="H727" s="11">
        <f t="shared" si="396"/>
        <v>41427</v>
      </c>
      <c r="I727" s="11">
        <f t="shared" si="397"/>
        <v>41457</v>
      </c>
      <c r="J727" s="26">
        <f t="shared" si="405"/>
        <v>2.9871471936959715E-4</v>
      </c>
      <c r="K727" s="11">
        <f t="shared" si="420"/>
        <v>41519</v>
      </c>
      <c r="L727" s="11">
        <f t="shared" si="406"/>
        <v>41519</v>
      </c>
      <c r="M727" s="1">
        <f t="shared" si="421"/>
        <v>22</v>
      </c>
      <c r="N727" s="1">
        <f t="shared" si="392"/>
        <v>21</v>
      </c>
      <c r="O727" s="2">
        <f t="shared" si="407"/>
        <v>1.00028513</v>
      </c>
      <c r="P727" s="10">
        <f t="shared" si="401"/>
        <v>1.0026009899999999</v>
      </c>
      <c r="Q727" s="10">
        <f t="shared" si="398"/>
        <v>1.1134975906816074</v>
      </c>
      <c r="R727" s="2">
        <f t="shared" si="400"/>
        <v>1.11381508</v>
      </c>
      <c r="S727" s="2">
        <f t="shared" si="393"/>
        <v>1.05240376</v>
      </c>
      <c r="T727" s="2">
        <f t="shared" si="408"/>
        <v>303437.19449740998</v>
      </c>
      <c r="U727" s="2">
        <f t="shared" si="409"/>
        <v>114.6348438532857</v>
      </c>
      <c r="V727" s="2">
        <f t="shared" si="410"/>
        <v>32567.070445764384</v>
      </c>
      <c r="W727" s="2">
        <f t="shared" si="411"/>
        <v>321009.44225761772</v>
      </c>
      <c r="X727" s="27">
        <f t="shared" si="412"/>
        <v>0</v>
      </c>
      <c r="Y727" s="2">
        <f t="shared" si="394"/>
        <v>0</v>
      </c>
      <c r="Z727" s="67">
        <f t="shared" si="413"/>
        <v>0</v>
      </c>
      <c r="AA727" s="2">
        <f t="shared" si="414"/>
        <v>0</v>
      </c>
      <c r="AB727" s="26">
        <f t="shared" si="422"/>
        <v>6.7299999999999999E-2</v>
      </c>
      <c r="AC727" s="27">
        <f t="shared" si="402"/>
        <v>21</v>
      </c>
      <c r="AD727" s="27">
        <v>252</v>
      </c>
      <c r="AE727" s="10">
        <f t="shared" si="399"/>
        <v>1.0054424310000001</v>
      </c>
      <c r="AF727" s="2">
        <f t="shared" si="415"/>
        <v>1651.4359938800001</v>
      </c>
      <c r="AG727" s="2">
        <f t="shared" si="416"/>
        <v>1747.0717398300001</v>
      </c>
      <c r="AH727" s="3" t="str">
        <f t="shared" si="417"/>
        <v>-</v>
      </c>
      <c r="AI727" s="4" t="str">
        <f t="shared" si="423"/>
        <v>A+J=</v>
      </c>
      <c r="AJ727" s="11">
        <f t="shared" si="424"/>
        <v>41521</v>
      </c>
      <c r="AK727" s="11"/>
      <c r="AL727" s="4"/>
      <c r="AM727" s="1"/>
      <c r="AN727" s="11"/>
      <c r="AO727" s="1"/>
      <c r="AP727" s="1"/>
      <c r="AQ727" s="1"/>
      <c r="AR727" s="1"/>
      <c r="AS727" s="6"/>
      <c r="AT727" s="1"/>
      <c r="AU727" s="1"/>
      <c r="AV727" s="1"/>
      <c r="AW727" s="1"/>
      <c r="AX727" s="1"/>
      <c r="AY727" s="1"/>
      <c r="AZ727" s="1"/>
      <c r="BA727" s="1"/>
      <c r="BB727" s="1"/>
      <c r="BC727" s="1"/>
    </row>
    <row r="728" spans="1:154" x14ac:dyDescent="0.2">
      <c r="A728" s="144">
        <f t="shared" si="418"/>
        <v>41517</v>
      </c>
      <c r="B728" s="2">
        <f t="shared" si="403"/>
        <v>322844.29578321357</v>
      </c>
      <c r="C728" s="2">
        <f t="shared" si="419"/>
        <v>288327.73696800001</v>
      </c>
      <c r="D728" s="68">
        <f>SUM(Y728:Y$730)</f>
        <v>2187.5308919300001</v>
      </c>
      <c r="E728" s="68">
        <f t="shared" si="404"/>
        <v>286140.20607607003</v>
      </c>
      <c r="F728" s="72">
        <f t="shared" si="395"/>
        <v>3715.92</v>
      </c>
      <c r="G728" s="3">
        <f>IF(N728=1,VLOOKUP(A727,[1]Plan1!$BG$69:$BI$188,3),G727)</f>
        <v>3717.03</v>
      </c>
      <c r="H728" s="11">
        <f t="shared" si="396"/>
        <v>41427</v>
      </c>
      <c r="I728" s="11">
        <f t="shared" si="397"/>
        <v>41457</v>
      </c>
      <c r="J728" s="26">
        <f t="shared" si="405"/>
        <v>2.9871471936959715E-4</v>
      </c>
      <c r="K728" s="11">
        <f t="shared" si="420"/>
        <v>41519</v>
      </c>
      <c r="L728" s="11">
        <f t="shared" si="406"/>
        <v>41519</v>
      </c>
      <c r="M728" s="1">
        <f t="shared" si="421"/>
        <v>22</v>
      </c>
      <c r="N728" s="1">
        <f t="shared" si="392"/>
        <v>22</v>
      </c>
      <c r="O728" s="2">
        <f t="shared" si="407"/>
        <v>1.00029871</v>
      </c>
      <c r="P728" s="10">
        <f t="shared" si="401"/>
        <v>1.0026009899999999</v>
      </c>
      <c r="Q728" s="10">
        <f t="shared" si="398"/>
        <v>1.1134975906816074</v>
      </c>
      <c r="R728" s="2">
        <f t="shared" si="400"/>
        <v>1.1138302</v>
      </c>
      <c r="S728" s="2">
        <f t="shared" si="393"/>
        <v>1.05240376</v>
      </c>
      <c r="T728" s="2">
        <f t="shared" si="408"/>
        <v>303437.19449740998</v>
      </c>
      <c r="U728" s="2">
        <f t="shared" si="409"/>
        <v>114.6348438532857</v>
      </c>
      <c r="V728" s="2">
        <f t="shared" si="410"/>
        <v>32571.396885680264</v>
      </c>
      <c r="W728" s="2">
        <f t="shared" si="411"/>
        <v>321013.76869753358</v>
      </c>
      <c r="X728" s="27">
        <f t="shared" si="412"/>
        <v>0</v>
      </c>
      <c r="Y728" s="2">
        <f t="shared" si="394"/>
        <v>0</v>
      </c>
      <c r="Z728" s="67">
        <f t="shared" si="413"/>
        <v>0</v>
      </c>
      <c r="AA728" s="2">
        <f t="shared" si="414"/>
        <v>0</v>
      </c>
      <c r="AB728" s="26">
        <f t="shared" si="422"/>
        <v>6.7299999999999999E-2</v>
      </c>
      <c r="AC728" s="27">
        <f t="shared" si="402"/>
        <v>22</v>
      </c>
      <c r="AD728" s="27">
        <v>252</v>
      </c>
      <c r="AE728" s="10">
        <f t="shared" si="399"/>
        <v>1.005702332</v>
      </c>
      <c r="AF728" s="2">
        <f t="shared" si="415"/>
        <v>1730.29962417</v>
      </c>
      <c r="AG728" s="2">
        <f t="shared" si="416"/>
        <v>1830.52708568</v>
      </c>
      <c r="AH728" s="3" t="str">
        <f t="shared" si="417"/>
        <v>-</v>
      </c>
      <c r="AI728" s="4" t="str">
        <f t="shared" si="423"/>
        <v>A+J=</v>
      </c>
      <c r="AJ728" s="11">
        <f t="shared" si="424"/>
        <v>41521</v>
      </c>
      <c r="AK728" s="11"/>
      <c r="AL728" s="4"/>
      <c r="AM728" s="1"/>
      <c r="AN728" s="11"/>
      <c r="AO728" s="1"/>
      <c r="AP728" s="1"/>
      <c r="AQ728" s="1"/>
      <c r="AR728" s="1"/>
      <c r="AS728" s="6"/>
      <c r="AT728" s="1"/>
      <c r="AU728" s="1"/>
      <c r="AV728" s="1"/>
      <c r="AW728" s="1"/>
      <c r="AX728" s="1"/>
      <c r="AY728" s="1"/>
      <c r="AZ728" s="1"/>
      <c r="BA728" s="1"/>
      <c r="BB728" s="1"/>
      <c r="BC728" s="1"/>
    </row>
    <row r="729" spans="1:154" x14ac:dyDescent="0.2">
      <c r="A729" s="144">
        <f t="shared" si="418"/>
        <v>41518</v>
      </c>
      <c r="B729" s="2">
        <f t="shared" si="403"/>
        <v>322844.29578321357</v>
      </c>
      <c r="C729" s="2">
        <f t="shared" si="419"/>
        <v>288327.73696800001</v>
      </c>
      <c r="D729" s="68">
        <f>SUM(Y729:Y$730)</f>
        <v>2187.5308919300001</v>
      </c>
      <c r="E729" s="68">
        <f t="shared" si="404"/>
        <v>286140.20607607003</v>
      </c>
      <c r="F729" s="72">
        <f t="shared" si="395"/>
        <v>3715.92</v>
      </c>
      <c r="G729" s="3">
        <f>IF(N729=1,VLOOKUP(A728,[1]Plan1!$BG$69:$BI$188,3),G728)</f>
        <v>3717.03</v>
      </c>
      <c r="H729" s="11">
        <f t="shared" si="396"/>
        <v>41427</v>
      </c>
      <c r="I729" s="11">
        <f t="shared" si="397"/>
        <v>41457</v>
      </c>
      <c r="J729" s="26">
        <f t="shared" si="405"/>
        <v>2.9871471936959715E-4</v>
      </c>
      <c r="K729" s="11">
        <f t="shared" si="420"/>
        <v>41548</v>
      </c>
      <c r="L729" s="11">
        <f t="shared" si="406"/>
        <v>41519</v>
      </c>
      <c r="M729" s="1">
        <f t="shared" si="421"/>
        <v>22</v>
      </c>
      <c r="N729" s="1">
        <f t="shared" si="392"/>
        <v>22</v>
      </c>
      <c r="O729" s="2">
        <f t="shared" si="407"/>
        <v>1.00029871</v>
      </c>
      <c r="P729" s="10">
        <f t="shared" si="401"/>
        <v>1.0026009899999999</v>
      </c>
      <c r="Q729" s="10">
        <f t="shared" si="398"/>
        <v>1.1134975906816074</v>
      </c>
      <c r="R729" s="2">
        <f t="shared" si="400"/>
        <v>1.1138302</v>
      </c>
      <c r="S729" s="2">
        <f t="shared" si="393"/>
        <v>1.05240376</v>
      </c>
      <c r="T729" s="2">
        <f t="shared" si="408"/>
        <v>303437.19449740998</v>
      </c>
      <c r="U729" s="2">
        <f t="shared" si="409"/>
        <v>114.6348438532857</v>
      </c>
      <c r="V729" s="2">
        <f t="shared" si="410"/>
        <v>32571.396885680264</v>
      </c>
      <c r="W729" s="2">
        <f t="shared" si="411"/>
        <v>321013.76869753358</v>
      </c>
      <c r="X729" s="27">
        <f t="shared" si="412"/>
        <v>0</v>
      </c>
      <c r="Y729" s="2">
        <f t="shared" si="394"/>
        <v>0</v>
      </c>
      <c r="Z729" s="67">
        <f t="shared" si="413"/>
        <v>0</v>
      </c>
      <c r="AA729" s="2">
        <f t="shared" si="414"/>
        <v>0</v>
      </c>
      <c r="AB729" s="26">
        <f t="shared" si="422"/>
        <v>6.7299999999999999E-2</v>
      </c>
      <c r="AC729" s="27">
        <f t="shared" si="402"/>
        <v>22</v>
      </c>
      <c r="AD729" s="27">
        <v>252</v>
      </c>
      <c r="AE729" s="10">
        <f t="shared" si="399"/>
        <v>1.005702332</v>
      </c>
      <c r="AF729" s="2">
        <f t="shared" si="415"/>
        <v>1730.29962417</v>
      </c>
      <c r="AG729" s="2">
        <f t="shared" si="416"/>
        <v>1830.52708568</v>
      </c>
      <c r="AH729" s="3" t="str">
        <f t="shared" si="417"/>
        <v>-</v>
      </c>
      <c r="AI729" s="4" t="str">
        <f t="shared" si="423"/>
        <v>A+J=</v>
      </c>
      <c r="AJ729" s="11">
        <f t="shared" si="424"/>
        <v>41521</v>
      </c>
      <c r="AK729" s="11"/>
      <c r="AL729" s="4"/>
      <c r="AM729" s="1"/>
      <c r="AN729" s="11"/>
      <c r="AO729" s="1"/>
      <c r="AP729" s="1"/>
      <c r="AQ729" s="1"/>
      <c r="AR729" s="1"/>
      <c r="AS729" s="6"/>
      <c r="AT729" s="1"/>
      <c r="AU729" s="1"/>
      <c r="AV729" s="1"/>
      <c r="AW729" s="1"/>
      <c r="AX729" s="1"/>
      <c r="AY729" s="1"/>
      <c r="AZ729" s="1"/>
      <c r="BA729" s="1"/>
      <c r="BB729" s="1"/>
      <c r="BC729" s="1"/>
    </row>
    <row r="730" spans="1:154" x14ac:dyDescent="0.2">
      <c r="A730" s="144">
        <f t="shared" si="418"/>
        <v>41519</v>
      </c>
      <c r="B730" s="2">
        <f t="shared" si="403"/>
        <v>322844.29578321357</v>
      </c>
      <c r="C730" s="2">
        <f t="shared" si="419"/>
        <v>288327.73696800001</v>
      </c>
      <c r="D730" s="68">
        <f>SUM(Y730:Y$730)</f>
        <v>2187.5308919300001</v>
      </c>
      <c r="E730" s="68">
        <f t="shared" si="404"/>
        <v>286140.20607607003</v>
      </c>
      <c r="F730" s="72">
        <f t="shared" si="395"/>
        <v>3715.92</v>
      </c>
      <c r="G730" s="3">
        <f>IF(N730=1,VLOOKUP(A729,[1]Plan1!$BG$69:$BI$188,3),G729)</f>
        <v>3717.03</v>
      </c>
      <c r="H730" s="11">
        <f t="shared" si="396"/>
        <v>41427</v>
      </c>
      <c r="I730" s="11">
        <f t="shared" si="397"/>
        <v>41457</v>
      </c>
      <c r="J730" s="26">
        <f t="shared" si="405"/>
        <v>2.9871471936959715E-4</v>
      </c>
      <c r="K730" s="11">
        <f t="shared" si="420"/>
        <v>41548</v>
      </c>
      <c r="L730" s="11">
        <f t="shared" si="406"/>
        <v>41519</v>
      </c>
      <c r="M730" s="1">
        <f t="shared" si="421"/>
        <v>22</v>
      </c>
      <c r="N730" s="1">
        <f t="shared" si="392"/>
        <v>22</v>
      </c>
      <c r="O730" s="2">
        <f t="shared" si="407"/>
        <v>1.00029871</v>
      </c>
      <c r="P730" s="10">
        <f t="shared" si="401"/>
        <v>1.0026009899999999</v>
      </c>
      <c r="Q730" s="10">
        <f t="shared" si="398"/>
        <v>1.1134975906816074</v>
      </c>
      <c r="R730" s="2">
        <f t="shared" si="400"/>
        <v>1.1138302</v>
      </c>
      <c r="S730" s="2">
        <f t="shared" si="393"/>
        <v>1.05240376</v>
      </c>
      <c r="T730" s="2">
        <f t="shared" si="408"/>
        <v>303437.19449740998</v>
      </c>
      <c r="U730" s="2">
        <f t="shared" si="409"/>
        <v>114.6348438532857</v>
      </c>
      <c r="V730" s="2">
        <f t="shared" si="410"/>
        <v>32571.396885680264</v>
      </c>
      <c r="W730" s="2">
        <f t="shared" si="411"/>
        <v>321013.76869753358</v>
      </c>
      <c r="X730" s="27">
        <f t="shared" si="412"/>
        <v>23</v>
      </c>
      <c r="Y730" s="2">
        <f t="shared" si="394"/>
        <v>2187.5308919300001</v>
      </c>
      <c r="Z730" s="67">
        <f t="shared" si="413"/>
        <v>7.5869595999999992E-3</v>
      </c>
      <c r="AA730" s="2">
        <f t="shared" si="414"/>
        <v>2302.16573578</v>
      </c>
      <c r="AB730" s="26">
        <f t="shared" si="422"/>
        <v>6.7299999999999999E-2</v>
      </c>
      <c r="AC730" s="27">
        <f t="shared" si="402"/>
        <v>22</v>
      </c>
      <c r="AD730" s="27">
        <v>252</v>
      </c>
      <c r="AE730" s="10">
        <f t="shared" si="399"/>
        <v>1.005702332</v>
      </c>
      <c r="AF730" s="2">
        <f t="shared" si="415"/>
        <v>1730.29962417</v>
      </c>
      <c r="AG730" s="2">
        <f t="shared" si="416"/>
        <v>1830.52708568</v>
      </c>
      <c r="AH730" s="3">
        <f t="shared" si="417"/>
        <v>4032.4653599499998</v>
      </c>
      <c r="AI730" s="4" t="str">
        <f t="shared" si="423"/>
        <v>A+J=</v>
      </c>
      <c r="AJ730" s="11">
        <f t="shared" si="424"/>
        <v>41521</v>
      </c>
      <c r="AK730" s="13"/>
      <c r="AL730" s="12"/>
      <c r="AM730" s="5"/>
      <c r="AN730" s="13"/>
      <c r="AO730" s="5"/>
      <c r="AP730" s="5"/>
      <c r="AQ730" s="5"/>
      <c r="AR730" s="5"/>
      <c r="AS730" s="14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48"/>
      <c r="BE730" s="48"/>
      <c r="BF730" s="48"/>
      <c r="BG730" s="48"/>
      <c r="BH730" s="48"/>
      <c r="BI730" s="48"/>
      <c r="BJ730" s="48"/>
      <c r="BK730" s="48"/>
      <c r="BL730" s="48"/>
      <c r="BM730" s="48"/>
      <c r="BN730" s="48"/>
      <c r="BO730" s="48"/>
      <c r="BP730" s="48"/>
      <c r="BQ730" s="48"/>
      <c r="BR730" s="48"/>
      <c r="BS730" s="48"/>
      <c r="BT730" s="48"/>
      <c r="BU730" s="48"/>
      <c r="BV730" s="48"/>
      <c r="BW730" s="48"/>
      <c r="BX730" s="48"/>
      <c r="BY730" s="48"/>
      <c r="BZ730" s="48"/>
      <c r="CA730" s="48"/>
      <c r="CB730" s="48"/>
      <c r="CC730" s="48"/>
      <c r="CD730" s="48"/>
      <c r="CE730" s="48"/>
      <c r="CF730" s="48"/>
      <c r="CG730" s="48"/>
      <c r="CH730" s="48"/>
      <c r="CI730" s="48"/>
      <c r="CJ730" s="48"/>
      <c r="CK730" s="48"/>
      <c r="CL730" s="48"/>
      <c r="CM730" s="48"/>
      <c r="CN730" s="48"/>
      <c r="CO730" s="48"/>
      <c r="CP730" s="48"/>
      <c r="CQ730" s="48"/>
      <c r="CR730" s="48"/>
      <c r="CS730" s="48"/>
      <c r="CT730" s="48"/>
      <c r="CU730" s="48"/>
      <c r="CV730" s="48"/>
      <c r="CW730" s="48"/>
      <c r="CX730" s="48"/>
      <c r="CY730" s="48"/>
      <c r="CZ730" s="48"/>
      <c r="DA730" s="48"/>
      <c r="DB730" s="48"/>
      <c r="DC730" s="48"/>
      <c r="DD730" s="48"/>
      <c r="DE730" s="48"/>
      <c r="DF730" s="48"/>
      <c r="DG730" s="48"/>
      <c r="DH730" s="48"/>
      <c r="DI730" s="48"/>
      <c r="DJ730" s="48"/>
      <c r="DK730" s="48"/>
      <c r="DL730" s="48"/>
      <c r="DM730" s="48"/>
      <c r="DN730" s="48"/>
      <c r="DO730" s="48"/>
      <c r="DP730" s="48"/>
      <c r="DQ730" s="48"/>
      <c r="DR730" s="48"/>
      <c r="DS730" s="48"/>
      <c r="DT730" s="48"/>
      <c r="DU730" s="48"/>
      <c r="DV730" s="48"/>
      <c r="DW730" s="48"/>
      <c r="DX730" s="48"/>
      <c r="DY730" s="48"/>
      <c r="DZ730" s="48"/>
      <c r="EA730" s="48"/>
      <c r="EB730" s="48"/>
      <c r="EC730" s="48"/>
      <c r="ED730" s="48"/>
      <c r="EE730" s="48"/>
      <c r="EF730" s="48"/>
      <c r="EG730" s="48"/>
      <c r="EH730" s="48"/>
      <c r="EI730" s="48"/>
      <c r="EJ730" s="48"/>
      <c r="EK730" s="48"/>
      <c r="EL730" s="48"/>
      <c r="EM730" s="48"/>
      <c r="EN730" s="48"/>
      <c r="EO730" s="48"/>
      <c r="EP730" s="48"/>
      <c r="EQ730" s="48"/>
      <c r="ER730" s="48"/>
      <c r="ES730" s="48"/>
      <c r="ET730" s="48"/>
      <c r="EU730" s="48"/>
      <c r="EV730" s="48"/>
      <c r="EW730" s="48"/>
      <c r="EX730" s="48"/>
    </row>
    <row r="731" spans="1:154" x14ac:dyDescent="0.2">
      <c r="A731" s="144">
        <f t="shared" si="418"/>
        <v>41520</v>
      </c>
      <c r="B731" s="2">
        <f t="shared" si="403"/>
        <v>318830.37440647878</v>
      </c>
      <c r="C731" s="2">
        <f t="shared" si="419"/>
        <v>286140.20607607003</v>
      </c>
      <c r="D731" s="2">
        <v>0</v>
      </c>
      <c r="E731" s="68">
        <f t="shared" si="404"/>
        <v>286140.20607607003</v>
      </c>
      <c r="F731" s="72">
        <f t="shared" si="395"/>
        <v>3717.03</v>
      </c>
      <c r="G731" s="3">
        <f>IF(N731=1,VLOOKUP(A730,[1]Plan1!$BG$69:$BI$188,3),G730)</f>
        <v>3725.95</v>
      </c>
      <c r="H731" s="11">
        <f t="shared" si="396"/>
        <v>41458</v>
      </c>
      <c r="I731" s="11">
        <f t="shared" si="397"/>
        <v>41489</v>
      </c>
      <c r="J731" s="26">
        <f t="shared" si="405"/>
        <v>2.3997654040994743E-3</v>
      </c>
      <c r="K731" s="11">
        <f t="shared" si="420"/>
        <v>41548</v>
      </c>
      <c r="L731" s="11">
        <f t="shared" si="406"/>
        <v>41548</v>
      </c>
      <c r="M731" s="1">
        <f t="shared" si="421"/>
        <v>21</v>
      </c>
      <c r="N731" s="1">
        <f t="shared" si="392"/>
        <v>1</v>
      </c>
      <c r="O731" s="2">
        <f t="shared" si="407"/>
        <v>1.00011414</v>
      </c>
      <c r="P731" s="10">
        <f t="shared" si="401"/>
        <v>1.00029871</v>
      </c>
      <c r="Q731" s="10">
        <f t="shared" si="398"/>
        <v>1.1138302035469199</v>
      </c>
      <c r="R731" s="2">
        <f t="shared" si="400"/>
        <v>1.1139573300000001</v>
      </c>
      <c r="S731" s="2">
        <f t="shared" si="393"/>
        <v>1.05240376</v>
      </c>
      <c r="T731" s="2">
        <f t="shared" si="408"/>
        <v>301135.02876163</v>
      </c>
      <c r="U731" s="2">
        <f t="shared" si="409"/>
        <v>0</v>
      </c>
      <c r="V731" s="2">
        <f t="shared" si="410"/>
        <v>32607.773890078741</v>
      </c>
      <c r="W731" s="2">
        <f t="shared" si="411"/>
        <v>318747.97996614879</v>
      </c>
      <c r="X731" s="27">
        <f t="shared" si="412"/>
        <v>0</v>
      </c>
      <c r="Y731" s="2">
        <f t="shared" si="394"/>
        <v>0</v>
      </c>
      <c r="Z731" s="67">
        <f t="shared" si="413"/>
        <v>0</v>
      </c>
      <c r="AA731" s="2">
        <f t="shared" si="414"/>
        <v>0</v>
      </c>
      <c r="AB731" s="26">
        <f t="shared" si="422"/>
        <v>6.7299999999999999E-2</v>
      </c>
      <c r="AC731" s="27">
        <f t="shared" si="402"/>
        <v>1</v>
      </c>
      <c r="AD731" s="27">
        <v>252</v>
      </c>
      <c r="AE731" s="10">
        <f t="shared" si="399"/>
        <v>1.0002584940000001</v>
      </c>
      <c r="AF731" s="2">
        <f t="shared" si="415"/>
        <v>77.84159812</v>
      </c>
      <c r="AG731" s="2">
        <f t="shared" si="416"/>
        <v>82.394440329999995</v>
      </c>
      <c r="AH731" s="3" t="str">
        <f t="shared" si="417"/>
        <v>-</v>
      </c>
      <c r="AI731" s="4" t="str">
        <f t="shared" si="423"/>
        <v>A+J=</v>
      </c>
      <c r="AJ731" s="11">
        <f t="shared" si="424"/>
        <v>41550</v>
      </c>
      <c r="AK731" s="11"/>
      <c r="AL731" s="4"/>
      <c r="AM731" s="1"/>
      <c r="AN731" s="11"/>
      <c r="AO731" s="1"/>
      <c r="AP731" s="1"/>
      <c r="AQ731" s="1"/>
      <c r="AR731" s="1"/>
      <c r="AS731" s="6"/>
      <c r="AT731" s="1"/>
      <c r="AU731" s="1"/>
      <c r="AV731" s="1"/>
      <c r="AW731" s="1"/>
      <c r="AX731" s="1"/>
      <c r="AY731" s="1"/>
      <c r="AZ731" s="1"/>
      <c r="BA731" s="1"/>
      <c r="BB731" s="1"/>
      <c r="BC731" s="1"/>
    </row>
    <row r="732" spans="1:154" x14ac:dyDescent="0.2">
      <c r="A732" s="144">
        <f t="shared" si="418"/>
        <v>41521</v>
      </c>
      <c r="B732" s="2">
        <f t="shared" si="403"/>
        <v>318949.19460488332</v>
      </c>
      <c r="C732" s="2">
        <f t="shared" si="419"/>
        <v>286140.20607607003</v>
      </c>
      <c r="D732" s="2">
        <v>0</v>
      </c>
      <c r="E732" s="68">
        <f t="shared" si="404"/>
        <v>286140.20607607003</v>
      </c>
      <c r="F732" s="72">
        <f t="shared" si="395"/>
        <v>3717.03</v>
      </c>
      <c r="G732" s="3">
        <f>IF(N732=1,VLOOKUP(A731,[1]Plan1!$BG$69:$BI$188,3),G731)</f>
        <v>3725.95</v>
      </c>
      <c r="H732" s="11">
        <f t="shared" si="396"/>
        <v>41458</v>
      </c>
      <c r="I732" s="11">
        <f t="shared" si="397"/>
        <v>41489</v>
      </c>
      <c r="J732" s="26">
        <f t="shared" si="405"/>
        <v>2.3997654040994743E-3</v>
      </c>
      <c r="K732" s="11">
        <f t="shared" si="420"/>
        <v>41548</v>
      </c>
      <c r="L732" s="11">
        <f t="shared" si="406"/>
        <v>41548</v>
      </c>
      <c r="M732" s="1">
        <f t="shared" si="421"/>
        <v>21</v>
      </c>
      <c r="N732" s="1">
        <f t="shared" si="392"/>
        <v>2</v>
      </c>
      <c r="O732" s="2">
        <f t="shared" si="407"/>
        <v>1.0002283000000001</v>
      </c>
      <c r="P732" s="10">
        <f t="shared" si="401"/>
        <v>1.00029871</v>
      </c>
      <c r="Q732" s="10">
        <f t="shared" si="398"/>
        <v>1.1138302035469199</v>
      </c>
      <c r="R732" s="2">
        <f t="shared" si="400"/>
        <v>1.11408449</v>
      </c>
      <c r="S732" s="2">
        <f t="shared" si="393"/>
        <v>1.05240376</v>
      </c>
      <c r="T732" s="2">
        <f t="shared" si="408"/>
        <v>301135.02876163</v>
      </c>
      <c r="U732" s="2">
        <f t="shared" si="409"/>
        <v>0</v>
      </c>
      <c r="V732" s="2">
        <f t="shared" si="410"/>
        <v>32644.159478683345</v>
      </c>
      <c r="W732" s="2">
        <f t="shared" si="411"/>
        <v>318784.36555475334</v>
      </c>
      <c r="X732" s="27">
        <f t="shared" si="412"/>
        <v>0</v>
      </c>
      <c r="Y732" s="2">
        <f t="shared" si="394"/>
        <v>0</v>
      </c>
      <c r="Z732" s="67">
        <f t="shared" si="413"/>
        <v>0</v>
      </c>
      <c r="AA732" s="2">
        <f t="shared" si="414"/>
        <v>0</v>
      </c>
      <c r="AB732" s="26">
        <f t="shared" si="422"/>
        <v>6.7299999999999999E-2</v>
      </c>
      <c r="AC732" s="27">
        <f t="shared" si="402"/>
        <v>2</v>
      </c>
      <c r="AD732" s="27">
        <v>252</v>
      </c>
      <c r="AE732" s="10">
        <f t="shared" si="399"/>
        <v>1.000517055</v>
      </c>
      <c r="AF732" s="2">
        <f t="shared" si="415"/>
        <v>155.70337229</v>
      </c>
      <c r="AG732" s="2">
        <f t="shared" si="416"/>
        <v>164.82905013000001</v>
      </c>
      <c r="AH732" s="3" t="str">
        <f t="shared" si="417"/>
        <v>-</v>
      </c>
      <c r="AI732" s="4" t="str">
        <f t="shared" si="423"/>
        <v>A+J=</v>
      </c>
      <c r="AJ732" s="11">
        <f t="shared" si="424"/>
        <v>41550</v>
      </c>
      <c r="AK732" s="11"/>
      <c r="AL732" s="4"/>
      <c r="AM732" s="1"/>
      <c r="AN732" s="11"/>
      <c r="AO732" s="1"/>
      <c r="AP732" s="1"/>
      <c r="AQ732" s="1"/>
      <c r="AR732" s="1"/>
      <c r="AS732" s="6"/>
      <c r="AT732" s="1"/>
      <c r="AU732" s="1"/>
      <c r="AV732" s="1"/>
      <c r="AW732" s="1"/>
      <c r="AX732" s="1"/>
      <c r="AY732" s="1"/>
      <c r="AZ732" s="1"/>
      <c r="BA732" s="1"/>
      <c r="BB732" s="1"/>
      <c r="BC732" s="1"/>
    </row>
    <row r="733" spans="1:154" x14ac:dyDescent="0.2">
      <c r="A733" s="144">
        <f t="shared" si="418"/>
        <v>41522</v>
      </c>
      <c r="B733" s="2">
        <f t="shared" si="403"/>
        <v>319068.05498005805</v>
      </c>
      <c r="C733" s="2">
        <f t="shared" si="419"/>
        <v>286140.20607607003</v>
      </c>
      <c r="D733" s="2">
        <v>0</v>
      </c>
      <c r="E733" s="68">
        <f t="shared" si="404"/>
        <v>286140.20607607003</v>
      </c>
      <c r="F733" s="72">
        <f t="shared" si="395"/>
        <v>3717.03</v>
      </c>
      <c r="G733" s="3">
        <f>IF(N733=1,VLOOKUP(A732,[1]Plan1!$BG$69:$BI$188,3),G732)</f>
        <v>3725.95</v>
      </c>
      <c r="H733" s="11">
        <f t="shared" si="396"/>
        <v>41458</v>
      </c>
      <c r="I733" s="11">
        <f t="shared" si="397"/>
        <v>41489</v>
      </c>
      <c r="J733" s="26">
        <f t="shared" si="405"/>
        <v>2.3997654040994743E-3</v>
      </c>
      <c r="K733" s="11">
        <f t="shared" si="420"/>
        <v>41548</v>
      </c>
      <c r="L733" s="11">
        <f t="shared" si="406"/>
        <v>41548</v>
      </c>
      <c r="M733" s="1">
        <f t="shared" si="421"/>
        <v>21</v>
      </c>
      <c r="N733" s="1">
        <f t="shared" ref="N733:N796" si="425">(M733-(NETWORKDAYS(A733,L733,AN$137:AN$327)-1))</f>
        <v>3</v>
      </c>
      <c r="O733" s="2">
        <f t="shared" si="407"/>
        <v>1.0003424700000001</v>
      </c>
      <c r="P733" s="10">
        <f t="shared" si="401"/>
        <v>1.00029871</v>
      </c>
      <c r="Q733" s="10">
        <f t="shared" si="398"/>
        <v>1.1138302035469199</v>
      </c>
      <c r="R733" s="2">
        <f t="shared" si="400"/>
        <v>1.1142116500000001</v>
      </c>
      <c r="S733" s="2">
        <f t="shared" si="393"/>
        <v>1.05240376</v>
      </c>
      <c r="T733" s="2">
        <f t="shared" si="408"/>
        <v>301135.02876163</v>
      </c>
      <c r="U733" s="2">
        <f t="shared" si="409"/>
        <v>0</v>
      </c>
      <c r="V733" s="2">
        <f t="shared" si="410"/>
        <v>32680.545067288014</v>
      </c>
      <c r="W733" s="2">
        <f t="shared" si="411"/>
        <v>318820.75114335807</v>
      </c>
      <c r="X733" s="27">
        <f t="shared" si="412"/>
        <v>0</v>
      </c>
      <c r="Y733" s="2">
        <f t="shared" si="394"/>
        <v>0</v>
      </c>
      <c r="Z733" s="67">
        <f t="shared" si="413"/>
        <v>0</v>
      </c>
      <c r="AA733" s="2">
        <f t="shared" si="414"/>
        <v>0</v>
      </c>
      <c r="AB733" s="26">
        <f t="shared" si="422"/>
        <v>6.7299999999999999E-2</v>
      </c>
      <c r="AC733" s="27">
        <f t="shared" si="402"/>
        <v>3</v>
      </c>
      <c r="AD733" s="27">
        <v>252</v>
      </c>
      <c r="AE733" s="10">
        <f t="shared" si="399"/>
        <v>1.0007756830000001</v>
      </c>
      <c r="AF733" s="2">
        <f t="shared" si="415"/>
        <v>233.58532251</v>
      </c>
      <c r="AG733" s="2">
        <f t="shared" si="416"/>
        <v>247.30383670000001</v>
      </c>
      <c r="AH733" s="3" t="str">
        <f t="shared" si="417"/>
        <v>-</v>
      </c>
      <c r="AI733" s="4" t="str">
        <f t="shared" si="423"/>
        <v>A+J=</v>
      </c>
      <c r="AJ733" s="11">
        <f t="shared" si="424"/>
        <v>41550</v>
      </c>
      <c r="AK733" s="11"/>
      <c r="AL733" s="4"/>
      <c r="AM733" s="1"/>
      <c r="AN733" s="11"/>
      <c r="AO733" s="1"/>
      <c r="AP733" s="1"/>
      <c r="AQ733" s="1"/>
      <c r="AR733" s="1"/>
      <c r="AS733" s="6"/>
      <c r="AT733" s="1"/>
      <c r="AU733" s="1"/>
      <c r="AV733" s="1"/>
      <c r="AW733" s="1"/>
      <c r="AX733" s="1"/>
      <c r="AY733" s="1"/>
      <c r="AZ733" s="1"/>
      <c r="BA733" s="1"/>
      <c r="BB733" s="1"/>
      <c r="BC733" s="1"/>
    </row>
    <row r="734" spans="1:154" x14ac:dyDescent="0.2">
      <c r="A734" s="144">
        <f t="shared" si="418"/>
        <v>41523</v>
      </c>
      <c r="B734" s="2">
        <f t="shared" si="403"/>
        <v>319186.96094920672</v>
      </c>
      <c r="C734" s="2">
        <f t="shared" si="419"/>
        <v>286140.20607607003</v>
      </c>
      <c r="D734" s="2">
        <v>0</v>
      </c>
      <c r="E734" s="68">
        <f t="shared" si="404"/>
        <v>286140.20607607003</v>
      </c>
      <c r="F734" s="72">
        <f t="shared" si="395"/>
        <v>3717.03</v>
      </c>
      <c r="G734" s="3">
        <f>IF(N734=1,VLOOKUP(A733,[1]Plan1!$BG$69:$BI$188,3),G733)</f>
        <v>3725.95</v>
      </c>
      <c r="H734" s="11">
        <f t="shared" si="396"/>
        <v>41458</v>
      </c>
      <c r="I734" s="11">
        <f t="shared" si="397"/>
        <v>41489</v>
      </c>
      <c r="J734" s="26">
        <f t="shared" si="405"/>
        <v>2.3997654040994743E-3</v>
      </c>
      <c r="K734" s="11">
        <f t="shared" si="420"/>
        <v>41548</v>
      </c>
      <c r="L734" s="11">
        <f t="shared" si="406"/>
        <v>41548</v>
      </c>
      <c r="M734" s="1">
        <f t="shared" si="421"/>
        <v>21</v>
      </c>
      <c r="N734" s="1">
        <f t="shared" si="425"/>
        <v>4</v>
      </c>
      <c r="O734" s="2">
        <f t="shared" si="407"/>
        <v>1.0004566500000001</v>
      </c>
      <c r="P734" s="10">
        <f t="shared" si="401"/>
        <v>1.00029871</v>
      </c>
      <c r="Q734" s="10">
        <f t="shared" si="398"/>
        <v>1.1138302035469199</v>
      </c>
      <c r="R734" s="2">
        <f t="shared" si="400"/>
        <v>1.1143388299999999</v>
      </c>
      <c r="S734" s="2">
        <f t="shared" ref="S734:S797" si="426">IF(AND(X734&gt;0,MONTH(A734)=10),R734,S733)</f>
        <v>1.05240376</v>
      </c>
      <c r="T734" s="2">
        <f t="shared" si="408"/>
        <v>301135.02876163</v>
      </c>
      <c r="U734" s="2">
        <f t="shared" si="409"/>
        <v>0</v>
      </c>
      <c r="V734" s="2">
        <f t="shared" si="410"/>
        <v>32716.936378696708</v>
      </c>
      <c r="W734" s="2">
        <f t="shared" si="411"/>
        <v>318857.14245476673</v>
      </c>
      <c r="X734" s="27">
        <f t="shared" si="412"/>
        <v>0</v>
      </c>
      <c r="Y734" s="2">
        <f t="shared" ref="Y734:Y797" si="427">IF(X734&gt;0,VLOOKUP(A734,AN$12:AR$131,5),0)</f>
        <v>0</v>
      </c>
      <c r="Z734" s="67">
        <f t="shared" si="413"/>
        <v>0</v>
      </c>
      <c r="AA734" s="2">
        <f t="shared" si="414"/>
        <v>0</v>
      </c>
      <c r="AB734" s="26">
        <f t="shared" si="422"/>
        <v>6.7299999999999999E-2</v>
      </c>
      <c r="AC734" s="27">
        <f t="shared" si="402"/>
        <v>4</v>
      </c>
      <c r="AD734" s="27">
        <v>252</v>
      </c>
      <c r="AE734" s="10">
        <f t="shared" si="399"/>
        <v>1.0010343770000001</v>
      </c>
      <c r="AF734" s="2">
        <f t="shared" si="415"/>
        <v>311.48714763999999</v>
      </c>
      <c r="AG734" s="2">
        <f t="shared" si="416"/>
        <v>329.81849443999999</v>
      </c>
      <c r="AH734" s="3" t="str">
        <f t="shared" si="417"/>
        <v>-</v>
      </c>
      <c r="AI734" s="4" t="str">
        <f t="shared" si="423"/>
        <v>A+J=</v>
      </c>
      <c r="AJ734" s="11">
        <f t="shared" si="424"/>
        <v>41550</v>
      </c>
      <c r="AK734" s="11"/>
      <c r="AL734" s="4"/>
      <c r="AM734" s="1"/>
      <c r="AN734" s="11"/>
      <c r="AO734" s="1"/>
      <c r="AP734" s="1"/>
      <c r="AQ734" s="1"/>
      <c r="AR734" s="1"/>
      <c r="AS734" s="6"/>
      <c r="AT734" s="1"/>
      <c r="AU734" s="1"/>
      <c r="AV734" s="1"/>
      <c r="AW734" s="1"/>
      <c r="AX734" s="1"/>
      <c r="AY734" s="1"/>
      <c r="AZ734" s="1"/>
      <c r="BA734" s="1"/>
      <c r="BB734" s="1"/>
      <c r="BC734" s="1"/>
    </row>
    <row r="735" spans="1:154" x14ac:dyDescent="0.2">
      <c r="A735" s="144">
        <f t="shared" si="418"/>
        <v>41524</v>
      </c>
      <c r="B735" s="2">
        <f t="shared" si="403"/>
        <v>319305.91316173959</v>
      </c>
      <c r="C735" s="2">
        <f t="shared" si="419"/>
        <v>286140.20607607003</v>
      </c>
      <c r="D735" s="2">
        <v>0</v>
      </c>
      <c r="E735" s="68">
        <f t="shared" si="404"/>
        <v>286140.20607607003</v>
      </c>
      <c r="F735" s="72">
        <f t="shared" ref="F735:F798" si="428">IF(G735=G734,F734,G734)</f>
        <v>3717.03</v>
      </c>
      <c r="G735" s="3">
        <f>IF(N735=1,VLOOKUP(A734,[1]Plan1!$BG$69:$BI$188,3),G734)</f>
        <v>3725.95</v>
      </c>
      <c r="H735" s="11">
        <f t="shared" ref="H735:H798" si="429">EDATE(I735,-1)</f>
        <v>41458</v>
      </c>
      <c r="I735" s="11">
        <f t="shared" ref="I735:I798" si="430">IF(X734&gt;0,EDATE(A735,-1),+I734)</f>
        <v>41489</v>
      </c>
      <c r="J735" s="26">
        <f t="shared" si="405"/>
        <v>2.3997654040994743E-3</v>
      </c>
      <c r="K735" s="11">
        <f t="shared" si="420"/>
        <v>41548</v>
      </c>
      <c r="L735" s="11">
        <f t="shared" si="406"/>
        <v>41548</v>
      </c>
      <c r="M735" s="1">
        <f t="shared" si="421"/>
        <v>21</v>
      </c>
      <c r="N735" s="1">
        <f t="shared" si="425"/>
        <v>5</v>
      </c>
      <c r="O735" s="2">
        <f t="shared" si="407"/>
        <v>1.0005708499999999</v>
      </c>
      <c r="P735" s="10">
        <f t="shared" si="401"/>
        <v>1.00029871</v>
      </c>
      <c r="Q735" s="10">
        <f t="shared" ref="Q735:Q798" si="431">IF(L735&gt;L734,Q734*P735,Q734)</f>
        <v>1.1138302035469199</v>
      </c>
      <c r="R735" s="2">
        <f t="shared" si="400"/>
        <v>1.11446603</v>
      </c>
      <c r="S735" s="2">
        <f t="shared" si="426"/>
        <v>1.05240376</v>
      </c>
      <c r="T735" s="2">
        <f t="shared" si="408"/>
        <v>301135.02876163</v>
      </c>
      <c r="U735" s="2">
        <f t="shared" si="409"/>
        <v>0</v>
      </c>
      <c r="V735" s="2">
        <f t="shared" si="410"/>
        <v>32753.333412909611</v>
      </c>
      <c r="W735" s="2">
        <f t="shared" si="411"/>
        <v>318893.53948897962</v>
      </c>
      <c r="X735" s="27">
        <f t="shared" si="412"/>
        <v>0</v>
      </c>
      <c r="Y735" s="2">
        <f t="shared" si="427"/>
        <v>0</v>
      </c>
      <c r="Z735" s="67">
        <f t="shared" si="413"/>
        <v>0</v>
      </c>
      <c r="AA735" s="2">
        <f t="shared" si="414"/>
        <v>0</v>
      </c>
      <c r="AB735" s="26">
        <f t="shared" si="422"/>
        <v>6.7299999999999999E-2</v>
      </c>
      <c r="AC735" s="27">
        <f t="shared" si="402"/>
        <v>5</v>
      </c>
      <c r="AD735" s="27">
        <v>252</v>
      </c>
      <c r="AE735" s="10">
        <f t="shared" ref="AE735:AE798" si="432">ROUND((1+AB735)^TRUNC((AC735/AD735),9),9)</f>
        <v>1.0012931389999999</v>
      </c>
      <c r="AF735" s="2">
        <f t="shared" si="415"/>
        <v>389.40944995000001</v>
      </c>
      <c r="AG735" s="2">
        <f t="shared" si="416"/>
        <v>412.37367275999998</v>
      </c>
      <c r="AH735" s="3" t="str">
        <f t="shared" si="417"/>
        <v>-</v>
      </c>
      <c r="AI735" s="4" t="str">
        <f t="shared" si="423"/>
        <v>A+J=</v>
      </c>
      <c r="AJ735" s="11">
        <f t="shared" si="424"/>
        <v>41550</v>
      </c>
      <c r="AK735" s="11"/>
      <c r="AL735" s="4"/>
      <c r="AM735" s="1"/>
      <c r="AN735" s="11"/>
      <c r="AO735" s="1"/>
      <c r="AP735" s="1"/>
      <c r="AQ735" s="1"/>
      <c r="AR735" s="1"/>
      <c r="AS735" s="6"/>
      <c r="AT735" s="1"/>
      <c r="AU735" s="1"/>
      <c r="AV735" s="1"/>
      <c r="AW735" s="1"/>
      <c r="AX735" s="1"/>
      <c r="AY735" s="1"/>
      <c r="AZ735" s="1"/>
      <c r="BA735" s="1"/>
      <c r="BB735" s="1"/>
      <c r="BC735" s="1"/>
    </row>
    <row r="736" spans="1:154" x14ac:dyDescent="0.2">
      <c r="A736" s="144">
        <f t="shared" si="418"/>
        <v>41525</v>
      </c>
      <c r="B736" s="2">
        <f t="shared" si="403"/>
        <v>319305.91316173959</v>
      </c>
      <c r="C736" s="2">
        <f t="shared" si="419"/>
        <v>286140.20607607003</v>
      </c>
      <c r="D736" s="2">
        <v>0</v>
      </c>
      <c r="E736" s="68">
        <f t="shared" si="404"/>
        <v>286140.20607607003</v>
      </c>
      <c r="F736" s="72">
        <f t="shared" si="428"/>
        <v>3717.03</v>
      </c>
      <c r="G736" s="3">
        <f>IF(N736=1,VLOOKUP(A735,[1]Plan1!$BG$69:$BI$188,3),G735)</f>
        <v>3725.95</v>
      </c>
      <c r="H736" s="11">
        <f t="shared" si="429"/>
        <v>41458</v>
      </c>
      <c r="I736" s="11">
        <f t="shared" si="430"/>
        <v>41489</v>
      </c>
      <c r="J736" s="26">
        <f t="shared" si="405"/>
        <v>2.3997654040994743E-3</v>
      </c>
      <c r="K736" s="11">
        <f t="shared" si="420"/>
        <v>41548</v>
      </c>
      <c r="L736" s="11">
        <f t="shared" si="406"/>
        <v>41548</v>
      </c>
      <c r="M736" s="1">
        <f t="shared" si="421"/>
        <v>21</v>
      </c>
      <c r="N736" s="1">
        <f t="shared" si="425"/>
        <v>5</v>
      </c>
      <c r="O736" s="2">
        <f t="shared" si="407"/>
        <v>1.0005708499999999</v>
      </c>
      <c r="P736" s="10">
        <f t="shared" si="401"/>
        <v>1.00029871</v>
      </c>
      <c r="Q736" s="10">
        <f t="shared" si="431"/>
        <v>1.1138302035469199</v>
      </c>
      <c r="R736" s="2">
        <f t="shared" si="400"/>
        <v>1.11446603</v>
      </c>
      <c r="S736" s="2">
        <f t="shared" si="426"/>
        <v>1.05240376</v>
      </c>
      <c r="T736" s="2">
        <f t="shared" si="408"/>
        <v>301135.02876163</v>
      </c>
      <c r="U736" s="2">
        <f t="shared" si="409"/>
        <v>0</v>
      </c>
      <c r="V736" s="2">
        <f t="shared" si="410"/>
        <v>32753.333412909611</v>
      </c>
      <c r="W736" s="2">
        <f t="shared" si="411"/>
        <v>318893.53948897962</v>
      </c>
      <c r="X736" s="27">
        <f t="shared" si="412"/>
        <v>0</v>
      </c>
      <c r="Y736" s="2">
        <f t="shared" si="427"/>
        <v>0</v>
      </c>
      <c r="Z736" s="67">
        <f t="shared" si="413"/>
        <v>0</v>
      </c>
      <c r="AA736" s="2">
        <f t="shared" si="414"/>
        <v>0</v>
      </c>
      <c r="AB736" s="26">
        <f t="shared" si="422"/>
        <v>6.7299999999999999E-2</v>
      </c>
      <c r="AC736" s="27">
        <f t="shared" si="402"/>
        <v>5</v>
      </c>
      <c r="AD736" s="27">
        <v>252</v>
      </c>
      <c r="AE736" s="10">
        <f t="shared" si="432"/>
        <v>1.0012931389999999</v>
      </c>
      <c r="AF736" s="2">
        <f t="shared" si="415"/>
        <v>389.40944995000001</v>
      </c>
      <c r="AG736" s="2">
        <f t="shared" si="416"/>
        <v>412.37367275999998</v>
      </c>
      <c r="AH736" s="3" t="str">
        <f t="shared" si="417"/>
        <v>-</v>
      </c>
      <c r="AI736" s="4" t="str">
        <f t="shared" si="423"/>
        <v>A+J=</v>
      </c>
      <c r="AJ736" s="11">
        <f t="shared" si="424"/>
        <v>41550</v>
      </c>
      <c r="AK736" s="11"/>
      <c r="AL736" s="4"/>
      <c r="AM736" s="1"/>
      <c r="AN736" s="11"/>
      <c r="AO736" s="1"/>
      <c r="AP736" s="1"/>
      <c r="AQ736" s="1"/>
      <c r="AR736" s="1"/>
      <c r="AS736" s="6"/>
      <c r="AT736" s="1"/>
      <c r="AU736" s="1"/>
      <c r="AV736" s="1"/>
      <c r="AW736" s="1"/>
      <c r="AX736" s="1"/>
      <c r="AY736" s="1"/>
      <c r="AZ736" s="1"/>
      <c r="BA736" s="1"/>
      <c r="BB736" s="1"/>
      <c r="BC736" s="1"/>
    </row>
    <row r="737" spans="1:55" x14ac:dyDescent="0.2">
      <c r="A737" s="144">
        <f t="shared" si="418"/>
        <v>41526</v>
      </c>
      <c r="B737" s="2">
        <f t="shared" si="403"/>
        <v>319305.91316173959</v>
      </c>
      <c r="C737" s="2">
        <f t="shared" si="419"/>
        <v>286140.20607607003</v>
      </c>
      <c r="D737" s="2">
        <v>0</v>
      </c>
      <c r="E737" s="68">
        <f t="shared" si="404"/>
        <v>286140.20607607003</v>
      </c>
      <c r="F737" s="72">
        <f t="shared" si="428"/>
        <v>3717.03</v>
      </c>
      <c r="G737" s="3">
        <f>IF(N737=1,VLOOKUP(A736,[1]Plan1!$BG$69:$BI$188,3),G736)</f>
        <v>3725.95</v>
      </c>
      <c r="H737" s="11">
        <f t="shared" si="429"/>
        <v>41458</v>
      </c>
      <c r="I737" s="11">
        <f t="shared" si="430"/>
        <v>41489</v>
      </c>
      <c r="J737" s="26">
        <f t="shared" si="405"/>
        <v>2.3997654040994743E-3</v>
      </c>
      <c r="K737" s="11">
        <f t="shared" si="420"/>
        <v>41548</v>
      </c>
      <c r="L737" s="11">
        <f t="shared" si="406"/>
        <v>41548</v>
      </c>
      <c r="M737" s="1">
        <f t="shared" si="421"/>
        <v>21</v>
      </c>
      <c r="N737" s="1">
        <f t="shared" si="425"/>
        <v>5</v>
      </c>
      <c r="O737" s="2">
        <f t="shared" si="407"/>
        <v>1.0005708499999999</v>
      </c>
      <c r="P737" s="10">
        <f t="shared" si="401"/>
        <v>1.00029871</v>
      </c>
      <c r="Q737" s="10">
        <f t="shared" si="431"/>
        <v>1.1138302035469199</v>
      </c>
      <c r="R737" s="2">
        <f t="shared" si="400"/>
        <v>1.11446603</v>
      </c>
      <c r="S737" s="2">
        <f t="shared" si="426"/>
        <v>1.05240376</v>
      </c>
      <c r="T737" s="2">
        <f t="shared" si="408"/>
        <v>301135.02876163</v>
      </c>
      <c r="U737" s="2">
        <f t="shared" si="409"/>
        <v>0</v>
      </c>
      <c r="V737" s="2">
        <f t="shared" si="410"/>
        <v>32753.333412909611</v>
      </c>
      <c r="W737" s="2">
        <f t="shared" si="411"/>
        <v>318893.53948897962</v>
      </c>
      <c r="X737" s="27">
        <f t="shared" si="412"/>
        <v>0</v>
      </c>
      <c r="Y737" s="2">
        <f t="shared" si="427"/>
        <v>0</v>
      </c>
      <c r="Z737" s="67">
        <f t="shared" si="413"/>
        <v>0</v>
      </c>
      <c r="AA737" s="2">
        <f t="shared" si="414"/>
        <v>0</v>
      </c>
      <c r="AB737" s="26">
        <f t="shared" si="422"/>
        <v>6.7299999999999999E-2</v>
      </c>
      <c r="AC737" s="27">
        <f t="shared" si="402"/>
        <v>5</v>
      </c>
      <c r="AD737" s="27">
        <v>252</v>
      </c>
      <c r="AE737" s="10">
        <f t="shared" si="432"/>
        <v>1.0012931389999999</v>
      </c>
      <c r="AF737" s="2">
        <f t="shared" si="415"/>
        <v>389.40944995000001</v>
      </c>
      <c r="AG737" s="2">
        <f t="shared" si="416"/>
        <v>412.37367275999998</v>
      </c>
      <c r="AH737" s="3" t="str">
        <f t="shared" si="417"/>
        <v>-</v>
      </c>
      <c r="AI737" s="4" t="str">
        <f t="shared" si="423"/>
        <v>A+J=</v>
      </c>
      <c r="AJ737" s="11">
        <f t="shared" si="424"/>
        <v>41550</v>
      </c>
      <c r="AK737" s="11"/>
      <c r="AL737" s="4"/>
      <c r="AM737" s="1"/>
      <c r="AN737" s="11"/>
      <c r="AO737" s="1"/>
      <c r="AP737" s="1"/>
      <c r="AQ737" s="1"/>
      <c r="AR737" s="1"/>
      <c r="AS737" s="6"/>
      <c r="AT737" s="1"/>
      <c r="AU737" s="1"/>
      <c r="AV737" s="1"/>
      <c r="AW737" s="1"/>
      <c r="AX737" s="1"/>
      <c r="AY737" s="1"/>
      <c r="AZ737" s="1"/>
      <c r="BA737" s="1"/>
      <c r="BB737" s="1"/>
      <c r="BC737" s="1"/>
    </row>
    <row r="738" spans="1:55" x14ac:dyDescent="0.2">
      <c r="A738" s="144">
        <f t="shared" si="418"/>
        <v>41527</v>
      </c>
      <c r="B738" s="2">
        <f t="shared" si="403"/>
        <v>319424.90812582459</v>
      </c>
      <c r="C738" s="2">
        <f t="shared" si="419"/>
        <v>286140.20607607003</v>
      </c>
      <c r="D738" s="2">
        <v>0</v>
      </c>
      <c r="E738" s="68">
        <f t="shared" si="404"/>
        <v>286140.20607607003</v>
      </c>
      <c r="F738" s="72">
        <f t="shared" si="428"/>
        <v>3717.03</v>
      </c>
      <c r="G738" s="3">
        <f>IF(N738=1,VLOOKUP(A737,[1]Plan1!$BG$69:$BI$188,3),G737)</f>
        <v>3725.95</v>
      </c>
      <c r="H738" s="11">
        <f t="shared" si="429"/>
        <v>41458</v>
      </c>
      <c r="I738" s="11">
        <f t="shared" si="430"/>
        <v>41489</v>
      </c>
      <c r="J738" s="26">
        <f t="shared" si="405"/>
        <v>2.3997654040994743E-3</v>
      </c>
      <c r="K738" s="11">
        <f t="shared" si="420"/>
        <v>41548</v>
      </c>
      <c r="L738" s="11">
        <f t="shared" si="406"/>
        <v>41548</v>
      </c>
      <c r="M738" s="1">
        <f t="shared" si="421"/>
        <v>21</v>
      </c>
      <c r="N738" s="1">
        <f t="shared" si="425"/>
        <v>6</v>
      </c>
      <c r="O738" s="2">
        <f t="shared" si="407"/>
        <v>1.0006850599999999</v>
      </c>
      <c r="P738" s="10">
        <f t="shared" si="401"/>
        <v>1.00029871</v>
      </c>
      <c r="Q738" s="10">
        <f t="shared" si="431"/>
        <v>1.1138302035469199</v>
      </c>
      <c r="R738" s="2">
        <f t="shared" si="400"/>
        <v>1.11459324</v>
      </c>
      <c r="S738" s="2">
        <f t="shared" si="426"/>
        <v>1.05240376</v>
      </c>
      <c r="T738" s="2">
        <f t="shared" si="408"/>
        <v>301135.02876163</v>
      </c>
      <c r="U738" s="2">
        <f t="shared" si="409"/>
        <v>0</v>
      </c>
      <c r="V738" s="2">
        <f t="shared" si="410"/>
        <v>32789.733308524563</v>
      </c>
      <c r="W738" s="2">
        <f t="shared" si="411"/>
        <v>318929.93938459456</v>
      </c>
      <c r="X738" s="27">
        <f t="shared" si="412"/>
        <v>0</v>
      </c>
      <c r="Y738" s="2">
        <f t="shared" si="427"/>
        <v>0</v>
      </c>
      <c r="Z738" s="67">
        <f t="shared" si="413"/>
        <v>0</v>
      </c>
      <c r="AA738" s="2">
        <f t="shared" si="414"/>
        <v>0</v>
      </c>
      <c r="AB738" s="26">
        <f t="shared" si="422"/>
        <v>6.7299999999999999E-2</v>
      </c>
      <c r="AC738" s="27">
        <f t="shared" si="402"/>
        <v>6</v>
      </c>
      <c r="AD738" s="27">
        <v>252</v>
      </c>
      <c r="AE738" s="10">
        <f t="shared" si="432"/>
        <v>1.0015519669999999</v>
      </c>
      <c r="AF738" s="2">
        <f t="shared" si="415"/>
        <v>467.35162717999998</v>
      </c>
      <c r="AG738" s="2">
        <f t="shared" si="416"/>
        <v>494.96874122999998</v>
      </c>
      <c r="AH738" s="3" t="str">
        <f t="shared" si="417"/>
        <v>-</v>
      </c>
      <c r="AI738" s="4" t="str">
        <f t="shared" si="423"/>
        <v>A+J=</v>
      </c>
      <c r="AJ738" s="11">
        <f t="shared" si="424"/>
        <v>41550</v>
      </c>
      <c r="AK738" s="11"/>
      <c r="AL738" s="4"/>
      <c r="AM738" s="1"/>
      <c r="AN738" s="11"/>
      <c r="AO738" s="1"/>
      <c r="AP738" s="1"/>
      <c r="AQ738" s="1"/>
      <c r="AR738" s="1"/>
      <c r="AS738" s="6"/>
      <c r="AT738" s="1"/>
      <c r="AU738" s="1"/>
      <c r="AV738" s="1"/>
      <c r="AW738" s="1"/>
      <c r="AX738" s="1"/>
      <c r="AY738" s="1"/>
      <c r="AZ738" s="1"/>
      <c r="BA738" s="1"/>
      <c r="BB738" s="1"/>
      <c r="BC738" s="1"/>
    </row>
    <row r="739" spans="1:55" x14ac:dyDescent="0.2">
      <c r="A739" s="144">
        <f t="shared" si="418"/>
        <v>41528</v>
      </c>
      <c r="B739" s="2">
        <f t="shared" si="403"/>
        <v>319543.94616987155</v>
      </c>
      <c r="C739" s="2">
        <f t="shared" si="419"/>
        <v>286140.20607607003</v>
      </c>
      <c r="D739" s="2">
        <v>0</v>
      </c>
      <c r="E739" s="68">
        <f t="shared" si="404"/>
        <v>286140.20607607003</v>
      </c>
      <c r="F739" s="72">
        <f t="shared" si="428"/>
        <v>3717.03</v>
      </c>
      <c r="G739" s="3">
        <f>IF(N739=1,VLOOKUP(A738,[1]Plan1!$BG$69:$BI$188,3),G738)</f>
        <v>3725.95</v>
      </c>
      <c r="H739" s="11">
        <f t="shared" si="429"/>
        <v>41458</v>
      </c>
      <c r="I739" s="11">
        <f t="shared" si="430"/>
        <v>41489</v>
      </c>
      <c r="J739" s="26">
        <f t="shared" si="405"/>
        <v>2.3997654040994743E-3</v>
      </c>
      <c r="K739" s="11">
        <f t="shared" si="420"/>
        <v>41548</v>
      </c>
      <c r="L739" s="11">
        <f t="shared" si="406"/>
        <v>41548</v>
      </c>
      <c r="M739" s="1">
        <f t="shared" si="421"/>
        <v>21</v>
      </c>
      <c r="N739" s="1">
        <f t="shared" si="425"/>
        <v>7</v>
      </c>
      <c r="O739" s="2">
        <f t="shared" si="407"/>
        <v>1.0007992800000001</v>
      </c>
      <c r="P739" s="10">
        <f t="shared" si="401"/>
        <v>1.00029871</v>
      </c>
      <c r="Q739" s="10">
        <f t="shared" si="431"/>
        <v>1.1138302035469199</v>
      </c>
      <c r="R739" s="2">
        <f t="shared" si="400"/>
        <v>1.11472046</v>
      </c>
      <c r="S739" s="2">
        <f t="shared" si="426"/>
        <v>1.05240376</v>
      </c>
      <c r="T739" s="2">
        <f t="shared" si="408"/>
        <v>301135.02876163</v>
      </c>
      <c r="U739" s="2">
        <f t="shared" si="409"/>
        <v>0</v>
      </c>
      <c r="V739" s="2">
        <f t="shared" si="410"/>
        <v>32826.136065541556</v>
      </c>
      <c r="W739" s="2">
        <f t="shared" si="411"/>
        <v>318966.34214161156</v>
      </c>
      <c r="X739" s="27">
        <f t="shared" si="412"/>
        <v>0</v>
      </c>
      <c r="Y739" s="2">
        <f t="shared" si="427"/>
        <v>0</v>
      </c>
      <c r="Z739" s="67">
        <f t="shared" si="413"/>
        <v>0</v>
      </c>
      <c r="AA739" s="2">
        <f t="shared" si="414"/>
        <v>0</v>
      </c>
      <c r="AB739" s="26">
        <f t="shared" si="422"/>
        <v>6.7299999999999999E-2</v>
      </c>
      <c r="AC739" s="27">
        <f t="shared" si="402"/>
        <v>7</v>
      </c>
      <c r="AD739" s="27">
        <v>252</v>
      </c>
      <c r="AE739" s="10">
        <f t="shared" si="432"/>
        <v>1.0018108619999999</v>
      </c>
      <c r="AF739" s="2">
        <f t="shared" si="415"/>
        <v>545.31398045000003</v>
      </c>
      <c r="AG739" s="2">
        <f t="shared" si="416"/>
        <v>577.60402825999995</v>
      </c>
      <c r="AH739" s="3" t="str">
        <f t="shared" si="417"/>
        <v>-</v>
      </c>
      <c r="AI739" s="4" t="str">
        <f t="shared" si="423"/>
        <v>A+J=</v>
      </c>
      <c r="AJ739" s="11">
        <f t="shared" si="424"/>
        <v>41550</v>
      </c>
      <c r="AK739" s="11"/>
      <c r="AL739" s="4"/>
      <c r="AM739" s="1"/>
      <c r="AN739" s="11"/>
      <c r="AO739" s="1"/>
      <c r="AP739" s="1"/>
      <c r="AQ739" s="1"/>
      <c r="AR739" s="1"/>
      <c r="AS739" s="6"/>
      <c r="AT739" s="1"/>
      <c r="AU739" s="1"/>
      <c r="AV739" s="1"/>
      <c r="AW739" s="1"/>
      <c r="AX739" s="1"/>
      <c r="AY739" s="1"/>
      <c r="AZ739" s="1"/>
      <c r="BA739" s="1"/>
      <c r="BB739" s="1"/>
      <c r="BC739" s="1"/>
    </row>
    <row r="740" spans="1:55" x14ac:dyDescent="0.2">
      <c r="A740" s="144">
        <f t="shared" si="418"/>
        <v>41529</v>
      </c>
      <c r="B740" s="2">
        <f t="shared" si="403"/>
        <v>319663.02762241062</v>
      </c>
      <c r="C740" s="2">
        <f t="shared" si="419"/>
        <v>286140.20607607003</v>
      </c>
      <c r="D740" s="2">
        <v>0</v>
      </c>
      <c r="E740" s="68">
        <f t="shared" si="404"/>
        <v>286140.20607607003</v>
      </c>
      <c r="F740" s="72">
        <f t="shared" si="428"/>
        <v>3717.03</v>
      </c>
      <c r="G740" s="3">
        <f>IF(N740=1,VLOOKUP(A739,[1]Plan1!$BG$69:$BI$188,3),G739)</f>
        <v>3725.95</v>
      </c>
      <c r="H740" s="11">
        <f t="shared" si="429"/>
        <v>41458</v>
      </c>
      <c r="I740" s="11">
        <f t="shared" si="430"/>
        <v>41489</v>
      </c>
      <c r="J740" s="26">
        <f t="shared" si="405"/>
        <v>2.3997654040994743E-3</v>
      </c>
      <c r="K740" s="11">
        <f t="shared" si="420"/>
        <v>41548</v>
      </c>
      <c r="L740" s="11">
        <f t="shared" si="406"/>
        <v>41548</v>
      </c>
      <c r="M740" s="1">
        <f t="shared" si="421"/>
        <v>21</v>
      </c>
      <c r="N740" s="1">
        <f t="shared" si="425"/>
        <v>8</v>
      </c>
      <c r="O740" s="2">
        <f t="shared" si="407"/>
        <v>1.00091351</v>
      </c>
      <c r="P740" s="10">
        <f t="shared" si="401"/>
        <v>1.00029871</v>
      </c>
      <c r="Q740" s="10">
        <f t="shared" si="431"/>
        <v>1.1138302035469199</v>
      </c>
      <c r="R740" s="2">
        <f t="shared" si="400"/>
        <v>1.1148476899999999</v>
      </c>
      <c r="S740" s="2">
        <f t="shared" si="426"/>
        <v>1.05240376</v>
      </c>
      <c r="T740" s="2">
        <f t="shared" si="408"/>
        <v>301135.02876163</v>
      </c>
      <c r="U740" s="2">
        <f t="shared" si="409"/>
        <v>0</v>
      </c>
      <c r="V740" s="2">
        <f t="shared" si="410"/>
        <v>32862.54168396059</v>
      </c>
      <c r="W740" s="2">
        <f t="shared" si="411"/>
        <v>319002.74776003062</v>
      </c>
      <c r="X740" s="27">
        <f t="shared" si="412"/>
        <v>0</v>
      </c>
      <c r="Y740" s="2">
        <f t="shared" si="427"/>
        <v>0</v>
      </c>
      <c r="Z740" s="67">
        <f t="shared" si="413"/>
        <v>0</v>
      </c>
      <c r="AA740" s="2">
        <f t="shared" si="414"/>
        <v>0</v>
      </c>
      <c r="AB740" s="26">
        <f t="shared" si="422"/>
        <v>6.7299999999999999E-2</v>
      </c>
      <c r="AC740" s="27">
        <f t="shared" si="402"/>
        <v>8</v>
      </c>
      <c r="AD740" s="27">
        <v>252</v>
      </c>
      <c r="AE740" s="10">
        <f t="shared" si="432"/>
        <v>1.002069825</v>
      </c>
      <c r="AF740" s="2">
        <f t="shared" si="415"/>
        <v>623.29681089999997</v>
      </c>
      <c r="AG740" s="2">
        <f t="shared" si="416"/>
        <v>660.27986238000005</v>
      </c>
      <c r="AH740" s="3" t="str">
        <f t="shared" si="417"/>
        <v>-</v>
      </c>
      <c r="AI740" s="4" t="str">
        <f t="shared" si="423"/>
        <v>A+J=</v>
      </c>
      <c r="AJ740" s="11">
        <f t="shared" si="424"/>
        <v>41550</v>
      </c>
      <c r="AK740" s="11"/>
      <c r="AL740" s="81"/>
      <c r="AM740" s="1"/>
      <c r="AN740" s="11"/>
      <c r="AO740" s="1"/>
      <c r="AP740" s="1"/>
      <c r="AQ740" s="1"/>
      <c r="AR740" s="1"/>
      <c r="AS740" s="6"/>
      <c r="AT740" s="1"/>
      <c r="AU740" s="1"/>
      <c r="AV740" s="1"/>
      <c r="AW740" s="1"/>
      <c r="AX740" s="38"/>
      <c r="AY740" s="38"/>
      <c r="AZ740" s="38"/>
      <c r="BA740" s="38"/>
      <c r="BB740" s="38"/>
      <c r="BC740" s="38"/>
    </row>
    <row r="741" spans="1:55" x14ac:dyDescent="0.2">
      <c r="A741" s="144">
        <f t="shared" si="418"/>
        <v>41530</v>
      </c>
      <c r="B741" s="2">
        <f t="shared" si="403"/>
        <v>319782.15759114583</v>
      </c>
      <c r="C741" s="2">
        <f t="shared" si="419"/>
        <v>286140.20607607003</v>
      </c>
      <c r="D741" s="2">
        <v>0</v>
      </c>
      <c r="E741" s="68">
        <f t="shared" si="404"/>
        <v>286140.20607607003</v>
      </c>
      <c r="F741" s="72">
        <f t="shared" si="428"/>
        <v>3717.03</v>
      </c>
      <c r="G741" s="3">
        <f>IF(N741=1,VLOOKUP(A740,[1]Plan1!$BG$69:$BI$188,3),G740)</f>
        <v>3725.95</v>
      </c>
      <c r="H741" s="11">
        <f t="shared" si="429"/>
        <v>41458</v>
      </c>
      <c r="I741" s="11">
        <f t="shared" si="430"/>
        <v>41489</v>
      </c>
      <c r="J741" s="26">
        <f t="shared" si="405"/>
        <v>2.3997654040994743E-3</v>
      </c>
      <c r="K741" s="11">
        <f t="shared" si="420"/>
        <v>41548</v>
      </c>
      <c r="L741" s="11">
        <f t="shared" si="406"/>
        <v>41548</v>
      </c>
      <c r="M741" s="1">
        <f t="shared" si="421"/>
        <v>21</v>
      </c>
      <c r="N741" s="1">
        <f t="shared" si="425"/>
        <v>9</v>
      </c>
      <c r="O741" s="2">
        <f t="shared" si="407"/>
        <v>1.0010277599999999</v>
      </c>
      <c r="P741" s="10">
        <f t="shared" si="401"/>
        <v>1.00029871</v>
      </c>
      <c r="Q741" s="10">
        <f t="shared" si="431"/>
        <v>1.1138302035469199</v>
      </c>
      <c r="R741" s="2">
        <f t="shared" si="400"/>
        <v>1.1149749499999999</v>
      </c>
      <c r="S741" s="2">
        <f t="shared" si="426"/>
        <v>1.05240376</v>
      </c>
      <c r="T741" s="2">
        <f t="shared" si="408"/>
        <v>301135.02876163</v>
      </c>
      <c r="U741" s="2">
        <f t="shared" si="409"/>
        <v>0</v>
      </c>
      <c r="V741" s="2">
        <f t="shared" si="410"/>
        <v>32898.95588658582</v>
      </c>
      <c r="W741" s="2">
        <f t="shared" si="411"/>
        <v>319039.16196265584</v>
      </c>
      <c r="X741" s="27">
        <f t="shared" si="412"/>
        <v>0</v>
      </c>
      <c r="Y741" s="2">
        <f t="shared" si="427"/>
        <v>0</v>
      </c>
      <c r="Z741" s="67">
        <f t="shared" si="413"/>
        <v>0</v>
      </c>
      <c r="AA741" s="2">
        <f t="shared" si="414"/>
        <v>0</v>
      </c>
      <c r="AB741" s="26">
        <f t="shared" si="422"/>
        <v>6.7299999999999999E-2</v>
      </c>
      <c r="AC741" s="27">
        <f t="shared" si="402"/>
        <v>9</v>
      </c>
      <c r="AD741" s="27">
        <v>252</v>
      </c>
      <c r="AE741" s="10">
        <f t="shared" si="432"/>
        <v>1.0023288539999999</v>
      </c>
      <c r="AF741" s="2">
        <f t="shared" si="415"/>
        <v>701.29951627000003</v>
      </c>
      <c r="AG741" s="2">
        <f t="shared" si="416"/>
        <v>742.99562848999994</v>
      </c>
      <c r="AH741" s="3" t="str">
        <f t="shared" si="417"/>
        <v>-</v>
      </c>
      <c r="AI741" s="4" t="str">
        <f t="shared" si="423"/>
        <v>A+J=</v>
      </c>
      <c r="AJ741" s="11">
        <f t="shared" si="424"/>
        <v>41550</v>
      </c>
      <c r="AK741" s="11"/>
      <c r="AL741" s="81"/>
      <c r="AM741" s="1"/>
      <c r="AN741" s="11"/>
      <c r="AO741" s="1"/>
      <c r="AP741" s="1"/>
      <c r="AQ741" s="1"/>
      <c r="AR741" s="1"/>
      <c r="AS741" s="6"/>
      <c r="AT741" s="1"/>
      <c r="AU741" s="1"/>
      <c r="AV741" s="1"/>
      <c r="AW741" s="1"/>
      <c r="AX741" s="38"/>
      <c r="AY741" s="38"/>
      <c r="AZ741" s="38"/>
      <c r="BA741" s="38"/>
      <c r="BB741" s="38"/>
      <c r="BC741" s="38"/>
    </row>
    <row r="742" spans="1:55" x14ac:dyDescent="0.2">
      <c r="A742" s="144">
        <f t="shared" si="418"/>
        <v>41531</v>
      </c>
      <c r="B742" s="2">
        <f t="shared" si="403"/>
        <v>319901.32780261111</v>
      </c>
      <c r="C742" s="2">
        <f t="shared" si="419"/>
        <v>286140.20607607003</v>
      </c>
      <c r="D742" s="2">
        <v>0</v>
      </c>
      <c r="E742" s="68">
        <f t="shared" si="404"/>
        <v>286140.20607607003</v>
      </c>
      <c r="F742" s="72">
        <f t="shared" si="428"/>
        <v>3717.03</v>
      </c>
      <c r="G742" s="3">
        <f>IF(N742=1,VLOOKUP(A741,[1]Plan1!$BG$69:$BI$188,3),G741)</f>
        <v>3725.95</v>
      </c>
      <c r="H742" s="11">
        <f t="shared" si="429"/>
        <v>41458</v>
      </c>
      <c r="I742" s="11">
        <f t="shared" si="430"/>
        <v>41489</v>
      </c>
      <c r="J742" s="26">
        <f t="shared" si="405"/>
        <v>2.3997654040994743E-3</v>
      </c>
      <c r="K742" s="11">
        <f t="shared" si="420"/>
        <v>41548</v>
      </c>
      <c r="L742" s="11">
        <f t="shared" si="406"/>
        <v>41548</v>
      </c>
      <c r="M742" s="1">
        <f t="shared" si="421"/>
        <v>21</v>
      </c>
      <c r="N742" s="1">
        <f t="shared" si="425"/>
        <v>10</v>
      </c>
      <c r="O742" s="2">
        <f t="shared" si="407"/>
        <v>1.0011420200000001</v>
      </c>
      <c r="P742" s="10">
        <f t="shared" si="401"/>
        <v>1.00029871</v>
      </c>
      <c r="Q742" s="10">
        <f t="shared" si="431"/>
        <v>1.1138302035469199</v>
      </c>
      <c r="R742" s="2">
        <f t="shared" si="400"/>
        <v>1.1151022100000001</v>
      </c>
      <c r="S742" s="2">
        <f t="shared" si="426"/>
        <v>1.05240376</v>
      </c>
      <c r="T742" s="2">
        <f t="shared" si="408"/>
        <v>301135.02876163</v>
      </c>
      <c r="U742" s="2">
        <f t="shared" si="409"/>
        <v>0</v>
      </c>
      <c r="V742" s="2">
        <f t="shared" si="410"/>
        <v>32935.370089211116</v>
      </c>
      <c r="W742" s="2">
        <f t="shared" si="411"/>
        <v>319075.57616528112</v>
      </c>
      <c r="X742" s="27">
        <f t="shared" si="412"/>
        <v>0</v>
      </c>
      <c r="Y742" s="2">
        <f t="shared" si="427"/>
        <v>0</v>
      </c>
      <c r="Z742" s="67">
        <f t="shared" si="413"/>
        <v>0</v>
      </c>
      <c r="AA742" s="2">
        <f t="shared" si="414"/>
        <v>0</v>
      </c>
      <c r="AB742" s="26">
        <f t="shared" si="422"/>
        <v>6.7299999999999999E-2</v>
      </c>
      <c r="AC742" s="27">
        <f t="shared" si="402"/>
        <v>10</v>
      </c>
      <c r="AD742" s="27">
        <v>252</v>
      </c>
      <c r="AE742" s="10">
        <f t="shared" si="432"/>
        <v>1.0025879499999999</v>
      </c>
      <c r="AF742" s="2">
        <f t="shared" si="415"/>
        <v>779.32239767999999</v>
      </c>
      <c r="AG742" s="2">
        <f t="shared" si="416"/>
        <v>825.75163732999999</v>
      </c>
      <c r="AH742" s="3" t="str">
        <f t="shared" si="417"/>
        <v>-</v>
      </c>
      <c r="AI742" s="4" t="str">
        <f t="shared" si="423"/>
        <v>A+J=</v>
      </c>
      <c r="AJ742" s="11">
        <f t="shared" si="424"/>
        <v>41550</v>
      </c>
      <c r="AK742" s="11"/>
      <c r="AL742" s="4"/>
      <c r="AM742" s="1"/>
      <c r="AN742" s="11"/>
      <c r="AO742" s="1"/>
      <c r="AP742" s="1"/>
      <c r="AQ742" s="1"/>
      <c r="AR742" s="1"/>
      <c r="AS742" s="6"/>
      <c r="AT742" s="1"/>
      <c r="AU742" s="1"/>
      <c r="AV742" s="1"/>
      <c r="AW742" s="1"/>
      <c r="AX742" s="1"/>
      <c r="AY742" s="1"/>
      <c r="AZ742" s="1"/>
      <c r="BA742" s="1"/>
      <c r="BB742" s="1"/>
      <c r="BC742" s="1"/>
    </row>
    <row r="743" spans="1:55" x14ac:dyDescent="0.2">
      <c r="A743" s="144">
        <f t="shared" si="418"/>
        <v>41532</v>
      </c>
      <c r="B743" s="2">
        <f t="shared" si="403"/>
        <v>319901.32780261111</v>
      </c>
      <c r="C743" s="2">
        <f t="shared" si="419"/>
        <v>286140.20607607003</v>
      </c>
      <c r="D743" s="2">
        <v>0</v>
      </c>
      <c r="E743" s="68">
        <f t="shared" si="404"/>
        <v>286140.20607607003</v>
      </c>
      <c r="F743" s="72">
        <f t="shared" si="428"/>
        <v>3717.03</v>
      </c>
      <c r="G743" s="3">
        <f>IF(N743=1,VLOOKUP(A742,[1]Plan1!$BG$69:$BI$188,3),G742)</f>
        <v>3725.95</v>
      </c>
      <c r="H743" s="11">
        <f t="shared" si="429"/>
        <v>41458</v>
      </c>
      <c r="I743" s="11">
        <f t="shared" si="430"/>
        <v>41489</v>
      </c>
      <c r="J743" s="26">
        <f t="shared" si="405"/>
        <v>2.3997654040994743E-3</v>
      </c>
      <c r="K743" s="11">
        <f t="shared" si="420"/>
        <v>41548</v>
      </c>
      <c r="L743" s="11">
        <f t="shared" si="406"/>
        <v>41548</v>
      </c>
      <c r="M743" s="1">
        <f t="shared" si="421"/>
        <v>21</v>
      </c>
      <c r="N743" s="1">
        <f t="shared" si="425"/>
        <v>10</v>
      </c>
      <c r="O743" s="2">
        <f t="shared" si="407"/>
        <v>1.0011420200000001</v>
      </c>
      <c r="P743" s="10">
        <f t="shared" si="401"/>
        <v>1.00029871</v>
      </c>
      <c r="Q743" s="10">
        <f t="shared" si="431"/>
        <v>1.1138302035469199</v>
      </c>
      <c r="R743" s="2">
        <f t="shared" si="400"/>
        <v>1.1151022100000001</v>
      </c>
      <c r="S743" s="2">
        <f t="shared" si="426"/>
        <v>1.05240376</v>
      </c>
      <c r="T743" s="2">
        <f t="shared" si="408"/>
        <v>301135.02876163</v>
      </c>
      <c r="U743" s="2">
        <f t="shared" si="409"/>
        <v>0</v>
      </c>
      <c r="V743" s="2">
        <f t="shared" si="410"/>
        <v>32935.370089211116</v>
      </c>
      <c r="W743" s="2">
        <f t="shared" si="411"/>
        <v>319075.57616528112</v>
      </c>
      <c r="X743" s="27">
        <f t="shared" si="412"/>
        <v>0</v>
      </c>
      <c r="Y743" s="2">
        <f t="shared" si="427"/>
        <v>0</v>
      </c>
      <c r="Z743" s="67">
        <f t="shared" si="413"/>
        <v>0</v>
      </c>
      <c r="AA743" s="2">
        <f t="shared" si="414"/>
        <v>0</v>
      </c>
      <c r="AB743" s="26">
        <f t="shared" si="422"/>
        <v>6.7299999999999999E-2</v>
      </c>
      <c r="AC743" s="27">
        <f t="shared" si="402"/>
        <v>10</v>
      </c>
      <c r="AD743" s="27">
        <v>252</v>
      </c>
      <c r="AE743" s="10">
        <f t="shared" si="432"/>
        <v>1.0025879499999999</v>
      </c>
      <c r="AF743" s="2">
        <f t="shared" si="415"/>
        <v>779.32239767999999</v>
      </c>
      <c r="AG743" s="2">
        <f t="shared" si="416"/>
        <v>825.75163732999999</v>
      </c>
      <c r="AH743" s="3" t="str">
        <f t="shared" si="417"/>
        <v>-</v>
      </c>
      <c r="AI743" s="4" t="str">
        <f t="shared" si="423"/>
        <v>A+J=</v>
      </c>
      <c r="AJ743" s="11">
        <f t="shared" si="424"/>
        <v>41550</v>
      </c>
      <c r="AK743" s="11"/>
      <c r="AL743" s="4"/>
      <c r="AM743" s="1"/>
      <c r="AN743" s="11"/>
      <c r="AO743" s="1"/>
      <c r="AP743" s="1"/>
      <c r="AQ743" s="1"/>
      <c r="AR743" s="1"/>
      <c r="AS743" s="6"/>
      <c r="AT743" s="1"/>
      <c r="AU743" s="1"/>
      <c r="AV743" s="1"/>
      <c r="AW743" s="1"/>
      <c r="AX743" s="1"/>
      <c r="AY743" s="1"/>
      <c r="AZ743" s="1"/>
      <c r="BA743" s="1"/>
      <c r="BB743" s="1"/>
      <c r="BC743" s="1"/>
    </row>
    <row r="744" spans="1:55" x14ac:dyDescent="0.2">
      <c r="A744" s="144">
        <f t="shared" si="418"/>
        <v>41533</v>
      </c>
      <c r="B744" s="2">
        <f t="shared" si="403"/>
        <v>319901.32780261111</v>
      </c>
      <c r="C744" s="2">
        <f t="shared" si="419"/>
        <v>286140.20607607003</v>
      </c>
      <c r="D744" s="2">
        <v>0</v>
      </c>
      <c r="E744" s="68">
        <f t="shared" si="404"/>
        <v>286140.20607607003</v>
      </c>
      <c r="F744" s="72">
        <f t="shared" si="428"/>
        <v>3717.03</v>
      </c>
      <c r="G744" s="3">
        <f>IF(N744=1,VLOOKUP(A743,[1]Plan1!$BG$69:$BI$188,3),G743)</f>
        <v>3725.95</v>
      </c>
      <c r="H744" s="11">
        <f t="shared" si="429"/>
        <v>41458</v>
      </c>
      <c r="I744" s="11">
        <f t="shared" si="430"/>
        <v>41489</v>
      </c>
      <c r="J744" s="26">
        <f t="shared" si="405"/>
        <v>2.3997654040994743E-3</v>
      </c>
      <c r="K744" s="11">
        <f t="shared" si="420"/>
        <v>41548</v>
      </c>
      <c r="L744" s="11">
        <f t="shared" si="406"/>
        <v>41548</v>
      </c>
      <c r="M744" s="1">
        <f t="shared" si="421"/>
        <v>21</v>
      </c>
      <c r="N744" s="1">
        <f t="shared" si="425"/>
        <v>10</v>
      </c>
      <c r="O744" s="2">
        <f t="shared" si="407"/>
        <v>1.0011420200000001</v>
      </c>
      <c r="P744" s="10">
        <f t="shared" si="401"/>
        <v>1.00029871</v>
      </c>
      <c r="Q744" s="10">
        <f t="shared" si="431"/>
        <v>1.1138302035469199</v>
      </c>
      <c r="R744" s="2">
        <f t="shared" si="400"/>
        <v>1.1151022100000001</v>
      </c>
      <c r="S744" s="2">
        <f t="shared" si="426"/>
        <v>1.05240376</v>
      </c>
      <c r="T744" s="2">
        <f t="shared" si="408"/>
        <v>301135.02876163</v>
      </c>
      <c r="U744" s="2">
        <f t="shared" si="409"/>
        <v>0</v>
      </c>
      <c r="V744" s="2">
        <f t="shared" si="410"/>
        <v>32935.370089211116</v>
      </c>
      <c r="W744" s="2">
        <f t="shared" si="411"/>
        <v>319075.57616528112</v>
      </c>
      <c r="X744" s="27">
        <f t="shared" si="412"/>
        <v>0</v>
      </c>
      <c r="Y744" s="2">
        <f t="shared" si="427"/>
        <v>0</v>
      </c>
      <c r="Z744" s="67">
        <f t="shared" si="413"/>
        <v>0</v>
      </c>
      <c r="AA744" s="2">
        <f t="shared" si="414"/>
        <v>0</v>
      </c>
      <c r="AB744" s="26">
        <f t="shared" si="422"/>
        <v>6.7299999999999999E-2</v>
      </c>
      <c r="AC744" s="27">
        <f t="shared" si="402"/>
        <v>10</v>
      </c>
      <c r="AD744" s="27">
        <v>252</v>
      </c>
      <c r="AE744" s="10">
        <f t="shared" si="432"/>
        <v>1.0025879499999999</v>
      </c>
      <c r="AF744" s="2">
        <f t="shared" si="415"/>
        <v>779.32239767999999</v>
      </c>
      <c r="AG744" s="2">
        <f t="shared" si="416"/>
        <v>825.75163732999999</v>
      </c>
      <c r="AH744" s="3" t="str">
        <f t="shared" si="417"/>
        <v>-</v>
      </c>
      <c r="AI744" s="4" t="str">
        <f t="shared" si="423"/>
        <v>A+J=</v>
      </c>
      <c r="AJ744" s="11">
        <f t="shared" si="424"/>
        <v>41550</v>
      </c>
      <c r="AK744" s="11"/>
      <c r="AL744" s="4"/>
      <c r="AM744" s="1"/>
      <c r="AN744" s="11"/>
      <c r="AO744" s="1"/>
      <c r="AP744" s="1"/>
      <c r="AQ744" s="1"/>
      <c r="AR744" s="1"/>
      <c r="AS744" s="6"/>
      <c r="AT744" s="1"/>
      <c r="AU744" s="1"/>
      <c r="AV744" s="1"/>
      <c r="AW744" s="1"/>
      <c r="AX744" s="1"/>
      <c r="AY744" s="1"/>
      <c r="AZ744" s="1"/>
      <c r="BA744" s="1"/>
      <c r="BB744" s="1"/>
      <c r="BC744" s="1"/>
    </row>
    <row r="745" spans="1:55" x14ac:dyDescent="0.2">
      <c r="A745" s="144">
        <f t="shared" si="418"/>
        <v>41534</v>
      </c>
      <c r="B745" s="2">
        <f t="shared" si="403"/>
        <v>320020.54687278258</v>
      </c>
      <c r="C745" s="2">
        <f t="shared" si="419"/>
        <v>286140.20607607003</v>
      </c>
      <c r="D745" s="2">
        <v>0</v>
      </c>
      <c r="E745" s="68">
        <f t="shared" si="404"/>
        <v>286140.20607607003</v>
      </c>
      <c r="F745" s="72">
        <f t="shared" si="428"/>
        <v>3717.03</v>
      </c>
      <c r="G745" s="3">
        <f>IF(N745=1,VLOOKUP(A744,[1]Plan1!$BG$69:$BI$188,3),G744)</f>
        <v>3725.95</v>
      </c>
      <c r="H745" s="11">
        <f t="shared" si="429"/>
        <v>41458</v>
      </c>
      <c r="I745" s="11">
        <f t="shared" si="430"/>
        <v>41489</v>
      </c>
      <c r="J745" s="26">
        <f t="shared" si="405"/>
        <v>2.3997654040994743E-3</v>
      </c>
      <c r="K745" s="11">
        <f t="shared" si="420"/>
        <v>41548</v>
      </c>
      <c r="L745" s="11">
        <f t="shared" si="406"/>
        <v>41548</v>
      </c>
      <c r="M745" s="1">
        <f t="shared" si="421"/>
        <v>21</v>
      </c>
      <c r="N745" s="1">
        <f t="shared" si="425"/>
        <v>11</v>
      </c>
      <c r="O745" s="2">
        <f t="shared" si="407"/>
        <v>1.0012563000000001</v>
      </c>
      <c r="P745" s="10">
        <f t="shared" si="401"/>
        <v>1.00029871</v>
      </c>
      <c r="Q745" s="10">
        <f t="shared" si="431"/>
        <v>1.1138302035469199</v>
      </c>
      <c r="R745" s="2">
        <f t="shared" ref="R745:R808" si="433">TRUNC(TRUNC((O745*Q745),15),8)</f>
        <v>1.1152295000000001</v>
      </c>
      <c r="S745" s="2">
        <f t="shared" si="426"/>
        <v>1.05240376</v>
      </c>
      <c r="T745" s="2">
        <f t="shared" si="408"/>
        <v>301135.02876163</v>
      </c>
      <c r="U745" s="2">
        <f t="shared" si="409"/>
        <v>0</v>
      </c>
      <c r="V745" s="2">
        <f t="shared" si="410"/>
        <v>32971.792876042542</v>
      </c>
      <c r="W745" s="2">
        <f t="shared" si="411"/>
        <v>319111.99895211257</v>
      </c>
      <c r="X745" s="27">
        <f t="shared" si="412"/>
        <v>0</v>
      </c>
      <c r="Y745" s="2">
        <f t="shared" si="427"/>
        <v>0</v>
      </c>
      <c r="Z745" s="67">
        <f t="shared" si="413"/>
        <v>0</v>
      </c>
      <c r="AA745" s="2">
        <f t="shared" si="414"/>
        <v>0</v>
      </c>
      <c r="AB745" s="26">
        <f t="shared" si="422"/>
        <v>6.7299999999999999E-2</v>
      </c>
      <c r="AC745" s="27">
        <f t="shared" si="402"/>
        <v>11</v>
      </c>
      <c r="AD745" s="27">
        <v>252</v>
      </c>
      <c r="AE745" s="10">
        <f t="shared" si="432"/>
        <v>1.0028471130000001</v>
      </c>
      <c r="AF745" s="2">
        <f t="shared" si="415"/>
        <v>857.36545513999999</v>
      </c>
      <c r="AG745" s="2">
        <f t="shared" si="416"/>
        <v>908.54792067000005</v>
      </c>
      <c r="AH745" s="3" t="str">
        <f t="shared" si="417"/>
        <v>-</v>
      </c>
      <c r="AI745" s="4" t="str">
        <f t="shared" si="423"/>
        <v>A+J=</v>
      </c>
      <c r="AJ745" s="11">
        <f t="shared" si="424"/>
        <v>41550</v>
      </c>
      <c r="AK745" s="11"/>
      <c r="AL745" s="4"/>
      <c r="AM745" s="1"/>
      <c r="AN745" s="11"/>
      <c r="AO745" s="1"/>
      <c r="AP745" s="1"/>
      <c r="AQ745" s="1"/>
      <c r="AR745" s="1"/>
      <c r="AS745" s="6"/>
      <c r="AT745" s="1"/>
      <c r="AU745" s="1"/>
      <c r="AV745" s="1"/>
      <c r="AW745" s="1"/>
      <c r="AX745" s="1"/>
      <c r="AY745" s="1"/>
      <c r="AZ745" s="1"/>
      <c r="BA745" s="1"/>
      <c r="BB745" s="1"/>
      <c r="BC745" s="1"/>
    </row>
    <row r="746" spans="1:55" x14ac:dyDescent="0.2">
      <c r="A746" s="144">
        <f t="shared" si="418"/>
        <v>41535</v>
      </c>
      <c r="B746" s="2">
        <f t="shared" si="403"/>
        <v>320139.80907505599</v>
      </c>
      <c r="C746" s="2">
        <f t="shared" si="419"/>
        <v>286140.20607607003</v>
      </c>
      <c r="D746" s="2">
        <v>0</v>
      </c>
      <c r="E746" s="68">
        <f t="shared" si="404"/>
        <v>286140.20607607003</v>
      </c>
      <c r="F746" s="72">
        <f t="shared" si="428"/>
        <v>3717.03</v>
      </c>
      <c r="G746" s="3">
        <f>IF(N746=1,VLOOKUP(A745,[1]Plan1!$BG$69:$BI$188,3),G745)</f>
        <v>3725.95</v>
      </c>
      <c r="H746" s="11">
        <f t="shared" si="429"/>
        <v>41458</v>
      </c>
      <c r="I746" s="11">
        <f t="shared" si="430"/>
        <v>41489</v>
      </c>
      <c r="J746" s="26">
        <f t="shared" si="405"/>
        <v>2.3997654040994743E-3</v>
      </c>
      <c r="K746" s="11">
        <f t="shared" si="420"/>
        <v>41548</v>
      </c>
      <c r="L746" s="11">
        <f t="shared" si="406"/>
        <v>41548</v>
      </c>
      <c r="M746" s="1">
        <f t="shared" si="421"/>
        <v>21</v>
      </c>
      <c r="N746" s="1">
        <f t="shared" si="425"/>
        <v>12</v>
      </c>
      <c r="O746" s="2">
        <f t="shared" si="407"/>
        <v>1.0013705900000001</v>
      </c>
      <c r="P746" s="10">
        <f t="shared" ref="P746:P809" si="434">IF(L746&gt;L745,O745,P745)</f>
        <v>1.00029871</v>
      </c>
      <c r="Q746" s="10">
        <f t="shared" si="431"/>
        <v>1.1138302035469199</v>
      </c>
      <c r="R746" s="2">
        <f t="shared" si="433"/>
        <v>1.1153568</v>
      </c>
      <c r="S746" s="2">
        <f t="shared" si="426"/>
        <v>1.05240376</v>
      </c>
      <c r="T746" s="2">
        <f t="shared" si="408"/>
        <v>301135.02876163</v>
      </c>
      <c r="U746" s="2">
        <f t="shared" si="409"/>
        <v>0</v>
      </c>
      <c r="V746" s="2">
        <f t="shared" si="410"/>
        <v>33008.218524276002</v>
      </c>
      <c r="W746" s="2">
        <f t="shared" si="411"/>
        <v>319148.42460034601</v>
      </c>
      <c r="X746" s="27">
        <f t="shared" si="412"/>
        <v>0</v>
      </c>
      <c r="Y746" s="2">
        <f t="shared" si="427"/>
        <v>0</v>
      </c>
      <c r="Z746" s="67">
        <f t="shared" si="413"/>
        <v>0</v>
      </c>
      <c r="AA746" s="2">
        <f t="shared" si="414"/>
        <v>0</v>
      </c>
      <c r="AB746" s="26">
        <f t="shared" si="422"/>
        <v>6.7299999999999999E-2</v>
      </c>
      <c r="AC746" s="27">
        <f t="shared" si="402"/>
        <v>12</v>
      </c>
      <c r="AD746" s="27">
        <v>252</v>
      </c>
      <c r="AE746" s="10">
        <f t="shared" si="432"/>
        <v>1.003106343</v>
      </c>
      <c r="AF746" s="2">
        <f t="shared" si="415"/>
        <v>935.42868864000002</v>
      </c>
      <c r="AG746" s="2">
        <f t="shared" si="416"/>
        <v>991.38447470999995</v>
      </c>
      <c r="AH746" s="3" t="str">
        <f t="shared" si="417"/>
        <v>-</v>
      </c>
      <c r="AI746" s="4" t="str">
        <f t="shared" si="423"/>
        <v>A+J=</v>
      </c>
      <c r="AJ746" s="11">
        <f t="shared" si="424"/>
        <v>41550</v>
      </c>
      <c r="AK746" s="11"/>
      <c r="AL746" s="4"/>
      <c r="AM746" s="1"/>
      <c r="AN746" s="11"/>
      <c r="AO746" s="1"/>
      <c r="AP746" s="1"/>
      <c r="AQ746" s="1"/>
      <c r="AR746" s="1"/>
      <c r="AS746" s="6"/>
      <c r="AT746" s="1"/>
      <c r="AU746" s="1"/>
      <c r="AV746" s="1"/>
      <c r="AW746" s="1"/>
      <c r="AX746" s="1"/>
      <c r="AY746" s="1"/>
      <c r="AZ746" s="1"/>
      <c r="BA746" s="1"/>
      <c r="BB746" s="1"/>
      <c r="BC746" s="1"/>
    </row>
    <row r="747" spans="1:55" x14ac:dyDescent="0.2">
      <c r="A747" s="144">
        <f t="shared" si="418"/>
        <v>41536</v>
      </c>
      <c r="B747" s="2">
        <f t="shared" si="403"/>
        <v>320259.1144190015</v>
      </c>
      <c r="C747" s="2">
        <f t="shared" si="419"/>
        <v>286140.20607607003</v>
      </c>
      <c r="D747" s="2">
        <v>0</v>
      </c>
      <c r="E747" s="68">
        <f t="shared" si="404"/>
        <v>286140.20607607003</v>
      </c>
      <c r="F747" s="72">
        <f t="shared" si="428"/>
        <v>3717.03</v>
      </c>
      <c r="G747" s="3">
        <f>IF(N747=1,VLOOKUP(A746,[1]Plan1!$BG$69:$BI$188,3),G746)</f>
        <v>3725.95</v>
      </c>
      <c r="H747" s="11">
        <f t="shared" si="429"/>
        <v>41458</v>
      </c>
      <c r="I747" s="11">
        <f t="shared" si="430"/>
        <v>41489</v>
      </c>
      <c r="J747" s="26">
        <f t="shared" si="405"/>
        <v>2.3997654040994743E-3</v>
      </c>
      <c r="K747" s="11">
        <f t="shared" si="420"/>
        <v>41548</v>
      </c>
      <c r="L747" s="11">
        <f t="shared" si="406"/>
        <v>41548</v>
      </c>
      <c r="M747" s="1">
        <f t="shared" si="421"/>
        <v>21</v>
      </c>
      <c r="N747" s="1">
        <f t="shared" si="425"/>
        <v>13</v>
      </c>
      <c r="O747" s="2">
        <f t="shared" si="407"/>
        <v>1.00148489</v>
      </c>
      <c r="P747" s="10">
        <f t="shared" si="434"/>
        <v>1.00029871</v>
      </c>
      <c r="Q747" s="10">
        <f t="shared" si="431"/>
        <v>1.1138302035469199</v>
      </c>
      <c r="R747" s="2">
        <f t="shared" si="433"/>
        <v>1.1154841099999999</v>
      </c>
      <c r="S747" s="2">
        <f t="shared" si="426"/>
        <v>1.05240376</v>
      </c>
      <c r="T747" s="2">
        <f t="shared" si="408"/>
        <v>301135.02876163</v>
      </c>
      <c r="U747" s="2">
        <f t="shared" si="409"/>
        <v>0</v>
      </c>
      <c r="V747" s="2">
        <f t="shared" si="410"/>
        <v>33044.647033911519</v>
      </c>
      <c r="W747" s="2">
        <f t="shared" si="411"/>
        <v>319184.85310998152</v>
      </c>
      <c r="X747" s="27">
        <f t="shared" si="412"/>
        <v>0</v>
      </c>
      <c r="Y747" s="2">
        <f t="shared" si="427"/>
        <v>0</v>
      </c>
      <c r="Z747" s="67">
        <f t="shared" si="413"/>
        <v>0</v>
      </c>
      <c r="AA747" s="2">
        <f t="shared" si="414"/>
        <v>0</v>
      </c>
      <c r="AB747" s="26">
        <f t="shared" si="422"/>
        <v>6.7299999999999999E-2</v>
      </c>
      <c r="AC747" s="27">
        <f t="shared" si="402"/>
        <v>13</v>
      </c>
      <c r="AD747" s="27">
        <v>252</v>
      </c>
      <c r="AE747" s="10">
        <f t="shared" si="432"/>
        <v>1.0033656399999999</v>
      </c>
      <c r="AF747" s="2">
        <f t="shared" si="415"/>
        <v>1013.5120982</v>
      </c>
      <c r="AG747" s="2">
        <f t="shared" si="416"/>
        <v>1074.26130902</v>
      </c>
      <c r="AH747" s="3" t="str">
        <f t="shared" si="417"/>
        <v>-</v>
      </c>
      <c r="AI747" s="4" t="str">
        <f t="shared" si="423"/>
        <v>A+J=</v>
      </c>
      <c r="AJ747" s="11">
        <f t="shared" si="424"/>
        <v>41550</v>
      </c>
      <c r="AK747" s="11"/>
      <c r="AL747" s="4"/>
      <c r="AM747" s="1"/>
      <c r="AN747" s="11"/>
      <c r="AO747" s="1"/>
      <c r="AP747" s="1"/>
      <c r="AQ747" s="1"/>
      <c r="AR747" s="1"/>
      <c r="AS747" s="6"/>
      <c r="AT747" s="1"/>
      <c r="AU747" s="1"/>
      <c r="AV747" s="1"/>
      <c r="AW747" s="1"/>
      <c r="AX747" s="1"/>
      <c r="AY747" s="1"/>
      <c r="AZ747" s="1"/>
      <c r="BA747" s="1"/>
      <c r="BB747" s="1"/>
      <c r="BC747" s="1"/>
    </row>
    <row r="748" spans="1:55" x14ac:dyDescent="0.2">
      <c r="A748" s="144">
        <f t="shared" si="418"/>
        <v>41537</v>
      </c>
      <c r="B748" s="2">
        <f t="shared" si="403"/>
        <v>320378.4657859212</v>
      </c>
      <c r="C748" s="2">
        <f t="shared" si="419"/>
        <v>286140.20607607003</v>
      </c>
      <c r="D748" s="2">
        <v>0</v>
      </c>
      <c r="E748" s="68">
        <f t="shared" si="404"/>
        <v>286140.20607607003</v>
      </c>
      <c r="F748" s="72">
        <f t="shared" si="428"/>
        <v>3717.03</v>
      </c>
      <c r="G748" s="3">
        <f>IF(N748=1,VLOOKUP(A747,[1]Plan1!$BG$69:$BI$188,3),G747)</f>
        <v>3725.95</v>
      </c>
      <c r="H748" s="11">
        <f t="shared" si="429"/>
        <v>41458</v>
      </c>
      <c r="I748" s="11">
        <f t="shared" si="430"/>
        <v>41489</v>
      </c>
      <c r="J748" s="26">
        <f t="shared" si="405"/>
        <v>2.3997654040994743E-3</v>
      </c>
      <c r="K748" s="11">
        <f t="shared" si="420"/>
        <v>41548</v>
      </c>
      <c r="L748" s="11">
        <f t="shared" si="406"/>
        <v>41548</v>
      </c>
      <c r="M748" s="1">
        <f t="shared" si="421"/>
        <v>21</v>
      </c>
      <c r="N748" s="1">
        <f t="shared" si="425"/>
        <v>14</v>
      </c>
      <c r="O748" s="2">
        <f t="shared" si="407"/>
        <v>1.0015992</v>
      </c>
      <c r="P748" s="10">
        <f t="shared" si="434"/>
        <v>1.00029871</v>
      </c>
      <c r="Q748" s="10">
        <f t="shared" si="431"/>
        <v>1.1138302035469199</v>
      </c>
      <c r="R748" s="2">
        <f t="shared" si="433"/>
        <v>1.1156114399999999</v>
      </c>
      <c r="S748" s="2">
        <f t="shared" si="426"/>
        <v>1.05240376</v>
      </c>
      <c r="T748" s="2">
        <f t="shared" si="408"/>
        <v>301135.02876163</v>
      </c>
      <c r="U748" s="2">
        <f t="shared" si="409"/>
        <v>0</v>
      </c>
      <c r="V748" s="2">
        <f t="shared" si="410"/>
        <v>33081.081266351175</v>
      </c>
      <c r="W748" s="2">
        <f t="shared" si="411"/>
        <v>319221.28734242119</v>
      </c>
      <c r="X748" s="27">
        <f t="shared" si="412"/>
        <v>0</v>
      </c>
      <c r="Y748" s="2">
        <f t="shared" si="427"/>
        <v>0</v>
      </c>
      <c r="Z748" s="67">
        <f t="shared" si="413"/>
        <v>0</v>
      </c>
      <c r="AA748" s="2">
        <f t="shared" si="414"/>
        <v>0</v>
      </c>
      <c r="AB748" s="26">
        <f t="shared" si="422"/>
        <v>6.7299999999999999E-2</v>
      </c>
      <c r="AC748" s="27">
        <f t="shared" si="402"/>
        <v>14</v>
      </c>
      <c r="AD748" s="27">
        <v>252</v>
      </c>
      <c r="AE748" s="10">
        <f t="shared" si="432"/>
        <v>1.0036250040000001</v>
      </c>
      <c r="AF748" s="2">
        <f t="shared" si="415"/>
        <v>1091.6156837999999</v>
      </c>
      <c r="AG748" s="2">
        <f t="shared" si="416"/>
        <v>1157.1784435</v>
      </c>
      <c r="AH748" s="3" t="str">
        <f t="shared" si="417"/>
        <v>-</v>
      </c>
      <c r="AI748" s="4" t="str">
        <f t="shared" si="423"/>
        <v>A+J=</v>
      </c>
      <c r="AJ748" s="11">
        <f t="shared" si="424"/>
        <v>41550</v>
      </c>
      <c r="AK748" s="11"/>
      <c r="AL748" s="4"/>
      <c r="AM748" s="1"/>
      <c r="AN748" s="11"/>
      <c r="AO748" s="1"/>
      <c r="AP748" s="1"/>
      <c r="AQ748" s="1"/>
      <c r="AR748" s="1"/>
      <c r="AS748" s="6"/>
      <c r="AT748" s="1"/>
      <c r="AU748" s="1"/>
      <c r="AV748" s="1"/>
      <c r="AW748" s="1"/>
      <c r="AX748" s="1"/>
      <c r="AY748" s="1"/>
      <c r="AZ748" s="1"/>
      <c r="BA748" s="1"/>
      <c r="BB748" s="1"/>
      <c r="BC748" s="1"/>
    </row>
    <row r="749" spans="1:55" x14ac:dyDescent="0.2">
      <c r="A749" s="144">
        <f t="shared" si="418"/>
        <v>41538</v>
      </c>
      <c r="B749" s="2">
        <f t="shared" si="403"/>
        <v>320497.86031508294</v>
      </c>
      <c r="C749" s="2">
        <f t="shared" si="419"/>
        <v>286140.20607607003</v>
      </c>
      <c r="D749" s="2">
        <v>0</v>
      </c>
      <c r="E749" s="68">
        <f t="shared" si="404"/>
        <v>286140.20607607003</v>
      </c>
      <c r="F749" s="72">
        <f t="shared" si="428"/>
        <v>3717.03</v>
      </c>
      <c r="G749" s="3">
        <f>IF(N749=1,VLOOKUP(A748,[1]Plan1!$BG$69:$BI$188,3),G748)</f>
        <v>3725.95</v>
      </c>
      <c r="H749" s="11">
        <f t="shared" si="429"/>
        <v>41458</v>
      </c>
      <c r="I749" s="11">
        <f t="shared" si="430"/>
        <v>41489</v>
      </c>
      <c r="J749" s="26">
        <f t="shared" si="405"/>
        <v>2.3997654040994743E-3</v>
      </c>
      <c r="K749" s="11">
        <f t="shared" si="420"/>
        <v>41548</v>
      </c>
      <c r="L749" s="11">
        <f t="shared" si="406"/>
        <v>41548</v>
      </c>
      <c r="M749" s="1">
        <f t="shared" si="421"/>
        <v>21</v>
      </c>
      <c r="N749" s="1">
        <f t="shared" si="425"/>
        <v>15</v>
      </c>
      <c r="O749" s="2">
        <f t="shared" si="407"/>
        <v>1.00171353</v>
      </c>
      <c r="P749" s="10">
        <f t="shared" si="434"/>
        <v>1.00029871</v>
      </c>
      <c r="Q749" s="10">
        <f t="shared" si="431"/>
        <v>1.1138302035469199</v>
      </c>
      <c r="R749" s="2">
        <f t="shared" si="433"/>
        <v>1.11573878</v>
      </c>
      <c r="S749" s="2">
        <f t="shared" si="426"/>
        <v>1.05240376</v>
      </c>
      <c r="T749" s="2">
        <f t="shared" si="408"/>
        <v>301135.02876163</v>
      </c>
      <c r="U749" s="2">
        <f t="shared" si="409"/>
        <v>0</v>
      </c>
      <c r="V749" s="2">
        <f t="shared" si="410"/>
        <v>33117.518360192946</v>
      </c>
      <c r="W749" s="2">
        <f t="shared" si="411"/>
        <v>319257.72443626297</v>
      </c>
      <c r="X749" s="27">
        <f t="shared" si="412"/>
        <v>0</v>
      </c>
      <c r="Y749" s="2">
        <f t="shared" si="427"/>
        <v>0</v>
      </c>
      <c r="Z749" s="67">
        <f t="shared" si="413"/>
        <v>0</v>
      </c>
      <c r="AA749" s="2">
        <f t="shared" si="414"/>
        <v>0</v>
      </c>
      <c r="AB749" s="26">
        <f t="shared" si="422"/>
        <v>6.7299999999999999E-2</v>
      </c>
      <c r="AC749" s="27">
        <f t="shared" si="402"/>
        <v>15</v>
      </c>
      <c r="AD749" s="27">
        <v>252</v>
      </c>
      <c r="AE749" s="10">
        <f t="shared" si="432"/>
        <v>1.003884435</v>
      </c>
      <c r="AF749" s="2">
        <f t="shared" si="415"/>
        <v>1169.7394454400001</v>
      </c>
      <c r="AG749" s="2">
        <f t="shared" si="416"/>
        <v>1240.13587882</v>
      </c>
      <c r="AH749" s="3" t="str">
        <f t="shared" si="417"/>
        <v>-</v>
      </c>
      <c r="AI749" s="4" t="str">
        <f t="shared" si="423"/>
        <v>A+J=</v>
      </c>
      <c r="AJ749" s="11">
        <f t="shared" si="424"/>
        <v>41550</v>
      </c>
      <c r="AK749" s="11"/>
      <c r="AL749" s="4"/>
      <c r="AM749" s="1"/>
      <c r="AN749" s="11"/>
      <c r="AO749" s="1"/>
      <c r="AP749" s="1"/>
      <c r="AQ749" s="1"/>
      <c r="AR749" s="1"/>
      <c r="AS749" s="6"/>
      <c r="AT749" s="1"/>
      <c r="AU749" s="1"/>
      <c r="AV749" s="1"/>
      <c r="AW749" s="1"/>
      <c r="AX749" s="1"/>
      <c r="AY749" s="1"/>
      <c r="AZ749" s="1"/>
      <c r="BA749" s="1"/>
      <c r="BB749" s="1"/>
      <c r="BC749" s="1"/>
    </row>
    <row r="750" spans="1:55" x14ac:dyDescent="0.2">
      <c r="A750" s="144">
        <f t="shared" si="418"/>
        <v>41539</v>
      </c>
      <c r="B750" s="2">
        <f t="shared" si="403"/>
        <v>320497.86031508294</v>
      </c>
      <c r="C750" s="2">
        <f t="shared" si="419"/>
        <v>286140.20607607003</v>
      </c>
      <c r="D750" s="2">
        <v>0</v>
      </c>
      <c r="E750" s="68">
        <f t="shared" si="404"/>
        <v>286140.20607607003</v>
      </c>
      <c r="F750" s="72">
        <f t="shared" si="428"/>
        <v>3717.03</v>
      </c>
      <c r="G750" s="3">
        <f>IF(N750=1,VLOOKUP(A749,[1]Plan1!$BG$69:$BI$188,3),G749)</f>
        <v>3725.95</v>
      </c>
      <c r="H750" s="11">
        <f t="shared" si="429"/>
        <v>41458</v>
      </c>
      <c r="I750" s="11">
        <f t="shared" si="430"/>
        <v>41489</v>
      </c>
      <c r="J750" s="26">
        <f t="shared" si="405"/>
        <v>2.3997654040994743E-3</v>
      </c>
      <c r="K750" s="11">
        <f t="shared" si="420"/>
        <v>41548</v>
      </c>
      <c r="L750" s="11">
        <f t="shared" si="406"/>
        <v>41548</v>
      </c>
      <c r="M750" s="1">
        <f t="shared" si="421"/>
        <v>21</v>
      </c>
      <c r="N750" s="1">
        <f t="shared" si="425"/>
        <v>15</v>
      </c>
      <c r="O750" s="2">
        <f t="shared" si="407"/>
        <v>1.00171353</v>
      </c>
      <c r="P750" s="10">
        <f t="shared" si="434"/>
        <v>1.00029871</v>
      </c>
      <c r="Q750" s="10">
        <f t="shared" si="431"/>
        <v>1.1138302035469199</v>
      </c>
      <c r="R750" s="2">
        <f t="shared" si="433"/>
        <v>1.11573878</v>
      </c>
      <c r="S750" s="2">
        <f t="shared" si="426"/>
        <v>1.05240376</v>
      </c>
      <c r="T750" s="2">
        <f t="shared" si="408"/>
        <v>301135.02876163</v>
      </c>
      <c r="U750" s="2">
        <f t="shared" si="409"/>
        <v>0</v>
      </c>
      <c r="V750" s="2">
        <f t="shared" si="410"/>
        <v>33117.518360192946</v>
      </c>
      <c r="W750" s="2">
        <f t="shared" si="411"/>
        <v>319257.72443626297</v>
      </c>
      <c r="X750" s="27">
        <f t="shared" si="412"/>
        <v>0</v>
      </c>
      <c r="Y750" s="2">
        <f t="shared" si="427"/>
        <v>0</v>
      </c>
      <c r="Z750" s="67">
        <f t="shared" si="413"/>
        <v>0</v>
      </c>
      <c r="AA750" s="2">
        <f t="shared" si="414"/>
        <v>0</v>
      </c>
      <c r="AB750" s="26">
        <f t="shared" si="422"/>
        <v>6.7299999999999999E-2</v>
      </c>
      <c r="AC750" s="27">
        <f t="shared" si="402"/>
        <v>15</v>
      </c>
      <c r="AD750" s="27">
        <v>252</v>
      </c>
      <c r="AE750" s="10">
        <f t="shared" si="432"/>
        <v>1.003884435</v>
      </c>
      <c r="AF750" s="2">
        <f t="shared" si="415"/>
        <v>1169.7394454400001</v>
      </c>
      <c r="AG750" s="2">
        <f t="shared" si="416"/>
        <v>1240.13587882</v>
      </c>
      <c r="AH750" s="3" t="str">
        <f t="shared" si="417"/>
        <v>-</v>
      </c>
      <c r="AI750" s="4" t="str">
        <f t="shared" si="423"/>
        <v>A+J=</v>
      </c>
      <c r="AJ750" s="11">
        <f t="shared" si="424"/>
        <v>41550</v>
      </c>
      <c r="AK750" s="11"/>
      <c r="AL750" s="4"/>
      <c r="AM750" s="1"/>
      <c r="AN750" s="11"/>
      <c r="AO750" s="1"/>
      <c r="AP750" s="1"/>
      <c r="AQ750" s="1"/>
      <c r="AR750" s="1"/>
      <c r="AS750" s="6"/>
      <c r="AT750" s="1"/>
      <c r="AU750" s="1"/>
      <c r="AV750" s="1"/>
      <c r="AW750" s="1"/>
      <c r="AX750" s="1"/>
      <c r="AY750" s="1"/>
      <c r="AZ750" s="1"/>
      <c r="BA750" s="1"/>
      <c r="BB750" s="1"/>
      <c r="BC750" s="1"/>
    </row>
    <row r="751" spans="1:55" x14ac:dyDescent="0.2">
      <c r="A751" s="144">
        <f t="shared" si="418"/>
        <v>41540</v>
      </c>
      <c r="B751" s="2">
        <f t="shared" si="403"/>
        <v>320497.86031508294</v>
      </c>
      <c r="C751" s="2">
        <f t="shared" si="419"/>
        <v>286140.20607607003</v>
      </c>
      <c r="D751" s="2">
        <v>0</v>
      </c>
      <c r="E751" s="68">
        <f t="shared" si="404"/>
        <v>286140.20607607003</v>
      </c>
      <c r="F751" s="72">
        <f t="shared" si="428"/>
        <v>3717.03</v>
      </c>
      <c r="G751" s="3">
        <f>IF(N751=1,VLOOKUP(A750,[1]Plan1!$BG$69:$BI$188,3),G750)</f>
        <v>3725.95</v>
      </c>
      <c r="H751" s="11">
        <f t="shared" si="429"/>
        <v>41458</v>
      </c>
      <c r="I751" s="11">
        <f t="shared" si="430"/>
        <v>41489</v>
      </c>
      <c r="J751" s="26">
        <f t="shared" si="405"/>
        <v>2.3997654040994743E-3</v>
      </c>
      <c r="K751" s="11">
        <f t="shared" si="420"/>
        <v>41548</v>
      </c>
      <c r="L751" s="11">
        <f t="shared" si="406"/>
        <v>41548</v>
      </c>
      <c r="M751" s="1">
        <f t="shared" si="421"/>
        <v>21</v>
      </c>
      <c r="N751" s="1">
        <f t="shared" si="425"/>
        <v>15</v>
      </c>
      <c r="O751" s="2">
        <f t="shared" si="407"/>
        <v>1.00171353</v>
      </c>
      <c r="P751" s="10">
        <f t="shared" si="434"/>
        <v>1.00029871</v>
      </c>
      <c r="Q751" s="10">
        <f t="shared" si="431"/>
        <v>1.1138302035469199</v>
      </c>
      <c r="R751" s="2">
        <f t="shared" si="433"/>
        <v>1.11573878</v>
      </c>
      <c r="S751" s="2">
        <f t="shared" si="426"/>
        <v>1.05240376</v>
      </c>
      <c r="T751" s="2">
        <f t="shared" si="408"/>
        <v>301135.02876163</v>
      </c>
      <c r="U751" s="2">
        <f t="shared" si="409"/>
        <v>0</v>
      </c>
      <c r="V751" s="2">
        <f t="shared" si="410"/>
        <v>33117.518360192946</v>
      </c>
      <c r="W751" s="2">
        <f t="shared" si="411"/>
        <v>319257.72443626297</v>
      </c>
      <c r="X751" s="27">
        <f t="shared" si="412"/>
        <v>0</v>
      </c>
      <c r="Y751" s="2">
        <f t="shared" si="427"/>
        <v>0</v>
      </c>
      <c r="Z751" s="67">
        <f t="shared" si="413"/>
        <v>0</v>
      </c>
      <c r="AA751" s="2">
        <f t="shared" si="414"/>
        <v>0</v>
      </c>
      <c r="AB751" s="26">
        <f t="shared" si="422"/>
        <v>6.7299999999999999E-2</v>
      </c>
      <c r="AC751" s="27">
        <f t="shared" si="402"/>
        <v>15</v>
      </c>
      <c r="AD751" s="27">
        <v>252</v>
      </c>
      <c r="AE751" s="10">
        <f t="shared" si="432"/>
        <v>1.003884435</v>
      </c>
      <c r="AF751" s="2">
        <f t="shared" si="415"/>
        <v>1169.7394454400001</v>
      </c>
      <c r="AG751" s="2">
        <f t="shared" si="416"/>
        <v>1240.13587882</v>
      </c>
      <c r="AH751" s="3" t="str">
        <f t="shared" si="417"/>
        <v>-</v>
      </c>
      <c r="AI751" s="4" t="str">
        <f t="shared" si="423"/>
        <v>A+J=</v>
      </c>
      <c r="AJ751" s="11">
        <f t="shared" si="424"/>
        <v>41550</v>
      </c>
      <c r="AK751" s="11"/>
      <c r="AL751" s="4"/>
      <c r="AM751" s="1"/>
      <c r="AN751" s="11"/>
      <c r="AO751" s="1"/>
      <c r="AP751" s="1"/>
      <c r="AQ751" s="1"/>
      <c r="AR751" s="1"/>
      <c r="AS751" s="6"/>
      <c r="AT751" s="1"/>
      <c r="AU751" s="1"/>
      <c r="AV751" s="1"/>
      <c r="AW751" s="1"/>
      <c r="AX751" s="1"/>
      <c r="AY751" s="1"/>
      <c r="AZ751" s="1"/>
      <c r="BA751" s="1"/>
      <c r="BB751" s="1"/>
      <c r="BC751" s="1"/>
    </row>
    <row r="752" spans="1:55" x14ac:dyDescent="0.2">
      <c r="A752" s="144">
        <f t="shared" si="418"/>
        <v>41541</v>
      </c>
      <c r="B752" s="2">
        <f t="shared" si="403"/>
        <v>320617.30120858882</v>
      </c>
      <c r="C752" s="2">
        <f t="shared" si="419"/>
        <v>286140.20607607003</v>
      </c>
      <c r="D752" s="2">
        <v>0</v>
      </c>
      <c r="E752" s="68">
        <f t="shared" si="404"/>
        <v>286140.20607607003</v>
      </c>
      <c r="F752" s="72">
        <f t="shared" si="428"/>
        <v>3717.03</v>
      </c>
      <c r="G752" s="3">
        <f>IF(N752=1,VLOOKUP(A751,[1]Plan1!$BG$69:$BI$188,3),G751)</f>
        <v>3725.95</v>
      </c>
      <c r="H752" s="11">
        <f t="shared" si="429"/>
        <v>41458</v>
      </c>
      <c r="I752" s="11">
        <f t="shared" si="430"/>
        <v>41489</v>
      </c>
      <c r="J752" s="26">
        <f t="shared" si="405"/>
        <v>2.3997654040994743E-3</v>
      </c>
      <c r="K752" s="11">
        <f t="shared" si="420"/>
        <v>41548</v>
      </c>
      <c r="L752" s="11">
        <f t="shared" si="406"/>
        <v>41548</v>
      </c>
      <c r="M752" s="1">
        <f t="shared" si="421"/>
        <v>21</v>
      </c>
      <c r="N752" s="1">
        <f t="shared" si="425"/>
        <v>16</v>
      </c>
      <c r="O752" s="2">
        <f t="shared" si="407"/>
        <v>1.0018278700000001</v>
      </c>
      <c r="P752" s="10">
        <f t="shared" si="434"/>
        <v>1.00029871</v>
      </c>
      <c r="Q752" s="10">
        <f t="shared" si="431"/>
        <v>1.1138302035469199</v>
      </c>
      <c r="R752" s="2">
        <f t="shared" si="433"/>
        <v>1.1158661400000001</v>
      </c>
      <c r="S752" s="2">
        <f t="shared" si="426"/>
        <v>1.05240376</v>
      </c>
      <c r="T752" s="2">
        <f t="shared" si="408"/>
        <v>301135.02876163</v>
      </c>
      <c r="U752" s="2">
        <f t="shared" si="409"/>
        <v>0</v>
      </c>
      <c r="V752" s="2">
        <f t="shared" si="410"/>
        <v>33153.961176838799</v>
      </c>
      <c r="W752" s="2">
        <f t="shared" si="411"/>
        <v>319294.16725290881</v>
      </c>
      <c r="X752" s="27">
        <f t="shared" si="412"/>
        <v>0</v>
      </c>
      <c r="Y752" s="2">
        <f t="shared" si="427"/>
        <v>0</v>
      </c>
      <c r="Z752" s="67">
        <f t="shared" si="413"/>
        <v>0</v>
      </c>
      <c r="AA752" s="2">
        <f t="shared" si="414"/>
        <v>0</v>
      </c>
      <c r="AB752" s="26">
        <f t="shared" si="422"/>
        <v>6.7299999999999999E-2</v>
      </c>
      <c r="AC752" s="27">
        <f t="shared" si="402"/>
        <v>16</v>
      </c>
      <c r="AD752" s="27">
        <v>252</v>
      </c>
      <c r="AE752" s="10">
        <f t="shared" si="432"/>
        <v>1.004143934</v>
      </c>
      <c r="AF752" s="2">
        <f t="shared" si="415"/>
        <v>1247.88368427</v>
      </c>
      <c r="AG752" s="2">
        <f t="shared" si="416"/>
        <v>1323.1339556800001</v>
      </c>
      <c r="AH752" s="3" t="str">
        <f t="shared" si="417"/>
        <v>-</v>
      </c>
      <c r="AI752" s="4" t="str">
        <f t="shared" si="423"/>
        <v>A+J=</v>
      </c>
      <c r="AJ752" s="11">
        <f t="shared" si="424"/>
        <v>41550</v>
      </c>
      <c r="AK752" s="11"/>
      <c r="AL752" s="4"/>
      <c r="AM752" s="1"/>
      <c r="AN752" s="11"/>
      <c r="AO752" s="1"/>
      <c r="AP752" s="1"/>
      <c r="AQ752" s="1"/>
      <c r="AR752" s="1"/>
      <c r="AS752" s="6"/>
      <c r="AT752" s="1"/>
      <c r="AU752" s="1"/>
      <c r="AV752" s="1"/>
      <c r="AW752" s="1"/>
      <c r="AX752" s="1"/>
      <c r="AY752" s="1"/>
      <c r="AZ752" s="1"/>
      <c r="BA752" s="1"/>
      <c r="BB752" s="1"/>
      <c r="BC752" s="1"/>
    </row>
    <row r="753" spans="1:154" x14ac:dyDescent="0.2">
      <c r="A753" s="144">
        <f t="shared" si="418"/>
        <v>41542</v>
      </c>
      <c r="B753" s="2">
        <f t="shared" si="403"/>
        <v>320736.78209166467</v>
      </c>
      <c r="C753" s="2">
        <f t="shared" si="419"/>
        <v>286140.20607607003</v>
      </c>
      <c r="D753" s="2">
        <v>0</v>
      </c>
      <c r="E753" s="68">
        <f t="shared" si="404"/>
        <v>286140.20607607003</v>
      </c>
      <c r="F753" s="72">
        <f t="shared" si="428"/>
        <v>3717.03</v>
      </c>
      <c r="G753" s="3">
        <f>IF(N753=1,VLOOKUP(A752,[1]Plan1!$BG$69:$BI$188,3),G752)</f>
        <v>3725.95</v>
      </c>
      <c r="H753" s="11">
        <f t="shared" si="429"/>
        <v>41458</v>
      </c>
      <c r="I753" s="11">
        <f t="shared" si="430"/>
        <v>41489</v>
      </c>
      <c r="J753" s="26">
        <f t="shared" si="405"/>
        <v>2.3997654040994743E-3</v>
      </c>
      <c r="K753" s="11">
        <f t="shared" si="420"/>
        <v>41548</v>
      </c>
      <c r="L753" s="11">
        <f t="shared" si="406"/>
        <v>41548</v>
      </c>
      <c r="M753" s="1">
        <f t="shared" si="421"/>
        <v>21</v>
      </c>
      <c r="N753" s="1">
        <f t="shared" si="425"/>
        <v>17</v>
      </c>
      <c r="O753" s="2">
        <f t="shared" si="407"/>
        <v>1.0019422200000001</v>
      </c>
      <c r="P753" s="10">
        <f t="shared" si="434"/>
        <v>1.00029871</v>
      </c>
      <c r="Q753" s="10">
        <f t="shared" si="431"/>
        <v>1.1138302035469199</v>
      </c>
      <c r="R753" s="2">
        <f t="shared" si="433"/>
        <v>1.1159935000000001</v>
      </c>
      <c r="S753" s="2">
        <f t="shared" si="426"/>
        <v>1.05240376</v>
      </c>
      <c r="T753" s="2">
        <f t="shared" si="408"/>
        <v>301135.02876163</v>
      </c>
      <c r="U753" s="2">
        <f t="shared" si="409"/>
        <v>0</v>
      </c>
      <c r="V753" s="2">
        <f t="shared" si="410"/>
        <v>33190.403993484651</v>
      </c>
      <c r="W753" s="2">
        <f t="shared" si="411"/>
        <v>319330.61006955465</v>
      </c>
      <c r="X753" s="27">
        <f t="shared" si="412"/>
        <v>0</v>
      </c>
      <c r="Y753" s="2">
        <f t="shared" si="427"/>
        <v>0</v>
      </c>
      <c r="Z753" s="67">
        <f t="shared" si="413"/>
        <v>0</v>
      </c>
      <c r="AA753" s="2">
        <f t="shared" si="414"/>
        <v>0</v>
      </c>
      <c r="AB753" s="26">
        <f t="shared" si="422"/>
        <v>6.7299999999999999E-2</v>
      </c>
      <c r="AC753" s="27">
        <f t="shared" si="402"/>
        <v>17</v>
      </c>
      <c r="AD753" s="27">
        <v>252</v>
      </c>
      <c r="AE753" s="10">
        <f t="shared" si="432"/>
        <v>1.0044034989999999</v>
      </c>
      <c r="AF753" s="2">
        <f t="shared" si="415"/>
        <v>1326.04779801</v>
      </c>
      <c r="AG753" s="2">
        <f t="shared" si="416"/>
        <v>1406.1720221099999</v>
      </c>
      <c r="AH753" s="3" t="str">
        <f t="shared" si="417"/>
        <v>-</v>
      </c>
      <c r="AI753" s="4" t="str">
        <f t="shared" si="423"/>
        <v>A+J=</v>
      </c>
      <c r="AJ753" s="11">
        <f t="shared" si="424"/>
        <v>41550</v>
      </c>
      <c r="AK753" s="11"/>
      <c r="AL753" s="4"/>
      <c r="AM753" s="1"/>
      <c r="AN753" s="11"/>
      <c r="AO753" s="1"/>
      <c r="AP753" s="1"/>
      <c r="AQ753" s="1"/>
      <c r="AR753" s="1"/>
      <c r="AS753" s="6"/>
      <c r="AT753" s="1"/>
      <c r="AU753" s="1"/>
      <c r="AV753" s="1"/>
      <c r="AW753" s="1"/>
      <c r="AX753" s="1"/>
      <c r="AY753" s="1"/>
      <c r="AZ753" s="1"/>
      <c r="BA753" s="1"/>
      <c r="BB753" s="1"/>
      <c r="BC753" s="1"/>
    </row>
    <row r="754" spans="1:154" x14ac:dyDescent="0.2">
      <c r="A754" s="144">
        <f t="shared" si="418"/>
        <v>41543</v>
      </c>
      <c r="B754" s="2">
        <f t="shared" si="403"/>
        <v>320856.30904037459</v>
      </c>
      <c r="C754" s="2">
        <f t="shared" si="419"/>
        <v>286140.20607607003</v>
      </c>
      <c r="D754" s="2">
        <v>0</v>
      </c>
      <c r="E754" s="68">
        <f t="shared" si="404"/>
        <v>286140.20607607003</v>
      </c>
      <c r="F754" s="72">
        <f t="shared" si="428"/>
        <v>3717.03</v>
      </c>
      <c r="G754" s="3">
        <f>IF(N754=1,VLOOKUP(A753,[1]Plan1!$BG$69:$BI$188,3),G753)</f>
        <v>3725.95</v>
      </c>
      <c r="H754" s="11">
        <f t="shared" si="429"/>
        <v>41458</v>
      </c>
      <c r="I754" s="11">
        <f t="shared" si="430"/>
        <v>41489</v>
      </c>
      <c r="J754" s="26">
        <f t="shared" si="405"/>
        <v>2.3997654040994743E-3</v>
      </c>
      <c r="K754" s="11">
        <f t="shared" si="420"/>
        <v>41548</v>
      </c>
      <c r="L754" s="11">
        <f t="shared" si="406"/>
        <v>41548</v>
      </c>
      <c r="M754" s="1">
        <f t="shared" si="421"/>
        <v>21</v>
      </c>
      <c r="N754" s="1">
        <f t="shared" si="425"/>
        <v>18</v>
      </c>
      <c r="O754" s="2">
        <f t="shared" si="407"/>
        <v>1.0020565800000001</v>
      </c>
      <c r="P754" s="10">
        <f t="shared" si="434"/>
        <v>1.00029871</v>
      </c>
      <c r="Q754" s="10">
        <f t="shared" si="431"/>
        <v>1.1138302035469199</v>
      </c>
      <c r="R754" s="2">
        <f t="shared" si="433"/>
        <v>1.11612088</v>
      </c>
      <c r="S754" s="2">
        <f t="shared" si="426"/>
        <v>1.05240376</v>
      </c>
      <c r="T754" s="2">
        <f t="shared" si="408"/>
        <v>301135.02876163</v>
      </c>
      <c r="U754" s="2">
        <f t="shared" si="409"/>
        <v>0</v>
      </c>
      <c r="V754" s="2">
        <f t="shared" si="410"/>
        <v>33226.852532934594</v>
      </c>
      <c r="W754" s="2">
        <f t="shared" si="411"/>
        <v>319367.0586090046</v>
      </c>
      <c r="X754" s="27">
        <f t="shared" si="412"/>
        <v>0</v>
      </c>
      <c r="Y754" s="2">
        <f t="shared" si="427"/>
        <v>0</v>
      </c>
      <c r="Z754" s="67">
        <f t="shared" si="413"/>
        <v>0</v>
      </c>
      <c r="AA754" s="2">
        <f t="shared" si="414"/>
        <v>0</v>
      </c>
      <c r="AB754" s="26">
        <f t="shared" si="422"/>
        <v>6.7299999999999999E-2</v>
      </c>
      <c r="AC754" s="27">
        <f t="shared" si="402"/>
        <v>18</v>
      </c>
      <c r="AD754" s="27">
        <v>252</v>
      </c>
      <c r="AE754" s="10">
        <f t="shared" si="432"/>
        <v>1.004663131</v>
      </c>
      <c r="AF754" s="2">
        <f t="shared" si="415"/>
        <v>1404.2320878</v>
      </c>
      <c r="AG754" s="2">
        <f t="shared" si="416"/>
        <v>1489.2504313699999</v>
      </c>
      <c r="AH754" s="3" t="str">
        <f t="shared" si="417"/>
        <v>-</v>
      </c>
      <c r="AI754" s="4" t="str">
        <f t="shared" si="423"/>
        <v>A+J=</v>
      </c>
      <c r="AJ754" s="11">
        <f t="shared" si="424"/>
        <v>41550</v>
      </c>
      <c r="AK754" s="11"/>
      <c r="AL754" s="4"/>
      <c r="AM754" s="1"/>
      <c r="AN754" s="11"/>
      <c r="AO754" s="1"/>
      <c r="AP754" s="1"/>
      <c r="AQ754" s="1"/>
      <c r="AR754" s="1"/>
      <c r="AS754" s="6"/>
      <c r="AT754" s="1"/>
      <c r="AU754" s="1"/>
      <c r="AV754" s="1"/>
      <c r="AW754" s="1"/>
      <c r="AX754" s="1"/>
      <c r="AY754" s="1"/>
      <c r="AZ754" s="1"/>
      <c r="BA754" s="1"/>
      <c r="BB754" s="1"/>
      <c r="BC754" s="1"/>
    </row>
    <row r="755" spans="1:154" x14ac:dyDescent="0.2">
      <c r="A755" s="144">
        <f t="shared" si="418"/>
        <v>41544</v>
      </c>
      <c r="B755" s="2">
        <f t="shared" si="403"/>
        <v>320975.88238592871</v>
      </c>
      <c r="C755" s="2">
        <f t="shared" si="419"/>
        <v>286140.20607607003</v>
      </c>
      <c r="D755" s="2">
        <v>0</v>
      </c>
      <c r="E755" s="68">
        <f t="shared" si="404"/>
        <v>286140.20607607003</v>
      </c>
      <c r="F755" s="72">
        <f t="shared" si="428"/>
        <v>3717.03</v>
      </c>
      <c r="G755" s="3">
        <f>IF(N755=1,VLOOKUP(A754,[1]Plan1!$BG$69:$BI$188,3),G754)</f>
        <v>3725.95</v>
      </c>
      <c r="H755" s="11">
        <f t="shared" si="429"/>
        <v>41458</v>
      </c>
      <c r="I755" s="11">
        <f t="shared" si="430"/>
        <v>41489</v>
      </c>
      <c r="J755" s="26">
        <f t="shared" si="405"/>
        <v>2.3997654040994743E-3</v>
      </c>
      <c r="K755" s="11">
        <f t="shared" si="420"/>
        <v>41548</v>
      </c>
      <c r="L755" s="11">
        <f t="shared" si="406"/>
        <v>41548</v>
      </c>
      <c r="M755" s="1">
        <f t="shared" si="421"/>
        <v>21</v>
      </c>
      <c r="N755" s="1">
        <f t="shared" si="425"/>
        <v>19</v>
      </c>
      <c r="O755" s="2">
        <f t="shared" si="407"/>
        <v>1.0021709599999999</v>
      </c>
      <c r="P755" s="10">
        <f t="shared" si="434"/>
        <v>1.00029871</v>
      </c>
      <c r="Q755" s="10">
        <f t="shared" si="431"/>
        <v>1.1138302035469199</v>
      </c>
      <c r="R755" s="2">
        <f t="shared" si="433"/>
        <v>1.11624828</v>
      </c>
      <c r="S755" s="2">
        <f t="shared" si="426"/>
        <v>1.05240376</v>
      </c>
      <c r="T755" s="2">
        <f t="shared" si="408"/>
        <v>301135.02876163</v>
      </c>
      <c r="U755" s="2">
        <f t="shared" si="409"/>
        <v>0</v>
      </c>
      <c r="V755" s="2">
        <f t="shared" si="410"/>
        <v>33263.306795188684</v>
      </c>
      <c r="W755" s="2">
        <f t="shared" si="411"/>
        <v>319403.51287125872</v>
      </c>
      <c r="X755" s="27">
        <f t="shared" si="412"/>
        <v>0</v>
      </c>
      <c r="Y755" s="2">
        <f t="shared" si="427"/>
        <v>0</v>
      </c>
      <c r="Z755" s="67">
        <f t="shared" si="413"/>
        <v>0</v>
      </c>
      <c r="AA755" s="2">
        <f t="shared" si="414"/>
        <v>0</v>
      </c>
      <c r="AB755" s="26">
        <f t="shared" si="422"/>
        <v>6.7299999999999999E-2</v>
      </c>
      <c r="AC755" s="27">
        <f t="shared" si="402"/>
        <v>19</v>
      </c>
      <c r="AD755" s="27">
        <v>252</v>
      </c>
      <c r="AE755" s="10">
        <f t="shared" si="432"/>
        <v>1.004922831</v>
      </c>
      <c r="AF755" s="2">
        <f t="shared" si="415"/>
        <v>1482.4368547700001</v>
      </c>
      <c r="AG755" s="2">
        <f t="shared" si="416"/>
        <v>1572.3695146699999</v>
      </c>
      <c r="AH755" s="3" t="str">
        <f t="shared" si="417"/>
        <v>-</v>
      </c>
      <c r="AI755" s="4" t="str">
        <f t="shared" si="423"/>
        <v>A+J=</v>
      </c>
      <c r="AJ755" s="11">
        <f t="shared" si="424"/>
        <v>41550</v>
      </c>
      <c r="AK755" s="11"/>
      <c r="AL755" s="4"/>
      <c r="AM755" s="1"/>
      <c r="AN755" s="11"/>
      <c r="AO755" s="1"/>
      <c r="AP755" s="1"/>
      <c r="AQ755" s="1"/>
      <c r="AR755" s="1"/>
      <c r="AS755" s="6"/>
      <c r="AT755" s="1"/>
      <c r="AU755" s="1"/>
      <c r="AV755" s="1"/>
      <c r="AW755" s="1"/>
      <c r="AX755" s="1"/>
      <c r="AY755" s="1"/>
      <c r="AZ755" s="1"/>
      <c r="BA755" s="1"/>
      <c r="BB755" s="1"/>
      <c r="BC755" s="1"/>
    </row>
    <row r="756" spans="1:154" x14ac:dyDescent="0.2">
      <c r="A756" s="144">
        <f t="shared" si="418"/>
        <v>41545</v>
      </c>
      <c r="B756" s="2">
        <f t="shared" si="403"/>
        <v>321095.50150131696</v>
      </c>
      <c r="C756" s="2">
        <f t="shared" si="419"/>
        <v>286140.20607607003</v>
      </c>
      <c r="D756" s="2">
        <v>0</v>
      </c>
      <c r="E756" s="68">
        <f t="shared" si="404"/>
        <v>286140.20607607003</v>
      </c>
      <c r="F756" s="72">
        <f t="shared" si="428"/>
        <v>3717.03</v>
      </c>
      <c r="G756" s="3">
        <f>IF(N756=1,VLOOKUP(A755,[1]Plan1!$BG$69:$BI$188,3),G755)</f>
        <v>3725.95</v>
      </c>
      <c r="H756" s="11">
        <f t="shared" si="429"/>
        <v>41458</v>
      </c>
      <c r="I756" s="11">
        <f t="shared" si="430"/>
        <v>41489</v>
      </c>
      <c r="J756" s="26">
        <f t="shared" si="405"/>
        <v>2.3997654040994743E-3</v>
      </c>
      <c r="K756" s="11">
        <f t="shared" si="420"/>
        <v>41548</v>
      </c>
      <c r="L756" s="11">
        <f t="shared" si="406"/>
        <v>41548</v>
      </c>
      <c r="M756" s="1">
        <f t="shared" si="421"/>
        <v>21</v>
      </c>
      <c r="N756" s="1">
        <f t="shared" si="425"/>
        <v>20</v>
      </c>
      <c r="O756" s="2">
        <f t="shared" si="407"/>
        <v>1.0022853599999999</v>
      </c>
      <c r="P756" s="10">
        <f t="shared" si="434"/>
        <v>1.00029871</v>
      </c>
      <c r="Q756" s="10">
        <f t="shared" si="431"/>
        <v>1.1138302035469199</v>
      </c>
      <c r="R756" s="2">
        <f t="shared" si="433"/>
        <v>1.1163757000000001</v>
      </c>
      <c r="S756" s="2">
        <f t="shared" si="426"/>
        <v>1.05240376</v>
      </c>
      <c r="T756" s="2">
        <f t="shared" si="408"/>
        <v>301135.02876163</v>
      </c>
      <c r="U756" s="2">
        <f t="shared" si="409"/>
        <v>0</v>
      </c>
      <c r="V756" s="2">
        <f t="shared" si="410"/>
        <v>33299.76678024693</v>
      </c>
      <c r="W756" s="2">
        <f t="shared" si="411"/>
        <v>319439.97285631695</v>
      </c>
      <c r="X756" s="27">
        <f t="shared" si="412"/>
        <v>0</v>
      </c>
      <c r="Y756" s="2">
        <f t="shared" si="427"/>
        <v>0</v>
      </c>
      <c r="Z756" s="67">
        <f t="shared" si="413"/>
        <v>0</v>
      </c>
      <c r="AA756" s="2">
        <f t="shared" si="414"/>
        <v>0</v>
      </c>
      <c r="AB756" s="26">
        <f t="shared" si="422"/>
        <v>6.7299999999999999E-2</v>
      </c>
      <c r="AC756" s="27">
        <f t="shared" si="402"/>
        <v>20</v>
      </c>
      <c r="AD756" s="27">
        <v>252</v>
      </c>
      <c r="AE756" s="10">
        <f t="shared" si="432"/>
        <v>1.0051825969999999</v>
      </c>
      <c r="AF756" s="2">
        <f t="shared" si="415"/>
        <v>1560.6614966499999</v>
      </c>
      <c r="AG756" s="2">
        <f t="shared" si="416"/>
        <v>1655.5286450000001</v>
      </c>
      <c r="AH756" s="3" t="str">
        <f t="shared" si="417"/>
        <v>-</v>
      </c>
      <c r="AI756" s="4" t="str">
        <f t="shared" si="423"/>
        <v>A+J=</v>
      </c>
      <c r="AJ756" s="11">
        <f t="shared" si="424"/>
        <v>41550</v>
      </c>
      <c r="AK756" s="11"/>
      <c r="AL756" s="4"/>
      <c r="AM756" s="1"/>
      <c r="AN756" s="11"/>
      <c r="AO756" s="1"/>
      <c r="AP756" s="1"/>
      <c r="AQ756" s="1"/>
      <c r="AR756" s="1"/>
      <c r="AS756" s="6"/>
      <c r="AT756" s="1"/>
      <c r="AU756" s="1"/>
      <c r="AV756" s="1"/>
      <c r="AW756" s="1"/>
      <c r="AX756" s="1"/>
      <c r="AY756" s="1"/>
      <c r="AZ756" s="1"/>
      <c r="BA756" s="1"/>
      <c r="BB756" s="1"/>
      <c r="BC756" s="1"/>
    </row>
    <row r="757" spans="1:154" x14ac:dyDescent="0.2">
      <c r="A757" s="144">
        <f t="shared" si="418"/>
        <v>41546</v>
      </c>
      <c r="B757" s="2">
        <f t="shared" si="403"/>
        <v>321095.50150131696</v>
      </c>
      <c r="C757" s="2">
        <f t="shared" si="419"/>
        <v>286140.20607607003</v>
      </c>
      <c r="D757" s="2">
        <v>0</v>
      </c>
      <c r="E757" s="68">
        <f t="shared" si="404"/>
        <v>286140.20607607003</v>
      </c>
      <c r="F757" s="72">
        <f t="shared" si="428"/>
        <v>3717.03</v>
      </c>
      <c r="G757" s="3">
        <f>IF(N757=1,VLOOKUP(A756,[1]Plan1!$BG$69:$BI$188,3),G756)</f>
        <v>3725.95</v>
      </c>
      <c r="H757" s="11">
        <f t="shared" si="429"/>
        <v>41458</v>
      </c>
      <c r="I757" s="11">
        <f t="shared" si="430"/>
        <v>41489</v>
      </c>
      <c r="J757" s="26">
        <f t="shared" si="405"/>
        <v>2.3997654040994743E-3</v>
      </c>
      <c r="K757" s="11">
        <f t="shared" si="420"/>
        <v>41548</v>
      </c>
      <c r="L757" s="11">
        <f t="shared" si="406"/>
        <v>41548</v>
      </c>
      <c r="M757" s="1">
        <f t="shared" si="421"/>
        <v>21</v>
      </c>
      <c r="N757" s="1">
        <f t="shared" si="425"/>
        <v>20</v>
      </c>
      <c r="O757" s="2">
        <f t="shared" si="407"/>
        <v>1.0022853599999999</v>
      </c>
      <c r="P757" s="10">
        <f t="shared" si="434"/>
        <v>1.00029871</v>
      </c>
      <c r="Q757" s="10">
        <f t="shared" si="431"/>
        <v>1.1138302035469199</v>
      </c>
      <c r="R757" s="2">
        <f t="shared" si="433"/>
        <v>1.1163757000000001</v>
      </c>
      <c r="S757" s="2">
        <f t="shared" si="426"/>
        <v>1.05240376</v>
      </c>
      <c r="T757" s="2">
        <f t="shared" si="408"/>
        <v>301135.02876163</v>
      </c>
      <c r="U757" s="2">
        <f t="shared" si="409"/>
        <v>0</v>
      </c>
      <c r="V757" s="2">
        <f t="shared" si="410"/>
        <v>33299.76678024693</v>
      </c>
      <c r="W757" s="2">
        <f t="shared" si="411"/>
        <v>319439.97285631695</v>
      </c>
      <c r="X757" s="27">
        <f t="shared" si="412"/>
        <v>0</v>
      </c>
      <c r="Y757" s="2">
        <f t="shared" si="427"/>
        <v>0</v>
      </c>
      <c r="Z757" s="67">
        <f t="shared" si="413"/>
        <v>0</v>
      </c>
      <c r="AA757" s="2">
        <f t="shared" si="414"/>
        <v>0</v>
      </c>
      <c r="AB757" s="26">
        <f t="shared" si="422"/>
        <v>6.7299999999999999E-2</v>
      </c>
      <c r="AC757" s="27">
        <f t="shared" si="402"/>
        <v>20</v>
      </c>
      <c r="AD757" s="27">
        <v>252</v>
      </c>
      <c r="AE757" s="10">
        <f t="shared" si="432"/>
        <v>1.0051825969999999</v>
      </c>
      <c r="AF757" s="2">
        <f t="shared" si="415"/>
        <v>1560.6614966499999</v>
      </c>
      <c r="AG757" s="2">
        <f t="shared" si="416"/>
        <v>1655.5286450000001</v>
      </c>
      <c r="AH757" s="3" t="str">
        <f t="shared" si="417"/>
        <v>-</v>
      </c>
      <c r="AI757" s="4" t="str">
        <f t="shared" si="423"/>
        <v>A+J=</v>
      </c>
      <c r="AJ757" s="11">
        <f t="shared" si="424"/>
        <v>41550</v>
      </c>
      <c r="AK757" s="11"/>
      <c r="AL757" s="4"/>
      <c r="AM757" s="1"/>
      <c r="AN757" s="11"/>
      <c r="AO757" s="1"/>
      <c r="AP757" s="1"/>
      <c r="AQ757" s="1"/>
      <c r="AR757" s="1"/>
      <c r="AS757" s="6"/>
      <c r="AT757" s="1"/>
      <c r="AU757" s="1"/>
      <c r="AV757" s="1"/>
      <c r="AW757" s="1"/>
      <c r="AX757" s="1"/>
      <c r="AY757" s="1"/>
      <c r="AZ757" s="1"/>
      <c r="BA757" s="1"/>
      <c r="BB757" s="1"/>
      <c r="BC757" s="1"/>
    </row>
    <row r="758" spans="1:154" x14ac:dyDescent="0.2">
      <c r="A758" s="144">
        <f t="shared" si="418"/>
        <v>41547</v>
      </c>
      <c r="B758" s="2">
        <f t="shared" si="403"/>
        <v>321095.50150131696</v>
      </c>
      <c r="C758" s="2">
        <f t="shared" si="419"/>
        <v>286140.20607607003</v>
      </c>
      <c r="D758" s="2">
        <v>0</v>
      </c>
      <c r="E758" s="68">
        <f t="shared" si="404"/>
        <v>286140.20607607003</v>
      </c>
      <c r="F758" s="72">
        <f t="shared" si="428"/>
        <v>3717.03</v>
      </c>
      <c r="G758" s="3">
        <f>IF(N758=1,VLOOKUP(A757,[1]Plan1!$BG$69:$BI$188,3),G757)</f>
        <v>3725.95</v>
      </c>
      <c r="H758" s="11">
        <f t="shared" si="429"/>
        <v>41458</v>
      </c>
      <c r="I758" s="11">
        <f t="shared" si="430"/>
        <v>41489</v>
      </c>
      <c r="J758" s="26">
        <f t="shared" si="405"/>
        <v>2.3997654040994743E-3</v>
      </c>
      <c r="K758" s="11">
        <f t="shared" si="420"/>
        <v>41548</v>
      </c>
      <c r="L758" s="11">
        <f t="shared" si="406"/>
        <v>41548</v>
      </c>
      <c r="M758" s="1">
        <f t="shared" si="421"/>
        <v>21</v>
      </c>
      <c r="N758" s="1">
        <f t="shared" si="425"/>
        <v>20</v>
      </c>
      <c r="O758" s="2">
        <f t="shared" si="407"/>
        <v>1.0022853599999999</v>
      </c>
      <c r="P758" s="10">
        <f t="shared" si="434"/>
        <v>1.00029871</v>
      </c>
      <c r="Q758" s="10">
        <f t="shared" si="431"/>
        <v>1.1138302035469199</v>
      </c>
      <c r="R758" s="2">
        <f t="shared" si="433"/>
        <v>1.1163757000000001</v>
      </c>
      <c r="S758" s="2">
        <f t="shared" si="426"/>
        <v>1.05240376</v>
      </c>
      <c r="T758" s="2">
        <f t="shared" si="408"/>
        <v>301135.02876163</v>
      </c>
      <c r="U758" s="2">
        <f t="shared" si="409"/>
        <v>0</v>
      </c>
      <c r="V758" s="2">
        <f t="shared" si="410"/>
        <v>33299.76678024693</v>
      </c>
      <c r="W758" s="2">
        <f t="shared" si="411"/>
        <v>319439.97285631695</v>
      </c>
      <c r="X758" s="27">
        <f t="shared" si="412"/>
        <v>0</v>
      </c>
      <c r="Y758" s="2">
        <f t="shared" si="427"/>
        <v>0</v>
      </c>
      <c r="Z758" s="67">
        <f t="shared" si="413"/>
        <v>0</v>
      </c>
      <c r="AA758" s="2">
        <f t="shared" si="414"/>
        <v>0</v>
      </c>
      <c r="AB758" s="26">
        <f t="shared" si="422"/>
        <v>6.7299999999999999E-2</v>
      </c>
      <c r="AC758" s="27">
        <f t="shared" si="402"/>
        <v>20</v>
      </c>
      <c r="AD758" s="27">
        <v>252</v>
      </c>
      <c r="AE758" s="10">
        <f t="shared" si="432"/>
        <v>1.0051825969999999</v>
      </c>
      <c r="AF758" s="2">
        <f t="shared" si="415"/>
        <v>1560.6614966499999</v>
      </c>
      <c r="AG758" s="2">
        <f t="shared" si="416"/>
        <v>1655.5286450000001</v>
      </c>
      <c r="AH758" s="3" t="str">
        <f t="shared" si="417"/>
        <v>-</v>
      </c>
      <c r="AI758" s="4" t="str">
        <f t="shared" si="423"/>
        <v>A+J=</v>
      </c>
      <c r="AJ758" s="11">
        <f t="shared" si="424"/>
        <v>41550</v>
      </c>
      <c r="AK758" s="11"/>
      <c r="AL758" s="4"/>
      <c r="AM758" s="1"/>
      <c r="AN758" s="11"/>
      <c r="AO758" s="1"/>
      <c r="AP758" s="1"/>
      <c r="AQ758" s="1"/>
      <c r="AR758" s="1"/>
      <c r="AS758" s="6"/>
      <c r="AT758" s="1"/>
      <c r="AU758" s="1"/>
      <c r="AV758" s="1"/>
      <c r="AW758" s="1"/>
      <c r="AX758" s="1"/>
      <c r="AY758" s="1"/>
      <c r="AZ758" s="1"/>
      <c r="BA758" s="1"/>
      <c r="BB758" s="1"/>
      <c r="BC758" s="1"/>
    </row>
    <row r="759" spans="1:154" x14ac:dyDescent="0.2">
      <c r="A759" s="143">
        <f t="shared" si="418"/>
        <v>41548</v>
      </c>
      <c r="B759" s="73">
        <f t="shared" si="403"/>
        <v>321215.16128323512</v>
      </c>
      <c r="C759" s="73">
        <f t="shared" si="419"/>
        <v>286140.20607607003</v>
      </c>
      <c r="D759" s="73">
        <v>0</v>
      </c>
      <c r="E759" s="74">
        <f t="shared" si="404"/>
        <v>286140.20607607003</v>
      </c>
      <c r="F759" s="75">
        <f t="shared" si="428"/>
        <v>3717.03</v>
      </c>
      <c r="G759" s="76">
        <f>IF(N759=1,VLOOKUP(A758,[1]Plan1!$BG$69:$BI$188,3),G758)</f>
        <v>3725.95</v>
      </c>
      <c r="H759" s="16">
        <f t="shared" si="429"/>
        <v>41458</v>
      </c>
      <c r="I759" s="16">
        <f t="shared" si="430"/>
        <v>41489</v>
      </c>
      <c r="J759" s="77">
        <f t="shared" si="405"/>
        <v>2.3997654040994743E-3</v>
      </c>
      <c r="K759" s="16">
        <f t="shared" si="420"/>
        <v>41579</v>
      </c>
      <c r="L759" s="16">
        <f t="shared" si="406"/>
        <v>41548</v>
      </c>
      <c r="M759" s="38">
        <f t="shared" si="421"/>
        <v>21</v>
      </c>
      <c r="N759" s="38">
        <f t="shared" si="425"/>
        <v>21</v>
      </c>
      <c r="O759" s="73">
        <f t="shared" si="407"/>
        <v>1.0023997600000001</v>
      </c>
      <c r="P759" s="78">
        <f t="shared" si="434"/>
        <v>1.00029871</v>
      </c>
      <c r="Q759" s="78">
        <f t="shared" si="431"/>
        <v>1.1138302035469199</v>
      </c>
      <c r="R759" s="73">
        <f t="shared" si="433"/>
        <v>1.11650312</v>
      </c>
      <c r="S759" s="73">
        <f t="shared" si="426"/>
        <v>1.11650312</v>
      </c>
      <c r="T759" s="73">
        <f t="shared" si="408"/>
        <v>319476.43284137</v>
      </c>
      <c r="U759" s="73">
        <f t="shared" si="409"/>
        <v>0</v>
      </c>
      <c r="V759" s="73">
        <f t="shared" si="410"/>
        <v>33336.226765305102</v>
      </c>
      <c r="W759" s="73">
        <f t="shared" si="411"/>
        <v>319476.43284137512</v>
      </c>
      <c r="X759" s="79">
        <f t="shared" si="412"/>
        <v>24</v>
      </c>
      <c r="Y759" s="73">
        <f t="shared" si="427"/>
        <v>2274.37300951</v>
      </c>
      <c r="Z759" s="80">
        <f t="shared" si="413"/>
        <v>7.9484566000000006E-3</v>
      </c>
      <c r="AA759" s="73">
        <f t="shared" si="414"/>
        <v>2539.34456116</v>
      </c>
      <c r="AB759" s="77">
        <f t="shared" si="422"/>
        <v>6.7299999999999999E-2</v>
      </c>
      <c r="AC759" s="79">
        <f t="shared" si="402"/>
        <v>21</v>
      </c>
      <c r="AD759" s="79">
        <v>252</v>
      </c>
      <c r="AE759" s="78">
        <f t="shared" si="432"/>
        <v>1.0054424310000001</v>
      </c>
      <c r="AF759" s="73">
        <f t="shared" si="415"/>
        <v>1738.72844186</v>
      </c>
      <c r="AG759" s="73">
        <f t="shared" si="416"/>
        <v>1738.72844186</v>
      </c>
      <c r="AH759" s="76">
        <f t="shared" si="417"/>
        <v>4278.0730030200002</v>
      </c>
      <c r="AI759" s="81" t="str">
        <f t="shared" si="423"/>
        <v>A+J=</v>
      </c>
      <c r="AJ759" s="16">
        <f t="shared" si="424"/>
        <v>41550</v>
      </c>
      <c r="AK759" s="16"/>
      <c r="AL759" s="81"/>
      <c r="AM759" s="38"/>
      <c r="AN759" s="16"/>
      <c r="AO759" s="38"/>
      <c r="AP759" s="38"/>
      <c r="AQ759" s="38"/>
      <c r="AR759" s="38"/>
      <c r="AS759" s="66"/>
      <c r="AT759" s="38"/>
      <c r="AU759" s="38"/>
      <c r="AV759" s="38"/>
      <c r="AW759" s="38"/>
      <c r="AX759" s="38"/>
      <c r="AY759" s="38"/>
      <c r="AZ759" s="38"/>
      <c r="BA759" s="38"/>
      <c r="BB759" s="38"/>
      <c r="BC759" s="38"/>
      <c r="BD759" s="38"/>
      <c r="BE759" s="38"/>
      <c r="BF759" s="38"/>
      <c r="BG759" s="38"/>
      <c r="BH759" s="38"/>
      <c r="BI759" s="38"/>
      <c r="BJ759" s="38"/>
      <c r="BK759" s="38"/>
      <c r="BL759" s="38"/>
      <c r="BM759" s="38"/>
      <c r="BN759" s="38"/>
      <c r="BO759" s="38"/>
      <c r="BP759" s="38"/>
      <c r="BQ759" s="38"/>
      <c r="BR759" s="38"/>
      <c r="BS759" s="38"/>
      <c r="BT759" s="38"/>
      <c r="BU759" s="38"/>
      <c r="BV759" s="38"/>
      <c r="BW759" s="38"/>
      <c r="BX759" s="38"/>
      <c r="BY759" s="38"/>
      <c r="BZ759" s="38"/>
      <c r="CA759" s="38"/>
      <c r="CB759" s="38"/>
      <c r="CC759" s="38"/>
      <c r="CD759" s="38"/>
      <c r="CE759" s="38"/>
      <c r="CF759" s="38"/>
      <c r="CG759" s="38"/>
      <c r="CH759" s="38"/>
      <c r="CI759" s="38"/>
      <c r="CJ759" s="38"/>
      <c r="CK759" s="38"/>
      <c r="CL759" s="38"/>
      <c r="CM759" s="38"/>
      <c r="CN759" s="38"/>
      <c r="CO759" s="38"/>
      <c r="CP759" s="38"/>
      <c r="CQ759" s="38"/>
      <c r="CR759" s="38"/>
      <c r="CS759" s="38"/>
      <c r="CT759" s="38"/>
      <c r="CU759" s="38"/>
      <c r="CV759" s="38"/>
      <c r="CW759" s="38"/>
      <c r="CX759" s="38"/>
      <c r="CY759" s="38"/>
      <c r="CZ759" s="38"/>
      <c r="DA759" s="38"/>
      <c r="DB759" s="38"/>
      <c r="DC759" s="38"/>
      <c r="DD759" s="38"/>
      <c r="DE759" s="38"/>
      <c r="DF759" s="38"/>
      <c r="DG759" s="38"/>
      <c r="DH759" s="38"/>
      <c r="DI759" s="38"/>
      <c r="DJ759" s="38"/>
      <c r="DK759" s="38"/>
      <c r="DL759" s="38"/>
      <c r="DM759" s="38"/>
      <c r="DN759" s="38"/>
      <c r="DO759" s="38"/>
      <c r="DP759" s="38"/>
      <c r="DQ759" s="38"/>
      <c r="DR759" s="38"/>
      <c r="DS759" s="38"/>
      <c r="DT759" s="38"/>
      <c r="DU759" s="38"/>
      <c r="DV759" s="38"/>
      <c r="DW759" s="38"/>
      <c r="DX759" s="38"/>
      <c r="DY759" s="38"/>
      <c r="DZ759" s="38"/>
      <c r="EA759" s="38"/>
      <c r="EB759" s="38"/>
      <c r="EC759" s="38"/>
      <c r="ED759" s="38"/>
      <c r="EE759" s="38"/>
      <c r="EF759" s="38"/>
      <c r="EG759" s="38"/>
      <c r="EH759" s="38"/>
      <c r="EI759" s="38"/>
      <c r="EJ759" s="38"/>
      <c r="EK759" s="38"/>
      <c r="EL759" s="38"/>
      <c r="EM759" s="38"/>
      <c r="EN759" s="38"/>
      <c r="EO759" s="38"/>
      <c r="EP759" s="38"/>
      <c r="EQ759" s="38"/>
      <c r="ER759" s="38"/>
      <c r="ES759" s="38"/>
      <c r="ET759" s="38"/>
      <c r="EU759" s="38"/>
      <c r="EV759" s="38"/>
      <c r="EW759" s="38"/>
      <c r="EX759" s="38"/>
    </row>
    <row r="760" spans="1:154" x14ac:dyDescent="0.2">
      <c r="A760" s="144">
        <f t="shared" si="418"/>
        <v>41549</v>
      </c>
      <c r="B760" s="2">
        <f t="shared" si="403"/>
        <v>317062.77619532944</v>
      </c>
      <c r="C760" s="2">
        <f t="shared" si="419"/>
        <v>283865.83306655998</v>
      </c>
      <c r="D760" s="68">
        <f>SUM(Y760:Y$1094)</f>
        <v>25919.543130449998</v>
      </c>
      <c r="E760" s="68">
        <f t="shared" si="404"/>
        <v>257946.28993610997</v>
      </c>
      <c r="F760" s="72">
        <f t="shared" si="428"/>
        <v>3725.95</v>
      </c>
      <c r="G760" s="3">
        <f>IF(N760=1,VLOOKUP(A759,[1]Plan1!$BG$69:$BI$188,3),G759)</f>
        <v>3738.99</v>
      </c>
      <c r="H760" s="11">
        <f t="shared" si="429"/>
        <v>41488</v>
      </c>
      <c r="I760" s="11">
        <f t="shared" si="430"/>
        <v>41519</v>
      </c>
      <c r="J760" s="26">
        <f t="shared" si="405"/>
        <v>3.4997785799595338E-3</v>
      </c>
      <c r="K760" s="11">
        <f t="shared" si="420"/>
        <v>41579</v>
      </c>
      <c r="L760" s="11">
        <f t="shared" si="406"/>
        <v>41579</v>
      </c>
      <c r="M760" s="1">
        <f t="shared" si="421"/>
        <v>23</v>
      </c>
      <c r="N760" s="1">
        <f t="shared" si="425"/>
        <v>1</v>
      </c>
      <c r="O760" s="2">
        <f t="shared" si="407"/>
        <v>1.00015191</v>
      </c>
      <c r="P760" s="10">
        <f t="shared" si="434"/>
        <v>1.0023997600000001</v>
      </c>
      <c r="Q760" s="10">
        <f t="shared" si="431"/>
        <v>1.1165031287161837</v>
      </c>
      <c r="R760" s="2">
        <f t="shared" si="433"/>
        <v>1.1166727299999999</v>
      </c>
      <c r="S760" s="2">
        <f t="shared" si="426"/>
        <v>1.11650312</v>
      </c>
      <c r="T760" s="2">
        <f t="shared" si="408"/>
        <v>316937.08828020998</v>
      </c>
      <c r="U760" s="2">
        <f t="shared" si="409"/>
        <v>3019.7076436719908</v>
      </c>
      <c r="V760" s="2">
        <f t="shared" si="410"/>
        <v>30095.297840217449</v>
      </c>
      <c r="W760" s="2">
        <f t="shared" si="411"/>
        <v>316980.83855044947</v>
      </c>
      <c r="X760" s="27">
        <f t="shared" si="412"/>
        <v>0</v>
      </c>
      <c r="Y760" s="2">
        <f t="shared" si="427"/>
        <v>0</v>
      </c>
      <c r="Z760" s="67">
        <f t="shared" si="413"/>
        <v>0</v>
      </c>
      <c r="AA760" s="2">
        <f t="shared" si="414"/>
        <v>0</v>
      </c>
      <c r="AB760" s="26">
        <f t="shared" si="422"/>
        <v>6.7299999999999999E-2</v>
      </c>
      <c r="AC760" s="27">
        <f t="shared" si="402"/>
        <v>1</v>
      </c>
      <c r="AD760" s="27">
        <v>252</v>
      </c>
      <c r="AE760" s="10">
        <f t="shared" si="432"/>
        <v>1.0002584940000001</v>
      </c>
      <c r="AF760" s="2">
        <f t="shared" si="415"/>
        <v>81.926335690000002</v>
      </c>
      <c r="AG760" s="2">
        <f t="shared" si="416"/>
        <v>81.937644879999993</v>
      </c>
      <c r="AH760" s="3" t="str">
        <f t="shared" si="417"/>
        <v>-</v>
      </c>
      <c r="AI760" s="4" t="str">
        <f t="shared" si="423"/>
        <v>A+J=</v>
      </c>
      <c r="AJ760" s="11">
        <f t="shared" si="424"/>
        <v>41583</v>
      </c>
      <c r="AK760" s="11"/>
      <c r="AL760" s="4"/>
      <c r="AM760" s="1"/>
      <c r="AN760" s="11"/>
      <c r="AO760" s="1"/>
      <c r="AP760" s="1"/>
      <c r="AQ760" s="1"/>
      <c r="AR760" s="1"/>
      <c r="AS760" s="6"/>
      <c r="AT760" s="1"/>
      <c r="AU760" s="1"/>
      <c r="AV760" s="1"/>
      <c r="AW760" s="1"/>
      <c r="AX760" s="1"/>
      <c r="AY760" s="1"/>
      <c r="AZ760" s="1"/>
      <c r="BA760" s="1"/>
      <c r="BB760" s="1"/>
      <c r="BC760" s="1"/>
    </row>
    <row r="761" spans="1:154" x14ac:dyDescent="0.2">
      <c r="A761" s="144">
        <f t="shared" si="418"/>
        <v>41550</v>
      </c>
      <c r="B761" s="2">
        <f t="shared" si="403"/>
        <v>317188.51313105127</v>
      </c>
      <c r="C761" s="2">
        <f t="shared" si="419"/>
        <v>283865.83306655998</v>
      </c>
      <c r="D761" s="68">
        <f>SUM(Y761:Y$1094)</f>
        <v>25919.543130449998</v>
      </c>
      <c r="E761" s="68">
        <f t="shared" si="404"/>
        <v>257946.28993610997</v>
      </c>
      <c r="F761" s="72">
        <f t="shared" si="428"/>
        <v>3725.95</v>
      </c>
      <c r="G761" s="3">
        <f>IF(N761=1,VLOOKUP(A760,[1]Plan1!$BG$69:$BI$188,3),G760)</f>
        <v>3738.99</v>
      </c>
      <c r="H761" s="11">
        <f t="shared" si="429"/>
        <v>41488</v>
      </c>
      <c r="I761" s="11">
        <f t="shared" si="430"/>
        <v>41519</v>
      </c>
      <c r="J761" s="26">
        <f t="shared" si="405"/>
        <v>3.4997785799595338E-3</v>
      </c>
      <c r="K761" s="11">
        <f t="shared" si="420"/>
        <v>41579</v>
      </c>
      <c r="L761" s="11">
        <f t="shared" si="406"/>
        <v>41579</v>
      </c>
      <c r="M761" s="1">
        <f t="shared" si="421"/>
        <v>23</v>
      </c>
      <c r="N761" s="1">
        <f t="shared" si="425"/>
        <v>2</v>
      </c>
      <c r="O761" s="2">
        <f t="shared" si="407"/>
        <v>1.0003038399999999</v>
      </c>
      <c r="P761" s="10">
        <f t="shared" si="434"/>
        <v>1.0023997600000001</v>
      </c>
      <c r="Q761" s="10">
        <f t="shared" si="431"/>
        <v>1.1165031287161837</v>
      </c>
      <c r="R761" s="2">
        <f t="shared" si="433"/>
        <v>1.1168423599999999</v>
      </c>
      <c r="S761" s="2">
        <f t="shared" si="426"/>
        <v>1.11650312</v>
      </c>
      <c r="T761" s="2">
        <f t="shared" si="408"/>
        <v>316937.08828020998</v>
      </c>
      <c r="U761" s="2">
        <f t="shared" si="409"/>
        <v>3019.7076436719908</v>
      </c>
      <c r="V761" s="2">
        <f t="shared" si="410"/>
        <v>30139.053269379317</v>
      </c>
      <c r="W761" s="2">
        <f t="shared" si="411"/>
        <v>317024.59397961129</v>
      </c>
      <c r="X761" s="27">
        <f t="shared" si="412"/>
        <v>0</v>
      </c>
      <c r="Y761" s="2">
        <f t="shared" si="427"/>
        <v>0</v>
      </c>
      <c r="Z761" s="67">
        <f t="shared" si="413"/>
        <v>0</v>
      </c>
      <c r="AA761" s="2">
        <f t="shared" si="414"/>
        <v>0</v>
      </c>
      <c r="AB761" s="26">
        <f t="shared" si="422"/>
        <v>6.7299999999999999E-2</v>
      </c>
      <c r="AC761" s="27">
        <f t="shared" si="402"/>
        <v>2</v>
      </c>
      <c r="AD761" s="27">
        <v>252</v>
      </c>
      <c r="AE761" s="10">
        <f t="shared" si="432"/>
        <v>1.000517055</v>
      </c>
      <c r="AF761" s="2">
        <f t="shared" si="415"/>
        <v>163.87390618000001</v>
      </c>
      <c r="AG761" s="2">
        <f t="shared" si="416"/>
        <v>163.91915144000001</v>
      </c>
      <c r="AH761" s="3" t="str">
        <f t="shared" si="417"/>
        <v>-</v>
      </c>
      <c r="AI761" s="4" t="str">
        <f t="shared" si="423"/>
        <v>A+J=</v>
      </c>
      <c r="AJ761" s="11">
        <f t="shared" si="424"/>
        <v>41583</v>
      </c>
      <c r="AK761" s="11"/>
      <c r="AL761" s="4"/>
      <c r="AM761" s="1"/>
      <c r="AN761" s="11"/>
      <c r="AO761" s="1"/>
      <c r="AP761" s="1"/>
      <c r="AQ761" s="1"/>
      <c r="AR761" s="1"/>
      <c r="AS761" s="6"/>
      <c r="AT761" s="1"/>
      <c r="AU761" s="1"/>
      <c r="AV761" s="1"/>
      <c r="AW761" s="1"/>
      <c r="AX761" s="1"/>
      <c r="AY761" s="1"/>
      <c r="AZ761" s="1"/>
      <c r="BA761" s="1"/>
      <c r="BB761" s="1"/>
      <c r="BC761" s="1"/>
    </row>
    <row r="762" spans="1:154" x14ac:dyDescent="0.2">
      <c r="A762" s="144">
        <f t="shared" si="418"/>
        <v>41551</v>
      </c>
      <c r="B762" s="2">
        <f t="shared" si="403"/>
        <v>317314.29910016904</v>
      </c>
      <c r="C762" s="2">
        <f t="shared" si="419"/>
        <v>283865.83306655998</v>
      </c>
      <c r="D762" s="68">
        <f>SUM(Y762:Y$1094)</f>
        <v>25919.543130449998</v>
      </c>
      <c r="E762" s="68">
        <f t="shared" si="404"/>
        <v>257946.28993610997</v>
      </c>
      <c r="F762" s="72">
        <f t="shared" si="428"/>
        <v>3725.95</v>
      </c>
      <c r="G762" s="3">
        <f>IF(N762=1,VLOOKUP(A761,[1]Plan1!$BG$69:$BI$188,3),G761)</f>
        <v>3738.99</v>
      </c>
      <c r="H762" s="11">
        <f t="shared" si="429"/>
        <v>41488</v>
      </c>
      <c r="I762" s="11">
        <f t="shared" si="430"/>
        <v>41519</v>
      </c>
      <c r="J762" s="26">
        <f t="shared" si="405"/>
        <v>3.4997785799595338E-3</v>
      </c>
      <c r="K762" s="11">
        <f t="shared" si="420"/>
        <v>41579</v>
      </c>
      <c r="L762" s="11">
        <f t="shared" si="406"/>
        <v>41579</v>
      </c>
      <c r="M762" s="1">
        <f t="shared" si="421"/>
        <v>23</v>
      </c>
      <c r="N762" s="1">
        <f t="shared" si="425"/>
        <v>3</v>
      </c>
      <c r="O762" s="2">
        <f t="shared" si="407"/>
        <v>1.00045579</v>
      </c>
      <c r="P762" s="10">
        <f t="shared" si="434"/>
        <v>1.0023997600000001</v>
      </c>
      <c r="Q762" s="10">
        <f t="shared" si="431"/>
        <v>1.1165031287161837</v>
      </c>
      <c r="R762" s="2">
        <f t="shared" si="433"/>
        <v>1.1170120100000001</v>
      </c>
      <c r="S762" s="2">
        <f t="shared" si="426"/>
        <v>1.11650312</v>
      </c>
      <c r="T762" s="2">
        <f t="shared" si="408"/>
        <v>316937.08828020998</v>
      </c>
      <c r="U762" s="2">
        <f t="shared" si="409"/>
        <v>3019.7076436719908</v>
      </c>
      <c r="V762" s="2">
        <f t="shared" si="410"/>
        <v>30182.813857467012</v>
      </c>
      <c r="W762" s="2">
        <f t="shared" si="411"/>
        <v>317068.35456769902</v>
      </c>
      <c r="X762" s="27">
        <f t="shared" si="412"/>
        <v>0</v>
      </c>
      <c r="Y762" s="2">
        <f t="shared" si="427"/>
        <v>0</v>
      </c>
      <c r="Z762" s="67">
        <f t="shared" si="413"/>
        <v>0</v>
      </c>
      <c r="AA762" s="2">
        <f t="shared" si="414"/>
        <v>0</v>
      </c>
      <c r="AB762" s="26">
        <f t="shared" si="422"/>
        <v>6.7299999999999999E-2</v>
      </c>
      <c r="AC762" s="27">
        <f t="shared" si="402"/>
        <v>3</v>
      </c>
      <c r="AD762" s="27">
        <v>252</v>
      </c>
      <c r="AE762" s="10">
        <f t="shared" si="432"/>
        <v>1.0007756830000001</v>
      </c>
      <c r="AF762" s="2">
        <f t="shared" si="415"/>
        <v>245.84271143999999</v>
      </c>
      <c r="AG762" s="2">
        <f t="shared" si="416"/>
        <v>245.94453247000001</v>
      </c>
      <c r="AH762" s="3" t="str">
        <f t="shared" si="417"/>
        <v>-</v>
      </c>
      <c r="AI762" s="4" t="str">
        <f t="shared" si="423"/>
        <v>A+J=</v>
      </c>
      <c r="AJ762" s="11">
        <f t="shared" si="424"/>
        <v>41583</v>
      </c>
      <c r="AK762" s="11"/>
      <c r="AL762" s="4"/>
      <c r="AM762" s="1"/>
      <c r="AN762" s="11"/>
      <c r="AO762" s="1"/>
      <c r="AP762" s="1"/>
      <c r="AQ762" s="1"/>
      <c r="AR762" s="1"/>
      <c r="AS762" s="6"/>
      <c r="AT762" s="1"/>
      <c r="AU762" s="1"/>
      <c r="AV762" s="1"/>
      <c r="AW762" s="1"/>
      <c r="AX762" s="1"/>
      <c r="AY762" s="1"/>
      <c r="AZ762" s="1"/>
      <c r="BA762" s="1"/>
      <c r="BB762" s="1"/>
      <c r="BC762" s="1"/>
    </row>
    <row r="763" spans="1:154" x14ac:dyDescent="0.2">
      <c r="A763" s="144">
        <f t="shared" si="418"/>
        <v>41552</v>
      </c>
      <c r="B763" s="2">
        <f t="shared" si="403"/>
        <v>317440.13896264823</v>
      </c>
      <c r="C763" s="2">
        <f t="shared" si="419"/>
        <v>283865.83306655998</v>
      </c>
      <c r="D763" s="68">
        <f>SUM(Y763:Y$1094)</f>
        <v>25919.543130449998</v>
      </c>
      <c r="E763" s="68">
        <f t="shared" si="404"/>
        <v>257946.28993610997</v>
      </c>
      <c r="F763" s="72">
        <f t="shared" si="428"/>
        <v>3725.95</v>
      </c>
      <c r="G763" s="3">
        <f>IF(N763=1,VLOOKUP(A762,[1]Plan1!$BG$69:$BI$188,3),G762)</f>
        <v>3738.99</v>
      </c>
      <c r="H763" s="11">
        <f t="shared" si="429"/>
        <v>41488</v>
      </c>
      <c r="I763" s="11">
        <f t="shared" si="430"/>
        <v>41519</v>
      </c>
      <c r="J763" s="26">
        <f t="shared" si="405"/>
        <v>3.4997785799595338E-3</v>
      </c>
      <c r="K763" s="11">
        <f t="shared" si="420"/>
        <v>41579</v>
      </c>
      <c r="L763" s="11">
        <f t="shared" si="406"/>
        <v>41579</v>
      </c>
      <c r="M763" s="1">
        <f t="shared" si="421"/>
        <v>23</v>
      </c>
      <c r="N763" s="1">
        <f t="shared" si="425"/>
        <v>4</v>
      </c>
      <c r="O763" s="2">
        <f t="shared" si="407"/>
        <v>1.00060777</v>
      </c>
      <c r="P763" s="10">
        <f t="shared" si="434"/>
        <v>1.0023997600000001</v>
      </c>
      <c r="Q763" s="10">
        <f t="shared" si="431"/>
        <v>1.1165031287161837</v>
      </c>
      <c r="R763" s="2">
        <f t="shared" si="433"/>
        <v>1.1171816999999999</v>
      </c>
      <c r="S763" s="2">
        <f t="shared" si="426"/>
        <v>1.11650312</v>
      </c>
      <c r="T763" s="2">
        <f t="shared" si="408"/>
        <v>316937.08828020998</v>
      </c>
      <c r="U763" s="2">
        <f t="shared" si="409"/>
        <v>3019.7076436719908</v>
      </c>
      <c r="V763" s="2">
        <f t="shared" si="410"/>
        <v>30226.584763406245</v>
      </c>
      <c r="W763" s="2">
        <f t="shared" si="411"/>
        <v>317112.12547363824</v>
      </c>
      <c r="X763" s="27">
        <f t="shared" si="412"/>
        <v>0</v>
      </c>
      <c r="Y763" s="2">
        <f t="shared" si="427"/>
        <v>0</v>
      </c>
      <c r="Z763" s="67">
        <f t="shared" si="413"/>
        <v>0</v>
      </c>
      <c r="AA763" s="2">
        <f t="shared" si="414"/>
        <v>0</v>
      </c>
      <c r="AB763" s="26">
        <f t="shared" si="422"/>
        <v>6.7299999999999999E-2</v>
      </c>
      <c r="AC763" s="27">
        <f t="shared" si="402"/>
        <v>4</v>
      </c>
      <c r="AD763" s="27">
        <v>252</v>
      </c>
      <c r="AE763" s="10">
        <f t="shared" si="432"/>
        <v>1.0010343770000001</v>
      </c>
      <c r="AF763" s="2">
        <f t="shared" si="415"/>
        <v>327.83243456000002</v>
      </c>
      <c r="AG763" s="2">
        <f t="shared" si="416"/>
        <v>328.01348901</v>
      </c>
      <c r="AH763" s="3" t="str">
        <f t="shared" si="417"/>
        <v>-</v>
      </c>
      <c r="AI763" s="4" t="str">
        <f t="shared" si="423"/>
        <v>A+J=</v>
      </c>
      <c r="AJ763" s="11">
        <f t="shared" si="424"/>
        <v>41583</v>
      </c>
      <c r="AK763" s="11"/>
      <c r="AL763" s="4"/>
      <c r="AM763" s="1"/>
      <c r="AN763" s="11"/>
      <c r="AO763" s="1"/>
      <c r="AP763" s="1"/>
      <c r="AQ763" s="1"/>
      <c r="AR763" s="1"/>
      <c r="AS763" s="6"/>
      <c r="AT763" s="1"/>
      <c r="AU763" s="1"/>
      <c r="AV763" s="1"/>
      <c r="AW763" s="1"/>
      <c r="AX763" s="1"/>
      <c r="AY763" s="1"/>
      <c r="AZ763" s="1"/>
      <c r="BA763" s="1"/>
      <c r="BB763" s="1"/>
      <c r="BC763" s="1"/>
    </row>
    <row r="764" spans="1:154" x14ac:dyDescent="0.2">
      <c r="A764" s="144">
        <f t="shared" si="418"/>
        <v>41553</v>
      </c>
      <c r="B764" s="2">
        <f t="shared" si="403"/>
        <v>317440.13896264823</v>
      </c>
      <c r="C764" s="2">
        <f t="shared" si="419"/>
        <v>283865.83306655998</v>
      </c>
      <c r="D764" s="68">
        <f>SUM(Y764:Y$1094)</f>
        <v>25919.543130449998</v>
      </c>
      <c r="E764" s="68">
        <f t="shared" si="404"/>
        <v>257946.28993610997</v>
      </c>
      <c r="F764" s="72">
        <f t="shared" si="428"/>
        <v>3725.95</v>
      </c>
      <c r="G764" s="3">
        <f>IF(N764=1,VLOOKUP(A763,[1]Plan1!$BG$69:$BI$188,3),G763)</f>
        <v>3738.99</v>
      </c>
      <c r="H764" s="11">
        <f t="shared" si="429"/>
        <v>41488</v>
      </c>
      <c r="I764" s="11">
        <f t="shared" si="430"/>
        <v>41519</v>
      </c>
      <c r="J764" s="26">
        <f t="shared" si="405"/>
        <v>3.4997785799595338E-3</v>
      </c>
      <c r="K764" s="11">
        <f t="shared" si="420"/>
        <v>41579</v>
      </c>
      <c r="L764" s="11">
        <f t="shared" si="406"/>
        <v>41579</v>
      </c>
      <c r="M764" s="1">
        <f t="shared" si="421"/>
        <v>23</v>
      </c>
      <c r="N764" s="1">
        <f t="shared" si="425"/>
        <v>4</v>
      </c>
      <c r="O764" s="2">
        <f t="shared" si="407"/>
        <v>1.00060777</v>
      </c>
      <c r="P764" s="10">
        <f t="shared" si="434"/>
        <v>1.0023997600000001</v>
      </c>
      <c r="Q764" s="10">
        <f t="shared" si="431"/>
        <v>1.1165031287161837</v>
      </c>
      <c r="R764" s="2">
        <f t="shared" si="433"/>
        <v>1.1171816999999999</v>
      </c>
      <c r="S764" s="2">
        <f t="shared" si="426"/>
        <v>1.11650312</v>
      </c>
      <c r="T764" s="2">
        <f t="shared" si="408"/>
        <v>316937.08828020998</v>
      </c>
      <c r="U764" s="2">
        <f t="shared" si="409"/>
        <v>3019.7076436719908</v>
      </c>
      <c r="V764" s="2">
        <f t="shared" si="410"/>
        <v>30226.584763406245</v>
      </c>
      <c r="W764" s="2">
        <f t="shared" si="411"/>
        <v>317112.12547363824</v>
      </c>
      <c r="X764" s="27">
        <f t="shared" si="412"/>
        <v>0</v>
      </c>
      <c r="Y764" s="2">
        <f t="shared" si="427"/>
        <v>0</v>
      </c>
      <c r="Z764" s="67">
        <f t="shared" si="413"/>
        <v>0</v>
      </c>
      <c r="AA764" s="2">
        <f t="shared" si="414"/>
        <v>0</v>
      </c>
      <c r="AB764" s="26">
        <f t="shared" si="422"/>
        <v>6.7299999999999999E-2</v>
      </c>
      <c r="AC764" s="27">
        <f t="shared" ref="AC764:AC827" si="435">N764</f>
        <v>4</v>
      </c>
      <c r="AD764" s="27">
        <v>252</v>
      </c>
      <c r="AE764" s="10">
        <f t="shared" si="432"/>
        <v>1.0010343770000001</v>
      </c>
      <c r="AF764" s="2">
        <f t="shared" si="415"/>
        <v>327.83243456000002</v>
      </c>
      <c r="AG764" s="2">
        <f t="shared" si="416"/>
        <v>328.01348901</v>
      </c>
      <c r="AH764" s="3" t="str">
        <f t="shared" si="417"/>
        <v>-</v>
      </c>
      <c r="AI764" s="4" t="str">
        <f t="shared" si="423"/>
        <v>A+J=</v>
      </c>
      <c r="AJ764" s="11">
        <f t="shared" si="424"/>
        <v>41583</v>
      </c>
      <c r="AK764" s="11"/>
      <c r="AL764" s="4"/>
      <c r="AM764" s="1"/>
      <c r="AN764" s="11"/>
      <c r="AO764" s="1"/>
      <c r="AP764" s="1"/>
      <c r="AQ764" s="1"/>
      <c r="AR764" s="1"/>
      <c r="AS764" s="6"/>
      <c r="AT764" s="1"/>
      <c r="AU764" s="1"/>
      <c r="AV764" s="1"/>
      <c r="AW764" s="1"/>
      <c r="AX764" s="1"/>
      <c r="AY764" s="1"/>
      <c r="AZ764" s="1"/>
      <c r="BA764" s="1"/>
      <c r="BB764" s="1"/>
      <c r="BC764" s="1"/>
    </row>
    <row r="765" spans="1:154" x14ac:dyDescent="0.2">
      <c r="A765" s="144">
        <f t="shared" si="418"/>
        <v>41554</v>
      </c>
      <c r="B765" s="2">
        <f t="shared" si="403"/>
        <v>317440.13896264823</v>
      </c>
      <c r="C765" s="2">
        <f t="shared" si="419"/>
        <v>283865.83306655998</v>
      </c>
      <c r="D765" s="68">
        <f>SUM(Y765:Y$1094)</f>
        <v>25919.543130449998</v>
      </c>
      <c r="E765" s="68">
        <f t="shared" si="404"/>
        <v>257946.28993610997</v>
      </c>
      <c r="F765" s="72">
        <f t="shared" si="428"/>
        <v>3725.95</v>
      </c>
      <c r="G765" s="3">
        <f>IF(N765=1,VLOOKUP(A764,[1]Plan1!$BG$69:$BI$188,3),G764)</f>
        <v>3738.99</v>
      </c>
      <c r="H765" s="11">
        <f t="shared" si="429"/>
        <v>41488</v>
      </c>
      <c r="I765" s="11">
        <f t="shared" si="430"/>
        <v>41519</v>
      </c>
      <c r="J765" s="26">
        <f t="shared" si="405"/>
        <v>3.4997785799595338E-3</v>
      </c>
      <c r="K765" s="11">
        <f t="shared" si="420"/>
        <v>41579</v>
      </c>
      <c r="L765" s="11">
        <f t="shared" si="406"/>
        <v>41579</v>
      </c>
      <c r="M765" s="1">
        <f t="shared" si="421"/>
        <v>23</v>
      </c>
      <c r="N765" s="1">
        <f t="shared" si="425"/>
        <v>4</v>
      </c>
      <c r="O765" s="2">
        <f t="shared" si="407"/>
        <v>1.00060777</v>
      </c>
      <c r="P765" s="10">
        <f t="shared" si="434"/>
        <v>1.0023997600000001</v>
      </c>
      <c r="Q765" s="10">
        <f t="shared" si="431"/>
        <v>1.1165031287161837</v>
      </c>
      <c r="R765" s="2">
        <f t="shared" si="433"/>
        <v>1.1171816999999999</v>
      </c>
      <c r="S765" s="2">
        <f t="shared" si="426"/>
        <v>1.11650312</v>
      </c>
      <c r="T765" s="2">
        <f t="shared" si="408"/>
        <v>316937.08828020998</v>
      </c>
      <c r="U765" s="2">
        <f t="shared" si="409"/>
        <v>3019.7076436719908</v>
      </c>
      <c r="V765" s="2">
        <f t="shared" si="410"/>
        <v>30226.584763406245</v>
      </c>
      <c r="W765" s="2">
        <f t="shared" si="411"/>
        <v>317112.12547363824</v>
      </c>
      <c r="X765" s="27">
        <f t="shared" si="412"/>
        <v>0</v>
      </c>
      <c r="Y765" s="2">
        <f t="shared" si="427"/>
        <v>0</v>
      </c>
      <c r="Z765" s="67">
        <f t="shared" si="413"/>
        <v>0</v>
      </c>
      <c r="AA765" s="2">
        <f t="shared" si="414"/>
        <v>0</v>
      </c>
      <c r="AB765" s="26">
        <f t="shared" si="422"/>
        <v>6.7299999999999999E-2</v>
      </c>
      <c r="AC765" s="27">
        <f t="shared" si="435"/>
        <v>4</v>
      </c>
      <c r="AD765" s="27">
        <v>252</v>
      </c>
      <c r="AE765" s="10">
        <f t="shared" si="432"/>
        <v>1.0010343770000001</v>
      </c>
      <c r="AF765" s="2">
        <f t="shared" si="415"/>
        <v>327.83243456000002</v>
      </c>
      <c r="AG765" s="2">
        <f t="shared" si="416"/>
        <v>328.01348901</v>
      </c>
      <c r="AH765" s="3" t="str">
        <f t="shared" si="417"/>
        <v>-</v>
      </c>
      <c r="AI765" s="4" t="str">
        <f t="shared" si="423"/>
        <v>A+J=</v>
      </c>
      <c r="AJ765" s="11">
        <f t="shared" si="424"/>
        <v>41583</v>
      </c>
      <c r="AK765" s="11"/>
      <c r="AL765" s="4"/>
      <c r="AM765" s="1"/>
      <c r="AN765" s="11"/>
      <c r="AO765" s="1"/>
      <c r="AP765" s="1"/>
      <c r="AQ765" s="1"/>
      <c r="AR765" s="1"/>
      <c r="AS765" s="6"/>
      <c r="AT765" s="1"/>
      <c r="AU765" s="1"/>
      <c r="AV765" s="1"/>
      <c r="AW765" s="1"/>
      <c r="AX765" s="1"/>
      <c r="AY765" s="1"/>
      <c r="AZ765" s="1"/>
      <c r="BA765" s="1"/>
      <c r="BB765" s="1"/>
      <c r="BC765" s="1"/>
    </row>
    <row r="766" spans="1:154" x14ac:dyDescent="0.2">
      <c r="A766" s="144">
        <f t="shared" si="418"/>
        <v>41555</v>
      </c>
      <c r="B766" s="2">
        <f t="shared" si="403"/>
        <v>317566.03078665625</v>
      </c>
      <c r="C766" s="2">
        <f t="shared" si="419"/>
        <v>283865.83306655998</v>
      </c>
      <c r="D766" s="68">
        <f>SUM(Y766:Y$1094)</f>
        <v>25919.543130449998</v>
      </c>
      <c r="E766" s="68">
        <f t="shared" si="404"/>
        <v>257946.28993610997</v>
      </c>
      <c r="F766" s="72">
        <f t="shared" si="428"/>
        <v>3725.95</v>
      </c>
      <c r="G766" s="3">
        <f>IF(N766=1,VLOOKUP(A765,[1]Plan1!$BG$69:$BI$188,3),G765)</f>
        <v>3738.99</v>
      </c>
      <c r="H766" s="11">
        <f t="shared" si="429"/>
        <v>41488</v>
      </c>
      <c r="I766" s="11">
        <f t="shared" si="430"/>
        <v>41519</v>
      </c>
      <c r="J766" s="26">
        <f t="shared" si="405"/>
        <v>3.4997785799595338E-3</v>
      </c>
      <c r="K766" s="11">
        <f t="shared" si="420"/>
        <v>41579</v>
      </c>
      <c r="L766" s="11">
        <f t="shared" si="406"/>
        <v>41579</v>
      </c>
      <c r="M766" s="1">
        <f t="shared" si="421"/>
        <v>23</v>
      </c>
      <c r="N766" s="1">
        <f t="shared" si="425"/>
        <v>5</v>
      </c>
      <c r="O766" s="2">
        <f t="shared" si="407"/>
        <v>1.0007597800000001</v>
      </c>
      <c r="P766" s="10">
        <f t="shared" si="434"/>
        <v>1.0023997600000001</v>
      </c>
      <c r="Q766" s="10">
        <f t="shared" si="431"/>
        <v>1.1165031287161837</v>
      </c>
      <c r="R766" s="2">
        <f t="shared" si="433"/>
        <v>1.1173514200000001</v>
      </c>
      <c r="S766" s="2">
        <f t="shared" si="426"/>
        <v>1.11650312</v>
      </c>
      <c r="T766" s="2">
        <f t="shared" si="408"/>
        <v>316937.08828020998</v>
      </c>
      <c r="U766" s="2">
        <f t="shared" si="409"/>
        <v>3019.7076436719908</v>
      </c>
      <c r="V766" s="2">
        <f t="shared" si="410"/>
        <v>30270.363407734239</v>
      </c>
      <c r="W766" s="2">
        <f t="shared" si="411"/>
        <v>317155.90411796625</v>
      </c>
      <c r="X766" s="27">
        <f t="shared" si="412"/>
        <v>0</v>
      </c>
      <c r="Y766" s="2">
        <f t="shared" si="427"/>
        <v>0</v>
      </c>
      <c r="Z766" s="67">
        <f t="shared" si="413"/>
        <v>0</v>
      </c>
      <c r="AA766" s="2">
        <f t="shared" si="414"/>
        <v>0</v>
      </c>
      <c r="AB766" s="26">
        <f t="shared" si="422"/>
        <v>6.7299999999999999E-2</v>
      </c>
      <c r="AC766" s="27">
        <f t="shared" si="435"/>
        <v>5</v>
      </c>
      <c r="AD766" s="27">
        <v>252</v>
      </c>
      <c r="AE766" s="10">
        <f t="shared" si="432"/>
        <v>1.0012931389999999</v>
      </c>
      <c r="AF766" s="2">
        <f t="shared" si="415"/>
        <v>409.84370940000002</v>
      </c>
      <c r="AG766" s="2">
        <f t="shared" si="416"/>
        <v>410.12666868999997</v>
      </c>
      <c r="AH766" s="3" t="str">
        <f t="shared" si="417"/>
        <v>-</v>
      </c>
      <c r="AI766" s="4" t="str">
        <f t="shared" si="423"/>
        <v>A+J=</v>
      </c>
      <c r="AJ766" s="11">
        <f t="shared" si="424"/>
        <v>41583</v>
      </c>
      <c r="AK766" s="11"/>
      <c r="AL766" s="4"/>
      <c r="AM766" s="1"/>
      <c r="AN766" s="11"/>
      <c r="AO766" s="1"/>
      <c r="AP766" s="1"/>
      <c r="AQ766" s="1"/>
      <c r="AR766" s="1"/>
      <c r="AS766" s="6"/>
      <c r="AT766" s="1"/>
      <c r="AU766" s="1"/>
      <c r="AV766" s="1"/>
      <c r="AW766" s="1"/>
      <c r="AX766" s="1"/>
      <c r="AY766" s="1"/>
      <c r="AZ766" s="1"/>
      <c r="BA766" s="1"/>
      <c r="BB766" s="1"/>
      <c r="BC766" s="1"/>
    </row>
    <row r="767" spans="1:154" x14ac:dyDescent="0.2">
      <c r="A767" s="144">
        <f t="shared" si="418"/>
        <v>41556</v>
      </c>
      <c r="B767" s="2">
        <f t="shared" si="403"/>
        <v>317691.96878581704</v>
      </c>
      <c r="C767" s="2">
        <f t="shared" si="419"/>
        <v>283865.83306655998</v>
      </c>
      <c r="D767" s="68">
        <f>SUM(Y767:Y$1094)</f>
        <v>25919.543130449998</v>
      </c>
      <c r="E767" s="68">
        <f t="shared" si="404"/>
        <v>257946.28993610997</v>
      </c>
      <c r="F767" s="72">
        <f t="shared" si="428"/>
        <v>3725.95</v>
      </c>
      <c r="G767" s="3">
        <f>IF(N767=1,VLOOKUP(A766,[1]Plan1!$BG$69:$BI$188,3),G766)</f>
        <v>3738.99</v>
      </c>
      <c r="H767" s="11">
        <f t="shared" si="429"/>
        <v>41488</v>
      </c>
      <c r="I767" s="11">
        <f t="shared" si="430"/>
        <v>41519</v>
      </c>
      <c r="J767" s="26">
        <f t="shared" si="405"/>
        <v>3.4997785799595338E-3</v>
      </c>
      <c r="K767" s="11">
        <f t="shared" si="420"/>
        <v>41579</v>
      </c>
      <c r="L767" s="11">
        <f t="shared" si="406"/>
        <v>41579</v>
      </c>
      <c r="M767" s="1">
        <f t="shared" si="421"/>
        <v>23</v>
      </c>
      <c r="N767" s="1">
        <f t="shared" si="425"/>
        <v>6</v>
      </c>
      <c r="O767" s="2">
        <f t="shared" si="407"/>
        <v>1.0009117999999999</v>
      </c>
      <c r="P767" s="10">
        <f t="shared" si="434"/>
        <v>1.0023997600000001</v>
      </c>
      <c r="Q767" s="10">
        <f t="shared" si="431"/>
        <v>1.1165031287161837</v>
      </c>
      <c r="R767" s="2">
        <f t="shared" si="433"/>
        <v>1.11752115</v>
      </c>
      <c r="S767" s="2">
        <f t="shared" si="426"/>
        <v>1.11650312</v>
      </c>
      <c r="T767" s="2">
        <f t="shared" si="408"/>
        <v>316937.08828020998</v>
      </c>
      <c r="U767" s="2">
        <f t="shared" si="409"/>
        <v>3019.7076436719908</v>
      </c>
      <c r="V767" s="2">
        <f t="shared" si="410"/>
        <v>30314.144631525061</v>
      </c>
      <c r="W767" s="2">
        <f t="shared" si="411"/>
        <v>317199.68534175702</v>
      </c>
      <c r="X767" s="27">
        <f t="shared" si="412"/>
        <v>0</v>
      </c>
      <c r="Y767" s="2">
        <f t="shared" si="427"/>
        <v>0</v>
      </c>
      <c r="Z767" s="67">
        <f t="shared" si="413"/>
        <v>0</v>
      </c>
      <c r="AA767" s="2">
        <f t="shared" si="414"/>
        <v>0</v>
      </c>
      <c r="AB767" s="26">
        <f t="shared" si="422"/>
        <v>6.7299999999999999E-2</v>
      </c>
      <c r="AC767" s="27">
        <f t="shared" si="435"/>
        <v>6</v>
      </c>
      <c r="AD767" s="27">
        <v>252</v>
      </c>
      <c r="AE767" s="10">
        <f t="shared" si="432"/>
        <v>1.0015519669999999</v>
      </c>
      <c r="AF767" s="2">
        <f t="shared" si="415"/>
        <v>491.87590208</v>
      </c>
      <c r="AG767" s="2">
        <f t="shared" si="416"/>
        <v>492.28344406000002</v>
      </c>
      <c r="AH767" s="3" t="str">
        <f t="shared" si="417"/>
        <v>-</v>
      </c>
      <c r="AI767" s="4" t="str">
        <f t="shared" si="423"/>
        <v>A+J=</v>
      </c>
      <c r="AJ767" s="11">
        <f t="shared" si="424"/>
        <v>41583</v>
      </c>
      <c r="AK767" s="11"/>
      <c r="AL767" s="4"/>
      <c r="AM767" s="1"/>
      <c r="AN767" s="11"/>
      <c r="AO767" s="1"/>
      <c r="AP767" s="1"/>
      <c r="AQ767" s="1"/>
      <c r="AR767" s="1"/>
      <c r="AS767" s="6"/>
      <c r="AT767" s="1"/>
      <c r="AU767" s="1"/>
      <c r="AV767" s="1"/>
      <c r="AW767" s="1"/>
      <c r="AX767" s="1"/>
      <c r="AY767" s="1"/>
      <c r="AZ767" s="1"/>
      <c r="BA767" s="1"/>
      <c r="BB767" s="1"/>
      <c r="BC767" s="1"/>
    </row>
    <row r="768" spans="1:154" x14ac:dyDescent="0.2">
      <c r="A768" s="144">
        <f t="shared" si="418"/>
        <v>41557</v>
      </c>
      <c r="B768" s="2">
        <f t="shared" si="403"/>
        <v>317817.96104042954</v>
      </c>
      <c r="C768" s="2">
        <f t="shared" si="419"/>
        <v>283865.83306655998</v>
      </c>
      <c r="D768" s="68">
        <f>SUM(Y768:Y$1094)</f>
        <v>25919.543130449998</v>
      </c>
      <c r="E768" s="68">
        <f t="shared" si="404"/>
        <v>257946.28993610997</v>
      </c>
      <c r="F768" s="72">
        <f t="shared" si="428"/>
        <v>3725.95</v>
      </c>
      <c r="G768" s="3">
        <f>IF(N768=1,VLOOKUP(A767,[1]Plan1!$BG$69:$BI$188,3),G767)</f>
        <v>3738.99</v>
      </c>
      <c r="H768" s="11">
        <f t="shared" si="429"/>
        <v>41488</v>
      </c>
      <c r="I768" s="11">
        <f t="shared" si="430"/>
        <v>41519</v>
      </c>
      <c r="J768" s="26">
        <f t="shared" si="405"/>
        <v>3.4997785799595338E-3</v>
      </c>
      <c r="K768" s="11">
        <f t="shared" si="420"/>
        <v>41579</v>
      </c>
      <c r="L768" s="11">
        <f t="shared" si="406"/>
        <v>41579</v>
      </c>
      <c r="M768" s="1">
        <f t="shared" si="421"/>
        <v>23</v>
      </c>
      <c r="N768" s="1">
        <f t="shared" si="425"/>
        <v>7</v>
      </c>
      <c r="O768" s="2">
        <f t="shared" si="407"/>
        <v>1.00106385</v>
      </c>
      <c r="P768" s="10">
        <f t="shared" si="434"/>
        <v>1.0023997600000001</v>
      </c>
      <c r="Q768" s="10">
        <f t="shared" si="431"/>
        <v>1.1165031287161837</v>
      </c>
      <c r="R768" s="2">
        <f t="shared" si="433"/>
        <v>1.11769092</v>
      </c>
      <c r="S768" s="2">
        <f t="shared" si="426"/>
        <v>1.11650312</v>
      </c>
      <c r="T768" s="2">
        <f t="shared" si="408"/>
        <v>316937.08828020998</v>
      </c>
      <c r="U768" s="2">
        <f t="shared" si="409"/>
        <v>3019.7076436719908</v>
      </c>
      <c r="V768" s="2">
        <f t="shared" si="410"/>
        <v>30357.936173167531</v>
      </c>
      <c r="W768" s="2">
        <f t="shared" si="411"/>
        <v>317243.47688339953</v>
      </c>
      <c r="X768" s="27">
        <f t="shared" si="412"/>
        <v>0</v>
      </c>
      <c r="Y768" s="2">
        <f t="shared" si="427"/>
        <v>0</v>
      </c>
      <c r="Z768" s="67">
        <f t="shared" si="413"/>
        <v>0</v>
      </c>
      <c r="AA768" s="2">
        <f t="shared" si="414"/>
        <v>0</v>
      </c>
      <c r="AB768" s="26">
        <f t="shared" si="422"/>
        <v>6.7299999999999999E-2</v>
      </c>
      <c r="AC768" s="27">
        <f t="shared" si="435"/>
        <v>7</v>
      </c>
      <c r="AD768" s="27">
        <v>252</v>
      </c>
      <c r="AE768" s="10">
        <f t="shared" si="432"/>
        <v>1.0018108619999999</v>
      </c>
      <c r="AF768" s="2">
        <f t="shared" si="415"/>
        <v>573.92932955000003</v>
      </c>
      <c r="AG768" s="2">
        <f t="shared" si="416"/>
        <v>574.48415703000001</v>
      </c>
      <c r="AH768" s="3" t="str">
        <f t="shared" si="417"/>
        <v>-</v>
      </c>
      <c r="AI768" s="4" t="str">
        <f t="shared" si="423"/>
        <v>A+J=</v>
      </c>
      <c r="AJ768" s="11">
        <f t="shared" si="424"/>
        <v>41583</v>
      </c>
      <c r="AK768" s="11"/>
      <c r="AL768" s="4"/>
      <c r="AM768" s="1"/>
      <c r="AN768" s="11"/>
      <c r="AO768" s="1"/>
      <c r="AP768" s="1"/>
      <c r="AQ768" s="1"/>
      <c r="AR768" s="1"/>
      <c r="AS768" s="6"/>
      <c r="AT768" s="1"/>
      <c r="AU768" s="1"/>
      <c r="AV768" s="1"/>
      <c r="AW768" s="1"/>
      <c r="AX768" s="1"/>
      <c r="AY768" s="1"/>
      <c r="AZ768" s="1"/>
      <c r="BA768" s="1"/>
      <c r="BB768" s="1"/>
      <c r="BC768" s="1"/>
    </row>
    <row r="769" spans="1:55" x14ac:dyDescent="0.2">
      <c r="A769" s="144">
        <f t="shared" si="418"/>
        <v>41558</v>
      </c>
      <c r="B769" s="2">
        <f t="shared" si="403"/>
        <v>317944.00013020489</v>
      </c>
      <c r="C769" s="2">
        <f t="shared" si="419"/>
        <v>283865.83306655998</v>
      </c>
      <c r="D769" s="68">
        <f>SUM(Y769:Y$1094)</f>
        <v>25919.543130449998</v>
      </c>
      <c r="E769" s="68">
        <f t="shared" si="404"/>
        <v>257946.28993610997</v>
      </c>
      <c r="F769" s="72">
        <f t="shared" si="428"/>
        <v>3725.95</v>
      </c>
      <c r="G769" s="3">
        <f>IF(N769=1,VLOOKUP(A768,[1]Plan1!$BG$69:$BI$188,3),G768)</f>
        <v>3738.99</v>
      </c>
      <c r="H769" s="11">
        <f t="shared" si="429"/>
        <v>41488</v>
      </c>
      <c r="I769" s="11">
        <f t="shared" si="430"/>
        <v>41519</v>
      </c>
      <c r="J769" s="26">
        <f t="shared" si="405"/>
        <v>3.4997785799595338E-3</v>
      </c>
      <c r="K769" s="11">
        <f t="shared" si="420"/>
        <v>41579</v>
      </c>
      <c r="L769" s="11">
        <f t="shared" si="406"/>
        <v>41579</v>
      </c>
      <c r="M769" s="1">
        <f t="shared" si="421"/>
        <v>23</v>
      </c>
      <c r="N769" s="1">
        <f t="shared" si="425"/>
        <v>8</v>
      </c>
      <c r="O769" s="2">
        <f t="shared" si="407"/>
        <v>1.0012159199999999</v>
      </c>
      <c r="P769" s="10">
        <f t="shared" si="434"/>
        <v>1.0023997600000001</v>
      </c>
      <c r="Q769" s="10">
        <f t="shared" si="431"/>
        <v>1.1165031287161837</v>
      </c>
      <c r="R769" s="2">
        <f t="shared" si="433"/>
        <v>1.1178607</v>
      </c>
      <c r="S769" s="2">
        <f t="shared" si="426"/>
        <v>1.11650312</v>
      </c>
      <c r="T769" s="2">
        <f t="shared" si="408"/>
        <v>316937.08828020998</v>
      </c>
      <c r="U769" s="2">
        <f t="shared" si="409"/>
        <v>3019.7076436719908</v>
      </c>
      <c r="V769" s="2">
        <f t="shared" si="410"/>
        <v>30401.730294272886</v>
      </c>
      <c r="W769" s="2">
        <f t="shared" si="411"/>
        <v>317287.27100450487</v>
      </c>
      <c r="X769" s="27">
        <f t="shared" si="412"/>
        <v>0</v>
      </c>
      <c r="Y769" s="2">
        <f t="shared" si="427"/>
        <v>0</v>
      </c>
      <c r="Z769" s="67">
        <f t="shared" si="413"/>
        <v>0</v>
      </c>
      <c r="AA769" s="2">
        <f t="shared" si="414"/>
        <v>0</v>
      </c>
      <c r="AB769" s="26">
        <f t="shared" si="422"/>
        <v>6.7299999999999999E-2</v>
      </c>
      <c r="AC769" s="27">
        <f t="shared" si="435"/>
        <v>8</v>
      </c>
      <c r="AD769" s="27">
        <v>252</v>
      </c>
      <c r="AE769" s="10">
        <f t="shared" si="432"/>
        <v>1.002069825</v>
      </c>
      <c r="AF769" s="2">
        <f t="shared" si="415"/>
        <v>656.00430874000006</v>
      </c>
      <c r="AG769" s="2">
        <f t="shared" si="416"/>
        <v>656.72912570000005</v>
      </c>
      <c r="AH769" s="3" t="str">
        <f t="shared" si="417"/>
        <v>-</v>
      </c>
      <c r="AI769" s="4" t="str">
        <f t="shared" si="423"/>
        <v>A+J=</v>
      </c>
      <c r="AJ769" s="11">
        <f t="shared" si="424"/>
        <v>41583</v>
      </c>
      <c r="AK769" s="11"/>
      <c r="AL769" s="4"/>
      <c r="AM769" s="1"/>
      <c r="AN769" s="11"/>
      <c r="AO769" s="1"/>
      <c r="AP769" s="1"/>
      <c r="AQ769" s="1"/>
      <c r="AR769" s="1"/>
      <c r="AS769" s="6"/>
      <c r="AT769" s="1"/>
      <c r="AU769" s="1"/>
      <c r="AV769" s="1"/>
      <c r="AW769" s="1"/>
      <c r="AX769" s="1"/>
      <c r="AY769" s="1"/>
      <c r="AZ769" s="1"/>
      <c r="BA769" s="1"/>
      <c r="BB769" s="1"/>
      <c r="BC769" s="1"/>
    </row>
    <row r="770" spans="1:55" x14ac:dyDescent="0.2">
      <c r="A770" s="144">
        <f t="shared" si="418"/>
        <v>41559</v>
      </c>
      <c r="B770" s="2">
        <f t="shared" si="403"/>
        <v>318070.09318783181</v>
      </c>
      <c r="C770" s="2">
        <f t="shared" si="419"/>
        <v>283865.83306655998</v>
      </c>
      <c r="D770" s="68">
        <f>SUM(Y770:Y$1094)</f>
        <v>25919.543130449998</v>
      </c>
      <c r="E770" s="68">
        <f t="shared" si="404"/>
        <v>257946.28993610997</v>
      </c>
      <c r="F770" s="72">
        <f t="shared" si="428"/>
        <v>3725.95</v>
      </c>
      <c r="G770" s="3">
        <f>IF(N770=1,VLOOKUP(A769,[1]Plan1!$BG$69:$BI$188,3),G769)</f>
        <v>3738.99</v>
      </c>
      <c r="H770" s="11">
        <f t="shared" si="429"/>
        <v>41488</v>
      </c>
      <c r="I770" s="11">
        <f t="shared" si="430"/>
        <v>41519</v>
      </c>
      <c r="J770" s="26">
        <f t="shared" si="405"/>
        <v>3.4997785799595338E-3</v>
      </c>
      <c r="K770" s="11">
        <f t="shared" si="420"/>
        <v>41579</v>
      </c>
      <c r="L770" s="11">
        <f t="shared" si="406"/>
        <v>41579</v>
      </c>
      <c r="M770" s="1">
        <f t="shared" si="421"/>
        <v>23</v>
      </c>
      <c r="N770" s="1">
        <f t="shared" si="425"/>
        <v>9</v>
      </c>
      <c r="O770" s="2">
        <f t="shared" si="407"/>
        <v>1.0013680199999999</v>
      </c>
      <c r="P770" s="10">
        <f t="shared" si="434"/>
        <v>1.0023997600000001</v>
      </c>
      <c r="Q770" s="10">
        <f t="shared" si="431"/>
        <v>1.1165031287161837</v>
      </c>
      <c r="R770" s="2">
        <f t="shared" si="433"/>
        <v>1.11803052</v>
      </c>
      <c r="S770" s="2">
        <f t="shared" si="426"/>
        <v>1.11650312</v>
      </c>
      <c r="T770" s="2">
        <f t="shared" si="408"/>
        <v>316937.08828020998</v>
      </c>
      <c r="U770" s="2">
        <f t="shared" si="409"/>
        <v>3019.7076436719908</v>
      </c>
      <c r="V770" s="2">
        <f t="shared" si="410"/>
        <v>30445.534733229833</v>
      </c>
      <c r="W770" s="2">
        <f t="shared" si="411"/>
        <v>317331.07544346183</v>
      </c>
      <c r="X770" s="27">
        <f t="shared" si="412"/>
        <v>0</v>
      </c>
      <c r="Y770" s="2">
        <f t="shared" si="427"/>
        <v>0</v>
      </c>
      <c r="Z770" s="67">
        <f t="shared" si="413"/>
        <v>0</v>
      </c>
      <c r="AA770" s="2">
        <f t="shared" si="414"/>
        <v>0</v>
      </c>
      <c r="AB770" s="26">
        <f t="shared" si="422"/>
        <v>6.7299999999999999E-2</v>
      </c>
      <c r="AC770" s="27">
        <f t="shared" si="435"/>
        <v>9</v>
      </c>
      <c r="AD770" s="27">
        <v>252</v>
      </c>
      <c r="AE770" s="10">
        <f t="shared" si="432"/>
        <v>1.0023288539999999</v>
      </c>
      <c r="AF770" s="2">
        <f t="shared" si="415"/>
        <v>738.10020578000001</v>
      </c>
      <c r="AG770" s="2">
        <f t="shared" si="416"/>
        <v>739.01774436999995</v>
      </c>
      <c r="AH770" s="3" t="str">
        <f t="shared" si="417"/>
        <v>-</v>
      </c>
      <c r="AI770" s="4" t="str">
        <f t="shared" si="423"/>
        <v>A+J=</v>
      </c>
      <c r="AJ770" s="11">
        <f t="shared" si="424"/>
        <v>41583</v>
      </c>
      <c r="AK770" s="11"/>
      <c r="AL770" s="4"/>
      <c r="AM770" s="1"/>
      <c r="AN770" s="11"/>
      <c r="AO770" s="1"/>
      <c r="AP770" s="1"/>
      <c r="AQ770" s="1"/>
      <c r="AR770" s="1"/>
      <c r="AS770" s="6"/>
      <c r="AT770" s="1"/>
      <c r="AU770" s="1"/>
      <c r="AV770" s="1"/>
      <c r="AW770" s="1"/>
      <c r="AX770" s="1"/>
      <c r="AY770" s="1"/>
      <c r="AZ770" s="1"/>
      <c r="BA770" s="1"/>
      <c r="BB770" s="1"/>
      <c r="BC770" s="1"/>
    </row>
    <row r="771" spans="1:55" x14ac:dyDescent="0.2">
      <c r="A771" s="144">
        <f t="shared" si="418"/>
        <v>41560</v>
      </c>
      <c r="B771" s="2">
        <f t="shared" si="403"/>
        <v>318070.09318783181</v>
      </c>
      <c r="C771" s="2">
        <f t="shared" si="419"/>
        <v>283865.83306655998</v>
      </c>
      <c r="D771" s="68">
        <f>SUM(Y771:Y$1094)</f>
        <v>25919.543130449998</v>
      </c>
      <c r="E771" s="68">
        <f t="shared" si="404"/>
        <v>257946.28993610997</v>
      </c>
      <c r="F771" s="72">
        <f t="shared" si="428"/>
        <v>3725.95</v>
      </c>
      <c r="G771" s="3">
        <f>IF(N771=1,VLOOKUP(A770,[1]Plan1!$BG$69:$BI$188,3),G770)</f>
        <v>3738.99</v>
      </c>
      <c r="H771" s="11">
        <f t="shared" si="429"/>
        <v>41488</v>
      </c>
      <c r="I771" s="11">
        <f t="shared" si="430"/>
        <v>41519</v>
      </c>
      <c r="J771" s="26">
        <f t="shared" si="405"/>
        <v>3.4997785799595338E-3</v>
      </c>
      <c r="K771" s="11">
        <f t="shared" si="420"/>
        <v>41579</v>
      </c>
      <c r="L771" s="11">
        <f t="shared" si="406"/>
        <v>41579</v>
      </c>
      <c r="M771" s="1">
        <f t="shared" si="421"/>
        <v>23</v>
      </c>
      <c r="N771" s="1">
        <f t="shared" si="425"/>
        <v>9</v>
      </c>
      <c r="O771" s="2">
        <f t="shared" si="407"/>
        <v>1.0013680199999999</v>
      </c>
      <c r="P771" s="10">
        <f t="shared" si="434"/>
        <v>1.0023997600000001</v>
      </c>
      <c r="Q771" s="10">
        <f t="shared" si="431"/>
        <v>1.1165031287161837</v>
      </c>
      <c r="R771" s="2">
        <f t="shared" si="433"/>
        <v>1.11803052</v>
      </c>
      <c r="S771" s="2">
        <f t="shared" si="426"/>
        <v>1.11650312</v>
      </c>
      <c r="T771" s="2">
        <f t="shared" si="408"/>
        <v>316937.08828020998</v>
      </c>
      <c r="U771" s="2">
        <f t="shared" si="409"/>
        <v>3019.7076436719908</v>
      </c>
      <c r="V771" s="2">
        <f t="shared" si="410"/>
        <v>30445.534733229833</v>
      </c>
      <c r="W771" s="2">
        <f t="shared" si="411"/>
        <v>317331.07544346183</v>
      </c>
      <c r="X771" s="27">
        <f t="shared" si="412"/>
        <v>0</v>
      </c>
      <c r="Y771" s="2">
        <f t="shared" si="427"/>
        <v>0</v>
      </c>
      <c r="Z771" s="67">
        <f t="shared" si="413"/>
        <v>0</v>
      </c>
      <c r="AA771" s="2">
        <f t="shared" si="414"/>
        <v>0</v>
      </c>
      <c r="AB771" s="26">
        <f t="shared" si="422"/>
        <v>6.7299999999999999E-2</v>
      </c>
      <c r="AC771" s="27">
        <f t="shared" si="435"/>
        <v>9</v>
      </c>
      <c r="AD771" s="27">
        <v>252</v>
      </c>
      <c r="AE771" s="10">
        <f t="shared" si="432"/>
        <v>1.0023288539999999</v>
      </c>
      <c r="AF771" s="2">
        <f t="shared" si="415"/>
        <v>738.10020578000001</v>
      </c>
      <c r="AG771" s="2">
        <f t="shared" si="416"/>
        <v>739.01774436999995</v>
      </c>
      <c r="AH771" s="3" t="str">
        <f t="shared" si="417"/>
        <v>-</v>
      </c>
      <c r="AI771" s="4" t="str">
        <f t="shared" si="423"/>
        <v>A+J=</v>
      </c>
      <c r="AJ771" s="11">
        <f t="shared" si="424"/>
        <v>41583</v>
      </c>
      <c r="AK771" s="11"/>
      <c r="AL771" s="4"/>
      <c r="AM771" s="1"/>
      <c r="AN771" s="11"/>
      <c r="AO771" s="1"/>
      <c r="AP771" s="1"/>
      <c r="AQ771" s="1"/>
      <c r="AR771" s="1"/>
      <c r="AS771" s="6"/>
      <c r="AT771" s="1"/>
      <c r="AU771" s="1"/>
      <c r="AV771" s="1"/>
      <c r="AW771" s="1"/>
      <c r="AX771" s="1"/>
      <c r="AY771" s="1"/>
      <c r="AZ771" s="1"/>
      <c r="BA771" s="1"/>
      <c r="BB771" s="1"/>
      <c r="BC771" s="1"/>
    </row>
    <row r="772" spans="1:55" x14ac:dyDescent="0.2">
      <c r="A772" s="144">
        <f t="shared" si="418"/>
        <v>41561</v>
      </c>
      <c r="B772" s="2">
        <f t="shared" si="403"/>
        <v>318070.09318783181</v>
      </c>
      <c r="C772" s="2">
        <f t="shared" si="419"/>
        <v>283865.83306655998</v>
      </c>
      <c r="D772" s="68">
        <f>SUM(Y772:Y$1094)</f>
        <v>25919.543130449998</v>
      </c>
      <c r="E772" s="68">
        <f t="shared" si="404"/>
        <v>257946.28993610997</v>
      </c>
      <c r="F772" s="72">
        <f t="shared" si="428"/>
        <v>3725.95</v>
      </c>
      <c r="G772" s="3">
        <f>IF(N772=1,VLOOKUP(A771,[1]Plan1!$BG$69:$BI$188,3),G771)</f>
        <v>3738.99</v>
      </c>
      <c r="H772" s="11">
        <f t="shared" si="429"/>
        <v>41488</v>
      </c>
      <c r="I772" s="11">
        <f t="shared" si="430"/>
        <v>41519</v>
      </c>
      <c r="J772" s="26">
        <f t="shared" si="405"/>
        <v>3.4997785799595338E-3</v>
      </c>
      <c r="K772" s="11">
        <f t="shared" si="420"/>
        <v>41579</v>
      </c>
      <c r="L772" s="11">
        <f t="shared" si="406"/>
        <v>41579</v>
      </c>
      <c r="M772" s="1">
        <f t="shared" si="421"/>
        <v>23</v>
      </c>
      <c r="N772" s="1">
        <f t="shared" si="425"/>
        <v>9</v>
      </c>
      <c r="O772" s="2">
        <f t="shared" si="407"/>
        <v>1.0013680199999999</v>
      </c>
      <c r="P772" s="10">
        <f t="shared" si="434"/>
        <v>1.0023997600000001</v>
      </c>
      <c r="Q772" s="10">
        <f t="shared" si="431"/>
        <v>1.1165031287161837</v>
      </c>
      <c r="R772" s="2">
        <f t="shared" si="433"/>
        <v>1.11803052</v>
      </c>
      <c r="S772" s="2">
        <f t="shared" si="426"/>
        <v>1.11650312</v>
      </c>
      <c r="T772" s="2">
        <f t="shared" si="408"/>
        <v>316937.08828020998</v>
      </c>
      <c r="U772" s="2">
        <f t="shared" si="409"/>
        <v>3019.7076436719908</v>
      </c>
      <c r="V772" s="2">
        <f t="shared" si="410"/>
        <v>30445.534733229833</v>
      </c>
      <c r="W772" s="2">
        <f t="shared" si="411"/>
        <v>317331.07544346183</v>
      </c>
      <c r="X772" s="27">
        <f t="shared" si="412"/>
        <v>0</v>
      </c>
      <c r="Y772" s="2">
        <f t="shared" si="427"/>
        <v>0</v>
      </c>
      <c r="Z772" s="67">
        <f t="shared" si="413"/>
        <v>0</v>
      </c>
      <c r="AA772" s="2">
        <f t="shared" si="414"/>
        <v>0</v>
      </c>
      <c r="AB772" s="26">
        <f t="shared" si="422"/>
        <v>6.7299999999999999E-2</v>
      </c>
      <c r="AC772" s="27">
        <f t="shared" si="435"/>
        <v>9</v>
      </c>
      <c r="AD772" s="27">
        <v>252</v>
      </c>
      <c r="AE772" s="10">
        <f t="shared" si="432"/>
        <v>1.0023288539999999</v>
      </c>
      <c r="AF772" s="2">
        <f t="shared" si="415"/>
        <v>738.10020578000001</v>
      </c>
      <c r="AG772" s="2">
        <f t="shared" si="416"/>
        <v>739.01774436999995</v>
      </c>
      <c r="AH772" s="3" t="str">
        <f t="shared" si="417"/>
        <v>-</v>
      </c>
      <c r="AI772" s="4" t="str">
        <f t="shared" si="423"/>
        <v>A+J=</v>
      </c>
      <c r="AJ772" s="11">
        <f t="shared" si="424"/>
        <v>41583</v>
      </c>
      <c r="AK772" s="11"/>
      <c r="AL772" s="4"/>
      <c r="AM772" s="1"/>
      <c r="AN772" s="11"/>
      <c r="AO772" s="1"/>
      <c r="AP772" s="1"/>
      <c r="AQ772" s="1"/>
      <c r="AR772" s="1"/>
      <c r="AS772" s="6"/>
      <c r="AT772" s="1"/>
      <c r="AU772" s="1"/>
      <c r="AV772" s="1"/>
      <c r="AW772" s="1"/>
      <c r="AX772" s="1"/>
      <c r="AY772" s="1"/>
      <c r="AZ772" s="1"/>
      <c r="BA772" s="1"/>
      <c r="BB772" s="1"/>
      <c r="BC772" s="1"/>
    </row>
    <row r="773" spans="1:55" x14ac:dyDescent="0.2">
      <c r="A773" s="144">
        <f t="shared" si="418"/>
        <v>41562</v>
      </c>
      <c r="B773" s="2">
        <f t="shared" si="403"/>
        <v>318196.23537508457</v>
      </c>
      <c r="C773" s="2">
        <f t="shared" si="419"/>
        <v>283865.83306655998</v>
      </c>
      <c r="D773" s="68">
        <f>SUM(Y773:Y$1094)</f>
        <v>25919.543130449998</v>
      </c>
      <c r="E773" s="68">
        <f t="shared" si="404"/>
        <v>257946.28993610997</v>
      </c>
      <c r="F773" s="72">
        <f t="shared" si="428"/>
        <v>3725.95</v>
      </c>
      <c r="G773" s="3">
        <f>IF(N773=1,VLOOKUP(A772,[1]Plan1!$BG$69:$BI$188,3),G772)</f>
        <v>3738.99</v>
      </c>
      <c r="H773" s="11">
        <f t="shared" si="429"/>
        <v>41488</v>
      </c>
      <c r="I773" s="11">
        <f t="shared" si="430"/>
        <v>41519</v>
      </c>
      <c r="J773" s="26">
        <f t="shared" si="405"/>
        <v>3.4997785799595338E-3</v>
      </c>
      <c r="K773" s="11">
        <f t="shared" si="420"/>
        <v>41579</v>
      </c>
      <c r="L773" s="11">
        <f t="shared" si="406"/>
        <v>41579</v>
      </c>
      <c r="M773" s="1">
        <f t="shared" si="421"/>
        <v>23</v>
      </c>
      <c r="N773" s="1">
        <f t="shared" si="425"/>
        <v>10</v>
      </c>
      <c r="O773" s="2">
        <f t="shared" si="407"/>
        <v>1.00152014</v>
      </c>
      <c r="P773" s="10">
        <f t="shared" si="434"/>
        <v>1.0023997600000001</v>
      </c>
      <c r="Q773" s="10">
        <f t="shared" si="431"/>
        <v>1.1165031287161837</v>
      </c>
      <c r="R773" s="2">
        <f t="shared" si="433"/>
        <v>1.1182003599999999</v>
      </c>
      <c r="S773" s="2">
        <f t="shared" si="426"/>
        <v>1.11650312</v>
      </c>
      <c r="T773" s="2">
        <f t="shared" si="408"/>
        <v>316937.08828020998</v>
      </c>
      <c r="U773" s="2">
        <f t="shared" si="409"/>
        <v>3019.7076436719908</v>
      </c>
      <c r="V773" s="2">
        <f t="shared" si="410"/>
        <v>30489.344331112548</v>
      </c>
      <c r="W773" s="2">
        <f t="shared" si="411"/>
        <v>317374.88504134456</v>
      </c>
      <c r="X773" s="27">
        <f t="shared" si="412"/>
        <v>0</v>
      </c>
      <c r="Y773" s="2">
        <f t="shared" si="427"/>
        <v>0</v>
      </c>
      <c r="Z773" s="67">
        <f t="shared" si="413"/>
        <v>0</v>
      </c>
      <c r="AA773" s="2">
        <f t="shared" si="414"/>
        <v>0</v>
      </c>
      <c r="AB773" s="26">
        <f t="shared" si="422"/>
        <v>6.7299999999999999E-2</v>
      </c>
      <c r="AC773" s="27">
        <f t="shared" si="435"/>
        <v>10</v>
      </c>
      <c r="AD773" s="27">
        <v>252</v>
      </c>
      <c r="AE773" s="10">
        <f t="shared" si="432"/>
        <v>1.0025879499999999</v>
      </c>
      <c r="AF773" s="2">
        <f t="shared" si="415"/>
        <v>820.21733760999996</v>
      </c>
      <c r="AG773" s="2">
        <f t="shared" si="416"/>
        <v>821.35033374</v>
      </c>
      <c r="AH773" s="3" t="str">
        <f t="shared" si="417"/>
        <v>-</v>
      </c>
      <c r="AI773" s="4" t="str">
        <f t="shared" si="423"/>
        <v>A+J=</v>
      </c>
      <c r="AJ773" s="11">
        <f t="shared" si="424"/>
        <v>41583</v>
      </c>
      <c r="AK773" s="11"/>
      <c r="AL773" s="4"/>
      <c r="AM773" s="1"/>
      <c r="AN773" s="11"/>
      <c r="AO773" s="1"/>
      <c r="AP773" s="1"/>
      <c r="AQ773" s="1"/>
      <c r="AR773" s="1"/>
      <c r="AS773" s="6"/>
      <c r="AT773" s="1"/>
      <c r="AU773" s="1"/>
      <c r="AV773" s="1"/>
      <c r="AW773" s="1"/>
      <c r="AX773" s="1"/>
      <c r="AY773" s="1"/>
      <c r="AZ773" s="1"/>
      <c r="BA773" s="1"/>
      <c r="BB773" s="1"/>
      <c r="BC773" s="1"/>
    </row>
    <row r="774" spans="1:55" x14ac:dyDescent="0.2">
      <c r="A774" s="144">
        <f t="shared" si="418"/>
        <v>41563</v>
      </c>
      <c r="B774" s="2">
        <f t="shared" si="403"/>
        <v>318322.429291596</v>
      </c>
      <c r="C774" s="2">
        <f t="shared" si="419"/>
        <v>283865.83306655998</v>
      </c>
      <c r="D774" s="68">
        <f>SUM(Y774:Y$1094)</f>
        <v>25919.543130449998</v>
      </c>
      <c r="E774" s="68">
        <f t="shared" si="404"/>
        <v>257946.28993610997</v>
      </c>
      <c r="F774" s="72">
        <f t="shared" si="428"/>
        <v>3725.95</v>
      </c>
      <c r="G774" s="3">
        <f>IF(N774=1,VLOOKUP(A773,[1]Plan1!$BG$69:$BI$188,3),G773)</f>
        <v>3738.99</v>
      </c>
      <c r="H774" s="11">
        <f t="shared" si="429"/>
        <v>41488</v>
      </c>
      <c r="I774" s="11">
        <f t="shared" si="430"/>
        <v>41519</v>
      </c>
      <c r="J774" s="26">
        <f t="shared" si="405"/>
        <v>3.4997785799595338E-3</v>
      </c>
      <c r="K774" s="11">
        <f t="shared" si="420"/>
        <v>41579</v>
      </c>
      <c r="L774" s="11">
        <f t="shared" si="406"/>
        <v>41579</v>
      </c>
      <c r="M774" s="1">
        <f t="shared" si="421"/>
        <v>23</v>
      </c>
      <c r="N774" s="1">
        <f t="shared" si="425"/>
        <v>11</v>
      </c>
      <c r="O774" s="2">
        <f t="shared" si="407"/>
        <v>1.00167228</v>
      </c>
      <c r="P774" s="10">
        <f t="shared" si="434"/>
        <v>1.0023997600000001</v>
      </c>
      <c r="Q774" s="10">
        <f t="shared" si="431"/>
        <v>1.1165031287161837</v>
      </c>
      <c r="R774" s="2">
        <f t="shared" si="433"/>
        <v>1.11837023</v>
      </c>
      <c r="S774" s="2">
        <f t="shared" si="426"/>
        <v>1.11650312</v>
      </c>
      <c r="T774" s="2">
        <f t="shared" si="408"/>
        <v>316937.08828020998</v>
      </c>
      <c r="U774" s="2">
        <f t="shared" si="409"/>
        <v>3019.7076436719908</v>
      </c>
      <c r="V774" s="2">
        <f t="shared" si="410"/>
        <v>30533.161667384029</v>
      </c>
      <c r="W774" s="2">
        <f t="shared" si="411"/>
        <v>317418.70237761602</v>
      </c>
      <c r="X774" s="27">
        <f t="shared" si="412"/>
        <v>0</v>
      </c>
      <c r="Y774" s="2">
        <f t="shared" si="427"/>
        <v>0</v>
      </c>
      <c r="Z774" s="67">
        <f t="shared" si="413"/>
        <v>0</v>
      </c>
      <c r="AA774" s="2">
        <f t="shared" si="414"/>
        <v>0</v>
      </c>
      <c r="AB774" s="26">
        <f t="shared" si="422"/>
        <v>6.7299999999999999E-2</v>
      </c>
      <c r="AC774" s="27">
        <f t="shared" si="435"/>
        <v>11</v>
      </c>
      <c r="AD774" s="27">
        <v>252</v>
      </c>
      <c r="AE774" s="10">
        <f t="shared" si="432"/>
        <v>1.0028471130000001</v>
      </c>
      <c r="AF774" s="2">
        <f t="shared" si="415"/>
        <v>902.35570422000001</v>
      </c>
      <c r="AG774" s="2">
        <f t="shared" si="416"/>
        <v>903.72691397999995</v>
      </c>
      <c r="AH774" s="3" t="str">
        <f t="shared" si="417"/>
        <v>-</v>
      </c>
      <c r="AI774" s="4" t="str">
        <f t="shared" si="423"/>
        <v>A+J=</v>
      </c>
      <c r="AJ774" s="11">
        <f t="shared" si="424"/>
        <v>41583</v>
      </c>
      <c r="AK774" s="11"/>
      <c r="AL774" s="4"/>
      <c r="AM774" s="1"/>
      <c r="AN774" s="11"/>
      <c r="AO774" s="1"/>
      <c r="AP774" s="1"/>
      <c r="AQ774" s="1"/>
      <c r="AR774" s="1"/>
      <c r="AS774" s="6"/>
      <c r="AT774" s="1"/>
      <c r="AU774" s="1"/>
      <c r="AV774" s="1"/>
      <c r="AW774" s="1"/>
      <c r="AX774" s="1"/>
      <c r="AY774" s="1"/>
      <c r="AZ774" s="1"/>
      <c r="BA774" s="1"/>
      <c r="BB774" s="1"/>
      <c r="BC774" s="1"/>
    </row>
    <row r="775" spans="1:55" x14ac:dyDescent="0.2">
      <c r="A775" s="144">
        <f t="shared" si="418"/>
        <v>41564</v>
      </c>
      <c r="B775" s="2">
        <f t="shared" si="403"/>
        <v>318448.67236471327</v>
      </c>
      <c r="C775" s="2">
        <f t="shared" si="419"/>
        <v>283865.83306655998</v>
      </c>
      <c r="D775" s="68">
        <f>SUM(Y775:Y$1094)</f>
        <v>25919.543130449998</v>
      </c>
      <c r="E775" s="68">
        <f t="shared" si="404"/>
        <v>257946.28993610997</v>
      </c>
      <c r="F775" s="72">
        <f t="shared" si="428"/>
        <v>3725.95</v>
      </c>
      <c r="G775" s="3">
        <f>IF(N775=1,VLOOKUP(A774,[1]Plan1!$BG$69:$BI$188,3),G774)</f>
        <v>3738.99</v>
      </c>
      <c r="H775" s="11">
        <f t="shared" si="429"/>
        <v>41488</v>
      </c>
      <c r="I775" s="11">
        <f t="shared" si="430"/>
        <v>41519</v>
      </c>
      <c r="J775" s="26">
        <f t="shared" si="405"/>
        <v>3.4997785799595338E-3</v>
      </c>
      <c r="K775" s="11">
        <f t="shared" si="420"/>
        <v>41579</v>
      </c>
      <c r="L775" s="11">
        <f t="shared" si="406"/>
        <v>41579</v>
      </c>
      <c r="M775" s="1">
        <f t="shared" si="421"/>
        <v>23</v>
      </c>
      <c r="N775" s="1">
        <f t="shared" si="425"/>
        <v>12</v>
      </c>
      <c r="O775" s="2">
        <f t="shared" si="407"/>
        <v>1.00182444</v>
      </c>
      <c r="P775" s="10">
        <f t="shared" si="434"/>
        <v>1.0023997600000001</v>
      </c>
      <c r="Q775" s="10">
        <f t="shared" si="431"/>
        <v>1.1165031287161837</v>
      </c>
      <c r="R775" s="2">
        <f t="shared" si="433"/>
        <v>1.11854012</v>
      </c>
      <c r="S775" s="2">
        <f t="shared" si="426"/>
        <v>1.11650312</v>
      </c>
      <c r="T775" s="2">
        <f t="shared" si="408"/>
        <v>316937.08828020998</v>
      </c>
      <c r="U775" s="2">
        <f t="shared" si="409"/>
        <v>3019.7076436719908</v>
      </c>
      <c r="V775" s="2">
        <f t="shared" si="410"/>
        <v>30576.984162581273</v>
      </c>
      <c r="W775" s="2">
        <f t="shared" si="411"/>
        <v>317462.52487281326</v>
      </c>
      <c r="X775" s="27">
        <f t="shared" si="412"/>
        <v>0</v>
      </c>
      <c r="Y775" s="2">
        <f t="shared" si="427"/>
        <v>0</v>
      </c>
      <c r="Z775" s="67">
        <f t="shared" si="413"/>
        <v>0</v>
      </c>
      <c r="AA775" s="2">
        <f t="shared" si="414"/>
        <v>0</v>
      </c>
      <c r="AB775" s="26">
        <f t="shared" si="422"/>
        <v>6.7299999999999999E-2</v>
      </c>
      <c r="AC775" s="27">
        <f t="shared" si="435"/>
        <v>12</v>
      </c>
      <c r="AD775" s="27">
        <v>252</v>
      </c>
      <c r="AE775" s="10">
        <f t="shared" si="432"/>
        <v>1.003106343</v>
      </c>
      <c r="AF775" s="2">
        <f t="shared" si="415"/>
        <v>984.51530561000004</v>
      </c>
      <c r="AG775" s="2">
        <f t="shared" si="416"/>
        <v>986.14749189999998</v>
      </c>
      <c r="AH775" s="3" t="str">
        <f t="shared" si="417"/>
        <v>-</v>
      </c>
      <c r="AI775" s="4" t="str">
        <f t="shared" si="423"/>
        <v>A+J=</v>
      </c>
      <c r="AJ775" s="11">
        <f t="shared" si="424"/>
        <v>41583</v>
      </c>
      <c r="AK775" s="11"/>
      <c r="AL775" s="4"/>
      <c r="AM775" s="1"/>
      <c r="AN775" s="11"/>
      <c r="AO775" s="1"/>
      <c r="AP775" s="1"/>
      <c r="AQ775" s="1"/>
      <c r="AR775" s="1"/>
      <c r="AS775" s="6"/>
      <c r="AT775" s="1"/>
      <c r="AU775" s="1"/>
      <c r="AV775" s="1"/>
      <c r="AW775" s="1"/>
      <c r="AX775" s="1"/>
      <c r="AY775" s="1"/>
      <c r="AZ775" s="1"/>
      <c r="BA775" s="1"/>
      <c r="BB775" s="1"/>
      <c r="BC775" s="1"/>
    </row>
    <row r="776" spans="1:55" x14ac:dyDescent="0.2">
      <c r="A776" s="144">
        <f t="shared" si="418"/>
        <v>41565</v>
      </c>
      <c r="B776" s="2">
        <f t="shared" si="403"/>
        <v>318574.96719539922</v>
      </c>
      <c r="C776" s="2">
        <f t="shared" si="419"/>
        <v>283865.83306655998</v>
      </c>
      <c r="D776" s="68">
        <f>SUM(Y776:Y$1094)</f>
        <v>25919.543130449998</v>
      </c>
      <c r="E776" s="68">
        <f t="shared" si="404"/>
        <v>257946.28993610997</v>
      </c>
      <c r="F776" s="72">
        <f t="shared" si="428"/>
        <v>3725.95</v>
      </c>
      <c r="G776" s="3">
        <f>IF(N776=1,VLOOKUP(A775,[1]Plan1!$BG$69:$BI$188,3),G775)</f>
        <v>3738.99</v>
      </c>
      <c r="H776" s="11">
        <f t="shared" si="429"/>
        <v>41488</v>
      </c>
      <c r="I776" s="11">
        <f t="shared" si="430"/>
        <v>41519</v>
      </c>
      <c r="J776" s="26">
        <f t="shared" si="405"/>
        <v>3.4997785799595338E-3</v>
      </c>
      <c r="K776" s="11">
        <f t="shared" si="420"/>
        <v>41579</v>
      </c>
      <c r="L776" s="11">
        <f t="shared" si="406"/>
        <v>41579</v>
      </c>
      <c r="M776" s="1">
        <f t="shared" si="421"/>
        <v>23</v>
      </c>
      <c r="N776" s="1">
        <f t="shared" si="425"/>
        <v>13</v>
      </c>
      <c r="O776" s="2">
        <f t="shared" si="407"/>
        <v>1.0019766299999999</v>
      </c>
      <c r="P776" s="10">
        <f t="shared" si="434"/>
        <v>1.0023997600000001</v>
      </c>
      <c r="Q776" s="10">
        <f t="shared" si="431"/>
        <v>1.1165031287161837</v>
      </c>
      <c r="R776" s="2">
        <f t="shared" si="433"/>
        <v>1.1187100400000001</v>
      </c>
      <c r="S776" s="2">
        <f t="shared" si="426"/>
        <v>1.11650312</v>
      </c>
      <c r="T776" s="2">
        <f t="shared" si="408"/>
        <v>316937.08828020998</v>
      </c>
      <c r="U776" s="2">
        <f t="shared" si="409"/>
        <v>3019.7076436719908</v>
      </c>
      <c r="V776" s="2">
        <f t="shared" si="410"/>
        <v>30620.814396167232</v>
      </c>
      <c r="W776" s="2">
        <f t="shared" si="411"/>
        <v>317506.35510639922</v>
      </c>
      <c r="X776" s="27">
        <f t="shared" si="412"/>
        <v>0</v>
      </c>
      <c r="Y776" s="2">
        <f t="shared" si="427"/>
        <v>0</v>
      </c>
      <c r="Z776" s="67">
        <f t="shared" si="413"/>
        <v>0</v>
      </c>
      <c r="AA776" s="2">
        <f t="shared" si="414"/>
        <v>0</v>
      </c>
      <c r="AB776" s="26">
        <f t="shared" si="422"/>
        <v>6.7299999999999999E-2</v>
      </c>
      <c r="AC776" s="27">
        <f t="shared" si="435"/>
        <v>13</v>
      </c>
      <c r="AD776" s="27">
        <v>252</v>
      </c>
      <c r="AE776" s="10">
        <f t="shared" si="432"/>
        <v>1.0033656399999999</v>
      </c>
      <c r="AF776" s="2">
        <f t="shared" si="415"/>
        <v>1066.69614179</v>
      </c>
      <c r="AG776" s="2">
        <f t="shared" si="416"/>
        <v>1068.612089</v>
      </c>
      <c r="AH776" s="3" t="str">
        <f t="shared" si="417"/>
        <v>-</v>
      </c>
      <c r="AI776" s="4" t="str">
        <f t="shared" si="423"/>
        <v>A+J=</v>
      </c>
      <c r="AJ776" s="11">
        <f t="shared" si="424"/>
        <v>41583</v>
      </c>
      <c r="AK776" s="11"/>
      <c r="AL776" s="4"/>
      <c r="AM776" s="1"/>
      <c r="AN776" s="11"/>
      <c r="AO776" s="1"/>
      <c r="AP776" s="1"/>
      <c r="AQ776" s="1"/>
      <c r="AR776" s="1"/>
      <c r="AS776" s="6"/>
      <c r="AT776" s="1"/>
      <c r="AU776" s="1"/>
      <c r="AV776" s="1"/>
      <c r="AW776" s="1"/>
      <c r="AX776" s="1"/>
      <c r="AY776" s="1"/>
      <c r="AZ776" s="1"/>
      <c r="BA776" s="1"/>
      <c r="BB776" s="1"/>
      <c r="BC776" s="1"/>
    </row>
    <row r="777" spans="1:55" x14ac:dyDescent="0.2">
      <c r="A777" s="144">
        <f t="shared" si="418"/>
        <v>41566</v>
      </c>
      <c r="B777" s="2">
        <f t="shared" si="403"/>
        <v>318701.31120966095</v>
      </c>
      <c r="C777" s="2">
        <f t="shared" si="419"/>
        <v>283865.83306655998</v>
      </c>
      <c r="D777" s="68">
        <f>SUM(Y777:Y$1094)</f>
        <v>25919.543130449998</v>
      </c>
      <c r="E777" s="68">
        <f t="shared" si="404"/>
        <v>257946.28993610997</v>
      </c>
      <c r="F777" s="72">
        <f t="shared" si="428"/>
        <v>3725.95</v>
      </c>
      <c r="G777" s="3">
        <f>IF(N777=1,VLOOKUP(A776,[1]Plan1!$BG$69:$BI$188,3),G776)</f>
        <v>3738.99</v>
      </c>
      <c r="H777" s="11">
        <f t="shared" si="429"/>
        <v>41488</v>
      </c>
      <c r="I777" s="11">
        <f t="shared" si="430"/>
        <v>41519</v>
      </c>
      <c r="J777" s="26">
        <f t="shared" si="405"/>
        <v>3.4997785799595338E-3</v>
      </c>
      <c r="K777" s="11">
        <f t="shared" si="420"/>
        <v>41579</v>
      </c>
      <c r="L777" s="11">
        <f t="shared" si="406"/>
        <v>41579</v>
      </c>
      <c r="M777" s="1">
        <f t="shared" si="421"/>
        <v>23</v>
      </c>
      <c r="N777" s="1">
        <f t="shared" si="425"/>
        <v>14</v>
      </c>
      <c r="O777" s="2">
        <f t="shared" si="407"/>
        <v>1.0021288399999999</v>
      </c>
      <c r="P777" s="10">
        <f t="shared" si="434"/>
        <v>1.0023997600000001</v>
      </c>
      <c r="Q777" s="10">
        <f t="shared" si="431"/>
        <v>1.1165031287161837</v>
      </c>
      <c r="R777" s="2">
        <f t="shared" si="433"/>
        <v>1.11887998</v>
      </c>
      <c r="S777" s="2">
        <f t="shared" si="426"/>
        <v>1.11650312</v>
      </c>
      <c r="T777" s="2">
        <f t="shared" si="408"/>
        <v>316937.08828020998</v>
      </c>
      <c r="U777" s="2">
        <f t="shared" si="409"/>
        <v>3019.7076436719908</v>
      </c>
      <c r="V777" s="2">
        <f t="shared" si="410"/>
        <v>30664.649788678955</v>
      </c>
      <c r="W777" s="2">
        <f t="shared" si="411"/>
        <v>317550.19049891096</v>
      </c>
      <c r="X777" s="27">
        <f t="shared" si="412"/>
        <v>0</v>
      </c>
      <c r="Y777" s="2">
        <f t="shared" si="427"/>
        <v>0</v>
      </c>
      <c r="Z777" s="67">
        <f t="shared" si="413"/>
        <v>0</v>
      </c>
      <c r="AA777" s="2">
        <f t="shared" si="414"/>
        <v>0</v>
      </c>
      <c r="AB777" s="26">
        <f t="shared" si="422"/>
        <v>6.7299999999999999E-2</v>
      </c>
      <c r="AC777" s="27">
        <f t="shared" si="435"/>
        <v>14</v>
      </c>
      <c r="AD777" s="27">
        <v>252</v>
      </c>
      <c r="AE777" s="10">
        <f t="shared" si="432"/>
        <v>1.0036250040000001</v>
      </c>
      <c r="AF777" s="2">
        <f t="shared" si="415"/>
        <v>1148.89821276</v>
      </c>
      <c r="AG777" s="2">
        <f t="shared" si="416"/>
        <v>1151.1207107499999</v>
      </c>
      <c r="AH777" s="3" t="str">
        <f t="shared" si="417"/>
        <v>-</v>
      </c>
      <c r="AI777" s="4" t="str">
        <f t="shared" si="423"/>
        <v>A+J=</v>
      </c>
      <c r="AJ777" s="11">
        <f t="shared" si="424"/>
        <v>41583</v>
      </c>
      <c r="AK777" s="11"/>
      <c r="AL777" s="4"/>
      <c r="AM777" s="1"/>
      <c r="AN777" s="11"/>
      <c r="AO777" s="1"/>
      <c r="AP777" s="1"/>
      <c r="AQ777" s="1"/>
      <c r="AR777" s="1"/>
      <c r="AS777" s="6"/>
      <c r="AT777" s="1"/>
      <c r="AU777" s="1"/>
      <c r="AV777" s="1"/>
      <c r="AW777" s="1"/>
      <c r="AX777" s="1"/>
      <c r="AY777" s="1"/>
      <c r="AZ777" s="1"/>
      <c r="BA777" s="1"/>
      <c r="BB777" s="1"/>
      <c r="BC777" s="1"/>
    </row>
    <row r="778" spans="1:55" x14ac:dyDescent="0.2">
      <c r="A778" s="144">
        <f t="shared" si="418"/>
        <v>41567</v>
      </c>
      <c r="B778" s="2">
        <f t="shared" ref="B778:B841" si="436">(W778+AG778)</f>
        <v>318701.31120966095</v>
      </c>
      <c r="C778" s="2">
        <f t="shared" si="419"/>
        <v>283865.83306655998</v>
      </c>
      <c r="D778" s="68">
        <f>SUM(Y778:Y$1094)</f>
        <v>25919.543130449998</v>
      </c>
      <c r="E778" s="68">
        <f t="shared" ref="E778:E841" si="437">(C778-D778)</f>
        <v>257946.28993610997</v>
      </c>
      <c r="F778" s="72">
        <f t="shared" si="428"/>
        <v>3725.95</v>
      </c>
      <c r="G778" s="3">
        <f>IF(N778=1,VLOOKUP(A777,[1]Plan1!$BG$69:$BI$188,3),G777)</f>
        <v>3738.99</v>
      </c>
      <c r="H778" s="11">
        <f t="shared" si="429"/>
        <v>41488</v>
      </c>
      <c r="I778" s="11">
        <f t="shared" si="430"/>
        <v>41519</v>
      </c>
      <c r="J778" s="26">
        <f t="shared" ref="J778:J841" si="438">(G778/F778)-1</f>
        <v>3.4997785799595338E-3</v>
      </c>
      <c r="K778" s="11">
        <f t="shared" si="420"/>
        <v>41579</v>
      </c>
      <c r="L778" s="11">
        <f t="shared" ref="L778:L841" si="439">IF(A778&gt;L777,K778,L777)</f>
        <v>41579</v>
      </c>
      <c r="M778" s="1">
        <f t="shared" si="421"/>
        <v>23</v>
      </c>
      <c r="N778" s="1">
        <f t="shared" si="425"/>
        <v>14</v>
      </c>
      <c r="O778" s="2">
        <f t="shared" ref="O778:O841" si="440">TRUNC((G778/F778)^TRUNC((N778/M778),9),8)</f>
        <v>1.0021288399999999</v>
      </c>
      <c r="P778" s="10">
        <f t="shared" si="434"/>
        <v>1.0023997600000001</v>
      </c>
      <c r="Q778" s="10">
        <f t="shared" si="431"/>
        <v>1.1165031287161837</v>
      </c>
      <c r="R778" s="2">
        <f t="shared" si="433"/>
        <v>1.11887998</v>
      </c>
      <c r="S778" s="2">
        <f t="shared" si="426"/>
        <v>1.11650312</v>
      </c>
      <c r="T778" s="2">
        <f t="shared" ref="T778:T841" si="441">TRUNC(C778*S778,8)</f>
        <v>316937.08828020998</v>
      </c>
      <c r="U778" s="2">
        <f t="shared" ref="U778:U841" si="442">(D778*(S778-1))</f>
        <v>3019.7076436719908</v>
      </c>
      <c r="V778" s="2">
        <f t="shared" ref="V778:V841" si="443">(E778*(R778-1))</f>
        <v>30664.649788678955</v>
      </c>
      <c r="W778" s="2">
        <f t="shared" ref="W778:W841" si="444">(C778+U778+V778)</f>
        <v>317550.19049891096</v>
      </c>
      <c r="X778" s="27">
        <f t="shared" ref="X778:X841" si="445">IF(VLOOKUP(A778,AN$10:AU$131,8)=VLOOKUP(A777,AN$10:AU$131,8),0,VLOOKUP(A778,AN$10:AU$131,8))</f>
        <v>0</v>
      </c>
      <c r="Y778" s="2">
        <f t="shared" si="427"/>
        <v>0</v>
      </c>
      <c r="Z778" s="67">
        <f t="shared" ref="Z778:Z841" si="446">IF(X778&gt;0,VLOOKUP($A778,$AN$10:$AS$131,6),0)</f>
        <v>0</v>
      </c>
      <c r="AA778" s="2">
        <f t="shared" ref="AA778:AA841" si="447">IF(Z778&gt;0,TRUNC(Z778*T778,8),0)</f>
        <v>0</v>
      </c>
      <c r="AB778" s="26">
        <f t="shared" si="422"/>
        <v>6.7299999999999999E-2</v>
      </c>
      <c r="AC778" s="27">
        <f t="shared" si="435"/>
        <v>14</v>
      </c>
      <c r="AD778" s="27">
        <v>252</v>
      </c>
      <c r="AE778" s="10">
        <f t="shared" si="432"/>
        <v>1.0036250040000001</v>
      </c>
      <c r="AF778" s="2">
        <f t="shared" ref="AF778:AF841" si="448">TRUNC((T778*(AE778-1)),8)</f>
        <v>1148.89821276</v>
      </c>
      <c r="AG778" s="2">
        <f t="shared" ref="AG778:AG841" si="449">TRUNC((W778*(AE778-1)),8)</f>
        <v>1151.1207107499999</v>
      </c>
      <c r="AH778" s="3" t="str">
        <f t="shared" ref="AH778:AH841" si="450">IF(AA778&gt;0,AA778+AF778,"-")</f>
        <v>-</v>
      </c>
      <c r="AI778" s="4" t="str">
        <f t="shared" si="423"/>
        <v>A+J=</v>
      </c>
      <c r="AJ778" s="11">
        <f t="shared" si="424"/>
        <v>41583</v>
      </c>
      <c r="AK778" s="11"/>
      <c r="AL778" s="4"/>
      <c r="AM778" s="1"/>
      <c r="AN778" s="11"/>
      <c r="AO778" s="1"/>
      <c r="AP778" s="1"/>
      <c r="AQ778" s="1"/>
      <c r="AR778" s="1"/>
      <c r="AS778" s="6"/>
      <c r="AT778" s="1"/>
      <c r="AU778" s="1"/>
      <c r="AV778" s="1"/>
      <c r="AW778" s="1"/>
      <c r="AX778" s="1"/>
      <c r="AY778" s="1"/>
      <c r="AZ778" s="1"/>
      <c r="BA778" s="1"/>
      <c r="BB778" s="1"/>
      <c r="BC778" s="1"/>
    </row>
    <row r="779" spans="1:55" x14ac:dyDescent="0.2">
      <c r="A779" s="144">
        <f t="shared" ref="A779:A842" si="451">(A778+1)</f>
        <v>41568</v>
      </c>
      <c r="B779" s="2">
        <f t="shared" si="436"/>
        <v>318701.31120966095</v>
      </c>
      <c r="C779" s="2">
        <f t="shared" ref="C779:C842" si="452">TRUNC(IF(X778&gt;0,VLOOKUP(A778,$AN$12:$AO$131,2),C778),8)</f>
        <v>283865.83306655998</v>
      </c>
      <c r="D779" s="68">
        <f>SUM(Y779:Y$1094)</f>
        <v>25919.543130449998</v>
      </c>
      <c r="E779" s="68">
        <f t="shared" si="437"/>
        <v>257946.28993610997</v>
      </c>
      <c r="F779" s="72">
        <f t="shared" si="428"/>
        <v>3725.95</v>
      </c>
      <c r="G779" s="3">
        <f>IF(N779=1,VLOOKUP(A778,[1]Plan1!$BG$69:$BI$188,3),G778)</f>
        <v>3738.99</v>
      </c>
      <c r="H779" s="11">
        <f t="shared" si="429"/>
        <v>41488</v>
      </c>
      <c r="I779" s="11">
        <f t="shared" si="430"/>
        <v>41519</v>
      </c>
      <c r="J779" s="26">
        <f t="shared" si="438"/>
        <v>3.4997785799595338E-3</v>
      </c>
      <c r="K779" s="11">
        <f t="shared" ref="K779:K842" si="453">IF(DAY(A779)=1,VLOOKUP(A779,AR$137:AW$275,4),K778)</f>
        <v>41579</v>
      </c>
      <c r="L779" s="11">
        <f t="shared" si="439"/>
        <v>41579</v>
      </c>
      <c r="M779" s="1">
        <f t="shared" ref="M779:M842" si="454">IF(L779=L778,M778,NETWORKDAYS(L778,L779,$AN$137:$AN$327)-1)</f>
        <v>23</v>
      </c>
      <c r="N779" s="1">
        <f t="shared" si="425"/>
        <v>14</v>
      </c>
      <c r="O779" s="2">
        <f t="shared" si="440"/>
        <v>1.0021288399999999</v>
      </c>
      <c r="P779" s="10">
        <f t="shared" si="434"/>
        <v>1.0023997600000001</v>
      </c>
      <c r="Q779" s="10">
        <f t="shared" si="431"/>
        <v>1.1165031287161837</v>
      </c>
      <c r="R779" s="2">
        <f t="shared" si="433"/>
        <v>1.11887998</v>
      </c>
      <c r="S779" s="2">
        <f t="shared" si="426"/>
        <v>1.11650312</v>
      </c>
      <c r="T779" s="2">
        <f t="shared" si="441"/>
        <v>316937.08828020998</v>
      </c>
      <c r="U779" s="2">
        <f t="shared" si="442"/>
        <v>3019.7076436719908</v>
      </c>
      <c r="V779" s="2">
        <f t="shared" si="443"/>
        <v>30664.649788678955</v>
      </c>
      <c r="W779" s="2">
        <f t="shared" si="444"/>
        <v>317550.19049891096</v>
      </c>
      <c r="X779" s="27">
        <f t="shared" si="445"/>
        <v>0</v>
      </c>
      <c r="Y779" s="2">
        <f t="shared" si="427"/>
        <v>0</v>
      </c>
      <c r="Z779" s="67">
        <f t="shared" si="446"/>
        <v>0</v>
      </c>
      <c r="AA779" s="2">
        <f t="shared" si="447"/>
        <v>0</v>
      </c>
      <c r="AB779" s="26">
        <f t="shared" ref="AB779:AB842" si="455">(AB778)</f>
        <v>6.7299999999999999E-2</v>
      </c>
      <c r="AC779" s="27">
        <f t="shared" si="435"/>
        <v>14</v>
      </c>
      <c r="AD779" s="27">
        <v>252</v>
      </c>
      <c r="AE779" s="10">
        <f t="shared" si="432"/>
        <v>1.0036250040000001</v>
      </c>
      <c r="AF779" s="2">
        <f t="shared" si="448"/>
        <v>1148.89821276</v>
      </c>
      <c r="AG779" s="2">
        <f t="shared" si="449"/>
        <v>1151.1207107499999</v>
      </c>
      <c r="AH779" s="3" t="str">
        <f t="shared" si="450"/>
        <v>-</v>
      </c>
      <c r="AI779" s="4" t="str">
        <f t="shared" ref="AI779:AI842" si="456">AI778</f>
        <v>A+J=</v>
      </c>
      <c r="AJ779" s="11">
        <f t="shared" ref="AJ779:AJ842" si="457">IF(X778&gt;0,VLOOKUP(A778,$AN$10:$AW$130,10),AJ778)</f>
        <v>41583</v>
      </c>
      <c r="AK779" s="11"/>
      <c r="AL779" s="4"/>
      <c r="AX779" s="1"/>
      <c r="AY779" s="1"/>
      <c r="AZ779" s="1"/>
      <c r="BA779" s="1"/>
      <c r="BB779" s="1"/>
      <c r="BC779" s="1"/>
    </row>
    <row r="780" spans="1:55" x14ac:dyDescent="0.2">
      <c r="A780" s="144">
        <f t="shared" si="451"/>
        <v>41569</v>
      </c>
      <c r="B780" s="2">
        <f t="shared" si="436"/>
        <v>318827.70700983139</v>
      </c>
      <c r="C780" s="2">
        <f t="shared" si="452"/>
        <v>283865.83306655998</v>
      </c>
      <c r="D780" s="68">
        <f>SUM(Y780:Y$1094)</f>
        <v>25919.543130449998</v>
      </c>
      <c r="E780" s="68">
        <f t="shared" si="437"/>
        <v>257946.28993610997</v>
      </c>
      <c r="F780" s="72">
        <f t="shared" si="428"/>
        <v>3725.95</v>
      </c>
      <c r="G780" s="3">
        <f>IF(N780=1,VLOOKUP(A779,[1]Plan1!$BG$69:$BI$188,3),G779)</f>
        <v>3738.99</v>
      </c>
      <c r="H780" s="11">
        <f t="shared" si="429"/>
        <v>41488</v>
      </c>
      <c r="I780" s="11">
        <f t="shared" si="430"/>
        <v>41519</v>
      </c>
      <c r="J780" s="26">
        <f t="shared" si="438"/>
        <v>3.4997785799595338E-3</v>
      </c>
      <c r="K780" s="11">
        <f t="shared" si="453"/>
        <v>41579</v>
      </c>
      <c r="L780" s="11">
        <f t="shared" si="439"/>
        <v>41579</v>
      </c>
      <c r="M780" s="1">
        <f t="shared" si="454"/>
        <v>23</v>
      </c>
      <c r="N780" s="1">
        <f t="shared" si="425"/>
        <v>15</v>
      </c>
      <c r="O780" s="2">
        <f t="shared" si="440"/>
        <v>1.00228107</v>
      </c>
      <c r="P780" s="10">
        <f t="shared" si="434"/>
        <v>1.0023997600000001</v>
      </c>
      <c r="Q780" s="10">
        <f t="shared" si="431"/>
        <v>1.1165031287161837</v>
      </c>
      <c r="R780" s="2">
        <f t="shared" si="433"/>
        <v>1.11904995</v>
      </c>
      <c r="S780" s="2">
        <f t="shared" si="426"/>
        <v>1.11650312</v>
      </c>
      <c r="T780" s="2">
        <f t="shared" si="441"/>
        <v>316937.08828020998</v>
      </c>
      <c r="U780" s="2">
        <f t="shared" si="442"/>
        <v>3019.7076436719908</v>
      </c>
      <c r="V780" s="2">
        <f t="shared" si="443"/>
        <v>30708.492919579385</v>
      </c>
      <c r="W780" s="2">
        <f t="shared" si="444"/>
        <v>317594.03362981137</v>
      </c>
      <c r="X780" s="27">
        <f t="shared" si="445"/>
        <v>0</v>
      </c>
      <c r="Y780" s="2">
        <f t="shared" si="427"/>
        <v>0</v>
      </c>
      <c r="Z780" s="67">
        <f t="shared" si="446"/>
        <v>0</v>
      </c>
      <c r="AA780" s="2">
        <f t="shared" si="447"/>
        <v>0</v>
      </c>
      <c r="AB780" s="26">
        <f t="shared" si="455"/>
        <v>6.7299999999999999E-2</v>
      </c>
      <c r="AC780" s="27">
        <f t="shared" si="435"/>
        <v>15</v>
      </c>
      <c r="AD780" s="27">
        <v>252</v>
      </c>
      <c r="AE780" s="10">
        <f t="shared" si="432"/>
        <v>1.003884435</v>
      </c>
      <c r="AF780" s="2">
        <f t="shared" si="448"/>
        <v>1231.12151851</v>
      </c>
      <c r="AG780" s="2">
        <f t="shared" si="449"/>
        <v>1233.67338002</v>
      </c>
      <c r="AH780" s="3" t="str">
        <f t="shared" si="450"/>
        <v>-</v>
      </c>
      <c r="AI780" s="4" t="str">
        <f t="shared" si="456"/>
        <v>A+J=</v>
      </c>
      <c r="AJ780" s="11">
        <f t="shared" si="457"/>
        <v>41583</v>
      </c>
      <c r="AK780" s="11"/>
      <c r="AL780" s="4"/>
      <c r="AX780" s="1"/>
      <c r="AY780" s="1"/>
      <c r="AZ780" s="1"/>
      <c r="BA780" s="1"/>
      <c r="BB780" s="1"/>
      <c r="BC780" s="1"/>
    </row>
    <row r="781" spans="1:55" x14ac:dyDescent="0.2">
      <c r="A781" s="144">
        <f t="shared" si="451"/>
        <v>41570</v>
      </c>
      <c r="B781" s="2">
        <f t="shared" si="436"/>
        <v>318954.15233820764</v>
      </c>
      <c r="C781" s="2">
        <f t="shared" si="452"/>
        <v>283865.83306655998</v>
      </c>
      <c r="D781" s="68">
        <f>SUM(Y781:Y$1094)</f>
        <v>25919.543130449998</v>
      </c>
      <c r="E781" s="68">
        <f t="shared" si="437"/>
        <v>257946.28993610997</v>
      </c>
      <c r="F781" s="72">
        <f t="shared" si="428"/>
        <v>3725.95</v>
      </c>
      <c r="G781" s="3">
        <f>IF(N781=1,VLOOKUP(A780,[1]Plan1!$BG$69:$BI$188,3),G780)</f>
        <v>3738.99</v>
      </c>
      <c r="H781" s="11">
        <f t="shared" si="429"/>
        <v>41488</v>
      </c>
      <c r="I781" s="11">
        <f t="shared" si="430"/>
        <v>41519</v>
      </c>
      <c r="J781" s="26">
        <f t="shared" si="438"/>
        <v>3.4997785799595338E-3</v>
      </c>
      <c r="K781" s="11">
        <f t="shared" si="453"/>
        <v>41579</v>
      </c>
      <c r="L781" s="11">
        <f t="shared" si="439"/>
        <v>41579</v>
      </c>
      <c r="M781" s="1">
        <f t="shared" si="454"/>
        <v>23</v>
      </c>
      <c r="N781" s="1">
        <f t="shared" si="425"/>
        <v>16</v>
      </c>
      <c r="O781" s="2">
        <f t="shared" si="440"/>
        <v>1.0024333299999999</v>
      </c>
      <c r="P781" s="10">
        <f t="shared" si="434"/>
        <v>1.0023997600000001</v>
      </c>
      <c r="Q781" s="10">
        <f t="shared" si="431"/>
        <v>1.1165031287161837</v>
      </c>
      <c r="R781" s="2">
        <f t="shared" si="433"/>
        <v>1.11921994</v>
      </c>
      <c r="S781" s="2">
        <f t="shared" si="426"/>
        <v>1.11650312</v>
      </c>
      <c r="T781" s="2">
        <f t="shared" si="441"/>
        <v>316937.08828020998</v>
      </c>
      <c r="U781" s="2">
        <f t="shared" si="442"/>
        <v>3019.7076436719908</v>
      </c>
      <c r="V781" s="2">
        <f t="shared" si="443"/>
        <v>30752.34120940564</v>
      </c>
      <c r="W781" s="2">
        <f t="shared" si="444"/>
        <v>317637.88191963761</v>
      </c>
      <c r="X781" s="27">
        <f t="shared" si="445"/>
        <v>0</v>
      </c>
      <c r="Y781" s="2">
        <f t="shared" si="427"/>
        <v>0</v>
      </c>
      <c r="Z781" s="67">
        <f t="shared" si="446"/>
        <v>0</v>
      </c>
      <c r="AA781" s="2">
        <f t="shared" si="447"/>
        <v>0</v>
      </c>
      <c r="AB781" s="26">
        <f t="shared" si="455"/>
        <v>6.7299999999999999E-2</v>
      </c>
      <c r="AC781" s="27">
        <f t="shared" si="435"/>
        <v>16</v>
      </c>
      <c r="AD781" s="27">
        <v>252</v>
      </c>
      <c r="AE781" s="10">
        <f t="shared" si="432"/>
        <v>1.004143934</v>
      </c>
      <c r="AF781" s="2">
        <f t="shared" si="448"/>
        <v>1313.3663759799999</v>
      </c>
      <c r="AG781" s="2">
        <f t="shared" si="449"/>
        <v>1316.2704185699999</v>
      </c>
      <c r="AH781" s="3" t="str">
        <f t="shared" si="450"/>
        <v>-</v>
      </c>
      <c r="AI781" s="4" t="str">
        <f t="shared" si="456"/>
        <v>A+J=</v>
      </c>
      <c r="AJ781" s="11">
        <f t="shared" si="457"/>
        <v>41583</v>
      </c>
      <c r="AK781" s="11"/>
      <c r="AL781" s="4"/>
      <c r="AX781" s="1"/>
      <c r="AY781" s="1"/>
      <c r="AZ781" s="1"/>
      <c r="BA781" s="1"/>
      <c r="BB781" s="1"/>
      <c r="BC781" s="1"/>
    </row>
    <row r="782" spans="1:55" x14ac:dyDescent="0.2">
      <c r="A782" s="144">
        <f t="shared" si="451"/>
        <v>41571</v>
      </c>
      <c r="B782" s="2">
        <f t="shared" si="436"/>
        <v>319080.65175404545</v>
      </c>
      <c r="C782" s="2">
        <f t="shared" si="452"/>
        <v>283865.83306655998</v>
      </c>
      <c r="D782" s="68">
        <f>SUM(Y782:Y$1094)</f>
        <v>25919.543130449998</v>
      </c>
      <c r="E782" s="68">
        <f t="shared" si="437"/>
        <v>257946.28993610997</v>
      </c>
      <c r="F782" s="72">
        <f t="shared" si="428"/>
        <v>3725.95</v>
      </c>
      <c r="G782" s="3">
        <f>IF(N782=1,VLOOKUP(A781,[1]Plan1!$BG$69:$BI$188,3),G781)</f>
        <v>3738.99</v>
      </c>
      <c r="H782" s="11">
        <f t="shared" si="429"/>
        <v>41488</v>
      </c>
      <c r="I782" s="11">
        <f t="shared" si="430"/>
        <v>41519</v>
      </c>
      <c r="J782" s="26">
        <f t="shared" si="438"/>
        <v>3.4997785799595338E-3</v>
      </c>
      <c r="K782" s="11">
        <f t="shared" si="453"/>
        <v>41579</v>
      </c>
      <c r="L782" s="11">
        <f t="shared" si="439"/>
        <v>41579</v>
      </c>
      <c r="M782" s="1">
        <f t="shared" si="454"/>
        <v>23</v>
      </c>
      <c r="N782" s="1">
        <f t="shared" si="425"/>
        <v>17</v>
      </c>
      <c r="O782" s="2">
        <f t="shared" si="440"/>
        <v>1.0025856099999999</v>
      </c>
      <c r="P782" s="10">
        <f t="shared" si="434"/>
        <v>1.0023997600000001</v>
      </c>
      <c r="Q782" s="10">
        <f t="shared" si="431"/>
        <v>1.1165031287161837</v>
      </c>
      <c r="R782" s="2">
        <f t="shared" si="433"/>
        <v>1.1193899700000001</v>
      </c>
      <c r="S782" s="2">
        <f t="shared" si="426"/>
        <v>1.11650312</v>
      </c>
      <c r="T782" s="2">
        <f t="shared" si="441"/>
        <v>316937.08828020998</v>
      </c>
      <c r="U782" s="2">
        <f t="shared" si="442"/>
        <v>3019.7076436719908</v>
      </c>
      <c r="V782" s="2">
        <f t="shared" si="443"/>
        <v>30796.199817083489</v>
      </c>
      <c r="W782" s="2">
        <f t="shared" si="444"/>
        <v>317681.74052731547</v>
      </c>
      <c r="X782" s="27">
        <f t="shared" si="445"/>
        <v>0</v>
      </c>
      <c r="Y782" s="2">
        <f t="shared" si="427"/>
        <v>0</v>
      </c>
      <c r="Z782" s="67">
        <f t="shared" si="446"/>
        <v>0</v>
      </c>
      <c r="AA782" s="2">
        <f t="shared" si="447"/>
        <v>0</v>
      </c>
      <c r="AB782" s="26">
        <f t="shared" si="455"/>
        <v>6.7299999999999999E-2</v>
      </c>
      <c r="AC782" s="27">
        <f t="shared" si="435"/>
        <v>17</v>
      </c>
      <c r="AD782" s="27">
        <v>252</v>
      </c>
      <c r="AE782" s="10">
        <f t="shared" si="432"/>
        <v>1.0044034989999999</v>
      </c>
      <c r="AF782" s="2">
        <f t="shared" si="448"/>
        <v>1395.6321513</v>
      </c>
      <c r="AG782" s="2">
        <f t="shared" si="449"/>
        <v>1398.91122673</v>
      </c>
      <c r="AH782" s="3" t="str">
        <f t="shared" si="450"/>
        <v>-</v>
      </c>
      <c r="AI782" s="4" t="str">
        <f t="shared" si="456"/>
        <v>A+J=</v>
      </c>
      <c r="AJ782" s="11">
        <f t="shared" si="457"/>
        <v>41583</v>
      </c>
      <c r="AK782" s="11"/>
      <c r="AL782" s="4"/>
      <c r="AX782" s="1"/>
      <c r="AY782" s="1"/>
      <c r="AZ782" s="1"/>
      <c r="BA782" s="1"/>
      <c r="BB782" s="1"/>
      <c r="BC782" s="1"/>
    </row>
    <row r="783" spans="1:55" x14ac:dyDescent="0.2">
      <c r="A783" s="144">
        <f t="shared" si="451"/>
        <v>41572</v>
      </c>
      <c r="B783" s="2">
        <f t="shared" si="436"/>
        <v>319207.1978172962</v>
      </c>
      <c r="C783" s="2">
        <f t="shared" si="452"/>
        <v>283865.83306655998</v>
      </c>
      <c r="D783" s="68">
        <f>SUM(Y783:Y$1094)</f>
        <v>25919.543130449998</v>
      </c>
      <c r="E783" s="68">
        <f t="shared" si="437"/>
        <v>257946.28993610997</v>
      </c>
      <c r="F783" s="72">
        <f t="shared" si="428"/>
        <v>3725.95</v>
      </c>
      <c r="G783" s="3">
        <f>IF(N783=1,VLOOKUP(A782,[1]Plan1!$BG$69:$BI$188,3),G782)</f>
        <v>3738.99</v>
      </c>
      <c r="H783" s="11">
        <f t="shared" si="429"/>
        <v>41488</v>
      </c>
      <c r="I783" s="11">
        <f t="shared" si="430"/>
        <v>41519</v>
      </c>
      <c r="J783" s="26">
        <f t="shared" si="438"/>
        <v>3.4997785799595338E-3</v>
      </c>
      <c r="K783" s="11">
        <f t="shared" si="453"/>
        <v>41579</v>
      </c>
      <c r="L783" s="11">
        <f t="shared" si="439"/>
        <v>41579</v>
      </c>
      <c r="M783" s="1">
        <f t="shared" si="454"/>
        <v>23</v>
      </c>
      <c r="N783" s="1">
        <f t="shared" si="425"/>
        <v>18</v>
      </c>
      <c r="O783" s="2">
        <f t="shared" si="440"/>
        <v>1.00273791</v>
      </c>
      <c r="P783" s="10">
        <f t="shared" si="434"/>
        <v>1.0023997600000001</v>
      </c>
      <c r="Q783" s="10">
        <f t="shared" si="431"/>
        <v>1.1165031287161837</v>
      </c>
      <c r="R783" s="2">
        <f t="shared" si="433"/>
        <v>1.11956001</v>
      </c>
      <c r="S783" s="2">
        <f t="shared" si="426"/>
        <v>1.11650312</v>
      </c>
      <c r="T783" s="2">
        <f t="shared" si="441"/>
        <v>316937.08828020998</v>
      </c>
      <c r="U783" s="2">
        <f t="shared" si="442"/>
        <v>3019.7076436719908</v>
      </c>
      <c r="V783" s="2">
        <f t="shared" si="443"/>
        <v>30840.061004224219</v>
      </c>
      <c r="W783" s="2">
        <f t="shared" si="444"/>
        <v>317725.60171445622</v>
      </c>
      <c r="X783" s="27">
        <f t="shared" si="445"/>
        <v>0</v>
      </c>
      <c r="Y783" s="2">
        <f t="shared" si="427"/>
        <v>0</v>
      </c>
      <c r="Z783" s="67">
        <f t="shared" si="446"/>
        <v>0</v>
      </c>
      <c r="AA783" s="2">
        <f t="shared" si="447"/>
        <v>0</v>
      </c>
      <c r="AB783" s="26">
        <f t="shared" si="455"/>
        <v>6.7299999999999999E-2</v>
      </c>
      <c r="AC783" s="27">
        <f t="shared" si="435"/>
        <v>18</v>
      </c>
      <c r="AD783" s="27">
        <v>252</v>
      </c>
      <c r="AE783" s="10">
        <f t="shared" si="432"/>
        <v>1.004663131</v>
      </c>
      <c r="AF783" s="2">
        <f t="shared" si="448"/>
        <v>1477.9191613999999</v>
      </c>
      <c r="AG783" s="2">
        <f t="shared" si="449"/>
        <v>1481.59610284</v>
      </c>
      <c r="AH783" s="3" t="str">
        <f t="shared" si="450"/>
        <v>-</v>
      </c>
      <c r="AI783" s="4" t="str">
        <f t="shared" si="456"/>
        <v>A+J=</v>
      </c>
      <c r="AJ783" s="11">
        <f t="shared" si="457"/>
        <v>41583</v>
      </c>
      <c r="AK783" s="11"/>
      <c r="AL783" s="4"/>
      <c r="AX783" s="1"/>
      <c r="AY783" s="1"/>
      <c r="AZ783" s="1"/>
      <c r="BA783" s="1"/>
      <c r="BB783" s="1"/>
      <c r="BC783" s="1"/>
    </row>
    <row r="784" spans="1:55" x14ac:dyDescent="0.2">
      <c r="A784" s="144">
        <f t="shared" si="451"/>
        <v>41573</v>
      </c>
      <c r="B784" s="2">
        <f t="shared" si="436"/>
        <v>319333.7986330585</v>
      </c>
      <c r="C784" s="2">
        <f t="shared" si="452"/>
        <v>283865.83306655998</v>
      </c>
      <c r="D784" s="68">
        <f>SUM(Y784:Y$1094)</f>
        <v>25919.543130449998</v>
      </c>
      <c r="E784" s="68">
        <f t="shared" si="437"/>
        <v>257946.28993610997</v>
      </c>
      <c r="F784" s="72">
        <f t="shared" si="428"/>
        <v>3725.95</v>
      </c>
      <c r="G784" s="3">
        <f>IF(N784=1,VLOOKUP(A783,[1]Plan1!$BG$69:$BI$188,3),G783)</f>
        <v>3738.99</v>
      </c>
      <c r="H784" s="11">
        <f t="shared" si="429"/>
        <v>41488</v>
      </c>
      <c r="I784" s="11">
        <f t="shared" si="430"/>
        <v>41519</v>
      </c>
      <c r="J784" s="26">
        <f t="shared" si="438"/>
        <v>3.4997785799595338E-3</v>
      </c>
      <c r="K784" s="11">
        <f t="shared" si="453"/>
        <v>41579</v>
      </c>
      <c r="L784" s="11">
        <f t="shared" si="439"/>
        <v>41579</v>
      </c>
      <c r="M784" s="1">
        <f t="shared" si="454"/>
        <v>23</v>
      </c>
      <c r="N784" s="1">
        <f t="shared" si="425"/>
        <v>19</v>
      </c>
      <c r="O784" s="2">
        <f t="shared" si="440"/>
        <v>1.0028902399999999</v>
      </c>
      <c r="P784" s="10">
        <f t="shared" si="434"/>
        <v>1.0023997600000001</v>
      </c>
      <c r="Q784" s="10">
        <f t="shared" si="431"/>
        <v>1.1165031287161837</v>
      </c>
      <c r="R784" s="2">
        <f t="shared" si="433"/>
        <v>1.11973009</v>
      </c>
      <c r="S784" s="2">
        <f t="shared" si="426"/>
        <v>1.11650312</v>
      </c>
      <c r="T784" s="2">
        <f t="shared" si="441"/>
        <v>316937.08828020998</v>
      </c>
      <c r="U784" s="2">
        <f t="shared" si="442"/>
        <v>3019.7076436719908</v>
      </c>
      <c r="V784" s="2">
        <f t="shared" si="443"/>
        <v>30883.932509216545</v>
      </c>
      <c r="W784" s="2">
        <f t="shared" si="444"/>
        <v>317769.47321944853</v>
      </c>
      <c r="X784" s="27">
        <f t="shared" si="445"/>
        <v>0</v>
      </c>
      <c r="Y784" s="2">
        <f t="shared" si="427"/>
        <v>0</v>
      </c>
      <c r="Z784" s="67">
        <f t="shared" si="446"/>
        <v>0</v>
      </c>
      <c r="AA784" s="2">
        <f t="shared" si="447"/>
        <v>0</v>
      </c>
      <c r="AB784" s="26">
        <f t="shared" si="455"/>
        <v>6.7299999999999999E-2</v>
      </c>
      <c r="AC784" s="27">
        <f t="shared" si="435"/>
        <v>19</v>
      </c>
      <c r="AD784" s="27">
        <v>252</v>
      </c>
      <c r="AE784" s="10">
        <f t="shared" si="432"/>
        <v>1.004922831</v>
      </c>
      <c r="AF784" s="2">
        <f t="shared" si="448"/>
        <v>1560.22772323</v>
      </c>
      <c r="AG784" s="2">
        <f t="shared" si="449"/>
        <v>1564.3254136099999</v>
      </c>
      <c r="AH784" s="3" t="str">
        <f t="shared" si="450"/>
        <v>-</v>
      </c>
      <c r="AI784" s="4" t="str">
        <f t="shared" si="456"/>
        <v>A+J=</v>
      </c>
      <c r="AJ784" s="11">
        <f t="shared" si="457"/>
        <v>41583</v>
      </c>
      <c r="AK784" s="11"/>
      <c r="AL784" s="4"/>
      <c r="AM784" s="1"/>
      <c r="AN784" s="11"/>
      <c r="AO784" s="1"/>
      <c r="AP784" s="1"/>
      <c r="AQ784" s="1"/>
      <c r="AR784" s="1"/>
      <c r="AS784" s="6"/>
      <c r="AT784" s="1"/>
      <c r="AU784" s="1"/>
      <c r="AV784" s="1"/>
      <c r="AW784" s="1"/>
      <c r="AX784" s="1"/>
      <c r="AY784" s="1"/>
      <c r="AZ784" s="1"/>
      <c r="BA784" s="1"/>
      <c r="BB784" s="1"/>
      <c r="BC784" s="1"/>
    </row>
    <row r="785" spans="1:154" x14ac:dyDescent="0.2">
      <c r="A785" s="144">
        <f t="shared" si="451"/>
        <v>41574</v>
      </c>
      <c r="B785" s="2">
        <f t="shared" si="436"/>
        <v>319333.7986330585</v>
      </c>
      <c r="C785" s="2">
        <f t="shared" si="452"/>
        <v>283865.83306655998</v>
      </c>
      <c r="D785" s="68">
        <f>SUM(Y785:Y$1094)</f>
        <v>25919.543130449998</v>
      </c>
      <c r="E785" s="68">
        <f t="shared" si="437"/>
        <v>257946.28993610997</v>
      </c>
      <c r="F785" s="72">
        <f t="shared" si="428"/>
        <v>3725.95</v>
      </c>
      <c r="G785" s="3">
        <f>IF(N785=1,VLOOKUP(A784,[1]Plan1!$BG$69:$BI$188,3),G784)</f>
        <v>3738.99</v>
      </c>
      <c r="H785" s="11">
        <f t="shared" si="429"/>
        <v>41488</v>
      </c>
      <c r="I785" s="11">
        <f t="shared" si="430"/>
        <v>41519</v>
      </c>
      <c r="J785" s="26">
        <f t="shared" si="438"/>
        <v>3.4997785799595338E-3</v>
      </c>
      <c r="K785" s="11">
        <f t="shared" si="453"/>
        <v>41579</v>
      </c>
      <c r="L785" s="11">
        <f t="shared" si="439"/>
        <v>41579</v>
      </c>
      <c r="M785" s="1">
        <f t="shared" si="454"/>
        <v>23</v>
      </c>
      <c r="N785" s="1">
        <f t="shared" si="425"/>
        <v>19</v>
      </c>
      <c r="O785" s="2">
        <f t="shared" si="440"/>
        <v>1.0028902399999999</v>
      </c>
      <c r="P785" s="10">
        <f t="shared" si="434"/>
        <v>1.0023997600000001</v>
      </c>
      <c r="Q785" s="10">
        <f t="shared" si="431"/>
        <v>1.1165031287161837</v>
      </c>
      <c r="R785" s="2">
        <f t="shared" si="433"/>
        <v>1.11973009</v>
      </c>
      <c r="S785" s="2">
        <f t="shared" si="426"/>
        <v>1.11650312</v>
      </c>
      <c r="T785" s="2">
        <f t="shared" si="441"/>
        <v>316937.08828020998</v>
      </c>
      <c r="U785" s="2">
        <f t="shared" si="442"/>
        <v>3019.7076436719908</v>
      </c>
      <c r="V785" s="2">
        <f t="shared" si="443"/>
        <v>30883.932509216545</v>
      </c>
      <c r="W785" s="2">
        <f t="shared" si="444"/>
        <v>317769.47321944853</v>
      </c>
      <c r="X785" s="27">
        <f t="shared" si="445"/>
        <v>0</v>
      </c>
      <c r="Y785" s="2">
        <f t="shared" si="427"/>
        <v>0</v>
      </c>
      <c r="Z785" s="67">
        <f t="shared" si="446"/>
        <v>0</v>
      </c>
      <c r="AA785" s="2">
        <f t="shared" si="447"/>
        <v>0</v>
      </c>
      <c r="AB785" s="26">
        <f t="shared" si="455"/>
        <v>6.7299999999999999E-2</v>
      </c>
      <c r="AC785" s="27">
        <f t="shared" si="435"/>
        <v>19</v>
      </c>
      <c r="AD785" s="27">
        <v>252</v>
      </c>
      <c r="AE785" s="10">
        <f t="shared" si="432"/>
        <v>1.004922831</v>
      </c>
      <c r="AF785" s="2">
        <f t="shared" si="448"/>
        <v>1560.22772323</v>
      </c>
      <c r="AG785" s="2">
        <f t="shared" si="449"/>
        <v>1564.3254136099999</v>
      </c>
      <c r="AH785" s="3" t="str">
        <f t="shared" si="450"/>
        <v>-</v>
      </c>
      <c r="AI785" s="4" t="str">
        <f t="shared" si="456"/>
        <v>A+J=</v>
      </c>
      <c r="AJ785" s="11">
        <f t="shared" si="457"/>
        <v>41583</v>
      </c>
      <c r="AK785" s="11"/>
      <c r="AL785" s="4"/>
      <c r="AM785" s="1"/>
      <c r="AN785" s="11"/>
      <c r="AO785" s="1"/>
      <c r="AP785" s="1"/>
      <c r="AQ785" s="1"/>
      <c r="AR785" s="1"/>
      <c r="AS785" s="6"/>
      <c r="AT785" s="1"/>
      <c r="AU785" s="1"/>
      <c r="AV785" s="1"/>
      <c r="AW785" s="1"/>
      <c r="AX785" s="1"/>
      <c r="AY785" s="1"/>
      <c r="AZ785" s="1"/>
      <c r="BA785" s="1"/>
      <c r="BB785" s="1"/>
      <c r="BC785" s="1"/>
    </row>
    <row r="786" spans="1:154" x14ac:dyDescent="0.2">
      <c r="A786" s="144">
        <f t="shared" si="451"/>
        <v>41575</v>
      </c>
      <c r="B786" s="2">
        <f t="shared" si="436"/>
        <v>319333.7986330585</v>
      </c>
      <c r="C786" s="2">
        <f t="shared" si="452"/>
        <v>283865.83306655998</v>
      </c>
      <c r="D786" s="68">
        <f>SUM(Y786:Y$1094)</f>
        <v>25919.543130449998</v>
      </c>
      <c r="E786" s="68">
        <f t="shared" si="437"/>
        <v>257946.28993610997</v>
      </c>
      <c r="F786" s="72">
        <f t="shared" si="428"/>
        <v>3725.95</v>
      </c>
      <c r="G786" s="3">
        <f>IF(N786=1,VLOOKUP(A785,[1]Plan1!$BG$69:$BI$188,3),G785)</f>
        <v>3738.99</v>
      </c>
      <c r="H786" s="11">
        <f t="shared" si="429"/>
        <v>41488</v>
      </c>
      <c r="I786" s="11">
        <f t="shared" si="430"/>
        <v>41519</v>
      </c>
      <c r="J786" s="26">
        <f t="shared" si="438"/>
        <v>3.4997785799595338E-3</v>
      </c>
      <c r="K786" s="11">
        <f t="shared" si="453"/>
        <v>41579</v>
      </c>
      <c r="L786" s="11">
        <f t="shared" si="439"/>
        <v>41579</v>
      </c>
      <c r="M786" s="1">
        <f t="shared" si="454"/>
        <v>23</v>
      </c>
      <c r="N786" s="1">
        <f t="shared" si="425"/>
        <v>19</v>
      </c>
      <c r="O786" s="2">
        <f t="shared" si="440"/>
        <v>1.0028902399999999</v>
      </c>
      <c r="P786" s="10">
        <f t="shared" si="434"/>
        <v>1.0023997600000001</v>
      </c>
      <c r="Q786" s="10">
        <f t="shared" si="431"/>
        <v>1.1165031287161837</v>
      </c>
      <c r="R786" s="2">
        <f t="shared" si="433"/>
        <v>1.11973009</v>
      </c>
      <c r="S786" s="2">
        <f t="shared" si="426"/>
        <v>1.11650312</v>
      </c>
      <c r="T786" s="2">
        <f t="shared" si="441"/>
        <v>316937.08828020998</v>
      </c>
      <c r="U786" s="2">
        <f t="shared" si="442"/>
        <v>3019.7076436719908</v>
      </c>
      <c r="V786" s="2">
        <f t="shared" si="443"/>
        <v>30883.932509216545</v>
      </c>
      <c r="W786" s="2">
        <f t="shared" si="444"/>
        <v>317769.47321944853</v>
      </c>
      <c r="X786" s="27">
        <f t="shared" si="445"/>
        <v>0</v>
      </c>
      <c r="Y786" s="2">
        <f t="shared" si="427"/>
        <v>0</v>
      </c>
      <c r="Z786" s="67">
        <f t="shared" si="446"/>
        <v>0</v>
      </c>
      <c r="AA786" s="2">
        <f t="shared" si="447"/>
        <v>0</v>
      </c>
      <c r="AB786" s="26">
        <f t="shared" si="455"/>
        <v>6.7299999999999999E-2</v>
      </c>
      <c r="AC786" s="27">
        <f t="shared" si="435"/>
        <v>19</v>
      </c>
      <c r="AD786" s="27">
        <v>252</v>
      </c>
      <c r="AE786" s="10">
        <f t="shared" si="432"/>
        <v>1.004922831</v>
      </c>
      <c r="AF786" s="2">
        <f t="shared" si="448"/>
        <v>1560.22772323</v>
      </c>
      <c r="AG786" s="2">
        <f t="shared" si="449"/>
        <v>1564.3254136099999</v>
      </c>
      <c r="AH786" s="3" t="str">
        <f t="shared" si="450"/>
        <v>-</v>
      </c>
      <c r="AI786" s="4" t="str">
        <f t="shared" si="456"/>
        <v>A+J=</v>
      </c>
      <c r="AJ786" s="11">
        <f t="shared" si="457"/>
        <v>41583</v>
      </c>
      <c r="AK786" s="11"/>
      <c r="AL786" s="4"/>
      <c r="AM786" s="1"/>
      <c r="AN786" s="11"/>
      <c r="AO786" s="1"/>
      <c r="AP786" s="1"/>
      <c r="AQ786" s="1"/>
      <c r="AR786" s="1"/>
      <c r="AS786" s="6"/>
      <c r="AT786" s="1"/>
      <c r="AU786" s="1"/>
      <c r="AV786" s="1"/>
      <c r="AW786" s="1"/>
      <c r="AX786" s="1"/>
      <c r="AY786" s="1"/>
      <c r="AZ786" s="1"/>
      <c r="BA786" s="1"/>
      <c r="BB786" s="1"/>
      <c r="BC786" s="1"/>
    </row>
    <row r="787" spans="1:154" x14ac:dyDescent="0.2">
      <c r="A787" s="144">
        <f t="shared" si="451"/>
        <v>41576</v>
      </c>
      <c r="B787" s="2">
        <f t="shared" si="436"/>
        <v>319460.44580419373</v>
      </c>
      <c r="C787" s="2">
        <f t="shared" si="452"/>
        <v>283865.83306655998</v>
      </c>
      <c r="D787" s="68">
        <f>SUM(Y787:Y$1094)</f>
        <v>25919.543130449998</v>
      </c>
      <c r="E787" s="68">
        <f t="shared" si="437"/>
        <v>257946.28993610997</v>
      </c>
      <c r="F787" s="72">
        <f t="shared" si="428"/>
        <v>3725.95</v>
      </c>
      <c r="G787" s="3">
        <f>IF(N787=1,VLOOKUP(A786,[1]Plan1!$BG$69:$BI$188,3),G786)</f>
        <v>3738.99</v>
      </c>
      <c r="H787" s="11">
        <f t="shared" si="429"/>
        <v>41488</v>
      </c>
      <c r="I787" s="11">
        <f t="shared" si="430"/>
        <v>41519</v>
      </c>
      <c r="J787" s="26">
        <f t="shared" si="438"/>
        <v>3.4997785799595338E-3</v>
      </c>
      <c r="K787" s="11">
        <f t="shared" si="453"/>
        <v>41579</v>
      </c>
      <c r="L787" s="11">
        <f t="shared" si="439"/>
        <v>41579</v>
      </c>
      <c r="M787" s="1">
        <f t="shared" si="454"/>
        <v>23</v>
      </c>
      <c r="N787" s="1">
        <f t="shared" si="425"/>
        <v>20</v>
      </c>
      <c r="O787" s="2">
        <f t="shared" si="440"/>
        <v>1.00304259</v>
      </c>
      <c r="P787" s="10">
        <f t="shared" si="434"/>
        <v>1.0023997600000001</v>
      </c>
      <c r="Q787" s="10">
        <f t="shared" si="431"/>
        <v>1.1165031287161837</v>
      </c>
      <c r="R787" s="2">
        <f t="shared" si="433"/>
        <v>1.1199001799999999</v>
      </c>
      <c r="S787" s="2">
        <f t="shared" si="426"/>
        <v>1.11650312</v>
      </c>
      <c r="T787" s="2">
        <f t="shared" si="441"/>
        <v>316937.08828020998</v>
      </c>
      <c r="U787" s="2">
        <f t="shared" si="442"/>
        <v>3019.7076436719908</v>
      </c>
      <c r="V787" s="2">
        <f t="shared" si="443"/>
        <v>30927.80659367175</v>
      </c>
      <c r="W787" s="2">
        <f t="shared" si="444"/>
        <v>317813.34730390372</v>
      </c>
      <c r="X787" s="27">
        <f t="shared" si="445"/>
        <v>0</v>
      </c>
      <c r="Y787" s="2">
        <f t="shared" si="427"/>
        <v>0</v>
      </c>
      <c r="Z787" s="67">
        <f t="shared" si="446"/>
        <v>0</v>
      </c>
      <c r="AA787" s="2">
        <f t="shared" si="447"/>
        <v>0</v>
      </c>
      <c r="AB787" s="26">
        <f t="shared" si="455"/>
        <v>6.7299999999999999E-2</v>
      </c>
      <c r="AC787" s="27">
        <f t="shared" si="435"/>
        <v>20</v>
      </c>
      <c r="AD787" s="27">
        <v>252</v>
      </c>
      <c r="AE787" s="10">
        <f t="shared" si="432"/>
        <v>1.0051825969999999</v>
      </c>
      <c r="AF787" s="2">
        <f t="shared" si="448"/>
        <v>1642.5572029</v>
      </c>
      <c r="AG787" s="2">
        <f t="shared" si="449"/>
        <v>1647.0985002899999</v>
      </c>
      <c r="AH787" s="3" t="str">
        <f t="shared" si="450"/>
        <v>-</v>
      </c>
      <c r="AI787" s="4" t="str">
        <f t="shared" si="456"/>
        <v>A+J=</v>
      </c>
      <c r="AJ787" s="11">
        <f t="shared" si="457"/>
        <v>41583</v>
      </c>
      <c r="AK787" s="11"/>
      <c r="AL787" s="4"/>
      <c r="AM787" s="1"/>
      <c r="AN787" s="11"/>
      <c r="AO787" s="1"/>
      <c r="AP787" s="1"/>
      <c r="AQ787" s="1"/>
      <c r="AR787" s="1"/>
      <c r="AS787" s="6"/>
      <c r="AT787" s="1"/>
      <c r="AU787" s="1"/>
      <c r="AV787" s="1"/>
      <c r="AW787" s="1"/>
      <c r="AX787" s="1"/>
      <c r="AY787" s="1"/>
      <c r="AZ787" s="1"/>
      <c r="BA787" s="1"/>
      <c r="BB787" s="1"/>
      <c r="BC787" s="1"/>
    </row>
    <row r="788" spans="1:154" x14ac:dyDescent="0.2">
      <c r="A788" s="144">
        <f t="shared" si="451"/>
        <v>41577</v>
      </c>
      <c r="B788" s="2">
        <f t="shared" si="436"/>
        <v>319587.14775762061</v>
      </c>
      <c r="C788" s="2">
        <f t="shared" si="452"/>
        <v>283865.83306655998</v>
      </c>
      <c r="D788" s="68">
        <f>SUM(Y788:Y$1094)</f>
        <v>25919.543130449998</v>
      </c>
      <c r="E788" s="68">
        <f t="shared" si="437"/>
        <v>257946.28993610997</v>
      </c>
      <c r="F788" s="72">
        <f t="shared" si="428"/>
        <v>3725.95</v>
      </c>
      <c r="G788" s="3">
        <f>IF(N788=1,VLOOKUP(A787,[1]Plan1!$BG$69:$BI$188,3),G787)</f>
        <v>3738.99</v>
      </c>
      <c r="H788" s="11">
        <f t="shared" si="429"/>
        <v>41488</v>
      </c>
      <c r="I788" s="11">
        <f t="shared" si="430"/>
        <v>41519</v>
      </c>
      <c r="J788" s="26">
        <f t="shared" si="438"/>
        <v>3.4997785799595338E-3</v>
      </c>
      <c r="K788" s="11">
        <f t="shared" si="453"/>
        <v>41579</v>
      </c>
      <c r="L788" s="11">
        <f t="shared" si="439"/>
        <v>41579</v>
      </c>
      <c r="M788" s="1">
        <f t="shared" si="454"/>
        <v>23</v>
      </c>
      <c r="N788" s="1">
        <f t="shared" si="425"/>
        <v>21</v>
      </c>
      <c r="O788" s="2">
        <f t="shared" si="440"/>
        <v>1.0031949600000001</v>
      </c>
      <c r="P788" s="10">
        <f t="shared" si="434"/>
        <v>1.0023997600000001</v>
      </c>
      <c r="Q788" s="10">
        <f t="shared" si="431"/>
        <v>1.1165031287161837</v>
      </c>
      <c r="R788" s="2">
        <f t="shared" si="433"/>
        <v>1.12007031</v>
      </c>
      <c r="S788" s="2">
        <f t="shared" si="426"/>
        <v>1.11650312</v>
      </c>
      <c r="T788" s="2">
        <f t="shared" si="441"/>
        <v>316937.08828020998</v>
      </c>
      <c r="U788" s="2">
        <f t="shared" si="442"/>
        <v>3019.7076436719908</v>
      </c>
      <c r="V788" s="2">
        <f t="shared" si="443"/>
        <v>30971.690995978606</v>
      </c>
      <c r="W788" s="2">
        <f t="shared" si="444"/>
        <v>317857.23170621059</v>
      </c>
      <c r="X788" s="27">
        <f t="shared" si="445"/>
        <v>0</v>
      </c>
      <c r="Y788" s="2">
        <f t="shared" si="427"/>
        <v>0</v>
      </c>
      <c r="Z788" s="67">
        <f t="shared" si="446"/>
        <v>0</v>
      </c>
      <c r="AA788" s="2">
        <f t="shared" si="447"/>
        <v>0</v>
      </c>
      <c r="AB788" s="26">
        <f t="shared" si="455"/>
        <v>6.7299999999999999E-2</v>
      </c>
      <c r="AC788" s="27">
        <f t="shared" si="435"/>
        <v>21</v>
      </c>
      <c r="AD788" s="27">
        <v>252</v>
      </c>
      <c r="AE788" s="10">
        <f t="shared" si="432"/>
        <v>1.0054424310000001</v>
      </c>
      <c r="AF788" s="2">
        <f t="shared" si="448"/>
        <v>1724.9082343</v>
      </c>
      <c r="AG788" s="2">
        <f t="shared" si="449"/>
        <v>1729.9160514099999</v>
      </c>
      <c r="AH788" s="3" t="str">
        <f t="shared" si="450"/>
        <v>-</v>
      </c>
      <c r="AI788" s="4" t="str">
        <f t="shared" si="456"/>
        <v>A+J=</v>
      </c>
      <c r="AJ788" s="11">
        <f t="shared" si="457"/>
        <v>41583</v>
      </c>
      <c r="AK788" s="11"/>
      <c r="AL788" s="4"/>
      <c r="AM788" s="1"/>
      <c r="AN788" s="11"/>
      <c r="AO788" s="1"/>
      <c r="AP788" s="1"/>
      <c r="AQ788" s="1"/>
      <c r="AR788" s="1"/>
      <c r="AS788" s="6"/>
      <c r="AT788" s="1"/>
      <c r="AU788" s="1"/>
      <c r="AV788" s="1"/>
      <c r="AW788" s="1"/>
      <c r="AX788" s="1"/>
      <c r="AY788" s="1"/>
      <c r="AZ788" s="1"/>
      <c r="BA788" s="1"/>
      <c r="BB788" s="1"/>
      <c r="BC788" s="1"/>
    </row>
    <row r="789" spans="1:154" x14ac:dyDescent="0.2">
      <c r="A789" s="144">
        <f t="shared" si="451"/>
        <v>41578</v>
      </c>
      <c r="B789" s="2">
        <f t="shared" si="436"/>
        <v>319713.89640991035</v>
      </c>
      <c r="C789" s="2">
        <f t="shared" si="452"/>
        <v>283865.83306655998</v>
      </c>
      <c r="D789" s="68">
        <f>SUM(Y789:Y$1094)</f>
        <v>25919.543130449998</v>
      </c>
      <c r="E789" s="68">
        <f t="shared" si="437"/>
        <v>257946.28993610997</v>
      </c>
      <c r="F789" s="72">
        <f t="shared" si="428"/>
        <v>3725.95</v>
      </c>
      <c r="G789" s="3">
        <f>IF(N789=1,VLOOKUP(A788,[1]Plan1!$BG$69:$BI$188,3),G788)</f>
        <v>3738.99</v>
      </c>
      <c r="H789" s="11">
        <f t="shared" si="429"/>
        <v>41488</v>
      </c>
      <c r="I789" s="11">
        <f t="shared" si="430"/>
        <v>41519</v>
      </c>
      <c r="J789" s="26">
        <f t="shared" si="438"/>
        <v>3.4997785799595338E-3</v>
      </c>
      <c r="K789" s="11">
        <f t="shared" si="453"/>
        <v>41579</v>
      </c>
      <c r="L789" s="11">
        <f t="shared" si="439"/>
        <v>41579</v>
      </c>
      <c r="M789" s="1">
        <f t="shared" si="454"/>
        <v>23</v>
      </c>
      <c r="N789" s="1">
        <f t="shared" si="425"/>
        <v>22</v>
      </c>
      <c r="O789" s="2">
        <f t="shared" si="440"/>
        <v>1.0033473500000001</v>
      </c>
      <c r="P789" s="10">
        <f t="shared" si="434"/>
        <v>1.0023997600000001</v>
      </c>
      <c r="Q789" s="10">
        <f t="shared" si="431"/>
        <v>1.1165031287161837</v>
      </c>
      <c r="R789" s="2">
        <f t="shared" si="433"/>
        <v>1.1202404500000001</v>
      </c>
      <c r="S789" s="2">
        <f t="shared" si="426"/>
        <v>1.11650312</v>
      </c>
      <c r="T789" s="2">
        <f t="shared" si="441"/>
        <v>316937.08828020998</v>
      </c>
      <c r="U789" s="2">
        <f t="shared" si="442"/>
        <v>3019.7076436719908</v>
      </c>
      <c r="V789" s="2">
        <f t="shared" si="443"/>
        <v>31015.577977748348</v>
      </c>
      <c r="W789" s="2">
        <f t="shared" si="444"/>
        <v>317901.11868798034</v>
      </c>
      <c r="X789" s="27">
        <f t="shared" si="445"/>
        <v>0</v>
      </c>
      <c r="Y789" s="2">
        <f t="shared" si="427"/>
        <v>0</v>
      </c>
      <c r="Z789" s="67">
        <f t="shared" si="446"/>
        <v>0</v>
      </c>
      <c r="AA789" s="2">
        <f t="shared" si="447"/>
        <v>0</v>
      </c>
      <c r="AB789" s="26">
        <f t="shared" si="455"/>
        <v>6.7299999999999999E-2</v>
      </c>
      <c r="AC789" s="27">
        <f t="shared" si="435"/>
        <v>22</v>
      </c>
      <c r="AD789" s="27">
        <v>252</v>
      </c>
      <c r="AE789" s="10">
        <f t="shared" si="432"/>
        <v>1.005702332</v>
      </c>
      <c r="AF789" s="2">
        <f t="shared" si="448"/>
        <v>1807.28050048</v>
      </c>
      <c r="AG789" s="2">
        <f t="shared" si="449"/>
        <v>1812.7777219300001</v>
      </c>
      <c r="AH789" s="3" t="str">
        <f t="shared" si="450"/>
        <v>-</v>
      </c>
      <c r="AI789" s="4" t="str">
        <f t="shared" si="456"/>
        <v>A+J=</v>
      </c>
      <c r="AJ789" s="11">
        <f t="shared" si="457"/>
        <v>41583</v>
      </c>
      <c r="AK789" s="11"/>
      <c r="AL789" s="4"/>
      <c r="AM789" s="1"/>
      <c r="AN789" s="11"/>
      <c r="AO789" s="1"/>
      <c r="AP789" s="1"/>
      <c r="AQ789" s="1"/>
      <c r="AR789" s="1"/>
      <c r="AS789" s="6"/>
      <c r="AT789" s="1"/>
      <c r="AU789" s="1"/>
      <c r="AV789" s="1"/>
      <c r="AW789" s="1"/>
      <c r="AX789" s="1"/>
      <c r="AY789" s="1"/>
      <c r="AZ789" s="1"/>
      <c r="BA789" s="1"/>
      <c r="BB789" s="1"/>
      <c r="BC789" s="1"/>
    </row>
    <row r="790" spans="1:154" x14ac:dyDescent="0.2">
      <c r="A790" s="144">
        <f t="shared" si="451"/>
        <v>41579</v>
      </c>
      <c r="B790" s="2">
        <f t="shared" si="436"/>
        <v>319840.69955642166</v>
      </c>
      <c r="C790" s="2">
        <f t="shared" si="452"/>
        <v>283865.83306655998</v>
      </c>
      <c r="D790" s="68">
        <f>SUM(Y790:Y$1094)</f>
        <v>25919.543130449998</v>
      </c>
      <c r="E790" s="68">
        <f t="shared" si="437"/>
        <v>257946.28993610997</v>
      </c>
      <c r="F790" s="72">
        <f t="shared" si="428"/>
        <v>3725.95</v>
      </c>
      <c r="G790" s="3">
        <f>IF(N790=1,VLOOKUP(A789,[1]Plan1!$BG$69:$BI$188,3),G789)</f>
        <v>3738.99</v>
      </c>
      <c r="H790" s="11">
        <f t="shared" si="429"/>
        <v>41488</v>
      </c>
      <c r="I790" s="11">
        <f t="shared" si="430"/>
        <v>41519</v>
      </c>
      <c r="J790" s="26">
        <f t="shared" si="438"/>
        <v>3.4997785799595338E-3</v>
      </c>
      <c r="K790" s="11">
        <f t="shared" si="453"/>
        <v>41610</v>
      </c>
      <c r="L790" s="11">
        <f t="shared" si="439"/>
        <v>41579</v>
      </c>
      <c r="M790" s="1">
        <f t="shared" si="454"/>
        <v>23</v>
      </c>
      <c r="N790" s="1">
        <f t="shared" si="425"/>
        <v>23</v>
      </c>
      <c r="O790" s="2">
        <f t="shared" si="440"/>
        <v>1.0034997699999999</v>
      </c>
      <c r="P790" s="10">
        <f t="shared" si="434"/>
        <v>1.0023997600000001</v>
      </c>
      <c r="Q790" s="10">
        <f t="shared" si="431"/>
        <v>1.1165031287161837</v>
      </c>
      <c r="R790" s="2">
        <f t="shared" si="433"/>
        <v>1.1204106300000001</v>
      </c>
      <c r="S790" s="2">
        <f t="shared" si="426"/>
        <v>1.11650312</v>
      </c>
      <c r="T790" s="2">
        <f t="shared" si="441"/>
        <v>316937.08828020998</v>
      </c>
      <c r="U790" s="2">
        <f t="shared" si="442"/>
        <v>3019.7076436719908</v>
      </c>
      <c r="V790" s="2">
        <f t="shared" si="443"/>
        <v>31059.475277369682</v>
      </c>
      <c r="W790" s="2">
        <f t="shared" si="444"/>
        <v>317945.01598760166</v>
      </c>
      <c r="X790" s="27">
        <f t="shared" si="445"/>
        <v>25</v>
      </c>
      <c r="Y790" s="2">
        <f t="shared" si="427"/>
        <v>2139.1780876500002</v>
      </c>
      <c r="Z790" s="67">
        <f t="shared" si="446"/>
        <v>7.5358773000000004E-3</v>
      </c>
      <c r="AA790" s="2">
        <f t="shared" si="447"/>
        <v>2388.3990090900002</v>
      </c>
      <c r="AB790" s="26">
        <f t="shared" si="455"/>
        <v>6.7299999999999999E-2</v>
      </c>
      <c r="AC790" s="27">
        <f t="shared" si="435"/>
        <v>23</v>
      </c>
      <c r="AD790" s="27">
        <v>252</v>
      </c>
      <c r="AE790" s="10">
        <f t="shared" si="432"/>
        <v>1.0059623</v>
      </c>
      <c r="AF790" s="2">
        <f t="shared" si="448"/>
        <v>1889.6740014500001</v>
      </c>
      <c r="AG790" s="2">
        <f t="shared" si="449"/>
        <v>1895.6835688199999</v>
      </c>
      <c r="AH790" s="3">
        <f t="shared" si="450"/>
        <v>4278.0730105399998</v>
      </c>
      <c r="AI790" s="4" t="str">
        <f t="shared" si="456"/>
        <v>A+J=</v>
      </c>
      <c r="AJ790" s="11">
        <f t="shared" si="457"/>
        <v>41583</v>
      </c>
      <c r="AK790" s="13"/>
      <c r="AL790" s="12"/>
      <c r="AM790" s="5"/>
      <c r="AN790" s="13"/>
      <c r="AO790" s="5"/>
      <c r="AP790" s="5"/>
      <c r="AQ790" s="5"/>
      <c r="AR790" s="5"/>
      <c r="AS790" s="14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48"/>
      <c r="BE790" s="48"/>
      <c r="BF790" s="48"/>
      <c r="BG790" s="48"/>
      <c r="BH790" s="48"/>
      <c r="BI790" s="48"/>
      <c r="BJ790" s="48"/>
      <c r="BK790" s="48"/>
      <c r="BL790" s="48"/>
      <c r="BM790" s="48"/>
      <c r="BN790" s="48"/>
      <c r="BO790" s="48"/>
      <c r="BP790" s="48"/>
      <c r="BQ790" s="48"/>
      <c r="BR790" s="48"/>
      <c r="BS790" s="48"/>
      <c r="BT790" s="48"/>
      <c r="BU790" s="48"/>
      <c r="BV790" s="48"/>
      <c r="BW790" s="48"/>
      <c r="BX790" s="48"/>
      <c r="BY790" s="48"/>
      <c r="BZ790" s="48"/>
      <c r="CA790" s="48"/>
      <c r="CB790" s="48"/>
      <c r="CC790" s="48"/>
      <c r="CD790" s="48"/>
      <c r="CE790" s="48"/>
      <c r="CF790" s="48"/>
      <c r="CG790" s="48"/>
      <c r="CH790" s="48"/>
      <c r="CI790" s="48"/>
      <c r="CJ790" s="48"/>
      <c r="CK790" s="48"/>
      <c r="CL790" s="48"/>
      <c r="CM790" s="48"/>
      <c r="CN790" s="48"/>
      <c r="CO790" s="48"/>
      <c r="CP790" s="48"/>
      <c r="CQ790" s="48"/>
      <c r="CR790" s="48"/>
      <c r="CS790" s="48"/>
      <c r="CT790" s="48"/>
      <c r="CU790" s="48"/>
      <c r="CV790" s="48"/>
      <c r="CW790" s="48"/>
      <c r="CX790" s="48"/>
      <c r="CY790" s="48"/>
      <c r="CZ790" s="48"/>
      <c r="DA790" s="48"/>
      <c r="DB790" s="48"/>
      <c r="DC790" s="48"/>
      <c r="DD790" s="48"/>
      <c r="DE790" s="48"/>
      <c r="DF790" s="48"/>
      <c r="DG790" s="48"/>
      <c r="DH790" s="48"/>
      <c r="DI790" s="48"/>
      <c r="DJ790" s="48"/>
      <c r="DK790" s="48"/>
      <c r="DL790" s="48"/>
      <c r="DM790" s="48"/>
      <c r="DN790" s="48"/>
      <c r="DO790" s="48"/>
      <c r="DP790" s="48"/>
      <c r="DQ790" s="48"/>
      <c r="DR790" s="48"/>
      <c r="DS790" s="48"/>
      <c r="DT790" s="48"/>
      <c r="DU790" s="48"/>
      <c r="DV790" s="48"/>
      <c r="DW790" s="48"/>
      <c r="DX790" s="48"/>
      <c r="DY790" s="48"/>
      <c r="DZ790" s="48"/>
      <c r="EA790" s="48"/>
      <c r="EB790" s="48"/>
      <c r="EC790" s="48"/>
      <c r="ED790" s="48"/>
      <c r="EE790" s="48"/>
      <c r="EF790" s="48"/>
      <c r="EG790" s="48"/>
      <c r="EH790" s="48"/>
      <c r="EI790" s="48"/>
      <c r="EJ790" s="48"/>
      <c r="EK790" s="48"/>
      <c r="EL790" s="48"/>
      <c r="EM790" s="48"/>
      <c r="EN790" s="48"/>
      <c r="EO790" s="48"/>
      <c r="EP790" s="48"/>
      <c r="EQ790" s="48"/>
      <c r="ER790" s="48"/>
      <c r="ES790" s="48"/>
      <c r="ET790" s="48"/>
      <c r="EU790" s="48"/>
      <c r="EV790" s="48"/>
      <c r="EW790" s="48"/>
      <c r="EX790" s="48"/>
    </row>
    <row r="791" spans="1:154" x14ac:dyDescent="0.2">
      <c r="A791" s="144">
        <f t="shared" si="451"/>
        <v>41580</v>
      </c>
      <c r="B791" s="2">
        <f t="shared" si="436"/>
        <v>315720.34295976622</v>
      </c>
      <c r="C791" s="2">
        <f t="shared" si="452"/>
        <v>281726.65497891</v>
      </c>
      <c r="D791" s="68">
        <f>SUM(Y791:Y$1094)</f>
        <v>23780.365042799996</v>
      </c>
      <c r="E791" s="68">
        <f t="shared" si="437"/>
        <v>257946.28993611</v>
      </c>
      <c r="F791" s="72">
        <f t="shared" si="428"/>
        <v>3738.99</v>
      </c>
      <c r="G791" s="3">
        <f>IF(N791=1,VLOOKUP(A790,[1]Plan1!$BG$69:$BI$188,3),G790)</f>
        <v>3760.3</v>
      </c>
      <c r="H791" s="11">
        <f t="shared" si="429"/>
        <v>41519</v>
      </c>
      <c r="I791" s="11">
        <f t="shared" si="430"/>
        <v>41549</v>
      </c>
      <c r="J791" s="26">
        <f t="shared" si="438"/>
        <v>5.6994001053760623E-3</v>
      </c>
      <c r="K791" s="11">
        <f t="shared" si="453"/>
        <v>41610</v>
      </c>
      <c r="L791" s="11">
        <f t="shared" si="439"/>
        <v>41610</v>
      </c>
      <c r="M791" s="1">
        <f t="shared" si="454"/>
        <v>20</v>
      </c>
      <c r="N791" s="1">
        <f t="shared" si="425"/>
        <v>1</v>
      </c>
      <c r="O791" s="2">
        <f t="shared" si="440"/>
        <v>1.0002842000000001</v>
      </c>
      <c r="P791" s="10">
        <f t="shared" si="434"/>
        <v>1.0034997699999999</v>
      </c>
      <c r="Q791" s="10">
        <f t="shared" si="431"/>
        <v>1.1204106328709706</v>
      </c>
      <c r="R791" s="2">
        <f t="shared" si="433"/>
        <v>1.12072905</v>
      </c>
      <c r="S791" s="2">
        <f t="shared" si="426"/>
        <v>1.11650312</v>
      </c>
      <c r="T791" s="2">
        <f t="shared" si="441"/>
        <v>314548.68927110999</v>
      </c>
      <c r="U791" s="2">
        <f t="shared" si="442"/>
        <v>2770.4867222251323</v>
      </c>
      <c r="V791" s="2">
        <f t="shared" si="443"/>
        <v>31141.610535011121</v>
      </c>
      <c r="W791" s="2">
        <f t="shared" si="444"/>
        <v>315638.75223614625</v>
      </c>
      <c r="X791" s="27">
        <f t="shared" si="445"/>
        <v>0</v>
      </c>
      <c r="Y791" s="2">
        <f t="shared" si="427"/>
        <v>0</v>
      </c>
      <c r="Z791" s="67">
        <f t="shared" si="446"/>
        <v>0</v>
      </c>
      <c r="AA791" s="2">
        <f t="shared" si="447"/>
        <v>0</v>
      </c>
      <c r="AB791" s="26">
        <f t="shared" si="455"/>
        <v>6.7299999999999999E-2</v>
      </c>
      <c r="AC791" s="27">
        <f t="shared" si="435"/>
        <v>1</v>
      </c>
      <c r="AD791" s="27">
        <v>252</v>
      </c>
      <c r="AE791" s="10">
        <f t="shared" si="432"/>
        <v>1.0002584940000001</v>
      </c>
      <c r="AF791" s="2">
        <f t="shared" si="448"/>
        <v>81.308948880000003</v>
      </c>
      <c r="AG791" s="2">
        <f t="shared" si="449"/>
        <v>81.590723620000006</v>
      </c>
      <c r="AH791" s="3" t="str">
        <f t="shared" si="450"/>
        <v>-</v>
      </c>
      <c r="AI791" s="4" t="str">
        <f t="shared" si="456"/>
        <v>A+J=</v>
      </c>
      <c r="AJ791" s="11">
        <f t="shared" si="457"/>
        <v>41612</v>
      </c>
      <c r="AK791" s="11"/>
      <c r="AL791" s="4"/>
      <c r="AM791" s="1"/>
      <c r="AN791" s="11"/>
      <c r="AO791" s="1"/>
      <c r="AP791" s="1"/>
      <c r="AQ791" s="1"/>
      <c r="AR791" s="1"/>
      <c r="AS791" s="6"/>
      <c r="AT791" s="1"/>
      <c r="AU791" s="1"/>
      <c r="AV791" s="1"/>
      <c r="AW791" s="1"/>
      <c r="AX791" s="1"/>
      <c r="AY791" s="1"/>
      <c r="AZ791" s="1"/>
      <c r="BA791" s="1"/>
      <c r="BB791" s="1"/>
      <c r="BC791" s="1"/>
    </row>
    <row r="792" spans="1:154" x14ac:dyDescent="0.2">
      <c r="A792" s="144">
        <f t="shared" si="451"/>
        <v>41581</v>
      </c>
      <c r="B792" s="2">
        <f t="shared" si="436"/>
        <v>315720.34295976622</v>
      </c>
      <c r="C792" s="2">
        <f t="shared" si="452"/>
        <v>281726.65497891</v>
      </c>
      <c r="D792" s="68">
        <f>SUM(Y792:Y$1094)</f>
        <v>23780.365042799996</v>
      </c>
      <c r="E792" s="68">
        <f t="shared" si="437"/>
        <v>257946.28993611</v>
      </c>
      <c r="F792" s="72">
        <f t="shared" si="428"/>
        <v>3738.99</v>
      </c>
      <c r="G792" s="3">
        <f>IF(N792=1,VLOOKUP(A791,[1]Plan1!$BG$69:$BI$188,3),G791)</f>
        <v>3760.3</v>
      </c>
      <c r="H792" s="11">
        <f t="shared" si="429"/>
        <v>41519</v>
      </c>
      <c r="I792" s="11">
        <f t="shared" si="430"/>
        <v>41549</v>
      </c>
      <c r="J792" s="26">
        <f t="shared" si="438"/>
        <v>5.6994001053760623E-3</v>
      </c>
      <c r="K792" s="11">
        <f t="shared" si="453"/>
        <v>41610</v>
      </c>
      <c r="L792" s="11">
        <f t="shared" si="439"/>
        <v>41610</v>
      </c>
      <c r="M792" s="1">
        <f t="shared" si="454"/>
        <v>20</v>
      </c>
      <c r="N792" s="1">
        <f t="shared" si="425"/>
        <v>1</v>
      </c>
      <c r="O792" s="2">
        <f t="shared" si="440"/>
        <v>1.0002842000000001</v>
      </c>
      <c r="P792" s="10">
        <f t="shared" si="434"/>
        <v>1.0034997699999999</v>
      </c>
      <c r="Q792" s="10">
        <f t="shared" si="431"/>
        <v>1.1204106328709706</v>
      </c>
      <c r="R792" s="2">
        <f t="shared" si="433"/>
        <v>1.12072905</v>
      </c>
      <c r="S792" s="2">
        <f t="shared" si="426"/>
        <v>1.11650312</v>
      </c>
      <c r="T792" s="2">
        <f t="shared" si="441"/>
        <v>314548.68927110999</v>
      </c>
      <c r="U792" s="2">
        <f t="shared" si="442"/>
        <v>2770.4867222251323</v>
      </c>
      <c r="V792" s="2">
        <f t="shared" si="443"/>
        <v>31141.610535011121</v>
      </c>
      <c r="W792" s="2">
        <f t="shared" si="444"/>
        <v>315638.75223614625</v>
      </c>
      <c r="X792" s="27">
        <f t="shared" si="445"/>
        <v>0</v>
      </c>
      <c r="Y792" s="2">
        <f t="shared" si="427"/>
        <v>0</v>
      </c>
      <c r="Z792" s="67">
        <f t="shared" si="446"/>
        <v>0</v>
      </c>
      <c r="AA792" s="2">
        <f t="shared" si="447"/>
        <v>0</v>
      </c>
      <c r="AB792" s="26">
        <f t="shared" si="455"/>
        <v>6.7299999999999999E-2</v>
      </c>
      <c r="AC792" s="27">
        <f t="shared" si="435"/>
        <v>1</v>
      </c>
      <c r="AD792" s="27">
        <v>252</v>
      </c>
      <c r="AE792" s="10">
        <f t="shared" si="432"/>
        <v>1.0002584940000001</v>
      </c>
      <c r="AF792" s="2">
        <f t="shared" si="448"/>
        <v>81.308948880000003</v>
      </c>
      <c r="AG792" s="2">
        <f t="shared" si="449"/>
        <v>81.590723620000006</v>
      </c>
      <c r="AH792" s="3" t="str">
        <f t="shared" si="450"/>
        <v>-</v>
      </c>
      <c r="AI792" s="4" t="str">
        <f t="shared" si="456"/>
        <v>A+J=</v>
      </c>
      <c r="AJ792" s="11">
        <f t="shared" si="457"/>
        <v>41612</v>
      </c>
      <c r="AK792" s="11"/>
      <c r="AL792" s="4"/>
      <c r="AM792" s="1"/>
      <c r="AN792" s="11"/>
      <c r="AO792" s="1"/>
      <c r="AP792" s="1"/>
      <c r="AQ792" s="1"/>
      <c r="AR792" s="1"/>
      <c r="AS792" s="6"/>
      <c r="AT792" s="1"/>
      <c r="AU792" s="1"/>
      <c r="AV792" s="1"/>
      <c r="AW792" s="1"/>
      <c r="AX792" s="1"/>
      <c r="AY792" s="1"/>
      <c r="AZ792" s="1"/>
      <c r="BA792" s="1"/>
      <c r="BB792" s="1"/>
      <c r="BC792" s="1"/>
    </row>
    <row r="793" spans="1:154" x14ac:dyDescent="0.2">
      <c r="A793" s="144">
        <f t="shared" si="451"/>
        <v>41582</v>
      </c>
      <c r="B793" s="2">
        <f t="shared" si="436"/>
        <v>315720.34295976622</v>
      </c>
      <c r="C793" s="2">
        <f t="shared" si="452"/>
        <v>281726.65497891</v>
      </c>
      <c r="D793" s="68">
        <f>SUM(Y793:Y$1094)</f>
        <v>23780.365042799996</v>
      </c>
      <c r="E793" s="68">
        <f t="shared" si="437"/>
        <v>257946.28993611</v>
      </c>
      <c r="F793" s="72">
        <f t="shared" si="428"/>
        <v>3738.99</v>
      </c>
      <c r="G793" s="3">
        <f>IF(N793=1,VLOOKUP(A792,[1]Plan1!$BG$69:$BI$188,3),G792)</f>
        <v>3760.3</v>
      </c>
      <c r="H793" s="11">
        <f t="shared" si="429"/>
        <v>41519</v>
      </c>
      <c r="I793" s="11">
        <f t="shared" si="430"/>
        <v>41549</v>
      </c>
      <c r="J793" s="26">
        <f t="shared" si="438"/>
        <v>5.6994001053760623E-3</v>
      </c>
      <c r="K793" s="11">
        <f t="shared" si="453"/>
        <v>41610</v>
      </c>
      <c r="L793" s="11">
        <f t="shared" si="439"/>
        <v>41610</v>
      </c>
      <c r="M793" s="1">
        <f t="shared" si="454"/>
        <v>20</v>
      </c>
      <c r="N793" s="1">
        <f t="shared" si="425"/>
        <v>1</v>
      </c>
      <c r="O793" s="2">
        <f t="shared" si="440"/>
        <v>1.0002842000000001</v>
      </c>
      <c r="P793" s="10">
        <f t="shared" si="434"/>
        <v>1.0034997699999999</v>
      </c>
      <c r="Q793" s="10">
        <f t="shared" si="431"/>
        <v>1.1204106328709706</v>
      </c>
      <c r="R793" s="2">
        <f t="shared" si="433"/>
        <v>1.12072905</v>
      </c>
      <c r="S793" s="2">
        <f t="shared" si="426"/>
        <v>1.11650312</v>
      </c>
      <c r="T793" s="2">
        <f t="shared" si="441"/>
        <v>314548.68927110999</v>
      </c>
      <c r="U793" s="2">
        <f t="shared" si="442"/>
        <v>2770.4867222251323</v>
      </c>
      <c r="V793" s="2">
        <f t="shared" si="443"/>
        <v>31141.610535011121</v>
      </c>
      <c r="W793" s="2">
        <f t="shared" si="444"/>
        <v>315638.75223614625</v>
      </c>
      <c r="X793" s="27">
        <f t="shared" si="445"/>
        <v>0</v>
      </c>
      <c r="Y793" s="2">
        <f t="shared" si="427"/>
        <v>0</v>
      </c>
      <c r="Z793" s="67">
        <f t="shared" si="446"/>
        <v>0</v>
      </c>
      <c r="AA793" s="2">
        <f t="shared" si="447"/>
        <v>0</v>
      </c>
      <c r="AB793" s="26">
        <f t="shared" si="455"/>
        <v>6.7299999999999999E-2</v>
      </c>
      <c r="AC793" s="27">
        <f t="shared" si="435"/>
        <v>1</v>
      </c>
      <c r="AD793" s="27">
        <v>252</v>
      </c>
      <c r="AE793" s="10">
        <f t="shared" si="432"/>
        <v>1.0002584940000001</v>
      </c>
      <c r="AF793" s="2">
        <f t="shared" si="448"/>
        <v>81.308948880000003</v>
      </c>
      <c r="AG793" s="2">
        <f t="shared" si="449"/>
        <v>81.590723620000006</v>
      </c>
      <c r="AH793" s="3" t="str">
        <f t="shared" si="450"/>
        <v>-</v>
      </c>
      <c r="AI793" s="4" t="str">
        <f t="shared" si="456"/>
        <v>A+J=</v>
      </c>
      <c r="AJ793" s="11">
        <f t="shared" si="457"/>
        <v>41612</v>
      </c>
      <c r="AK793" s="11"/>
      <c r="AL793" s="4"/>
      <c r="AM793" s="1"/>
      <c r="AN793" s="11"/>
      <c r="AO793" s="1"/>
      <c r="AP793" s="1"/>
      <c r="AQ793" s="1"/>
      <c r="AR793" s="1"/>
      <c r="AS793" s="6"/>
      <c r="AT793" s="1"/>
      <c r="AU793" s="1"/>
      <c r="AV793" s="1"/>
      <c r="AW793" s="1"/>
      <c r="AX793" s="1"/>
      <c r="AY793" s="1"/>
      <c r="AZ793" s="1"/>
      <c r="BA793" s="1"/>
      <c r="BB793" s="1"/>
      <c r="BC793" s="1"/>
    </row>
    <row r="794" spans="1:154" x14ac:dyDescent="0.2">
      <c r="A794" s="144">
        <f t="shared" si="451"/>
        <v>41583</v>
      </c>
      <c r="B794" s="2">
        <f t="shared" si="436"/>
        <v>315884.15578443388</v>
      </c>
      <c r="C794" s="2">
        <f t="shared" si="452"/>
        <v>281726.65497891</v>
      </c>
      <c r="D794" s="68">
        <f>SUM(Y794:Y$1094)</f>
        <v>23780.365042799996</v>
      </c>
      <c r="E794" s="68">
        <f t="shared" si="437"/>
        <v>257946.28993611</v>
      </c>
      <c r="F794" s="72">
        <f t="shared" si="428"/>
        <v>3738.99</v>
      </c>
      <c r="G794" s="3">
        <f>IF(N794=1,VLOOKUP(A793,[1]Plan1!$BG$69:$BI$188,3),G793)</f>
        <v>3760.3</v>
      </c>
      <c r="H794" s="11">
        <f t="shared" si="429"/>
        <v>41519</v>
      </c>
      <c r="I794" s="11">
        <f t="shared" si="430"/>
        <v>41549</v>
      </c>
      <c r="J794" s="26">
        <f t="shared" si="438"/>
        <v>5.6994001053760623E-3</v>
      </c>
      <c r="K794" s="11">
        <f t="shared" si="453"/>
        <v>41610</v>
      </c>
      <c r="L794" s="11">
        <f t="shared" si="439"/>
        <v>41610</v>
      </c>
      <c r="M794" s="1">
        <f t="shared" si="454"/>
        <v>20</v>
      </c>
      <c r="N794" s="1">
        <f t="shared" si="425"/>
        <v>2</v>
      </c>
      <c r="O794" s="2">
        <f t="shared" si="440"/>
        <v>1.0005684800000001</v>
      </c>
      <c r="P794" s="10">
        <f t="shared" si="434"/>
        <v>1.0034997699999999</v>
      </c>
      <c r="Q794" s="10">
        <f t="shared" si="431"/>
        <v>1.1204106328709706</v>
      </c>
      <c r="R794" s="2">
        <f t="shared" si="433"/>
        <v>1.1210475600000001</v>
      </c>
      <c r="S794" s="2">
        <f t="shared" si="426"/>
        <v>1.11650312</v>
      </c>
      <c r="T794" s="2">
        <f t="shared" si="441"/>
        <v>314548.68927110999</v>
      </c>
      <c r="U794" s="2">
        <f t="shared" si="442"/>
        <v>2770.4867222251323</v>
      </c>
      <c r="V794" s="2">
        <f t="shared" si="443"/>
        <v>31223.769007818686</v>
      </c>
      <c r="W794" s="2">
        <f t="shared" si="444"/>
        <v>315720.91070895386</v>
      </c>
      <c r="X794" s="27">
        <f t="shared" si="445"/>
        <v>0</v>
      </c>
      <c r="Y794" s="2">
        <f t="shared" si="427"/>
        <v>0</v>
      </c>
      <c r="Z794" s="67">
        <f t="shared" si="446"/>
        <v>0</v>
      </c>
      <c r="AA794" s="2">
        <f t="shared" si="447"/>
        <v>0</v>
      </c>
      <c r="AB794" s="26">
        <f t="shared" si="455"/>
        <v>6.7299999999999999E-2</v>
      </c>
      <c r="AC794" s="27">
        <f t="shared" si="435"/>
        <v>2</v>
      </c>
      <c r="AD794" s="27">
        <v>252</v>
      </c>
      <c r="AE794" s="10">
        <f t="shared" si="432"/>
        <v>1.000517055</v>
      </c>
      <c r="AF794" s="2">
        <f t="shared" si="448"/>
        <v>162.63897252999999</v>
      </c>
      <c r="AG794" s="2">
        <f t="shared" si="449"/>
        <v>163.24507548</v>
      </c>
      <c r="AH794" s="3" t="str">
        <f t="shared" si="450"/>
        <v>-</v>
      </c>
      <c r="AI794" s="4" t="str">
        <f t="shared" si="456"/>
        <v>A+J=</v>
      </c>
      <c r="AJ794" s="11">
        <f t="shared" si="457"/>
        <v>41612</v>
      </c>
      <c r="AK794" s="11"/>
      <c r="AL794" s="4"/>
      <c r="AM794" s="1"/>
      <c r="AN794" s="11"/>
      <c r="AO794" s="1"/>
      <c r="AP794" s="1"/>
      <c r="AQ794" s="1"/>
      <c r="AR794" s="1"/>
      <c r="AS794" s="6"/>
      <c r="AT794" s="1"/>
      <c r="AU794" s="1"/>
      <c r="AV794" s="1"/>
      <c r="AW794" s="1"/>
      <c r="AX794" s="1"/>
      <c r="AY794" s="1"/>
      <c r="AZ794" s="1"/>
      <c r="BA794" s="1"/>
      <c r="BB794" s="1"/>
      <c r="BC794" s="1"/>
    </row>
    <row r="795" spans="1:154" x14ac:dyDescent="0.2">
      <c r="A795" s="144">
        <f t="shared" si="451"/>
        <v>41584</v>
      </c>
      <c r="B795" s="2">
        <f t="shared" si="436"/>
        <v>316048.05548703746</v>
      </c>
      <c r="C795" s="2">
        <f t="shared" si="452"/>
        <v>281726.65497891</v>
      </c>
      <c r="D795" s="68">
        <f>SUM(Y795:Y$1094)</f>
        <v>23780.365042799996</v>
      </c>
      <c r="E795" s="68">
        <f t="shared" si="437"/>
        <v>257946.28993611</v>
      </c>
      <c r="F795" s="72">
        <f t="shared" si="428"/>
        <v>3738.99</v>
      </c>
      <c r="G795" s="3">
        <f>IF(N795=1,VLOOKUP(A794,[1]Plan1!$BG$69:$BI$188,3),G794)</f>
        <v>3760.3</v>
      </c>
      <c r="H795" s="11">
        <f t="shared" si="429"/>
        <v>41519</v>
      </c>
      <c r="I795" s="11">
        <f t="shared" si="430"/>
        <v>41549</v>
      </c>
      <c r="J795" s="26">
        <f t="shared" si="438"/>
        <v>5.6994001053760623E-3</v>
      </c>
      <c r="K795" s="11">
        <f t="shared" si="453"/>
        <v>41610</v>
      </c>
      <c r="L795" s="11">
        <f t="shared" si="439"/>
        <v>41610</v>
      </c>
      <c r="M795" s="1">
        <f t="shared" si="454"/>
        <v>20</v>
      </c>
      <c r="N795" s="1">
        <f t="shared" si="425"/>
        <v>3</v>
      </c>
      <c r="O795" s="2">
        <f t="shared" si="440"/>
        <v>1.0008528400000001</v>
      </c>
      <c r="P795" s="10">
        <f t="shared" si="434"/>
        <v>1.0034997699999999</v>
      </c>
      <c r="Q795" s="10">
        <f t="shared" si="431"/>
        <v>1.1204106328709706</v>
      </c>
      <c r="R795" s="2">
        <f t="shared" si="433"/>
        <v>1.12136616</v>
      </c>
      <c r="S795" s="2">
        <f t="shared" si="426"/>
        <v>1.11650312</v>
      </c>
      <c r="T795" s="2">
        <f t="shared" si="441"/>
        <v>314548.68927110999</v>
      </c>
      <c r="U795" s="2">
        <f t="shared" si="442"/>
        <v>2770.4867222251323</v>
      </c>
      <c r="V795" s="2">
        <f t="shared" si="443"/>
        <v>31305.950695792315</v>
      </c>
      <c r="W795" s="2">
        <f t="shared" si="444"/>
        <v>315803.09239692747</v>
      </c>
      <c r="X795" s="27">
        <f t="shared" si="445"/>
        <v>0</v>
      </c>
      <c r="Y795" s="2">
        <f t="shared" si="427"/>
        <v>0</v>
      </c>
      <c r="Z795" s="67">
        <f t="shared" si="446"/>
        <v>0</v>
      </c>
      <c r="AA795" s="2">
        <f t="shared" si="447"/>
        <v>0</v>
      </c>
      <c r="AB795" s="26">
        <f t="shared" si="455"/>
        <v>6.7299999999999999E-2</v>
      </c>
      <c r="AC795" s="27">
        <f t="shared" si="435"/>
        <v>3</v>
      </c>
      <c r="AD795" s="27">
        <v>252</v>
      </c>
      <c r="AE795" s="10">
        <f t="shared" si="432"/>
        <v>1.0007756830000001</v>
      </c>
      <c r="AF795" s="2">
        <f t="shared" si="448"/>
        <v>243.99007093</v>
      </c>
      <c r="AG795" s="2">
        <f t="shared" si="449"/>
        <v>244.96309011</v>
      </c>
      <c r="AH795" s="3" t="str">
        <f t="shared" si="450"/>
        <v>-</v>
      </c>
      <c r="AI795" s="4" t="str">
        <f t="shared" si="456"/>
        <v>A+J=</v>
      </c>
      <c r="AJ795" s="11">
        <f t="shared" si="457"/>
        <v>41612</v>
      </c>
      <c r="AK795" s="11"/>
      <c r="AL795" s="4"/>
      <c r="AM795" s="1"/>
      <c r="AN795" s="11"/>
      <c r="AO795" s="1"/>
      <c r="AP795" s="1"/>
      <c r="AQ795" s="1"/>
      <c r="AR795" s="1"/>
      <c r="AS795" s="6"/>
      <c r="AT795" s="1"/>
      <c r="AU795" s="1"/>
      <c r="AV795" s="1"/>
      <c r="AW795" s="1"/>
      <c r="AX795" s="1"/>
      <c r="AY795" s="1"/>
      <c r="AZ795" s="1"/>
      <c r="BA795" s="1"/>
      <c r="BB795" s="1"/>
      <c r="BC795" s="1"/>
    </row>
    <row r="796" spans="1:154" x14ac:dyDescent="0.2">
      <c r="A796" s="144">
        <f t="shared" si="451"/>
        <v>41585</v>
      </c>
      <c r="B796" s="2">
        <f t="shared" si="436"/>
        <v>316212.04436836008</v>
      </c>
      <c r="C796" s="2">
        <f t="shared" si="452"/>
        <v>281726.65497891</v>
      </c>
      <c r="D796" s="68">
        <f>SUM(Y796:Y$1094)</f>
        <v>23780.365042799996</v>
      </c>
      <c r="E796" s="68">
        <f t="shared" si="437"/>
        <v>257946.28993611</v>
      </c>
      <c r="F796" s="72">
        <f t="shared" si="428"/>
        <v>3738.99</v>
      </c>
      <c r="G796" s="3">
        <f>IF(N796=1,VLOOKUP(A795,[1]Plan1!$BG$69:$BI$188,3),G795)</f>
        <v>3760.3</v>
      </c>
      <c r="H796" s="11">
        <f t="shared" si="429"/>
        <v>41519</v>
      </c>
      <c r="I796" s="11">
        <f t="shared" si="430"/>
        <v>41549</v>
      </c>
      <c r="J796" s="26">
        <f t="shared" si="438"/>
        <v>5.6994001053760623E-3</v>
      </c>
      <c r="K796" s="11">
        <f t="shared" si="453"/>
        <v>41610</v>
      </c>
      <c r="L796" s="11">
        <f t="shared" si="439"/>
        <v>41610</v>
      </c>
      <c r="M796" s="1">
        <f t="shared" si="454"/>
        <v>20</v>
      </c>
      <c r="N796" s="1">
        <f t="shared" si="425"/>
        <v>4</v>
      </c>
      <c r="O796" s="2">
        <f t="shared" si="440"/>
        <v>1.00113729</v>
      </c>
      <c r="P796" s="10">
        <f t="shared" si="434"/>
        <v>1.0034997699999999</v>
      </c>
      <c r="Q796" s="10">
        <f t="shared" si="431"/>
        <v>1.1204106328709706</v>
      </c>
      <c r="R796" s="2">
        <f t="shared" si="433"/>
        <v>1.12168486</v>
      </c>
      <c r="S796" s="2">
        <f t="shared" si="426"/>
        <v>1.11650312</v>
      </c>
      <c r="T796" s="2">
        <f t="shared" si="441"/>
        <v>314548.68927110999</v>
      </c>
      <c r="U796" s="2">
        <f t="shared" si="442"/>
        <v>2770.4867222251323</v>
      </c>
      <c r="V796" s="2">
        <f t="shared" si="443"/>
        <v>31388.158178394955</v>
      </c>
      <c r="W796" s="2">
        <f t="shared" si="444"/>
        <v>315885.2998795301</v>
      </c>
      <c r="X796" s="27">
        <f t="shared" si="445"/>
        <v>0</v>
      </c>
      <c r="Y796" s="2">
        <f t="shared" si="427"/>
        <v>0</v>
      </c>
      <c r="Z796" s="67">
        <f t="shared" si="446"/>
        <v>0</v>
      </c>
      <c r="AA796" s="2">
        <f t="shared" si="447"/>
        <v>0</v>
      </c>
      <c r="AB796" s="26">
        <f t="shared" si="455"/>
        <v>6.7299999999999999E-2</v>
      </c>
      <c r="AC796" s="27">
        <f t="shared" si="435"/>
        <v>4</v>
      </c>
      <c r="AD796" s="27">
        <v>252</v>
      </c>
      <c r="AE796" s="10">
        <f t="shared" si="432"/>
        <v>1.0010343770000001</v>
      </c>
      <c r="AF796" s="2">
        <f t="shared" si="448"/>
        <v>325.36192956000002</v>
      </c>
      <c r="AG796" s="2">
        <f t="shared" si="449"/>
        <v>326.74448883000002</v>
      </c>
      <c r="AH796" s="3" t="str">
        <f t="shared" si="450"/>
        <v>-</v>
      </c>
      <c r="AI796" s="4" t="str">
        <f t="shared" si="456"/>
        <v>A+J=</v>
      </c>
      <c r="AJ796" s="11">
        <f t="shared" si="457"/>
        <v>41612</v>
      </c>
      <c r="AK796" s="11"/>
      <c r="AL796" s="4"/>
      <c r="AM796" s="1"/>
      <c r="AN796" s="11"/>
      <c r="AO796" s="1"/>
      <c r="AP796" s="1"/>
      <c r="AQ796" s="1"/>
      <c r="AR796" s="1"/>
      <c r="AS796" s="6"/>
      <c r="AT796" s="1"/>
      <c r="AU796" s="1"/>
      <c r="AV796" s="1"/>
      <c r="AW796" s="1"/>
      <c r="AX796" s="1"/>
      <c r="AY796" s="1"/>
      <c r="AZ796" s="1"/>
      <c r="BA796" s="1"/>
      <c r="BB796" s="1"/>
      <c r="BC796" s="1"/>
    </row>
    <row r="797" spans="1:154" x14ac:dyDescent="0.2">
      <c r="A797" s="144">
        <f t="shared" si="451"/>
        <v>41586</v>
      </c>
      <c r="B797" s="2">
        <f t="shared" si="436"/>
        <v>316376.11793101596</v>
      </c>
      <c r="C797" s="2">
        <f t="shared" si="452"/>
        <v>281726.65497891</v>
      </c>
      <c r="D797" s="68">
        <f>SUM(Y797:Y$1094)</f>
        <v>23780.365042799996</v>
      </c>
      <c r="E797" s="68">
        <f t="shared" si="437"/>
        <v>257946.28993611</v>
      </c>
      <c r="F797" s="72">
        <f t="shared" si="428"/>
        <v>3738.99</v>
      </c>
      <c r="G797" s="3">
        <f>IF(N797=1,VLOOKUP(A796,[1]Plan1!$BG$69:$BI$188,3),G796)</f>
        <v>3760.3</v>
      </c>
      <c r="H797" s="11">
        <f t="shared" si="429"/>
        <v>41519</v>
      </c>
      <c r="I797" s="11">
        <f t="shared" si="430"/>
        <v>41549</v>
      </c>
      <c r="J797" s="26">
        <f t="shared" si="438"/>
        <v>5.6994001053760623E-3</v>
      </c>
      <c r="K797" s="11">
        <f t="shared" si="453"/>
        <v>41610</v>
      </c>
      <c r="L797" s="11">
        <f t="shared" si="439"/>
        <v>41610</v>
      </c>
      <c r="M797" s="1">
        <f t="shared" si="454"/>
        <v>20</v>
      </c>
      <c r="N797" s="1">
        <f t="shared" ref="N797:N860" si="458">(M797-(NETWORKDAYS(A797,L797,AN$137:AN$327)-1))</f>
        <v>5</v>
      </c>
      <c r="O797" s="2">
        <f t="shared" si="440"/>
        <v>1.0014218100000001</v>
      </c>
      <c r="P797" s="10">
        <f t="shared" si="434"/>
        <v>1.0034997699999999</v>
      </c>
      <c r="Q797" s="10">
        <f t="shared" si="431"/>
        <v>1.1204106328709706</v>
      </c>
      <c r="R797" s="2">
        <f t="shared" si="433"/>
        <v>1.12200364</v>
      </c>
      <c r="S797" s="2">
        <f t="shared" si="426"/>
        <v>1.11650312</v>
      </c>
      <c r="T797" s="2">
        <f t="shared" si="441"/>
        <v>314548.68927110999</v>
      </c>
      <c r="U797" s="2">
        <f t="shared" si="442"/>
        <v>2770.4867222251323</v>
      </c>
      <c r="V797" s="2">
        <f t="shared" si="443"/>
        <v>31470.386296700781</v>
      </c>
      <c r="W797" s="2">
        <f t="shared" si="444"/>
        <v>315967.52799783595</v>
      </c>
      <c r="X797" s="27">
        <f t="shared" si="445"/>
        <v>0</v>
      </c>
      <c r="Y797" s="2">
        <f t="shared" si="427"/>
        <v>0</v>
      </c>
      <c r="Z797" s="67">
        <f t="shared" si="446"/>
        <v>0</v>
      </c>
      <c r="AA797" s="2">
        <f t="shared" si="447"/>
        <v>0</v>
      </c>
      <c r="AB797" s="26">
        <f t="shared" si="455"/>
        <v>6.7299999999999999E-2</v>
      </c>
      <c r="AC797" s="27">
        <f t="shared" si="435"/>
        <v>5</v>
      </c>
      <c r="AD797" s="27">
        <v>252</v>
      </c>
      <c r="AE797" s="10">
        <f t="shared" si="432"/>
        <v>1.0012931389999999</v>
      </c>
      <c r="AF797" s="2">
        <f t="shared" si="448"/>
        <v>406.75517748999999</v>
      </c>
      <c r="AG797" s="2">
        <f t="shared" si="449"/>
        <v>408.58993318</v>
      </c>
      <c r="AH797" s="3" t="str">
        <f t="shared" si="450"/>
        <v>-</v>
      </c>
      <c r="AI797" s="4" t="str">
        <f t="shared" si="456"/>
        <v>A+J=</v>
      </c>
      <c r="AJ797" s="11">
        <f t="shared" si="457"/>
        <v>41612</v>
      </c>
      <c r="AK797" s="11"/>
      <c r="AL797" s="4"/>
      <c r="AM797" s="1"/>
      <c r="AN797" s="11"/>
      <c r="AO797" s="1"/>
      <c r="AP797" s="1"/>
      <c r="AQ797" s="1"/>
      <c r="AR797" s="1"/>
      <c r="AS797" s="6"/>
      <c r="AT797" s="1"/>
      <c r="AU797" s="1"/>
      <c r="AV797" s="1"/>
      <c r="AW797" s="1"/>
      <c r="AX797" s="1"/>
      <c r="AY797" s="1"/>
      <c r="AZ797" s="1"/>
      <c r="BA797" s="1"/>
      <c r="BB797" s="1"/>
      <c r="BC797" s="1"/>
    </row>
    <row r="798" spans="1:154" x14ac:dyDescent="0.2">
      <c r="A798" s="144">
        <f t="shared" si="451"/>
        <v>41587</v>
      </c>
      <c r="B798" s="2">
        <f t="shared" si="436"/>
        <v>316540.28074265074</v>
      </c>
      <c r="C798" s="2">
        <f t="shared" si="452"/>
        <v>281726.65497891</v>
      </c>
      <c r="D798" s="68">
        <f>SUM(Y798:Y$1094)</f>
        <v>23780.365042799996</v>
      </c>
      <c r="E798" s="68">
        <f t="shared" si="437"/>
        <v>257946.28993611</v>
      </c>
      <c r="F798" s="72">
        <f t="shared" si="428"/>
        <v>3738.99</v>
      </c>
      <c r="G798" s="3">
        <f>IF(N798=1,VLOOKUP(A797,[1]Plan1!$BG$69:$BI$188,3),G797)</f>
        <v>3760.3</v>
      </c>
      <c r="H798" s="11">
        <f t="shared" si="429"/>
        <v>41519</v>
      </c>
      <c r="I798" s="11">
        <f t="shared" si="430"/>
        <v>41549</v>
      </c>
      <c r="J798" s="26">
        <f t="shared" si="438"/>
        <v>5.6994001053760623E-3</v>
      </c>
      <c r="K798" s="11">
        <f t="shared" si="453"/>
        <v>41610</v>
      </c>
      <c r="L798" s="11">
        <f t="shared" si="439"/>
        <v>41610</v>
      </c>
      <c r="M798" s="1">
        <f t="shared" si="454"/>
        <v>20</v>
      </c>
      <c r="N798" s="1">
        <f t="shared" si="458"/>
        <v>6</v>
      </c>
      <c r="O798" s="2">
        <f t="shared" si="440"/>
        <v>1.0017064200000001</v>
      </c>
      <c r="P798" s="10">
        <f t="shared" si="434"/>
        <v>1.0034997699999999</v>
      </c>
      <c r="Q798" s="10">
        <f t="shared" si="431"/>
        <v>1.1204106328709706</v>
      </c>
      <c r="R798" s="2">
        <f t="shared" si="433"/>
        <v>1.12232252</v>
      </c>
      <c r="S798" s="2">
        <f t="shared" ref="S798:S861" si="459">IF(AND(X798&gt;0,MONTH(A798)=10),R798,S797)</f>
        <v>1.11650312</v>
      </c>
      <c r="T798" s="2">
        <f t="shared" si="441"/>
        <v>314548.68927110999</v>
      </c>
      <c r="U798" s="2">
        <f t="shared" si="442"/>
        <v>2770.4867222251323</v>
      </c>
      <c r="V798" s="2">
        <f t="shared" si="443"/>
        <v>31552.640209635611</v>
      </c>
      <c r="W798" s="2">
        <f t="shared" si="444"/>
        <v>316049.78191077075</v>
      </c>
      <c r="X798" s="27">
        <f t="shared" si="445"/>
        <v>0</v>
      </c>
      <c r="Y798" s="2">
        <f t="shared" ref="Y798:Y861" si="460">IF(X798&gt;0,VLOOKUP(A798,AN$12:AR$131,5),0)</f>
        <v>0</v>
      </c>
      <c r="Z798" s="67">
        <f t="shared" si="446"/>
        <v>0</v>
      </c>
      <c r="AA798" s="2">
        <f t="shared" si="447"/>
        <v>0</v>
      </c>
      <c r="AB798" s="26">
        <f t="shared" si="455"/>
        <v>6.7299999999999999E-2</v>
      </c>
      <c r="AC798" s="27">
        <f t="shared" si="435"/>
        <v>6</v>
      </c>
      <c r="AD798" s="27">
        <v>252</v>
      </c>
      <c r="AE798" s="10">
        <f t="shared" si="432"/>
        <v>1.0015519669999999</v>
      </c>
      <c r="AF798" s="2">
        <f t="shared" si="448"/>
        <v>488.16918564000002</v>
      </c>
      <c r="AG798" s="2">
        <f t="shared" si="449"/>
        <v>490.49883188000001</v>
      </c>
      <c r="AH798" s="3" t="str">
        <f t="shared" si="450"/>
        <v>-</v>
      </c>
      <c r="AI798" s="4" t="str">
        <f t="shared" si="456"/>
        <v>A+J=</v>
      </c>
      <c r="AJ798" s="11">
        <f t="shared" si="457"/>
        <v>41612</v>
      </c>
      <c r="AK798" s="11"/>
      <c r="AL798" s="4"/>
      <c r="AM798" s="1"/>
      <c r="AN798" s="11"/>
      <c r="AO798" s="1"/>
      <c r="AP798" s="1"/>
      <c r="AQ798" s="1"/>
      <c r="AR798" s="1"/>
      <c r="AS798" s="6"/>
      <c r="AT798" s="1"/>
      <c r="AU798" s="1"/>
      <c r="AV798" s="1"/>
      <c r="AW798" s="1"/>
      <c r="AX798" s="1"/>
      <c r="AY798" s="1"/>
      <c r="AZ798" s="1"/>
      <c r="BA798" s="1"/>
      <c r="BB798" s="1"/>
      <c r="BC798" s="1"/>
    </row>
    <row r="799" spans="1:154" x14ac:dyDescent="0.2">
      <c r="A799" s="144">
        <f t="shared" si="451"/>
        <v>41588</v>
      </c>
      <c r="B799" s="2">
        <f t="shared" si="436"/>
        <v>316540.28074265074</v>
      </c>
      <c r="C799" s="2">
        <f t="shared" si="452"/>
        <v>281726.65497891</v>
      </c>
      <c r="D799" s="68">
        <f>SUM(Y799:Y$1094)</f>
        <v>23780.365042799996</v>
      </c>
      <c r="E799" s="68">
        <f t="shared" si="437"/>
        <v>257946.28993611</v>
      </c>
      <c r="F799" s="72">
        <f t="shared" ref="F799:F862" si="461">IF(G799=G798,F798,G798)</f>
        <v>3738.99</v>
      </c>
      <c r="G799" s="3">
        <f>IF(N799=1,VLOOKUP(A798,[1]Plan1!$BG$69:$BI$188,3),G798)</f>
        <v>3760.3</v>
      </c>
      <c r="H799" s="11">
        <f t="shared" ref="H799:H862" si="462">EDATE(I799,-1)</f>
        <v>41519</v>
      </c>
      <c r="I799" s="11">
        <f t="shared" ref="I799:I862" si="463">IF(X798&gt;0,EDATE(A799,-1),+I798)</f>
        <v>41549</v>
      </c>
      <c r="J799" s="26">
        <f t="shared" si="438"/>
        <v>5.6994001053760623E-3</v>
      </c>
      <c r="K799" s="11">
        <f t="shared" si="453"/>
        <v>41610</v>
      </c>
      <c r="L799" s="11">
        <f t="shared" si="439"/>
        <v>41610</v>
      </c>
      <c r="M799" s="1">
        <f t="shared" si="454"/>
        <v>20</v>
      </c>
      <c r="N799" s="1">
        <f t="shared" si="458"/>
        <v>6</v>
      </c>
      <c r="O799" s="2">
        <f t="shared" si="440"/>
        <v>1.0017064200000001</v>
      </c>
      <c r="P799" s="10">
        <f t="shared" si="434"/>
        <v>1.0034997699999999</v>
      </c>
      <c r="Q799" s="10">
        <f t="shared" ref="Q799:Q862" si="464">IF(L799&gt;L798,Q798*P799,Q798)</f>
        <v>1.1204106328709706</v>
      </c>
      <c r="R799" s="2">
        <f t="shared" si="433"/>
        <v>1.12232252</v>
      </c>
      <c r="S799" s="2">
        <f t="shared" si="459"/>
        <v>1.11650312</v>
      </c>
      <c r="T799" s="2">
        <f t="shared" si="441"/>
        <v>314548.68927110999</v>
      </c>
      <c r="U799" s="2">
        <f t="shared" si="442"/>
        <v>2770.4867222251323</v>
      </c>
      <c r="V799" s="2">
        <f t="shared" si="443"/>
        <v>31552.640209635611</v>
      </c>
      <c r="W799" s="2">
        <f t="shared" si="444"/>
        <v>316049.78191077075</v>
      </c>
      <c r="X799" s="27">
        <f t="shared" si="445"/>
        <v>0</v>
      </c>
      <c r="Y799" s="2">
        <f t="shared" si="460"/>
        <v>0</v>
      </c>
      <c r="Z799" s="67">
        <f t="shared" si="446"/>
        <v>0</v>
      </c>
      <c r="AA799" s="2">
        <f t="shared" si="447"/>
        <v>0</v>
      </c>
      <c r="AB799" s="26">
        <f t="shared" si="455"/>
        <v>6.7299999999999999E-2</v>
      </c>
      <c r="AC799" s="27">
        <f t="shared" si="435"/>
        <v>6</v>
      </c>
      <c r="AD799" s="27">
        <v>252</v>
      </c>
      <c r="AE799" s="10">
        <f t="shared" ref="AE799:AE862" si="465">ROUND((1+AB799)^TRUNC((AC799/AD799),9),9)</f>
        <v>1.0015519669999999</v>
      </c>
      <c r="AF799" s="2">
        <f t="shared" si="448"/>
        <v>488.16918564000002</v>
      </c>
      <c r="AG799" s="2">
        <f t="shared" si="449"/>
        <v>490.49883188000001</v>
      </c>
      <c r="AH799" s="3" t="str">
        <f t="shared" si="450"/>
        <v>-</v>
      </c>
      <c r="AI799" s="4" t="str">
        <f t="shared" si="456"/>
        <v>A+J=</v>
      </c>
      <c r="AJ799" s="11">
        <f t="shared" si="457"/>
        <v>41612</v>
      </c>
      <c r="AK799" s="11"/>
      <c r="AL799" s="4"/>
      <c r="AM799" s="1"/>
      <c r="AN799" s="11"/>
      <c r="AO799" s="1"/>
      <c r="AP799" s="1"/>
      <c r="AQ799" s="1"/>
      <c r="AR799" s="1"/>
      <c r="AS799" s="6"/>
      <c r="AT799" s="1"/>
      <c r="AU799" s="1"/>
      <c r="AV799" s="1"/>
      <c r="AW799" s="1"/>
      <c r="AX799" s="1"/>
      <c r="AY799" s="1"/>
      <c r="AZ799" s="1"/>
      <c r="BA799" s="1"/>
      <c r="BB799" s="1"/>
      <c r="BC799" s="1"/>
    </row>
    <row r="800" spans="1:154" x14ac:dyDescent="0.2">
      <c r="A800" s="144">
        <f t="shared" si="451"/>
        <v>41589</v>
      </c>
      <c r="B800" s="2">
        <f t="shared" si="436"/>
        <v>316540.28074265074</v>
      </c>
      <c r="C800" s="2">
        <f t="shared" si="452"/>
        <v>281726.65497891</v>
      </c>
      <c r="D800" s="68">
        <f>SUM(Y800:Y$1094)</f>
        <v>23780.365042799996</v>
      </c>
      <c r="E800" s="68">
        <f t="shared" si="437"/>
        <v>257946.28993611</v>
      </c>
      <c r="F800" s="72">
        <f t="shared" si="461"/>
        <v>3738.99</v>
      </c>
      <c r="G800" s="3">
        <f>IF(N800=1,VLOOKUP(A799,[1]Plan1!$BG$69:$BI$188,3),G799)</f>
        <v>3760.3</v>
      </c>
      <c r="H800" s="11">
        <f t="shared" si="462"/>
        <v>41519</v>
      </c>
      <c r="I800" s="11">
        <f t="shared" si="463"/>
        <v>41549</v>
      </c>
      <c r="J800" s="26">
        <f t="shared" si="438"/>
        <v>5.6994001053760623E-3</v>
      </c>
      <c r="K800" s="11">
        <f t="shared" si="453"/>
        <v>41610</v>
      </c>
      <c r="L800" s="11">
        <f t="shared" si="439"/>
        <v>41610</v>
      </c>
      <c r="M800" s="1">
        <f t="shared" si="454"/>
        <v>20</v>
      </c>
      <c r="N800" s="1">
        <f t="shared" si="458"/>
        <v>6</v>
      </c>
      <c r="O800" s="2">
        <f t="shared" si="440"/>
        <v>1.0017064200000001</v>
      </c>
      <c r="P800" s="10">
        <f t="shared" si="434"/>
        <v>1.0034997699999999</v>
      </c>
      <c r="Q800" s="10">
        <f t="shared" si="464"/>
        <v>1.1204106328709706</v>
      </c>
      <c r="R800" s="2">
        <f t="shared" si="433"/>
        <v>1.12232252</v>
      </c>
      <c r="S800" s="2">
        <f t="shared" si="459"/>
        <v>1.11650312</v>
      </c>
      <c r="T800" s="2">
        <f t="shared" si="441"/>
        <v>314548.68927110999</v>
      </c>
      <c r="U800" s="2">
        <f t="shared" si="442"/>
        <v>2770.4867222251323</v>
      </c>
      <c r="V800" s="2">
        <f t="shared" si="443"/>
        <v>31552.640209635611</v>
      </c>
      <c r="W800" s="2">
        <f t="shared" si="444"/>
        <v>316049.78191077075</v>
      </c>
      <c r="X800" s="27">
        <f t="shared" si="445"/>
        <v>0</v>
      </c>
      <c r="Y800" s="2">
        <f t="shared" si="460"/>
        <v>0</v>
      </c>
      <c r="Z800" s="67">
        <f t="shared" si="446"/>
        <v>0</v>
      </c>
      <c r="AA800" s="2">
        <f t="shared" si="447"/>
        <v>0</v>
      </c>
      <c r="AB800" s="26">
        <f t="shared" si="455"/>
        <v>6.7299999999999999E-2</v>
      </c>
      <c r="AC800" s="27">
        <f t="shared" si="435"/>
        <v>6</v>
      </c>
      <c r="AD800" s="27">
        <v>252</v>
      </c>
      <c r="AE800" s="10">
        <f t="shared" si="465"/>
        <v>1.0015519669999999</v>
      </c>
      <c r="AF800" s="2">
        <f t="shared" si="448"/>
        <v>488.16918564000002</v>
      </c>
      <c r="AG800" s="2">
        <f t="shared" si="449"/>
        <v>490.49883188000001</v>
      </c>
      <c r="AH800" s="3" t="str">
        <f t="shared" si="450"/>
        <v>-</v>
      </c>
      <c r="AI800" s="4" t="str">
        <f t="shared" si="456"/>
        <v>A+J=</v>
      </c>
      <c r="AJ800" s="11">
        <f t="shared" si="457"/>
        <v>41612</v>
      </c>
      <c r="AK800" s="11"/>
      <c r="AL800" s="4"/>
      <c r="AM800" s="1"/>
      <c r="AN800" s="11"/>
      <c r="AO800" s="1"/>
      <c r="AP800" s="1"/>
      <c r="AQ800" s="1"/>
      <c r="AR800" s="1"/>
      <c r="AS800" s="6"/>
      <c r="AT800" s="1"/>
      <c r="AU800" s="1"/>
      <c r="AV800" s="1"/>
      <c r="AW800" s="1"/>
      <c r="AX800" s="1"/>
      <c r="AY800" s="1"/>
      <c r="AZ800" s="1"/>
      <c r="BA800" s="1"/>
      <c r="BB800" s="1"/>
      <c r="BC800" s="1"/>
    </row>
    <row r="801" spans="1:55" x14ac:dyDescent="0.2">
      <c r="A801" s="144">
        <f t="shared" si="451"/>
        <v>41590</v>
      </c>
      <c r="B801" s="2">
        <f t="shared" si="436"/>
        <v>316704.52798742877</v>
      </c>
      <c r="C801" s="2">
        <f t="shared" si="452"/>
        <v>281726.65497891</v>
      </c>
      <c r="D801" s="68">
        <f>SUM(Y801:Y$1094)</f>
        <v>23780.365042799996</v>
      </c>
      <c r="E801" s="68">
        <f t="shared" si="437"/>
        <v>257946.28993611</v>
      </c>
      <c r="F801" s="72">
        <f t="shared" si="461"/>
        <v>3738.99</v>
      </c>
      <c r="G801" s="3">
        <f>IF(N801=1,VLOOKUP(A800,[1]Plan1!$BG$69:$BI$188,3),G800)</f>
        <v>3760.3</v>
      </c>
      <c r="H801" s="11">
        <f t="shared" si="462"/>
        <v>41519</v>
      </c>
      <c r="I801" s="11">
        <f t="shared" si="463"/>
        <v>41549</v>
      </c>
      <c r="J801" s="26">
        <f t="shared" si="438"/>
        <v>5.6994001053760623E-3</v>
      </c>
      <c r="K801" s="11">
        <f t="shared" si="453"/>
        <v>41610</v>
      </c>
      <c r="L801" s="11">
        <f t="shared" si="439"/>
        <v>41610</v>
      </c>
      <c r="M801" s="1">
        <f t="shared" si="454"/>
        <v>20</v>
      </c>
      <c r="N801" s="1">
        <f t="shared" si="458"/>
        <v>7</v>
      </c>
      <c r="O801" s="2">
        <f t="shared" si="440"/>
        <v>1.0019910999999999</v>
      </c>
      <c r="P801" s="10">
        <f t="shared" si="434"/>
        <v>1.0034997699999999</v>
      </c>
      <c r="Q801" s="10">
        <f t="shared" si="464"/>
        <v>1.1204106328709706</v>
      </c>
      <c r="R801" s="2">
        <f t="shared" si="433"/>
        <v>1.12264148</v>
      </c>
      <c r="S801" s="2">
        <f t="shared" si="459"/>
        <v>1.11650312</v>
      </c>
      <c r="T801" s="2">
        <f t="shared" si="441"/>
        <v>314548.68927110999</v>
      </c>
      <c r="U801" s="2">
        <f t="shared" si="442"/>
        <v>2770.4867222251323</v>
      </c>
      <c r="V801" s="2">
        <f t="shared" si="443"/>
        <v>31634.91475827363</v>
      </c>
      <c r="W801" s="2">
        <f t="shared" si="444"/>
        <v>316132.05645940878</v>
      </c>
      <c r="X801" s="27">
        <f t="shared" si="445"/>
        <v>0</v>
      </c>
      <c r="Y801" s="2">
        <f t="shared" si="460"/>
        <v>0</v>
      </c>
      <c r="Z801" s="67">
        <f t="shared" si="446"/>
        <v>0</v>
      </c>
      <c r="AA801" s="2">
        <f t="shared" si="447"/>
        <v>0</v>
      </c>
      <c r="AB801" s="26">
        <f t="shared" si="455"/>
        <v>6.7299999999999999E-2</v>
      </c>
      <c r="AC801" s="27">
        <f t="shared" si="435"/>
        <v>7</v>
      </c>
      <c r="AD801" s="27">
        <v>252</v>
      </c>
      <c r="AE801" s="10">
        <f t="shared" si="465"/>
        <v>1.0018108619999999</v>
      </c>
      <c r="AF801" s="2">
        <f t="shared" si="448"/>
        <v>569.60426855000003</v>
      </c>
      <c r="AG801" s="2">
        <f t="shared" si="449"/>
        <v>572.47152802000005</v>
      </c>
      <c r="AH801" s="3" t="str">
        <f t="shared" si="450"/>
        <v>-</v>
      </c>
      <c r="AI801" s="4" t="str">
        <f t="shared" si="456"/>
        <v>A+J=</v>
      </c>
      <c r="AJ801" s="11">
        <f t="shared" si="457"/>
        <v>41612</v>
      </c>
      <c r="AK801" s="11"/>
      <c r="AL801" s="4"/>
      <c r="AM801" s="1"/>
      <c r="AN801" s="11"/>
      <c r="AO801" s="1"/>
      <c r="AP801" s="1"/>
      <c r="AQ801" s="1"/>
      <c r="AR801" s="1"/>
      <c r="AS801" s="6"/>
      <c r="AT801" s="1"/>
      <c r="AU801" s="1"/>
      <c r="AV801" s="1"/>
      <c r="AW801" s="1"/>
      <c r="AX801" s="1"/>
      <c r="AY801" s="1"/>
      <c r="AZ801" s="1"/>
      <c r="BA801" s="1"/>
      <c r="BB801" s="1"/>
      <c r="BC801" s="1"/>
    </row>
    <row r="802" spans="1:55" x14ac:dyDescent="0.2">
      <c r="A802" s="144">
        <f t="shared" si="451"/>
        <v>41591</v>
      </c>
      <c r="B802" s="2">
        <f t="shared" si="436"/>
        <v>316868.86518373579</v>
      </c>
      <c r="C802" s="2">
        <f t="shared" si="452"/>
        <v>281726.65497891</v>
      </c>
      <c r="D802" s="68">
        <f>SUM(Y802:Y$1094)</f>
        <v>23780.365042799996</v>
      </c>
      <c r="E802" s="68">
        <f t="shared" si="437"/>
        <v>257946.28993611</v>
      </c>
      <c r="F802" s="72">
        <f t="shared" si="461"/>
        <v>3738.99</v>
      </c>
      <c r="G802" s="3">
        <f>IF(N802=1,VLOOKUP(A801,[1]Plan1!$BG$69:$BI$188,3),G801)</f>
        <v>3760.3</v>
      </c>
      <c r="H802" s="11">
        <f t="shared" si="462"/>
        <v>41519</v>
      </c>
      <c r="I802" s="11">
        <f t="shared" si="463"/>
        <v>41549</v>
      </c>
      <c r="J802" s="26">
        <f t="shared" si="438"/>
        <v>5.6994001053760623E-3</v>
      </c>
      <c r="K802" s="11">
        <f t="shared" si="453"/>
        <v>41610</v>
      </c>
      <c r="L802" s="11">
        <f t="shared" si="439"/>
        <v>41610</v>
      </c>
      <c r="M802" s="1">
        <f t="shared" si="454"/>
        <v>20</v>
      </c>
      <c r="N802" s="1">
        <f t="shared" si="458"/>
        <v>8</v>
      </c>
      <c r="O802" s="2">
        <f t="shared" si="440"/>
        <v>1.0022758700000001</v>
      </c>
      <c r="P802" s="10">
        <f t="shared" si="434"/>
        <v>1.0034997699999999</v>
      </c>
      <c r="Q802" s="10">
        <f t="shared" si="464"/>
        <v>1.1204106328709706</v>
      </c>
      <c r="R802" s="2">
        <f t="shared" si="433"/>
        <v>1.12296054</v>
      </c>
      <c r="S802" s="2">
        <f t="shared" si="459"/>
        <v>1.11650312</v>
      </c>
      <c r="T802" s="2">
        <f t="shared" si="441"/>
        <v>314548.68927110999</v>
      </c>
      <c r="U802" s="2">
        <f t="shared" si="442"/>
        <v>2770.4867222251323</v>
      </c>
      <c r="V802" s="2">
        <f t="shared" si="443"/>
        <v>31717.215101540653</v>
      </c>
      <c r="W802" s="2">
        <f t="shared" si="444"/>
        <v>316214.35680267581</v>
      </c>
      <c r="X802" s="27">
        <f t="shared" si="445"/>
        <v>0</v>
      </c>
      <c r="Y802" s="2">
        <f t="shared" si="460"/>
        <v>0</v>
      </c>
      <c r="Z802" s="67">
        <f t="shared" si="446"/>
        <v>0</v>
      </c>
      <c r="AA802" s="2">
        <f t="shared" si="447"/>
        <v>0</v>
      </c>
      <c r="AB802" s="26">
        <f t="shared" si="455"/>
        <v>6.7299999999999999E-2</v>
      </c>
      <c r="AC802" s="27">
        <f t="shared" si="435"/>
        <v>8</v>
      </c>
      <c r="AD802" s="27">
        <v>252</v>
      </c>
      <c r="AE802" s="10">
        <f t="shared" si="465"/>
        <v>1.002069825</v>
      </c>
      <c r="AF802" s="2">
        <f t="shared" si="448"/>
        <v>651.06074077000005</v>
      </c>
      <c r="AG802" s="2">
        <f t="shared" si="449"/>
        <v>654.50838106000003</v>
      </c>
      <c r="AH802" s="3" t="str">
        <f t="shared" si="450"/>
        <v>-</v>
      </c>
      <c r="AI802" s="4" t="str">
        <f t="shared" si="456"/>
        <v>A+J=</v>
      </c>
      <c r="AJ802" s="11">
        <f t="shared" si="457"/>
        <v>41612</v>
      </c>
      <c r="AK802" s="11"/>
      <c r="AL802" s="4"/>
      <c r="AM802" s="1"/>
      <c r="AN802" s="11"/>
      <c r="AO802" s="1"/>
      <c r="AP802" s="1"/>
      <c r="AQ802" s="1"/>
      <c r="AR802" s="1"/>
      <c r="AS802" s="6"/>
      <c r="AT802" s="1"/>
      <c r="AU802" s="1"/>
      <c r="AV802" s="1"/>
      <c r="AW802" s="1"/>
      <c r="AX802" s="1"/>
      <c r="AY802" s="1"/>
      <c r="AZ802" s="1"/>
      <c r="BA802" s="1"/>
      <c r="BB802" s="1"/>
      <c r="BC802" s="1"/>
    </row>
    <row r="803" spans="1:55" x14ac:dyDescent="0.2">
      <c r="A803" s="144">
        <f t="shared" si="451"/>
        <v>41592</v>
      </c>
      <c r="B803" s="2">
        <f t="shared" si="436"/>
        <v>317033.28915034892</v>
      </c>
      <c r="C803" s="2">
        <f t="shared" si="452"/>
        <v>281726.65497891</v>
      </c>
      <c r="D803" s="68">
        <f>SUM(Y803:Y$1094)</f>
        <v>23780.365042799996</v>
      </c>
      <c r="E803" s="68">
        <f t="shared" si="437"/>
        <v>257946.28993611</v>
      </c>
      <c r="F803" s="72">
        <f t="shared" si="461"/>
        <v>3738.99</v>
      </c>
      <c r="G803" s="3">
        <f>IF(N803=1,VLOOKUP(A802,[1]Plan1!$BG$69:$BI$188,3),G802)</f>
        <v>3760.3</v>
      </c>
      <c r="H803" s="11">
        <f t="shared" si="462"/>
        <v>41519</v>
      </c>
      <c r="I803" s="11">
        <f t="shared" si="463"/>
        <v>41549</v>
      </c>
      <c r="J803" s="26">
        <f t="shared" si="438"/>
        <v>5.6994001053760623E-3</v>
      </c>
      <c r="K803" s="11">
        <f t="shared" si="453"/>
        <v>41610</v>
      </c>
      <c r="L803" s="11">
        <f t="shared" si="439"/>
        <v>41610</v>
      </c>
      <c r="M803" s="1">
        <f t="shared" si="454"/>
        <v>20</v>
      </c>
      <c r="N803" s="1">
        <f t="shared" si="458"/>
        <v>9</v>
      </c>
      <c r="O803" s="2">
        <f t="shared" si="440"/>
        <v>1.00256072</v>
      </c>
      <c r="P803" s="10">
        <f t="shared" si="434"/>
        <v>1.0034997699999999</v>
      </c>
      <c r="Q803" s="10">
        <f t="shared" si="464"/>
        <v>1.1204106328709706</v>
      </c>
      <c r="R803" s="2">
        <f t="shared" si="433"/>
        <v>1.1232796899999999</v>
      </c>
      <c r="S803" s="2">
        <f t="shared" si="459"/>
        <v>1.11650312</v>
      </c>
      <c r="T803" s="2">
        <f t="shared" si="441"/>
        <v>314548.68927110999</v>
      </c>
      <c r="U803" s="2">
        <f t="shared" si="442"/>
        <v>2770.4867222251323</v>
      </c>
      <c r="V803" s="2">
        <f t="shared" si="443"/>
        <v>31799.538659973747</v>
      </c>
      <c r="W803" s="2">
        <f t="shared" si="444"/>
        <v>316296.68036110891</v>
      </c>
      <c r="X803" s="27">
        <f t="shared" si="445"/>
        <v>0</v>
      </c>
      <c r="Y803" s="2">
        <f t="shared" si="460"/>
        <v>0</v>
      </c>
      <c r="Z803" s="67">
        <f t="shared" si="446"/>
        <v>0</v>
      </c>
      <c r="AA803" s="2">
        <f t="shared" si="447"/>
        <v>0</v>
      </c>
      <c r="AB803" s="26">
        <f t="shared" si="455"/>
        <v>6.7299999999999999E-2</v>
      </c>
      <c r="AC803" s="27">
        <f t="shared" si="435"/>
        <v>9</v>
      </c>
      <c r="AD803" s="27">
        <v>252</v>
      </c>
      <c r="AE803" s="10">
        <f t="shared" si="465"/>
        <v>1.0023288539999999</v>
      </c>
      <c r="AF803" s="2">
        <f t="shared" si="448"/>
        <v>732.53797320000001</v>
      </c>
      <c r="AG803" s="2">
        <f t="shared" si="449"/>
        <v>736.60878923999996</v>
      </c>
      <c r="AH803" s="3" t="str">
        <f t="shared" si="450"/>
        <v>-</v>
      </c>
      <c r="AI803" s="4" t="str">
        <f t="shared" si="456"/>
        <v>A+J=</v>
      </c>
      <c r="AJ803" s="11">
        <f t="shared" si="457"/>
        <v>41612</v>
      </c>
      <c r="AK803" s="11"/>
      <c r="AL803" s="4"/>
      <c r="AM803" s="1"/>
      <c r="AN803" s="11"/>
      <c r="AO803" s="1"/>
      <c r="AP803" s="1"/>
      <c r="AQ803" s="1"/>
      <c r="AR803" s="1"/>
      <c r="AS803" s="6"/>
      <c r="AT803" s="1"/>
      <c r="AU803" s="1"/>
      <c r="AV803" s="1"/>
      <c r="AW803" s="1"/>
      <c r="AX803" s="1"/>
      <c r="AY803" s="1"/>
      <c r="AZ803" s="1"/>
      <c r="BA803" s="1"/>
      <c r="BB803" s="1"/>
      <c r="BC803" s="1"/>
    </row>
    <row r="804" spans="1:55" x14ac:dyDescent="0.2">
      <c r="A804" s="144">
        <f t="shared" si="451"/>
        <v>41593</v>
      </c>
      <c r="B804" s="2">
        <f t="shared" si="436"/>
        <v>317197.79765183525</v>
      </c>
      <c r="C804" s="2">
        <f t="shared" si="452"/>
        <v>281726.65497891</v>
      </c>
      <c r="D804" s="68">
        <f>SUM(Y804:Y$1094)</f>
        <v>23780.365042799996</v>
      </c>
      <c r="E804" s="68">
        <f t="shared" si="437"/>
        <v>257946.28993611</v>
      </c>
      <c r="F804" s="72">
        <f t="shared" si="461"/>
        <v>3738.99</v>
      </c>
      <c r="G804" s="3">
        <f>IF(N804=1,VLOOKUP(A803,[1]Plan1!$BG$69:$BI$188,3),G803)</f>
        <v>3760.3</v>
      </c>
      <c r="H804" s="11">
        <f t="shared" si="462"/>
        <v>41519</v>
      </c>
      <c r="I804" s="11">
        <f t="shared" si="463"/>
        <v>41549</v>
      </c>
      <c r="J804" s="26">
        <f t="shared" si="438"/>
        <v>5.6994001053760623E-3</v>
      </c>
      <c r="K804" s="11">
        <f t="shared" si="453"/>
        <v>41610</v>
      </c>
      <c r="L804" s="11">
        <f t="shared" si="439"/>
        <v>41610</v>
      </c>
      <c r="M804" s="1">
        <f t="shared" si="454"/>
        <v>20</v>
      </c>
      <c r="N804" s="1">
        <f t="shared" si="458"/>
        <v>10</v>
      </c>
      <c r="O804" s="2">
        <f t="shared" si="440"/>
        <v>1.00284565</v>
      </c>
      <c r="P804" s="10">
        <f t="shared" si="434"/>
        <v>1.0034997699999999</v>
      </c>
      <c r="Q804" s="10">
        <f t="shared" si="464"/>
        <v>1.1204106328709706</v>
      </c>
      <c r="R804" s="2">
        <f t="shared" si="433"/>
        <v>1.1235989200000001</v>
      </c>
      <c r="S804" s="2">
        <f t="shared" si="459"/>
        <v>1.11650312</v>
      </c>
      <c r="T804" s="2">
        <f t="shared" si="441"/>
        <v>314548.68927110999</v>
      </c>
      <c r="U804" s="2">
        <f t="shared" si="442"/>
        <v>2770.4867222251323</v>
      </c>
      <c r="V804" s="2">
        <f t="shared" si="443"/>
        <v>31881.882854110081</v>
      </c>
      <c r="W804" s="2">
        <f t="shared" si="444"/>
        <v>316379.02455524524</v>
      </c>
      <c r="X804" s="27">
        <f t="shared" si="445"/>
        <v>0</v>
      </c>
      <c r="Y804" s="2">
        <f t="shared" si="460"/>
        <v>0</v>
      </c>
      <c r="Z804" s="67">
        <f t="shared" si="446"/>
        <v>0</v>
      </c>
      <c r="AA804" s="2">
        <f t="shared" si="447"/>
        <v>0</v>
      </c>
      <c r="AB804" s="26">
        <f t="shared" si="455"/>
        <v>6.7299999999999999E-2</v>
      </c>
      <c r="AC804" s="27">
        <f t="shared" si="435"/>
        <v>10</v>
      </c>
      <c r="AD804" s="27">
        <v>252</v>
      </c>
      <c r="AE804" s="10">
        <f t="shared" si="465"/>
        <v>1.0025879499999999</v>
      </c>
      <c r="AF804" s="2">
        <f t="shared" si="448"/>
        <v>814.03628039</v>
      </c>
      <c r="AG804" s="2">
        <f t="shared" si="449"/>
        <v>818.77309659000002</v>
      </c>
      <c r="AH804" s="3" t="str">
        <f t="shared" si="450"/>
        <v>-</v>
      </c>
      <c r="AI804" s="4" t="str">
        <f t="shared" si="456"/>
        <v>A+J=</v>
      </c>
      <c r="AJ804" s="11">
        <f t="shared" si="457"/>
        <v>41612</v>
      </c>
      <c r="AK804" s="11"/>
      <c r="AL804" s="4"/>
      <c r="AM804" s="1"/>
      <c r="AN804" s="11"/>
      <c r="AO804" s="1"/>
      <c r="AP804" s="1"/>
      <c r="AQ804" s="1"/>
      <c r="AR804" s="1"/>
      <c r="AS804" s="6"/>
      <c r="AT804" s="1"/>
      <c r="AU804" s="1"/>
      <c r="AV804" s="1"/>
      <c r="AW804" s="1"/>
      <c r="AX804" s="1"/>
      <c r="AY804" s="1"/>
      <c r="AZ804" s="1"/>
      <c r="BA804" s="1"/>
      <c r="BB804" s="1"/>
      <c r="BC804" s="1"/>
    </row>
    <row r="805" spans="1:55" x14ac:dyDescent="0.2">
      <c r="A805" s="144">
        <f t="shared" si="451"/>
        <v>41594</v>
      </c>
      <c r="B805" s="2">
        <f t="shared" si="436"/>
        <v>317197.79765183525</v>
      </c>
      <c r="C805" s="2">
        <f t="shared" si="452"/>
        <v>281726.65497891</v>
      </c>
      <c r="D805" s="68">
        <f>SUM(Y805:Y$1094)</f>
        <v>23780.365042799996</v>
      </c>
      <c r="E805" s="68">
        <f t="shared" si="437"/>
        <v>257946.28993611</v>
      </c>
      <c r="F805" s="72">
        <f t="shared" si="461"/>
        <v>3738.99</v>
      </c>
      <c r="G805" s="3">
        <f>IF(N805=1,VLOOKUP(A804,[1]Plan1!$BG$69:$BI$188,3),G804)</f>
        <v>3760.3</v>
      </c>
      <c r="H805" s="11">
        <f t="shared" si="462"/>
        <v>41519</v>
      </c>
      <c r="I805" s="11">
        <f t="shared" si="463"/>
        <v>41549</v>
      </c>
      <c r="J805" s="26">
        <f t="shared" si="438"/>
        <v>5.6994001053760623E-3</v>
      </c>
      <c r="K805" s="11">
        <f t="shared" si="453"/>
        <v>41610</v>
      </c>
      <c r="L805" s="11">
        <f t="shared" si="439"/>
        <v>41610</v>
      </c>
      <c r="M805" s="1">
        <f t="shared" si="454"/>
        <v>20</v>
      </c>
      <c r="N805" s="1">
        <f t="shared" si="458"/>
        <v>10</v>
      </c>
      <c r="O805" s="2">
        <f t="shared" si="440"/>
        <v>1.00284565</v>
      </c>
      <c r="P805" s="10">
        <f t="shared" si="434"/>
        <v>1.0034997699999999</v>
      </c>
      <c r="Q805" s="10">
        <f t="shared" si="464"/>
        <v>1.1204106328709706</v>
      </c>
      <c r="R805" s="2">
        <f t="shared" si="433"/>
        <v>1.1235989200000001</v>
      </c>
      <c r="S805" s="2">
        <f t="shared" si="459"/>
        <v>1.11650312</v>
      </c>
      <c r="T805" s="2">
        <f t="shared" si="441"/>
        <v>314548.68927110999</v>
      </c>
      <c r="U805" s="2">
        <f t="shared" si="442"/>
        <v>2770.4867222251323</v>
      </c>
      <c r="V805" s="2">
        <f t="shared" si="443"/>
        <v>31881.882854110081</v>
      </c>
      <c r="W805" s="2">
        <f t="shared" si="444"/>
        <v>316379.02455524524</v>
      </c>
      <c r="X805" s="27">
        <f t="shared" si="445"/>
        <v>0</v>
      </c>
      <c r="Y805" s="2">
        <f t="shared" si="460"/>
        <v>0</v>
      </c>
      <c r="Z805" s="67">
        <f t="shared" si="446"/>
        <v>0</v>
      </c>
      <c r="AA805" s="2">
        <f t="shared" si="447"/>
        <v>0</v>
      </c>
      <c r="AB805" s="26">
        <f t="shared" si="455"/>
        <v>6.7299999999999999E-2</v>
      </c>
      <c r="AC805" s="27">
        <f t="shared" si="435"/>
        <v>10</v>
      </c>
      <c r="AD805" s="27">
        <v>252</v>
      </c>
      <c r="AE805" s="10">
        <f t="shared" si="465"/>
        <v>1.0025879499999999</v>
      </c>
      <c r="AF805" s="2">
        <f t="shared" si="448"/>
        <v>814.03628039</v>
      </c>
      <c r="AG805" s="2">
        <f t="shared" si="449"/>
        <v>818.77309659000002</v>
      </c>
      <c r="AH805" s="3" t="str">
        <f t="shared" si="450"/>
        <v>-</v>
      </c>
      <c r="AI805" s="4" t="str">
        <f t="shared" si="456"/>
        <v>A+J=</v>
      </c>
      <c r="AJ805" s="11">
        <f t="shared" si="457"/>
        <v>41612</v>
      </c>
      <c r="AK805" s="11"/>
      <c r="AL805" s="4"/>
      <c r="AM805" s="1"/>
      <c r="AN805" s="11"/>
      <c r="AO805" s="1"/>
      <c r="AP805" s="1"/>
      <c r="AQ805" s="1"/>
      <c r="AR805" s="1"/>
      <c r="AS805" s="6"/>
      <c r="AT805" s="1"/>
      <c r="AU805" s="1"/>
      <c r="AV805" s="1"/>
      <c r="AW805" s="1"/>
      <c r="AX805" s="1"/>
      <c r="AY805" s="1"/>
      <c r="AZ805" s="1"/>
      <c r="BA805" s="1"/>
      <c r="BB805" s="1"/>
      <c r="BC805" s="1"/>
    </row>
    <row r="806" spans="1:55" x14ac:dyDescent="0.2">
      <c r="A806" s="144">
        <f t="shared" si="451"/>
        <v>41595</v>
      </c>
      <c r="B806" s="2">
        <f t="shared" si="436"/>
        <v>317197.79765183525</v>
      </c>
      <c r="C806" s="2">
        <f t="shared" si="452"/>
        <v>281726.65497891</v>
      </c>
      <c r="D806" s="68">
        <f>SUM(Y806:Y$1094)</f>
        <v>23780.365042799996</v>
      </c>
      <c r="E806" s="68">
        <f t="shared" si="437"/>
        <v>257946.28993611</v>
      </c>
      <c r="F806" s="72">
        <f t="shared" si="461"/>
        <v>3738.99</v>
      </c>
      <c r="G806" s="3">
        <f>IF(N806=1,VLOOKUP(A805,[1]Plan1!$BG$69:$BI$188,3),G805)</f>
        <v>3760.3</v>
      </c>
      <c r="H806" s="11">
        <f t="shared" si="462"/>
        <v>41519</v>
      </c>
      <c r="I806" s="11">
        <f t="shared" si="463"/>
        <v>41549</v>
      </c>
      <c r="J806" s="26">
        <f t="shared" si="438"/>
        <v>5.6994001053760623E-3</v>
      </c>
      <c r="K806" s="11">
        <f t="shared" si="453"/>
        <v>41610</v>
      </c>
      <c r="L806" s="11">
        <f t="shared" si="439"/>
        <v>41610</v>
      </c>
      <c r="M806" s="1">
        <f t="shared" si="454"/>
        <v>20</v>
      </c>
      <c r="N806" s="1">
        <f t="shared" si="458"/>
        <v>10</v>
      </c>
      <c r="O806" s="2">
        <f t="shared" si="440"/>
        <v>1.00284565</v>
      </c>
      <c r="P806" s="10">
        <f t="shared" si="434"/>
        <v>1.0034997699999999</v>
      </c>
      <c r="Q806" s="10">
        <f t="shared" si="464"/>
        <v>1.1204106328709706</v>
      </c>
      <c r="R806" s="2">
        <f t="shared" si="433"/>
        <v>1.1235989200000001</v>
      </c>
      <c r="S806" s="2">
        <f t="shared" si="459"/>
        <v>1.11650312</v>
      </c>
      <c r="T806" s="2">
        <f t="shared" si="441"/>
        <v>314548.68927110999</v>
      </c>
      <c r="U806" s="2">
        <f t="shared" si="442"/>
        <v>2770.4867222251323</v>
      </c>
      <c r="V806" s="2">
        <f t="shared" si="443"/>
        <v>31881.882854110081</v>
      </c>
      <c r="W806" s="2">
        <f t="shared" si="444"/>
        <v>316379.02455524524</v>
      </c>
      <c r="X806" s="27">
        <f t="shared" si="445"/>
        <v>0</v>
      </c>
      <c r="Y806" s="2">
        <f t="shared" si="460"/>
        <v>0</v>
      </c>
      <c r="Z806" s="67">
        <f t="shared" si="446"/>
        <v>0</v>
      </c>
      <c r="AA806" s="2">
        <f t="shared" si="447"/>
        <v>0</v>
      </c>
      <c r="AB806" s="26">
        <f t="shared" si="455"/>
        <v>6.7299999999999999E-2</v>
      </c>
      <c r="AC806" s="27">
        <f t="shared" si="435"/>
        <v>10</v>
      </c>
      <c r="AD806" s="27">
        <v>252</v>
      </c>
      <c r="AE806" s="10">
        <f t="shared" si="465"/>
        <v>1.0025879499999999</v>
      </c>
      <c r="AF806" s="2">
        <f t="shared" si="448"/>
        <v>814.03628039</v>
      </c>
      <c r="AG806" s="2">
        <f t="shared" si="449"/>
        <v>818.77309659000002</v>
      </c>
      <c r="AH806" s="3" t="str">
        <f t="shared" si="450"/>
        <v>-</v>
      </c>
      <c r="AI806" s="4" t="str">
        <f t="shared" si="456"/>
        <v>A+J=</v>
      </c>
      <c r="AJ806" s="11">
        <f t="shared" si="457"/>
        <v>41612</v>
      </c>
      <c r="AK806" s="11"/>
      <c r="AL806" s="4"/>
      <c r="AM806" s="1"/>
      <c r="AN806" s="11"/>
      <c r="AO806" s="1"/>
      <c r="AP806" s="1"/>
      <c r="AQ806" s="1"/>
      <c r="AR806" s="1"/>
      <c r="AS806" s="6"/>
      <c r="AT806" s="1"/>
      <c r="AU806" s="1"/>
      <c r="AV806" s="1"/>
      <c r="AW806" s="1"/>
      <c r="AX806" s="1"/>
      <c r="AY806" s="1"/>
      <c r="AZ806" s="1"/>
      <c r="BA806" s="1"/>
      <c r="BB806" s="1"/>
      <c r="BC806" s="1"/>
    </row>
    <row r="807" spans="1:55" x14ac:dyDescent="0.2">
      <c r="A807" s="144">
        <f t="shared" si="451"/>
        <v>41596</v>
      </c>
      <c r="B807" s="2">
        <f t="shared" si="436"/>
        <v>317197.79765183525</v>
      </c>
      <c r="C807" s="2">
        <f t="shared" si="452"/>
        <v>281726.65497891</v>
      </c>
      <c r="D807" s="68">
        <f>SUM(Y807:Y$1094)</f>
        <v>23780.365042799996</v>
      </c>
      <c r="E807" s="68">
        <f t="shared" si="437"/>
        <v>257946.28993611</v>
      </c>
      <c r="F807" s="72">
        <f t="shared" si="461"/>
        <v>3738.99</v>
      </c>
      <c r="G807" s="3">
        <f>IF(N807=1,VLOOKUP(A806,[1]Plan1!$BG$69:$BI$188,3),G806)</f>
        <v>3760.3</v>
      </c>
      <c r="H807" s="11">
        <f t="shared" si="462"/>
        <v>41519</v>
      </c>
      <c r="I807" s="11">
        <f t="shared" si="463"/>
        <v>41549</v>
      </c>
      <c r="J807" s="26">
        <f t="shared" si="438"/>
        <v>5.6994001053760623E-3</v>
      </c>
      <c r="K807" s="11">
        <f t="shared" si="453"/>
        <v>41610</v>
      </c>
      <c r="L807" s="11">
        <f t="shared" si="439"/>
        <v>41610</v>
      </c>
      <c r="M807" s="1">
        <f t="shared" si="454"/>
        <v>20</v>
      </c>
      <c r="N807" s="1">
        <f t="shared" si="458"/>
        <v>10</v>
      </c>
      <c r="O807" s="2">
        <f t="shared" si="440"/>
        <v>1.00284565</v>
      </c>
      <c r="P807" s="10">
        <f t="shared" si="434"/>
        <v>1.0034997699999999</v>
      </c>
      <c r="Q807" s="10">
        <f t="shared" si="464"/>
        <v>1.1204106328709706</v>
      </c>
      <c r="R807" s="2">
        <f t="shared" si="433"/>
        <v>1.1235989200000001</v>
      </c>
      <c r="S807" s="2">
        <f t="shared" si="459"/>
        <v>1.11650312</v>
      </c>
      <c r="T807" s="2">
        <f t="shared" si="441"/>
        <v>314548.68927110999</v>
      </c>
      <c r="U807" s="2">
        <f t="shared" si="442"/>
        <v>2770.4867222251323</v>
      </c>
      <c r="V807" s="2">
        <f t="shared" si="443"/>
        <v>31881.882854110081</v>
      </c>
      <c r="W807" s="2">
        <f t="shared" si="444"/>
        <v>316379.02455524524</v>
      </c>
      <c r="X807" s="27">
        <f t="shared" si="445"/>
        <v>0</v>
      </c>
      <c r="Y807" s="2">
        <f t="shared" si="460"/>
        <v>0</v>
      </c>
      <c r="Z807" s="67">
        <f t="shared" si="446"/>
        <v>0</v>
      </c>
      <c r="AA807" s="2">
        <f t="shared" si="447"/>
        <v>0</v>
      </c>
      <c r="AB807" s="26">
        <f t="shared" si="455"/>
        <v>6.7299999999999999E-2</v>
      </c>
      <c r="AC807" s="27">
        <f t="shared" si="435"/>
        <v>10</v>
      </c>
      <c r="AD807" s="27">
        <v>252</v>
      </c>
      <c r="AE807" s="10">
        <f t="shared" si="465"/>
        <v>1.0025879499999999</v>
      </c>
      <c r="AF807" s="2">
        <f t="shared" si="448"/>
        <v>814.03628039</v>
      </c>
      <c r="AG807" s="2">
        <f t="shared" si="449"/>
        <v>818.77309659000002</v>
      </c>
      <c r="AH807" s="3" t="str">
        <f t="shared" si="450"/>
        <v>-</v>
      </c>
      <c r="AI807" s="4" t="str">
        <f t="shared" si="456"/>
        <v>A+J=</v>
      </c>
      <c r="AJ807" s="11">
        <f t="shared" si="457"/>
        <v>41612</v>
      </c>
      <c r="AK807" s="11"/>
      <c r="AL807" s="4"/>
      <c r="AM807" s="1"/>
      <c r="AN807" s="11"/>
      <c r="AO807" s="1"/>
      <c r="AP807" s="1"/>
      <c r="AQ807" s="1"/>
      <c r="AR807" s="1"/>
      <c r="AS807" s="6"/>
      <c r="AT807" s="1"/>
      <c r="AU807" s="1"/>
      <c r="AV807" s="1"/>
      <c r="AW807" s="1"/>
      <c r="AX807" s="1"/>
      <c r="AY807" s="1"/>
      <c r="AZ807" s="1"/>
      <c r="BA807" s="1"/>
      <c r="BB807" s="1"/>
      <c r="BC807" s="1"/>
    </row>
    <row r="808" spans="1:55" x14ac:dyDescent="0.2">
      <c r="A808" s="144">
        <f t="shared" si="451"/>
        <v>41597</v>
      </c>
      <c r="B808" s="2">
        <f t="shared" si="436"/>
        <v>317362.3958944105</v>
      </c>
      <c r="C808" s="2">
        <f t="shared" si="452"/>
        <v>281726.65497891</v>
      </c>
      <c r="D808" s="68">
        <f>SUM(Y808:Y$1094)</f>
        <v>23780.365042799996</v>
      </c>
      <c r="E808" s="68">
        <f t="shared" si="437"/>
        <v>257946.28993611</v>
      </c>
      <c r="F808" s="72">
        <f t="shared" si="461"/>
        <v>3738.99</v>
      </c>
      <c r="G808" s="3">
        <f>IF(N808=1,VLOOKUP(A807,[1]Plan1!$BG$69:$BI$188,3),G807)</f>
        <v>3760.3</v>
      </c>
      <c r="H808" s="11">
        <f t="shared" si="462"/>
        <v>41519</v>
      </c>
      <c r="I808" s="11">
        <f t="shared" si="463"/>
        <v>41549</v>
      </c>
      <c r="J808" s="26">
        <f t="shared" si="438"/>
        <v>5.6994001053760623E-3</v>
      </c>
      <c r="K808" s="11">
        <f t="shared" si="453"/>
        <v>41610</v>
      </c>
      <c r="L808" s="11">
        <f t="shared" si="439"/>
        <v>41610</v>
      </c>
      <c r="M808" s="1">
        <f t="shared" si="454"/>
        <v>20</v>
      </c>
      <c r="N808" s="1">
        <f t="shared" si="458"/>
        <v>11</v>
      </c>
      <c r="O808" s="2">
        <f t="shared" si="440"/>
        <v>1.0031306600000001</v>
      </c>
      <c r="P808" s="10">
        <f t="shared" si="434"/>
        <v>1.0034997699999999</v>
      </c>
      <c r="Q808" s="10">
        <f t="shared" si="464"/>
        <v>1.1204106328709706</v>
      </c>
      <c r="R808" s="2">
        <f t="shared" si="433"/>
        <v>1.12391825</v>
      </c>
      <c r="S808" s="2">
        <f t="shared" si="459"/>
        <v>1.11650312</v>
      </c>
      <c r="T808" s="2">
        <f t="shared" si="441"/>
        <v>314548.68927110999</v>
      </c>
      <c r="U808" s="2">
        <f t="shared" si="442"/>
        <v>2770.4867222251323</v>
      </c>
      <c r="V808" s="2">
        <f t="shared" si="443"/>
        <v>31964.252842875365</v>
      </c>
      <c r="W808" s="2">
        <f t="shared" si="444"/>
        <v>316461.39454401052</v>
      </c>
      <c r="X808" s="27">
        <f t="shared" si="445"/>
        <v>0</v>
      </c>
      <c r="Y808" s="2">
        <f t="shared" si="460"/>
        <v>0</v>
      </c>
      <c r="Z808" s="67">
        <f t="shared" si="446"/>
        <v>0</v>
      </c>
      <c r="AA808" s="2">
        <f t="shared" si="447"/>
        <v>0</v>
      </c>
      <c r="AB808" s="26">
        <f t="shared" si="455"/>
        <v>6.7299999999999999E-2</v>
      </c>
      <c r="AC808" s="27">
        <f t="shared" si="435"/>
        <v>11</v>
      </c>
      <c r="AD808" s="27">
        <v>252</v>
      </c>
      <c r="AE808" s="10">
        <f t="shared" si="465"/>
        <v>1.0028471130000001</v>
      </c>
      <c r="AF808" s="2">
        <f t="shared" si="448"/>
        <v>895.55566235000003</v>
      </c>
      <c r="AG808" s="2">
        <f t="shared" si="449"/>
        <v>901.00135039999998</v>
      </c>
      <c r="AH808" s="3" t="str">
        <f t="shared" si="450"/>
        <v>-</v>
      </c>
      <c r="AI808" s="4" t="str">
        <f t="shared" si="456"/>
        <v>A+J=</v>
      </c>
      <c r="AJ808" s="11">
        <f t="shared" si="457"/>
        <v>41612</v>
      </c>
      <c r="AK808" s="11"/>
      <c r="AL808" s="4"/>
      <c r="AM808" s="1"/>
      <c r="AN808" s="11"/>
      <c r="AO808" s="1"/>
      <c r="AP808" s="1"/>
      <c r="AQ808" s="1"/>
      <c r="AR808" s="1"/>
      <c r="AS808" s="6"/>
      <c r="AT808" s="1"/>
      <c r="AU808" s="1"/>
      <c r="AV808" s="1"/>
      <c r="AW808" s="1"/>
      <c r="AX808" s="1"/>
      <c r="AY808" s="1"/>
      <c r="AZ808" s="1"/>
      <c r="BA808" s="1"/>
      <c r="BB808" s="1"/>
      <c r="BC808" s="1"/>
    </row>
    <row r="809" spans="1:55" x14ac:dyDescent="0.2">
      <c r="A809" s="144">
        <f t="shared" si="451"/>
        <v>41598</v>
      </c>
      <c r="B809" s="2">
        <f t="shared" si="436"/>
        <v>317527.08132720191</v>
      </c>
      <c r="C809" s="2">
        <f t="shared" si="452"/>
        <v>281726.65497891</v>
      </c>
      <c r="D809" s="68">
        <f>SUM(Y809:Y$1094)</f>
        <v>23780.365042799996</v>
      </c>
      <c r="E809" s="68">
        <f t="shared" si="437"/>
        <v>257946.28993611</v>
      </c>
      <c r="F809" s="72">
        <f t="shared" si="461"/>
        <v>3738.99</v>
      </c>
      <c r="G809" s="3">
        <f>IF(N809=1,VLOOKUP(A808,[1]Plan1!$BG$69:$BI$188,3),G808)</f>
        <v>3760.3</v>
      </c>
      <c r="H809" s="11">
        <f t="shared" si="462"/>
        <v>41519</v>
      </c>
      <c r="I809" s="11">
        <f t="shared" si="463"/>
        <v>41549</v>
      </c>
      <c r="J809" s="26">
        <f t="shared" si="438"/>
        <v>5.6994001053760623E-3</v>
      </c>
      <c r="K809" s="11">
        <f t="shared" si="453"/>
        <v>41610</v>
      </c>
      <c r="L809" s="11">
        <f t="shared" si="439"/>
        <v>41610</v>
      </c>
      <c r="M809" s="1">
        <f t="shared" si="454"/>
        <v>20</v>
      </c>
      <c r="N809" s="1">
        <f t="shared" si="458"/>
        <v>12</v>
      </c>
      <c r="O809" s="2">
        <f t="shared" si="440"/>
        <v>1.0034157500000001</v>
      </c>
      <c r="P809" s="10">
        <f t="shared" si="434"/>
        <v>1.0034997699999999</v>
      </c>
      <c r="Q809" s="10">
        <f t="shared" si="464"/>
        <v>1.1204106328709706</v>
      </c>
      <c r="R809" s="2">
        <f t="shared" ref="R809:R872" si="466">TRUNC(TRUNC((O809*Q809),15),8)</f>
        <v>1.1242376700000001</v>
      </c>
      <c r="S809" s="2">
        <f t="shared" si="459"/>
        <v>1.11650312</v>
      </c>
      <c r="T809" s="2">
        <f t="shared" si="441"/>
        <v>314548.68927110999</v>
      </c>
      <c r="U809" s="2">
        <f t="shared" si="442"/>
        <v>2770.4867222251323</v>
      </c>
      <c r="V809" s="2">
        <f t="shared" si="443"/>
        <v>32046.646046806774</v>
      </c>
      <c r="W809" s="2">
        <f t="shared" si="444"/>
        <v>316543.78774794191</v>
      </c>
      <c r="X809" s="27">
        <f t="shared" si="445"/>
        <v>0</v>
      </c>
      <c r="Y809" s="2">
        <f t="shared" si="460"/>
        <v>0</v>
      </c>
      <c r="Z809" s="67">
        <f t="shared" si="446"/>
        <v>0</v>
      </c>
      <c r="AA809" s="2">
        <f t="shared" si="447"/>
        <v>0</v>
      </c>
      <c r="AB809" s="26">
        <f t="shared" si="455"/>
        <v>6.7299999999999999E-2</v>
      </c>
      <c r="AC809" s="27">
        <f t="shared" si="435"/>
        <v>12</v>
      </c>
      <c r="AD809" s="27">
        <v>252</v>
      </c>
      <c r="AE809" s="10">
        <f t="shared" si="465"/>
        <v>1.003106343</v>
      </c>
      <c r="AF809" s="2">
        <f t="shared" si="448"/>
        <v>977.09611906999999</v>
      </c>
      <c r="AG809" s="2">
        <f t="shared" si="449"/>
        <v>983.29357926</v>
      </c>
      <c r="AH809" s="3" t="str">
        <f t="shared" si="450"/>
        <v>-</v>
      </c>
      <c r="AI809" s="4" t="str">
        <f t="shared" si="456"/>
        <v>A+J=</v>
      </c>
      <c r="AJ809" s="11">
        <f t="shared" si="457"/>
        <v>41612</v>
      </c>
      <c r="AK809" s="11"/>
      <c r="AL809" s="4"/>
      <c r="AM809" s="1"/>
      <c r="AN809" s="11"/>
      <c r="AO809" s="1"/>
      <c r="AP809" s="1"/>
      <c r="AQ809" s="1"/>
      <c r="AR809" s="1"/>
      <c r="AS809" s="6"/>
      <c r="AT809" s="1"/>
      <c r="AU809" s="1"/>
      <c r="AV809" s="1"/>
      <c r="AW809" s="1"/>
      <c r="AX809" s="1"/>
      <c r="AY809" s="1"/>
      <c r="AZ809" s="1"/>
      <c r="BA809" s="1"/>
      <c r="BB809" s="1"/>
      <c r="BC809" s="1"/>
    </row>
    <row r="810" spans="1:55" x14ac:dyDescent="0.2">
      <c r="A810" s="144">
        <f t="shared" si="451"/>
        <v>41599</v>
      </c>
      <c r="B810" s="2">
        <f t="shared" si="436"/>
        <v>317691.85398482945</v>
      </c>
      <c r="C810" s="2">
        <f t="shared" si="452"/>
        <v>281726.65497891</v>
      </c>
      <c r="D810" s="68">
        <f>SUM(Y810:Y$1094)</f>
        <v>23780.365042799996</v>
      </c>
      <c r="E810" s="68">
        <f t="shared" si="437"/>
        <v>257946.28993611</v>
      </c>
      <c r="F810" s="72">
        <f t="shared" si="461"/>
        <v>3738.99</v>
      </c>
      <c r="G810" s="3">
        <f>IF(N810=1,VLOOKUP(A809,[1]Plan1!$BG$69:$BI$188,3),G809)</f>
        <v>3760.3</v>
      </c>
      <c r="H810" s="11">
        <f t="shared" si="462"/>
        <v>41519</v>
      </c>
      <c r="I810" s="11">
        <f t="shared" si="463"/>
        <v>41549</v>
      </c>
      <c r="J810" s="26">
        <f t="shared" si="438"/>
        <v>5.6994001053760623E-3</v>
      </c>
      <c r="K810" s="11">
        <f t="shared" si="453"/>
        <v>41610</v>
      </c>
      <c r="L810" s="11">
        <f t="shared" si="439"/>
        <v>41610</v>
      </c>
      <c r="M810" s="1">
        <f t="shared" si="454"/>
        <v>20</v>
      </c>
      <c r="N810" s="1">
        <f t="shared" si="458"/>
        <v>13</v>
      </c>
      <c r="O810" s="2">
        <f t="shared" si="440"/>
        <v>1.00370092</v>
      </c>
      <c r="P810" s="10">
        <f t="shared" ref="P810:P873" si="467">IF(L810&gt;L809,O809,P809)</f>
        <v>1.0034997699999999</v>
      </c>
      <c r="Q810" s="10">
        <f t="shared" si="464"/>
        <v>1.1204106328709706</v>
      </c>
      <c r="R810" s="2">
        <f t="shared" si="466"/>
        <v>1.12455718</v>
      </c>
      <c r="S810" s="2">
        <f t="shared" si="459"/>
        <v>1.11650312</v>
      </c>
      <c r="T810" s="2">
        <f t="shared" si="441"/>
        <v>314548.68927110999</v>
      </c>
      <c r="U810" s="2">
        <f t="shared" si="442"/>
        <v>2770.4867222251323</v>
      </c>
      <c r="V810" s="2">
        <f t="shared" si="443"/>
        <v>32129.062465904255</v>
      </c>
      <c r="W810" s="2">
        <f t="shared" si="444"/>
        <v>316626.20416703942</v>
      </c>
      <c r="X810" s="27">
        <f t="shared" si="445"/>
        <v>0</v>
      </c>
      <c r="Y810" s="2">
        <f t="shared" si="460"/>
        <v>0</v>
      </c>
      <c r="Z810" s="67">
        <f t="shared" si="446"/>
        <v>0</v>
      </c>
      <c r="AA810" s="2">
        <f t="shared" si="447"/>
        <v>0</v>
      </c>
      <c r="AB810" s="26">
        <f t="shared" si="455"/>
        <v>6.7299999999999999E-2</v>
      </c>
      <c r="AC810" s="27">
        <f t="shared" si="435"/>
        <v>13</v>
      </c>
      <c r="AD810" s="27">
        <v>252</v>
      </c>
      <c r="AE810" s="10">
        <f t="shared" si="465"/>
        <v>1.0033656399999999</v>
      </c>
      <c r="AF810" s="2">
        <f t="shared" si="448"/>
        <v>1058.65765055</v>
      </c>
      <c r="AG810" s="2">
        <f t="shared" si="449"/>
        <v>1065.64981779</v>
      </c>
      <c r="AH810" s="3" t="str">
        <f t="shared" si="450"/>
        <v>-</v>
      </c>
      <c r="AI810" s="4" t="str">
        <f t="shared" si="456"/>
        <v>A+J=</v>
      </c>
      <c r="AJ810" s="11">
        <f t="shared" si="457"/>
        <v>41612</v>
      </c>
      <c r="AK810" s="11"/>
      <c r="AL810" s="4"/>
      <c r="AM810" s="1"/>
      <c r="AN810" s="11"/>
      <c r="AO810" s="1"/>
      <c r="AP810" s="1"/>
      <c r="AQ810" s="1"/>
      <c r="AR810" s="1"/>
      <c r="AS810" s="6"/>
      <c r="AT810" s="1"/>
      <c r="AU810" s="1"/>
      <c r="AV810" s="1"/>
      <c r="AW810" s="1"/>
      <c r="AX810" s="1"/>
      <c r="AY810" s="1"/>
      <c r="AZ810" s="1"/>
      <c r="BA810" s="1"/>
      <c r="BB810" s="1"/>
      <c r="BC810" s="1"/>
    </row>
    <row r="811" spans="1:55" x14ac:dyDescent="0.2">
      <c r="A811" s="144">
        <f t="shared" si="451"/>
        <v>41600</v>
      </c>
      <c r="B811" s="2">
        <f t="shared" si="436"/>
        <v>317856.71390191297</v>
      </c>
      <c r="C811" s="2">
        <f t="shared" si="452"/>
        <v>281726.65497891</v>
      </c>
      <c r="D811" s="68">
        <f>SUM(Y811:Y$1094)</f>
        <v>23780.365042799996</v>
      </c>
      <c r="E811" s="68">
        <f t="shared" si="437"/>
        <v>257946.28993611</v>
      </c>
      <c r="F811" s="72">
        <f t="shared" si="461"/>
        <v>3738.99</v>
      </c>
      <c r="G811" s="3">
        <f>IF(N811=1,VLOOKUP(A810,[1]Plan1!$BG$69:$BI$188,3),G810)</f>
        <v>3760.3</v>
      </c>
      <c r="H811" s="11">
        <f t="shared" si="462"/>
        <v>41519</v>
      </c>
      <c r="I811" s="11">
        <f t="shared" si="463"/>
        <v>41549</v>
      </c>
      <c r="J811" s="26">
        <f t="shared" si="438"/>
        <v>5.6994001053760623E-3</v>
      </c>
      <c r="K811" s="11">
        <f t="shared" si="453"/>
        <v>41610</v>
      </c>
      <c r="L811" s="11">
        <f t="shared" si="439"/>
        <v>41610</v>
      </c>
      <c r="M811" s="1">
        <f t="shared" si="454"/>
        <v>20</v>
      </c>
      <c r="N811" s="1">
        <f t="shared" si="458"/>
        <v>14</v>
      </c>
      <c r="O811" s="2">
        <f t="shared" si="440"/>
        <v>1.0039861699999999</v>
      </c>
      <c r="P811" s="10">
        <f t="shared" si="467"/>
        <v>1.0034997699999999</v>
      </c>
      <c r="Q811" s="10">
        <f t="shared" si="464"/>
        <v>1.1204106328709706</v>
      </c>
      <c r="R811" s="2">
        <f t="shared" si="466"/>
        <v>1.1248767799999999</v>
      </c>
      <c r="S811" s="2">
        <f t="shared" si="459"/>
        <v>1.11650312</v>
      </c>
      <c r="T811" s="2">
        <f t="shared" si="441"/>
        <v>314548.68927110999</v>
      </c>
      <c r="U811" s="2">
        <f t="shared" si="442"/>
        <v>2770.4867222251323</v>
      </c>
      <c r="V811" s="2">
        <f t="shared" si="443"/>
        <v>32211.5021001678</v>
      </c>
      <c r="W811" s="2">
        <f t="shared" si="444"/>
        <v>316708.64380130294</v>
      </c>
      <c r="X811" s="27">
        <f t="shared" si="445"/>
        <v>0</v>
      </c>
      <c r="Y811" s="2">
        <f t="shared" si="460"/>
        <v>0</v>
      </c>
      <c r="Z811" s="67">
        <f t="shared" si="446"/>
        <v>0</v>
      </c>
      <c r="AA811" s="2">
        <f t="shared" si="447"/>
        <v>0</v>
      </c>
      <c r="AB811" s="26">
        <f t="shared" si="455"/>
        <v>6.7299999999999999E-2</v>
      </c>
      <c r="AC811" s="27">
        <f t="shared" si="435"/>
        <v>14</v>
      </c>
      <c r="AD811" s="27">
        <v>252</v>
      </c>
      <c r="AE811" s="10">
        <f t="shared" si="465"/>
        <v>1.0036250040000001</v>
      </c>
      <c r="AF811" s="2">
        <f t="shared" si="448"/>
        <v>1140.2402568</v>
      </c>
      <c r="AG811" s="2">
        <f t="shared" si="449"/>
        <v>1148.0701006100001</v>
      </c>
      <c r="AH811" s="3" t="str">
        <f t="shared" si="450"/>
        <v>-</v>
      </c>
      <c r="AI811" s="4" t="str">
        <f t="shared" si="456"/>
        <v>A+J=</v>
      </c>
      <c r="AJ811" s="11">
        <f t="shared" si="457"/>
        <v>41612</v>
      </c>
      <c r="AK811" s="11"/>
      <c r="AL811" s="4"/>
      <c r="AM811" s="1"/>
      <c r="AN811" s="11"/>
      <c r="AO811" s="1"/>
      <c r="AP811" s="1"/>
      <c r="AQ811" s="1"/>
      <c r="AR811" s="1"/>
      <c r="AS811" s="6"/>
      <c r="AT811" s="1"/>
      <c r="AU811" s="1"/>
      <c r="AV811" s="1"/>
      <c r="AW811" s="1"/>
      <c r="AX811" s="1"/>
      <c r="AY811" s="1"/>
      <c r="AZ811" s="1"/>
      <c r="BA811" s="1"/>
      <c r="BB811" s="1"/>
      <c r="BC811" s="1"/>
    </row>
    <row r="812" spans="1:55" x14ac:dyDescent="0.2">
      <c r="A812" s="144">
        <f t="shared" si="451"/>
        <v>41601</v>
      </c>
      <c r="B812" s="2">
        <f t="shared" si="436"/>
        <v>318021.66111309262</v>
      </c>
      <c r="C812" s="2">
        <f t="shared" si="452"/>
        <v>281726.65497891</v>
      </c>
      <c r="D812" s="68">
        <f>SUM(Y812:Y$1094)</f>
        <v>23780.365042799996</v>
      </c>
      <c r="E812" s="68">
        <f t="shared" si="437"/>
        <v>257946.28993611</v>
      </c>
      <c r="F812" s="72">
        <f t="shared" si="461"/>
        <v>3738.99</v>
      </c>
      <c r="G812" s="3">
        <f>IF(N812=1,VLOOKUP(A811,[1]Plan1!$BG$69:$BI$188,3),G811)</f>
        <v>3760.3</v>
      </c>
      <c r="H812" s="11">
        <f t="shared" si="462"/>
        <v>41519</v>
      </c>
      <c r="I812" s="11">
        <f t="shared" si="463"/>
        <v>41549</v>
      </c>
      <c r="J812" s="26">
        <f t="shared" si="438"/>
        <v>5.6994001053760623E-3</v>
      </c>
      <c r="K812" s="11">
        <f t="shared" si="453"/>
        <v>41610</v>
      </c>
      <c r="L812" s="11">
        <f t="shared" si="439"/>
        <v>41610</v>
      </c>
      <c r="M812" s="1">
        <f t="shared" si="454"/>
        <v>20</v>
      </c>
      <c r="N812" s="1">
        <f t="shared" si="458"/>
        <v>15</v>
      </c>
      <c r="O812" s="2">
        <f t="shared" si="440"/>
        <v>1.0042715099999999</v>
      </c>
      <c r="P812" s="10">
        <f t="shared" si="467"/>
        <v>1.0034997699999999</v>
      </c>
      <c r="Q812" s="10">
        <f t="shared" si="464"/>
        <v>1.1204106328709706</v>
      </c>
      <c r="R812" s="2">
        <f t="shared" si="466"/>
        <v>1.1251964699999999</v>
      </c>
      <c r="S812" s="2">
        <f t="shared" si="459"/>
        <v>1.11650312</v>
      </c>
      <c r="T812" s="2">
        <f t="shared" si="441"/>
        <v>314548.68927110999</v>
      </c>
      <c r="U812" s="2">
        <f t="shared" si="442"/>
        <v>2770.4867222251323</v>
      </c>
      <c r="V812" s="2">
        <f t="shared" si="443"/>
        <v>32293.96494959747</v>
      </c>
      <c r="W812" s="2">
        <f t="shared" si="444"/>
        <v>316791.10665073263</v>
      </c>
      <c r="X812" s="27">
        <f t="shared" si="445"/>
        <v>0</v>
      </c>
      <c r="Y812" s="2">
        <f t="shared" si="460"/>
        <v>0</v>
      </c>
      <c r="Z812" s="67">
        <f t="shared" si="446"/>
        <v>0</v>
      </c>
      <c r="AA812" s="2">
        <f t="shared" si="447"/>
        <v>0</v>
      </c>
      <c r="AB812" s="26">
        <f t="shared" si="455"/>
        <v>6.7299999999999999E-2</v>
      </c>
      <c r="AC812" s="27">
        <f t="shared" si="435"/>
        <v>15</v>
      </c>
      <c r="AD812" s="27">
        <v>252</v>
      </c>
      <c r="AE812" s="10">
        <f t="shared" si="465"/>
        <v>1.003884435</v>
      </c>
      <c r="AF812" s="2">
        <f t="shared" si="448"/>
        <v>1221.8439378</v>
      </c>
      <c r="AG812" s="2">
        <f t="shared" si="449"/>
        <v>1230.5544623599999</v>
      </c>
      <c r="AH812" s="3" t="str">
        <f t="shared" si="450"/>
        <v>-</v>
      </c>
      <c r="AI812" s="4" t="str">
        <f t="shared" si="456"/>
        <v>A+J=</v>
      </c>
      <c r="AJ812" s="11">
        <f t="shared" si="457"/>
        <v>41612</v>
      </c>
      <c r="AK812" s="11"/>
      <c r="AL812" s="4"/>
      <c r="AM812" s="1"/>
      <c r="AN812" s="11"/>
      <c r="AO812" s="1"/>
      <c r="AP812" s="1"/>
      <c r="AQ812" s="1"/>
      <c r="AR812" s="1"/>
      <c r="AS812" s="6"/>
      <c r="AT812" s="1"/>
      <c r="AU812" s="1"/>
      <c r="AV812" s="1"/>
      <c r="AW812" s="1"/>
      <c r="AX812" s="1"/>
      <c r="AY812" s="1"/>
      <c r="AZ812" s="1"/>
      <c r="BA812" s="1"/>
      <c r="BB812" s="1"/>
      <c r="BC812" s="1"/>
    </row>
    <row r="813" spans="1:55" x14ac:dyDescent="0.2">
      <c r="A813" s="144">
        <f t="shared" si="451"/>
        <v>41602</v>
      </c>
      <c r="B813" s="2">
        <f t="shared" si="436"/>
        <v>318021.66111309262</v>
      </c>
      <c r="C813" s="2">
        <f t="shared" si="452"/>
        <v>281726.65497891</v>
      </c>
      <c r="D813" s="68">
        <f>SUM(Y813:Y$1094)</f>
        <v>23780.365042799996</v>
      </c>
      <c r="E813" s="68">
        <f t="shared" si="437"/>
        <v>257946.28993611</v>
      </c>
      <c r="F813" s="72">
        <f t="shared" si="461"/>
        <v>3738.99</v>
      </c>
      <c r="G813" s="3">
        <f>IF(N813=1,VLOOKUP(A812,[1]Plan1!$BG$69:$BI$188,3),G812)</f>
        <v>3760.3</v>
      </c>
      <c r="H813" s="11">
        <f t="shared" si="462"/>
        <v>41519</v>
      </c>
      <c r="I813" s="11">
        <f t="shared" si="463"/>
        <v>41549</v>
      </c>
      <c r="J813" s="26">
        <f t="shared" si="438"/>
        <v>5.6994001053760623E-3</v>
      </c>
      <c r="K813" s="11">
        <f t="shared" si="453"/>
        <v>41610</v>
      </c>
      <c r="L813" s="11">
        <f t="shared" si="439"/>
        <v>41610</v>
      </c>
      <c r="M813" s="1">
        <f t="shared" si="454"/>
        <v>20</v>
      </c>
      <c r="N813" s="1">
        <f t="shared" si="458"/>
        <v>15</v>
      </c>
      <c r="O813" s="2">
        <f t="shared" si="440"/>
        <v>1.0042715099999999</v>
      </c>
      <c r="P813" s="10">
        <f t="shared" si="467"/>
        <v>1.0034997699999999</v>
      </c>
      <c r="Q813" s="10">
        <f t="shared" si="464"/>
        <v>1.1204106328709706</v>
      </c>
      <c r="R813" s="2">
        <f t="shared" si="466"/>
        <v>1.1251964699999999</v>
      </c>
      <c r="S813" s="2">
        <f t="shared" si="459"/>
        <v>1.11650312</v>
      </c>
      <c r="T813" s="2">
        <f t="shared" si="441"/>
        <v>314548.68927110999</v>
      </c>
      <c r="U813" s="2">
        <f t="shared" si="442"/>
        <v>2770.4867222251323</v>
      </c>
      <c r="V813" s="2">
        <f t="shared" si="443"/>
        <v>32293.96494959747</v>
      </c>
      <c r="W813" s="2">
        <f t="shared" si="444"/>
        <v>316791.10665073263</v>
      </c>
      <c r="X813" s="27">
        <f t="shared" si="445"/>
        <v>0</v>
      </c>
      <c r="Y813" s="2">
        <f t="shared" si="460"/>
        <v>0</v>
      </c>
      <c r="Z813" s="67">
        <f t="shared" si="446"/>
        <v>0</v>
      </c>
      <c r="AA813" s="2">
        <f t="shared" si="447"/>
        <v>0</v>
      </c>
      <c r="AB813" s="26">
        <f t="shared" si="455"/>
        <v>6.7299999999999999E-2</v>
      </c>
      <c r="AC813" s="27">
        <f t="shared" si="435"/>
        <v>15</v>
      </c>
      <c r="AD813" s="27">
        <v>252</v>
      </c>
      <c r="AE813" s="10">
        <f t="shared" si="465"/>
        <v>1.003884435</v>
      </c>
      <c r="AF813" s="2">
        <f t="shared" si="448"/>
        <v>1221.8439378</v>
      </c>
      <c r="AG813" s="2">
        <f t="shared" si="449"/>
        <v>1230.5544623599999</v>
      </c>
      <c r="AH813" s="3" t="str">
        <f t="shared" si="450"/>
        <v>-</v>
      </c>
      <c r="AI813" s="4" t="str">
        <f t="shared" si="456"/>
        <v>A+J=</v>
      </c>
      <c r="AJ813" s="11">
        <f t="shared" si="457"/>
        <v>41612</v>
      </c>
      <c r="AK813" s="11"/>
      <c r="AL813" s="4"/>
      <c r="AM813" s="1"/>
      <c r="AN813" s="11"/>
      <c r="AO813" s="1"/>
      <c r="AP813" s="1"/>
      <c r="AQ813" s="1"/>
      <c r="AR813" s="1"/>
      <c r="AS813" s="6"/>
      <c r="AT813" s="1"/>
      <c r="AU813" s="1"/>
      <c r="AV813" s="1"/>
      <c r="AW813" s="1"/>
      <c r="AX813" s="1"/>
      <c r="AY813" s="1"/>
      <c r="AZ813" s="1"/>
      <c r="BA813" s="1"/>
      <c r="BB813" s="1"/>
      <c r="BC813" s="1"/>
    </row>
    <row r="814" spans="1:55" x14ac:dyDescent="0.2">
      <c r="A814" s="144">
        <f t="shared" si="451"/>
        <v>41603</v>
      </c>
      <c r="B814" s="2">
        <f t="shared" si="436"/>
        <v>318021.66111309262</v>
      </c>
      <c r="C814" s="2">
        <f t="shared" si="452"/>
        <v>281726.65497891</v>
      </c>
      <c r="D814" s="68">
        <f>SUM(Y814:Y$1094)</f>
        <v>23780.365042799996</v>
      </c>
      <c r="E814" s="68">
        <f t="shared" si="437"/>
        <v>257946.28993611</v>
      </c>
      <c r="F814" s="72">
        <f t="shared" si="461"/>
        <v>3738.99</v>
      </c>
      <c r="G814" s="3">
        <f>IF(N814=1,VLOOKUP(A813,[1]Plan1!$BG$69:$BI$188,3),G813)</f>
        <v>3760.3</v>
      </c>
      <c r="H814" s="11">
        <f t="shared" si="462"/>
        <v>41519</v>
      </c>
      <c r="I814" s="11">
        <f t="shared" si="463"/>
        <v>41549</v>
      </c>
      <c r="J814" s="26">
        <f t="shared" si="438"/>
        <v>5.6994001053760623E-3</v>
      </c>
      <c r="K814" s="11">
        <f t="shared" si="453"/>
        <v>41610</v>
      </c>
      <c r="L814" s="11">
        <f t="shared" si="439"/>
        <v>41610</v>
      </c>
      <c r="M814" s="1">
        <f t="shared" si="454"/>
        <v>20</v>
      </c>
      <c r="N814" s="1">
        <f t="shared" si="458"/>
        <v>15</v>
      </c>
      <c r="O814" s="2">
        <f t="shared" si="440"/>
        <v>1.0042715099999999</v>
      </c>
      <c r="P814" s="10">
        <f t="shared" si="467"/>
        <v>1.0034997699999999</v>
      </c>
      <c r="Q814" s="10">
        <f t="shared" si="464"/>
        <v>1.1204106328709706</v>
      </c>
      <c r="R814" s="2">
        <f t="shared" si="466"/>
        <v>1.1251964699999999</v>
      </c>
      <c r="S814" s="2">
        <f t="shared" si="459"/>
        <v>1.11650312</v>
      </c>
      <c r="T814" s="2">
        <f t="shared" si="441"/>
        <v>314548.68927110999</v>
      </c>
      <c r="U814" s="2">
        <f t="shared" si="442"/>
        <v>2770.4867222251323</v>
      </c>
      <c r="V814" s="2">
        <f t="shared" si="443"/>
        <v>32293.96494959747</v>
      </c>
      <c r="W814" s="2">
        <f t="shared" si="444"/>
        <v>316791.10665073263</v>
      </c>
      <c r="X814" s="27">
        <f t="shared" si="445"/>
        <v>0</v>
      </c>
      <c r="Y814" s="2">
        <f t="shared" si="460"/>
        <v>0</v>
      </c>
      <c r="Z814" s="67">
        <f t="shared" si="446"/>
        <v>0</v>
      </c>
      <c r="AA814" s="2">
        <f t="shared" si="447"/>
        <v>0</v>
      </c>
      <c r="AB814" s="26">
        <f t="shared" si="455"/>
        <v>6.7299999999999999E-2</v>
      </c>
      <c r="AC814" s="27">
        <f t="shared" si="435"/>
        <v>15</v>
      </c>
      <c r="AD814" s="27">
        <v>252</v>
      </c>
      <c r="AE814" s="10">
        <f t="shared" si="465"/>
        <v>1.003884435</v>
      </c>
      <c r="AF814" s="2">
        <f t="shared" si="448"/>
        <v>1221.8439378</v>
      </c>
      <c r="AG814" s="2">
        <f t="shared" si="449"/>
        <v>1230.5544623599999</v>
      </c>
      <c r="AH814" s="3" t="str">
        <f t="shared" si="450"/>
        <v>-</v>
      </c>
      <c r="AI814" s="4" t="str">
        <f t="shared" si="456"/>
        <v>A+J=</v>
      </c>
      <c r="AJ814" s="11">
        <f t="shared" si="457"/>
        <v>41612</v>
      </c>
      <c r="AK814" s="11"/>
      <c r="AL814" s="4"/>
      <c r="AM814" s="1"/>
      <c r="AN814" s="11"/>
      <c r="AO814" s="1"/>
      <c r="AP814" s="1"/>
      <c r="AQ814" s="1"/>
      <c r="AR814" s="1"/>
      <c r="AS814" s="6"/>
      <c r="AT814" s="1"/>
      <c r="AU814" s="1"/>
      <c r="AV814" s="1"/>
      <c r="AW814" s="1"/>
      <c r="AX814" s="1"/>
      <c r="AY814" s="1"/>
      <c r="AZ814" s="1"/>
      <c r="BA814" s="1"/>
      <c r="BB814" s="1"/>
      <c r="BC814" s="1"/>
    </row>
    <row r="815" spans="1:55" x14ac:dyDescent="0.2">
      <c r="A815" s="144">
        <f t="shared" si="451"/>
        <v>41604</v>
      </c>
      <c r="B815" s="2">
        <f t="shared" si="436"/>
        <v>318186.6959698784</v>
      </c>
      <c r="C815" s="2">
        <f t="shared" si="452"/>
        <v>281726.65497891</v>
      </c>
      <c r="D815" s="68">
        <f>SUM(Y815:Y$1094)</f>
        <v>23780.365042799996</v>
      </c>
      <c r="E815" s="68">
        <f t="shared" si="437"/>
        <v>257946.28993611</v>
      </c>
      <c r="F815" s="72">
        <f t="shared" si="461"/>
        <v>3738.99</v>
      </c>
      <c r="G815" s="3">
        <f>IF(N815=1,VLOOKUP(A814,[1]Plan1!$BG$69:$BI$188,3),G814)</f>
        <v>3760.3</v>
      </c>
      <c r="H815" s="11">
        <f t="shared" si="462"/>
        <v>41519</v>
      </c>
      <c r="I815" s="11">
        <f t="shared" si="463"/>
        <v>41549</v>
      </c>
      <c r="J815" s="26">
        <f t="shared" si="438"/>
        <v>5.6994001053760623E-3</v>
      </c>
      <c r="K815" s="11">
        <f t="shared" si="453"/>
        <v>41610</v>
      </c>
      <c r="L815" s="11">
        <f t="shared" si="439"/>
        <v>41610</v>
      </c>
      <c r="M815" s="1">
        <f t="shared" si="454"/>
        <v>20</v>
      </c>
      <c r="N815" s="1">
        <f t="shared" si="458"/>
        <v>16</v>
      </c>
      <c r="O815" s="2">
        <f t="shared" si="440"/>
        <v>1.00455692</v>
      </c>
      <c r="P815" s="10">
        <f t="shared" si="467"/>
        <v>1.0034997699999999</v>
      </c>
      <c r="Q815" s="10">
        <f t="shared" si="464"/>
        <v>1.1204106328709706</v>
      </c>
      <c r="R815" s="2">
        <f t="shared" si="466"/>
        <v>1.12551625</v>
      </c>
      <c r="S815" s="2">
        <f t="shared" si="459"/>
        <v>1.11650312</v>
      </c>
      <c r="T815" s="2">
        <f t="shared" si="441"/>
        <v>314548.68927110999</v>
      </c>
      <c r="U815" s="2">
        <f t="shared" si="442"/>
        <v>2770.4867222251323</v>
      </c>
      <c r="V815" s="2">
        <f t="shared" si="443"/>
        <v>32376.451014193266</v>
      </c>
      <c r="W815" s="2">
        <f t="shared" si="444"/>
        <v>316873.59271532838</v>
      </c>
      <c r="X815" s="27">
        <f t="shared" si="445"/>
        <v>0</v>
      </c>
      <c r="Y815" s="2">
        <f t="shared" si="460"/>
        <v>0</v>
      </c>
      <c r="Z815" s="67">
        <f t="shared" si="446"/>
        <v>0</v>
      </c>
      <c r="AA815" s="2">
        <f t="shared" si="447"/>
        <v>0</v>
      </c>
      <c r="AB815" s="26">
        <f t="shared" si="455"/>
        <v>6.7299999999999999E-2</v>
      </c>
      <c r="AC815" s="27">
        <f t="shared" si="435"/>
        <v>16</v>
      </c>
      <c r="AD815" s="27">
        <v>252</v>
      </c>
      <c r="AE815" s="10">
        <f t="shared" si="465"/>
        <v>1.004143934</v>
      </c>
      <c r="AF815" s="2">
        <f t="shared" si="448"/>
        <v>1303.4690081199999</v>
      </c>
      <c r="AG815" s="2">
        <f t="shared" si="449"/>
        <v>1313.10325455</v>
      </c>
      <c r="AH815" s="3" t="str">
        <f t="shared" si="450"/>
        <v>-</v>
      </c>
      <c r="AI815" s="4" t="str">
        <f t="shared" si="456"/>
        <v>A+J=</v>
      </c>
      <c r="AJ815" s="11">
        <f t="shared" si="457"/>
        <v>41612</v>
      </c>
      <c r="AK815" s="11"/>
      <c r="AL815" s="4"/>
      <c r="AM815" s="1"/>
      <c r="AN815" s="11"/>
      <c r="AO815" s="1"/>
      <c r="AP815" s="1"/>
      <c r="AQ815" s="1"/>
      <c r="AR815" s="1"/>
      <c r="AS815" s="6"/>
      <c r="AT815" s="1"/>
      <c r="AU815" s="1"/>
      <c r="AV815" s="1"/>
      <c r="AW815" s="1"/>
      <c r="AX815" s="1"/>
      <c r="AY815" s="1"/>
      <c r="AZ815" s="1"/>
      <c r="BA815" s="1"/>
      <c r="BB815" s="1"/>
      <c r="BC815" s="1"/>
    </row>
    <row r="816" spans="1:55" x14ac:dyDescent="0.2">
      <c r="A816" s="144">
        <f t="shared" si="451"/>
        <v>41605</v>
      </c>
      <c r="B816" s="2">
        <f t="shared" si="436"/>
        <v>318351.82046408317</v>
      </c>
      <c r="C816" s="2">
        <f t="shared" si="452"/>
        <v>281726.65497891</v>
      </c>
      <c r="D816" s="68">
        <f>SUM(Y816:Y$1094)</f>
        <v>23780.365042799996</v>
      </c>
      <c r="E816" s="68">
        <f t="shared" si="437"/>
        <v>257946.28993611</v>
      </c>
      <c r="F816" s="72">
        <f t="shared" si="461"/>
        <v>3738.99</v>
      </c>
      <c r="G816" s="3">
        <f>IF(N816=1,VLOOKUP(A815,[1]Plan1!$BG$69:$BI$188,3),G815)</f>
        <v>3760.3</v>
      </c>
      <c r="H816" s="11">
        <f t="shared" si="462"/>
        <v>41519</v>
      </c>
      <c r="I816" s="11">
        <f t="shared" si="463"/>
        <v>41549</v>
      </c>
      <c r="J816" s="26">
        <f t="shared" si="438"/>
        <v>5.6994001053760623E-3</v>
      </c>
      <c r="K816" s="11">
        <f t="shared" si="453"/>
        <v>41610</v>
      </c>
      <c r="L816" s="11">
        <f t="shared" si="439"/>
        <v>41610</v>
      </c>
      <c r="M816" s="1">
        <f t="shared" si="454"/>
        <v>20</v>
      </c>
      <c r="N816" s="1">
        <f t="shared" si="458"/>
        <v>17</v>
      </c>
      <c r="O816" s="2">
        <f t="shared" si="440"/>
        <v>1.0048424199999999</v>
      </c>
      <c r="P816" s="10">
        <f t="shared" si="467"/>
        <v>1.0034997699999999</v>
      </c>
      <c r="Q816" s="10">
        <f t="shared" si="464"/>
        <v>1.1204106328709706</v>
      </c>
      <c r="R816" s="2">
        <f t="shared" si="466"/>
        <v>1.1258361299999999</v>
      </c>
      <c r="S816" s="2">
        <f t="shared" si="459"/>
        <v>1.11650312</v>
      </c>
      <c r="T816" s="2">
        <f t="shared" si="441"/>
        <v>314548.68927110999</v>
      </c>
      <c r="U816" s="2">
        <f t="shared" si="442"/>
        <v>2770.4867222251323</v>
      </c>
      <c r="V816" s="2">
        <f t="shared" si="443"/>
        <v>32458.962873418011</v>
      </c>
      <c r="W816" s="2">
        <f t="shared" si="444"/>
        <v>316956.10457455314</v>
      </c>
      <c r="X816" s="27">
        <f t="shared" si="445"/>
        <v>0</v>
      </c>
      <c r="Y816" s="2">
        <f t="shared" si="460"/>
        <v>0</v>
      </c>
      <c r="Z816" s="67">
        <f t="shared" si="446"/>
        <v>0</v>
      </c>
      <c r="AA816" s="2">
        <f t="shared" si="447"/>
        <v>0</v>
      </c>
      <c r="AB816" s="26">
        <f t="shared" si="455"/>
        <v>6.7299999999999999E-2</v>
      </c>
      <c r="AC816" s="27">
        <f t="shared" si="435"/>
        <v>17</v>
      </c>
      <c r="AD816" s="27">
        <v>252</v>
      </c>
      <c r="AE816" s="10">
        <f t="shared" si="465"/>
        <v>1.0044034989999999</v>
      </c>
      <c r="AF816" s="2">
        <f t="shared" si="448"/>
        <v>1385.1148386499999</v>
      </c>
      <c r="AG816" s="2">
        <f t="shared" si="449"/>
        <v>1395.7158895299999</v>
      </c>
      <c r="AH816" s="3" t="str">
        <f t="shared" si="450"/>
        <v>-</v>
      </c>
      <c r="AI816" s="4" t="str">
        <f t="shared" si="456"/>
        <v>A+J=</v>
      </c>
      <c r="AJ816" s="11">
        <f t="shared" si="457"/>
        <v>41612</v>
      </c>
      <c r="AK816" s="11"/>
      <c r="AL816" s="4"/>
      <c r="AM816" s="1"/>
      <c r="AN816" s="11"/>
      <c r="AO816" s="1"/>
      <c r="AP816" s="1"/>
      <c r="AQ816" s="1"/>
      <c r="AR816" s="1"/>
      <c r="AS816" s="6"/>
      <c r="AT816" s="1"/>
      <c r="AU816" s="1"/>
      <c r="AV816" s="1"/>
      <c r="AW816" s="1"/>
      <c r="AX816" s="1"/>
      <c r="AY816" s="1"/>
      <c r="AZ816" s="1"/>
      <c r="BA816" s="1"/>
      <c r="BB816" s="1"/>
      <c r="BC816" s="1"/>
    </row>
    <row r="817" spans="1:154" x14ac:dyDescent="0.2">
      <c r="A817" s="144">
        <f t="shared" si="451"/>
        <v>41606</v>
      </c>
      <c r="B817" s="2">
        <f t="shared" si="436"/>
        <v>318517.02976619115</v>
      </c>
      <c r="C817" s="2">
        <f t="shared" si="452"/>
        <v>281726.65497891</v>
      </c>
      <c r="D817" s="68">
        <f>SUM(Y817:Y$1094)</f>
        <v>23780.365042799996</v>
      </c>
      <c r="E817" s="68">
        <f t="shared" si="437"/>
        <v>257946.28993611</v>
      </c>
      <c r="F817" s="72">
        <f t="shared" si="461"/>
        <v>3738.99</v>
      </c>
      <c r="G817" s="3">
        <f>IF(N817=1,VLOOKUP(A816,[1]Plan1!$BG$69:$BI$188,3),G816)</f>
        <v>3760.3</v>
      </c>
      <c r="H817" s="11">
        <f t="shared" si="462"/>
        <v>41519</v>
      </c>
      <c r="I817" s="11">
        <f t="shared" si="463"/>
        <v>41549</v>
      </c>
      <c r="J817" s="26">
        <f t="shared" si="438"/>
        <v>5.6994001053760623E-3</v>
      </c>
      <c r="K817" s="11">
        <f t="shared" si="453"/>
        <v>41610</v>
      </c>
      <c r="L817" s="11">
        <f t="shared" si="439"/>
        <v>41610</v>
      </c>
      <c r="M817" s="1">
        <f t="shared" si="454"/>
        <v>20</v>
      </c>
      <c r="N817" s="1">
        <f t="shared" si="458"/>
        <v>18</v>
      </c>
      <c r="O817" s="2">
        <f t="shared" si="440"/>
        <v>1.005128</v>
      </c>
      <c r="P817" s="10">
        <f t="shared" si="467"/>
        <v>1.0034997699999999</v>
      </c>
      <c r="Q817" s="10">
        <f t="shared" si="464"/>
        <v>1.1204106328709706</v>
      </c>
      <c r="R817" s="2">
        <f t="shared" si="466"/>
        <v>1.1261560900000001</v>
      </c>
      <c r="S817" s="2">
        <f t="shared" si="459"/>
        <v>1.11650312</v>
      </c>
      <c r="T817" s="2">
        <f t="shared" si="441"/>
        <v>314548.68927110999</v>
      </c>
      <c r="U817" s="2">
        <f t="shared" si="442"/>
        <v>2770.4867222251323</v>
      </c>
      <c r="V817" s="2">
        <f t="shared" si="443"/>
        <v>32541.495368346001</v>
      </c>
      <c r="W817" s="2">
        <f t="shared" si="444"/>
        <v>317038.63706948113</v>
      </c>
      <c r="X817" s="27">
        <f t="shared" si="445"/>
        <v>0</v>
      </c>
      <c r="Y817" s="2">
        <f t="shared" si="460"/>
        <v>0</v>
      </c>
      <c r="Z817" s="67">
        <f t="shared" si="446"/>
        <v>0</v>
      </c>
      <c r="AA817" s="2">
        <f t="shared" si="447"/>
        <v>0</v>
      </c>
      <c r="AB817" s="26">
        <f t="shared" si="455"/>
        <v>6.7299999999999999E-2</v>
      </c>
      <c r="AC817" s="27">
        <f t="shared" si="435"/>
        <v>18</v>
      </c>
      <c r="AD817" s="27">
        <v>252</v>
      </c>
      <c r="AE817" s="10">
        <f t="shared" si="465"/>
        <v>1.004663131</v>
      </c>
      <c r="AF817" s="2">
        <f t="shared" si="448"/>
        <v>1466.7817439400001</v>
      </c>
      <c r="AG817" s="2">
        <f t="shared" si="449"/>
        <v>1478.3926967100001</v>
      </c>
      <c r="AH817" s="3" t="str">
        <f t="shared" si="450"/>
        <v>-</v>
      </c>
      <c r="AI817" s="4" t="str">
        <f t="shared" si="456"/>
        <v>A+J=</v>
      </c>
      <c r="AJ817" s="11">
        <f t="shared" si="457"/>
        <v>41612</v>
      </c>
      <c r="AK817" s="11"/>
      <c r="AL817" s="4"/>
      <c r="AM817" s="1"/>
      <c r="AN817" s="11"/>
      <c r="AO817" s="1"/>
      <c r="AP817" s="1"/>
      <c r="AQ817" s="1"/>
      <c r="AR817" s="1"/>
      <c r="AS817" s="6"/>
      <c r="AT817" s="1"/>
      <c r="AU817" s="1"/>
      <c r="AV817" s="1"/>
      <c r="AW817" s="1"/>
      <c r="AX817" s="1"/>
      <c r="AY817" s="1"/>
      <c r="AZ817" s="1"/>
      <c r="BA817" s="1"/>
      <c r="BB817" s="1"/>
      <c r="BC817" s="1"/>
    </row>
    <row r="818" spans="1:154" x14ac:dyDescent="0.2">
      <c r="A818" s="144">
        <f t="shared" si="451"/>
        <v>41607</v>
      </c>
      <c r="B818" s="2">
        <f t="shared" si="436"/>
        <v>318682.3294103081</v>
      </c>
      <c r="C818" s="2">
        <f t="shared" si="452"/>
        <v>281726.65497891</v>
      </c>
      <c r="D818" s="68">
        <f>SUM(Y818:Y$1094)</f>
        <v>23780.365042799996</v>
      </c>
      <c r="E818" s="68">
        <f t="shared" si="437"/>
        <v>257946.28993611</v>
      </c>
      <c r="F818" s="72">
        <f t="shared" si="461"/>
        <v>3738.99</v>
      </c>
      <c r="G818" s="3">
        <f>IF(N818=1,VLOOKUP(A817,[1]Plan1!$BG$69:$BI$188,3),G817)</f>
        <v>3760.3</v>
      </c>
      <c r="H818" s="11">
        <f t="shared" si="462"/>
        <v>41519</v>
      </c>
      <c r="I818" s="11">
        <f t="shared" si="463"/>
        <v>41549</v>
      </c>
      <c r="J818" s="26">
        <f t="shared" si="438"/>
        <v>5.6994001053760623E-3</v>
      </c>
      <c r="K818" s="11">
        <f t="shared" si="453"/>
        <v>41610</v>
      </c>
      <c r="L818" s="11">
        <f t="shared" si="439"/>
        <v>41610</v>
      </c>
      <c r="M818" s="1">
        <f t="shared" si="454"/>
        <v>20</v>
      </c>
      <c r="N818" s="1">
        <f t="shared" si="458"/>
        <v>19</v>
      </c>
      <c r="O818" s="2">
        <f t="shared" si="440"/>
        <v>1.0054136600000001</v>
      </c>
      <c r="P818" s="10">
        <f t="shared" si="467"/>
        <v>1.0034997699999999</v>
      </c>
      <c r="Q818" s="10">
        <f t="shared" si="464"/>
        <v>1.1204106328709706</v>
      </c>
      <c r="R818" s="2">
        <f t="shared" si="466"/>
        <v>1.12647615</v>
      </c>
      <c r="S818" s="2">
        <f t="shared" si="459"/>
        <v>1.11650312</v>
      </c>
      <c r="T818" s="2">
        <f t="shared" si="441"/>
        <v>314548.68927110999</v>
      </c>
      <c r="U818" s="2">
        <f t="shared" si="442"/>
        <v>2770.4867222251323</v>
      </c>
      <c r="V818" s="2">
        <f t="shared" si="443"/>
        <v>32624.053657902939</v>
      </c>
      <c r="W818" s="2">
        <f t="shared" si="444"/>
        <v>317121.19535903807</v>
      </c>
      <c r="X818" s="27">
        <f t="shared" si="445"/>
        <v>0</v>
      </c>
      <c r="Y818" s="2">
        <f t="shared" si="460"/>
        <v>0</v>
      </c>
      <c r="Z818" s="67">
        <f t="shared" si="446"/>
        <v>0</v>
      </c>
      <c r="AA818" s="2">
        <f t="shared" si="447"/>
        <v>0</v>
      </c>
      <c r="AB818" s="26">
        <f t="shared" si="455"/>
        <v>6.7299999999999999E-2</v>
      </c>
      <c r="AC818" s="27">
        <f t="shared" si="435"/>
        <v>19</v>
      </c>
      <c r="AD818" s="27">
        <v>252</v>
      </c>
      <c r="AE818" s="10">
        <f t="shared" si="465"/>
        <v>1.004922831</v>
      </c>
      <c r="AF818" s="2">
        <f t="shared" si="448"/>
        <v>1548.47003855</v>
      </c>
      <c r="AG818" s="2">
        <f t="shared" si="449"/>
        <v>1561.1340512700001</v>
      </c>
      <c r="AH818" s="3" t="str">
        <f t="shared" si="450"/>
        <v>-</v>
      </c>
      <c r="AI818" s="4" t="str">
        <f t="shared" si="456"/>
        <v>A+J=</v>
      </c>
      <c r="AJ818" s="11">
        <f t="shared" si="457"/>
        <v>41612</v>
      </c>
      <c r="AK818" s="11"/>
      <c r="AL818" s="4"/>
      <c r="AM818" s="1"/>
      <c r="AN818" s="11"/>
      <c r="AO818" s="1"/>
      <c r="AP818" s="1"/>
      <c r="AQ818" s="1"/>
      <c r="AR818" s="1"/>
      <c r="AS818" s="6"/>
      <c r="AT818" s="1"/>
      <c r="AU818" s="1"/>
      <c r="AV818" s="1"/>
      <c r="AW818" s="1"/>
      <c r="AX818" s="1"/>
      <c r="AY818" s="1"/>
      <c r="AZ818" s="1"/>
      <c r="BA818" s="1"/>
      <c r="BB818" s="1"/>
      <c r="BC818" s="1"/>
    </row>
    <row r="819" spans="1:154" x14ac:dyDescent="0.2">
      <c r="A819" s="144">
        <f t="shared" si="451"/>
        <v>41608</v>
      </c>
      <c r="B819" s="2">
        <f t="shared" si="436"/>
        <v>318847.71620612114</v>
      </c>
      <c r="C819" s="2">
        <f t="shared" si="452"/>
        <v>281726.65497891</v>
      </c>
      <c r="D819" s="68">
        <f>SUM(Y819:Y$1094)</f>
        <v>23780.365042799996</v>
      </c>
      <c r="E819" s="68">
        <f t="shared" si="437"/>
        <v>257946.28993611</v>
      </c>
      <c r="F819" s="72">
        <f t="shared" si="461"/>
        <v>3738.99</v>
      </c>
      <c r="G819" s="3">
        <f>IF(N819=1,VLOOKUP(A818,[1]Plan1!$BG$69:$BI$188,3),G818)</f>
        <v>3760.3</v>
      </c>
      <c r="H819" s="11">
        <f t="shared" si="462"/>
        <v>41519</v>
      </c>
      <c r="I819" s="11">
        <f t="shared" si="463"/>
        <v>41549</v>
      </c>
      <c r="J819" s="26">
        <f t="shared" si="438"/>
        <v>5.6994001053760623E-3</v>
      </c>
      <c r="K819" s="11">
        <f t="shared" si="453"/>
        <v>41610</v>
      </c>
      <c r="L819" s="11">
        <f t="shared" si="439"/>
        <v>41610</v>
      </c>
      <c r="M819" s="1">
        <f t="shared" si="454"/>
        <v>20</v>
      </c>
      <c r="N819" s="1">
        <f t="shared" si="458"/>
        <v>20</v>
      </c>
      <c r="O819" s="2">
        <f t="shared" si="440"/>
        <v>1.0056993999999999</v>
      </c>
      <c r="P819" s="10">
        <f t="shared" si="467"/>
        <v>1.0034997699999999</v>
      </c>
      <c r="Q819" s="10">
        <f t="shared" si="464"/>
        <v>1.1204106328709706</v>
      </c>
      <c r="R819" s="2">
        <f t="shared" si="466"/>
        <v>1.1267963000000001</v>
      </c>
      <c r="S819" s="2">
        <f t="shared" si="459"/>
        <v>1.11650312</v>
      </c>
      <c r="T819" s="2">
        <f t="shared" si="441"/>
        <v>314548.68927110999</v>
      </c>
      <c r="U819" s="2">
        <f t="shared" si="442"/>
        <v>2770.4867222251323</v>
      </c>
      <c r="V819" s="2">
        <f t="shared" si="443"/>
        <v>32706.635162626008</v>
      </c>
      <c r="W819" s="2">
        <f t="shared" si="444"/>
        <v>317203.77686376113</v>
      </c>
      <c r="X819" s="27">
        <f t="shared" si="445"/>
        <v>0</v>
      </c>
      <c r="Y819" s="2">
        <f t="shared" si="460"/>
        <v>0</v>
      </c>
      <c r="Z819" s="67">
        <f t="shared" si="446"/>
        <v>0</v>
      </c>
      <c r="AA819" s="2">
        <f t="shared" si="447"/>
        <v>0</v>
      </c>
      <c r="AB819" s="26">
        <f t="shared" si="455"/>
        <v>6.7299999999999999E-2</v>
      </c>
      <c r="AC819" s="27">
        <f t="shared" si="435"/>
        <v>20</v>
      </c>
      <c r="AD819" s="27">
        <v>252</v>
      </c>
      <c r="AE819" s="10">
        <f t="shared" si="465"/>
        <v>1.0051825969999999</v>
      </c>
      <c r="AF819" s="2">
        <f t="shared" si="448"/>
        <v>1630.1790933699999</v>
      </c>
      <c r="AG819" s="2">
        <f t="shared" si="449"/>
        <v>1643.93934236</v>
      </c>
      <c r="AH819" s="3" t="str">
        <f t="shared" si="450"/>
        <v>-</v>
      </c>
      <c r="AI819" s="4" t="str">
        <f t="shared" si="456"/>
        <v>A+J=</v>
      </c>
      <c r="AJ819" s="11">
        <f t="shared" si="457"/>
        <v>41612</v>
      </c>
      <c r="AK819" s="11"/>
      <c r="AL819" s="4"/>
      <c r="AM819" s="1"/>
      <c r="AN819" s="11"/>
      <c r="AO819" s="1"/>
      <c r="AP819" s="1"/>
      <c r="AQ819" s="1"/>
      <c r="AR819" s="1"/>
      <c r="AS819" s="6"/>
      <c r="AT819" s="1"/>
      <c r="AU819" s="1"/>
      <c r="AV819" s="1"/>
      <c r="AW819" s="1"/>
      <c r="AX819" s="1"/>
      <c r="AY819" s="1"/>
      <c r="AZ819" s="1"/>
      <c r="BA819" s="1"/>
      <c r="BB819" s="1"/>
      <c r="BC819" s="1"/>
    </row>
    <row r="820" spans="1:154" x14ac:dyDescent="0.2">
      <c r="A820" s="144">
        <f t="shared" si="451"/>
        <v>41609</v>
      </c>
      <c r="B820" s="2">
        <f t="shared" si="436"/>
        <v>318847.71620612114</v>
      </c>
      <c r="C820" s="2">
        <f t="shared" si="452"/>
        <v>281726.65497891</v>
      </c>
      <c r="D820" s="68">
        <f>SUM(Y820:Y$1094)</f>
        <v>23780.365042799996</v>
      </c>
      <c r="E820" s="68">
        <f t="shared" si="437"/>
        <v>257946.28993611</v>
      </c>
      <c r="F820" s="72">
        <f t="shared" si="461"/>
        <v>3738.99</v>
      </c>
      <c r="G820" s="3">
        <f>IF(N820=1,VLOOKUP(A819,[1]Plan1!$BG$69:$BI$188,3),G819)</f>
        <v>3760.3</v>
      </c>
      <c r="H820" s="11">
        <f t="shared" si="462"/>
        <v>41519</v>
      </c>
      <c r="I820" s="11">
        <f t="shared" si="463"/>
        <v>41549</v>
      </c>
      <c r="J820" s="26">
        <f t="shared" si="438"/>
        <v>5.6994001053760623E-3</v>
      </c>
      <c r="K820" s="11">
        <f t="shared" si="453"/>
        <v>41641</v>
      </c>
      <c r="L820" s="11">
        <f t="shared" si="439"/>
        <v>41610</v>
      </c>
      <c r="M820" s="1">
        <f t="shared" si="454"/>
        <v>20</v>
      </c>
      <c r="N820" s="1">
        <f t="shared" si="458"/>
        <v>20</v>
      </c>
      <c r="O820" s="2">
        <f t="shared" si="440"/>
        <v>1.0056993999999999</v>
      </c>
      <c r="P820" s="10">
        <f t="shared" si="467"/>
        <v>1.0034997699999999</v>
      </c>
      <c r="Q820" s="10">
        <f t="shared" si="464"/>
        <v>1.1204106328709706</v>
      </c>
      <c r="R820" s="2">
        <f t="shared" si="466"/>
        <v>1.1267963000000001</v>
      </c>
      <c r="S820" s="2">
        <f t="shared" si="459"/>
        <v>1.11650312</v>
      </c>
      <c r="T820" s="2">
        <f t="shared" si="441"/>
        <v>314548.68927110999</v>
      </c>
      <c r="U820" s="2">
        <f t="shared" si="442"/>
        <v>2770.4867222251323</v>
      </c>
      <c r="V820" s="2">
        <f t="shared" si="443"/>
        <v>32706.635162626008</v>
      </c>
      <c r="W820" s="2">
        <f t="shared" si="444"/>
        <v>317203.77686376113</v>
      </c>
      <c r="X820" s="27">
        <f t="shared" si="445"/>
        <v>0</v>
      </c>
      <c r="Y820" s="2">
        <f t="shared" si="460"/>
        <v>0</v>
      </c>
      <c r="Z820" s="67">
        <f t="shared" si="446"/>
        <v>0</v>
      </c>
      <c r="AA820" s="2">
        <f t="shared" si="447"/>
        <v>0</v>
      </c>
      <c r="AB820" s="26">
        <f t="shared" si="455"/>
        <v>6.7299999999999999E-2</v>
      </c>
      <c r="AC820" s="27">
        <f t="shared" si="435"/>
        <v>20</v>
      </c>
      <c r="AD820" s="27">
        <v>252</v>
      </c>
      <c r="AE820" s="10">
        <f t="shared" si="465"/>
        <v>1.0051825969999999</v>
      </c>
      <c r="AF820" s="2">
        <f t="shared" si="448"/>
        <v>1630.1790933699999</v>
      </c>
      <c r="AG820" s="2">
        <f t="shared" si="449"/>
        <v>1643.93934236</v>
      </c>
      <c r="AH820" s="3" t="str">
        <f t="shared" si="450"/>
        <v>-</v>
      </c>
      <c r="AI820" s="4" t="str">
        <f t="shared" si="456"/>
        <v>A+J=</v>
      </c>
      <c r="AJ820" s="11">
        <f t="shared" si="457"/>
        <v>41612</v>
      </c>
      <c r="AK820" s="11"/>
      <c r="AL820" s="4"/>
      <c r="AM820" s="1"/>
      <c r="AN820" s="11"/>
      <c r="AO820" s="1"/>
      <c r="AP820" s="1"/>
      <c r="AQ820" s="1"/>
      <c r="AR820" s="1"/>
      <c r="AS820" s="6"/>
      <c r="AT820" s="1"/>
      <c r="AU820" s="1"/>
      <c r="AV820" s="1"/>
      <c r="AW820" s="1"/>
      <c r="AX820" s="1"/>
      <c r="AY820" s="1"/>
      <c r="AZ820" s="1"/>
      <c r="BA820" s="1"/>
      <c r="BB820" s="1"/>
      <c r="BC820" s="1"/>
    </row>
    <row r="821" spans="1:154" x14ac:dyDescent="0.2">
      <c r="A821" s="144">
        <f t="shared" si="451"/>
        <v>41610</v>
      </c>
      <c r="B821" s="2">
        <f t="shared" si="436"/>
        <v>318847.71620612114</v>
      </c>
      <c r="C821" s="2">
        <f t="shared" si="452"/>
        <v>281726.65497891</v>
      </c>
      <c r="D821" s="68">
        <f>SUM(Y821:Y$1094)</f>
        <v>23780.365042799996</v>
      </c>
      <c r="E821" s="68">
        <f t="shared" si="437"/>
        <v>257946.28993611</v>
      </c>
      <c r="F821" s="72">
        <f t="shared" si="461"/>
        <v>3738.99</v>
      </c>
      <c r="G821" s="3">
        <f>IF(N821=1,VLOOKUP(A820,[1]Plan1!$BG$69:$BI$188,3),G820)</f>
        <v>3760.3</v>
      </c>
      <c r="H821" s="11">
        <f t="shared" si="462"/>
        <v>41519</v>
      </c>
      <c r="I821" s="11">
        <f t="shared" si="463"/>
        <v>41549</v>
      </c>
      <c r="J821" s="26">
        <f t="shared" si="438"/>
        <v>5.6994001053760623E-3</v>
      </c>
      <c r="K821" s="11">
        <f t="shared" si="453"/>
        <v>41641</v>
      </c>
      <c r="L821" s="11">
        <f t="shared" si="439"/>
        <v>41610</v>
      </c>
      <c r="M821" s="1">
        <f t="shared" si="454"/>
        <v>20</v>
      </c>
      <c r="N821" s="1">
        <f t="shared" si="458"/>
        <v>20</v>
      </c>
      <c r="O821" s="2">
        <f t="shared" si="440"/>
        <v>1.0056993999999999</v>
      </c>
      <c r="P821" s="10">
        <f t="shared" si="467"/>
        <v>1.0034997699999999</v>
      </c>
      <c r="Q821" s="10">
        <f t="shared" si="464"/>
        <v>1.1204106328709706</v>
      </c>
      <c r="R821" s="2">
        <f t="shared" si="466"/>
        <v>1.1267963000000001</v>
      </c>
      <c r="S821" s="2">
        <f t="shared" si="459"/>
        <v>1.11650312</v>
      </c>
      <c r="T821" s="2">
        <f t="shared" si="441"/>
        <v>314548.68927110999</v>
      </c>
      <c r="U821" s="2">
        <f t="shared" si="442"/>
        <v>2770.4867222251323</v>
      </c>
      <c r="V821" s="2">
        <f t="shared" si="443"/>
        <v>32706.635162626008</v>
      </c>
      <c r="W821" s="2">
        <f t="shared" si="444"/>
        <v>317203.77686376113</v>
      </c>
      <c r="X821" s="27">
        <f t="shared" si="445"/>
        <v>26</v>
      </c>
      <c r="Y821" s="2">
        <f t="shared" si="460"/>
        <v>2371.5955758300001</v>
      </c>
      <c r="Z821" s="67">
        <f t="shared" si="446"/>
        <v>8.4180730999999995E-3</v>
      </c>
      <c r="AA821" s="2">
        <f t="shared" si="447"/>
        <v>2647.8938597900001</v>
      </c>
      <c r="AB821" s="26">
        <f t="shared" si="455"/>
        <v>6.7299999999999999E-2</v>
      </c>
      <c r="AC821" s="27">
        <f t="shared" si="435"/>
        <v>20</v>
      </c>
      <c r="AD821" s="27">
        <v>252</v>
      </c>
      <c r="AE821" s="10">
        <f t="shared" si="465"/>
        <v>1.0051825969999999</v>
      </c>
      <c r="AF821" s="2">
        <f t="shared" si="448"/>
        <v>1630.1790933699999</v>
      </c>
      <c r="AG821" s="2">
        <f t="shared" si="449"/>
        <v>1643.93934236</v>
      </c>
      <c r="AH821" s="3">
        <f t="shared" si="450"/>
        <v>4278.07295316</v>
      </c>
      <c r="AI821" s="4" t="str">
        <f t="shared" si="456"/>
        <v>A+J=</v>
      </c>
      <c r="AJ821" s="11">
        <f t="shared" si="457"/>
        <v>41612</v>
      </c>
      <c r="AK821" s="13"/>
      <c r="AL821" s="12"/>
      <c r="AM821" s="5"/>
      <c r="AN821" s="13"/>
      <c r="AO821" s="5"/>
      <c r="AP821" s="5"/>
      <c r="AQ821" s="5"/>
      <c r="AR821" s="5"/>
      <c r="AS821" s="14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48"/>
      <c r="BE821" s="48"/>
      <c r="BF821" s="48"/>
      <c r="BG821" s="48"/>
      <c r="BH821" s="48"/>
      <c r="BI821" s="48"/>
      <c r="BJ821" s="48"/>
      <c r="BK821" s="48"/>
      <c r="BL821" s="48"/>
      <c r="BM821" s="48"/>
      <c r="BN821" s="48"/>
      <c r="BO821" s="48"/>
      <c r="BP821" s="48"/>
      <c r="BQ821" s="48"/>
      <c r="BR821" s="48"/>
      <c r="BS821" s="48"/>
      <c r="BT821" s="48"/>
      <c r="BU821" s="48"/>
      <c r="BV821" s="48"/>
      <c r="BW821" s="48"/>
      <c r="BX821" s="48"/>
      <c r="BY821" s="48"/>
      <c r="BZ821" s="48"/>
      <c r="CA821" s="48"/>
      <c r="CB821" s="48"/>
      <c r="CC821" s="48"/>
      <c r="CD821" s="48"/>
      <c r="CE821" s="48"/>
      <c r="CF821" s="48"/>
      <c r="CG821" s="48"/>
      <c r="CH821" s="48"/>
      <c r="CI821" s="48"/>
      <c r="CJ821" s="48"/>
      <c r="CK821" s="48"/>
      <c r="CL821" s="48"/>
      <c r="CM821" s="48"/>
      <c r="CN821" s="48"/>
      <c r="CO821" s="48"/>
      <c r="CP821" s="48"/>
      <c r="CQ821" s="48"/>
      <c r="CR821" s="48"/>
      <c r="CS821" s="48"/>
      <c r="CT821" s="48"/>
      <c r="CU821" s="48"/>
      <c r="CV821" s="48"/>
      <c r="CW821" s="48"/>
      <c r="CX821" s="48"/>
      <c r="CY821" s="48"/>
      <c r="CZ821" s="48"/>
      <c r="DA821" s="48"/>
      <c r="DB821" s="48"/>
      <c r="DC821" s="48"/>
      <c r="DD821" s="48"/>
      <c r="DE821" s="48"/>
      <c r="DF821" s="48"/>
      <c r="DG821" s="48"/>
      <c r="DH821" s="48"/>
      <c r="DI821" s="48"/>
      <c r="DJ821" s="48"/>
      <c r="DK821" s="48"/>
      <c r="DL821" s="48"/>
      <c r="DM821" s="48"/>
      <c r="DN821" s="48"/>
      <c r="DO821" s="48"/>
      <c r="DP821" s="48"/>
      <c r="DQ821" s="48"/>
      <c r="DR821" s="48"/>
      <c r="DS821" s="48"/>
      <c r="DT821" s="48"/>
      <c r="DU821" s="48"/>
      <c r="DV821" s="48"/>
      <c r="DW821" s="48"/>
      <c r="DX821" s="48"/>
      <c r="DY821" s="48"/>
      <c r="DZ821" s="48"/>
      <c r="EA821" s="48"/>
      <c r="EB821" s="48"/>
      <c r="EC821" s="48"/>
      <c r="ED821" s="48"/>
      <c r="EE821" s="48"/>
      <c r="EF821" s="48"/>
      <c r="EG821" s="48"/>
      <c r="EH821" s="48"/>
      <c r="EI821" s="48"/>
      <c r="EJ821" s="48"/>
      <c r="EK821" s="48"/>
      <c r="EL821" s="48"/>
      <c r="EM821" s="48"/>
      <c r="EN821" s="48"/>
      <c r="EO821" s="48"/>
      <c r="EP821" s="48"/>
      <c r="EQ821" s="48"/>
      <c r="ER821" s="48"/>
      <c r="ES821" s="48"/>
      <c r="ET821" s="48"/>
      <c r="EU821" s="48"/>
      <c r="EV821" s="48"/>
      <c r="EW821" s="48"/>
      <c r="EX821" s="48"/>
    </row>
    <row r="822" spans="1:154" x14ac:dyDescent="0.2">
      <c r="A822" s="144">
        <f t="shared" si="451"/>
        <v>41611</v>
      </c>
      <c r="B822" s="2">
        <f t="shared" si="436"/>
        <v>314711.77246064477</v>
      </c>
      <c r="C822" s="2">
        <f t="shared" si="452"/>
        <v>279355.05940308003</v>
      </c>
      <c r="D822" s="68">
        <f>SUM(Y822:Y$1094)</f>
        <v>21408.769466969999</v>
      </c>
      <c r="E822" s="68">
        <f t="shared" si="437"/>
        <v>257946.28993611003</v>
      </c>
      <c r="F822" s="72">
        <f t="shared" si="461"/>
        <v>3760.3</v>
      </c>
      <c r="G822" s="3">
        <f>IF(N822=1,VLOOKUP(A821,[1]Plan1!$BG$69:$BI$188,3),G821)</f>
        <v>3780.61</v>
      </c>
      <c r="H822" s="11">
        <f t="shared" si="462"/>
        <v>41550</v>
      </c>
      <c r="I822" s="11">
        <f t="shared" si="463"/>
        <v>41581</v>
      </c>
      <c r="J822" s="26">
        <f t="shared" si="438"/>
        <v>5.4011648006808688E-3</v>
      </c>
      <c r="K822" s="11">
        <f t="shared" si="453"/>
        <v>41641</v>
      </c>
      <c r="L822" s="11">
        <f t="shared" si="439"/>
        <v>41641</v>
      </c>
      <c r="M822" s="1">
        <f t="shared" si="454"/>
        <v>21</v>
      </c>
      <c r="N822" s="1">
        <f t="shared" si="458"/>
        <v>1</v>
      </c>
      <c r="O822" s="2">
        <f t="shared" si="440"/>
        <v>1.0002565299999999</v>
      </c>
      <c r="P822" s="10">
        <f t="shared" si="467"/>
        <v>1.0056993999999999</v>
      </c>
      <c r="Q822" s="10">
        <f t="shared" si="464"/>
        <v>1.1267963012319553</v>
      </c>
      <c r="R822" s="2">
        <f t="shared" si="466"/>
        <v>1.12708535</v>
      </c>
      <c r="S822" s="2">
        <f t="shared" si="459"/>
        <v>1.11650312</v>
      </c>
      <c r="T822" s="2">
        <f t="shared" si="441"/>
        <v>311900.79541132</v>
      </c>
      <c r="U822" s="2">
        <f t="shared" si="442"/>
        <v>2494.1884382627409</v>
      </c>
      <c r="V822" s="2">
        <f t="shared" si="443"/>
        <v>32781.194537732015</v>
      </c>
      <c r="W822" s="2">
        <f t="shared" si="444"/>
        <v>314630.44237907475</v>
      </c>
      <c r="X822" s="27">
        <f t="shared" si="445"/>
        <v>0</v>
      </c>
      <c r="Y822" s="2">
        <f t="shared" si="460"/>
        <v>0</v>
      </c>
      <c r="Z822" s="67">
        <f t="shared" si="446"/>
        <v>0</v>
      </c>
      <c r="AA822" s="2">
        <f t="shared" si="447"/>
        <v>0</v>
      </c>
      <c r="AB822" s="26">
        <f t="shared" si="455"/>
        <v>6.7299999999999999E-2</v>
      </c>
      <c r="AC822" s="27">
        <f t="shared" si="435"/>
        <v>1</v>
      </c>
      <c r="AD822" s="27">
        <v>252</v>
      </c>
      <c r="AE822" s="10">
        <f t="shared" si="465"/>
        <v>1.0002584940000001</v>
      </c>
      <c r="AF822" s="2">
        <f t="shared" si="448"/>
        <v>80.624484199999998</v>
      </c>
      <c r="AG822" s="2">
        <f t="shared" si="449"/>
        <v>81.330081570000004</v>
      </c>
      <c r="AH822" s="3" t="str">
        <f t="shared" si="450"/>
        <v>-</v>
      </c>
      <c r="AI822" s="4" t="str">
        <f t="shared" si="456"/>
        <v>A+J=</v>
      </c>
      <c r="AJ822" s="11">
        <f t="shared" si="457"/>
        <v>41645</v>
      </c>
      <c r="AK822" s="11"/>
      <c r="AL822" s="4"/>
      <c r="AM822" s="1"/>
      <c r="AN822" s="11"/>
      <c r="AO822" s="1"/>
      <c r="AP822" s="1"/>
      <c r="AQ822" s="1"/>
      <c r="AR822" s="1"/>
      <c r="AS822" s="6"/>
      <c r="AT822" s="1"/>
      <c r="AU822" s="1"/>
      <c r="AV822" s="1"/>
      <c r="AW822" s="1"/>
      <c r="AX822" s="1"/>
      <c r="AY822" s="1"/>
      <c r="AZ822" s="1"/>
      <c r="BA822" s="1"/>
      <c r="BB822" s="1"/>
      <c r="BC822" s="1"/>
    </row>
    <row r="823" spans="1:154" x14ac:dyDescent="0.2">
      <c r="A823" s="144">
        <f t="shared" si="451"/>
        <v>41612</v>
      </c>
      <c r="B823" s="2">
        <f t="shared" si="436"/>
        <v>314867.74735681975</v>
      </c>
      <c r="C823" s="2">
        <f t="shared" si="452"/>
        <v>279355.05940308003</v>
      </c>
      <c r="D823" s="68">
        <f>SUM(Y823:Y$1094)</f>
        <v>21408.769466969999</v>
      </c>
      <c r="E823" s="68">
        <f t="shared" si="437"/>
        <v>257946.28993611003</v>
      </c>
      <c r="F823" s="72">
        <f t="shared" si="461"/>
        <v>3760.3</v>
      </c>
      <c r="G823" s="3">
        <f>IF(N823=1,VLOOKUP(A822,[1]Plan1!$BG$69:$BI$188,3),G822)</f>
        <v>3780.61</v>
      </c>
      <c r="H823" s="11">
        <f t="shared" si="462"/>
        <v>41550</v>
      </c>
      <c r="I823" s="11">
        <f t="shared" si="463"/>
        <v>41581</v>
      </c>
      <c r="J823" s="26">
        <f t="shared" si="438"/>
        <v>5.4011648006808688E-3</v>
      </c>
      <c r="K823" s="11">
        <f t="shared" si="453"/>
        <v>41641</v>
      </c>
      <c r="L823" s="11">
        <f t="shared" si="439"/>
        <v>41641</v>
      </c>
      <c r="M823" s="1">
        <f t="shared" si="454"/>
        <v>21</v>
      </c>
      <c r="N823" s="1">
        <f t="shared" si="458"/>
        <v>2</v>
      </c>
      <c r="O823" s="2">
        <f t="shared" si="440"/>
        <v>1.00051314</v>
      </c>
      <c r="P823" s="10">
        <f t="shared" si="467"/>
        <v>1.0056993999999999</v>
      </c>
      <c r="Q823" s="10">
        <f t="shared" si="464"/>
        <v>1.1267963012319553</v>
      </c>
      <c r="R823" s="2">
        <f t="shared" si="466"/>
        <v>1.1273744999999999</v>
      </c>
      <c r="S823" s="2">
        <f t="shared" si="459"/>
        <v>1.11650312</v>
      </c>
      <c r="T823" s="2">
        <f t="shared" si="441"/>
        <v>311900.79541132</v>
      </c>
      <c r="U823" s="2">
        <f t="shared" si="442"/>
        <v>2494.1884382627409</v>
      </c>
      <c r="V823" s="2">
        <f t="shared" si="443"/>
        <v>32855.779707467031</v>
      </c>
      <c r="W823" s="2">
        <f t="shared" si="444"/>
        <v>314705.02754880977</v>
      </c>
      <c r="X823" s="27">
        <f t="shared" si="445"/>
        <v>0</v>
      </c>
      <c r="Y823" s="2">
        <f t="shared" si="460"/>
        <v>0</v>
      </c>
      <c r="Z823" s="67">
        <f t="shared" si="446"/>
        <v>0</v>
      </c>
      <c r="AA823" s="2">
        <f t="shared" si="447"/>
        <v>0</v>
      </c>
      <c r="AB823" s="26">
        <f t="shared" si="455"/>
        <v>6.7299999999999999E-2</v>
      </c>
      <c r="AC823" s="27">
        <f t="shared" si="435"/>
        <v>2</v>
      </c>
      <c r="AD823" s="27">
        <v>252</v>
      </c>
      <c r="AE823" s="10">
        <f t="shared" si="465"/>
        <v>1.000517055</v>
      </c>
      <c r="AF823" s="2">
        <f t="shared" si="448"/>
        <v>161.26986577</v>
      </c>
      <c r="AG823" s="2">
        <f t="shared" si="449"/>
        <v>162.71980801000001</v>
      </c>
      <c r="AH823" s="3" t="str">
        <f t="shared" si="450"/>
        <v>-</v>
      </c>
      <c r="AI823" s="4" t="str">
        <f t="shared" si="456"/>
        <v>A+J=</v>
      </c>
      <c r="AJ823" s="11">
        <f t="shared" si="457"/>
        <v>41645</v>
      </c>
      <c r="AK823" s="11"/>
      <c r="AL823" s="4"/>
      <c r="AM823" s="1"/>
      <c r="AN823" s="11"/>
      <c r="AO823" s="1"/>
      <c r="AP823" s="1"/>
      <c r="AQ823" s="1"/>
      <c r="AR823" s="1"/>
      <c r="AS823" s="6"/>
      <c r="AT823" s="1"/>
      <c r="AU823" s="1"/>
      <c r="AV823" s="1"/>
      <c r="AW823" s="1"/>
      <c r="AX823" s="1"/>
      <c r="AY823" s="1"/>
      <c r="AZ823" s="1"/>
      <c r="BA823" s="1"/>
      <c r="BB823" s="1"/>
      <c r="BC823" s="1"/>
    </row>
    <row r="824" spans="1:154" x14ac:dyDescent="0.2">
      <c r="A824" s="144">
        <f t="shared" si="451"/>
        <v>41613</v>
      </c>
      <c r="B824" s="2">
        <f t="shared" si="436"/>
        <v>315023.79998311511</v>
      </c>
      <c r="C824" s="2">
        <f t="shared" si="452"/>
        <v>279355.05940308003</v>
      </c>
      <c r="D824" s="68">
        <f>SUM(Y824:Y$1094)</f>
        <v>21408.769466969999</v>
      </c>
      <c r="E824" s="68">
        <f t="shared" si="437"/>
        <v>257946.28993611003</v>
      </c>
      <c r="F824" s="72">
        <f t="shared" si="461"/>
        <v>3760.3</v>
      </c>
      <c r="G824" s="3">
        <f>IF(N824=1,VLOOKUP(A823,[1]Plan1!$BG$69:$BI$188,3),G823)</f>
        <v>3780.61</v>
      </c>
      <c r="H824" s="11">
        <f t="shared" si="462"/>
        <v>41550</v>
      </c>
      <c r="I824" s="11">
        <f t="shared" si="463"/>
        <v>41581</v>
      </c>
      <c r="J824" s="26">
        <f t="shared" si="438"/>
        <v>5.4011648006808688E-3</v>
      </c>
      <c r="K824" s="11">
        <f t="shared" si="453"/>
        <v>41641</v>
      </c>
      <c r="L824" s="11">
        <f t="shared" si="439"/>
        <v>41641</v>
      </c>
      <c r="M824" s="1">
        <f t="shared" si="454"/>
        <v>21</v>
      </c>
      <c r="N824" s="1">
        <f t="shared" si="458"/>
        <v>3</v>
      </c>
      <c r="O824" s="2">
        <f t="shared" si="440"/>
        <v>1.00076981</v>
      </c>
      <c r="P824" s="10">
        <f t="shared" si="467"/>
        <v>1.0056993999999999</v>
      </c>
      <c r="Q824" s="10">
        <f t="shared" si="464"/>
        <v>1.1267963012319553</v>
      </c>
      <c r="R824" s="2">
        <f t="shared" si="466"/>
        <v>1.1276637199999999</v>
      </c>
      <c r="S824" s="2">
        <f t="shared" si="459"/>
        <v>1.11650312</v>
      </c>
      <c r="T824" s="2">
        <f t="shared" si="441"/>
        <v>311900.79541132</v>
      </c>
      <c r="U824" s="2">
        <f t="shared" si="442"/>
        <v>2494.1884382627409</v>
      </c>
      <c r="V824" s="2">
        <f t="shared" si="443"/>
        <v>32930.38293344235</v>
      </c>
      <c r="W824" s="2">
        <f t="shared" si="444"/>
        <v>314779.63077478512</v>
      </c>
      <c r="X824" s="27">
        <f t="shared" si="445"/>
        <v>0</v>
      </c>
      <c r="Y824" s="2">
        <f t="shared" si="460"/>
        <v>0</v>
      </c>
      <c r="Z824" s="67">
        <f t="shared" si="446"/>
        <v>0</v>
      </c>
      <c r="AA824" s="2">
        <f t="shared" si="447"/>
        <v>0</v>
      </c>
      <c r="AB824" s="26">
        <f t="shared" si="455"/>
        <v>6.7299999999999999E-2</v>
      </c>
      <c r="AC824" s="27">
        <f t="shared" si="435"/>
        <v>3</v>
      </c>
      <c r="AD824" s="27">
        <v>252</v>
      </c>
      <c r="AE824" s="10">
        <f t="shared" si="465"/>
        <v>1.0007756830000001</v>
      </c>
      <c r="AF824" s="2">
        <f t="shared" si="448"/>
        <v>241.93614468000001</v>
      </c>
      <c r="AG824" s="2">
        <f t="shared" si="449"/>
        <v>244.16920833</v>
      </c>
      <c r="AH824" s="3" t="str">
        <f t="shared" si="450"/>
        <v>-</v>
      </c>
      <c r="AI824" s="4" t="str">
        <f t="shared" si="456"/>
        <v>A+J=</v>
      </c>
      <c r="AJ824" s="11">
        <f t="shared" si="457"/>
        <v>41645</v>
      </c>
      <c r="AK824" s="11"/>
      <c r="AL824" s="4"/>
      <c r="AM824" s="1"/>
      <c r="AN824" s="11"/>
      <c r="AO824" s="1"/>
      <c r="AP824" s="1"/>
      <c r="AQ824" s="1"/>
      <c r="AR824" s="1"/>
      <c r="AS824" s="6"/>
      <c r="AT824" s="1"/>
      <c r="AU824" s="1"/>
      <c r="AV824" s="1"/>
      <c r="AW824" s="1"/>
      <c r="AX824" s="1"/>
      <c r="AY824" s="1"/>
      <c r="AZ824" s="1"/>
      <c r="BA824" s="1"/>
      <c r="BB824" s="1"/>
      <c r="BC824" s="1"/>
    </row>
    <row r="825" spans="1:154" x14ac:dyDescent="0.2">
      <c r="A825" s="144">
        <f t="shared" si="451"/>
        <v>41614</v>
      </c>
      <c r="B825" s="2">
        <f t="shared" si="436"/>
        <v>315179.93005367072</v>
      </c>
      <c r="C825" s="2">
        <f t="shared" si="452"/>
        <v>279355.05940308003</v>
      </c>
      <c r="D825" s="68">
        <f>SUM(Y825:Y$1094)</f>
        <v>21408.769466969999</v>
      </c>
      <c r="E825" s="68">
        <f t="shared" si="437"/>
        <v>257946.28993611003</v>
      </c>
      <c r="F825" s="72">
        <f t="shared" si="461"/>
        <v>3760.3</v>
      </c>
      <c r="G825" s="3">
        <f>IF(N825=1,VLOOKUP(A824,[1]Plan1!$BG$69:$BI$188,3),G824)</f>
        <v>3780.61</v>
      </c>
      <c r="H825" s="11">
        <f t="shared" si="462"/>
        <v>41550</v>
      </c>
      <c r="I825" s="11">
        <f t="shared" si="463"/>
        <v>41581</v>
      </c>
      <c r="J825" s="26">
        <f t="shared" si="438"/>
        <v>5.4011648006808688E-3</v>
      </c>
      <c r="K825" s="11">
        <f t="shared" si="453"/>
        <v>41641</v>
      </c>
      <c r="L825" s="11">
        <f t="shared" si="439"/>
        <v>41641</v>
      </c>
      <c r="M825" s="1">
        <f t="shared" si="454"/>
        <v>21</v>
      </c>
      <c r="N825" s="1">
        <f t="shared" si="458"/>
        <v>4</v>
      </c>
      <c r="O825" s="2">
        <f t="shared" si="440"/>
        <v>1.00102655</v>
      </c>
      <c r="P825" s="10">
        <f t="shared" si="467"/>
        <v>1.0056993999999999</v>
      </c>
      <c r="Q825" s="10">
        <f t="shared" si="464"/>
        <v>1.1267963012319553</v>
      </c>
      <c r="R825" s="2">
        <f t="shared" si="466"/>
        <v>1.1279530099999999</v>
      </c>
      <c r="S825" s="2">
        <f t="shared" si="459"/>
        <v>1.11650312</v>
      </c>
      <c r="T825" s="2">
        <f t="shared" si="441"/>
        <v>311900.79541132</v>
      </c>
      <c r="U825" s="2">
        <f t="shared" si="442"/>
        <v>2494.1884382627409</v>
      </c>
      <c r="V825" s="2">
        <f t="shared" si="443"/>
        <v>33005.004215657966</v>
      </c>
      <c r="W825" s="2">
        <f t="shared" si="444"/>
        <v>314854.2520570007</v>
      </c>
      <c r="X825" s="27">
        <f t="shared" si="445"/>
        <v>0</v>
      </c>
      <c r="Y825" s="2">
        <f t="shared" si="460"/>
        <v>0</v>
      </c>
      <c r="Z825" s="67">
        <f t="shared" si="446"/>
        <v>0</v>
      </c>
      <c r="AA825" s="2">
        <f t="shared" si="447"/>
        <v>0</v>
      </c>
      <c r="AB825" s="26">
        <f t="shared" si="455"/>
        <v>6.7299999999999999E-2</v>
      </c>
      <c r="AC825" s="27">
        <f t="shared" si="435"/>
        <v>4</v>
      </c>
      <c r="AD825" s="27">
        <v>252</v>
      </c>
      <c r="AE825" s="10">
        <f t="shared" si="465"/>
        <v>1.0010343770000001</v>
      </c>
      <c r="AF825" s="2">
        <f t="shared" si="448"/>
        <v>322.62300905000001</v>
      </c>
      <c r="AG825" s="2">
        <f t="shared" si="449"/>
        <v>325.67799667000003</v>
      </c>
      <c r="AH825" s="3" t="str">
        <f t="shared" si="450"/>
        <v>-</v>
      </c>
      <c r="AI825" s="4" t="str">
        <f t="shared" si="456"/>
        <v>A+J=</v>
      </c>
      <c r="AJ825" s="11">
        <f t="shared" si="457"/>
        <v>41645</v>
      </c>
      <c r="AK825" s="11"/>
      <c r="AL825" s="4"/>
      <c r="AM825" s="1"/>
      <c r="AN825" s="11"/>
      <c r="AO825" s="1"/>
      <c r="AP825" s="1"/>
      <c r="AQ825" s="1"/>
      <c r="AR825" s="1"/>
      <c r="AS825" s="6"/>
      <c r="AT825" s="1"/>
      <c r="AU825" s="1"/>
      <c r="AV825" s="1"/>
      <c r="AW825" s="1"/>
      <c r="AX825" s="1"/>
      <c r="AY825" s="1"/>
      <c r="AZ825" s="1"/>
      <c r="BA825" s="1"/>
      <c r="BB825" s="1"/>
      <c r="BC825" s="1"/>
    </row>
    <row r="826" spans="1:154" x14ac:dyDescent="0.2">
      <c r="A826" s="144">
        <f t="shared" si="451"/>
        <v>41615</v>
      </c>
      <c r="B826" s="2">
        <f t="shared" si="436"/>
        <v>315336.13822714664</v>
      </c>
      <c r="C826" s="2">
        <f t="shared" si="452"/>
        <v>279355.05940308003</v>
      </c>
      <c r="D826" s="68">
        <f>SUM(Y826:Y$1094)</f>
        <v>21408.769466969999</v>
      </c>
      <c r="E826" s="68">
        <f t="shared" si="437"/>
        <v>257946.28993611003</v>
      </c>
      <c r="F826" s="72">
        <f t="shared" si="461"/>
        <v>3760.3</v>
      </c>
      <c r="G826" s="3">
        <f>IF(N826=1,VLOOKUP(A825,[1]Plan1!$BG$69:$BI$188,3),G825)</f>
        <v>3780.61</v>
      </c>
      <c r="H826" s="11">
        <f t="shared" si="462"/>
        <v>41550</v>
      </c>
      <c r="I826" s="11">
        <f t="shared" si="463"/>
        <v>41581</v>
      </c>
      <c r="J826" s="26">
        <f t="shared" si="438"/>
        <v>5.4011648006808688E-3</v>
      </c>
      <c r="K826" s="11">
        <f t="shared" si="453"/>
        <v>41641</v>
      </c>
      <c r="L826" s="11">
        <f t="shared" si="439"/>
        <v>41641</v>
      </c>
      <c r="M826" s="1">
        <f t="shared" si="454"/>
        <v>21</v>
      </c>
      <c r="N826" s="1">
        <f t="shared" si="458"/>
        <v>5</v>
      </c>
      <c r="O826" s="2">
        <f t="shared" si="440"/>
        <v>1.00128335</v>
      </c>
      <c r="P826" s="10">
        <f t="shared" si="467"/>
        <v>1.0056993999999999</v>
      </c>
      <c r="Q826" s="10">
        <f t="shared" si="464"/>
        <v>1.1267963012319553</v>
      </c>
      <c r="R826" s="2">
        <f t="shared" si="466"/>
        <v>1.1282423699999999</v>
      </c>
      <c r="S826" s="2">
        <f t="shared" si="459"/>
        <v>1.11650312</v>
      </c>
      <c r="T826" s="2">
        <f t="shared" si="441"/>
        <v>311900.79541132</v>
      </c>
      <c r="U826" s="2">
        <f t="shared" si="442"/>
        <v>2494.1884382627409</v>
      </c>
      <c r="V826" s="2">
        <f t="shared" si="443"/>
        <v>33079.643554113885</v>
      </c>
      <c r="W826" s="2">
        <f t="shared" si="444"/>
        <v>314928.89139545662</v>
      </c>
      <c r="X826" s="27">
        <f t="shared" si="445"/>
        <v>0</v>
      </c>
      <c r="Y826" s="2">
        <f t="shared" si="460"/>
        <v>0</v>
      </c>
      <c r="Z826" s="67">
        <f t="shared" si="446"/>
        <v>0</v>
      </c>
      <c r="AA826" s="2">
        <f t="shared" si="447"/>
        <v>0</v>
      </c>
      <c r="AB826" s="26">
        <f t="shared" si="455"/>
        <v>6.7299999999999999E-2</v>
      </c>
      <c r="AC826" s="27">
        <f t="shared" si="435"/>
        <v>5</v>
      </c>
      <c r="AD826" s="27">
        <v>252</v>
      </c>
      <c r="AE826" s="10">
        <f t="shared" si="465"/>
        <v>1.0012931389999999</v>
      </c>
      <c r="AF826" s="2">
        <f t="shared" si="448"/>
        <v>403.33108267</v>
      </c>
      <c r="AG826" s="2">
        <f t="shared" si="449"/>
        <v>407.24683169000002</v>
      </c>
      <c r="AH826" s="3" t="str">
        <f t="shared" si="450"/>
        <v>-</v>
      </c>
      <c r="AI826" s="4" t="str">
        <f t="shared" si="456"/>
        <v>A+J=</v>
      </c>
      <c r="AJ826" s="11">
        <f t="shared" si="457"/>
        <v>41645</v>
      </c>
      <c r="AK826" s="11"/>
      <c r="AL826" s="4"/>
      <c r="AM826" s="1"/>
      <c r="AN826" s="11"/>
      <c r="AO826" s="1"/>
      <c r="AP826" s="1"/>
      <c r="AQ826" s="1"/>
      <c r="AR826" s="1"/>
      <c r="AS826" s="6"/>
      <c r="AT826" s="1"/>
      <c r="AU826" s="1"/>
      <c r="AV826" s="1"/>
      <c r="AW826" s="1"/>
      <c r="AX826" s="1"/>
      <c r="AY826" s="1"/>
      <c r="AZ826" s="1"/>
      <c r="BA826" s="1"/>
      <c r="BB826" s="1"/>
      <c r="BC826" s="1"/>
    </row>
    <row r="827" spans="1:154" x14ac:dyDescent="0.2">
      <c r="A827" s="144">
        <f t="shared" si="451"/>
        <v>41616</v>
      </c>
      <c r="B827" s="2">
        <f t="shared" si="436"/>
        <v>315336.13822714664</v>
      </c>
      <c r="C827" s="2">
        <f t="shared" si="452"/>
        <v>279355.05940308003</v>
      </c>
      <c r="D827" s="68">
        <f>SUM(Y827:Y$1094)</f>
        <v>21408.769466969999</v>
      </c>
      <c r="E827" s="68">
        <f t="shared" si="437"/>
        <v>257946.28993611003</v>
      </c>
      <c r="F827" s="72">
        <f t="shared" si="461"/>
        <v>3760.3</v>
      </c>
      <c r="G827" s="3">
        <f>IF(N827=1,VLOOKUP(A826,[1]Plan1!$BG$69:$BI$188,3),G826)</f>
        <v>3780.61</v>
      </c>
      <c r="H827" s="11">
        <f t="shared" si="462"/>
        <v>41550</v>
      </c>
      <c r="I827" s="11">
        <f t="shared" si="463"/>
        <v>41581</v>
      </c>
      <c r="J827" s="26">
        <f t="shared" si="438"/>
        <v>5.4011648006808688E-3</v>
      </c>
      <c r="K827" s="11">
        <f t="shared" si="453"/>
        <v>41641</v>
      </c>
      <c r="L827" s="11">
        <f t="shared" si="439"/>
        <v>41641</v>
      </c>
      <c r="M827" s="1">
        <f t="shared" si="454"/>
        <v>21</v>
      </c>
      <c r="N827" s="1">
        <f t="shared" si="458"/>
        <v>5</v>
      </c>
      <c r="O827" s="2">
        <f t="shared" si="440"/>
        <v>1.00128335</v>
      </c>
      <c r="P827" s="10">
        <f t="shared" si="467"/>
        <v>1.0056993999999999</v>
      </c>
      <c r="Q827" s="10">
        <f t="shared" si="464"/>
        <v>1.1267963012319553</v>
      </c>
      <c r="R827" s="2">
        <f t="shared" si="466"/>
        <v>1.1282423699999999</v>
      </c>
      <c r="S827" s="2">
        <f t="shared" si="459"/>
        <v>1.11650312</v>
      </c>
      <c r="T827" s="2">
        <f t="shared" si="441"/>
        <v>311900.79541132</v>
      </c>
      <c r="U827" s="2">
        <f t="shared" si="442"/>
        <v>2494.1884382627409</v>
      </c>
      <c r="V827" s="2">
        <f t="shared" si="443"/>
        <v>33079.643554113885</v>
      </c>
      <c r="W827" s="2">
        <f t="shared" si="444"/>
        <v>314928.89139545662</v>
      </c>
      <c r="X827" s="27">
        <f t="shared" si="445"/>
        <v>0</v>
      </c>
      <c r="Y827" s="2">
        <f t="shared" si="460"/>
        <v>0</v>
      </c>
      <c r="Z827" s="67">
        <f t="shared" si="446"/>
        <v>0</v>
      </c>
      <c r="AA827" s="2">
        <f t="shared" si="447"/>
        <v>0</v>
      </c>
      <c r="AB827" s="26">
        <f t="shared" si="455"/>
        <v>6.7299999999999999E-2</v>
      </c>
      <c r="AC827" s="27">
        <f t="shared" si="435"/>
        <v>5</v>
      </c>
      <c r="AD827" s="27">
        <v>252</v>
      </c>
      <c r="AE827" s="10">
        <f t="shared" si="465"/>
        <v>1.0012931389999999</v>
      </c>
      <c r="AF827" s="2">
        <f t="shared" si="448"/>
        <v>403.33108267</v>
      </c>
      <c r="AG827" s="2">
        <f t="shared" si="449"/>
        <v>407.24683169000002</v>
      </c>
      <c r="AH827" s="3" t="str">
        <f t="shared" si="450"/>
        <v>-</v>
      </c>
      <c r="AI827" s="4" t="str">
        <f t="shared" si="456"/>
        <v>A+J=</v>
      </c>
      <c r="AJ827" s="11">
        <f t="shared" si="457"/>
        <v>41645</v>
      </c>
      <c r="AK827" s="11"/>
      <c r="AL827" s="4"/>
      <c r="AM827" s="1"/>
      <c r="AN827" s="11"/>
      <c r="AO827" s="1"/>
      <c r="AP827" s="1"/>
      <c r="AQ827" s="1"/>
      <c r="AR827" s="1"/>
      <c r="AS827" s="6"/>
      <c r="AT827" s="1"/>
      <c r="AU827" s="1"/>
      <c r="AV827" s="1"/>
      <c r="AW827" s="1"/>
      <c r="AX827" s="1"/>
      <c r="AY827" s="1"/>
      <c r="AZ827" s="1"/>
      <c r="BA827" s="1"/>
      <c r="BB827" s="1"/>
      <c r="BC827" s="1"/>
    </row>
    <row r="828" spans="1:154" x14ac:dyDescent="0.2">
      <c r="A828" s="144">
        <f t="shared" si="451"/>
        <v>41617</v>
      </c>
      <c r="B828" s="2">
        <f t="shared" si="436"/>
        <v>315336.13822714664</v>
      </c>
      <c r="C828" s="2">
        <f t="shared" si="452"/>
        <v>279355.05940308003</v>
      </c>
      <c r="D828" s="68">
        <f>SUM(Y828:Y$1094)</f>
        <v>21408.769466969999</v>
      </c>
      <c r="E828" s="68">
        <f t="shared" si="437"/>
        <v>257946.28993611003</v>
      </c>
      <c r="F828" s="72">
        <f t="shared" si="461"/>
        <v>3760.3</v>
      </c>
      <c r="G828" s="3">
        <f>IF(N828=1,VLOOKUP(A827,[1]Plan1!$BG$69:$BI$188,3),G827)</f>
        <v>3780.61</v>
      </c>
      <c r="H828" s="11">
        <f t="shared" si="462"/>
        <v>41550</v>
      </c>
      <c r="I828" s="11">
        <f t="shared" si="463"/>
        <v>41581</v>
      </c>
      <c r="J828" s="26">
        <f t="shared" si="438"/>
        <v>5.4011648006808688E-3</v>
      </c>
      <c r="K828" s="11">
        <f t="shared" si="453"/>
        <v>41641</v>
      </c>
      <c r="L828" s="11">
        <f t="shared" si="439"/>
        <v>41641</v>
      </c>
      <c r="M828" s="1">
        <f t="shared" si="454"/>
        <v>21</v>
      </c>
      <c r="N828" s="1">
        <f t="shared" si="458"/>
        <v>5</v>
      </c>
      <c r="O828" s="2">
        <f t="shared" si="440"/>
        <v>1.00128335</v>
      </c>
      <c r="P828" s="10">
        <f t="shared" si="467"/>
        <v>1.0056993999999999</v>
      </c>
      <c r="Q828" s="10">
        <f t="shared" si="464"/>
        <v>1.1267963012319553</v>
      </c>
      <c r="R828" s="2">
        <f t="shared" si="466"/>
        <v>1.1282423699999999</v>
      </c>
      <c r="S828" s="2">
        <f t="shared" si="459"/>
        <v>1.11650312</v>
      </c>
      <c r="T828" s="2">
        <f t="shared" si="441"/>
        <v>311900.79541132</v>
      </c>
      <c r="U828" s="2">
        <f t="shared" si="442"/>
        <v>2494.1884382627409</v>
      </c>
      <c r="V828" s="2">
        <f t="shared" si="443"/>
        <v>33079.643554113885</v>
      </c>
      <c r="W828" s="2">
        <f t="shared" si="444"/>
        <v>314928.89139545662</v>
      </c>
      <c r="X828" s="27">
        <f t="shared" si="445"/>
        <v>0</v>
      </c>
      <c r="Y828" s="2">
        <f t="shared" si="460"/>
        <v>0</v>
      </c>
      <c r="Z828" s="67">
        <f t="shared" si="446"/>
        <v>0</v>
      </c>
      <c r="AA828" s="2">
        <f t="shared" si="447"/>
        <v>0</v>
      </c>
      <c r="AB828" s="26">
        <f t="shared" si="455"/>
        <v>6.7299999999999999E-2</v>
      </c>
      <c r="AC828" s="27">
        <f t="shared" ref="AC828:AC891" si="468">N828</f>
        <v>5</v>
      </c>
      <c r="AD828" s="27">
        <v>252</v>
      </c>
      <c r="AE828" s="10">
        <f t="shared" si="465"/>
        <v>1.0012931389999999</v>
      </c>
      <c r="AF828" s="2">
        <f t="shared" si="448"/>
        <v>403.33108267</v>
      </c>
      <c r="AG828" s="2">
        <f t="shared" si="449"/>
        <v>407.24683169000002</v>
      </c>
      <c r="AH828" s="3" t="str">
        <f t="shared" si="450"/>
        <v>-</v>
      </c>
      <c r="AI828" s="4" t="str">
        <f t="shared" si="456"/>
        <v>A+J=</v>
      </c>
      <c r="AJ828" s="11">
        <f t="shared" si="457"/>
        <v>41645</v>
      </c>
      <c r="AK828" s="11"/>
      <c r="AL828" s="4"/>
      <c r="AM828" s="1"/>
      <c r="AN828" s="11"/>
      <c r="AO828" s="1"/>
      <c r="AP828" s="1"/>
      <c r="AQ828" s="1"/>
      <c r="AR828" s="1"/>
      <c r="AS828" s="6"/>
      <c r="AT828" s="1"/>
      <c r="AU828" s="1"/>
      <c r="AV828" s="1"/>
      <c r="AW828" s="1"/>
      <c r="AX828" s="1"/>
      <c r="AY828" s="1"/>
      <c r="AZ828" s="1"/>
      <c r="BA828" s="1"/>
      <c r="BB828" s="1"/>
      <c r="BC828" s="1"/>
    </row>
    <row r="829" spans="1:154" x14ac:dyDescent="0.2">
      <c r="A829" s="144">
        <f t="shared" si="451"/>
        <v>41618</v>
      </c>
      <c r="B829" s="2">
        <f t="shared" si="436"/>
        <v>315492.42648621573</v>
      </c>
      <c r="C829" s="2">
        <f t="shared" si="452"/>
        <v>279355.05940308003</v>
      </c>
      <c r="D829" s="68">
        <f>SUM(Y829:Y$1094)</f>
        <v>21408.769466969999</v>
      </c>
      <c r="E829" s="68">
        <f t="shared" si="437"/>
        <v>257946.28993611003</v>
      </c>
      <c r="F829" s="72">
        <f t="shared" si="461"/>
        <v>3760.3</v>
      </c>
      <c r="G829" s="3">
        <f>IF(N829=1,VLOOKUP(A828,[1]Plan1!$BG$69:$BI$188,3),G828)</f>
        <v>3780.61</v>
      </c>
      <c r="H829" s="11">
        <f t="shared" si="462"/>
        <v>41550</v>
      </c>
      <c r="I829" s="11">
        <f t="shared" si="463"/>
        <v>41581</v>
      </c>
      <c r="J829" s="26">
        <f t="shared" si="438"/>
        <v>5.4011648006808688E-3</v>
      </c>
      <c r="K829" s="11">
        <f t="shared" si="453"/>
        <v>41641</v>
      </c>
      <c r="L829" s="11">
        <f t="shared" si="439"/>
        <v>41641</v>
      </c>
      <c r="M829" s="1">
        <f t="shared" si="454"/>
        <v>21</v>
      </c>
      <c r="N829" s="1">
        <f t="shared" si="458"/>
        <v>6</v>
      </c>
      <c r="O829" s="2">
        <f t="shared" si="440"/>
        <v>1.0015402200000001</v>
      </c>
      <c r="P829" s="10">
        <f t="shared" si="467"/>
        <v>1.0056993999999999</v>
      </c>
      <c r="Q829" s="10">
        <f t="shared" si="464"/>
        <v>1.1267963012319553</v>
      </c>
      <c r="R829" s="2">
        <f t="shared" si="466"/>
        <v>1.1285318099999999</v>
      </c>
      <c r="S829" s="2">
        <f t="shared" si="459"/>
        <v>1.11650312</v>
      </c>
      <c r="T829" s="2">
        <f t="shared" si="441"/>
        <v>311900.79541132</v>
      </c>
      <c r="U829" s="2">
        <f t="shared" si="442"/>
        <v>2494.1884382627409</v>
      </c>
      <c r="V829" s="2">
        <f t="shared" si="443"/>
        <v>33154.303528272983</v>
      </c>
      <c r="W829" s="2">
        <f t="shared" si="444"/>
        <v>315003.55136961571</v>
      </c>
      <c r="X829" s="27">
        <f t="shared" si="445"/>
        <v>0</v>
      </c>
      <c r="Y829" s="2">
        <f t="shared" si="460"/>
        <v>0</v>
      </c>
      <c r="Z829" s="67">
        <f t="shared" si="446"/>
        <v>0</v>
      </c>
      <c r="AA829" s="2">
        <f t="shared" si="447"/>
        <v>0</v>
      </c>
      <c r="AB829" s="26">
        <f t="shared" si="455"/>
        <v>6.7299999999999999E-2</v>
      </c>
      <c r="AC829" s="27">
        <f t="shared" si="468"/>
        <v>6</v>
      </c>
      <c r="AD829" s="27">
        <v>252</v>
      </c>
      <c r="AE829" s="10">
        <f t="shared" si="465"/>
        <v>1.0015519669999999</v>
      </c>
      <c r="AF829" s="2">
        <f t="shared" si="448"/>
        <v>484.05974175</v>
      </c>
      <c r="AG829" s="2">
        <f t="shared" si="449"/>
        <v>488.87511660000001</v>
      </c>
      <c r="AH829" s="3" t="str">
        <f t="shared" si="450"/>
        <v>-</v>
      </c>
      <c r="AI829" s="4" t="str">
        <f t="shared" si="456"/>
        <v>A+J=</v>
      </c>
      <c r="AJ829" s="11">
        <f t="shared" si="457"/>
        <v>41645</v>
      </c>
      <c r="AK829" s="11"/>
      <c r="AL829" s="4"/>
      <c r="AM829" s="1"/>
      <c r="AN829" s="11"/>
      <c r="AO829" s="1"/>
      <c r="AP829" s="1"/>
      <c r="AQ829" s="1"/>
      <c r="AR829" s="1"/>
      <c r="AS829" s="6"/>
      <c r="AT829" s="1"/>
      <c r="AU829" s="1"/>
      <c r="AV829" s="1"/>
      <c r="AW829" s="1"/>
      <c r="AX829" s="1"/>
      <c r="AY829" s="1"/>
      <c r="AZ829" s="1"/>
      <c r="BA829" s="1"/>
      <c r="BB829" s="1"/>
      <c r="BC829" s="1"/>
    </row>
    <row r="830" spans="1:154" x14ac:dyDescent="0.2">
      <c r="A830" s="144">
        <f t="shared" si="451"/>
        <v>41619</v>
      </c>
      <c r="B830" s="2">
        <f t="shared" si="436"/>
        <v>315648.79259265517</v>
      </c>
      <c r="C830" s="2">
        <f t="shared" si="452"/>
        <v>279355.05940308003</v>
      </c>
      <c r="D830" s="68">
        <f>SUM(Y830:Y$1094)</f>
        <v>21408.769466969999</v>
      </c>
      <c r="E830" s="68">
        <f t="shared" si="437"/>
        <v>257946.28993611003</v>
      </c>
      <c r="F830" s="72">
        <f t="shared" si="461"/>
        <v>3760.3</v>
      </c>
      <c r="G830" s="3">
        <f>IF(N830=1,VLOOKUP(A829,[1]Plan1!$BG$69:$BI$188,3),G829)</f>
        <v>3780.61</v>
      </c>
      <c r="H830" s="11">
        <f t="shared" si="462"/>
        <v>41550</v>
      </c>
      <c r="I830" s="11">
        <f t="shared" si="463"/>
        <v>41581</v>
      </c>
      <c r="J830" s="26">
        <f t="shared" si="438"/>
        <v>5.4011648006808688E-3</v>
      </c>
      <c r="K830" s="11">
        <f t="shared" si="453"/>
        <v>41641</v>
      </c>
      <c r="L830" s="11">
        <f t="shared" si="439"/>
        <v>41641</v>
      </c>
      <c r="M830" s="1">
        <f t="shared" si="454"/>
        <v>21</v>
      </c>
      <c r="N830" s="1">
        <f t="shared" si="458"/>
        <v>7</v>
      </c>
      <c r="O830" s="2">
        <f t="shared" si="440"/>
        <v>1.00179715</v>
      </c>
      <c r="P830" s="10">
        <f t="shared" si="467"/>
        <v>1.0056993999999999</v>
      </c>
      <c r="Q830" s="10">
        <f t="shared" si="464"/>
        <v>1.1267963012319553</v>
      </c>
      <c r="R830" s="2">
        <f t="shared" si="466"/>
        <v>1.1288213199999999</v>
      </c>
      <c r="S830" s="2">
        <f t="shared" si="459"/>
        <v>1.11650312</v>
      </c>
      <c r="T830" s="2">
        <f t="shared" si="441"/>
        <v>311900.79541132</v>
      </c>
      <c r="U830" s="2">
        <f t="shared" si="442"/>
        <v>2494.1884382627409</v>
      </c>
      <c r="V830" s="2">
        <f t="shared" si="443"/>
        <v>33228.981558672385</v>
      </c>
      <c r="W830" s="2">
        <f t="shared" si="444"/>
        <v>315078.22940001515</v>
      </c>
      <c r="X830" s="27">
        <f t="shared" si="445"/>
        <v>0</v>
      </c>
      <c r="Y830" s="2">
        <f t="shared" si="460"/>
        <v>0</v>
      </c>
      <c r="Z830" s="67">
        <f t="shared" si="446"/>
        <v>0</v>
      </c>
      <c r="AA830" s="2">
        <f t="shared" si="447"/>
        <v>0</v>
      </c>
      <c r="AB830" s="26">
        <f t="shared" si="455"/>
        <v>6.7299999999999999E-2</v>
      </c>
      <c r="AC830" s="27">
        <f t="shared" si="468"/>
        <v>7</v>
      </c>
      <c r="AD830" s="27">
        <v>252</v>
      </c>
      <c r="AE830" s="10">
        <f t="shared" si="465"/>
        <v>1.0018108619999999</v>
      </c>
      <c r="AF830" s="2">
        <f t="shared" si="448"/>
        <v>564.80929818000004</v>
      </c>
      <c r="AG830" s="2">
        <f t="shared" si="449"/>
        <v>570.56319264000001</v>
      </c>
      <c r="AH830" s="3" t="str">
        <f t="shared" si="450"/>
        <v>-</v>
      </c>
      <c r="AI830" s="4" t="str">
        <f t="shared" si="456"/>
        <v>A+J=</v>
      </c>
      <c r="AJ830" s="11">
        <f t="shared" si="457"/>
        <v>41645</v>
      </c>
      <c r="AK830" s="11"/>
      <c r="AL830" s="4"/>
      <c r="AM830" s="1"/>
      <c r="AN830" s="11"/>
      <c r="AO830" s="1"/>
      <c r="AP830" s="1"/>
      <c r="AQ830" s="1"/>
      <c r="AR830" s="1"/>
      <c r="AS830" s="6"/>
      <c r="AT830" s="1"/>
      <c r="AU830" s="1"/>
      <c r="AV830" s="1"/>
      <c r="AW830" s="1"/>
      <c r="AX830" s="1"/>
      <c r="AY830" s="1"/>
      <c r="AZ830" s="1"/>
      <c r="BA830" s="1"/>
      <c r="BB830" s="1"/>
      <c r="BC830" s="1"/>
    </row>
    <row r="831" spans="1:154" x14ac:dyDescent="0.2">
      <c r="A831" s="144">
        <f t="shared" si="451"/>
        <v>41620</v>
      </c>
      <c r="B831" s="2">
        <f t="shared" si="436"/>
        <v>315805.23689064488</v>
      </c>
      <c r="C831" s="2">
        <f t="shared" si="452"/>
        <v>279355.05940308003</v>
      </c>
      <c r="D831" s="68">
        <f>SUM(Y831:Y$1094)</f>
        <v>21408.769466969999</v>
      </c>
      <c r="E831" s="68">
        <f t="shared" si="437"/>
        <v>257946.28993611003</v>
      </c>
      <c r="F831" s="72">
        <f t="shared" si="461"/>
        <v>3760.3</v>
      </c>
      <c r="G831" s="3">
        <f>IF(N831=1,VLOOKUP(A830,[1]Plan1!$BG$69:$BI$188,3),G830)</f>
        <v>3780.61</v>
      </c>
      <c r="H831" s="11">
        <f t="shared" si="462"/>
        <v>41550</v>
      </c>
      <c r="I831" s="11">
        <f t="shared" si="463"/>
        <v>41581</v>
      </c>
      <c r="J831" s="26">
        <f t="shared" si="438"/>
        <v>5.4011648006808688E-3</v>
      </c>
      <c r="K831" s="11">
        <f t="shared" si="453"/>
        <v>41641</v>
      </c>
      <c r="L831" s="11">
        <f t="shared" si="439"/>
        <v>41641</v>
      </c>
      <c r="M831" s="1">
        <f t="shared" si="454"/>
        <v>21</v>
      </c>
      <c r="N831" s="1">
        <f t="shared" si="458"/>
        <v>8</v>
      </c>
      <c r="O831" s="2">
        <f t="shared" si="440"/>
        <v>1.00205415</v>
      </c>
      <c r="P831" s="10">
        <f t="shared" si="467"/>
        <v>1.0056993999999999</v>
      </c>
      <c r="Q831" s="10">
        <f t="shared" si="464"/>
        <v>1.1267963012319553</v>
      </c>
      <c r="R831" s="2">
        <f t="shared" si="466"/>
        <v>1.1291108999999999</v>
      </c>
      <c r="S831" s="2">
        <f t="shared" si="459"/>
        <v>1.11650312</v>
      </c>
      <c r="T831" s="2">
        <f t="shared" si="441"/>
        <v>311900.79541132</v>
      </c>
      <c r="U831" s="2">
        <f t="shared" si="442"/>
        <v>2494.1884382627409</v>
      </c>
      <c r="V831" s="2">
        <f t="shared" si="443"/>
        <v>33303.677645312084</v>
      </c>
      <c r="W831" s="2">
        <f t="shared" si="444"/>
        <v>315152.92548665486</v>
      </c>
      <c r="X831" s="27">
        <f t="shared" si="445"/>
        <v>0</v>
      </c>
      <c r="Y831" s="2">
        <f t="shared" si="460"/>
        <v>0</v>
      </c>
      <c r="Z831" s="67">
        <f t="shared" si="446"/>
        <v>0</v>
      </c>
      <c r="AA831" s="2">
        <f t="shared" si="447"/>
        <v>0</v>
      </c>
      <c r="AB831" s="26">
        <f t="shared" si="455"/>
        <v>6.7299999999999999E-2</v>
      </c>
      <c r="AC831" s="27">
        <f t="shared" si="468"/>
        <v>8</v>
      </c>
      <c r="AD831" s="27">
        <v>252</v>
      </c>
      <c r="AE831" s="10">
        <f t="shared" si="465"/>
        <v>1.002069825</v>
      </c>
      <c r="AF831" s="2">
        <f t="shared" si="448"/>
        <v>645.58006386</v>
      </c>
      <c r="AG831" s="2">
        <f t="shared" si="449"/>
        <v>652.31140399000003</v>
      </c>
      <c r="AH831" s="3" t="str">
        <f t="shared" si="450"/>
        <v>-</v>
      </c>
      <c r="AI831" s="4" t="str">
        <f t="shared" si="456"/>
        <v>A+J=</v>
      </c>
      <c r="AJ831" s="11">
        <f t="shared" si="457"/>
        <v>41645</v>
      </c>
      <c r="AK831" s="11"/>
      <c r="AL831" s="4"/>
      <c r="AM831" s="1"/>
      <c r="AN831" s="11"/>
      <c r="AO831" s="1"/>
      <c r="AP831" s="1"/>
      <c r="AQ831" s="1"/>
      <c r="AR831" s="1"/>
      <c r="AS831" s="6"/>
      <c r="AT831" s="1"/>
      <c r="AU831" s="1"/>
      <c r="AV831" s="1"/>
      <c r="AW831" s="1"/>
      <c r="AX831" s="1"/>
      <c r="AY831" s="1"/>
      <c r="AZ831" s="1"/>
      <c r="BA831" s="1"/>
      <c r="BB831" s="1"/>
      <c r="BC831" s="1"/>
    </row>
    <row r="832" spans="1:154" x14ac:dyDescent="0.2">
      <c r="A832" s="144">
        <f t="shared" si="451"/>
        <v>41621</v>
      </c>
      <c r="B832" s="2">
        <f t="shared" si="436"/>
        <v>315961.76394993067</v>
      </c>
      <c r="C832" s="2">
        <f t="shared" si="452"/>
        <v>279355.05940308003</v>
      </c>
      <c r="D832" s="68">
        <f>SUM(Y832:Y$1094)</f>
        <v>21408.769466969999</v>
      </c>
      <c r="E832" s="68">
        <f t="shared" si="437"/>
        <v>257946.28993611003</v>
      </c>
      <c r="F832" s="72">
        <f t="shared" si="461"/>
        <v>3760.3</v>
      </c>
      <c r="G832" s="3">
        <f>IF(N832=1,VLOOKUP(A831,[1]Plan1!$BG$69:$BI$188,3),G831)</f>
        <v>3780.61</v>
      </c>
      <c r="H832" s="11">
        <f t="shared" si="462"/>
        <v>41550</v>
      </c>
      <c r="I832" s="11">
        <f t="shared" si="463"/>
        <v>41581</v>
      </c>
      <c r="J832" s="26">
        <f t="shared" si="438"/>
        <v>5.4011648006808688E-3</v>
      </c>
      <c r="K832" s="11">
        <f t="shared" si="453"/>
        <v>41641</v>
      </c>
      <c r="L832" s="11">
        <f t="shared" si="439"/>
        <v>41641</v>
      </c>
      <c r="M832" s="1">
        <f t="shared" si="454"/>
        <v>21</v>
      </c>
      <c r="N832" s="1">
        <f t="shared" si="458"/>
        <v>9</v>
      </c>
      <c r="O832" s="2">
        <f t="shared" si="440"/>
        <v>1.0023112199999999</v>
      </c>
      <c r="P832" s="10">
        <f t="shared" si="467"/>
        <v>1.0056993999999999</v>
      </c>
      <c r="Q832" s="10">
        <f t="shared" si="464"/>
        <v>1.1267963012319553</v>
      </c>
      <c r="R832" s="2">
        <f t="shared" si="466"/>
        <v>1.12940057</v>
      </c>
      <c r="S832" s="2">
        <f t="shared" si="459"/>
        <v>1.11650312</v>
      </c>
      <c r="T832" s="2">
        <f t="shared" si="441"/>
        <v>311900.79541132</v>
      </c>
      <c r="U832" s="2">
        <f t="shared" si="442"/>
        <v>2494.1884382627409</v>
      </c>
      <c r="V832" s="2">
        <f t="shared" si="443"/>
        <v>33378.396947117915</v>
      </c>
      <c r="W832" s="2">
        <f t="shared" si="444"/>
        <v>315227.64478846069</v>
      </c>
      <c r="X832" s="27">
        <f t="shared" si="445"/>
        <v>0</v>
      </c>
      <c r="Y832" s="2">
        <f t="shared" si="460"/>
        <v>0</v>
      </c>
      <c r="Z832" s="67">
        <f t="shared" si="446"/>
        <v>0</v>
      </c>
      <c r="AA832" s="2">
        <f t="shared" si="447"/>
        <v>0</v>
      </c>
      <c r="AB832" s="26">
        <f t="shared" si="455"/>
        <v>6.7299999999999999E-2</v>
      </c>
      <c r="AC832" s="27">
        <f t="shared" si="468"/>
        <v>9</v>
      </c>
      <c r="AD832" s="27">
        <v>252</v>
      </c>
      <c r="AE832" s="10">
        <f t="shared" si="465"/>
        <v>1.0023288539999999</v>
      </c>
      <c r="AF832" s="2">
        <f t="shared" si="448"/>
        <v>726.37141498999995</v>
      </c>
      <c r="AG832" s="2">
        <f t="shared" si="449"/>
        <v>734.11916146999999</v>
      </c>
      <c r="AH832" s="3" t="str">
        <f t="shared" si="450"/>
        <v>-</v>
      </c>
      <c r="AI832" s="4" t="str">
        <f t="shared" si="456"/>
        <v>A+J=</v>
      </c>
      <c r="AJ832" s="11">
        <f t="shared" si="457"/>
        <v>41645</v>
      </c>
      <c r="AK832" s="11"/>
      <c r="AL832" s="4"/>
      <c r="AM832" s="1"/>
      <c r="AN832" s="11"/>
      <c r="AO832" s="1"/>
      <c r="AP832" s="1"/>
      <c r="AQ832" s="1"/>
      <c r="AR832" s="1"/>
      <c r="AS832" s="6"/>
      <c r="AT832" s="1"/>
      <c r="AU832" s="1"/>
      <c r="AV832" s="1"/>
      <c r="AW832" s="1"/>
      <c r="AX832" s="1"/>
      <c r="AY832" s="1"/>
      <c r="AZ832" s="1"/>
      <c r="BA832" s="1"/>
      <c r="BB832" s="1"/>
      <c r="BC832" s="1"/>
    </row>
    <row r="833" spans="1:55" x14ac:dyDescent="0.2">
      <c r="A833" s="144">
        <f t="shared" si="451"/>
        <v>41622</v>
      </c>
      <c r="B833" s="2">
        <f t="shared" si="436"/>
        <v>316118.36636024388</v>
      </c>
      <c r="C833" s="2">
        <f t="shared" si="452"/>
        <v>279355.05940308003</v>
      </c>
      <c r="D833" s="68">
        <f>SUM(Y833:Y$1094)</f>
        <v>21408.769466969999</v>
      </c>
      <c r="E833" s="68">
        <f t="shared" si="437"/>
        <v>257946.28993611003</v>
      </c>
      <c r="F833" s="72">
        <f t="shared" si="461"/>
        <v>3760.3</v>
      </c>
      <c r="G833" s="3">
        <f>IF(N833=1,VLOOKUP(A832,[1]Plan1!$BG$69:$BI$188,3),G832)</f>
        <v>3780.61</v>
      </c>
      <c r="H833" s="11">
        <f t="shared" si="462"/>
        <v>41550</v>
      </c>
      <c r="I833" s="11">
        <f t="shared" si="463"/>
        <v>41581</v>
      </c>
      <c r="J833" s="26">
        <f t="shared" si="438"/>
        <v>5.4011648006808688E-3</v>
      </c>
      <c r="K833" s="11">
        <f t="shared" si="453"/>
        <v>41641</v>
      </c>
      <c r="L833" s="11">
        <f t="shared" si="439"/>
        <v>41641</v>
      </c>
      <c r="M833" s="1">
        <f t="shared" si="454"/>
        <v>21</v>
      </c>
      <c r="N833" s="1">
        <f t="shared" si="458"/>
        <v>10</v>
      </c>
      <c r="O833" s="2">
        <f t="shared" si="440"/>
        <v>1.00256835</v>
      </c>
      <c r="P833" s="10">
        <f t="shared" si="467"/>
        <v>1.0056993999999999</v>
      </c>
      <c r="Q833" s="10">
        <f t="shared" si="464"/>
        <v>1.1267963012319553</v>
      </c>
      <c r="R833" s="2">
        <f t="shared" si="466"/>
        <v>1.1296903</v>
      </c>
      <c r="S833" s="2">
        <f t="shared" si="459"/>
        <v>1.11650312</v>
      </c>
      <c r="T833" s="2">
        <f t="shared" si="441"/>
        <v>311900.79541132</v>
      </c>
      <c r="U833" s="2">
        <f t="shared" si="442"/>
        <v>2494.1884382627409</v>
      </c>
      <c r="V833" s="2">
        <f t="shared" si="443"/>
        <v>33453.131725701103</v>
      </c>
      <c r="W833" s="2">
        <f t="shared" si="444"/>
        <v>315302.37956704386</v>
      </c>
      <c r="X833" s="27">
        <f t="shared" si="445"/>
        <v>0</v>
      </c>
      <c r="Y833" s="2">
        <f t="shared" si="460"/>
        <v>0</v>
      </c>
      <c r="Z833" s="67">
        <f t="shared" si="446"/>
        <v>0</v>
      </c>
      <c r="AA833" s="2">
        <f t="shared" si="447"/>
        <v>0</v>
      </c>
      <c r="AB833" s="26">
        <f t="shared" si="455"/>
        <v>6.7299999999999999E-2</v>
      </c>
      <c r="AC833" s="27">
        <f t="shared" si="468"/>
        <v>10</v>
      </c>
      <c r="AD833" s="27">
        <v>252</v>
      </c>
      <c r="AE833" s="10">
        <f t="shared" si="465"/>
        <v>1.0025879499999999</v>
      </c>
      <c r="AF833" s="2">
        <f t="shared" si="448"/>
        <v>807.18366347999995</v>
      </c>
      <c r="AG833" s="2">
        <f t="shared" si="449"/>
        <v>815.98679319999997</v>
      </c>
      <c r="AH833" s="3" t="str">
        <f t="shared" si="450"/>
        <v>-</v>
      </c>
      <c r="AI833" s="4" t="str">
        <f t="shared" si="456"/>
        <v>A+J=</v>
      </c>
      <c r="AJ833" s="11">
        <f t="shared" si="457"/>
        <v>41645</v>
      </c>
      <c r="AK833" s="11"/>
      <c r="AL833" s="4"/>
      <c r="AM833" s="1"/>
      <c r="AN833" s="11"/>
      <c r="AO833" s="1"/>
      <c r="AP833" s="1"/>
      <c r="AQ833" s="1"/>
      <c r="AR833" s="1"/>
      <c r="AS833" s="6"/>
      <c r="AT833" s="1"/>
      <c r="AU833" s="1"/>
      <c r="AV833" s="1"/>
      <c r="AW833" s="1"/>
      <c r="AX833" s="1"/>
      <c r="AY833" s="1"/>
      <c r="AZ833" s="1"/>
      <c r="BA833" s="1"/>
      <c r="BB833" s="1"/>
      <c r="BC833" s="1"/>
    </row>
    <row r="834" spans="1:55" x14ac:dyDescent="0.2">
      <c r="A834" s="144">
        <f t="shared" si="451"/>
        <v>41623</v>
      </c>
      <c r="B834" s="2">
        <f t="shared" si="436"/>
        <v>316118.36636024388</v>
      </c>
      <c r="C834" s="2">
        <f t="shared" si="452"/>
        <v>279355.05940308003</v>
      </c>
      <c r="D834" s="68">
        <f>SUM(Y834:Y$1094)</f>
        <v>21408.769466969999</v>
      </c>
      <c r="E834" s="68">
        <f t="shared" si="437"/>
        <v>257946.28993611003</v>
      </c>
      <c r="F834" s="72">
        <f t="shared" si="461"/>
        <v>3760.3</v>
      </c>
      <c r="G834" s="3">
        <f>IF(N834=1,VLOOKUP(A833,[1]Plan1!$BG$69:$BI$188,3),G833)</f>
        <v>3780.61</v>
      </c>
      <c r="H834" s="11">
        <f t="shared" si="462"/>
        <v>41550</v>
      </c>
      <c r="I834" s="11">
        <f t="shared" si="463"/>
        <v>41581</v>
      </c>
      <c r="J834" s="26">
        <f t="shared" si="438"/>
        <v>5.4011648006808688E-3</v>
      </c>
      <c r="K834" s="11">
        <f t="shared" si="453"/>
        <v>41641</v>
      </c>
      <c r="L834" s="11">
        <f t="shared" si="439"/>
        <v>41641</v>
      </c>
      <c r="M834" s="1">
        <f t="shared" si="454"/>
        <v>21</v>
      </c>
      <c r="N834" s="1">
        <f t="shared" si="458"/>
        <v>10</v>
      </c>
      <c r="O834" s="2">
        <f t="shared" si="440"/>
        <v>1.00256835</v>
      </c>
      <c r="P834" s="10">
        <f t="shared" si="467"/>
        <v>1.0056993999999999</v>
      </c>
      <c r="Q834" s="10">
        <f t="shared" si="464"/>
        <v>1.1267963012319553</v>
      </c>
      <c r="R834" s="2">
        <f t="shared" si="466"/>
        <v>1.1296903</v>
      </c>
      <c r="S834" s="2">
        <f t="shared" si="459"/>
        <v>1.11650312</v>
      </c>
      <c r="T834" s="2">
        <f t="shared" si="441"/>
        <v>311900.79541132</v>
      </c>
      <c r="U834" s="2">
        <f t="shared" si="442"/>
        <v>2494.1884382627409</v>
      </c>
      <c r="V834" s="2">
        <f t="shared" si="443"/>
        <v>33453.131725701103</v>
      </c>
      <c r="W834" s="2">
        <f t="shared" si="444"/>
        <v>315302.37956704386</v>
      </c>
      <c r="X834" s="27">
        <f t="shared" si="445"/>
        <v>0</v>
      </c>
      <c r="Y834" s="2">
        <f t="shared" si="460"/>
        <v>0</v>
      </c>
      <c r="Z834" s="67">
        <f t="shared" si="446"/>
        <v>0</v>
      </c>
      <c r="AA834" s="2">
        <f t="shared" si="447"/>
        <v>0</v>
      </c>
      <c r="AB834" s="26">
        <f t="shared" si="455"/>
        <v>6.7299999999999999E-2</v>
      </c>
      <c r="AC834" s="27">
        <f t="shared" si="468"/>
        <v>10</v>
      </c>
      <c r="AD834" s="27">
        <v>252</v>
      </c>
      <c r="AE834" s="10">
        <f t="shared" si="465"/>
        <v>1.0025879499999999</v>
      </c>
      <c r="AF834" s="2">
        <f t="shared" si="448"/>
        <v>807.18366347999995</v>
      </c>
      <c r="AG834" s="2">
        <f t="shared" si="449"/>
        <v>815.98679319999997</v>
      </c>
      <c r="AH834" s="3" t="str">
        <f t="shared" si="450"/>
        <v>-</v>
      </c>
      <c r="AI834" s="4" t="str">
        <f t="shared" si="456"/>
        <v>A+J=</v>
      </c>
      <c r="AJ834" s="11">
        <f t="shared" si="457"/>
        <v>41645</v>
      </c>
      <c r="AK834" s="11"/>
      <c r="AL834" s="4"/>
      <c r="AM834" s="1"/>
      <c r="AN834" s="11"/>
      <c r="AO834" s="1"/>
      <c r="AP834" s="1"/>
      <c r="AQ834" s="1"/>
      <c r="AR834" s="1"/>
      <c r="AS834" s="6"/>
      <c r="AT834" s="1"/>
      <c r="AU834" s="1"/>
      <c r="AV834" s="1"/>
      <c r="AW834" s="1"/>
      <c r="AX834" s="1"/>
      <c r="AY834" s="1"/>
      <c r="AZ834" s="1"/>
      <c r="BA834" s="1"/>
      <c r="BB834" s="1"/>
      <c r="BC834" s="1"/>
    </row>
    <row r="835" spans="1:55" x14ac:dyDescent="0.2">
      <c r="A835" s="144">
        <f t="shared" si="451"/>
        <v>41624</v>
      </c>
      <c r="B835" s="2">
        <f t="shared" si="436"/>
        <v>316118.36636024388</v>
      </c>
      <c r="C835" s="2">
        <f t="shared" si="452"/>
        <v>279355.05940308003</v>
      </c>
      <c r="D835" s="68">
        <f>SUM(Y835:Y$1094)</f>
        <v>21408.769466969999</v>
      </c>
      <c r="E835" s="68">
        <f t="shared" si="437"/>
        <v>257946.28993611003</v>
      </c>
      <c r="F835" s="72">
        <f t="shared" si="461"/>
        <v>3760.3</v>
      </c>
      <c r="G835" s="3">
        <f>IF(N835=1,VLOOKUP(A834,[1]Plan1!$BG$69:$BI$188,3),G834)</f>
        <v>3780.61</v>
      </c>
      <c r="H835" s="11">
        <f t="shared" si="462"/>
        <v>41550</v>
      </c>
      <c r="I835" s="11">
        <f t="shared" si="463"/>
        <v>41581</v>
      </c>
      <c r="J835" s="26">
        <f t="shared" si="438"/>
        <v>5.4011648006808688E-3</v>
      </c>
      <c r="K835" s="11">
        <f t="shared" si="453"/>
        <v>41641</v>
      </c>
      <c r="L835" s="11">
        <f t="shared" si="439"/>
        <v>41641</v>
      </c>
      <c r="M835" s="1">
        <f t="shared" si="454"/>
        <v>21</v>
      </c>
      <c r="N835" s="1">
        <f t="shared" si="458"/>
        <v>10</v>
      </c>
      <c r="O835" s="2">
        <f t="shared" si="440"/>
        <v>1.00256835</v>
      </c>
      <c r="P835" s="10">
        <f t="shared" si="467"/>
        <v>1.0056993999999999</v>
      </c>
      <c r="Q835" s="10">
        <f t="shared" si="464"/>
        <v>1.1267963012319553</v>
      </c>
      <c r="R835" s="2">
        <f t="shared" si="466"/>
        <v>1.1296903</v>
      </c>
      <c r="S835" s="2">
        <f t="shared" si="459"/>
        <v>1.11650312</v>
      </c>
      <c r="T835" s="2">
        <f t="shared" si="441"/>
        <v>311900.79541132</v>
      </c>
      <c r="U835" s="2">
        <f t="shared" si="442"/>
        <v>2494.1884382627409</v>
      </c>
      <c r="V835" s="2">
        <f t="shared" si="443"/>
        <v>33453.131725701103</v>
      </c>
      <c r="W835" s="2">
        <f t="shared" si="444"/>
        <v>315302.37956704386</v>
      </c>
      <c r="X835" s="27">
        <f t="shared" si="445"/>
        <v>0</v>
      </c>
      <c r="Y835" s="2">
        <f t="shared" si="460"/>
        <v>0</v>
      </c>
      <c r="Z835" s="67">
        <f t="shared" si="446"/>
        <v>0</v>
      </c>
      <c r="AA835" s="2">
        <f t="shared" si="447"/>
        <v>0</v>
      </c>
      <c r="AB835" s="26">
        <f t="shared" si="455"/>
        <v>6.7299999999999999E-2</v>
      </c>
      <c r="AC835" s="27">
        <f t="shared" si="468"/>
        <v>10</v>
      </c>
      <c r="AD835" s="27">
        <v>252</v>
      </c>
      <c r="AE835" s="10">
        <f t="shared" si="465"/>
        <v>1.0025879499999999</v>
      </c>
      <c r="AF835" s="2">
        <f t="shared" si="448"/>
        <v>807.18366347999995</v>
      </c>
      <c r="AG835" s="2">
        <f t="shared" si="449"/>
        <v>815.98679319999997</v>
      </c>
      <c r="AH835" s="3" t="str">
        <f t="shared" si="450"/>
        <v>-</v>
      </c>
      <c r="AI835" s="4" t="str">
        <f t="shared" si="456"/>
        <v>A+J=</v>
      </c>
      <c r="AJ835" s="11">
        <f t="shared" si="457"/>
        <v>41645</v>
      </c>
      <c r="AK835" s="11"/>
      <c r="AL835" s="4"/>
      <c r="AM835" s="1"/>
      <c r="AN835" s="11"/>
      <c r="AO835" s="1"/>
      <c r="AP835" s="1"/>
      <c r="AQ835" s="1"/>
      <c r="AR835" s="1"/>
      <c r="AS835" s="6"/>
      <c r="AT835" s="1"/>
      <c r="AU835" s="1"/>
      <c r="AV835" s="1"/>
      <c r="AW835" s="1"/>
      <c r="AX835" s="1"/>
      <c r="AY835" s="1"/>
      <c r="AZ835" s="1"/>
      <c r="BA835" s="1"/>
      <c r="BB835" s="1"/>
      <c r="BC835" s="1"/>
    </row>
    <row r="836" spans="1:55" x14ac:dyDescent="0.2">
      <c r="A836" s="144">
        <f t="shared" si="451"/>
        <v>41625</v>
      </c>
      <c r="B836" s="2">
        <f t="shared" si="436"/>
        <v>316275.0519090431</v>
      </c>
      <c r="C836" s="2">
        <f t="shared" si="452"/>
        <v>279355.05940308003</v>
      </c>
      <c r="D836" s="68">
        <f>SUM(Y836:Y$1094)</f>
        <v>21408.769466969999</v>
      </c>
      <c r="E836" s="68">
        <f t="shared" si="437"/>
        <v>257946.28993611003</v>
      </c>
      <c r="F836" s="72">
        <f t="shared" si="461"/>
        <v>3760.3</v>
      </c>
      <c r="G836" s="3">
        <f>IF(N836=1,VLOOKUP(A835,[1]Plan1!$BG$69:$BI$188,3),G835)</f>
        <v>3780.61</v>
      </c>
      <c r="H836" s="11">
        <f t="shared" si="462"/>
        <v>41550</v>
      </c>
      <c r="I836" s="11">
        <f t="shared" si="463"/>
        <v>41581</v>
      </c>
      <c r="J836" s="26">
        <f t="shared" si="438"/>
        <v>5.4011648006808688E-3</v>
      </c>
      <c r="K836" s="11">
        <f t="shared" si="453"/>
        <v>41641</v>
      </c>
      <c r="L836" s="11">
        <f t="shared" si="439"/>
        <v>41641</v>
      </c>
      <c r="M836" s="1">
        <f t="shared" si="454"/>
        <v>21</v>
      </c>
      <c r="N836" s="1">
        <f t="shared" si="458"/>
        <v>11</v>
      </c>
      <c r="O836" s="2">
        <f t="shared" si="440"/>
        <v>1.0028255500000001</v>
      </c>
      <c r="P836" s="10">
        <f t="shared" si="467"/>
        <v>1.0056993999999999</v>
      </c>
      <c r="Q836" s="10">
        <f t="shared" si="464"/>
        <v>1.1267963012319553</v>
      </c>
      <c r="R836" s="2">
        <f t="shared" si="466"/>
        <v>1.1299801199999999</v>
      </c>
      <c r="S836" s="2">
        <f t="shared" si="459"/>
        <v>1.11650312</v>
      </c>
      <c r="T836" s="2">
        <f t="shared" si="441"/>
        <v>311900.79541132</v>
      </c>
      <c r="U836" s="2">
        <f t="shared" si="442"/>
        <v>2494.1884382627409</v>
      </c>
      <c r="V836" s="2">
        <f t="shared" si="443"/>
        <v>33527.889719450352</v>
      </c>
      <c r="W836" s="2">
        <f t="shared" si="444"/>
        <v>315377.13756079308</v>
      </c>
      <c r="X836" s="27">
        <f t="shared" si="445"/>
        <v>0</v>
      </c>
      <c r="Y836" s="2">
        <f t="shared" si="460"/>
        <v>0</v>
      </c>
      <c r="Z836" s="67">
        <f t="shared" si="446"/>
        <v>0</v>
      </c>
      <c r="AA836" s="2">
        <f t="shared" si="447"/>
        <v>0</v>
      </c>
      <c r="AB836" s="26">
        <f t="shared" si="455"/>
        <v>6.7299999999999999E-2</v>
      </c>
      <c r="AC836" s="27">
        <f t="shared" si="468"/>
        <v>11</v>
      </c>
      <c r="AD836" s="27">
        <v>252</v>
      </c>
      <c r="AE836" s="10">
        <f t="shared" si="465"/>
        <v>1.0028471130000001</v>
      </c>
      <c r="AF836" s="2">
        <f t="shared" si="448"/>
        <v>888.01680931999999</v>
      </c>
      <c r="AG836" s="2">
        <f t="shared" si="449"/>
        <v>897.91434824999999</v>
      </c>
      <c r="AH836" s="3" t="str">
        <f t="shared" si="450"/>
        <v>-</v>
      </c>
      <c r="AI836" s="4" t="str">
        <f t="shared" si="456"/>
        <v>A+J=</v>
      </c>
      <c r="AJ836" s="11">
        <f t="shared" si="457"/>
        <v>41645</v>
      </c>
      <c r="AK836" s="11"/>
      <c r="AL836" s="4"/>
      <c r="AM836" s="1"/>
      <c r="AN836" s="11"/>
      <c r="AO836" s="1"/>
      <c r="AP836" s="1"/>
      <c r="AQ836" s="1"/>
      <c r="AR836" s="1"/>
      <c r="AS836" s="6"/>
      <c r="AT836" s="1"/>
      <c r="AU836" s="1"/>
      <c r="AV836" s="1"/>
      <c r="AW836" s="1"/>
      <c r="AX836" s="1"/>
      <c r="AY836" s="1"/>
      <c r="AZ836" s="1"/>
      <c r="BA836" s="1"/>
      <c r="BB836" s="1"/>
      <c r="BC836" s="1"/>
    </row>
    <row r="837" spans="1:55" x14ac:dyDescent="0.2">
      <c r="A837" s="144">
        <f t="shared" si="451"/>
        <v>41626</v>
      </c>
      <c r="B837" s="2">
        <f t="shared" si="436"/>
        <v>316431.8128669798</v>
      </c>
      <c r="C837" s="2">
        <f t="shared" si="452"/>
        <v>279355.05940308003</v>
      </c>
      <c r="D837" s="68">
        <f>SUM(Y837:Y$1094)</f>
        <v>21408.769466969999</v>
      </c>
      <c r="E837" s="68">
        <f t="shared" si="437"/>
        <v>257946.28993611003</v>
      </c>
      <c r="F837" s="72">
        <f t="shared" si="461"/>
        <v>3760.3</v>
      </c>
      <c r="G837" s="3">
        <f>IF(N837=1,VLOOKUP(A836,[1]Plan1!$BG$69:$BI$188,3),G836)</f>
        <v>3780.61</v>
      </c>
      <c r="H837" s="11">
        <f t="shared" si="462"/>
        <v>41550</v>
      </c>
      <c r="I837" s="11">
        <f t="shared" si="463"/>
        <v>41581</v>
      </c>
      <c r="J837" s="26">
        <f t="shared" si="438"/>
        <v>5.4011648006808688E-3</v>
      </c>
      <c r="K837" s="11">
        <f t="shared" si="453"/>
        <v>41641</v>
      </c>
      <c r="L837" s="11">
        <f t="shared" si="439"/>
        <v>41641</v>
      </c>
      <c r="M837" s="1">
        <f t="shared" si="454"/>
        <v>21</v>
      </c>
      <c r="N837" s="1">
        <f t="shared" si="458"/>
        <v>12</v>
      </c>
      <c r="O837" s="2">
        <f t="shared" si="440"/>
        <v>1.00308281</v>
      </c>
      <c r="P837" s="10">
        <f t="shared" si="467"/>
        <v>1.0056993999999999</v>
      </c>
      <c r="Q837" s="10">
        <f t="shared" si="464"/>
        <v>1.1267963012319553</v>
      </c>
      <c r="R837" s="2">
        <f t="shared" si="466"/>
        <v>1.1302700000000001</v>
      </c>
      <c r="S837" s="2">
        <f t="shared" si="459"/>
        <v>1.11650312</v>
      </c>
      <c r="T837" s="2">
        <f t="shared" si="441"/>
        <v>311900.79541132</v>
      </c>
      <c r="U837" s="2">
        <f t="shared" si="442"/>
        <v>2494.1884382627409</v>
      </c>
      <c r="V837" s="2">
        <f t="shared" si="443"/>
        <v>33602.66318997708</v>
      </c>
      <c r="W837" s="2">
        <f t="shared" si="444"/>
        <v>315451.91103131982</v>
      </c>
      <c r="X837" s="27">
        <f t="shared" si="445"/>
        <v>0</v>
      </c>
      <c r="Y837" s="2">
        <f t="shared" si="460"/>
        <v>0</v>
      </c>
      <c r="Z837" s="67">
        <f t="shared" si="446"/>
        <v>0</v>
      </c>
      <c r="AA837" s="2">
        <f t="shared" si="447"/>
        <v>0</v>
      </c>
      <c r="AB837" s="26">
        <f t="shared" si="455"/>
        <v>6.7299999999999999E-2</v>
      </c>
      <c r="AC837" s="27">
        <f t="shared" si="468"/>
        <v>12</v>
      </c>
      <c r="AD837" s="27">
        <v>252</v>
      </c>
      <c r="AE837" s="10">
        <f t="shared" si="465"/>
        <v>1.003106343</v>
      </c>
      <c r="AF837" s="2">
        <f t="shared" si="448"/>
        <v>968.87085251999997</v>
      </c>
      <c r="AG837" s="2">
        <f t="shared" si="449"/>
        <v>979.90183565999996</v>
      </c>
      <c r="AH837" s="3" t="str">
        <f t="shared" si="450"/>
        <v>-</v>
      </c>
      <c r="AI837" s="4" t="str">
        <f t="shared" si="456"/>
        <v>A+J=</v>
      </c>
      <c r="AJ837" s="11">
        <f t="shared" si="457"/>
        <v>41645</v>
      </c>
      <c r="AK837" s="11"/>
      <c r="AL837" s="4"/>
      <c r="AM837" s="1"/>
      <c r="AN837" s="11"/>
      <c r="AO837" s="1"/>
      <c r="AP837" s="1"/>
      <c r="AQ837" s="1"/>
      <c r="AR837" s="1"/>
      <c r="AS837" s="6"/>
      <c r="AT837" s="1"/>
      <c r="AU837" s="1"/>
      <c r="AV837" s="1"/>
      <c r="AW837" s="1"/>
      <c r="AX837" s="1"/>
      <c r="AY837" s="1"/>
      <c r="AZ837" s="1"/>
      <c r="BA837" s="1"/>
      <c r="BB837" s="1"/>
      <c r="BC837" s="1"/>
    </row>
    <row r="838" spans="1:55" x14ac:dyDescent="0.2">
      <c r="A838" s="144">
        <f t="shared" si="451"/>
        <v>41627</v>
      </c>
      <c r="B838" s="2">
        <f t="shared" si="436"/>
        <v>316588.65184927685</v>
      </c>
      <c r="C838" s="2">
        <f t="shared" si="452"/>
        <v>279355.05940308003</v>
      </c>
      <c r="D838" s="68">
        <f>SUM(Y838:Y$1094)</f>
        <v>21408.769466969999</v>
      </c>
      <c r="E838" s="68">
        <f t="shared" si="437"/>
        <v>257946.28993611003</v>
      </c>
      <c r="F838" s="72">
        <f t="shared" si="461"/>
        <v>3760.3</v>
      </c>
      <c r="G838" s="3">
        <f>IF(N838=1,VLOOKUP(A837,[1]Plan1!$BG$69:$BI$188,3),G837)</f>
        <v>3780.61</v>
      </c>
      <c r="H838" s="11">
        <f t="shared" si="462"/>
        <v>41550</v>
      </c>
      <c r="I838" s="11">
        <f t="shared" si="463"/>
        <v>41581</v>
      </c>
      <c r="J838" s="26">
        <f t="shared" si="438"/>
        <v>5.4011648006808688E-3</v>
      </c>
      <c r="K838" s="11">
        <f t="shared" si="453"/>
        <v>41641</v>
      </c>
      <c r="L838" s="11">
        <f t="shared" si="439"/>
        <v>41641</v>
      </c>
      <c r="M838" s="1">
        <f t="shared" si="454"/>
        <v>21</v>
      </c>
      <c r="N838" s="1">
        <f t="shared" si="458"/>
        <v>13</v>
      </c>
      <c r="O838" s="2">
        <f t="shared" si="440"/>
        <v>1.0033401399999999</v>
      </c>
      <c r="P838" s="10">
        <f t="shared" si="467"/>
        <v>1.0056993999999999</v>
      </c>
      <c r="Q838" s="10">
        <f t="shared" si="464"/>
        <v>1.1267963012319553</v>
      </c>
      <c r="R838" s="2">
        <f t="shared" si="466"/>
        <v>1.1305599500000001</v>
      </c>
      <c r="S838" s="2">
        <f t="shared" si="459"/>
        <v>1.11650312</v>
      </c>
      <c r="T838" s="2">
        <f t="shared" si="441"/>
        <v>311900.79541132</v>
      </c>
      <c r="U838" s="2">
        <f t="shared" si="442"/>
        <v>2494.1884382627409</v>
      </c>
      <c r="V838" s="2">
        <f t="shared" si="443"/>
        <v>33677.454716744054</v>
      </c>
      <c r="W838" s="2">
        <f t="shared" si="444"/>
        <v>315526.70255808684</v>
      </c>
      <c r="X838" s="27">
        <f t="shared" si="445"/>
        <v>0</v>
      </c>
      <c r="Y838" s="2">
        <f t="shared" si="460"/>
        <v>0</v>
      </c>
      <c r="Z838" s="67">
        <f t="shared" si="446"/>
        <v>0</v>
      </c>
      <c r="AA838" s="2">
        <f t="shared" si="447"/>
        <v>0</v>
      </c>
      <c r="AB838" s="26">
        <f t="shared" si="455"/>
        <v>6.7299999999999999E-2</v>
      </c>
      <c r="AC838" s="27">
        <f t="shared" si="468"/>
        <v>13</v>
      </c>
      <c r="AD838" s="27">
        <v>252</v>
      </c>
      <c r="AE838" s="10">
        <f t="shared" si="465"/>
        <v>1.0033656399999999</v>
      </c>
      <c r="AF838" s="2">
        <f t="shared" si="448"/>
        <v>1049.7457930600001</v>
      </c>
      <c r="AG838" s="2">
        <f t="shared" si="449"/>
        <v>1061.9492911899999</v>
      </c>
      <c r="AH838" s="3" t="str">
        <f t="shared" si="450"/>
        <v>-</v>
      </c>
      <c r="AI838" s="4" t="str">
        <f t="shared" si="456"/>
        <v>A+J=</v>
      </c>
      <c r="AJ838" s="11">
        <f t="shared" si="457"/>
        <v>41645</v>
      </c>
      <c r="AK838" s="11"/>
      <c r="AL838" s="4"/>
      <c r="AM838" s="1"/>
      <c r="AN838" s="11"/>
      <c r="AO838" s="1"/>
      <c r="AP838" s="1"/>
      <c r="AQ838" s="1"/>
      <c r="AR838" s="1"/>
      <c r="AS838" s="6"/>
      <c r="AT838" s="1"/>
      <c r="AU838" s="1"/>
      <c r="AV838" s="1"/>
      <c r="AW838" s="1"/>
      <c r="AX838" s="1"/>
      <c r="AY838" s="1"/>
      <c r="AZ838" s="1"/>
      <c r="BA838" s="1"/>
      <c r="BB838" s="1"/>
      <c r="BC838" s="1"/>
    </row>
    <row r="839" spans="1:55" x14ac:dyDescent="0.2">
      <c r="A839" s="144">
        <f t="shared" si="451"/>
        <v>41628</v>
      </c>
      <c r="B839" s="2">
        <f t="shared" si="436"/>
        <v>316745.57406262984</v>
      </c>
      <c r="C839" s="2">
        <f t="shared" si="452"/>
        <v>279355.05940308003</v>
      </c>
      <c r="D839" s="68">
        <f>SUM(Y839:Y$1094)</f>
        <v>21408.769466969999</v>
      </c>
      <c r="E839" s="68">
        <f t="shared" si="437"/>
        <v>257946.28993611003</v>
      </c>
      <c r="F839" s="72">
        <f t="shared" si="461"/>
        <v>3760.3</v>
      </c>
      <c r="G839" s="3">
        <f>IF(N839=1,VLOOKUP(A838,[1]Plan1!$BG$69:$BI$188,3),G838)</f>
        <v>3780.61</v>
      </c>
      <c r="H839" s="11">
        <f t="shared" si="462"/>
        <v>41550</v>
      </c>
      <c r="I839" s="11">
        <f t="shared" si="463"/>
        <v>41581</v>
      </c>
      <c r="J839" s="26">
        <f t="shared" si="438"/>
        <v>5.4011648006808688E-3</v>
      </c>
      <c r="K839" s="11">
        <f t="shared" si="453"/>
        <v>41641</v>
      </c>
      <c r="L839" s="11">
        <f t="shared" si="439"/>
        <v>41641</v>
      </c>
      <c r="M839" s="1">
        <f t="shared" si="454"/>
        <v>21</v>
      </c>
      <c r="N839" s="1">
        <f t="shared" si="458"/>
        <v>14</v>
      </c>
      <c r="O839" s="2">
        <f t="shared" si="440"/>
        <v>1.0035975399999999</v>
      </c>
      <c r="P839" s="10">
        <f t="shared" si="467"/>
        <v>1.0056993999999999</v>
      </c>
      <c r="Q839" s="10">
        <f t="shared" si="464"/>
        <v>1.1267963012319553</v>
      </c>
      <c r="R839" s="2">
        <f t="shared" si="466"/>
        <v>1.13084999</v>
      </c>
      <c r="S839" s="2">
        <f t="shared" si="459"/>
        <v>1.11650312</v>
      </c>
      <c r="T839" s="2">
        <f t="shared" si="441"/>
        <v>311900.79541132</v>
      </c>
      <c r="U839" s="2">
        <f t="shared" si="442"/>
        <v>2494.1884382627409</v>
      </c>
      <c r="V839" s="2">
        <f t="shared" si="443"/>
        <v>33752.269458677089</v>
      </c>
      <c r="W839" s="2">
        <f t="shared" si="444"/>
        <v>315601.51730001986</v>
      </c>
      <c r="X839" s="27">
        <f t="shared" si="445"/>
        <v>0</v>
      </c>
      <c r="Y839" s="2">
        <f t="shared" si="460"/>
        <v>0</v>
      </c>
      <c r="Z839" s="67">
        <f t="shared" si="446"/>
        <v>0</v>
      </c>
      <c r="AA839" s="2">
        <f t="shared" si="447"/>
        <v>0</v>
      </c>
      <c r="AB839" s="26">
        <f t="shared" si="455"/>
        <v>6.7299999999999999E-2</v>
      </c>
      <c r="AC839" s="27">
        <f t="shared" si="468"/>
        <v>14</v>
      </c>
      <c r="AD839" s="27">
        <v>252</v>
      </c>
      <c r="AE839" s="10">
        <f t="shared" si="465"/>
        <v>1.0036250040000001</v>
      </c>
      <c r="AF839" s="2">
        <f t="shared" si="448"/>
        <v>1130.6416309599999</v>
      </c>
      <c r="AG839" s="2">
        <f t="shared" si="449"/>
        <v>1144.0567626100001</v>
      </c>
      <c r="AH839" s="3" t="str">
        <f t="shared" si="450"/>
        <v>-</v>
      </c>
      <c r="AI839" s="4" t="str">
        <f t="shared" si="456"/>
        <v>A+J=</v>
      </c>
      <c r="AJ839" s="11">
        <f t="shared" si="457"/>
        <v>41645</v>
      </c>
      <c r="AK839" s="11"/>
      <c r="AL839" s="4"/>
      <c r="AM839" s="1"/>
      <c r="AN839" s="11"/>
      <c r="AO839" s="1"/>
      <c r="AP839" s="1"/>
      <c r="AQ839" s="1"/>
      <c r="AR839" s="1"/>
      <c r="AS839" s="6"/>
      <c r="AT839" s="1"/>
      <c r="AU839" s="1"/>
      <c r="AV839" s="1"/>
      <c r="AW839" s="1"/>
      <c r="AX839" s="1"/>
      <c r="AY839" s="1"/>
      <c r="AZ839" s="1"/>
      <c r="BA839" s="1"/>
      <c r="BB839" s="1"/>
      <c r="BC839" s="1"/>
    </row>
    <row r="840" spans="1:55" x14ac:dyDescent="0.2">
      <c r="A840" s="144">
        <f t="shared" si="451"/>
        <v>41629</v>
      </c>
      <c r="B840" s="2">
        <f t="shared" si="436"/>
        <v>316902.57436118327</v>
      </c>
      <c r="C840" s="2">
        <f t="shared" si="452"/>
        <v>279355.05940308003</v>
      </c>
      <c r="D840" s="68">
        <f>SUM(Y840:Y$1094)</f>
        <v>21408.769466969999</v>
      </c>
      <c r="E840" s="68">
        <f t="shared" si="437"/>
        <v>257946.28993611003</v>
      </c>
      <c r="F840" s="72">
        <f t="shared" si="461"/>
        <v>3760.3</v>
      </c>
      <c r="G840" s="3">
        <f>IF(N840=1,VLOOKUP(A839,[1]Plan1!$BG$69:$BI$188,3),G839)</f>
        <v>3780.61</v>
      </c>
      <c r="H840" s="11">
        <f t="shared" si="462"/>
        <v>41550</v>
      </c>
      <c r="I840" s="11">
        <f t="shared" si="463"/>
        <v>41581</v>
      </c>
      <c r="J840" s="26">
        <f t="shared" si="438"/>
        <v>5.4011648006808688E-3</v>
      </c>
      <c r="K840" s="11">
        <f t="shared" si="453"/>
        <v>41641</v>
      </c>
      <c r="L840" s="11">
        <f t="shared" si="439"/>
        <v>41641</v>
      </c>
      <c r="M840" s="1">
        <f t="shared" si="454"/>
        <v>21</v>
      </c>
      <c r="N840" s="1">
        <f t="shared" si="458"/>
        <v>15</v>
      </c>
      <c r="O840" s="2">
        <f t="shared" si="440"/>
        <v>1.0038549999999999</v>
      </c>
      <c r="P840" s="10">
        <f t="shared" si="467"/>
        <v>1.0056993999999999</v>
      </c>
      <c r="Q840" s="10">
        <f t="shared" si="464"/>
        <v>1.1267963012319553</v>
      </c>
      <c r="R840" s="2">
        <f t="shared" si="466"/>
        <v>1.1311401000000001</v>
      </c>
      <c r="S840" s="2">
        <f t="shared" si="459"/>
        <v>1.11650312</v>
      </c>
      <c r="T840" s="2">
        <f t="shared" si="441"/>
        <v>311900.79541132</v>
      </c>
      <c r="U840" s="2">
        <f t="shared" si="442"/>
        <v>2494.1884382627409</v>
      </c>
      <c r="V840" s="2">
        <f t="shared" si="443"/>
        <v>33827.102256850485</v>
      </c>
      <c r="W840" s="2">
        <f t="shared" si="444"/>
        <v>315676.35009819327</v>
      </c>
      <c r="X840" s="27">
        <f t="shared" si="445"/>
        <v>0</v>
      </c>
      <c r="Y840" s="2">
        <f t="shared" si="460"/>
        <v>0</v>
      </c>
      <c r="Z840" s="67">
        <f t="shared" si="446"/>
        <v>0</v>
      </c>
      <c r="AA840" s="2">
        <f t="shared" si="447"/>
        <v>0</v>
      </c>
      <c r="AB840" s="26">
        <f t="shared" si="455"/>
        <v>6.7299999999999999E-2</v>
      </c>
      <c r="AC840" s="27">
        <f t="shared" si="468"/>
        <v>15</v>
      </c>
      <c r="AD840" s="27">
        <v>252</v>
      </c>
      <c r="AE840" s="10">
        <f t="shared" si="465"/>
        <v>1.003884435</v>
      </c>
      <c r="AF840" s="2">
        <f t="shared" si="448"/>
        <v>1211.5583662199999</v>
      </c>
      <c r="AG840" s="2">
        <f t="shared" si="449"/>
        <v>1226.2242629899999</v>
      </c>
      <c r="AH840" s="3" t="str">
        <f t="shared" si="450"/>
        <v>-</v>
      </c>
      <c r="AI840" s="4" t="str">
        <f t="shared" si="456"/>
        <v>A+J=</v>
      </c>
      <c r="AJ840" s="11">
        <f t="shared" si="457"/>
        <v>41645</v>
      </c>
      <c r="AK840" s="11"/>
      <c r="AL840" s="4"/>
      <c r="AM840" s="1"/>
      <c r="AN840" s="11"/>
      <c r="AO840" s="1"/>
      <c r="AP840" s="1"/>
      <c r="AQ840" s="1"/>
      <c r="AR840" s="1"/>
      <c r="AS840" s="6"/>
      <c r="AT840" s="1"/>
      <c r="AU840" s="1"/>
      <c r="AV840" s="1"/>
      <c r="AW840" s="1"/>
      <c r="AX840" s="1"/>
      <c r="AY840" s="1"/>
      <c r="AZ840" s="1"/>
      <c r="BA840" s="1"/>
      <c r="BB840" s="1"/>
      <c r="BC840" s="1"/>
    </row>
    <row r="841" spans="1:55" x14ac:dyDescent="0.2">
      <c r="A841" s="144">
        <f t="shared" si="451"/>
        <v>41630</v>
      </c>
      <c r="B841" s="2">
        <f t="shared" si="436"/>
        <v>316902.57436118327</v>
      </c>
      <c r="C841" s="2">
        <f t="shared" si="452"/>
        <v>279355.05940308003</v>
      </c>
      <c r="D841" s="68">
        <f>SUM(Y841:Y$1094)</f>
        <v>21408.769466969999</v>
      </c>
      <c r="E841" s="68">
        <f t="shared" si="437"/>
        <v>257946.28993611003</v>
      </c>
      <c r="F841" s="72">
        <f t="shared" si="461"/>
        <v>3760.3</v>
      </c>
      <c r="G841" s="3">
        <f>IF(N841=1,VLOOKUP(A840,[1]Plan1!$BG$69:$BI$188,3),G840)</f>
        <v>3780.61</v>
      </c>
      <c r="H841" s="11">
        <f t="shared" si="462"/>
        <v>41550</v>
      </c>
      <c r="I841" s="11">
        <f t="shared" si="463"/>
        <v>41581</v>
      </c>
      <c r="J841" s="26">
        <f t="shared" si="438"/>
        <v>5.4011648006808688E-3</v>
      </c>
      <c r="K841" s="11">
        <f t="shared" si="453"/>
        <v>41641</v>
      </c>
      <c r="L841" s="11">
        <f t="shared" si="439"/>
        <v>41641</v>
      </c>
      <c r="M841" s="1">
        <f t="shared" si="454"/>
        <v>21</v>
      </c>
      <c r="N841" s="1">
        <f t="shared" si="458"/>
        <v>15</v>
      </c>
      <c r="O841" s="2">
        <f t="shared" si="440"/>
        <v>1.0038549999999999</v>
      </c>
      <c r="P841" s="10">
        <f t="shared" si="467"/>
        <v>1.0056993999999999</v>
      </c>
      <c r="Q841" s="10">
        <f t="shared" si="464"/>
        <v>1.1267963012319553</v>
      </c>
      <c r="R841" s="2">
        <f t="shared" si="466"/>
        <v>1.1311401000000001</v>
      </c>
      <c r="S841" s="2">
        <f t="shared" si="459"/>
        <v>1.11650312</v>
      </c>
      <c r="T841" s="2">
        <f t="shared" si="441"/>
        <v>311900.79541132</v>
      </c>
      <c r="U841" s="2">
        <f t="shared" si="442"/>
        <v>2494.1884382627409</v>
      </c>
      <c r="V841" s="2">
        <f t="shared" si="443"/>
        <v>33827.102256850485</v>
      </c>
      <c r="W841" s="2">
        <f t="shared" si="444"/>
        <v>315676.35009819327</v>
      </c>
      <c r="X841" s="27">
        <f t="shared" si="445"/>
        <v>0</v>
      </c>
      <c r="Y841" s="2">
        <f t="shared" si="460"/>
        <v>0</v>
      </c>
      <c r="Z841" s="67">
        <f t="shared" si="446"/>
        <v>0</v>
      </c>
      <c r="AA841" s="2">
        <f t="shared" si="447"/>
        <v>0</v>
      </c>
      <c r="AB841" s="26">
        <f t="shared" si="455"/>
        <v>6.7299999999999999E-2</v>
      </c>
      <c r="AC841" s="27">
        <f t="shared" si="468"/>
        <v>15</v>
      </c>
      <c r="AD841" s="27">
        <v>252</v>
      </c>
      <c r="AE841" s="10">
        <f t="shared" si="465"/>
        <v>1.003884435</v>
      </c>
      <c r="AF841" s="2">
        <f t="shared" si="448"/>
        <v>1211.5583662199999</v>
      </c>
      <c r="AG841" s="2">
        <f t="shared" si="449"/>
        <v>1226.2242629899999</v>
      </c>
      <c r="AH841" s="3" t="str">
        <f t="shared" si="450"/>
        <v>-</v>
      </c>
      <c r="AI841" s="4" t="str">
        <f t="shared" si="456"/>
        <v>A+J=</v>
      </c>
      <c r="AJ841" s="11">
        <f t="shared" si="457"/>
        <v>41645</v>
      </c>
      <c r="AK841" s="11"/>
      <c r="AL841" s="4"/>
      <c r="AM841" s="1"/>
      <c r="AN841" s="11"/>
      <c r="AO841" s="1"/>
      <c r="AP841" s="1"/>
      <c r="AQ841" s="1"/>
      <c r="AR841" s="1"/>
      <c r="AS841" s="6"/>
      <c r="AT841" s="1"/>
      <c r="AU841" s="1"/>
      <c r="AV841" s="1"/>
      <c r="AW841" s="1"/>
      <c r="AX841" s="1"/>
      <c r="AY841" s="1"/>
      <c r="AZ841" s="1"/>
      <c r="BA841" s="1"/>
      <c r="BB841" s="1"/>
      <c r="BC841" s="1"/>
    </row>
    <row r="842" spans="1:55" x14ac:dyDescent="0.2">
      <c r="A842" s="144">
        <f t="shared" si="451"/>
        <v>41631</v>
      </c>
      <c r="B842" s="2">
        <f t="shared" ref="B842:B905" si="469">(W842+AG842)</f>
        <v>316902.57436118327</v>
      </c>
      <c r="C842" s="2">
        <f t="shared" si="452"/>
        <v>279355.05940308003</v>
      </c>
      <c r="D842" s="68">
        <f>SUM(Y842:Y$1094)</f>
        <v>21408.769466969999</v>
      </c>
      <c r="E842" s="68">
        <f t="shared" ref="E842:E905" si="470">(C842-D842)</f>
        <v>257946.28993611003</v>
      </c>
      <c r="F842" s="72">
        <f t="shared" si="461"/>
        <v>3760.3</v>
      </c>
      <c r="G842" s="3">
        <f>IF(N842=1,VLOOKUP(A841,[1]Plan1!$BG$69:$BI$188,3),G841)</f>
        <v>3780.61</v>
      </c>
      <c r="H842" s="11">
        <f t="shared" si="462"/>
        <v>41550</v>
      </c>
      <c r="I842" s="11">
        <f t="shared" si="463"/>
        <v>41581</v>
      </c>
      <c r="J842" s="26">
        <f t="shared" ref="J842:J905" si="471">(G842/F842)-1</f>
        <v>5.4011648006808688E-3</v>
      </c>
      <c r="K842" s="11">
        <f t="shared" si="453"/>
        <v>41641</v>
      </c>
      <c r="L842" s="11">
        <f t="shared" ref="L842:L905" si="472">IF(A842&gt;L841,K842,L841)</f>
        <v>41641</v>
      </c>
      <c r="M842" s="1">
        <f t="shared" si="454"/>
        <v>21</v>
      </c>
      <c r="N842" s="1">
        <f t="shared" si="458"/>
        <v>15</v>
      </c>
      <c r="O842" s="2">
        <f t="shared" ref="O842:O905" si="473">TRUNC((G842/F842)^TRUNC((N842/M842),9),8)</f>
        <v>1.0038549999999999</v>
      </c>
      <c r="P842" s="10">
        <f t="shared" si="467"/>
        <v>1.0056993999999999</v>
      </c>
      <c r="Q842" s="10">
        <f t="shared" si="464"/>
        <v>1.1267963012319553</v>
      </c>
      <c r="R842" s="2">
        <f t="shared" si="466"/>
        <v>1.1311401000000001</v>
      </c>
      <c r="S842" s="2">
        <f t="shared" si="459"/>
        <v>1.11650312</v>
      </c>
      <c r="T842" s="2">
        <f t="shared" ref="T842:T905" si="474">TRUNC(C842*S842,8)</f>
        <v>311900.79541132</v>
      </c>
      <c r="U842" s="2">
        <f t="shared" ref="U842:U905" si="475">(D842*(S842-1))</f>
        <v>2494.1884382627409</v>
      </c>
      <c r="V842" s="2">
        <f t="shared" ref="V842:V905" si="476">(E842*(R842-1))</f>
        <v>33827.102256850485</v>
      </c>
      <c r="W842" s="2">
        <f t="shared" ref="W842:W905" si="477">(C842+U842+V842)</f>
        <v>315676.35009819327</v>
      </c>
      <c r="X842" s="27">
        <f t="shared" ref="X842:X905" si="478">IF(VLOOKUP(A842,AN$10:AU$131,8)=VLOOKUP(A841,AN$10:AU$131,8),0,VLOOKUP(A842,AN$10:AU$131,8))</f>
        <v>0</v>
      </c>
      <c r="Y842" s="2">
        <f t="shared" si="460"/>
        <v>0</v>
      </c>
      <c r="Z842" s="67">
        <f t="shared" ref="Z842:Z905" si="479">IF(X842&gt;0,VLOOKUP($A842,$AN$10:$AS$131,6),0)</f>
        <v>0</v>
      </c>
      <c r="AA842" s="2">
        <f t="shared" ref="AA842:AA905" si="480">IF(Z842&gt;0,TRUNC(Z842*T842,8),0)</f>
        <v>0</v>
      </c>
      <c r="AB842" s="26">
        <f t="shared" si="455"/>
        <v>6.7299999999999999E-2</v>
      </c>
      <c r="AC842" s="27">
        <f t="shared" si="468"/>
        <v>15</v>
      </c>
      <c r="AD842" s="27">
        <v>252</v>
      </c>
      <c r="AE842" s="10">
        <f t="shared" si="465"/>
        <v>1.003884435</v>
      </c>
      <c r="AF842" s="2">
        <f t="shared" ref="AF842:AF905" si="481">TRUNC((T842*(AE842-1)),8)</f>
        <v>1211.5583662199999</v>
      </c>
      <c r="AG842" s="2">
        <f t="shared" ref="AG842:AG905" si="482">TRUNC((W842*(AE842-1)),8)</f>
        <v>1226.2242629899999</v>
      </c>
      <c r="AH842" s="3" t="str">
        <f t="shared" ref="AH842:AH905" si="483">IF(AA842&gt;0,AA842+AF842,"-")</f>
        <v>-</v>
      </c>
      <c r="AI842" s="4" t="str">
        <f t="shared" si="456"/>
        <v>A+J=</v>
      </c>
      <c r="AJ842" s="11">
        <f t="shared" si="457"/>
        <v>41645</v>
      </c>
      <c r="AK842" s="11"/>
      <c r="AL842" s="4"/>
      <c r="AM842" s="1"/>
      <c r="AN842" s="11"/>
      <c r="AO842" s="1"/>
      <c r="AP842" s="1"/>
      <c r="AQ842" s="1"/>
      <c r="AR842" s="1"/>
      <c r="AS842" s="6"/>
      <c r="AT842" s="1"/>
      <c r="AU842" s="1"/>
      <c r="AV842" s="1"/>
      <c r="AW842" s="1"/>
      <c r="AX842" s="1"/>
      <c r="AY842" s="1"/>
      <c r="AZ842" s="1"/>
      <c r="BA842" s="1"/>
      <c r="BB842" s="1"/>
      <c r="BC842" s="1"/>
    </row>
    <row r="843" spans="1:55" x14ac:dyDescent="0.2">
      <c r="A843" s="144">
        <f t="shared" ref="A843:A906" si="484">(A842+1)</f>
        <v>41632</v>
      </c>
      <c r="B843" s="2">
        <f t="shared" si="469"/>
        <v>317059.65308976686</v>
      </c>
      <c r="C843" s="2">
        <f t="shared" ref="C843:C906" si="485">TRUNC(IF(X842&gt;0,VLOOKUP(A842,$AN$12:$AO$131,2),C842),8)</f>
        <v>279355.05940308003</v>
      </c>
      <c r="D843" s="68">
        <f>SUM(Y843:Y$1094)</f>
        <v>21408.769466969999</v>
      </c>
      <c r="E843" s="68">
        <f t="shared" si="470"/>
        <v>257946.28993611003</v>
      </c>
      <c r="F843" s="72">
        <f t="shared" si="461"/>
        <v>3760.3</v>
      </c>
      <c r="G843" s="3">
        <f>IF(N843=1,VLOOKUP(A842,[1]Plan1!$BG$69:$BI$188,3),G842)</f>
        <v>3780.61</v>
      </c>
      <c r="H843" s="11">
        <f t="shared" si="462"/>
        <v>41550</v>
      </c>
      <c r="I843" s="11">
        <f t="shared" si="463"/>
        <v>41581</v>
      </c>
      <c r="J843" s="26">
        <f t="shared" si="471"/>
        <v>5.4011648006808688E-3</v>
      </c>
      <c r="K843" s="11">
        <f t="shared" ref="K843:K906" si="486">IF(DAY(A843)=1,VLOOKUP(A843,AR$137:AW$275,4),K842)</f>
        <v>41641</v>
      </c>
      <c r="L843" s="11">
        <f t="shared" si="472"/>
        <v>41641</v>
      </c>
      <c r="M843" s="1">
        <f t="shared" ref="M843:M906" si="487">IF(L843=L842,M842,NETWORKDAYS(L842,L843,$AN$137:$AN$327)-1)</f>
        <v>21</v>
      </c>
      <c r="N843" s="1">
        <f t="shared" si="458"/>
        <v>16</v>
      </c>
      <c r="O843" s="2">
        <f t="shared" si="473"/>
        <v>1.00411253</v>
      </c>
      <c r="P843" s="10">
        <f t="shared" si="467"/>
        <v>1.0056993999999999</v>
      </c>
      <c r="Q843" s="10">
        <f t="shared" si="464"/>
        <v>1.1267963012319553</v>
      </c>
      <c r="R843" s="2">
        <f t="shared" si="466"/>
        <v>1.13143028</v>
      </c>
      <c r="S843" s="2">
        <f t="shared" si="459"/>
        <v>1.11650312</v>
      </c>
      <c r="T843" s="2">
        <f t="shared" si="474"/>
        <v>311900.79541132</v>
      </c>
      <c r="U843" s="2">
        <f t="shared" si="475"/>
        <v>2494.1884382627409</v>
      </c>
      <c r="V843" s="2">
        <f t="shared" si="476"/>
        <v>33901.953111264127</v>
      </c>
      <c r="W843" s="2">
        <f t="shared" si="477"/>
        <v>315751.20095260686</v>
      </c>
      <c r="X843" s="27">
        <f t="shared" si="478"/>
        <v>0</v>
      </c>
      <c r="Y843" s="2">
        <f t="shared" si="460"/>
        <v>0</v>
      </c>
      <c r="Z843" s="67">
        <f t="shared" si="479"/>
        <v>0</v>
      </c>
      <c r="AA843" s="2">
        <f t="shared" si="480"/>
        <v>0</v>
      </c>
      <c r="AB843" s="26">
        <f t="shared" ref="AB843:AB906" si="488">(AB842)</f>
        <v>6.7299999999999999E-2</v>
      </c>
      <c r="AC843" s="27">
        <f t="shared" si="468"/>
        <v>16</v>
      </c>
      <c r="AD843" s="27">
        <v>252</v>
      </c>
      <c r="AE843" s="10">
        <f t="shared" si="465"/>
        <v>1.004143934</v>
      </c>
      <c r="AF843" s="2">
        <f t="shared" si="481"/>
        <v>1292.49631073</v>
      </c>
      <c r="AG843" s="2">
        <f t="shared" si="482"/>
        <v>1308.4521371599999</v>
      </c>
      <c r="AH843" s="3" t="str">
        <f t="shared" si="483"/>
        <v>-</v>
      </c>
      <c r="AI843" s="4" t="str">
        <f t="shared" ref="AI843:AI906" si="489">AI842</f>
        <v>A+J=</v>
      </c>
      <c r="AJ843" s="11">
        <f t="shared" ref="AJ843:AJ906" si="490">IF(X842&gt;0,VLOOKUP(A842,$AN$10:$AW$130,10),AJ842)</f>
        <v>41645</v>
      </c>
      <c r="AK843" s="11"/>
      <c r="AL843" s="4"/>
      <c r="AM843" s="1"/>
      <c r="AN843" s="11"/>
      <c r="AO843" s="1"/>
      <c r="AP843" s="1"/>
      <c r="AQ843" s="1"/>
      <c r="AR843" s="1"/>
      <c r="AS843" s="6"/>
      <c r="AT843" s="1"/>
      <c r="AU843" s="1"/>
      <c r="AV843" s="1"/>
      <c r="AW843" s="1"/>
      <c r="AX843" s="1"/>
      <c r="AY843" s="1"/>
      <c r="AZ843" s="1"/>
      <c r="BA843" s="1"/>
      <c r="BB843" s="1"/>
      <c r="BC843" s="1"/>
    </row>
    <row r="844" spans="1:55" x14ac:dyDescent="0.2">
      <c r="A844" s="144">
        <f t="shared" si="484"/>
        <v>41633</v>
      </c>
      <c r="B844" s="2">
        <f t="shared" si="469"/>
        <v>317216.80964607082</v>
      </c>
      <c r="C844" s="2">
        <f t="shared" si="485"/>
        <v>279355.05940308003</v>
      </c>
      <c r="D844" s="68">
        <f>SUM(Y844:Y$1094)</f>
        <v>21408.769466969999</v>
      </c>
      <c r="E844" s="68">
        <f t="shared" si="470"/>
        <v>257946.28993611003</v>
      </c>
      <c r="F844" s="72">
        <f t="shared" si="461"/>
        <v>3760.3</v>
      </c>
      <c r="G844" s="3">
        <f>IF(N844=1,VLOOKUP(A843,[1]Plan1!$BG$69:$BI$188,3),G843)</f>
        <v>3780.61</v>
      </c>
      <c r="H844" s="11">
        <f t="shared" si="462"/>
        <v>41550</v>
      </c>
      <c r="I844" s="11">
        <f t="shared" si="463"/>
        <v>41581</v>
      </c>
      <c r="J844" s="26">
        <f t="shared" si="471"/>
        <v>5.4011648006808688E-3</v>
      </c>
      <c r="K844" s="11">
        <f t="shared" si="486"/>
        <v>41641</v>
      </c>
      <c r="L844" s="11">
        <f t="shared" si="472"/>
        <v>41641</v>
      </c>
      <c r="M844" s="1">
        <f t="shared" si="487"/>
        <v>21</v>
      </c>
      <c r="N844" s="1">
        <f t="shared" si="458"/>
        <v>17</v>
      </c>
      <c r="O844" s="2">
        <f t="shared" si="473"/>
        <v>1.0043701199999999</v>
      </c>
      <c r="P844" s="10">
        <f t="shared" si="467"/>
        <v>1.0056993999999999</v>
      </c>
      <c r="Q844" s="10">
        <f t="shared" si="464"/>
        <v>1.1267963012319553</v>
      </c>
      <c r="R844" s="2">
        <f t="shared" si="466"/>
        <v>1.1317205299999999</v>
      </c>
      <c r="S844" s="2">
        <f t="shared" si="459"/>
        <v>1.11650312</v>
      </c>
      <c r="T844" s="2">
        <f t="shared" si="474"/>
        <v>311900.79541132</v>
      </c>
      <c r="U844" s="2">
        <f t="shared" si="475"/>
        <v>2494.1884382627409</v>
      </c>
      <c r="V844" s="2">
        <f t="shared" si="476"/>
        <v>33976.822021918066</v>
      </c>
      <c r="W844" s="2">
        <f t="shared" si="477"/>
        <v>315826.06986326084</v>
      </c>
      <c r="X844" s="27">
        <f t="shared" si="478"/>
        <v>0</v>
      </c>
      <c r="Y844" s="2">
        <f t="shared" si="460"/>
        <v>0</v>
      </c>
      <c r="Z844" s="67">
        <f t="shared" si="479"/>
        <v>0</v>
      </c>
      <c r="AA844" s="2">
        <f t="shared" si="480"/>
        <v>0</v>
      </c>
      <c r="AB844" s="26">
        <f t="shared" si="488"/>
        <v>6.7299999999999999E-2</v>
      </c>
      <c r="AC844" s="27">
        <f t="shared" si="468"/>
        <v>17</v>
      </c>
      <c r="AD844" s="27">
        <v>252</v>
      </c>
      <c r="AE844" s="10">
        <f t="shared" si="465"/>
        <v>1.0044034989999999</v>
      </c>
      <c r="AF844" s="2">
        <f t="shared" si="481"/>
        <v>1373.4548406900001</v>
      </c>
      <c r="AG844" s="2">
        <f t="shared" si="482"/>
        <v>1390.73978281</v>
      </c>
      <c r="AH844" s="3" t="str">
        <f t="shared" si="483"/>
        <v>-</v>
      </c>
      <c r="AI844" s="4" t="str">
        <f t="shared" si="489"/>
        <v>A+J=</v>
      </c>
      <c r="AJ844" s="11">
        <f t="shared" si="490"/>
        <v>41645</v>
      </c>
      <c r="AK844" s="11"/>
      <c r="AL844" s="4"/>
      <c r="AM844" s="1"/>
      <c r="AN844" s="11"/>
      <c r="AO844" s="1"/>
      <c r="AP844" s="1"/>
      <c r="AQ844" s="1"/>
      <c r="AR844" s="1"/>
      <c r="AS844" s="6"/>
      <c r="AT844" s="1"/>
      <c r="AU844" s="1"/>
      <c r="AV844" s="1"/>
      <c r="AW844" s="1"/>
      <c r="AX844" s="1"/>
      <c r="AY844" s="1"/>
      <c r="AZ844" s="1"/>
      <c r="BA844" s="1"/>
      <c r="BB844" s="1"/>
      <c r="BC844" s="1"/>
    </row>
    <row r="845" spans="1:55" x14ac:dyDescent="0.2">
      <c r="A845" s="144">
        <f t="shared" si="484"/>
        <v>41634</v>
      </c>
      <c r="B845" s="2">
        <f t="shared" si="469"/>
        <v>317216.80964607082</v>
      </c>
      <c r="C845" s="2">
        <f t="shared" si="485"/>
        <v>279355.05940308003</v>
      </c>
      <c r="D845" s="68">
        <f>SUM(Y845:Y$1094)</f>
        <v>21408.769466969999</v>
      </c>
      <c r="E845" s="68">
        <f t="shared" si="470"/>
        <v>257946.28993611003</v>
      </c>
      <c r="F845" s="72">
        <f t="shared" si="461"/>
        <v>3760.3</v>
      </c>
      <c r="G845" s="3">
        <f>IF(N845=1,VLOOKUP(A844,[1]Plan1!$BG$69:$BI$188,3),G844)</f>
        <v>3780.61</v>
      </c>
      <c r="H845" s="11">
        <f t="shared" si="462"/>
        <v>41550</v>
      </c>
      <c r="I845" s="11">
        <f t="shared" si="463"/>
        <v>41581</v>
      </c>
      <c r="J845" s="26">
        <f t="shared" si="471"/>
        <v>5.4011648006808688E-3</v>
      </c>
      <c r="K845" s="11">
        <f t="shared" si="486"/>
        <v>41641</v>
      </c>
      <c r="L845" s="11">
        <f t="shared" si="472"/>
        <v>41641</v>
      </c>
      <c r="M845" s="1">
        <f t="shared" si="487"/>
        <v>21</v>
      </c>
      <c r="N845" s="1">
        <f t="shared" si="458"/>
        <v>17</v>
      </c>
      <c r="O845" s="2">
        <f t="shared" si="473"/>
        <v>1.0043701199999999</v>
      </c>
      <c r="P845" s="10">
        <f t="shared" si="467"/>
        <v>1.0056993999999999</v>
      </c>
      <c r="Q845" s="10">
        <f t="shared" si="464"/>
        <v>1.1267963012319553</v>
      </c>
      <c r="R845" s="2">
        <f t="shared" si="466"/>
        <v>1.1317205299999999</v>
      </c>
      <c r="S845" s="2">
        <f t="shared" si="459"/>
        <v>1.11650312</v>
      </c>
      <c r="T845" s="2">
        <f t="shared" si="474"/>
        <v>311900.79541132</v>
      </c>
      <c r="U845" s="2">
        <f t="shared" si="475"/>
        <v>2494.1884382627409</v>
      </c>
      <c r="V845" s="2">
        <f t="shared" si="476"/>
        <v>33976.822021918066</v>
      </c>
      <c r="W845" s="2">
        <f t="shared" si="477"/>
        <v>315826.06986326084</v>
      </c>
      <c r="X845" s="27">
        <f t="shared" si="478"/>
        <v>0</v>
      </c>
      <c r="Y845" s="2">
        <f t="shared" si="460"/>
        <v>0</v>
      </c>
      <c r="Z845" s="67">
        <f t="shared" si="479"/>
        <v>0</v>
      </c>
      <c r="AA845" s="2">
        <f t="shared" si="480"/>
        <v>0</v>
      </c>
      <c r="AB845" s="26">
        <f t="shared" si="488"/>
        <v>6.7299999999999999E-2</v>
      </c>
      <c r="AC845" s="27">
        <f t="shared" si="468"/>
        <v>17</v>
      </c>
      <c r="AD845" s="27">
        <v>252</v>
      </c>
      <c r="AE845" s="10">
        <f t="shared" si="465"/>
        <v>1.0044034989999999</v>
      </c>
      <c r="AF845" s="2">
        <f t="shared" si="481"/>
        <v>1373.4548406900001</v>
      </c>
      <c r="AG845" s="2">
        <f t="shared" si="482"/>
        <v>1390.73978281</v>
      </c>
      <c r="AH845" s="3" t="str">
        <f t="shared" si="483"/>
        <v>-</v>
      </c>
      <c r="AI845" s="4" t="str">
        <f t="shared" si="489"/>
        <v>A+J=</v>
      </c>
      <c r="AJ845" s="11">
        <f t="shared" si="490"/>
        <v>41645</v>
      </c>
      <c r="AK845" s="11"/>
      <c r="AL845" s="4"/>
      <c r="AM845" s="1"/>
      <c r="AN845" s="11"/>
      <c r="AO845" s="1"/>
      <c r="AP845" s="1"/>
      <c r="AQ845" s="1"/>
      <c r="AR845" s="1"/>
      <c r="AS845" s="6"/>
      <c r="AT845" s="1"/>
      <c r="AU845" s="1"/>
      <c r="AV845" s="1"/>
      <c r="AW845" s="1"/>
      <c r="AX845" s="1"/>
      <c r="AY845" s="1"/>
      <c r="AZ845" s="1"/>
      <c r="BA845" s="1"/>
      <c r="BB845" s="1"/>
      <c r="BC845" s="1"/>
    </row>
    <row r="846" spans="1:55" x14ac:dyDescent="0.2">
      <c r="A846" s="144">
        <f t="shared" si="484"/>
        <v>41635</v>
      </c>
      <c r="B846" s="2">
        <f t="shared" si="469"/>
        <v>317374.04696636798</v>
      </c>
      <c r="C846" s="2">
        <f t="shared" si="485"/>
        <v>279355.05940308003</v>
      </c>
      <c r="D846" s="68">
        <f>SUM(Y846:Y$1094)</f>
        <v>21408.769466969999</v>
      </c>
      <c r="E846" s="68">
        <f t="shared" si="470"/>
        <v>257946.28993611003</v>
      </c>
      <c r="F846" s="72">
        <f t="shared" si="461"/>
        <v>3760.3</v>
      </c>
      <c r="G846" s="3">
        <f>IF(N846=1,VLOOKUP(A845,[1]Plan1!$BG$69:$BI$188,3),G845)</f>
        <v>3780.61</v>
      </c>
      <c r="H846" s="11">
        <f t="shared" si="462"/>
        <v>41550</v>
      </c>
      <c r="I846" s="11">
        <f t="shared" si="463"/>
        <v>41581</v>
      </c>
      <c r="J846" s="26">
        <f t="shared" si="471"/>
        <v>5.4011648006808688E-3</v>
      </c>
      <c r="K846" s="11">
        <f t="shared" si="486"/>
        <v>41641</v>
      </c>
      <c r="L846" s="11">
        <f t="shared" si="472"/>
        <v>41641</v>
      </c>
      <c r="M846" s="1">
        <f t="shared" si="487"/>
        <v>21</v>
      </c>
      <c r="N846" s="1">
        <f t="shared" si="458"/>
        <v>18</v>
      </c>
      <c r="O846" s="2">
        <f t="shared" si="473"/>
        <v>1.0046277800000001</v>
      </c>
      <c r="P846" s="10">
        <f t="shared" si="467"/>
        <v>1.0056993999999999</v>
      </c>
      <c r="Q846" s="10">
        <f t="shared" si="464"/>
        <v>1.1267963012319553</v>
      </c>
      <c r="R846" s="2">
        <f t="shared" si="466"/>
        <v>1.1320108600000001</v>
      </c>
      <c r="S846" s="2">
        <f t="shared" si="459"/>
        <v>1.11650312</v>
      </c>
      <c r="T846" s="2">
        <f t="shared" si="474"/>
        <v>311900.79541132</v>
      </c>
      <c r="U846" s="2">
        <f t="shared" si="475"/>
        <v>2494.1884382627409</v>
      </c>
      <c r="V846" s="2">
        <f t="shared" si="476"/>
        <v>34051.711568275248</v>
      </c>
      <c r="W846" s="2">
        <f t="shared" si="477"/>
        <v>315900.95940961799</v>
      </c>
      <c r="X846" s="27">
        <f t="shared" si="478"/>
        <v>0</v>
      </c>
      <c r="Y846" s="2">
        <f t="shared" si="460"/>
        <v>0</v>
      </c>
      <c r="Z846" s="67">
        <f t="shared" si="479"/>
        <v>0</v>
      </c>
      <c r="AA846" s="2">
        <f t="shared" si="480"/>
        <v>0</v>
      </c>
      <c r="AB846" s="26">
        <f t="shared" si="488"/>
        <v>6.7299999999999999E-2</v>
      </c>
      <c r="AC846" s="27">
        <f t="shared" si="468"/>
        <v>18</v>
      </c>
      <c r="AD846" s="27">
        <v>252</v>
      </c>
      <c r="AE846" s="10">
        <f t="shared" si="465"/>
        <v>1.004663131</v>
      </c>
      <c r="AF846" s="2">
        <f t="shared" si="481"/>
        <v>1454.434268</v>
      </c>
      <c r="AG846" s="2">
        <f t="shared" si="482"/>
        <v>1473.08755675</v>
      </c>
      <c r="AH846" s="3" t="str">
        <f t="shared" si="483"/>
        <v>-</v>
      </c>
      <c r="AI846" s="4" t="str">
        <f t="shared" si="489"/>
        <v>A+J=</v>
      </c>
      <c r="AJ846" s="11">
        <f t="shared" si="490"/>
        <v>41645</v>
      </c>
      <c r="AK846" s="11"/>
      <c r="AL846" s="4"/>
      <c r="AM846" s="1"/>
      <c r="AN846" s="11"/>
      <c r="AO846" s="1"/>
      <c r="AP846" s="1"/>
      <c r="AQ846" s="1"/>
      <c r="AR846" s="1"/>
      <c r="AS846" s="6"/>
      <c r="AT846" s="1"/>
      <c r="AU846" s="1"/>
      <c r="AV846" s="1"/>
      <c r="AW846" s="1"/>
      <c r="AX846" s="1"/>
      <c r="AY846" s="1"/>
      <c r="AZ846" s="1"/>
      <c r="BA846" s="1"/>
      <c r="BB846" s="1"/>
      <c r="BC846" s="1"/>
    </row>
    <row r="847" spans="1:55" x14ac:dyDescent="0.2">
      <c r="A847" s="144">
        <f t="shared" si="484"/>
        <v>41636</v>
      </c>
      <c r="B847" s="2">
        <f t="shared" si="469"/>
        <v>317531.3653977483</v>
      </c>
      <c r="C847" s="2">
        <f t="shared" si="485"/>
        <v>279355.05940308003</v>
      </c>
      <c r="D847" s="68">
        <f>SUM(Y847:Y$1094)</f>
        <v>21408.769466969999</v>
      </c>
      <c r="E847" s="68">
        <f t="shared" si="470"/>
        <v>257946.28993611003</v>
      </c>
      <c r="F847" s="72">
        <f t="shared" si="461"/>
        <v>3760.3</v>
      </c>
      <c r="G847" s="3">
        <f>IF(N847=1,VLOOKUP(A846,[1]Plan1!$BG$69:$BI$188,3),G846)</f>
        <v>3780.61</v>
      </c>
      <c r="H847" s="11">
        <f t="shared" si="462"/>
        <v>41550</v>
      </c>
      <c r="I847" s="11">
        <f t="shared" si="463"/>
        <v>41581</v>
      </c>
      <c r="J847" s="26">
        <f t="shared" si="471"/>
        <v>5.4011648006808688E-3</v>
      </c>
      <c r="K847" s="11">
        <f t="shared" si="486"/>
        <v>41641</v>
      </c>
      <c r="L847" s="11">
        <f t="shared" si="472"/>
        <v>41641</v>
      </c>
      <c r="M847" s="1">
        <f t="shared" si="487"/>
        <v>21</v>
      </c>
      <c r="N847" s="1">
        <f t="shared" si="458"/>
        <v>19</v>
      </c>
      <c r="O847" s="2">
        <f t="shared" si="473"/>
        <v>1.00488551</v>
      </c>
      <c r="P847" s="10">
        <f t="shared" si="467"/>
        <v>1.0056993999999999</v>
      </c>
      <c r="Q847" s="10">
        <f t="shared" si="464"/>
        <v>1.1267963012319553</v>
      </c>
      <c r="R847" s="2">
        <f t="shared" si="466"/>
        <v>1.1323012699999999</v>
      </c>
      <c r="S847" s="2">
        <f t="shared" si="459"/>
        <v>1.11650312</v>
      </c>
      <c r="T847" s="2">
        <f t="shared" si="474"/>
        <v>311900.79541132</v>
      </c>
      <c r="U847" s="2">
        <f t="shared" si="475"/>
        <v>2494.1884382627409</v>
      </c>
      <c r="V847" s="2">
        <f t="shared" si="476"/>
        <v>34126.621750335551</v>
      </c>
      <c r="W847" s="2">
        <f t="shared" si="477"/>
        <v>315975.86959167832</v>
      </c>
      <c r="X847" s="27">
        <f t="shared" si="478"/>
        <v>0</v>
      </c>
      <c r="Y847" s="2">
        <f t="shared" si="460"/>
        <v>0</v>
      </c>
      <c r="Z847" s="67">
        <f t="shared" si="479"/>
        <v>0</v>
      </c>
      <c r="AA847" s="2">
        <f t="shared" si="480"/>
        <v>0</v>
      </c>
      <c r="AB847" s="26">
        <f t="shared" si="488"/>
        <v>6.7299999999999999E-2</v>
      </c>
      <c r="AC847" s="27">
        <f t="shared" si="468"/>
        <v>19</v>
      </c>
      <c r="AD847" s="27">
        <v>252</v>
      </c>
      <c r="AE847" s="10">
        <f t="shared" si="465"/>
        <v>1.004922831</v>
      </c>
      <c r="AF847" s="2">
        <f t="shared" si="481"/>
        <v>1535.4349045700001</v>
      </c>
      <c r="AG847" s="2">
        <f t="shared" si="482"/>
        <v>1555.4958060700001</v>
      </c>
      <c r="AH847" s="3" t="str">
        <f t="shared" si="483"/>
        <v>-</v>
      </c>
      <c r="AI847" s="4" t="str">
        <f t="shared" si="489"/>
        <v>A+J=</v>
      </c>
      <c r="AJ847" s="11">
        <f t="shared" si="490"/>
        <v>41645</v>
      </c>
      <c r="AK847" s="11"/>
      <c r="AL847" s="4"/>
      <c r="AM847" s="1"/>
      <c r="AN847" s="11"/>
      <c r="AO847" s="1"/>
      <c r="AP847" s="1"/>
      <c r="AQ847" s="1"/>
      <c r="AR847" s="1"/>
      <c r="AS847" s="6"/>
      <c r="AT847" s="1"/>
      <c r="AU847" s="1"/>
      <c r="AV847" s="1"/>
      <c r="AW847" s="1"/>
      <c r="AX847" s="1"/>
      <c r="AY847" s="1"/>
      <c r="AZ847" s="1"/>
      <c r="BA847" s="1"/>
      <c r="BB847" s="1"/>
      <c r="BC847" s="1"/>
    </row>
    <row r="848" spans="1:55" x14ac:dyDescent="0.2">
      <c r="A848" s="144">
        <f t="shared" si="484"/>
        <v>41637</v>
      </c>
      <c r="B848" s="2">
        <f t="shared" si="469"/>
        <v>317531.3653977483</v>
      </c>
      <c r="C848" s="2">
        <f t="shared" si="485"/>
        <v>279355.05940308003</v>
      </c>
      <c r="D848" s="68">
        <f>SUM(Y848:Y$1094)</f>
        <v>21408.769466969999</v>
      </c>
      <c r="E848" s="68">
        <f t="shared" si="470"/>
        <v>257946.28993611003</v>
      </c>
      <c r="F848" s="72">
        <f t="shared" si="461"/>
        <v>3760.3</v>
      </c>
      <c r="G848" s="3">
        <f>IF(N848=1,VLOOKUP(A847,[1]Plan1!$BG$69:$BI$188,3),G847)</f>
        <v>3780.61</v>
      </c>
      <c r="H848" s="11">
        <f t="shared" si="462"/>
        <v>41550</v>
      </c>
      <c r="I848" s="11">
        <f t="shared" si="463"/>
        <v>41581</v>
      </c>
      <c r="J848" s="26">
        <f t="shared" si="471"/>
        <v>5.4011648006808688E-3</v>
      </c>
      <c r="K848" s="11">
        <f t="shared" si="486"/>
        <v>41641</v>
      </c>
      <c r="L848" s="11">
        <f t="shared" si="472"/>
        <v>41641</v>
      </c>
      <c r="M848" s="1">
        <f t="shared" si="487"/>
        <v>21</v>
      </c>
      <c r="N848" s="1">
        <f t="shared" si="458"/>
        <v>19</v>
      </c>
      <c r="O848" s="2">
        <f t="shared" si="473"/>
        <v>1.00488551</v>
      </c>
      <c r="P848" s="10">
        <f t="shared" si="467"/>
        <v>1.0056993999999999</v>
      </c>
      <c r="Q848" s="10">
        <f t="shared" si="464"/>
        <v>1.1267963012319553</v>
      </c>
      <c r="R848" s="2">
        <f t="shared" si="466"/>
        <v>1.1323012699999999</v>
      </c>
      <c r="S848" s="2">
        <f t="shared" si="459"/>
        <v>1.11650312</v>
      </c>
      <c r="T848" s="2">
        <f t="shared" si="474"/>
        <v>311900.79541132</v>
      </c>
      <c r="U848" s="2">
        <f t="shared" si="475"/>
        <v>2494.1884382627409</v>
      </c>
      <c r="V848" s="2">
        <f t="shared" si="476"/>
        <v>34126.621750335551</v>
      </c>
      <c r="W848" s="2">
        <f t="shared" si="477"/>
        <v>315975.86959167832</v>
      </c>
      <c r="X848" s="27">
        <f t="shared" si="478"/>
        <v>0</v>
      </c>
      <c r="Y848" s="2">
        <f t="shared" si="460"/>
        <v>0</v>
      </c>
      <c r="Z848" s="67">
        <f t="shared" si="479"/>
        <v>0</v>
      </c>
      <c r="AA848" s="2">
        <f t="shared" si="480"/>
        <v>0</v>
      </c>
      <c r="AB848" s="26">
        <f t="shared" si="488"/>
        <v>6.7299999999999999E-2</v>
      </c>
      <c r="AC848" s="27">
        <f t="shared" si="468"/>
        <v>19</v>
      </c>
      <c r="AD848" s="27">
        <v>252</v>
      </c>
      <c r="AE848" s="10">
        <f t="shared" si="465"/>
        <v>1.004922831</v>
      </c>
      <c r="AF848" s="2">
        <f t="shared" si="481"/>
        <v>1535.4349045700001</v>
      </c>
      <c r="AG848" s="2">
        <f t="shared" si="482"/>
        <v>1555.4958060700001</v>
      </c>
      <c r="AH848" s="3" t="str">
        <f t="shared" si="483"/>
        <v>-</v>
      </c>
      <c r="AI848" s="4" t="str">
        <f t="shared" si="489"/>
        <v>A+J=</v>
      </c>
      <c r="AJ848" s="11">
        <f t="shared" si="490"/>
        <v>41645</v>
      </c>
      <c r="AK848" s="11"/>
      <c r="AL848" s="4"/>
      <c r="AM848" s="1"/>
      <c r="AN848" s="11"/>
      <c r="AO848" s="1"/>
      <c r="AP848" s="1"/>
      <c r="AQ848" s="1"/>
      <c r="AR848" s="1"/>
      <c r="AS848" s="6"/>
      <c r="AT848" s="1"/>
      <c r="AU848" s="1"/>
      <c r="AV848" s="1"/>
      <c r="AW848" s="1"/>
      <c r="AX848" s="1"/>
      <c r="AY848" s="1"/>
      <c r="AZ848" s="1"/>
      <c r="BA848" s="1"/>
      <c r="BB848" s="1"/>
      <c r="BC848" s="1"/>
    </row>
    <row r="849" spans="1:154" x14ac:dyDescent="0.2">
      <c r="A849" s="144">
        <f t="shared" si="484"/>
        <v>41638</v>
      </c>
      <c r="B849" s="2">
        <f t="shared" si="469"/>
        <v>317531.3653977483</v>
      </c>
      <c r="C849" s="2">
        <f t="shared" si="485"/>
        <v>279355.05940308003</v>
      </c>
      <c r="D849" s="68">
        <f>SUM(Y849:Y$1094)</f>
        <v>21408.769466969999</v>
      </c>
      <c r="E849" s="68">
        <f t="shared" si="470"/>
        <v>257946.28993611003</v>
      </c>
      <c r="F849" s="72">
        <f t="shared" si="461"/>
        <v>3760.3</v>
      </c>
      <c r="G849" s="3">
        <f>IF(N849=1,VLOOKUP(A848,[1]Plan1!$BG$69:$BI$188,3),G848)</f>
        <v>3780.61</v>
      </c>
      <c r="H849" s="11">
        <f t="shared" si="462"/>
        <v>41550</v>
      </c>
      <c r="I849" s="11">
        <f t="shared" si="463"/>
        <v>41581</v>
      </c>
      <c r="J849" s="26">
        <f t="shared" si="471"/>
        <v>5.4011648006808688E-3</v>
      </c>
      <c r="K849" s="11">
        <f t="shared" si="486"/>
        <v>41641</v>
      </c>
      <c r="L849" s="11">
        <f t="shared" si="472"/>
        <v>41641</v>
      </c>
      <c r="M849" s="1">
        <f t="shared" si="487"/>
        <v>21</v>
      </c>
      <c r="N849" s="1">
        <f t="shared" si="458"/>
        <v>19</v>
      </c>
      <c r="O849" s="2">
        <f t="shared" si="473"/>
        <v>1.00488551</v>
      </c>
      <c r="P849" s="10">
        <f t="shared" si="467"/>
        <v>1.0056993999999999</v>
      </c>
      <c r="Q849" s="10">
        <f t="shared" si="464"/>
        <v>1.1267963012319553</v>
      </c>
      <c r="R849" s="2">
        <f t="shared" si="466"/>
        <v>1.1323012699999999</v>
      </c>
      <c r="S849" s="2">
        <f t="shared" si="459"/>
        <v>1.11650312</v>
      </c>
      <c r="T849" s="2">
        <f t="shared" si="474"/>
        <v>311900.79541132</v>
      </c>
      <c r="U849" s="2">
        <f t="shared" si="475"/>
        <v>2494.1884382627409</v>
      </c>
      <c r="V849" s="2">
        <f t="shared" si="476"/>
        <v>34126.621750335551</v>
      </c>
      <c r="W849" s="2">
        <f t="shared" si="477"/>
        <v>315975.86959167832</v>
      </c>
      <c r="X849" s="27">
        <f t="shared" si="478"/>
        <v>0</v>
      </c>
      <c r="Y849" s="2">
        <f t="shared" si="460"/>
        <v>0</v>
      </c>
      <c r="Z849" s="67">
        <f t="shared" si="479"/>
        <v>0</v>
      </c>
      <c r="AA849" s="2">
        <f t="shared" si="480"/>
        <v>0</v>
      </c>
      <c r="AB849" s="26">
        <f t="shared" si="488"/>
        <v>6.7299999999999999E-2</v>
      </c>
      <c r="AC849" s="27">
        <f t="shared" si="468"/>
        <v>19</v>
      </c>
      <c r="AD849" s="27">
        <v>252</v>
      </c>
      <c r="AE849" s="10">
        <f t="shared" si="465"/>
        <v>1.004922831</v>
      </c>
      <c r="AF849" s="2">
        <f t="shared" si="481"/>
        <v>1535.4349045700001</v>
      </c>
      <c r="AG849" s="2">
        <f t="shared" si="482"/>
        <v>1555.4958060700001</v>
      </c>
      <c r="AH849" s="3" t="str">
        <f t="shared" si="483"/>
        <v>-</v>
      </c>
      <c r="AI849" s="4" t="str">
        <f t="shared" si="489"/>
        <v>A+J=</v>
      </c>
      <c r="AJ849" s="11">
        <f t="shared" si="490"/>
        <v>41645</v>
      </c>
      <c r="AK849" s="11"/>
      <c r="AL849" s="4"/>
      <c r="AM849" s="1"/>
      <c r="AN849" s="11"/>
      <c r="AO849" s="1"/>
      <c r="AP849" s="1"/>
      <c r="AQ849" s="1"/>
      <c r="AR849" s="1"/>
      <c r="AS849" s="6"/>
      <c r="AT849" s="1"/>
      <c r="AU849" s="1"/>
      <c r="AV849" s="1"/>
      <c r="AW849" s="1"/>
      <c r="AX849" s="1"/>
      <c r="AY849" s="1"/>
      <c r="AZ849" s="1"/>
      <c r="BA849" s="1"/>
      <c r="BB849" s="1"/>
      <c r="BC849" s="1"/>
    </row>
    <row r="850" spans="1:154" x14ac:dyDescent="0.2">
      <c r="A850" s="144">
        <f t="shared" si="484"/>
        <v>41639</v>
      </c>
      <c r="B850" s="2">
        <f t="shared" si="469"/>
        <v>317688.761746659</v>
      </c>
      <c r="C850" s="2">
        <f t="shared" si="485"/>
        <v>279355.05940308003</v>
      </c>
      <c r="D850" s="68">
        <f>SUM(Y850:Y$1094)</f>
        <v>21408.769466969999</v>
      </c>
      <c r="E850" s="68">
        <f t="shared" si="470"/>
        <v>257946.28993611003</v>
      </c>
      <c r="F850" s="72">
        <f t="shared" si="461"/>
        <v>3760.3</v>
      </c>
      <c r="G850" s="3">
        <f>IF(N850=1,VLOOKUP(A849,[1]Plan1!$BG$69:$BI$188,3),G849)</f>
        <v>3780.61</v>
      </c>
      <c r="H850" s="11">
        <f t="shared" si="462"/>
        <v>41550</v>
      </c>
      <c r="I850" s="11">
        <f t="shared" si="463"/>
        <v>41581</v>
      </c>
      <c r="J850" s="26">
        <f t="shared" si="471"/>
        <v>5.4011648006808688E-3</v>
      </c>
      <c r="K850" s="11">
        <f t="shared" si="486"/>
        <v>41641</v>
      </c>
      <c r="L850" s="11">
        <f t="shared" si="472"/>
        <v>41641</v>
      </c>
      <c r="M850" s="1">
        <f t="shared" si="487"/>
        <v>21</v>
      </c>
      <c r="N850" s="1">
        <f t="shared" si="458"/>
        <v>20</v>
      </c>
      <c r="O850" s="2">
        <f t="shared" si="473"/>
        <v>1.0051433000000001</v>
      </c>
      <c r="P850" s="10">
        <f t="shared" si="467"/>
        <v>1.0056993999999999</v>
      </c>
      <c r="Q850" s="10">
        <f t="shared" si="464"/>
        <v>1.1267963012319553</v>
      </c>
      <c r="R850" s="2">
        <f t="shared" si="466"/>
        <v>1.13259175</v>
      </c>
      <c r="S850" s="2">
        <f t="shared" si="459"/>
        <v>1.11650312</v>
      </c>
      <c r="T850" s="2">
        <f t="shared" si="474"/>
        <v>311900.79541132</v>
      </c>
      <c r="U850" s="2">
        <f t="shared" si="475"/>
        <v>2494.1884382627409</v>
      </c>
      <c r="V850" s="2">
        <f t="shared" si="476"/>
        <v>34201.549988636216</v>
      </c>
      <c r="W850" s="2">
        <f t="shared" si="477"/>
        <v>316050.79782997898</v>
      </c>
      <c r="X850" s="27">
        <f t="shared" si="478"/>
        <v>0</v>
      </c>
      <c r="Y850" s="2">
        <f t="shared" si="460"/>
        <v>0</v>
      </c>
      <c r="Z850" s="67">
        <f t="shared" si="479"/>
        <v>0</v>
      </c>
      <c r="AA850" s="2">
        <f t="shared" si="480"/>
        <v>0</v>
      </c>
      <c r="AB850" s="26">
        <f t="shared" si="488"/>
        <v>6.7299999999999999E-2</v>
      </c>
      <c r="AC850" s="27">
        <f t="shared" si="468"/>
        <v>20</v>
      </c>
      <c r="AD850" s="27">
        <v>252</v>
      </c>
      <c r="AE850" s="10">
        <f t="shared" si="465"/>
        <v>1.0051825969999999</v>
      </c>
      <c r="AF850" s="2">
        <f t="shared" si="481"/>
        <v>1616.4561265899999</v>
      </c>
      <c r="AG850" s="2">
        <f t="shared" si="482"/>
        <v>1637.96391668</v>
      </c>
      <c r="AH850" s="3" t="str">
        <f t="shared" si="483"/>
        <v>-</v>
      </c>
      <c r="AI850" s="4" t="str">
        <f t="shared" si="489"/>
        <v>A+J=</v>
      </c>
      <c r="AJ850" s="11">
        <f t="shared" si="490"/>
        <v>41645</v>
      </c>
      <c r="AK850" s="11"/>
      <c r="AL850" s="4"/>
      <c r="AM850" s="1"/>
      <c r="AN850" s="11"/>
      <c r="AO850" s="1"/>
      <c r="AP850" s="1"/>
      <c r="AQ850" s="1"/>
      <c r="AR850" s="1"/>
      <c r="AS850" s="6"/>
      <c r="AT850" s="1"/>
      <c r="AU850" s="1"/>
      <c r="AV850" s="1"/>
      <c r="AW850" s="1"/>
      <c r="AX850" s="1"/>
      <c r="AY850" s="1"/>
      <c r="AZ850" s="1"/>
      <c r="BA850" s="1"/>
      <c r="BB850" s="1"/>
      <c r="BC850" s="1"/>
    </row>
    <row r="851" spans="1:154" x14ac:dyDescent="0.2">
      <c r="A851" s="144">
        <f t="shared" si="484"/>
        <v>41640</v>
      </c>
      <c r="B851" s="2">
        <f t="shared" si="469"/>
        <v>317846.23667423986</v>
      </c>
      <c r="C851" s="2">
        <f t="shared" si="485"/>
        <v>279355.05940308003</v>
      </c>
      <c r="D851" s="68">
        <f>SUM(Y851:Y$1094)</f>
        <v>21408.769466969999</v>
      </c>
      <c r="E851" s="68">
        <f t="shared" si="470"/>
        <v>257946.28993611003</v>
      </c>
      <c r="F851" s="72">
        <f t="shared" si="461"/>
        <v>3760.3</v>
      </c>
      <c r="G851" s="3">
        <f>IF(N851=1,VLOOKUP(A850,[1]Plan1!$BG$69:$BI$188,3),G850)</f>
        <v>3780.61</v>
      </c>
      <c r="H851" s="11">
        <f t="shared" si="462"/>
        <v>41550</v>
      </c>
      <c r="I851" s="11">
        <f t="shared" si="463"/>
        <v>41581</v>
      </c>
      <c r="J851" s="26">
        <f t="shared" si="471"/>
        <v>5.4011648006808688E-3</v>
      </c>
      <c r="K851" s="11">
        <f t="shared" si="486"/>
        <v>41673</v>
      </c>
      <c r="L851" s="11">
        <f t="shared" si="472"/>
        <v>41641</v>
      </c>
      <c r="M851" s="1">
        <f t="shared" si="487"/>
        <v>21</v>
      </c>
      <c r="N851" s="1">
        <f t="shared" si="458"/>
        <v>21</v>
      </c>
      <c r="O851" s="2">
        <f t="shared" si="473"/>
        <v>1.0054011599999999</v>
      </c>
      <c r="P851" s="10">
        <f t="shared" si="467"/>
        <v>1.0056993999999999</v>
      </c>
      <c r="Q851" s="10">
        <f t="shared" si="464"/>
        <v>1.1267963012319553</v>
      </c>
      <c r="R851" s="2">
        <f t="shared" si="466"/>
        <v>1.1328822999999999</v>
      </c>
      <c r="S851" s="2">
        <f t="shared" si="459"/>
        <v>1.11650312</v>
      </c>
      <c r="T851" s="2">
        <f t="shared" si="474"/>
        <v>311900.79541132</v>
      </c>
      <c r="U851" s="2">
        <f t="shared" si="475"/>
        <v>2494.1884382627409</v>
      </c>
      <c r="V851" s="2">
        <f t="shared" si="476"/>
        <v>34276.496283177126</v>
      </c>
      <c r="W851" s="2">
        <f t="shared" si="477"/>
        <v>316125.74412451987</v>
      </c>
      <c r="X851" s="27">
        <f t="shared" si="478"/>
        <v>0</v>
      </c>
      <c r="Y851" s="2">
        <f t="shared" si="460"/>
        <v>0</v>
      </c>
      <c r="Z851" s="67">
        <f t="shared" si="479"/>
        <v>0</v>
      </c>
      <c r="AA851" s="2">
        <f t="shared" si="480"/>
        <v>0</v>
      </c>
      <c r="AB851" s="26">
        <f t="shared" si="488"/>
        <v>6.7299999999999999E-2</v>
      </c>
      <c r="AC851" s="27">
        <f t="shared" si="468"/>
        <v>21</v>
      </c>
      <c r="AD851" s="27">
        <v>252</v>
      </c>
      <c r="AE851" s="10">
        <f t="shared" si="465"/>
        <v>1.0054424310000001</v>
      </c>
      <c r="AF851" s="2">
        <f t="shared" si="481"/>
        <v>1697.49855787</v>
      </c>
      <c r="AG851" s="2">
        <f t="shared" si="482"/>
        <v>1720.4925497199999</v>
      </c>
      <c r="AH851" s="3" t="str">
        <f t="shared" si="483"/>
        <v>-</v>
      </c>
      <c r="AI851" s="4" t="str">
        <f t="shared" si="489"/>
        <v>A+J=</v>
      </c>
      <c r="AJ851" s="11">
        <f t="shared" si="490"/>
        <v>41645</v>
      </c>
      <c r="AK851" s="11"/>
      <c r="AL851" s="4"/>
      <c r="AM851" s="1"/>
      <c r="AN851" s="11"/>
      <c r="AO851" s="1"/>
      <c r="AP851" s="1"/>
      <c r="AQ851" s="1"/>
      <c r="AR851" s="1"/>
      <c r="AS851" s="6"/>
      <c r="AT851" s="1"/>
      <c r="AU851" s="1"/>
      <c r="AV851" s="1"/>
      <c r="AW851" s="1"/>
      <c r="AX851" s="1"/>
      <c r="AY851" s="1"/>
      <c r="AZ851" s="1"/>
      <c r="BA851" s="1"/>
      <c r="BB851" s="1"/>
      <c r="BC851" s="1"/>
    </row>
    <row r="852" spans="1:154" x14ac:dyDescent="0.2">
      <c r="A852" s="144">
        <f t="shared" si="484"/>
        <v>41641</v>
      </c>
      <c r="B852" s="2">
        <f t="shared" si="469"/>
        <v>317846.23667423986</v>
      </c>
      <c r="C852" s="2">
        <f t="shared" si="485"/>
        <v>279355.05940308003</v>
      </c>
      <c r="D852" s="68">
        <f>SUM(Y852:Y$1094)</f>
        <v>21408.769466969999</v>
      </c>
      <c r="E852" s="68">
        <f t="shared" si="470"/>
        <v>257946.28993611003</v>
      </c>
      <c r="F852" s="72">
        <f t="shared" si="461"/>
        <v>3760.3</v>
      </c>
      <c r="G852" s="3">
        <f>IF(N852=1,VLOOKUP(A851,[1]Plan1!$BG$69:$BI$188,3),G851)</f>
        <v>3780.61</v>
      </c>
      <c r="H852" s="11">
        <f t="shared" si="462"/>
        <v>41550</v>
      </c>
      <c r="I852" s="11">
        <f t="shared" si="463"/>
        <v>41581</v>
      </c>
      <c r="J852" s="26">
        <f t="shared" si="471"/>
        <v>5.4011648006808688E-3</v>
      </c>
      <c r="K852" s="11">
        <f t="shared" si="486"/>
        <v>41673</v>
      </c>
      <c r="L852" s="11">
        <f t="shared" si="472"/>
        <v>41641</v>
      </c>
      <c r="M852" s="1">
        <f t="shared" si="487"/>
        <v>21</v>
      </c>
      <c r="N852" s="1">
        <f t="shared" si="458"/>
        <v>21</v>
      </c>
      <c r="O852" s="2">
        <f t="shared" si="473"/>
        <v>1.0054011599999999</v>
      </c>
      <c r="P852" s="10">
        <f t="shared" si="467"/>
        <v>1.0056993999999999</v>
      </c>
      <c r="Q852" s="10">
        <f t="shared" si="464"/>
        <v>1.1267963012319553</v>
      </c>
      <c r="R852" s="2">
        <f t="shared" si="466"/>
        <v>1.1328822999999999</v>
      </c>
      <c r="S852" s="2">
        <f t="shared" si="459"/>
        <v>1.11650312</v>
      </c>
      <c r="T852" s="2">
        <f t="shared" si="474"/>
        <v>311900.79541132</v>
      </c>
      <c r="U852" s="2">
        <f t="shared" si="475"/>
        <v>2494.1884382627409</v>
      </c>
      <c r="V852" s="2">
        <f t="shared" si="476"/>
        <v>34276.496283177126</v>
      </c>
      <c r="W852" s="2">
        <f t="shared" si="477"/>
        <v>316125.74412451987</v>
      </c>
      <c r="X852" s="27">
        <f t="shared" si="478"/>
        <v>27</v>
      </c>
      <c r="Y852" s="2">
        <f t="shared" si="460"/>
        <v>2311.3007092399998</v>
      </c>
      <c r="Z852" s="67">
        <f t="shared" si="479"/>
        <v>8.2737026999999998E-3</v>
      </c>
      <c r="AA852" s="2">
        <f t="shared" si="480"/>
        <v>2580.5744531199998</v>
      </c>
      <c r="AB852" s="26">
        <f t="shared" si="488"/>
        <v>6.7299999999999999E-2</v>
      </c>
      <c r="AC852" s="27">
        <f t="shared" si="468"/>
        <v>21</v>
      </c>
      <c r="AD852" s="27">
        <v>252</v>
      </c>
      <c r="AE852" s="10">
        <f t="shared" si="465"/>
        <v>1.0054424310000001</v>
      </c>
      <c r="AF852" s="2">
        <f t="shared" si="481"/>
        <v>1697.49855787</v>
      </c>
      <c r="AG852" s="2">
        <f t="shared" si="482"/>
        <v>1720.4925497199999</v>
      </c>
      <c r="AH852" s="3">
        <f t="shared" si="483"/>
        <v>4278.0730109899996</v>
      </c>
      <c r="AI852" s="4" t="str">
        <f t="shared" si="489"/>
        <v>A+J=</v>
      </c>
      <c r="AJ852" s="11">
        <f t="shared" si="490"/>
        <v>41645</v>
      </c>
      <c r="AK852" s="13"/>
      <c r="AL852" s="12"/>
      <c r="AM852" s="5"/>
      <c r="AN852" s="13"/>
      <c r="AO852" s="5"/>
      <c r="AP852" s="5"/>
      <c r="AQ852" s="5"/>
      <c r="AR852" s="5"/>
      <c r="AS852" s="14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48"/>
      <c r="BE852" s="48"/>
      <c r="BF852" s="48"/>
      <c r="BG852" s="48"/>
      <c r="BH852" s="48"/>
      <c r="BI852" s="48"/>
      <c r="BJ852" s="48"/>
      <c r="BK852" s="48"/>
      <c r="BL852" s="48"/>
      <c r="BM852" s="48"/>
      <c r="BN852" s="48"/>
      <c r="BO852" s="48"/>
      <c r="BP852" s="48"/>
      <c r="BQ852" s="48"/>
      <c r="BR852" s="48"/>
      <c r="BS852" s="48"/>
      <c r="BT852" s="48"/>
      <c r="BU852" s="48"/>
      <c r="BV852" s="48"/>
      <c r="BW852" s="48"/>
      <c r="BX852" s="48"/>
      <c r="BY852" s="48"/>
      <c r="BZ852" s="48"/>
      <c r="CA852" s="48"/>
      <c r="CB852" s="48"/>
      <c r="CC852" s="48"/>
      <c r="CD852" s="48"/>
      <c r="CE852" s="48"/>
      <c r="CF852" s="48"/>
      <c r="CG852" s="48"/>
      <c r="CH852" s="48"/>
      <c r="CI852" s="48"/>
      <c r="CJ852" s="48"/>
      <c r="CK852" s="48"/>
      <c r="CL852" s="48"/>
      <c r="CM852" s="48"/>
      <c r="CN852" s="48"/>
      <c r="CO852" s="48"/>
      <c r="CP852" s="48"/>
      <c r="CQ852" s="48"/>
      <c r="CR852" s="48"/>
      <c r="CS852" s="48"/>
      <c r="CT852" s="48"/>
      <c r="CU852" s="48"/>
      <c r="CV852" s="48"/>
      <c r="CW852" s="48"/>
      <c r="CX852" s="48"/>
      <c r="CY852" s="48"/>
      <c r="CZ852" s="48"/>
      <c r="DA852" s="48"/>
      <c r="DB852" s="48"/>
      <c r="DC852" s="48"/>
      <c r="DD852" s="48"/>
      <c r="DE852" s="48"/>
      <c r="DF852" s="48"/>
      <c r="DG852" s="48"/>
      <c r="DH852" s="48"/>
      <c r="DI852" s="48"/>
      <c r="DJ852" s="48"/>
      <c r="DK852" s="48"/>
      <c r="DL852" s="48"/>
      <c r="DM852" s="48"/>
      <c r="DN852" s="48"/>
      <c r="DO852" s="48"/>
      <c r="DP852" s="48"/>
      <c r="DQ852" s="48"/>
      <c r="DR852" s="48"/>
      <c r="DS852" s="48"/>
      <c r="DT852" s="48"/>
      <c r="DU852" s="48"/>
      <c r="DV852" s="48"/>
      <c r="DW852" s="48"/>
      <c r="DX852" s="48"/>
      <c r="DY852" s="48"/>
      <c r="DZ852" s="48"/>
      <c r="EA852" s="48"/>
      <c r="EB852" s="48"/>
      <c r="EC852" s="48"/>
      <c r="ED852" s="48"/>
      <c r="EE852" s="48"/>
      <c r="EF852" s="48"/>
      <c r="EG852" s="48"/>
      <c r="EH852" s="48"/>
      <c r="EI852" s="48"/>
      <c r="EJ852" s="48"/>
      <c r="EK852" s="48"/>
      <c r="EL852" s="48"/>
      <c r="EM852" s="48"/>
      <c r="EN852" s="48"/>
      <c r="EO852" s="48"/>
      <c r="EP852" s="48"/>
      <c r="EQ852" s="48"/>
      <c r="ER852" s="48"/>
      <c r="ES852" s="48"/>
      <c r="ET852" s="48"/>
      <c r="EU852" s="48"/>
      <c r="EV852" s="48"/>
      <c r="EW852" s="48"/>
      <c r="EX852" s="48"/>
    </row>
    <row r="853" spans="1:154" x14ac:dyDescent="0.2">
      <c r="A853" s="144">
        <f t="shared" si="484"/>
        <v>41642</v>
      </c>
      <c r="B853" s="2">
        <f t="shared" si="469"/>
        <v>313747.91361273651</v>
      </c>
      <c r="C853" s="2">
        <f t="shared" si="485"/>
        <v>277043.75869384001</v>
      </c>
      <c r="D853" s="68">
        <f>SUM(Y853:Y$1094)</f>
        <v>19097.468757729999</v>
      </c>
      <c r="E853" s="68">
        <f t="shared" si="470"/>
        <v>257946.28993611</v>
      </c>
      <c r="F853" s="72">
        <f t="shared" si="461"/>
        <v>3780.61</v>
      </c>
      <c r="G853" s="3">
        <f>IF(N853=1,VLOOKUP(A852,[1]Plan1!$BG$69:$BI$188,3),G852)</f>
        <v>3815.39</v>
      </c>
      <c r="H853" s="11">
        <f t="shared" si="462"/>
        <v>41581</v>
      </c>
      <c r="I853" s="11">
        <f t="shared" si="463"/>
        <v>41611</v>
      </c>
      <c r="J853" s="26">
        <f t="shared" si="471"/>
        <v>9.1995736137817641E-3</v>
      </c>
      <c r="K853" s="11">
        <f t="shared" si="486"/>
        <v>41673</v>
      </c>
      <c r="L853" s="11">
        <f t="shared" si="472"/>
        <v>41673</v>
      </c>
      <c r="M853" s="1">
        <f t="shared" si="487"/>
        <v>22</v>
      </c>
      <c r="N853" s="1">
        <f t="shared" si="458"/>
        <v>1</v>
      </c>
      <c r="O853" s="2">
        <f t="shared" si="473"/>
        <v>1.00041633</v>
      </c>
      <c r="P853" s="10">
        <f t="shared" si="467"/>
        <v>1.0054011599999999</v>
      </c>
      <c r="Q853" s="10">
        <f t="shared" si="464"/>
        <v>1.1328823083423172</v>
      </c>
      <c r="R853" s="2">
        <f t="shared" si="466"/>
        <v>1.13335396</v>
      </c>
      <c r="S853" s="2">
        <f t="shared" si="459"/>
        <v>1.11650312</v>
      </c>
      <c r="T853" s="2">
        <f t="shared" si="474"/>
        <v>309320.22095818998</v>
      </c>
      <c r="U853" s="2">
        <f t="shared" si="475"/>
        <v>2224.9146943780684</v>
      </c>
      <c r="V853" s="2">
        <f t="shared" si="476"/>
        <v>34398.159230288416</v>
      </c>
      <c r="W853" s="2">
        <f t="shared" si="477"/>
        <v>313666.83261850651</v>
      </c>
      <c r="X853" s="27">
        <f t="shared" si="478"/>
        <v>0</v>
      </c>
      <c r="Y853" s="2">
        <f t="shared" si="460"/>
        <v>0</v>
      </c>
      <c r="Z853" s="67">
        <f t="shared" si="479"/>
        <v>0</v>
      </c>
      <c r="AA853" s="2">
        <f t="shared" si="480"/>
        <v>0</v>
      </c>
      <c r="AB853" s="26">
        <f t="shared" si="488"/>
        <v>6.7299999999999999E-2</v>
      </c>
      <c r="AC853" s="27">
        <f t="shared" si="468"/>
        <v>1</v>
      </c>
      <c r="AD853" s="27">
        <v>252</v>
      </c>
      <c r="AE853" s="10">
        <f t="shared" si="465"/>
        <v>1.0002584940000001</v>
      </c>
      <c r="AF853" s="2">
        <f t="shared" si="481"/>
        <v>79.957421190000005</v>
      </c>
      <c r="AG853" s="2">
        <f t="shared" si="482"/>
        <v>81.080994230000002</v>
      </c>
      <c r="AH853" s="3" t="str">
        <f t="shared" si="483"/>
        <v>-</v>
      </c>
      <c r="AI853" s="4" t="str">
        <f t="shared" si="489"/>
        <v>A+J=</v>
      </c>
      <c r="AJ853" s="11">
        <f t="shared" si="490"/>
        <v>41675</v>
      </c>
      <c r="AK853" s="11"/>
      <c r="AL853" s="4"/>
      <c r="AM853" s="1"/>
      <c r="AN853" s="11"/>
      <c r="AO853" s="1"/>
      <c r="AP853" s="1"/>
      <c r="AQ853" s="1"/>
      <c r="AR853" s="1"/>
      <c r="AS853" s="6"/>
      <c r="AT853" s="1"/>
      <c r="AU853" s="1"/>
      <c r="AV853" s="1"/>
      <c r="AW853" s="1"/>
      <c r="AX853" s="1"/>
      <c r="AY853" s="1"/>
      <c r="AZ853" s="1"/>
      <c r="BA853" s="1"/>
      <c r="BB853" s="1"/>
      <c r="BC853" s="1"/>
    </row>
    <row r="854" spans="1:154" x14ac:dyDescent="0.2">
      <c r="A854" s="144">
        <f t="shared" si="484"/>
        <v>41643</v>
      </c>
      <c r="B854" s="2">
        <f t="shared" si="469"/>
        <v>313950.79051132285</v>
      </c>
      <c r="C854" s="2">
        <f t="shared" si="485"/>
        <v>277043.75869384001</v>
      </c>
      <c r="D854" s="68">
        <f>SUM(Y854:Y$1094)</f>
        <v>19097.468757729999</v>
      </c>
      <c r="E854" s="68">
        <f t="shared" si="470"/>
        <v>257946.28993611</v>
      </c>
      <c r="F854" s="72">
        <f t="shared" si="461"/>
        <v>3780.61</v>
      </c>
      <c r="G854" s="3">
        <f>IF(N854=1,VLOOKUP(A853,[1]Plan1!$BG$69:$BI$188,3),G853)</f>
        <v>3815.39</v>
      </c>
      <c r="H854" s="11">
        <f t="shared" si="462"/>
        <v>41581</v>
      </c>
      <c r="I854" s="11">
        <f t="shared" si="463"/>
        <v>41611</v>
      </c>
      <c r="J854" s="26">
        <f t="shared" si="471"/>
        <v>9.1995736137817641E-3</v>
      </c>
      <c r="K854" s="11">
        <f t="shared" si="486"/>
        <v>41673</v>
      </c>
      <c r="L854" s="11">
        <f t="shared" si="472"/>
        <v>41673</v>
      </c>
      <c r="M854" s="1">
        <f t="shared" si="487"/>
        <v>22</v>
      </c>
      <c r="N854" s="1">
        <f t="shared" si="458"/>
        <v>2</v>
      </c>
      <c r="O854" s="2">
        <f t="shared" si="473"/>
        <v>1.0008328399999999</v>
      </c>
      <c r="P854" s="10">
        <f t="shared" si="467"/>
        <v>1.0054011599999999</v>
      </c>
      <c r="Q854" s="10">
        <f t="shared" si="464"/>
        <v>1.1328823083423172</v>
      </c>
      <c r="R854" s="2">
        <f t="shared" si="466"/>
        <v>1.13382581</v>
      </c>
      <c r="S854" s="2">
        <f t="shared" si="459"/>
        <v>1.11650312</v>
      </c>
      <c r="T854" s="2">
        <f t="shared" si="474"/>
        <v>309320.22095818998</v>
      </c>
      <c r="U854" s="2">
        <f t="shared" si="475"/>
        <v>2224.9146943780684</v>
      </c>
      <c r="V854" s="2">
        <f t="shared" si="476"/>
        <v>34519.871187194782</v>
      </c>
      <c r="W854" s="2">
        <f t="shared" si="477"/>
        <v>313788.54457541287</v>
      </c>
      <c r="X854" s="27">
        <f t="shared" si="478"/>
        <v>0</v>
      </c>
      <c r="Y854" s="2">
        <f t="shared" si="460"/>
        <v>0</v>
      </c>
      <c r="Z854" s="67">
        <f t="shared" si="479"/>
        <v>0</v>
      </c>
      <c r="AA854" s="2">
        <f t="shared" si="480"/>
        <v>0</v>
      </c>
      <c r="AB854" s="26">
        <f t="shared" si="488"/>
        <v>6.7299999999999999E-2</v>
      </c>
      <c r="AC854" s="27">
        <f t="shared" si="468"/>
        <v>2</v>
      </c>
      <c r="AD854" s="27">
        <v>252</v>
      </c>
      <c r="AE854" s="10">
        <f t="shared" si="465"/>
        <v>1.000517055</v>
      </c>
      <c r="AF854" s="2">
        <f t="shared" si="481"/>
        <v>159.93556684000001</v>
      </c>
      <c r="AG854" s="2">
        <f t="shared" si="482"/>
        <v>162.24593590999999</v>
      </c>
      <c r="AH854" s="3" t="str">
        <f t="shared" si="483"/>
        <v>-</v>
      </c>
      <c r="AI854" s="4" t="str">
        <f t="shared" si="489"/>
        <v>A+J=</v>
      </c>
      <c r="AJ854" s="11">
        <f t="shared" si="490"/>
        <v>41675</v>
      </c>
      <c r="AK854" s="11"/>
      <c r="AL854" s="4"/>
      <c r="AM854" s="1"/>
      <c r="AN854" s="11"/>
      <c r="AO854" s="1"/>
      <c r="AP854" s="1"/>
      <c r="AQ854" s="1"/>
      <c r="AR854" s="1"/>
      <c r="AS854" s="6"/>
      <c r="AT854" s="1"/>
      <c r="AU854" s="1"/>
      <c r="AV854" s="1"/>
      <c r="AW854" s="1"/>
      <c r="AX854" s="1"/>
      <c r="AY854" s="1"/>
      <c r="AZ854" s="1"/>
      <c r="BA854" s="1"/>
      <c r="BB854" s="1"/>
      <c r="BC854" s="1"/>
    </row>
    <row r="855" spans="1:154" x14ac:dyDescent="0.2">
      <c r="A855" s="144">
        <f t="shared" si="484"/>
        <v>41644</v>
      </c>
      <c r="B855" s="2">
        <f t="shared" si="469"/>
        <v>313950.79051132285</v>
      </c>
      <c r="C855" s="2">
        <f t="shared" si="485"/>
        <v>277043.75869384001</v>
      </c>
      <c r="D855" s="68">
        <f>SUM(Y855:Y$1094)</f>
        <v>19097.468757729999</v>
      </c>
      <c r="E855" s="68">
        <f t="shared" si="470"/>
        <v>257946.28993611</v>
      </c>
      <c r="F855" s="72">
        <f t="shared" si="461"/>
        <v>3780.61</v>
      </c>
      <c r="G855" s="3">
        <f>IF(N855=1,VLOOKUP(A854,[1]Plan1!$BG$69:$BI$188,3),G854)</f>
        <v>3815.39</v>
      </c>
      <c r="H855" s="11">
        <f t="shared" si="462"/>
        <v>41581</v>
      </c>
      <c r="I855" s="11">
        <f t="shared" si="463"/>
        <v>41611</v>
      </c>
      <c r="J855" s="26">
        <f t="shared" si="471"/>
        <v>9.1995736137817641E-3</v>
      </c>
      <c r="K855" s="11">
        <f t="shared" si="486"/>
        <v>41673</v>
      </c>
      <c r="L855" s="11">
        <f t="shared" si="472"/>
        <v>41673</v>
      </c>
      <c r="M855" s="1">
        <f t="shared" si="487"/>
        <v>22</v>
      </c>
      <c r="N855" s="1">
        <f t="shared" si="458"/>
        <v>2</v>
      </c>
      <c r="O855" s="2">
        <f t="shared" si="473"/>
        <v>1.0008328399999999</v>
      </c>
      <c r="P855" s="10">
        <f t="shared" si="467"/>
        <v>1.0054011599999999</v>
      </c>
      <c r="Q855" s="10">
        <f t="shared" si="464"/>
        <v>1.1328823083423172</v>
      </c>
      <c r="R855" s="2">
        <f t="shared" si="466"/>
        <v>1.13382581</v>
      </c>
      <c r="S855" s="2">
        <f t="shared" si="459"/>
        <v>1.11650312</v>
      </c>
      <c r="T855" s="2">
        <f t="shared" si="474"/>
        <v>309320.22095818998</v>
      </c>
      <c r="U855" s="2">
        <f t="shared" si="475"/>
        <v>2224.9146943780684</v>
      </c>
      <c r="V855" s="2">
        <f t="shared" si="476"/>
        <v>34519.871187194782</v>
      </c>
      <c r="W855" s="2">
        <f t="shared" si="477"/>
        <v>313788.54457541287</v>
      </c>
      <c r="X855" s="27">
        <f t="shared" si="478"/>
        <v>0</v>
      </c>
      <c r="Y855" s="2">
        <f t="shared" si="460"/>
        <v>0</v>
      </c>
      <c r="Z855" s="67">
        <f t="shared" si="479"/>
        <v>0</v>
      </c>
      <c r="AA855" s="2">
        <f t="shared" si="480"/>
        <v>0</v>
      </c>
      <c r="AB855" s="26">
        <f t="shared" si="488"/>
        <v>6.7299999999999999E-2</v>
      </c>
      <c r="AC855" s="27">
        <f t="shared" si="468"/>
        <v>2</v>
      </c>
      <c r="AD855" s="27">
        <v>252</v>
      </c>
      <c r="AE855" s="10">
        <f t="shared" si="465"/>
        <v>1.000517055</v>
      </c>
      <c r="AF855" s="2">
        <f t="shared" si="481"/>
        <v>159.93556684000001</v>
      </c>
      <c r="AG855" s="2">
        <f t="shared" si="482"/>
        <v>162.24593590999999</v>
      </c>
      <c r="AH855" s="3" t="str">
        <f t="shared" si="483"/>
        <v>-</v>
      </c>
      <c r="AI855" s="4" t="str">
        <f t="shared" si="489"/>
        <v>A+J=</v>
      </c>
      <c r="AJ855" s="11">
        <f t="shared" si="490"/>
        <v>41675</v>
      </c>
      <c r="AK855" s="11"/>
      <c r="AL855" s="4"/>
      <c r="AM855" s="1"/>
      <c r="AN855" s="11"/>
      <c r="AO855" s="1"/>
      <c r="AP855" s="1"/>
      <c r="AQ855" s="1"/>
      <c r="AR855" s="1"/>
      <c r="AS855" s="6"/>
      <c r="AT855" s="1"/>
      <c r="AU855" s="1"/>
      <c r="AV855" s="1"/>
      <c r="AW855" s="1"/>
      <c r="AX855" s="1"/>
      <c r="AY855" s="1"/>
      <c r="AZ855" s="1"/>
      <c r="BA855" s="1"/>
      <c r="BB855" s="1"/>
      <c r="BC855" s="1"/>
    </row>
    <row r="856" spans="1:154" x14ac:dyDescent="0.2">
      <c r="A856" s="144">
        <f t="shared" si="484"/>
        <v>41645</v>
      </c>
      <c r="B856" s="2">
        <f t="shared" si="469"/>
        <v>313950.79051132285</v>
      </c>
      <c r="C856" s="2">
        <f t="shared" si="485"/>
        <v>277043.75869384001</v>
      </c>
      <c r="D856" s="68">
        <f>SUM(Y856:Y$1094)</f>
        <v>19097.468757729999</v>
      </c>
      <c r="E856" s="68">
        <f t="shared" si="470"/>
        <v>257946.28993611</v>
      </c>
      <c r="F856" s="72">
        <f t="shared" si="461"/>
        <v>3780.61</v>
      </c>
      <c r="G856" s="3">
        <f>IF(N856=1,VLOOKUP(A855,[1]Plan1!$BG$69:$BI$188,3),G855)</f>
        <v>3815.39</v>
      </c>
      <c r="H856" s="11">
        <f t="shared" si="462"/>
        <v>41581</v>
      </c>
      <c r="I856" s="11">
        <f t="shared" si="463"/>
        <v>41611</v>
      </c>
      <c r="J856" s="26">
        <f t="shared" si="471"/>
        <v>9.1995736137817641E-3</v>
      </c>
      <c r="K856" s="11">
        <f t="shared" si="486"/>
        <v>41673</v>
      </c>
      <c r="L856" s="11">
        <f t="shared" si="472"/>
        <v>41673</v>
      </c>
      <c r="M856" s="1">
        <f t="shared" si="487"/>
        <v>22</v>
      </c>
      <c r="N856" s="1">
        <f t="shared" si="458"/>
        <v>2</v>
      </c>
      <c r="O856" s="2">
        <f t="shared" si="473"/>
        <v>1.0008328399999999</v>
      </c>
      <c r="P856" s="10">
        <f t="shared" si="467"/>
        <v>1.0054011599999999</v>
      </c>
      <c r="Q856" s="10">
        <f t="shared" si="464"/>
        <v>1.1328823083423172</v>
      </c>
      <c r="R856" s="2">
        <f t="shared" si="466"/>
        <v>1.13382581</v>
      </c>
      <c r="S856" s="2">
        <f t="shared" si="459"/>
        <v>1.11650312</v>
      </c>
      <c r="T856" s="2">
        <f t="shared" si="474"/>
        <v>309320.22095818998</v>
      </c>
      <c r="U856" s="2">
        <f t="shared" si="475"/>
        <v>2224.9146943780684</v>
      </c>
      <c r="V856" s="2">
        <f t="shared" si="476"/>
        <v>34519.871187194782</v>
      </c>
      <c r="W856" s="2">
        <f t="shared" si="477"/>
        <v>313788.54457541287</v>
      </c>
      <c r="X856" s="27">
        <f t="shared" si="478"/>
        <v>0</v>
      </c>
      <c r="Y856" s="2">
        <f t="shared" si="460"/>
        <v>0</v>
      </c>
      <c r="Z856" s="67">
        <f t="shared" si="479"/>
        <v>0</v>
      </c>
      <c r="AA856" s="2">
        <f t="shared" si="480"/>
        <v>0</v>
      </c>
      <c r="AB856" s="26">
        <f t="shared" si="488"/>
        <v>6.7299999999999999E-2</v>
      </c>
      <c r="AC856" s="27">
        <f t="shared" si="468"/>
        <v>2</v>
      </c>
      <c r="AD856" s="27">
        <v>252</v>
      </c>
      <c r="AE856" s="10">
        <f t="shared" si="465"/>
        <v>1.000517055</v>
      </c>
      <c r="AF856" s="2">
        <f t="shared" si="481"/>
        <v>159.93556684000001</v>
      </c>
      <c r="AG856" s="2">
        <f t="shared" si="482"/>
        <v>162.24593590999999</v>
      </c>
      <c r="AH856" s="3" t="str">
        <f t="shared" si="483"/>
        <v>-</v>
      </c>
      <c r="AI856" s="4" t="str">
        <f t="shared" si="489"/>
        <v>A+J=</v>
      </c>
      <c r="AJ856" s="11">
        <f t="shared" si="490"/>
        <v>41675</v>
      </c>
      <c r="AK856" s="11"/>
      <c r="AL856" s="4"/>
      <c r="AM856" s="1"/>
      <c r="AN856" s="11"/>
      <c r="AO856" s="1"/>
      <c r="AP856" s="1"/>
      <c r="AQ856" s="1"/>
      <c r="AR856" s="1"/>
      <c r="AS856" s="6"/>
      <c r="AT856" s="1"/>
      <c r="AU856" s="1"/>
      <c r="AV856" s="1"/>
      <c r="AW856" s="1"/>
      <c r="AX856" s="1"/>
      <c r="AY856" s="1"/>
      <c r="AZ856" s="1"/>
      <c r="BA856" s="1"/>
      <c r="BB856" s="1"/>
      <c r="BC856" s="1"/>
    </row>
    <row r="857" spans="1:154" x14ac:dyDescent="0.2">
      <c r="A857" s="144">
        <f t="shared" si="484"/>
        <v>41646</v>
      </c>
      <c r="B857" s="2">
        <f t="shared" si="469"/>
        <v>314153.8055925701</v>
      </c>
      <c r="C857" s="2">
        <f t="shared" si="485"/>
        <v>277043.75869384001</v>
      </c>
      <c r="D857" s="68">
        <f>SUM(Y857:Y$1094)</f>
        <v>19097.468757729999</v>
      </c>
      <c r="E857" s="68">
        <f t="shared" si="470"/>
        <v>257946.28993611</v>
      </c>
      <c r="F857" s="72">
        <f t="shared" si="461"/>
        <v>3780.61</v>
      </c>
      <c r="G857" s="3">
        <f>IF(N857=1,VLOOKUP(A856,[1]Plan1!$BG$69:$BI$188,3),G856)</f>
        <v>3815.39</v>
      </c>
      <c r="H857" s="11">
        <f t="shared" si="462"/>
        <v>41581</v>
      </c>
      <c r="I857" s="11">
        <f t="shared" si="463"/>
        <v>41611</v>
      </c>
      <c r="J857" s="26">
        <f t="shared" si="471"/>
        <v>9.1995736137817641E-3</v>
      </c>
      <c r="K857" s="11">
        <f t="shared" si="486"/>
        <v>41673</v>
      </c>
      <c r="L857" s="11">
        <f t="shared" si="472"/>
        <v>41673</v>
      </c>
      <c r="M857" s="1">
        <f t="shared" si="487"/>
        <v>22</v>
      </c>
      <c r="N857" s="1">
        <f t="shared" si="458"/>
        <v>3</v>
      </c>
      <c r="O857" s="2">
        <f t="shared" si="473"/>
        <v>1.0012495299999999</v>
      </c>
      <c r="P857" s="10">
        <f t="shared" si="467"/>
        <v>1.0054011599999999</v>
      </c>
      <c r="Q857" s="10">
        <f t="shared" si="464"/>
        <v>1.1328823083423172</v>
      </c>
      <c r="R857" s="2">
        <f t="shared" si="466"/>
        <v>1.1342978699999999</v>
      </c>
      <c r="S857" s="2">
        <f t="shared" si="459"/>
        <v>1.11650312</v>
      </c>
      <c r="T857" s="2">
        <f t="shared" si="474"/>
        <v>309320.22095818998</v>
      </c>
      <c r="U857" s="2">
        <f t="shared" si="475"/>
        <v>2224.9146943780684</v>
      </c>
      <c r="V857" s="2">
        <f t="shared" si="476"/>
        <v>34641.637312821993</v>
      </c>
      <c r="W857" s="2">
        <f t="shared" si="477"/>
        <v>313910.31070104009</v>
      </c>
      <c r="X857" s="27">
        <f t="shared" si="478"/>
        <v>0</v>
      </c>
      <c r="Y857" s="2">
        <f t="shared" si="460"/>
        <v>0</v>
      </c>
      <c r="Z857" s="67">
        <f t="shared" si="479"/>
        <v>0</v>
      </c>
      <c r="AA857" s="2">
        <f t="shared" si="480"/>
        <v>0</v>
      </c>
      <c r="AB857" s="26">
        <f t="shared" si="488"/>
        <v>6.7299999999999999E-2</v>
      </c>
      <c r="AC857" s="27">
        <f t="shared" si="468"/>
        <v>3</v>
      </c>
      <c r="AD857" s="27">
        <v>252</v>
      </c>
      <c r="AE857" s="10">
        <f t="shared" si="465"/>
        <v>1.0007756830000001</v>
      </c>
      <c r="AF857" s="2">
        <f t="shared" si="481"/>
        <v>239.93443694999999</v>
      </c>
      <c r="AG857" s="2">
        <f t="shared" si="482"/>
        <v>243.49489152999999</v>
      </c>
      <c r="AH857" s="3" t="str">
        <f t="shared" si="483"/>
        <v>-</v>
      </c>
      <c r="AI857" s="4" t="str">
        <f t="shared" si="489"/>
        <v>A+J=</v>
      </c>
      <c r="AJ857" s="11">
        <f t="shared" si="490"/>
        <v>41675</v>
      </c>
      <c r="AK857" s="11"/>
      <c r="AL857" s="4"/>
      <c r="AM857" s="1"/>
      <c r="AN857" s="11"/>
      <c r="AO857" s="1"/>
      <c r="AP857" s="1"/>
      <c r="AQ857" s="1"/>
      <c r="AR857" s="1"/>
      <c r="AS857" s="6"/>
      <c r="AT857" s="1"/>
      <c r="AU857" s="1"/>
      <c r="AV857" s="1"/>
      <c r="AW857" s="1"/>
      <c r="AX857" s="1"/>
      <c r="AY857" s="1"/>
      <c r="AZ857" s="1"/>
      <c r="BA857" s="1"/>
      <c r="BB857" s="1"/>
      <c r="BC857" s="1"/>
    </row>
    <row r="858" spans="1:154" x14ac:dyDescent="0.2">
      <c r="A858" s="144">
        <f t="shared" si="484"/>
        <v>41647</v>
      </c>
      <c r="B858" s="2">
        <f t="shared" si="469"/>
        <v>314356.95344468241</v>
      </c>
      <c r="C858" s="2">
        <f t="shared" si="485"/>
        <v>277043.75869384001</v>
      </c>
      <c r="D858" s="68">
        <f>SUM(Y858:Y$1094)</f>
        <v>19097.468757729999</v>
      </c>
      <c r="E858" s="68">
        <f t="shared" si="470"/>
        <v>257946.28993611</v>
      </c>
      <c r="F858" s="72">
        <f t="shared" si="461"/>
        <v>3780.61</v>
      </c>
      <c r="G858" s="3">
        <f>IF(N858=1,VLOOKUP(A857,[1]Plan1!$BG$69:$BI$188,3),G857)</f>
        <v>3815.39</v>
      </c>
      <c r="H858" s="11">
        <f t="shared" si="462"/>
        <v>41581</v>
      </c>
      <c r="I858" s="11">
        <f t="shared" si="463"/>
        <v>41611</v>
      </c>
      <c r="J858" s="26">
        <f t="shared" si="471"/>
        <v>9.1995736137817641E-3</v>
      </c>
      <c r="K858" s="11">
        <f t="shared" si="486"/>
        <v>41673</v>
      </c>
      <c r="L858" s="11">
        <f t="shared" si="472"/>
        <v>41673</v>
      </c>
      <c r="M858" s="1">
        <f t="shared" si="487"/>
        <v>22</v>
      </c>
      <c r="N858" s="1">
        <f t="shared" si="458"/>
        <v>4</v>
      </c>
      <c r="O858" s="2">
        <f t="shared" si="473"/>
        <v>1.0016663800000001</v>
      </c>
      <c r="P858" s="10">
        <f t="shared" si="467"/>
        <v>1.0054011599999999</v>
      </c>
      <c r="Q858" s="10">
        <f t="shared" si="464"/>
        <v>1.1328823083423172</v>
      </c>
      <c r="R858" s="2">
        <f t="shared" si="466"/>
        <v>1.13477012</v>
      </c>
      <c r="S858" s="2">
        <f t="shared" si="459"/>
        <v>1.11650312</v>
      </c>
      <c r="T858" s="2">
        <f t="shared" si="474"/>
        <v>309320.22095818998</v>
      </c>
      <c r="U858" s="2">
        <f t="shared" si="475"/>
        <v>2224.9146943780684</v>
      </c>
      <c r="V858" s="2">
        <f t="shared" si="476"/>
        <v>34763.452448244338</v>
      </c>
      <c r="W858" s="2">
        <f t="shared" si="477"/>
        <v>314032.12583646242</v>
      </c>
      <c r="X858" s="27">
        <f t="shared" si="478"/>
        <v>0</v>
      </c>
      <c r="Y858" s="2">
        <f t="shared" si="460"/>
        <v>0</v>
      </c>
      <c r="Z858" s="67">
        <f t="shared" si="479"/>
        <v>0</v>
      </c>
      <c r="AA858" s="2">
        <f t="shared" si="480"/>
        <v>0</v>
      </c>
      <c r="AB858" s="26">
        <f t="shared" si="488"/>
        <v>6.7299999999999999E-2</v>
      </c>
      <c r="AC858" s="27">
        <f t="shared" si="468"/>
        <v>4</v>
      </c>
      <c r="AD858" s="27">
        <v>252</v>
      </c>
      <c r="AE858" s="10">
        <f t="shared" si="465"/>
        <v>1.0010343770000001</v>
      </c>
      <c r="AF858" s="2">
        <f t="shared" si="481"/>
        <v>319.95372219000001</v>
      </c>
      <c r="AG858" s="2">
        <f t="shared" si="482"/>
        <v>324.82760822</v>
      </c>
      <c r="AH858" s="3" t="str">
        <f t="shared" si="483"/>
        <v>-</v>
      </c>
      <c r="AI858" s="4" t="str">
        <f t="shared" si="489"/>
        <v>A+J=</v>
      </c>
      <c r="AJ858" s="11">
        <f t="shared" si="490"/>
        <v>41675</v>
      </c>
      <c r="AK858" s="11"/>
      <c r="AL858" s="4"/>
      <c r="AM858" s="1"/>
      <c r="AN858" s="11"/>
      <c r="AO858" s="1"/>
      <c r="AP858" s="1"/>
      <c r="AQ858" s="1"/>
      <c r="AR858" s="1"/>
      <c r="AS858" s="6"/>
      <c r="AT858" s="1"/>
      <c r="AU858" s="1"/>
      <c r="AV858" s="1"/>
      <c r="AW858" s="1"/>
      <c r="AX858" s="1"/>
      <c r="AY858" s="1"/>
      <c r="AZ858" s="1"/>
      <c r="BA858" s="1"/>
      <c r="BB858" s="1"/>
      <c r="BC858" s="1"/>
    </row>
    <row r="859" spans="1:154" x14ac:dyDescent="0.2">
      <c r="A859" s="144">
        <f t="shared" si="484"/>
        <v>41648</v>
      </c>
      <c r="B859" s="2">
        <f t="shared" si="469"/>
        <v>314560.2373409227</v>
      </c>
      <c r="C859" s="2">
        <f t="shared" si="485"/>
        <v>277043.75869384001</v>
      </c>
      <c r="D859" s="68">
        <f>SUM(Y859:Y$1094)</f>
        <v>19097.468757729999</v>
      </c>
      <c r="E859" s="68">
        <f t="shared" si="470"/>
        <v>257946.28993611</v>
      </c>
      <c r="F859" s="72">
        <f t="shared" si="461"/>
        <v>3780.61</v>
      </c>
      <c r="G859" s="3">
        <f>IF(N859=1,VLOOKUP(A858,[1]Plan1!$BG$69:$BI$188,3),G858)</f>
        <v>3815.39</v>
      </c>
      <c r="H859" s="11">
        <f t="shared" si="462"/>
        <v>41581</v>
      </c>
      <c r="I859" s="11">
        <f t="shared" si="463"/>
        <v>41611</v>
      </c>
      <c r="J859" s="26">
        <f t="shared" si="471"/>
        <v>9.1995736137817641E-3</v>
      </c>
      <c r="K859" s="11">
        <f t="shared" si="486"/>
        <v>41673</v>
      </c>
      <c r="L859" s="11">
        <f t="shared" si="472"/>
        <v>41673</v>
      </c>
      <c r="M859" s="1">
        <f t="shared" si="487"/>
        <v>22</v>
      </c>
      <c r="N859" s="1">
        <f t="shared" si="458"/>
        <v>5</v>
      </c>
      <c r="O859" s="2">
        <f t="shared" si="473"/>
        <v>1.0020834199999999</v>
      </c>
      <c r="P859" s="10">
        <f t="shared" si="467"/>
        <v>1.0054011599999999</v>
      </c>
      <c r="Q859" s="10">
        <f t="shared" si="464"/>
        <v>1.1328823083423172</v>
      </c>
      <c r="R859" s="2">
        <f t="shared" si="466"/>
        <v>1.13524257</v>
      </c>
      <c r="S859" s="2">
        <f t="shared" si="459"/>
        <v>1.11650312</v>
      </c>
      <c r="T859" s="2">
        <f t="shared" si="474"/>
        <v>309320.22095818998</v>
      </c>
      <c r="U859" s="2">
        <f t="shared" si="475"/>
        <v>2224.9146943780684</v>
      </c>
      <c r="V859" s="2">
        <f t="shared" si="476"/>
        <v>34885.319172924639</v>
      </c>
      <c r="W859" s="2">
        <f t="shared" si="477"/>
        <v>314153.99256114272</v>
      </c>
      <c r="X859" s="27">
        <f t="shared" si="478"/>
        <v>0</v>
      </c>
      <c r="Y859" s="2">
        <f t="shared" si="460"/>
        <v>0</v>
      </c>
      <c r="Z859" s="67">
        <f t="shared" si="479"/>
        <v>0</v>
      </c>
      <c r="AA859" s="2">
        <f t="shared" si="480"/>
        <v>0</v>
      </c>
      <c r="AB859" s="26">
        <f t="shared" si="488"/>
        <v>6.7299999999999999E-2</v>
      </c>
      <c r="AC859" s="27">
        <f t="shared" si="468"/>
        <v>5</v>
      </c>
      <c r="AD859" s="27">
        <v>252</v>
      </c>
      <c r="AE859" s="10">
        <f t="shared" si="465"/>
        <v>1.0012931389999999</v>
      </c>
      <c r="AF859" s="2">
        <f t="shared" si="481"/>
        <v>399.99404120000003</v>
      </c>
      <c r="AG859" s="2">
        <f t="shared" si="482"/>
        <v>406.24477977999999</v>
      </c>
      <c r="AH859" s="3" t="str">
        <f t="shared" si="483"/>
        <v>-</v>
      </c>
      <c r="AI859" s="4" t="str">
        <f t="shared" si="489"/>
        <v>A+J=</v>
      </c>
      <c r="AJ859" s="11">
        <f t="shared" si="490"/>
        <v>41675</v>
      </c>
      <c r="AK859" s="11"/>
      <c r="AL859" s="4"/>
      <c r="AM859" s="1"/>
      <c r="AN859" s="11"/>
      <c r="AO859" s="1"/>
      <c r="AP859" s="1"/>
      <c r="AQ859" s="1"/>
      <c r="AR859" s="1"/>
      <c r="AS859" s="6"/>
      <c r="AT859" s="1"/>
      <c r="AU859" s="1"/>
      <c r="AV859" s="1"/>
      <c r="AW859" s="1"/>
      <c r="AX859" s="1"/>
      <c r="AY859" s="1"/>
      <c r="AZ859" s="1"/>
      <c r="BA859" s="1"/>
      <c r="BB859" s="1"/>
      <c r="BC859" s="1"/>
    </row>
    <row r="860" spans="1:154" x14ac:dyDescent="0.2">
      <c r="A860" s="144">
        <f t="shared" si="484"/>
        <v>41649</v>
      </c>
      <c r="B860" s="2">
        <f t="shared" si="469"/>
        <v>314763.65413417818</v>
      </c>
      <c r="C860" s="2">
        <f t="shared" si="485"/>
        <v>277043.75869384001</v>
      </c>
      <c r="D860" s="68">
        <f>SUM(Y860:Y$1094)</f>
        <v>19097.468757729999</v>
      </c>
      <c r="E860" s="68">
        <f t="shared" si="470"/>
        <v>257946.28993611</v>
      </c>
      <c r="F860" s="72">
        <f t="shared" si="461"/>
        <v>3780.61</v>
      </c>
      <c r="G860" s="3">
        <f>IF(N860=1,VLOOKUP(A859,[1]Plan1!$BG$69:$BI$188,3),G859)</f>
        <v>3815.39</v>
      </c>
      <c r="H860" s="11">
        <f t="shared" si="462"/>
        <v>41581</v>
      </c>
      <c r="I860" s="11">
        <f t="shared" si="463"/>
        <v>41611</v>
      </c>
      <c r="J860" s="26">
        <f t="shared" si="471"/>
        <v>9.1995736137817641E-3</v>
      </c>
      <c r="K860" s="11">
        <f t="shared" si="486"/>
        <v>41673</v>
      </c>
      <c r="L860" s="11">
        <f t="shared" si="472"/>
        <v>41673</v>
      </c>
      <c r="M860" s="1">
        <f t="shared" si="487"/>
        <v>22</v>
      </c>
      <c r="N860" s="1">
        <f t="shared" si="458"/>
        <v>6</v>
      </c>
      <c r="O860" s="2">
        <f t="shared" si="473"/>
        <v>1.00250062</v>
      </c>
      <c r="P860" s="10">
        <f t="shared" si="467"/>
        <v>1.0054011599999999</v>
      </c>
      <c r="Q860" s="10">
        <f t="shared" si="464"/>
        <v>1.1328823083423172</v>
      </c>
      <c r="R860" s="2">
        <f t="shared" si="466"/>
        <v>1.1357152100000001</v>
      </c>
      <c r="S860" s="2">
        <f t="shared" si="459"/>
        <v>1.11650312</v>
      </c>
      <c r="T860" s="2">
        <f t="shared" si="474"/>
        <v>309320.22095818998</v>
      </c>
      <c r="U860" s="2">
        <f t="shared" si="475"/>
        <v>2224.9146943780684</v>
      </c>
      <c r="V860" s="2">
        <f t="shared" si="476"/>
        <v>35007.234907400074</v>
      </c>
      <c r="W860" s="2">
        <f t="shared" si="477"/>
        <v>314275.9082956182</v>
      </c>
      <c r="X860" s="27">
        <f t="shared" si="478"/>
        <v>0</v>
      </c>
      <c r="Y860" s="2">
        <f t="shared" si="460"/>
        <v>0</v>
      </c>
      <c r="Z860" s="67">
        <f t="shared" si="479"/>
        <v>0</v>
      </c>
      <c r="AA860" s="2">
        <f t="shared" si="480"/>
        <v>0</v>
      </c>
      <c r="AB860" s="26">
        <f t="shared" si="488"/>
        <v>6.7299999999999999E-2</v>
      </c>
      <c r="AC860" s="27">
        <f t="shared" si="468"/>
        <v>6</v>
      </c>
      <c r="AD860" s="27">
        <v>252</v>
      </c>
      <c r="AE860" s="10">
        <f t="shared" si="465"/>
        <v>1.0015519669999999</v>
      </c>
      <c r="AF860" s="2">
        <f t="shared" si="481"/>
        <v>480.05477535</v>
      </c>
      <c r="AG860" s="2">
        <f t="shared" si="482"/>
        <v>487.74583855999998</v>
      </c>
      <c r="AH860" s="3" t="str">
        <f t="shared" si="483"/>
        <v>-</v>
      </c>
      <c r="AI860" s="4" t="str">
        <f t="shared" si="489"/>
        <v>A+J=</v>
      </c>
      <c r="AJ860" s="11">
        <f t="shared" si="490"/>
        <v>41675</v>
      </c>
      <c r="AK860" s="11"/>
      <c r="AL860" s="4"/>
      <c r="AM860" s="1"/>
      <c r="AN860" s="11"/>
      <c r="AO860" s="1"/>
      <c r="AP860" s="1"/>
      <c r="AQ860" s="1"/>
      <c r="AR860" s="1"/>
      <c r="AS860" s="6"/>
      <c r="AT860" s="1"/>
      <c r="AU860" s="1"/>
      <c r="AV860" s="1"/>
      <c r="AW860" s="1"/>
      <c r="AX860" s="1"/>
      <c r="AY860" s="1"/>
      <c r="AZ860" s="1"/>
      <c r="BA860" s="1"/>
      <c r="BB860" s="1"/>
      <c r="BC860" s="1"/>
    </row>
    <row r="861" spans="1:154" x14ac:dyDescent="0.2">
      <c r="A861" s="144">
        <f t="shared" si="484"/>
        <v>41650</v>
      </c>
      <c r="B861" s="2">
        <f t="shared" si="469"/>
        <v>314967.20678518154</v>
      </c>
      <c r="C861" s="2">
        <f t="shared" si="485"/>
        <v>277043.75869384001</v>
      </c>
      <c r="D861" s="68">
        <f>SUM(Y861:Y$1094)</f>
        <v>19097.468757729999</v>
      </c>
      <c r="E861" s="68">
        <f t="shared" si="470"/>
        <v>257946.28993611</v>
      </c>
      <c r="F861" s="72">
        <f t="shared" si="461"/>
        <v>3780.61</v>
      </c>
      <c r="G861" s="3">
        <f>IF(N861=1,VLOOKUP(A860,[1]Plan1!$BG$69:$BI$188,3),G860)</f>
        <v>3815.39</v>
      </c>
      <c r="H861" s="11">
        <f t="shared" si="462"/>
        <v>41581</v>
      </c>
      <c r="I861" s="11">
        <f t="shared" si="463"/>
        <v>41611</v>
      </c>
      <c r="J861" s="26">
        <f t="shared" si="471"/>
        <v>9.1995736137817641E-3</v>
      </c>
      <c r="K861" s="11">
        <f t="shared" si="486"/>
        <v>41673</v>
      </c>
      <c r="L861" s="11">
        <f t="shared" si="472"/>
        <v>41673</v>
      </c>
      <c r="M861" s="1">
        <f t="shared" si="487"/>
        <v>22</v>
      </c>
      <c r="N861" s="1">
        <f t="shared" ref="N861:N924" si="491">(M861-(NETWORKDAYS(A861,L861,AN$137:AN$327)-1))</f>
        <v>7</v>
      </c>
      <c r="O861" s="2">
        <f t="shared" si="473"/>
        <v>1.002918</v>
      </c>
      <c r="P861" s="10">
        <f t="shared" si="467"/>
        <v>1.0054011599999999</v>
      </c>
      <c r="Q861" s="10">
        <f t="shared" si="464"/>
        <v>1.1328823083423172</v>
      </c>
      <c r="R861" s="2">
        <f t="shared" si="466"/>
        <v>1.1361880499999999</v>
      </c>
      <c r="S861" s="2">
        <f t="shared" si="459"/>
        <v>1.11650312</v>
      </c>
      <c r="T861" s="2">
        <f t="shared" si="474"/>
        <v>309320.22095818998</v>
      </c>
      <c r="U861" s="2">
        <f t="shared" si="475"/>
        <v>2224.9146943780684</v>
      </c>
      <c r="V861" s="2">
        <f t="shared" si="476"/>
        <v>35129.202231133415</v>
      </c>
      <c r="W861" s="2">
        <f t="shared" si="477"/>
        <v>314397.87561935151</v>
      </c>
      <c r="X861" s="27">
        <f t="shared" si="478"/>
        <v>0</v>
      </c>
      <c r="Y861" s="2">
        <f t="shared" si="460"/>
        <v>0</v>
      </c>
      <c r="Z861" s="67">
        <f t="shared" si="479"/>
        <v>0</v>
      </c>
      <c r="AA861" s="2">
        <f t="shared" si="480"/>
        <v>0</v>
      </c>
      <c r="AB861" s="26">
        <f t="shared" si="488"/>
        <v>6.7299999999999999E-2</v>
      </c>
      <c r="AC861" s="27">
        <f t="shared" si="468"/>
        <v>7</v>
      </c>
      <c r="AD861" s="27">
        <v>252</v>
      </c>
      <c r="AE861" s="10">
        <f t="shared" si="465"/>
        <v>1.0018108619999999</v>
      </c>
      <c r="AF861" s="2">
        <f t="shared" si="481"/>
        <v>560.13623396000003</v>
      </c>
      <c r="AG861" s="2">
        <f t="shared" si="482"/>
        <v>569.33116583000003</v>
      </c>
      <c r="AH861" s="3" t="str">
        <f t="shared" si="483"/>
        <v>-</v>
      </c>
      <c r="AI861" s="4" t="str">
        <f t="shared" si="489"/>
        <v>A+J=</v>
      </c>
      <c r="AJ861" s="11">
        <f t="shared" si="490"/>
        <v>41675</v>
      </c>
      <c r="AK861" s="11"/>
      <c r="AL861" s="4"/>
      <c r="AM861" s="1"/>
      <c r="AN861" s="11"/>
      <c r="AO861" s="1"/>
      <c r="AP861" s="1"/>
      <c r="AQ861" s="1"/>
      <c r="AR861" s="1"/>
      <c r="AS861" s="6"/>
      <c r="AT861" s="1"/>
      <c r="AU861" s="1"/>
      <c r="AV861" s="1"/>
      <c r="AW861" s="1"/>
      <c r="AX861" s="1"/>
      <c r="AY861" s="1"/>
      <c r="AZ861" s="1"/>
      <c r="BA861" s="1"/>
      <c r="BB861" s="1"/>
      <c r="BC861" s="1"/>
    </row>
    <row r="862" spans="1:154" x14ac:dyDescent="0.2">
      <c r="A862" s="144">
        <f t="shared" si="484"/>
        <v>41651</v>
      </c>
      <c r="B862" s="2">
        <f t="shared" si="469"/>
        <v>314967.20678518154</v>
      </c>
      <c r="C862" s="2">
        <f t="shared" si="485"/>
        <v>277043.75869384001</v>
      </c>
      <c r="D862" s="68">
        <f>SUM(Y862:Y$1094)</f>
        <v>19097.468757729999</v>
      </c>
      <c r="E862" s="68">
        <f t="shared" si="470"/>
        <v>257946.28993611</v>
      </c>
      <c r="F862" s="72">
        <f t="shared" si="461"/>
        <v>3780.61</v>
      </c>
      <c r="G862" s="3">
        <f>IF(N862=1,VLOOKUP(A861,[1]Plan1!$BG$69:$BI$188,3),G861)</f>
        <v>3815.39</v>
      </c>
      <c r="H862" s="11">
        <f t="shared" si="462"/>
        <v>41581</v>
      </c>
      <c r="I862" s="11">
        <f t="shared" si="463"/>
        <v>41611</v>
      </c>
      <c r="J862" s="26">
        <f t="shared" si="471"/>
        <v>9.1995736137817641E-3</v>
      </c>
      <c r="K862" s="11">
        <f t="shared" si="486"/>
        <v>41673</v>
      </c>
      <c r="L862" s="11">
        <f t="shared" si="472"/>
        <v>41673</v>
      </c>
      <c r="M862" s="1">
        <f t="shared" si="487"/>
        <v>22</v>
      </c>
      <c r="N862" s="1">
        <f t="shared" si="491"/>
        <v>7</v>
      </c>
      <c r="O862" s="2">
        <f t="shared" si="473"/>
        <v>1.002918</v>
      </c>
      <c r="P862" s="10">
        <f t="shared" si="467"/>
        <v>1.0054011599999999</v>
      </c>
      <c r="Q862" s="10">
        <f t="shared" si="464"/>
        <v>1.1328823083423172</v>
      </c>
      <c r="R862" s="2">
        <f t="shared" si="466"/>
        <v>1.1361880499999999</v>
      </c>
      <c r="S862" s="2">
        <f t="shared" ref="S862:S925" si="492">IF(AND(X862&gt;0,MONTH(A862)=10),R862,S861)</f>
        <v>1.11650312</v>
      </c>
      <c r="T862" s="2">
        <f t="shared" si="474"/>
        <v>309320.22095818998</v>
      </c>
      <c r="U862" s="2">
        <f t="shared" si="475"/>
        <v>2224.9146943780684</v>
      </c>
      <c r="V862" s="2">
        <f t="shared" si="476"/>
        <v>35129.202231133415</v>
      </c>
      <c r="W862" s="2">
        <f t="shared" si="477"/>
        <v>314397.87561935151</v>
      </c>
      <c r="X862" s="27">
        <f t="shared" si="478"/>
        <v>0</v>
      </c>
      <c r="Y862" s="2">
        <f t="shared" ref="Y862:Y925" si="493">IF(X862&gt;0,VLOOKUP(A862,AN$12:AR$131,5),0)</f>
        <v>0</v>
      </c>
      <c r="Z862" s="67">
        <f t="shared" si="479"/>
        <v>0</v>
      </c>
      <c r="AA862" s="2">
        <f t="shared" si="480"/>
        <v>0</v>
      </c>
      <c r="AB862" s="26">
        <f t="shared" si="488"/>
        <v>6.7299999999999999E-2</v>
      </c>
      <c r="AC862" s="27">
        <f t="shared" si="468"/>
        <v>7</v>
      </c>
      <c r="AD862" s="27">
        <v>252</v>
      </c>
      <c r="AE862" s="10">
        <f t="shared" si="465"/>
        <v>1.0018108619999999</v>
      </c>
      <c r="AF862" s="2">
        <f t="shared" si="481"/>
        <v>560.13623396000003</v>
      </c>
      <c r="AG862" s="2">
        <f t="shared" si="482"/>
        <v>569.33116583000003</v>
      </c>
      <c r="AH862" s="3" t="str">
        <f t="shared" si="483"/>
        <v>-</v>
      </c>
      <c r="AI862" s="4" t="str">
        <f t="shared" si="489"/>
        <v>A+J=</v>
      </c>
      <c r="AJ862" s="11">
        <f t="shared" si="490"/>
        <v>41675</v>
      </c>
      <c r="AK862" s="11"/>
      <c r="AL862" s="4"/>
      <c r="AM862" s="1"/>
      <c r="AN862" s="11"/>
      <c r="AO862" s="1"/>
      <c r="AP862" s="1"/>
      <c r="AQ862" s="1"/>
      <c r="AR862" s="1"/>
      <c r="AS862" s="6"/>
      <c r="AT862" s="1"/>
      <c r="AU862" s="1"/>
      <c r="AV862" s="1"/>
      <c r="AW862" s="1"/>
      <c r="AX862" s="1"/>
      <c r="AY862" s="1"/>
      <c r="AZ862" s="1"/>
      <c r="BA862" s="1"/>
      <c r="BB862" s="1"/>
      <c r="BC862" s="1"/>
    </row>
    <row r="863" spans="1:154" x14ac:dyDescent="0.2">
      <c r="A863" s="144">
        <f t="shared" si="484"/>
        <v>41652</v>
      </c>
      <c r="B863" s="2">
        <f t="shared" si="469"/>
        <v>314967.20678518154</v>
      </c>
      <c r="C863" s="2">
        <f t="shared" si="485"/>
        <v>277043.75869384001</v>
      </c>
      <c r="D863" s="68">
        <f>SUM(Y863:Y$1094)</f>
        <v>19097.468757729999</v>
      </c>
      <c r="E863" s="68">
        <f t="shared" si="470"/>
        <v>257946.28993611</v>
      </c>
      <c r="F863" s="72">
        <f t="shared" ref="F863:F926" si="494">IF(G863=G862,F862,G862)</f>
        <v>3780.61</v>
      </c>
      <c r="G863" s="3">
        <f>IF(N863=1,VLOOKUP(A862,[1]Plan1!$BG$69:$BI$188,3),G862)</f>
        <v>3815.39</v>
      </c>
      <c r="H863" s="11">
        <f t="shared" ref="H863:H926" si="495">EDATE(I863,-1)</f>
        <v>41581</v>
      </c>
      <c r="I863" s="11">
        <f t="shared" ref="I863:I926" si="496">IF(X862&gt;0,EDATE(A863,-1),+I862)</f>
        <v>41611</v>
      </c>
      <c r="J863" s="26">
        <f t="shared" si="471"/>
        <v>9.1995736137817641E-3</v>
      </c>
      <c r="K863" s="11">
        <f t="shared" si="486"/>
        <v>41673</v>
      </c>
      <c r="L863" s="11">
        <f t="shared" si="472"/>
        <v>41673</v>
      </c>
      <c r="M863" s="1">
        <f t="shared" si="487"/>
        <v>22</v>
      </c>
      <c r="N863" s="1">
        <f t="shared" si="491"/>
        <v>7</v>
      </c>
      <c r="O863" s="2">
        <f t="shared" si="473"/>
        <v>1.002918</v>
      </c>
      <c r="P863" s="10">
        <f t="shared" si="467"/>
        <v>1.0054011599999999</v>
      </c>
      <c r="Q863" s="10">
        <f t="shared" ref="Q863:Q926" si="497">IF(L863&gt;L862,Q862*P863,Q862)</f>
        <v>1.1328823083423172</v>
      </c>
      <c r="R863" s="2">
        <f t="shared" si="466"/>
        <v>1.1361880499999999</v>
      </c>
      <c r="S863" s="2">
        <f t="shared" si="492"/>
        <v>1.11650312</v>
      </c>
      <c r="T863" s="2">
        <f t="shared" si="474"/>
        <v>309320.22095818998</v>
      </c>
      <c r="U863" s="2">
        <f t="shared" si="475"/>
        <v>2224.9146943780684</v>
      </c>
      <c r="V863" s="2">
        <f t="shared" si="476"/>
        <v>35129.202231133415</v>
      </c>
      <c r="W863" s="2">
        <f t="shared" si="477"/>
        <v>314397.87561935151</v>
      </c>
      <c r="X863" s="27">
        <f t="shared" si="478"/>
        <v>0</v>
      </c>
      <c r="Y863" s="2">
        <f t="shared" si="493"/>
        <v>0</v>
      </c>
      <c r="Z863" s="67">
        <f t="shared" si="479"/>
        <v>0</v>
      </c>
      <c r="AA863" s="2">
        <f t="shared" si="480"/>
        <v>0</v>
      </c>
      <c r="AB863" s="26">
        <f t="shared" si="488"/>
        <v>6.7299999999999999E-2</v>
      </c>
      <c r="AC863" s="27">
        <f t="shared" si="468"/>
        <v>7</v>
      </c>
      <c r="AD863" s="27">
        <v>252</v>
      </c>
      <c r="AE863" s="10">
        <f t="shared" ref="AE863:AE926" si="498">ROUND((1+AB863)^TRUNC((AC863/AD863),9),9)</f>
        <v>1.0018108619999999</v>
      </c>
      <c r="AF863" s="2">
        <f t="shared" si="481"/>
        <v>560.13623396000003</v>
      </c>
      <c r="AG863" s="2">
        <f t="shared" si="482"/>
        <v>569.33116583000003</v>
      </c>
      <c r="AH863" s="3" t="str">
        <f t="shared" si="483"/>
        <v>-</v>
      </c>
      <c r="AI863" s="4" t="str">
        <f t="shared" si="489"/>
        <v>A+J=</v>
      </c>
      <c r="AJ863" s="11">
        <f t="shared" si="490"/>
        <v>41675</v>
      </c>
      <c r="AK863" s="11"/>
      <c r="AL863" s="4"/>
      <c r="AM863" s="1"/>
      <c r="AN863" s="11"/>
      <c r="AO863" s="1"/>
      <c r="AP863" s="1"/>
      <c r="AQ863" s="1"/>
      <c r="AR863" s="1"/>
      <c r="AS863" s="6"/>
      <c r="AT863" s="1"/>
      <c r="AU863" s="1"/>
      <c r="AV863" s="1"/>
      <c r="AW863" s="1"/>
      <c r="AX863" s="1"/>
      <c r="AY863" s="1"/>
      <c r="AZ863" s="1"/>
      <c r="BA863" s="1"/>
      <c r="BB863" s="1"/>
      <c r="BC863" s="1"/>
    </row>
    <row r="864" spans="1:154" x14ac:dyDescent="0.2">
      <c r="A864" s="144">
        <f t="shared" si="484"/>
        <v>41653</v>
      </c>
      <c r="B864" s="2">
        <f t="shared" si="469"/>
        <v>315170.89567304292</v>
      </c>
      <c r="C864" s="2">
        <f t="shared" si="485"/>
        <v>277043.75869384001</v>
      </c>
      <c r="D864" s="68">
        <f>SUM(Y864:Y$1094)</f>
        <v>19097.468757729999</v>
      </c>
      <c r="E864" s="68">
        <f t="shared" si="470"/>
        <v>257946.28993611</v>
      </c>
      <c r="F864" s="72">
        <f t="shared" si="494"/>
        <v>3780.61</v>
      </c>
      <c r="G864" s="3">
        <f>IF(N864=1,VLOOKUP(A863,[1]Plan1!$BG$69:$BI$188,3),G863)</f>
        <v>3815.39</v>
      </c>
      <c r="H864" s="11">
        <f t="shared" si="495"/>
        <v>41581</v>
      </c>
      <c r="I864" s="11">
        <f t="shared" si="496"/>
        <v>41611</v>
      </c>
      <c r="J864" s="26">
        <f t="shared" si="471"/>
        <v>9.1995736137817641E-3</v>
      </c>
      <c r="K864" s="11">
        <f t="shared" si="486"/>
        <v>41673</v>
      </c>
      <c r="L864" s="11">
        <f t="shared" si="472"/>
        <v>41673</v>
      </c>
      <c r="M864" s="1">
        <f t="shared" si="487"/>
        <v>22</v>
      </c>
      <c r="N864" s="1">
        <f t="shared" si="491"/>
        <v>8</v>
      </c>
      <c r="O864" s="2">
        <f t="shared" si="473"/>
        <v>1.0033355500000001</v>
      </c>
      <c r="P864" s="10">
        <f t="shared" si="467"/>
        <v>1.0054011599999999</v>
      </c>
      <c r="Q864" s="10">
        <f t="shared" si="497"/>
        <v>1.1328823083423172</v>
      </c>
      <c r="R864" s="2">
        <f t="shared" si="466"/>
        <v>1.13666109</v>
      </c>
      <c r="S864" s="2">
        <f t="shared" si="492"/>
        <v>1.11650312</v>
      </c>
      <c r="T864" s="2">
        <f t="shared" si="474"/>
        <v>309320.22095818998</v>
      </c>
      <c r="U864" s="2">
        <f t="shared" si="475"/>
        <v>2224.9146943780684</v>
      </c>
      <c r="V864" s="2">
        <f t="shared" si="476"/>
        <v>35251.221144124836</v>
      </c>
      <c r="W864" s="2">
        <f t="shared" si="477"/>
        <v>314519.89453234291</v>
      </c>
      <c r="X864" s="27">
        <f t="shared" si="478"/>
        <v>0</v>
      </c>
      <c r="Y864" s="2">
        <f t="shared" si="493"/>
        <v>0</v>
      </c>
      <c r="Z864" s="67">
        <f t="shared" si="479"/>
        <v>0</v>
      </c>
      <c r="AA864" s="2">
        <f t="shared" si="480"/>
        <v>0</v>
      </c>
      <c r="AB864" s="26">
        <f t="shared" si="488"/>
        <v>6.7299999999999999E-2</v>
      </c>
      <c r="AC864" s="27">
        <f t="shared" si="468"/>
        <v>8</v>
      </c>
      <c r="AD864" s="27">
        <v>252</v>
      </c>
      <c r="AE864" s="10">
        <f t="shared" si="498"/>
        <v>1.002069825</v>
      </c>
      <c r="AF864" s="2">
        <f t="shared" si="481"/>
        <v>640.23872633999997</v>
      </c>
      <c r="AG864" s="2">
        <f t="shared" si="482"/>
        <v>651.00114069999995</v>
      </c>
      <c r="AH864" s="3" t="str">
        <f t="shared" si="483"/>
        <v>-</v>
      </c>
      <c r="AI864" s="4" t="str">
        <f t="shared" si="489"/>
        <v>A+J=</v>
      </c>
      <c r="AJ864" s="11">
        <f t="shared" si="490"/>
        <v>41675</v>
      </c>
      <c r="AK864" s="11"/>
      <c r="AL864" s="4"/>
      <c r="AM864" s="1"/>
      <c r="AN864" s="11"/>
      <c r="AO864" s="1"/>
      <c r="AP864" s="1"/>
      <c r="AQ864" s="1"/>
      <c r="AR864" s="1"/>
      <c r="AS864" s="6"/>
      <c r="AT864" s="1"/>
      <c r="AU864" s="1"/>
      <c r="AV864" s="1"/>
      <c r="AW864" s="1"/>
      <c r="AX864" s="1"/>
      <c r="AY864" s="1"/>
      <c r="AZ864" s="1"/>
      <c r="BA864" s="1"/>
      <c r="BB864" s="1"/>
      <c r="BC864" s="1"/>
    </row>
    <row r="865" spans="1:55" x14ac:dyDescent="0.2">
      <c r="A865" s="144">
        <f t="shared" si="484"/>
        <v>41654</v>
      </c>
      <c r="B865" s="2">
        <f t="shared" si="469"/>
        <v>315374.7202334223</v>
      </c>
      <c r="C865" s="2">
        <f t="shared" si="485"/>
        <v>277043.75869384001</v>
      </c>
      <c r="D865" s="68">
        <f>SUM(Y865:Y$1094)</f>
        <v>19097.468757729999</v>
      </c>
      <c r="E865" s="68">
        <f t="shared" si="470"/>
        <v>257946.28993611</v>
      </c>
      <c r="F865" s="72">
        <f t="shared" si="494"/>
        <v>3780.61</v>
      </c>
      <c r="G865" s="3">
        <f>IF(N865=1,VLOOKUP(A864,[1]Plan1!$BG$69:$BI$188,3),G864)</f>
        <v>3815.39</v>
      </c>
      <c r="H865" s="11">
        <f t="shared" si="495"/>
        <v>41581</v>
      </c>
      <c r="I865" s="11">
        <f t="shared" si="496"/>
        <v>41611</v>
      </c>
      <c r="J865" s="26">
        <f t="shared" si="471"/>
        <v>9.1995736137817641E-3</v>
      </c>
      <c r="K865" s="11">
        <f t="shared" si="486"/>
        <v>41673</v>
      </c>
      <c r="L865" s="11">
        <f t="shared" si="472"/>
        <v>41673</v>
      </c>
      <c r="M865" s="1">
        <f t="shared" si="487"/>
        <v>22</v>
      </c>
      <c r="N865" s="1">
        <f t="shared" si="491"/>
        <v>9</v>
      </c>
      <c r="O865" s="2">
        <f t="shared" si="473"/>
        <v>1.00375328</v>
      </c>
      <c r="P865" s="10">
        <f t="shared" si="467"/>
        <v>1.0054011599999999</v>
      </c>
      <c r="Q865" s="10">
        <f t="shared" si="497"/>
        <v>1.1328823083423172</v>
      </c>
      <c r="R865" s="2">
        <f t="shared" si="466"/>
        <v>1.1371343300000001</v>
      </c>
      <c r="S865" s="2">
        <f t="shared" si="492"/>
        <v>1.11650312</v>
      </c>
      <c r="T865" s="2">
        <f t="shared" si="474"/>
        <v>309320.22095818998</v>
      </c>
      <c r="U865" s="2">
        <f t="shared" si="475"/>
        <v>2224.9146943780684</v>
      </c>
      <c r="V865" s="2">
        <f t="shared" si="476"/>
        <v>35373.291646374208</v>
      </c>
      <c r="W865" s="2">
        <f t="shared" si="477"/>
        <v>314641.96503459231</v>
      </c>
      <c r="X865" s="27">
        <f t="shared" si="478"/>
        <v>0</v>
      </c>
      <c r="Y865" s="2">
        <f t="shared" si="493"/>
        <v>0</v>
      </c>
      <c r="Z865" s="67">
        <f t="shared" si="479"/>
        <v>0</v>
      </c>
      <c r="AA865" s="2">
        <f t="shared" si="480"/>
        <v>0</v>
      </c>
      <c r="AB865" s="26">
        <f t="shared" si="488"/>
        <v>6.7299999999999999E-2</v>
      </c>
      <c r="AC865" s="27">
        <f t="shared" si="468"/>
        <v>9</v>
      </c>
      <c r="AD865" s="27">
        <v>252</v>
      </c>
      <c r="AE865" s="10">
        <f t="shared" si="498"/>
        <v>1.0023288539999999</v>
      </c>
      <c r="AF865" s="2">
        <f t="shared" si="481"/>
        <v>720.36163384999998</v>
      </c>
      <c r="AG865" s="2">
        <f t="shared" si="482"/>
        <v>732.75519883000004</v>
      </c>
      <c r="AH865" s="3" t="str">
        <f t="shared" si="483"/>
        <v>-</v>
      </c>
      <c r="AI865" s="4" t="str">
        <f t="shared" si="489"/>
        <v>A+J=</v>
      </c>
      <c r="AJ865" s="11">
        <f t="shared" si="490"/>
        <v>41675</v>
      </c>
      <c r="AK865" s="11"/>
      <c r="AL865" s="4"/>
      <c r="AM865" s="1"/>
      <c r="AN865" s="11"/>
      <c r="AO865" s="1"/>
      <c r="AP865" s="1"/>
      <c r="AQ865" s="1"/>
      <c r="AR865" s="1"/>
      <c r="AS865" s="6"/>
      <c r="AT865" s="1"/>
      <c r="AU865" s="1"/>
      <c r="AV865" s="1"/>
      <c r="AW865" s="1"/>
      <c r="AX865" s="1"/>
      <c r="AY865" s="1"/>
      <c r="AZ865" s="1"/>
      <c r="BA865" s="1"/>
      <c r="BB865" s="1"/>
      <c r="BC865" s="1"/>
    </row>
    <row r="866" spans="1:55" x14ac:dyDescent="0.2">
      <c r="A866" s="144">
        <f t="shared" si="484"/>
        <v>41655</v>
      </c>
      <c r="B866" s="2">
        <f t="shared" si="469"/>
        <v>315578.6782592368</v>
      </c>
      <c r="C866" s="2">
        <f t="shared" si="485"/>
        <v>277043.75869384001</v>
      </c>
      <c r="D866" s="68">
        <f>SUM(Y866:Y$1094)</f>
        <v>19097.468757729999</v>
      </c>
      <c r="E866" s="68">
        <f t="shared" si="470"/>
        <v>257946.28993611</v>
      </c>
      <c r="F866" s="72">
        <f t="shared" si="494"/>
        <v>3780.61</v>
      </c>
      <c r="G866" s="3">
        <f>IF(N866=1,VLOOKUP(A865,[1]Plan1!$BG$69:$BI$188,3),G865)</f>
        <v>3815.39</v>
      </c>
      <c r="H866" s="11">
        <f t="shared" si="495"/>
        <v>41581</v>
      </c>
      <c r="I866" s="11">
        <f t="shared" si="496"/>
        <v>41611</v>
      </c>
      <c r="J866" s="26">
        <f t="shared" si="471"/>
        <v>9.1995736137817641E-3</v>
      </c>
      <c r="K866" s="11">
        <f t="shared" si="486"/>
        <v>41673</v>
      </c>
      <c r="L866" s="11">
        <f t="shared" si="472"/>
        <v>41673</v>
      </c>
      <c r="M866" s="1">
        <f t="shared" si="487"/>
        <v>22</v>
      </c>
      <c r="N866" s="1">
        <f t="shared" si="491"/>
        <v>10</v>
      </c>
      <c r="O866" s="2">
        <f t="shared" si="473"/>
        <v>1.0041711799999999</v>
      </c>
      <c r="P866" s="10">
        <f t="shared" si="467"/>
        <v>1.0054011599999999</v>
      </c>
      <c r="Q866" s="10">
        <f t="shared" si="497"/>
        <v>1.1328823083423172</v>
      </c>
      <c r="R866" s="2">
        <f t="shared" si="466"/>
        <v>1.1376077600000001</v>
      </c>
      <c r="S866" s="2">
        <f t="shared" si="492"/>
        <v>1.11650312</v>
      </c>
      <c r="T866" s="2">
        <f t="shared" si="474"/>
        <v>309320.22095818998</v>
      </c>
      <c r="U866" s="2">
        <f t="shared" si="475"/>
        <v>2224.9146943780684</v>
      </c>
      <c r="V866" s="2">
        <f t="shared" si="476"/>
        <v>35495.411158418661</v>
      </c>
      <c r="W866" s="2">
        <f t="shared" si="477"/>
        <v>314764.08454663679</v>
      </c>
      <c r="X866" s="27">
        <f t="shared" si="478"/>
        <v>0</v>
      </c>
      <c r="Y866" s="2">
        <f t="shared" si="493"/>
        <v>0</v>
      </c>
      <c r="Z866" s="67">
        <f t="shared" si="479"/>
        <v>0</v>
      </c>
      <c r="AA866" s="2">
        <f t="shared" si="480"/>
        <v>0</v>
      </c>
      <c r="AB866" s="26">
        <f t="shared" si="488"/>
        <v>6.7299999999999999E-2</v>
      </c>
      <c r="AC866" s="27">
        <f t="shared" si="468"/>
        <v>10</v>
      </c>
      <c r="AD866" s="27">
        <v>252</v>
      </c>
      <c r="AE866" s="10">
        <f t="shared" si="498"/>
        <v>1.0025879499999999</v>
      </c>
      <c r="AF866" s="2">
        <f t="shared" si="481"/>
        <v>800.50526581999998</v>
      </c>
      <c r="AG866" s="2">
        <f t="shared" si="482"/>
        <v>814.5937126</v>
      </c>
      <c r="AH866" s="3" t="str">
        <f t="shared" si="483"/>
        <v>-</v>
      </c>
      <c r="AI866" s="4" t="str">
        <f t="shared" si="489"/>
        <v>A+J=</v>
      </c>
      <c r="AJ866" s="11">
        <f t="shared" si="490"/>
        <v>41675</v>
      </c>
      <c r="AK866" s="11"/>
      <c r="AL866" s="4"/>
      <c r="AM866" s="1"/>
      <c r="AN866" s="11"/>
      <c r="AO866" s="1"/>
      <c r="AP866" s="1"/>
      <c r="AQ866" s="1"/>
      <c r="AR866" s="1"/>
      <c r="AS866" s="6"/>
      <c r="AT866" s="1"/>
      <c r="AU866" s="1"/>
      <c r="AV866" s="1"/>
      <c r="AW866" s="1"/>
      <c r="AX866" s="1"/>
      <c r="AY866" s="1"/>
      <c r="AZ866" s="1"/>
      <c r="BA866" s="1"/>
      <c r="BB866" s="1"/>
      <c r="BC866" s="1"/>
    </row>
    <row r="867" spans="1:55" x14ac:dyDescent="0.2">
      <c r="A867" s="144">
        <f t="shared" si="484"/>
        <v>41656</v>
      </c>
      <c r="B867" s="2">
        <f t="shared" si="469"/>
        <v>315782.76981310628</v>
      </c>
      <c r="C867" s="2">
        <f t="shared" si="485"/>
        <v>277043.75869384001</v>
      </c>
      <c r="D867" s="68">
        <f>SUM(Y867:Y$1094)</f>
        <v>19097.468757729999</v>
      </c>
      <c r="E867" s="68">
        <f t="shared" si="470"/>
        <v>257946.28993611</v>
      </c>
      <c r="F867" s="72">
        <f t="shared" si="494"/>
        <v>3780.61</v>
      </c>
      <c r="G867" s="3">
        <f>IF(N867=1,VLOOKUP(A866,[1]Plan1!$BG$69:$BI$188,3),G866)</f>
        <v>3815.39</v>
      </c>
      <c r="H867" s="11">
        <f t="shared" si="495"/>
        <v>41581</v>
      </c>
      <c r="I867" s="11">
        <f t="shared" si="496"/>
        <v>41611</v>
      </c>
      <c r="J867" s="26">
        <f t="shared" si="471"/>
        <v>9.1995736137817641E-3</v>
      </c>
      <c r="K867" s="11">
        <f t="shared" si="486"/>
        <v>41673</v>
      </c>
      <c r="L867" s="11">
        <f t="shared" si="472"/>
        <v>41673</v>
      </c>
      <c r="M867" s="1">
        <f t="shared" si="487"/>
        <v>22</v>
      </c>
      <c r="N867" s="1">
        <f t="shared" si="491"/>
        <v>11</v>
      </c>
      <c r="O867" s="2">
        <f t="shared" si="473"/>
        <v>1.00458925</v>
      </c>
      <c r="P867" s="10">
        <f t="shared" si="467"/>
        <v>1.0054011599999999</v>
      </c>
      <c r="Q867" s="10">
        <f t="shared" si="497"/>
        <v>1.1328823083423172</v>
      </c>
      <c r="R867" s="2">
        <f t="shared" si="466"/>
        <v>1.13808138</v>
      </c>
      <c r="S867" s="2">
        <f t="shared" si="492"/>
        <v>1.11650312</v>
      </c>
      <c r="T867" s="2">
        <f t="shared" si="474"/>
        <v>309320.22095818998</v>
      </c>
      <c r="U867" s="2">
        <f t="shared" si="475"/>
        <v>2224.9146943780684</v>
      </c>
      <c r="V867" s="2">
        <f t="shared" si="476"/>
        <v>35617.57968025819</v>
      </c>
      <c r="W867" s="2">
        <f t="shared" si="477"/>
        <v>314886.25306847628</v>
      </c>
      <c r="X867" s="27">
        <f t="shared" si="478"/>
        <v>0</v>
      </c>
      <c r="Y867" s="2">
        <f t="shared" si="493"/>
        <v>0</v>
      </c>
      <c r="Z867" s="67">
        <f t="shared" si="479"/>
        <v>0</v>
      </c>
      <c r="AA867" s="2">
        <f t="shared" si="480"/>
        <v>0</v>
      </c>
      <c r="AB867" s="26">
        <f t="shared" si="488"/>
        <v>6.7299999999999999E-2</v>
      </c>
      <c r="AC867" s="27">
        <f t="shared" si="468"/>
        <v>11</v>
      </c>
      <c r="AD867" s="27">
        <v>252</v>
      </c>
      <c r="AE867" s="10">
        <f t="shared" si="498"/>
        <v>1.0028471130000001</v>
      </c>
      <c r="AF867" s="2">
        <f t="shared" si="481"/>
        <v>880.66962224999997</v>
      </c>
      <c r="AG867" s="2">
        <f t="shared" si="482"/>
        <v>896.51674462999995</v>
      </c>
      <c r="AH867" s="3" t="str">
        <f t="shared" si="483"/>
        <v>-</v>
      </c>
      <c r="AI867" s="4" t="str">
        <f t="shared" si="489"/>
        <v>A+J=</v>
      </c>
      <c r="AJ867" s="11">
        <f t="shared" si="490"/>
        <v>41675</v>
      </c>
      <c r="AK867" s="11"/>
      <c r="AL867" s="4"/>
      <c r="AM867" s="1"/>
      <c r="AN867" s="11"/>
      <c r="AO867" s="1"/>
      <c r="AP867" s="1"/>
      <c r="AQ867" s="1"/>
      <c r="AR867" s="1"/>
      <c r="AS867" s="6"/>
      <c r="AT867" s="1"/>
      <c r="AU867" s="1"/>
      <c r="AV867" s="1"/>
      <c r="AW867" s="1"/>
      <c r="AX867" s="1"/>
      <c r="AY867" s="1"/>
      <c r="AZ867" s="1"/>
      <c r="BA867" s="1"/>
      <c r="BB867" s="1"/>
      <c r="BC867" s="1"/>
    </row>
    <row r="868" spans="1:55" x14ac:dyDescent="0.2">
      <c r="A868" s="144">
        <f t="shared" si="484"/>
        <v>41657</v>
      </c>
      <c r="B868" s="2">
        <f t="shared" si="469"/>
        <v>315987.0001326467</v>
      </c>
      <c r="C868" s="2">
        <f t="shared" si="485"/>
        <v>277043.75869384001</v>
      </c>
      <c r="D868" s="68">
        <f>SUM(Y868:Y$1094)</f>
        <v>19097.468757729999</v>
      </c>
      <c r="E868" s="68">
        <f t="shared" si="470"/>
        <v>257946.28993611</v>
      </c>
      <c r="F868" s="72">
        <f t="shared" si="494"/>
        <v>3780.61</v>
      </c>
      <c r="G868" s="3">
        <f>IF(N868=1,VLOOKUP(A867,[1]Plan1!$BG$69:$BI$188,3),G867)</f>
        <v>3815.39</v>
      </c>
      <c r="H868" s="11">
        <f t="shared" si="495"/>
        <v>41581</v>
      </c>
      <c r="I868" s="11">
        <f t="shared" si="496"/>
        <v>41611</v>
      </c>
      <c r="J868" s="26">
        <f t="shared" si="471"/>
        <v>9.1995736137817641E-3</v>
      </c>
      <c r="K868" s="11">
        <f t="shared" si="486"/>
        <v>41673</v>
      </c>
      <c r="L868" s="11">
        <f t="shared" si="472"/>
        <v>41673</v>
      </c>
      <c r="M868" s="1">
        <f t="shared" si="487"/>
        <v>22</v>
      </c>
      <c r="N868" s="1">
        <f t="shared" si="491"/>
        <v>12</v>
      </c>
      <c r="O868" s="2">
        <f t="shared" si="473"/>
        <v>1.0050075000000001</v>
      </c>
      <c r="P868" s="10">
        <f t="shared" si="467"/>
        <v>1.0054011599999999</v>
      </c>
      <c r="Q868" s="10">
        <f t="shared" si="497"/>
        <v>1.1328823083423172</v>
      </c>
      <c r="R868" s="2">
        <f t="shared" si="466"/>
        <v>1.13855521</v>
      </c>
      <c r="S868" s="2">
        <f t="shared" si="492"/>
        <v>1.11650312</v>
      </c>
      <c r="T868" s="2">
        <f t="shared" si="474"/>
        <v>309320.22095818998</v>
      </c>
      <c r="U868" s="2">
        <f t="shared" si="475"/>
        <v>2224.9146943780684</v>
      </c>
      <c r="V868" s="2">
        <f t="shared" si="476"/>
        <v>35739.802370818616</v>
      </c>
      <c r="W868" s="2">
        <f t="shared" si="477"/>
        <v>315008.47575903672</v>
      </c>
      <c r="X868" s="27">
        <f t="shared" si="478"/>
        <v>0</v>
      </c>
      <c r="Y868" s="2">
        <f t="shared" si="493"/>
        <v>0</v>
      </c>
      <c r="Z868" s="67">
        <f t="shared" si="479"/>
        <v>0</v>
      </c>
      <c r="AA868" s="2">
        <f t="shared" si="480"/>
        <v>0</v>
      </c>
      <c r="AB868" s="26">
        <f t="shared" si="488"/>
        <v>6.7299999999999999E-2</v>
      </c>
      <c r="AC868" s="27">
        <f t="shared" si="468"/>
        <v>12</v>
      </c>
      <c r="AD868" s="27">
        <v>252</v>
      </c>
      <c r="AE868" s="10">
        <f t="shared" si="498"/>
        <v>1.003106343</v>
      </c>
      <c r="AF868" s="2">
        <f t="shared" si="481"/>
        <v>960.85470312999996</v>
      </c>
      <c r="AG868" s="2">
        <f t="shared" si="482"/>
        <v>978.52437361</v>
      </c>
      <c r="AH868" s="3" t="str">
        <f t="shared" si="483"/>
        <v>-</v>
      </c>
      <c r="AI868" s="4" t="str">
        <f t="shared" si="489"/>
        <v>A+J=</v>
      </c>
      <c r="AJ868" s="11">
        <f t="shared" si="490"/>
        <v>41675</v>
      </c>
      <c r="AK868" s="11"/>
      <c r="AL868" s="4"/>
      <c r="AM868" s="1"/>
      <c r="AN868" s="11"/>
      <c r="AO868" s="1"/>
      <c r="AP868" s="1"/>
      <c r="AQ868" s="1"/>
      <c r="AR868" s="1"/>
      <c r="AS868" s="6"/>
      <c r="AT868" s="1"/>
      <c r="AU868" s="1"/>
      <c r="AV868" s="1"/>
      <c r="AW868" s="1"/>
      <c r="AX868" s="1"/>
      <c r="AY868" s="1"/>
      <c r="AZ868" s="1"/>
      <c r="BA868" s="1"/>
      <c r="BB868" s="1"/>
      <c r="BC868" s="1"/>
    </row>
    <row r="869" spans="1:55" x14ac:dyDescent="0.2">
      <c r="A869" s="144">
        <f t="shared" si="484"/>
        <v>41658</v>
      </c>
      <c r="B869" s="2">
        <f t="shared" si="469"/>
        <v>315987.0001326467</v>
      </c>
      <c r="C869" s="2">
        <f t="shared" si="485"/>
        <v>277043.75869384001</v>
      </c>
      <c r="D869" s="68">
        <f>SUM(Y869:Y$1094)</f>
        <v>19097.468757729999</v>
      </c>
      <c r="E869" s="68">
        <f t="shared" si="470"/>
        <v>257946.28993611</v>
      </c>
      <c r="F869" s="72">
        <f t="shared" si="494"/>
        <v>3780.61</v>
      </c>
      <c r="G869" s="3">
        <f>IF(N869=1,VLOOKUP(A868,[1]Plan1!$BG$69:$BI$188,3),G868)</f>
        <v>3815.39</v>
      </c>
      <c r="H869" s="11">
        <f t="shared" si="495"/>
        <v>41581</v>
      </c>
      <c r="I869" s="11">
        <f t="shared" si="496"/>
        <v>41611</v>
      </c>
      <c r="J869" s="26">
        <f t="shared" si="471"/>
        <v>9.1995736137817641E-3</v>
      </c>
      <c r="K869" s="11">
        <f t="shared" si="486"/>
        <v>41673</v>
      </c>
      <c r="L869" s="11">
        <f t="shared" si="472"/>
        <v>41673</v>
      </c>
      <c r="M869" s="1">
        <f t="shared" si="487"/>
        <v>22</v>
      </c>
      <c r="N869" s="1">
        <f t="shared" si="491"/>
        <v>12</v>
      </c>
      <c r="O869" s="2">
        <f t="shared" si="473"/>
        <v>1.0050075000000001</v>
      </c>
      <c r="P869" s="10">
        <f t="shared" si="467"/>
        <v>1.0054011599999999</v>
      </c>
      <c r="Q869" s="10">
        <f t="shared" si="497"/>
        <v>1.1328823083423172</v>
      </c>
      <c r="R869" s="2">
        <f t="shared" si="466"/>
        <v>1.13855521</v>
      </c>
      <c r="S869" s="2">
        <f t="shared" si="492"/>
        <v>1.11650312</v>
      </c>
      <c r="T869" s="2">
        <f t="shared" si="474"/>
        <v>309320.22095818998</v>
      </c>
      <c r="U869" s="2">
        <f t="shared" si="475"/>
        <v>2224.9146943780684</v>
      </c>
      <c r="V869" s="2">
        <f t="shared" si="476"/>
        <v>35739.802370818616</v>
      </c>
      <c r="W869" s="2">
        <f t="shared" si="477"/>
        <v>315008.47575903672</v>
      </c>
      <c r="X869" s="27">
        <f t="shared" si="478"/>
        <v>0</v>
      </c>
      <c r="Y869" s="2">
        <f t="shared" si="493"/>
        <v>0</v>
      </c>
      <c r="Z869" s="67">
        <f t="shared" si="479"/>
        <v>0</v>
      </c>
      <c r="AA869" s="2">
        <f t="shared" si="480"/>
        <v>0</v>
      </c>
      <c r="AB869" s="26">
        <f t="shared" si="488"/>
        <v>6.7299999999999999E-2</v>
      </c>
      <c r="AC869" s="27">
        <f t="shared" si="468"/>
        <v>12</v>
      </c>
      <c r="AD869" s="27">
        <v>252</v>
      </c>
      <c r="AE869" s="10">
        <f t="shared" si="498"/>
        <v>1.003106343</v>
      </c>
      <c r="AF869" s="2">
        <f t="shared" si="481"/>
        <v>960.85470312999996</v>
      </c>
      <c r="AG869" s="2">
        <f t="shared" si="482"/>
        <v>978.52437361</v>
      </c>
      <c r="AH869" s="3" t="str">
        <f t="shared" si="483"/>
        <v>-</v>
      </c>
      <c r="AI869" s="4" t="str">
        <f t="shared" si="489"/>
        <v>A+J=</v>
      </c>
      <c r="AJ869" s="11">
        <f t="shared" si="490"/>
        <v>41675</v>
      </c>
      <c r="AK869" s="11"/>
      <c r="AL869" s="4"/>
      <c r="AM869" s="1"/>
      <c r="AN869" s="11"/>
      <c r="AO869" s="1"/>
      <c r="AP869" s="1"/>
      <c r="AQ869" s="1"/>
      <c r="AR869" s="1"/>
      <c r="AS869" s="6"/>
      <c r="AT869" s="1"/>
      <c r="AU869" s="1"/>
      <c r="AV869" s="1"/>
      <c r="AW869" s="1"/>
      <c r="AX869" s="1"/>
      <c r="AY869" s="1"/>
      <c r="AZ869" s="1"/>
      <c r="BA869" s="1"/>
      <c r="BB869" s="1"/>
      <c r="BC869" s="1"/>
    </row>
    <row r="870" spans="1:55" x14ac:dyDescent="0.2">
      <c r="A870" s="144">
        <f t="shared" si="484"/>
        <v>41659</v>
      </c>
      <c r="B870" s="2">
        <f t="shared" si="469"/>
        <v>315987.0001326467</v>
      </c>
      <c r="C870" s="2">
        <f t="shared" si="485"/>
        <v>277043.75869384001</v>
      </c>
      <c r="D870" s="68">
        <f>SUM(Y870:Y$1094)</f>
        <v>19097.468757729999</v>
      </c>
      <c r="E870" s="68">
        <f t="shared" si="470"/>
        <v>257946.28993611</v>
      </c>
      <c r="F870" s="72">
        <f t="shared" si="494"/>
        <v>3780.61</v>
      </c>
      <c r="G870" s="3">
        <f>IF(N870=1,VLOOKUP(A869,[1]Plan1!$BG$69:$BI$188,3),G869)</f>
        <v>3815.39</v>
      </c>
      <c r="H870" s="11">
        <f t="shared" si="495"/>
        <v>41581</v>
      </c>
      <c r="I870" s="11">
        <f t="shared" si="496"/>
        <v>41611</v>
      </c>
      <c r="J870" s="26">
        <f t="shared" si="471"/>
        <v>9.1995736137817641E-3</v>
      </c>
      <c r="K870" s="11">
        <f t="shared" si="486"/>
        <v>41673</v>
      </c>
      <c r="L870" s="11">
        <f t="shared" si="472"/>
        <v>41673</v>
      </c>
      <c r="M870" s="1">
        <f t="shared" si="487"/>
        <v>22</v>
      </c>
      <c r="N870" s="1">
        <f t="shared" si="491"/>
        <v>12</v>
      </c>
      <c r="O870" s="2">
        <f t="shared" si="473"/>
        <v>1.0050075000000001</v>
      </c>
      <c r="P870" s="10">
        <f t="shared" si="467"/>
        <v>1.0054011599999999</v>
      </c>
      <c r="Q870" s="10">
        <f t="shared" si="497"/>
        <v>1.1328823083423172</v>
      </c>
      <c r="R870" s="2">
        <f t="shared" si="466"/>
        <v>1.13855521</v>
      </c>
      <c r="S870" s="2">
        <f t="shared" si="492"/>
        <v>1.11650312</v>
      </c>
      <c r="T870" s="2">
        <f t="shared" si="474"/>
        <v>309320.22095818998</v>
      </c>
      <c r="U870" s="2">
        <f t="shared" si="475"/>
        <v>2224.9146943780684</v>
      </c>
      <c r="V870" s="2">
        <f t="shared" si="476"/>
        <v>35739.802370818616</v>
      </c>
      <c r="W870" s="2">
        <f t="shared" si="477"/>
        <v>315008.47575903672</v>
      </c>
      <c r="X870" s="27">
        <f t="shared" si="478"/>
        <v>0</v>
      </c>
      <c r="Y870" s="2">
        <f t="shared" si="493"/>
        <v>0</v>
      </c>
      <c r="Z870" s="67">
        <f t="shared" si="479"/>
        <v>0</v>
      </c>
      <c r="AA870" s="2">
        <f t="shared" si="480"/>
        <v>0</v>
      </c>
      <c r="AB870" s="26">
        <f t="shared" si="488"/>
        <v>6.7299999999999999E-2</v>
      </c>
      <c r="AC870" s="27">
        <f t="shared" si="468"/>
        <v>12</v>
      </c>
      <c r="AD870" s="27">
        <v>252</v>
      </c>
      <c r="AE870" s="10">
        <f t="shared" si="498"/>
        <v>1.003106343</v>
      </c>
      <c r="AF870" s="2">
        <f t="shared" si="481"/>
        <v>960.85470312999996</v>
      </c>
      <c r="AG870" s="2">
        <f t="shared" si="482"/>
        <v>978.52437361</v>
      </c>
      <c r="AH870" s="3" t="str">
        <f t="shared" si="483"/>
        <v>-</v>
      </c>
      <c r="AI870" s="4" t="str">
        <f t="shared" si="489"/>
        <v>A+J=</v>
      </c>
      <c r="AJ870" s="11">
        <f t="shared" si="490"/>
        <v>41675</v>
      </c>
      <c r="AK870" s="11"/>
      <c r="AL870" s="4"/>
      <c r="AM870" s="1"/>
      <c r="AN870" s="11"/>
      <c r="AO870" s="1"/>
      <c r="AP870" s="1"/>
      <c r="AQ870" s="1"/>
      <c r="AR870" s="1"/>
      <c r="AS870" s="6"/>
      <c r="AT870" s="1"/>
      <c r="AU870" s="1"/>
      <c r="AV870" s="1"/>
      <c r="AW870" s="1"/>
      <c r="AX870" s="1"/>
      <c r="AY870" s="1"/>
      <c r="AZ870" s="1"/>
      <c r="BA870" s="1"/>
      <c r="BB870" s="1"/>
      <c r="BC870" s="1"/>
    </row>
    <row r="871" spans="1:55" x14ac:dyDescent="0.2">
      <c r="A871" s="144">
        <f t="shared" si="484"/>
        <v>41660</v>
      </c>
      <c r="B871" s="2">
        <f t="shared" si="469"/>
        <v>316191.36410826223</v>
      </c>
      <c r="C871" s="2">
        <f t="shared" si="485"/>
        <v>277043.75869384001</v>
      </c>
      <c r="D871" s="68">
        <f>SUM(Y871:Y$1094)</f>
        <v>19097.468757729999</v>
      </c>
      <c r="E871" s="68">
        <f t="shared" si="470"/>
        <v>257946.28993611</v>
      </c>
      <c r="F871" s="72">
        <f t="shared" si="494"/>
        <v>3780.61</v>
      </c>
      <c r="G871" s="3">
        <f>IF(N871=1,VLOOKUP(A870,[1]Plan1!$BG$69:$BI$188,3),G870)</f>
        <v>3815.39</v>
      </c>
      <c r="H871" s="11">
        <f t="shared" si="495"/>
        <v>41581</v>
      </c>
      <c r="I871" s="11">
        <f t="shared" si="496"/>
        <v>41611</v>
      </c>
      <c r="J871" s="26">
        <f t="shared" si="471"/>
        <v>9.1995736137817641E-3</v>
      </c>
      <c r="K871" s="11">
        <f t="shared" si="486"/>
        <v>41673</v>
      </c>
      <c r="L871" s="11">
        <f t="shared" si="472"/>
        <v>41673</v>
      </c>
      <c r="M871" s="1">
        <f t="shared" si="487"/>
        <v>22</v>
      </c>
      <c r="N871" s="1">
        <f t="shared" si="491"/>
        <v>13</v>
      </c>
      <c r="O871" s="2">
        <f t="shared" si="473"/>
        <v>1.00542592</v>
      </c>
      <c r="P871" s="10">
        <f t="shared" si="467"/>
        <v>1.0054011599999999</v>
      </c>
      <c r="Q871" s="10">
        <f t="shared" si="497"/>
        <v>1.1328823083423172</v>
      </c>
      <c r="R871" s="2">
        <f t="shared" si="466"/>
        <v>1.13902923</v>
      </c>
      <c r="S871" s="2">
        <f t="shared" si="492"/>
        <v>1.11650312</v>
      </c>
      <c r="T871" s="2">
        <f t="shared" si="474"/>
        <v>309320.22095818998</v>
      </c>
      <c r="U871" s="2">
        <f t="shared" si="475"/>
        <v>2224.9146943780684</v>
      </c>
      <c r="V871" s="2">
        <f t="shared" si="476"/>
        <v>35862.074071174124</v>
      </c>
      <c r="W871" s="2">
        <f t="shared" si="477"/>
        <v>315130.74745939224</v>
      </c>
      <c r="X871" s="27">
        <f t="shared" si="478"/>
        <v>0</v>
      </c>
      <c r="Y871" s="2">
        <f t="shared" si="493"/>
        <v>0</v>
      </c>
      <c r="Z871" s="67">
        <f t="shared" si="479"/>
        <v>0</v>
      </c>
      <c r="AA871" s="2">
        <f t="shared" si="480"/>
        <v>0</v>
      </c>
      <c r="AB871" s="26">
        <f t="shared" si="488"/>
        <v>6.7299999999999999E-2</v>
      </c>
      <c r="AC871" s="27">
        <f t="shared" si="468"/>
        <v>13</v>
      </c>
      <c r="AD871" s="27">
        <v>252</v>
      </c>
      <c r="AE871" s="10">
        <f t="shared" si="498"/>
        <v>1.0033656399999999</v>
      </c>
      <c r="AF871" s="2">
        <f t="shared" si="481"/>
        <v>1041.0605084599999</v>
      </c>
      <c r="AG871" s="2">
        <f t="shared" si="482"/>
        <v>1060.6166488700001</v>
      </c>
      <c r="AH871" s="3" t="str">
        <f t="shared" si="483"/>
        <v>-</v>
      </c>
      <c r="AI871" s="4" t="str">
        <f t="shared" si="489"/>
        <v>A+J=</v>
      </c>
      <c r="AJ871" s="11">
        <f t="shared" si="490"/>
        <v>41675</v>
      </c>
      <c r="AK871" s="11"/>
      <c r="AL871" s="4"/>
      <c r="AM871" s="1"/>
      <c r="AN871" s="11"/>
      <c r="AO871" s="1"/>
      <c r="AP871" s="1"/>
      <c r="AQ871" s="1"/>
      <c r="AR871" s="1"/>
      <c r="AS871" s="6"/>
      <c r="AT871" s="1"/>
      <c r="AU871" s="1"/>
      <c r="AV871" s="1"/>
      <c r="AW871" s="1"/>
      <c r="AX871" s="1"/>
      <c r="AY871" s="1"/>
      <c r="AZ871" s="1"/>
      <c r="BA871" s="1"/>
      <c r="BB871" s="1"/>
      <c r="BC871" s="1"/>
    </row>
    <row r="872" spans="1:55" x14ac:dyDescent="0.2">
      <c r="A872" s="144">
        <f t="shared" si="484"/>
        <v>41661</v>
      </c>
      <c r="B872" s="2">
        <f t="shared" si="469"/>
        <v>316395.86698028859</v>
      </c>
      <c r="C872" s="2">
        <f t="shared" si="485"/>
        <v>277043.75869384001</v>
      </c>
      <c r="D872" s="68">
        <f>SUM(Y872:Y$1094)</f>
        <v>19097.468757729999</v>
      </c>
      <c r="E872" s="68">
        <f t="shared" si="470"/>
        <v>257946.28993611</v>
      </c>
      <c r="F872" s="72">
        <f t="shared" si="494"/>
        <v>3780.61</v>
      </c>
      <c r="G872" s="3">
        <f>IF(N872=1,VLOOKUP(A871,[1]Plan1!$BG$69:$BI$188,3),G871)</f>
        <v>3815.39</v>
      </c>
      <c r="H872" s="11">
        <f t="shared" si="495"/>
        <v>41581</v>
      </c>
      <c r="I872" s="11">
        <f t="shared" si="496"/>
        <v>41611</v>
      </c>
      <c r="J872" s="26">
        <f t="shared" si="471"/>
        <v>9.1995736137817641E-3</v>
      </c>
      <c r="K872" s="11">
        <f t="shared" si="486"/>
        <v>41673</v>
      </c>
      <c r="L872" s="11">
        <f t="shared" si="472"/>
        <v>41673</v>
      </c>
      <c r="M872" s="1">
        <f t="shared" si="487"/>
        <v>22</v>
      </c>
      <c r="N872" s="1">
        <f t="shared" si="491"/>
        <v>14</v>
      </c>
      <c r="O872" s="2">
        <f t="shared" si="473"/>
        <v>1.0058445199999999</v>
      </c>
      <c r="P872" s="10">
        <f t="shared" si="467"/>
        <v>1.0054011599999999</v>
      </c>
      <c r="Q872" s="10">
        <f t="shared" si="497"/>
        <v>1.1328823083423172</v>
      </c>
      <c r="R872" s="2">
        <f t="shared" si="466"/>
        <v>1.13950346</v>
      </c>
      <c r="S872" s="2">
        <f t="shared" si="492"/>
        <v>1.11650312</v>
      </c>
      <c r="T872" s="2">
        <f t="shared" si="474"/>
        <v>309320.22095818998</v>
      </c>
      <c r="U872" s="2">
        <f t="shared" si="475"/>
        <v>2224.9146943780684</v>
      </c>
      <c r="V872" s="2">
        <f t="shared" si="476"/>
        <v>35984.399940250529</v>
      </c>
      <c r="W872" s="2">
        <f t="shared" si="477"/>
        <v>315253.0733284686</v>
      </c>
      <c r="X872" s="27">
        <f t="shared" si="478"/>
        <v>0</v>
      </c>
      <c r="Y872" s="2">
        <f t="shared" si="493"/>
        <v>0</v>
      </c>
      <c r="Z872" s="67">
        <f t="shared" si="479"/>
        <v>0</v>
      </c>
      <c r="AA872" s="2">
        <f t="shared" si="480"/>
        <v>0</v>
      </c>
      <c r="AB872" s="26">
        <f t="shared" si="488"/>
        <v>6.7299999999999999E-2</v>
      </c>
      <c r="AC872" s="27">
        <f t="shared" si="468"/>
        <v>14</v>
      </c>
      <c r="AD872" s="27">
        <v>252</v>
      </c>
      <c r="AE872" s="10">
        <f t="shared" si="498"/>
        <v>1.0036250040000001</v>
      </c>
      <c r="AF872" s="2">
        <f t="shared" si="481"/>
        <v>1121.28703825</v>
      </c>
      <c r="AG872" s="2">
        <f t="shared" si="482"/>
        <v>1142.7936518199999</v>
      </c>
      <c r="AH872" s="3" t="str">
        <f t="shared" si="483"/>
        <v>-</v>
      </c>
      <c r="AI872" s="4" t="str">
        <f t="shared" si="489"/>
        <v>A+J=</v>
      </c>
      <c r="AJ872" s="11">
        <f t="shared" si="490"/>
        <v>41675</v>
      </c>
      <c r="AK872" s="11"/>
      <c r="AL872" s="4"/>
      <c r="AM872" s="1"/>
      <c r="AN872" s="11"/>
      <c r="AO872" s="1"/>
      <c r="AP872" s="1"/>
      <c r="AQ872" s="1"/>
      <c r="AR872" s="1"/>
      <c r="AS872" s="6"/>
      <c r="AT872" s="1"/>
      <c r="AU872" s="1"/>
      <c r="AV872" s="1"/>
      <c r="AW872" s="1"/>
      <c r="AX872" s="1"/>
      <c r="AY872" s="1"/>
      <c r="AZ872" s="1"/>
      <c r="BA872" s="1"/>
      <c r="BB872" s="1"/>
      <c r="BC872" s="1"/>
    </row>
    <row r="873" spans="1:55" x14ac:dyDescent="0.2">
      <c r="A873" s="144">
        <f t="shared" si="484"/>
        <v>41662</v>
      </c>
      <c r="B873" s="2">
        <f t="shared" si="469"/>
        <v>316600.50104700727</v>
      </c>
      <c r="C873" s="2">
        <f t="shared" si="485"/>
        <v>277043.75869384001</v>
      </c>
      <c r="D873" s="68">
        <f>SUM(Y873:Y$1094)</f>
        <v>19097.468757729999</v>
      </c>
      <c r="E873" s="68">
        <f t="shared" si="470"/>
        <v>257946.28993611</v>
      </c>
      <c r="F873" s="72">
        <f t="shared" si="494"/>
        <v>3780.61</v>
      </c>
      <c r="G873" s="3">
        <f>IF(N873=1,VLOOKUP(A872,[1]Plan1!$BG$69:$BI$188,3),G872)</f>
        <v>3815.39</v>
      </c>
      <c r="H873" s="11">
        <f t="shared" si="495"/>
        <v>41581</v>
      </c>
      <c r="I873" s="11">
        <f t="shared" si="496"/>
        <v>41611</v>
      </c>
      <c r="J873" s="26">
        <f t="shared" si="471"/>
        <v>9.1995736137817641E-3</v>
      </c>
      <c r="K873" s="11">
        <f t="shared" si="486"/>
        <v>41673</v>
      </c>
      <c r="L873" s="11">
        <f t="shared" si="472"/>
        <v>41673</v>
      </c>
      <c r="M873" s="1">
        <f t="shared" si="487"/>
        <v>22</v>
      </c>
      <c r="N873" s="1">
        <f t="shared" si="491"/>
        <v>15</v>
      </c>
      <c r="O873" s="2">
        <f t="shared" si="473"/>
        <v>1.0062632899999999</v>
      </c>
      <c r="P873" s="10">
        <f t="shared" si="467"/>
        <v>1.0054011599999999</v>
      </c>
      <c r="Q873" s="10">
        <f t="shared" si="497"/>
        <v>1.1328823083423172</v>
      </c>
      <c r="R873" s="2">
        <f t="shared" ref="R873:R936" si="499">TRUNC(TRUNC((O873*Q873),15),8)</f>
        <v>1.1399778700000001</v>
      </c>
      <c r="S873" s="2">
        <f t="shared" si="492"/>
        <v>1.11650312</v>
      </c>
      <c r="T873" s="2">
        <f t="shared" si="474"/>
        <v>309320.22095818998</v>
      </c>
      <c r="U873" s="2">
        <f t="shared" si="475"/>
        <v>2224.9146943780684</v>
      </c>
      <c r="V873" s="2">
        <f t="shared" si="476"/>
        <v>36106.772239659127</v>
      </c>
      <c r="W873" s="2">
        <f t="shared" si="477"/>
        <v>315375.44562787726</v>
      </c>
      <c r="X873" s="27">
        <f t="shared" si="478"/>
        <v>0</v>
      </c>
      <c r="Y873" s="2">
        <f t="shared" si="493"/>
        <v>0</v>
      </c>
      <c r="Z873" s="67">
        <f t="shared" si="479"/>
        <v>0</v>
      </c>
      <c r="AA873" s="2">
        <f t="shared" si="480"/>
        <v>0</v>
      </c>
      <c r="AB873" s="26">
        <f t="shared" si="488"/>
        <v>6.7299999999999999E-2</v>
      </c>
      <c r="AC873" s="27">
        <f t="shared" si="468"/>
        <v>15</v>
      </c>
      <c r="AD873" s="27">
        <v>252</v>
      </c>
      <c r="AE873" s="10">
        <f t="shared" si="498"/>
        <v>1.003884435</v>
      </c>
      <c r="AF873" s="2">
        <f t="shared" si="481"/>
        <v>1201.5342924900001</v>
      </c>
      <c r="AG873" s="2">
        <f t="shared" si="482"/>
        <v>1225.05541913</v>
      </c>
      <c r="AH873" s="3" t="str">
        <f t="shared" si="483"/>
        <v>-</v>
      </c>
      <c r="AI873" s="4" t="str">
        <f t="shared" si="489"/>
        <v>A+J=</v>
      </c>
      <c r="AJ873" s="11">
        <f t="shared" si="490"/>
        <v>41675</v>
      </c>
      <c r="AK873" s="11"/>
      <c r="AL873" s="4"/>
      <c r="AM873" s="1"/>
      <c r="AN873" s="11"/>
      <c r="AO873" s="1"/>
      <c r="AP873" s="1"/>
      <c r="AQ873" s="1"/>
      <c r="AR873" s="1"/>
      <c r="AS873" s="6"/>
      <c r="AT873" s="1"/>
      <c r="AU873" s="1"/>
      <c r="AV873" s="1"/>
      <c r="AW873" s="1"/>
      <c r="AX873" s="1"/>
      <c r="AY873" s="1"/>
      <c r="AZ873" s="1"/>
      <c r="BA873" s="1"/>
      <c r="BB873" s="1"/>
      <c r="BC873" s="1"/>
    </row>
    <row r="874" spans="1:55" x14ac:dyDescent="0.2">
      <c r="A874" s="144">
        <f t="shared" si="484"/>
        <v>41663</v>
      </c>
      <c r="B874" s="2">
        <f t="shared" si="469"/>
        <v>316805.2718649538</v>
      </c>
      <c r="C874" s="2">
        <f t="shared" si="485"/>
        <v>277043.75869384001</v>
      </c>
      <c r="D874" s="68">
        <f>SUM(Y874:Y$1094)</f>
        <v>19097.468757729999</v>
      </c>
      <c r="E874" s="68">
        <f t="shared" si="470"/>
        <v>257946.28993611</v>
      </c>
      <c r="F874" s="72">
        <f t="shared" si="494"/>
        <v>3780.61</v>
      </c>
      <c r="G874" s="3">
        <f>IF(N874=1,VLOOKUP(A873,[1]Plan1!$BG$69:$BI$188,3),G873)</f>
        <v>3815.39</v>
      </c>
      <c r="H874" s="11">
        <f t="shared" si="495"/>
        <v>41581</v>
      </c>
      <c r="I874" s="11">
        <f t="shared" si="496"/>
        <v>41611</v>
      </c>
      <c r="J874" s="26">
        <f t="shared" si="471"/>
        <v>9.1995736137817641E-3</v>
      </c>
      <c r="K874" s="11">
        <f t="shared" si="486"/>
        <v>41673</v>
      </c>
      <c r="L874" s="11">
        <f t="shared" si="472"/>
        <v>41673</v>
      </c>
      <c r="M874" s="1">
        <f t="shared" si="487"/>
        <v>22</v>
      </c>
      <c r="N874" s="1">
        <f t="shared" si="491"/>
        <v>16</v>
      </c>
      <c r="O874" s="2">
        <f t="shared" si="473"/>
        <v>1.00668223</v>
      </c>
      <c r="P874" s="10">
        <f t="shared" ref="P874:P937" si="500">IF(L874&gt;L873,O873,P873)</f>
        <v>1.0054011599999999</v>
      </c>
      <c r="Q874" s="10">
        <f t="shared" si="497"/>
        <v>1.1328823083423172</v>
      </c>
      <c r="R874" s="2">
        <f t="shared" si="499"/>
        <v>1.14045248</v>
      </c>
      <c r="S874" s="2">
        <f t="shared" si="492"/>
        <v>1.11650312</v>
      </c>
      <c r="T874" s="2">
        <f t="shared" si="474"/>
        <v>309320.22095818998</v>
      </c>
      <c r="U874" s="2">
        <f t="shared" si="475"/>
        <v>2224.9146943780684</v>
      </c>
      <c r="V874" s="2">
        <f t="shared" si="476"/>
        <v>36229.19612832569</v>
      </c>
      <c r="W874" s="2">
        <f t="shared" si="477"/>
        <v>315497.86951654381</v>
      </c>
      <c r="X874" s="27">
        <f t="shared" si="478"/>
        <v>0</v>
      </c>
      <c r="Y874" s="2">
        <f t="shared" si="493"/>
        <v>0</v>
      </c>
      <c r="Z874" s="67">
        <f t="shared" si="479"/>
        <v>0</v>
      </c>
      <c r="AA874" s="2">
        <f t="shared" si="480"/>
        <v>0</v>
      </c>
      <c r="AB874" s="26">
        <f t="shared" si="488"/>
        <v>6.7299999999999999E-2</v>
      </c>
      <c r="AC874" s="27">
        <f t="shared" si="468"/>
        <v>16</v>
      </c>
      <c r="AD874" s="27">
        <v>252</v>
      </c>
      <c r="AE874" s="10">
        <f t="shared" si="498"/>
        <v>1.004143934</v>
      </c>
      <c r="AF874" s="2">
        <f t="shared" si="481"/>
        <v>1281.8025805100001</v>
      </c>
      <c r="AG874" s="2">
        <f t="shared" si="482"/>
        <v>1307.4023484100001</v>
      </c>
      <c r="AH874" s="3" t="str">
        <f t="shared" si="483"/>
        <v>-</v>
      </c>
      <c r="AI874" s="4" t="str">
        <f t="shared" si="489"/>
        <v>A+J=</v>
      </c>
      <c r="AJ874" s="11">
        <f t="shared" si="490"/>
        <v>41675</v>
      </c>
      <c r="AK874" s="11"/>
      <c r="AL874" s="4"/>
      <c r="AM874" s="1"/>
      <c r="AN874" s="11"/>
      <c r="AO874" s="1"/>
      <c r="AP874" s="1"/>
      <c r="AQ874" s="1"/>
      <c r="AR874" s="1"/>
      <c r="AS874" s="6"/>
      <c r="AT874" s="1"/>
      <c r="AU874" s="1"/>
      <c r="AV874" s="1"/>
      <c r="AW874" s="1"/>
      <c r="AX874" s="1"/>
      <c r="AY874" s="1"/>
      <c r="AZ874" s="1"/>
      <c r="BA874" s="1"/>
      <c r="BB874" s="1"/>
      <c r="BC874" s="1"/>
    </row>
    <row r="875" spans="1:55" x14ac:dyDescent="0.2">
      <c r="A875" s="144">
        <f t="shared" si="484"/>
        <v>41664</v>
      </c>
      <c r="B875" s="2">
        <f t="shared" si="469"/>
        <v>317010.18145885126</v>
      </c>
      <c r="C875" s="2">
        <f t="shared" si="485"/>
        <v>277043.75869384001</v>
      </c>
      <c r="D875" s="68">
        <f>SUM(Y875:Y$1094)</f>
        <v>19097.468757729999</v>
      </c>
      <c r="E875" s="68">
        <f t="shared" si="470"/>
        <v>257946.28993611</v>
      </c>
      <c r="F875" s="72">
        <f t="shared" si="494"/>
        <v>3780.61</v>
      </c>
      <c r="G875" s="3">
        <f>IF(N875=1,VLOOKUP(A874,[1]Plan1!$BG$69:$BI$188,3),G874)</f>
        <v>3815.39</v>
      </c>
      <c r="H875" s="11">
        <f t="shared" si="495"/>
        <v>41581</v>
      </c>
      <c r="I875" s="11">
        <f t="shared" si="496"/>
        <v>41611</v>
      </c>
      <c r="J875" s="26">
        <f t="shared" si="471"/>
        <v>9.1995736137817641E-3</v>
      </c>
      <c r="K875" s="11">
        <f t="shared" si="486"/>
        <v>41673</v>
      </c>
      <c r="L875" s="11">
        <f t="shared" si="472"/>
        <v>41673</v>
      </c>
      <c r="M875" s="1">
        <f t="shared" si="487"/>
        <v>22</v>
      </c>
      <c r="N875" s="1">
        <f t="shared" si="491"/>
        <v>17</v>
      </c>
      <c r="O875" s="2">
        <f t="shared" si="473"/>
        <v>1.0071013499999999</v>
      </c>
      <c r="P875" s="10">
        <f t="shared" si="500"/>
        <v>1.0054011599999999</v>
      </c>
      <c r="Q875" s="10">
        <f t="shared" si="497"/>
        <v>1.1328823083423172</v>
      </c>
      <c r="R875" s="2">
        <f t="shared" si="499"/>
        <v>1.1409273</v>
      </c>
      <c r="S875" s="2">
        <f t="shared" si="492"/>
        <v>1.11650312</v>
      </c>
      <c r="T875" s="2">
        <f t="shared" si="474"/>
        <v>309320.22095818998</v>
      </c>
      <c r="U875" s="2">
        <f t="shared" si="475"/>
        <v>2224.9146943780684</v>
      </c>
      <c r="V875" s="2">
        <f t="shared" si="476"/>
        <v>36351.674185713149</v>
      </c>
      <c r="W875" s="2">
        <f t="shared" si="477"/>
        <v>315620.34757393127</v>
      </c>
      <c r="X875" s="27">
        <f t="shared" si="478"/>
        <v>0</v>
      </c>
      <c r="Y875" s="2">
        <f t="shared" si="493"/>
        <v>0</v>
      </c>
      <c r="Z875" s="67">
        <f t="shared" si="479"/>
        <v>0</v>
      </c>
      <c r="AA875" s="2">
        <f t="shared" si="480"/>
        <v>0</v>
      </c>
      <c r="AB875" s="26">
        <f t="shared" si="488"/>
        <v>6.7299999999999999E-2</v>
      </c>
      <c r="AC875" s="27">
        <f t="shared" si="468"/>
        <v>17</v>
      </c>
      <c r="AD875" s="27">
        <v>252</v>
      </c>
      <c r="AE875" s="10">
        <f t="shared" si="498"/>
        <v>1.0044034989999999</v>
      </c>
      <c r="AF875" s="2">
        <f t="shared" si="481"/>
        <v>1362.09128366</v>
      </c>
      <c r="AG875" s="2">
        <f t="shared" si="482"/>
        <v>1389.8338849199999</v>
      </c>
      <c r="AH875" s="3" t="str">
        <f t="shared" si="483"/>
        <v>-</v>
      </c>
      <c r="AI875" s="4" t="str">
        <f t="shared" si="489"/>
        <v>A+J=</v>
      </c>
      <c r="AJ875" s="11">
        <f t="shared" si="490"/>
        <v>41675</v>
      </c>
      <c r="AK875" s="11"/>
      <c r="AL875" s="4"/>
      <c r="AM875" s="1"/>
      <c r="AN875" s="11"/>
      <c r="AO875" s="1"/>
      <c r="AP875" s="1"/>
      <c r="AQ875" s="1"/>
      <c r="AR875" s="1"/>
      <c r="AS875" s="6"/>
      <c r="AT875" s="1"/>
      <c r="AU875" s="1"/>
      <c r="AV875" s="1"/>
      <c r="AW875" s="1"/>
      <c r="AX875" s="1"/>
      <c r="AY875" s="1"/>
      <c r="AZ875" s="1"/>
      <c r="BA875" s="1"/>
      <c r="BB875" s="1"/>
      <c r="BC875" s="1"/>
    </row>
    <row r="876" spans="1:55" x14ac:dyDescent="0.2">
      <c r="A876" s="144">
        <f t="shared" si="484"/>
        <v>41665</v>
      </c>
      <c r="B876" s="2">
        <f t="shared" si="469"/>
        <v>317010.18145885126</v>
      </c>
      <c r="C876" s="2">
        <f t="shared" si="485"/>
        <v>277043.75869384001</v>
      </c>
      <c r="D876" s="68">
        <f>SUM(Y876:Y$1094)</f>
        <v>19097.468757729999</v>
      </c>
      <c r="E876" s="68">
        <f t="shared" si="470"/>
        <v>257946.28993611</v>
      </c>
      <c r="F876" s="72">
        <f t="shared" si="494"/>
        <v>3780.61</v>
      </c>
      <c r="G876" s="3">
        <f>IF(N876=1,VLOOKUP(A875,[1]Plan1!$BG$69:$BI$188,3),G875)</f>
        <v>3815.39</v>
      </c>
      <c r="H876" s="11">
        <f t="shared" si="495"/>
        <v>41581</v>
      </c>
      <c r="I876" s="11">
        <f t="shared" si="496"/>
        <v>41611</v>
      </c>
      <c r="J876" s="26">
        <f t="shared" si="471"/>
        <v>9.1995736137817641E-3</v>
      </c>
      <c r="K876" s="11">
        <f t="shared" si="486"/>
        <v>41673</v>
      </c>
      <c r="L876" s="11">
        <f t="shared" si="472"/>
        <v>41673</v>
      </c>
      <c r="M876" s="1">
        <f t="shared" si="487"/>
        <v>22</v>
      </c>
      <c r="N876" s="1">
        <f t="shared" si="491"/>
        <v>17</v>
      </c>
      <c r="O876" s="2">
        <f t="shared" si="473"/>
        <v>1.0071013499999999</v>
      </c>
      <c r="P876" s="10">
        <f t="shared" si="500"/>
        <v>1.0054011599999999</v>
      </c>
      <c r="Q876" s="10">
        <f t="shared" si="497"/>
        <v>1.1328823083423172</v>
      </c>
      <c r="R876" s="2">
        <f t="shared" si="499"/>
        <v>1.1409273</v>
      </c>
      <c r="S876" s="2">
        <f t="shared" si="492"/>
        <v>1.11650312</v>
      </c>
      <c r="T876" s="2">
        <f t="shared" si="474"/>
        <v>309320.22095818998</v>
      </c>
      <c r="U876" s="2">
        <f t="shared" si="475"/>
        <v>2224.9146943780684</v>
      </c>
      <c r="V876" s="2">
        <f t="shared" si="476"/>
        <v>36351.674185713149</v>
      </c>
      <c r="W876" s="2">
        <f t="shared" si="477"/>
        <v>315620.34757393127</v>
      </c>
      <c r="X876" s="27">
        <f t="shared" si="478"/>
        <v>0</v>
      </c>
      <c r="Y876" s="2">
        <f t="shared" si="493"/>
        <v>0</v>
      </c>
      <c r="Z876" s="67">
        <f t="shared" si="479"/>
        <v>0</v>
      </c>
      <c r="AA876" s="2">
        <f t="shared" si="480"/>
        <v>0</v>
      </c>
      <c r="AB876" s="26">
        <f t="shared" si="488"/>
        <v>6.7299999999999999E-2</v>
      </c>
      <c r="AC876" s="27">
        <f t="shared" si="468"/>
        <v>17</v>
      </c>
      <c r="AD876" s="27">
        <v>252</v>
      </c>
      <c r="AE876" s="10">
        <f t="shared" si="498"/>
        <v>1.0044034989999999</v>
      </c>
      <c r="AF876" s="2">
        <f t="shared" si="481"/>
        <v>1362.09128366</v>
      </c>
      <c r="AG876" s="2">
        <f t="shared" si="482"/>
        <v>1389.8338849199999</v>
      </c>
      <c r="AH876" s="3" t="str">
        <f t="shared" si="483"/>
        <v>-</v>
      </c>
      <c r="AI876" s="4" t="str">
        <f t="shared" si="489"/>
        <v>A+J=</v>
      </c>
      <c r="AJ876" s="11">
        <f t="shared" si="490"/>
        <v>41675</v>
      </c>
      <c r="AK876" s="11"/>
      <c r="AL876" s="4"/>
      <c r="AM876" s="1"/>
      <c r="AN876" s="11"/>
      <c r="AO876" s="1"/>
      <c r="AP876" s="1"/>
      <c r="AQ876" s="1"/>
      <c r="AR876" s="1"/>
      <c r="AS876" s="6"/>
      <c r="AT876" s="1"/>
      <c r="AU876" s="1"/>
      <c r="AV876" s="1"/>
      <c r="AW876" s="1"/>
      <c r="AX876" s="1"/>
      <c r="AY876" s="1"/>
      <c r="AZ876" s="1"/>
      <c r="BA876" s="1"/>
      <c r="BB876" s="1"/>
      <c r="BC876" s="1"/>
    </row>
    <row r="877" spans="1:55" x14ac:dyDescent="0.2">
      <c r="A877" s="144">
        <f t="shared" si="484"/>
        <v>41666</v>
      </c>
      <c r="B877" s="2">
        <f t="shared" si="469"/>
        <v>317010.18145885126</v>
      </c>
      <c r="C877" s="2">
        <f t="shared" si="485"/>
        <v>277043.75869384001</v>
      </c>
      <c r="D877" s="68">
        <f>SUM(Y877:Y$1094)</f>
        <v>19097.468757729999</v>
      </c>
      <c r="E877" s="68">
        <f t="shared" si="470"/>
        <v>257946.28993611</v>
      </c>
      <c r="F877" s="72">
        <f t="shared" si="494"/>
        <v>3780.61</v>
      </c>
      <c r="G877" s="3">
        <f>IF(N877=1,VLOOKUP(A876,[1]Plan1!$BG$69:$BI$188,3),G876)</f>
        <v>3815.39</v>
      </c>
      <c r="H877" s="11">
        <f t="shared" si="495"/>
        <v>41581</v>
      </c>
      <c r="I877" s="11">
        <f t="shared" si="496"/>
        <v>41611</v>
      </c>
      <c r="J877" s="26">
        <f t="shared" si="471"/>
        <v>9.1995736137817641E-3</v>
      </c>
      <c r="K877" s="11">
        <f t="shared" si="486"/>
        <v>41673</v>
      </c>
      <c r="L877" s="11">
        <f t="shared" si="472"/>
        <v>41673</v>
      </c>
      <c r="M877" s="1">
        <f t="shared" si="487"/>
        <v>22</v>
      </c>
      <c r="N877" s="1">
        <f t="shared" si="491"/>
        <v>17</v>
      </c>
      <c r="O877" s="2">
        <f t="shared" si="473"/>
        <v>1.0071013499999999</v>
      </c>
      <c r="P877" s="10">
        <f t="shared" si="500"/>
        <v>1.0054011599999999</v>
      </c>
      <c r="Q877" s="10">
        <f t="shared" si="497"/>
        <v>1.1328823083423172</v>
      </c>
      <c r="R877" s="2">
        <f t="shared" si="499"/>
        <v>1.1409273</v>
      </c>
      <c r="S877" s="2">
        <f t="shared" si="492"/>
        <v>1.11650312</v>
      </c>
      <c r="T877" s="2">
        <f t="shared" si="474"/>
        <v>309320.22095818998</v>
      </c>
      <c r="U877" s="2">
        <f t="shared" si="475"/>
        <v>2224.9146943780684</v>
      </c>
      <c r="V877" s="2">
        <f t="shared" si="476"/>
        <v>36351.674185713149</v>
      </c>
      <c r="W877" s="2">
        <f t="shared" si="477"/>
        <v>315620.34757393127</v>
      </c>
      <c r="X877" s="27">
        <f t="shared" si="478"/>
        <v>0</v>
      </c>
      <c r="Y877" s="2">
        <f t="shared" si="493"/>
        <v>0</v>
      </c>
      <c r="Z877" s="67">
        <f t="shared" si="479"/>
        <v>0</v>
      </c>
      <c r="AA877" s="2">
        <f t="shared" si="480"/>
        <v>0</v>
      </c>
      <c r="AB877" s="26">
        <f t="shared" si="488"/>
        <v>6.7299999999999999E-2</v>
      </c>
      <c r="AC877" s="27">
        <f t="shared" si="468"/>
        <v>17</v>
      </c>
      <c r="AD877" s="27">
        <v>252</v>
      </c>
      <c r="AE877" s="10">
        <f t="shared" si="498"/>
        <v>1.0044034989999999</v>
      </c>
      <c r="AF877" s="2">
        <f t="shared" si="481"/>
        <v>1362.09128366</v>
      </c>
      <c r="AG877" s="2">
        <f t="shared" si="482"/>
        <v>1389.8338849199999</v>
      </c>
      <c r="AH877" s="3" t="str">
        <f t="shared" si="483"/>
        <v>-</v>
      </c>
      <c r="AI877" s="4" t="str">
        <f t="shared" si="489"/>
        <v>A+J=</v>
      </c>
      <c r="AJ877" s="11">
        <f t="shared" si="490"/>
        <v>41675</v>
      </c>
      <c r="AK877" s="11"/>
      <c r="AL877" s="4"/>
      <c r="AM877" s="1"/>
      <c r="AN877" s="11"/>
      <c r="AO877" s="1"/>
      <c r="AP877" s="1"/>
      <c r="AQ877" s="1"/>
      <c r="AR877" s="1"/>
      <c r="AS877" s="6"/>
      <c r="AT877" s="1"/>
      <c r="AU877" s="1"/>
      <c r="AV877" s="1"/>
      <c r="AW877" s="1"/>
      <c r="AX877" s="1"/>
      <c r="AY877" s="1"/>
      <c r="AZ877" s="1"/>
      <c r="BA877" s="1"/>
      <c r="BB877" s="1"/>
      <c r="BC877" s="1"/>
    </row>
    <row r="878" spans="1:55" x14ac:dyDescent="0.2">
      <c r="A878" s="144">
        <f t="shared" si="484"/>
        <v>41667</v>
      </c>
      <c r="B878" s="2">
        <f t="shared" si="469"/>
        <v>317215.22502787382</v>
      </c>
      <c r="C878" s="2">
        <f t="shared" si="485"/>
        <v>277043.75869384001</v>
      </c>
      <c r="D878" s="68">
        <f>SUM(Y878:Y$1094)</f>
        <v>19097.468757729999</v>
      </c>
      <c r="E878" s="68">
        <f t="shared" si="470"/>
        <v>257946.28993611</v>
      </c>
      <c r="F878" s="72">
        <f t="shared" si="494"/>
        <v>3780.61</v>
      </c>
      <c r="G878" s="3">
        <f>IF(N878=1,VLOOKUP(A877,[1]Plan1!$BG$69:$BI$188,3),G877)</f>
        <v>3815.39</v>
      </c>
      <c r="H878" s="11">
        <f t="shared" si="495"/>
        <v>41581</v>
      </c>
      <c r="I878" s="11">
        <f t="shared" si="496"/>
        <v>41611</v>
      </c>
      <c r="J878" s="26">
        <f t="shared" si="471"/>
        <v>9.1995736137817641E-3</v>
      </c>
      <c r="K878" s="11">
        <f t="shared" si="486"/>
        <v>41673</v>
      </c>
      <c r="L878" s="11">
        <f t="shared" si="472"/>
        <v>41673</v>
      </c>
      <c r="M878" s="1">
        <f t="shared" si="487"/>
        <v>22</v>
      </c>
      <c r="N878" s="1">
        <f t="shared" si="491"/>
        <v>18</v>
      </c>
      <c r="O878" s="2">
        <f t="shared" si="473"/>
        <v>1.00752065</v>
      </c>
      <c r="P878" s="10">
        <f t="shared" si="500"/>
        <v>1.0054011599999999</v>
      </c>
      <c r="Q878" s="10">
        <f t="shared" si="497"/>
        <v>1.1328823083423172</v>
      </c>
      <c r="R878" s="2">
        <f t="shared" si="499"/>
        <v>1.1414023099999999</v>
      </c>
      <c r="S878" s="2">
        <f t="shared" si="492"/>
        <v>1.11650312</v>
      </c>
      <c r="T878" s="2">
        <f t="shared" si="474"/>
        <v>309320.22095818998</v>
      </c>
      <c r="U878" s="2">
        <f t="shared" si="475"/>
        <v>2224.9146943780684</v>
      </c>
      <c r="V878" s="2">
        <f t="shared" si="476"/>
        <v>36474.201252895684</v>
      </c>
      <c r="W878" s="2">
        <f t="shared" si="477"/>
        <v>315742.8746411138</v>
      </c>
      <c r="X878" s="27">
        <f t="shared" si="478"/>
        <v>0</v>
      </c>
      <c r="Y878" s="2">
        <f t="shared" si="493"/>
        <v>0</v>
      </c>
      <c r="Z878" s="67">
        <f t="shared" si="479"/>
        <v>0</v>
      </c>
      <c r="AA878" s="2">
        <f t="shared" si="480"/>
        <v>0</v>
      </c>
      <c r="AB878" s="26">
        <f t="shared" si="488"/>
        <v>6.7299999999999999E-2</v>
      </c>
      <c r="AC878" s="27">
        <f t="shared" si="468"/>
        <v>18</v>
      </c>
      <c r="AD878" s="27">
        <v>252</v>
      </c>
      <c r="AE878" s="10">
        <f t="shared" si="498"/>
        <v>1.004663131</v>
      </c>
      <c r="AF878" s="2">
        <f t="shared" si="481"/>
        <v>1442.4007112700001</v>
      </c>
      <c r="AG878" s="2">
        <f t="shared" si="482"/>
        <v>1472.35038676</v>
      </c>
      <c r="AH878" s="3" t="str">
        <f t="shared" si="483"/>
        <v>-</v>
      </c>
      <c r="AI878" s="4" t="str">
        <f t="shared" si="489"/>
        <v>A+J=</v>
      </c>
      <c r="AJ878" s="11">
        <f t="shared" si="490"/>
        <v>41675</v>
      </c>
      <c r="AK878" s="11"/>
      <c r="AL878" s="4"/>
      <c r="AM878" s="1"/>
      <c r="AN878" s="11"/>
      <c r="AO878" s="1"/>
      <c r="AP878" s="1"/>
      <c r="AQ878" s="1"/>
      <c r="AR878" s="1"/>
      <c r="AS878" s="6"/>
      <c r="AT878" s="1"/>
      <c r="AU878" s="1"/>
      <c r="AV878" s="1"/>
      <c r="AW878" s="1"/>
      <c r="AX878" s="1"/>
      <c r="AY878" s="1"/>
      <c r="AZ878" s="1"/>
      <c r="BA878" s="1"/>
      <c r="BB878" s="1"/>
      <c r="BC878" s="1"/>
    </row>
    <row r="879" spans="1:55" x14ac:dyDescent="0.2">
      <c r="A879" s="144">
        <f t="shared" si="484"/>
        <v>41668</v>
      </c>
      <c r="B879" s="2">
        <f t="shared" si="469"/>
        <v>317420.40554287436</v>
      </c>
      <c r="C879" s="2">
        <f t="shared" si="485"/>
        <v>277043.75869384001</v>
      </c>
      <c r="D879" s="68">
        <f>SUM(Y879:Y$1094)</f>
        <v>19097.468757729999</v>
      </c>
      <c r="E879" s="68">
        <f t="shared" si="470"/>
        <v>257946.28993611</v>
      </c>
      <c r="F879" s="72">
        <f t="shared" si="494"/>
        <v>3780.61</v>
      </c>
      <c r="G879" s="3">
        <f>IF(N879=1,VLOOKUP(A878,[1]Plan1!$BG$69:$BI$188,3),G878)</f>
        <v>3815.39</v>
      </c>
      <c r="H879" s="11">
        <f t="shared" si="495"/>
        <v>41581</v>
      </c>
      <c r="I879" s="11">
        <f t="shared" si="496"/>
        <v>41611</v>
      </c>
      <c r="J879" s="26">
        <f t="shared" si="471"/>
        <v>9.1995736137817641E-3</v>
      </c>
      <c r="K879" s="11">
        <f t="shared" si="486"/>
        <v>41673</v>
      </c>
      <c r="L879" s="11">
        <f t="shared" si="472"/>
        <v>41673</v>
      </c>
      <c r="M879" s="1">
        <f t="shared" si="487"/>
        <v>22</v>
      </c>
      <c r="N879" s="1">
        <f t="shared" si="491"/>
        <v>19</v>
      </c>
      <c r="O879" s="2">
        <f t="shared" si="473"/>
        <v>1.00794012</v>
      </c>
      <c r="P879" s="10">
        <f t="shared" si="500"/>
        <v>1.0054011599999999</v>
      </c>
      <c r="Q879" s="10">
        <f t="shared" si="497"/>
        <v>1.1328823083423172</v>
      </c>
      <c r="R879" s="2">
        <f t="shared" si="499"/>
        <v>1.14187752</v>
      </c>
      <c r="S879" s="2">
        <f t="shared" si="492"/>
        <v>1.11650312</v>
      </c>
      <c r="T879" s="2">
        <f t="shared" si="474"/>
        <v>309320.22095818998</v>
      </c>
      <c r="U879" s="2">
        <f t="shared" si="475"/>
        <v>2224.9146943780684</v>
      </c>
      <c r="V879" s="2">
        <f t="shared" si="476"/>
        <v>36596.779909336241</v>
      </c>
      <c r="W879" s="2">
        <f t="shared" si="477"/>
        <v>315865.45329755434</v>
      </c>
      <c r="X879" s="27">
        <f t="shared" si="478"/>
        <v>0</v>
      </c>
      <c r="Y879" s="2">
        <f t="shared" si="493"/>
        <v>0</v>
      </c>
      <c r="Z879" s="67">
        <f t="shared" si="479"/>
        <v>0</v>
      </c>
      <c r="AA879" s="2">
        <f t="shared" si="480"/>
        <v>0</v>
      </c>
      <c r="AB879" s="26">
        <f t="shared" si="488"/>
        <v>6.7299999999999999E-2</v>
      </c>
      <c r="AC879" s="27">
        <f t="shared" si="468"/>
        <v>19</v>
      </c>
      <c r="AD879" s="27">
        <v>252</v>
      </c>
      <c r="AE879" s="10">
        <f t="shared" si="498"/>
        <v>1.004922831</v>
      </c>
      <c r="AF879" s="2">
        <f t="shared" si="481"/>
        <v>1522.73117265</v>
      </c>
      <c r="AG879" s="2">
        <f t="shared" si="482"/>
        <v>1554.95224532</v>
      </c>
      <c r="AH879" s="3" t="str">
        <f t="shared" si="483"/>
        <v>-</v>
      </c>
      <c r="AI879" s="4" t="str">
        <f t="shared" si="489"/>
        <v>A+J=</v>
      </c>
      <c r="AJ879" s="11">
        <f t="shared" si="490"/>
        <v>41675</v>
      </c>
      <c r="AK879" s="11"/>
      <c r="AL879" s="4"/>
      <c r="AM879" s="1"/>
      <c r="AN879" s="11"/>
      <c r="AO879" s="1"/>
      <c r="AP879" s="1"/>
      <c r="AQ879" s="1"/>
      <c r="AR879" s="1"/>
      <c r="AS879" s="6"/>
      <c r="AT879" s="1"/>
      <c r="AU879" s="1"/>
      <c r="AV879" s="1"/>
      <c r="AW879" s="1"/>
      <c r="AX879" s="1"/>
      <c r="AY879" s="1"/>
      <c r="AZ879" s="1"/>
      <c r="BA879" s="1"/>
      <c r="BB879" s="1"/>
      <c r="BC879" s="1"/>
    </row>
    <row r="880" spans="1:55" x14ac:dyDescent="0.2">
      <c r="A880" s="144">
        <f t="shared" si="484"/>
        <v>41669</v>
      </c>
      <c r="B880" s="2">
        <f t="shared" si="469"/>
        <v>317625.72243705281</v>
      </c>
      <c r="C880" s="2">
        <f t="shared" si="485"/>
        <v>277043.75869384001</v>
      </c>
      <c r="D880" s="68">
        <f>SUM(Y880:Y$1094)</f>
        <v>19097.468757729999</v>
      </c>
      <c r="E880" s="68">
        <f t="shared" si="470"/>
        <v>257946.28993611</v>
      </c>
      <c r="F880" s="72">
        <f t="shared" si="494"/>
        <v>3780.61</v>
      </c>
      <c r="G880" s="3">
        <f>IF(N880=1,VLOOKUP(A879,[1]Plan1!$BG$69:$BI$188,3),G879)</f>
        <v>3815.39</v>
      </c>
      <c r="H880" s="11">
        <f t="shared" si="495"/>
        <v>41581</v>
      </c>
      <c r="I880" s="11">
        <f t="shared" si="496"/>
        <v>41611</v>
      </c>
      <c r="J880" s="26">
        <f t="shared" si="471"/>
        <v>9.1995736137817641E-3</v>
      </c>
      <c r="K880" s="11">
        <f t="shared" si="486"/>
        <v>41673</v>
      </c>
      <c r="L880" s="11">
        <f t="shared" si="472"/>
        <v>41673</v>
      </c>
      <c r="M880" s="1">
        <f t="shared" si="487"/>
        <v>22</v>
      </c>
      <c r="N880" s="1">
        <f t="shared" si="491"/>
        <v>20</v>
      </c>
      <c r="O880" s="2">
        <f t="shared" si="473"/>
        <v>1.00835976</v>
      </c>
      <c r="P880" s="10">
        <f t="shared" si="500"/>
        <v>1.0054011599999999</v>
      </c>
      <c r="Q880" s="10">
        <f t="shared" si="497"/>
        <v>1.1328823083423172</v>
      </c>
      <c r="R880" s="2">
        <f t="shared" si="499"/>
        <v>1.1423529299999999</v>
      </c>
      <c r="S880" s="2">
        <f t="shared" si="492"/>
        <v>1.11650312</v>
      </c>
      <c r="T880" s="2">
        <f t="shared" si="474"/>
        <v>309320.22095818998</v>
      </c>
      <c r="U880" s="2">
        <f t="shared" si="475"/>
        <v>2224.9146943780684</v>
      </c>
      <c r="V880" s="2">
        <f t="shared" si="476"/>
        <v>36719.410155034755</v>
      </c>
      <c r="W880" s="2">
        <f t="shared" si="477"/>
        <v>315988.08354325284</v>
      </c>
      <c r="X880" s="27">
        <f t="shared" si="478"/>
        <v>0</v>
      </c>
      <c r="Y880" s="2">
        <f t="shared" si="493"/>
        <v>0</v>
      </c>
      <c r="Z880" s="67">
        <f t="shared" si="479"/>
        <v>0</v>
      </c>
      <c r="AA880" s="2">
        <f t="shared" si="480"/>
        <v>0</v>
      </c>
      <c r="AB880" s="26">
        <f t="shared" si="488"/>
        <v>6.7299999999999999E-2</v>
      </c>
      <c r="AC880" s="27">
        <f t="shared" si="468"/>
        <v>20</v>
      </c>
      <c r="AD880" s="27">
        <v>252</v>
      </c>
      <c r="AE880" s="10">
        <f t="shared" si="498"/>
        <v>1.0051825969999999</v>
      </c>
      <c r="AF880" s="2">
        <f t="shared" si="481"/>
        <v>1603.0820491699999</v>
      </c>
      <c r="AG880" s="2">
        <f t="shared" si="482"/>
        <v>1637.6388938</v>
      </c>
      <c r="AH880" s="3" t="str">
        <f t="shared" si="483"/>
        <v>-</v>
      </c>
      <c r="AI880" s="4" t="str">
        <f t="shared" si="489"/>
        <v>A+J=</v>
      </c>
      <c r="AJ880" s="11">
        <f t="shared" si="490"/>
        <v>41675</v>
      </c>
      <c r="AK880" s="11"/>
      <c r="AL880" s="4"/>
      <c r="AM880" s="1"/>
      <c r="AN880" s="11"/>
      <c r="AO880" s="1"/>
      <c r="AP880" s="1"/>
      <c r="AQ880" s="1"/>
      <c r="AR880" s="1"/>
      <c r="AS880" s="6"/>
      <c r="AT880" s="1"/>
      <c r="AU880" s="1"/>
      <c r="AV880" s="1"/>
      <c r="AW880" s="1"/>
      <c r="AX880" s="1"/>
      <c r="AY880" s="1"/>
      <c r="AZ880" s="1"/>
      <c r="BA880" s="1"/>
      <c r="BB880" s="1"/>
      <c r="BC880" s="1"/>
    </row>
    <row r="881" spans="1:154" x14ac:dyDescent="0.2">
      <c r="A881" s="144">
        <f t="shared" si="484"/>
        <v>41670</v>
      </c>
      <c r="B881" s="2">
        <f t="shared" si="469"/>
        <v>317831.17381362652</v>
      </c>
      <c r="C881" s="2">
        <f t="shared" si="485"/>
        <v>277043.75869384001</v>
      </c>
      <c r="D881" s="68">
        <f>SUM(Y881:Y$1094)</f>
        <v>19097.468757729999</v>
      </c>
      <c r="E881" s="68">
        <f t="shared" si="470"/>
        <v>257946.28993611</v>
      </c>
      <c r="F881" s="72">
        <f t="shared" si="494"/>
        <v>3780.61</v>
      </c>
      <c r="G881" s="3">
        <f>IF(N881=1,VLOOKUP(A880,[1]Plan1!$BG$69:$BI$188,3),G880)</f>
        <v>3815.39</v>
      </c>
      <c r="H881" s="11">
        <f t="shared" si="495"/>
        <v>41581</v>
      </c>
      <c r="I881" s="11">
        <f t="shared" si="496"/>
        <v>41611</v>
      </c>
      <c r="J881" s="26">
        <f t="shared" si="471"/>
        <v>9.1995736137817641E-3</v>
      </c>
      <c r="K881" s="11">
        <f t="shared" si="486"/>
        <v>41673</v>
      </c>
      <c r="L881" s="11">
        <f t="shared" si="472"/>
        <v>41673</v>
      </c>
      <c r="M881" s="1">
        <f t="shared" si="487"/>
        <v>22</v>
      </c>
      <c r="N881" s="1">
        <f t="shared" si="491"/>
        <v>21</v>
      </c>
      <c r="O881" s="2">
        <f t="shared" si="473"/>
        <v>1.0087795799999999</v>
      </c>
      <c r="P881" s="10">
        <f t="shared" si="500"/>
        <v>1.0054011599999999</v>
      </c>
      <c r="Q881" s="10">
        <f t="shared" si="497"/>
        <v>1.1328823083423172</v>
      </c>
      <c r="R881" s="2">
        <f t="shared" si="499"/>
        <v>1.1428285300000001</v>
      </c>
      <c r="S881" s="2">
        <f t="shared" si="492"/>
        <v>1.11650312</v>
      </c>
      <c r="T881" s="2">
        <f t="shared" si="474"/>
        <v>309320.22095818998</v>
      </c>
      <c r="U881" s="2">
        <f t="shared" si="475"/>
        <v>2224.9146943780684</v>
      </c>
      <c r="V881" s="2">
        <f t="shared" si="476"/>
        <v>36842.089410528402</v>
      </c>
      <c r="W881" s="2">
        <f t="shared" si="477"/>
        <v>316110.76279874652</v>
      </c>
      <c r="X881" s="27">
        <f t="shared" si="478"/>
        <v>0</v>
      </c>
      <c r="Y881" s="2">
        <f t="shared" si="493"/>
        <v>0</v>
      </c>
      <c r="Z881" s="67">
        <f t="shared" si="479"/>
        <v>0</v>
      </c>
      <c r="AA881" s="2">
        <f t="shared" si="480"/>
        <v>0</v>
      </c>
      <c r="AB881" s="26">
        <f t="shared" si="488"/>
        <v>6.7299999999999999E-2</v>
      </c>
      <c r="AC881" s="27">
        <f t="shared" si="468"/>
        <v>21</v>
      </c>
      <c r="AD881" s="27">
        <v>252</v>
      </c>
      <c r="AE881" s="10">
        <f t="shared" si="498"/>
        <v>1.0054424310000001</v>
      </c>
      <c r="AF881" s="2">
        <f t="shared" si="481"/>
        <v>1683.4539594600001</v>
      </c>
      <c r="AG881" s="2">
        <f t="shared" si="482"/>
        <v>1720.41101488</v>
      </c>
      <c r="AH881" s="3" t="str">
        <f t="shared" si="483"/>
        <v>-</v>
      </c>
      <c r="AI881" s="4" t="str">
        <f t="shared" si="489"/>
        <v>A+J=</v>
      </c>
      <c r="AJ881" s="11">
        <f t="shared" si="490"/>
        <v>41675</v>
      </c>
      <c r="AK881" s="11"/>
      <c r="AL881" s="4"/>
      <c r="AM881" s="1"/>
      <c r="AN881" s="11"/>
      <c r="AO881" s="1"/>
      <c r="AP881" s="1"/>
      <c r="AQ881" s="1"/>
      <c r="AR881" s="1"/>
      <c r="AS881" s="6"/>
      <c r="AT881" s="1"/>
      <c r="AU881" s="1"/>
      <c r="AV881" s="1"/>
      <c r="AW881" s="1"/>
      <c r="AX881" s="1"/>
      <c r="AY881" s="1"/>
      <c r="AZ881" s="1"/>
      <c r="BA881" s="1"/>
      <c r="BB881" s="1"/>
      <c r="BC881" s="1"/>
    </row>
    <row r="882" spans="1:154" x14ac:dyDescent="0.2">
      <c r="A882" s="144">
        <f t="shared" si="484"/>
        <v>41671</v>
      </c>
      <c r="B882" s="2">
        <f t="shared" si="469"/>
        <v>318036.76201376808</v>
      </c>
      <c r="C882" s="2">
        <f t="shared" si="485"/>
        <v>277043.75869384001</v>
      </c>
      <c r="D882" s="68">
        <f>SUM(Y882:Y$1094)</f>
        <v>19097.468757729999</v>
      </c>
      <c r="E882" s="68">
        <f t="shared" si="470"/>
        <v>257946.28993611</v>
      </c>
      <c r="F882" s="72">
        <f t="shared" si="494"/>
        <v>3780.61</v>
      </c>
      <c r="G882" s="3">
        <f>IF(N882=1,VLOOKUP(A881,[1]Plan1!$BG$69:$BI$188,3),G881)</f>
        <v>3815.39</v>
      </c>
      <c r="H882" s="11">
        <f t="shared" si="495"/>
        <v>41581</v>
      </c>
      <c r="I882" s="11">
        <f t="shared" si="496"/>
        <v>41611</v>
      </c>
      <c r="J882" s="26">
        <f t="shared" si="471"/>
        <v>9.1995736137817641E-3</v>
      </c>
      <c r="K882" s="11">
        <f t="shared" si="486"/>
        <v>41703</v>
      </c>
      <c r="L882" s="11">
        <f t="shared" si="472"/>
        <v>41673</v>
      </c>
      <c r="M882" s="1">
        <f t="shared" si="487"/>
        <v>22</v>
      </c>
      <c r="N882" s="1">
        <f t="shared" si="491"/>
        <v>22</v>
      </c>
      <c r="O882" s="2">
        <f t="shared" si="473"/>
        <v>1.00919957</v>
      </c>
      <c r="P882" s="10">
        <f t="shared" si="500"/>
        <v>1.0054011599999999</v>
      </c>
      <c r="Q882" s="10">
        <f t="shared" si="497"/>
        <v>1.1328823083423172</v>
      </c>
      <c r="R882" s="2">
        <f t="shared" si="499"/>
        <v>1.1433043300000001</v>
      </c>
      <c r="S882" s="2">
        <f t="shared" si="492"/>
        <v>1.11650312</v>
      </c>
      <c r="T882" s="2">
        <f t="shared" si="474"/>
        <v>309320.22095818998</v>
      </c>
      <c r="U882" s="2">
        <f t="shared" si="475"/>
        <v>2224.9146943780684</v>
      </c>
      <c r="V882" s="2">
        <f t="shared" si="476"/>
        <v>36964.820255280007</v>
      </c>
      <c r="W882" s="2">
        <f t="shared" si="477"/>
        <v>316233.49364349811</v>
      </c>
      <c r="X882" s="27">
        <f t="shared" si="478"/>
        <v>0</v>
      </c>
      <c r="Y882" s="2">
        <f t="shared" si="493"/>
        <v>0</v>
      </c>
      <c r="Z882" s="67">
        <f t="shared" si="479"/>
        <v>0</v>
      </c>
      <c r="AA882" s="2">
        <f t="shared" si="480"/>
        <v>0</v>
      </c>
      <c r="AB882" s="26">
        <f t="shared" si="488"/>
        <v>6.7299999999999999E-2</v>
      </c>
      <c r="AC882" s="27">
        <f t="shared" si="468"/>
        <v>22</v>
      </c>
      <c r="AD882" s="27">
        <v>252</v>
      </c>
      <c r="AE882" s="10">
        <f t="shared" si="498"/>
        <v>1.005702332</v>
      </c>
      <c r="AF882" s="2">
        <f t="shared" si="481"/>
        <v>1763.8465942099999</v>
      </c>
      <c r="AG882" s="2">
        <f t="shared" si="482"/>
        <v>1803.2683702700001</v>
      </c>
      <c r="AH882" s="3" t="str">
        <f t="shared" si="483"/>
        <v>-</v>
      </c>
      <c r="AI882" s="4" t="str">
        <f t="shared" si="489"/>
        <v>A+J=</v>
      </c>
      <c r="AJ882" s="11">
        <f t="shared" si="490"/>
        <v>41675</v>
      </c>
      <c r="AK882" s="11"/>
      <c r="AL882" s="4"/>
      <c r="AM882" s="1"/>
      <c r="AN882" s="11"/>
      <c r="AO882" s="1"/>
      <c r="AP882" s="1"/>
      <c r="AQ882" s="1"/>
      <c r="AR882" s="1"/>
      <c r="AS882" s="6"/>
      <c r="AT882" s="1"/>
      <c r="AU882" s="1"/>
      <c r="AV882" s="1"/>
      <c r="AW882" s="1"/>
      <c r="AX882" s="1"/>
      <c r="AY882" s="1"/>
      <c r="AZ882" s="1"/>
      <c r="BA882" s="1"/>
      <c r="BB882" s="1"/>
      <c r="BC882" s="1"/>
    </row>
    <row r="883" spans="1:154" x14ac:dyDescent="0.2">
      <c r="A883" s="144">
        <f t="shared" si="484"/>
        <v>41672</v>
      </c>
      <c r="B883" s="2">
        <f t="shared" si="469"/>
        <v>318036.76201376808</v>
      </c>
      <c r="C883" s="2">
        <f t="shared" si="485"/>
        <v>277043.75869384001</v>
      </c>
      <c r="D883" s="68">
        <f>SUM(Y883:Y$1094)</f>
        <v>19097.468757729999</v>
      </c>
      <c r="E883" s="68">
        <f t="shared" si="470"/>
        <v>257946.28993611</v>
      </c>
      <c r="F883" s="72">
        <f t="shared" si="494"/>
        <v>3780.61</v>
      </c>
      <c r="G883" s="3">
        <f>IF(N883=1,VLOOKUP(A882,[1]Plan1!$BG$69:$BI$188,3),G882)</f>
        <v>3815.39</v>
      </c>
      <c r="H883" s="11">
        <f t="shared" si="495"/>
        <v>41581</v>
      </c>
      <c r="I883" s="11">
        <f t="shared" si="496"/>
        <v>41611</v>
      </c>
      <c r="J883" s="26">
        <f t="shared" si="471"/>
        <v>9.1995736137817641E-3</v>
      </c>
      <c r="K883" s="11">
        <f t="shared" si="486"/>
        <v>41703</v>
      </c>
      <c r="L883" s="11">
        <f t="shared" si="472"/>
        <v>41673</v>
      </c>
      <c r="M883" s="1">
        <f t="shared" si="487"/>
        <v>22</v>
      </c>
      <c r="N883" s="1">
        <f t="shared" si="491"/>
        <v>22</v>
      </c>
      <c r="O883" s="2">
        <f t="shared" si="473"/>
        <v>1.00919957</v>
      </c>
      <c r="P883" s="10">
        <f t="shared" si="500"/>
        <v>1.0054011599999999</v>
      </c>
      <c r="Q883" s="10">
        <f t="shared" si="497"/>
        <v>1.1328823083423172</v>
      </c>
      <c r="R883" s="2">
        <f t="shared" si="499"/>
        <v>1.1433043300000001</v>
      </c>
      <c r="S883" s="2">
        <f t="shared" si="492"/>
        <v>1.11650312</v>
      </c>
      <c r="T883" s="2">
        <f t="shared" si="474"/>
        <v>309320.22095818998</v>
      </c>
      <c r="U883" s="2">
        <f t="shared" si="475"/>
        <v>2224.9146943780684</v>
      </c>
      <c r="V883" s="2">
        <f t="shared" si="476"/>
        <v>36964.820255280007</v>
      </c>
      <c r="W883" s="2">
        <f t="shared" si="477"/>
        <v>316233.49364349811</v>
      </c>
      <c r="X883" s="27">
        <f t="shared" si="478"/>
        <v>0</v>
      </c>
      <c r="Y883" s="2">
        <f t="shared" si="493"/>
        <v>0</v>
      </c>
      <c r="Z883" s="67">
        <f t="shared" si="479"/>
        <v>0</v>
      </c>
      <c r="AA883" s="2">
        <f t="shared" si="480"/>
        <v>0</v>
      </c>
      <c r="AB883" s="26">
        <f t="shared" si="488"/>
        <v>6.7299999999999999E-2</v>
      </c>
      <c r="AC883" s="27">
        <f t="shared" si="468"/>
        <v>22</v>
      </c>
      <c r="AD883" s="27">
        <v>252</v>
      </c>
      <c r="AE883" s="10">
        <f t="shared" si="498"/>
        <v>1.005702332</v>
      </c>
      <c r="AF883" s="2">
        <f t="shared" si="481"/>
        <v>1763.8465942099999</v>
      </c>
      <c r="AG883" s="2">
        <f t="shared" si="482"/>
        <v>1803.2683702700001</v>
      </c>
      <c r="AH883" s="3" t="str">
        <f t="shared" si="483"/>
        <v>-</v>
      </c>
      <c r="AI883" s="4" t="str">
        <f t="shared" si="489"/>
        <v>A+J=</v>
      </c>
      <c r="AJ883" s="11">
        <f t="shared" si="490"/>
        <v>41675</v>
      </c>
      <c r="AK883" s="11"/>
      <c r="AL883" s="4"/>
      <c r="AM883" s="1"/>
      <c r="AN883" s="11"/>
      <c r="AO883" s="1"/>
      <c r="AP883" s="1"/>
      <c r="AQ883" s="1"/>
      <c r="AR883" s="1"/>
      <c r="AS883" s="6"/>
      <c r="AT883" s="1"/>
      <c r="AU883" s="1"/>
      <c r="AV883" s="1"/>
      <c r="AW883" s="1"/>
      <c r="AX883" s="1"/>
      <c r="AY883" s="1"/>
      <c r="AZ883" s="1"/>
      <c r="BA883" s="1"/>
      <c r="BB883" s="1"/>
      <c r="BC883" s="1"/>
    </row>
    <row r="884" spans="1:154" x14ac:dyDescent="0.2">
      <c r="A884" s="144">
        <f t="shared" si="484"/>
        <v>41673</v>
      </c>
      <c r="B884" s="2">
        <f t="shared" si="469"/>
        <v>318036.76201376808</v>
      </c>
      <c r="C884" s="2">
        <f t="shared" si="485"/>
        <v>277043.75869384001</v>
      </c>
      <c r="D884" s="68">
        <f>SUM(Y884:Y$1094)</f>
        <v>19097.468757729999</v>
      </c>
      <c r="E884" s="68">
        <f t="shared" si="470"/>
        <v>257946.28993611</v>
      </c>
      <c r="F884" s="72">
        <f t="shared" si="494"/>
        <v>3780.61</v>
      </c>
      <c r="G884" s="3">
        <f>IF(N884=1,VLOOKUP(A883,[1]Plan1!$BG$69:$BI$188,3),G883)</f>
        <v>3815.39</v>
      </c>
      <c r="H884" s="11">
        <f t="shared" si="495"/>
        <v>41581</v>
      </c>
      <c r="I884" s="11">
        <f t="shared" si="496"/>
        <v>41611</v>
      </c>
      <c r="J884" s="26">
        <f t="shared" si="471"/>
        <v>9.1995736137817641E-3</v>
      </c>
      <c r="K884" s="11">
        <f t="shared" si="486"/>
        <v>41703</v>
      </c>
      <c r="L884" s="11">
        <f t="shared" si="472"/>
        <v>41673</v>
      </c>
      <c r="M884" s="1">
        <f t="shared" si="487"/>
        <v>22</v>
      </c>
      <c r="N884" s="1">
        <f t="shared" si="491"/>
        <v>22</v>
      </c>
      <c r="O884" s="2">
        <f t="shared" si="473"/>
        <v>1.00919957</v>
      </c>
      <c r="P884" s="10">
        <f t="shared" si="500"/>
        <v>1.0054011599999999</v>
      </c>
      <c r="Q884" s="10">
        <f t="shared" si="497"/>
        <v>1.1328823083423172</v>
      </c>
      <c r="R884" s="2">
        <f t="shared" si="499"/>
        <v>1.1433043300000001</v>
      </c>
      <c r="S884" s="2">
        <f t="shared" si="492"/>
        <v>1.11650312</v>
      </c>
      <c r="T884" s="2">
        <f t="shared" si="474"/>
        <v>309320.22095818998</v>
      </c>
      <c r="U884" s="2">
        <f t="shared" si="475"/>
        <v>2224.9146943780684</v>
      </c>
      <c r="V884" s="2">
        <f t="shared" si="476"/>
        <v>36964.820255280007</v>
      </c>
      <c r="W884" s="2">
        <f t="shared" si="477"/>
        <v>316233.49364349811</v>
      </c>
      <c r="X884" s="27">
        <f t="shared" si="478"/>
        <v>28</v>
      </c>
      <c r="Y884" s="2">
        <f t="shared" si="493"/>
        <v>2251.8758893999998</v>
      </c>
      <c r="Z884" s="67">
        <f t="shared" si="479"/>
        <v>8.1282317999999999E-3</v>
      </c>
      <c r="AA884" s="2">
        <f t="shared" si="480"/>
        <v>2514.2264563700001</v>
      </c>
      <c r="AB884" s="26">
        <f t="shared" si="488"/>
        <v>6.7299999999999999E-2</v>
      </c>
      <c r="AC884" s="27">
        <f t="shared" si="468"/>
        <v>22</v>
      </c>
      <c r="AD884" s="27">
        <v>252</v>
      </c>
      <c r="AE884" s="10">
        <f t="shared" si="498"/>
        <v>1.005702332</v>
      </c>
      <c r="AF884" s="2">
        <f t="shared" si="481"/>
        <v>1763.8465942099999</v>
      </c>
      <c r="AG884" s="2">
        <f t="shared" si="482"/>
        <v>1803.2683702700001</v>
      </c>
      <c r="AH884" s="3">
        <f t="shared" si="483"/>
        <v>4278.0730505800002</v>
      </c>
      <c r="AI884" s="4" t="str">
        <f t="shared" si="489"/>
        <v>A+J=</v>
      </c>
      <c r="AJ884" s="11">
        <f t="shared" si="490"/>
        <v>41675</v>
      </c>
      <c r="AK884" s="13"/>
      <c r="AL884" s="12"/>
      <c r="AM884" s="5"/>
      <c r="AN884" s="13"/>
      <c r="AO884" s="5"/>
      <c r="AP884" s="5"/>
      <c r="AQ884" s="5"/>
      <c r="AR884" s="5"/>
      <c r="AS884" s="14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48"/>
      <c r="BE884" s="48"/>
      <c r="BF884" s="48"/>
      <c r="BG884" s="48"/>
      <c r="BH884" s="48"/>
      <c r="BI884" s="48"/>
      <c r="BJ884" s="48"/>
      <c r="BK884" s="48"/>
      <c r="BL884" s="48"/>
      <c r="BM884" s="48"/>
      <c r="BN884" s="48"/>
      <c r="BO884" s="48"/>
      <c r="BP884" s="48"/>
      <c r="BQ884" s="48"/>
      <c r="BR884" s="48"/>
      <c r="BS884" s="48"/>
      <c r="BT884" s="48"/>
      <c r="BU884" s="48"/>
      <c r="BV884" s="48"/>
      <c r="BW884" s="48"/>
      <c r="BX884" s="48"/>
      <c r="BY884" s="48"/>
      <c r="BZ884" s="48"/>
      <c r="CA884" s="48"/>
      <c r="CB884" s="48"/>
      <c r="CC884" s="48"/>
      <c r="CD884" s="48"/>
      <c r="CE884" s="48"/>
      <c r="CF884" s="48"/>
      <c r="CG884" s="48"/>
      <c r="CH884" s="48"/>
      <c r="CI884" s="48"/>
      <c r="CJ884" s="48"/>
      <c r="CK884" s="48"/>
      <c r="CL884" s="48"/>
      <c r="CM884" s="48"/>
      <c r="CN884" s="48"/>
      <c r="CO884" s="48"/>
      <c r="CP884" s="48"/>
      <c r="CQ884" s="48"/>
      <c r="CR884" s="48"/>
      <c r="CS884" s="48"/>
      <c r="CT884" s="48"/>
      <c r="CU884" s="48"/>
      <c r="CV884" s="48"/>
      <c r="CW884" s="48"/>
      <c r="CX884" s="48"/>
      <c r="CY884" s="48"/>
      <c r="CZ884" s="48"/>
      <c r="DA884" s="48"/>
      <c r="DB884" s="48"/>
      <c r="DC884" s="48"/>
      <c r="DD884" s="48"/>
      <c r="DE884" s="48"/>
      <c r="DF884" s="48"/>
      <c r="DG884" s="48"/>
      <c r="DH884" s="48"/>
      <c r="DI884" s="48"/>
      <c r="DJ884" s="48"/>
      <c r="DK884" s="48"/>
      <c r="DL884" s="48"/>
      <c r="DM884" s="48"/>
      <c r="DN884" s="48"/>
      <c r="DO884" s="48"/>
      <c r="DP884" s="48"/>
      <c r="DQ884" s="48"/>
      <c r="DR884" s="48"/>
      <c r="DS884" s="48"/>
      <c r="DT884" s="48"/>
      <c r="DU884" s="48"/>
      <c r="DV884" s="48"/>
      <c r="DW884" s="48"/>
      <c r="DX884" s="48"/>
      <c r="DY884" s="48"/>
      <c r="DZ884" s="48"/>
      <c r="EA884" s="48"/>
      <c r="EB884" s="48"/>
      <c r="EC884" s="48"/>
      <c r="ED884" s="48"/>
      <c r="EE884" s="48"/>
      <c r="EF884" s="48"/>
      <c r="EG884" s="48"/>
      <c r="EH884" s="48"/>
      <c r="EI884" s="48"/>
      <c r="EJ884" s="48"/>
      <c r="EK884" s="48"/>
      <c r="EL884" s="48"/>
      <c r="EM884" s="48"/>
      <c r="EN884" s="48"/>
      <c r="EO884" s="48"/>
      <c r="EP884" s="48"/>
      <c r="EQ884" s="48"/>
      <c r="ER884" s="48"/>
      <c r="ES884" s="48"/>
      <c r="ET884" s="48"/>
      <c r="EU884" s="48"/>
      <c r="EV884" s="48"/>
      <c r="EW884" s="48"/>
      <c r="EX884" s="48"/>
    </row>
    <row r="885" spans="1:154" x14ac:dyDescent="0.2">
      <c r="A885" s="144">
        <f t="shared" si="484"/>
        <v>41674</v>
      </c>
      <c r="B885" s="2">
        <f t="shared" si="469"/>
        <v>313881.29266289441</v>
      </c>
      <c r="C885" s="2">
        <f t="shared" si="485"/>
        <v>274791.88280443999</v>
      </c>
      <c r="D885" s="68">
        <f>SUM(Y885:Y$1094)</f>
        <v>16845.592868330001</v>
      </c>
      <c r="E885" s="68">
        <f t="shared" si="470"/>
        <v>257946.28993610997</v>
      </c>
      <c r="F885" s="72">
        <f t="shared" si="494"/>
        <v>3815.39</v>
      </c>
      <c r="G885" s="3">
        <f>IF(N885=1,VLOOKUP(A884,[1]Plan1!$BG$69:$BI$188,3),G884)</f>
        <v>3836.38</v>
      </c>
      <c r="H885" s="11">
        <f t="shared" si="495"/>
        <v>41612</v>
      </c>
      <c r="I885" s="11">
        <f t="shared" si="496"/>
        <v>41643</v>
      </c>
      <c r="J885" s="26">
        <f t="shared" si="471"/>
        <v>5.5014035262450633E-3</v>
      </c>
      <c r="K885" s="11">
        <f t="shared" si="486"/>
        <v>41703</v>
      </c>
      <c r="L885" s="11">
        <f t="shared" si="472"/>
        <v>41703</v>
      </c>
      <c r="M885" s="1">
        <f t="shared" si="487"/>
        <v>20</v>
      </c>
      <c r="N885" s="1">
        <f t="shared" si="491"/>
        <v>1</v>
      </c>
      <c r="O885" s="2">
        <f t="shared" si="473"/>
        <v>1.00027435</v>
      </c>
      <c r="P885" s="10">
        <f t="shared" si="500"/>
        <v>1.00919957</v>
      </c>
      <c r="Q885" s="10">
        <f t="shared" si="497"/>
        <v>1.1433043384396739</v>
      </c>
      <c r="R885" s="2">
        <f t="shared" si="499"/>
        <v>1.143618</v>
      </c>
      <c r="S885" s="2">
        <f t="shared" si="492"/>
        <v>1.11650312</v>
      </c>
      <c r="T885" s="2">
        <f t="shared" si="474"/>
        <v>306805.99450183002</v>
      </c>
      <c r="U885" s="2">
        <f t="shared" si="475"/>
        <v>1962.5641274101936</v>
      </c>
      <c r="V885" s="2">
        <f t="shared" si="476"/>
        <v>37045.730268044244</v>
      </c>
      <c r="W885" s="2">
        <f t="shared" si="477"/>
        <v>313800.17719989439</v>
      </c>
      <c r="X885" s="27">
        <f t="shared" si="478"/>
        <v>0</v>
      </c>
      <c r="Y885" s="2">
        <f t="shared" si="493"/>
        <v>0</v>
      </c>
      <c r="Z885" s="67">
        <f t="shared" si="479"/>
        <v>0</v>
      </c>
      <c r="AA885" s="2">
        <f t="shared" si="480"/>
        <v>0</v>
      </c>
      <c r="AB885" s="26">
        <f t="shared" si="488"/>
        <v>6.7299999999999999E-2</v>
      </c>
      <c r="AC885" s="27">
        <f t="shared" si="468"/>
        <v>1</v>
      </c>
      <c r="AD885" s="27">
        <v>252</v>
      </c>
      <c r="AE885" s="10">
        <f t="shared" si="498"/>
        <v>1.0002584940000001</v>
      </c>
      <c r="AF885" s="2">
        <f t="shared" si="481"/>
        <v>79.307508740000003</v>
      </c>
      <c r="AG885" s="2">
        <f t="shared" si="482"/>
        <v>81.115463000000005</v>
      </c>
      <c r="AH885" s="3" t="str">
        <f t="shared" si="483"/>
        <v>-</v>
      </c>
      <c r="AI885" s="4" t="str">
        <f t="shared" si="489"/>
        <v>A+J=</v>
      </c>
      <c r="AJ885" s="11">
        <f t="shared" si="490"/>
        <v>41705</v>
      </c>
      <c r="AK885" s="11"/>
      <c r="AL885" s="4"/>
      <c r="AM885" s="1"/>
      <c r="AN885" s="11"/>
      <c r="AO885" s="1"/>
      <c r="AP885" s="1"/>
      <c r="AQ885" s="1"/>
      <c r="AR885" s="1"/>
      <c r="AS885" s="6"/>
      <c r="AT885" s="1"/>
      <c r="AU885" s="1"/>
      <c r="AV885" s="1"/>
      <c r="AW885" s="1"/>
      <c r="AX885" s="1"/>
      <c r="AY885" s="1"/>
      <c r="AZ885" s="1"/>
      <c r="BA885" s="1"/>
      <c r="BB885" s="1"/>
      <c r="BC885" s="1"/>
    </row>
    <row r="886" spans="1:154" x14ac:dyDescent="0.2">
      <c r="A886" s="144">
        <f t="shared" si="484"/>
        <v>41675</v>
      </c>
      <c r="B886" s="2">
        <f t="shared" si="469"/>
        <v>314043.4042253748</v>
      </c>
      <c r="C886" s="2">
        <f t="shared" si="485"/>
        <v>274791.88280443999</v>
      </c>
      <c r="D886" s="68">
        <f>SUM(Y886:Y$1094)</f>
        <v>16845.592868330001</v>
      </c>
      <c r="E886" s="68">
        <f t="shared" si="470"/>
        <v>257946.28993610997</v>
      </c>
      <c r="F886" s="72">
        <f t="shared" si="494"/>
        <v>3815.39</v>
      </c>
      <c r="G886" s="3">
        <f>IF(N886=1,VLOOKUP(A885,[1]Plan1!$BG$69:$BI$188,3),G885)</f>
        <v>3836.38</v>
      </c>
      <c r="H886" s="11">
        <f t="shared" si="495"/>
        <v>41612</v>
      </c>
      <c r="I886" s="11">
        <f t="shared" si="496"/>
        <v>41643</v>
      </c>
      <c r="J886" s="26">
        <f t="shared" si="471"/>
        <v>5.5014035262450633E-3</v>
      </c>
      <c r="K886" s="11">
        <f t="shared" si="486"/>
        <v>41703</v>
      </c>
      <c r="L886" s="11">
        <f t="shared" si="472"/>
        <v>41703</v>
      </c>
      <c r="M886" s="1">
        <f t="shared" si="487"/>
        <v>20</v>
      </c>
      <c r="N886" s="1">
        <f t="shared" si="491"/>
        <v>2</v>
      </c>
      <c r="O886" s="2">
        <f t="shared" si="473"/>
        <v>1.0005487799999999</v>
      </c>
      <c r="P886" s="10">
        <f t="shared" si="500"/>
        <v>1.00919957</v>
      </c>
      <c r="Q886" s="10">
        <f t="shared" si="497"/>
        <v>1.1433043384396739</v>
      </c>
      <c r="R886" s="2">
        <f t="shared" si="499"/>
        <v>1.1439317600000001</v>
      </c>
      <c r="S886" s="2">
        <f t="shared" si="492"/>
        <v>1.11650312</v>
      </c>
      <c r="T886" s="2">
        <f t="shared" si="474"/>
        <v>306805.99450183002</v>
      </c>
      <c r="U886" s="2">
        <f t="shared" si="475"/>
        <v>1962.5641274101936</v>
      </c>
      <c r="V886" s="2">
        <f t="shared" si="476"/>
        <v>37126.663495974615</v>
      </c>
      <c r="W886" s="2">
        <f t="shared" si="477"/>
        <v>313881.11042782478</v>
      </c>
      <c r="X886" s="27">
        <f t="shared" si="478"/>
        <v>0</v>
      </c>
      <c r="Y886" s="2">
        <f t="shared" si="493"/>
        <v>0</v>
      </c>
      <c r="Z886" s="67">
        <f t="shared" si="479"/>
        <v>0</v>
      </c>
      <c r="AA886" s="2">
        <f t="shared" si="480"/>
        <v>0</v>
      </c>
      <c r="AB886" s="26">
        <f t="shared" si="488"/>
        <v>6.7299999999999999E-2</v>
      </c>
      <c r="AC886" s="27">
        <f t="shared" si="468"/>
        <v>2</v>
      </c>
      <c r="AD886" s="27">
        <v>252</v>
      </c>
      <c r="AE886" s="10">
        <f t="shared" si="498"/>
        <v>1.000517055</v>
      </c>
      <c r="AF886" s="2">
        <f t="shared" si="481"/>
        <v>158.63557348000001</v>
      </c>
      <c r="AG886" s="2">
        <f t="shared" si="482"/>
        <v>162.29379754999999</v>
      </c>
      <c r="AH886" s="3" t="str">
        <f t="shared" si="483"/>
        <v>-</v>
      </c>
      <c r="AI886" s="4" t="str">
        <f t="shared" si="489"/>
        <v>A+J=</v>
      </c>
      <c r="AJ886" s="11">
        <f t="shared" si="490"/>
        <v>41705</v>
      </c>
      <c r="AK886" s="11"/>
      <c r="AL886" s="4"/>
      <c r="AM886" s="1"/>
      <c r="AN886" s="11"/>
      <c r="AO886" s="1"/>
      <c r="AP886" s="1"/>
      <c r="AQ886" s="1"/>
      <c r="AR886" s="1"/>
      <c r="AS886" s="6"/>
      <c r="AT886" s="1"/>
      <c r="AU886" s="1"/>
      <c r="AV886" s="1"/>
      <c r="AW886" s="1"/>
      <c r="AX886" s="1"/>
      <c r="AY886" s="1"/>
      <c r="AZ886" s="1"/>
      <c r="BA886" s="1"/>
      <c r="BB886" s="1"/>
      <c r="BC886" s="1"/>
    </row>
    <row r="887" spans="1:154" x14ac:dyDescent="0.2">
      <c r="A887" s="144">
        <f t="shared" si="484"/>
        <v>41676</v>
      </c>
      <c r="B887" s="2">
        <f t="shared" si="469"/>
        <v>314205.59674590541</v>
      </c>
      <c r="C887" s="2">
        <f t="shared" si="485"/>
        <v>274791.88280443999</v>
      </c>
      <c r="D887" s="68">
        <f>SUM(Y887:Y$1094)</f>
        <v>16845.592868330001</v>
      </c>
      <c r="E887" s="68">
        <f t="shared" si="470"/>
        <v>257946.28993610997</v>
      </c>
      <c r="F887" s="72">
        <f t="shared" si="494"/>
        <v>3815.39</v>
      </c>
      <c r="G887" s="3">
        <f>IF(N887=1,VLOOKUP(A886,[1]Plan1!$BG$69:$BI$188,3),G886)</f>
        <v>3836.38</v>
      </c>
      <c r="H887" s="11">
        <f t="shared" si="495"/>
        <v>41612</v>
      </c>
      <c r="I887" s="11">
        <f t="shared" si="496"/>
        <v>41643</v>
      </c>
      <c r="J887" s="26">
        <f t="shared" si="471"/>
        <v>5.5014035262450633E-3</v>
      </c>
      <c r="K887" s="11">
        <f t="shared" si="486"/>
        <v>41703</v>
      </c>
      <c r="L887" s="11">
        <f t="shared" si="472"/>
        <v>41703</v>
      </c>
      <c r="M887" s="1">
        <f t="shared" si="487"/>
        <v>20</v>
      </c>
      <c r="N887" s="1">
        <f t="shared" si="491"/>
        <v>3</v>
      </c>
      <c r="O887" s="2">
        <f t="shared" si="473"/>
        <v>1.0008232800000001</v>
      </c>
      <c r="P887" s="10">
        <f t="shared" si="500"/>
        <v>1.00919957</v>
      </c>
      <c r="Q887" s="10">
        <f t="shared" si="497"/>
        <v>1.1433043384396739</v>
      </c>
      <c r="R887" s="2">
        <f t="shared" si="499"/>
        <v>1.1442455899999999</v>
      </c>
      <c r="S887" s="2">
        <f t="shared" si="492"/>
        <v>1.11650312</v>
      </c>
      <c r="T887" s="2">
        <f t="shared" si="474"/>
        <v>306805.99450183002</v>
      </c>
      <c r="U887" s="2">
        <f t="shared" si="475"/>
        <v>1962.5641274101936</v>
      </c>
      <c r="V887" s="2">
        <f t="shared" si="476"/>
        <v>37207.614780145224</v>
      </c>
      <c r="W887" s="2">
        <f t="shared" si="477"/>
        <v>313962.0617119954</v>
      </c>
      <c r="X887" s="27">
        <f t="shared" si="478"/>
        <v>0</v>
      </c>
      <c r="Y887" s="2">
        <f t="shared" si="493"/>
        <v>0</v>
      </c>
      <c r="Z887" s="67">
        <f t="shared" si="479"/>
        <v>0</v>
      </c>
      <c r="AA887" s="2">
        <f t="shared" si="480"/>
        <v>0</v>
      </c>
      <c r="AB887" s="26">
        <f t="shared" si="488"/>
        <v>6.7299999999999999E-2</v>
      </c>
      <c r="AC887" s="27">
        <f t="shared" si="468"/>
        <v>3</v>
      </c>
      <c r="AD887" s="27">
        <v>252</v>
      </c>
      <c r="AE887" s="10">
        <f t="shared" si="498"/>
        <v>1.0007756830000001</v>
      </c>
      <c r="AF887" s="2">
        <f t="shared" si="481"/>
        <v>237.98419423000001</v>
      </c>
      <c r="AG887" s="2">
        <f t="shared" si="482"/>
        <v>243.53503391000001</v>
      </c>
      <c r="AH887" s="3" t="str">
        <f t="shared" si="483"/>
        <v>-</v>
      </c>
      <c r="AI887" s="4" t="str">
        <f t="shared" si="489"/>
        <v>A+J=</v>
      </c>
      <c r="AJ887" s="11">
        <f t="shared" si="490"/>
        <v>41705</v>
      </c>
      <c r="AK887" s="11"/>
      <c r="AL887" s="4"/>
      <c r="AM887" s="1"/>
      <c r="AN887" s="11"/>
      <c r="AO887" s="1"/>
      <c r="AP887" s="1"/>
      <c r="AQ887" s="1"/>
      <c r="AR887" s="1"/>
      <c r="AS887" s="6"/>
      <c r="AT887" s="1"/>
      <c r="AU887" s="1"/>
      <c r="AV887" s="1"/>
      <c r="AW887" s="1"/>
      <c r="AX887" s="1"/>
      <c r="AY887" s="1"/>
      <c r="AZ887" s="1"/>
      <c r="BA887" s="1"/>
      <c r="BB887" s="1"/>
      <c r="BC887" s="1"/>
    </row>
    <row r="888" spans="1:154" x14ac:dyDescent="0.2">
      <c r="A888" s="144">
        <f t="shared" si="484"/>
        <v>41677</v>
      </c>
      <c r="B888" s="2">
        <f t="shared" si="469"/>
        <v>314367.87768712506</v>
      </c>
      <c r="C888" s="2">
        <f t="shared" si="485"/>
        <v>274791.88280443999</v>
      </c>
      <c r="D888" s="68">
        <f>SUM(Y888:Y$1094)</f>
        <v>16845.592868330001</v>
      </c>
      <c r="E888" s="68">
        <f t="shared" si="470"/>
        <v>257946.28993610997</v>
      </c>
      <c r="F888" s="72">
        <f t="shared" si="494"/>
        <v>3815.39</v>
      </c>
      <c r="G888" s="3">
        <f>IF(N888=1,VLOOKUP(A887,[1]Plan1!$BG$69:$BI$188,3),G887)</f>
        <v>3836.38</v>
      </c>
      <c r="H888" s="11">
        <f t="shared" si="495"/>
        <v>41612</v>
      </c>
      <c r="I888" s="11">
        <f t="shared" si="496"/>
        <v>41643</v>
      </c>
      <c r="J888" s="26">
        <f t="shared" si="471"/>
        <v>5.5014035262450633E-3</v>
      </c>
      <c r="K888" s="11">
        <f t="shared" si="486"/>
        <v>41703</v>
      </c>
      <c r="L888" s="11">
        <f t="shared" si="472"/>
        <v>41703</v>
      </c>
      <c r="M888" s="1">
        <f t="shared" si="487"/>
        <v>20</v>
      </c>
      <c r="N888" s="1">
        <f t="shared" si="491"/>
        <v>4</v>
      </c>
      <c r="O888" s="2">
        <f t="shared" si="473"/>
        <v>1.00109786</v>
      </c>
      <c r="P888" s="10">
        <f t="shared" si="500"/>
        <v>1.00919957</v>
      </c>
      <c r="Q888" s="10">
        <f t="shared" si="497"/>
        <v>1.1433043384396739</v>
      </c>
      <c r="R888" s="2">
        <f t="shared" si="499"/>
        <v>1.1445595200000001</v>
      </c>
      <c r="S888" s="2">
        <f t="shared" si="492"/>
        <v>1.11650312</v>
      </c>
      <c r="T888" s="2">
        <f t="shared" si="474"/>
        <v>306805.99450183002</v>
      </c>
      <c r="U888" s="2">
        <f t="shared" si="475"/>
        <v>1962.5641274101936</v>
      </c>
      <c r="V888" s="2">
        <f t="shared" si="476"/>
        <v>37288.591858944899</v>
      </c>
      <c r="W888" s="2">
        <f t="shared" si="477"/>
        <v>314043.03879079508</v>
      </c>
      <c r="X888" s="27">
        <f t="shared" si="478"/>
        <v>0</v>
      </c>
      <c r="Y888" s="2">
        <f t="shared" si="493"/>
        <v>0</v>
      </c>
      <c r="Z888" s="67">
        <f t="shared" si="479"/>
        <v>0</v>
      </c>
      <c r="AA888" s="2">
        <f t="shared" si="480"/>
        <v>0</v>
      </c>
      <c r="AB888" s="26">
        <f t="shared" si="488"/>
        <v>6.7299999999999999E-2</v>
      </c>
      <c r="AC888" s="27">
        <f t="shared" si="468"/>
        <v>4</v>
      </c>
      <c r="AD888" s="27">
        <v>252</v>
      </c>
      <c r="AE888" s="10">
        <f t="shared" si="498"/>
        <v>1.0010343770000001</v>
      </c>
      <c r="AF888" s="2">
        <f t="shared" si="481"/>
        <v>317.35306416999998</v>
      </c>
      <c r="AG888" s="2">
        <f t="shared" si="482"/>
        <v>324.83889633000001</v>
      </c>
      <c r="AH888" s="3" t="str">
        <f t="shared" si="483"/>
        <v>-</v>
      </c>
      <c r="AI888" s="4" t="str">
        <f t="shared" si="489"/>
        <v>A+J=</v>
      </c>
      <c r="AJ888" s="11">
        <f t="shared" si="490"/>
        <v>41705</v>
      </c>
      <c r="AK888" s="11"/>
      <c r="AL888" s="4"/>
      <c r="AM888" s="1"/>
      <c r="AN888" s="11"/>
      <c r="AO888" s="1"/>
      <c r="AP888" s="1"/>
      <c r="AQ888" s="1"/>
      <c r="AR888" s="1"/>
      <c r="AS888" s="6"/>
      <c r="AT888" s="1"/>
      <c r="AU888" s="1"/>
      <c r="AV888" s="1"/>
      <c r="AW888" s="1"/>
      <c r="AX888" s="1"/>
      <c r="AY888" s="1"/>
      <c r="AZ888" s="1"/>
      <c r="BA888" s="1"/>
      <c r="BB888" s="1"/>
      <c r="BC888" s="1"/>
    </row>
    <row r="889" spans="1:154" x14ac:dyDescent="0.2">
      <c r="A889" s="144">
        <f t="shared" si="484"/>
        <v>41678</v>
      </c>
      <c r="B889" s="2">
        <f t="shared" si="469"/>
        <v>314530.24513053085</v>
      </c>
      <c r="C889" s="2">
        <f t="shared" si="485"/>
        <v>274791.88280443999</v>
      </c>
      <c r="D889" s="68">
        <f>SUM(Y889:Y$1094)</f>
        <v>16845.592868330001</v>
      </c>
      <c r="E889" s="68">
        <f t="shared" si="470"/>
        <v>257946.28993610997</v>
      </c>
      <c r="F889" s="72">
        <f t="shared" si="494"/>
        <v>3815.39</v>
      </c>
      <c r="G889" s="3">
        <f>IF(N889=1,VLOOKUP(A888,[1]Plan1!$BG$69:$BI$188,3),G888)</f>
        <v>3836.38</v>
      </c>
      <c r="H889" s="11">
        <f t="shared" si="495"/>
        <v>41612</v>
      </c>
      <c r="I889" s="11">
        <f t="shared" si="496"/>
        <v>41643</v>
      </c>
      <c r="J889" s="26">
        <f t="shared" si="471"/>
        <v>5.5014035262450633E-3</v>
      </c>
      <c r="K889" s="11">
        <f t="shared" si="486"/>
        <v>41703</v>
      </c>
      <c r="L889" s="11">
        <f t="shared" si="472"/>
        <v>41703</v>
      </c>
      <c r="M889" s="1">
        <f t="shared" si="487"/>
        <v>20</v>
      </c>
      <c r="N889" s="1">
        <f t="shared" si="491"/>
        <v>5</v>
      </c>
      <c r="O889" s="2">
        <f t="shared" si="473"/>
        <v>1.0013725200000001</v>
      </c>
      <c r="P889" s="10">
        <f t="shared" si="500"/>
        <v>1.00919957</v>
      </c>
      <c r="Q889" s="10">
        <f t="shared" si="497"/>
        <v>1.1433043384396739</v>
      </c>
      <c r="R889" s="2">
        <f t="shared" si="499"/>
        <v>1.1448735400000001</v>
      </c>
      <c r="S889" s="2">
        <f t="shared" si="492"/>
        <v>1.11650312</v>
      </c>
      <c r="T889" s="2">
        <f t="shared" si="474"/>
        <v>306805.99450183002</v>
      </c>
      <c r="U889" s="2">
        <f t="shared" si="475"/>
        <v>1962.5641274101936</v>
      </c>
      <c r="V889" s="2">
        <f t="shared" si="476"/>
        <v>37369.592152910642</v>
      </c>
      <c r="W889" s="2">
        <f t="shared" si="477"/>
        <v>314124.03908476082</v>
      </c>
      <c r="X889" s="27">
        <f t="shared" si="478"/>
        <v>0</v>
      </c>
      <c r="Y889" s="2">
        <f t="shared" si="493"/>
        <v>0</v>
      </c>
      <c r="Z889" s="67">
        <f t="shared" si="479"/>
        <v>0</v>
      </c>
      <c r="AA889" s="2">
        <f t="shared" si="480"/>
        <v>0</v>
      </c>
      <c r="AB889" s="26">
        <f t="shared" si="488"/>
        <v>6.7299999999999999E-2</v>
      </c>
      <c r="AC889" s="27">
        <f t="shared" si="468"/>
        <v>5</v>
      </c>
      <c r="AD889" s="27">
        <v>252</v>
      </c>
      <c r="AE889" s="10">
        <f t="shared" si="498"/>
        <v>1.0012931389999999</v>
      </c>
      <c r="AF889" s="2">
        <f t="shared" si="481"/>
        <v>396.74279691999999</v>
      </c>
      <c r="AG889" s="2">
        <f t="shared" si="482"/>
        <v>406.20604577</v>
      </c>
      <c r="AH889" s="3" t="str">
        <f t="shared" si="483"/>
        <v>-</v>
      </c>
      <c r="AI889" s="4" t="str">
        <f t="shared" si="489"/>
        <v>A+J=</v>
      </c>
      <c r="AJ889" s="11">
        <f t="shared" si="490"/>
        <v>41705</v>
      </c>
      <c r="AK889" s="11"/>
      <c r="AL889" s="4"/>
      <c r="AM889" s="1"/>
      <c r="AN889" s="11"/>
      <c r="AO889" s="1"/>
      <c r="AP889" s="1"/>
      <c r="AQ889" s="1"/>
      <c r="AR889" s="1"/>
      <c r="AS889" s="6"/>
      <c r="AT889" s="1"/>
      <c r="AU889" s="1"/>
      <c r="AV889" s="1"/>
      <c r="AW889" s="1"/>
      <c r="AX889" s="1"/>
      <c r="AY889" s="1"/>
      <c r="AZ889" s="1"/>
      <c r="BA889" s="1"/>
      <c r="BB889" s="1"/>
      <c r="BC889" s="1"/>
    </row>
    <row r="890" spans="1:154" x14ac:dyDescent="0.2">
      <c r="A890" s="144">
        <f t="shared" si="484"/>
        <v>41679</v>
      </c>
      <c r="B890" s="2">
        <f t="shared" si="469"/>
        <v>314530.24513053085</v>
      </c>
      <c r="C890" s="2">
        <f t="shared" si="485"/>
        <v>274791.88280443999</v>
      </c>
      <c r="D890" s="68">
        <f>SUM(Y890:Y$1094)</f>
        <v>16845.592868330001</v>
      </c>
      <c r="E890" s="68">
        <f t="shared" si="470"/>
        <v>257946.28993610997</v>
      </c>
      <c r="F890" s="72">
        <f t="shared" si="494"/>
        <v>3815.39</v>
      </c>
      <c r="G890" s="3">
        <f>IF(N890=1,VLOOKUP(A889,[1]Plan1!$BG$69:$BI$188,3),G889)</f>
        <v>3836.38</v>
      </c>
      <c r="H890" s="11">
        <f t="shared" si="495"/>
        <v>41612</v>
      </c>
      <c r="I890" s="11">
        <f t="shared" si="496"/>
        <v>41643</v>
      </c>
      <c r="J890" s="26">
        <f t="shared" si="471"/>
        <v>5.5014035262450633E-3</v>
      </c>
      <c r="K890" s="11">
        <f t="shared" si="486"/>
        <v>41703</v>
      </c>
      <c r="L890" s="11">
        <f t="shared" si="472"/>
        <v>41703</v>
      </c>
      <c r="M890" s="1">
        <f t="shared" si="487"/>
        <v>20</v>
      </c>
      <c r="N890" s="1">
        <f t="shared" si="491"/>
        <v>5</v>
      </c>
      <c r="O890" s="2">
        <f t="shared" si="473"/>
        <v>1.0013725200000001</v>
      </c>
      <c r="P890" s="10">
        <f t="shared" si="500"/>
        <v>1.00919957</v>
      </c>
      <c r="Q890" s="10">
        <f t="shared" si="497"/>
        <v>1.1433043384396739</v>
      </c>
      <c r="R890" s="2">
        <f t="shared" si="499"/>
        <v>1.1448735400000001</v>
      </c>
      <c r="S890" s="2">
        <f t="shared" si="492"/>
        <v>1.11650312</v>
      </c>
      <c r="T890" s="2">
        <f t="shared" si="474"/>
        <v>306805.99450183002</v>
      </c>
      <c r="U890" s="2">
        <f t="shared" si="475"/>
        <v>1962.5641274101936</v>
      </c>
      <c r="V890" s="2">
        <f t="shared" si="476"/>
        <v>37369.592152910642</v>
      </c>
      <c r="W890" s="2">
        <f t="shared" si="477"/>
        <v>314124.03908476082</v>
      </c>
      <c r="X890" s="27">
        <f t="shared" si="478"/>
        <v>0</v>
      </c>
      <c r="Y890" s="2">
        <f t="shared" si="493"/>
        <v>0</v>
      </c>
      <c r="Z890" s="67">
        <f t="shared" si="479"/>
        <v>0</v>
      </c>
      <c r="AA890" s="2">
        <f t="shared" si="480"/>
        <v>0</v>
      </c>
      <c r="AB890" s="26">
        <f t="shared" si="488"/>
        <v>6.7299999999999999E-2</v>
      </c>
      <c r="AC890" s="27">
        <f t="shared" si="468"/>
        <v>5</v>
      </c>
      <c r="AD890" s="27">
        <v>252</v>
      </c>
      <c r="AE890" s="10">
        <f t="shared" si="498"/>
        <v>1.0012931389999999</v>
      </c>
      <c r="AF890" s="2">
        <f t="shared" si="481"/>
        <v>396.74279691999999</v>
      </c>
      <c r="AG890" s="2">
        <f t="shared" si="482"/>
        <v>406.20604577</v>
      </c>
      <c r="AH890" s="3" t="str">
        <f t="shared" si="483"/>
        <v>-</v>
      </c>
      <c r="AI890" s="4" t="str">
        <f t="shared" si="489"/>
        <v>A+J=</v>
      </c>
      <c r="AJ890" s="11">
        <f t="shared" si="490"/>
        <v>41705</v>
      </c>
      <c r="AK890" s="11"/>
      <c r="AL890" s="4"/>
      <c r="AM890" s="1"/>
      <c r="AN890" s="11"/>
      <c r="AO890" s="1"/>
      <c r="AP890" s="1"/>
      <c r="AQ890" s="1"/>
      <c r="AR890" s="1"/>
      <c r="AS890" s="6"/>
      <c r="AT890" s="1"/>
      <c r="AU890" s="1"/>
      <c r="AV890" s="1"/>
      <c r="AW890" s="1"/>
      <c r="AX890" s="1"/>
      <c r="AY890" s="1"/>
      <c r="AZ890" s="1"/>
      <c r="BA890" s="1"/>
      <c r="BB890" s="1"/>
      <c r="BC890" s="1"/>
    </row>
    <row r="891" spans="1:154" x14ac:dyDescent="0.2">
      <c r="A891" s="144">
        <f t="shared" si="484"/>
        <v>41680</v>
      </c>
      <c r="B891" s="2">
        <f t="shared" si="469"/>
        <v>314530.24513053085</v>
      </c>
      <c r="C891" s="2">
        <f t="shared" si="485"/>
        <v>274791.88280443999</v>
      </c>
      <c r="D891" s="68">
        <f>SUM(Y891:Y$1094)</f>
        <v>16845.592868330001</v>
      </c>
      <c r="E891" s="68">
        <f t="shared" si="470"/>
        <v>257946.28993610997</v>
      </c>
      <c r="F891" s="72">
        <f t="shared" si="494"/>
        <v>3815.39</v>
      </c>
      <c r="G891" s="3">
        <f>IF(N891=1,VLOOKUP(A890,[1]Plan1!$BG$69:$BI$188,3),G890)</f>
        <v>3836.38</v>
      </c>
      <c r="H891" s="11">
        <f t="shared" si="495"/>
        <v>41612</v>
      </c>
      <c r="I891" s="11">
        <f t="shared" si="496"/>
        <v>41643</v>
      </c>
      <c r="J891" s="26">
        <f t="shared" si="471"/>
        <v>5.5014035262450633E-3</v>
      </c>
      <c r="K891" s="11">
        <f t="shared" si="486"/>
        <v>41703</v>
      </c>
      <c r="L891" s="11">
        <f t="shared" si="472"/>
        <v>41703</v>
      </c>
      <c r="M891" s="1">
        <f t="shared" si="487"/>
        <v>20</v>
      </c>
      <c r="N891" s="1">
        <f t="shared" si="491"/>
        <v>5</v>
      </c>
      <c r="O891" s="2">
        <f t="shared" si="473"/>
        <v>1.0013725200000001</v>
      </c>
      <c r="P891" s="10">
        <f t="shared" si="500"/>
        <v>1.00919957</v>
      </c>
      <c r="Q891" s="10">
        <f t="shared" si="497"/>
        <v>1.1433043384396739</v>
      </c>
      <c r="R891" s="2">
        <f t="shared" si="499"/>
        <v>1.1448735400000001</v>
      </c>
      <c r="S891" s="2">
        <f t="shared" si="492"/>
        <v>1.11650312</v>
      </c>
      <c r="T891" s="2">
        <f t="shared" si="474"/>
        <v>306805.99450183002</v>
      </c>
      <c r="U891" s="2">
        <f t="shared" si="475"/>
        <v>1962.5641274101936</v>
      </c>
      <c r="V891" s="2">
        <f t="shared" si="476"/>
        <v>37369.592152910642</v>
      </c>
      <c r="W891" s="2">
        <f t="shared" si="477"/>
        <v>314124.03908476082</v>
      </c>
      <c r="X891" s="27">
        <f t="shared" si="478"/>
        <v>0</v>
      </c>
      <c r="Y891" s="2">
        <f t="shared" si="493"/>
        <v>0</v>
      </c>
      <c r="Z891" s="67">
        <f t="shared" si="479"/>
        <v>0</v>
      </c>
      <c r="AA891" s="2">
        <f t="shared" si="480"/>
        <v>0</v>
      </c>
      <c r="AB891" s="26">
        <f t="shared" si="488"/>
        <v>6.7299999999999999E-2</v>
      </c>
      <c r="AC891" s="27">
        <f t="shared" si="468"/>
        <v>5</v>
      </c>
      <c r="AD891" s="27">
        <v>252</v>
      </c>
      <c r="AE891" s="10">
        <f t="shared" si="498"/>
        <v>1.0012931389999999</v>
      </c>
      <c r="AF891" s="2">
        <f t="shared" si="481"/>
        <v>396.74279691999999</v>
      </c>
      <c r="AG891" s="2">
        <f t="shared" si="482"/>
        <v>406.20604577</v>
      </c>
      <c r="AH891" s="3" t="str">
        <f t="shared" si="483"/>
        <v>-</v>
      </c>
      <c r="AI891" s="4" t="str">
        <f t="shared" si="489"/>
        <v>A+J=</v>
      </c>
      <c r="AJ891" s="11">
        <f t="shared" si="490"/>
        <v>41705</v>
      </c>
      <c r="AK891" s="11"/>
      <c r="AL891" s="4"/>
      <c r="AM891" s="1"/>
      <c r="AN891" s="11"/>
      <c r="AO891" s="1"/>
      <c r="AP891" s="1"/>
      <c r="AQ891" s="1"/>
      <c r="AR891" s="1"/>
      <c r="AS891" s="6"/>
      <c r="AT891" s="1"/>
      <c r="AU891" s="1"/>
      <c r="AV891" s="1"/>
      <c r="AW891" s="1"/>
      <c r="AX891" s="1"/>
      <c r="AY891" s="1"/>
      <c r="AZ891" s="1"/>
      <c r="BA891" s="1"/>
      <c r="BB891" s="1"/>
      <c r="BC891" s="1"/>
    </row>
    <row r="892" spans="1:154" x14ac:dyDescent="0.2">
      <c r="A892" s="144">
        <f t="shared" si="484"/>
        <v>41681</v>
      </c>
      <c r="B892" s="2">
        <f t="shared" si="469"/>
        <v>314692.69589879975</v>
      </c>
      <c r="C892" s="2">
        <f t="shared" si="485"/>
        <v>274791.88280443999</v>
      </c>
      <c r="D892" s="68">
        <f>SUM(Y892:Y$1094)</f>
        <v>16845.592868330001</v>
      </c>
      <c r="E892" s="68">
        <f t="shared" si="470"/>
        <v>257946.28993610997</v>
      </c>
      <c r="F892" s="72">
        <f t="shared" si="494"/>
        <v>3815.39</v>
      </c>
      <c r="G892" s="3">
        <f>IF(N892=1,VLOOKUP(A891,[1]Plan1!$BG$69:$BI$188,3),G891)</f>
        <v>3836.38</v>
      </c>
      <c r="H892" s="11">
        <f t="shared" si="495"/>
        <v>41612</v>
      </c>
      <c r="I892" s="11">
        <f t="shared" si="496"/>
        <v>41643</v>
      </c>
      <c r="J892" s="26">
        <f t="shared" si="471"/>
        <v>5.5014035262450633E-3</v>
      </c>
      <c r="K892" s="11">
        <f t="shared" si="486"/>
        <v>41703</v>
      </c>
      <c r="L892" s="11">
        <f t="shared" si="472"/>
        <v>41703</v>
      </c>
      <c r="M892" s="1">
        <f t="shared" si="487"/>
        <v>20</v>
      </c>
      <c r="N892" s="1">
        <f t="shared" si="491"/>
        <v>6</v>
      </c>
      <c r="O892" s="2">
        <f t="shared" si="473"/>
        <v>1.00164725</v>
      </c>
      <c r="P892" s="10">
        <f t="shared" si="500"/>
        <v>1.00919957</v>
      </c>
      <c r="Q892" s="10">
        <f t="shared" si="497"/>
        <v>1.1433043384396739</v>
      </c>
      <c r="R892" s="2">
        <f t="shared" si="499"/>
        <v>1.1451876400000001</v>
      </c>
      <c r="S892" s="2">
        <f t="shared" si="492"/>
        <v>1.11650312</v>
      </c>
      <c r="T892" s="2">
        <f t="shared" si="474"/>
        <v>306805.99450183002</v>
      </c>
      <c r="U892" s="2">
        <f t="shared" si="475"/>
        <v>1962.5641274101936</v>
      </c>
      <c r="V892" s="2">
        <f t="shared" si="476"/>
        <v>37450.61308257957</v>
      </c>
      <c r="W892" s="2">
        <f t="shared" si="477"/>
        <v>314205.06001442974</v>
      </c>
      <c r="X892" s="27">
        <f t="shared" si="478"/>
        <v>0</v>
      </c>
      <c r="Y892" s="2">
        <f t="shared" si="493"/>
        <v>0</v>
      </c>
      <c r="Z892" s="67">
        <f t="shared" si="479"/>
        <v>0</v>
      </c>
      <c r="AA892" s="2">
        <f t="shared" si="480"/>
        <v>0</v>
      </c>
      <c r="AB892" s="26">
        <f t="shared" si="488"/>
        <v>6.7299999999999999E-2</v>
      </c>
      <c r="AC892" s="27">
        <f t="shared" ref="AC892:AC955" si="501">N892</f>
        <v>6</v>
      </c>
      <c r="AD892" s="27">
        <v>252</v>
      </c>
      <c r="AE892" s="10">
        <f t="shared" si="498"/>
        <v>1.0015519669999999</v>
      </c>
      <c r="AF892" s="2">
        <f t="shared" si="481"/>
        <v>476.15277886000001</v>
      </c>
      <c r="AG892" s="2">
        <f t="shared" si="482"/>
        <v>487.63588436999999</v>
      </c>
      <c r="AH892" s="3" t="str">
        <f t="shared" si="483"/>
        <v>-</v>
      </c>
      <c r="AI892" s="4" t="str">
        <f t="shared" si="489"/>
        <v>A+J=</v>
      </c>
      <c r="AJ892" s="11">
        <f t="shared" si="490"/>
        <v>41705</v>
      </c>
      <c r="AK892" s="11"/>
      <c r="AL892" s="4"/>
      <c r="AM892" s="1"/>
      <c r="AN892" s="11"/>
      <c r="AO892" s="1"/>
      <c r="AP892" s="1"/>
      <c r="AQ892" s="1"/>
      <c r="AR892" s="1"/>
      <c r="AS892" s="6"/>
      <c r="AT892" s="1"/>
      <c r="AU892" s="1"/>
      <c r="AV892" s="1"/>
      <c r="AW892" s="1"/>
      <c r="AX892" s="1"/>
      <c r="AY892" s="1"/>
      <c r="AZ892" s="1"/>
      <c r="BA892" s="1"/>
      <c r="BB892" s="1"/>
      <c r="BC892" s="1"/>
    </row>
    <row r="893" spans="1:154" x14ac:dyDescent="0.2">
      <c r="A893" s="144">
        <f t="shared" si="484"/>
        <v>41682</v>
      </c>
      <c r="B893" s="2">
        <f t="shared" si="469"/>
        <v>314855.23033827188</v>
      </c>
      <c r="C893" s="2">
        <f t="shared" si="485"/>
        <v>274791.88280443999</v>
      </c>
      <c r="D893" s="68">
        <f>SUM(Y893:Y$1094)</f>
        <v>16845.592868330001</v>
      </c>
      <c r="E893" s="68">
        <f t="shared" si="470"/>
        <v>257946.28993610997</v>
      </c>
      <c r="F893" s="72">
        <f t="shared" si="494"/>
        <v>3815.39</v>
      </c>
      <c r="G893" s="3">
        <f>IF(N893=1,VLOOKUP(A892,[1]Plan1!$BG$69:$BI$188,3),G892)</f>
        <v>3836.38</v>
      </c>
      <c r="H893" s="11">
        <f t="shared" si="495"/>
        <v>41612</v>
      </c>
      <c r="I893" s="11">
        <f t="shared" si="496"/>
        <v>41643</v>
      </c>
      <c r="J893" s="26">
        <f t="shared" si="471"/>
        <v>5.5014035262450633E-3</v>
      </c>
      <c r="K893" s="11">
        <f t="shared" si="486"/>
        <v>41703</v>
      </c>
      <c r="L893" s="11">
        <f t="shared" si="472"/>
        <v>41703</v>
      </c>
      <c r="M893" s="1">
        <f t="shared" si="487"/>
        <v>20</v>
      </c>
      <c r="N893" s="1">
        <f t="shared" si="491"/>
        <v>7</v>
      </c>
      <c r="O893" s="2">
        <f t="shared" si="473"/>
        <v>1.0019220499999999</v>
      </c>
      <c r="P893" s="10">
        <f t="shared" si="500"/>
        <v>1.00919957</v>
      </c>
      <c r="Q893" s="10">
        <f t="shared" si="497"/>
        <v>1.1433043384396739</v>
      </c>
      <c r="R893" s="2">
        <f t="shared" si="499"/>
        <v>1.14550182</v>
      </c>
      <c r="S893" s="2">
        <f t="shared" si="492"/>
        <v>1.11650312</v>
      </c>
      <c r="T893" s="2">
        <f t="shared" si="474"/>
        <v>306805.99450183002</v>
      </c>
      <c r="U893" s="2">
        <f t="shared" si="475"/>
        <v>1962.5641274101936</v>
      </c>
      <c r="V893" s="2">
        <f t="shared" si="476"/>
        <v>37531.654647951684</v>
      </c>
      <c r="W893" s="2">
        <f t="shared" si="477"/>
        <v>314286.10157980188</v>
      </c>
      <c r="X893" s="27">
        <f t="shared" si="478"/>
        <v>0</v>
      </c>
      <c r="Y893" s="2">
        <f t="shared" si="493"/>
        <v>0</v>
      </c>
      <c r="Z893" s="67">
        <f t="shared" si="479"/>
        <v>0</v>
      </c>
      <c r="AA893" s="2">
        <f t="shared" si="480"/>
        <v>0</v>
      </c>
      <c r="AB893" s="26">
        <f t="shared" si="488"/>
        <v>6.7299999999999999E-2</v>
      </c>
      <c r="AC893" s="27">
        <f t="shared" si="501"/>
        <v>7</v>
      </c>
      <c r="AD893" s="27">
        <v>252</v>
      </c>
      <c r="AE893" s="10">
        <f t="shared" si="498"/>
        <v>1.0018108619999999</v>
      </c>
      <c r="AF893" s="2">
        <f t="shared" si="481"/>
        <v>555.58331681000004</v>
      </c>
      <c r="AG893" s="2">
        <f t="shared" si="482"/>
        <v>569.12875846999998</v>
      </c>
      <c r="AH893" s="3" t="str">
        <f t="shared" si="483"/>
        <v>-</v>
      </c>
      <c r="AI893" s="4" t="str">
        <f t="shared" si="489"/>
        <v>A+J=</v>
      </c>
      <c r="AJ893" s="11">
        <f t="shared" si="490"/>
        <v>41705</v>
      </c>
      <c r="AK893" s="11"/>
      <c r="AL893" s="4"/>
      <c r="AM893" s="1"/>
      <c r="AN893" s="11"/>
      <c r="AO893" s="1"/>
      <c r="AP893" s="1"/>
      <c r="AQ893" s="1"/>
      <c r="AR893" s="1"/>
      <c r="AS893" s="6"/>
      <c r="AT893" s="1"/>
      <c r="AU893" s="1"/>
      <c r="AV893" s="1"/>
      <c r="AW893" s="1"/>
      <c r="AX893" s="1"/>
      <c r="AY893" s="1"/>
      <c r="AZ893" s="1"/>
      <c r="BA893" s="1"/>
      <c r="BB893" s="1"/>
      <c r="BC893" s="1"/>
    </row>
    <row r="894" spans="1:154" x14ac:dyDescent="0.2">
      <c r="A894" s="144">
        <f t="shared" si="484"/>
        <v>41683</v>
      </c>
      <c r="B894" s="2">
        <f t="shared" si="469"/>
        <v>315017.85396525299</v>
      </c>
      <c r="C894" s="2">
        <f t="shared" si="485"/>
        <v>274791.88280443999</v>
      </c>
      <c r="D894" s="68">
        <f>SUM(Y894:Y$1094)</f>
        <v>16845.592868330001</v>
      </c>
      <c r="E894" s="68">
        <f t="shared" si="470"/>
        <v>257946.28993610997</v>
      </c>
      <c r="F894" s="72">
        <f t="shared" si="494"/>
        <v>3815.39</v>
      </c>
      <c r="G894" s="3">
        <f>IF(N894=1,VLOOKUP(A893,[1]Plan1!$BG$69:$BI$188,3),G893)</f>
        <v>3836.38</v>
      </c>
      <c r="H894" s="11">
        <f t="shared" si="495"/>
        <v>41612</v>
      </c>
      <c r="I894" s="11">
        <f t="shared" si="496"/>
        <v>41643</v>
      </c>
      <c r="J894" s="26">
        <f t="shared" si="471"/>
        <v>5.5014035262450633E-3</v>
      </c>
      <c r="K894" s="11">
        <f t="shared" si="486"/>
        <v>41703</v>
      </c>
      <c r="L894" s="11">
        <f t="shared" si="472"/>
        <v>41703</v>
      </c>
      <c r="M894" s="1">
        <f t="shared" si="487"/>
        <v>20</v>
      </c>
      <c r="N894" s="1">
        <f t="shared" si="491"/>
        <v>8</v>
      </c>
      <c r="O894" s="2">
        <f t="shared" si="473"/>
        <v>1.0021969399999999</v>
      </c>
      <c r="P894" s="10">
        <f t="shared" si="500"/>
        <v>1.00919957</v>
      </c>
      <c r="Q894" s="10">
        <f t="shared" si="497"/>
        <v>1.1433043384396739</v>
      </c>
      <c r="R894" s="2">
        <f t="shared" si="499"/>
        <v>1.1458161</v>
      </c>
      <c r="S894" s="2">
        <f t="shared" si="492"/>
        <v>1.11650312</v>
      </c>
      <c r="T894" s="2">
        <f t="shared" si="474"/>
        <v>306805.99450183002</v>
      </c>
      <c r="U894" s="2">
        <f t="shared" si="475"/>
        <v>1962.5641274101936</v>
      </c>
      <c r="V894" s="2">
        <f t="shared" si="476"/>
        <v>37612.722007952805</v>
      </c>
      <c r="W894" s="2">
        <f t="shared" si="477"/>
        <v>314367.16893980297</v>
      </c>
      <c r="X894" s="27">
        <f t="shared" si="478"/>
        <v>0</v>
      </c>
      <c r="Y894" s="2">
        <f t="shared" si="493"/>
        <v>0</v>
      </c>
      <c r="Z894" s="67">
        <f t="shared" si="479"/>
        <v>0</v>
      </c>
      <c r="AA894" s="2">
        <f t="shared" si="480"/>
        <v>0</v>
      </c>
      <c r="AB894" s="26">
        <f t="shared" si="488"/>
        <v>6.7299999999999999E-2</v>
      </c>
      <c r="AC894" s="27">
        <f t="shared" si="501"/>
        <v>8</v>
      </c>
      <c r="AD894" s="27">
        <v>252</v>
      </c>
      <c r="AE894" s="10">
        <f t="shared" si="498"/>
        <v>1.002069825</v>
      </c>
      <c r="AF894" s="2">
        <f t="shared" si="481"/>
        <v>635.03471755999999</v>
      </c>
      <c r="AG894" s="2">
        <f t="shared" si="482"/>
        <v>650.68502545000001</v>
      </c>
      <c r="AH894" s="3" t="str">
        <f t="shared" si="483"/>
        <v>-</v>
      </c>
      <c r="AI894" s="4" t="str">
        <f t="shared" si="489"/>
        <v>A+J=</v>
      </c>
      <c r="AJ894" s="11">
        <f t="shared" si="490"/>
        <v>41705</v>
      </c>
      <c r="AK894" s="11"/>
      <c r="AL894" s="4"/>
      <c r="AM894" s="1"/>
      <c r="AN894" s="11"/>
      <c r="AO894" s="1"/>
      <c r="AP894" s="1"/>
      <c r="AQ894" s="1"/>
      <c r="AR894" s="1"/>
      <c r="AS894" s="6"/>
      <c r="AT894" s="1"/>
      <c r="AU894" s="1"/>
      <c r="AV894" s="1"/>
      <c r="AW894" s="1"/>
      <c r="AX894" s="1"/>
      <c r="AY894" s="1"/>
      <c r="AZ894" s="1"/>
      <c r="BA894" s="1"/>
      <c r="BB894" s="1"/>
      <c r="BC894" s="1"/>
    </row>
    <row r="895" spans="1:154" x14ac:dyDescent="0.2">
      <c r="A895" s="144">
        <f t="shared" si="484"/>
        <v>41684</v>
      </c>
      <c r="B895" s="2">
        <f t="shared" si="469"/>
        <v>315180.56101645727</v>
      </c>
      <c r="C895" s="2">
        <f t="shared" si="485"/>
        <v>274791.88280443999</v>
      </c>
      <c r="D895" s="68">
        <f>SUM(Y895:Y$1094)</f>
        <v>16845.592868330001</v>
      </c>
      <c r="E895" s="68">
        <f t="shared" si="470"/>
        <v>257946.28993610997</v>
      </c>
      <c r="F895" s="72">
        <f t="shared" si="494"/>
        <v>3815.39</v>
      </c>
      <c r="G895" s="3">
        <f>IF(N895=1,VLOOKUP(A894,[1]Plan1!$BG$69:$BI$188,3),G894)</f>
        <v>3836.38</v>
      </c>
      <c r="H895" s="11">
        <f t="shared" si="495"/>
        <v>41612</v>
      </c>
      <c r="I895" s="11">
        <f t="shared" si="496"/>
        <v>41643</v>
      </c>
      <c r="J895" s="26">
        <f t="shared" si="471"/>
        <v>5.5014035262450633E-3</v>
      </c>
      <c r="K895" s="11">
        <f t="shared" si="486"/>
        <v>41703</v>
      </c>
      <c r="L895" s="11">
        <f t="shared" si="472"/>
        <v>41703</v>
      </c>
      <c r="M895" s="1">
        <f t="shared" si="487"/>
        <v>20</v>
      </c>
      <c r="N895" s="1">
        <f t="shared" si="491"/>
        <v>9</v>
      </c>
      <c r="O895" s="2">
        <f t="shared" si="473"/>
        <v>1.00247189</v>
      </c>
      <c r="P895" s="10">
        <f t="shared" si="500"/>
        <v>1.00919957</v>
      </c>
      <c r="Q895" s="10">
        <f t="shared" si="497"/>
        <v>1.1433043384396739</v>
      </c>
      <c r="R895" s="2">
        <f t="shared" si="499"/>
        <v>1.14613046</v>
      </c>
      <c r="S895" s="2">
        <f t="shared" si="492"/>
        <v>1.11650312</v>
      </c>
      <c r="T895" s="2">
        <f t="shared" si="474"/>
        <v>306805.99450183002</v>
      </c>
      <c r="U895" s="2">
        <f t="shared" si="475"/>
        <v>1962.5641274101936</v>
      </c>
      <c r="V895" s="2">
        <f t="shared" si="476"/>
        <v>37693.810003657112</v>
      </c>
      <c r="W895" s="2">
        <f t="shared" si="477"/>
        <v>314448.25693550729</v>
      </c>
      <c r="X895" s="27">
        <f t="shared" si="478"/>
        <v>0</v>
      </c>
      <c r="Y895" s="2">
        <f t="shared" si="493"/>
        <v>0</v>
      </c>
      <c r="Z895" s="67">
        <f t="shared" si="479"/>
        <v>0</v>
      </c>
      <c r="AA895" s="2">
        <f t="shared" si="480"/>
        <v>0</v>
      </c>
      <c r="AB895" s="26">
        <f t="shared" si="488"/>
        <v>6.7299999999999999E-2</v>
      </c>
      <c r="AC895" s="27">
        <f t="shared" si="501"/>
        <v>9</v>
      </c>
      <c r="AD895" s="27">
        <v>252</v>
      </c>
      <c r="AE895" s="10">
        <f t="shared" si="498"/>
        <v>1.0023288539999999</v>
      </c>
      <c r="AF895" s="2">
        <f t="shared" si="481"/>
        <v>714.50636751000002</v>
      </c>
      <c r="AG895" s="2">
        <f t="shared" si="482"/>
        <v>732.30408094999996</v>
      </c>
      <c r="AH895" s="3" t="str">
        <f t="shared" si="483"/>
        <v>-</v>
      </c>
      <c r="AI895" s="4" t="str">
        <f t="shared" si="489"/>
        <v>A+J=</v>
      </c>
      <c r="AJ895" s="11">
        <f t="shared" si="490"/>
        <v>41705</v>
      </c>
      <c r="AK895" s="11"/>
      <c r="AL895" s="4"/>
      <c r="AM895" s="1"/>
      <c r="AN895" s="11"/>
      <c r="AO895" s="1"/>
      <c r="AP895" s="1"/>
      <c r="AQ895" s="1"/>
      <c r="AR895" s="1"/>
      <c r="AS895" s="6"/>
      <c r="AT895" s="1"/>
      <c r="AU895" s="1"/>
      <c r="AV895" s="1"/>
      <c r="AW895" s="1"/>
      <c r="AX895" s="1"/>
      <c r="AY895" s="1"/>
      <c r="AZ895" s="1"/>
      <c r="BA895" s="1"/>
      <c r="BB895" s="1"/>
      <c r="BC895" s="1"/>
    </row>
    <row r="896" spans="1:154" x14ac:dyDescent="0.2">
      <c r="A896" s="144">
        <f t="shared" si="484"/>
        <v>41685</v>
      </c>
      <c r="B896" s="2">
        <f t="shared" si="469"/>
        <v>315343.35183852486</v>
      </c>
      <c r="C896" s="2">
        <f t="shared" si="485"/>
        <v>274791.88280443999</v>
      </c>
      <c r="D896" s="68">
        <f>SUM(Y896:Y$1094)</f>
        <v>16845.592868330001</v>
      </c>
      <c r="E896" s="68">
        <f t="shared" si="470"/>
        <v>257946.28993610997</v>
      </c>
      <c r="F896" s="72">
        <f t="shared" si="494"/>
        <v>3815.39</v>
      </c>
      <c r="G896" s="3">
        <f>IF(N896=1,VLOOKUP(A895,[1]Plan1!$BG$69:$BI$188,3),G895)</f>
        <v>3836.38</v>
      </c>
      <c r="H896" s="11">
        <f t="shared" si="495"/>
        <v>41612</v>
      </c>
      <c r="I896" s="11">
        <f t="shared" si="496"/>
        <v>41643</v>
      </c>
      <c r="J896" s="26">
        <f t="shared" si="471"/>
        <v>5.5014035262450633E-3</v>
      </c>
      <c r="K896" s="11">
        <f t="shared" si="486"/>
        <v>41703</v>
      </c>
      <c r="L896" s="11">
        <f t="shared" si="472"/>
        <v>41703</v>
      </c>
      <c r="M896" s="1">
        <f t="shared" si="487"/>
        <v>20</v>
      </c>
      <c r="N896" s="1">
        <f t="shared" si="491"/>
        <v>10</v>
      </c>
      <c r="O896" s="2">
        <f t="shared" si="473"/>
        <v>1.0027469200000001</v>
      </c>
      <c r="P896" s="10">
        <f t="shared" si="500"/>
        <v>1.00919957</v>
      </c>
      <c r="Q896" s="10">
        <f t="shared" si="497"/>
        <v>1.1433043384396739</v>
      </c>
      <c r="R896" s="2">
        <f t="shared" si="499"/>
        <v>1.1464449000000001</v>
      </c>
      <c r="S896" s="2">
        <f t="shared" si="492"/>
        <v>1.11650312</v>
      </c>
      <c r="T896" s="2">
        <f t="shared" si="474"/>
        <v>306805.99450183002</v>
      </c>
      <c r="U896" s="2">
        <f t="shared" si="475"/>
        <v>1962.5641274101936</v>
      </c>
      <c r="V896" s="2">
        <f t="shared" si="476"/>
        <v>37774.918635064656</v>
      </c>
      <c r="W896" s="2">
        <f t="shared" si="477"/>
        <v>314529.36556691484</v>
      </c>
      <c r="X896" s="27">
        <f t="shared" si="478"/>
        <v>0</v>
      </c>
      <c r="Y896" s="2">
        <f t="shared" si="493"/>
        <v>0</v>
      </c>
      <c r="Z896" s="67">
        <f t="shared" si="479"/>
        <v>0</v>
      </c>
      <c r="AA896" s="2">
        <f t="shared" si="480"/>
        <v>0</v>
      </c>
      <c r="AB896" s="26">
        <f t="shared" si="488"/>
        <v>6.7299999999999999E-2</v>
      </c>
      <c r="AC896" s="27">
        <f t="shared" si="501"/>
        <v>10</v>
      </c>
      <c r="AD896" s="27">
        <v>252</v>
      </c>
      <c r="AE896" s="10">
        <f t="shared" si="498"/>
        <v>1.0025879499999999</v>
      </c>
      <c r="AF896" s="2">
        <f t="shared" si="481"/>
        <v>793.99857347</v>
      </c>
      <c r="AG896" s="2">
        <f t="shared" si="482"/>
        <v>813.98627161000002</v>
      </c>
      <c r="AH896" s="3" t="str">
        <f t="shared" si="483"/>
        <v>-</v>
      </c>
      <c r="AI896" s="4" t="str">
        <f t="shared" si="489"/>
        <v>A+J=</v>
      </c>
      <c r="AJ896" s="11">
        <f t="shared" si="490"/>
        <v>41705</v>
      </c>
      <c r="AK896" s="11"/>
      <c r="AL896" s="4"/>
      <c r="AM896" s="1"/>
      <c r="AN896" s="11"/>
      <c r="AO896" s="1"/>
      <c r="AP896" s="1"/>
      <c r="AQ896" s="1"/>
      <c r="AR896" s="1"/>
      <c r="AS896" s="6"/>
      <c r="AT896" s="1"/>
      <c r="AU896" s="1"/>
      <c r="AV896" s="1"/>
      <c r="AW896" s="1"/>
      <c r="AX896" s="1"/>
      <c r="AY896" s="1"/>
      <c r="AZ896" s="1"/>
      <c r="BA896" s="1"/>
      <c r="BB896" s="1"/>
      <c r="BC896" s="1"/>
    </row>
    <row r="897" spans="1:55" x14ac:dyDescent="0.2">
      <c r="A897" s="144">
        <f t="shared" si="484"/>
        <v>41686</v>
      </c>
      <c r="B897" s="2">
        <f t="shared" si="469"/>
        <v>315343.35183852486</v>
      </c>
      <c r="C897" s="2">
        <f t="shared" si="485"/>
        <v>274791.88280443999</v>
      </c>
      <c r="D897" s="68">
        <f>SUM(Y897:Y$1094)</f>
        <v>16845.592868330001</v>
      </c>
      <c r="E897" s="68">
        <f t="shared" si="470"/>
        <v>257946.28993610997</v>
      </c>
      <c r="F897" s="72">
        <f t="shared" si="494"/>
        <v>3815.39</v>
      </c>
      <c r="G897" s="3">
        <f>IF(N897=1,VLOOKUP(A896,[1]Plan1!$BG$69:$BI$188,3),G896)</f>
        <v>3836.38</v>
      </c>
      <c r="H897" s="11">
        <f t="shared" si="495"/>
        <v>41612</v>
      </c>
      <c r="I897" s="11">
        <f t="shared" si="496"/>
        <v>41643</v>
      </c>
      <c r="J897" s="26">
        <f t="shared" si="471"/>
        <v>5.5014035262450633E-3</v>
      </c>
      <c r="K897" s="11">
        <f t="shared" si="486"/>
        <v>41703</v>
      </c>
      <c r="L897" s="11">
        <f t="shared" si="472"/>
        <v>41703</v>
      </c>
      <c r="M897" s="1">
        <f t="shared" si="487"/>
        <v>20</v>
      </c>
      <c r="N897" s="1">
        <f t="shared" si="491"/>
        <v>10</v>
      </c>
      <c r="O897" s="2">
        <f t="shared" si="473"/>
        <v>1.0027469200000001</v>
      </c>
      <c r="P897" s="10">
        <f t="shared" si="500"/>
        <v>1.00919957</v>
      </c>
      <c r="Q897" s="10">
        <f t="shared" si="497"/>
        <v>1.1433043384396739</v>
      </c>
      <c r="R897" s="2">
        <f t="shared" si="499"/>
        <v>1.1464449000000001</v>
      </c>
      <c r="S897" s="2">
        <f t="shared" si="492"/>
        <v>1.11650312</v>
      </c>
      <c r="T897" s="2">
        <f t="shared" si="474"/>
        <v>306805.99450183002</v>
      </c>
      <c r="U897" s="2">
        <f t="shared" si="475"/>
        <v>1962.5641274101936</v>
      </c>
      <c r="V897" s="2">
        <f t="shared" si="476"/>
        <v>37774.918635064656</v>
      </c>
      <c r="W897" s="2">
        <f t="shared" si="477"/>
        <v>314529.36556691484</v>
      </c>
      <c r="X897" s="27">
        <f t="shared" si="478"/>
        <v>0</v>
      </c>
      <c r="Y897" s="2">
        <f t="shared" si="493"/>
        <v>0</v>
      </c>
      <c r="Z897" s="67">
        <f t="shared" si="479"/>
        <v>0</v>
      </c>
      <c r="AA897" s="2">
        <f t="shared" si="480"/>
        <v>0</v>
      </c>
      <c r="AB897" s="26">
        <f t="shared" si="488"/>
        <v>6.7299999999999999E-2</v>
      </c>
      <c r="AC897" s="27">
        <f t="shared" si="501"/>
        <v>10</v>
      </c>
      <c r="AD897" s="27">
        <v>252</v>
      </c>
      <c r="AE897" s="10">
        <f t="shared" si="498"/>
        <v>1.0025879499999999</v>
      </c>
      <c r="AF897" s="2">
        <f t="shared" si="481"/>
        <v>793.99857347</v>
      </c>
      <c r="AG897" s="2">
        <f t="shared" si="482"/>
        <v>813.98627161000002</v>
      </c>
      <c r="AH897" s="3" t="str">
        <f t="shared" si="483"/>
        <v>-</v>
      </c>
      <c r="AI897" s="4" t="str">
        <f t="shared" si="489"/>
        <v>A+J=</v>
      </c>
      <c r="AJ897" s="11">
        <f t="shared" si="490"/>
        <v>41705</v>
      </c>
      <c r="AK897" s="11"/>
      <c r="AL897" s="4"/>
      <c r="AM897" s="1"/>
      <c r="AN897" s="11"/>
      <c r="AO897" s="1"/>
      <c r="AP897" s="1"/>
      <c r="AQ897" s="1"/>
      <c r="AR897" s="1"/>
      <c r="AS897" s="6"/>
      <c r="AT897" s="1"/>
      <c r="AU897" s="1"/>
      <c r="AV897" s="1"/>
      <c r="AW897" s="1"/>
      <c r="AX897" s="1"/>
      <c r="AY897" s="1"/>
      <c r="AZ897" s="1"/>
      <c r="BA897" s="1"/>
      <c r="BB897" s="1"/>
      <c r="BC897" s="1"/>
    </row>
    <row r="898" spans="1:55" x14ac:dyDescent="0.2">
      <c r="A898" s="144">
        <f t="shared" si="484"/>
        <v>41687</v>
      </c>
      <c r="B898" s="2">
        <f t="shared" si="469"/>
        <v>315343.35183852486</v>
      </c>
      <c r="C898" s="2">
        <f t="shared" si="485"/>
        <v>274791.88280443999</v>
      </c>
      <c r="D898" s="68">
        <f>SUM(Y898:Y$1094)</f>
        <v>16845.592868330001</v>
      </c>
      <c r="E898" s="68">
        <f t="shared" si="470"/>
        <v>257946.28993610997</v>
      </c>
      <c r="F898" s="72">
        <f t="shared" si="494"/>
        <v>3815.39</v>
      </c>
      <c r="G898" s="3">
        <f>IF(N898=1,VLOOKUP(A897,[1]Plan1!$BG$69:$BI$188,3),G897)</f>
        <v>3836.38</v>
      </c>
      <c r="H898" s="11">
        <f t="shared" si="495"/>
        <v>41612</v>
      </c>
      <c r="I898" s="11">
        <f t="shared" si="496"/>
        <v>41643</v>
      </c>
      <c r="J898" s="26">
        <f t="shared" si="471"/>
        <v>5.5014035262450633E-3</v>
      </c>
      <c r="K898" s="11">
        <f t="shared" si="486"/>
        <v>41703</v>
      </c>
      <c r="L898" s="11">
        <f t="shared" si="472"/>
        <v>41703</v>
      </c>
      <c r="M898" s="1">
        <f t="shared" si="487"/>
        <v>20</v>
      </c>
      <c r="N898" s="1">
        <f t="shared" si="491"/>
        <v>10</v>
      </c>
      <c r="O898" s="2">
        <f t="shared" si="473"/>
        <v>1.0027469200000001</v>
      </c>
      <c r="P898" s="10">
        <f t="shared" si="500"/>
        <v>1.00919957</v>
      </c>
      <c r="Q898" s="10">
        <f t="shared" si="497"/>
        <v>1.1433043384396739</v>
      </c>
      <c r="R898" s="2">
        <f t="shared" si="499"/>
        <v>1.1464449000000001</v>
      </c>
      <c r="S898" s="2">
        <f t="shared" si="492"/>
        <v>1.11650312</v>
      </c>
      <c r="T898" s="2">
        <f t="shared" si="474"/>
        <v>306805.99450183002</v>
      </c>
      <c r="U898" s="2">
        <f t="shared" si="475"/>
        <v>1962.5641274101936</v>
      </c>
      <c r="V898" s="2">
        <f t="shared" si="476"/>
        <v>37774.918635064656</v>
      </c>
      <c r="W898" s="2">
        <f t="shared" si="477"/>
        <v>314529.36556691484</v>
      </c>
      <c r="X898" s="27">
        <f t="shared" si="478"/>
        <v>0</v>
      </c>
      <c r="Y898" s="2">
        <f t="shared" si="493"/>
        <v>0</v>
      </c>
      <c r="Z898" s="67">
        <f t="shared" si="479"/>
        <v>0</v>
      </c>
      <c r="AA898" s="2">
        <f t="shared" si="480"/>
        <v>0</v>
      </c>
      <c r="AB898" s="26">
        <f t="shared" si="488"/>
        <v>6.7299999999999999E-2</v>
      </c>
      <c r="AC898" s="27">
        <f t="shared" si="501"/>
        <v>10</v>
      </c>
      <c r="AD898" s="27">
        <v>252</v>
      </c>
      <c r="AE898" s="10">
        <f t="shared" si="498"/>
        <v>1.0025879499999999</v>
      </c>
      <c r="AF898" s="2">
        <f t="shared" si="481"/>
        <v>793.99857347</v>
      </c>
      <c r="AG898" s="2">
        <f t="shared" si="482"/>
        <v>813.98627161000002</v>
      </c>
      <c r="AH898" s="3" t="str">
        <f t="shared" si="483"/>
        <v>-</v>
      </c>
      <c r="AI898" s="4" t="str">
        <f t="shared" si="489"/>
        <v>A+J=</v>
      </c>
      <c r="AJ898" s="11">
        <f t="shared" si="490"/>
        <v>41705</v>
      </c>
      <c r="AK898" s="11"/>
      <c r="AL898" s="4"/>
      <c r="AM898" s="1"/>
      <c r="AN898" s="11"/>
      <c r="AO898" s="1"/>
      <c r="AP898" s="1"/>
      <c r="AQ898" s="1"/>
      <c r="AR898" s="1"/>
      <c r="AS898" s="6"/>
      <c r="AT898" s="1"/>
      <c r="AU898" s="1"/>
      <c r="AV898" s="1"/>
      <c r="AW898" s="1"/>
      <c r="AX898" s="1"/>
      <c r="AY898" s="1"/>
      <c r="AZ898" s="1"/>
      <c r="BA898" s="1"/>
      <c r="BB898" s="1"/>
      <c r="BC898" s="1"/>
    </row>
    <row r="899" spans="1:55" x14ac:dyDescent="0.2">
      <c r="A899" s="144">
        <f t="shared" si="484"/>
        <v>41688</v>
      </c>
      <c r="B899" s="2">
        <f t="shared" si="469"/>
        <v>315506.22905060841</v>
      </c>
      <c r="C899" s="2">
        <f t="shared" si="485"/>
        <v>274791.88280443999</v>
      </c>
      <c r="D899" s="68">
        <f>SUM(Y899:Y$1094)</f>
        <v>16845.592868330001</v>
      </c>
      <c r="E899" s="68">
        <f t="shared" si="470"/>
        <v>257946.28993610997</v>
      </c>
      <c r="F899" s="72">
        <f t="shared" si="494"/>
        <v>3815.39</v>
      </c>
      <c r="G899" s="3">
        <f>IF(N899=1,VLOOKUP(A898,[1]Plan1!$BG$69:$BI$188,3),G898)</f>
        <v>3836.38</v>
      </c>
      <c r="H899" s="11">
        <f t="shared" si="495"/>
        <v>41612</v>
      </c>
      <c r="I899" s="11">
        <f t="shared" si="496"/>
        <v>41643</v>
      </c>
      <c r="J899" s="26">
        <f t="shared" si="471"/>
        <v>5.5014035262450633E-3</v>
      </c>
      <c r="K899" s="11">
        <f t="shared" si="486"/>
        <v>41703</v>
      </c>
      <c r="L899" s="11">
        <f t="shared" si="472"/>
        <v>41703</v>
      </c>
      <c r="M899" s="1">
        <f t="shared" si="487"/>
        <v>20</v>
      </c>
      <c r="N899" s="1">
        <f t="shared" si="491"/>
        <v>11</v>
      </c>
      <c r="O899" s="2">
        <f t="shared" si="473"/>
        <v>1.0030220299999999</v>
      </c>
      <c r="P899" s="10">
        <f t="shared" si="500"/>
        <v>1.00919957</v>
      </c>
      <c r="Q899" s="10">
        <f t="shared" si="497"/>
        <v>1.1433043384396739</v>
      </c>
      <c r="R899" s="2">
        <f t="shared" si="499"/>
        <v>1.1467594299999999</v>
      </c>
      <c r="S899" s="2">
        <f t="shared" si="492"/>
        <v>1.11650312</v>
      </c>
      <c r="T899" s="2">
        <f t="shared" si="474"/>
        <v>306805.99450183002</v>
      </c>
      <c r="U899" s="2">
        <f t="shared" si="475"/>
        <v>1962.5641274101936</v>
      </c>
      <c r="V899" s="2">
        <f t="shared" si="476"/>
        <v>37856.050481638216</v>
      </c>
      <c r="W899" s="2">
        <f t="shared" si="477"/>
        <v>314610.4974134884</v>
      </c>
      <c r="X899" s="27">
        <f t="shared" si="478"/>
        <v>0</v>
      </c>
      <c r="Y899" s="2">
        <f t="shared" si="493"/>
        <v>0</v>
      </c>
      <c r="Z899" s="67">
        <f t="shared" si="479"/>
        <v>0</v>
      </c>
      <c r="AA899" s="2">
        <f t="shared" si="480"/>
        <v>0</v>
      </c>
      <c r="AB899" s="26">
        <f t="shared" si="488"/>
        <v>6.7299999999999999E-2</v>
      </c>
      <c r="AC899" s="27">
        <f t="shared" si="501"/>
        <v>11</v>
      </c>
      <c r="AD899" s="27">
        <v>252</v>
      </c>
      <c r="AE899" s="10">
        <f t="shared" si="498"/>
        <v>1.0028471130000001</v>
      </c>
      <c r="AF899" s="2">
        <f t="shared" si="481"/>
        <v>873.51133542000002</v>
      </c>
      <c r="AG899" s="2">
        <f t="shared" si="482"/>
        <v>895.73163711999996</v>
      </c>
      <c r="AH899" s="3" t="str">
        <f t="shared" si="483"/>
        <v>-</v>
      </c>
      <c r="AI899" s="4" t="str">
        <f t="shared" si="489"/>
        <v>A+J=</v>
      </c>
      <c r="AJ899" s="11">
        <f t="shared" si="490"/>
        <v>41705</v>
      </c>
      <c r="AK899" s="11"/>
      <c r="AL899" s="4"/>
      <c r="AM899" s="1"/>
      <c r="AN899" s="11"/>
      <c r="AO899" s="1"/>
      <c r="AP899" s="1"/>
      <c r="AQ899" s="1"/>
      <c r="AR899" s="1"/>
      <c r="AS899" s="6"/>
      <c r="AT899" s="1"/>
      <c r="AU899" s="1"/>
      <c r="AV899" s="1"/>
      <c r="AW899" s="1"/>
      <c r="AX899" s="1"/>
      <c r="AY899" s="1"/>
      <c r="AZ899" s="1"/>
      <c r="BA899" s="1"/>
      <c r="BB899" s="1"/>
      <c r="BC899" s="1"/>
    </row>
    <row r="900" spans="1:55" x14ac:dyDescent="0.2">
      <c r="A900" s="144">
        <f t="shared" si="484"/>
        <v>41689</v>
      </c>
      <c r="B900" s="2">
        <f t="shared" si="469"/>
        <v>315669.19268704811</v>
      </c>
      <c r="C900" s="2">
        <f t="shared" si="485"/>
        <v>274791.88280443999</v>
      </c>
      <c r="D900" s="68">
        <f>SUM(Y900:Y$1094)</f>
        <v>16845.592868330001</v>
      </c>
      <c r="E900" s="68">
        <f t="shared" si="470"/>
        <v>257946.28993610997</v>
      </c>
      <c r="F900" s="72">
        <f t="shared" si="494"/>
        <v>3815.39</v>
      </c>
      <c r="G900" s="3">
        <f>IF(N900=1,VLOOKUP(A899,[1]Plan1!$BG$69:$BI$188,3),G899)</f>
        <v>3836.38</v>
      </c>
      <c r="H900" s="11">
        <f t="shared" si="495"/>
        <v>41612</v>
      </c>
      <c r="I900" s="11">
        <f t="shared" si="496"/>
        <v>41643</v>
      </c>
      <c r="J900" s="26">
        <f t="shared" si="471"/>
        <v>5.5014035262450633E-3</v>
      </c>
      <c r="K900" s="11">
        <f t="shared" si="486"/>
        <v>41703</v>
      </c>
      <c r="L900" s="11">
        <f t="shared" si="472"/>
        <v>41703</v>
      </c>
      <c r="M900" s="1">
        <f t="shared" si="487"/>
        <v>20</v>
      </c>
      <c r="N900" s="1">
        <f t="shared" si="491"/>
        <v>12</v>
      </c>
      <c r="O900" s="2">
        <f t="shared" si="473"/>
        <v>1.0032972099999999</v>
      </c>
      <c r="P900" s="10">
        <f t="shared" si="500"/>
        <v>1.00919957</v>
      </c>
      <c r="Q900" s="10">
        <f t="shared" si="497"/>
        <v>1.1433043384396739</v>
      </c>
      <c r="R900" s="2">
        <f t="shared" si="499"/>
        <v>1.1470740500000001</v>
      </c>
      <c r="S900" s="2">
        <f t="shared" si="492"/>
        <v>1.11650312</v>
      </c>
      <c r="T900" s="2">
        <f t="shared" si="474"/>
        <v>306805.99450183002</v>
      </c>
      <c r="U900" s="2">
        <f t="shared" si="475"/>
        <v>1962.5641274101936</v>
      </c>
      <c r="V900" s="2">
        <f t="shared" si="476"/>
        <v>37937.205543377953</v>
      </c>
      <c r="W900" s="2">
        <f t="shared" si="477"/>
        <v>314691.65247522813</v>
      </c>
      <c r="X900" s="27">
        <f t="shared" si="478"/>
        <v>0</v>
      </c>
      <c r="Y900" s="2">
        <f t="shared" si="493"/>
        <v>0</v>
      </c>
      <c r="Z900" s="67">
        <f t="shared" si="479"/>
        <v>0</v>
      </c>
      <c r="AA900" s="2">
        <f t="shared" si="480"/>
        <v>0</v>
      </c>
      <c r="AB900" s="26">
        <f t="shared" si="488"/>
        <v>6.7299999999999999E-2</v>
      </c>
      <c r="AC900" s="27">
        <f t="shared" si="501"/>
        <v>12</v>
      </c>
      <c r="AD900" s="27">
        <v>252</v>
      </c>
      <c r="AE900" s="10">
        <f t="shared" si="498"/>
        <v>1.003106343</v>
      </c>
      <c r="AF900" s="2">
        <f t="shared" si="481"/>
        <v>953.04465336999999</v>
      </c>
      <c r="AG900" s="2">
        <f t="shared" si="482"/>
        <v>977.54021181999997</v>
      </c>
      <c r="AH900" s="3" t="str">
        <f t="shared" si="483"/>
        <v>-</v>
      </c>
      <c r="AI900" s="4" t="str">
        <f t="shared" si="489"/>
        <v>A+J=</v>
      </c>
      <c r="AJ900" s="11">
        <f t="shared" si="490"/>
        <v>41705</v>
      </c>
      <c r="AK900" s="11"/>
      <c r="AL900" s="4"/>
      <c r="AM900" s="1"/>
      <c r="AN900" s="11"/>
      <c r="AO900" s="1"/>
      <c r="AP900" s="1"/>
      <c r="AQ900" s="1"/>
      <c r="AR900" s="1"/>
      <c r="AS900" s="6"/>
      <c r="AT900" s="1"/>
      <c r="AU900" s="1"/>
      <c r="AV900" s="1"/>
      <c r="AW900" s="1"/>
      <c r="AX900" s="1"/>
      <c r="AY900" s="1"/>
      <c r="AZ900" s="1"/>
      <c r="BA900" s="1"/>
      <c r="BB900" s="1"/>
      <c r="BC900" s="1"/>
    </row>
    <row r="901" spans="1:55" x14ac:dyDescent="0.2">
      <c r="A901" s="144">
        <f t="shared" si="484"/>
        <v>41690</v>
      </c>
      <c r="B901" s="2">
        <f t="shared" si="469"/>
        <v>315832.24019408098</v>
      </c>
      <c r="C901" s="2">
        <f t="shared" si="485"/>
        <v>274791.88280443999</v>
      </c>
      <c r="D901" s="68">
        <f>SUM(Y901:Y$1094)</f>
        <v>16845.592868330001</v>
      </c>
      <c r="E901" s="68">
        <f t="shared" si="470"/>
        <v>257946.28993610997</v>
      </c>
      <c r="F901" s="72">
        <f t="shared" si="494"/>
        <v>3815.39</v>
      </c>
      <c r="G901" s="3">
        <f>IF(N901=1,VLOOKUP(A900,[1]Plan1!$BG$69:$BI$188,3),G900)</f>
        <v>3836.38</v>
      </c>
      <c r="H901" s="11">
        <f t="shared" si="495"/>
        <v>41612</v>
      </c>
      <c r="I901" s="11">
        <f t="shared" si="496"/>
        <v>41643</v>
      </c>
      <c r="J901" s="26">
        <f t="shared" si="471"/>
        <v>5.5014035262450633E-3</v>
      </c>
      <c r="K901" s="11">
        <f t="shared" si="486"/>
        <v>41703</v>
      </c>
      <c r="L901" s="11">
        <f t="shared" si="472"/>
        <v>41703</v>
      </c>
      <c r="M901" s="1">
        <f t="shared" si="487"/>
        <v>20</v>
      </c>
      <c r="N901" s="1">
        <f t="shared" si="491"/>
        <v>13</v>
      </c>
      <c r="O901" s="2">
        <f t="shared" si="473"/>
        <v>1.0035724699999999</v>
      </c>
      <c r="P901" s="10">
        <f t="shared" si="500"/>
        <v>1.00919957</v>
      </c>
      <c r="Q901" s="10">
        <f t="shared" si="497"/>
        <v>1.1433043384396739</v>
      </c>
      <c r="R901" s="2">
        <f t="shared" si="499"/>
        <v>1.14738875</v>
      </c>
      <c r="S901" s="2">
        <f t="shared" si="492"/>
        <v>1.11650312</v>
      </c>
      <c r="T901" s="2">
        <f t="shared" si="474"/>
        <v>306805.99450183002</v>
      </c>
      <c r="U901" s="2">
        <f t="shared" si="475"/>
        <v>1962.5641274101936</v>
      </c>
      <c r="V901" s="2">
        <f t="shared" si="476"/>
        <v>38018.381240820818</v>
      </c>
      <c r="W901" s="2">
        <f t="shared" si="477"/>
        <v>314772.82817267097</v>
      </c>
      <c r="X901" s="27">
        <f t="shared" si="478"/>
        <v>0</v>
      </c>
      <c r="Y901" s="2">
        <f t="shared" si="493"/>
        <v>0</v>
      </c>
      <c r="Z901" s="67">
        <f t="shared" si="479"/>
        <v>0</v>
      </c>
      <c r="AA901" s="2">
        <f t="shared" si="480"/>
        <v>0</v>
      </c>
      <c r="AB901" s="26">
        <f t="shared" si="488"/>
        <v>6.7299999999999999E-2</v>
      </c>
      <c r="AC901" s="27">
        <f t="shared" si="501"/>
        <v>13</v>
      </c>
      <c r="AD901" s="27">
        <v>252</v>
      </c>
      <c r="AE901" s="10">
        <f t="shared" si="498"/>
        <v>1.0033656399999999</v>
      </c>
      <c r="AF901" s="2">
        <f t="shared" si="481"/>
        <v>1032.59852733</v>
      </c>
      <c r="AG901" s="2">
        <f t="shared" si="482"/>
        <v>1059.4120214100001</v>
      </c>
      <c r="AH901" s="3" t="str">
        <f t="shared" si="483"/>
        <v>-</v>
      </c>
      <c r="AI901" s="4" t="str">
        <f t="shared" si="489"/>
        <v>A+J=</v>
      </c>
      <c r="AJ901" s="11">
        <f t="shared" si="490"/>
        <v>41705</v>
      </c>
      <c r="AK901" s="11"/>
      <c r="AL901" s="4"/>
      <c r="AM901" s="1"/>
      <c r="AN901" s="11"/>
      <c r="AO901" s="1"/>
      <c r="AP901" s="1"/>
      <c r="AQ901" s="1"/>
      <c r="AR901" s="1"/>
      <c r="AS901" s="6"/>
      <c r="AT901" s="1"/>
      <c r="AU901" s="1"/>
      <c r="AV901" s="1"/>
      <c r="AW901" s="1"/>
      <c r="AX901" s="1"/>
      <c r="AY901" s="1"/>
      <c r="AZ901" s="1"/>
      <c r="BA901" s="1"/>
      <c r="BB901" s="1"/>
      <c r="BC901" s="1"/>
    </row>
    <row r="902" spans="1:55" x14ac:dyDescent="0.2">
      <c r="A902" s="144">
        <f t="shared" si="484"/>
        <v>41691</v>
      </c>
      <c r="B902" s="2">
        <f t="shared" si="469"/>
        <v>315995.3767816929</v>
      </c>
      <c r="C902" s="2">
        <f t="shared" si="485"/>
        <v>274791.88280443999</v>
      </c>
      <c r="D902" s="68">
        <f>SUM(Y902:Y$1094)</f>
        <v>16845.592868330001</v>
      </c>
      <c r="E902" s="68">
        <f t="shared" si="470"/>
        <v>257946.28993610997</v>
      </c>
      <c r="F902" s="72">
        <f t="shared" si="494"/>
        <v>3815.39</v>
      </c>
      <c r="G902" s="3">
        <f>IF(N902=1,VLOOKUP(A901,[1]Plan1!$BG$69:$BI$188,3),G901)</f>
        <v>3836.38</v>
      </c>
      <c r="H902" s="11">
        <f t="shared" si="495"/>
        <v>41612</v>
      </c>
      <c r="I902" s="11">
        <f t="shared" si="496"/>
        <v>41643</v>
      </c>
      <c r="J902" s="26">
        <f t="shared" si="471"/>
        <v>5.5014035262450633E-3</v>
      </c>
      <c r="K902" s="11">
        <f t="shared" si="486"/>
        <v>41703</v>
      </c>
      <c r="L902" s="11">
        <f t="shared" si="472"/>
        <v>41703</v>
      </c>
      <c r="M902" s="1">
        <f t="shared" si="487"/>
        <v>20</v>
      </c>
      <c r="N902" s="1">
        <f t="shared" si="491"/>
        <v>14</v>
      </c>
      <c r="O902" s="2">
        <f t="shared" si="473"/>
        <v>1.0038478099999999</v>
      </c>
      <c r="P902" s="10">
        <f t="shared" si="500"/>
        <v>1.00919957</v>
      </c>
      <c r="Q902" s="10">
        <f t="shared" si="497"/>
        <v>1.1433043384396739</v>
      </c>
      <c r="R902" s="2">
        <f t="shared" si="499"/>
        <v>1.1477035499999999</v>
      </c>
      <c r="S902" s="2">
        <f t="shared" si="492"/>
        <v>1.11650312</v>
      </c>
      <c r="T902" s="2">
        <f t="shared" si="474"/>
        <v>306805.99450183002</v>
      </c>
      <c r="U902" s="2">
        <f t="shared" si="475"/>
        <v>1962.5641274101936</v>
      </c>
      <c r="V902" s="2">
        <f t="shared" si="476"/>
        <v>38099.58273289269</v>
      </c>
      <c r="W902" s="2">
        <f t="shared" si="477"/>
        <v>314854.02966474288</v>
      </c>
      <c r="X902" s="27">
        <f t="shared" si="478"/>
        <v>0</v>
      </c>
      <c r="Y902" s="2">
        <f t="shared" si="493"/>
        <v>0</v>
      </c>
      <c r="Z902" s="67">
        <f t="shared" si="479"/>
        <v>0</v>
      </c>
      <c r="AA902" s="2">
        <f t="shared" si="480"/>
        <v>0</v>
      </c>
      <c r="AB902" s="26">
        <f t="shared" si="488"/>
        <v>6.7299999999999999E-2</v>
      </c>
      <c r="AC902" s="27">
        <f t="shared" si="501"/>
        <v>14</v>
      </c>
      <c r="AD902" s="27">
        <v>252</v>
      </c>
      <c r="AE902" s="10">
        <f t="shared" si="498"/>
        <v>1.0036250040000001</v>
      </c>
      <c r="AF902" s="2">
        <f t="shared" si="481"/>
        <v>1112.1729572900001</v>
      </c>
      <c r="AG902" s="2">
        <f t="shared" si="482"/>
        <v>1141.3471169500001</v>
      </c>
      <c r="AH902" s="3" t="str">
        <f t="shared" si="483"/>
        <v>-</v>
      </c>
      <c r="AI902" s="4" t="str">
        <f t="shared" si="489"/>
        <v>A+J=</v>
      </c>
      <c r="AJ902" s="11">
        <f t="shared" si="490"/>
        <v>41705</v>
      </c>
      <c r="AK902" s="11"/>
      <c r="AL902" s="4"/>
      <c r="AM902" s="1"/>
      <c r="AN902" s="11"/>
      <c r="AO902" s="1"/>
      <c r="AP902" s="1"/>
      <c r="AQ902" s="1"/>
      <c r="AR902" s="1"/>
      <c r="AS902" s="6"/>
      <c r="AT902" s="1"/>
      <c r="AU902" s="1"/>
      <c r="AV902" s="1"/>
      <c r="AW902" s="1"/>
      <c r="AX902" s="1"/>
      <c r="AY902" s="1"/>
      <c r="AZ902" s="1"/>
      <c r="BA902" s="1"/>
      <c r="BB902" s="1"/>
      <c r="BC902" s="1"/>
    </row>
    <row r="903" spans="1:55" x14ac:dyDescent="0.2">
      <c r="A903" s="144">
        <f t="shared" si="484"/>
        <v>41692</v>
      </c>
      <c r="B903" s="2">
        <f t="shared" si="469"/>
        <v>316158.59730730794</v>
      </c>
      <c r="C903" s="2">
        <f t="shared" si="485"/>
        <v>274791.88280443999</v>
      </c>
      <c r="D903" s="68">
        <f>SUM(Y903:Y$1094)</f>
        <v>16845.592868330001</v>
      </c>
      <c r="E903" s="68">
        <f t="shared" si="470"/>
        <v>257946.28993610997</v>
      </c>
      <c r="F903" s="72">
        <f t="shared" si="494"/>
        <v>3815.39</v>
      </c>
      <c r="G903" s="3">
        <f>IF(N903=1,VLOOKUP(A902,[1]Plan1!$BG$69:$BI$188,3),G902)</f>
        <v>3836.38</v>
      </c>
      <c r="H903" s="11">
        <f t="shared" si="495"/>
        <v>41612</v>
      </c>
      <c r="I903" s="11">
        <f t="shared" si="496"/>
        <v>41643</v>
      </c>
      <c r="J903" s="26">
        <f t="shared" si="471"/>
        <v>5.5014035262450633E-3</v>
      </c>
      <c r="K903" s="11">
        <f t="shared" si="486"/>
        <v>41703</v>
      </c>
      <c r="L903" s="11">
        <f t="shared" si="472"/>
        <v>41703</v>
      </c>
      <c r="M903" s="1">
        <f t="shared" si="487"/>
        <v>20</v>
      </c>
      <c r="N903" s="1">
        <f t="shared" si="491"/>
        <v>15</v>
      </c>
      <c r="O903" s="2">
        <f t="shared" si="473"/>
        <v>1.0041232200000001</v>
      </c>
      <c r="P903" s="10">
        <f t="shared" si="500"/>
        <v>1.00919957</v>
      </c>
      <c r="Q903" s="10">
        <f t="shared" si="497"/>
        <v>1.1433043384396739</v>
      </c>
      <c r="R903" s="2">
        <f t="shared" si="499"/>
        <v>1.14801843</v>
      </c>
      <c r="S903" s="2">
        <f t="shared" si="492"/>
        <v>1.11650312</v>
      </c>
      <c r="T903" s="2">
        <f t="shared" si="474"/>
        <v>306805.99450183002</v>
      </c>
      <c r="U903" s="2">
        <f t="shared" si="475"/>
        <v>1962.5641274101936</v>
      </c>
      <c r="V903" s="2">
        <f t="shared" si="476"/>
        <v>38180.804860667806</v>
      </c>
      <c r="W903" s="2">
        <f t="shared" si="477"/>
        <v>314935.25179251796</v>
      </c>
      <c r="X903" s="27">
        <f t="shared" si="478"/>
        <v>0</v>
      </c>
      <c r="Y903" s="2">
        <f t="shared" si="493"/>
        <v>0</v>
      </c>
      <c r="Z903" s="67">
        <f t="shared" si="479"/>
        <v>0</v>
      </c>
      <c r="AA903" s="2">
        <f t="shared" si="480"/>
        <v>0</v>
      </c>
      <c r="AB903" s="26">
        <f t="shared" si="488"/>
        <v>6.7299999999999999E-2</v>
      </c>
      <c r="AC903" s="27">
        <f t="shared" si="501"/>
        <v>15</v>
      </c>
      <c r="AD903" s="27">
        <v>252</v>
      </c>
      <c r="AE903" s="10">
        <f t="shared" si="498"/>
        <v>1.003884435</v>
      </c>
      <c r="AF903" s="2">
        <f t="shared" si="481"/>
        <v>1191.7679432499999</v>
      </c>
      <c r="AG903" s="2">
        <f t="shared" si="482"/>
        <v>1223.3455147899999</v>
      </c>
      <c r="AH903" s="3" t="str">
        <f t="shared" si="483"/>
        <v>-</v>
      </c>
      <c r="AI903" s="4" t="str">
        <f t="shared" si="489"/>
        <v>A+J=</v>
      </c>
      <c r="AJ903" s="11">
        <f t="shared" si="490"/>
        <v>41705</v>
      </c>
      <c r="AK903" s="11"/>
      <c r="AL903" s="4"/>
      <c r="AM903" s="38"/>
      <c r="AN903" s="16"/>
      <c r="AO903" s="38"/>
      <c r="AP903" s="38"/>
      <c r="AQ903" s="38"/>
      <c r="AR903" s="38"/>
      <c r="AS903" s="66"/>
      <c r="AT903" s="38"/>
      <c r="AU903" s="38"/>
      <c r="AV903" s="38"/>
      <c r="AW903" s="38"/>
      <c r="AX903" s="1"/>
      <c r="AY903" s="1"/>
      <c r="AZ903" s="1"/>
      <c r="BA903" s="1"/>
      <c r="BB903" s="1"/>
      <c r="BC903" s="1"/>
    </row>
    <row r="904" spans="1:55" x14ac:dyDescent="0.2">
      <c r="A904" s="144">
        <f t="shared" si="484"/>
        <v>41693</v>
      </c>
      <c r="B904" s="2">
        <f t="shared" si="469"/>
        <v>316158.59730730794</v>
      </c>
      <c r="C904" s="2">
        <f t="shared" si="485"/>
        <v>274791.88280443999</v>
      </c>
      <c r="D904" s="68">
        <f>SUM(Y904:Y$1094)</f>
        <v>16845.592868330001</v>
      </c>
      <c r="E904" s="68">
        <f t="shared" si="470"/>
        <v>257946.28993610997</v>
      </c>
      <c r="F904" s="72">
        <f t="shared" si="494"/>
        <v>3815.39</v>
      </c>
      <c r="G904" s="3">
        <f>IF(N904=1,VLOOKUP(A903,[1]Plan1!$BG$69:$BI$188,3),G903)</f>
        <v>3836.38</v>
      </c>
      <c r="H904" s="11">
        <f t="shared" si="495"/>
        <v>41612</v>
      </c>
      <c r="I904" s="11">
        <f t="shared" si="496"/>
        <v>41643</v>
      </c>
      <c r="J904" s="26">
        <f t="shared" si="471"/>
        <v>5.5014035262450633E-3</v>
      </c>
      <c r="K904" s="11">
        <f t="shared" si="486"/>
        <v>41703</v>
      </c>
      <c r="L904" s="11">
        <f t="shared" si="472"/>
        <v>41703</v>
      </c>
      <c r="M904" s="1">
        <f t="shared" si="487"/>
        <v>20</v>
      </c>
      <c r="N904" s="1">
        <f t="shared" si="491"/>
        <v>15</v>
      </c>
      <c r="O904" s="2">
        <f t="shared" si="473"/>
        <v>1.0041232200000001</v>
      </c>
      <c r="P904" s="10">
        <f t="shared" si="500"/>
        <v>1.00919957</v>
      </c>
      <c r="Q904" s="10">
        <f t="shared" si="497"/>
        <v>1.1433043384396739</v>
      </c>
      <c r="R904" s="2">
        <f t="shared" si="499"/>
        <v>1.14801843</v>
      </c>
      <c r="S904" s="2">
        <f t="shared" si="492"/>
        <v>1.11650312</v>
      </c>
      <c r="T904" s="2">
        <f t="shared" si="474"/>
        <v>306805.99450183002</v>
      </c>
      <c r="U904" s="2">
        <f t="shared" si="475"/>
        <v>1962.5641274101936</v>
      </c>
      <c r="V904" s="2">
        <f t="shared" si="476"/>
        <v>38180.804860667806</v>
      </c>
      <c r="W904" s="2">
        <f t="shared" si="477"/>
        <v>314935.25179251796</v>
      </c>
      <c r="X904" s="27">
        <f t="shared" si="478"/>
        <v>0</v>
      </c>
      <c r="Y904" s="2">
        <f t="shared" si="493"/>
        <v>0</v>
      </c>
      <c r="Z904" s="67">
        <f t="shared" si="479"/>
        <v>0</v>
      </c>
      <c r="AA904" s="2">
        <f t="shared" si="480"/>
        <v>0</v>
      </c>
      <c r="AB904" s="26">
        <f t="shared" si="488"/>
        <v>6.7299999999999999E-2</v>
      </c>
      <c r="AC904" s="27">
        <f t="shared" si="501"/>
        <v>15</v>
      </c>
      <c r="AD904" s="27">
        <v>252</v>
      </c>
      <c r="AE904" s="10">
        <f t="shared" si="498"/>
        <v>1.003884435</v>
      </c>
      <c r="AF904" s="2">
        <f t="shared" si="481"/>
        <v>1191.7679432499999</v>
      </c>
      <c r="AG904" s="2">
        <f t="shared" si="482"/>
        <v>1223.3455147899999</v>
      </c>
      <c r="AH904" s="3" t="str">
        <f t="shared" si="483"/>
        <v>-</v>
      </c>
      <c r="AI904" s="4" t="str">
        <f t="shared" si="489"/>
        <v>A+J=</v>
      </c>
      <c r="AJ904" s="11">
        <f t="shared" si="490"/>
        <v>41705</v>
      </c>
      <c r="AK904" s="11"/>
      <c r="AL904" s="4"/>
      <c r="AM904" s="1"/>
      <c r="AN904" s="11"/>
      <c r="AO904" s="1"/>
      <c r="AP904" s="1"/>
      <c r="AQ904" s="1"/>
      <c r="AR904" s="1"/>
      <c r="AS904" s="6"/>
      <c r="AT904" s="1"/>
      <c r="AU904" s="1"/>
      <c r="AV904" s="1"/>
      <c r="AW904" s="1"/>
      <c r="AX904" s="1"/>
      <c r="AY904" s="1"/>
      <c r="AZ904" s="1"/>
      <c r="BA904" s="1"/>
      <c r="BB904" s="1"/>
      <c r="BC904" s="1"/>
    </row>
    <row r="905" spans="1:55" x14ac:dyDescent="0.2">
      <c r="A905" s="144">
        <f t="shared" si="484"/>
        <v>41694</v>
      </c>
      <c r="B905" s="2">
        <f t="shared" si="469"/>
        <v>316158.59730730794</v>
      </c>
      <c r="C905" s="2">
        <f t="shared" si="485"/>
        <v>274791.88280443999</v>
      </c>
      <c r="D905" s="68">
        <f>SUM(Y905:Y$1094)</f>
        <v>16845.592868330001</v>
      </c>
      <c r="E905" s="68">
        <f t="shared" si="470"/>
        <v>257946.28993610997</v>
      </c>
      <c r="F905" s="72">
        <f t="shared" si="494"/>
        <v>3815.39</v>
      </c>
      <c r="G905" s="3">
        <f>IF(N905=1,VLOOKUP(A904,[1]Plan1!$BG$69:$BI$188,3),G904)</f>
        <v>3836.38</v>
      </c>
      <c r="H905" s="11">
        <f t="shared" si="495"/>
        <v>41612</v>
      </c>
      <c r="I905" s="11">
        <f t="shared" si="496"/>
        <v>41643</v>
      </c>
      <c r="J905" s="26">
        <f t="shared" si="471"/>
        <v>5.5014035262450633E-3</v>
      </c>
      <c r="K905" s="11">
        <f t="shared" si="486"/>
        <v>41703</v>
      </c>
      <c r="L905" s="11">
        <f t="shared" si="472"/>
        <v>41703</v>
      </c>
      <c r="M905" s="1">
        <f t="shared" si="487"/>
        <v>20</v>
      </c>
      <c r="N905" s="1">
        <f t="shared" si="491"/>
        <v>15</v>
      </c>
      <c r="O905" s="2">
        <f t="shared" si="473"/>
        <v>1.0041232200000001</v>
      </c>
      <c r="P905" s="10">
        <f t="shared" si="500"/>
        <v>1.00919957</v>
      </c>
      <c r="Q905" s="10">
        <f t="shared" si="497"/>
        <v>1.1433043384396739</v>
      </c>
      <c r="R905" s="2">
        <f t="shared" si="499"/>
        <v>1.14801843</v>
      </c>
      <c r="S905" s="2">
        <f t="shared" si="492"/>
        <v>1.11650312</v>
      </c>
      <c r="T905" s="2">
        <f t="shared" si="474"/>
        <v>306805.99450183002</v>
      </c>
      <c r="U905" s="2">
        <f t="shared" si="475"/>
        <v>1962.5641274101936</v>
      </c>
      <c r="V905" s="2">
        <f t="shared" si="476"/>
        <v>38180.804860667806</v>
      </c>
      <c r="W905" s="2">
        <f t="shared" si="477"/>
        <v>314935.25179251796</v>
      </c>
      <c r="X905" s="27">
        <f t="shared" si="478"/>
        <v>0</v>
      </c>
      <c r="Y905" s="2">
        <f t="shared" si="493"/>
        <v>0</v>
      </c>
      <c r="Z905" s="67">
        <f t="shared" si="479"/>
        <v>0</v>
      </c>
      <c r="AA905" s="2">
        <f t="shared" si="480"/>
        <v>0</v>
      </c>
      <c r="AB905" s="26">
        <f t="shared" si="488"/>
        <v>6.7299999999999999E-2</v>
      </c>
      <c r="AC905" s="27">
        <f t="shared" si="501"/>
        <v>15</v>
      </c>
      <c r="AD905" s="27">
        <v>252</v>
      </c>
      <c r="AE905" s="10">
        <f t="shared" si="498"/>
        <v>1.003884435</v>
      </c>
      <c r="AF905" s="2">
        <f t="shared" si="481"/>
        <v>1191.7679432499999</v>
      </c>
      <c r="AG905" s="2">
        <f t="shared" si="482"/>
        <v>1223.3455147899999</v>
      </c>
      <c r="AH905" s="3" t="str">
        <f t="shared" si="483"/>
        <v>-</v>
      </c>
      <c r="AI905" s="4" t="str">
        <f t="shared" si="489"/>
        <v>A+J=</v>
      </c>
      <c r="AJ905" s="11">
        <f t="shared" si="490"/>
        <v>41705</v>
      </c>
      <c r="AK905" s="11"/>
      <c r="AL905" s="4"/>
      <c r="AM905" s="1"/>
      <c r="AN905" s="11"/>
      <c r="AO905" s="1"/>
      <c r="AP905" s="1"/>
      <c r="AQ905" s="1"/>
      <c r="AR905" s="1"/>
      <c r="AS905" s="6"/>
      <c r="AT905" s="1"/>
      <c r="AU905" s="1"/>
      <c r="AV905" s="1"/>
      <c r="AW905" s="1"/>
      <c r="AX905" s="1"/>
      <c r="AY905" s="1"/>
      <c r="AZ905" s="1"/>
      <c r="BA905" s="1"/>
      <c r="BB905" s="1"/>
      <c r="BC905" s="1"/>
    </row>
    <row r="906" spans="1:55" x14ac:dyDescent="0.2">
      <c r="A906" s="144">
        <f t="shared" si="484"/>
        <v>41695</v>
      </c>
      <c r="B906" s="2">
        <f t="shared" ref="B906:B969" si="502">(W906+AG906)</f>
        <v>316321.90211834619</v>
      </c>
      <c r="C906" s="2">
        <f t="shared" si="485"/>
        <v>274791.88280443999</v>
      </c>
      <c r="D906" s="68">
        <f>SUM(Y906:Y$1094)</f>
        <v>16845.592868330001</v>
      </c>
      <c r="E906" s="68">
        <f t="shared" ref="E906:E969" si="503">(C906-D906)</f>
        <v>257946.28993610997</v>
      </c>
      <c r="F906" s="72">
        <f t="shared" si="494"/>
        <v>3815.39</v>
      </c>
      <c r="G906" s="3">
        <f>IF(N906=1,VLOOKUP(A905,[1]Plan1!$BG$69:$BI$188,3),G905)</f>
        <v>3836.38</v>
      </c>
      <c r="H906" s="11">
        <f t="shared" si="495"/>
        <v>41612</v>
      </c>
      <c r="I906" s="11">
        <f t="shared" si="496"/>
        <v>41643</v>
      </c>
      <c r="J906" s="26">
        <f t="shared" ref="J906:J969" si="504">(G906/F906)-1</f>
        <v>5.5014035262450633E-3</v>
      </c>
      <c r="K906" s="11">
        <f t="shared" si="486"/>
        <v>41703</v>
      </c>
      <c r="L906" s="11">
        <f t="shared" ref="L906:L969" si="505">IF(A906&gt;L905,K906,L905)</f>
        <v>41703</v>
      </c>
      <c r="M906" s="1">
        <f t="shared" si="487"/>
        <v>20</v>
      </c>
      <c r="N906" s="1">
        <f t="shared" si="491"/>
        <v>16</v>
      </c>
      <c r="O906" s="2">
        <f t="shared" ref="O906:O969" si="506">TRUNC((G906/F906)^TRUNC((N906/M906),9),8)</f>
        <v>1.0043987000000001</v>
      </c>
      <c r="P906" s="10">
        <f t="shared" si="500"/>
        <v>1.00919957</v>
      </c>
      <c r="Q906" s="10">
        <f t="shared" si="497"/>
        <v>1.1433043384396739</v>
      </c>
      <c r="R906" s="2">
        <f t="shared" si="499"/>
        <v>1.1483333899999999</v>
      </c>
      <c r="S906" s="2">
        <f t="shared" si="492"/>
        <v>1.11650312</v>
      </c>
      <c r="T906" s="2">
        <f t="shared" ref="T906:T969" si="507">TRUNC(C906*S906,8)</f>
        <v>306805.99450183002</v>
      </c>
      <c r="U906" s="2">
        <f t="shared" ref="U906:U969" si="508">(D906*(S906-1))</f>
        <v>1962.5641274101936</v>
      </c>
      <c r="V906" s="2">
        <f t="shared" ref="V906:V969" si="509">(E906*(R906-1))</f>
        <v>38262.047624146049</v>
      </c>
      <c r="W906" s="2">
        <f t="shared" ref="W906:W969" si="510">(C906+U906+V906)</f>
        <v>315016.49455599621</v>
      </c>
      <c r="X906" s="27">
        <f t="shared" ref="X906:X969" si="511">IF(VLOOKUP(A906,AN$10:AU$131,8)=VLOOKUP(A905,AN$10:AU$131,8),0,VLOOKUP(A906,AN$10:AU$131,8))</f>
        <v>0</v>
      </c>
      <c r="Y906" s="2">
        <f t="shared" si="493"/>
        <v>0</v>
      </c>
      <c r="Z906" s="67">
        <f t="shared" ref="Z906:Z969" si="512">IF(X906&gt;0,VLOOKUP($A906,$AN$10:$AS$131,6),0)</f>
        <v>0</v>
      </c>
      <c r="AA906" s="2">
        <f t="shared" ref="AA906:AA969" si="513">IF(Z906&gt;0,TRUNC(Z906*T906,8),0)</f>
        <v>0</v>
      </c>
      <c r="AB906" s="26">
        <f t="shared" si="488"/>
        <v>6.7299999999999999E-2</v>
      </c>
      <c r="AC906" s="27">
        <f t="shared" si="501"/>
        <v>16</v>
      </c>
      <c r="AD906" s="27">
        <v>252</v>
      </c>
      <c r="AE906" s="10">
        <f t="shared" si="498"/>
        <v>1.004143934</v>
      </c>
      <c r="AF906" s="2">
        <f t="shared" ref="AF906:AF927" si="514">TRUNC((T906*(AE906-1)),8)</f>
        <v>1271.38379201</v>
      </c>
      <c r="AG906" s="2">
        <f t="shared" ref="AG906:AG969" si="515">TRUNC((W906*(AE906-1)),8)</f>
        <v>1305.40756235</v>
      </c>
      <c r="AH906" s="3" t="str">
        <f t="shared" ref="AH906:AH969" si="516">IF(AA906&gt;0,AA906+AF906,"-")</f>
        <v>-</v>
      </c>
      <c r="AI906" s="4" t="str">
        <f t="shared" si="489"/>
        <v>A+J=</v>
      </c>
      <c r="AJ906" s="11">
        <f t="shared" si="490"/>
        <v>41705</v>
      </c>
      <c r="AK906" s="11"/>
      <c r="AL906" s="4"/>
      <c r="AM906" s="1"/>
      <c r="AN906" s="11"/>
      <c r="AO906" s="1"/>
      <c r="AP906" s="1"/>
      <c r="AQ906" s="1"/>
      <c r="AR906" s="1"/>
      <c r="AS906" s="6"/>
      <c r="AT906" s="1"/>
      <c r="AU906" s="1"/>
      <c r="AV906" s="1"/>
      <c r="AW906" s="1"/>
      <c r="AX906" s="1"/>
      <c r="AY906" s="1"/>
      <c r="AZ906" s="1"/>
      <c r="BA906" s="1"/>
      <c r="BB906" s="1"/>
      <c r="BC906" s="1"/>
    </row>
    <row r="907" spans="1:55" x14ac:dyDescent="0.2">
      <c r="A907" s="144">
        <f t="shared" ref="A907:A970" si="517">(A906+1)</f>
        <v>41696</v>
      </c>
      <c r="B907" s="2">
        <f t="shared" si="502"/>
        <v>316485.29320805066</v>
      </c>
      <c r="C907" s="2">
        <f t="shared" ref="C907:C970" si="518">TRUNC(IF(X906&gt;0,VLOOKUP(A906,$AN$12:$AO$131,2),C906),8)</f>
        <v>274791.88280443999</v>
      </c>
      <c r="D907" s="68">
        <f>SUM(Y907:Y$1094)</f>
        <v>16845.592868330001</v>
      </c>
      <c r="E907" s="68">
        <f t="shared" si="503"/>
        <v>257946.28993610997</v>
      </c>
      <c r="F907" s="72">
        <f t="shared" si="494"/>
        <v>3815.39</v>
      </c>
      <c r="G907" s="3">
        <f>IF(N907=1,VLOOKUP(A906,[1]Plan1!$BG$69:$BI$188,3),G906)</f>
        <v>3836.38</v>
      </c>
      <c r="H907" s="11">
        <f t="shared" si="495"/>
        <v>41612</v>
      </c>
      <c r="I907" s="11">
        <f t="shared" si="496"/>
        <v>41643</v>
      </c>
      <c r="J907" s="26">
        <f t="shared" si="504"/>
        <v>5.5014035262450633E-3</v>
      </c>
      <c r="K907" s="11">
        <f t="shared" ref="K907:K970" si="519">IF(DAY(A907)=1,VLOOKUP(A907,AR$137:AW$275,4),K906)</f>
        <v>41703</v>
      </c>
      <c r="L907" s="11">
        <f t="shared" si="505"/>
        <v>41703</v>
      </c>
      <c r="M907" s="1">
        <f t="shared" ref="M907:M970" si="520">IF(L907=L906,M906,NETWORKDAYS(L906,L907,$AN$137:$AN$327)-1)</f>
        <v>20</v>
      </c>
      <c r="N907" s="1">
        <f t="shared" si="491"/>
        <v>17</v>
      </c>
      <c r="O907" s="2">
        <f t="shared" si="506"/>
        <v>1.00467426</v>
      </c>
      <c r="P907" s="10">
        <f t="shared" si="500"/>
        <v>1.00919957</v>
      </c>
      <c r="Q907" s="10">
        <f t="shared" si="497"/>
        <v>1.1433043384396739</v>
      </c>
      <c r="R907" s="2">
        <f t="shared" si="499"/>
        <v>1.1486484400000001</v>
      </c>
      <c r="S907" s="2">
        <f t="shared" si="492"/>
        <v>1.11650312</v>
      </c>
      <c r="T907" s="2">
        <f t="shared" si="507"/>
        <v>306805.99450183002</v>
      </c>
      <c r="U907" s="2">
        <f t="shared" si="508"/>
        <v>1962.5641274101936</v>
      </c>
      <c r="V907" s="2">
        <f t="shared" si="509"/>
        <v>38343.313602790477</v>
      </c>
      <c r="W907" s="2">
        <f t="shared" si="510"/>
        <v>315097.76053464063</v>
      </c>
      <c r="X907" s="27">
        <f t="shared" si="511"/>
        <v>0</v>
      </c>
      <c r="Y907" s="2">
        <f t="shared" si="493"/>
        <v>0</v>
      </c>
      <c r="Z907" s="67">
        <f t="shared" si="512"/>
        <v>0</v>
      </c>
      <c r="AA907" s="2">
        <f t="shared" si="513"/>
        <v>0</v>
      </c>
      <c r="AB907" s="26">
        <f t="shared" ref="AB907:AB970" si="521">(AB906)</f>
        <v>6.7299999999999999E-2</v>
      </c>
      <c r="AC907" s="27">
        <f t="shared" si="501"/>
        <v>17</v>
      </c>
      <c r="AD907" s="27">
        <v>252</v>
      </c>
      <c r="AE907" s="10">
        <f t="shared" si="498"/>
        <v>1.0044034989999999</v>
      </c>
      <c r="AF907" s="2">
        <f t="shared" si="514"/>
        <v>1351.01988998</v>
      </c>
      <c r="AG907" s="2">
        <f t="shared" si="515"/>
        <v>1387.5326734099999</v>
      </c>
      <c r="AH907" s="3" t="str">
        <f t="shared" si="516"/>
        <v>-</v>
      </c>
      <c r="AI907" s="4" t="str">
        <f t="shared" ref="AI907:AI928" si="522">AI906</f>
        <v>A+J=</v>
      </c>
      <c r="AJ907" s="11">
        <f t="shared" ref="AJ907:AJ970" si="523">IF(X906&gt;0,VLOOKUP(A906,$AN$10:$AW$130,10),AJ906)</f>
        <v>41705</v>
      </c>
      <c r="AK907" s="11"/>
      <c r="AL907" s="4"/>
      <c r="AM907" s="1"/>
      <c r="AN907" s="11"/>
      <c r="AO907" s="1"/>
      <c r="AP907" s="1"/>
      <c r="AQ907" s="1"/>
      <c r="AR907" s="1"/>
      <c r="AS907" s="6"/>
      <c r="AT907" s="1"/>
      <c r="AU907" s="1"/>
      <c r="AV907" s="1"/>
      <c r="AW907" s="1"/>
      <c r="AX907" s="1"/>
      <c r="AY907" s="1"/>
      <c r="AZ907" s="1"/>
      <c r="BA907" s="1"/>
      <c r="BB907" s="1"/>
      <c r="BC907" s="1"/>
    </row>
    <row r="908" spans="1:55" x14ac:dyDescent="0.2">
      <c r="A908" s="144">
        <f t="shared" si="517"/>
        <v>41697</v>
      </c>
      <c r="B908" s="2">
        <f t="shared" si="502"/>
        <v>316648.77092578105</v>
      </c>
      <c r="C908" s="2">
        <f t="shared" si="518"/>
        <v>274791.88280443999</v>
      </c>
      <c r="D908" s="68">
        <f>SUM(Y908:Y$1094)</f>
        <v>16845.592868330001</v>
      </c>
      <c r="E908" s="68">
        <f t="shared" si="503"/>
        <v>257946.28993610997</v>
      </c>
      <c r="F908" s="72">
        <f t="shared" si="494"/>
        <v>3815.39</v>
      </c>
      <c r="G908" s="3">
        <f>IF(N908=1,VLOOKUP(A907,[1]Plan1!$BG$69:$BI$188,3),G907)</f>
        <v>3836.38</v>
      </c>
      <c r="H908" s="11">
        <f t="shared" si="495"/>
        <v>41612</v>
      </c>
      <c r="I908" s="11">
        <f t="shared" si="496"/>
        <v>41643</v>
      </c>
      <c r="J908" s="26">
        <f t="shared" si="504"/>
        <v>5.5014035262450633E-3</v>
      </c>
      <c r="K908" s="11">
        <f t="shared" si="519"/>
        <v>41703</v>
      </c>
      <c r="L908" s="11">
        <f t="shared" si="505"/>
        <v>41703</v>
      </c>
      <c r="M908" s="1">
        <f t="shared" si="520"/>
        <v>20</v>
      </c>
      <c r="N908" s="1">
        <f t="shared" si="491"/>
        <v>18</v>
      </c>
      <c r="O908" s="2">
        <f t="shared" si="506"/>
        <v>1.0049499</v>
      </c>
      <c r="P908" s="10">
        <f t="shared" si="500"/>
        <v>1.00919957</v>
      </c>
      <c r="Q908" s="10">
        <f t="shared" si="497"/>
        <v>1.1433043384396739</v>
      </c>
      <c r="R908" s="2">
        <f t="shared" si="499"/>
        <v>1.14896358</v>
      </c>
      <c r="S908" s="2">
        <f t="shared" si="492"/>
        <v>1.11650312</v>
      </c>
      <c r="T908" s="2">
        <f t="shared" si="507"/>
        <v>306805.99450183002</v>
      </c>
      <c r="U908" s="2">
        <f t="shared" si="508"/>
        <v>1962.5641274101936</v>
      </c>
      <c r="V908" s="2">
        <f t="shared" si="509"/>
        <v>38424.602796600906</v>
      </c>
      <c r="W908" s="2">
        <f t="shared" si="510"/>
        <v>315179.04972845106</v>
      </c>
      <c r="X908" s="27">
        <f t="shared" si="511"/>
        <v>0</v>
      </c>
      <c r="Y908" s="2">
        <f t="shared" si="493"/>
        <v>0</v>
      </c>
      <c r="Z908" s="67">
        <f t="shared" si="512"/>
        <v>0</v>
      </c>
      <c r="AA908" s="2">
        <f t="shared" si="513"/>
        <v>0</v>
      </c>
      <c r="AB908" s="26">
        <f t="shared" si="521"/>
        <v>6.7299999999999999E-2</v>
      </c>
      <c r="AC908" s="27">
        <f t="shared" si="501"/>
        <v>18</v>
      </c>
      <c r="AD908" s="27">
        <v>252</v>
      </c>
      <c r="AE908" s="10">
        <f t="shared" si="498"/>
        <v>1.004663131</v>
      </c>
      <c r="AF908" s="2">
        <f t="shared" si="514"/>
        <v>1430.6765439400001</v>
      </c>
      <c r="AG908" s="2">
        <f t="shared" si="515"/>
        <v>1469.72119733</v>
      </c>
      <c r="AH908" s="3" t="str">
        <f t="shared" si="516"/>
        <v>-</v>
      </c>
      <c r="AI908" s="4" t="str">
        <f t="shared" si="522"/>
        <v>A+J=</v>
      </c>
      <c r="AJ908" s="11">
        <f t="shared" si="523"/>
        <v>41705</v>
      </c>
      <c r="AK908" s="11"/>
      <c r="AL908" s="4"/>
      <c r="AM908" s="1"/>
      <c r="AN908" s="11"/>
      <c r="AO908" s="1"/>
      <c r="AP908" s="1"/>
      <c r="AQ908" s="1"/>
      <c r="AR908" s="1"/>
      <c r="AS908" s="6"/>
      <c r="AT908" s="1"/>
      <c r="AU908" s="1"/>
      <c r="AV908" s="1"/>
      <c r="AW908" s="1"/>
      <c r="AX908" s="1"/>
      <c r="AY908" s="1"/>
      <c r="AZ908" s="1"/>
      <c r="BA908" s="1"/>
      <c r="BB908" s="1"/>
      <c r="BC908" s="1"/>
    </row>
    <row r="909" spans="1:55" x14ac:dyDescent="0.2">
      <c r="A909" s="144">
        <f t="shared" si="517"/>
        <v>41698</v>
      </c>
      <c r="B909" s="2">
        <f t="shared" si="502"/>
        <v>316812.3330290647</v>
      </c>
      <c r="C909" s="2">
        <f t="shared" si="518"/>
        <v>274791.88280443999</v>
      </c>
      <c r="D909" s="68">
        <f>SUM(Y909:Y$1094)</f>
        <v>16845.592868330001</v>
      </c>
      <c r="E909" s="68">
        <f t="shared" si="503"/>
        <v>257946.28993610997</v>
      </c>
      <c r="F909" s="72">
        <f t="shared" si="494"/>
        <v>3815.39</v>
      </c>
      <c r="G909" s="3">
        <f>IF(N909=1,VLOOKUP(A908,[1]Plan1!$BG$69:$BI$188,3),G908)</f>
        <v>3836.38</v>
      </c>
      <c r="H909" s="11">
        <f t="shared" si="495"/>
        <v>41612</v>
      </c>
      <c r="I909" s="11">
        <f t="shared" si="496"/>
        <v>41643</v>
      </c>
      <c r="J909" s="26">
        <f t="shared" si="504"/>
        <v>5.5014035262450633E-3</v>
      </c>
      <c r="K909" s="11">
        <f t="shared" si="519"/>
        <v>41703</v>
      </c>
      <c r="L909" s="11">
        <f t="shared" si="505"/>
        <v>41703</v>
      </c>
      <c r="M909" s="1">
        <f t="shared" si="520"/>
        <v>20</v>
      </c>
      <c r="N909" s="1">
        <f t="shared" si="491"/>
        <v>19</v>
      </c>
      <c r="O909" s="2">
        <f t="shared" si="506"/>
        <v>1.0052256100000001</v>
      </c>
      <c r="P909" s="10">
        <f t="shared" si="500"/>
        <v>1.00919957</v>
      </c>
      <c r="Q909" s="10">
        <f t="shared" si="497"/>
        <v>1.1433043384396739</v>
      </c>
      <c r="R909" s="2">
        <f t="shared" si="499"/>
        <v>1.1492788</v>
      </c>
      <c r="S909" s="2">
        <f t="shared" si="492"/>
        <v>1.11650312</v>
      </c>
      <c r="T909" s="2">
        <f t="shared" si="507"/>
        <v>306805.99450183002</v>
      </c>
      <c r="U909" s="2">
        <f t="shared" si="508"/>
        <v>1962.5641274101936</v>
      </c>
      <c r="V909" s="2">
        <f t="shared" si="509"/>
        <v>38505.912626114587</v>
      </c>
      <c r="W909" s="2">
        <f t="shared" si="510"/>
        <v>315260.35955796472</v>
      </c>
      <c r="X909" s="27">
        <f t="shared" si="511"/>
        <v>0</v>
      </c>
      <c r="Y909" s="2">
        <f t="shared" si="493"/>
        <v>0</v>
      </c>
      <c r="Z909" s="67">
        <f t="shared" si="512"/>
        <v>0</v>
      </c>
      <c r="AA909" s="2">
        <f t="shared" si="513"/>
        <v>0</v>
      </c>
      <c r="AB909" s="26">
        <f t="shared" si="521"/>
        <v>6.7299999999999999E-2</v>
      </c>
      <c r="AC909" s="27">
        <f t="shared" si="501"/>
        <v>19</v>
      </c>
      <c r="AD909" s="27">
        <v>252</v>
      </c>
      <c r="AE909" s="10">
        <f t="shared" si="498"/>
        <v>1.004922831</v>
      </c>
      <c r="AF909" s="2">
        <f t="shared" si="514"/>
        <v>1510.3540607100001</v>
      </c>
      <c r="AG909" s="2">
        <f t="shared" si="515"/>
        <v>1551.9734711000001</v>
      </c>
      <c r="AH909" s="3" t="str">
        <f t="shared" si="516"/>
        <v>-</v>
      </c>
      <c r="AI909" s="4" t="str">
        <f t="shared" si="522"/>
        <v>A+J=</v>
      </c>
      <c r="AJ909" s="11">
        <f t="shared" si="523"/>
        <v>41705</v>
      </c>
      <c r="AK909" s="11"/>
      <c r="AL909" s="4"/>
      <c r="AX909" s="1"/>
      <c r="AY909" s="1"/>
      <c r="AZ909" s="1"/>
      <c r="BA909" s="1"/>
      <c r="BB909" s="1"/>
      <c r="BC909" s="1"/>
    </row>
    <row r="910" spans="1:55" x14ac:dyDescent="0.2">
      <c r="A910" s="144">
        <f t="shared" si="517"/>
        <v>41699</v>
      </c>
      <c r="B910" s="2">
        <f t="shared" si="502"/>
        <v>316975.9815126945</v>
      </c>
      <c r="C910" s="2">
        <f t="shared" si="518"/>
        <v>274791.88280443999</v>
      </c>
      <c r="D910" s="68">
        <f>SUM(Y910:Y$1094)</f>
        <v>16845.592868330001</v>
      </c>
      <c r="E910" s="68">
        <f t="shared" si="503"/>
        <v>257946.28993610997</v>
      </c>
      <c r="F910" s="72">
        <f t="shared" si="494"/>
        <v>3815.39</v>
      </c>
      <c r="G910" s="3">
        <f>IF(N910=1,VLOOKUP(A909,[1]Plan1!$BG$69:$BI$188,3),G909)</f>
        <v>3836.38</v>
      </c>
      <c r="H910" s="11">
        <f t="shared" si="495"/>
        <v>41612</v>
      </c>
      <c r="I910" s="11">
        <f t="shared" si="496"/>
        <v>41643</v>
      </c>
      <c r="J910" s="26">
        <f t="shared" si="504"/>
        <v>5.5014035262450633E-3</v>
      </c>
      <c r="K910" s="11">
        <f t="shared" si="519"/>
        <v>41730</v>
      </c>
      <c r="L910" s="11">
        <f t="shared" si="505"/>
        <v>41703</v>
      </c>
      <c r="M910" s="1">
        <f t="shared" si="520"/>
        <v>20</v>
      </c>
      <c r="N910" s="1">
        <f t="shared" si="491"/>
        <v>20</v>
      </c>
      <c r="O910" s="2">
        <f t="shared" si="506"/>
        <v>1.0055014</v>
      </c>
      <c r="P910" s="10">
        <f t="shared" si="500"/>
        <v>1.00919957</v>
      </c>
      <c r="Q910" s="10">
        <f t="shared" si="497"/>
        <v>1.1433043384396739</v>
      </c>
      <c r="R910" s="2">
        <f t="shared" si="499"/>
        <v>1.14959411</v>
      </c>
      <c r="S910" s="2">
        <f t="shared" si="492"/>
        <v>1.11650312</v>
      </c>
      <c r="T910" s="2">
        <f t="shared" si="507"/>
        <v>306805.99450183002</v>
      </c>
      <c r="U910" s="2">
        <f t="shared" si="508"/>
        <v>1962.5641274101936</v>
      </c>
      <c r="V910" s="2">
        <f t="shared" si="509"/>
        <v>38587.245670794327</v>
      </c>
      <c r="W910" s="2">
        <f t="shared" si="510"/>
        <v>315341.6926026445</v>
      </c>
      <c r="X910" s="27">
        <f t="shared" si="511"/>
        <v>0</v>
      </c>
      <c r="Y910" s="2">
        <f t="shared" si="493"/>
        <v>0</v>
      </c>
      <c r="Z910" s="67">
        <f t="shared" si="512"/>
        <v>0</v>
      </c>
      <c r="AA910" s="2">
        <f t="shared" si="513"/>
        <v>0</v>
      </c>
      <c r="AB910" s="26">
        <f t="shared" si="521"/>
        <v>6.7299999999999999E-2</v>
      </c>
      <c r="AC910" s="27">
        <f t="shared" si="501"/>
        <v>20</v>
      </c>
      <c r="AD910" s="27">
        <v>252</v>
      </c>
      <c r="AE910" s="10">
        <f t="shared" si="498"/>
        <v>1.0051825969999999</v>
      </c>
      <c r="AF910" s="2">
        <f t="shared" si="514"/>
        <v>1590.05182668</v>
      </c>
      <c r="AG910" s="2">
        <f t="shared" si="515"/>
        <v>1634.2889100499999</v>
      </c>
      <c r="AH910" s="3" t="str">
        <f t="shared" si="516"/>
        <v>-</v>
      </c>
      <c r="AI910" s="4" t="str">
        <f t="shared" si="522"/>
        <v>A+J=</v>
      </c>
      <c r="AJ910" s="11">
        <f t="shared" si="523"/>
        <v>41705</v>
      </c>
      <c r="AK910" s="11"/>
      <c r="AL910" s="4"/>
      <c r="AX910" s="1"/>
      <c r="AY910" s="1"/>
      <c r="AZ910" s="1"/>
      <c r="BA910" s="1"/>
      <c r="BB910" s="1"/>
      <c r="BC910" s="1"/>
    </row>
    <row r="911" spans="1:55" x14ac:dyDescent="0.2">
      <c r="A911" s="144">
        <f t="shared" si="517"/>
        <v>41700</v>
      </c>
      <c r="B911" s="2">
        <f t="shared" si="502"/>
        <v>316975.9815126945</v>
      </c>
      <c r="C911" s="2">
        <f t="shared" si="518"/>
        <v>274791.88280443999</v>
      </c>
      <c r="D911" s="68">
        <f>SUM(Y911:Y$1094)</f>
        <v>16845.592868330001</v>
      </c>
      <c r="E911" s="68">
        <f t="shared" si="503"/>
        <v>257946.28993610997</v>
      </c>
      <c r="F911" s="72">
        <f t="shared" si="494"/>
        <v>3815.39</v>
      </c>
      <c r="G911" s="3">
        <f>IF(N911=1,VLOOKUP(A910,[1]Plan1!$BG$69:$BI$188,3),G910)</f>
        <v>3836.38</v>
      </c>
      <c r="H911" s="11">
        <f t="shared" si="495"/>
        <v>41612</v>
      </c>
      <c r="I911" s="11">
        <f t="shared" si="496"/>
        <v>41643</v>
      </c>
      <c r="J911" s="26">
        <f t="shared" si="504"/>
        <v>5.5014035262450633E-3</v>
      </c>
      <c r="K911" s="11">
        <f t="shared" si="519"/>
        <v>41730</v>
      </c>
      <c r="L911" s="11">
        <f t="shared" si="505"/>
        <v>41703</v>
      </c>
      <c r="M911" s="1">
        <f t="shared" si="520"/>
        <v>20</v>
      </c>
      <c r="N911" s="1">
        <f t="shared" si="491"/>
        <v>20</v>
      </c>
      <c r="O911" s="2">
        <f t="shared" si="506"/>
        <v>1.0055014</v>
      </c>
      <c r="P911" s="10">
        <f t="shared" si="500"/>
        <v>1.00919957</v>
      </c>
      <c r="Q911" s="10">
        <f t="shared" si="497"/>
        <v>1.1433043384396739</v>
      </c>
      <c r="R911" s="2">
        <f t="shared" si="499"/>
        <v>1.14959411</v>
      </c>
      <c r="S911" s="2">
        <f t="shared" si="492"/>
        <v>1.11650312</v>
      </c>
      <c r="T911" s="2">
        <f t="shared" si="507"/>
        <v>306805.99450183002</v>
      </c>
      <c r="U911" s="2">
        <f t="shared" si="508"/>
        <v>1962.5641274101936</v>
      </c>
      <c r="V911" s="2">
        <f t="shared" si="509"/>
        <v>38587.245670794327</v>
      </c>
      <c r="W911" s="2">
        <f t="shared" si="510"/>
        <v>315341.6926026445</v>
      </c>
      <c r="X911" s="27">
        <f t="shared" si="511"/>
        <v>0</v>
      </c>
      <c r="Y911" s="2">
        <f t="shared" si="493"/>
        <v>0</v>
      </c>
      <c r="Z911" s="67">
        <f t="shared" si="512"/>
        <v>0</v>
      </c>
      <c r="AA911" s="2">
        <f t="shared" si="513"/>
        <v>0</v>
      </c>
      <c r="AB911" s="26">
        <f t="shared" si="521"/>
        <v>6.7299999999999999E-2</v>
      </c>
      <c r="AC911" s="27">
        <f t="shared" si="501"/>
        <v>20</v>
      </c>
      <c r="AD911" s="27">
        <v>252</v>
      </c>
      <c r="AE911" s="10">
        <f t="shared" si="498"/>
        <v>1.0051825969999999</v>
      </c>
      <c r="AF911" s="2">
        <f t="shared" si="514"/>
        <v>1590.05182668</v>
      </c>
      <c r="AG911" s="2">
        <f t="shared" si="515"/>
        <v>1634.2889100499999</v>
      </c>
      <c r="AH911" s="3" t="str">
        <f t="shared" si="516"/>
        <v>-</v>
      </c>
      <c r="AI911" s="4" t="str">
        <f t="shared" si="522"/>
        <v>A+J=</v>
      </c>
      <c r="AJ911" s="11">
        <f t="shared" si="523"/>
        <v>41705</v>
      </c>
      <c r="AK911" s="11"/>
      <c r="AL911" s="4"/>
      <c r="AX911" s="1"/>
      <c r="AY911" s="1"/>
      <c r="AZ911" s="1"/>
      <c r="BA911" s="1"/>
      <c r="BB911" s="1"/>
      <c r="BC911" s="1"/>
    </row>
    <row r="912" spans="1:55" x14ac:dyDescent="0.2">
      <c r="A912" s="144">
        <f t="shared" si="517"/>
        <v>41701</v>
      </c>
      <c r="B912" s="2">
        <f t="shared" si="502"/>
        <v>316975.9815126945</v>
      </c>
      <c r="C912" s="2">
        <f t="shared" si="518"/>
        <v>274791.88280443999</v>
      </c>
      <c r="D912" s="68">
        <f>SUM(Y912:Y$1094)</f>
        <v>16845.592868330001</v>
      </c>
      <c r="E912" s="68">
        <f t="shared" si="503"/>
        <v>257946.28993610997</v>
      </c>
      <c r="F912" s="72">
        <f t="shared" si="494"/>
        <v>3815.39</v>
      </c>
      <c r="G912" s="3">
        <f>IF(N912=1,VLOOKUP(A911,[1]Plan1!$BG$69:$BI$188,3),G911)</f>
        <v>3836.38</v>
      </c>
      <c r="H912" s="11">
        <f t="shared" si="495"/>
        <v>41612</v>
      </c>
      <c r="I912" s="11">
        <f t="shared" si="496"/>
        <v>41643</v>
      </c>
      <c r="J912" s="26">
        <f t="shared" si="504"/>
        <v>5.5014035262450633E-3</v>
      </c>
      <c r="K912" s="11">
        <f t="shared" si="519"/>
        <v>41730</v>
      </c>
      <c r="L912" s="11">
        <f t="shared" si="505"/>
        <v>41703</v>
      </c>
      <c r="M912" s="1">
        <f t="shared" si="520"/>
        <v>20</v>
      </c>
      <c r="N912" s="1">
        <f t="shared" si="491"/>
        <v>20</v>
      </c>
      <c r="O912" s="2">
        <f t="shared" si="506"/>
        <v>1.0055014</v>
      </c>
      <c r="P912" s="10">
        <f t="shared" si="500"/>
        <v>1.00919957</v>
      </c>
      <c r="Q912" s="10">
        <f t="shared" si="497"/>
        <v>1.1433043384396739</v>
      </c>
      <c r="R912" s="2">
        <f t="shared" si="499"/>
        <v>1.14959411</v>
      </c>
      <c r="S912" s="2">
        <f t="shared" si="492"/>
        <v>1.11650312</v>
      </c>
      <c r="T912" s="2">
        <f t="shared" si="507"/>
        <v>306805.99450183002</v>
      </c>
      <c r="U912" s="2">
        <f t="shared" si="508"/>
        <v>1962.5641274101936</v>
      </c>
      <c r="V912" s="2">
        <f t="shared" si="509"/>
        <v>38587.245670794327</v>
      </c>
      <c r="W912" s="2">
        <f t="shared" si="510"/>
        <v>315341.6926026445</v>
      </c>
      <c r="X912" s="27">
        <f t="shared" si="511"/>
        <v>0</v>
      </c>
      <c r="Y912" s="2">
        <f t="shared" si="493"/>
        <v>0</v>
      </c>
      <c r="Z912" s="67">
        <f t="shared" si="512"/>
        <v>0</v>
      </c>
      <c r="AA912" s="2">
        <f t="shared" si="513"/>
        <v>0</v>
      </c>
      <c r="AB912" s="26">
        <f t="shared" si="521"/>
        <v>6.7299999999999999E-2</v>
      </c>
      <c r="AC912" s="27">
        <f t="shared" si="501"/>
        <v>20</v>
      </c>
      <c r="AD912" s="27">
        <v>252</v>
      </c>
      <c r="AE912" s="10">
        <f t="shared" si="498"/>
        <v>1.0051825969999999</v>
      </c>
      <c r="AF912" s="2">
        <f t="shared" si="514"/>
        <v>1590.05182668</v>
      </c>
      <c r="AG912" s="2">
        <f t="shared" si="515"/>
        <v>1634.2889100499999</v>
      </c>
      <c r="AH912" s="3" t="str">
        <f t="shared" si="516"/>
        <v>-</v>
      </c>
      <c r="AI912" s="4" t="str">
        <f t="shared" si="522"/>
        <v>A+J=</v>
      </c>
      <c r="AJ912" s="11">
        <f t="shared" si="523"/>
        <v>41705</v>
      </c>
      <c r="AK912" s="11"/>
      <c r="AL912" s="4"/>
      <c r="AX912" s="1"/>
      <c r="AY912" s="1"/>
      <c r="AZ912" s="1"/>
      <c r="BA912" s="1"/>
      <c r="BB912" s="1"/>
      <c r="BC912" s="1"/>
    </row>
    <row r="913" spans="1:154" x14ac:dyDescent="0.2">
      <c r="A913" s="144">
        <f t="shared" si="517"/>
        <v>41702</v>
      </c>
      <c r="B913" s="2">
        <f t="shared" si="502"/>
        <v>316975.9815126945</v>
      </c>
      <c r="C913" s="2">
        <f t="shared" si="518"/>
        <v>274791.88280443999</v>
      </c>
      <c r="D913" s="68">
        <f>SUM(Y913:Y$1094)</f>
        <v>16845.592868330001</v>
      </c>
      <c r="E913" s="68">
        <f t="shared" si="503"/>
        <v>257946.28993610997</v>
      </c>
      <c r="F913" s="72">
        <f t="shared" si="494"/>
        <v>3815.39</v>
      </c>
      <c r="G913" s="3">
        <f>IF(N913=1,VLOOKUP(A912,[1]Plan1!$BG$69:$BI$188,3),G912)</f>
        <v>3836.38</v>
      </c>
      <c r="H913" s="11">
        <f t="shared" si="495"/>
        <v>41612</v>
      </c>
      <c r="I913" s="11">
        <f t="shared" si="496"/>
        <v>41643</v>
      </c>
      <c r="J913" s="26">
        <f t="shared" si="504"/>
        <v>5.5014035262450633E-3</v>
      </c>
      <c r="K913" s="11">
        <f t="shared" si="519"/>
        <v>41730</v>
      </c>
      <c r="L913" s="11">
        <f t="shared" si="505"/>
        <v>41703</v>
      </c>
      <c r="M913" s="1">
        <f t="shared" si="520"/>
        <v>20</v>
      </c>
      <c r="N913" s="1">
        <f t="shared" si="491"/>
        <v>20</v>
      </c>
      <c r="O913" s="2">
        <f t="shared" si="506"/>
        <v>1.0055014</v>
      </c>
      <c r="P913" s="10">
        <f t="shared" si="500"/>
        <v>1.00919957</v>
      </c>
      <c r="Q913" s="10">
        <f t="shared" si="497"/>
        <v>1.1433043384396739</v>
      </c>
      <c r="R913" s="2">
        <f t="shared" si="499"/>
        <v>1.14959411</v>
      </c>
      <c r="S913" s="2">
        <f t="shared" si="492"/>
        <v>1.11650312</v>
      </c>
      <c r="T913" s="2">
        <f t="shared" si="507"/>
        <v>306805.99450183002</v>
      </c>
      <c r="U913" s="2">
        <f t="shared" si="508"/>
        <v>1962.5641274101936</v>
      </c>
      <c r="V913" s="2">
        <f t="shared" si="509"/>
        <v>38587.245670794327</v>
      </c>
      <c r="W913" s="2">
        <f t="shared" si="510"/>
        <v>315341.6926026445</v>
      </c>
      <c r="X913" s="27">
        <f t="shared" si="511"/>
        <v>0</v>
      </c>
      <c r="Y913" s="2">
        <f t="shared" si="493"/>
        <v>0</v>
      </c>
      <c r="Z913" s="67">
        <f t="shared" si="512"/>
        <v>0</v>
      </c>
      <c r="AA913" s="2">
        <f t="shared" si="513"/>
        <v>0</v>
      </c>
      <c r="AB913" s="26">
        <f t="shared" si="521"/>
        <v>6.7299999999999999E-2</v>
      </c>
      <c r="AC913" s="27">
        <f t="shared" si="501"/>
        <v>20</v>
      </c>
      <c r="AD913" s="27">
        <v>252</v>
      </c>
      <c r="AE913" s="10">
        <f t="shared" si="498"/>
        <v>1.0051825969999999</v>
      </c>
      <c r="AF913" s="2">
        <f t="shared" si="514"/>
        <v>1590.05182668</v>
      </c>
      <c r="AG913" s="2">
        <f t="shared" si="515"/>
        <v>1634.2889100499999</v>
      </c>
      <c r="AH913" s="3" t="str">
        <f t="shared" si="516"/>
        <v>-</v>
      </c>
      <c r="AI913" s="4" t="str">
        <f t="shared" si="522"/>
        <v>A+J=</v>
      </c>
      <c r="AJ913" s="11">
        <f t="shared" si="523"/>
        <v>41705</v>
      </c>
      <c r="AK913" s="11"/>
      <c r="AL913" s="4"/>
      <c r="AX913" s="1"/>
      <c r="AY913" s="1"/>
      <c r="AZ913" s="1"/>
      <c r="BA913" s="1"/>
      <c r="BB913" s="1"/>
      <c r="BC913" s="1"/>
    </row>
    <row r="914" spans="1:154" x14ac:dyDescent="0.2">
      <c r="A914" s="144">
        <f t="shared" si="517"/>
        <v>41703</v>
      </c>
      <c r="B914" s="2">
        <f t="shared" si="502"/>
        <v>316975.9815126945</v>
      </c>
      <c r="C914" s="2">
        <f t="shared" si="518"/>
        <v>274791.88280443999</v>
      </c>
      <c r="D914" s="68">
        <f>SUM(Y914:Y$1094)</f>
        <v>16845.592868330001</v>
      </c>
      <c r="E914" s="68">
        <f t="shared" si="503"/>
        <v>257946.28993610997</v>
      </c>
      <c r="F914" s="72">
        <f t="shared" si="494"/>
        <v>3815.39</v>
      </c>
      <c r="G914" s="3">
        <f>IF(N914=1,VLOOKUP(A913,[1]Plan1!$BG$69:$BI$188,3),G913)</f>
        <v>3836.38</v>
      </c>
      <c r="H914" s="11">
        <f t="shared" si="495"/>
        <v>41612</v>
      </c>
      <c r="I914" s="11">
        <f t="shared" si="496"/>
        <v>41643</v>
      </c>
      <c r="J914" s="26">
        <f t="shared" si="504"/>
        <v>5.5014035262450633E-3</v>
      </c>
      <c r="K914" s="11">
        <f t="shared" si="519"/>
        <v>41730</v>
      </c>
      <c r="L914" s="11">
        <f t="shared" si="505"/>
        <v>41703</v>
      </c>
      <c r="M914" s="1">
        <f t="shared" si="520"/>
        <v>20</v>
      </c>
      <c r="N914" s="1">
        <f t="shared" si="491"/>
        <v>20</v>
      </c>
      <c r="O914" s="2">
        <f t="shared" si="506"/>
        <v>1.0055014</v>
      </c>
      <c r="P914" s="10">
        <f t="shared" si="500"/>
        <v>1.00919957</v>
      </c>
      <c r="Q914" s="10">
        <f t="shared" si="497"/>
        <v>1.1433043384396739</v>
      </c>
      <c r="R914" s="2">
        <f t="shared" si="499"/>
        <v>1.14959411</v>
      </c>
      <c r="S914" s="2">
        <f t="shared" si="492"/>
        <v>1.11650312</v>
      </c>
      <c r="T914" s="2">
        <f t="shared" si="507"/>
        <v>306805.99450183002</v>
      </c>
      <c r="U914" s="2">
        <f t="shared" si="508"/>
        <v>1962.5641274101936</v>
      </c>
      <c r="V914" s="2">
        <f t="shared" si="509"/>
        <v>38587.245670794327</v>
      </c>
      <c r="W914" s="2">
        <f t="shared" si="510"/>
        <v>315341.6926026445</v>
      </c>
      <c r="X914" s="27">
        <f t="shared" si="511"/>
        <v>29</v>
      </c>
      <c r="Y914" s="2">
        <f t="shared" si="493"/>
        <v>2407.5356891199999</v>
      </c>
      <c r="Z914" s="67">
        <f t="shared" si="512"/>
        <v>8.7613057000000012E-3</v>
      </c>
      <c r="AA914" s="2">
        <f t="shared" si="513"/>
        <v>2688.02110842</v>
      </c>
      <c r="AB914" s="26">
        <f t="shared" si="521"/>
        <v>6.7299999999999999E-2</v>
      </c>
      <c r="AC914" s="27">
        <f t="shared" si="501"/>
        <v>20</v>
      </c>
      <c r="AD914" s="27">
        <v>252</v>
      </c>
      <c r="AE914" s="10">
        <f t="shared" si="498"/>
        <v>1.0051825969999999</v>
      </c>
      <c r="AF914" s="2">
        <f t="shared" si="514"/>
        <v>1590.05182668</v>
      </c>
      <c r="AG914" s="2">
        <f t="shared" si="515"/>
        <v>1634.2889100499999</v>
      </c>
      <c r="AH914" s="3">
        <f t="shared" si="516"/>
        <v>4278.0729351</v>
      </c>
      <c r="AI914" s="4" t="str">
        <f t="shared" si="522"/>
        <v>A+J=</v>
      </c>
      <c r="AJ914" s="11">
        <f t="shared" si="523"/>
        <v>41705</v>
      </c>
      <c r="AK914" s="13"/>
      <c r="AL914" s="12"/>
      <c r="AM914" s="48"/>
      <c r="AN914" s="48"/>
      <c r="AO914" s="48"/>
      <c r="AP914" s="48"/>
      <c r="AQ914" s="48"/>
      <c r="AR914" s="48"/>
      <c r="AS914" s="48"/>
      <c r="AT914" s="48"/>
      <c r="AU914" s="48"/>
      <c r="AV914" s="48"/>
      <c r="AW914" s="48"/>
      <c r="AX914" s="5"/>
      <c r="AY914" s="5"/>
      <c r="AZ914" s="5"/>
      <c r="BA914" s="5"/>
      <c r="BB914" s="5"/>
      <c r="BC914" s="5"/>
      <c r="BD914" s="48"/>
      <c r="BE914" s="48"/>
      <c r="BF914" s="48"/>
      <c r="BG914" s="48"/>
      <c r="BH914" s="48"/>
      <c r="BI914" s="48"/>
      <c r="BJ914" s="48"/>
      <c r="BK914" s="48"/>
      <c r="BL914" s="48"/>
      <c r="BM914" s="48"/>
      <c r="BN914" s="48"/>
      <c r="BO914" s="48"/>
      <c r="BP914" s="48"/>
      <c r="BQ914" s="48"/>
      <c r="BR914" s="48"/>
      <c r="BS914" s="48"/>
      <c r="BT914" s="48"/>
      <c r="BU914" s="48"/>
      <c r="BV914" s="48"/>
      <c r="BW914" s="48"/>
      <c r="BX914" s="48"/>
      <c r="BY914" s="48"/>
      <c r="BZ914" s="48"/>
      <c r="CA914" s="48"/>
      <c r="CB914" s="48"/>
      <c r="CC914" s="48"/>
      <c r="CD914" s="48"/>
      <c r="CE914" s="48"/>
      <c r="CF914" s="48"/>
      <c r="CG914" s="48"/>
      <c r="CH914" s="48"/>
      <c r="CI914" s="48"/>
      <c r="CJ914" s="48"/>
      <c r="CK914" s="48"/>
      <c r="CL914" s="48"/>
      <c r="CM914" s="48"/>
      <c r="CN914" s="48"/>
      <c r="CO914" s="48"/>
      <c r="CP914" s="48"/>
      <c r="CQ914" s="48"/>
      <c r="CR914" s="48"/>
      <c r="CS914" s="48"/>
      <c r="CT914" s="48"/>
      <c r="CU914" s="48"/>
      <c r="CV914" s="48"/>
      <c r="CW914" s="48"/>
      <c r="CX914" s="48"/>
      <c r="CY914" s="48"/>
      <c r="CZ914" s="48"/>
      <c r="DA914" s="48"/>
      <c r="DB914" s="48"/>
      <c r="DC914" s="48"/>
      <c r="DD914" s="48"/>
      <c r="DE914" s="48"/>
      <c r="DF914" s="48"/>
      <c r="DG914" s="48"/>
      <c r="DH914" s="48"/>
      <c r="DI914" s="48"/>
      <c r="DJ914" s="48"/>
      <c r="DK914" s="48"/>
      <c r="DL914" s="48"/>
      <c r="DM914" s="48"/>
      <c r="DN914" s="48"/>
      <c r="DO914" s="48"/>
      <c r="DP914" s="48"/>
      <c r="DQ914" s="48"/>
      <c r="DR914" s="48"/>
      <c r="DS914" s="48"/>
      <c r="DT914" s="48"/>
      <c r="DU914" s="48"/>
      <c r="DV914" s="48"/>
      <c r="DW914" s="48"/>
      <c r="DX914" s="48"/>
      <c r="DY914" s="48"/>
      <c r="DZ914" s="48"/>
      <c r="EA914" s="48"/>
      <c r="EB914" s="48"/>
      <c r="EC914" s="48"/>
      <c r="ED914" s="48"/>
      <c r="EE914" s="48"/>
      <c r="EF914" s="48"/>
      <c r="EG914" s="48"/>
      <c r="EH914" s="48"/>
      <c r="EI914" s="48"/>
      <c r="EJ914" s="48"/>
      <c r="EK914" s="48"/>
      <c r="EL914" s="48"/>
      <c r="EM914" s="48"/>
      <c r="EN914" s="48"/>
      <c r="EO914" s="48"/>
      <c r="EP914" s="48"/>
      <c r="EQ914" s="48"/>
      <c r="ER914" s="48"/>
      <c r="ES914" s="48"/>
      <c r="ET914" s="48"/>
      <c r="EU914" s="48"/>
      <c r="EV914" s="48"/>
      <c r="EW914" s="48"/>
      <c r="EX914" s="48"/>
    </row>
    <row r="915" spans="1:154" x14ac:dyDescent="0.2">
      <c r="A915" s="144">
        <f t="shared" si="517"/>
        <v>41704</v>
      </c>
      <c r="B915" s="2">
        <f t="shared" si="502"/>
        <v>312841.80850608664</v>
      </c>
      <c r="C915" s="2">
        <f t="shared" si="518"/>
        <v>272384.34711531998</v>
      </c>
      <c r="D915" s="68">
        <f>SUM(Y915:Y$1094)</f>
        <v>14438.05717921</v>
      </c>
      <c r="E915" s="68">
        <f t="shared" si="503"/>
        <v>257946.28993610997</v>
      </c>
      <c r="F915" s="72">
        <f t="shared" si="494"/>
        <v>3836.38</v>
      </c>
      <c r="G915" s="3">
        <f>IF(N915=1,VLOOKUP(A914,[1]Plan1!$BG$69:$BI$188,3),G914)</f>
        <v>3862.84</v>
      </c>
      <c r="H915" s="11">
        <f t="shared" si="495"/>
        <v>41645</v>
      </c>
      <c r="I915" s="11">
        <f t="shared" si="496"/>
        <v>41676</v>
      </c>
      <c r="J915" s="26">
        <f t="shared" si="504"/>
        <v>6.8971269790791823E-3</v>
      </c>
      <c r="K915" s="11">
        <f t="shared" si="519"/>
        <v>41730</v>
      </c>
      <c r="L915" s="11">
        <f t="shared" si="505"/>
        <v>41730</v>
      </c>
      <c r="M915" s="1">
        <f t="shared" si="520"/>
        <v>19</v>
      </c>
      <c r="N915" s="1">
        <f t="shared" si="491"/>
        <v>1</v>
      </c>
      <c r="O915" s="2">
        <f t="shared" si="506"/>
        <v>1.00036182</v>
      </c>
      <c r="P915" s="10">
        <f t="shared" si="500"/>
        <v>1.0055014</v>
      </c>
      <c r="Q915" s="10">
        <f t="shared" si="497"/>
        <v>1.1495941129271658</v>
      </c>
      <c r="R915" s="2">
        <f t="shared" si="499"/>
        <v>1.1500100499999999</v>
      </c>
      <c r="S915" s="2">
        <f t="shared" si="492"/>
        <v>1.11650312</v>
      </c>
      <c r="T915" s="2">
        <f t="shared" si="507"/>
        <v>304117.97339340998</v>
      </c>
      <c r="U915" s="2">
        <f t="shared" si="508"/>
        <v>1682.0787081163635</v>
      </c>
      <c r="V915" s="2">
        <f t="shared" si="509"/>
        <v>38694.535850630324</v>
      </c>
      <c r="W915" s="2">
        <f t="shared" si="510"/>
        <v>312760.96167406667</v>
      </c>
      <c r="X915" s="27">
        <f t="shared" si="511"/>
        <v>0</v>
      </c>
      <c r="Y915" s="2">
        <f t="shared" si="493"/>
        <v>0</v>
      </c>
      <c r="Z915" s="67">
        <f t="shared" si="512"/>
        <v>0</v>
      </c>
      <c r="AA915" s="2">
        <f t="shared" si="513"/>
        <v>0</v>
      </c>
      <c r="AB915" s="26">
        <f t="shared" si="521"/>
        <v>6.7299999999999999E-2</v>
      </c>
      <c r="AC915" s="27">
        <f t="shared" si="501"/>
        <v>1</v>
      </c>
      <c r="AD915" s="27">
        <v>252</v>
      </c>
      <c r="AE915" s="10">
        <f t="shared" si="498"/>
        <v>1.0002584940000001</v>
      </c>
      <c r="AF915" s="2">
        <f t="shared" si="514"/>
        <v>78.612671410000004</v>
      </c>
      <c r="AG915" s="2">
        <f t="shared" si="515"/>
        <v>80.846832019999994</v>
      </c>
      <c r="AH915" s="3" t="str">
        <f t="shared" si="516"/>
        <v>-</v>
      </c>
      <c r="AI915" s="4" t="str">
        <f t="shared" si="522"/>
        <v>A+J=</v>
      </c>
      <c r="AJ915" s="11">
        <f t="shared" si="523"/>
        <v>41732</v>
      </c>
      <c r="AK915" s="11"/>
      <c r="AL915" s="4"/>
      <c r="AX915" s="1"/>
      <c r="AY915" s="1"/>
      <c r="AZ915" s="1"/>
      <c r="BA915" s="1"/>
      <c r="BB915" s="1"/>
      <c r="BC915" s="1"/>
    </row>
    <row r="916" spans="1:154" x14ac:dyDescent="0.2">
      <c r="A916" s="144">
        <f t="shared" si="517"/>
        <v>41705</v>
      </c>
      <c r="B916" s="2">
        <f t="shared" si="502"/>
        <v>313030.06582140207</v>
      </c>
      <c r="C916" s="2">
        <f t="shared" si="518"/>
        <v>272384.34711531998</v>
      </c>
      <c r="D916" s="68">
        <f>SUM(Y916:Y$1094)</f>
        <v>14438.05717921</v>
      </c>
      <c r="E916" s="68">
        <f t="shared" si="503"/>
        <v>257946.28993610997</v>
      </c>
      <c r="F916" s="72">
        <f t="shared" si="494"/>
        <v>3836.38</v>
      </c>
      <c r="G916" s="3">
        <f>IF(N916=1,VLOOKUP(A915,[1]Plan1!$BG$69:$BI$188,3),G915)</f>
        <v>3862.84</v>
      </c>
      <c r="H916" s="11">
        <f t="shared" si="495"/>
        <v>41645</v>
      </c>
      <c r="I916" s="11">
        <f t="shared" si="496"/>
        <v>41676</v>
      </c>
      <c r="J916" s="26">
        <f t="shared" si="504"/>
        <v>6.8971269790791823E-3</v>
      </c>
      <c r="K916" s="11">
        <f t="shared" si="519"/>
        <v>41730</v>
      </c>
      <c r="L916" s="11">
        <f t="shared" si="505"/>
        <v>41730</v>
      </c>
      <c r="M916" s="1">
        <f t="shared" si="520"/>
        <v>19</v>
      </c>
      <c r="N916" s="1">
        <f t="shared" si="491"/>
        <v>2</v>
      </c>
      <c r="O916" s="2">
        <f t="shared" si="506"/>
        <v>1.00072378</v>
      </c>
      <c r="P916" s="10">
        <f t="shared" si="500"/>
        <v>1.0055014</v>
      </c>
      <c r="Q916" s="10">
        <f t="shared" si="497"/>
        <v>1.1495941129271658</v>
      </c>
      <c r="R916" s="2">
        <f t="shared" si="499"/>
        <v>1.1504261600000001</v>
      </c>
      <c r="S916" s="2">
        <f t="shared" si="492"/>
        <v>1.11650312</v>
      </c>
      <c r="T916" s="2">
        <f t="shared" si="507"/>
        <v>304117.97339340998</v>
      </c>
      <c r="U916" s="2">
        <f t="shared" si="508"/>
        <v>1682.0787081163635</v>
      </c>
      <c r="V916" s="2">
        <f t="shared" si="509"/>
        <v>38801.86988133569</v>
      </c>
      <c r="W916" s="2">
        <f t="shared" si="510"/>
        <v>312868.29570477206</v>
      </c>
      <c r="X916" s="27">
        <f t="shared" si="511"/>
        <v>0</v>
      </c>
      <c r="Y916" s="2">
        <f t="shared" si="493"/>
        <v>0</v>
      </c>
      <c r="Z916" s="67">
        <f t="shared" si="512"/>
        <v>0</v>
      </c>
      <c r="AA916" s="2">
        <f t="shared" si="513"/>
        <v>0</v>
      </c>
      <c r="AB916" s="26">
        <f t="shared" si="521"/>
        <v>6.7299999999999999E-2</v>
      </c>
      <c r="AC916" s="27">
        <f t="shared" si="501"/>
        <v>2</v>
      </c>
      <c r="AD916" s="27">
        <v>252</v>
      </c>
      <c r="AE916" s="10">
        <f t="shared" si="498"/>
        <v>1.000517055</v>
      </c>
      <c r="AF916" s="2">
        <f t="shared" si="514"/>
        <v>157.24571872999999</v>
      </c>
      <c r="AG916" s="2">
        <f t="shared" si="515"/>
        <v>161.77011662999999</v>
      </c>
      <c r="AH916" s="3" t="str">
        <f t="shared" si="516"/>
        <v>-</v>
      </c>
      <c r="AI916" s="4" t="str">
        <f t="shared" si="522"/>
        <v>A+J=</v>
      </c>
      <c r="AJ916" s="11">
        <f t="shared" si="523"/>
        <v>41732</v>
      </c>
      <c r="AK916" s="11"/>
      <c r="AL916" s="4"/>
      <c r="AX916" s="1"/>
      <c r="AY916" s="1"/>
      <c r="AZ916" s="1"/>
      <c r="BA916" s="1"/>
      <c r="BB916" s="1"/>
      <c r="BC916" s="1"/>
    </row>
    <row r="917" spans="1:154" x14ac:dyDescent="0.2">
      <c r="A917" s="144">
        <f t="shared" si="517"/>
        <v>41706</v>
      </c>
      <c r="B917" s="2">
        <f t="shared" si="502"/>
        <v>313218.43833283085</v>
      </c>
      <c r="C917" s="2">
        <f t="shared" si="518"/>
        <v>272384.34711531998</v>
      </c>
      <c r="D917" s="68">
        <f>SUM(Y917:Y$1094)</f>
        <v>14438.05717921</v>
      </c>
      <c r="E917" s="68">
        <f t="shared" si="503"/>
        <v>257946.28993610997</v>
      </c>
      <c r="F917" s="72">
        <f t="shared" si="494"/>
        <v>3836.38</v>
      </c>
      <c r="G917" s="3">
        <f>IF(N917=1,VLOOKUP(A916,[1]Plan1!$BG$69:$BI$188,3),G916)</f>
        <v>3862.84</v>
      </c>
      <c r="H917" s="11">
        <f t="shared" si="495"/>
        <v>41645</v>
      </c>
      <c r="I917" s="11">
        <f t="shared" si="496"/>
        <v>41676</v>
      </c>
      <c r="J917" s="26">
        <f t="shared" si="504"/>
        <v>6.8971269790791823E-3</v>
      </c>
      <c r="K917" s="11">
        <f t="shared" si="519"/>
        <v>41730</v>
      </c>
      <c r="L917" s="11">
        <f t="shared" si="505"/>
        <v>41730</v>
      </c>
      <c r="M917" s="1">
        <f t="shared" si="520"/>
        <v>19</v>
      </c>
      <c r="N917" s="1">
        <f t="shared" si="491"/>
        <v>3</v>
      </c>
      <c r="O917" s="2">
        <f t="shared" si="506"/>
        <v>1.00108587</v>
      </c>
      <c r="P917" s="10">
        <f t="shared" si="500"/>
        <v>1.0055014</v>
      </c>
      <c r="Q917" s="10">
        <f t="shared" si="497"/>
        <v>1.1495941129271658</v>
      </c>
      <c r="R917" s="2">
        <f t="shared" si="499"/>
        <v>1.15084242</v>
      </c>
      <c r="S917" s="2">
        <f t="shared" si="492"/>
        <v>1.11650312</v>
      </c>
      <c r="T917" s="2">
        <f t="shared" si="507"/>
        <v>304117.97339340998</v>
      </c>
      <c r="U917" s="2">
        <f t="shared" si="508"/>
        <v>1682.0787081163635</v>
      </c>
      <c r="V917" s="2">
        <f t="shared" si="509"/>
        <v>38909.24260398448</v>
      </c>
      <c r="W917" s="2">
        <f t="shared" si="510"/>
        <v>312975.66842742084</v>
      </c>
      <c r="X917" s="27">
        <f t="shared" si="511"/>
        <v>0</v>
      </c>
      <c r="Y917" s="2">
        <f t="shared" si="493"/>
        <v>0</v>
      </c>
      <c r="Z917" s="67">
        <f t="shared" si="512"/>
        <v>0</v>
      </c>
      <c r="AA917" s="2">
        <f t="shared" si="513"/>
        <v>0</v>
      </c>
      <c r="AB917" s="26">
        <f t="shared" si="521"/>
        <v>6.7299999999999999E-2</v>
      </c>
      <c r="AC917" s="27">
        <f t="shared" si="501"/>
        <v>3</v>
      </c>
      <c r="AD917" s="27">
        <v>252</v>
      </c>
      <c r="AE917" s="10">
        <f t="shared" si="498"/>
        <v>1.0007756830000001</v>
      </c>
      <c r="AF917" s="2">
        <f t="shared" si="514"/>
        <v>235.89914195</v>
      </c>
      <c r="AG917" s="2">
        <f t="shared" si="515"/>
        <v>242.76990541000001</v>
      </c>
      <c r="AH917" s="3" t="str">
        <f t="shared" si="516"/>
        <v>-</v>
      </c>
      <c r="AI917" s="4" t="str">
        <f t="shared" si="522"/>
        <v>A+J=</v>
      </c>
      <c r="AJ917" s="11">
        <f t="shared" si="523"/>
        <v>41732</v>
      </c>
      <c r="AK917" s="11"/>
      <c r="AL917" s="4"/>
      <c r="AX917" s="1"/>
      <c r="AY917" s="1"/>
      <c r="AZ917" s="1"/>
      <c r="BA917" s="1"/>
      <c r="BB917" s="1"/>
      <c r="BC917" s="1"/>
    </row>
    <row r="918" spans="1:154" x14ac:dyDescent="0.2">
      <c r="A918" s="144">
        <f t="shared" si="517"/>
        <v>41707</v>
      </c>
      <c r="B918" s="2">
        <f t="shared" si="502"/>
        <v>313218.43833283085</v>
      </c>
      <c r="C918" s="2">
        <f t="shared" si="518"/>
        <v>272384.34711531998</v>
      </c>
      <c r="D918" s="68">
        <f>SUM(Y918:Y$1094)</f>
        <v>14438.05717921</v>
      </c>
      <c r="E918" s="68">
        <f t="shared" si="503"/>
        <v>257946.28993610997</v>
      </c>
      <c r="F918" s="72">
        <f t="shared" si="494"/>
        <v>3836.38</v>
      </c>
      <c r="G918" s="3">
        <f>IF(N918=1,VLOOKUP(A917,[1]Plan1!$BG$69:$BI$188,3),G917)</f>
        <v>3862.84</v>
      </c>
      <c r="H918" s="11">
        <f t="shared" si="495"/>
        <v>41645</v>
      </c>
      <c r="I918" s="11">
        <f t="shared" si="496"/>
        <v>41676</v>
      </c>
      <c r="J918" s="26">
        <f t="shared" si="504"/>
        <v>6.8971269790791823E-3</v>
      </c>
      <c r="K918" s="11">
        <f t="shared" si="519"/>
        <v>41730</v>
      </c>
      <c r="L918" s="11">
        <f t="shared" si="505"/>
        <v>41730</v>
      </c>
      <c r="M918" s="1">
        <f t="shared" si="520"/>
        <v>19</v>
      </c>
      <c r="N918" s="1">
        <f t="shared" si="491"/>
        <v>3</v>
      </c>
      <c r="O918" s="2">
        <f t="shared" si="506"/>
        <v>1.00108587</v>
      </c>
      <c r="P918" s="10">
        <f t="shared" si="500"/>
        <v>1.0055014</v>
      </c>
      <c r="Q918" s="10">
        <f t="shared" si="497"/>
        <v>1.1495941129271658</v>
      </c>
      <c r="R918" s="2">
        <f t="shared" si="499"/>
        <v>1.15084242</v>
      </c>
      <c r="S918" s="2">
        <f t="shared" si="492"/>
        <v>1.11650312</v>
      </c>
      <c r="T918" s="2">
        <f t="shared" si="507"/>
        <v>304117.97339340998</v>
      </c>
      <c r="U918" s="2">
        <f t="shared" si="508"/>
        <v>1682.0787081163635</v>
      </c>
      <c r="V918" s="2">
        <f t="shared" si="509"/>
        <v>38909.24260398448</v>
      </c>
      <c r="W918" s="2">
        <f t="shared" si="510"/>
        <v>312975.66842742084</v>
      </c>
      <c r="X918" s="27">
        <f t="shared" si="511"/>
        <v>0</v>
      </c>
      <c r="Y918" s="2">
        <f t="shared" si="493"/>
        <v>0</v>
      </c>
      <c r="Z918" s="67">
        <f t="shared" si="512"/>
        <v>0</v>
      </c>
      <c r="AA918" s="2">
        <f t="shared" si="513"/>
        <v>0</v>
      </c>
      <c r="AB918" s="26">
        <f t="shared" si="521"/>
        <v>6.7299999999999999E-2</v>
      </c>
      <c r="AC918" s="27">
        <f t="shared" si="501"/>
        <v>3</v>
      </c>
      <c r="AD918" s="27">
        <v>252</v>
      </c>
      <c r="AE918" s="10">
        <f t="shared" si="498"/>
        <v>1.0007756830000001</v>
      </c>
      <c r="AF918" s="2">
        <f t="shared" si="514"/>
        <v>235.89914195</v>
      </c>
      <c r="AG918" s="2">
        <f t="shared" si="515"/>
        <v>242.76990541000001</v>
      </c>
      <c r="AH918" s="3" t="str">
        <f t="shared" si="516"/>
        <v>-</v>
      </c>
      <c r="AI918" s="4" t="str">
        <f t="shared" si="522"/>
        <v>A+J=</v>
      </c>
      <c r="AJ918" s="11">
        <f t="shared" si="523"/>
        <v>41732</v>
      </c>
      <c r="AK918" s="11"/>
      <c r="AL918" s="4"/>
      <c r="AX918" s="1"/>
      <c r="AY918" s="1"/>
      <c r="AZ918" s="1"/>
      <c r="BA918" s="1"/>
      <c r="BB918" s="1"/>
      <c r="BC918" s="1"/>
    </row>
    <row r="919" spans="1:154" x14ac:dyDescent="0.2">
      <c r="A919" s="144">
        <f t="shared" si="517"/>
        <v>41708</v>
      </c>
      <c r="B919" s="2">
        <f t="shared" si="502"/>
        <v>313218.43833283085</v>
      </c>
      <c r="C919" s="2">
        <f t="shared" si="518"/>
        <v>272384.34711531998</v>
      </c>
      <c r="D919" s="68">
        <f>SUM(Y919:Y$1094)</f>
        <v>14438.05717921</v>
      </c>
      <c r="E919" s="68">
        <f t="shared" si="503"/>
        <v>257946.28993610997</v>
      </c>
      <c r="F919" s="72">
        <f t="shared" si="494"/>
        <v>3836.38</v>
      </c>
      <c r="G919" s="3">
        <f>IF(N919=1,VLOOKUP(A918,[1]Plan1!$BG$69:$BI$188,3),G918)</f>
        <v>3862.84</v>
      </c>
      <c r="H919" s="11">
        <f t="shared" si="495"/>
        <v>41645</v>
      </c>
      <c r="I919" s="11">
        <f t="shared" si="496"/>
        <v>41676</v>
      </c>
      <c r="J919" s="26">
        <f t="shared" si="504"/>
        <v>6.8971269790791823E-3</v>
      </c>
      <c r="K919" s="11">
        <f t="shared" si="519"/>
        <v>41730</v>
      </c>
      <c r="L919" s="11">
        <f t="shared" si="505"/>
        <v>41730</v>
      </c>
      <c r="M919" s="1">
        <f t="shared" si="520"/>
        <v>19</v>
      </c>
      <c r="N919" s="1">
        <f t="shared" si="491"/>
        <v>3</v>
      </c>
      <c r="O919" s="2">
        <f t="shared" si="506"/>
        <v>1.00108587</v>
      </c>
      <c r="P919" s="10">
        <f t="shared" si="500"/>
        <v>1.0055014</v>
      </c>
      <c r="Q919" s="10">
        <f t="shared" si="497"/>
        <v>1.1495941129271658</v>
      </c>
      <c r="R919" s="2">
        <f t="shared" si="499"/>
        <v>1.15084242</v>
      </c>
      <c r="S919" s="2">
        <f t="shared" si="492"/>
        <v>1.11650312</v>
      </c>
      <c r="T919" s="2">
        <f t="shared" si="507"/>
        <v>304117.97339340998</v>
      </c>
      <c r="U919" s="2">
        <f t="shared" si="508"/>
        <v>1682.0787081163635</v>
      </c>
      <c r="V919" s="2">
        <f t="shared" si="509"/>
        <v>38909.24260398448</v>
      </c>
      <c r="W919" s="2">
        <f t="shared" si="510"/>
        <v>312975.66842742084</v>
      </c>
      <c r="X919" s="27">
        <f t="shared" si="511"/>
        <v>0</v>
      </c>
      <c r="Y919" s="2">
        <f t="shared" si="493"/>
        <v>0</v>
      </c>
      <c r="Z919" s="67">
        <f t="shared" si="512"/>
        <v>0</v>
      </c>
      <c r="AA919" s="2">
        <f t="shared" si="513"/>
        <v>0</v>
      </c>
      <c r="AB919" s="26">
        <f t="shared" si="521"/>
        <v>6.7299999999999999E-2</v>
      </c>
      <c r="AC919" s="27">
        <f t="shared" si="501"/>
        <v>3</v>
      </c>
      <c r="AD919" s="27">
        <v>252</v>
      </c>
      <c r="AE919" s="10">
        <f t="shared" si="498"/>
        <v>1.0007756830000001</v>
      </c>
      <c r="AF919" s="2">
        <f t="shared" si="514"/>
        <v>235.89914195</v>
      </c>
      <c r="AG919" s="2">
        <f t="shared" si="515"/>
        <v>242.76990541000001</v>
      </c>
      <c r="AH919" s="3" t="str">
        <f t="shared" si="516"/>
        <v>-</v>
      </c>
      <c r="AI919" s="4" t="str">
        <f t="shared" si="522"/>
        <v>A+J=</v>
      </c>
      <c r="AJ919" s="11">
        <f t="shared" si="523"/>
        <v>41732</v>
      </c>
      <c r="AK919" s="11"/>
      <c r="AL919" s="4"/>
      <c r="AX919" s="1"/>
      <c r="AY919" s="1"/>
      <c r="AZ919" s="1"/>
      <c r="BA919" s="1"/>
      <c r="BB919" s="1"/>
      <c r="BC919" s="1"/>
    </row>
    <row r="920" spans="1:154" x14ac:dyDescent="0.2">
      <c r="A920" s="144">
        <f t="shared" si="517"/>
        <v>41709</v>
      </c>
      <c r="B920" s="2">
        <f t="shared" si="502"/>
        <v>313406.92061462736</v>
      </c>
      <c r="C920" s="2">
        <f t="shared" si="518"/>
        <v>272384.34711531998</v>
      </c>
      <c r="D920" s="68">
        <f>SUM(Y920:Y$1094)</f>
        <v>14438.05717921</v>
      </c>
      <c r="E920" s="68">
        <f t="shared" si="503"/>
        <v>257946.28993610997</v>
      </c>
      <c r="F920" s="72">
        <f t="shared" si="494"/>
        <v>3836.38</v>
      </c>
      <c r="G920" s="3">
        <f>IF(N920=1,VLOOKUP(A919,[1]Plan1!$BG$69:$BI$188,3),G919)</f>
        <v>3862.84</v>
      </c>
      <c r="H920" s="11">
        <f t="shared" si="495"/>
        <v>41645</v>
      </c>
      <c r="I920" s="11">
        <f t="shared" si="496"/>
        <v>41676</v>
      </c>
      <c r="J920" s="26">
        <f t="shared" si="504"/>
        <v>6.8971269790791823E-3</v>
      </c>
      <c r="K920" s="11">
        <f t="shared" si="519"/>
        <v>41730</v>
      </c>
      <c r="L920" s="11">
        <f t="shared" si="505"/>
        <v>41730</v>
      </c>
      <c r="M920" s="1">
        <f t="shared" si="520"/>
        <v>19</v>
      </c>
      <c r="N920" s="1">
        <f t="shared" si="491"/>
        <v>4</v>
      </c>
      <c r="O920" s="2">
        <f t="shared" si="506"/>
        <v>1.0014480800000001</v>
      </c>
      <c r="P920" s="10">
        <f t="shared" si="500"/>
        <v>1.0055014</v>
      </c>
      <c r="Q920" s="10">
        <f t="shared" si="497"/>
        <v>1.1495941129271658</v>
      </c>
      <c r="R920" s="2">
        <f t="shared" si="499"/>
        <v>1.1512588100000001</v>
      </c>
      <c r="S920" s="2">
        <f t="shared" si="492"/>
        <v>1.11650312</v>
      </c>
      <c r="T920" s="2">
        <f t="shared" si="507"/>
        <v>304117.97339340998</v>
      </c>
      <c r="U920" s="2">
        <f t="shared" si="508"/>
        <v>1682.0787081163635</v>
      </c>
      <c r="V920" s="2">
        <f t="shared" si="509"/>
        <v>39016.648859650988</v>
      </c>
      <c r="W920" s="2">
        <f t="shared" si="510"/>
        <v>313083.07468308735</v>
      </c>
      <c r="X920" s="27">
        <f t="shared" si="511"/>
        <v>0</v>
      </c>
      <c r="Y920" s="2">
        <f t="shared" si="493"/>
        <v>0</v>
      </c>
      <c r="Z920" s="67">
        <f t="shared" si="512"/>
        <v>0</v>
      </c>
      <c r="AA920" s="2">
        <f t="shared" si="513"/>
        <v>0</v>
      </c>
      <c r="AB920" s="26">
        <f t="shared" si="521"/>
        <v>6.7299999999999999E-2</v>
      </c>
      <c r="AC920" s="27">
        <f t="shared" si="501"/>
        <v>4</v>
      </c>
      <c r="AD920" s="27">
        <v>252</v>
      </c>
      <c r="AE920" s="10">
        <f t="shared" si="498"/>
        <v>1.0010343770000001</v>
      </c>
      <c r="AF920" s="2">
        <f t="shared" si="514"/>
        <v>314.57263696000001</v>
      </c>
      <c r="AG920" s="2">
        <f t="shared" si="515"/>
        <v>323.84593153999998</v>
      </c>
      <c r="AH920" s="3" t="str">
        <f t="shared" si="516"/>
        <v>-</v>
      </c>
      <c r="AI920" s="4" t="str">
        <f t="shared" si="522"/>
        <v>A+J=</v>
      </c>
      <c r="AJ920" s="11">
        <f t="shared" si="523"/>
        <v>41732</v>
      </c>
      <c r="AK920" s="11"/>
      <c r="AL920" s="4"/>
      <c r="AX920" s="1"/>
      <c r="AY920" s="1"/>
      <c r="AZ920" s="1"/>
      <c r="BA920" s="1"/>
      <c r="BB920" s="1"/>
      <c r="BC920" s="1"/>
    </row>
    <row r="921" spans="1:154" x14ac:dyDescent="0.2">
      <c r="A921" s="144">
        <f t="shared" si="517"/>
        <v>41710</v>
      </c>
      <c r="B921" s="2">
        <f t="shared" si="502"/>
        <v>313595.52367165312</v>
      </c>
      <c r="C921" s="2">
        <f t="shared" si="518"/>
        <v>272384.34711531998</v>
      </c>
      <c r="D921" s="68">
        <f>SUM(Y921:Y$1094)</f>
        <v>14438.05717921</v>
      </c>
      <c r="E921" s="68">
        <f t="shared" si="503"/>
        <v>257946.28993610997</v>
      </c>
      <c r="F921" s="72">
        <f t="shared" si="494"/>
        <v>3836.38</v>
      </c>
      <c r="G921" s="3">
        <f>IF(N921=1,VLOOKUP(A920,[1]Plan1!$BG$69:$BI$188,3),G920)</f>
        <v>3862.84</v>
      </c>
      <c r="H921" s="11">
        <f t="shared" si="495"/>
        <v>41645</v>
      </c>
      <c r="I921" s="11">
        <f t="shared" si="496"/>
        <v>41676</v>
      </c>
      <c r="J921" s="26">
        <f t="shared" si="504"/>
        <v>6.8971269790791823E-3</v>
      </c>
      <c r="K921" s="11">
        <f t="shared" si="519"/>
        <v>41730</v>
      </c>
      <c r="L921" s="11">
        <f t="shared" si="505"/>
        <v>41730</v>
      </c>
      <c r="M921" s="1">
        <f t="shared" si="520"/>
        <v>19</v>
      </c>
      <c r="N921" s="1">
        <f t="shared" si="491"/>
        <v>5</v>
      </c>
      <c r="O921" s="2">
        <f t="shared" si="506"/>
        <v>1.0018104299999999</v>
      </c>
      <c r="P921" s="10">
        <f t="shared" si="500"/>
        <v>1.0055014</v>
      </c>
      <c r="Q921" s="10">
        <f t="shared" si="497"/>
        <v>1.1495941129271658</v>
      </c>
      <c r="R921" s="2">
        <f t="shared" si="499"/>
        <v>1.15167537</v>
      </c>
      <c r="S921" s="2">
        <f t="shared" si="492"/>
        <v>1.11650312</v>
      </c>
      <c r="T921" s="2">
        <f t="shared" si="507"/>
        <v>304117.97339340998</v>
      </c>
      <c r="U921" s="2">
        <f t="shared" si="508"/>
        <v>1682.0787081163635</v>
      </c>
      <c r="V921" s="2">
        <f t="shared" si="509"/>
        <v>39124.09896618675</v>
      </c>
      <c r="W921" s="2">
        <f t="shared" si="510"/>
        <v>313190.5247896231</v>
      </c>
      <c r="X921" s="27">
        <f t="shared" si="511"/>
        <v>0</v>
      </c>
      <c r="Y921" s="2">
        <f t="shared" si="493"/>
        <v>0</v>
      </c>
      <c r="Z921" s="67">
        <f t="shared" si="512"/>
        <v>0</v>
      </c>
      <c r="AA921" s="2">
        <f t="shared" si="513"/>
        <v>0</v>
      </c>
      <c r="AB921" s="26">
        <f t="shared" si="521"/>
        <v>6.7299999999999999E-2</v>
      </c>
      <c r="AC921" s="27">
        <f t="shared" si="501"/>
        <v>5</v>
      </c>
      <c r="AD921" s="27">
        <v>252</v>
      </c>
      <c r="AE921" s="10">
        <f t="shared" si="498"/>
        <v>1.0012931389999999</v>
      </c>
      <c r="AF921" s="2">
        <f t="shared" si="514"/>
        <v>393.26681199000001</v>
      </c>
      <c r="AG921" s="2">
        <f t="shared" si="515"/>
        <v>404.99888203</v>
      </c>
      <c r="AH921" s="3" t="str">
        <f t="shared" si="516"/>
        <v>-</v>
      </c>
      <c r="AI921" s="4" t="str">
        <f t="shared" si="522"/>
        <v>A+J=</v>
      </c>
      <c r="AJ921" s="11">
        <f t="shared" si="523"/>
        <v>41732</v>
      </c>
      <c r="AK921" s="11"/>
      <c r="AL921" s="4"/>
      <c r="AX921" s="1"/>
      <c r="AY921" s="1"/>
      <c r="AZ921" s="1"/>
      <c r="BA921" s="1"/>
      <c r="BB921" s="1"/>
      <c r="BC921" s="1"/>
    </row>
    <row r="922" spans="1:154" x14ac:dyDescent="0.2">
      <c r="A922" s="144">
        <f t="shared" si="517"/>
        <v>41711</v>
      </c>
      <c r="B922" s="2">
        <f t="shared" si="502"/>
        <v>313784.24176635244</v>
      </c>
      <c r="C922" s="2">
        <f t="shared" si="518"/>
        <v>272384.34711531998</v>
      </c>
      <c r="D922" s="68">
        <f>SUM(Y922:Y$1094)</f>
        <v>14438.05717921</v>
      </c>
      <c r="E922" s="68">
        <f t="shared" si="503"/>
        <v>257946.28993610997</v>
      </c>
      <c r="F922" s="72">
        <f t="shared" si="494"/>
        <v>3836.38</v>
      </c>
      <c r="G922" s="3">
        <f>IF(N922=1,VLOOKUP(A921,[1]Plan1!$BG$69:$BI$188,3),G921)</f>
        <v>3862.84</v>
      </c>
      <c r="H922" s="11">
        <f t="shared" si="495"/>
        <v>41645</v>
      </c>
      <c r="I922" s="11">
        <f t="shared" si="496"/>
        <v>41676</v>
      </c>
      <c r="J922" s="26">
        <f t="shared" si="504"/>
        <v>6.8971269790791823E-3</v>
      </c>
      <c r="K922" s="11">
        <f t="shared" si="519"/>
        <v>41730</v>
      </c>
      <c r="L922" s="11">
        <f t="shared" si="505"/>
        <v>41730</v>
      </c>
      <c r="M922" s="1">
        <f t="shared" si="520"/>
        <v>19</v>
      </c>
      <c r="N922" s="1">
        <f t="shared" si="491"/>
        <v>6</v>
      </c>
      <c r="O922" s="2">
        <f t="shared" si="506"/>
        <v>1.00217292</v>
      </c>
      <c r="P922" s="10">
        <f t="shared" si="500"/>
        <v>1.0055014</v>
      </c>
      <c r="Q922" s="10">
        <f t="shared" si="497"/>
        <v>1.1495941129271658</v>
      </c>
      <c r="R922" s="2">
        <f t="shared" si="499"/>
        <v>1.1520920800000001</v>
      </c>
      <c r="S922" s="2">
        <f t="shared" si="492"/>
        <v>1.11650312</v>
      </c>
      <c r="T922" s="2">
        <f t="shared" si="507"/>
        <v>304117.97339340998</v>
      </c>
      <c r="U922" s="2">
        <f t="shared" si="508"/>
        <v>1682.0787081163635</v>
      </c>
      <c r="V922" s="2">
        <f t="shared" si="509"/>
        <v>39231.587764666052</v>
      </c>
      <c r="W922" s="2">
        <f t="shared" si="510"/>
        <v>313298.01358810242</v>
      </c>
      <c r="X922" s="27">
        <f t="shared" si="511"/>
        <v>0</v>
      </c>
      <c r="Y922" s="2">
        <f t="shared" si="493"/>
        <v>0</v>
      </c>
      <c r="Z922" s="67">
        <f t="shared" si="512"/>
        <v>0</v>
      </c>
      <c r="AA922" s="2">
        <f t="shared" si="513"/>
        <v>0</v>
      </c>
      <c r="AB922" s="26">
        <f t="shared" si="521"/>
        <v>6.7299999999999999E-2</v>
      </c>
      <c r="AC922" s="27">
        <f t="shared" si="501"/>
        <v>6</v>
      </c>
      <c r="AD922" s="27">
        <v>252</v>
      </c>
      <c r="AE922" s="10">
        <f t="shared" si="498"/>
        <v>1.0015519669999999</v>
      </c>
      <c r="AF922" s="2">
        <f t="shared" si="514"/>
        <v>471.98105880999998</v>
      </c>
      <c r="AG922" s="2">
        <f t="shared" si="515"/>
        <v>486.22817824999998</v>
      </c>
      <c r="AH922" s="3" t="str">
        <f t="shared" si="516"/>
        <v>-</v>
      </c>
      <c r="AI922" s="4" t="str">
        <f t="shared" si="522"/>
        <v>A+J=</v>
      </c>
      <c r="AJ922" s="11">
        <f t="shared" si="523"/>
        <v>41732</v>
      </c>
      <c r="AK922" s="11"/>
      <c r="AL922" s="4"/>
      <c r="AX922" s="1"/>
      <c r="AY922" s="1"/>
      <c r="AZ922" s="1"/>
      <c r="BA922" s="1"/>
      <c r="BB922" s="1"/>
      <c r="BC922" s="1"/>
    </row>
    <row r="923" spans="1:154" x14ac:dyDescent="0.2">
      <c r="A923" s="144">
        <f t="shared" si="517"/>
        <v>41712</v>
      </c>
      <c r="B923" s="2">
        <f t="shared" si="502"/>
        <v>313973.07526344515</v>
      </c>
      <c r="C923" s="2">
        <f t="shared" si="518"/>
        <v>272384.34711531998</v>
      </c>
      <c r="D923" s="68">
        <f>SUM(Y923:Y$1094)</f>
        <v>14438.05717921</v>
      </c>
      <c r="E923" s="68">
        <f t="shared" si="503"/>
        <v>257946.28993610997</v>
      </c>
      <c r="F923" s="72">
        <f t="shared" si="494"/>
        <v>3836.38</v>
      </c>
      <c r="G923" s="3">
        <f>IF(N923=1,VLOOKUP(A922,[1]Plan1!$BG$69:$BI$188,3),G922)</f>
        <v>3862.84</v>
      </c>
      <c r="H923" s="11">
        <f t="shared" si="495"/>
        <v>41645</v>
      </c>
      <c r="I923" s="11">
        <f t="shared" si="496"/>
        <v>41676</v>
      </c>
      <c r="J923" s="26">
        <f t="shared" si="504"/>
        <v>6.8971269790791823E-3</v>
      </c>
      <c r="K923" s="11">
        <f t="shared" si="519"/>
        <v>41730</v>
      </c>
      <c r="L923" s="11">
        <f t="shared" si="505"/>
        <v>41730</v>
      </c>
      <c r="M923" s="1">
        <f t="shared" si="520"/>
        <v>19</v>
      </c>
      <c r="N923" s="1">
        <f t="shared" si="491"/>
        <v>7</v>
      </c>
      <c r="O923" s="2">
        <f t="shared" si="506"/>
        <v>1.0025355300000001</v>
      </c>
      <c r="P923" s="10">
        <f t="shared" si="500"/>
        <v>1.0055014</v>
      </c>
      <c r="Q923" s="10">
        <f t="shared" si="497"/>
        <v>1.1495941129271658</v>
      </c>
      <c r="R923" s="2">
        <f t="shared" si="499"/>
        <v>1.1525089399999999</v>
      </c>
      <c r="S923" s="2">
        <f t="shared" si="492"/>
        <v>1.11650312</v>
      </c>
      <c r="T923" s="2">
        <f t="shared" si="507"/>
        <v>304117.97339340998</v>
      </c>
      <c r="U923" s="2">
        <f t="shared" si="508"/>
        <v>1682.0787081163635</v>
      </c>
      <c r="V923" s="2">
        <f t="shared" si="509"/>
        <v>39339.115255088778</v>
      </c>
      <c r="W923" s="2">
        <f t="shared" si="510"/>
        <v>313405.54107852513</v>
      </c>
      <c r="X923" s="27">
        <f t="shared" si="511"/>
        <v>0</v>
      </c>
      <c r="Y923" s="2">
        <f t="shared" si="493"/>
        <v>0</v>
      </c>
      <c r="Z923" s="67">
        <f t="shared" si="512"/>
        <v>0</v>
      </c>
      <c r="AA923" s="2">
        <f t="shared" si="513"/>
        <v>0</v>
      </c>
      <c r="AB923" s="26">
        <f t="shared" si="521"/>
        <v>6.7299999999999999E-2</v>
      </c>
      <c r="AC923" s="27">
        <f t="shared" si="501"/>
        <v>7</v>
      </c>
      <c r="AD923" s="27">
        <v>252</v>
      </c>
      <c r="AE923" s="10">
        <f t="shared" si="498"/>
        <v>1.0018108619999999</v>
      </c>
      <c r="AF923" s="2">
        <f t="shared" si="514"/>
        <v>550.71568152999998</v>
      </c>
      <c r="AG923" s="2">
        <f t="shared" si="515"/>
        <v>567.53418492000003</v>
      </c>
      <c r="AH923" s="3" t="str">
        <f t="shared" si="516"/>
        <v>-</v>
      </c>
      <c r="AI923" s="4" t="str">
        <f t="shared" si="522"/>
        <v>A+J=</v>
      </c>
      <c r="AJ923" s="11">
        <f t="shared" si="523"/>
        <v>41732</v>
      </c>
      <c r="AK923" s="11"/>
      <c r="AL923" s="4"/>
      <c r="AX923" s="1"/>
      <c r="AY923" s="1"/>
      <c r="AZ923" s="1"/>
      <c r="BA923" s="1"/>
      <c r="BB923" s="1"/>
      <c r="BC923" s="1"/>
    </row>
    <row r="924" spans="1:154" x14ac:dyDescent="0.2">
      <c r="A924" s="144">
        <f t="shared" si="517"/>
        <v>41713</v>
      </c>
      <c r="B924" s="2">
        <f t="shared" si="502"/>
        <v>314162.02194331854</v>
      </c>
      <c r="C924" s="2">
        <f t="shared" si="518"/>
        <v>272384.34711531998</v>
      </c>
      <c r="D924" s="68">
        <f>SUM(Y924:Y$1094)</f>
        <v>14438.05717921</v>
      </c>
      <c r="E924" s="68">
        <f t="shared" si="503"/>
        <v>257946.28993610997</v>
      </c>
      <c r="F924" s="72">
        <f t="shared" si="494"/>
        <v>3836.38</v>
      </c>
      <c r="G924" s="3">
        <f>IF(N924=1,VLOOKUP(A923,[1]Plan1!$BG$69:$BI$188,3),G923)</f>
        <v>3862.84</v>
      </c>
      <c r="H924" s="11">
        <f t="shared" si="495"/>
        <v>41645</v>
      </c>
      <c r="I924" s="11">
        <f t="shared" si="496"/>
        <v>41676</v>
      </c>
      <c r="J924" s="26">
        <f t="shared" si="504"/>
        <v>6.8971269790791823E-3</v>
      </c>
      <c r="K924" s="11">
        <f t="shared" si="519"/>
        <v>41730</v>
      </c>
      <c r="L924" s="11">
        <f t="shared" si="505"/>
        <v>41730</v>
      </c>
      <c r="M924" s="1">
        <f t="shared" si="520"/>
        <v>19</v>
      </c>
      <c r="N924" s="1">
        <f t="shared" si="491"/>
        <v>8</v>
      </c>
      <c r="O924" s="2">
        <f t="shared" si="506"/>
        <v>1.00289827</v>
      </c>
      <c r="P924" s="10">
        <f t="shared" si="500"/>
        <v>1.0055014</v>
      </c>
      <c r="Q924" s="10">
        <f t="shared" si="497"/>
        <v>1.1495941129271658</v>
      </c>
      <c r="R924" s="2">
        <f t="shared" si="499"/>
        <v>1.15292594</v>
      </c>
      <c r="S924" s="2">
        <f t="shared" si="492"/>
        <v>1.11650312</v>
      </c>
      <c r="T924" s="2">
        <f t="shared" si="507"/>
        <v>304117.97339340998</v>
      </c>
      <c r="U924" s="2">
        <f t="shared" si="508"/>
        <v>1682.0787081163635</v>
      </c>
      <c r="V924" s="2">
        <f t="shared" si="509"/>
        <v>39446.67885799217</v>
      </c>
      <c r="W924" s="2">
        <f t="shared" si="510"/>
        <v>313513.10468142852</v>
      </c>
      <c r="X924" s="27">
        <f t="shared" si="511"/>
        <v>0</v>
      </c>
      <c r="Y924" s="2">
        <f t="shared" si="493"/>
        <v>0</v>
      </c>
      <c r="Z924" s="67">
        <f t="shared" si="512"/>
        <v>0</v>
      </c>
      <c r="AA924" s="2">
        <f t="shared" si="513"/>
        <v>0</v>
      </c>
      <c r="AB924" s="26">
        <f t="shared" si="521"/>
        <v>6.7299999999999999E-2</v>
      </c>
      <c r="AC924" s="27">
        <f t="shared" si="501"/>
        <v>8</v>
      </c>
      <c r="AD924" s="27">
        <v>252</v>
      </c>
      <c r="AE924" s="10">
        <f t="shared" si="498"/>
        <v>1.002069825</v>
      </c>
      <c r="AF924" s="2">
        <f t="shared" si="514"/>
        <v>629.47098427000003</v>
      </c>
      <c r="AG924" s="2">
        <f t="shared" si="515"/>
        <v>648.91726188999996</v>
      </c>
      <c r="AH924" s="3" t="str">
        <f t="shared" si="516"/>
        <v>-</v>
      </c>
      <c r="AI924" s="4" t="str">
        <f t="shared" si="522"/>
        <v>A+J=</v>
      </c>
      <c r="AJ924" s="11">
        <f t="shared" si="523"/>
        <v>41732</v>
      </c>
      <c r="AK924" s="11"/>
      <c r="AL924" s="4"/>
      <c r="AX924" s="1"/>
      <c r="AY924" s="1"/>
      <c r="AZ924" s="1"/>
      <c r="BA924" s="1"/>
      <c r="BB924" s="1"/>
      <c r="BC924" s="1"/>
    </row>
    <row r="925" spans="1:154" x14ac:dyDescent="0.2">
      <c r="A925" s="144">
        <f t="shared" si="517"/>
        <v>41714</v>
      </c>
      <c r="B925" s="2">
        <f t="shared" si="502"/>
        <v>314162.02194331854</v>
      </c>
      <c r="C925" s="2">
        <f t="shared" si="518"/>
        <v>272384.34711531998</v>
      </c>
      <c r="D925" s="68">
        <f>SUM(Y925:Y$1094)</f>
        <v>14438.05717921</v>
      </c>
      <c r="E925" s="68">
        <f t="shared" si="503"/>
        <v>257946.28993610997</v>
      </c>
      <c r="F925" s="72">
        <f t="shared" si="494"/>
        <v>3836.38</v>
      </c>
      <c r="G925" s="3">
        <f>IF(N925=1,VLOOKUP(A924,[1]Plan1!$BG$69:$BI$188,3),G924)</f>
        <v>3862.84</v>
      </c>
      <c r="H925" s="11">
        <f t="shared" si="495"/>
        <v>41645</v>
      </c>
      <c r="I925" s="11">
        <f t="shared" si="496"/>
        <v>41676</v>
      </c>
      <c r="J925" s="26">
        <f t="shared" si="504"/>
        <v>6.8971269790791823E-3</v>
      </c>
      <c r="K925" s="11">
        <f t="shared" si="519"/>
        <v>41730</v>
      </c>
      <c r="L925" s="11">
        <f t="shared" si="505"/>
        <v>41730</v>
      </c>
      <c r="M925" s="1">
        <f t="shared" si="520"/>
        <v>19</v>
      </c>
      <c r="N925" s="1">
        <f t="shared" ref="N925:N988" si="524">(M925-(NETWORKDAYS(A925,L925,AN$137:AN$327)-1))</f>
        <v>8</v>
      </c>
      <c r="O925" s="2">
        <f t="shared" si="506"/>
        <v>1.00289827</v>
      </c>
      <c r="P925" s="10">
        <f t="shared" si="500"/>
        <v>1.0055014</v>
      </c>
      <c r="Q925" s="10">
        <f t="shared" si="497"/>
        <v>1.1495941129271658</v>
      </c>
      <c r="R925" s="2">
        <f t="shared" si="499"/>
        <v>1.15292594</v>
      </c>
      <c r="S925" s="2">
        <f t="shared" si="492"/>
        <v>1.11650312</v>
      </c>
      <c r="T925" s="2">
        <f t="shared" si="507"/>
        <v>304117.97339340998</v>
      </c>
      <c r="U925" s="2">
        <f t="shared" si="508"/>
        <v>1682.0787081163635</v>
      </c>
      <c r="V925" s="2">
        <f t="shared" si="509"/>
        <v>39446.67885799217</v>
      </c>
      <c r="W925" s="2">
        <f t="shared" si="510"/>
        <v>313513.10468142852</v>
      </c>
      <c r="X925" s="27">
        <f t="shared" si="511"/>
        <v>0</v>
      </c>
      <c r="Y925" s="2">
        <f t="shared" si="493"/>
        <v>0</v>
      </c>
      <c r="Z925" s="67">
        <f t="shared" si="512"/>
        <v>0</v>
      </c>
      <c r="AA925" s="2">
        <f t="shared" si="513"/>
        <v>0</v>
      </c>
      <c r="AB925" s="26">
        <f t="shared" si="521"/>
        <v>6.7299999999999999E-2</v>
      </c>
      <c r="AC925" s="27">
        <f t="shared" si="501"/>
        <v>8</v>
      </c>
      <c r="AD925" s="27">
        <v>252</v>
      </c>
      <c r="AE925" s="10">
        <f t="shared" si="498"/>
        <v>1.002069825</v>
      </c>
      <c r="AF925" s="2">
        <f t="shared" si="514"/>
        <v>629.47098427000003</v>
      </c>
      <c r="AG925" s="2">
        <f t="shared" si="515"/>
        <v>648.91726188999996</v>
      </c>
      <c r="AH925" s="3" t="str">
        <f t="shared" si="516"/>
        <v>-</v>
      </c>
      <c r="AI925" s="4" t="str">
        <f t="shared" si="522"/>
        <v>A+J=</v>
      </c>
      <c r="AJ925" s="11">
        <f t="shared" si="523"/>
        <v>41732</v>
      </c>
      <c r="AK925" s="11"/>
      <c r="AL925" s="4"/>
      <c r="AX925" s="1"/>
      <c r="AY925" s="1"/>
      <c r="AZ925" s="1"/>
      <c r="BA925" s="1"/>
      <c r="BB925" s="1"/>
      <c r="BC925" s="1"/>
    </row>
    <row r="926" spans="1:154" x14ac:dyDescent="0.2">
      <c r="A926" s="144">
        <f t="shared" si="517"/>
        <v>41715</v>
      </c>
      <c r="B926" s="2">
        <f t="shared" si="502"/>
        <v>314162.02194331854</v>
      </c>
      <c r="C926" s="2">
        <f t="shared" si="518"/>
        <v>272384.34711531998</v>
      </c>
      <c r="D926" s="68">
        <f>SUM(Y926:Y$1094)</f>
        <v>14438.05717921</v>
      </c>
      <c r="E926" s="68">
        <f t="shared" si="503"/>
        <v>257946.28993610997</v>
      </c>
      <c r="F926" s="72">
        <f t="shared" si="494"/>
        <v>3836.38</v>
      </c>
      <c r="G926" s="3">
        <f>IF(N926=1,VLOOKUP(A925,[1]Plan1!$BG$69:$BI$188,3),G925)</f>
        <v>3862.84</v>
      </c>
      <c r="H926" s="11">
        <f t="shared" si="495"/>
        <v>41645</v>
      </c>
      <c r="I926" s="11">
        <f t="shared" si="496"/>
        <v>41676</v>
      </c>
      <c r="J926" s="26">
        <f t="shared" si="504"/>
        <v>6.8971269790791823E-3</v>
      </c>
      <c r="K926" s="11">
        <f t="shared" si="519"/>
        <v>41730</v>
      </c>
      <c r="L926" s="11">
        <f t="shared" si="505"/>
        <v>41730</v>
      </c>
      <c r="M926" s="1">
        <f t="shared" si="520"/>
        <v>19</v>
      </c>
      <c r="N926" s="1">
        <f t="shared" si="524"/>
        <v>8</v>
      </c>
      <c r="O926" s="2">
        <f t="shared" si="506"/>
        <v>1.00289827</v>
      </c>
      <c r="P926" s="10">
        <f t="shared" si="500"/>
        <v>1.0055014</v>
      </c>
      <c r="Q926" s="10">
        <f t="shared" si="497"/>
        <v>1.1495941129271658</v>
      </c>
      <c r="R926" s="2">
        <f t="shared" si="499"/>
        <v>1.15292594</v>
      </c>
      <c r="S926" s="2">
        <f t="shared" ref="S926:S989" si="525">IF(AND(X926&gt;0,MONTH(A926)=10),R926,S925)</f>
        <v>1.11650312</v>
      </c>
      <c r="T926" s="2">
        <f t="shared" si="507"/>
        <v>304117.97339340998</v>
      </c>
      <c r="U926" s="2">
        <f t="shared" si="508"/>
        <v>1682.0787081163635</v>
      </c>
      <c r="V926" s="2">
        <f t="shared" si="509"/>
        <v>39446.67885799217</v>
      </c>
      <c r="W926" s="2">
        <f t="shared" si="510"/>
        <v>313513.10468142852</v>
      </c>
      <c r="X926" s="27">
        <f t="shared" si="511"/>
        <v>0</v>
      </c>
      <c r="Y926" s="2">
        <f t="shared" ref="Y926:Y989" si="526">IF(X926&gt;0,VLOOKUP(A926,AN$12:AR$131,5),0)</f>
        <v>0</v>
      </c>
      <c r="Z926" s="67">
        <f t="shared" si="512"/>
        <v>0</v>
      </c>
      <c r="AA926" s="2">
        <f t="shared" si="513"/>
        <v>0</v>
      </c>
      <c r="AB926" s="26">
        <f t="shared" si="521"/>
        <v>6.7299999999999999E-2</v>
      </c>
      <c r="AC926" s="27">
        <f t="shared" si="501"/>
        <v>8</v>
      </c>
      <c r="AD926" s="27">
        <v>252</v>
      </c>
      <c r="AE926" s="10">
        <f t="shared" si="498"/>
        <v>1.002069825</v>
      </c>
      <c r="AF926" s="2">
        <f t="shared" si="514"/>
        <v>629.47098427000003</v>
      </c>
      <c r="AG926" s="2">
        <f t="shared" si="515"/>
        <v>648.91726188999996</v>
      </c>
      <c r="AH926" s="3" t="str">
        <f t="shared" si="516"/>
        <v>-</v>
      </c>
      <c r="AI926" s="4" t="str">
        <f t="shared" si="522"/>
        <v>A+J=</v>
      </c>
      <c r="AJ926" s="11">
        <f t="shared" si="523"/>
        <v>41732</v>
      </c>
      <c r="AK926" s="11"/>
      <c r="AL926" s="4"/>
      <c r="AX926" s="1"/>
      <c r="AY926" s="1"/>
      <c r="AZ926" s="1"/>
      <c r="BA926" s="1"/>
      <c r="BB926" s="1"/>
      <c r="BC926" s="1"/>
    </row>
    <row r="927" spans="1:154" x14ac:dyDescent="0.2">
      <c r="A927" s="144">
        <f t="shared" si="517"/>
        <v>41716</v>
      </c>
      <c r="B927" s="2">
        <f t="shared" si="502"/>
        <v>314351.08898513112</v>
      </c>
      <c r="C927" s="2">
        <f t="shared" si="518"/>
        <v>272384.34711531998</v>
      </c>
      <c r="D927" s="68">
        <f>SUM(Y927:Y$1094)</f>
        <v>14438.05717921</v>
      </c>
      <c r="E927" s="68">
        <f t="shared" si="503"/>
        <v>257946.28993610997</v>
      </c>
      <c r="F927" s="72">
        <f t="shared" ref="F927:F990" si="527">IF(G927=G926,F926,G926)</f>
        <v>3836.38</v>
      </c>
      <c r="G927" s="3">
        <f>IF(N927=1,VLOOKUP(A926,[1]Plan1!$BG$69:$BI$188,3),G926)</f>
        <v>3862.84</v>
      </c>
      <c r="H927" s="11">
        <f t="shared" ref="H927:H990" si="528">EDATE(I927,-1)</f>
        <v>41645</v>
      </c>
      <c r="I927" s="11">
        <f t="shared" ref="I927:I990" si="529">IF(X926&gt;0,EDATE(A927,-1),+I926)</f>
        <v>41676</v>
      </c>
      <c r="J927" s="26">
        <f t="shared" si="504"/>
        <v>6.8971269790791823E-3</v>
      </c>
      <c r="K927" s="11">
        <f t="shared" si="519"/>
        <v>41730</v>
      </c>
      <c r="L927" s="11">
        <f t="shared" si="505"/>
        <v>41730</v>
      </c>
      <c r="M927" s="1">
        <f t="shared" si="520"/>
        <v>19</v>
      </c>
      <c r="N927" s="1">
        <f t="shared" si="524"/>
        <v>9</v>
      </c>
      <c r="O927" s="2">
        <f t="shared" si="506"/>
        <v>1.0032611499999999</v>
      </c>
      <c r="P927" s="10">
        <f t="shared" si="500"/>
        <v>1.0055014</v>
      </c>
      <c r="Q927" s="10">
        <f t="shared" ref="Q927:Q990" si="530">IF(L927&gt;L926,Q926*P927,Q926)</f>
        <v>1.1495941129271658</v>
      </c>
      <c r="R927" s="2">
        <f t="shared" si="499"/>
        <v>1.15334311</v>
      </c>
      <c r="S927" s="2">
        <f t="shared" si="525"/>
        <v>1.11650312</v>
      </c>
      <c r="T927" s="2">
        <f t="shared" si="507"/>
        <v>304117.97339340998</v>
      </c>
      <c r="U927" s="2">
        <f t="shared" si="508"/>
        <v>1682.0787081163635</v>
      </c>
      <c r="V927" s="2">
        <f t="shared" si="509"/>
        <v>39554.286311764808</v>
      </c>
      <c r="W927" s="2">
        <f t="shared" si="510"/>
        <v>313620.71213520115</v>
      </c>
      <c r="X927" s="27">
        <f t="shared" si="511"/>
        <v>0</v>
      </c>
      <c r="Y927" s="2">
        <f t="shared" si="526"/>
        <v>0</v>
      </c>
      <c r="Z927" s="67">
        <f t="shared" si="512"/>
        <v>0</v>
      </c>
      <c r="AA927" s="2">
        <f t="shared" si="513"/>
        <v>0</v>
      </c>
      <c r="AB927" s="26">
        <f t="shared" si="521"/>
        <v>6.7299999999999999E-2</v>
      </c>
      <c r="AC927" s="27">
        <f t="shared" si="501"/>
        <v>9</v>
      </c>
      <c r="AD927" s="27">
        <v>252</v>
      </c>
      <c r="AE927" s="10">
        <f t="shared" ref="AE927:AE990" si="531">ROUND((1+AB927)^TRUNC((AC927/AD927),9),9)</f>
        <v>1.0023288539999999</v>
      </c>
      <c r="AF927" s="2">
        <f t="shared" si="514"/>
        <v>708.24635880000005</v>
      </c>
      <c r="AG927" s="2">
        <f t="shared" si="515"/>
        <v>730.37684993000005</v>
      </c>
      <c r="AH927" s="3" t="str">
        <f t="shared" si="516"/>
        <v>-</v>
      </c>
      <c r="AI927" s="4" t="str">
        <f t="shared" si="522"/>
        <v>A+J=</v>
      </c>
      <c r="AJ927" s="11">
        <f t="shared" si="523"/>
        <v>41732</v>
      </c>
      <c r="AK927" s="11"/>
      <c r="AL927" s="4"/>
      <c r="AX927" s="1"/>
      <c r="AY927" s="1"/>
      <c r="AZ927" s="1"/>
      <c r="BA927" s="1"/>
      <c r="BB927" s="1"/>
      <c r="BC927" s="1"/>
    </row>
    <row r="928" spans="1:154" x14ac:dyDescent="0.2">
      <c r="A928" s="144">
        <f t="shared" si="517"/>
        <v>41717</v>
      </c>
      <c r="B928" s="2">
        <f t="shared" si="502"/>
        <v>314540.26641345152</v>
      </c>
      <c r="C928" s="2">
        <f t="shared" si="518"/>
        <v>272384.34711531998</v>
      </c>
      <c r="D928" s="68">
        <f>SUM(Y928:Y$1094)</f>
        <v>14438.05717921</v>
      </c>
      <c r="E928" s="68">
        <f t="shared" si="503"/>
        <v>257946.28993610997</v>
      </c>
      <c r="F928" s="72">
        <f t="shared" si="527"/>
        <v>3836.38</v>
      </c>
      <c r="G928" s="3">
        <f>IF(N928=1,VLOOKUP(A927,[1]Plan1!$BG$69:$BI$188,3),G927)</f>
        <v>3862.84</v>
      </c>
      <c r="H928" s="11">
        <f t="shared" si="528"/>
        <v>41645</v>
      </c>
      <c r="I928" s="11">
        <f t="shared" si="529"/>
        <v>41676</v>
      </c>
      <c r="J928" s="26">
        <f t="shared" si="504"/>
        <v>6.8971269790791823E-3</v>
      </c>
      <c r="K928" s="11">
        <f t="shared" si="519"/>
        <v>41730</v>
      </c>
      <c r="L928" s="11">
        <f t="shared" si="505"/>
        <v>41730</v>
      </c>
      <c r="M928" s="1">
        <f t="shared" si="520"/>
        <v>19</v>
      </c>
      <c r="N928" s="1">
        <f t="shared" si="524"/>
        <v>10</v>
      </c>
      <c r="O928" s="2">
        <f t="shared" si="506"/>
        <v>1.00362415</v>
      </c>
      <c r="P928" s="10">
        <f t="shared" si="500"/>
        <v>1.0055014</v>
      </c>
      <c r="Q928" s="10">
        <f t="shared" si="530"/>
        <v>1.1495941129271658</v>
      </c>
      <c r="R928" s="2">
        <f t="shared" si="499"/>
        <v>1.1537604100000001</v>
      </c>
      <c r="S928" s="2">
        <f t="shared" si="525"/>
        <v>1.11650312</v>
      </c>
      <c r="T928" s="2">
        <f t="shared" si="507"/>
        <v>304117.97339340998</v>
      </c>
      <c r="U928" s="2">
        <f t="shared" si="508"/>
        <v>1682.0787081163635</v>
      </c>
      <c r="V928" s="2">
        <f t="shared" si="509"/>
        <v>39661.927298555158</v>
      </c>
      <c r="W928" s="2">
        <f t="shared" si="510"/>
        <v>313728.3531219915</v>
      </c>
      <c r="X928" s="27">
        <f t="shared" si="511"/>
        <v>0</v>
      </c>
      <c r="Y928" s="2">
        <f t="shared" si="526"/>
        <v>0</v>
      </c>
      <c r="Z928" s="67">
        <f t="shared" si="512"/>
        <v>0</v>
      </c>
      <c r="AA928" s="2">
        <f t="shared" si="513"/>
        <v>0</v>
      </c>
      <c r="AB928" s="26">
        <f t="shared" si="521"/>
        <v>6.7299999999999999E-2</v>
      </c>
      <c r="AC928" s="27">
        <f t="shared" si="501"/>
        <v>10</v>
      </c>
      <c r="AD928" s="27">
        <v>252</v>
      </c>
      <c r="AE928" s="10">
        <f t="shared" si="531"/>
        <v>1.0025879499999999</v>
      </c>
      <c r="AF928" s="2">
        <f>TRUNC((T927*(AE928-1)),8)</f>
        <v>787.04210923999995</v>
      </c>
      <c r="AG928" s="2">
        <f t="shared" si="515"/>
        <v>811.91329145999998</v>
      </c>
      <c r="AH928" s="3" t="str">
        <f t="shared" si="516"/>
        <v>-</v>
      </c>
      <c r="AI928" s="4" t="str">
        <f t="shared" si="522"/>
        <v>A+J=</v>
      </c>
      <c r="AJ928" s="11">
        <f t="shared" si="523"/>
        <v>41732</v>
      </c>
      <c r="AK928" s="16"/>
      <c r="AL928" s="81"/>
      <c r="AX928" s="38"/>
      <c r="AY928" s="38"/>
      <c r="AZ928" s="38"/>
      <c r="BA928" s="38"/>
      <c r="BB928" s="38"/>
      <c r="BC928" s="38"/>
    </row>
    <row r="929" spans="1:55" x14ac:dyDescent="0.2">
      <c r="A929" s="144">
        <f t="shared" si="517"/>
        <v>41718</v>
      </c>
      <c r="B929" s="2">
        <f t="shared" si="502"/>
        <v>314729.56203637825</v>
      </c>
      <c r="C929" s="2">
        <f t="shared" si="518"/>
        <v>272384.34711531998</v>
      </c>
      <c r="D929" s="68">
        <f>SUM(Y929:Y$1094)</f>
        <v>14438.05717921</v>
      </c>
      <c r="E929" s="68">
        <f t="shared" si="503"/>
        <v>257946.28993610997</v>
      </c>
      <c r="F929" s="72">
        <f t="shared" si="527"/>
        <v>3836.38</v>
      </c>
      <c r="G929" s="3">
        <f>IF(N929=1,VLOOKUP(A928,[1]Plan1!$BG$69:$BI$188,3),G928)</f>
        <v>3862.84</v>
      </c>
      <c r="H929" s="11">
        <f t="shared" si="528"/>
        <v>41645</v>
      </c>
      <c r="I929" s="11">
        <f t="shared" si="529"/>
        <v>41676</v>
      </c>
      <c r="J929" s="26">
        <f t="shared" si="504"/>
        <v>6.8971269790791823E-3</v>
      </c>
      <c r="K929" s="11">
        <f t="shared" si="519"/>
        <v>41730</v>
      </c>
      <c r="L929" s="11">
        <f t="shared" si="505"/>
        <v>41730</v>
      </c>
      <c r="M929" s="1">
        <f t="shared" si="520"/>
        <v>19</v>
      </c>
      <c r="N929" s="1">
        <f t="shared" si="524"/>
        <v>11</v>
      </c>
      <c r="O929" s="2">
        <f t="shared" si="506"/>
        <v>1.00398729</v>
      </c>
      <c r="P929" s="10">
        <f t="shared" si="500"/>
        <v>1.0055014</v>
      </c>
      <c r="Q929" s="10">
        <f t="shared" si="530"/>
        <v>1.1495941129271658</v>
      </c>
      <c r="R929" s="2">
        <f t="shared" si="499"/>
        <v>1.1541778700000001</v>
      </c>
      <c r="S929" s="2">
        <f t="shared" si="525"/>
        <v>1.11650312</v>
      </c>
      <c r="T929" s="2">
        <f t="shared" si="507"/>
        <v>304117.97339340998</v>
      </c>
      <c r="U929" s="2">
        <f t="shared" si="508"/>
        <v>1682.0787081163635</v>
      </c>
      <c r="V929" s="2">
        <f t="shared" si="509"/>
        <v>39769.609556751886</v>
      </c>
      <c r="W929" s="2">
        <f t="shared" si="510"/>
        <v>313836.03538018826</v>
      </c>
      <c r="X929" s="27">
        <f t="shared" si="511"/>
        <v>0</v>
      </c>
      <c r="Y929" s="2">
        <f t="shared" si="526"/>
        <v>0</v>
      </c>
      <c r="Z929" s="67">
        <f t="shared" si="512"/>
        <v>0</v>
      </c>
      <c r="AA929" s="2">
        <f t="shared" si="513"/>
        <v>0</v>
      </c>
      <c r="AB929" s="26">
        <f t="shared" si="521"/>
        <v>6.7299999999999999E-2</v>
      </c>
      <c r="AC929" s="27">
        <f t="shared" si="501"/>
        <v>11</v>
      </c>
      <c r="AD929" s="27">
        <v>252</v>
      </c>
      <c r="AE929" s="10">
        <f t="shared" si="531"/>
        <v>1.0028471130000001</v>
      </c>
      <c r="AF929" s="2">
        <f t="shared" ref="AF929:AF992" si="532">TRUNC((T929*(AE929-1)),8)</f>
        <v>865.85823558000004</v>
      </c>
      <c r="AG929" s="2">
        <f t="shared" si="515"/>
        <v>893.52665619000004</v>
      </c>
      <c r="AH929" s="3" t="str">
        <f t="shared" si="516"/>
        <v>-</v>
      </c>
      <c r="AI929" s="4" t="s">
        <v>81</v>
      </c>
      <c r="AJ929" s="11">
        <f t="shared" si="523"/>
        <v>41732</v>
      </c>
      <c r="AK929" s="11"/>
      <c r="AL929" s="4"/>
      <c r="AX929" s="1"/>
      <c r="AY929" s="1"/>
      <c r="AZ929" s="1"/>
      <c r="BA929" s="1"/>
      <c r="BB929" s="1"/>
      <c r="BC929" s="1"/>
    </row>
    <row r="930" spans="1:55" x14ac:dyDescent="0.2">
      <c r="A930" s="144">
        <f t="shared" si="517"/>
        <v>41719</v>
      </c>
      <c r="B930" s="2">
        <f t="shared" si="502"/>
        <v>314918.97590767138</v>
      </c>
      <c r="C930" s="2">
        <f t="shared" si="518"/>
        <v>272384.34711531998</v>
      </c>
      <c r="D930" s="68">
        <f>SUM(Y930:Y$1094)</f>
        <v>14438.05717921</v>
      </c>
      <c r="E930" s="68">
        <f t="shared" si="503"/>
        <v>257946.28993610997</v>
      </c>
      <c r="F930" s="72">
        <f t="shared" si="527"/>
        <v>3836.38</v>
      </c>
      <c r="G930" s="3">
        <f>IF(N930=1,VLOOKUP(A929,[1]Plan1!$BG$69:$BI$188,3),G929)</f>
        <v>3862.84</v>
      </c>
      <c r="H930" s="11">
        <f t="shared" si="528"/>
        <v>41645</v>
      </c>
      <c r="I930" s="11">
        <f t="shared" si="529"/>
        <v>41676</v>
      </c>
      <c r="J930" s="26">
        <f t="shared" si="504"/>
        <v>6.8971269790791823E-3</v>
      </c>
      <c r="K930" s="11">
        <f t="shared" si="519"/>
        <v>41730</v>
      </c>
      <c r="L930" s="11">
        <f t="shared" si="505"/>
        <v>41730</v>
      </c>
      <c r="M930" s="1">
        <f t="shared" si="520"/>
        <v>19</v>
      </c>
      <c r="N930" s="1">
        <f t="shared" si="524"/>
        <v>12</v>
      </c>
      <c r="O930" s="2">
        <f t="shared" si="506"/>
        <v>1.00435056</v>
      </c>
      <c r="P930" s="10">
        <f t="shared" si="500"/>
        <v>1.0055014</v>
      </c>
      <c r="Q930" s="10">
        <f t="shared" si="530"/>
        <v>1.1495941129271658</v>
      </c>
      <c r="R930" s="2">
        <f t="shared" si="499"/>
        <v>1.1545954899999999</v>
      </c>
      <c r="S930" s="2">
        <f t="shared" si="525"/>
        <v>1.11650312</v>
      </c>
      <c r="T930" s="2">
        <f t="shared" si="507"/>
        <v>304117.97339340998</v>
      </c>
      <c r="U930" s="2">
        <f t="shared" si="508"/>
        <v>1682.0787081163635</v>
      </c>
      <c r="V930" s="2">
        <f t="shared" si="509"/>
        <v>39877.333086354978</v>
      </c>
      <c r="W930" s="2">
        <f t="shared" si="510"/>
        <v>313943.75890979136</v>
      </c>
      <c r="X930" s="27">
        <f t="shared" si="511"/>
        <v>0</v>
      </c>
      <c r="Y930" s="2">
        <f t="shared" si="526"/>
        <v>0</v>
      </c>
      <c r="Z930" s="67">
        <f t="shared" si="512"/>
        <v>0</v>
      </c>
      <c r="AA930" s="2">
        <f t="shared" si="513"/>
        <v>0</v>
      </c>
      <c r="AB930" s="26">
        <f t="shared" si="521"/>
        <v>6.7299999999999999E-2</v>
      </c>
      <c r="AC930" s="27">
        <f t="shared" si="501"/>
        <v>12</v>
      </c>
      <c r="AD930" s="27">
        <v>252</v>
      </c>
      <c r="AE930" s="10">
        <f t="shared" si="531"/>
        <v>1.003106343</v>
      </c>
      <c r="AF930" s="2">
        <f t="shared" si="532"/>
        <v>944.69473782</v>
      </c>
      <c r="AG930" s="2">
        <f t="shared" si="515"/>
        <v>975.21699788000001</v>
      </c>
      <c r="AH930" s="3" t="str">
        <f t="shared" si="516"/>
        <v>-</v>
      </c>
      <c r="AI930" s="4" t="str">
        <f t="shared" ref="AI930:AI993" si="533">AI929</f>
        <v>A+J=</v>
      </c>
      <c r="AJ930" s="11">
        <f t="shared" si="523"/>
        <v>41732</v>
      </c>
      <c r="AK930" s="11"/>
      <c r="AL930" s="4"/>
      <c r="AX930" s="1"/>
      <c r="AY930" s="1"/>
      <c r="AZ930" s="1"/>
      <c r="BA930" s="1"/>
      <c r="BB930" s="1"/>
      <c r="BC930" s="1"/>
    </row>
    <row r="931" spans="1:55" x14ac:dyDescent="0.2">
      <c r="A931" s="144">
        <f t="shared" si="517"/>
        <v>41720</v>
      </c>
      <c r="B931" s="2">
        <f t="shared" si="502"/>
        <v>315108.50290476508</v>
      </c>
      <c r="C931" s="2">
        <f t="shared" si="518"/>
        <v>272384.34711531998</v>
      </c>
      <c r="D931" s="68">
        <f>SUM(Y931:Y$1094)</f>
        <v>14438.05717921</v>
      </c>
      <c r="E931" s="68">
        <f t="shared" si="503"/>
        <v>257946.28993610997</v>
      </c>
      <c r="F931" s="72">
        <f t="shared" si="527"/>
        <v>3836.38</v>
      </c>
      <c r="G931" s="3">
        <f>IF(N931=1,VLOOKUP(A930,[1]Plan1!$BG$69:$BI$188,3),G930)</f>
        <v>3862.84</v>
      </c>
      <c r="H931" s="11">
        <f t="shared" si="528"/>
        <v>41645</v>
      </c>
      <c r="I931" s="11">
        <f t="shared" si="529"/>
        <v>41676</v>
      </c>
      <c r="J931" s="26">
        <f t="shared" si="504"/>
        <v>6.8971269790791823E-3</v>
      </c>
      <c r="K931" s="11">
        <f t="shared" si="519"/>
        <v>41730</v>
      </c>
      <c r="L931" s="11">
        <f t="shared" si="505"/>
        <v>41730</v>
      </c>
      <c r="M931" s="1">
        <f t="shared" si="520"/>
        <v>19</v>
      </c>
      <c r="N931" s="1">
        <f t="shared" si="524"/>
        <v>13</v>
      </c>
      <c r="O931" s="2">
        <f t="shared" si="506"/>
        <v>1.0047139599999999</v>
      </c>
      <c r="P931" s="10">
        <f t="shared" si="500"/>
        <v>1.0055014</v>
      </c>
      <c r="Q931" s="10">
        <f t="shared" si="530"/>
        <v>1.1495941129271658</v>
      </c>
      <c r="R931" s="2">
        <f t="shared" si="499"/>
        <v>1.1550132500000001</v>
      </c>
      <c r="S931" s="2">
        <f t="shared" si="525"/>
        <v>1.11650312</v>
      </c>
      <c r="T931" s="2">
        <f t="shared" si="507"/>
        <v>304117.97339340998</v>
      </c>
      <c r="U931" s="2">
        <f t="shared" si="508"/>
        <v>1682.0787081163635</v>
      </c>
      <c r="V931" s="2">
        <f t="shared" si="509"/>
        <v>39985.092728438722</v>
      </c>
      <c r="W931" s="2">
        <f t="shared" si="510"/>
        <v>314051.51855187508</v>
      </c>
      <c r="X931" s="27">
        <f t="shared" si="511"/>
        <v>0</v>
      </c>
      <c r="Y931" s="2">
        <f t="shared" si="526"/>
        <v>0</v>
      </c>
      <c r="Z931" s="67">
        <f t="shared" si="512"/>
        <v>0</v>
      </c>
      <c r="AA931" s="2">
        <f t="shared" si="513"/>
        <v>0</v>
      </c>
      <c r="AB931" s="26">
        <f t="shared" si="521"/>
        <v>6.7299999999999999E-2</v>
      </c>
      <c r="AC931" s="27">
        <f t="shared" si="501"/>
        <v>13</v>
      </c>
      <c r="AD931" s="27">
        <v>252</v>
      </c>
      <c r="AE931" s="10">
        <f t="shared" si="531"/>
        <v>1.0033656399999999</v>
      </c>
      <c r="AF931" s="2">
        <f t="shared" si="532"/>
        <v>1023.5516159699999</v>
      </c>
      <c r="AG931" s="2">
        <f t="shared" si="515"/>
        <v>1056.9843528900001</v>
      </c>
      <c r="AH931" s="3" t="str">
        <f t="shared" si="516"/>
        <v>-</v>
      </c>
      <c r="AI931" s="4" t="str">
        <f t="shared" si="533"/>
        <v>A+J=</v>
      </c>
      <c r="AJ931" s="11">
        <f t="shared" si="523"/>
        <v>41732</v>
      </c>
      <c r="AK931" s="11"/>
      <c r="AL931" s="4"/>
      <c r="AX931" s="1"/>
      <c r="AY931" s="1"/>
      <c r="AZ931" s="1"/>
      <c r="BA931" s="1"/>
      <c r="BB931" s="1"/>
      <c r="BC931" s="1"/>
    </row>
    <row r="932" spans="1:55" x14ac:dyDescent="0.2">
      <c r="A932" s="144">
        <f t="shared" si="517"/>
        <v>41721</v>
      </c>
      <c r="B932" s="2">
        <f t="shared" si="502"/>
        <v>315108.50290476508</v>
      </c>
      <c r="C932" s="2">
        <f t="shared" si="518"/>
        <v>272384.34711531998</v>
      </c>
      <c r="D932" s="68">
        <f>SUM(Y932:Y$1094)</f>
        <v>14438.05717921</v>
      </c>
      <c r="E932" s="68">
        <f t="shared" si="503"/>
        <v>257946.28993610997</v>
      </c>
      <c r="F932" s="72">
        <f t="shared" si="527"/>
        <v>3836.38</v>
      </c>
      <c r="G932" s="3">
        <f>IF(N932=1,VLOOKUP(A931,[1]Plan1!$BG$69:$BI$188,3),G931)</f>
        <v>3862.84</v>
      </c>
      <c r="H932" s="11">
        <f t="shared" si="528"/>
        <v>41645</v>
      </c>
      <c r="I932" s="11">
        <f t="shared" si="529"/>
        <v>41676</v>
      </c>
      <c r="J932" s="26">
        <f t="shared" si="504"/>
        <v>6.8971269790791823E-3</v>
      </c>
      <c r="K932" s="11">
        <f t="shared" si="519"/>
        <v>41730</v>
      </c>
      <c r="L932" s="11">
        <f t="shared" si="505"/>
        <v>41730</v>
      </c>
      <c r="M932" s="1">
        <f t="shared" si="520"/>
        <v>19</v>
      </c>
      <c r="N932" s="1">
        <f t="shared" si="524"/>
        <v>13</v>
      </c>
      <c r="O932" s="2">
        <f t="shared" si="506"/>
        <v>1.0047139599999999</v>
      </c>
      <c r="P932" s="10">
        <f t="shared" si="500"/>
        <v>1.0055014</v>
      </c>
      <c r="Q932" s="10">
        <f t="shared" si="530"/>
        <v>1.1495941129271658</v>
      </c>
      <c r="R932" s="2">
        <f t="shared" si="499"/>
        <v>1.1550132500000001</v>
      </c>
      <c r="S932" s="2">
        <f t="shared" si="525"/>
        <v>1.11650312</v>
      </c>
      <c r="T932" s="2">
        <f t="shared" si="507"/>
        <v>304117.97339340998</v>
      </c>
      <c r="U932" s="2">
        <f t="shared" si="508"/>
        <v>1682.0787081163635</v>
      </c>
      <c r="V932" s="2">
        <f t="shared" si="509"/>
        <v>39985.092728438722</v>
      </c>
      <c r="W932" s="2">
        <f t="shared" si="510"/>
        <v>314051.51855187508</v>
      </c>
      <c r="X932" s="27">
        <f t="shared" si="511"/>
        <v>0</v>
      </c>
      <c r="Y932" s="2">
        <f t="shared" si="526"/>
        <v>0</v>
      </c>
      <c r="Z932" s="67">
        <f t="shared" si="512"/>
        <v>0</v>
      </c>
      <c r="AA932" s="2">
        <f t="shared" si="513"/>
        <v>0</v>
      </c>
      <c r="AB932" s="26">
        <f t="shared" si="521"/>
        <v>6.7299999999999999E-2</v>
      </c>
      <c r="AC932" s="27">
        <f t="shared" si="501"/>
        <v>13</v>
      </c>
      <c r="AD932" s="27">
        <v>252</v>
      </c>
      <c r="AE932" s="10">
        <f t="shared" si="531"/>
        <v>1.0033656399999999</v>
      </c>
      <c r="AF932" s="2">
        <f t="shared" si="532"/>
        <v>1023.5516159699999</v>
      </c>
      <c r="AG932" s="2">
        <f t="shared" si="515"/>
        <v>1056.9843528900001</v>
      </c>
      <c r="AH932" s="3" t="str">
        <f t="shared" si="516"/>
        <v>-</v>
      </c>
      <c r="AI932" s="4" t="str">
        <f t="shared" si="533"/>
        <v>A+J=</v>
      </c>
      <c r="AJ932" s="11">
        <f t="shared" si="523"/>
        <v>41732</v>
      </c>
      <c r="AK932" s="11"/>
      <c r="AL932" s="4"/>
      <c r="AX932" s="1"/>
      <c r="AY932" s="1"/>
      <c r="AZ932" s="1"/>
      <c r="BA932" s="1"/>
      <c r="BB932" s="1"/>
      <c r="BC932" s="1"/>
    </row>
    <row r="933" spans="1:55" x14ac:dyDescent="0.2">
      <c r="A933" s="144">
        <f t="shared" si="517"/>
        <v>41722</v>
      </c>
      <c r="B933" s="2">
        <f t="shared" si="502"/>
        <v>315108.50290476508</v>
      </c>
      <c r="C933" s="2">
        <f t="shared" si="518"/>
        <v>272384.34711531998</v>
      </c>
      <c r="D933" s="68">
        <f>SUM(Y933:Y$1094)</f>
        <v>14438.05717921</v>
      </c>
      <c r="E933" s="68">
        <f t="shared" si="503"/>
        <v>257946.28993610997</v>
      </c>
      <c r="F933" s="72">
        <f t="shared" si="527"/>
        <v>3836.38</v>
      </c>
      <c r="G933" s="3">
        <f>IF(N933=1,VLOOKUP(A932,[1]Plan1!$BG$69:$BI$188,3),G932)</f>
        <v>3862.84</v>
      </c>
      <c r="H933" s="11">
        <f t="shared" si="528"/>
        <v>41645</v>
      </c>
      <c r="I933" s="11">
        <f t="shared" si="529"/>
        <v>41676</v>
      </c>
      <c r="J933" s="26">
        <f t="shared" si="504"/>
        <v>6.8971269790791823E-3</v>
      </c>
      <c r="K933" s="11">
        <f t="shared" si="519"/>
        <v>41730</v>
      </c>
      <c r="L933" s="11">
        <f t="shared" si="505"/>
        <v>41730</v>
      </c>
      <c r="M933" s="1">
        <f t="shared" si="520"/>
        <v>19</v>
      </c>
      <c r="N933" s="1">
        <f t="shared" si="524"/>
        <v>13</v>
      </c>
      <c r="O933" s="2">
        <f t="shared" si="506"/>
        <v>1.0047139599999999</v>
      </c>
      <c r="P933" s="10">
        <f t="shared" si="500"/>
        <v>1.0055014</v>
      </c>
      <c r="Q933" s="10">
        <f t="shared" si="530"/>
        <v>1.1495941129271658</v>
      </c>
      <c r="R933" s="2">
        <f t="shared" si="499"/>
        <v>1.1550132500000001</v>
      </c>
      <c r="S933" s="2">
        <f t="shared" si="525"/>
        <v>1.11650312</v>
      </c>
      <c r="T933" s="2">
        <f t="shared" si="507"/>
        <v>304117.97339340998</v>
      </c>
      <c r="U933" s="2">
        <f t="shared" si="508"/>
        <v>1682.0787081163635</v>
      </c>
      <c r="V933" s="2">
        <f t="shared" si="509"/>
        <v>39985.092728438722</v>
      </c>
      <c r="W933" s="2">
        <f t="shared" si="510"/>
        <v>314051.51855187508</v>
      </c>
      <c r="X933" s="27">
        <f t="shared" si="511"/>
        <v>0</v>
      </c>
      <c r="Y933" s="2">
        <f t="shared" si="526"/>
        <v>0</v>
      </c>
      <c r="Z933" s="67">
        <f t="shared" si="512"/>
        <v>0</v>
      </c>
      <c r="AA933" s="2">
        <f t="shared" si="513"/>
        <v>0</v>
      </c>
      <c r="AB933" s="26">
        <f t="shared" si="521"/>
        <v>6.7299999999999999E-2</v>
      </c>
      <c r="AC933" s="27">
        <f t="shared" si="501"/>
        <v>13</v>
      </c>
      <c r="AD933" s="27">
        <v>252</v>
      </c>
      <c r="AE933" s="10">
        <f t="shared" si="531"/>
        <v>1.0033656399999999</v>
      </c>
      <c r="AF933" s="2">
        <f t="shared" si="532"/>
        <v>1023.5516159699999</v>
      </c>
      <c r="AG933" s="2">
        <f t="shared" si="515"/>
        <v>1056.9843528900001</v>
      </c>
      <c r="AH933" s="3" t="str">
        <f t="shared" si="516"/>
        <v>-</v>
      </c>
      <c r="AI933" s="4" t="str">
        <f t="shared" si="533"/>
        <v>A+J=</v>
      </c>
      <c r="AJ933" s="11">
        <f t="shared" si="523"/>
        <v>41732</v>
      </c>
      <c r="AK933" s="11"/>
      <c r="AL933" s="4"/>
      <c r="AX933" s="1"/>
      <c r="AY933" s="1"/>
      <c r="AZ933" s="1"/>
      <c r="BA933" s="1"/>
      <c r="BB933" s="1"/>
      <c r="BC933" s="1"/>
    </row>
    <row r="934" spans="1:55" x14ac:dyDescent="0.2">
      <c r="A934" s="144">
        <f t="shared" si="517"/>
        <v>41723</v>
      </c>
      <c r="B934" s="2">
        <f t="shared" si="502"/>
        <v>315298.14566624223</v>
      </c>
      <c r="C934" s="2">
        <f t="shared" si="518"/>
        <v>272384.34711531998</v>
      </c>
      <c r="D934" s="68">
        <f>SUM(Y934:Y$1094)</f>
        <v>14438.05717921</v>
      </c>
      <c r="E934" s="68">
        <f t="shared" si="503"/>
        <v>257946.28993610997</v>
      </c>
      <c r="F934" s="72">
        <f t="shared" si="527"/>
        <v>3836.38</v>
      </c>
      <c r="G934" s="3">
        <f>IF(N934=1,VLOOKUP(A933,[1]Plan1!$BG$69:$BI$188,3),G933)</f>
        <v>3862.84</v>
      </c>
      <c r="H934" s="11">
        <f t="shared" si="528"/>
        <v>41645</v>
      </c>
      <c r="I934" s="11">
        <f t="shared" si="529"/>
        <v>41676</v>
      </c>
      <c r="J934" s="26">
        <f t="shared" si="504"/>
        <v>6.8971269790791823E-3</v>
      </c>
      <c r="K934" s="11">
        <f t="shared" si="519"/>
        <v>41730</v>
      </c>
      <c r="L934" s="11">
        <f t="shared" si="505"/>
        <v>41730</v>
      </c>
      <c r="M934" s="1">
        <f t="shared" si="520"/>
        <v>19</v>
      </c>
      <c r="N934" s="1">
        <f t="shared" si="524"/>
        <v>14</v>
      </c>
      <c r="O934" s="2">
        <f t="shared" si="506"/>
        <v>1.0050774899999999</v>
      </c>
      <c r="P934" s="10">
        <f t="shared" si="500"/>
        <v>1.0055014</v>
      </c>
      <c r="Q934" s="10">
        <f t="shared" si="530"/>
        <v>1.1495941129271658</v>
      </c>
      <c r="R934" s="2">
        <f t="shared" si="499"/>
        <v>1.15543116</v>
      </c>
      <c r="S934" s="2">
        <f t="shared" si="525"/>
        <v>1.11650312</v>
      </c>
      <c r="T934" s="2">
        <f t="shared" si="507"/>
        <v>304117.97339340998</v>
      </c>
      <c r="U934" s="2">
        <f t="shared" si="508"/>
        <v>1682.0787081163635</v>
      </c>
      <c r="V934" s="2">
        <f t="shared" si="509"/>
        <v>40092.891062465904</v>
      </c>
      <c r="W934" s="2">
        <f t="shared" si="510"/>
        <v>314159.31688590226</v>
      </c>
      <c r="X934" s="27">
        <f t="shared" si="511"/>
        <v>0</v>
      </c>
      <c r="Y934" s="2">
        <f t="shared" si="526"/>
        <v>0</v>
      </c>
      <c r="Z934" s="67">
        <f t="shared" si="512"/>
        <v>0</v>
      </c>
      <c r="AA934" s="2">
        <f t="shared" si="513"/>
        <v>0</v>
      </c>
      <c r="AB934" s="26">
        <f t="shared" si="521"/>
        <v>6.7299999999999999E-2</v>
      </c>
      <c r="AC934" s="27">
        <f t="shared" si="501"/>
        <v>14</v>
      </c>
      <c r="AD934" s="27">
        <v>252</v>
      </c>
      <c r="AE934" s="10">
        <f t="shared" si="531"/>
        <v>1.0036250040000001</v>
      </c>
      <c r="AF934" s="2">
        <f t="shared" si="532"/>
        <v>1102.42887002</v>
      </c>
      <c r="AG934" s="2">
        <f t="shared" si="515"/>
        <v>1138.8287803400001</v>
      </c>
      <c r="AH934" s="3" t="str">
        <f t="shared" si="516"/>
        <v>-</v>
      </c>
      <c r="AI934" s="4" t="str">
        <f t="shared" si="533"/>
        <v>A+J=</v>
      </c>
      <c r="AJ934" s="11">
        <f t="shared" si="523"/>
        <v>41732</v>
      </c>
      <c r="AK934" s="11"/>
      <c r="AL934" s="4"/>
      <c r="AX934" s="1"/>
      <c r="AY934" s="1"/>
      <c r="AZ934" s="1"/>
      <c r="BA934" s="1"/>
      <c r="BB934" s="1"/>
      <c r="BC934" s="1"/>
    </row>
    <row r="935" spans="1:55" x14ac:dyDescent="0.2">
      <c r="A935" s="144">
        <f t="shared" si="517"/>
        <v>41724</v>
      </c>
      <c r="B935" s="2">
        <f t="shared" si="502"/>
        <v>315487.90424387291</v>
      </c>
      <c r="C935" s="2">
        <f t="shared" si="518"/>
        <v>272384.34711531998</v>
      </c>
      <c r="D935" s="68">
        <f>SUM(Y935:Y$1094)</f>
        <v>14438.05717921</v>
      </c>
      <c r="E935" s="68">
        <f t="shared" si="503"/>
        <v>257946.28993610997</v>
      </c>
      <c r="F935" s="72">
        <f t="shared" si="527"/>
        <v>3836.38</v>
      </c>
      <c r="G935" s="3">
        <f>IF(N935=1,VLOOKUP(A934,[1]Plan1!$BG$69:$BI$188,3),G934)</f>
        <v>3862.84</v>
      </c>
      <c r="H935" s="11">
        <f t="shared" si="528"/>
        <v>41645</v>
      </c>
      <c r="I935" s="11">
        <f t="shared" si="529"/>
        <v>41676</v>
      </c>
      <c r="J935" s="26">
        <f t="shared" si="504"/>
        <v>6.8971269790791823E-3</v>
      </c>
      <c r="K935" s="11">
        <f t="shared" si="519"/>
        <v>41730</v>
      </c>
      <c r="L935" s="11">
        <f t="shared" si="505"/>
        <v>41730</v>
      </c>
      <c r="M935" s="1">
        <f t="shared" si="520"/>
        <v>19</v>
      </c>
      <c r="N935" s="1">
        <f t="shared" si="524"/>
        <v>15</v>
      </c>
      <c r="O935" s="2">
        <f t="shared" si="506"/>
        <v>1.00544115</v>
      </c>
      <c r="P935" s="10">
        <f t="shared" si="500"/>
        <v>1.0055014</v>
      </c>
      <c r="Q935" s="10">
        <f t="shared" si="530"/>
        <v>1.1495941129271658</v>
      </c>
      <c r="R935" s="2">
        <f t="shared" si="499"/>
        <v>1.1558492199999999</v>
      </c>
      <c r="S935" s="2">
        <f t="shared" si="525"/>
        <v>1.11650312</v>
      </c>
      <c r="T935" s="2">
        <f t="shared" si="507"/>
        <v>304117.97339340998</v>
      </c>
      <c r="U935" s="2">
        <f t="shared" si="508"/>
        <v>1682.0787081163635</v>
      </c>
      <c r="V935" s="2">
        <f t="shared" si="509"/>
        <v>40200.728088436561</v>
      </c>
      <c r="W935" s="2">
        <f t="shared" si="510"/>
        <v>314267.15391187288</v>
      </c>
      <c r="X935" s="27">
        <f t="shared" si="511"/>
        <v>0</v>
      </c>
      <c r="Y935" s="2">
        <f t="shared" si="526"/>
        <v>0</v>
      </c>
      <c r="Z935" s="67">
        <f t="shared" si="512"/>
        <v>0</v>
      </c>
      <c r="AA935" s="2">
        <f t="shared" si="513"/>
        <v>0</v>
      </c>
      <c r="AB935" s="26">
        <f t="shared" si="521"/>
        <v>6.7299999999999999E-2</v>
      </c>
      <c r="AC935" s="27">
        <f t="shared" si="501"/>
        <v>15</v>
      </c>
      <c r="AD935" s="27">
        <v>252</v>
      </c>
      <c r="AE935" s="10">
        <f t="shared" si="531"/>
        <v>1.003884435</v>
      </c>
      <c r="AF935" s="2">
        <f t="shared" si="532"/>
        <v>1181.32649997</v>
      </c>
      <c r="AG935" s="2">
        <f t="shared" si="515"/>
        <v>1220.7503320000001</v>
      </c>
      <c r="AH935" s="3" t="str">
        <f t="shared" si="516"/>
        <v>-</v>
      </c>
      <c r="AI935" s="4" t="str">
        <f t="shared" si="533"/>
        <v>A+J=</v>
      </c>
      <c r="AJ935" s="11">
        <f t="shared" si="523"/>
        <v>41732</v>
      </c>
      <c r="AK935" s="11"/>
      <c r="AL935" s="4"/>
      <c r="AX935" s="1"/>
      <c r="AY935" s="1"/>
      <c r="AZ935" s="1"/>
      <c r="BA935" s="1"/>
      <c r="BB935" s="1"/>
      <c r="BC935" s="1"/>
    </row>
    <row r="936" spans="1:55" x14ac:dyDescent="0.2">
      <c r="A936" s="144">
        <f t="shared" si="517"/>
        <v>41725</v>
      </c>
      <c r="B936" s="2">
        <f t="shared" si="502"/>
        <v>315677.78159397002</v>
      </c>
      <c r="C936" s="2">
        <f t="shared" si="518"/>
        <v>272384.34711531998</v>
      </c>
      <c r="D936" s="68">
        <f>SUM(Y936:Y$1094)</f>
        <v>14438.05717921</v>
      </c>
      <c r="E936" s="68">
        <f t="shared" si="503"/>
        <v>257946.28993610997</v>
      </c>
      <c r="F936" s="72">
        <f t="shared" si="527"/>
        <v>3836.38</v>
      </c>
      <c r="G936" s="3">
        <f>IF(N936=1,VLOOKUP(A935,[1]Plan1!$BG$69:$BI$188,3),G935)</f>
        <v>3862.84</v>
      </c>
      <c r="H936" s="11">
        <f t="shared" si="528"/>
        <v>41645</v>
      </c>
      <c r="I936" s="11">
        <f t="shared" si="529"/>
        <v>41676</v>
      </c>
      <c r="J936" s="26">
        <f t="shared" si="504"/>
        <v>6.8971269790791823E-3</v>
      </c>
      <c r="K936" s="11">
        <f t="shared" si="519"/>
        <v>41730</v>
      </c>
      <c r="L936" s="11">
        <f t="shared" si="505"/>
        <v>41730</v>
      </c>
      <c r="M936" s="1">
        <f t="shared" si="520"/>
        <v>19</v>
      </c>
      <c r="N936" s="1">
        <f t="shared" si="524"/>
        <v>16</v>
      </c>
      <c r="O936" s="2">
        <f t="shared" si="506"/>
        <v>1.0058049499999999</v>
      </c>
      <c r="P936" s="10">
        <f t="shared" si="500"/>
        <v>1.0055014</v>
      </c>
      <c r="Q936" s="10">
        <f t="shared" si="530"/>
        <v>1.1495941129271658</v>
      </c>
      <c r="R936" s="2">
        <f t="shared" si="499"/>
        <v>1.1562674399999999</v>
      </c>
      <c r="S936" s="2">
        <f t="shared" si="525"/>
        <v>1.11650312</v>
      </c>
      <c r="T936" s="2">
        <f t="shared" si="507"/>
        <v>304117.97339340998</v>
      </c>
      <c r="U936" s="2">
        <f t="shared" si="508"/>
        <v>1682.0787081163635</v>
      </c>
      <c r="V936" s="2">
        <f t="shared" si="509"/>
        <v>40308.606385813648</v>
      </c>
      <c r="W936" s="2">
        <f t="shared" si="510"/>
        <v>314375.03220925003</v>
      </c>
      <c r="X936" s="27">
        <f t="shared" si="511"/>
        <v>0</v>
      </c>
      <c r="Y936" s="2">
        <f t="shared" si="526"/>
        <v>0</v>
      </c>
      <c r="Z936" s="67">
        <f t="shared" si="512"/>
        <v>0</v>
      </c>
      <c r="AA936" s="2">
        <f t="shared" si="513"/>
        <v>0</v>
      </c>
      <c r="AB936" s="26">
        <f t="shared" si="521"/>
        <v>6.7299999999999999E-2</v>
      </c>
      <c r="AC936" s="27">
        <f t="shared" si="501"/>
        <v>16</v>
      </c>
      <c r="AD936" s="27">
        <v>252</v>
      </c>
      <c r="AE936" s="10">
        <f t="shared" si="531"/>
        <v>1.004143934</v>
      </c>
      <c r="AF936" s="2">
        <f t="shared" si="532"/>
        <v>1260.24480995</v>
      </c>
      <c r="AG936" s="2">
        <f t="shared" si="515"/>
        <v>1302.7493847200001</v>
      </c>
      <c r="AH936" s="3" t="str">
        <f t="shared" si="516"/>
        <v>-</v>
      </c>
      <c r="AI936" s="4" t="str">
        <f t="shared" si="533"/>
        <v>A+J=</v>
      </c>
      <c r="AJ936" s="11">
        <f t="shared" si="523"/>
        <v>41732</v>
      </c>
      <c r="AK936" s="11"/>
      <c r="AL936" s="4"/>
      <c r="AX936" s="1"/>
      <c r="AY936" s="1"/>
      <c r="AZ936" s="1"/>
      <c r="BA936" s="1"/>
      <c r="BB936" s="1"/>
      <c r="BC936" s="1"/>
    </row>
    <row r="937" spans="1:55" x14ac:dyDescent="0.2">
      <c r="A937" s="144">
        <f t="shared" si="517"/>
        <v>41726</v>
      </c>
      <c r="B937" s="2">
        <f t="shared" si="502"/>
        <v>315867.77196005767</v>
      </c>
      <c r="C937" s="2">
        <f t="shared" si="518"/>
        <v>272384.34711531998</v>
      </c>
      <c r="D937" s="68">
        <f>SUM(Y937:Y$1094)</f>
        <v>14438.05717921</v>
      </c>
      <c r="E937" s="68">
        <f t="shared" si="503"/>
        <v>257946.28993610997</v>
      </c>
      <c r="F937" s="72">
        <f t="shared" si="527"/>
        <v>3836.38</v>
      </c>
      <c r="G937" s="3">
        <f>IF(N937=1,VLOOKUP(A936,[1]Plan1!$BG$69:$BI$188,3),G936)</f>
        <v>3862.84</v>
      </c>
      <c r="H937" s="11">
        <f t="shared" si="528"/>
        <v>41645</v>
      </c>
      <c r="I937" s="11">
        <f t="shared" si="529"/>
        <v>41676</v>
      </c>
      <c r="J937" s="26">
        <f t="shared" si="504"/>
        <v>6.8971269790791823E-3</v>
      </c>
      <c r="K937" s="11">
        <f t="shared" si="519"/>
        <v>41730</v>
      </c>
      <c r="L937" s="11">
        <f t="shared" si="505"/>
        <v>41730</v>
      </c>
      <c r="M937" s="1">
        <f t="shared" si="520"/>
        <v>19</v>
      </c>
      <c r="N937" s="1">
        <f t="shared" si="524"/>
        <v>17</v>
      </c>
      <c r="O937" s="2">
        <f t="shared" si="506"/>
        <v>1.00616887</v>
      </c>
      <c r="P937" s="10">
        <f t="shared" si="500"/>
        <v>1.0055014</v>
      </c>
      <c r="Q937" s="10">
        <f t="shared" si="530"/>
        <v>1.1495941129271658</v>
      </c>
      <c r="R937" s="2">
        <f t="shared" ref="R937:R1000" si="534">TRUNC(TRUNC((O937*Q937),15),8)</f>
        <v>1.1566858</v>
      </c>
      <c r="S937" s="2">
        <f t="shared" si="525"/>
        <v>1.11650312</v>
      </c>
      <c r="T937" s="2">
        <f t="shared" si="507"/>
        <v>304117.97339340998</v>
      </c>
      <c r="U937" s="2">
        <f t="shared" si="508"/>
        <v>1682.0787081163635</v>
      </c>
      <c r="V937" s="2">
        <f t="shared" si="509"/>
        <v>40416.520795671335</v>
      </c>
      <c r="W937" s="2">
        <f t="shared" si="510"/>
        <v>314482.94661910768</v>
      </c>
      <c r="X937" s="27">
        <f t="shared" si="511"/>
        <v>0</v>
      </c>
      <c r="Y937" s="2">
        <f t="shared" si="526"/>
        <v>0</v>
      </c>
      <c r="Z937" s="67">
        <f t="shared" si="512"/>
        <v>0</v>
      </c>
      <c r="AA937" s="2">
        <f t="shared" si="513"/>
        <v>0</v>
      </c>
      <c r="AB937" s="26">
        <f t="shared" si="521"/>
        <v>6.7299999999999999E-2</v>
      </c>
      <c r="AC937" s="27">
        <f t="shared" si="501"/>
        <v>17</v>
      </c>
      <c r="AD937" s="27">
        <v>252</v>
      </c>
      <c r="AE937" s="10">
        <f t="shared" si="531"/>
        <v>1.0044034989999999</v>
      </c>
      <c r="AF937" s="2">
        <f t="shared" si="532"/>
        <v>1339.1831917100001</v>
      </c>
      <c r="AG937" s="2">
        <f t="shared" si="515"/>
        <v>1384.8253409500001</v>
      </c>
      <c r="AH937" s="3" t="str">
        <f t="shared" si="516"/>
        <v>-</v>
      </c>
      <c r="AI937" s="4" t="str">
        <f t="shared" si="533"/>
        <v>A+J=</v>
      </c>
      <c r="AJ937" s="11">
        <f t="shared" si="523"/>
        <v>41732</v>
      </c>
      <c r="AK937" s="11"/>
      <c r="AL937" s="4"/>
      <c r="AX937" s="1"/>
      <c r="AY937" s="1"/>
      <c r="AZ937" s="1"/>
      <c r="BA937" s="1"/>
      <c r="BB937" s="1"/>
      <c r="BC937" s="1"/>
    </row>
    <row r="938" spans="1:55" x14ac:dyDescent="0.2">
      <c r="A938" s="144">
        <f t="shared" si="517"/>
        <v>41727</v>
      </c>
      <c r="B938" s="2">
        <f t="shared" si="502"/>
        <v>316057.88348069461</v>
      </c>
      <c r="C938" s="2">
        <f t="shared" si="518"/>
        <v>272384.34711531998</v>
      </c>
      <c r="D938" s="68">
        <f>SUM(Y938:Y$1094)</f>
        <v>14438.05717921</v>
      </c>
      <c r="E938" s="68">
        <f t="shared" si="503"/>
        <v>257946.28993610997</v>
      </c>
      <c r="F938" s="72">
        <f t="shared" si="527"/>
        <v>3836.38</v>
      </c>
      <c r="G938" s="3">
        <f>IF(N938=1,VLOOKUP(A937,[1]Plan1!$BG$69:$BI$188,3),G937)</f>
        <v>3862.84</v>
      </c>
      <c r="H938" s="11">
        <f t="shared" si="528"/>
        <v>41645</v>
      </c>
      <c r="I938" s="11">
        <f t="shared" si="529"/>
        <v>41676</v>
      </c>
      <c r="J938" s="26">
        <f t="shared" si="504"/>
        <v>6.8971269790791823E-3</v>
      </c>
      <c r="K938" s="11">
        <f t="shared" si="519"/>
        <v>41730</v>
      </c>
      <c r="L938" s="11">
        <f t="shared" si="505"/>
        <v>41730</v>
      </c>
      <c r="M938" s="1">
        <f t="shared" si="520"/>
        <v>19</v>
      </c>
      <c r="N938" s="1">
        <f t="shared" si="524"/>
        <v>18</v>
      </c>
      <c r="O938" s="2">
        <f t="shared" si="506"/>
        <v>1.0065329300000001</v>
      </c>
      <c r="P938" s="10">
        <f t="shared" ref="P938:P1001" si="535">IF(L938&gt;L937,O937,P937)</f>
        <v>1.0055014</v>
      </c>
      <c r="Q938" s="10">
        <f t="shared" si="530"/>
        <v>1.1495941129271658</v>
      </c>
      <c r="R938" s="2">
        <f t="shared" si="534"/>
        <v>1.1571043299999999</v>
      </c>
      <c r="S938" s="2">
        <f t="shared" si="525"/>
        <v>1.11650312</v>
      </c>
      <c r="T938" s="2">
        <f t="shared" si="507"/>
        <v>304117.97339340998</v>
      </c>
      <c r="U938" s="2">
        <f t="shared" si="508"/>
        <v>1682.0787081163635</v>
      </c>
      <c r="V938" s="2">
        <f t="shared" si="509"/>
        <v>40524.479056398275</v>
      </c>
      <c r="W938" s="2">
        <f t="shared" si="510"/>
        <v>314590.90487983462</v>
      </c>
      <c r="X938" s="27">
        <f t="shared" si="511"/>
        <v>0</v>
      </c>
      <c r="Y938" s="2">
        <f t="shared" si="526"/>
        <v>0</v>
      </c>
      <c r="Z938" s="67">
        <f t="shared" si="512"/>
        <v>0</v>
      </c>
      <c r="AA938" s="2">
        <f t="shared" si="513"/>
        <v>0</v>
      </c>
      <c r="AB938" s="26">
        <f t="shared" si="521"/>
        <v>6.7299999999999999E-2</v>
      </c>
      <c r="AC938" s="27">
        <f t="shared" si="501"/>
        <v>18</v>
      </c>
      <c r="AD938" s="27">
        <v>252</v>
      </c>
      <c r="AE938" s="10">
        <f t="shared" si="531"/>
        <v>1.004663131</v>
      </c>
      <c r="AF938" s="2">
        <f t="shared" si="532"/>
        <v>1418.1419493799999</v>
      </c>
      <c r="AG938" s="2">
        <f t="shared" si="515"/>
        <v>1466.9786008599999</v>
      </c>
      <c r="AH938" s="3" t="str">
        <f t="shared" si="516"/>
        <v>-</v>
      </c>
      <c r="AI938" s="4" t="str">
        <f t="shared" si="533"/>
        <v>A+J=</v>
      </c>
      <c r="AJ938" s="11">
        <f t="shared" si="523"/>
        <v>41732</v>
      </c>
      <c r="AK938" s="11"/>
      <c r="AL938" s="4"/>
      <c r="AX938" s="1"/>
      <c r="AY938" s="1"/>
      <c r="AZ938" s="1"/>
      <c r="BA938" s="1"/>
      <c r="BB938" s="1"/>
      <c r="BC938" s="1"/>
    </row>
    <row r="939" spans="1:55" x14ac:dyDescent="0.2">
      <c r="A939" s="144">
        <f t="shared" si="517"/>
        <v>41728</v>
      </c>
      <c r="B939" s="2">
        <f t="shared" si="502"/>
        <v>316057.88348069461</v>
      </c>
      <c r="C939" s="2">
        <f t="shared" si="518"/>
        <v>272384.34711531998</v>
      </c>
      <c r="D939" s="68">
        <f>SUM(Y939:Y$1094)</f>
        <v>14438.05717921</v>
      </c>
      <c r="E939" s="68">
        <f t="shared" si="503"/>
        <v>257946.28993610997</v>
      </c>
      <c r="F939" s="72">
        <f t="shared" si="527"/>
        <v>3836.38</v>
      </c>
      <c r="G939" s="3">
        <f>IF(N939=1,VLOOKUP(A938,[1]Plan1!$BG$69:$BI$188,3),G938)</f>
        <v>3862.84</v>
      </c>
      <c r="H939" s="11">
        <f t="shared" si="528"/>
        <v>41645</v>
      </c>
      <c r="I939" s="11">
        <f t="shared" si="529"/>
        <v>41676</v>
      </c>
      <c r="J939" s="26">
        <f t="shared" si="504"/>
        <v>6.8971269790791823E-3</v>
      </c>
      <c r="K939" s="11">
        <f t="shared" si="519"/>
        <v>41730</v>
      </c>
      <c r="L939" s="11">
        <f t="shared" si="505"/>
        <v>41730</v>
      </c>
      <c r="M939" s="1">
        <f t="shared" si="520"/>
        <v>19</v>
      </c>
      <c r="N939" s="1">
        <f t="shared" si="524"/>
        <v>18</v>
      </c>
      <c r="O939" s="2">
        <f t="shared" si="506"/>
        <v>1.0065329300000001</v>
      </c>
      <c r="P939" s="10">
        <f t="shared" si="535"/>
        <v>1.0055014</v>
      </c>
      <c r="Q939" s="10">
        <f t="shared" si="530"/>
        <v>1.1495941129271658</v>
      </c>
      <c r="R939" s="2">
        <f t="shared" si="534"/>
        <v>1.1571043299999999</v>
      </c>
      <c r="S939" s="2">
        <f t="shared" si="525"/>
        <v>1.11650312</v>
      </c>
      <c r="T939" s="2">
        <f t="shared" si="507"/>
        <v>304117.97339340998</v>
      </c>
      <c r="U939" s="2">
        <f t="shared" si="508"/>
        <v>1682.0787081163635</v>
      </c>
      <c r="V939" s="2">
        <f t="shared" si="509"/>
        <v>40524.479056398275</v>
      </c>
      <c r="W939" s="2">
        <f t="shared" si="510"/>
        <v>314590.90487983462</v>
      </c>
      <c r="X939" s="27">
        <f t="shared" si="511"/>
        <v>0</v>
      </c>
      <c r="Y939" s="2">
        <f t="shared" si="526"/>
        <v>0</v>
      </c>
      <c r="Z939" s="67">
        <f t="shared" si="512"/>
        <v>0</v>
      </c>
      <c r="AA939" s="2">
        <f t="shared" si="513"/>
        <v>0</v>
      </c>
      <c r="AB939" s="26">
        <f t="shared" si="521"/>
        <v>6.7299999999999999E-2</v>
      </c>
      <c r="AC939" s="27">
        <f t="shared" si="501"/>
        <v>18</v>
      </c>
      <c r="AD939" s="27">
        <v>252</v>
      </c>
      <c r="AE939" s="10">
        <f t="shared" si="531"/>
        <v>1.004663131</v>
      </c>
      <c r="AF939" s="2">
        <f t="shared" si="532"/>
        <v>1418.1419493799999</v>
      </c>
      <c r="AG939" s="2">
        <f t="shared" si="515"/>
        <v>1466.9786008599999</v>
      </c>
      <c r="AH939" s="3" t="str">
        <f t="shared" si="516"/>
        <v>-</v>
      </c>
      <c r="AI939" s="4" t="str">
        <f t="shared" si="533"/>
        <v>A+J=</v>
      </c>
      <c r="AJ939" s="11">
        <f t="shared" si="523"/>
        <v>41732</v>
      </c>
      <c r="AK939" s="11"/>
      <c r="AL939" s="4"/>
      <c r="AX939" s="1"/>
      <c r="AY939" s="1"/>
      <c r="AZ939" s="1"/>
      <c r="BA939" s="1"/>
      <c r="BB939" s="1"/>
      <c r="BC939" s="1"/>
    </row>
    <row r="940" spans="1:55" x14ac:dyDescent="0.2">
      <c r="A940" s="144">
        <f t="shared" si="517"/>
        <v>41729</v>
      </c>
      <c r="B940" s="2">
        <f t="shared" si="502"/>
        <v>316057.88348069461</v>
      </c>
      <c r="C940" s="2">
        <f t="shared" si="518"/>
        <v>272384.34711531998</v>
      </c>
      <c r="D940" s="68">
        <f>SUM(Y940:Y$1094)</f>
        <v>14438.05717921</v>
      </c>
      <c r="E940" s="68">
        <f t="shared" si="503"/>
        <v>257946.28993610997</v>
      </c>
      <c r="F940" s="72">
        <f t="shared" si="527"/>
        <v>3836.38</v>
      </c>
      <c r="G940" s="3">
        <f>IF(N940=1,VLOOKUP(A939,[1]Plan1!$BG$69:$BI$188,3),G939)</f>
        <v>3862.84</v>
      </c>
      <c r="H940" s="11">
        <f t="shared" si="528"/>
        <v>41645</v>
      </c>
      <c r="I940" s="11">
        <f t="shared" si="529"/>
        <v>41676</v>
      </c>
      <c r="J940" s="26">
        <f t="shared" si="504"/>
        <v>6.8971269790791823E-3</v>
      </c>
      <c r="K940" s="11">
        <f t="shared" si="519"/>
        <v>41730</v>
      </c>
      <c r="L940" s="11">
        <f t="shared" si="505"/>
        <v>41730</v>
      </c>
      <c r="M940" s="1">
        <f t="shared" si="520"/>
        <v>19</v>
      </c>
      <c r="N940" s="1">
        <f t="shared" si="524"/>
        <v>18</v>
      </c>
      <c r="O940" s="2">
        <f t="shared" si="506"/>
        <v>1.0065329300000001</v>
      </c>
      <c r="P940" s="10">
        <f t="shared" si="535"/>
        <v>1.0055014</v>
      </c>
      <c r="Q940" s="10">
        <f t="shared" si="530"/>
        <v>1.1495941129271658</v>
      </c>
      <c r="R940" s="2">
        <f t="shared" si="534"/>
        <v>1.1571043299999999</v>
      </c>
      <c r="S940" s="2">
        <f t="shared" si="525"/>
        <v>1.11650312</v>
      </c>
      <c r="T940" s="2">
        <f t="shared" si="507"/>
        <v>304117.97339340998</v>
      </c>
      <c r="U940" s="2">
        <f t="shared" si="508"/>
        <v>1682.0787081163635</v>
      </c>
      <c r="V940" s="2">
        <f t="shared" si="509"/>
        <v>40524.479056398275</v>
      </c>
      <c r="W940" s="2">
        <f t="shared" si="510"/>
        <v>314590.90487983462</v>
      </c>
      <c r="X940" s="27">
        <f t="shared" si="511"/>
        <v>0</v>
      </c>
      <c r="Y940" s="2">
        <f t="shared" si="526"/>
        <v>0</v>
      </c>
      <c r="Z940" s="67">
        <f t="shared" si="512"/>
        <v>0</v>
      </c>
      <c r="AA940" s="2">
        <f t="shared" si="513"/>
        <v>0</v>
      </c>
      <c r="AB940" s="26">
        <f t="shared" si="521"/>
        <v>6.7299999999999999E-2</v>
      </c>
      <c r="AC940" s="27">
        <f t="shared" si="501"/>
        <v>18</v>
      </c>
      <c r="AD940" s="27">
        <v>252</v>
      </c>
      <c r="AE940" s="10">
        <f t="shared" si="531"/>
        <v>1.004663131</v>
      </c>
      <c r="AF940" s="2">
        <f t="shared" si="532"/>
        <v>1418.1419493799999</v>
      </c>
      <c r="AG940" s="2">
        <f t="shared" si="515"/>
        <v>1466.9786008599999</v>
      </c>
      <c r="AH940" s="3" t="str">
        <f t="shared" si="516"/>
        <v>-</v>
      </c>
      <c r="AI940" s="4" t="str">
        <f t="shared" si="533"/>
        <v>A+J=</v>
      </c>
      <c r="AJ940" s="11">
        <f t="shared" si="523"/>
        <v>41732</v>
      </c>
      <c r="AK940" s="11"/>
      <c r="AL940" s="4"/>
      <c r="AX940" s="1"/>
      <c r="AY940" s="1"/>
      <c r="AZ940" s="1"/>
      <c r="BA940" s="1"/>
      <c r="BB940" s="1"/>
      <c r="BC940" s="1"/>
    </row>
    <row r="941" spans="1:55" x14ac:dyDescent="0.2">
      <c r="A941" s="144">
        <f t="shared" si="517"/>
        <v>41730</v>
      </c>
      <c r="B941" s="2">
        <f t="shared" si="502"/>
        <v>316248.10874994221</v>
      </c>
      <c r="C941" s="2">
        <f t="shared" si="518"/>
        <v>272384.34711531998</v>
      </c>
      <c r="D941" s="68">
        <f>SUM(Y941:Y$1094)</f>
        <v>14438.05717921</v>
      </c>
      <c r="E941" s="68">
        <f t="shared" si="503"/>
        <v>257946.28993610997</v>
      </c>
      <c r="F941" s="72">
        <f t="shared" si="527"/>
        <v>3836.38</v>
      </c>
      <c r="G941" s="3">
        <f>IF(N941=1,VLOOKUP(A940,[1]Plan1!$BG$69:$BI$188,3),G940)</f>
        <v>3862.84</v>
      </c>
      <c r="H941" s="11">
        <f t="shared" si="528"/>
        <v>41645</v>
      </c>
      <c r="I941" s="11">
        <f t="shared" si="529"/>
        <v>41676</v>
      </c>
      <c r="J941" s="26">
        <f t="shared" si="504"/>
        <v>6.8971269790791823E-3</v>
      </c>
      <c r="K941" s="11">
        <f t="shared" si="519"/>
        <v>41761</v>
      </c>
      <c r="L941" s="11">
        <f t="shared" si="505"/>
        <v>41730</v>
      </c>
      <c r="M941" s="1">
        <f t="shared" si="520"/>
        <v>19</v>
      </c>
      <c r="N941" s="1">
        <f t="shared" si="524"/>
        <v>19</v>
      </c>
      <c r="O941" s="2">
        <f t="shared" si="506"/>
        <v>1.0068971200000001</v>
      </c>
      <c r="P941" s="10">
        <f t="shared" si="535"/>
        <v>1.0055014</v>
      </c>
      <c r="Q941" s="10">
        <f t="shared" si="530"/>
        <v>1.1495941129271658</v>
      </c>
      <c r="R941" s="2">
        <f t="shared" si="534"/>
        <v>1.1575230000000001</v>
      </c>
      <c r="S941" s="2">
        <f t="shared" si="525"/>
        <v>1.11650312</v>
      </c>
      <c r="T941" s="2">
        <f t="shared" si="507"/>
        <v>304117.97339340998</v>
      </c>
      <c r="U941" s="2">
        <f t="shared" si="508"/>
        <v>1682.0787081163635</v>
      </c>
      <c r="V941" s="2">
        <f t="shared" si="509"/>
        <v>40632.473429605874</v>
      </c>
      <c r="W941" s="2">
        <f t="shared" si="510"/>
        <v>314698.89925304224</v>
      </c>
      <c r="X941" s="27">
        <f t="shared" si="511"/>
        <v>30</v>
      </c>
      <c r="Y941" s="2">
        <f t="shared" si="526"/>
        <v>2490.76936062</v>
      </c>
      <c r="Z941" s="67">
        <f t="shared" si="512"/>
        <v>9.1443189999999997E-3</v>
      </c>
      <c r="AA941" s="2">
        <f t="shared" si="513"/>
        <v>2780.9517623400002</v>
      </c>
      <c r="AB941" s="26">
        <f t="shared" si="521"/>
        <v>6.7299999999999999E-2</v>
      </c>
      <c r="AC941" s="27">
        <f t="shared" si="501"/>
        <v>19</v>
      </c>
      <c r="AD941" s="27">
        <v>252</v>
      </c>
      <c r="AE941" s="10">
        <f t="shared" si="531"/>
        <v>1.004922831</v>
      </c>
      <c r="AF941" s="2">
        <f t="shared" si="532"/>
        <v>1497.1213870700001</v>
      </c>
      <c r="AG941" s="2">
        <f t="shared" si="515"/>
        <v>1549.2094969</v>
      </c>
      <c r="AH941" s="3">
        <f t="shared" si="516"/>
        <v>4278.07314941</v>
      </c>
      <c r="AI941" s="4" t="str">
        <f t="shared" si="533"/>
        <v>A+J=</v>
      </c>
      <c r="AJ941" s="11">
        <f t="shared" si="523"/>
        <v>41732</v>
      </c>
      <c r="AK941" s="11"/>
      <c r="AL941" s="4"/>
      <c r="AX941" s="1"/>
      <c r="AY941" s="1"/>
      <c r="AZ941" s="1"/>
      <c r="BA941" s="1"/>
      <c r="BB941" s="1"/>
      <c r="BC941" s="1"/>
    </row>
    <row r="942" spans="1:55" x14ac:dyDescent="0.2">
      <c r="A942" s="144">
        <f t="shared" si="517"/>
        <v>41731</v>
      </c>
      <c r="B942" s="2">
        <f t="shared" si="502"/>
        <v>312135.36714360502</v>
      </c>
      <c r="C942" s="2">
        <f t="shared" si="518"/>
        <v>269893.57775469997</v>
      </c>
      <c r="D942" s="68">
        <f>SUM(Y942:Y$1094)</f>
        <v>11947.287818590001</v>
      </c>
      <c r="E942" s="68">
        <f t="shared" si="503"/>
        <v>257946.28993610997</v>
      </c>
      <c r="F942" s="72">
        <f t="shared" si="527"/>
        <v>3862.84</v>
      </c>
      <c r="G942" s="3">
        <f>IF(N942=1,VLOOKUP(A941,[1]Plan1!$BG$69:$BI$188,3),G941)</f>
        <v>3898.38</v>
      </c>
      <c r="H942" s="11">
        <f t="shared" si="528"/>
        <v>41672</v>
      </c>
      <c r="I942" s="11">
        <f t="shared" si="529"/>
        <v>41700</v>
      </c>
      <c r="J942" s="26">
        <f t="shared" si="504"/>
        <v>9.2004846175353094E-3</v>
      </c>
      <c r="K942" s="11">
        <f t="shared" si="519"/>
        <v>41761</v>
      </c>
      <c r="L942" s="11">
        <f t="shared" si="505"/>
        <v>41761</v>
      </c>
      <c r="M942" s="1">
        <f t="shared" si="520"/>
        <v>20</v>
      </c>
      <c r="N942" s="1">
        <f t="shared" si="524"/>
        <v>1</v>
      </c>
      <c r="O942" s="2">
        <f t="shared" si="506"/>
        <v>1.0004580199999999</v>
      </c>
      <c r="P942" s="10">
        <f t="shared" si="535"/>
        <v>1.0068971200000001</v>
      </c>
      <c r="Q942" s="10">
        <f t="shared" si="530"/>
        <v>1.1575230014753182</v>
      </c>
      <c r="R942" s="2">
        <f t="shared" si="534"/>
        <v>1.1580531700000001</v>
      </c>
      <c r="S942" s="2">
        <f t="shared" si="525"/>
        <v>1.11650312</v>
      </c>
      <c r="T942" s="2">
        <f t="shared" si="507"/>
        <v>301337.02163108002</v>
      </c>
      <c r="U942" s="2">
        <f t="shared" si="508"/>
        <v>1391.8963064037287</v>
      </c>
      <c r="V942" s="2">
        <f t="shared" si="509"/>
        <v>40769.228814141301</v>
      </c>
      <c r="W942" s="2">
        <f t="shared" si="510"/>
        <v>312054.70287524501</v>
      </c>
      <c r="X942" s="27">
        <f t="shared" si="511"/>
        <v>0</v>
      </c>
      <c r="Y942" s="2">
        <f t="shared" si="526"/>
        <v>0</v>
      </c>
      <c r="Z942" s="67">
        <f t="shared" si="512"/>
        <v>0</v>
      </c>
      <c r="AA942" s="2">
        <f t="shared" si="513"/>
        <v>0</v>
      </c>
      <c r="AB942" s="26">
        <f t="shared" si="521"/>
        <v>6.7299999999999999E-2</v>
      </c>
      <c r="AC942" s="27">
        <f t="shared" si="501"/>
        <v>1</v>
      </c>
      <c r="AD942" s="27">
        <v>252</v>
      </c>
      <c r="AE942" s="10">
        <f t="shared" si="531"/>
        <v>1.0002584940000001</v>
      </c>
      <c r="AF942" s="2">
        <f t="shared" si="532"/>
        <v>77.893812060000002</v>
      </c>
      <c r="AG942" s="2">
        <f t="shared" si="515"/>
        <v>80.664268359999994</v>
      </c>
      <c r="AH942" s="3" t="str">
        <f t="shared" si="516"/>
        <v>-</v>
      </c>
      <c r="AI942" s="4" t="str">
        <f t="shared" si="533"/>
        <v>A+J=</v>
      </c>
      <c r="AJ942" s="11">
        <f t="shared" si="523"/>
        <v>41765</v>
      </c>
      <c r="AK942" s="11"/>
      <c r="AL942" s="4"/>
      <c r="AX942" s="1"/>
      <c r="AY942" s="1"/>
      <c r="AZ942" s="1"/>
      <c r="BA942" s="1"/>
      <c r="BB942" s="1"/>
      <c r="BC942" s="1"/>
    </row>
    <row r="943" spans="1:55" x14ac:dyDescent="0.2">
      <c r="A943" s="144">
        <f t="shared" si="517"/>
        <v>41732</v>
      </c>
      <c r="B943" s="2">
        <f t="shared" si="502"/>
        <v>312352.94293414295</v>
      </c>
      <c r="C943" s="2">
        <f t="shared" si="518"/>
        <v>269893.57775469997</v>
      </c>
      <c r="D943" s="68">
        <f>SUM(Y943:Y$1094)</f>
        <v>11947.287818590001</v>
      </c>
      <c r="E943" s="68">
        <f t="shared" si="503"/>
        <v>257946.28993610997</v>
      </c>
      <c r="F943" s="72">
        <f t="shared" si="527"/>
        <v>3862.84</v>
      </c>
      <c r="G943" s="3">
        <f>IF(N943=1,VLOOKUP(A942,[1]Plan1!$BG$69:$BI$188,3),G942)</f>
        <v>3898.38</v>
      </c>
      <c r="H943" s="11">
        <f t="shared" si="528"/>
        <v>41672</v>
      </c>
      <c r="I943" s="11">
        <f t="shared" si="529"/>
        <v>41700</v>
      </c>
      <c r="J943" s="26">
        <f t="shared" si="504"/>
        <v>9.2004846175353094E-3</v>
      </c>
      <c r="K943" s="11">
        <f t="shared" si="519"/>
        <v>41761</v>
      </c>
      <c r="L943" s="11">
        <f t="shared" si="505"/>
        <v>41761</v>
      </c>
      <c r="M943" s="1">
        <f t="shared" si="520"/>
        <v>20</v>
      </c>
      <c r="N943" s="1">
        <f t="shared" si="524"/>
        <v>2</v>
      </c>
      <c r="O943" s="2">
        <f t="shared" si="506"/>
        <v>1.0009162599999999</v>
      </c>
      <c r="P943" s="10">
        <f t="shared" si="535"/>
        <v>1.0068971200000001</v>
      </c>
      <c r="Q943" s="10">
        <f t="shared" si="530"/>
        <v>1.1575230014753182</v>
      </c>
      <c r="R943" s="2">
        <f t="shared" si="534"/>
        <v>1.1585835900000001</v>
      </c>
      <c r="S943" s="2">
        <f t="shared" si="525"/>
        <v>1.11650312</v>
      </c>
      <c r="T943" s="2">
        <f t="shared" si="507"/>
        <v>301337.02163108002</v>
      </c>
      <c r="U943" s="2">
        <f t="shared" si="508"/>
        <v>1391.8963064037287</v>
      </c>
      <c r="V943" s="2">
        <f t="shared" si="509"/>
        <v>40906.048685249218</v>
      </c>
      <c r="W943" s="2">
        <f t="shared" si="510"/>
        <v>312191.52274635294</v>
      </c>
      <c r="X943" s="27">
        <f t="shared" si="511"/>
        <v>0</v>
      </c>
      <c r="Y943" s="2">
        <f t="shared" si="526"/>
        <v>0</v>
      </c>
      <c r="Z943" s="67">
        <f t="shared" si="512"/>
        <v>0</v>
      </c>
      <c r="AA943" s="2">
        <f t="shared" si="513"/>
        <v>0</v>
      </c>
      <c r="AB943" s="26">
        <f t="shared" si="521"/>
        <v>6.7299999999999999E-2</v>
      </c>
      <c r="AC943" s="27">
        <f t="shared" si="501"/>
        <v>2</v>
      </c>
      <c r="AD943" s="27">
        <v>252</v>
      </c>
      <c r="AE943" s="10">
        <f t="shared" si="531"/>
        <v>1.000517055</v>
      </c>
      <c r="AF943" s="2">
        <f t="shared" si="532"/>
        <v>155.80781371</v>
      </c>
      <c r="AG943" s="2">
        <f t="shared" si="515"/>
        <v>161.42018779</v>
      </c>
      <c r="AH943" s="3" t="str">
        <f t="shared" si="516"/>
        <v>-</v>
      </c>
      <c r="AI943" s="4" t="str">
        <f t="shared" si="533"/>
        <v>A+J=</v>
      </c>
      <c r="AJ943" s="11">
        <f t="shared" si="523"/>
        <v>41765</v>
      </c>
      <c r="AK943" s="11"/>
      <c r="AL943" s="4"/>
      <c r="AX943" s="1"/>
      <c r="AY943" s="1"/>
      <c r="AZ943" s="1"/>
      <c r="BA943" s="1"/>
      <c r="BB943" s="1"/>
      <c r="BC943" s="1"/>
    </row>
    <row r="944" spans="1:55" x14ac:dyDescent="0.2">
      <c r="A944" s="144">
        <f t="shared" si="517"/>
        <v>41733</v>
      </c>
      <c r="B944" s="2">
        <f t="shared" si="502"/>
        <v>312570.66977690748</v>
      </c>
      <c r="C944" s="2">
        <f t="shared" si="518"/>
        <v>269893.57775469997</v>
      </c>
      <c r="D944" s="68">
        <f>SUM(Y944:Y$1094)</f>
        <v>11947.287818590001</v>
      </c>
      <c r="E944" s="68">
        <f t="shared" si="503"/>
        <v>257946.28993610997</v>
      </c>
      <c r="F944" s="72">
        <f t="shared" si="527"/>
        <v>3862.84</v>
      </c>
      <c r="G944" s="3">
        <f>IF(N944=1,VLOOKUP(A943,[1]Plan1!$BG$69:$BI$188,3),G943)</f>
        <v>3898.38</v>
      </c>
      <c r="H944" s="11">
        <f t="shared" si="528"/>
        <v>41672</v>
      </c>
      <c r="I944" s="11">
        <f t="shared" si="529"/>
        <v>41700</v>
      </c>
      <c r="J944" s="26">
        <f t="shared" si="504"/>
        <v>9.2004846175353094E-3</v>
      </c>
      <c r="K944" s="11">
        <f t="shared" si="519"/>
        <v>41761</v>
      </c>
      <c r="L944" s="11">
        <f t="shared" si="505"/>
        <v>41761</v>
      </c>
      <c r="M944" s="1">
        <f t="shared" si="520"/>
        <v>20</v>
      </c>
      <c r="N944" s="1">
        <f t="shared" si="524"/>
        <v>3</v>
      </c>
      <c r="O944" s="2">
        <f t="shared" si="506"/>
        <v>1.0013747</v>
      </c>
      <c r="P944" s="10">
        <f t="shared" si="535"/>
        <v>1.0068971200000001</v>
      </c>
      <c r="Q944" s="10">
        <f t="shared" si="530"/>
        <v>1.1575230014753182</v>
      </c>
      <c r="R944" s="2">
        <f t="shared" si="534"/>
        <v>1.1591142400000001</v>
      </c>
      <c r="S944" s="2">
        <f t="shared" si="525"/>
        <v>1.11650312</v>
      </c>
      <c r="T944" s="2">
        <f t="shared" si="507"/>
        <v>301337.02163108002</v>
      </c>
      <c r="U944" s="2">
        <f t="shared" si="508"/>
        <v>1391.8963064037287</v>
      </c>
      <c r="V944" s="2">
        <f t="shared" si="509"/>
        <v>41042.927884003802</v>
      </c>
      <c r="W944" s="2">
        <f t="shared" si="510"/>
        <v>312328.4019451075</v>
      </c>
      <c r="X944" s="27">
        <f t="shared" si="511"/>
        <v>0</v>
      </c>
      <c r="Y944" s="2">
        <f t="shared" si="526"/>
        <v>0</v>
      </c>
      <c r="Z944" s="67">
        <f t="shared" si="512"/>
        <v>0</v>
      </c>
      <c r="AA944" s="2">
        <f t="shared" si="513"/>
        <v>0</v>
      </c>
      <c r="AB944" s="26">
        <f t="shared" si="521"/>
        <v>6.7299999999999999E-2</v>
      </c>
      <c r="AC944" s="27">
        <f t="shared" si="501"/>
        <v>3</v>
      </c>
      <c r="AD944" s="27">
        <v>252</v>
      </c>
      <c r="AE944" s="10">
        <f t="shared" si="531"/>
        <v>1.0007756830000001</v>
      </c>
      <c r="AF944" s="2">
        <f t="shared" si="532"/>
        <v>233.74200493999999</v>
      </c>
      <c r="AG944" s="2">
        <f t="shared" si="515"/>
        <v>242.26783180000001</v>
      </c>
      <c r="AH944" s="3" t="str">
        <f t="shared" si="516"/>
        <v>-</v>
      </c>
      <c r="AI944" s="4" t="str">
        <f t="shared" si="533"/>
        <v>A+J=</v>
      </c>
      <c r="AJ944" s="11">
        <f t="shared" si="523"/>
        <v>41765</v>
      </c>
      <c r="AK944" s="11"/>
      <c r="AL944" s="4"/>
      <c r="AX944" s="1"/>
      <c r="AY944" s="1"/>
      <c r="AZ944" s="1"/>
      <c r="BA944" s="1"/>
      <c r="BB944" s="1"/>
      <c r="BC944" s="1"/>
    </row>
    <row r="945" spans="1:55" x14ac:dyDescent="0.2">
      <c r="A945" s="144">
        <f t="shared" si="517"/>
        <v>41734</v>
      </c>
      <c r="B945" s="2">
        <f t="shared" si="502"/>
        <v>312788.55517937744</v>
      </c>
      <c r="C945" s="2">
        <f t="shared" si="518"/>
        <v>269893.57775469997</v>
      </c>
      <c r="D945" s="68">
        <f>SUM(Y945:Y$1094)</f>
        <v>11947.287818590001</v>
      </c>
      <c r="E945" s="68">
        <f t="shared" si="503"/>
        <v>257946.28993610997</v>
      </c>
      <c r="F945" s="72">
        <f t="shared" si="527"/>
        <v>3862.84</v>
      </c>
      <c r="G945" s="3">
        <f>IF(N945=1,VLOOKUP(A944,[1]Plan1!$BG$69:$BI$188,3),G944)</f>
        <v>3898.38</v>
      </c>
      <c r="H945" s="11">
        <f t="shared" si="528"/>
        <v>41672</v>
      </c>
      <c r="I945" s="11">
        <f t="shared" si="529"/>
        <v>41700</v>
      </c>
      <c r="J945" s="26">
        <f t="shared" si="504"/>
        <v>9.2004846175353094E-3</v>
      </c>
      <c r="K945" s="11">
        <f t="shared" si="519"/>
        <v>41761</v>
      </c>
      <c r="L945" s="11">
        <f t="shared" si="505"/>
        <v>41761</v>
      </c>
      <c r="M945" s="1">
        <f t="shared" si="520"/>
        <v>20</v>
      </c>
      <c r="N945" s="1">
        <f t="shared" si="524"/>
        <v>4</v>
      </c>
      <c r="O945" s="2">
        <f t="shared" si="506"/>
        <v>1.00183336</v>
      </c>
      <c r="P945" s="10">
        <f t="shared" si="535"/>
        <v>1.0068971200000001</v>
      </c>
      <c r="Q945" s="10">
        <f t="shared" si="530"/>
        <v>1.1575230014753182</v>
      </c>
      <c r="R945" s="2">
        <f t="shared" si="534"/>
        <v>1.15964515</v>
      </c>
      <c r="S945" s="2">
        <f t="shared" si="525"/>
        <v>1.11650312</v>
      </c>
      <c r="T945" s="2">
        <f t="shared" si="507"/>
        <v>301337.02163108002</v>
      </c>
      <c r="U945" s="2">
        <f t="shared" si="508"/>
        <v>1391.8963064037287</v>
      </c>
      <c r="V945" s="2">
        <f t="shared" si="509"/>
        <v>41179.874148793773</v>
      </c>
      <c r="W945" s="2">
        <f t="shared" si="510"/>
        <v>312465.34820989746</v>
      </c>
      <c r="X945" s="27">
        <f t="shared" si="511"/>
        <v>0</v>
      </c>
      <c r="Y945" s="2">
        <f t="shared" si="526"/>
        <v>0</v>
      </c>
      <c r="Z945" s="67">
        <f t="shared" si="512"/>
        <v>0</v>
      </c>
      <c r="AA945" s="2">
        <f t="shared" si="513"/>
        <v>0</v>
      </c>
      <c r="AB945" s="26">
        <f t="shared" si="521"/>
        <v>6.7299999999999999E-2</v>
      </c>
      <c r="AC945" s="27">
        <f t="shared" si="501"/>
        <v>4</v>
      </c>
      <c r="AD945" s="27">
        <v>252</v>
      </c>
      <c r="AE945" s="10">
        <f t="shared" si="531"/>
        <v>1.0010343770000001</v>
      </c>
      <c r="AF945" s="2">
        <f t="shared" si="532"/>
        <v>311.69608441999998</v>
      </c>
      <c r="AG945" s="2">
        <f t="shared" si="515"/>
        <v>323.20696948</v>
      </c>
      <c r="AH945" s="3" t="str">
        <f t="shared" si="516"/>
        <v>-</v>
      </c>
      <c r="AI945" s="4" t="str">
        <f t="shared" si="533"/>
        <v>A+J=</v>
      </c>
      <c r="AJ945" s="11">
        <f t="shared" si="523"/>
        <v>41765</v>
      </c>
      <c r="AK945" s="11"/>
      <c r="AL945" s="4"/>
      <c r="AX945" s="1"/>
      <c r="AY945" s="1"/>
      <c r="AZ945" s="1"/>
      <c r="BA945" s="1"/>
      <c r="BB945" s="1"/>
      <c r="BC945" s="1"/>
    </row>
    <row r="946" spans="1:55" x14ac:dyDescent="0.2">
      <c r="A946" s="144">
        <f t="shared" si="517"/>
        <v>41735</v>
      </c>
      <c r="B946" s="2">
        <f t="shared" si="502"/>
        <v>312788.55517937744</v>
      </c>
      <c r="C946" s="2">
        <f t="shared" si="518"/>
        <v>269893.57775469997</v>
      </c>
      <c r="D946" s="68">
        <f>SUM(Y946:Y$1094)</f>
        <v>11947.287818590001</v>
      </c>
      <c r="E946" s="68">
        <f t="shared" si="503"/>
        <v>257946.28993610997</v>
      </c>
      <c r="F946" s="72">
        <f t="shared" si="527"/>
        <v>3862.84</v>
      </c>
      <c r="G946" s="3">
        <f>IF(N946=1,VLOOKUP(A945,[1]Plan1!$BG$69:$BI$188,3),G945)</f>
        <v>3898.38</v>
      </c>
      <c r="H946" s="11">
        <f t="shared" si="528"/>
        <v>41672</v>
      </c>
      <c r="I946" s="11">
        <f t="shared" si="529"/>
        <v>41700</v>
      </c>
      <c r="J946" s="26">
        <f t="shared" si="504"/>
        <v>9.2004846175353094E-3</v>
      </c>
      <c r="K946" s="11">
        <f t="shared" si="519"/>
        <v>41761</v>
      </c>
      <c r="L946" s="11">
        <f t="shared" si="505"/>
        <v>41761</v>
      </c>
      <c r="M946" s="1">
        <f t="shared" si="520"/>
        <v>20</v>
      </c>
      <c r="N946" s="1">
        <f t="shared" si="524"/>
        <v>4</v>
      </c>
      <c r="O946" s="2">
        <f t="shared" si="506"/>
        <v>1.00183336</v>
      </c>
      <c r="P946" s="10">
        <f t="shared" si="535"/>
        <v>1.0068971200000001</v>
      </c>
      <c r="Q946" s="10">
        <f t="shared" si="530"/>
        <v>1.1575230014753182</v>
      </c>
      <c r="R946" s="2">
        <f t="shared" si="534"/>
        <v>1.15964515</v>
      </c>
      <c r="S946" s="2">
        <f t="shared" si="525"/>
        <v>1.11650312</v>
      </c>
      <c r="T946" s="2">
        <f t="shared" si="507"/>
        <v>301337.02163108002</v>
      </c>
      <c r="U946" s="2">
        <f t="shared" si="508"/>
        <v>1391.8963064037287</v>
      </c>
      <c r="V946" s="2">
        <f t="shared" si="509"/>
        <v>41179.874148793773</v>
      </c>
      <c r="W946" s="2">
        <f t="shared" si="510"/>
        <v>312465.34820989746</v>
      </c>
      <c r="X946" s="27">
        <f t="shared" si="511"/>
        <v>0</v>
      </c>
      <c r="Y946" s="2">
        <f t="shared" si="526"/>
        <v>0</v>
      </c>
      <c r="Z946" s="67">
        <f t="shared" si="512"/>
        <v>0</v>
      </c>
      <c r="AA946" s="2">
        <f t="shared" si="513"/>
        <v>0</v>
      </c>
      <c r="AB946" s="26">
        <f t="shared" si="521"/>
        <v>6.7299999999999999E-2</v>
      </c>
      <c r="AC946" s="27">
        <f t="shared" si="501"/>
        <v>4</v>
      </c>
      <c r="AD946" s="27">
        <v>252</v>
      </c>
      <c r="AE946" s="10">
        <f t="shared" si="531"/>
        <v>1.0010343770000001</v>
      </c>
      <c r="AF946" s="2">
        <f t="shared" si="532"/>
        <v>311.69608441999998</v>
      </c>
      <c r="AG946" s="2">
        <f t="shared" si="515"/>
        <v>323.20696948</v>
      </c>
      <c r="AH946" s="3" t="str">
        <f t="shared" si="516"/>
        <v>-</v>
      </c>
      <c r="AI946" s="4" t="str">
        <f t="shared" si="533"/>
        <v>A+J=</v>
      </c>
      <c r="AJ946" s="11">
        <f t="shared" si="523"/>
        <v>41765</v>
      </c>
      <c r="AK946" s="11"/>
      <c r="AL946" s="4"/>
      <c r="AX946" s="1"/>
      <c r="AY946" s="1"/>
      <c r="AZ946" s="1"/>
      <c r="BA946" s="1"/>
      <c r="BB946" s="1"/>
      <c r="BC946" s="1"/>
    </row>
    <row r="947" spans="1:55" x14ac:dyDescent="0.2">
      <c r="A947" s="144">
        <f t="shared" si="517"/>
        <v>41736</v>
      </c>
      <c r="B947" s="2">
        <f t="shared" si="502"/>
        <v>312788.55517937744</v>
      </c>
      <c r="C947" s="2">
        <f t="shared" si="518"/>
        <v>269893.57775469997</v>
      </c>
      <c r="D947" s="68">
        <f>SUM(Y947:Y$1094)</f>
        <v>11947.287818590001</v>
      </c>
      <c r="E947" s="68">
        <f t="shared" si="503"/>
        <v>257946.28993610997</v>
      </c>
      <c r="F947" s="72">
        <f t="shared" si="527"/>
        <v>3862.84</v>
      </c>
      <c r="G947" s="3">
        <f>IF(N947=1,VLOOKUP(A946,[1]Plan1!$BG$69:$BI$188,3),G946)</f>
        <v>3898.38</v>
      </c>
      <c r="H947" s="11">
        <f t="shared" si="528"/>
        <v>41672</v>
      </c>
      <c r="I947" s="11">
        <f t="shared" si="529"/>
        <v>41700</v>
      </c>
      <c r="J947" s="26">
        <f t="shared" si="504"/>
        <v>9.2004846175353094E-3</v>
      </c>
      <c r="K947" s="11">
        <f t="shared" si="519"/>
        <v>41761</v>
      </c>
      <c r="L947" s="11">
        <f t="shared" si="505"/>
        <v>41761</v>
      </c>
      <c r="M947" s="1">
        <f t="shared" si="520"/>
        <v>20</v>
      </c>
      <c r="N947" s="1">
        <f t="shared" si="524"/>
        <v>4</v>
      </c>
      <c r="O947" s="2">
        <f t="shared" si="506"/>
        <v>1.00183336</v>
      </c>
      <c r="P947" s="10">
        <f t="shared" si="535"/>
        <v>1.0068971200000001</v>
      </c>
      <c r="Q947" s="10">
        <f t="shared" si="530"/>
        <v>1.1575230014753182</v>
      </c>
      <c r="R947" s="2">
        <f t="shared" si="534"/>
        <v>1.15964515</v>
      </c>
      <c r="S947" s="2">
        <f t="shared" si="525"/>
        <v>1.11650312</v>
      </c>
      <c r="T947" s="2">
        <f t="shared" si="507"/>
        <v>301337.02163108002</v>
      </c>
      <c r="U947" s="2">
        <f t="shared" si="508"/>
        <v>1391.8963064037287</v>
      </c>
      <c r="V947" s="2">
        <f t="shared" si="509"/>
        <v>41179.874148793773</v>
      </c>
      <c r="W947" s="2">
        <f t="shared" si="510"/>
        <v>312465.34820989746</v>
      </c>
      <c r="X947" s="27">
        <f t="shared" si="511"/>
        <v>0</v>
      </c>
      <c r="Y947" s="2">
        <f t="shared" si="526"/>
        <v>0</v>
      </c>
      <c r="Z947" s="67">
        <f t="shared" si="512"/>
        <v>0</v>
      </c>
      <c r="AA947" s="2">
        <f t="shared" si="513"/>
        <v>0</v>
      </c>
      <c r="AB947" s="26">
        <f t="shared" si="521"/>
        <v>6.7299999999999999E-2</v>
      </c>
      <c r="AC947" s="27">
        <f t="shared" si="501"/>
        <v>4</v>
      </c>
      <c r="AD947" s="27">
        <v>252</v>
      </c>
      <c r="AE947" s="10">
        <f t="shared" si="531"/>
        <v>1.0010343770000001</v>
      </c>
      <c r="AF947" s="2">
        <f t="shared" si="532"/>
        <v>311.69608441999998</v>
      </c>
      <c r="AG947" s="2">
        <f t="shared" si="515"/>
        <v>323.20696948</v>
      </c>
      <c r="AH947" s="3" t="str">
        <f t="shared" si="516"/>
        <v>-</v>
      </c>
      <c r="AI947" s="4" t="str">
        <f t="shared" si="533"/>
        <v>A+J=</v>
      </c>
      <c r="AJ947" s="11">
        <f t="shared" si="523"/>
        <v>41765</v>
      </c>
      <c r="AK947" s="11"/>
      <c r="AL947" s="4"/>
      <c r="AX947" s="1"/>
      <c r="AY947" s="1"/>
      <c r="AZ947" s="1"/>
      <c r="BA947" s="1"/>
      <c r="BB947" s="1"/>
      <c r="BC947" s="1"/>
    </row>
    <row r="948" spans="1:55" x14ac:dyDescent="0.2">
      <c r="A948" s="144">
        <f t="shared" si="517"/>
        <v>41737</v>
      </c>
      <c r="B948" s="2">
        <f t="shared" si="502"/>
        <v>313006.59209752415</v>
      </c>
      <c r="C948" s="2">
        <f t="shared" si="518"/>
        <v>269893.57775469997</v>
      </c>
      <c r="D948" s="68">
        <f>SUM(Y948:Y$1094)</f>
        <v>11947.287818590001</v>
      </c>
      <c r="E948" s="68">
        <f t="shared" si="503"/>
        <v>257946.28993610997</v>
      </c>
      <c r="F948" s="72">
        <f t="shared" si="527"/>
        <v>3862.84</v>
      </c>
      <c r="G948" s="3">
        <f>IF(N948=1,VLOOKUP(A947,[1]Plan1!$BG$69:$BI$188,3),G947)</f>
        <v>3898.38</v>
      </c>
      <c r="H948" s="11">
        <f t="shared" si="528"/>
        <v>41672</v>
      </c>
      <c r="I948" s="11">
        <f t="shared" si="529"/>
        <v>41700</v>
      </c>
      <c r="J948" s="26">
        <f t="shared" si="504"/>
        <v>9.2004846175353094E-3</v>
      </c>
      <c r="K948" s="11">
        <f t="shared" si="519"/>
        <v>41761</v>
      </c>
      <c r="L948" s="11">
        <f t="shared" si="505"/>
        <v>41761</v>
      </c>
      <c r="M948" s="1">
        <f t="shared" si="520"/>
        <v>20</v>
      </c>
      <c r="N948" s="1">
        <f t="shared" si="524"/>
        <v>5</v>
      </c>
      <c r="O948" s="2">
        <f t="shared" si="506"/>
        <v>1.00229222</v>
      </c>
      <c r="P948" s="10">
        <f t="shared" si="535"/>
        <v>1.0068971200000001</v>
      </c>
      <c r="Q948" s="10">
        <f t="shared" si="530"/>
        <v>1.1575230014753182</v>
      </c>
      <c r="R948" s="2">
        <f t="shared" si="534"/>
        <v>1.1601762900000001</v>
      </c>
      <c r="S948" s="2">
        <f t="shared" si="525"/>
        <v>1.11650312</v>
      </c>
      <c r="T948" s="2">
        <f t="shared" si="507"/>
        <v>301337.02163108002</v>
      </c>
      <c r="U948" s="2">
        <f t="shared" si="508"/>
        <v>1391.8963064037287</v>
      </c>
      <c r="V948" s="2">
        <f t="shared" si="509"/>
        <v>41316.879741230463</v>
      </c>
      <c r="W948" s="2">
        <f t="shared" si="510"/>
        <v>312602.35380233417</v>
      </c>
      <c r="X948" s="27">
        <f t="shared" si="511"/>
        <v>0</v>
      </c>
      <c r="Y948" s="2">
        <f t="shared" si="526"/>
        <v>0</v>
      </c>
      <c r="Z948" s="67">
        <f t="shared" si="512"/>
        <v>0</v>
      </c>
      <c r="AA948" s="2">
        <f t="shared" si="513"/>
        <v>0</v>
      </c>
      <c r="AB948" s="26">
        <f t="shared" si="521"/>
        <v>6.7299999999999999E-2</v>
      </c>
      <c r="AC948" s="27">
        <f t="shared" si="501"/>
        <v>5</v>
      </c>
      <c r="AD948" s="27">
        <v>252</v>
      </c>
      <c r="AE948" s="10">
        <f t="shared" si="531"/>
        <v>1.0012931389999999</v>
      </c>
      <c r="AF948" s="2">
        <f t="shared" si="532"/>
        <v>389.67065480999997</v>
      </c>
      <c r="AG948" s="2">
        <f t="shared" si="515"/>
        <v>404.23829518999997</v>
      </c>
      <c r="AH948" s="3" t="str">
        <f t="shared" si="516"/>
        <v>-</v>
      </c>
      <c r="AI948" s="4" t="str">
        <f t="shared" si="533"/>
        <v>A+J=</v>
      </c>
      <c r="AJ948" s="11">
        <f t="shared" si="523"/>
        <v>41765</v>
      </c>
      <c r="AK948" s="11"/>
      <c r="AL948" s="4"/>
      <c r="AX948" s="1"/>
      <c r="AY948" s="1"/>
      <c r="AZ948" s="1"/>
      <c r="BA948" s="1"/>
      <c r="BB948" s="1"/>
      <c r="BC948" s="1"/>
    </row>
    <row r="949" spans="1:55" x14ac:dyDescent="0.2">
      <c r="A949" s="144">
        <f t="shared" si="517"/>
        <v>41738</v>
      </c>
      <c r="B949" s="2">
        <f t="shared" si="502"/>
        <v>313224.78773026617</v>
      </c>
      <c r="C949" s="2">
        <f t="shared" si="518"/>
        <v>269893.57775469997</v>
      </c>
      <c r="D949" s="68">
        <f>SUM(Y949:Y$1094)</f>
        <v>11947.287818590001</v>
      </c>
      <c r="E949" s="68">
        <f t="shared" si="503"/>
        <v>257946.28993610997</v>
      </c>
      <c r="F949" s="72">
        <f t="shared" si="527"/>
        <v>3862.84</v>
      </c>
      <c r="G949" s="3">
        <f>IF(N949=1,VLOOKUP(A948,[1]Plan1!$BG$69:$BI$188,3),G948)</f>
        <v>3898.38</v>
      </c>
      <c r="H949" s="11">
        <f t="shared" si="528"/>
        <v>41672</v>
      </c>
      <c r="I949" s="11">
        <f t="shared" si="529"/>
        <v>41700</v>
      </c>
      <c r="J949" s="26">
        <f t="shared" si="504"/>
        <v>9.2004846175353094E-3</v>
      </c>
      <c r="K949" s="11">
        <f t="shared" si="519"/>
        <v>41761</v>
      </c>
      <c r="L949" s="11">
        <f t="shared" si="505"/>
        <v>41761</v>
      </c>
      <c r="M949" s="1">
        <f t="shared" si="520"/>
        <v>20</v>
      </c>
      <c r="N949" s="1">
        <f t="shared" si="524"/>
        <v>6</v>
      </c>
      <c r="O949" s="2">
        <f t="shared" si="506"/>
        <v>1.0027512999999999</v>
      </c>
      <c r="P949" s="10">
        <f t="shared" si="535"/>
        <v>1.0068971200000001</v>
      </c>
      <c r="Q949" s="10">
        <f t="shared" si="530"/>
        <v>1.1575230014753182</v>
      </c>
      <c r="R949" s="2">
        <f t="shared" si="534"/>
        <v>1.16070769</v>
      </c>
      <c r="S949" s="2">
        <f t="shared" si="525"/>
        <v>1.11650312</v>
      </c>
      <c r="T949" s="2">
        <f t="shared" si="507"/>
        <v>301337.02163108002</v>
      </c>
      <c r="U949" s="2">
        <f t="shared" si="508"/>
        <v>1391.8963064037287</v>
      </c>
      <c r="V949" s="2">
        <f t="shared" si="509"/>
        <v>41453.952399702473</v>
      </c>
      <c r="W949" s="2">
        <f t="shared" si="510"/>
        <v>312739.42646080616</v>
      </c>
      <c r="X949" s="27">
        <f t="shared" si="511"/>
        <v>0</v>
      </c>
      <c r="Y949" s="2">
        <f t="shared" si="526"/>
        <v>0</v>
      </c>
      <c r="Z949" s="67">
        <f t="shared" si="512"/>
        <v>0</v>
      </c>
      <c r="AA949" s="2">
        <f t="shared" si="513"/>
        <v>0</v>
      </c>
      <c r="AB949" s="26">
        <f t="shared" si="521"/>
        <v>6.7299999999999999E-2</v>
      </c>
      <c r="AC949" s="27">
        <f t="shared" si="501"/>
        <v>6</v>
      </c>
      <c r="AD949" s="27">
        <v>252</v>
      </c>
      <c r="AE949" s="10">
        <f t="shared" si="531"/>
        <v>1.0015519669999999</v>
      </c>
      <c r="AF949" s="2">
        <f t="shared" si="532"/>
        <v>467.66511344000003</v>
      </c>
      <c r="AG949" s="2">
        <f t="shared" si="515"/>
        <v>485.36126946000002</v>
      </c>
      <c r="AH949" s="3" t="str">
        <f t="shared" si="516"/>
        <v>-</v>
      </c>
      <c r="AI949" s="4" t="str">
        <f t="shared" si="533"/>
        <v>A+J=</v>
      </c>
      <c r="AJ949" s="11">
        <f t="shared" si="523"/>
        <v>41765</v>
      </c>
      <c r="AK949" s="11"/>
      <c r="AL949" s="4"/>
      <c r="AX949" s="1"/>
      <c r="AY949" s="1"/>
      <c r="AZ949" s="1"/>
      <c r="BA949" s="1"/>
      <c r="BB949" s="1"/>
      <c r="BC949" s="1"/>
    </row>
    <row r="950" spans="1:55" x14ac:dyDescent="0.2">
      <c r="A950" s="144">
        <f t="shared" si="517"/>
        <v>41739</v>
      </c>
      <c r="B950" s="2">
        <f t="shared" si="502"/>
        <v>313443.1347173049</v>
      </c>
      <c r="C950" s="2">
        <f t="shared" si="518"/>
        <v>269893.57775469997</v>
      </c>
      <c r="D950" s="68">
        <f>SUM(Y950:Y$1094)</f>
        <v>11947.287818590001</v>
      </c>
      <c r="E950" s="68">
        <f t="shared" si="503"/>
        <v>257946.28993610997</v>
      </c>
      <c r="F950" s="72">
        <f t="shared" si="527"/>
        <v>3862.84</v>
      </c>
      <c r="G950" s="3">
        <f>IF(N950=1,VLOOKUP(A949,[1]Plan1!$BG$69:$BI$188,3),G949)</f>
        <v>3898.38</v>
      </c>
      <c r="H950" s="11">
        <f t="shared" si="528"/>
        <v>41672</v>
      </c>
      <c r="I950" s="11">
        <f t="shared" si="529"/>
        <v>41700</v>
      </c>
      <c r="J950" s="26">
        <f t="shared" si="504"/>
        <v>9.2004846175353094E-3</v>
      </c>
      <c r="K950" s="11">
        <f t="shared" si="519"/>
        <v>41761</v>
      </c>
      <c r="L950" s="11">
        <f t="shared" si="505"/>
        <v>41761</v>
      </c>
      <c r="M950" s="1">
        <f t="shared" si="520"/>
        <v>20</v>
      </c>
      <c r="N950" s="1">
        <f t="shared" si="524"/>
        <v>7</v>
      </c>
      <c r="O950" s="2">
        <f t="shared" si="506"/>
        <v>1.00321058</v>
      </c>
      <c r="P950" s="10">
        <f t="shared" si="535"/>
        <v>1.0068971200000001</v>
      </c>
      <c r="Q950" s="10">
        <f t="shared" si="530"/>
        <v>1.1575230014753182</v>
      </c>
      <c r="R950" s="2">
        <f t="shared" si="534"/>
        <v>1.16123932</v>
      </c>
      <c r="S950" s="2">
        <f t="shared" si="525"/>
        <v>1.11650312</v>
      </c>
      <c r="T950" s="2">
        <f t="shared" si="507"/>
        <v>301337.02163108002</v>
      </c>
      <c r="U950" s="2">
        <f t="shared" si="508"/>
        <v>1391.8963064037287</v>
      </c>
      <c r="V950" s="2">
        <f t="shared" si="509"/>
        <v>41591.084385821203</v>
      </c>
      <c r="W950" s="2">
        <f t="shared" si="510"/>
        <v>312876.5584469249</v>
      </c>
      <c r="X950" s="27">
        <f t="shared" si="511"/>
        <v>0</v>
      </c>
      <c r="Y950" s="2">
        <f t="shared" si="526"/>
        <v>0</v>
      </c>
      <c r="Z950" s="67">
        <f t="shared" si="512"/>
        <v>0</v>
      </c>
      <c r="AA950" s="2">
        <f t="shared" si="513"/>
        <v>0</v>
      </c>
      <c r="AB950" s="26">
        <f t="shared" si="521"/>
        <v>6.7299999999999999E-2</v>
      </c>
      <c r="AC950" s="27">
        <f t="shared" si="501"/>
        <v>7</v>
      </c>
      <c r="AD950" s="27">
        <v>252</v>
      </c>
      <c r="AE950" s="10">
        <f t="shared" si="531"/>
        <v>1.0018108619999999</v>
      </c>
      <c r="AF950" s="2">
        <f t="shared" si="532"/>
        <v>545.67976166000005</v>
      </c>
      <c r="AG950" s="2">
        <f t="shared" si="515"/>
        <v>566.57627037999998</v>
      </c>
      <c r="AH950" s="3" t="str">
        <f t="shared" si="516"/>
        <v>-</v>
      </c>
      <c r="AI950" s="4" t="str">
        <f t="shared" si="533"/>
        <v>A+J=</v>
      </c>
      <c r="AJ950" s="11">
        <f t="shared" si="523"/>
        <v>41765</v>
      </c>
      <c r="AK950" s="11"/>
      <c r="AL950" s="4"/>
      <c r="AX950" s="1"/>
      <c r="AY950" s="1"/>
      <c r="AZ950" s="1"/>
      <c r="BA950" s="1"/>
      <c r="BB950" s="1"/>
      <c r="BC950" s="1"/>
    </row>
    <row r="951" spans="1:55" x14ac:dyDescent="0.2">
      <c r="A951" s="144">
        <f t="shared" si="517"/>
        <v>41740</v>
      </c>
      <c r="B951" s="2">
        <f t="shared" si="502"/>
        <v>313661.63861488615</v>
      </c>
      <c r="C951" s="2">
        <f t="shared" si="518"/>
        <v>269893.57775469997</v>
      </c>
      <c r="D951" s="68">
        <f>SUM(Y951:Y$1094)</f>
        <v>11947.287818590001</v>
      </c>
      <c r="E951" s="68">
        <f t="shared" si="503"/>
        <v>257946.28993610997</v>
      </c>
      <c r="F951" s="72">
        <f t="shared" si="527"/>
        <v>3862.84</v>
      </c>
      <c r="G951" s="3">
        <f>IF(N951=1,VLOOKUP(A950,[1]Plan1!$BG$69:$BI$188,3),G950)</f>
        <v>3898.38</v>
      </c>
      <c r="H951" s="11">
        <f t="shared" si="528"/>
        <v>41672</v>
      </c>
      <c r="I951" s="11">
        <f t="shared" si="529"/>
        <v>41700</v>
      </c>
      <c r="J951" s="26">
        <f t="shared" si="504"/>
        <v>9.2004846175353094E-3</v>
      </c>
      <c r="K951" s="11">
        <f t="shared" si="519"/>
        <v>41761</v>
      </c>
      <c r="L951" s="11">
        <f t="shared" si="505"/>
        <v>41761</v>
      </c>
      <c r="M951" s="1">
        <f t="shared" si="520"/>
        <v>20</v>
      </c>
      <c r="N951" s="1">
        <f t="shared" si="524"/>
        <v>8</v>
      </c>
      <c r="O951" s="2">
        <f t="shared" si="506"/>
        <v>1.00367008</v>
      </c>
      <c r="P951" s="10">
        <f t="shared" si="535"/>
        <v>1.0068971200000001</v>
      </c>
      <c r="Q951" s="10">
        <f t="shared" si="530"/>
        <v>1.1575230014753182</v>
      </c>
      <c r="R951" s="2">
        <f t="shared" si="534"/>
        <v>1.1617712</v>
      </c>
      <c r="S951" s="2">
        <f t="shared" si="525"/>
        <v>1.11650312</v>
      </c>
      <c r="T951" s="2">
        <f t="shared" si="507"/>
        <v>301337.02163108002</v>
      </c>
      <c r="U951" s="2">
        <f t="shared" si="508"/>
        <v>1391.8963064037287</v>
      </c>
      <c r="V951" s="2">
        <f t="shared" si="509"/>
        <v>41728.280858512437</v>
      </c>
      <c r="W951" s="2">
        <f t="shared" si="510"/>
        <v>313013.75491961616</v>
      </c>
      <c r="X951" s="27">
        <f t="shared" si="511"/>
        <v>0</v>
      </c>
      <c r="Y951" s="2">
        <f t="shared" si="526"/>
        <v>0</v>
      </c>
      <c r="Z951" s="67">
        <f t="shared" si="512"/>
        <v>0</v>
      </c>
      <c r="AA951" s="2">
        <f t="shared" si="513"/>
        <v>0</v>
      </c>
      <c r="AB951" s="26">
        <f t="shared" si="521"/>
        <v>6.7299999999999999E-2</v>
      </c>
      <c r="AC951" s="27">
        <f t="shared" si="501"/>
        <v>8</v>
      </c>
      <c r="AD951" s="27">
        <v>252</v>
      </c>
      <c r="AE951" s="10">
        <f t="shared" si="531"/>
        <v>1.002069825</v>
      </c>
      <c r="AF951" s="2">
        <f t="shared" si="532"/>
        <v>623.71490079</v>
      </c>
      <c r="AG951" s="2">
        <f t="shared" si="515"/>
        <v>647.88369526999998</v>
      </c>
      <c r="AH951" s="3" t="str">
        <f t="shared" si="516"/>
        <v>-</v>
      </c>
      <c r="AI951" s="4" t="str">
        <f t="shared" si="533"/>
        <v>A+J=</v>
      </c>
      <c r="AJ951" s="11">
        <f t="shared" si="523"/>
        <v>41765</v>
      </c>
      <c r="AK951" s="11"/>
      <c r="AL951" s="4"/>
      <c r="AX951" s="1"/>
      <c r="AY951" s="1"/>
      <c r="AZ951" s="1"/>
      <c r="BA951" s="1"/>
      <c r="BB951" s="1"/>
      <c r="BC951" s="1"/>
    </row>
    <row r="952" spans="1:55" x14ac:dyDescent="0.2">
      <c r="A952" s="144">
        <f t="shared" si="517"/>
        <v>41741</v>
      </c>
      <c r="B952" s="2">
        <f t="shared" si="502"/>
        <v>313880.29628933693</v>
      </c>
      <c r="C952" s="2">
        <f t="shared" si="518"/>
        <v>269893.57775469997</v>
      </c>
      <c r="D952" s="68">
        <f>SUM(Y952:Y$1094)</f>
        <v>11947.287818590001</v>
      </c>
      <c r="E952" s="68">
        <f t="shared" si="503"/>
        <v>257946.28993610997</v>
      </c>
      <c r="F952" s="72">
        <f t="shared" si="527"/>
        <v>3862.84</v>
      </c>
      <c r="G952" s="3">
        <f>IF(N952=1,VLOOKUP(A951,[1]Plan1!$BG$69:$BI$188,3),G951)</f>
        <v>3898.38</v>
      </c>
      <c r="H952" s="11">
        <f t="shared" si="528"/>
        <v>41672</v>
      </c>
      <c r="I952" s="11">
        <f t="shared" si="529"/>
        <v>41700</v>
      </c>
      <c r="J952" s="26">
        <f t="shared" si="504"/>
        <v>9.2004846175353094E-3</v>
      </c>
      <c r="K952" s="11">
        <f t="shared" si="519"/>
        <v>41761</v>
      </c>
      <c r="L952" s="11">
        <f t="shared" si="505"/>
        <v>41761</v>
      </c>
      <c r="M952" s="1">
        <f t="shared" si="520"/>
        <v>20</v>
      </c>
      <c r="N952" s="1">
        <f t="shared" si="524"/>
        <v>9</v>
      </c>
      <c r="O952" s="2">
        <f t="shared" si="506"/>
        <v>1.0041297899999999</v>
      </c>
      <c r="P952" s="10">
        <f t="shared" si="535"/>
        <v>1.0068971200000001</v>
      </c>
      <c r="Q952" s="10">
        <f t="shared" si="530"/>
        <v>1.1575230014753182</v>
      </c>
      <c r="R952" s="2">
        <f t="shared" si="534"/>
        <v>1.1623033199999999</v>
      </c>
      <c r="S952" s="2">
        <f t="shared" si="525"/>
        <v>1.11650312</v>
      </c>
      <c r="T952" s="2">
        <f t="shared" si="507"/>
        <v>301337.02163108002</v>
      </c>
      <c r="U952" s="2">
        <f t="shared" si="508"/>
        <v>1391.8963064037287</v>
      </c>
      <c r="V952" s="2">
        <f t="shared" si="509"/>
        <v>41865.539238313213</v>
      </c>
      <c r="W952" s="2">
        <f t="shared" si="510"/>
        <v>313151.01329941693</v>
      </c>
      <c r="X952" s="27">
        <f t="shared" si="511"/>
        <v>0</v>
      </c>
      <c r="Y952" s="2">
        <f t="shared" si="526"/>
        <v>0</v>
      </c>
      <c r="Z952" s="67">
        <f t="shared" si="512"/>
        <v>0</v>
      </c>
      <c r="AA952" s="2">
        <f t="shared" si="513"/>
        <v>0</v>
      </c>
      <c r="AB952" s="26">
        <f t="shared" si="521"/>
        <v>6.7299999999999999E-2</v>
      </c>
      <c r="AC952" s="27">
        <f t="shared" si="501"/>
        <v>9</v>
      </c>
      <c r="AD952" s="27">
        <v>252</v>
      </c>
      <c r="AE952" s="10">
        <f t="shared" si="531"/>
        <v>1.0023288539999999</v>
      </c>
      <c r="AF952" s="2">
        <f t="shared" si="532"/>
        <v>701.76992816999996</v>
      </c>
      <c r="AG952" s="2">
        <f t="shared" si="515"/>
        <v>729.28298991999998</v>
      </c>
      <c r="AH952" s="3" t="str">
        <f t="shared" si="516"/>
        <v>-</v>
      </c>
      <c r="AI952" s="4" t="str">
        <f t="shared" si="533"/>
        <v>A+J=</v>
      </c>
      <c r="AJ952" s="11">
        <f t="shared" si="523"/>
        <v>41765</v>
      </c>
      <c r="AK952" s="11"/>
      <c r="AL952" s="4"/>
      <c r="AX952" s="1"/>
      <c r="AY952" s="1"/>
      <c r="AZ952" s="1"/>
      <c r="BA952" s="1"/>
      <c r="BB952" s="1"/>
      <c r="BC952" s="1"/>
    </row>
    <row r="953" spans="1:55" x14ac:dyDescent="0.2">
      <c r="A953" s="144">
        <f t="shared" si="517"/>
        <v>41742</v>
      </c>
      <c r="B953" s="2">
        <f t="shared" si="502"/>
        <v>313880.29628933693</v>
      </c>
      <c r="C953" s="2">
        <f t="shared" si="518"/>
        <v>269893.57775469997</v>
      </c>
      <c r="D953" s="68">
        <f>SUM(Y953:Y$1094)</f>
        <v>11947.287818590001</v>
      </c>
      <c r="E953" s="68">
        <f t="shared" si="503"/>
        <v>257946.28993610997</v>
      </c>
      <c r="F953" s="72">
        <f t="shared" si="527"/>
        <v>3862.84</v>
      </c>
      <c r="G953" s="3">
        <f>IF(N953=1,VLOOKUP(A952,[1]Plan1!$BG$69:$BI$188,3),G952)</f>
        <v>3898.38</v>
      </c>
      <c r="H953" s="11">
        <f t="shared" si="528"/>
        <v>41672</v>
      </c>
      <c r="I953" s="11">
        <f t="shared" si="529"/>
        <v>41700</v>
      </c>
      <c r="J953" s="26">
        <f t="shared" si="504"/>
        <v>9.2004846175353094E-3</v>
      </c>
      <c r="K953" s="11">
        <f t="shared" si="519"/>
        <v>41761</v>
      </c>
      <c r="L953" s="11">
        <f t="shared" si="505"/>
        <v>41761</v>
      </c>
      <c r="M953" s="1">
        <f t="shared" si="520"/>
        <v>20</v>
      </c>
      <c r="N953" s="1">
        <f t="shared" si="524"/>
        <v>9</v>
      </c>
      <c r="O953" s="2">
        <f t="shared" si="506"/>
        <v>1.0041297899999999</v>
      </c>
      <c r="P953" s="10">
        <f t="shared" si="535"/>
        <v>1.0068971200000001</v>
      </c>
      <c r="Q953" s="10">
        <f t="shared" si="530"/>
        <v>1.1575230014753182</v>
      </c>
      <c r="R953" s="2">
        <f t="shared" si="534"/>
        <v>1.1623033199999999</v>
      </c>
      <c r="S953" s="2">
        <f t="shared" si="525"/>
        <v>1.11650312</v>
      </c>
      <c r="T953" s="2">
        <f t="shared" si="507"/>
        <v>301337.02163108002</v>
      </c>
      <c r="U953" s="2">
        <f t="shared" si="508"/>
        <v>1391.8963064037287</v>
      </c>
      <c r="V953" s="2">
        <f t="shared" si="509"/>
        <v>41865.539238313213</v>
      </c>
      <c r="W953" s="2">
        <f t="shared" si="510"/>
        <v>313151.01329941693</v>
      </c>
      <c r="X953" s="27">
        <f t="shared" si="511"/>
        <v>0</v>
      </c>
      <c r="Y953" s="2">
        <f t="shared" si="526"/>
        <v>0</v>
      </c>
      <c r="Z953" s="67">
        <f t="shared" si="512"/>
        <v>0</v>
      </c>
      <c r="AA953" s="2">
        <f t="shared" si="513"/>
        <v>0</v>
      </c>
      <c r="AB953" s="26">
        <f t="shared" si="521"/>
        <v>6.7299999999999999E-2</v>
      </c>
      <c r="AC953" s="27">
        <f t="shared" si="501"/>
        <v>9</v>
      </c>
      <c r="AD953" s="27">
        <v>252</v>
      </c>
      <c r="AE953" s="10">
        <f t="shared" si="531"/>
        <v>1.0023288539999999</v>
      </c>
      <c r="AF953" s="2">
        <f t="shared" si="532"/>
        <v>701.76992816999996</v>
      </c>
      <c r="AG953" s="2">
        <f t="shared" si="515"/>
        <v>729.28298991999998</v>
      </c>
      <c r="AH953" s="3" t="str">
        <f t="shared" si="516"/>
        <v>-</v>
      </c>
      <c r="AI953" s="4" t="str">
        <f t="shared" si="533"/>
        <v>A+J=</v>
      </c>
      <c r="AJ953" s="11">
        <f t="shared" si="523"/>
        <v>41765</v>
      </c>
      <c r="AK953" s="11"/>
      <c r="AL953" s="4"/>
      <c r="AX953" s="1"/>
      <c r="AY953" s="1"/>
      <c r="AZ953" s="1"/>
      <c r="BA953" s="1"/>
      <c r="BB953" s="1"/>
      <c r="BC953" s="1"/>
    </row>
    <row r="954" spans="1:55" x14ac:dyDescent="0.2">
      <c r="A954" s="144">
        <f t="shared" si="517"/>
        <v>41743</v>
      </c>
      <c r="B954" s="2">
        <f t="shared" si="502"/>
        <v>313880.29628933693</v>
      </c>
      <c r="C954" s="2">
        <f t="shared" si="518"/>
        <v>269893.57775469997</v>
      </c>
      <c r="D954" s="68">
        <f>SUM(Y954:Y$1094)</f>
        <v>11947.287818590001</v>
      </c>
      <c r="E954" s="68">
        <f t="shared" si="503"/>
        <v>257946.28993610997</v>
      </c>
      <c r="F954" s="72">
        <f t="shared" si="527"/>
        <v>3862.84</v>
      </c>
      <c r="G954" s="3">
        <f>IF(N954=1,VLOOKUP(A953,[1]Plan1!$BG$69:$BI$188,3),G953)</f>
        <v>3898.38</v>
      </c>
      <c r="H954" s="11">
        <f t="shared" si="528"/>
        <v>41672</v>
      </c>
      <c r="I954" s="11">
        <f t="shared" si="529"/>
        <v>41700</v>
      </c>
      <c r="J954" s="26">
        <f t="shared" si="504"/>
        <v>9.2004846175353094E-3</v>
      </c>
      <c r="K954" s="11">
        <f t="shared" si="519"/>
        <v>41761</v>
      </c>
      <c r="L954" s="11">
        <f t="shared" si="505"/>
        <v>41761</v>
      </c>
      <c r="M954" s="1">
        <f t="shared" si="520"/>
        <v>20</v>
      </c>
      <c r="N954" s="1">
        <f t="shared" si="524"/>
        <v>9</v>
      </c>
      <c r="O954" s="2">
        <f t="shared" si="506"/>
        <v>1.0041297899999999</v>
      </c>
      <c r="P954" s="10">
        <f t="shared" si="535"/>
        <v>1.0068971200000001</v>
      </c>
      <c r="Q954" s="10">
        <f t="shared" si="530"/>
        <v>1.1575230014753182</v>
      </c>
      <c r="R954" s="2">
        <f t="shared" si="534"/>
        <v>1.1623033199999999</v>
      </c>
      <c r="S954" s="2">
        <f t="shared" si="525"/>
        <v>1.11650312</v>
      </c>
      <c r="T954" s="2">
        <f t="shared" si="507"/>
        <v>301337.02163108002</v>
      </c>
      <c r="U954" s="2">
        <f t="shared" si="508"/>
        <v>1391.8963064037287</v>
      </c>
      <c r="V954" s="2">
        <f t="shared" si="509"/>
        <v>41865.539238313213</v>
      </c>
      <c r="W954" s="2">
        <f t="shared" si="510"/>
        <v>313151.01329941693</v>
      </c>
      <c r="X954" s="27">
        <f t="shared" si="511"/>
        <v>0</v>
      </c>
      <c r="Y954" s="2">
        <f t="shared" si="526"/>
        <v>0</v>
      </c>
      <c r="Z954" s="67">
        <f t="shared" si="512"/>
        <v>0</v>
      </c>
      <c r="AA954" s="2">
        <f t="shared" si="513"/>
        <v>0</v>
      </c>
      <c r="AB954" s="26">
        <f t="shared" si="521"/>
        <v>6.7299999999999999E-2</v>
      </c>
      <c r="AC954" s="27">
        <f t="shared" si="501"/>
        <v>9</v>
      </c>
      <c r="AD954" s="27">
        <v>252</v>
      </c>
      <c r="AE954" s="10">
        <f t="shared" si="531"/>
        <v>1.0023288539999999</v>
      </c>
      <c r="AF954" s="2">
        <f t="shared" si="532"/>
        <v>701.76992816999996</v>
      </c>
      <c r="AG954" s="2">
        <f t="shared" si="515"/>
        <v>729.28298991999998</v>
      </c>
      <c r="AH954" s="3" t="str">
        <f t="shared" si="516"/>
        <v>-</v>
      </c>
      <c r="AI954" s="4" t="str">
        <f t="shared" si="533"/>
        <v>A+J=</v>
      </c>
      <c r="AJ954" s="11">
        <f t="shared" si="523"/>
        <v>41765</v>
      </c>
      <c r="AK954" s="11"/>
      <c r="AL954" s="4"/>
      <c r="AX954" s="1"/>
      <c r="AY954" s="1"/>
      <c r="AZ954" s="1"/>
      <c r="BA954" s="1"/>
      <c r="BB954" s="1"/>
      <c r="BC954" s="1"/>
    </row>
    <row r="955" spans="1:55" x14ac:dyDescent="0.2">
      <c r="A955" s="144">
        <f t="shared" si="517"/>
        <v>41744</v>
      </c>
      <c r="B955" s="2">
        <f t="shared" si="502"/>
        <v>314099.1081292273</v>
      </c>
      <c r="C955" s="2">
        <f t="shared" si="518"/>
        <v>269893.57775469997</v>
      </c>
      <c r="D955" s="68">
        <f>SUM(Y955:Y$1094)</f>
        <v>11947.287818590001</v>
      </c>
      <c r="E955" s="68">
        <f t="shared" si="503"/>
        <v>257946.28993610997</v>
      </c>
      <c r="F955" s="72">
        <f t="shared" si="527"/>
        <v>3862.84</v>
      </c>
      <c r="G955" s="3">
        <f>IF(N955=1,VLOOKUP(A954,[1]Plan1!$BG$69:$BI$188,3),G954)</f>
        <v>3898.38</v>
      </c>
      <c r="H955" s="11">
        <f t="shared" si="528"/>
        <v>41672</v>
      </c>
      <c r="I955" s="11">
        <f t="shared" si="529"/>
        <v>41700</v>
      </c>
      <c r="J955" s="26">
        <f t="shared" si="504"/>
        <v>9.2004846175353094E-3</v>
      </c>
      <c r="K955" s="11">
        <f t="shared" si="519"/>
        <v>41761</v>
      </c>
      <c r="L955" s="11">
        <f t="shared" si="505"/>
        <v>41761</v>
      </c>
      <c r="M955" s="1">
        <f t="shared" si="520"/>
        <v>20</v>
      </c>
      <c r="N955" s="1">
        <f t="shared" si="524"/>
        <v>10</v>
      </c>
      <c r="O955" s="2">
        <f t="shared" si="506"/>
        <v>1.0045896999999999</v>
      </c>
      <c r="P955" s="10">
        <f t="shared" si="535"/>
        <v>1.0068971200000001</v>
      </c>
      <c r="Q955" s="10">
        <f t="shared" si="530"/>
        <v>1.1575230014753182</v>
      </c>
      <c r="R955" s="2">
        <f t="shared" si="534"/>
        <v>1.1628356799999999</v>
      </c>
      <c r="S955" s="2">
        <f t="shared" si="525"/>
        <v>1.11650312</v>
      </c>
      <c r="T955" s="2">
        <f t="shared" si="507"/>
        <v>301337.02163108002</v>
      </c>
      <c r="U955" s="2">
        <f t="shared" si="508"/>
        <v>1391.8963064037287</v>
      </c>
      <c r="V955" s="2">
        <f t="shared" si="509"/>
        <v>42002.859525223605</v>
      </c>
      <c r="W955" s="2">
        <f t="shared" si="510"/>
        <v>313288.33358632732</v>
      </c>
      <c r="X955" s="27">
        <f t="shared" si="511"/>
        <v>0</v>
      </c>
      <c r="Y955" s="2">
        <f t="shared" si="526"/>
        <v>0</v>
      </c>
      <c r="Z955" s="67">
        <f t="shared" si="512"/>
        <v>0</v>
      </c>
      <c r="AA955" s="2">
        <f t="shared" si="513"/>
        <v>0</v>
      </c>
      <c r="AB955" s="26">
        <f t="shared" si="521"/>
        <v>6.7299999999999999E-2</v>
      </c>
      <c r="AC955" s="27">
        <f t="shared" si="501"/>
        <v>10</v>
      </c>
      <c r="AD955" s="27">
        <v>252</v>
      </c>
      <c r="AE955" s="10">
        <f t="shared" si="531"/>
        <v>1.0025879499999999</v>
      </c>
      <c r="AF955" s="2">
        <f t="shared" si="532"/>
        <v>779.84514512999999</v>
      </c>
      <c r="AG955" s="2">
        <f t="shared" si="515"/>
        <v>810.77454290000003</v>
      </c>
      <c r="AH955" s="3" t="str">
        <f t="shared" si="516"/>
        <v>-</v>
      </c>
      <c r="AI955" s="4" t="str">
        <f t="shared" si="533"/>
        <v>A+J=</v>
      </c>
      <c r="AJ955" s="11">
        <f t="shared" si="523"/>
        <v>41765</v>
      </c>
      <c r="AK955" s="11"/>
      <c r="AL955" s="4"/>
      <c r="AX955" s="1"/>
      <c r="AY955" s="1"/>
      <c r="AZ955" s="1"/>
      <c r="BA955" s="1"/>
      <c r="BB955" s="1"/>
      <c r="BC955" s="1"/>
    </row>
    <row r="956" spans="1:55" x14ac:dyDescent="0.2">
      <c r="A956" s="144">
        <f t="shared" si="517"/>
        <v>41745</v>
      </c>
      <c r="B956" s="2">
        <f t="shared" si="502"/>
        <v>314318.07679708017</v>
      </c>
      <c r="C956" s="2">
        <f t="shared" si="518"/>
        <v>269893.57775469997</v>
      </c>
      <c r="D956" s="68">
        <f>SUM(Y956:Y$1094)</f>
        <v>11947.287818590001</v>
      </c>
      <c r="E956" s="68">
        <f t="shared" si="503"/>
        <v>257946.28993610997</v>
      </c>
      <c r="F956" s="72">
        <f t="shared" si="527"/>
        <v>3862.84</v>
      </c>
      <c r="G956" s="3">
        <f>IF(N956=1,VLOOKUP(A955,[1]Plan1!$BG$69:$BI$188,3),G955)</f>
        <v>3898.38</v>
      </c>
      <c r="H956" s="11">
        <f t="shared" si="528"/>
        <v>41672</v>
      </c>
      <c r="I956" s="11">
        <f t="shared" si="529"/>
        <v>41700</v>
      </c>
      <c r="J956" s="26">
        <f t="shared" si="504"/>
        <v>9.2004846175353094E-3</v>
      </c>
      <c r="K956" s="11">
        <f t="shared" si="519"/>
        <v>41761</v>
      </c>
      <c r="L956" s="11">
        <f t="shared" si="505"/>
        <v>41761</v>
      </c>
      <c r="M956" s="1">
        <f t="shared" si="520"/>
        <v>20</v>
      </c>
      <c r="N956" s="1">
        <f t="shared" si="524"/>
        <v>11</v>
      </c>
      <c r="O956" s="2">
        <f t="shared" si="506"/>
        <v>1.0050498299999999</v>
      </c>
      <c r="P956" s="10">
        <f t="shared" si="535"/>
        <v>1.0068971200000001</v>
      </c>
      <c r="Q956" s="10">
        <f t="shared" si="530"/>
        <v>1.1575230014753182</v>
      </c>
      <c r="R956" s="2">
        <f t="shared" si="534"/>
        <v>1.16336829</v>
      </c>
      <c r="S956" s="2">
        <f t="shared" si="525"/>
        <v>1.11650312</v>
      </c>
      <c r="T956" s="2">
        <f t="shared" si="507"/>
        <v>301337.02163108002</v>
      </c>
      <c r="U956" s="2">
        <f t="shared" si="508"/>
        <v>1391.8963064037287</v>
      </c>
      <c r="V956" s="2">
        <f t="shared" si="509"/>
        <v>42140.244298706486</v>
      </c>
      <c r="W956" s="2">
        <f t="shared" si="510"/>
        <v>313425.71835981018</v>
      </c>
      <c r="X956" s="27">
        <f t="shared" si="511"/>
        <v>0</v>
      </c>
      <c r="Y956" s="2">
        <f t="shared" si="526"/>
        <v>0</v>
      </c>
      <c r="Z956" s="67">
        <f t="shared" si="512"/>
        <v>0</v>
      </c>
      <c r="AA956" s="2">
        <f t="shared" si="513"/>
        <v>0</v>
      </c>
      <c r="AB956" s="26">
        <f t="shared" si="521"/>
        <v>6.7299999999999999E-2</v>
      </c>
      <c r="AC956" s="27">
        <f t="shared" ref="AC956:AC1019" si="536">N956</f>
        <v>11</v>
      </c>
      <c r="AD956" s="27">
        <v>252</v>
      </c>
      <c r="AE956" s="10">
        <f t="shared" si="531"/>
        <v>1.0028471130000001</v>
      </c>
      <c r="AF956" s="2">
        <f t="shared" si="532"/>
        <v>857.94055165999998</v>
      </c>
      <c r="AG956" s="2">
        <f t="shared" si="515"/>
        <v>892.35843726999997</v>
      </c>
      <c r="AH956" s="3" t="str">
        <f t="shared" si="516"/>
        <v>-</v>
      </c>
      <c r="AI956" s="4" t="str">
        <f t="shared" si="533"/>
        <v>A+J=</v>
      </c>
      <c r="AJ956" s="11">
        <f t="shared" si="523"/>
        <v>41765</v>
      </c>
      <c r="AK956" s="11"/>
      <c r="AL956" s="4"/>
      <c r="AX956" s="1"/>
      <c r="AY956" s="1"/>
      <c r="AZ956" s="1"/>
      <c r="BA956" s="1"/>
      <c r="BB956" s="1"/>
      <c r="BC956" s="1"/>
    </row>
    <row r="957" spans="1:55" x14ac:dyDescent="0.2">
      <c r="A957" s="144">
        <f t="shared" si="517"/>
        <v>41746</v>
      </c>
      <c r="B957" s="2">
        <f t="shared" si="502"/>
        <v>314537.19978318259</v>
      </c>
      <c r="C957" s="2">
        <f t="shared" si="518"/>
        <v>269893.57775469997</v>
      </c>
      <c r="D957" s="68">
        <f>SUM(Y957:Y$1094)</f>
        <v>11947.287818590001</v>
      </c>
      <c r="E957" s="68">
        <f t="shared" si="503"/>
        <v>257946.28993610997</v>
      </c>
      <c r="F957" s="72">
        <f t="shared" si="527"/>
        <v>3862.84</v>
      </c>
      <c r="G957" s="3">
        <f>IF(N957=1,VLOOKUP(A956,[1]Plan1!$BG$69:$BI$188,3),G956)</f>
        <v>3898.38</v>
      </c>
      <c r="H957" s="11">
        <f t="shared" si="528"/>
        <v>41672</v>
      </c>
      <c r="I957" s="11">
        <f t="shared" si="529"/>
        <v>41700</v>
      </c>
      <c r="J957" s="26">
        <f t="shared" si="504"/>
        <v>9.2004846175353094E-3</v>
      </c>
      <c r="K957" s="11">
        <f t="shared" si="519"/>
        <v>41761</v>
      </c>
      <c r="L957" s="11">
        <f t="shared" si="505"/>
        <v>41761</v>
      </c>
      <c r="M957" s="1">
        <f t="shared" si="520"/>
        <v>20</v>
      </c>
      <c r="N957" s="1">
        <f t="shared" si="524"/>
        <v>12</v>
      </c>
      <c r="O957" s="2">
        <f t="shared" si="506"/>
        <v>1.00551017</v>
      </c>
      <c r="P957" s="10">
        <f t="shared" si="535"/>
        <v>1.0068971200000001</v>
      </c>
      <c r="Q957" s="10">
        <f t="shared" si="530"/>
        <v>1.1575230014753182</v>
      </c>
      <c r="R957" s="2">
        <f t="shared" si="534"/>
        <v>1.1639011399999999</v>
      </c>
      <c r="S957" s="2">
        <f t="shared" si="525"/>
        <v>1.11650312</v>
      </c>
      <c r="T957" s="2">
        <f t="shared" si="507"/>
        <v>301337.02163108002</v>
      </c>
      <c r="U957" s="2">
        <f t="shared" si="508"/>
        <v>1391.8963064037287</v>
      </c>
      <c r="V957" s="2">
        <f t="shared" si="509"/>
        <v>42277.690979298925</v>
      </c>
      <c r="W957" s="2">
        <f t="shared" si="510"/>
        <v>313563.16504040261</v>
      </c>
      <c r="X957" s="27">
        <f t="shared" si="511"/>
        <v>0</v>
      </c>
      <c r="Y957" s="2">
        <f t="shared" si="526"/>
        <v>0</v>
      </c>
      <c r="Z957" s="67">
        <f t="shared" si="512"/>
        <v>0</v>
      </c>
      <c r="AA957" s="2">
        <f t="shared" si="513"/>
        <v>0</v>
      </c>
      <c r="AB957" s="26">
        <f t="shared" si="521"/>
        <v>6.7299999999999999E-2</v>
      </c>
      <c r="AC957" s="27">
        <f t="shared" si="536"/>
        <v>12</v>
      </c>
      <c r="AD957" s="27">
        <v>252</v>
      </c>
      <c r="AE957" s="10">
        <f t="shared" si="531"/>
        <v>1.003106343</v>
      </c>
      <c r="AF957" s="2">
        <f t="shared" si="532"/>
        <v>936.05614777999995</v>
      </c>
      <c r="AG957" s="2">
        <f t="shared" si="515"/>
        <v>974.03474277999999</v>
      </c>
      <c r="AH957" s="3" t="str">
        <f t="shared" si="516"/>
        <v>-</v>
      </c>
      <c r="AI957" s="4" t="str">
        <f t="shared" si="533"/>
        <v>A+J=</v>
      </c>
      <c r="AJ957" s="11">
        <f t="shared" si="523"/>
        <v>41765</v>
      </c>
      <c r="AK957" s="11"/>
      <c r="AL957" s="4"/>
      <c r="AX957" s="1"/>
      <c r="AY957" s="1"/>
      <c r="AZ957" s="1"/>
      <c r="BA957" s="1"/>
      <c r="BB957" s="1"/>
      <c r="BC957" s="1"/>
    </row>
    <row r="958" spans="1:55" x14ac:dyDescent="0.2">
      <c r="A958" s="144">
        <f t="shared" si="517"/>
        <v>41747</v>
      </c>
      <c r="B958" s="2">
        <f t="shared" si="502"/>
        <v>314756.47975143761</v>
      </c>
      <c r="C958" s="2">
        <f t="shared" si="518"/>
        <v>269893.57775469997</v>
      </c>
      <c r="D958" s="68">
        <f>SUM(Y958:Y$1094)</f>
        <v>11947.287818590001</v>
      </c>
      <c r="E958" s="68">
        <f t="shared" si="503"/>
        <v>257946.28993610997</v>
      </c>
      <c r="F958" s="72">
        <f t="shared" si="527"/>
        <v>3862.84</v>
      </c>
      <c r="G958" s="3">
        <f>IF(N958=1,VLOOKUP(A957,[1]Plan1!$BG$69:$BI$188,3),G957)</f>
        <v>3898.38</v>
      </c>
      <c r="H958" s="11">
        <f t="shared" si="528"/>
        <v>41672</v>
      </c>
      <c r="I958" s="11">
        <f t="shared" si="529"/>
        <v>41700</v>
      </c>
      <c r="J958" s="26">
        <f t="shared" si="504"/>
        <v>9.2004846175353094E-3</v>
      </c>
      <c r="K958" s="11">
        <f t="shared" si="519"/>
        <v>41761</v>
      </c>
      <c r="L958" s="11">
        <f t="shared" si="505"/>
        <v>41761</v>
      </c>
      <c r="M958" s="1">
        <f t="shared" si="520"/>
        <v>20</v>
      </c>
      <c r="N958" s="1">
        <f t="shared" si="524"/>
        <v>13</v>
      </c>
      <c r="O958" s="2">
        <f t="shared" si="506"/>
        <v>1.0059707200000001</v>
      </c>
      <c r="P958" s="10">
        <f t="shared" si="535"/>
        <v>1.0068971200000001</v>
      </c>
      <c r="Q958" s="10">
        <f t="shared" si="530"/>
        <v>1.1575230014753182</v>
      </c>
      <c r="R958" s="2">
        <f t="shared" si="534"/>
        <v>1.1644342400000001</v>
      </c>
      <c r="S958" s="2">
        <f t="shared" si="525"/>
        <v>1.11650312</v>
      </c>
      <c r="T958" s="2">
        <f t="shared" si="507"/>
        <v>301337.02163108002</v>
      </c>
      <c r="U958" s="2">
        <f t="shared" si="508"/>
        <v>1391.8963064037287</v>
      </c>
      <c r="V958" s="2">
        <f t="shared" si="509"/>
        <v>42415.202146463911</v>
      </c>
      <c r="W958" s="2">
        <f t="shared" si="510"/>
        <v>313700.67620756762</v>
      </c>
      <c r="X958" s="27">
        <f t="shared" si="511"/>
        <v>0</v>
      </c>
      <c r="Y958" s="2">
        <f t="shared" si="526"/>
        <v>0</v>
      </c>
      <c r="Z958" s="67">
        <f t="shared" si="512"/>
        <v>0</v>
      </c>
      <c r="AA958" s="2">
        <f t="shared" si="513"/>
        <v>0</v>
      </c>
      <c r="AB958" s="26">
        <f t="shared" si="521"/>
        <v>6.7299999999999999E-2</v>
      </c>
      <c r="AC958" s="27">
        <f t="shared" si="536"/>
        <v>13</v>
      </c>
      <c r="AD958" s="27">
        <v>252</v>
      </c>
      <c r="AE958" s="10">
        <f t="shared" si="531"/>
        <v>1.0033656399999999</v>
      </c>
      <c r="AF958" s="2">
        <f t="shared" si="532"/>
        <v>1014.19193348</v>
      </c>
      <c r="AG958" s="2">
        <f t="shared" si="515"/>
        <v>1055.8035438700001</v>
      </c>
      <c r="AH958" s="3" t="str">
        <f t="shared" si="516"/>
        <v>-</v>
      </c>
      <c r="AI958" s="4" t="str">
        <f t="shared" si="533"/>
        <v>A+J=</v>
      </c>
      <c r="AJ958" s="11">
        <f t="shared" si="523"/>
        <v>41765</v>
      </c>
      <c r="AK958" s="11"/>
      <c r="AL958" s="4"/>
      <c r="AX958" s="1"/>
      <c r="AY958" s="1"/>
      <c r="AZ958" s="1"/>
      <c r="BA958" s="1"/>
      <c r="BB958" s="1"/>
      <c r="BC958" s="1"/>
    </row>
    <row r="959" spans="1:55" x14ac:dyDescent="0.2">
      <c r="A959" s="144">
        <f t="shared" si="517"/>
        <v>41748</v>
      </c>
      <c r="B959" s="2">
        <f t="shared" si="502"/>
        <v>314756.47975143761</v>
      </c>
      <c r="C959" s="2">
        <f t="shared" si="518"/>
        <v>269893.57775469997</v>
      </c>
      <c r="D959" s="68">
        <f>SUM(Y959:Y$1094)</f>
        <v>11947.287818590001</v>
      </c>
      <c r="E959" s="68">
        <f t="shared" si="503"/>
        <v>257946.28993610997</v>
      </c>
      <c r="F959" s="72">
        <f t="shared" si="527"/>
        <v>3862.84</v>
      </c>
      <c r="G959" s="3">
        <f>IF(N959=1,VLOOKUP(A958,[1]Plan1!$BG$69:$BI$188,3),G958)</f>
        <v>3898.38</v>
      </c>
      <c r="H959" s="11">
        <f t="shared" si="528"/>
        <v>41672</v>
      </c>
      <c r="I959" s="11">
        <f t="shared" si="529"/>
        <v>41700</v>
      </c>
      <c r="J959" s="26">
        <f t="shared" si="504"/>
        <v>9.2004846175353094E-3</v>
      </c>
      <c r="K959" s="11">
        <f t="shared" si="519"/>
        <v>41761</v>
      </c>
      <c r="L959" s="11">
        <f t="shared" si="505"/>
        <v>41761</v>
      </c>
      <c r="M959" s="1">
        <f t="shared" si="520"/>
        <v>20</v>
      </c>
      <c r="N959" s="1">
        <f t="shared" si="524"/>
        <v>13</v>
      </c>
      <c r="O959" s="2">
        <f t="shared" si="506"/>
        <v>1.0059707200000001</v>
      </c>
      <c r="P959" s="10">
        <f t="shared" si="535"/>
        <v>1.0068971200000001</v>
      </c>
      <c r="Q959" s="10">
        <f t="shared" si="530"/>
        <v>1.1575230014753182</v>
      </c>
      <c r="R959" s="2">
        <f t="shared" si="534"/>
        <v>1.1644342400000001</v>
      </c>
      <c r="S959" s="2">
        <f t="shared" si="525"/>
        <v>1.11650312</v>
      </c>
      <c r="T959" s="2">
        <f t="shared" si="507"/>
        <v>301337.02163108002</v>
      </c>
      <c r="U959" s="2">
        <f t="shared" si="508"/>
        <v>1391.8963064037287</v>
      </c>
      <c r="V959" s="2">
        <f t="shared" si="509"/>
        <v>42415.202146463911</v>
      </c>
      <c r="W959" s="2">
        <f t="shared" si="510"/>
        <v>313700.67620756762</v>
      </c>
      <c r="X959" s="27">
        <f t="shared" si="511"/>
        <v>0</v>
      </c>
      <c r="Y959" s="2">
        <f t="shared" si="526"/>
        <v>0</v>
      </c>
      <c r="Z959" s="67">
        <f t="shared" si="512"/>
        <v>0</v>
      </c>
      <c r="AA959" s="2">
        <f t="shared" si="513"/>
        <v>0</v>
      </c>
      <c r="AB959" s="26">
        <f t="shared" si="521"/>
        <v>6.7299999999999999E-2</v>
      </c>
      <c r="AC959" s="27">
        <f t="shared" si="536"/>
        <v>13</v>
      </c>
      <c r="AD959" s="27">
        <v>252</v>
      </c>
      <c r="AE959" s="10">
        <f t="shared" si="531"/>
        <v>1.0033656399999999</v>
      </c>
      <c r="AF959" s="2">
        <f t="shared" si="532"/>
        <v>1014.19193348</v>
      </c>
      <c r="AG959" s="2">
        <f t="shared" si="515"/>
        <v>1055.8035438700001</v>
      </c>
      <c r="AH959" s="3" t="str">
        <f t="shared" si="516"/>
        <v>-</v>
      </c>
      <c r="AI959" s="4" t="str">
        <f t="shared" si="533"/>
        <v>A+J=</v>
      </c>
      <c r="AJ959" s="11">
        <f t="shared" si="523"/>
        <v>41765</v>
      </c>
      <c r="AK959" s="11"/>
      <c r="AL959" s="4"/>
      <c r="AX959" s="1"/>
      <c r="AY959" s="1"/>
      <c r="AZ959" s="1"/>
      <c r="BA959" s="1"/>
      <c r="BB959" s="1"/>
      <c r="BC959" s="1"/>
    </row>
    <row r="960" spans="1:55" x14ac:dyDescent="0.2">
      <c r="A960" s="144">
        <f t="shared" si="517"/>
        <v>41749</v>
      </c>
      <c r="B960" s="2">
        <f t="shared" si="502"/>
        <v>314756.47975143761</v>
      </c>
      <c r="C960" s="2">
        <f t="shared" si="518"/>
        <v>269893.57775469997</v>
      </c>
      <c r="D960" s="68">
        <f>SUM(Y960:Y$1094)</f>
        <v>11947.287818590001</v>
      </c>
      <c r="E960" s="68">
        <f t="shared" si="503"/>
        <v>257946.28993610997</v>
      </c>
      <c r="F960" s="72">
        <f t="shared" si="527"/>
        <v>3862.84</v>
      </c>
      <c r="G960" s="3">
        <f>IF(N960=1,VLOOKUP(A959,[1]Plan1!$BG$69:$BI$188,3),G959)</f>
        <v>3898.38</v>
      </c>
      <c r="H960" s="11">
        <f t="shared" si="528"/>
        <v>41672</v>
      </c>
      <c r="I960" s="11">
        <f t="shared" si="529"/>
        <v>41700</v>
      </c>
      <c r="J960" s="26">
        <f t="shared" si="504"/>
        <v>9.2004846175353094E-3</v>
      </c>
      <c r="K960" s="11">
        <f t="shared" si="519"/>
        <v>41761</v>
      </c>
      <c r="L960" s="11">
        <f t="shared" si="505"/>
        <v>41761</v>
      </c>
      <c r="M960" s="1">
        <f t="shared" si="520"/>
        <v>20</v>
      </c>
      <c r="N960" s="1">
        <f t="shared" si="524"/>
        <v>13</v>
      </c>
      <c r="O960" s="2">
        <f t="shared" si="506"/>
        <v>1.0059707200000001</v>
      </c>
      <c r="P960" s="10">
        <f t="shared" si="535"/>
        <v>1.0068971200000001</v>
      </c>
      <c r="Q960" s="10">
        <f t="shared" si="530"/>
        <v>1.1575230014753182</v>
      </c>
      <c r="R960" s="2">
        <f t="shared" si="534"/>
        <v>1.1644342400000001</v>
      </c>
      <c r="S960" s="2">
        <f t="shared" si="525"/>
        <v>1.11650312</v>
      </c>
      <c r="T960" s="2">
        <f t="shared" si="507"/>
        <v>301337.02163108002</v>
      </c>
      <c r="U960" s="2">
        <f t="shared" si="508"/>
        <v>1391.8963064037287</v>
      </c>
      <c r="V960" s="2">
        <f t="shared" si="509"/>
        <v>42415.202146463911</v>
      </c>
      <c r="W960" s="2">
        <f t="shared" si="510"/>
        <v>313700.67620756762</v>
      </c>
      <c r="X960" s="27">
        <f t="shared" si="511"/>
        <v>0</v>
      </c>
      <c r="Y960" s="2">
        <f t="shared" si="526"/>
        <v>0</v>
      </c>
      <c r="Z960" s="67">
        <f t="shared" si="512"/>
        <v>0</v>
      </c>
      <c r="AA960" s="2">
        <f t="shared" si="513"/>
        <v>0</v>
      </c>
      <c r="AB960" s="26">
        <f t="shared" si="521"/>
        <v>6.7299999999999999E-2</v>
      </c>
      <c r="AC960" s="27">
        <f t="shared" si="536"/>
        <v>13</v>
      </c>
      <c r="AD960" s="27">
        <v>252</v>
      </c>
      <c r="AE960" s="10">
        <f t="shared" si="531"/>
        <v>1.0033656399999999</v>
      </c>
      <c r="AF960" s="2">
        <f t="shared" si="532"/>
        <v>1014.19193348</v>
      </c>
      <c r="AG960" s="2">
        <f t="shared" si="515"/>
        <v>1055.8035438700001</v>
      </c>
      <c r="AH960" s="3" t="str">
        <f t="shared" si="516"/>
        <v>-</v>
      </c>
      <c r="AI960" s="4" t="str">
        <f t="shared" si="533"/>
        <v>A+J=</v>
      </c>
      <c r="AJ960" s="11">
        <f t="shared" si="523"/>
        <v>41765</v>
      </c>
      <c r="AK960" s="11"/>
      <c r="AL960" s="4"/>
      <c r="AX960" s="1"/>
      <c r="AY960" s="1"/>
      <c r="AZ960" s="1"/>
      <c r="BA960" s="1"/>
      <c r="BB960" s="1"/>
      <c r="BC960" s="1"/>
    </row>
    <row r="961" spans="1:55" x14ac:dyDescent="0.2">
      <c r="A961" s="144">
        <f t="shared" si="517"/>
        <v>41750</v>
      </c>
      <c r="B961" s="2">
        <f t="shared" si="502"/>
        <v>314756.47975143761</v>
      </c>
      <c r="C961" s="2">
        <f t="shared" si="518"/>
        <v>269893.57775469997</v>
      </c>
      <c r="D961" s="68">
        <f>SUM(Y961:Y$1094)</f>
        <v>11947.287818590001</v>
      </c>
      <c r="E961" s="68">
        <f t="shared" si="503"/>
        <v>257946.28993610997</v>
      </c>
      <c r="F961" s="72">
        <f t="shared" si="527"/>
        <v>3862.84</v>
      </c>
      <c r="G961" s="3">
        <f>IF(N961=1,VLOOKUP(A960,[1]Plan1!$BG$69:$BI$188,3),G960)</f>
        <v>3898.38</v>
      </c>
      <c r="H961" s="11">
        <f t="shared" si="528"/>
        <v>41672</v>
      </c>
      <c r="I961" s="11">
        <f t="shared" si="529"/>
        <v>41700</v>
      </c>
      <c r="J961" s="26">
        <f t="shared" si="504"/>
        <v>9.2004846175353094E-3</v>
      </c>
      <c r="K961" s="11">
        <f t="shared" si="519"/>
        <v>41761</v>
      </c>
      <c r="L961" s="11">
        <f t="shared" si="505"/>
        <v>41761</v>
      </c>
      <c r="M961" s="1">
        <f t="shared" si="520"/>
        <v>20</v>
      </c>
      <c r="N961" s="1">
        <f t="shared" si="524"/>
        <v>13</v>
      </c>
      <c r="O961" s="2">
        <f t="shared" si="506"/>
        <v>1.0059707200000001</v>
      </c>
      <c r="P961" s="10">
        <f t="shared" si="535"/>
        <v>1.0068971200000001</v>
      </c>
      <c r="Q961" s="10">
        <f t="shared" si="530"/>
        <v>1.1575230014753182</v>
      </c>
      <c r="R961" s="2">
        <f t="shared" si="534"/>
        <v>1.1644342400000001</v>
      </c>
      <c r="S961" s="2">
        <f t="shared" si="525"/>
        <v>1.11650312</v>
      </c>
      <c r="T961" s="2">
        <f t="shared" si="507"/>
        <v>301337.02163108002</v>
      </c>
      <c r="U961" s="2">
        <f t="shared" si="508"/>
        <v>1391.8963064037287</v>
      </c>
      <c r="V961" s="2">
        <f t="shared" si="509"/>
        <v>42415.202146463911</v>
      </c>
      <c r="W961" s="2">
        <f t="shared" si="510"/>
        <v>313700.67620756762</v>
      </c>
      <c r="X961" s="27">
        <f t="shared" si="511"/>
        <v>0</v>
      </c>
      <c r="Y961" s="2">
        <f t="shared" si="526"/>
        <v>0</v>
      </c>
      <c r="Z961" s="67">
        <f t="shared" si="512"/>
        <v>0</v>
      </c>
      <c r="AA961" s="2">
        <f t="shared" si="513"/>
        <v>0</v>
      </c>
      <c r="AB961" s="26">
        <f t="shared" si="521"/>
        <v>6.7299999999999999E-2</v>
      </c>
      <c r="AC961" s="27">
        <f t="shared" si="536"/>
        <v>13</v>
      </c>
      <c r="AD961" s="27">
        <v>252</v>
      </c>
      <c r="AE961" s="10">
        <f t="shared" si="531"/>
        <v>1.0033656399999999</v>
      </c>
      <c r="AF961" s="2">
        <f t="shared" si="532"/>
        <v>1014.19193348</v>
      </c>
      <c r="AG961" s="2">
        <f t="shared" si="515"/>
        <v>1055.8035438700001</v>
      </c>
      <c r="AH961" s="3" t="str">
        <f t="shared" si="516"/>
        <v>-</v>
      </c>
      <c r="AI961" s="4" t="str">
        <f t="shared" si="533"/>
        <v>A+J=</v>
      </c>
      <c r="AJ961" s="11">
        <f t="shared" si="523"/>
        <v>41765</v>
      </c>
      <c r="AK961" s="11"/>
      <c r="AL961" s="4"/>
      <c r="AX961" s="1"/>
      <c r="AY961" s="1"/>
      <c r="AZ961" s="1"/>
      <c r="BA961" s="1"/>
      <c r="BB961" s="1"/>
      <c r="BC961" s="1"/>
    </row>
    <row r="962" spans="1:55" x14ac:dyDescent="0.2">
      <c r="A962" s="144">
        <f t="shared" si="517"/>
        <v>41751</v>
      </c>
      <c r="B962" s="2">
        <f t="shared" si="502"/>
        <v>314756.47975143761</v>
      </c>
      <c r="C962" s="2">
        <f t="shared" si="518"/>
        <v>269893.57775469997</v>
      </c>
      <c r="D962" s="68">
        <f>SUM(Y962:Y$1094)</f>
        <v>11947.287818590001</v>
      </c>
      <c r="E962" s="68">
        <f t="shared" si="503"/>
        <v>257946.28993610997</v>
      </c>
      <c r="F962" s="72">
        <f t="shared" si="527"/>
        <v>3862.84</v>
      </c>
      <c r="G962" s="3">
        <f>IF(N962=1,VLOOKUP(A961,[1]Plan1!$BG$69:$BI$188,3),G961)</f>
        <v>3898.38</v>
      </c>
      <c r="H962" s="11">
        <f t="shared" si="528"/>
        <v>41672</v>
      </c>
      <c r="I962" s="11">
        <f t="shared" si="529"/>
        <v>41700</v>
      </c>
      <c r="J962" s="26">
        <f t="shared" si="504"/>
        <v>9.2004846175353094E-3</v>
      </c>
      <c r="K962" s="11">
        <f t="shared" si="519"/>
        <v>41761</v>
      </c>
      <c r="L962" s="11">
        <f t="shared" si="505"/>
        <v>41761</v>
      </c>
      <c r="M962" s="1">
        <f t="shared" si="520"/>
        <v>20</v>
      </c>
      <c r="N962" s="1">
        <f t="shared" si="524"/>
        <v>13</v>
      </c>
      <c r="O962" s="2">
        <f t="shared" si="506"/>
        <v>1.0059707200000001</v>
      </c>
      <c r="P962" s="10">
        <f t="shared" si="535"/>
        <v>1.0068971200000001</v>
      </c>
      <c r="Q962" s="10">
        <f t="shared" si="530"/>
        <v>1.1575230014753182</v>
      </c>
      <c r="R962" s="2">
        <f t="shared" si="534"/>
        <v>1.1644342400000001</v>
      </c>
      <c r="S962" s="2">
        <f t="shared" si="525"/>
        <v>1.11650312</v>
      </c>
      <c r="T962" s="2">
        <f t="shared" si="507"/>
        <v>301337.02163108002</v>
      </c>
      <c r="U962" s="2">
        <f t="shared" si="508"/>
        <v>1391.8963064037287</v>
      </c>
      <c r="V962" s="2">
        <f t="shared" si="509"/>
        <v>42415.202146463911</v>
      </c>
      <c r="W962" s="2">
        <f t="shared" si="510"/>
        <v>313700.67620756762</v>
      </c>
      <c r="X962" s="27">
        <f t="shared" si="511"/>
        <v>0</v>
      </c>
      <c r="Y962" s="2">
        <f t="shared" si="526"/>
        <v>0</v>
      </c>
      <c r="Z962" s="67">
        <f t="shared" si="512"/>
        <v>0</v>
      </c>
      <c r="AA962" s="2">
        <f t="shared" si="513"/>
        <v>0</v>
      </c>
      <c r="AB962" s="26">
        <f t="shared" si="521"/>
        <v>6.7299999999999999E-2</v>
      </c>
      <c r="AC962" s="27">
        <f t="shared" si="536"/>
        <v>13</v>
      </c>
      <c r="AD962" s="27">
        <v>252</v>
      </c>
      <c r="AE962" s="10">
        <f t="shared" si="531"/>
        <v>1.0033656399999999</v>
      </c>
      <c r="AF962" s="2">
        <f t="shared" si="532"/>
        <v>1014.19193348</v>
      </c>
      <c r="AG962" s="2">
        <f t="shared" si="515"/>
        <v>1055.8035438700001</v>
      </c>
      <c r="AH962" s="3" t="str">
        <f t="shared" si="516"/>
        <v>-</v>
      </c>
      <c r="AI962" s="4" t="str">
        <f t="shared" si="533"/>
        <v>A+J=</v>
      </c>
      <c r="AJ962" s="11">
        <f t="shared" si="523"/>
        <v>41765</v>
      </c>
      <c r="AK962" s="11"/>
      <c r="AL962" s="4"/>
      <c r="AX962" s="1"/>
      <c r="AY962" s="1"/>
      <c r="AZ962" s="1"/>
      <c r="BA962" s="1"/>
      <c r="BB962" s="1"/>
      <c r="BC962" s="1"/>
    </row>
    <row r="963" spans="1:55" x14ac:dyDescent="0.2">
      <c r="A963" s="144">
        <f t="shared" si="517"/>
        <v>41752</v>
      </c>
      <c r="B963" s="2">
        <f t="shared" si="502"/>
        <v>314975.91419083206</v>
      </c>
      <c r="C963" s="2">
        <f t="shared" si="518"/>
        <v>269893.57775469997</v>
      </c>
      <c r="D963" s="68">
        <f>SUM(Y963:Y$1094)</f>
        <v>11947.287818590001</v>
      </c>
      <c r="E963" s="68">
        <f t="shared" si="503"/>
        <v>257946.28993610997</v>
      </c>
      <c r="F963" s="72">
        <f t="shared" si="527"/>
        <v>3862.84</v>
      </c>
      <c r="G963" s="3">
        <f>IF(N963=1,VLOOKUP(A962,[1]Plan1!$BG$69:$BI$188,3),G962)</f>
        <v>3898.38</v>
      </c>
      <c r="H963" s="11">
        <f t="shared" si="528"/>
        <v>41672</v>
      </c>
      <c r="I963" s="11">
        <f t="shared" si="529"/>
        <v>41700</v>
      </c>
      <c r="J963" s="26">
        <f t="shared" si="504"/>
        <v>9.2004846175353094E-3</v>
      </c>
      <c r="K963" s="11">
        <f t="shared" si="519"/>
        <v>41761</v>
      </c>
      <c r="L963" s="11">
        <f t="shared" si="505"/>
        <v>41761</v>
      </c>
      <c r="M963" s="1">
        <f t="shared" si="520"/>
        <v>20</v>
      </c>
      <c r="N963" s="1">
        <f t="shared" si="524"/>
        <v>14</v>
      </c>
      <c r="O963" s="2">
        <f t="shared" si="506"/>
        <v>1.00643148</v>
      </c>
      <c r="P963" s="10">
        <f t="shared" si="535"/>
        <v>1.0068971200000001</v>
      </c>
      <c r="Q963" s="10">
        <f t="shared" si="530"/>
        <v>1.1575230014753182</v>
      </c>
      <c r="R963" s="2">
        <f t="shared" si="534"/>
        <v>1.1649675799999999</v>
      </c>
      <c r="S963" s="2">
        <f t="shared" si="525"/>
        <v>1.11650312</v>
      </c>
      <c r="T963" s="2">
        <f t="shared" si="507"/>
        <v>301337.02163108002</v>
      </c>
      <c r="U963" s="2">
        <f t="shared" si="508"/>
        <v>1391.8963064037287</v>
      </c>
      <c r="V963" s="2">
        <f t="shared" si="509"/>
        <v>42552.775220738389</v>
      </c>
      <c r="W963" s="2">
        <f t="shared" si="510"/>
        <v>313838.24928184209</v>
      </c>
      <c r="X963" s="27">
        <f t="shared" si="511"/>
        <v>0</v>
      </c>
      <c r="Y963" s="2">
        <f t="shared" si="526"/>
        <v>0</v>
      </c>
      <c r="Z963" s="67">
        <f t="shared" si="512"/>
        <v>0</v>
      </c>
      <c r="AA963" s="2">
        <f t="shared" si="513"/>
        <v>0</v>
      </c>
      <c r="AB963" s="26">
        <f t="shared" si="521"/>
        <v>6.7299999999999999E-2</v>
      </c>
      <c r="AC963" s="27">
        <f t="shared" si="536"/>
        <v>14</v>
      </c>
      <c r="AD963" s="27">
        <v>252</v>
      </c>
      <c r="AE963" s="10">
        <f t="shared" si="531"/>
        <v>1.0036250040000001</v>
      </c>
      <c r="AF963" s="2">
        <f t="shared" si="532"/>
        <v>1092.3479087600001</v>
      </c>
      <c r="AG963" s="2">
        <f t="shared" si="515"/>
        <v>1137.66490899</v>
      </c>
      <c r="AH963" s="3" t="str">
        <f t="shared" si="516"/>
        <v>-</v>
      </c>
      <c r="AI963" s="4" t="str">
        <f t="shared" si="533"/>
        <v>A+J=</v>
      </c>
      <c r="AJ963" s="11">
        <f t="shared" si="523"/>
        <v>41765</v>
      </c>
      <c r="AK963" s="11"/>
      <c r="AL963" s="4"/>
      <c r="AX963" s="1"/>
      <c r="AY963" s="1"/>
      <c r="AZ963" s="1"/>
      <c r="BA963" s="1"/>
      <c r="BB963" s="1"/>
      <c r="BC963" s="1"/>
    </row>
    <row r="964" spans="1:55" x14ac:dyDescent="0.2">
      <c r="A964" s="144">
        <f t="shared" si="517"/>
        <v>41753</v>
      </c>
      <c r="B964" s="2">
        <f t="shared" si="502"/>
        <v>315195.50576668914</v>
      </c>
      <c r="C964" s="2">
        <f t="shared" si="518"/>
        <v>269893.57775469997</v>
      </c>
      <c r="D964" s="68">
        <f>SUM(Y964:Y$1094)</f>
        <v>11947.287818590001</v>
      </c>
      <c r="E964" s="68">
        <f t="shared" si="503"/>
        <v>257946.28993610997</v>
      </c>
      <c r="F964" s="72">
        <f t="shared" si="527"/>
        <v>3862.84</v>
      </c>
      <c r="G964" s="3">
        <f>IF(N964=1,VLOOKUP(A963,[1]Plan1!$BG$69:$BI$188,3),G963)</f>
        <v>3898.38</v>
      </c>
      <c r="H964" s="11">
        <f t="shared" si="528"/>
        <v>41672</v>
      </c>
      <c r="I964" s="11">
        <f t="shared" si="529"/>
        <v>41700</v>
      </c>
      <c r="J964" s="26">
        <f t="shared" si="504"/>
        <v>9.2004846175353094E-3</v>
      </c>
      <c r="K964" s="11">
        <f t="shared" si="519"/>
        <v>41761</v>
      </c>
      <c r="L964" s="11">
        <f t="shared" si="505"/>
        <v>41761</v>
      </c>
      <c r="M964" s="1">
        <f t="shared" si="520"/>
        <v>20</v>
      </c>
      <c r="N964" s="1">
        <f t="shared" si="524"/>
        <v>15</v>
      </c>
      <c r="O964" s="2">
        <f t="shared" si="506"/>
        <v>1.00689245</v>
      </c>
      <c r="P964" s="10">
        <f t="shared" si="535"/>
        <v>1.0068971200000001</v>
      </c>
      <c r="Q964" s="10">
        <f t="shared" si="530"/>
        <v>1.1575230014753182</v>
      </c>
      <c r="R964" s="2">
        <f t="shared" si="534"/>
        <v>1.16550117</v>
      </c>
      <c r="S964" s="2">
        <f t="shared" si="525"/>
        <v>1.11650312</v>
      </c>
      <c r="T964" s="2">
        <f t="shared" si="507"/>
        <v>301337.02163108002</v>
      </c>
      <c r="U964" s="2">
        <f t="shared" si="508"/>
        <v>1391.8963064037287</v>
      </c>
      <c r="V964" s="2">
        <f t="shared" si="509"/>
        <v>42690.412781585415</v>
      </c>
      <c r="W964" s="2">
        <f t="shared" si="510"/>
        <v>313975.88684268913</v>
      </c>
      <c r="X964" s="27">
        <f t="shared" si="511"/>
        <v>0</v>
      </c>
      <c r="Y964" s="2">
        <f t="shared" si="526"/>
        <v>0</v>
      </c>
      <c r="Z964" s="67">
        <f t="shared" si="512"/>
        <v>0</v>
      </c>
      <c r="AA964" s="2">
        <f t="shared" si="513"/>
        <v>0</v>
      </c>
      <c r="AB964" s="26">
        <f t="shared" si="521"/>
        <v>6.7299999999999999E-2</v>
      </c>
      <c r="AC964" s="27">
        <f t="shared" si="536"/>
        <v>15</v>
      </c>
      <c r="AD964" s="27">
        <v>252</v>
      </c>
      <c r="AE964" s="10">
        <f t="shared" si="531"/>
        <v>1.003884435</v>
      </c>
      <c r="AF964" s="2">
        <f t="shared" si="532"/>
        <v>1170.52407361</v>
      </c>
      <c r="AG964" s="2">
        <f t="shared" si="515"/>
        <v>1219.6189240000001</v>
      </c>
      <c r="AH964" s="3" t="str">
        <f t="shared" si="516"/>
        <v>-</v>
      </c>
      <c r="AI964" s="4" t="str">
        <f t="shared" si="533"/>
        <v>A+J=</v>
      </c>
      <c r="AJ964" s="11">
        <f t="shared" si="523"/>
        <v>41765</v>
      </c>
      <c r="AK964" s="11"/>
      <c r="AL964" s="4"/>
      <c r="AX964" s="1"/>
      <c r="AY964" s="1"/>
      <c r="AZ964" s="1"/>
      <c r="BA964" s="1"/>
      <c r="BB964" s="1"/>
      <c r="BC964" s="1"/>
    </row>
    <row r="965" spans="1:55" x14ac:dyDescent="0.2">
      <c r="A965" s="144">
        <f t="shared" si="517"/>
        <v>41754</v>
      </c>
      <c r="B965" s="2">
        <f t="shared" si="502"/>
        <v>315415.25228081568</v>
      </c>
      <c r="C965" s="2">
        <f t="shared" si="518"/>
        <v>269893.57775469997</v>
      </c>
      <c r="D965" s="68">
        <f>SUM(Y965:Y$1094)</f>
        <v>11947.287818590001</v>
      </c>
      <c r="E965" s="68">
        <f t="shared" si="503"/>
        <v>257946.28993610997</v>
      </c>
      <c r="F965" s="72">
        <f t="shared" si="527"/>
        <v>3862.84</v>
      </c>
      <c r="G965" s="3">
        <f>IF(N965=1,VLOOKUP(A964,[1]Plan1!$BG$69:$BI$188,3),G964)</f>
        <v>3898.38</v>
      </c>
      <c r="H965" s="11">
        <f t="shared" si="528"/>
        <v>41672</v>
      </c>
      <c r="I965" s="11">
        <f t="shared" si="529"/>
        <v>41700</v>
      </c>
      <c r="J965" s="26">
        <f t="shared" si="504"/>
        <v>9.2004846175353094E-3</v>
      </c>
      <c r="K965" s="11">
        <f t="shared" si="519"/>
        <v>41761</v>
      </c>
      <c r="L965" s="11">
        <f t="shared" si="505"/>
        <v>41761</v>
      </c>
      <c r="M965" s="1">
        <f t="shared" si="520"/>
        <v>20</v>
      </c>
      <c r="N965" s="1">
        <f t="shared" si="524"/>
        <v>16</v>
      </c>
      <c r="O965" s="2">
        <f t="shared" si="506"/>
        <v>1.0073536400000001</v>
      </c>
      <c r="P965" s="10">
        <f t="shared" si="535"/>
        <v>1.0068971200000001</v>
      </c>
      <c r="Q965" s="10">
        <f t="shared" si="530"/>
        <v>1.1575230014753182</v>
      </c>
      <c r="R965" s="2">
        <f t="shared" si="534"/>
        <v>1.1660349999999999</v>
      </c>
      <c r="S965" s="2">
        <f t="shared" si="525"/>
        <v>1.11650312</v>
      </c>
      <c r="T965" s="2">
        <f t="shared" si="507"/>
        <v>301337.02163108002</v>
      </c>
      <c r="U965" s="2">
        <f t="shared" si="508"/>
        <v>1391.8963064037287</v>
      </c>
      <c r="V965" s="2">
        <f t="shared" si="509"/>
        <v>42828.112249541999</v>
      </c>
      <c r="W965" s="2">
        <f t="shared" si="510"/>
        <v>314113.58631064568</v>
      </c>
      <c r="X965" s="27">
        <f t="shared" si="511"/>
        <v>0</v>
      </c>
      <c r="Y965" s="2">
        <f t="shared" si="526"/>
        <v>0</v>
      </c>
      <c r="Z965" s="67">
        <f t="shared" si="512"/>
        <v>0</v>
      </c>
      <c r="AA965" s="2">
        <f t="shared" si="513"/>
        <v>0</v>
      </c>
      <c r="AB965" s="26">
        <f t="shared" si="521"/>
        <v>6.7299999999999999E-2</v>
      </c>
      <c r="AC965" s="27">
        <f t="shared" si="536"/>
        <v>16</v>
      </c>
      <c r="AD965" s="27">
        <v>252</v>
      </c>
      <c r="AE965" s="10">
        <f t="shared" si="531"/>
        <v>1.004143934</v>
      </c>
      <c r="AF965" s="2">
        <f t="shared" si="532"/>
        <v>1248.7207293900001</v>
      </c>
      <c r="AG965" s="2">
        <f t="shared" si="515"/>
        <v>1301.66597017</v>
      </c>
      <c r="AH965" s="3" t="str">
        <f t="shared" si="516"/>
        <v>-</v>
      </c>
      <c r="AI965" s="4" t="str">
        <f t="shared" si="533"/>
        <v>A+J=</v>
      </c>
      <c r="AJ965" s="11">
        <f t="shared" si="523"/>
        <v>41765</v>
      </c>
      <c r="AK965" s="11"/>
      <c r="AL965" s="4"/>
      <c r="AX965" s="1"/>
      <c r="AY965" s="1"/>
      <c r="AZ965" s="1"/>
      <c r="BA965" s="1"/>
      <c r="BB965" s="1"/>
      <c r="BC965" s="1"/>
    </row>
    <row r="966" spans="1:55" x14ac:dyDescent="0.2">
      <c r="A966" s="144">
        <f t="shared" si="517"/>
        <v>41755</v>
      </c>
      <c r="B966" s="2">
        <f t="shared" si="502"/>
        <v>315635.15318099194</v>
      </c>
      <c r="C966" s="2">
        <f t="shared" si="518"/>
        <v>269893.57775469997</v>
      </c>
      <c r="D966" s="68">
        <f>SUM(Y966:Y$1094)</f>
        <v>11947.287818590001</v>
      </c>
      <c r="E966" s="68">
        <f t="shared" si="503"/>
        <v>257946.28993610997</v>
      </c>
      <c r="F966" s="72">
        <f t="shared" si="527"/>
        <v>3862.84</v>
      </c>
      <c r="G966" s="3">
        <f>IF(N966=1,VLOOKUP(A965,[1]Plan1!$BG$69:$BI$188,3),G965)</f>
        <v>3898.38</v>
      </c>
      <c r="H966" s="11">
        <f t="shared" si="528"/>
        <v>41672</v>
      </c>
      <c r="I966" s="11">
        <f t="shared" si="529"/>
        <v>41700</v>
      </c>
      <c r="J966" s="26">
        <f t="shared" si="504"/>
        <v>9.2004846175353094E-3</v>
      </c>
      <c r="K966" s="11">
        <f t="shared" si="519"/>
        <v>41761</v>
      </c>
      <c r="L966" s="11">
        <f t="shared" si="505"/>
        <v>41761</v>
      </c>
      <c r="M966" s="1">
        <f t="shared" si="520"/>
        <v>20</v>
      </c>
      <c r="N966" s="1">
        <f t="shared" si="524"/>
        <v>17</v>
      </c>
      <c r="O966" s="2">
        <f t="shared" si="506"/>
        <v>1.0078150299999999</v>
      </c>
      <c r="P966" s="10">
        <f t="shared" si="535"/>
        <v>1.0068971200000001</v>
      </c>
      <c r="Q966" s="10">
        <f t="shared" si="530"/>
        <v>1.1575230014753182</v>
      </c>
      <c r="R966" s="2">
        <f t="shared" si="534"/>
        <v>1.16656907</v>
      </c>
      <c r="S966" s="2">
        <f t="shared" si="525"/>
        <v>1.11650312</v>
      </c>
      <c r="T966" s="2">
        <f t="shared" si="507"/>
        <v>301337.02163108002</v>
      </c>
      <c r="U966" s="2">
        <f t="shared" si="508"/>
        <v>1391.8963064037287</v>
      </c>
      <c r="V966" s="2">
        <f t="shared" si="509"/>
        <v>42965.87362460819</v>
      </c>
      <c r="W966" s="2">
        <f t="shared" si="510"/>
        <v>314251.34768571192</v>
      </c>
      <c r="X966" s="27">
        <f t="shared" si="511"/>
        <v>0</v>
      </c>
      <c r="Y966" s="2">
        <f t="shared" si="526"/>
        <v>0</v>
      </c>
      <c r="Z966" s="67">
        <f t="shared" si="512"/>
        <v>0</v>
      </c>
      <c r="AA966" s="2">
        <f t="shared" si="513"/>
        <v>0</v>
      </c>
      <c r="AB966" s="26">
        <f t="shared" si="521"/>
        <v>6.7299999999999999E-2</v>
      </c>
      <c r="AC966" s="27">
        <f t="shared" si="536"/>
        <v>17</v>
      </c>
      <c r="AD966" s="27">
        <v>252</v>
      </c>
      <c r="AE966" s="10">
        <f t="shared" si="531"/>
        <v>1.0044034989999999</v>
      </c>
      <c r="AF966" s="2">
        <f t="shared" si="532"/>
        <v>1326.93727341</v>
      </c>
      <c r="AG966" s="2">
        <f t="shared" si="515"/>
        <v>1383.8054952800001</v>
      </c>
      <c r="AH966" s="3" t="str">
        <f t="shared" si="516"/>
        <v>-</v>
      </c>
      <c r="AI966" s="4" t="str">
        <f t="shared" si="533"/>
        <v>A+J=</v>
      </c>
      <c r="AJ966" s="11">
        <f t="shared" si="523"/>
        <v>41765</v>
      </c>
      <c r="AK966" s="11"/>
      <c r="AL966" s="4"/>
      <c r="AX966" s="1"/>
      <c r="AY966" s="1"/>
      <c r="AZ966" s="1"/>
      <c r="BA966" s="1"/>
      <c r="BB966" s="1"/>
      <c r="BC966" s="1"/>
    </row>
    <row r="967" spans="1:55" x14ac:dyDescent="0.2">
      <c r="A967" s="144">
        <f t="shared" si="517"/>
        <v>41756</v>
      </c>
      <c r="B967" s="2">
        <f t="shared" si="502"/>
        <v>315635.15318099194</v>
      </c>
      <c r="C967" s="2">
        <f t="shared" si="518"/>
        <v>269893.57775469997</v>
      </c>
      <c r="D967" s="68">
        <f>SUM(Y967:Y$1094)</f>
        <v>11947.287818590001</v>
      </c>
      <c r="E967" s="68">
        <f t="shared" si="503"/>
        <v>257946.28993610997</v>
      </c>
      <c r="F967" s="72">
        <f t="shared" si="527"/>
        <v>3862.84</v>
      </c>
      <c r="G967" s="3">
        <f>IF(N967=1,VLOOKUP(A966,[1]Plan1!$BG$69:$BI$188,3),G966)</f>
        <v>3898.38</v>
      </c>
      <c r="H967" s="11">
        <f t="shared" si="528"/>
        <v>41672</v>
      </c>
      <c r="I967" s="11">
        <f t="shared" si="529"/>
        <v>41700</v>
      </c>
      <c r="J967" s="26">
        <f t="shared" si="504"/>
        <v>9.2004846175353094E-3</v>
      </c>
      <c r="K967" s="11">
        <f t="shared" si="519"/>
        <v>41761</v>
      </c>
      <c r="L967" s="11">
        <f t="shared" si="505"/>
        <v>41761</v>
      </c>
      <c r="M967" s="1">
        <f t="shared" si="520"/>
        <v>20</v>
      </c>
      <c r="N967" s="1">
        <f t="shared" si="524"/>
        <v>17</v>
      </c>
      <c r="O967" s="2">
        <f t="shared" si="506"/>
        <v>1.0078150299999999</v>
      </c>
      <c r="P967" s="10">
        <f t="shared" si="535"/>
        <v>1.0068971200000001</v>
      </c>
      <c r="Q967" s="10">
        <f t="shared" si="530"/>
        <v>1.1575230014753182</v>
      </c>
      <c r="R967" s="2">
        <f t="shared" si="534"/>
        <v>1.16656907</v>
      </c>
      <c r="S967" s="2">
        <f t="shared" si="525"/>
        <v>1.11650312</v>
      </c>
      <c r="T967" s="2">
        <f t="shared" si="507"/>
        <v>301337.02163108002</v>
      </c>
      <c r="U967" s="2">
        <f t="shared" si="508"/>
        <v>1391.8963064037287</v>
      </c>
      <c r="V967" s="2">
        <f t="shared" si="509"/>
        <v>42965.87362460819</v>
      </c>
      <c r="W967" s="2">
        <f t="shared" si="510"/>
        <v>314251.34768571192</v>
      </c>
      <c r="X967" s="27">
        <f t="shared" si="511"/>
        <v>0</v>
      </c>
      <c r="Y967" s="2">
        <f t="shared" si="526"/>
        <v>0</v>
      </c>
      <c r="Z967" s="67">
        <f t="shared" si="512"/>
        <v>0</v>
      </c>
      <c r="AA967" s="2">
        <f t="shared" si="513"/>
        <v>0</v>
      </c>
      <c r="AB967" s="26">
        <f t="shared" si="521"/>
        <v>6.7299999999999999E-2</v>
      </c>
      <c r="AC967" s="27">
        <f t="shared" si="536"/>
        <v>17</v>
      </c>
      <c r="AD967" s="27">
        <v>252</v>
      </c>
      <c r="AE967" s="10">
        <f t="shared" si="531"/>
        <v>1.0044034989999999</v>
      </c>
      <c r="AF967" s="2">
        <f t="shared" si="532"/>
        <v>1326.93727341</v>
      </c>
      <c r="AG967" s="2">
        <f t="shared" si="515"/>
        <v>1383.8054952800001</v>
      </c>
      <c r="AH967" s="3" t="str">
        <f t="shared" si="516"/>
        <v>-</v>
      </c>
      <c r="AI967" s="4" t="str">
        <f t="shared" si="533"/>
        <v>A+J=</v>
      </c>
      <c r="AJ967" s="11">
        <f t="shared" si="523"/>
        <v>41765</v>
      </c>
      <c r="AK967" s="11"/>
      <c r="AL967" s="4"/>
      <c r="AX967" s="1"/>
      <c r="AY967" s="1"/>
      <c r="AZ967" s="1"/>
      <c r="BA967" s="1"/>
      <c r="BB967" s="1"/>
      <c r="BC967" s="1"/>
    </row>
    <row r="968" spans="1:55" x14ac:dyDescent="0.2">
      <c r="A968" s="144">
        <f t="shared" si="517"/>
        <v>41757</v>
      </c>
      <c r="B968" s="2">
        <f t="shared" si="502"/>
        <v>315635.15318099194</v>
      </c>
      <c r="C968" s="2">
        <f t="shared" si="518"/>
        <v>269893.57775469997</v>
      </c>
      <c r="D968" s="68">
        <f>SUM(Y968:Y$1094)</f>
        <v>11947.287818590001</v>
      </c>
      <c r="E968" s="68">
        <f t="shared" si="503"/>
        <v>257946.28993610997</v>
      </c>
      <c r="F968" s="72">
        <f t="shared" si="527"/>
        <v>3862.84</v>
      </c>
      <c r="G968" s="3">
        <f>IF(N968=1,VLOOKUP(A967,[1]Plan1!$BG$69:$BI$188,3),G967)</f>
        <v>3898.38</v>
      </c>
      <c r="H968" s="11">
        <f t="shared" si="528"/>
        <v>41672</v>
      </c>
      <c r="I968" s="11">
        <f t="shared" si="529"/>
        <v>41700</v>
      </c>
      <c r="J968" s="26">
        <f t="shared" si="504"/>
        <v>9.2004846175353094E-3</v>
      </c>
      <c r="K968" s="11">
        <f t="shared" si="519"/>
        <v>41761</v>
      </c>
      <c r="L968" s="11">
        <f t="shared" si="505"/>
        <v>41761</v>
      </c>
      <c r="M968" s="1">
        <f t="shared" si="520"/>
        <v>20</v>
      </c>
      <c r="N968" s="1">
        <f t="shared" si="524"/>
        <v>17</v>
      </c>
      <c r="O968" s="2">
        <f t="shared" si="506"/>
        <v>1.0078150299999999</v>
      </c>
      <c r="P968" s="10">
        <f t="shared" si="535"/>
        <v>1.0068971200000001</v>
      </c>
      <c r="Q968" s="10">
        <f t="shared" si="530"/>
        <v>1.1575230014753182</v>
      </c>
      <c r="R968" s="2">
        <f t="shared" si="534"/>
        <v>1.16656907</v>
      </c>
      <c r="S968" s="2">
        <f t="shared" si="525"/>
        <v>1.11650312</v>
      </c>
      <c r="T968" s="2">
        <f t="shared" si="507"/>
        <v>301337.02163108002</v>
      </c>
      <c r="U968" s="2">
        <f t="shared" si="508"/>
        <v>1391.8963064037287</v>
      </c>
      <c r="V968" s="2">
        <f t="shared" si="509"/>
        <v>42965.87362460819</v>
      </c>
      <c r="W968" s="2">
        <f t="shared" si="510"/>
        <v>314251.34768571192</v>
      </c>
      <c r="X968" s="27">
        <f t="shared" si="511"/>
        <v>0</v>
      </c>
      <c r="Y968" s="2">
        <f t="shared" si="526"/>
        <v>0</v>
      </c>
      <c r="Z968" s="67">
        <f t="shared" si="512"/>
        <v>0</v>
      </c>
      <c r="AA968" s="2">
        <f t="shared" si="513"/>
        <v>0</v>
      </c>
      <c r="AB968" s="26">
        <f t="shared" si="521"/>
        <v>6.7299999999999999E-2</v>
      </c>
      <c r="AC968" s="27">
        <f t="shared" si="536"/>
        <v>17</v>
      </c>
      <c r="AD968" s="27">
        <v>252</v>
      </c>
      <c r="AE968" s="10">
        <f t="shared" si="531"/>
        <v>1.0044034989999999</v>
      </c>
      <c r="AF968" s="2">
        <f t="shared" si="532"/>
        <v>1326.93727341</v>
      </c>
      <c r="AG968" s="2">
        <f t="shared" si="515"/>
        <v>1383.8054952800001</v>
      </c>
      <c r="AH968" s="3" t="str">
        <f t="shared" si="516"/>
        <v>-</v>
      </c>
      <c r="AI968" s="4" t="str">
        <f t="shared" si="533"/>
        <v>A+J=</v>
      </c>
      <c r="AJ968" s="11">
        <f t="shared" si="523"/>
        <v>41765</v>
      </c>
      <c r="AK968" s="11"/>
      <c r="AL968" s="4"/>
      <c r="AX968" s="1"/>
      <c r="AY968" s="1"/>
      <c r="AZ968" s="1"/>
      <c r="BA968" s="1"/>
      <c r="BB968" s="1"/>
      <c r="BC968" s="1"/>
    </row>
    <row r="969" spans="1:55" x14ac:dyDescent="0.2">
      <c r="A969" s="144">
        <f t="shared" si="517"/>
        <v>41758</v>
      </c>
      <c r="B969" s="2">
        <f t="shared" si="502"/>
        <v>315855.21144858055</v>
      </c>
      <c r="C969" s="2">
        <f t="shared" si="518"/>
        <v>269893.57775469997</v>
      </c>
      <c r="D969" s="68">
        <f>SUM(Y969:Y$1094)</f>
        <v>11947.287818590001</v>
      </c>
      <c r="E969" s="68">
        <f t="shared" si="503"/>
        <v>257946.28993610997</v>
      </c>
      <c r="F969" s="72">
        <f t="shared" si="527"/>
        <v>3862.84</v>
      </c>
      <c r="G969" s="3">
        <f>IF(N969=1,VLOOKUP(A968,[1]Plan1!$BG$69:$BI$188,3),G968)</f>
        <v>3898.38</v>
      </c>
      <c r="H969" s="11">
        <f t="shared" si="528"/>
        <v>41672</v>
      </c>
      <c r="I969" s="11">
        <f t="shared" si="529"/>
        <v>41700</v>
      </c>
      <c r="J969" s="26">
        <f t="shared" si="504"/>
        <v>9.2004846175353094E-3</v>
      </c>
      <c r="K969" s="11">
        <f t="shared" si="519"/>
        <v>41761</v>
      </c>
      <c r="L969" s="11">
        <f t="shared" si="505"/>
        <v>41761</v>
      </c>
      <c r="M969" s="1">
        <f t="shared" si="520"/>
        <v>20</v>
      </c>
      <c r="N969" s="1">
        <f t="shared" si="524"/>
        <v>18</v>
      </c>
      <c r="O969" s="2">
        <f t="shared" si="506"/>
        <v>1.0082766299999999</v>
      </c>
      <c r="P969" s="10">
        <f t="shared" si="535"/>
        <v>1.0068971200000001</v>
      </c>
      <c r="Q969" s="10">
        <f t="shared" si="530"/>
        <v>1.1575230014753182</v>
      </c>
      <c r="R969" s="2">
        <f t="shared" si="534"/>
        <v>1.1671033900000001</v>
      </c>
      <c r="S969" s="2">
        <f t="shared" si="525"/>
        <v>1.11650312</v>
      </c>
      <c r="T969" s="2">
        <f t="shared" si="507"/>
        <v>301337.02163108002</v>
      </c>
      <c r="U969" s="2">
        <f t="shared" si="508"/>
        <v>1391.8963064037287</v>
      </c>
      <c r="V969" s="2">
        <f t="shared" si="509"/>
        <v>43103.699486246878</v>
      </c>
      <c r="W969" s="2">
        <f t="shared" si="510"/>
        <v>314389.17354735057</v>
      </c>
      <c r="X969" s="27">
        <f t="shared" si="511"/>
        <v>0</v>
      </c>
      <c r="Y969" s="2">
        <f t="shared" si="526"/>
        <v>0</v>
      </c>
      <c r="Z969" s="67">
        <f t="shared" si="512"/>
        <v>0</v>
      </c>
      <c r="AA969" s="2">
        <f t="shared" si="513"/>
        <v>0</v>
      </c>
      <c r="AB969" s="26">
        <f t="shared" si="521"/>
        <v>6.7299999999999999E-2</v>
      </c>
      <c r="AC969" s="27">
        <f t="shared" si="536"/>
        <v>18</v>
      </c>
      <c r="AD969" s="27">
        <v>252</v>
      </c>
      <c r="AE969" s="10">
        <f t="shared" si="531"/>
        <v>1.004663131</v>
      </c>
      <c r="AF969" s="2">
        <f t="shared" si="532"/>
        <v>1405.17400701</v>
      </c>
      <c r="AG969" s="2">
        <f t="shared" si="515"/>
        <v>1466.03790123</v>
      </c>
      <c r="AH969" s="3" t="str">
        <f t="shared" si="516"/>
        <v>-</v>
      </c>
      <c r="AI969" s="4" t="str">
        <f t="shared" si="533"/>
        <v>A+J=</v>
      </c>
      <c r="AJ969" s="11">
        <f t="shared" si="523"/>
        <v>41765</v>
      </c>
      <c r="AK969" s="11"/>
      <c r="AL969" s="4"/>
      <c r="AX969" s="1"/>
      <c r="AY969" s="1"/>
      <c r="AZ969" s="1"/>
      <c r="BA969" s="1"/>
      <c r="BB969" s="1"/>
      <c r="BC969" s="1"/>
    </row>
    <row r="970" spans="1:55" x14ac:dyDescent="0.2">
      <c r="A970" s="144">
        <f t="shared" si="517"/>
        <v>41759</v>
      </c>
      <c r="B970" s="2">
        <f t="shared" ref="B970:B1033" si="537">(W970+AG970)</f>
        <v>316075.42488387885</v>
      </c>
      <c r="C970" s="2">
        <f t="shared" si="518"/>
        <v>269893.57775469997</v>
      </c>
      <c r="D970" s="68">
        <f>SUM(Y970:Y$1094)</f>
        <v>11947.287818590001</v>
      </c>
      <c r="E970" s="68">
        <f t="shared" ref="E970:E1033" si="538">(C970-D970)</f>
        <v>257946.28993610997</v>
      </c>
      <c r="F970" s="72">
        <f t="shared" si="527"/>
        <v>3862.84</v>
      </c>
      <c r="G970" s="3">
        <f>IF(N970=1,VLOOKUP(A969,[1]Plan1!$BG$69:$BI$188,3),G969)</f>
        <v>3898.38</v>
      </c>
      <c r="H970" s="11">
        <f t="shared" si="528"/>
        <v>41672</v>
      </c>
      <c r="I970" s="11">
        <f t="shared" si="529"/>
        <v>41700</v>
      </c>
      <c r="J970" s="26">
        <f t="shared" ref="J970:J1033" si="539">(G970/F970)-1</f>
        <v>9.2004846175353094E-3</v>
      </c>
      <c r="K970" s="11">
        <f t="shared" si="519"/>
        <v>41761</v>
      </c>
      <c r="L970" s="11">
        <f t="shared" ref="L970:L1033" si="540">IF(A970&gt;L969,K970,L969)</f>
        <v>41761</v>
      </c>
      <c r="M970" s="1">
        <f t="shared" si="520"/>
        <v>20</v>
      </c>
      <c r="N970" s="1">
        <f t="shared" si="524"/>
        <v>19</v>
      </c>
      <c r="O970" s="2">
        <f t="shared" ref="O970:O1033" si="541">TRUNC((G970/F970)^TRUNC((N970/M970),9),8)</f>
        <v>1.0087384500000001</v>
      </c>
      <c r="P970" s="10">
        <f t="shared" si="535"/>
        <v>1.0068971200000001</v>
      </c>
      <c r="Q970" s="10">
        <f t="shared" si="530"/>
        <v>1.1575230014753182</v>
      </c>
      <c r="R970" s="2">
        <f t="shared" si="534"/>
        <v>1.16763795</v>
      </c>
      <c r="S970" s="2">
        <f t="shared" si="525"/>
        <v>1.11650312</v>
      </c>
      <c r="T970" s="2">
        <f t="shared" ref="T970:T1033" si="542">TRUNC(C970*S970,8)</f>
        <v>301337.02163108002</v>
      </c>
      <c r="U970" s="2">
        <f t="shared" ref="U970:U1033" si="543">(D970*(S970-1))</f>
        <v>1391.8963064037287</v>
      </c>
      <c r="V970" s="2">
        <f t="shared" ref="V970:V1033" si="544">(E970*(R970-1))</f>
        <v>43241.587254995116</v>
      </c>
      <c r="W970" s="2">
        <f t="shared" ref="W970:W1033" si="545">(C970+U970+V970)</f>
        <v>314527.06131609884</v>
      </c>
      <c r="X970" s="27">
        <f t="shared" ref="X970:X1033" si="546">IF(VLOOKUP(A970,AN$10:AU$131,8)=VLOOKUP(A969,AN$10:AU$131,8),0,VLOOKUP(A970,AN$10:AU$131,8))</f>
        <v>0</v>
      </c>
      <c r="Y970" s="2">
        <f t="shared" si="526"/>
        <v>0</v>
      </c>
      <c r="Z970" s="67">
        <f t="shared" ref="Z970:Z1033" si="547">IF(X970&gt;0,VLOOKUP($A970,$AN$10:$AS$131,6),0)</f>
        <v>0</v>
      </c>
      <c r="AA970" s="2">
        <f t="shared" ref="AA970:AA1033" si="548">IF(Z970&gt;0,TRUNC(Z970*T970,8),0)</f>
        <v>0</v>
      </c>
      <c r="AB970" s="26">
        <f t="shared" si="521"/>
        <v>6.7299999999999999E-2</v>
      </c>
      <c r="AC970" s="27">
        <f t="shared" si="536"/>
        <v>19</v>
      </c>
      <c r="AD970" s="27">
        <v>252</v>
      </c>
      <c r="AE970" s="10">
        <f t="shared" si="531"/>
        <v>1.004922831</v>
      </c>
      <c r="AF970" s="2">
        <f t="shared" si="532"/>
        <v>1483.4312315300001</v>
      </c>
      <c r="AG970" s="2">
        <f t="shared" ref="AG970:AG1033" si="549">TRUNC((W970*(AE970-1)),8)</f>
        <v>1548.36356778</v>
      </c>
      <c r="AH970" s="3" t="str">
        <f t="shared" ref="AH970:AH1033" si="550">IF(AA970&gt;0,AA970+AF970,"-")</f>
        <v>-</v>
      </c>
      <c r="AI970" s="4" t="str">
        <f t="shared" si="533"/>
        <v>A+J=</v>
      </c>
      <c r="AJ970" s="11">
        <f t="shared" si="523"/>
        <v>41765</v>
      </c>
      <c r="AK970" s="11"/>
      <c r="AL970" s="4"/>
      <c r="AX970" s="1"/>
      <c r="AY970" s="1"/>
      <c r="AZ970" s="1"/>
      <c r="BA970" s="1"/>
      <c r="BB970" s="1"/>
      <c r="BC970" s="1"/>
    </row>
    <row r="971" spans="1:55" x14ac:dyDescent="0.2">
      <c r="A971" s="144">
        <f t="shared" ref="A971:A1034" si="551">(A970+1)</f>
        <v>41760</v>
      </c>
      <c r="B971" s="2">
        <f t="shared" si="537"/>
        <v>316295.79552675958</v>
      </c>
      <c r="C971" s="2">
        <f t="shared" ref="C971:C1034" si="552">TRUNC(IF(X970&gt;0,VLOOKUP(A970,$AN$12:$AO$131,2),C970),8)</f>
        <v>269893.57775469997</v>
      </c>
      <c r="D971" s="68">
        <f>SUM(Y971:Y$1094)</f>
        <v>11947.287818590001</v>
      </c>
      <c r="E971" s="68">
        <f t="shared" si="538"/>
        <v>257946.28993610997</v>
      </c>
      <c r="F971" s="72">
        <f t="shared" si="527"/>
        <v>3862.84</v>
      </c>
      <c r="G971" s="3">
        <f>IF(N971=1,VLOOKUP(A970,[1]Plan1!$BG$69:$BI$188,3),G970)</f>
        <v>3898.38</v>
      </c>
      <c r="H971" s="11">
        <f t="shared" si="528"/>
        <v>41672</v>
      </c>
      <c r="I971" s="11">
        <f t="shared" si="529"/>
        <v>41700</v>
      </c>
      <c r="J971" s="26">
        <f t="shared" si="539"/>
        <v>9.2004846175353094E-3</v>
      </c>
      <c r="K971" s="11">
        <f t="shared" ref="K971:K1034" si="553">IF(DAY(A971)=1,VLOOKUP(A971,AR$137:AW$275,4),K970)</f>
        <v>41792</v>
      </c>
      <c r="L971" s="11">
        <f t="shared" si="540"/>
        <v>41761</v>
      </c>
      <c r="M971" s="1">
        <f t="shared" ref="M971:M1034" si="554">IF(L971=L970,M970,NETWORKDAYS(L970,L971,$AN$137:$AN$327)-1)</f>
        <v>20</v>
      </c>
      <c r="N971" s="1">
        <f t="shared" si="524"/>
        <v>20</v>
      </c>
      <c r="O971" s="2">
        <f t="shared" si="541"/>
        <v>1.0092004800000001</v>
      </c>
      <c r="P971" s="10">
        <f t="shared" si="535"/>
        <v>1.0068971200000001</v>
      </c>
      <c r="Q971" s="10">
        <f t="shared" si="530"/>
        <v>1.1575230014753182</v>
      </c>
      <c r="R971" s="2">
        <f t="shared" si="534"/>
        <v>1.16817276</v>
      </c>
      <c r="S971" s="2">
        <f t="shared" si="525"/>
        <v>1.11650312</v>
      </c>
      <c r="T971" s="2">
        <f t="shared" si="542"/>
        <v>301337.02163108002</v>
      </c>
      <c r="U971" s="2">
        <f t="shared" si="543"/>
        <v>1391.8963064037287</v>
      </c>
      <c r="V971" s="2">
        <f t="shared" si="544"/>
        <v>43379.539510315844</v>
      </c>
      <c r="W971" s="2">
        <f t="shared" si="545"/>
        <v>314665.01357141958</v>
      </c>
      <c r="X971" s="27">
        <f t="shared" si="546"/>
        <v>0</v>
      </c>
      <c r="Y971" s="2">
        <f t="shared" si="526"/>
        <v>0</v>
      </c>
      <c r="Z971" s="67">
        <f t="shared" si="547"/>
        <v>0</v>
      </c>
      <c r="AA971" s="2">
        <f t="shared" si="548"/>
        <v>0</v>
      </c>
      <c r="AB971" s="26">
        <f t="shared" ref="AB971:AB1034" si="555">(AB970)</f>
        <v>6.7299999999999999E-2</v>
      </c>
      <c r="AC971" s="27">
        <f t="shared" si="536"/>
        <v>20</v>
      </c>
      <c r="AD971" s="27">
        <v>252</v>
      </c>
      <c r="AE971" s="10">
        <f t="shared" si="531"/>
        <v>1.0051825969999999</v>
      </c>
      <c r="AF971" s="2">
        <f t="shared" si="532"/>
        <v>1561.70834429</v>
      </c>
      <c r="AG971" s="2">
        <f t="shared" si="549"/>
        <v>1630.78195534</v>
      </c>
      <c r="AH971" s="3" t="str">
        <f t="shared" si="550"/>
        <v>-</v>
      </c>
      <c r="AI971" s="4" t="str">
        <f t="shared" si="533"/>
        <v>A+J=</v>
      </c>
      <c r="AJ971" s="11">
        <f t="shared" ref="AJ971:AJ1034" si="556">IF(X970&gt;0,VLOOKUP(A970,$AN$10:$AW$130,10),AJ970)</f>
        <v>41765</v>
      </c>
      <c r="AK971" s="11"/>
      <c r="AL971" s="4"/>
      <c r="AX971" s="1"/>
      <c r="AY971" s="1"/>
      <c r="AZ971" s="1"/>
      <c r="BA971" s="1"/>
      <c r="BB971" s="1"/>
      <c r="BC971" s="1"/>
    </row>
    <row r="972" spans="1:55" x14ac:dyDescent="0.2">
      <c r="A972" s="144">
        <f t="shared" si="551"/>
        <v>41761</v>
      </c>
      <c r="B972" s="2">
        <f t="shared" si="537"/>
        <v>316295.79552675958</v>
      </c>
      <c r="C972" s="2">
        <f t="shared" si="552"/>
        <v>269893.57775469997</v>
      </c>
      <c r="D972" s="68">
        <f>SUM(Y972:Y$1094)</f>
        <v>11947.287818590001</v>
      </c>
      <c r="E972" s="68">
        <f t="shared" si="538"/>
        <v>257946.28993610997</v>
      </c>
      <c r="F972" s="72">
        <f t="shared" si="527"/>
        <v>3862.84</v>
      </c>
      <c r="G972" s="3">
        <f>IF(N972=1,VLOOKUP(A971,[1]Plan1!$BG$69:$BI$188,3),G971)</f>
        <v>3898.38</v>
      </c>
      <c r="H972" s="11">
        <f t="shared" si="528"/>
        <v>41672</v>
      </c>
      <c r="I972" s="11">
        <f t="shared" si="529"/>
        <v>41700</v>
      </c>
      <c r="J972" s="26">
        <f t="shared" si="539"/>
        <v>9.2004846175353094E-3</v>
      </c>
      <c r="K972" s="11">
        <f t="shared" si="553"/>
        <v>41792</v>
      </c>
      <c r="L972" s="11">
        <f t="shared" si="540"/>
        <v>41761</v>
      </c>
      <c r="M972" s="1">
        <f t="shared" si="554"/>
        <v>20</v>
      </c>
      <c r="N972" s="1">
        <f t="shared" si="524"/>
        <v>20</v>
      </c>
      <c r="O972" s="2">
        <f t="shared" si="541"/>
        <v>1.0092004800000001</v>
      </c>
      <c r="P972" s="10">
        <f t="shared" si="535"/>
        <v>1.0068971200000001</v>
      </c>
      <c r="Q972" s="10">
        <f t="shared" si="530"/>
        <v>1.1575230014753182</v>
      </c>
      <c r="R972" s="2">
        <f t="shared" si="534"/>
        <v>1.16817276</v>
      </c>
      <c r="S972" s="2">
        <f t="shared" si="525"/>
        <v>1.11650312</v>
      </c>
      <c r="T972" s="2">
        <f t="shared" si="542"/>
        <v>301337.02163108002</v>
      </c>
      <c r="U972" s="2">
        <f t="shared" si="543"/>
        <v>1391.8963064037287</v>
      </c>
      <c r="V972" s="2">
        <f t="shared" si="544"/>
        <v>43379.539510315844</v>
      </c>
      <c r="W972" s="2">
        <f t="shared" si="545"/>
        <v>314665.01357141958</v>
      </c>
      <c r="X972" s="27">
        <f t="shared" si="546"/>
        <v>31</v>
      </c>
      <c r="Y972" s="2">
        <f t="shared" si="526"/>
        <v>2432.9216500699999</v>
      </c>
      <c r="Z972" s="67">
        <f t="shared" si="547"/>
        <v>9.0143740000000003E-3</v>
      </c>
      <c r="AA972" s="2">
        <f t="shared" si="548"/>
        <v>2716.36461302</v>
      </c>
      <c r="AB972" s="26">
        <f t="shared" si="555"/>
        <v>6.7299999999999999E-2</v>
      </c>
      <c r="AC972" s="27">
        <f t="shared" si="536"/>
        <v>20</v>
      </c>
      <c r="AD972" s="27">
        <v>252</v>
      </c>
      <c r="AE972" s="10">
        <f t="shared" si="531"/>
        <v>1.0051825969999999</v>
      </c>
      <c r="AF972" s="2">
        <f t="shared" si="532"/>
        <v>1561.70834429</v>
      </c>
      <c r="AG972" s="2">
        <f t="shared" si="549"/>
        <v>1630.78195534</v>
      </c>
      <c r="AH972" s="3">
        <f t="shared" si="550"/>
        <v>4278.0729573099998</v>
      </c>
      <c r="AI972" s="4" t="str">
        <f t="shared" si="533"/>
        <v>A+J=</v>
      </c>
      <c r="AJ972" s="11">
        <f t="shared" si="556"/>
        <v>41765</v>
      </c>
      <c r="AK972" s="11"/>
      <c r="AL972" s="4"/>
      <c r="AX972" s="1"/>
      <c r="AY972" s="1"/>
      <c r="AZ972" s="1"/>
      <c r="BA972" s="1"/>
      <c r="BB972" s="1"/>
      <c r="BC972" s="1"/>
    </row>
    <row r="973" spans="1:55" x14ac:dyDescent="0.2">
      <c r="A973" s="144">
        <f t="shared" si="551"/>
        <v>41762</v>
      </c>
      <c r="B973" s="2">
        <f t="shared" si="537"/>
        <v>312125.14537028084</v>
      </c>
      <c r="C973" s="2">
        <f t="shared" si="552"/>
        <v>267460.65610462998</v>
      </c>
      <c r="D973" s="68">
        <f>SUM(Y973:Y$1094)</f>
        <v>9514.3661685200004</v>
      </c>
      <c r="E973" s="68">
        <f t="shared" si="538"/>
        <v>257946.28993610997</v>
      </c>
      <c r="F973" s="72">
        <f t="shared" si="527"/>
        <v>3898.38</v>
      </c>
      <c r="G973" s="3">
        <f>IF(N973=1,VLOOKUP(A972,[1]Plan1!$BG$69:$BI$188,3),G972)</f>
        <v>3924.5</v>
      </c>
      <c r="H973" s="11">
        <f t="shared" si="528"/>
        <v>41701</v>
      </c>
      <c r="I973" s="11">
        <f t="shared" si="529"/>
        <v>41732</v>
      </c>
      <c r="J973" s="26">
        <f t="shared" si="539"/>
        <v>6.7002190653553395E-3</v>
      </c>
      <c r="K973" s="11">
        <f t="shared" si="553"/>
        <v>41792</v>
      </c>
      <c r="L973" s="11">
        <f t="shared" si="540"/>
        <v>41792</v>
      </c>
      <c r="M973" s="1">
        <f t="shared" si="554"/>
        <v>21</v>
      </c>
      <c r="N973" s="1">
        <f t="shared" si="524"/>
        <v>1</v>
      </c>
      <c r="O973" s="2">
        <f t="shared" si="541"/>
        <v>1.00031804</v>
      </c>
      <c r="P973" s="10">
        <f t="shared" si="535"/>
        <v>1.0092004800000001</v>
      </c>
      <c r="Q973" s="10">
        <f t="shared" si="530"/>
        <v>1.1681727686999319</v>
      </c>
      <c r="R973" s="2">
        <f t="shared" si="534"/>
        <v>1.16854429</v>
      </c>
      <c r="S973" s="2">
        <f t="shared" si="525"/>
        <v>1.11650312</v>
      </c>
      <c r="T973" s="2">
        <f t="shared" si="542"/>
        <v>298620.65701805998</v>
      </c>
      <c r="U973" s="2">
        <f t="shared" si="543"/>
        <v>1108.4533434550256</v>
      </c>
      <c r="V973" s="2">
        <f t="shared" si="544"/>
        <v>43475.374295415808</v>
      </c>
      <c r="W973" s="2">
        <f t="shared" si="545"/>
        <v>312044.48374350084</v>
      </c>
      <c r="X973" s="27">
        <f t="shared" si="546"/>
        <v>0</v>
      </c>
      <c r="Y973" s="2">
        <f t="shared" si="526"/>
        <v>0</v>
      </c>
      <c r="Z973" s="67">
        <f t="shared" si="547"/>
        <v>0</v>
      </c>
      <c r="AA973" s="2">
        <f t="shared" si="548"/>
        <v>0</v>
      </c>
      <c r="AB973" s="26">
        <f t="shared" si="555"/>
        <v>6.7299999999999999E-2</v>
      </c>
      <c r="AC973" s="27">
        <f t="shared" si="536"/>
        <v>1</v>
      </c>
      <c r="AD973" s="27">
        <v>252</v>
      </c>
      <c r="AE973" s="10">
        <f t="shared" si="531"/>
        <v>1.0002584940000001</v>
      </c>
      <c r="AF973" s="2">
        <f t="shared" si="532"/>
        <v>77.191648110000003</v>
      </c>
      <c r="AG973" s="2">
        <f t="shared" si="549"/>
        <v>80.661626780000006</v>
      </c>
      <c r="AH973" s="3" t="str">
        <f t="shared" si="550"/>
        <v>-</v>
      </c>
      <c r="AI973" s="4" t="str">
        <f t="shared" si="533"/>
        <v>A+J=</v>
      </c>
      <c r="AJ973" s="11">
        <f t="shared" si="556"/>
        <v>41794</v>
      </c>
      <c r="AK973" s="11"/>
      <c r="AL973" s="4"/>
      <c r="AX973" s="1"/>
      <c r="AY973" s="1"/>
      <c r="AZ973" s="1"/>
      <c r="BA973" s="1"/>
      <c r="BB973" s="1"/>
      <c r="BC973" s="1"/>
    </row>
    <row r="974" spans="1:55" x14ac:dyDescent="0.2">
      <c r="A974" s="144">
        <f t="shared" si="551"/>
        <v>41763</v>
      </c>
      <c r="B974" s="2">
        <f t="shared" si="537"/>
        <v>312125.14537028084</v>
      </c>
      <c r="C974" s="2">
        <f t="shared" si="552"/>
        <v>267460.65610462998</v>
      </c>
      <c r="D974" s="68">
        <f>SUM(Y974:Y$1094)</f>
        <v>9514.3661685200004</v>
      </c>
      <c r="E974" s="68">
        <f t="shared" si="538"/>
        <v>257946.28993610997</v>
      </c>
      <c r="F974" s="72">
        <f t="shared" si="527"/>
        <v>3898.38</v>
      </c>
      <c r="G974" s="3">
        <f>IF(N974=1,VLOOKUP(A973,[1]Plan1!$BG$69:$BI$188,3),G973)</f>
        <v>3924.5</v>
      </c>
      <c r="H974" s="11">
        <f t="shared" si="528"/>
        <v>41701</v>
      </c>
      <c r="I974" s="11">
        <f t="shared" si="529"/>
        <v>41732</v>
      </c>
      <c r="J974" s="26">
        <f t="shared" si="539"/>
        <v>6.7002190653553395E-3</v>
      </c>
      <c r="K974" s="11">
        <f t="shared" si="553"/>
        <v>41792</v>
      </c>
      <c r="L974" s="11">
        <f t="shared" si="540"/>
        <v>41792</v>
      </c>
      <c r="M974" s="1">
        <f t="shared" si="554"/>
        <v>21</v>
      </c>
      <c r="N974" s="1">
        <f t="shared" si="524"/>
        <v>1</v>
      </c>
      <c r="O974" s="2">
        <f t="shared" si="541"/>
        <v>1.00031804</v>
      </c>
      <c r="P974" s="10">
        <f t="shared" si="535"/>
        <v>1.0092004800000001</v>
      </c>
      <c r="Q974" s="10">
        <f t="shared" si="530"/>
        <v>1.1681727686999319</v>
      </c>
      <c r="R974" s="2">
        <f t="shared" si="534"/>
        <v>1.16854429</v>
      </c>
      <c r="S974" s="2">
        <f t="shared" si="525"/>
        <v>1.11650312</v>
      </c>
      <c r="T974" s="2">
        <f t="shared" si="542"/>
        <v>298620.65701805998</v>
      </c>
      <c r="U974" s="2">
        <f t="shared" si="543"/>
        <v>1108.4533434550256</v>
      </c>
      <c r="V974" s="2">
        <f t="shared" si="544"/>
        <v>43475.374295415808</v>
      </c>
      <c r="W974" s="2">
        <f t="shared" si="545"/>
        <v>312044.48374350084</v>
      </c>
      <c r="X974" s="27">
        <f t="shared" si="546"/>
        <v>0</v>
      </c>
      <c r="Y974" s="2">
        <f t="shared" si="526"/>
        <v>0</v>
      </c>
      <c r="Z974" s="67">
        <f t="shared" si="547"/>
        <v>0</v>
      </c>
      <c r="AA974" s="2">
        <f t="shared" si="548"/>
        <v>0</v>
      </c>
      <c r="AB974" s="26">
        <f t="shared" si="555"/>
        <v>6.7299999999999999E-2</v>
      </c>
      <c r="AC974" s="27">
        <f t="shared" si="536"/>
        <v>1</v>
      </c>
      <c r="AD974" s="27">
        <v>252</v>
      </c>
      <c r="AE974" s="10">
        <f t="shared" si="531"/>
        <v>1.0002584940000001</v>
      </c>
      <c r="AF974" s="2">
        <f t="shared" si="532"/>
        <v>77.191648110000003</v>
      </c>
      <c r="AG974" s="2">
        <f t="shared" si="549"/>
        <v>80.661626780000006</v>
      </c>
      <c r="AH974" s="3" t="str">
        <f t="shared" si="550"/>
        <v>-</v>
      </c>
      <c r="AI974" s="4" t="str">
        <f t="shared" si="533"/>
        <v>A+J=</v>
      </c>
      <c r="AJ974" s="11">
        <f t="shared" si="556"/>
        <v>41794</v>
      </c>
      <c r="AK974" s="11"/>
      <c r="AL974" s="4"/>
      <c r="AX974" s="1"/>
      <c r="AY974" s="1"/>
      <c r="AZ974" s="1"/>
      <c r="BA974" s="1"/>
      <c r="BB974" s="1"/>
      <c r="BC974" s="1"/>
    </row>
    <row r="975" spans="1:55" x14ac:dyDescent="0.2">
      <c r="A975" s="144">
        <f t="shared" si="551"/>
        <v>41764</v>
      </c>
      <c r="B975" s="2">
        <f t="shared" si="537"/>
        <v>312125.14537028084</v>
      </c>
      <c r="C975" s="2">
        <f t="shared" si="552"/>
        <v>267460.65610462998</v>
      </c>
      <c r="D975" s="68">
        <f>SUM(Y975:Y$1094)</f>
        <v>9514.3661685200004</v>
      </c>
      <c r="E975" s="68">
        <f t="shared" si="538"/>
        <v>257946.28993610997</v>
      </c>
      <c r="F975" s="72">
        <f t="shared" si="527"/>
        <v>3898.38</v>
      </c>
      <c r="G975" s="3">
        <f>IF(N975=1,VLOOKUP(A974,[1]Plan1!$BG$69:$BI$188,3),G974)</f>
        <v>3924.5</v>
      </c>
      <c r="H975" s="11">
        <f t="shared" si="528"/>
        <v>41701</v>
      </c>
      <c r="I975" s="11">
        <f t="shared" si="529"/>
        <v>41732</v>
      </c>
      <c r="J975" s="26">
        <f t="shared" si="539"/>
        <v>6.7002190653553395E-3</v>
      </c>
      <c r="K975" s="11">
        <f t="shared" si="553"/>
        <v>41792</v>
      </c>
      <c r="L975" s="11">
        <f t="shared" si="540"/>
        <v>41792</v>
      </c>
      <c r="M975" s="1">
        <f t="shared" si="554"/>
        <v>21</v>
      </c>
      <c r="N975" s="1">
        <f t="shared" si="524"/>
        <v>1</v>
      </c>
      <c r="O975" s="2">
        <f t="shared" si="541"/>
        <v>1.00031804</v>
      </c>
      <c r="P975" s="10">
        <f t="shared" si="535"/>
        <v>1.0092004800000001</v>
      </c>
      <c r="Q975" s="10">
        <f t="shared" si="530"/>
        <v>1.1681727686999319</v>
      </c>
      <c r="R975" s="2">
        <f t="shared" si="534"/>
        <v>1.16854429</v>
      </c>
      <c r="S975" s="2">
        <f t="shared" si="525"/>
        <v>1.11650312</v>
      </c>
      <c r="T975" s="2">
        <f t="shared" si="542"/>
        <v>298620.65701805998</v>
      </c>
      <c r="U975" s="2">
        <f t="shared" si="543"/>
        <v>1108.4533434550256</v>
      </c>
      <c r="V975" s="2">
        <f t="shared" si="544"/>
        <v>43475.374295415808</v>
      </c>
      <c r="W975" s="2">
        <f t="shared" si="545"/>
        <v>312044.48374350084</v>
      </c>
      <c r="X975" s="27">
        <f t="shared" si="546"/>
        <v>0</v>
      </c>
      <c r="Y975" s="2">
        <f t="shared" si="526"/>
        <v>0</v>
      </c>
      <c r="Z975" s="67">
        <f t="shared" si="547"/>
        <v>0</v>
      </c>
      <c r="AA975" s="2">
        <f t="shared" si="548"/>
        <v>0</v>
      </c>
      <c r="AB975" s="26">
        <f t="shared" si="555"/>
        <v>6.7299999999999999E-2</v>
      </c>
      <c r="AC975" s="27">
        <f t="shared" si="536"/>
        <v>1</v>
      </c>
      <c r="AD975" s="27">
        <v>252</v>
      </c>
      <c r="AE975" s="10">
        <f t="shared" si="531"/>
        <v>1.0002584940000001</v>
      </c>
      <c r="AF975" s="2">
        <f t="shared" si="532"/>
        <v>77.191648110000003</v>
      </c>
      <c r="AG975" s="2">
        <f t="shared" si="549"/>
        <v>80.661626780000006</v>
      </c>
      <c r="AH975" s="3" t="str">
        <f t="shared" si="550"/>
        <v>-</v>
      </c>
      <c r="AI975" s="4" t="str">
        <f t="shared" si="533"/>
        <v>A+J=</v>
      </c>
      <c r="AJ975" s="11">
        <f t="shared" si="556"/>
        <v>41794</v>
      </c>
      <c r="AK975" s="11"/>
      <c r="AL975" s="4"/>
      <c r="AX975" s="1"/>
      <c r="AY975" s="1"/>
      <c r="AZ975" s="1"/>
      <c r="BA975" s="1"/>
      <c r="BB975" s="1"/>
      <c r="BC975" s="1"/>
    </row>
    <row r="976" spans="1:55" x14ac:dyDescent="0.2">
      <c r="A976" s="144">
        <f t="shared" si="551"/>
        <v>41765</v>
      </c>
      <c r="B976" s="2">
        <f t="shared" si="537"/>
        <v>312301.74321055558</v>
      </c>
      <c r="C976" s="2">
        <f t="shared" si="552"/>
        <v>267460.65610462998</v>
      </c>
      <c r="D976" s="68">
        <f>SUM(Y976:Y$1094)</f>
        <v>9514.3661685200004</v>
      </c>
      <c r="E976" s="68">
        <f t="shared" si="538"/>
        <v>257946.28993610997</v>
      </c>
      <c r="F976" s="72">
        <f t="shared" si="527"/>
        <v>3898.38</v>
      </c>
      <c r="G976" s="3">
        <f>IF(N976=1,VLOOKUP(A975,[1]Plan1!$BG$69:$BI$188,3),G975)</f>
        <v>3924.5</v>
      </c>
      <c r="H976" s="11">
        <f t="shared" si="528"/>
        <v>41701</v>
      </c>
      <c r="I976" s="11">
        <f t="shared" si="529"/>
        <v>41732</v>
      </c>
      <c r="J976" s="26">
        <f t="shared" si="539"/>
        <v>6.7002190653553395E-3</v>
      </c>
      <c r="K976" s="11">
        <f t="shared" si="553"/>
        <v>41792</v>
      </c>
      <c r="L976" s="11">
        <f t="shared" si="540"/>
        <v>41792</v>
      </c>
      <c r="M976" s="1">
        <f t="shared" si="554"/>
        <v>21</v>
      </c>
      <c r="N976" s="1">
        <f t="shared" si="524"/>
        <v>2</v>
      </c>
      <c r="O976" s="2">
        <f t="shared" si="541"/>
        <v>1.00063619</v>
      </c>
      <c r="P976" s="10">
        <f t="shared" si="535"/>
        <v>1.0092004800000001</v>
      </c>
      <c r="Q976" s="10">
        <f t="shared" si="530"/>
        <v>1.1681727686999319</v>
      </c>
      <c r="R976" s="2">
        <f t="shared" si="534"/>
        <v>1.16891594</v>
      </c>
      <c r="S976" s="2">
        <f t="shared" si="525"/>
        <v>1.11650312</v>
      </c>
      <c r="T976" s="2">
        <f t="shared" si="542"/>
        <v>298620.65701805998</v>
      </c>
      <c r="U976" s="2">
        <f t="shared" si="543"/>
        <v>1108.4533434550256</v>
      </c>
      <c r="V976" s="2">
        <f t="shared" si="544"/>
        <v>43571.24003407055</v>
      </c>
      <c r="W976" s="2">
        <f t="shared" si="545"/>
        <v>312140.34948215558</v>
      </c>
      <c r="X976" s="27">
        <f t="shared" si="546"/>
        <v>0</v>
      </c>
      <c r="Y976" s="2">
        <f t="shared" si="526"/>
        <v>0</v>
      </c>
      <c r="Z976" s="67">
        <f t="shared" si="547"/>
        <v>0</v>
      </c>
      <c r="AA976" s="2">
        <f t="shared" si="548"/>
        <v>0</v>
      </c>
      <c r="AB976" s="26">
        <f t="shared" si="555"/>
        <v>6.7299999999999999E-2</v>
      </c>
      <c r="AC976" s="27">
        <f t="shared" si="536"/>
        <v>2</v>
      </c>
      <c r="AD976" s="27">
        <v>252</v>
      </c>
      <c r="AE976" s="10">
        <f t="shared" si="531"/>
        <v>1.000517055</v>
      </c>
      <c r="AF976" s="2">
        <f t="shared" si="532"/>
        <v>154.40330381000001</v>
      </c>
      <c r="AG976" s="2">
        <f t="shared" si="549"/>
        <v>161.39372839999999</v>
      </c>
      <c r="AH976" s="3" t="str">
        <f t="shared" si="550"/>
        <v>-</v>
      </c>
      <c r="AI976" s="4" t="str">
        <f t="shared" si="533"/>
        <v>A+J=</v>
      </c>
      <c r="AJ976" s="11">
        <f t="shared" si="556"/>
        <v>41794</v>
      </c>
      <c r="AK976" s="11"/>
      <c r="AL976" s="4"/>
      <c r="AX976" s="1"/>
      <c r="AY976" s="1"/>
      <c r="AZ976" s="1"/>
      <c r="BA976" s="1"/>
      <c r="BB976" s="1"/>
      <c r="BC976" s="1"/>
    </row>
    <row r="977" spans="1:55" x14ac:dyDescent="0.2">
      <c r="A977" s="144">
        <f t="shared" si="551"/>
        <v>41766</v>
      </c>
      <c r="B977" s="2">
        <f t="shared" si="537"/>
        <v>312478.43994104222</v>
      </c>
      <c r="C977" s="2">
        <f t="shared" si="552"/>
        <v>267460.65610462998</v>
      </c>
      <c r="D977" s="68">
        <f>SUM(Y977:Y$1094)</f>
        <v>9514.3661685200004</v>
      </c>
      <c r="E977" s="68">
        <f t="shared" si="538"/>
        <v>257946.28993610997</v>
      </c>
      <c r="F977" s="72">
        <f t="shared" si="527"/>
        <v>3898.38</v>
      </c>
      <c r="G977" s="3">
        <f>IF(N977=1,VLOOKUP(A976,[1]Plan1!$BG$69:$BI$188,3),G976)</f>
        <v>3924.5</v>
      </c>
      <c r="H977" s="11">
        <f t="shared" si="528"/>
        <v>41701</v>
      </c>
      <c r="I977" s="11">
        <f t="shared" si="529"/>
        <v>41732</v>
      </c>
      <c r="J977" s="26">
        <f t="shared" si="539"/>
        <v>6.7002190653553395E-3</v>
      </c>
      <c r="K977" s="11">
        <f t="shared" si="553"/>
        <v>41792</v>
      </c>
      <c r="L977" s="11">
        <f t="shared" si="540"/>
        <v>41792</v>
      </c>
      <c r="M977" s="1">
        <f t="shared" si="554"/>
        <v>21</v>
      </c>
      <c r="N977" s="1">
        <f t="shared" si="524"/>
        <v>3</v>
      </c>
      <c r="O977" s="2">
        <f t="shared" si="541"/>
        <v>1.00095443</v>
      </c>
      <c r="P977" s="10">
        <f t="shared" si="535"/>
        <v>1.0092004800000001</v>
      </c>
      <c r="Q977" s="10">
        <f t="shared" si="530"/>
        <v>1.1681727686999319</v>
      </c>
      <c r="R977" s="2">
        <f t="shared" si="534"/>
        <v>1.1692876999999999</v>
      </c>
      <c r="S977" s="2">
        <f t="shared" si="525"/>
        <v>1.11650312</v>
      </c>
      <c r="T977" s="2">
        <f t="shared" si="542"/>
        <v>298620.65701805998</v>
      </c>
      <c r="U977" s="2">
        <f t="shared" si="543"/>
        <v>1108.4533434550256</v>
      </c>
      <c r="V977" s="2">
        <f t="shared" si="544"/>
        <v>43667.134146817189</v>
      </c>
      <c r="W977" s="2">
        <f t="shared" si="545"/>
        <v>312236.24359490222</v>
      </c>
      <c r="X977" s="27">
        <f t="shared" si="546"/>
        <v>0</v>
      </c>
      <c r="Y977" s="2">
        <f t="shared" si="526"/>
        <v>0</v>
      </c>
      <c r="Z977" s="67">
        <f t="shared" si="547"/>
        <v>0</v>
      </c>
      <c r="AA977" s="2">
        <f t="shared" si="548"/>
        <v>0</v>
      </c>
      <c r="AB977" s="26">
        <f t="shared" si="555"/>
        <v>6.7299999999999999E-2</v>
      </c>
      <c r="AC977" s="27">
        <f t="shared" si="536"/>
        <v>3</v>
      </c>
      <c r="AD977" s="27">
        <v>252</v>
      </c>
      <c r="AE977" s="10">
        <f t="shared" si="531"/>
        <v>1.0007756830000001</v>
      </c>
      <c r="AF977" s="2">
        <f t="shared" si="532"/>
        <v>231.63496709</v>
      </c>
      <c r="AG977" s="2">
        <f t="shared" si="549"/>
        <v>242.19634614</v>
      </c>
      <c r="AH977" s="3" t="str">
        <f t="shared" si="550"/>
        <v>-</v>
      </c>
      <c r="AI977" s="4" t="str">
        <f t="shared" si="533"/>
        <v>A+J=</v>
      </c>
      <c r="AJ977" s="11">
        <f t="shared" si="556"/>
        <v>41794</v>
      </c>
      <c r="AK977" s="11"/>
      <c r="AL977" s="4"/>
      <c r="AX977" s="1"/>
      <c r="AY977" s="1"/>
      <c r="AZ977" s="1"/>
      <c r="BA977" s="1"/>
      <c r="BB977" s="1"/>
      <c r="BC977" s="1"/>
    </row>
    <row r="978" spans="1:55" x14ac:dyDescent="0.2">
      <c r="A978" s="144">
        <f t="shared" si="551"/>
        <v>41767</v>
      </c>
      <c r="B978" s="2">
        <f t="shared" si="537"/>
        <v>312655.24045495654</v>
      </c>
      <c r="C978" s="2">
        <f t="shared" si="552"/>
        <v>267460.65610462998</v>
      </c>
      <c r="D978" s="68">
        <f>SUM(Y978:Y$1094)</f>
        <v>9514.3661685200004</v>
      </c>
      <c r="E978" s="68">
        <f t="shared" si="538"/>
        <v>257946.28993610997</v>
      </c>
      <c r="F978" s="72">
        <f t="shared" si="527"/>
        <v>3898.38</v>
      </c>
      <c r="G978" s="3">
        <f>IF(N978=1,VLOOKUP(A977,[1]Plan1!$BG$69:$BI$188,3),G977)</f>
        <v>3924.5</v>
      </c>
      <c r="H978" s="11">
        <f t="shared" si="528"/>
        <v>41701</v>
      </c>
      <c r="I978" s="11">
        <f t="shared" si="529"/>
        <v>41732</v>
      </c>
      <c r="J978" s="26">
        <f t="shared" si="539"/>
        <v>6.7002190653553395E-3</v>
      </c>
      <c r="K978" s="11">
        <f t="shared" si="553"/>
        <v>41792</v>
      </c>
      <c r="L978" s="11">
        <f t="shared" si="540"/>
        <v>41792</v>
      </c>
      <c r="M978" s="1">
        <f t="shared" si="554"/>
        <v>21</v>
      </c>
      <c r="N978" s="1">
        <f t="shared" si="524"/>
        <v>4</v>
      </c>
      <c r="O978" s="2">
        <f t="shared" si="541"/>
        <v>1.0012727800000001</v>
      </c>
      <c r="P978" s="10">
        <f t="shared" si="535"/>
        <v>1.0092004800000001</v>
      </c>
      <c r="Q978" s="10">
        <f t="shared" si="530"/>
        <v>1.1681727686999319</v>
      </c>
      <c r="R978" s="2">
        <f t="shared" si="534"/>
        <v>1.16965959</v>
      </c>
      <c r="S978" s="2">
        <f t="shared" si="525"/>
        <v>1.11650312</v>
      </c>
      <c r="T978" s="2">
        <f t="shared" si="542"/>
        <v>298620.65701805998</v>
      </c>
      <c r="U978" s="2">
        <f t="shared" si="543"/>
        <v>1108.4533434550256</v>
      </c>
      <c r="V978" s="2">
        <f t="shared" si="544"/>
        <v>43763.061792581539</v>
      </c>
      <c r="W978" s="2">
        <f t="shared" si="545"/>
        <v>312332.17124066653</v>
      </c>
      <c r="X978" s="27">
        <f t="shared" si="546"/>
        <v>0</v>
      </c>
      <c r="Y978" s="2">
        <f t="shared" si="526"/>
        <v>0</v>
      </c>
      <c r="Z978" s="67">
        <f t="shared" si="547"/>
        <v>0</v>
      </c>
      <c r="AA978" s="2">
        <f t="shared" si="548"/>
        <v>0</v>
      </c>
      <c r="AB978" s="26">
        <f t="shared" si="555"/>
        <v>6.7299999999999999E-2</v>
      </c>
      <c r="AC978" s="27">
        <f t="shared" si="536"/>
        <v>4</v>
      </c>
      <c r="AD978" s="27">
        <v>252</v>
      </c>
      <c r="AE978" s="10">
        <f t="shared" si="531"/>
        <v>1.0010343770000001</v>
      </c>
      <c r="AF978" s="2">
        <f t="shared" si="532"/>
        <v>308.88633934000001</v>
      </c>
      <c r="AG978" s="2">
        <f t="shared" si="549"/>
        <v>323.06921428999999</v>
      </c>
      <c r="AH978" s="3" t="str">
        <f t="shared" si="550"/>
        <v>-</v>
      </c>
      <c r="AI978" s="4" t="str">
        <f t="shared" si="533"/>
        <v>A+J=</v>
      </c>
      <c r="AJ978" s="11">
        <f t="shared" si="556"/>
        <v>41794</v>
      </c>
      <c r="AK978" s="11"/>
      <c r="AL978" s="4"/>
      <c r="AX978" s="1"/>
      <c r="AY978" s="1"/>
      <c r="AZ978" s="1"/>
      <c r="BA978" s="1"/>
      <c r="BB978" s="1"/>
      <c r="BC978" s="1"/>
    </row>
    <row r="979" spans="1:55" x14ac:dyDescent="0.2">
      <c r="A979" s="144">
        <f t="shared" si="551"/>
        <v>41768</v>
      </c>
      <c r="B979" s="2">
        <f t="shared" si="537"/>
        <v>312832.14283937571</v>
      </c>
      <c r="C979" s="2">
        <f t="shared" si="552"/>
        <v>267460.65610462998</v>
      </c>
      <c r="D979" s="68">
        <f>SUM(Y979:Y$1094)</f>
        <v>9514.3661685200004</v>
      </c>
      <c r="E979" s="68">
        <f t="shared" si="538"/>
        <v>257946.28993610997</v>
      </c>
      <c r="F979" s="72">
        <f t="shared" si="527"/>
        <v>3898.38</v>
      </c>
      <c r="G979" s="3">
        <f>IF(N979=1,VLOOKUP(A978,[1]Plan1!$BG$69:$BI$188,3),G978)</f>
        <v>3924.5</v>
      </c>
      <c r="H979" s="11">
        <f t="shared" si="528"/>
        <v>41701</v>
      </c>
      <c r="I979" s="11">
        <f t="shared" si="529"/>
        <v>41732</v>
      </c>
      <c r="J979" s="26">
        <f t="shared" si="539"/>
        <v>6.7002190653553395E-3</v>
      </c>
      <c r="K979" s="11">
        <f t="shared" si="553"/>
        <v>41792</v>
      </c>
      <c r="L979" s="11">
        <f t="shared" si="540"/>
        <v>41792</v>
      </c>
      <c r="M979" s="1">
        <f t="shared" si="554"/>
        <v>21</v>
      </c>
      <c r="N979" s="1">
        <f t="shared" si="524"/>
        <v>5</v>
      </c>
      <c r="O979" s="2">
        <f t="shared" si="541"/>
        <v>1.0015912300000001</v>
      </c>
      <c r="P979" s="10">
        <f t="shared" si="535"/>
        <v>1.0092004800000001</v>
      </c>
      <c r="Q979" s="10">
        <f t="shared" si="530"/>
        <v>1.1681727686999319</v>
      </c>
      <c r="R979" s="2">
        <f t="shared" si="534"/>
        <v>1.1700315999999999</v>
      </c>
      <c r="S979" s="2">
        <f t="shared" si="525"/>
        <v>1.11650312</v>
      </c>
      <c r="T979" s="2">
        <f t="shared" si="542"/>
        <v>298620.65701805998</v>
      </c>
      <c r="U979" s="2">
        <f t="shared" si="543"/>
        <v>1108.4533434550256</v>
      </c>
      <c r="V979" s="2">
        <f t="shared" si="544"/>
        <v>43859.02039190066</v>
      </c>
      <c r="W979" s="2">
        <f t="shared" si="545"/>
        <v>312428.12983998569</v>
      </c>
      <c r="X979" s="27">
        <f t="shared" si="546"/>
        <v>0</v>
      </c>
      <c r="Y979" s="2">
        <f t="shared" si="526"/>
        <v>0</v>
      </c>
      <c r="Z979" s="67">
        <f t="shared" si="547"/>
        <v>0</v>
      </c>
      <c r="AA979" s="2">
        <f t="shared" si="548"/>
        <v>0</v>
      </c>
      <c r="AB979" s="26">
        <f t="shared" si="555"/>
        <v>6.7299999999999999E-2</v>
      </c>
      <c r="AC979" s="27">
        <f t="shared" si="536"/>
        <v>5</v>
      </c>
      <c r="AD979" s="27">
        <v>252</v>
      </c>
      <c r="AE979" s="10">
        <f t="shared" si="531"/>
        <v>1.0012931389999999</v>
      </c>
      <c r="AF979" s="2">
        <f t="shared" si="532"/>
        <v>386.15801778999997</v>
      </c>
      <c r="AG979" s="2">
        <f t="shared" si="549"/>
        <v>404.01299939</v>
      </c>
      <c r="AH979" s="3" t="str">
        <f t="shared" si="550"/>
        <v>-</v>
      </c>
      <c r="AI979" s="4" t="str">
        <f t="shared" si="533"/>
        <v>A+J=</v>
      </c>
      <c r="AJ979" s="11">
        <f t="shared" si="556"/>
        <v>41794</v>
      </c>
      <c r="AK979" s="11"/>
      <c r="AL979" s="4"/>
      <c r="AX979" s="1"/>
      <c r="AY979" s="1"/>
      <c r="AZ979" s="1"/>
      <c r="BA979" s="1"/>
      <c r="BB979" s="1"/>
      <c r="BC979" s="1"/>
    </row>
    <row r="980" spans="1:55" x14ac:dyDescent="0.2">
      <c r="A980" s="144">
        <f t="shared" si="551"/>
        <v>41769</v>
      </c>
      <c r="B980" s="2">
        <f t="shared" si="537"/>
        <v>313009.14392938669</v>
      </c>
      <c r="C980" s="2">
        <f t="shared" si="552"/>
        <v>267460.65610462998</v>
      </c>
      <c r="D980" s="68">
        <f>SUM(Y980:Y$1094)</f>
        <v>9514.3661685200004</v>
      </c>
      <c r="E980" s="68">
        <f t="shared" si="538"/>
        <v>257946.28993610997</v>
      </c>
      <c r="F980" s="72">
        <f t="shared" si="527"/>
        <v>3898.38</v>
      </c>
      <c r="G980" s="3">
        <f>IF(N980=1,VLOOKUP(A979,[1]Plan1!$BG$69:$BI$188,3),G979)</f>
        <v>3924.5</v>
      </c>
      <c r="H980" s="11">
        <f t="shared" si="528"/>
        <v>41701</v>
      </c>
      <c r="I980" s="11">
        <f t="shared" si="529"/>
        <v>41732</v>
      </c>
      <c r="J980" s="26">
        <f t="shared" si="539"/>
        <v>6.7002190653553395E-3</v>
      </c>
      <c r="K980" s="11">
        <f t="shared" si="553"/>
        <v>41792</v>
      </c>
      <c r="L980" s="11">
        <f t="shared" si="540"/>
        <v>41792</v>
      </c>
      <c r="M980" s="1">
        <f t="shared" si="554"/>
        <v>21</v>
      </c>
      <c r="N980" s="1">
        <f t="shared" si="524"/>
        <v>6</v>
      </c>
      <c r="O980" s="2">
        <f t="shared" si="541"/>
        <v>1.0019097800000001</v>
      </c>
      <c r="P980" s="10">
        <f t="shared" si="535"/>
        <v>1.0092004800000001</v>
      </c>
      <c r="Q980" s="10">
        <f t="shared" si="530"/>
        <v>1.1681727686999319</v>
      </c>
      <c r="R980" s="2">
        <f t="shared" si="534"/>
        <v>1.1704037199999999</v>
      </c>
      <c r="S980" s="2">
        <f t="shared" si="525"/>
        <v>1.11650312</v>
      </c>
      <c r="T980" s="2">
        <f t="shared" si="542"/>
        <v>298620.65701805998</v>
      </c>
      <c r="U980" s="2">
        <f t="shared" si="543"/>
        <v>1108.4533434550256</v>
      </c>
      <c r="V980" s="2">
        <f t="shared" si="544"/>
        <v>43955.007365311685</v>
      </c>
      <c r="W980" s="2">
        <f t="shared" si="545"/>
        <v>312524.11681339669</v>
      </c>
      <c r="X980" s="27">
        <f t="shared" si="546"/>
        <v>0</v>
      </c>
      <c r="Y980" s="2">
        <f t="shared" si="526"/>
        <v>0</v>
      </c>
      <c r="Z980" s="67">
        <f t="shared" si="547"/>
        <v>0</v>
      </c>
      <c r="AA980" s="2">
        <f t="shared" si="548"/>
        <v>0</v>
      </c>
      <c r="AB980" s="26">
        <f t="shared" si="555"/>
        <v>6.7299999999999999E-2</v>
      </c>
      <c r="AC980" s="27">
        <f t="shared" si="536"/>
        <v>6</v>
      </c>
      <c r="AD980" s="27">
        <v>252</v>
      </c>
      <c r="AE980" s="10">
        <f t="shared" si="531"/>
        <v>1.0015519669999999</v>
      </c>
      <c r="AF980" s="2">
        <f t="shared" si="532"/>
        <v>463.44940521000001</v>
      </c>
      <c r="AG980" s="2">
        <f t="shared" si="549"/>
        <v>485.02711599000003</v>
      </c>
      <c r="AH980" s="3" t="str">
        <f t="shared" si="550"/>
        <v>-</v>
      </c>
      <c r="AI980" s="4" t="str">
        <f t="shared" si="533"/>
        <v>A+J=</v>
      </c>
      <c r="AJ980" s="11">
        <f t="shared" si="556"/>
        <v>41794</v>
      </c>
      <c r="AK980" s="11"/>
      <c r="AL980" s="4"/>
      <c r="AX980" s="1"/>
      <c r="AY980" s="1"/>
      <c r="AZ980" s="1"/>
      <c r="BA980" s="1"/>
      <c r="BB980" s="1"/>
      <c r="BC980" s="1"/>
    </row>
    <row r="981" spans="1:55" x14ac:dyDescent="0.2">
      <c r="A981" s="144">
        <f t="shared" si="551"/>
        <v>41770</v>
      </c>
      <c r="B981" s="2">
        <f t="shared" si="537"/>
        <v>313009.14392938669</v>
      </c>
      <c r="C981" s="2">
        <f t="shared" si="552"/>
        <v>267460.65610462998</v>
      </c>
      <c r="D981" s="68">
        <f>SUM(Y981:Y$1094)</f>
        <v>9514.3661685200004</v>
      </c>
      <c r="E981" s="68">
        <f t="shared" si="538"/>
        <v>257946.28993610997</v>
      </c>
      <c r="F981" s="72">
        <f t="shared" si="527"/>
        <v>3898.38</v>
      </c>
      <c r="G981" s="3">
        <f>IF(N981=1,VLOOKUP(A980,[1]Plan1!$BG$69:$BI$188,3),G980)</f>
        <v>3924.5</v>
      </c>
      <c r="H981" s="11">
        <f t="shared" si="528"/>
        <v>41701</v>
      </c>
      <c r="I981" s="11">
        <f t="shared" si="529"/>
        <v>41732</v>
      </c>
      <c r="J981" s="26">
        <f t="shared" si="539"/>
        <v>6.7002190653553395E-3</v>
      </c>
      <c r="K981" s="11">
        <f t="shared" si="553"/>
        <v>41792</v>
      </c>
      <c r="L981" s="11">
        <f t="shared" si="540"/>
        <v>41792</v>
      </c>
      <c r="M981" s="1">
        <f t="shared" si="554"/>
        <v>21</v>
      </c>
      <c r="N981" s="1">
        <f t="shared" si="524"/>
        <v>6</v>
      </c>
      <c r="O981" s="2">
        <f t="shared" si="541"/>
        <v>1.0019097800000001</v>
      </c>
      <c r="P981" s="10">
        <f t="shared" si="535"/>
        <v>1.0092004800000001</v>
      </c>
      <c r="Q981" s="10">
        <f t="shared" si="530"/>
        <v>1.1681727686999319</v>
      </c>
      <c r="R981" s="2">
        <f t="shared" si="534"/>
        <v>1.1704037199999999</v>
      </c>
      <c r="S981" s="2">
        <f t="shared" si="525"/>
        <v>1.11650312</v>
      </c>
      <c r="T981" s="2">
        <f t="shared" si="542"/>
        <v>298620.65701805998</v>
      </c>
      <c r="U981" s="2">
        <f t="shared" si="543"/>
        <v>1108.4533434550256</v>
      </c>
      <c r="V981" s="2">
        <f t="shared" si="544"/>
        <v>43955.007365311685</v>
      </c>
      <c r="W981" s="2">
        <f t="shared" si="545"/>
        <v>312524.11681339669</v>
      </c>
      <c r="X981" s="27">
        <f t="shared" si="546"/>
        <v>0</v>
      </c>
      <c r="Y981" s="2">
        <f t="shared" si="526"/>
        <v>0</v>
      </c>
      <c r="Z981" s="67">
        <f t="shared" si="547"/>
        <v>0</v>
      </c>
      <c r="AA981" s="2">
        <f t="shared" si="548"/>
        <v>0</v>
      </c>
      <c r="AB981" s="26">
        <f t="shared" si="555"/>
        <v>6.7299999999999999E-2</v>
      </c>
      <c r="AC981" s="27">
        <f t="shared" si="536"/>
        <v>6</v>
      </c>
      <c r="AD981" s="27">
        <v>252</v>
      </c>
      <c r="AE981" s="10">
        <f t="shared" si="531"/>
        <v>1.0015519669999999</v>
      </c>
      <c r="AF981" s="2">
        <f t="shared" si="532"/>
        <v>463.44940521000001</v>
      </c>
      <c r="AG981" s="2">
        <f t="shared" si="549"/>
        <v>485.02711599000003</v>
      </c>
      <c r="AH981" s="3" t="str">
        <f t="shared" si="550"/>
        <v>-</v>
      </c>
      <c r="AI981" s="4" t="str">
        <f t="shared" si="533"/>
        <v>A+J=</v>
      </c>
      <c r="AJ981" s="11">
        <f t="shared" si="556"/>
        <v>41794</v>
      </c>
      <c r="AK981" s="11"/>
      <c r="AL981" s="4"/>
      <c r="AX981" s="1"/>
      <c r="AY981" s="1"/>
      <c r="AZ981" s="1"/>
      <c r="BA981" s="1"/>
      <c r="BB981" s="1"/>
      <c r="BC981" s="1"/>
    </row>
    <row r="982" spans="1:55" x14ac:dyDescent="0.2">
      <c r="A982" s="144">
        <f t="shared" si="551"/>
        <v>41771</v>
      </c>
      <c r="B982" s="2">
        <f t="shared" si="537"/>
        <v>313009.14392938669</v>
      </c>
      <c r="C982" s="2">
        <f t="shared" si="552"/>
        <v>267460.65610462998</v>
      </c>
      <c r="D982" s="68">
        <f>SUM(Y982:Y$1094)</f>
        <v>9514.3661685200004</v>
      </c>
      <c r="E982" s="68">
        <f t="shared" si="538"/>
        <v>257946.28993610997</v>
      </c>
      <c r="F982" s="72">
        <f t="shared" si="527"/>
        <v>3898.38</v>
      </c>
      <c r="G982" s="3">
        <f>IF(N982=1,VLOOKUP(A981,[1]Plan1!$BG$69:$BI$188,3),G981)</f>
        <v>3924.5</v>
      </c>
      <c r="H982" s="11">
        <f t="shared" si="528"/>
        <v>41701</v>
      </c>
      <c r="I982" s="11">
        <f t="shared" si="529"/>
        <v>41732</v>
      </c>
      <c r="J982" s="26">
        <f t="shared" si="539"/>
        <v>6.7002190653553395E-3</v>
      </c>
      <c r="K982" s="11">
        <f t="shared" si="553"/>
        <v>41792</v>
      </c>
      <c r="L982" s="11">
        <f t="shared" si="540"/>
        <v>41792</v>
      </c>
      <c r="M982" s="1">
        <f t="shared" si="554"/>
        <v>21</v>
      </c>
      <c r="N982" s="1">
        <f t="shared" si="524"/>
        <v>6</v>
      </c>
      <c r="O982" s="2">
        <f t="shared" si="541"/>
        <v>1.0019097800000001</v>
      </c>
      <c r="P982" s="10">
        <f t="shared" si="535"/>
        <v>1.0092004800000001</v>
      </c>
      <c r="Q982" s="10">
        <f t="shared" si="530"/>
        <v>1.1681727686999319</v>
      </c>
      <c r="R982" s="2">
        <f t="shared" si="534"/>
        <v>1.1704037199999999</v>
      </c>
      <c r="S982" s="2">
        <f t="shared" si="525"/>
        <v>1.11650312</v>
      </c>
      <c r="T982" s="2">
        <f t="shared" si="542"/>
        <v>298620.65701805998</v>
      </c>
      <c r="U982" s="2">
        <f t="shared" si="543"/>
        <v>1108.4533434550256</v>
      </c>
      <c r="V982" s="2">
        <f t="shared" si="544"/>
        <v>43955.007365311685</v>
      </c>
      <c r="W982" s="2">
        <f t="shared" si="545"/>
        <v>312524.11681339669</v>
      </c>
      <c r="X982" s="27">
        <f t="shared" si="546"/>
        <v>0</v>
      </c>
      <c r="Y982" s="2">
        <f t="shared" si="526"/>
        <v>0</v>
      </c>
      <c r="Z982" s="67">
        <f t="shared" si="547"/>
        <v>0</v>
      </c>
      <c r="AA982" s="2">
        <f t="shared" si="548"/>
        <v>0</v>
      </c>
      <c r="AB982" s="26">
        <f t="shared" si="555"/>
        <v>6.7299999999999999E-2</v>
      </c>
      <c r="AC982" s="27">
        <f t="shared" si="536"/>
        <v>6</v>
      </c>
      <c r="AD982" s="27">
        <v>252</v>
      </c>
      <c r="AE982" s="10">
        <f t="shared" si="531"/>
        <v>1.0015519669999999</v>
      </c>
      <c r="AF982" s="2">
        <f t="shared" si="532"/>
        <v>463.44940521000001</v>
      </c>
      <c r="AG982" s="2">
        <f t="shared" si="549"/>
        <v>485.02711599000003</v>
      </c>
      <c r="AH982" s="3" t="str">
        <f t="shared" si="550"/>
        <v>-</v>
      </c>
      <c r="AI982" s="4" t="str">
        <f t="shared" si="533"/>
        <v>A+J=</v>
      </c>
      <c r="AJ982" s="11">
        <f t="shared" si="556"/>
        <v>41794</v>
      </c>
      <c r="AK982" s="11"/>
      <c r="AL982" s="4"/>
      <c r="AX982" s="1"/>
      <c r="AY982" s="1"/>
      <c r="AZ982" s="1"/>
      <c r="BA982" s="1"/>
      <c r="BB982" s="1"/>
      <c r="BC982" s="1"/>
    </row>
    <row r="983" spans="1:55" x14ac:dyDescent="0.2">
      <c r="A983" s="144">
        <f t="shared" si="551"/>
        <v>41772</v>
      </c>
      <c r="B983" s="2">
        <f t="shared" si="537"/>
        <v>313186.24407865957</v>
      </c>
      <c r="C983" s="2">
        <f t="shared" si="552"/>
        <v>267460.65610462998</v>
      </c>
      <c r="D983" s="68">
        <f>SUM(Y983:Y$1094)</f>
        <v>9514.3661685200004</v>
      </c>
      <c r="E983" s="68">
        <f t="shared" si="538"/>
        <v>257946.28993610997</v>
      </c>
      <c r="F983" s="72">
        <f t="shared" si="527"/>
        <v>3898.38</v>
      </c>
      <c r="G983" s="3">
        <f>IF(N983=1,VLOOKUP(A982,[1]Plan1!$BG$69:$BI$188,3),G982)</f>
        <v>3924.5</v>
      </c>
      <c r="H983" s="11">
        <f t="shared" si="528"/>
        <v>41701</v>
      </c>
      <c r="I983" s="11">
        <f t="shared" si="529"/>
        <v>41732</v>
      </c>
      <c r="J983" s="26">
        <f t="shared" si="539"/>
        <v>6.7002190653553395E-3</v>
      </c>
      <c r="K983" s="11">
        <f t="shared" si="553"/>
        <v>41792</v>
      </c>
      <c r="L983" s="11">
        <f t="shared" si="540"/>
        <v>41792</v>
      </c>
      <c r="M983" s="1">
        <f t="shared" si="554"/>
        <v>21</v>
      </c>
      <c r="N983" s="1">
        <f t="shared" si="524"/>
        <v>7</v>
      </c>
      <c r="O983" s="2">
        <f t="shared" si="541"/>
        <v>1.0022284299999999</v>
      </c>
      <c r="P983" s="10">
        <f t="shared" si="535"/>
        <v>1.0092004800000001</v>
      </c>
      <c r="Q983" s="10">
        <f t="shared" si="530"/>
        <v>1.1681727686999319</v>
      </c>
      <c r="R983" s="2">
        <f t="shared" si="534"/>
        <v>1.1707759499999999</v>
      </c>
      <c r="S983" s="2">
        <f t="shared" si="525"/>
        <v>1.11650312</v>
      </c>
      <c r="T983" s="2">
        <f t="shared" si="542"/>
        <v>298620.65701805998</v>
      </c>
      <c r="U983" s="2">
        <f t="shared" si="543"/>
        <v>1108.4533434550256</v>
      </c>
      <c r="V983" s="2">
        <f t="shared" si="544"/>
        <v>44051.022712814593</v>
      </c>
      <c r="W983" s="2">
        <f t="shared" si="545"/>
        <v>312620.13216089958</v>
      </c>
      <c r="X983" s="27">
        <f t="shared" si="546"/>
        <v>0</v>
      </c>
      <c r="Y983" s="2">
        <f t="shared" si="526"/>
        <v>0</v>
      </c>
      <c r="Z983" s="67">
        <f t="shared" si="547"/>
        <v>0</v>
      </c>
      <c r="AA983" s="2">
        <f t="shared" si="548"/>
        <v>0</v>
      </c>
      <c r="AB983" s="26">
        <f t="shared" si="555"/>
        <v>6.7299999999999999E-2</v>
      </c>
      <c r="AC983" s="27">
        <f t="shared" si="536"/>
        <v>7</v>
      </c>
      <c r="AD983" s="27">
        <v>252</v>
      </c>
      <c r="AE983" s="10">
        <f t="shared" si="531"/>
        <v>1.0018108619999999</v>
      </c>
      <c r="AF983" s="2">
        <f t="shared" si="532"/>
        <v>540.76080019999995</v>
      </c>
      <c r="AG983" s="2">
        <f t="shared" si="549"/>
        <v>566.11191775999998</v>
      </c>
      <c r="AH983" s="3" t="str">
        <f t="shared" si="550"/>
        <v>-</v>
      </c>
      <c r="AI983" s="4" t="str">
        <f t="shared" si="533"/>
        <v>A+J=</v>
      </c>
      <c r="AJ983" s="11">
        <f t="shared" si="556"/>
        <v>41794</v>
      </c>
      <c r="AK983" s="11"/>
      <c r="AL983" s="4"/>
      <c r="AX983" s="1"/>
      <c r="AY983" s="1"/>
      <c r="AZ983" s="1"/>
      <c r="BA983" s="1"/>
      <c r="BB983" s="1"/>
      <c r="BC983" s="1"/>
    </row>
    <row r="984" spans="1:55" x14ac:dyDescent="0.2">
      <c r="A984" s="144">
        <f t="shared" si="551"/>
        <v>41773</v>
      </c>
      <c r="B984" s="2">
        <f t="shared" si="537"/>
        <v>313363.4488108402</v>
      </c>
      <c r="C984" s="2">
        <f t="shared" si="552"/>
        <v>267460.65610462998</v>
      </c>
      <c r="D984" s="68">
        <f>SUM(Y984:Y$1094)</f>
        <v>9514.3661685200004</v>
      </c>
      <c r="E984" s="68">
        <f t="shared" si="538"/>
        <v>257946.28993610997</v>
      </c>
      <c r="F984" s="72">
        <f t="shared" si="527"/>
        <v>3898.38</v>
      </c>
      <c r="G984" s="3">
        <f>IF(N984=1,VLOOKUP(A983,[1]Plan1!$BG$69:$BI$188,3),G983)</f>
        <v>3924.5</v>
      </c>
      <c r="H984" s="11">
        <f t="shared" si="528"/>
        <v>41701</v>
      </c>
      <c r="I984" s="11">
        <f t="shared" si="529"/>
        <v>41732</v>
      </c>
      <c r="J984" s="26">
        <f t="shared" si="539"/>
        <v>6.7002190653553395E-3</v>
      </c>
      <c r="K984" s="11">
        <f t="shared" si="553"/>
        <v>41792</v>
      </c>
      <c r="L984" s="11">
        <f t="shared" si="540"/>
        <v>41792</v>
      </c>
      <c r="M984" s="1">
        <f t="shared" si="554"/>
        <v>21</v>
      </c>
      <c r="N984" s="1">
        <f t="shared" si="524"/>
        <v>8</v>
      </c>
      <c r="O984" s="2">
        <f t="shared" si="541"/>
        <v>1.0025471800000001</v>
      </c>
      <c r="P984" s="10">
        <f t="shared" si="535"/>
        <v>1.0092004800000001</v>
      </c>
      <c r="Q984" s="10">
        <f t="shared" si="530"/>
        <v>1.1681727686999319</v>
      </c>
      <c r="R984" s="2">
        <f t="shared" si="534"/>
        <v>1.17114831</v>
      </c>
      <c r="S984" s="2">
        <f t="shared" si="525"/>
        <v>1.11650312</v>
      </c>
      <c r="T984" s="2">
        <f t="shared" si="542"/>
        <v>298620.65701805998</v>
      </c>
      <c r="U984" s="2">
        <f t="shared" si="543"/>
        <v>1108.4533434550256</v>
      </c>
      <c r="V984" s="2">
        <f t="shared" si="544"/>
        <v>44147.071593335218</v>
      </c>
      <c r="W984" s="2">
        <f t="shared" si="545"/>
        <v>312716.1810414202</v>
      </c>
      <c r="X984" s="27">
        <f t="shared" si="546"/>
        <v>0</v>
      </c>
      <c r="Y984" s="2">
        <f t="shared" si="526"/>
        <v>0</v>
      </c>
      <c r="Z984" s="67">
        <f t="shared" si="547"/>
        <v>0</v>
      </c>
      <c r="AA984" s="2">
        <f t="shared" si="548"/>
        <v>0</v>
      </c>
      <c r="AB984" s="26">
        <f t="shared" si="555"/>
        <v>6.7299999999999999E-2</v>
      </c>
      <c r="AC984" s="27">
        <f t="shared" si="536"/>
        <v>8</v>
      </c>
      <c r="AD984" s="27">
        <v>252</v>
      </c>
      <c r="AE984" s="10">
        <f t="shared" si="531"/>
        <v>1.002069825</v>
      </c>
      <c r="AF984" s="2">
        <f t="shared" si="532"/>
        <v>618.09250140999995</v>
      </c>
      <c r="AG984" s="2">
        <f t="shared" si="549"/>
        <v>647.26776942000004</v>
      </c>
      <c r="AH984" s="3" t="str">
        <f t="shared" si="550"/>
        <v>-</v>
      </c>
      <c r="AI984" s="4" t="str">
        <f t="shared" si="533"/>
        <v>A+J=</v>
      </c>
      <c r="AJ984" s="11">
        <f t="shared" si="556"/>
        <v>41794</v>
      </c>
      <c r="AK984" s="11"/>
      <c r="AL984" s="4"/>
      <c r="AX984" s="1"/>
      <c r="AY984" s="1"/>
      <c r="AZ984" s="1"/>
      <c r="BA984" s="1"/>
      <c r="BB984" s="1"/>
      <c r="BC984" s="1"/>
    </row>
    <row r="985" spans="1:55" x14ac:dyDescent="0.2">
      <c r="A985" s="144">
        <f t="shared" si="551"/>
        <v>41774</v>
      </c>
      <c r="B985" s="2">
        <f t="shared" si="537"/>
        <v>313540.75496047561</v>
      </c>
      <c r="C985" s="2">
        <f t="shared" si="552"/>
        <v>267460.65610462998</v>
      </c>
      <c r="D985" s="68">
        <f>SUM(Y985:Y$1094)</f>
        <v>9514.3661685200004</v>
      </c>
      <c r="E985" s="68">
        <f t="shared" si="538"/>
        <v>257946.28993610997</v>
      </c>
      <c r="F985" s="72">
        <f t="shared" si="527"/>
        <v>3898.38</v>
      </c>
      <c r="G985" s="3">
        <f>IF(N985=1,VLOOKUP(A984,[1]Plan1!$BG$69:$BI$188,3),G984)</f>
        <v>3924.5</v>
      </c>
      <c r="H985" s="11">
        <f t="shared" si="528"/>
        <v>41701</v>
      </c>
      <c r="I985" s="11">
        <f t="shared" si="529"/>
        <v>41732</v>
      </c>
      <c r="J985" s="26">
        <f t="shared" si="539"/>
        <v>6.7002190653553395E-3</v>
      </c>
      <c r="K985" s="11">
        <f t="shared" si="553"/>
        <v>41792</v>
      </c>
      <c r="L985" s="11">
        <f t="shared" si="540"/>
        <v>41792</v>
      </c>
      <c r="M985" s="1">
        <f t="shared" si="554"/>
        <v>21</v>
      </c>
      <c r="N985" s="1">
        <f t="shared" si="524"/>
        <v>9</v>
      </c>
      <c r="O985" s="2">
        <f t="shared" si="541"/>
        <v>1.00286604</v>
      </c>
      <c r="P985" s="10">
        <f t="shared" si="535"/>
        <v>1.0092004800000001</v>
      </c>
      <c r="Q985" s="10">
        <f t="shared" si="530"/>
        <v>1.1681727686999319</v>
      </c>
      <c r="R985" s="2">
        <f t="shared" si="534"/>
        <v>1.17152079</v>
      </c>
      <c r="S985" s="2">
        <f t="shared" si="525"/>
        <v>1.11650312</v>
      </c>
      <c r="T985" s="2">
        <f t="shared" si="542"/>
        <v>298620.65701805998</v>
      </c>
      <c r="U985" s="2">
        <f t="shared" si="543"/>
        <v>1108.4533434550256</v>
      </c>
      <c r="V985" s="2">
        <f t="shared" si="544"/>
        <v>44243.151427410623</v>
      </c>
      <c r="W985" s="2">
        <f t="shared" si="545"/>
        <v>312812.26087549562</v>
      </c>
      <c r="X985" s="27">
        <f t="shared" si="546"/>
        <v>0</v>
      </c>
      <c r="Y985" s="2">
        <f t="shared" si="526"/>
        <v>0</v>
      </c>
      <c r="Z985" s="67">
        <f t="shared" si="547"/>
        <v>0</v>
      </c>
      <c r="AA985" s="2">
        <f t="shared" si="548"/>
        <v>0</v>
      </c>
      <c r="AB985" s="26">
        <f t="shared" si="555"/>
        <v>6.7299999999999999E-2</v>
      </c>
      <c r="AC985" s="27">
        <f t="shared" si="536"/>
        <v>9</v>
      </c>
      <c r="AD985" s="27">
        <v>252</v>
      </c>
      <c r="AE985" s="10">
        <f t="shared" si="531"/>
        <v>1.0023288539999999</v>
      </c>
      <c r="AF985" s="2">
        <f t="shared" si="532"/>
        <v>695.44391156999995</v>
      </c>
      <c r="AG985" s="2">
        <f t="shared" si="549"/>
        <v>728.49408498000003</v>
      </c>
      <c r="AH985" s="3" t="str">
        <f t="shared" si="550"/>
        <v>-</v>
      </c>
      <c r="AI985" s="4" t="str">
        <f t="shared" si="533"/>
        <v>A+J=</v>
      </c>
      <c r="AJ985" s="11">
        <f t="shared" si="556"/>
        <v>41794</v>
      </c>
      <c r="AK985" s="11"/>
      <c r="AL985" s="4"/>
      <c r="AX985" s="1"/>
      <c r="AY985" s="1"/>
      <c r="AZ985" s="1"/>
      <c r="BA985" s="1"/>
      <c r="BB985" s="1"/>
      <c r="BC985" s="1"/>
    </row>
    <row r="986" spans="1:55" x14ac:dyDescent="0.2">
      <c r="A986" s="144">
        <f t="shared" si="551"/>
        <v>41775</v>
      </c>
      <c r="B986" s="2">
        <f t="shared" si="537"/>
        <v>313718.16288356582</v>
      </c>
      <c r="C986" s="2">
        <f t="shared" si="552"/>
        <v>267460.65610462998</v>
      </c>
      <c r="D986" s="68">
        <f>SUM(Y986:Y$1094)</f>
        <v>9514.3661685200004</v>
      </c>
      <c r="E986" s="68">
        <f t="shared" si="538"/>
        <v>257946.28993610997</v>
      </c>
      <c r="F986" s="72">
        <f t="shared" si="527"/>
        <v>3898.38</v>
      </c>
      <c r="G986" s="3">
        <f>IF(N986=1,VLOOKUP(A985,[1]Plan1!$BG$69:$BI$188,3),G985)</f>
        <v>3924.5</v>
      </c>
      <c r="H986" s="11">
        <f t="shared" si="528"/>
        <v>41701</v>
      </c>
      <c r="I986" s="11">
        <f t="shared" si="529"/>
        <v>41732</v>
      </c>
      <c r="J986" s="26">
        <f t="shared" si="539"/>
        <v>6.7002190653553395E-3</v>
      </c>
      <c r="K986" s="11">
        <f t="shared" si="553"/>
        <v>41792</v>
      </c>
      <c r="L986" s="11">
        <f t="shared" si="540"/>
        <v>41792</v>
      </c>
      <c r="M986" s="1">
        <f t="shared" si="554"/>
        <v>21</v>
      </c>
      <c r="N986" s="1">
        <f t="shared" si="524"/>
        <v>10</v>
      </c>
      <c r="O986" s="2">
        <f t="shared" si="541"/>
        <v>1.003185</v>
      </c>
      <c r="P986" s="10">
        <f t="shared" si="535"/>
        <v>1.0092004800000001</v>
      </c>
      <c r="Q986" s="10">
        <f t="shared" si="530"/>
        <v>1.1681727686999319</v>
      </c>
      <c r="R986" s="2">
        <f t="shared" si="534"/>
        <v>1.1718933899999999</v>
      </c>
      <c r="S986" s="2">
        <f t="shared" si="525"/>
        <v>1.11650312</v>
      </c>
      <c r="T986" s="2">
        <f t="shared" si="542"/>
        <v>298620.65701805998</v>
      </c>
      <c r="U986" s="2">
        <f t="shared" si="543"/>
        <v>1108.4533434550256</v>
      </c>
      <c r="V986" s="2">
        <f t="shared" si="544"/>
        <v>44339.262215040806</v>
      </c>
      <c r="W986" s="2">
        <f t="shared" si="545"/>
        <v>312908.37166312581</v>
      </c>
      <c r="X986" s="27">
        <f t="shared" si="546"/>
        <v>0</v>
      </c>
      <c r="Y986" s="2">
        <f t="shared" si="526"/>
        <v>0</v>
      </c>
      <c r="Z986" s="67">
        <f t="shared" si="547"/>
        <v>0</v>
      </c>
      <c r="AA986" s="2">
        <f t="shared" si="548"/>
        <v>0</v>
      </c>
      <c r="AB986" s="26">
        <f t="shared" si="555"/>
        <v>6.7299999999999999E-2</v>
      </c>
      <c r="AC986" s="27">
        <f t="shared" si="536"/>
        <v>10</v>
      </c>
      <c r="AD986" s="27">
        <v>252</v>
      </c>
      <c r="AE986" s="10">
        <f t="shared" si="531"/>
        <v>1.0025879499999999</v>
      </c>
      <c r="AF986" s="2">
        <f t="shared" si="532"/>
        <v>772.81532932000005</v>
      </c>
      <c r="AG986" s="2">
        <f t="shared" si="549"/>
        <v>809.79122043999996</v>
      </c>
      <c r="AH986" s="3" t="str">
        <f t="shared" si="550"/>
        <v>-</v>
      </c>
      <c r="AI986" s="4" t="str">
        <f t="shared" si="533"/>
        <v>A+J=</v>
      </c>
      <c r="AJ986" s="11">
        <f t="shared" si="556"/>
        <v>41794</v>
      </c>
      <c r="AK986" s="11"/>
      <c r="AL986" s="4"/>
      <c r="AX986" s="1"/>
      <c r="AY986" s="1"/>
      <c r="AZ986" s="1"/>
      <c r="BA986" s="1"/>
      <c r="BB986" s="1"/>
      <c r="BC986" s="1"/>
    </row>
    <row r="987" spans="1:55" x14ac:dyDescent="0.2">
      <c r="A987" s="144">
        <f t="shared" si="551"/>
        <v>41776</v>
      </c>
      <c r="B987" s="2">
        <f t="shared" si="537"/>
        <v>313895.67003666796</v>
      </c>
      <c r="C987" s="2">
        <f t="shared" si="552"/>
        <v>267460.65610462998</v>
      </c>
      <c r="D987" s="68">
        <f>SUM(Y987:Y$1094)</f>
        <v>9514.3661685200004</v>
      </c>
      <c r="E987" s="68">
        <f t="shared" si="538"/>
        <v>257946.28993610997</v>
      </c>
      <c r="F987" s="72">
        <f t="shared" si="527"/>
        <v>3898.38</v>
      </c>
      <c r="G987" s="3">
        <f>IF(N987=1,VLOOKUP(A986,[1]Plan1!$BG$69:$BI$188,3),G986)</f>
        <v>3924.5</v>
      </c>
      <c r="H987" s="11">
        <f t="shared" si="528"/>
        <v>41701</v>
      </c>
      <c r="I987" s="11">
        <f t="shared" si="529"/>
        <v>41732</v>
      </c>
      <c r="J987" s="26">
        <f t="shared" si="539"/>
        <v>6.7002190653553395E-3</v>
      </c>
      <c r="K987" s="11">
        <f t="shared" si="553"/>
        <v>41792</v>
      </c>
      <c r="L987" s="11">
        <f t="shared" si="540"/>
        <v>41792</v>
      </c>
      <c r="M987" s="1">
        <f t="shared" si="554"/>
        <v>21</v>
      </c>
      <c r="N987" s="1">
        <f t="shared" si="524"/>
        <v>11</v>
      </c>
      <c r="O987" s="2">
        <f t="shared" si="541"/>
        <v>1.0035040500000001</v>
      </c>
      <c r="P987" s="10">
        <f t="shared" si="535"/>
        <v>1.0092004800000001</v>
      </c>
      <c r="Q987" s="10">
        <f t="shared" si="530"/>
        <v>1.1681727686999319</v>
      </c>
      <c r="R987" s="2">
        <f t="shared" si="534"/>
        <v>1.1722661000000001</v>
      </c>
      <c r="S987" s="2">
        <f t="shared" si="525"/>
        <v>1.11650312</v>
      </c>
      <c r="T987" s="2">
        <f t="shared" si="542"/>
        <v>298620.65701805998</v>
      </c>
      <c r="U987" s="2">
        <f t="shared" si="543"/>
        <v>1108.4533434550256</v>
      </c>
      <c r="V987" s="2">
        <f t="shared" si="544"/>
        <v>44435.401376762937</v>
      </c>
      <c r="W987" s="2">
        <f t="shared" si="545"/>
        <v>313004.51082484797</v>
      </c>
      <c r="X987" s="27">
        <f t="shared" si="546"/>
        <v>0</v>
      </c>
      <c r="Y987" s="2">
        <f t="shared" si="526"/>
        <v>0</v>
      </c>
      <c r="Z987" s="67">
        <f t="shared" si="547"/>
        <v>0</v>
      </c>
      <c r="AA987" s="2">
        <f t="shared" si="548"/>
        <v>0</v>
      </c>
      <c r="AB987" s="26">
        <f t="shared" si="555"/>
        <v>6.7299999999999999E-2</v>
      </c>
      <c r="AC987" s="27">
        <f t="shared" si="536"/>
        <v>11</v>
      </c>
      <c r="AD987" s="27">
        <v>252</v>
      </c>
      <c r="AE987" s="10">
        <f t="shared" si="531"/>
        <v>1.0028471130000001</v>
      </c>
      <c r="AF987" s="2">
        <f t="shared" si="532"/>
        <v>850.20675466</v>
      </c>
      <c r="AG987" s="2">
        <f t="shared" si="549"/>
        <v>891.15921182</v>
      </c>
      <c r="AH987" s="3" t="str">
        <f t="shared" si="550"/>
        <v>-</v>
      </c>
      <c r="AI987" s="4" t="str">
        <f t="shared" si="533"/>
        <v>A+J=</v>
      </c>
      <c r="AJ987" s="11">
        <f t="shared" si="556"/>
        <v>41794</v>
      </c>
      <c r="AK987" s="11"/>
      <c r="AL987" s="4"/>
      <c r="AX987" s="1"/>
      <c r="AY987" s="1"/>
      <c r="AZ987" s="1"/>
      <c r="BA987" s="1"/>
      <c r="BB987" s="1"/>
      <c r="BC987" s="1"/>
    </row>
    <row r="988" spans="1:55" x14ac:dyDescent="0.2">
      <c r="A988" s="144">
        <f t="shared" si="551"/>
        <v>41777</v>
      </c>
      <c r="B988" s="2">
        <f t="shared" si="537"/>
        <v>313895.67003666796</v>
      </c>
      <c r="C988" s="2">
        <f t="shared" si="552"/>
        <v>267460.65610462998</v>
      </c>
      <c r="D988" s="68">
        <f>SUM(Y988:Y$1094)</f>
        <v>9514.3661685200004</v>
      </c>
      <c r="E988" s="68">
        <f t="shared" si="538"/>
        <v>257946.28993610997</v>
      </c>
      <c r="F988" s="72">
        <f t="shared" si="527"/>
        <v>3898.38</v>
      </c>
      <c r="G988" s="3">
        <f>IF(N988=1,VLOOKUP(A987,[1]Plan1!$BG$69:$BI$188,3),G987)</f>
        <v>3924.5</v>
      </c>
      <c r="H988" s="11">
        <f t="shared" si="528"/>
        <v>41701</v>
      </c>
      <c r="I988" s="11">
        <f t="shared" si="529"/>
        <v>41732</v>
      </c>
      <c r="J988" s="26">
        <f t="shared" si="539"/>
        <v>6.7002190653553395E-3</v>
      </c>
      <c r="K988" s="11">
        <f t="shared" si="553"/>
        <v>41792</v>
      </c>
      <c r="L988" s="11">
        <f t="shared" si="540"/>
        <v>41792</v>
      </c>
      <c r="M988" s="1">
        <f t="shared" si="554"/>
        <v>21</v>
      </c>
      <c r="N988" s="1">
        <f t="shared" si="524"/>
        <v>11</v>
      </c>
      <c r="O988" s="2">
        <f t="shared" si="541"/>
        <v>1.0035040500000001</v>
      </c>
      <c r="P988" s="10">
        <f t="shared" si="535"/>
        <v>1.0092004800000001</v>
      </c>
      <c r="Q988" s="10">
        <f t="shared" si="530"/>
        <v>1.1681727686999319</v>
      </c>
      <c r="R988" s="2">
        <f t="shared" si="534"/>
        <v>1.1722661000000001</v>
      </c>
      <c r="S988" s="2">
        <f t="shared" si="525"/>
        <v>1.11650312</v>
      </c>
      <c r="T988" s="2">
        <f t="shared" si="542"/>
        <v>298620.65701805998</v>
      </c>
      <c r="U988" s="2">
        <f t="shared" si="543"/>
        <v>1108.4533434550256</v>
      </c>
      <c r="V988" s="2">
        <f t="shared" si="544"/>
        <v>44435.401376762937</v>
      </c>
      <c r="W988" s="2">
        <f t="shared" si="545"/>
        <v>313004.51082484797</v>
      </c>
      <c r="X988" s="27">
        <f t="shared" si="546"/>
        <v>0</v>
      </c>
      <c r="Y988" s="2">
        <f t="shared" si="526"/>
        <v>0</v>
      </c>
      <c r="Z988" s="67">
        <f t="shared" si="547"/>
        <v>0</v>
      </c>
      <c r="AA988" s="2">
        <f t="shared" si="548"/>
        <v>0</v>
      </c>
      <c r="AB988" s="26">
        <f t="shared" si="555"/>
        <v>6.7299999999999999E-2</v>
      </c>
      <c r="AC988" s="27">
        <f t="shared" si="536"/>
        <v>11</v>
      </c>
      <c r="AD988" s="27">
        <v>252</v>
      </c>
      <c r="AE988" s="10">
        <f t="shared" si="531"/>
        <v>1.0028471130000001</v>
      </c>
      <c r="AF988" s="2">
        <f t="shared" si="532"/>
        <v>850.20675466</v>
      </c>
      <c r="AG988" s="2">
        <f t="shared" si="549"/>
        <v>891.15921182</v>
      </c>
      <c r="AH988" s="3" t="str">
        <f t="shared" si="550"/>
        <v>-</v>
      </c>
      <c r="AI988" s="4" t="str">
        <f t="shared" si="533"/>
        <v>A+J=</v>
      </c>
      <c r="AJ988" s="11">
        <f t="shared" si="556"/>
        <v>41794</v>
      </c>
      <c r="AK988" s="11"/>
      <c r="AL988" s="4"/>
      <c r="AX988" s="1"/>
      <c r="AY988" s="1"/>
      <c r="AZ988" s="1"/>
      <c r="BA988" s="1"/>
      <c r="BB988" s="1"/>
      <c r="BC988" s="1"/>
    </row>
    <row r="989" spans="1:55" x14ac:dyDescent="0.2">
      <c r="A989" s="144">
        <f t="shared" si="551"/>
        <v>41778</v>
      </c>
      <c r="B989" s="2">
        <f t="shared" si="537"/>
        <v>313895.67003666796</v>
      </c>
      <c r="C989" s="2">
        <f t="shared" si="552"/>
        <v>267460.65610462998</v>
      </c>
      <c r="D989" s="68">
        <f>SUM(Y989:Y$1094)</f>
        <v>9514.3661685200004</v>
      </c>
      <c r="E989" s="68">
        <f t="shared" si="538"/>
        <v>257946.28993610997</v>
      </c>
      <c r="F989" s="72">
        <f t="shared" si="527"/>
        <v>3898.38</v>
      </c>
      <c r="G989" s="3">
        <f>IF(N989=1,VLOOKUP(A988,[1]Plan1!$BG$69:$BI$188,3),G988)</f>
        <v>3924.5</v>
      </c>
      <c r="H989" s="11">
        <f t="shared" si="528"/>
        <v>41701</v>
      </c>
      <c r="I989" s="11">
        <f t="shared" si="529"/>
        <v>41732</v>
      </c>
      <c r="J989" s="26">
        <f t="shared" si="539"/>
        <v>6.7002190653553395E-3</v>
      </c>
      <c r="K989" s="11">
        <f t="shared" si="553"/>
        <v>41792</v>
      </c>
      <c r="L989" s="11">
        <f t="shared" si="540"/>
        <v>41792</v>
      </c>
      <c r="M989" s="1">
        <f t="shared" si="554"/>
        <v>21</v>
      </c>
      <c r="N989" s="1">
        <f t="shared" ref="N989:N1052" si="557">(M989-(NETWORKDAYS(A989,L989,AN$137:AN$327)-1))</f>
        <v>11</v>
      </c>
      <c r="O989" s="2">
        <f t="shared" si="541"/>
        <v>1.0035040500000001</v>
      </c>
      <c r="P989" s="10">
        <f t="shared" si="535"/>
        <v>1.0092004800000001</v>
      </c>
      <c r="Q989" s="10">
        <f t="shared" si="530"/>
        <v>1.1681727686999319</v>
      </c>
      <c r="R989" s="2">
        <f t="shared" si="534"/>
        <v>1.1722661000000001</v>
      </c>
      <c r="S989" s="2">
        <f t="shared" si="525"/>
        <v>1.11650312</v>
      </c>
      <c r="T989" s="2">
        <f t="shared" si="542"/>
        <v>298620.65701805998</v>
      </c>
      <c r="U989" s="2">
        <f t="shared" si="543"/>
        <v>1108.4533434550256</v>
      </c>
      <c r="V989" s="2">
        <f t="shared" si="544"/>
        <v>44435.401376762937</v>
      </c>
      <c r="W989" s="2">
        <f t="shared" si="545"/>
        <v>313004.51082484797</v>
      </c>
      <c r="X989" s="27">
        <f t="shared" si="546"/>
        <v>0</v>
      </c>
      <c r="Y989" s="2">
        <f t="shared" si="526"/>
        <v>0</v>
      </c>
      <c r="Z989" s="67">
        <f t="shared" si="547"/>
        <v>0</v>
      </c>
      <c r="AA989" s="2">
        <f t="shared" si="548"/>
        <v>0</v>
      </c>
      <c r="AB989" s="26">
        <f t="shared" si="555"/>
        <v>6.7299999999999999E-2</v>
      </c>
      <c r="AC989" s="27">
        <f t="shared" si="536"/>
        <v>11</v>
      </c>
      <c r="AD989" s="27">
        <v>252</v>
      </c>
      <c r="AE989" s="10">
        <f t="shared" si="531"/>
        <v>1.0028471130000001</v>
      </c>
      <c r="AF989" s="2">
        <f t="shared" si="532"/>
        <v>850.20675466</v>
      </c>
      <c r="AG989" s="2">
        <f t="shared" si="549"/>
        <v>891.15921182</v>
      </c>
      <c r="AH989" s="3" t="str">
        <f t="shared" si="550"/>
        <v>-</v>
      </c>
      <c r="AI989" s="4" t="str">
        <f t="shared" si="533"/>
        <v>A+J=</v>
      </c>
      <c r="AJ989" s="11">
        <f t="shared" si="556"/>
        <v>41794</v>
      </c>
      <c r="AK989" s="11"/>
      <c r="AL989" s="4"/>
      <c r="AX989" s="1"/>
      <c r="AY989" s="1"/>
      <c r="AZ989" s="1"/>
      <c r="BA989" s="1"/>
      <c r="BB989" s="1"/>
      <c r="BC989" s="1"/>
    </row>
    <row r="990" spans="1:55" x14ac:dyDescent="0.2">
      <c r="A990" s="144">
        <f t="shared" si="551"/>
        <v>41779</v>
      </c>
      <c r="B990" s="2">
        <f t="shared" si="537"/>
        <v>314073.27904865477</v>
      </c>
      <c r="C990" s="2">
        <f t="shared" si="552"/>
        <v>267460.65610462998</v>
      </c>
      <c r="D990" s="68">
        <f>SUM(Y990:Y$1094)</f>
        <v>9514.3661685200004</v>
      </c>
      <c r="E990" s="68">
        <f t="shared" si="538"/>
        <v>257946.28993610997</v>
      </c>
      <c r="F990" s="72">
        <f t="shared" si="527"/>
        <v>3898.38</v>
      </c>
      <c r="G990" s="3">
        <f>IF(N990=1,VLOOKUP(A989,[1]Plan1!$BG$69:$BI$188,3),G989)</f>
        <v>3924.5</v>
      </c>
      <c r="H990" s="11">
        <f t="shared" si="528"/>
        <v>41701</v>
      </c>
      <c r="I990" s="11">
        <f t="shared" si="529"/>
        <v>41732</v>
      </c>
      <c r="J990" s="26">
        <f t="shared" si="539"/>
        <v>6.7002190653553395E-3</v>
      </c>
      <c r="K990" s="11">
        <f t="shared" si="553"/>
        <v>41792</v>
      </c>
      <c r="L990" s="11">
        <f t="shared" si="540"/>
        <v>41792</v>
      </c>
      <c r="M990" s="1">
        <f t="shared" si="554"/>
        <v>21</v>
      </c>
      <c r="N990" s="1">
        <f t="shared" si="557"/>
        <v>12</v>
      </c>
      <c r="O990" s="2">
        <f t="shared" si="541"/>
        <v>1.00382321</v>
      </c>
      <c r="P990" s="10">
        <f t="shared" si="535"/>
        <v>1.0092004800000001</v>
      </c>
      <c r="Q990" s="10">
        <f t="shared" si="530"/>
        <v>1.1681727686999319</v>
      </c>
      <c r="R990" s="2">
        <f t="shared" si="534"/>
        <v>1.17263893</v>
      </c>
      <c r="S990" s="2">
        <f t="shared" ref="S990:S1053" si="558">IF(AND(X990&gt;0,MONTH(A990)=10),R990,S989)</f>
        <v>1.11650312</v>
      </c>
      <c r="T990" s="2">
        <f t="shared" si="542"/>
        <v>298620.65701805998</v>
      </c>
      <c r="U990" s="2">
        <f t="shared" si="543"/>
        <v>1108.4533434550256</v>
      </c>
      <c r="V990" s="2">
        <f t="shared" si="544"/>
        <v>44531.571492039788</v>
      </c>
      <c r="W990" s="2">
        <f t="shared" si="545"/>
        <v>313100.68094012479</v>
      </c>
      <c r="X990" s="27">
        <f t="shared" si="546"/>
        <v>0</v>
      </c>
      <c r="Y990" s="2">
        <f t="shared" ref="Y990:Y1053" si="559">IF(X990&gt;0,VLOOKUP(A990,AN$12:AR$131,5),0)</f>
        <v>0</v>
      </c>
      <c r="Z990" s="67">
        <f t="shared" si="547"/>
        <v>0</v>
      </c>
      <c r="AA990" s="2">
        <f t="shared" si="548"/>
        <v>0</v>
      </c>
      <c r="AB990" s="26">
        <f t="shared" si="555"/>
        <v>6.7299999999999999E-2</v>
      </c>
      <c r="AC990" s="27">
        <f t="shared" si="536"/>
        <v>12</v>
      </c>
      <c r="AD990" s="27">
        <v>252</v>
      </c>
      <c r="AE990" s="10">
        <f t="shared" si="531"/>
        <v>1.003106343</v>
      </c>
      <c r="AF990" s="2">
        <f t="shared" si="532"/>
        <v>927.61818758000004</v>
      </c>
      <c r="AG990" s="2">
        <f t="shared" si="549"/>
        <v>972.59810852999999</v>
      </c>
      <c r="AH990" s="3" t="str">
        <f t="shared" si="550"/>
        <v>-</v>
      </c>
      <c r="AI990" s="4" t="str">
        <f t="shared" si="533"/>
        <v>A+J=</v>
      </c>
      <c r="AJ990" s="11">
        <f t="shared" si="556"/>
        <v>41794</v>
      </c>
      <c r="AK990" s="11"/>
      <c r="AL990" s="4"/>
      <c r="AX990" s="1"/>
      <c r="AY990" s="1"/>
      <c r="AZ990" s="1"/>
      <c r="BA990" s="1"/>
      <c r="BB990" s="1"/>
      <c r="BC990" s="1"/>
    </row>
    <row r="991" spans="1:55" x14ac:dyDescent="0.2">
      <c r="A991" s="144">
        <f t="shared" si="551"/>
        <v>41780</v>
      </c>
      <c r="B991" s="2">
        <f t="shared" si="537"/>
        <v>314250.98996291653</v>
      </c>
      <c r="C991" s="2">
        <f t="shared" si="552"/>
        <v>267460.65610462998</v>
      </c>
      <c r="D991" s="68">
        <f>SUM(Y991:Y$1094)</f>
        <v>9514.3661685200004</v>
      </c>
      <c r="E991" s="68">
        <f t="shared" si="538"/>
        <v>257946.28993610997</v>
      </c>
      <c r="F991" s="72">
        <f t="shared" ref="F991:F1054" si="560">IF(G991=G990,F990,G990)</f>
        <v>3898.38</v>
      </c>
      <c r="G991" s="3">
        <f>IF(N991=1,VLOOKUP(A990,[1]Plan1!$BG$69:$BI$188,3),G990)</f>
        <v>3924.5</v>
      </c>
      <c r="H991" s="11">
        <f t="shared" ref="H991:H1054" si="561">EDATE(I991,-1)</f>
        <v>41701</v>
      </c>
      <c r="I991" s="11">
        <f t="shared" ref="I991:I1054" si="562">IF(X990&gt;0,EDATE(A991,-1),+I990)</f>
        <v>41732</v>
      </c>
      <c r="J991" s="26">
        <f t="shared" si="539"/>
        <v>6.7002190653553395E-3</v>
      </c>
      <c r="K991" s="11">
        <f t="shared" si="553"/>
        <v>41792</v>
      </c>
      <c r="L991" s="11">
        <f t="shared" si="540"/>
        <v>41792</v>
      </c>
      <c r="M991" s="1">
        <f t="shared" si="554"/>
        <v>21</v>
      </c>
      <c r="N991" s="1">
        <f t="shared" si="557"/>
        <v>13</v>
      </c>
      <c r="O991" s="2">
        <f t="shared" si="541"/>
        <v>1.0041424699999999</v>
      </c>
      <c r="P991" s="10">
        <f t="shared" si="535"/>
        <v>1.0092004800000001</v>
      </c>
      <c r="Q991" s="10">
        <f t="shared" ref="Q991:Q1054" si="563">IF(L991&gt;L990,Q990*P991,Q990)</f>
        <v>1.1681727686999319</v>
      </c>
      <c r="R991" s="2">
        <f t="shared" si="534"/>
        <v>1.17301188</v>
      </c>
      <c r="S991" s="2">
        <f t="shared" si="558"/>
        <v>1.11650312</v>
      </c>
      <c r="T991" s="2">
        <f t="shared" si="542"/>
        <v>298620.65701805998</v>
      </c>
      <c r="U991" s="2">
        <f t="shared" si="543"/>
        <v>1108.4533434550256</v>
      </c>
      <c r="V991" s="2">
        <f t="shared" si="544"/>
        <v>44627.772560871468</v>
      </c>
      <c r="W991" s="2">
        <f t="shared" si="545"/>
        <v>313196.88200895651</v>
      </c>
      <c r="X991" s="27">
        <f t="shared" si="546"/>
        <v>0</v>
      </c>
      <c r="Y991" s="2">
        <f t="shared" si="559"/>
        <v>0</v>
      </c>
      <c r="Z991" s="67">
        <f t="shared" si="547"/>
        <v>0</v>
      </c>
      <c r="AA991" s="2">
        <f t="shared" si="548"/>
        <v>0</v>
      </c>
      <c r="AB991" s="26">
        <f t="shared" si="555"/>
        <v>6.7299999999999999E-2</v>
      </c>
      <c r="AC991" s="27">
        <f t="shared" si="536"/>
        <v>13</v>
      </c>
      <c r="AD991" s="27">
        <v>252</v>
      </c>
      <c r="AE991" s="10">
        <f t="shared" ref="AE991:AE1054" si="564">ROUND((1+AB991)^TRUNC((AC991/AD991),9),9)</f>
        <v>1.0033656399999999</v>
      </c>
      <c r="AF991" s="2">
        <f t="shared" si="532"/>
        <v>1005.04962808</v>
      </c>
      <c r="AG991" s="2">
        <f t="shared" si="549"/>
        <v>1054.10795396</v>
      </c>
      <c r="AH991" s="3" t="str">
        <f t="shared" si="550"/>
        <v>-</v>
      </c>
      <c r="AI991" s="4" t="str">
        <f t="shared" si="533"/>
        <v>A+J=</v>
      </c>
      <c r="AJ991" s="11">
        <f t="shared" si="556"/>
        <v>41794</v>
      </c>
      <c r="AK991" s="11"/>
      <c r="AL991" s="4"/>
      <c r="AX991" s="1"/>
      <c r="AY991" s="1"/>
      <c r="AZ991" s="1"/>
      <c r="BA991" s="1"/>
      <c r="BB991" s="1"/>
      <c r="BC991" s="1"/>
    </row>
    <row r="992" spans="1:55" x14ac:dyDescent="0.2">
      <c r="A992" s="144">
        <f t="shared" si="551"/>
        <v>41781</v>
      </c>
      <c r="B992" s="2">
        <f t="shared" si="537"/>
        <v>314428.80282287294</v>
      </c>
      <c r="C992" s="2">
        <f t="shared" si="552"/>
        <v>267460.65610462998</v>
      </c>
      <c r="D992" s="68">
        <f>SUM(Y992:Y$1094)</f>
        <v>9514.3661685200004</v>
      </c>
      <c r="E992" s="68">
        <f t="shared" si="538"/>
        <v>257946.28993610997</v>
      </c>
      <c r="F992" s="72">
        <f t="shared" si="560"/>
        <v>3898.38</v>
      </c>
      <c r="G992" s="3">
        <f>IF(N992=1,VLOOKUP(A991,[1]Plan1!$BG$69:$BI$188,3),G991)</f>
        <v>3924.5</v>
      </c>
      <c r="H992" s="11">
        <f t="shared" si="561"/>
        <v>41701</v>
      </c>
      <c r="I992" s="11">
        <f t="shared" si="562"/>
        <v>41732</v>
      </c>
      <c r="J992" s="26">
        <f t="shared" si="539"/>
        <v>6.7002190653553395E-3</v>
      </c>
      <c r="K992" s="11">
        <f t="shared" si="553"/>
        <v>41792</v>
      </c>
      <c r="L992" s="11">
        <f t="shared" si="540"/>
        <v>41792</v>
      </c>
      <c r="M992" s="1">
        <f t="shared" si="554"/>
        <v>21</v>
      </c>
      <c r="N992" s="1">
        <f t="shared" si="557"/>
        <v>14</v>
      </c>
      <c r="O992" s="2">
        <f t="shared" si="541"/>
        <v>1.0044618299999999</v>
      </c>
      <c r="P992" s="10">
        <f t="shared" si="535"/>
        <v>1.0092004800000001</v>
      </c>
      <c r="Q992" s="10">
        <f t="shared" si="563"/>
        <v>1.1681727686999319</v>
      </c>
      <c r="R992" s="2">
        <f t="shared" si="534"/>
        <v>1.17338495</v>
      </c>
      <c r="S992" s="2">
        <f t="shared" si="558"/>
        <v>1.11650312</v>
      </c>
      <c r="T992" s="2">
        <f t="shared" si="542"/>
        <v>298620.65701805998</v>
      </c>
      <c r="U992" s="2">
        <f t="shared" si="543"/>
        <v>1108.4533434550256</v>
      </c>
      <c r="V992" s="2">
        <f t="shared" si="544"/>
        <v>44724.004583257927</v>
      </c>
      <c r="W992" s="2">
        <f t="shared" si="545"/>
        <v>313293.11403134296</v>
      </c>
      <c r="X992" s="27">
        <f t="shared" si="546"/>
        <v>0</v>
      </c>
      <c r="Y992" s="2">
        <f t="shared" si="559"/>
        <v>0</v>
      </c>
      <c r="Z992" s="67">
        <f t="shared" si="547"/>
        <v>0</v>
      </c>
      <c r="AA992" s="2">
        <f t="shared" si="548"/>
        <v>0</v>
      </c>
      <c r="AB992" s="26">
        <f t="shared" si="555"/>
        <v>6.7299999999999999E-2</v>
      </c>
      <c r="AC992" s="27">
        <f t="shared" si="536"/>
        <v>14</v>
      </c>
      <c r="AD992" s="27">
        <v>252</v>
      </c>
      <c r="AE992" s="10">
        <f t="shared" si="564"/>
        <v>1.0036250040000001</v>
      </c>
      <c r="AF992" s="2">
        <f t="shared" si="532"/>
        <v>1082.50107617</v>
      </c>
      <c r="AG992" s="2">
        <f t="shared" si="549"/>
        <v>1135.6887915299999</v>
      </c>
      <c r="AH992" s="3" t="str">
        <f t="shared" si="550"/>
        <v>-</v>
      </c>
      <c r="AI992" s="4" t="str">
        <f t="shared" si="533"/>
        <v>A+J=</v>
      </c>
      <c r="AJ992" s="11">
        <f t="shared" si="556"/>
        <v>41794</v>
      </c>
      <c r="AK992" s="11"/>
      <c r="AL992" s="4"/>
      <c r="AX992" s="1"/>
      <c r="AY992" s="1"/>
      <c r="AZ992" s="1"/>
      <c r="BA992" s="1"/>
      <c r="BB992" s="1"/>
      <c r="BC992" s="1"/>
    </row>
    <row r="993" spans="1:55" x14ac:dyDescent="0.2">
      <c r="A993" s="144">
        <f t="shared" si="551"/>
        <v>41782</v>
      </c>
      <c r="B993" s="2">
        <f t="shared" si="537"/>
        <v>314606.72026143712</v>
      </c>
      <c r="C993" s="2">
        <f t="shared" si="552"/>
        <v>267460.65610462998</v>
      </c>
      <c r="D993" s="68">
        <f>SUM(Y993:Y$1094)</f>
        <v>9514.3661685200004</v>
      </c>
      <c r="E993" s="68">
        <f t="shared" si="538"/>
        <v>257946.28993610997</v>
      </c>
      <c r="F993" s="72">
        <f t="shared" si="560"/>
        <v>3898.38</v>
      </c>
      <c r="G993" s="3">
        <f>IF(N993=1,VLOOKUP(A992,[1]Plan1!$BG$69:$BI$188,3),G992)</f>
        <v>3924.5</v>
      </c>
      <c r="H993" s="11">
        <f t="shared" si="561"/>
        <v>41701</v>
      </c>
      <c r="I993" s="11">
        <f t="shared" si="562"/>
        <v>41732</v>
      </c>
      <c r="J993" s="26">
        <f t="shared" si="539"/>
        <v>6.7002190653553395E-3</v>
      </c>
      <c r="K993" s="11">
        <f t="shared" si="553"/>
        <v>41792</v>
      </c>
      <c r="L993" s="11">
        <f t="shared" si="540"/>
        <v>41792</v>
      </c>
      <c r="M993" s="1">
        <f t="shared" si="554"/>
        <v>21</v>
      </c>
      <c r="N993" s="1">
        <f t="shared" si="557"/>
        <v>15</v>
      </c>
      <c r="O993" s="2">
        <f t="shared" si="541"/>
        <v>1.0047813000000001</v>
      </c>
      <c r="P993" s="10">
        <f t="shared" si="535"/>
        <v>1.0092004800000001</v>
      </c>
      <c r="Q993" s="10">
        <f t="shared" si="563"/>
        <v>1.1681727686999319</v>
      </c>
      <c r="R993" s="2">
        <f t="shared" si="534"/>
        <v>1.1737581500000001</v>
      </c>
      <c r="S993" s="2">
        <f t="shared" si="558"/>
        <v>1.11650312</v>
      </c>
      <c r="T993" s="2">
        <f t="shared" si="542"/>
        <v>298620.65701805998</v>
      </c>
      <c r="U993" s="2">
        <f t="shared" si="543"/>
        <v>1108.4533434550256</v>
      </c>
      <c r="V993" s="2">
        <f t="shared" si="544"/>
        <v>44820.270138662097</v>
      </c>
      <c r="W993" s="2">
        <f t="shared" si="545"/>
        <v>313389.37958674709</v>
      </c>
      <c r="X993" s="27">
        <f t="shared" si="546"/>
        <v>0</v>
      </c>
      <c r="Y993" s="2">
        <f t="shared" si="559"/>
        <v>0</v>
      </c>
      <c r="Z993" s="67">
        <f t="shared" si="547"/>
        <v>0</v>
      </c>
      <c r="AA993" s="2">
        <f t="shared" si="548"/>
        <v>0</v>
      </c>
      <c r="AB993" s="26">
        <f t="shared" si="555"/>
        <v>6.7299999999999999E-2</v>
      </c>
      <c r="AC993" s="27">
        <f t="shared" si="536"/>
        <v>15</v>
      </c>
      <c r="AD993" s="27">
        <v>252</v>
      </c>
      <c r="AE993" s="10">
        <f t="shared" si="564"/>
        <v>1.003884435</v>
      </c>
      <c r="AF993" s="2">
        <f t="shared" ref="AF993:AF1056" si="565">TRUNC((T993*(AE993-1)),8)</f>
        <v>1159.9725318400001</v>
      </c>
      <c r="AG993" s="2">
        <f t="shared" si="549"/>
        <v>1217.34067469</v>
      </c>
      <c r="AH993" s="3" t="str">
        <f t="shared" si="550"/>
        <v>-</v>
      </c>
      <c r="AI993" s="4" t="str">
        <f t="shared" si="533"/>
        <v>A+J=</v>
      </c>
      <c r="AJ993" s="11">
        <f t="shared" si="556"/>
        <v>41794</v>
      </c>
      <c r="AK993" s="11"/>
      <c r="AL993" s="4"/>
      <c r="AX993" s="1"/>
      <c r="AY993" s="1"/>
      <c r="AZ993" s="1"/>
      <c r="BA993" s="1"/>
      <c r="BB993" s="1"/>
      <c r="BC993" s="1"/>
    </row>
    <row r="994" spans="1:55" x14ac:dyDescent="0.2">
      <c r="A994" s="144">
        <f t="shared" si="551"/>
        <v>41783</v>
      </c>
      <c r="B994" s="2">
        <f t="shared" si="537"/>
        <v>314784.73486708023</v>
      </c>
      <c r="C994" s="2">
        <f t="shared" si="552"/>
        <v>267460.65610462998</v>
      </c>
      <c r="D994" s="68">
        <f>SUM(Y994:Y$1094)</f>
        <v>9514.3661685200004</v>
      </c>
      <c r="E994" s="68">
        <f t="shared" si="538"/>
        <v>257946.28993610997</v>
      </c>
      <c r="F994" s="72">
        <f t="shared" si="560"/>
        <v>3898.38</v>
      </c>
      <c r="G994" s="3">
        <f>IF(N994=1,VLOOKUP(A993,[1]Plan1!$BG$69:$BI$188,3),G993)</f>
        <v>3924.5</v>
      </c>
      <c r="H994" s="11">
        <f t="shared" si="561"/>
        <v>41701</v>
      </c>
      <c r="I994" s="11">
        <f t="shared" si="562"/>
        <v>41732</v>
      </c>
      <c r="J994" s="26">
        <f t="shared" si="539"/>
        <v>6.7002190653553395E-3</v>
      </c>
      <c r="K994" s="11">
        <f t="shared" si="553"/>
        <v>41792</v>
      </c>
      <c r="L994" s="11">
        <f t="shared" si="540"/>
        <v>41792</v>
      </c>
      <c r="M994" s="1">
        <f t="shared" si="554"/>
        <v>21</v>
      </c>
      <c r="N994" s="1">
        <f t="shared" si="557"/>
        <v>16</v>
      </c>
      <c r="O994" s="2">
        <f t="shared" si="541"/>
        <v>1.00510086</v>
      </c>
      <c r="P994" s="10">
        <f t="shared" si="535"/>
        <v>1.0092004800000001</v>
      </c>
      <c r="Q994" s="10">
        <f t="shared" si="563"/>
        <v>1.1681727686999319</v>
      </c>
      <c r="R994" s="2">
        <f t="shared" si="534"/>
        <v>1.17413145</v>
      </c>
      <c r="S994" s="2">
        <f t="shared" si="558"/>
        <v>1.11650312</v>
      </c>
      <c r="T994" s="2">
        <f t="shared" si="542"/>
        <v>298620.65701805998</v>
      </c>
      <c r="U994" s="2">
        <f t="shared" si="543"/>
        <v>1108.4533434550256</v>
      </c>
      <c r="V994" s="2">
        <f t="shared" si="544"/>
        <v>44916.561488695224</v>
      </c>
      <c r="W994" s="2">
        <f t="shared" si="545"/>
        <v>313485.67093678023</v>
      </c>
      <c r="X994" s="27">
        <f t="shared" si="546"/>
        <v>0</v>
      </c>
      <c r="Y994" s="2">
        <f t="shared" si="559"/>
        <v>0</v>
      </c>
      <c r="Z994" s="67">
        <f t="shared" si="547"/>
        <v>0</v>
      </c>
      <c r="AA994" s="2">
        <f t="shared" si="548"/>
        <v>0</v>
      </c>
      <c r="AB994" s="26">
        <f t="shared" si="555"/>
        <v>6.7299999999999999E-2</v>
      </c>
      <c r="AC994" s="27">
        <f t="shared" si="536"/>
        <v>16</v>
      </c>
      <c r="AD994" s="27">
        <v>252</v>
      </c>
      <c r="AE994" s="10">
        <f t="shared" si="564"/>
        <v>1.004143934</v>
      </c>
      <c r="AF994" s="2">
        <f t="shared" si="565"/>
        <v>1237.46429371</v>
      </c>
      <c r="AG994" s="2">
        <f t="shared" si="549"/>
        <v>1299.0639303</v>
      </c>
      <c r="AH994" s="3" t="str">
        <f t="shared" si="550"/>
        <v>-</v>
      </c>
      <c r="AI994" s="4" t="str">
        <f t="shared" ref="AI994:AI1057" si="566">AI993</f>
        <v>A+J=</v>
      </c>
      <c r="AJ994" s="11">
        <f t="shared" si="556"/>
        <v>41794</v>
      </c>
      <c r="AK994" s="11"/>
      <c r="AL994" s="4"/>
      <c r="AX994" s="1"/>
      <c r="AY994" s="1"/>
      <c r="AZ994" s="1"/>
      <c r="BA994" s="1"/>
      <c r="BB994" s="1"/>
      <c r="BC994" s="1"/>
    </row>
    <row r="995" spans="1:55" x14ac:dyDescent="0.2">
      <c r="A995" s="144">
        <f t="shared" si="551"/>
        <v>41784</v>
      </c>
      <c r="B995" s="2">
        <f t="shared" si="537"/>
        <v>314784.73486708023</v>
      </c>
      <c r="C995" s="2">
        <f t="shared" si="552"/>
        <v>267460.65610462998</v>
      </c>
      <c r="D995" s="68">
        <f>SUM(Y995:Y$1094)</f>
        <v>9514.3661685200004</v>
      </c>
      <c r="E995" s="68">
        <f t="shared" si="538"/>
        <v>257946.28993610997</v>
      </c>
      <c r="F995" s="72">
        <f t="shared" si="560"/>
        <v>3898.38</v>
      </c>
      <c r="G995" s="3">
        <f>IF(N995=1,VLOOKUP(A994,[1]Plan1!$BG$69:$BI$188,3),G994)</f>
        <v>3924.5</v>
      </c>
      <c r="H995" s="11">
        <f t="shared" si="561"/>
        <v>41701</v>
      </c>
      <c r="I995" s="11">
        <f t="shared" si="562"/>
        <v>41732</v>
      </c>
      <c r="J995" s="26">
        <f t="shared" si="539"/>
        <v>6.7002190653553395E-3</v>
      </c>
      <c r="K995" s="11">
        <f t="shared" si="553"/>
        <v>41792</v>
      </c>
      <c r="L995" s="11">
        <f t="shared" si="540"/>
        <v>41792</v>
      </c>
      <c r="M995" s="1">
        <f t="shared" si="554"/>
        <v>21</v>
      </c>
      <c r="N995" s="1">
        <f t="shared" si="557"/>
        <v>16</v>
      </c>
      <c r="O995" s="2">
        <f t="shared" si="541"/>
        <v>1.00510086</v>
      </c>
      <c r="P995" s="10">
        <f t="shared" si="535"/>
        <v>1.0092004800000001</v>
      </c>
      <c r="Q995" s="10">
        <f t="shared" si="563"/>
        <v>1.1681727686999319</v>
      </c>
      <c r="R995" s="2">
        <f t="shared" si="534"/>
        <v>1.17413145</v>
      </c>
      <c r="S995" s="2">
        <f t="shared" si="558"/>
        <v>1.11650312</v>
      </c>
      <c r="T995" s="2">
        <f t="shared" si="542"/>
        <v>298620.65701805998</v>
      </c>
      <c r="U995" s="2">
        <f t="shared" si="543"/>
        <v>1108.4533434550256</v>
      </c>
      <c r="V995" s="2">
        <f t="shared" si="544"/>
        <v>44916.561488695224</v>
      </c>
      <c r="W995" s="2">
        <f t="shared" si="545"/>
        <v>313485.67093678023</v>
      </c>
      <c r="X995" s="27">
        <f t="shared" si="546"/>
        <v>0</v>
      </c>
      <c r="Y995" s="2">
        <f t="shared" si="559"/>
        <v>0</v>
      </c>
      <c r="Z995" s="67">
        <f t="shared" si="547"/>
        <v>0</v>
      </c>
      <c r="AA995" s="2">
        <f t="shared" si="548"/>
        <v>0</v>
      </c>
      <c r="AB995" s="26">
        <f t="shared" si="555"/>
        <v>6.7299999999999999E-2</v>
      </c>
      <c r="AC995" s="27">
        <f t="shared" si="536"/>
        <v>16</v>
      </c>
      <c r="AD995" s="27">
        <v>252</v>
      </c>
      <c r="AE995" s="10">
        <f t="shared" si="564"/>
        <v>1.004143934</v>
      </c>
      <c r="AF995" s="2">
        <f t="shared" si="565"/>
        <v>1237.46429371</v>
      </c>
      <c r="AG995" s="2">
        <f t="shared" si="549"/>
        <v>1299.0639303</v>
      </c>
      <c r="AH995" s="3" t="str">
        <f t="shared" si="550"/>
        <v>-</v>
      </c>
      <c r="AI995" s="4" t="str">
        <f t="shared" si="566"/>
        <v>A+J=</v>
      </c>
      <c r="AJ995" s="11">
        <f t="shared" si="556"/>
        <v>41794</v>
      </c>
      <c r="AK995" s="11"/>
      <c r="AL995" s="4"/>
      <c r="AX995" s="1"/>
      <c r="AY995" s="1"/>
      <c r="AZ995" s="1"/>
      <c r="BA995" s="1"/>
      <c r="BB995" s="1"/>
      <c r="BC995" s="1"/>
    </row>
    <row r="996" spans="1:55" x14ac:dyDescent="0.2">
      <c r="A996" s="144">
        <f t="shared" si="551"/>
        <v>41785</v>
      </c>
      <c r="B996" s="2">
        <f t="shared" si="537"/>
        <v>314784.73486708023</v>
      </c>
      <c r="C996" s="2">
        <f t="shared" si="552"/>
        <v>267460.65610462998</v>
      </c>
      <c r="D996" s="68">
        <f>SUM(Y996:Y$1094)</f>
        <v>9514.3661685200004</v>
      </c>
      <c r="E996" s="68">
        <f t="shared" si="538"/>
        <v>257946.28993610997</v>
      </c>
      <c r="F996" s="72">
        <f t="shared" si="560"/>
        <v>3898.38</v>
      </c>
      <c r="G996" s="3">
        <f>IF(N996=1,VLOOKUP(A995,[1]Plan1!$BG$69:$BI$188,3),G995)</f>
        <v>3924.5</v>
      </c>
      <c r="H996" s="11">
        <f t="shared" si="561"/>
        <v>41701</v>
      </c>
      <c r="I996" s="11">
        <f t="shared" si="562"/>
        <v>41732</v>
      </c>
      <c r="J996" s="26">
        <f t="shared" si="539"/>
        <v>6.7002190653553395E-3</v>
      </c>
      <c r="K996" s="11">
        <f t="shared" si="553"/>
        <v>41792</v>
      </c>
      <c r="L996" s="11">
        <f t="shared" si="540"/>
        <v>41792</v>
      </c>
      <c r="M996" s="1">
        <f t="shared" si="554"/>
        <v>21</v>
      </c>
      <c r="N996" s="1">
        <f t="shared" si="557"/>
        <v>16</v>
      </c>
      <c r="O996" s="2">
        <f t="shared" si="541"/>
        <v>1.00510086</v>
      </c>
      <c r="P996" s="10">
        <f t="shared" si="535"/>
        <v>1.0092004800000001</v>
      </c>
      <c r="Q996" s="10">
        <f t="shared" si="563"/>
        <v>1.1681727686999319</v>
      </c>
      <c r="R996" s="2">
        <f t="shared" si="534"/>
        <v>1.17413145</v>
      </c>
      <c r="S996" s="2">
        <f t="shared" si="558"/>
        <v>1.11650312</v>
      </c>
      <c r="T996" s="2">
        <f t="shared" si="542"/>
        <v>298620.65701805998</v>
      </c>
      <c r="U996" s="2">
        <f t="shared" si="543"/>
        <v>1108.4533434550256</v>
      </c>
      <c r="V996" s="2">
        <f t="shared" si="544"/>
        <v>44916.561488695224</v>
      </c>
      <c r="W996" s="2">
        <f t="shared" si="545"/>
        <v>313485.67093678023</v>
      </c>
      <c r="X996" s="27">
        <f t="shared" si="546"/>
        <v>0</v>
      </c>
      <c r="Y996" s="2">
        <f t="shared" si="559"/>
        <v>0</v>
      </c>
      <c r="Z996" s="67">
        <f t="shared" si="547"/>
        <v>0</v>
      </c>
      <c r="AA996" s="2">
        <f t="shared" si="548"/>
        <v>0</v>
      </c>
      <c r="AB996" s="26">
        <f t="shared" si="555"/>
        <v>6.7299999999999999E-2</v>
      </c>
      <c r="AC996" s="27">
        <f t="shared" si="536"/>
        <v>16</v>
      </c>
      <c r="AD996" s="27">
        <v>252</v>
      </c>
      <c r="AE996" s="10">
        <f t="shared" si="564"/>
        <v>1.004143934</v>
      </c>
      <c r="AF996" s="2">
        <f t="shared" si="565"/>
        <v>1237.46429371</v>
      </c>
      <c r="AG996" s="2">
        <f t="shared" si="549"/>
        <v>1299.0639303</v>
      </c>
      <c r="AH996" s="3" t="str">
        <f t="shared" si="550"/>
        <v>-</v>
      </c>
      <c r="AI996" s="4" t="str">
        <f t="shared" si="566"/>
        <v>A+J=</v>
      </c>
      <c r="AJ996" s="11">
        <f t="shared" si="556"/>
        <v>41794</v>
      </c>
      <c r="AK996" s="11"/>
      <c r="AL996" s="4"/>
      <c r="AX996" s="1"/>
      <c r="AY996" s="1"/>
      <c r="AZ996" s="1"/>
      <c r="BA996" s="1"/>
      <c r="BB996" s="1"/>
      <c r="BC996" s="1"/>
    </row>
    <row r="997" spans="1:55" x14ac:dyDescent="0.2">
      <c r="A997" s="144">
        <f t="shared" si="551"/>
        <v>41786</v>
      </c>
      <c r="B997" s="2">
        <f t="shared" si="537"/>
        <v>314962.85382484109</v>
      </c>
      <c r="C997" s="2">
        <f t="shared" si="552"/>
        <v>267460.65610462998</v>
      </c>
      <c r="D997" s="68">
        <f>SUM(Y997:Y$1094)</f>
        <v>9514.3661685200004</v>
      </c>
      <c r="E997" s="68">
        <f t="shared" si="538"/>
        <v>257946.28993610997</v>
      </c>
      <c r="F997" s="72">
        <f t="shared" si="560"/>
        <v>3898.38</v>
      </c>
      <c r="G997" s="3">
        <f>IF(N997=1,VLOOKUP(A996,[1]Plan1!$BG$69:$BI$188,3),G996)</f>
        <v>3924.5</v>
      </c>
      <c r="H997" s="11">
        <f t="shared" si="561"/>
        <v>41701</v>
      </c>
      <c r="I997" s="11">
        <f t="shared" si="562"/>
        <v>41732</v>
      </c>
      <c r="J997" s="26">
        <f t="shared" si="539"/>
        <v>6.7002190653553395E-3</v>
      </c>
      <c r="K997" s="11">
        <f t="shared" si="553"/>
        <v>41792</v>
      </c>
      <c r="L997" s="11">
        <f t="shared" si="540"/>
        <v>41792</v>
      </c>
      <c r="M997" s="1">
        <f t="shared" si="554"/>
        <v>21</v>
      </c>
      <c r="N997" s="1">
        <f t="shared" si="557"/>
        <v>17</v>
      </c>
      <c r="O997" s="2">
        <f t="shared" si="541"/>
        <v>1.0054205300000001</v>
      </c>
      <c r="P997" s="10">
        <f t="shared" si="535"/>
        <v>1.0092004800000001</v>
      </c>
      <c r="Q997" s="10">
        <f t="shared" si="563"/>
        <v>1.1681727686999319</v>
      </c>
      <c r="R997" s="2">
        <f t="shared" si="534"/>
        <v>1.17450488</v>
      </c>
      <c r="S997" s="2">
        <f t="shared" si="558"/>
        <v>1.11650312</v>
      </c>
      <c r="T997" s="2">
        <f t="shared" si="542"/>
        <v>298620.65701805998</v>
      </c>
      <c r="U997" s="2">
        <f t="shared" si="543"/>
        <v>1108.4533434550256</v>
      </c>
      <c r="V997" s="2">
        <f t="shared" si="544"/>
        <v>45012.88637174607</v>
      </c>
      <c r="W997" s="2">
        <f t="shared" si="545"/>
        <v>313581.99581983109</v>
      </c>
      <c r="X997" s="27">
        <f t="shared" si="546"/>
        <v>0</v>
      </c>
      <c r="Y997" s="2">
        <f t="shared" si="559"/>
        <v>0</v>
      </c>
      <c r="Z997" s="67">
        <f t="shared" si="547"/>
        <v>0</v>
      </c>
      <c r="AA997" s="2">
        <f t="shared" si="548"/>
        <v>0</v>
      </c>
      <c r="AB997" s="26">
        <f t="shared" si="555"/>
        <v>6.7299999999999999E-2</v>
      </c>
      <c r="AC997" s="27">
        <f t="shared" si="536"/>
        <v>17</v>
      </c>
      <c r="AD997" s="27">
        <v>252</v>
      </c>
      <c r="AE997" s="10">
        <f t="shared" si="564"/>
        <v>1.0044034989999999</v>
      </c>
      <c r="AF997" s="2">
        <f t="shared" si="565"/>
        <v>1314.9757645499999</v>
      </c>
      <c r="AG997" s="2">
        <f t="shared" si="549"/>
        <v>1380.8580050099999</v>
      </c>
      <c r="AH997" s="3" t="str">
        <f t="shared" si="550"/>
        <v>-</v>
      </c>
      <c r="AI997" s="4" t="str">
        <f t="shared" si="566"/>
        <v>A+J=</v>
      </c>
      <c r="AJ997" s="11">
        <f t="shared" si="556"/>
        <v>41794</v>
      </c>
      <c r="AK997" s="11"/>
      <c r="AL997" s="4"/>
      <c r="AX997" s="1"/>
      <c r="AY997" s="1"/>
      <c r="AZ997" s="1"/>
      <c r="BA997" s="1"/>
      <c r="BB997" s="1"/>
      <c r="BC997" s="1"/>
    </row>
    <row r="998" spans="1:55" x14ac:dyDescent="0.2">
      <c r="A998" s="144">
        <f t="shared" si="551"/>
        <v>41787</v>
      </c>
      <c r="B998" s="2">
        <f t="shared" si="537"/>
        <v>315141.07490206667</v>
      </c>
      <c r="C998" s="2">
        <f t="shared" si="552"/>
        <v>267460.65610462998</v>
      </c>
      <c r="D998" s="68">
        <f>SUM(Y998:Y$1094)</f>
        <v>9514.3661685200004</v>
      </c>
      <c r="E998" s="68">
        <f t="shared" si="538"/>
        <v>257946.28993610997</v>
      </c>
      <c r="F998" s="72">
        <f t="shared" si="560"/>
        <v>3898.38</v>
      </c>
      <c r="G998" s="3">
        <f>IF(N998=1,VLOOKUP(A997,[1]Plan1!$BG$69:$BI$188,3),G997)</f>
        <v>3924.5</v>
      </c>
      <c r="H998" s="11">
        <f t="shared" si="561"/>
        <v>41701</v>
      </c>
      <c r="I998" s="11">
        <f t="shared" si="562"/>
        <v>41732</v>
      </c>
      <c r="J998" s="26">
        <f t="shared" si="539"/>
        <v>6.7002190653553395E-3</v>
      </c>
      <c r="K998" s="11">
        <f t="shared" si="553"/>
        <v>41792</v>
      </c>
      <c r="L998" s="11">
        <f t="shared" si="540"/>
        <v>41792</v>
      </c>
      <c r="M998" s="1">
        <f t="shared" si="554"/>
        <v>21</v>
      </c>
      <c r="N998" s="1">
        <f t="shared" si="557"/>
        <v>18</v>
      </c>
      <c r="O998" s="2">
        <f t="shared" si="541"/>
        <v>1.0057403</v>
      </c>
      <c r="P998" s="10">
        <f t="shared" si="535"/>
        <v>1.0092004800000001</v>
      </c>
      <c r="Q998" s="10">
        <f t="shared" si="563"/>
        <v>1.1681727686999319</v>
      </c>
      <c r="R998" s="2">
        <f t="shared" si="534"/>
        <v>1.1748784299999999</v>
      </c>
      <c r="S998" s="2">
        <f t="shared" si="558"/>
        <v>1.11650312</v>
      </c>
      <c r="T998" s="2">
        <f t="shared" si="542"/>
        <v>298620.65701805998</v>
      </c>
      <c r="U998" s="2">
        <f t="shared" si="543"/>
        <v>1108.4533434550256</v>
      </c>
      <c r="V998" s="2">
        <f t="shared" si="544"/>
        <v>45109.242208351694</v>
      </c>
      <c r="W998" s="2">
        <f t="shared" si="545"/>
        <v>313678.35165643669</v>
      </c>
      <c r="X998" s="27">
        <f t="shared" si="546"/>
        <v>0</v>
      </c>
      <c r="Y998" s="2">
        <f t="shared" si="559"/>
        <v>0</v>
      </c>
      <c r="Z998" s="67">
        <f t="shared" si="547"/>
        <v>0</v>
      </c>
      <c r="AA998" s="2">
        <f t="shared" si="548"/>
        <v>0</v>
      </c>
      <c r="AB998" s="26">
        <f t="shared" si="555"/>
        <v>6.7299999999999999E-2</v>
      </c>
      <c r="AC998" s="27">
        <f t="shared" si="536"/>
        <v>18</v>
      </c>
      <c r="AD998" s="27">
        <v>252</v>
      </c>
      <c r="AE998" s="10">
        <f t="shared" si="564"/>
        <v>1.004663131</v>
      </c>
      <c r="AF998" s="2">
        <f t="shared" si="565"/>
        <v>1392.50724298</v>
      </c>
      <c r="AG998" s="2">
        <f t="shared" si="549"/>
        <v>1462.7232456300001</v>
      </c>
      <c r="AH998" s="3" t="str">
        <f t="shared" si="550"/>
        <v>-</v>
      </c>
      <c r="AI998" s="4" t="str">
        <f t="shared" si="566"/>
        <v>A+J=</v>
      </c>
      <c r="AJ998" s="11">
        <f t="shared" si="556"/>
        <v>41794</v>
      </c>
      <c r="AK998" s="11"/>
      <c r="AL998" s="4"/>
      <c r="AX998" s="1"/>
      <c r="AY998" s="1"/>
      <c r="AZ998" s="1"/>
      <c r="BA998" s="1"/>
      <c r="BB998" s="1"/>
      <c r="BC998" s="1"/>
    </row>
    <row r="999" spans="1:55" x14ac:dyDescent="0.2">
      <c r="A999" s="144">
        <f t="shared" si="551"/>
        <v>41788</v>
      </c>
      <c r="B999" s="2">
        <f t="shared" si="537"/>
        <v>315319.39586387429</v>
      </c>
      <c r="C999" s="2">
        <f t="shared" si="552"/>
        <v>267460.65610462998</v>
      </c>
      <c r="D999" s="68">
        <f>SUM(Y999:Y$1094)</f>
        <v>9514.3661685200004</v>
      </c>
      <c r="E999" s="68">
        <f t="shared" si="538"/>
        <v>257946.28993610997</v>
      </c>
      <c r="F999" s="72">
        <f t="shared" si="560"/>
        <v>3898.38</v>
      </c>
      <c r="G999" s="3">
        <f>IF(N999=1,VLOOKUP(A998,[1]Plan1!$BG$69:$BI$188,3),G998)</f>
        <v>3924.5</v>
      </c>
      <c r="H999" s="11">
        <f t="shared" si="561"/>
        <v>41701</v>
      </c>
      <c r="I999" s="11">
        <f t="shared" si="562"/>
        <v>41732</v>
      </c>
      <c r="J999" s="26">
        <f t="shared" si="539"/>
        <v>6.7002190653553395E-3</v>
      </c>
      <c r="K999" s="11">
        <f t="shared" si="553"/>
        <v>41792</v>
      </c>
      <c r="L999" s="11">
        <f t="shared" si="540"/>
        <v>41792</v>
      </c>
      <c r="M999" s="1">
        <f t="shared" si="554"/>
        <v>21</v>
      </c>
      <c r="N999" s="1">
        <f t="shared" si="557"/>
        <v>19</v>
      </c>
      <c r="O999" s="2">
        <f t="shared" si="541"/>
        <v>1.00606017</v>
      </c>
      <c r="P999" s="10">
        <f t="shared" si="535"/>
        <v>1.0092004800000001</v>
      </c>
      <c r="Q999" s="10">
        <f t="shared" si="563"/>
        <v>1.1681727686999319</v>
      </c>
      <c r="R999" s="2">
        <f t="shared" si="534"/>
        <v>1.1752520900000001</v>
      </c>
      <c r="S999" s="2">
        <f t="shared" si="558"/>
        <v>1.11650312</v>
      </c>
      <c r="T999" s="2">
        <f t="shared" si="542"/>
        <v>298620.65701805998</v>
      </c>
      <c r="U999" s="2">
        <f t="shared" si="543"/>
        <v>1108.4533434550256</v>
      </c>
      <c r="V999" s="2">
        <f t="shared" si="544"/>
        <v>45205.626419049258</v>
      </c>
      <c r="W999" s="2">
        <f t="shared" si="545"/>
        <v>313774.7358671343</v>
      </c>
      <c r="X999" s="27">
        <f t="shared" si="546"/>
        <v>0</v>
      </c>
      <c r="Y999" s="2">
        <f t="shared" si="559"/>
        <v>0</v>
      </c>
      <c r="Z999" s="67">
        <f t="shared" si="547"/>
        <v>0</v>
      </c>
      <c r="AA999" s="2">
        <f t="shared" si="548"/>
        <v>0</v>
      </c>
      <c r="AB999" s="26">
        <f t="shared" si="555"/>
        <v>6.7299999999999999E-2</v>
      </c>
      <c r="AC999" s="27">
        <f t="shared" si="536"/>
        <v>19</v>
      </c>
      <c r="AD999" s="27">
        <v>252</v>
      </c>
      <c r="AE999" s="10">
        <f t="shared" si="564"/>
        <v>1.004922831</v>
      </c>
      <c r="AF999" s="2">
        <f t="shared" si="565"/>
        <v>1470.0590276</v>
      </c>
      <c r="AG999" s="2">
        <f t="shared" si="549"/>
        <v>1544.65999674</v>
      </c>
      <c r="AH999" s="3" t="str">
        <f t="shared" si="550"/>
        <v>-</v>
      </c>
      <c r="AI999" s="4" t="str">
        <f t="shared" si="566"/>
        <v>A+J=</v>
      </c>
      <c r="AJ999" s="11">
        <f t="shared" si="556"/>
        <v>41794</v>
      </c>
      <c r="AK999" s="11"/>
      <c r="AL999" s="4"/>
      <c r="AX999" s="1"/>
      <c r="AY999" s="1"/>
      <c r="AZ999" s="1"/>
      <c r="BA999" s="1"/>
      <c r="BB999" s="1"/>
      <c r="BC999" s="1"/>
    </row>
    <row r="1000" spans="1:55" x14ac:dyDescent="0.2">
      <c r="A1000" s="144">
        <f t="shared" si="551"/>
        <v>41789</v>
      </c>
      <c r="B1000" s="2">
        <f t="shared" si="537"/>
        <v>315497.81871710659</v>
      </c>
      <c r="C1000" s="2">
        <f t="shared" si="552"/>
        <v>267460.65610462998</v>
      </c>
      <c r="D1000" s="68">
        <f>SUM(Y1000:Y$1094)</f>
        <v>9514.3661685200004</v>
      </c>
      <c r="E1000" s="68">
        <f t="shared" si="538"/>
        <v>257946.28993610997</v>
      </c>
      <c r="F1000" s="72">
        <f t="shared" si="560"/>
        <v>3898.38</v>
      </c>
      <c r="G1000" s="3">
        <f>IF(N1000=1,VLOOKUP(A999,[1]Plan1!$BG$69:$BI$188,3),G999)</f>
        <v>3924.5</v>
      </c>
      <c r="H1000" s="11">
        <f t="shared" si="561"/>
        <v>41701</v>
      </c>
      <c r="I1000" s="11">
        <f t="shared" si="562"/>
        <v>41732</v>
      </c>
      <c r="J1000" s="26">
        <f t="shared" si="539"/>
        <v>6.7002190653553395E-3</v>
      </c>
      <c r="K1000" s="11">
        <f t="shared" si="553"/>
        <v>41792</v>
      </c>
      <c r="L1000" s="11">
        <f t="shared" si="540"/>
        <v>41792</v>
      </c>
      <c r="M1000" s="1">
        <f t="shared" si="554"/>
        <v>21</v>
      </c>
      <c r="N1000" s="1">
        <f t="shared" si="557"/>
        <v>20</v>
      </c>
      <c r="O1000" s="2">
        <f t="shared" si="541"/>
        <v>1.0063801400000001</v>
      </c>
      <c r="P1000" s="10">
        <f t="shared" si="535"/>
        <v>1.0092004800000001</v>
      </c>
      <c r="Q1000" s="10">
        <f t="shared" si="563"/>
        <v>1.1681727686999319</v>
      </c>
      <c r="R1000" s="2">
        <f t="shared" si="534"/>
        <v>1.17562587</v>
      </c>
      <c r="S1000" s="2">
        <f t="shared" si="558"/>
        <v>1.11650312</v>
      </c>
      <c r="T1000" s="2">
        <f t="shared" si="542"/>
        <v>298620.65701805998</v>
      </c>
      <c r="U1000" s="2">
        <f t="shared" si="543"/>
        <v>1108.4533434550256</v>
      </c>
      <c r="V1000" s="2">
        <f t="shared" si="544"/>
        <v>45302.04158330155</v>
      </c>
      <c r="W1000" s="2">
        <f t="shared" si="545"/>
        <v>313871.15103138657</v>
      </c>
      <c r="X1000" s="27">
        <f t="shared" si="546"/>
        <v>0</v>
      </c>
      <c r="Y1000" s="2">
        <f t="shared" si="559"/>
        <v>0</v>
      </c>
      <c r="Z1000" s="67">
        <f t="shared" si="547"/>
        <v>0</v>
      </c>
      <c r="AA1000" s="2">
        <f t="shared" si="548"/>
        <v>0</v>
      </c>
      <c r="AB1000" s="26">
        <f t="shared" si="555"/>
        <v>6.7299999999999999E-2</v>
      </c>
      <c r="AC1000" s="27">
        <f t="shared" si="536"/>
        <v>20</v>
      </c>
      <c r="AD1000" s="27">
        <v>252</v>
      </c>
      <c r="AE1000" s="10">
        <f t="shared" si="564"/>
        <v>1.0051825969999999</v>
      </c>
      <c r="AF1000" s="2">
        <f t="shared" si="565"/>
        <v>1547.6305211900001</v>
      </c>
      <c r="AG1000" s="2">
        <f t="shared" si="549"/>
        <v>1626.66768572</v>
      </c>
      <c r="AH1000" s="3" t="str">
        <f t="shared" si="550"/>
        <v>-</v>
      </c>
      <c r="AI1000" s="4" t="str">
        <f t="shared" si="566"/>
        <v>A+J=</v>
      </c>
      <c r="AJ1000" s="11">
        <f t="shared" si="556"/>
        <v>41794</v>
      </c>
      <c r="AK1000" s="11"/>
      <c r="AL1000" s="4"/>
      <c r="AX1000" s="1"/>
      <c r="AY1000" s="1"/>
      <c r="AZ1000" s="1"/>
      <c r="BA1000" s="1"/>
      <c r="BB1000" s="1"/>
      <c r="BC1000" s="1"/>
    </row>
    <row r="1001" spans="1:55" x14ac:dyDescent="0.2">
      <c r="A1001" s="144">
        <f t="shared" si="551"/>
        <v>41790</v>
      </c>
      <c r="B1001" s="2">
        <f t="shared" si="537"/>
        <v>315676.34413291368</v>
      </c>
      <c r="C1001" s="2">
        <f t="shared" si="552"/>
        <v>267460.65610462998</v>
      </c>
      <c r="D1001" s="68">
        <f>SUM(Y1001:Y$1094)</f>
        <v>9514.3661685200004</v>
      </c>
      <c r="E1001" s="68">
        <f t="shared" si="538"/>
        <v>257946.28993610997</v>
      </c>
      <c r="F1001" s="72">
        <f t="shared" si="560"/>
        <v>3898.38</v>
      </c>
      <c r="G1001" s="3">
        <f>IF(N1001=1,VLOOKUP(A1000,[1]Plan1!$BG$69:$BI$188,3),G1000)</f>
        <v>3924.5</v>
      </c>
      <c r="H1001" s="11">
        <f t="shared" si="561"/>
        <v>41701</v>
      </c>
      <c r="I1001" s="11">
        <f t="shared" si="562"/>
        <v>41732</v>
      </c>
      <c r="J1001" s="26">
        <f t="shared" si="539"/>
        <v>6.7002190653553395E-3</v>
      </c>
      <c r="K1001" s="11">
        <f t="shared" si="553"/>
        <v>41792</v>
      </c>
      <c r="L1001" s="11">
        <f t="shared" si="540"/>
        <v>41792</v>
      </c>
      <c r="M1001" s="1">
        <f t="shared" si="554"/>
        <v>21</v>
      </c>
      <c r="N1001" s="1">
        <f t="shared" si="557"/>
        <v>21</v>
      </c>
      <c r="O1001" s="2">
        <f t="shared" si="541"/>
        <v>1.00670021</v>
      </c>
      <c r="P1001" s="10">
        <f t="shared" si="535"/>
        <v>1.0092004800000001</v>
      </c>
      <c r="Q1001" s="10">
        <f t="shared" si="563"/>
        <v>1.1681727686999319</v>
      </c>
      <c r="R1001" s="2">
        <f t="shared" ref="R1001:R1064" si="567">TRUNC(TRUNC((O1001*Q1001),15),8)</f>
        <v>1.17599977</v>
      </c>
      <c r="S1001" s="2">
        <f t="shared" si="558"/>
        <v>1.11650312</v>
      </c>
      <c r="T1001" s="2">
        <f t="shared" si="542"/>
        <v>298620.65701805998</v>
      </c>
      <c r="U1001" s="2">
        <f t="shared" si="543"/>
        <v>1108.4533434550256</v>
      </c>
      <c r="V1001" s="2">
        <f t="shared" si="544"/>
        <v>45398.487701108672</v>
      </c>
      <c r="W1001" s="2">
        <f t="shared" si="545"/>
        <v>313967.59714919369</v>
      </c>
      <c r="X1001" s="27">
        <f t="shared" si="546"/>
        <v>0</v>
      </c>
      <c r="Y1001" s="2">
        <f t="shared" si="559"/>
        <v>0</v>
      </c>
      <c r="Z1001" s="67">
        <f t="shared" si="547"/>
        <v>0</v>
      </c>
      <c r="AA1001" s="2">
        <f t="shared" si="548"/>
        <v>0</v>
      </c>
      <c r="AB1001" s="26">
        <f t="shared" si="555"/>
        <v>6.7299999999999999E-2</v>
      </c>
      <c r="AC1001" s="27">
        <f t="shared" si="536"/>
        <v>21</v>
      </c>
      <c r="AD1001" s="27">
        <v>252</v>
      </c>
      <c r="AE1001" s="10">
        <f t="shared" si="564"/>
        <v>1.0054424310000001</v>
      </c>
      <c r="AF1001" s="2">
        <f t="shared" si="565"/>
        <v>1625.2223209900001</v>
      </c>
      <c r="AG1001" s="2">
        <f t="shared" si="549"/>
        <v>1708.7469837199999</v>
      </c>
      <c r="AH1001" s="3" t="str">
        <f t="shared" si="550"/>
        <v>-</v>
      </c>
      <c r="AI1001" s="4" t="str">
        <f t="shared" si="566"/>
        <v>A+J=</v>
      </c>
      <c r="AJ1001" s="11">
        <f t="shared" si="556"/>
        <v>41794</v>
      </c>
      <c r="AK1001" s="11"/>
      <c r="AL1001" s="4"/>
      <c r="AX1001" s="1"/>
      <c r="AY1001" s="1"/>
      <c r="AZ1001" s="1"/>
      <c r="BA1001" s="1"/>
      <c r="BB1001" s="1"/>
      <c r="BC1001" s="1"/>
    </row>
    <row r="1002" spans="1:55" x14ac:dyDescent="0.2">
      <c r="A1002" s="144">
        <f t="shared" si="551"/>
        <v>41791</v>
      </c>
      <c r="B1002" s="2">
        <f t="shared" si="537"/>
        <v>315676.34413291368</v>
      </c>
      <c r="C1002" s="2">
        <f t="shared" si="552"/>
        <v>267460.65610462998</v>
      </c>
      <c r="D1002" s="68">
        <f>SUM(Y1002:Y$1094)</f>
        <v>9514.3661685200004</v>
      </c>
      <c r="E1002" s="68">
        <f t="shared" si="538"/>
        <v>257946.28993610997</v>
      </c>
      <c r="F1002" s="72">
        <f t="shared" si="560"/>
        <v>3898.38</v>
      </c>
      <c r="G1002" s="3">
        <f>IF(N1002=1,VLOOKUP(A1001,[1]Plan1!$BG$69:$BI$188,3),G1001)</f>
        <v>3924.5</v>
      </c>
      <c r="H1002" s="11">
        <f t="shared" si="561"/>
        <v>41701</v>
      </c>
      <c r="I1002" s="11">
        <f t="shared" si="562"/>
        <v>41732</v>
      </c>
      <c r="J1002" s="26">
        <f t="shared" si="539"/>
        <v>6.7002190653553395E-3</v>
      </c>
      <c r="K1002" s="11">
        <f t="shared" si="553"/>
        <v>41821</v>
      </c>
      <c r="L1002" s="11">
        <f t="shared" si="540"/>
        <v>41792</v>
      </c>
      <c r="M1002" s="1">
        <f t="shared" si="554"/>
        <v>21</v>
      </c>
      <c r="N1002" s="1">
        <f t="shared" si="557"/>
        <v>21</v>
      </c>
      <c r="O1002" s="2">
        <f t="shared" si="541"/>
        <v>1.00670021</v>
      </c>
      <c r="P1002" s="10">
        <f t="shared" ref="P1002:P1065" si="568">IF(L1002&gt;L1001,O1001,P1001)</f>
        <v>1.0092004800000001</v>
      </c>
      <c r="Q1002" s="10">
        <f t="shared" si="563"/>
        <v>1.1681727686999319</v>
      </c>
      <c r="R1002" s="2">
        <f t="shared" si="567"/>
        <v>1.17599977</v>
      </c>
      <c r="S1002" s="2">
        <f t="shared" si="558"/>
        <v>1.11650312</v>
      </c>
      <c r="T1002" s="2">
        <f t="shared" si="542"/>
        <v>298620.65701805998</v>
      </c>
      <c r="U1002" s="2">
        <f t="shared" si="543"/>
        <v>1108.4533434550256</v>
      </c>
      <c r="V1002" s="2">
        <f t="shared" si="544"/>
        <v>45398.487701108672</v>
      </c>
      <c r="W1002" s="2">
        <f t="shared" si="545"/>
        <v>313967.59714919369</v>
      </c>
      <c r="X1002" s="27">
        <f t="shared" si="546"/>
        <v>0</v>
      </c>
      <c r="Y1002" s="2">
        <f t="shared" si="559"/>
        <v>0</v>
      </c>
      <c r="Z1002" s="67">
        <f t="shared" si="547"/>
        <v>0</v>
      </c>
      <c r="AA1002" s="2">
        <f t="shared" si="548"/>
        <v>0</v>
      </c>
      <c r="AB1002" s="26">
        <f t="shared" si="555"/>
        <v>6.7299999999999999E-2</v>
      </c>
      <c r="AC1002" s="27">
        <f t="shared" si="536"/>
        <v>21</v>
      </c>
      <c r="AD1002" s="27">
        <v>252</v>
      </c>
      <c r="AE1002" s="10">
        <f t="shared" si="564"/>
        <v>1.0054424310000001</v>
      </c>
      <c r="AF1002" s="2">
        <f t="shared" si="565"/>
        <v>1625.2223209900001</v>
      </c>
      <c r="AG1002" s="2">
        <f t="shared" si="549"/>
        <v>1708.7469837199999</v>
      </c>
      <c r="AH1002" s="3" t="str">
        <f t="shared" si="550"/>
        <v>-</v>
      </c>
      <c r="AI1002" s="4" t="str">
        <f t="shared" si="566"/>
        <v>A+J=</v>
      </c>
      <c r="AJ1002" s="11">
        <f t="shared" si="556"/>
        <v>41794</v>
      </c>
      <c r="AK1002" s="11"/>
      <c r="AL1002" s="4"/>
      <c r="AX1002" s="1"/>
      <c r="AY1002" s="1"/>
      <c r="AZ1002" s="1"/>
      <c r="BA1002" s="1"/>
      <c r="BB1002" s="1"/>
      <c r="BC1002" s="1"/>
    </row>
    <row r="1003" spans="1:55" x14ac:dyDescent="0.2">
      <c r="A1003" s="144">
        <f t="shared" si="551"/>
        <v>41792</v>
      </c>
      <c r="B1003" s="2">
        <f t="shared" si="537"/>
        <v>315676.34413291368</v>
      </c>
      <c r="C1003" s="2">
        <f t="shared" si="552"/>
        <v>267460.65610462998</v>
      </c>
      <c r="D1003" s="68">
        <f>SUM(Y1003:Y$1094)</f>
        <v>9514.3661685200004</v>
      </c>
      <c r="E1003" s="68">
        <f t="shared" si="538"/>
        <v>257946.28993610997</v>
      </c>
      <c r="F1003" s="72">
        <f t="shared" si="560"/>
        <v>3898.38</v>
      </c>
      <c r="G1003" s="3">
        <f>IF(N1003=1,VLOOKUP(A1002,[1]Plan1!$BG$69:$BI$188,3),G1002)</f>
        <v>3924.5</v>
      </c>
      <c r="H1003" s="11">
        <f t="shared" si="561"/>
        <v>41701</v>
      </c>
      <c r="I1003" s="11">
        <f t="shared" si="562"/>
        <v>41732</v>
      </c>
      <c r="J1003" s="26">
        <f t="shared" si="539"/>
        <v>6.7002190653553395E-3</v>
      </c>
      <c r="K1003" s="11">
        <f t="shared" si="553"/>
        <v>41821</v>
      </c>
      <c r="L1003" s="11">
        <f t="shared" si="540"/>
        <v>41792</v>
      </c>
      <c r="M1003" s="1">
        <f t="shared" si="554"/>
        <v>21</v>
      </c>
      <c r="N1003" s="1">
        <f t="shared" si="557"/>
        <v>21</v>
      </c>
      <c r="O1003" s="2">
        <f t="shared" si="541"/>
        <v>1.00670021</v>
      </c>
      <c r="P1003" s="10">
        <f t="shared" si="568"/>
        <v>1.0092004800000001</v>
      </c>
      <c r="Q1003" s="10">
        <f t="shared" si="563"/>
        <v>1.1681727686999319</v>
      </c>
      <c r="R1003" s="2">
        <f t="shared" si="567"/>
        <v>1.17599977</v>
      </c>
      <c r="S1003" s="2">
        <f t="shared" si="558"/>
        <v>1.11650312</v>
      </c>
      <c r="T1003" s="2">
        <f t="shared" si="542"/>
        <v>298620.65701805998</v>
      </c>
      <c r="U1003" s="2">
        <f t="shared" si="543"/>
        <v>1108.4533434550256</v>
      </c>
      <c r="V1003" s="2">
        <f t="shared" si="544"/>
        <v>45398.487701108672</v>
      </c>
      <c r="W1003" s="2">
        <f t="shared" si="545"/>
        <v>313967.59714919369</v>
      </c>
      <c r="X1003" s="27">
        <f t="shared" si="546"/>
        <v>32</v>
      </c>
      <c r="Y1003" s="2">
        <f t="shared" si="559"/>
        <v>2376.0351756300001</v>
      </c>
      <c r="Z1003" s="67">
        <f t="shared" si="547"/>
        <v>8.8836811000000005E-3</v>
      </c>
      <c r="AA1003" s="2">
        <f t="shared" si="548"/>
        <v>2652.8506868200002</v>
      </c>
      <c r="AB1003" s="26">
        <f t="shared" si="555"/>
        <v>6.7299999999999999E-2</v>
      </c>
      <c r="AC1003" s="27">
        <f t="shared" si="536"/>
        <v>21</v>
      </c>
      <c r="AD1003" s="27">
        <v>252</v>
      </c>
      <c r="AE1003" s="10">
        <f t="shared" si="564"/>
        <v>1.0054424310000001</v>
      </c>
      <c r="AF1003" s="2">
        <f t="shared" si="565"/>
        <v>1625.2223209900001</v>
      </c>
      <c r="AG1003" s="2">
        <f t="shared" si="549"/>
        <v>1708.7469837199999</v>
      </c>
      <c r="AH1003" s="3">
        <f t="shared" si="550"/>
        <v>4278.0730078100005</v>
      </c>
      <c r="AI1003" s="4" t="str">
        <f t="shared" si="566"/>
        <v>A+J=</v>
      </c>
      <c r="AJ1003" s="11">
        <f t="shared" si="556"/>
        <v>41794</v>
      </c>
      <c r="AK1003" s="11"/>
      <c r="AL1003" s="4"/>
      <c r="AX1003" s="1"/>
      <c r="AY1003" s="1"/>
      <c r="AZ1003" s="1"/>
      <c r="BA1003" s="1"/>
      <c r="BB1003" s="1"/>
      <c r="BC1003" s="1"/>
    </row>
    <row r="1004" spans="1:55" x14ac:dyDescent="0.2">
      <c r="A1004" s="144">
        <f t="shared" si="551"/>
        <v>41793</v>
      </c>
      <c r="B1004" s="2">
        <f t="shared" si="537"/>
        <v>311464.84167558944</v>
      </c>
      <c r="C1004" s="2">
        <f t="shared" si="552"/>
        <v>265084.62092900003</v>
      </c>
      <c r="D1004" s="68">
        <f>SUM(Y1004:Y$1094)</f>
        <v>7138.3309928899998</v>
      </c>
      <c r="E1004" s="68">
        <f t="shared" si="538"/>
        <v>257946.28993611003</v>
      </c>
      <c r="F1004" s="72">
        <f t="shared" si="560"/>
        <v>3924.5</v>
      </c>
      <c r="G1004" s="3">
        <f>IF(N1004=1,VLOOKUP(A1003,[1]Plan1!$BG$69:$BI$188,3),G1003)</f>
        <v>3942.55</v>
      </c>
      <c r="H1004" s="11">
        <f t="shared" si="561"/>
        <v>41732</v>
      </c>
      <c r="I1004" s="11">
        <f t="shared" si="562"/>
        <v>41762</v>
      </c>
      <c r="J1004" s="26">
        <f t="shared" si="539"/>
        <v>4.59931201426933E-3</v>
      </c>
      <c r="K1004" s="11">
        <f t="shared" si="553"/>
        <v>41821</v>
      </c>
      <c r="L1004" s="11">
        <f t="shared" si="540"/>
        <v>41821</v>
      </c>
      <c r="M1004" s="1">
        <f t="shared" si="554"/>
        <v>20</v>
      </c>
      <c r="N1004" s="1">
        <f t="shared" si="557"/>
        <v>1</v>
      </c>
      <c r="O1004" s="2">
        <f t="shared" si="541"/>
        <v>1.0002294599999999</v>
      </c>
      <c r="P1004" s="10">
        <f t="shared" si="568"/>
        <v>1.00670021</v>
      </c>
      <c r="Q1004" s="10">
        <f t="shared" si="563"/>
        <v>1.1759997715665029</v>
      </c>
      <c r="R1004" s="2">
        <f t="shared" si="567"/>
        <v>1.1762696100000001</v>
      </c>
      <c r="S1004" s="2">
        <f t="shared" si="558"/>
        <v>1.11650312</v>
      </c>
      <c r="T1004" s="2">
        <f t="shared" si="542"/>
        <v>295967.80633123999</v>
      </c>
      <c r="U1004" s="2">
        <f t="shared" si="543"/>
        <v>831.6378322643825</v>
      </c>
      <c r="V1004" s="2">
        <f t="shared" si="544"/>
        <v>45468.091927985057</v>
      </c>
      <c r="W1004" s="2">
        <f t="shared" si="545"/>
        <v>311384.35068924946</v>
      </c>
      <c r="X1004" s="27">
        <f t="shared" si="546"/>
        <v>0</v>
      </c>
      <c r="Y1004" s="2">
        <f t="shared" si="559"/>
        <v>0</v>
      </c>
      <c r="Z1004" s="67">
        <f t="shared" si="547"/>
        <v>0</v>
      </c>
      <c r="AA1004" s="2">
        <f t="shared" si="548"/>
        <v>0</v>
      </c>
      <c r="AB1004" s="26">
        <f t="shared" si="555"/>
        <v>6.7299999999999999E-2</v>
      </c>
      <c r="AC1004" s="27">
        <f t="shared" si="536"/>
        <v>1</v>
      </c>
      <c r="AD1004" s="27">
        <v>252</v>
      </c>
      <c r="AE1004" s="10">
        <f t="shared" si="564"/>
        <v>1.0002584940000001</v>
      </c>
      <c r="AF1004" s="2">
        <f t="shared" si="565"/>
        <v>76.505902120000002</v>
      </c>
      <c r="AG1004" s="2">
        <f t="shared" si="549"/>
        <v>80.490986340000006</v>
      </c>
      <c r="AH1004" s="3" t="str">
        <f t="shared" si="550"/>
        <v>-</v>
      </c>
      <c r="AI1004" s="4" t="str">
        <f t="shared" si="566"/>
        <v>A+J=</v>
      </c>
      <c r="AJ1004" s="11">
        <f t="shared" si="556"/>
        <v>41823</v>
      </c>
      <c r="AK1004" s="11"/>
      <c r="AL1004" s="4"/>
      <c r="AX1004" s="1"/>
      <c r="AY1004" s="1"/>
      <c r="AZ1004" s="1"/>
      <c r="BA1004" s="1"/>
      <c r="BB1004" s="1"/>
      <c r="BC1004" s="1"/>
    </row>
    <row r="1005" spans="1:55" x14ac:dyDescent="0.2">
      <c r="A1005" s="144">
        <f t="shared" si="551"/>
        <v>41794</v>
      </c>
      <c r="B1005" s="2">
        <f t="shared" si="537"/>
        <v>311615.01438714896</v>
      </c>
      <c r="C1005" s="2">
        <f t="shared" si="552"/>
        <v>265084.62092900003</v>
      </c>
      <c r="D1005" s="68">
        <f>SUM(Y1005:Y$1094)</f>
        <v>7138.3309928899998</v>
      </c>
      <c r="E1005" s="68">
        <f t="shared" si="538"/>
        <v>257946.28993611003</v>
      </c>
      <c r="F1005" s="72">
        <f t="shared" si="560"/>
        <v>3924.5</v>
      </c>
      <c r="G1005" s="3">
        <f>IF(N1005=1,VLOOKUP(A1004,[1]Plan1!$BG$69:$BI$188,3),G1004)</f>
        <v>3942.55</v>
      </c>
      <c r="H1005" s="11">
        <f t="shared" si="561"/>
        <v>41732</v>
      </c>
      <c r="I1005" s="11">
        <f t="shared" si="562"/>
        <v>41762</v>
      </c>
      <c r="J1005" s="26">
        <f t="shared" si="539"/>
        <v>4.59931201426933E-3</v>
      </c>
      <c r="K1005" s="11">
        <f t="shared" si="553"/>
        <v>41821</v>
      </c>
      <c r="L1005" s="11">
        <f t="shared" si="540"/>
        <v>41821</v>
      </c>
      <c r="M1005" s="1">
        <f t="shared" si="554"/>
        <v>20</v>
      </c>
      <c r="N1005" s="1">
        <f t="shared" si="557"/>
        <v>2</v>
      </c>
      <c r="O1005" s="2">
        <f t="shared" si="541"/>
        <v>1.0004589800000001</v>
      </c>
      <c r="P1005" s="10">
        <f t="shared" si="568"/>
        <v>1.00670021</v>
      </c>
      <c r="Q1005" s="10">
        <f t="shared" si="563"/>
        <v>1.1759997715665029</v>
      </c>
      <c r="R1005" s="2">
        <f t="shared" si="567"/>
        <v>1.1765395299999999</v>
      </c>
      <c r="S1005" s="2">
        <f t="shared" si="558"/>
        <v>1.11650312</v>
      </c>
      <c r="T1005" s="2">
        <f t="shared" si="542"/>
        <v>295967.80633123999</v>
      </c>
      <c r="U1005" s="2">
        <f t="shared" si="543"/>
        <v>831.6378322643825</v>
      </c>
      <c r="V1005" s="2">
        <f t="shared" si="544"/>
        <v>45537.716790564569</v>
      </c>
      <c r="W1005" s="2">
        <f t="shared" si="545"/>
        <v>311453.97555182897</v>
      </c>
      <c r="X1005" s="27">
        <f t="shared" si="546"/>
        <v>0</v>
      </c>
      <c r="Y1005" s="2">
        <f t="shared" si="559"/>
        <v>0</v>
      </c>
      <c r="Z1005" s="67">
        <f t="shared" si="547"/>
        <v>0</v>
      </c>
      <c r="AA1005" s="2">
        <f t="shared" si="548"/>
        <v>0</v>
      </c>
      <c r="AB1005" s="26">
        <f t="shared" si="555"/>
        <v>6.7299999999999999E-2</v>
      </c>
      <c r="AC1005" s="27">
        <f t="shared" si="536"/>
        <v>2</v>
      </c>
      <c r="AD1005" s="27">
        <v>252</v>
      </c>
      <c r="AE1005" s="10">
        <f t="shared" si="564"/>
        <v>1.000517055</v>
      </c>
      <c r="AF1005" s="2">
        <f t="shared" si="565"/>
        <v>153.03163409999999</v>
      </c>
      <c r="AG1005" s="2">
        <f t="shared" si="549"/>
        <v>161.03883532</v>
      </c>
      <c r="AH1005" s="3" t="str">
        <f t="shared" si="550"/>
        <v>-</v>
      </c>
      <c r="AI1005" s="4" t="str">
        <f t="shared" si="566"/>
        <v>A+J=</v>
      </c>
      <c r="AJ1005" s="11">
        <f t="shared" si="556"/>
        <v>41823</v>
      </c>
      <c r="AK1005" s="11"/>
      <c r="AL1005" s="4"/>
      <c r="AX1005" s="1"/>
      <c r="AY1005" s="1"/>
      <c r="AZ1005" s="1"/>
      <c r="BA1005" s="1"/>
      <c r="BB1005" s="1"/>
      <c r="BC1005" s="1"/>
    </row>
    <row r="1006" spans="1:55" x14ac:dyDescent="0.2">
      <c r="A1006" s="144">
        <f t="shared" si="551"/>
        <v>41795</v>
      </c>
      <c r="B1006" s="2">
        <f t="shared" si="537"/>
        <v>311765.25688266306</v>
      </c>
      <c r="C1006" s="2">
        <f t="shared" si="552"/>
        <v>265084.62092900003</v>
      </c>
      <c r="D1006" s="68">
        <f>SUM(Y1006:Y$1094)</f>
        <v>7138.3309928899998</v>
      </c>
      <c r="E1006" s="68">
        <f t="shared" si="538"/>
        <v>257946.28993611003</v>
      </c>
      <c r="F1006" s="72">
        <f t="shared" si="560"/>
        <v>3924.5</v>
      </c>
      <c r="G1006" s="3">
        <f>IF(N1006=1,VLOOKUP(A1005,[1]Plan1!$BG$69:$BI$188,3),G1005)</f>
        <v>3942.55</v>
      </c>
      <c r="H1006" s="11">
        <f t="shared" si="561"/>
        <v>41732</v>
      </c>
      <c r="I1006" s="11">
        <f t="shared" si="562"/>
        <v>41762</v>
      </c>
      <c r="J1006" s="26">
        <f t="shared" si="539"/>
        <v>4.59931201426933E-3</v>
      </c>
      <c r="K1006" s="11">
        <f t="shared" si="553"/>
        <v>41821</v>
      </c>
      <c r="L1006" s="11">
        <f t="shared" si="540"/>
        <v>41821</v>
      </c>
      <c r="M1006" s="1">
        <f t="shared" si="554"/>
        <v>20</v>
      </c>
      <c r="N1006" s="1">
        <f t="shared" si="557"/>
        <v>3</v>
      </c>
      <c r="O1006" s="2">
        <f t="shared" si="541"/>
        <v>1.00068855</v>
      </c>
      <c r="P1006" s="10">
        <f t="shared" si="568"/>
        <v>1.00670021</v>
      </c>
      <c r="Q1006" s="10">
        <f t="shared" si="563"/>
        <v>1.1759997715665029</v>
      </c>
      <c r="R1006" s="2">
        <f t="shared" si="567"/>
        <v>1.1768095000000001</v>
      </c>
      <c r="S1006" s="2">
        <f t="shared" si="558"/>
        <v>1.11650312</v>
      </c>
      <c r="T1006" s="2">
        <f t="shared" si="542"/>
        <v>295967.80633123999</v>
      </c>
      <c r="U1006" s="2">
        <f t="shared" si="543"/>
        <v>831.6378322643825</v>
      </c>
      <c r="V1006" s="2">
        <f t="shared" si="544"/>
        <v>45607.354550458665</v>
      </c>
      <c r="W1006" s="2">
        <f t="shared" si="545"/>
        <v>311523.61331172305</v>
      </c>
      <c r="X1006" s="27">
        <f t="shared" si="546"/>
        <v>0</v>
      </c>
      <c r="Y1006" s="2">
        <f t="shared" si="559"/>
        <v>0</v>
      </c>
      <c r="Z1006" s="67">
        <f t="shared" si="547"/>
        <v>0</v>
      </c>
      <c r="AA1006" s="2">
        <f t="shared" si="548"/>
        <v>0</v>
      </c>
      <c r="AB1006" s="26">
        <f t="shared" si="555"/>
        <v>6.7299999999999999E-2</v>
      </c>
      <c r="AC1006" s="27">
        <f t="shared" si="536"/>
        <v>3</v>
      </c>
      <c r="AD1006" s="27">
        <v>252</v>
      </c>
      <c r="AE1006" s="10">
        <f t="shared" si="564"/>
        <v>1.0007756830000001</v>
      </c>
      <c r="AF1006" s="2">
        <f t="shared" si="565"/>
        <v>229.57719591</v>
      </c>
      <c r="AG1006" s="2">
        <f t="shared" si="549"/>
        <v>241.64357093999999</v>
      </c>
      <c r="AH1006" s="3" t="str">
        <f t="shared" si="550"/>
        <v>-</v>
      </c>
      <c r="AI1006" s="4" t="str">
        <f t="shared" si="566"/>
        <v>A+J=</v>
      </c>
      <c r="AJ1006" s="11">
        <f t="shared" si="556"/>
        <v>41823</v>
      </c>
      <c r="AK1006" s="11"/>
      <c r="AL1006" s="4"/>
      <c r="AX1006" s="1"/>
      <c r="AY1006" s="1"/>
      <c r="AZ1006" s="1"/>
      <c r="BA1006" s="1"/>
      <c r="BB1006" s="1"/>
      <c r="BC1006" s="1"/>
    </row>
    <row r="1007" spans="1:55" x14ac:dyDescent="0.2">
      <c r="A1007" s="144">
        <f t="shared" si="551"/>
        <v>41796</v>
      </c>
      <c r="B1007" s="2">
        <f t="shared" si="537"/>
        <v>311915.57145666453</v>
      </c>
      <c r="C1007" s="2">
        <f t="shared" si="552"/>
        <v>265084.62092900003</v>
      </c>
      <c r="D1007" s="68">
        <f>SUM(Y1007:Y$1094)</f>
        <v>7138.3309928899998</v>
      </c>
      <c r="E1007" s="68">
        <f t="shared" si="538"/>
        <v>257946.28993611003</v>
      </c>
      <c r="F1007" s="72">
        <f t="shared" si="560"/>
        <v>3924.5</v>
      </c>
      <c r="G1007" s="3">
        <f>IF(N1007=1,VLOOKUP(A1006,[1]Plan1!$BG$69:$BI$188,3),G1006)</f>
        <v>3942.55</v>
      </c>
      <c r="H1007" s="11">
        <f t="shared" si="561"/>
        <v>41732</v>
      </c>
      <c r="I1007" s="11">
        <f t="shared" si="562"/>
        <v>41762</v>
      </c>
      <c r="J1007" s="26">
        <f t="shared" si="539"/>
        <v>4.59931201426933E-3</v>
      </c>
      <c r="K1007" s="11">
        <f t="shared" si="553"/>
        <v>41821</v>
      </c>
      <c r="L1007" s="11">
        <f t="shared" si="540"/>
        <v>41821</v>
      </c>
      <c r="M1007" s="1">
        <f t="shared" si="554"/>
        <v>20</v>
      </c>
      <c r="N1007" s="1">
        <f t="shared" si="557"/>
        <v>4</v>
      </c>
      <c r="O1007" s="2">
        <f t="shared" si="541"/>
        <v>1.0009181700000001</v>
      </c>
      <c r="P1007" s="10">
        <f t="shared" si="568"/>
        <v>1.00670021</v>
      </c>
      <c r="Q1007" s="10">
        <f t="shared" si="563"/>
        <v>1.1759997715665029</v>
      </c>
      <c r="R1007" s="2">
        <f t="shared" si="567"/>
        <v>1.1770795300000001</v>
      </c>
      <c r="S1007" s="2">
        <f t="shared" si="558"/>
        <v>1.11650312</v>
      </c>
      <c r="T1007" s="2">
        <f t="shared" si="542"/>
        <v>295967.80633123999</v>
      </c>
      <c r="U1007" s="2">
        <f t="shared" si="543"/>
        <v>831.6378322643825</v>
      </c>
      <c r="V1007" s="2">
        <f t="shared" si="544"/>
        <v>45677.007787130118</v>
      </c>
      <c r="W1007" s="2">
        <f t="shared" si="545"/>
        <v>311593.26654839452</v>
      </c>
      <c r="X1007" s="27">
        <f t="shared" si="546"/>
        <v>0</v>
      </c>
      <c r="Y1007" s="2">
        <f t="shared" si="559"/>
        <v>0</v>
      </c>
      <c r="Z1007" s="67">
        <f t="shared" si="547"/>
        <v>0</v>
      </c>
      <c r="AA1007" s="2">
        <f t="shared" si="548"/>
        <v>0</v>
      </c>
      <c r="AB1007" s="26">
        <f t="shared" si="555"/>
        <v>6.7299999999999999E-2</v>
      </c>
      <c r="AC1007" s="27">
        <f t="shared" si="536"/>
        <v>4</v>
      </c>
      <c r="AD1007" s="27">
        <v>252</v>
      </c>
      <c r="AE1007" s="10">
        <f t="shared" si="564"/>
        <v>1.0010343770000001</v>
      </c>
      <c r="AF1007" s="2">
        <f t="shared" si="565"/>
        <v>306.14229160000002</v>
      </c>
      <c r="AG1007" s="2">
        <f t="shared" si="549"/>
        <v>322.30490827</v>
      </c>
      <c r="AH1007" s="3" t="str">
        <f t="shared" si="550"/>
        <v>-</v>
      </c>
      <c r="AI1007" s="4" t="str">
        <f t="shared" si="566"/>
        <v>A+J=</v>
      </c>
      <c r="AJ1007" s="11">
        <f t="shared" si="556"/>
        <v>41823</v>
      </c>
      <c r="AK1007" s="11"/>
      <c r="AL1007" s="4"/>
      <c r="AX1007" s="1"/>
      <c r="AY1007" s="1"/>
      <c r="AZ1007" s="1"/>
      <c r="BA1007" s="1"/>
      <c r="BB1007" s="1"/>
      <c r="BC1007" s="1"/>
    </row>
    <row r="1008" spans="1:55" x14ac:dyDescent="0.2">
      <c r="A1008" s="144">
        <f t="shared" si="551"/>
        <v>41797</v>
      </c>
      <c r="B1008" s="2">
        <f t="shared" si="537"/>
        <v>312065.96392387914</v>
      </c>
      <c r="C1008" s="2">
        <f t="shared" si="552"/>
        <v>265084.62092900003</v>
      </c>
      <c r="D1008" s="68">
        <f>SUM(Y1008:Y$1094)</f>
        <v>7138.3309928899998</v>
      </c>
      <c r="E1008" s="68">
        <f t="shared" si="538"/>
        <v>257946.28993611003</v>
      </c>
      <c r="F1008" s="72">
        <f t="shared" si="560"/>
        <v>3924.5</v>
      </c>
      <c r="G1008" s="3">
        <f>IF(N1008=1,VLOOKUP(A1007,[1]Plan1!$BG$69:$BI$188,3),G1007)</f>
        <v>3942.55</v>
      </c>
      <c r="H1008" s="11">
        <f t="shared" si="561"/>
        <v>41732</v>
      </c>
      <c r="I1008" s="11">
        <f t="shared" si="562"/>
        <v>41762</v>
      </c>
      <c r="J1008" s="26">
        <f t="shared" si="539"/>
        <v>4.59931201426933E-3</v>
      </c>
      <c r="K1008" s="11">
        <f t="shared" si="553"/>
        <v>41821</v>
      </c>
      <c r="L1008" s="11">
        <f t="shared" si="540"/>
        <v>41821</v>
      </c>
      <c r="M1008" s="1">
        <f t="shared" si="554"/>
        <v>20</v>
      </c>
      <c r="N1008" s="1">
        <f t="shared" si="557"/>
        <v>5</v>
      </c>
      <c r="O1008" s="2">
        <f t="shared" si="541"/>
        <v>1.00114785</v>
      </c>
      <c r="P1008" s="10">
        <f t="shared" si="568"/>
        <v>1.00670021</v>
      </c>
      <c r="Q1008" s="10">
        <f t="shared" si="563"/>
        <v>1.1759997715665029</v>
      </c>
      <c r="R1008" s="2">
        <f t="shared" si="567"/>
        <v>1.1773496400000001</v>
      </c>
      <c r="S1008" s="2">
        <f t="shared" si="558"/>
        <v>1.11650312</v>
      </c>
      <c r="T1008" s="2">
        <f t="shared" si="542"/>
        <v>295967.80633123999</v>
      </c>
      <c r="U1008" s="2">
        <f t="shared" si="543"/>
        <v>831.6378322643825</v>
      </c>
      <c r="V1008" s="2">
        <f t="shared" si="544"/>
        <v>45746.681659504757</v>
      </c>
      <c r="W1008" s="2">
        <f t="shared" si="545"/>
        <v>311662.94042076916</v>
      </c>
      <c r="X1008" s="27">
        <f t="shared" si="546"/>
        <v>0</v>
      </c>
      <c r="Y1008" s="2">
        <f t="shared" si="559"/>
        <v>0</v>
      </c>
      <c r="Z1008" s="67">
        <f t="shared" si="547"/>
        <v>0</v>
      </c>
      <c r="AA1008" s="2">
        <f t="shared" si="548"/>
        <v>0</v>
      </c>
      <c r="AB1008" s="26">
        <f t="shared" si="555"/>
        <v>6.7299999999999999E-2</v>
      </c>
      <c r="AC1008" s="27">
        <f t="shared" si="536"/>
        <v>5</v>
      </c>
      <c r="AD1008" s="27">
        <v>252</v>
      </c>
      <c r="AE1008" s="10">
        <f t="shared" si="564"/>
        <v>1.0012931389999999</v>
      </c>
      <c r="AF1008" s="2">
        <f t="shared" si="565"/>
        <v>382.72751311000002</v>
      </c>
      <c r="AG1008" s="2">
        <f t="shared" si="549"/>
        <v>403.02350310999998</v>
      </c>
      <c r="AH1008" s="3" t="str">
        <f t="shared" si="550"/>
        <v>-</v>
      </c>
      <c r="AI1008" s="4" t="str">
        <f t="shared" si="566"/>
        <v>A+J=</v>
      </c>
      <c r="AJ1008" s="11">
        <f t="shared" si="556"/>
        <v>41823</v>
      </c>
      <c r="AK1008" s="11"/>
      <c r="AL1008" s="4"/>
      <c r="AX1008" s="1"/>
      <c r="AY1008" s="1"/>
      <c r="AZ1008" s="1"/>
      <c r="BA1008" s="1"/>
      <c r="BB1008" s="1"/>
      <c r="BC1008" s="1"/>
    </row>
    <row r="1009" spans="1:55" x14ac:dyDescent="0.2">
      <c r="A1009" s="144">
        <f t="shared" si="551"/>
        <v>41798</v>
      </c>
      <c r="B1009" s="2">
        <f t="shared" si="537"/>
        <v>312065.96392387914</v>
      </c>
      <c r="C1009" s="2">
        <f t="shared" si="552"/>
        <v>265084.62092900003</v>
      </c>
      <c r="D1009" s="68">
        <f>SUM(Y1009:Y$1094)</f>
        <v>7138.3309928899998</v>
      </c>
      <c r="E1009" s="68">
        <f t="shared" si="538"/>
        <v>257946.28993611003</v>
      </c>
      <c r="F1009" s="72">
        <f t="shared" si="560"/>
        <v>3924.5</v>
      </c>
      <c r="G1009" s="3">
        <f>IF(N1009=1,VLOOKUP(A1008,[1]Plan1!$BG$69:$BI$188,3),G1008)</f>
        <v>3942.55</v>
      </c>
      <c r="H1009" s="11">
        <f t="shared" si="561"/>
        <v>41732</v>
      </c>
      <c r="I1009" s="11">
        <f t="shared" si="562"/>
        <v>41762</v>
      </c>
      <c r="J1009" s="26">
        <f t="shared" si="539"/>
        <v>4.59931201426933E-3</v>
      </c>
      <c r="K1009" s="11">
        <f t="shared" si="553"/>
        <v>41821</v>
      </c>
      <c r="L1009" s="11">
        <f t="shared" si="540"/>
        <v>41821</v>
      </c>
      <c r="M1009" s="1">
        <f t="shared" si="554"/>
        <v>20</v>
      </c>
      <c r="N1009" s="1">
        <f t="shared" si="557"/>
        <v>5</v>
      </c>
      <c r="O1009" s="2">
        <f t="shared" si="541"/>
        <v>1.00114785</v>
      </c>
      <c r="P1009" s="10">
        <f t="shared" si="568"/>
        <v>1.00670021</v>
      </c>
      <c r="Q1009" s="10">
        <f t="shared" si="563"/>
        <v>1.1759997715665029</v>
      </c>
      <c r="R1009" s="2">
        <f t="shared" si="567"/>
        <v>1.1773496400000001</v>
      </c>
      <c r="S1009" s="2">
        <f t="shared" si="558"/>
        <v>1.11650312</v>
      </c>
      <c r="T1009" s="2">
        <f t="shared" si="542"/>
        <v>295967.80633123999</v>
      </c>
      <c r="U1009" s="2">
        <f t="shared" si="543"/>
        <v>831.6378322643825</v>
      </c>
      <c r="V1009" s="2">
        <f t="shared" si="544"/>
        <v>45746.681659504757</v>
      </c>
      <c r="W1009" s="2">
        <f t="shared" si="545"/>
        <v>311662.94042076916</v>
      </c>
      <c r="X1009" s="27">
        <f t="shared" si="546"/>
        <v>0</v>
      </c>
      <c r="Y1009" s="2">
        <f t="shared" si="559"/>
        <v>0</v>
      </c>
      <c r="Z1009" s="67">
        <f t="shared" si="547"/>
        <v>0</v>
      </c>
      <c r="AA1009" s="2">
        <f t="shared" si="548"/>
        <v>0</v>
      </c>
      <c r="AB1009" s="26">
        <f t="shared" si="555"/>
        <v>6.7299999999999999E-2</v>
      </c>
      <c r="AC1009" s="27">
        <f t="shared" si="536"/>
        <v>5</v>
      </c>
      <c r="AD1009" s="27">
        <v>252</v>
      </c>
      <c r="AE1009" s="10">
        <f t="shared" si="564"/>
        <v>1.0012931389999999</v>
      </c>
      <c r="AF1009" s="2">
        <f t="shared" si="565"/>
        <v>382.72751311000002</v>
      </c>
      <c r="AG1009" s="2">
        <f t="shared" si="549"/>
        <v>403.02350310999998</v>
      </c>
      <c r="AH1009" s="3" t="str">
        <f t="shared" si="550"/>
        <v>-</v>
      </c>
      <c r="AI1009" s="4" t="str">
        <f t="shared" si="566"/>
        <v>A+J=</v>
      </c>
      <c r="AJ1009" s="11">
        <f t="shared" si="556"/>
        <v>41823</v>
      </c>
      <c r="AK1009" s="11"/>
      <c r="AL1009" s="4"/>
      <c r="AX1009" s="1"/>
      <c r="AY1009" s="1"/>
      <c r="AZ1009" s="1"/>
      <c r="BA1009" s="1"/>
      <c r="BB1009" s="1"/>
      <c r="BC1009" s="1"/>
    </row>
    <row r="1010" spans="1:55" x14ac:dyDescent="0.2">
      <c r="A1010" s="144">
        <f t="shared" si="551"/>
        <v>41799</v>
      </c>
      <c r="B1010" s="2">
        <f t="shared" si="537"/>
        <v>312065.96392387914</v>
      </c>
      <c r="C1010" s="2">
        <f t="shared" si="552"/>
        <v>265084.62092900003</v>
      </c>
      <c r="D1010" s="68">
        <f>SUM(Y1010:Y$1094)</f>
        <v>7138.3309928899998</v>
      </c>
      <c r="E1010" s="68">
        <f t="shared" si="538"/>
        <v>257946.28993611003</v>
      </c>
      <c r="F1010" s="72">
        <f t="shared" si="560"/>
        <v>3924.5</v>
      </c>
      <c r="G1010" s="3">
        <f>IF(N1010=1,VLOOKUP(A1009,[1]Plan1!$BG$69:$BI$188,3),G1009)</f>
        <v>3942.55</v>
      </c>
      <c r="H1010" s="11">
        <f t="shared" si="561"/>
        <v>41732</v>
      </c>
      <c r="I1010" s="11">
        <f t="shared" si="562"/>
        <v>41762</v>
      </c>
      <c r="J1010" s="26">
        <f t="shared" si="539"/>
        <v>4.59931201426933E-3</v>
      </c>
      <c r="K1010" s="11">
        <f t="shared" si="553"/>
        <v>41821</v>
      </c>
      <c r="L1010" s="11">
        <f t="shared" si="540"/>
        <v>41821</v>
      </c>
      <c r="M1010" s="1">
        <f t="shared" si="554"/>
        <v>20</v>
      </c>
      <c r="N1010" s="1">
        <f t="shared" si="557"/>
        <v>5</v>
      </c>
      <c r="O1010" s="2">
        <f t="shared" si="541"/>
        <v>1.00114785</v>
      </c>
      <c r="P1010" s="10">
        <f t="shared" si="568"/>
        <v>1.00670021</v>
      </c>
      <c r="Q1010" s="10">
        <f t="shared" si="563"/>
        <v>1.1759997715665029</v>
      </c>
      <c r="R1010" s="2">
        <f t="shared" si="567"/>
        <v>1.1773496400000001</v>
      </c>
      <c r="S1010" s="2">
        <f t="shared" si="558"/>
        <v>1.11650312</v>
      </c>
      <c r="T1010" s="2">
        <f t="shared" si="542"/>
        <v>295967.80633123999</v>
      </c>
      <c r="U1010" s="2">
        <f t="shared" si="543"/>
        <v>831.6378322643825</v>
      </c>
      <c r="V1010" s="2">
        <f t="shared" si="544"/>
        <v>45746.681659504757</v>
      </c>
      <c r="W1010" s="2">
        <f t="shared" si="545"/>
        <v>311662.94042076916</v>
      </c>
      <c r="X1010" s="27">
        <f t="shared" si="546"/>
        <v>0</v>
      </c>
      <c r="Y1010" s="2">
        <f t="shared" si="559"/>
        <v>0</v>
      </c>
      <c r="Z1010" s="67">
        <f t="shared" si="547"/>
        <v>0</v>
      </c>
      <c r="AA1010" s="2">
        <f t="shared" si="548"/>
        <v>0</v>
      </c>
      <c r="AB1010" s="26">
        <f t="shared" si="555"/>
        <v>6.7299999999999999E-2</v>
      </c>
      <c r="AC1010" s="27">
        <f t="shared" si="536"/>
        <v>5</v>
      </c>
      <c r="AD1010" s="27">
        <v>252</v>
      </c>
      <c r="AE1010" s="10">
        <f t="shared" si="564"/>
        <v>1.0012931389999999</v>
      </c>
      <c r="AF1010" s="2">
        <f t="shared" si="565"/>
        <v>382.72751311000002</v>
      </c>
      <c r="AG1010" s="2">
        <f t="shared" si="549"/>
        <v>403.02350310999998</v>
      </c>
      <c r="AH1010" s="3" t="str">
        <f t="shared" si="550"/>
        <v>-</v>
      </c>
      <c r="AI1010" s="4" t="str">
        <f t="shared" si="566"/>
        <v>A+J=</v>
      </c>
      <c r="AJ1010" s="11">
        <f t="shared" si="556"/>
        <v>41823</v>
      </c>
      <c r="AK1010" s="11"/>
      <c r="AL1010" s="4"/>
      <c r="AX1010" s="1"/>
      <c r="AY1010" s="1"/>
      <c r="AZ1010" s="1"/>
      <c r="BA1010" s="1"/>
      <c r="BB1010" s="1"/>
      <c r="BC1010" s="1"/>
    </row>
    <row r="1011" spans="1:55" x14ac:dyDescent="0.2">
      <c r="A1011" s="144">
        <f t="shared" si="551"/>
        <v>41800</v>
      </c>
      <c r="B1011" s="2">
        <f t="shared" si="537"/>
        <v>312216.42335720535</v>
      </c>
      <c r="C1011" s="2">
        <f t="shared" si="552"/>
        <v>265084.62092900003</v>
      </c>
      <c r="D1011" s="68">
        <f>SUM(Y1011:Y$1094)</f>
        <v>7138.3309928899998</v>
      </c>
      <c r="E1011" s="68">
        <f t="shared" si="538"/>
        <v>257946.28993611003</v>
      </c>
      <c r="F1011" s="72">
        <f t="shared" si="560"/>
        <v>3924.5</v>
      </c>
      <c r="G1011" s="3">
        <f>IF(N1011=1,VLOOKUP(A1010,[1]Plan1!$BG$69:$BI$188,3),G1010)</f>
        <v>3942.55</v>
      </c>
      <c r="H1011" s="11">
        <f t="shared" si="561"/>
        <v>41732</v>
      </c>
      <c r="I1011" s="11">
        <f t="shared" si="562"/>
        <v>41762</v>
      </c>
      <c r="J1011" s="26">
        <f t="shared" si="539"/>
        <v>4.59931201426933E-3</v>
      </c>
      <c r="K1011" s="11">
        <f t="shared" si="553"/>
        <v>41821</v>
      </c>
      <c r="L1011" s="11">
        <f t="shared" si="540"/>
        <v>41821</v>
      </c>
      <c r="M1011" s="1">
        <f t="shared" si="554"/>
        <v>20</v>
      </c>
      <c r="N1011" s="1">
        <f t="shared" si="557"/>
        <v>6</v>
      </c>
      <c r="O1011" s="2">
        <f t="shared" si="541"/>
        <v>1.0013775700000001</v>
      </c>
      <c r="P1011" s="10">
        <f t="shared" si="568"/>
        <v>1.00670021</v>
      </c>
      <c r="Q1011" s="10">
        <f t="shared" si="563"/>
        <v>1.1759997715665029</v>
      </c>
      <c r="R1011" s="2">
        <f t="shared" si="567"/>
        <v>1.1776197900000001</v>
      </c>
      <c r="S1011" s="2">
        <f t="shared" si="558"/>
        <v>1.11650312</v>
      </c>
      <c r="T1011" s="2">
        <f t="shared" si="542"/>
        <v>295967.80633123999</v>
      </c>
      <c r="U1011" s="2">
        <f t="shared" si="543"/>
        <v>831.6378322643825</v>
      </c>
      <c r="V1011" s="2">
        <f t="shared" si="544"/>
        <v>45816.365849730988</v>
      </c>
      <c r="W1011" s="2">
        <f t="shared" si="545"/>
        <v>311732.62461099535</v>
      </c>
      <c r="X1011" s="27">
        <f t="shared" si="546"/>
        <v>0</v>
      </c>
      <c r="Y1011" s="2">
        <f t="shared" si="559"/>
        <v>0</v>
      </c>
      <c r="Z1011" s="67">
        <f t="shared" si="547"/>
        <v>0</v>
      </c>
      <c r="AA1011" s="2">
        <f t="shared" si="548"/>
        <v>0</v>
      </c>
      <c r="AB1011" s="26">
        <f t="shared" si="555"/>
        <v>6.7299999999999999E-2</v>
      </c>
      <c r="AC1011" s="27">
        <f t="shared" si="536"/>
        <v>6</v>
      </c>
      <c r="AD1011" s="27">
        <v>252</v>
      </c>
      <c r="AE1011" s="10">
        <f t="shared" si="564"/>
        <v>1.0015519669999999</v>
      </c>
      <c r="AF1011" s="2">
        <f t="shared" si="565"/>
        <v>459.33226847999998</v>
      </c>
      <c r="AG1011" s="2">
        <f t="shared" si="549"/>
        <v>483.79874620999999</v>
      </c>
      <c r="AH1011" s="3" t="str">
        <f t="shared" si="550"/>
        <v>-</v>
      </c>
      <c r="AI1011" s="4" t="str">
        <f t="shared" si="566"/>
        <v>A+J=</v>
      </c>
      <c r="AJ1011" s="11">
        <f t="shared" si="556"/>
        <v>41823</v>
      </c>
      <c r="AK1011" s="11"/>
      <c r="AL1011" s="4"/>
      <c r="AX1011" s="1"/>
      <c r="AY1011" s="1"/>
      <c r="AZ1011" s="1"/>
      <c r="BA1011" s="1"/>
      <c r="BB1011" s="1"/>
      <c r="BC1011" s="1"/>
    </row>
    <row r="1012" spans="1:55" x14ac:dyDescent="0.2">
      <c r="A1012" s="144">
        <f t="shared" si="551"/>
        <v>41801</v>
      </c>
      <c r="B1012" s="2">
        <f t="shared" si="537"/>
        <v>312366.95784267189</v>
      </c>
      <c r="C1012" s="2">
        <f t="shared" si="552"/>
        <v>265084.62092900003</v>
      </c>
      <c r="D1012" s="68">
        <f>SUM(Y1012:Y$1094)</f>
        <v>7138.3309928899998</v>
      </c>
      <c r="E1012" s="68">
        <f t="shared" si="538"/>
        <v>257946.28993611003</v>
      </c>
      <c r="F1012" s="72">
        <f t="shared" si="560"/>
        <v>3924.5</v>
      </c>
      <c r="G1012" s="3">
        <f>IF(N1012=1,VLOOKUP(A1011,[1]Plan1!$BG$69:$BI$188,3),G1011)</f>
        <v>3942.55</v>
      </c>
      <c r="H1012" s="11">
        <f t="shared" si="561"/>
        <v>41732</v>
      </c>
      <c r="I1012" s="11">
        <f t="shared" si="562"/>
        <v>41762</v>
      </c>
      <c r="J1012" s="26">
        <f t="shared" si="539"/>
        <v>4.59931201426933E-3</v>
      </c>
      <c r="K1012" s="11">
        <f t="shared" si="553"/>
        <v>41821</v>
      </c>
      <c r="L1012" s="11">
        <f t="shared" si="540"/>
        <v>41821</v>
      </c>
      <c r="M1012" s="1">
        <f t="shared" si="554"/>
        <v>20</v>
      </c>
      <c r="N1012" s="1">
        <f t="shared" si="557"/>
        <v>7</v>
      </c>
      <c r="O1012" s="2">
        <f t="shared" si="541"/>
        <v>1.00160735</v>
      </c>
      <c r="P1012" s="10">
        <f t="shared" si="568"/>
        <v>1.00670021</v>
      </c>
      <c r="Q1012" s="10">
        <f t="shared" si="563"/>
        <v>1.1759997715665029</v>
      </c>
      <c r="R1012" s="2">
        <f t="shared" si="567"/>
        <v>1.17789001</v>
      </c>
      <c r="S1012" s="2">
        <f t="shared" si="558"/>
        <v>1.11650312</v>
      </c>
      <c r="T1012" s="2">
        <f t="shared" si="542"/>
        <v>295967.80633123999</v>
      </c>
      <c r="U1012" s="2">
        <f t="shared" si="543"/>
        <v>831.6378322643825</v>
      </c>
      <c r="V1012" s="2">
        <f t="shared" si="544"/>
        <v>45886.068096197523</v>
      </c>
      <c r="W1012" s="2">
        <f t="shared" si="545"/>
        <v>311802.32685746189</v>
      </c>
      <c r="X1012" s="27">
        <f t="shared" si="546"/>
        <v>0</v>
      </c>
      <c r="Y1012" s="2">
        <f t="shared" si="559"/>
        <v>0</v>
      </c>
      <c r="Z1012" s="67">
        <f t="shared" si="547"/>
        <v>0</v>
      </c>
      <c r="AA1012" s="2">
        <f t="shared" si="548"/>
        <v>0</v>
      </c>
      <c r="AB1012" s="26">
        <f t="shared" si="555"/>
        <v>6.7299999999999999E-2</v>
      </c>
      <c r="AC1012" s="27">
        <f t="shared" si="536"/>
        <v>7</v>
      </c>
      <c r="AD1012" s="27">
        <v>252</v>
      </c>
      <c r="AE1012" s="10">
        <f t="shared" si="564"/>
        <v>1.0018108619999999</v>
      </c>
      <c r="AF1012" s="2">
        <f t="shared" si="565"/>
        <v>535.95685370000001</v>
      </c>
      <c r="AG1012" s="2">
        <f t="shared" si="549"/>
        <v>564.63098520999995</v>
      </c>
      <c r="AH1012" s="3" t="str">
        <f t="shared" si="550"/>
        <v>-</v>
      </c>
      <c r="AI1012" s="4" t="str">
        <f t="shared" si="566"/>
        <v>A+J=</v>
      </c>
      <c r="AJ1012" s="11">
        <f t="shared" si="556"/>
        <v>41823</v>
      </c>
      <c r="AK1012" s="11"/>
      <c r="AL1012" s="4"/>
      <c r="AX1012" s="1"/>
      <c r="AY1012" s="1"/>
      <c r="AZ1012" s="1"/>
      <c r="BA1012" s="1"/>
      <c r="BB1012" s="1"/>
      <c r="BC1012" s="1"/>
    </row>
    <row r="1013" spans="1:55" x14ac:dyDescent="0.2">
      <c r="A1013" s="144">
        <f t="shared" si="551"/>
        <v>41802</v>
      </c>
      <c r="B1013" s="2">
        <f t="shared" si="537"/>
        <v>312517.56772017875</v>
      </c>
      <c r="C1013" s="2">
        <f t="shared" si="552"/>
        <v>265084.62092900003</v>
      </c>
      <c r="D1013" s="68">
        <f>SUM(Y1013:Y$1094)</f>
        <v>7138.3309928899998</v>
      </c>
      <c r="E1013" s="68">
        <f t="shared" si="538"/>
        <v>257946.28993611003</v>
      </c>
      <c r="F1013" s="72">
        <f t="shared" si="560"/>
        <v>3924.5</v>
      </c>
      <c r="G1013" s="3">
        <f>IF(N1013=1,VLOOKUP(A1012,[1]Plan1!$BG$69:$BI$188,3),G1012)</f>
        <v>3942.55</v>
      </c>
      <c r="H1013" s="11">
        <f t="shared" si="561"/>
        <v>41732</v>
      </c>
      <c r="I1013" s="11">
        <f t="shared" si="562"/>
        <v>41762</v>
      </c>
      <c r="J1013" s="26">
        <f t="shared" si="539"/>
        <v>4.59931201426933E-3</v>
      </c>
      <c r="K1013" s="11">
        <f t="shared" si="553"/>
        <v>41821</v>
      </c>
      <c r="L1013" s="11">
        <f t="shared" si="540"/>
        <v>41821</v>
      </c>
      <c r="M1013" s="1">
        <f t="shared" si="554"/>
        <v>20</v>
      </c>
      <c r="N1013" s="1">
        <f t="shared" si="557"/>
        <v>8</v>
      </c>
      <c r="O1013" s="2">
        <f t="shared" si="541"/>
        <v>1.00183719</v>
      </c>
      <c r="P1013" s="10">
        <f t="shared" si="568"/>
        <v>1.00670021</v>
      </c>
      <c r="Q1013" s="10">
        <f t="shared" si="563"/>
        <v>1.1759997715665029</v>
      </c>
      <c r="R1013" s="2">
        <f t="shared" si="567"/>
        <v>1.1781603</v>
      </c>
      <c r="S1013" s="2">
        <f t="shared" si="558"/>
        <v>1.11650312</v>
      </c>
      <c r="T1013" s="2">
        <f t="shared" si="542"/>
        <v>295967.80633123999</v>
      </c>
      <c r="U1013" s="2">
        <f t="shared" si="543"/>
        <v>831.6378322643825</v>
      </c>
      <c r="V1013" s="2">
        <f t="shared" si="544"/>
        <v>45955.788398904355</v>
      </c>
      <c r="W1013" s="2">
        <f t="shared" si="545"/>
        <v>311872.04716016876</v>
      </c>
      <c r="X1013" s="27">
        <f t="shared" si="546"/>
        <v>0</v>
      </c>
      <c r="Y1013" s="2">
        <f t="shared" si="559"/>
        <v>0</v>
      </c>
      <c r="Z1013" s="67">
        <f t="shared" si="547"/>
        <v>0</v>
      </c>
      <c r="AA1013" s="2">
        <f t="shared" si="548"/>
        <v>0</v>
      </c>
      <c r="AB1013" s="26">
        <f t="shared" si="555"/>
        <v>6.7299999999999999E-2</v>
      </c>
      <c r="AC1013" s="27">
        <f t="shared" si="536"/>
        <v>8</v>
      </c>
      <c r="AD1013" s="27">
        <v>252</v>
      </c>
      <c r="AE1013" s="10">
        <f t="shared" si="564"/>
        <v>1.002069825</v>
      </c>
      <c r="AF1013" s="2">
        <f t="shared" si="565"/>
        <v>612.60156472999995</v>
      </c>
      <c r="AG1013" s="2">
        <f t="shared" si="549"/>
        <v>645.52056001000005</v>
      </c>
      <c r="AH1013" s="3" t="str">
        <f t="shared" si="550"/>
        <v>-</v>
      </c>
      <c r="AI1013" s="4" t="str">
        <f t="shared" si="566"/>
        <v>A+J=</v>
      </c>
      <c r="AJ1013" s="11">
        <f t="shared" si="556"/>
        <v>41823</v>
      </c>
      <c r="AK1013" s="11"/>
      <c r="AL1013" s="4"/>
      <c r="AX1013" s="1"/>
      <c r="AY1013" s="1"/>
      <c r="AZ1013" s="1"/>
      <c r="BA1013" s="1"/>
      <c r="BB1013" s="1"/>
      <c r="BC1013" s="1"/>
    </row>
    <row r="1014" spans="1:55" x14ac:dyDescent="0.2">
      <c r="A1014" s="144">
        <f t="shared" si="551"/>
        <v>41803</v>
      </c>
      <c r="B1014" s="2">
        <f t="shared" si="537"/>
        <v>312668.24722314003</v>
      </c>
      <c r="C1014" s="2">
        <f t="shared" si="552"/>
        <v>265084.62092900003</v>
      </c>
      <c r="D1014" s="68">
        <f>SUM(Y1014:Y$1094)</f>
        <v>7138.3309928899998</v>
      </c>
      <c r="E1014" s="68">
        <f t="shared" si="538"/>
        <v>257946.28993611003</v>
      </c>
      <c r="F1014" s="72">
        <f t="shared" si="560"/>
        <v>3924.5</v>
      </c>
      <c r="G1014" s="3">
        <f>IF(N1014=1,VLOOKUP(A1013,[1]Plan1!$BG$69:$BI$188,3),G1013)</f>
        <v>3942.55</v>
      </c>
      <c r="H1014" s="11">
        <f t="shared" si="561"/>
        <v>41732</v>
      </c>
      <c r="I1014" s="11">
        <f t="shared" si="562"/>
        <v>41762</v>
      </c>
      <c r="J1014" s="26">
        <f t="shared" si="539"/>
        <v>4.59931201426933E-3</v>
      </c>
      <c r="K1014" s="11">
        <f t="shared" si="553"/>
        <v>41821</v>
      </c>
      <c r="L1014" s="11">
        <f t="shared" si="540"/>
        <v>41821</v>
      </c>
      <c r="M1014" s="1">
        <f t="shared" si="554"/>
        <v>20</v>
      </c>
      <c r="N1014" s="1">
        <f t="shared" si="557"/>
        <v>9</v>
      </c>
      <c r="O1014" s="2">
        <f t="shared" si="541"/>
        <v>1.0020670700000001</v>
      </c>
      <c r="P1014" s="10">
        <f t="shared" si="568"/>
        <v>1.00670021</v>
      </c>
      <c r="Q1014" s="10">
        <f t="shared" si="563"/>
        <v>1.1759997715665029</v>
      </c>
      <c r="R1014" s="2">
        <f t="shared" si="567"/>
        <v>1.17843064</v>
      </c>
      <c r="S1014" s="2">
        <f t="shared" si="558"/>
        <v>1.11650312</v>
      </c>
      <c r="T1014" s="2">
        <f t="shared" si="542"/>
        <v>295967.80633123999</v>
      </c>
      <c r="U1014" s="2">
        <f t="shared" si="543"/>
        <v>831.6378322643825</v>
      </c>
      <c r="V1014" s="2">
        <f t="shared" si="544"/>
        <v>46025.521598925661</v>
      </c>
      <c r="W1014" s="2">
        <f t="shared" si="545"/>
        <v>311941.78036019002</v>
      </c>
      <c r="X1014" s="27">
        <f t="shared" si="546"/>
        <v>0</v>
      </c>
      <c r="Y1014" s="2">
        <f t="shared" si="559"/>
        <v>0</v>
      </c>
      <c r="Z1014" s="67">
        <f t="shared" si="547"/>
        <v>0</v>
      </c>
      <c r="AA1014" s="2">
        <f t="shared" si="548"/>
        <v>0</v>
      </c>
      <c r="AB1014" s="26">
        <f t="shared" si="555"/>
        <v>6.7299999999999999E-2</v>
      </c>
      <c r="AC1014" s="27">
        <f t="shared" si="536"/>
        <v>9</v>
      </c>
      <c r="AD1014" s="27">
        <v>252</v>
      </c>
      <c r="AE1014" s="10">
        <f t="shared" si="564"/>
        <v>1.0023288539999999</v>
      </c>
      <c r="AF1014" s="2">
        <f t="shared" si="565"/>
        <v>689.26580964000004</v>
      </c>
      <c r="AG1014" s="2">
        <f t="shared" si="549"/>
        <v>726.46686294999995</v>
      </c>
      <c r="AH1014" s="3" t="str">
        <f t="shared" si="550"/>
        <v>-</v>
      </c>
      <c r="AI1014" s="4" t="str">
        <f t="shared" si="566"/>
        <v>A+J=</v>
      </c>
      <c r="AJ1014" s="11">
        <f t="shared" si="556"/>
        <v>41823</v>
      </c>
      <c r="AK1014" s="11"/>
      <c r="AL1014" s="4"/>
      <c r="AX1014" s="1"/>
      <c r="AY1014" s="1"/>
      <c r="AZ1014" s="1"/>
      <c r="BA1014" s="1"/>
      <c r="BB1014" s="1"/>
      <c r="BC1014" s="1"/>
    </row>
    <row r="1015" spans="1:55" x14ac:dyDescent="0.2">
      <c r="A1015" s="144">
        <f t="shared" si="551"/>
        <v>41804</v>
      </c>
      <c r="B1015" s="2">
        <f t="shared" si="537"/>
        <v>312819.00185969169</v>
      </c>
      <c r="C1015" s="2">
        <f t="shared" si="552"/>
        <v>265084.62092900003</v>
      </c>
      <c r="D1015" s="68">
        <f>SUM(Y1015:Y$1094)</f>
        <v>7138.3309928899998</v>
      </c>
      <c r="E1015" s="68">
        <f t="shared" si="538"/>
        <v>257946.28993611003</v>
      </c>
      <c r="F1015" s="72">
        <f t="shared" si="560"/>
        <v>3924.5</v>
      </c>
      <c r="G1015" s="3">
        <f>IF(N1015=1,VLOOKUP(A1014,[1]Plan1!$BG$69:$BI$188,3),G1014)</f>
        <v>3942.55</v>
      </c>
      <c r="H1015" s="11">
        <f t="shared" si="561"/>
        <v>41732</v>
      </c>
      <c r="I1015" s="11">
        <f t="shared" si="562"/>
        <v>41762</v>
      </c>
      <c r="J1015" s="26">
        <f t="shared" si="539"/>
        <v>4.59931201426933E-3</v>
      </c>
      <c r="K1015" s="11">
        <f t="shared" si="553"/>
        <v>41821</v>
      </c>
      <c r="L1015" s="11">
        <f t="shared" si="540"/>
        <v>41821</v>
      </c>
      <c r="M1015" s="1">
        <f t="shared" si="554"/>
        <v>20</v>
      </c>
      <c r="N1015" s="1">
        <f t="shared" si="557"/>
        <v>10</v>
      </c>
      <c r="O1015" s="2">
        <f t="shared" si="541"/>
        <v>1.0022970099999999</v>
      </c>
      <c r="P1015" s="10">
        <f t="shared" si="568"/>
        <v>1.00670021</v>
      </c>
      <c r="Q1015" s="10">
        <f t="shared" si="563"/>
        <v>1.1759997715665029</v>
      </c>
      <c r="R1015" s="2">
        <f t="shared" si="567"/>
        <v>1.1787010499999999</v>
      </c>
      <c r="S1015" s="2">
        <f t="shared" si="558"/>
        <v>1.11650312</v>
      </c>
      <c r="T1015" s="2">
        <f t="shared" si="542"/>
        <v>295967.80633123999</v>
      </c>
      <c r="U1015" s="2">
        <f t="shared" si="543"/>
        <v>831.6378322643825</v>
      </c>
      <c r="V1015" s="2">
        <f t="shared" si="544"/>
        <v>46095.272855187271</v>
      </c>
      <c r="W1015" s="2">
        <f t="shared" si="545"/>
        <v>312011.53161645168</v>
      </c>
      <c r="X1015" s="27">
        <f t="shared" si="546"/>
        <v>0</v>
      </c>
      <c r="Y1015" s="2">
        <f t="shared" si="559"/>
        <v>0</v>
      </c>
      <c r="Z1015" s="67">
        <f t="shared" si="547"/>
        <v>0</v>
      </c>
      <c r="AA1015" s="2">
        <f t="shared" si="548"/>
        <v>0</v>
      </c>
      <c r="AB1015" s="26">
        <f t="shared" si="555"/>
        <v>6.7299999999999999E-2</v>
      </c>
      <c r="AC1015" s="27">
        <f t="shared" si="536"/>
        <v>10</v>
      </c>
      <c r="AD1015" s="27">
        <v>252</v>
      </c>
      <c r="AE1015" s="10">
        <f t="shared" si="564"/>
        <v>1.0025879499999999</v>
      </c>
      <c r="AF1015" s="2">
        <f t="shared" si="565"/>
        <v>765.94988438999997</v>
      </c>
      <c r="AG1015" s="2">
        <f t="shared" si="549"/>
        <v>807.47024323999995</v>
      </c>
      <c r="AH1015" s="3" t="str">
        <f t="shared" si="550"/>
        <v>-</v>
      </c>
      <c r="AI1015" s="4" t="str">
        <f t="shared" si="566"/>
        <v>A+J=</v>
      </c>
      <c r="AJ1015" s="11">
        <f t="shared" si="556"/>
        <v>41823</v>
      </c>
      <c r="AK1015" s="11"/>
      <c r="AL1015" s="4"/>
      <c r="AX1015" s="1"/>
      <c r="AY1015" s="1"/>
      <c r="AZ1015" s="1"/>
      <c r="BA1015" s="1"/>
      <c r="BB1015" s="1"/>
      <c r="BC1015" s="1"/>
    </row>
    <row r="1016" spans="1:55" x14ac:dyDescent="0.2">
      <c r="A1016" s="144">
        <f t="shared" si="551"/>
        <v>41805</v>
      </c>
      <c r="B1016" s="2">
        <f t="shared" si="537"/>
        <v>312819.00185969169</v>
      </c>
      <c r="C1016" s="2">
        <f t="shared" si="552"/>
        <v>265084.62092900003</v>
      </c>
      <c r="D1016" s="68">
        <f>SUM(Y1016:Y$1094)</f>
        <v>7138.3309928899998</v>
      </c>
      <c r="E1016" s="68">
        <f t="shared" si="538"/>
        <v>257946.28993611003</v>
      </c>
      <c r="F1016" s="72">
        <f t="shared" si="560"/>
        <v>3924.5</v>
      </c>
      <c r="G1016" s="3">
        <f>IF(N1016=1,VLOOKUP(A1015,[1]Plan1!$BG$69:$BI$188,3),G1015)</f>
        <v>3942.55</v>
      </c>
      <c r="H1016" s="11">
        <f t="shared" si="561"/>
        <v>41732</v>
      </c>
      <c r="I1016" s="11">
        <f t="shared" si="562"/>
        <v>41762</v>
      </c>
      <c r="J1016" s="26">
        <f t="shared" si="539"/>
        <v>4.59931201426933E-3</v>
      </c>
      <c r="K1016" s="11">
        <f t="shared" si="553"/>
        <v>41821</v>
      </c>
      <c r="L1016" s="11">
        <f t="shared" si="540"/>
        <v>41821</v>
      </c>
      <c r="M1016" s="1">
        <f t="shared" si="554"/>
        <v>20</v>
      </c>
      <c r="N1016" s="1">
        <f t="shared" si="557"/>
        <v>10</v>
      </c>
      <c r="O1016" s="2">
        <f t="shared" si="541"/>
        <v>1.0022970099999999</v>
      </c>
      <c r="P1016" s="10">
        <f t="shared" si="568"/>
        <v>1.00670021</v>
      </c>
      <c r="Q1016" s="10">
        <f t="shared" si="563"/>
        <v>1.1759997715665029</v>
      </c>
      <c r="R1016" s="2">
        <f t="shared" si="567"/>
        <v>1.1787010499999999</v>
      </c>
      <c r="S1016" s="2">
        <f t="shared" si="558"/>
        <v>1.11650312</v>
      </c>
      <c r="T1016" s="2">
        <f t="shared" si="542"/>
        <v>295967.80633123999</v>
      </c>
      <c r="U1016" s="2">
        <f t="shared" si="543"/>
        <v>831.6378322643825</v>
      </c>
      <c r="V1016" s="2">
        <f t="shared" si="544"/>
        <v>46095.272855187271</v>
      </c>
      <c r="W1016" s="2">
        <f t="shared" si="545"/>
        <v>312011.53161645168</v>
      </c>
      <c r="X1016" s="27">
        <f t="shared" si="546"/>
        <v>0</v>
      </c>
      <c r="Y1016" s="2">
        <f t="shared" si="559"/>
        <v>0</v>
      </c>
      <c r="Z1016" s="67">
        <f t="shared" si="547"/>
        <v>0</v>
      </c>
      <c r="AA1016" s="2">
        <f t="shared" si="548"/>
        <v>0</v>
      </c>
      <c r="AB1016" s="26">
        <f t="shared" si="555"/>
        <v>6.7299999999999999E-2</v>
      </c>
      <c r="AC1016" s="27">
        <f t="shared" si="536"/>
        <v>10</v>
      </c>
      <c r="AD1016" s="27">
        <v>252</v>
      </c>
      <c r="AE1016" s="10">
        <f t="shared" si="564"/>
        <v>1.0025879499999999</v>
      </c>
      <c r="AF1016" s="2">
        <f t="shared" si="565"/>
        <v>765.94988438999997</v>
      </c>
      <c r="AG1016" s="2">
        <f t="shared" si="549"/>
        <v>807.47024323999995</v>
      </c>
      <c r="AH1016" s="3" t="str">
        <f t="shared" si="550"/>
        <v>-</v>
      </c>
      <c r="AI1016" s="4" t="str">
        <f t="shared" si="566"/>
        <v>A+J=</v>
      </c>
      <c r="AJ1016" s="11">
        <f t="shared" si="556"/>
        <v>41823</v>
      </c>
      <c r="AK1016" s="11"/>
      <c r="AL1016" s="4"/>
      <c r="AX1016" s="1"/>
      <c r="AY1016" s="1"/>
      <c r="AZ1016" s="1"/>
      <c r="BA1016" s="1"/>
      <c r="BB1016" s="1"/>
      <c r="BC1016" s="1"/>
    </row>
    <row r="1017" spans="1:55" x14ac:dyDescent="0.2">
      <c r="A1017" s="144">
        <f t="shared" si="551"/>
        <v>41806</v>
      </c>
      <c r="B1017" s="2">
        <f t="shared" si="537"/>
        <v>312819.00185969169</v>
      </c>
      <c r="C1017" s="2">
        <f t="shared" si="552"/>
        <v>265084.62092900003</v>
      </c>
      <c r="D1017" s="68">
        <f>SUM(Y1017:Y$1094)</f>
        <v>7138.3309928899998</v>
      </c>
      <c r="E1017" s="68">
        <f t="shared" si="538"/>
        <v>257946.28993611003</v>
      </c>
      <c r="F1017" s="72">
        <f t="shared" si="560"/>
        <v>3924.5</v>
      </c>
      <c r="G1017" s="3">
        <f>IF(N1017=1,VLOOKUP(A1016,[1]Plan1!$BG$69:$BI$188,3),G1016)</f>
        <v>3942.55</v>
      </c>
      <c r="H1017" s="11">
        <f t="shared" si="561"/>
        <v>41732</v>
      </c>
      <c r="I1017" s="11">
        <f t="shared" si="562"/>
        <v>41762</v>
      </c>
      <c r="J1017" s="26">
        <f t="shared" si="539"/>
        <v>4.59931201426933E-3</v>
      </c>
      <c r="K1017" s="11">
        <f t="shared" si="553"/>
        <v>41821</v>
      </c>
      <c r="L1017" s="11">
        <f t="shared" si="540"/>
        <v>41821</v>
      </c>
      <c r="M1017" s="1">
        <f t="shared" si="554"/>
        <v>20</v>
      </c>
      <c r="N1017" s="1">
        <f t="shared" si="557"/>
        <v>10</v>
      </c>
      <c r="O1017" s="2">
        <f t="shared" si="541"/>
        <v>1.0022970099999999</v>
      </c>
      <c r="P1017" s="10">
        <f t="shared" si="568"/>
        <v>1.00670021</v>
      </c>
      <c r="Q1017" s="10">
        <f t="shared" si="563"/>
        <v>1.1759997715665029</v>
      </c>
      <c r="R1017" s="2">
        <f t="shared" si="567"/>
        <v>1.1787010499999999</v>
      </c>
      <c r="S1017" s="2">
        <f t="shared" si="558"/>
        <v>1.11650312</v>
      </c>
      <c r="T1017" s="2">
        <f t="shared" si="542"/>
        <v>295967.80633123999</v>
      </c>
      <c r="U1017" s="2">
        <f t="shared" si="543"/>
        <v>831.6378322643825</v>
      </c>
      <c r="V1017" s="2">
        <f t="shared" si="544"/>
        <v>46095.272855187271</v>
      </c>
      <c r="W1017" s="2">
        <f t="shared" si="545"/>
        <v>312011.53161645168</v>
      </c>
      <c r="X1017" s="27">
        <f t="shared" si="546"/>
        <v>0</v>
      </c>
      <c r="Y1017" s="2">
        <f t="shared" si="559"/>
        <v>0</v>
      </c>
      <c r="Z1017" s="67">
        <f t="shared" si="547"/>
        <v>0</v>
      </c>
      <c r="AA1017" s="2">
        <f t="shared" si="548"/>
        <v>0</v>
      </c>
      <c r="AB1017" s="26">
        <f t="shared" si="555"/>
        <v>6.7299999999999999E-2</v>
      </c>
      <c r="AC1017" s="27">
        <f t="shared" si="536"/>
        <v>10</v>
      </c>
      <c r="AD1017" s="27">
        <v>252</v>
      </c>
      <c r="AE1017" s="10">
        <f t="shared" si="564"/>
        <v>1.0025879499999999</v>
      </c>
      <c r="AF1017" s="2">
        <f t="shared" si="565"/>
        <v>765.94988438999997</v>
      </c>
      <c r="AG1017" s="2">
        <f t="shared" si="549"/>
        <v>807.47024323999995</v>
      </c>
      <c r="AH1017" s="3" t="str">
        <f t="shared" si="550"/>
        <v>-</v>
      </c>
      <c r="AI1017" s="4" t="str">
        <f t="shared" si="566"/>
        <v>A+J=</v>
      </c>
      <c r="AJ1017" s="11">
        <f t="shared" si="556"/>
        <v>41823</v>
      </c>
      <c r="AK1017" s="11"/>
      <c r="AL1017" s="4"/>
      <c r="AX1017" s="1"/>
      <c r="AY1017" s="1"/>
      <c r="AZ1017" s="1"/>
      <c r="BA1017" s="1"/>
      <c r="BB1017" s="1"/>
      <c r="BC1017" s="1"/>
    </row>
    <row r="1018" spans="1:55" x14ac:dyDescent="0.2">
      <c r="A1018" s="144">
        <f t="shared" si="551"/>
        <v>41807</v>
      </c>
      <c r="B1018" s="2">
        <f t="shared" si="537"/>
        <v>312969.82907107071</v>
      </c>
      <c r="C1018" s="2">
        <f t="shared" si="552"/>
        <v>265084.62092900003</v>
      </c>
      <c r="D1018" s="68">
        <f>SUM(Y1018:Y$1094)</f>
        <v>7138.3309928899998</v>
      </c>
      <c r="E1018" s="68">
        <f t="shared" si="538"/>
        <v>257946.28993611003</v>
      </c>
      <c r="F1018" s="72">
        <f t="shared" si="560"/>
        <v>3924.5</v>
      </c>
      <c r="G1018" s="3">
        <f>IF(N1018=1,VLOOKUP(A1017,[1]Plan1!$BG$69:$BI$188,3),G1017)</f>
        <v>3942.55</v>
      </c>
      <c r="H1018" s="11">
        <f t="shared" si="561"/>
        <v>41732</v>
      </c>
      <c r="I1018" s="11">
        <f t="shared" si="562"/>
        <v>41762</v>
      </c>
      <c r="J1018" s="26">
        <f t="shared" si="539"/>
        <v>4.59931201426933E-3</v>
      </c>
      <c r="K1018" s="11">
        <f t="shared" si="553"/>
        <v>41821</v>
      </c>
      <c r="L1018" s="11">
        <f t="shared" si="540"/>
        <v>41821</v>
      </c>
      <c r="M1018" s="1">
        <f t="shared" si="554"/>
        <v>20</v>
      </c>
      <c r="N1018" s="1">
        <f t="shared" si="557"/>
        <v>11</v>
      </c>
      <c r="O1018" s="2">
        <f t="shared" si="541"/>
        <v>1.0025269999999999</v>
      </c>
      <c r="P1018" s="10">
        <f t="shared" si="568"/>
        <v>1.00670021</v>
      </c>
      <c r="Q1018" s="10">
        <f t="shared" si="563"/>
        <v>1.1759997715665029</v>
      </c>
      <c r="R1018" s="2">
        <f t="shared" si="567"/>
        <v>1.1789715199999999</v>
      </c>
      <c r="S1018" s="2">
        <f t="shared" si="558"/>
        <v>1.11650312</v>
      </c>
      <c r="T1018" s="2">
        <f t="shared" si="542"/>
        <v>295967.80633123999</v>
      </c>
      <c r="U1018" s="2">
        <f t="shared" si="543"/>
        <v>831.6378322643825</v>
      </c>
      <c r="V1018" s="2">
        <f t="shared" si="544"/>
        <v>46165.039588226296</v>
      </c>
      <c r="W1018" s="2">
        <f t="shared" si="545"/>
        <v>312081.29834949068</v>
      </c>
      <c r="X1018" s="27">
        <f t="shared" si="546"/>
        <v>0</v>
      </c>
      <c r="Y1018" s="2">
        <f t="shared" si="559"/>
        <v>0</v>
      </c>
      <c r="Z1018" s="67">
        <f t="shared" si="547"/>
        <v>0</v>
      </c>
      <c r="AA1018" s="2">
        <f t="shared" si="548"/>
        <v>0</v>
      </c>
      <c r="AB1018" s="26">
        <f t="shared" si="555"/>
        <v>6.7299999999999999E-2</v>
      </c>
      <c r="AC1018" s="27">
        <f t="shared" si="536"/>
        <v>11</v>
      </c>
      <c r="AD1018" s="27">
        <v>252</v>
      </c>
      <c r="AE1018" s="10">
        <f t="shared" si="564"/>
        <v>1.0028471130000001</v>
      </c>
      <c r="AF1018" s="2">
        <f t="shared" si="565"/>
        <v>842.65378897999994</v>
      </c>
      <c r="AG1018" s="2">
        <f t="shared" si="549"/>
        <v>888.53072157999998</v>
      </c>
      <c r="AH1018" s="3" t="str">
        <f t="shared" si="550"/>
        <v>-</v>
      </c>
      <c r="AI1018" s="4" t="str">
        <f t="shared" si="566"/>
        <v>A+J=</v>
      </c>
      <c r="AJ1018" s="11">
        <f t="shared" si="556"/>
        <v>41823</v>
      </c>
      <c r="AK1018" s="11"/>
      <c r="AL1018" s="4"/>
      <c r="AX1018" s="1"/>
      <c r="AY1018" s="1"/>
      <c r="AZ1018" s="1"/>
      <c r="BA1018" s="1"/>
      <c r="BB1018" s="1"/>
      <c r="BC1018" s="1"/>
    </row>
    <row r="1019" spans="1:55" x14ac:dyDescent="0.2">
      <c r="A1019" s="144">
        <f t="shared" si="551"/>
        <v>41808</v>
      </c>
      <c r="B1019" s="2">
        <f t="shared" si="537"/>
        <v>313120.73147082003</v>
      </c>
      <c r="C1019" s="2">
        <f t="shared" si="552"/>
        <v>265084.62092900003</v>
      </c>
      <c r="D1019" s="68">
        <f>SUM(Y1019:Y$1094)</f>
        <v>7138.3309928899998</v>
      </c>
      <c r="E1019" s="68">
        <f t="shared" si="538"/>
        <v>257946.28993611003</v>
      </c>
      <c r="F1019" s="72">
        <f t="shared" si="560"/>
        <v>3924.5</v>
      </c>
      <c r="G1019" s="3">
        <f>IF(N1019=1,VLOOKUP(A1018,[1]Plan1!$BG$69:$BI$188,3),G1018)</f>
        <v>3942.55</v>
      </c>
      <c r="H1019" s="11">
        <f t="shared" si="561"/>
        <v>41732</v>
      </c>
      <c r="I1019" s="11">
        <f t="shared" si="562"/>
        <v>41762</v>
      </c>
      <c r="J1019" s="26">
        <f t="shared" si="539"/>
        <v>4.59931201426933E-3</v>
      </c>
      <c r="K1019" s="11">
        <f t="shared" si="553"/>
        <v>41821</v>
      </c>
      <c r="L1019" s="11">
        <f t="shared" si="540"/>
        <v>41821</v>
      </c>
      <c r="M1019" s="1">
        <f t="shared" si="554"/>
        <v>20</v>
      </c>
      <c r="N1019" s="1">
        <f t="shared" si="557"/>
        <v>12</v>
      </c>
      <c r="O1019" s="2">
        <f t="shared" si="541"/>
        <v>1.00275705</v>
      </c>
      <c r="P1019" s="10">
        <f t="shared" si="568"/>
        <v>1.00670021</v>
      </c>
      <c r="Q1019" s="10">
        <f t="shared" si="563"/>
        <v>1.1759997715665029</v>
      </c>
      <c r="R1019" s="2">
        <f t="shared" si="567"/>
        <v>1.17924206</v>
      </c>
      <c r="S1019" s="2">
        <f t="shared" si="558"/>
        <v>1.11650312</v>
      </c>
      <c r="T1019" s="2">
        <f t="shared" si="542"/>
        <v>295967.80633123999</v>
      </c>
      <c r="U1019" s="2">
        <f t="shared" si="543"/>
        <v>831.6378322643825</v>
      </c>
      <c r="V1019" s="2">
        <f t="shared" si="544"/>
        <v>46234.824377505625</v>
      </c>
      <c r="W1019" s="2">
        <f t="shared" si="545"/>
        <v>312151.08313877002</v>
      </c>
      <c r="X1019" s="27">
        <f t="shared" si="546"/>
        <v>0</v>
      </c>
      <c r="Y1019" s="2">
        <f t="shared" si="559"/>
        <v>0</v>
      </c>
      <c r="Z1019" s="67">
        <f t="shared" si="547"/>
        <v>0</v>
      </c>
      <c r="AA1019" s="2">
        <f t="shared" si="548"/>
        <v>0</v>
      </c>
      <c r="AB1019" s="26">
        <f t="shared" si="555"/>
        <v>6.7299999999999999E-2</v>
      </c>
      <c r="AC1019" s="27">
        <f t="shared" si="536"/>
        <v>12</v>
      </c>
      <c r="AD1019" s="27">
        <v>252</v>
      </c>
      <c r="AE1019" s="10">
        <f t="shared" si="564"/>
        <v>1.003106343</v>
      </c>
      <c r="AF1019" s="2">
        <f t="shared" si="565"/>
        <v>919.37752341999999</v>
      </c>
      <c r="AG1019" s="2">
        <f t="shared" si="549"/>
        <v>969.64833205000002</v>
      </c>
      <c r="AH1019" s="3" t="str">
        <f t="shared" si="550"/>
        <v>-</v>
      </c>
      <c r="AI1019" s="4" t="str">
        <f t="shared" si="566"/>
        <v>A+J=</v>
      </c>
      <c r="AJ1019" s="11">
        <f t="shared" si="556"/>
        <v>41823</v>
      </c>
      <c r="AK1019" s="11"/>
      <c r="AL1019" s="4"/>
      <c r="AX1019" s="1"/>
      <c r="AY1019" s="1"/>
      <c r="AZ1019" s="1"/>
      <c r="BA1019" s="1"/>
      <c r="BB1019" s="1"/>
      <c r="BC1019" s="1"/>
    </row>
    <row r="1020" spans="1:55" x14ac:dyDescent="0.2">
      <c r="A1020" s="144">
        <f t="shared" si="551"/>
        <v>41809</v>
      </c>
      <c r="B1020" s="2">
        <f t="shared" si="537"/>
        <v>313271.70391070377</v>
      </c>
      <c r="C1020" s="2">
        <f t="shared" si="552"/>
        <v>265084.62092900003</v>
      </c>
      <c r="D1020" s="68">
        <f>SUM(Y1020:Y$1094)</f>
        <v>7138.3309928899998</v>
      </c>
      <c r="E1020" s="68">
        <f t="shared" si="538"/>
        <v>257946.28993611003</v>
      </c>
      <c r="F1020" s="72">
        <f t="shared" si="560"/>
        <v>3924.5</v>
      </c>
      <c r="G1020" s="3">
        <f>IF(N1020=1,VLOOKUP(A1019,[1]Plan1!$BG$69:$BI$188,3),G1019)</f>
        <v>3942.55</v>
      </c>
      <c r="H1020" s="11">
        <f t="shared" si="561"/>
        <v>41732</v>
      </c>
      <c r="I1020" s="11">
        <f t="shared" si="562"/>
        <v>41762</v>
      </c>
      <c r="J1020" s="26">
        <f t="shared" si="539"/>
        <v>4.59931201426933E-3</v>
      </c>
      <c r="K1020" s="11">
        <f t="shared" si="553"/>
        <v>41821</v>
      </c>
      <c r="L1020" s="11">
        <f t="shared" si="540"/>
        <v>41821</v>
      </c>
      <c r="M1020" s="1">
        <f t="shared" si="554"/>
        <v>20</v>
      </c>
      <c r="N1020" s="1">
        <f t="shared" si="557"/>
        <v>13</v>
      </c>
      <c r="O1020" s="2">
        <f t="shared" si="541"/>
        <v>1.00298715</v>
      </c>
      <c r="P1020" s="10">
        <f t="shared" si="568"/>
        <v>1.00670021</v>
      </c>
      <c r="Q1020" s="10">
        <f t="shared" si="563"/>
        <v>1.1759997715665029</v>
      </c>
      <c r="R1020" s="2">
        <f t="shared" si="567"/>
        <v>1.1795126499999999</v>
      </c>
      <c r="S1020" s="2">
        <f t="shared" si="558"/>
        <v>1.11650312</v>
      </c>
      <c r="T1020" s="2">
        <f t="shared" si="542"/>
        <v>295967.80633123999</v>
      </c>
      <c r="U1020" s="2">
        <f t="shared" si="543"/>
        <v>831.6378322643825</v>
      </c>
      <c r="V1020" s="2">
        <f t="shared" si="544"/>
        <v>46304.622064099429</v>
      </c>
      <c r="W1020" s="2">
        <f t="shared" si="545"/>
        <v>312220.8808253638</v>
      </c>
      <c r="X1020" s="27">
        <f t="shared" si="546"/>
        <v>0</v>
      </c>
      <c r="Y1020" s="2">
        <f t="shared" si="559"/>
        <v>0</v>
      </c>
      <c r="Z1020" s="67">
        <f t="shared" si="547"/>
        <v>0</v>
      </c>
      <c r="AA1020" s="2">
        <f t="shared" si="548"/>
        <v>0</v>
      </c>
      <c r="AB1020" s="26">
        <f t="shared" si="555"/>
        <v>6.7299999999999999E-2</v>
      </c>
      <c r="AC1020" s="27">
        <f t="shared" ref="AC1020:AC1083" si="569">N1020</f>
        <v>13</v>
      </c>
      <c r="AD1020" s="27">
        <v>252</v>
      </c>
      <c r="AE1020" s="10">
        <f t="shared" si="564"/>
        <v>1.0033656399999999</v>
      </c>
      <c r="AF1020" s="2">
        <f t="shared" si="565"/>
        <v>996.12108769999998</v>
      </c>
      <c r="AG1020" s="2">
        <f t="shared" si="549"/>
        <v>1050.82308534</v>
      </c>
      <c r="AH1020" s="3" t="str">
        <f t="shared" si="550"/>
        <v>-</v>
      </c>
      <c r="AI1020" s="4" t="str">
        <f t="shared" si="566"/>
        <v>A+J=</v>
      </c>
      <c r="AJ1020" s="11">
        <f t="shared" si="556"/>
        <v>41823</v>
      </c>
      <c r="AK1020" s="11"/>
      <c r="AL1020" s="4"/>
      <c r="AX1020" s="1"/>
      <c r="AY1020" s="1"/>
      <c r="AZ1020" s="1"/>
      <c r="BA1020" s="1"/>
      <c r="BB1020" s="1"/>
      <c r="BC1020" s="1"/>
    </row>
    <row r="1021" spans="1:55" x14ac:dyDescent="0.2">
      <c r="A1021" s="144">
        <f t="shared" si="551"/>
        <v>41810</v>
      </c>
      <c r="B1021" s="2">
        <f t="shared" si="537"/>
        <v>313271.70391070377</v>
      </c>
      <c r="C1021" s="2">
        <f t="shared" si="552"/>
        <v>265084.62092900003</v>
      </c>
      <c r="D1021" s="68">
        <f>SUM(Y1021:Y$1094)</f>
        <v>7138.3309928899998</v>
      </c>
      <c r="E1021" s="68">
        <f t="shared" si="538"/>
        <v>257946.28993611003</v>
      </c>
      <c r="F1021" s="72">
        <f t="shared" si="560"/>
        <v>3924.5</v>
      </c>
      <c r="G1021" s="3">
        <f>IF(N1021=1,VLOOKUP(A1020,[1]Plan1!$BG$69:$BI$188,3),G1020)</f>
        <v>3942.55</v>
      </c>
      <c r="H1021" s="11">
        <f t="shared" si="561"/>
        <v>41732</v>
      </c>
      <c r="I1021" s="11">
        <f t="shared" si="562"/>
        <v>41762</v>
      </c>
      <c r="J1021" s="26">
        <f t="shared" si="539"/>
        <v>4.59931201426933E-3</v>
      </c>
      <c r="K1021" s="11">
        <f t="shared" si="553"/>
        <v>41821</v>
      </c>
      <c r="L1021" s="11">
        <f t="shared" si="540"/>
        <v>41821</v>
      </c>
      <c r="M1021" s="1">
        <f t="shared" si="554"/>
        <v>20</v>
      </c>
      <c r="N1021" s="1">
        <f t="shared" si="557"/>
        <v>13</v>
      </c>
      <c r="O1021" s="2">
        <f t="shared" si="541"/>
        <v>1.00298715</v>
      </c>
      <c r="P1021" s="10">
        <f t="shared" si="568"/>
        <v>1.00670021</v>
      </c>
      <c r="Q1021" s="10">
        <f t="shared" si="563"/>
        <v>1.1759997715665029</v>
      </c>
      <c r="R1021" s="2">
        <f t="shared" si="567"/>
        <v>1.1795126499999999</v>
      </c>
      <c r="S1021" s="2">
        <f t="shared" si="558"/>
        <v>1.11650312</v>
      </c>
      <c r="T1021" s="2">
        <f t="shared" si="542"/>
        <v>295967.80633123999</v>
      </c>
      <c r="U1021" s="2">
        <f t="shared" si="543"/>
        <v>831.6378322643825</v>
      </c>
      <c r="V1021" s="2">
        <f t="shared" si="544"/>
        <v>46304.622064099429</v>
      </c>
      <c r="W1021" s="2">
        <f t="shared" si="545"/>
        <v>312220.8808253638</v>
      </c>
      <c r="X1021" s="27">
        <f t="shared" si="546"/>
        <v>0</v>
      </c>
      <c r="Y1021" s="2">
        <f t="shared" si="559"/>
        <v>0</v>
      </c>
      <c r="Z1021" s="67">
        <f t="shared" si="547"/>
        <v>0</v>
      </c>
      <c r="AA1021" s="2">
        <f t="shared" si="548"/>
        <v>0</v>
      </c>
      <c r="AB1021" s="26">
        <f t="shared" si="555"/>
        <v>6.7299999999999999E-2</v>
      </c>
      <c r="AC1021" s="27">
        <f t="shared" si="569"/>
        <v>13</v>
      </c>
      <c r="AD1021" s="27">
        <v>252</v>
      </c>
      <c r="AE1021" s="10">
        <f t="shared" si="564"/>
        <v>1.0033656399999999</v>
      </c>
      <c r="AF1021" s="2">
        <f t="shared" si="565"/>
        <v>996.12108769999998</v>
      </c>
      <c r="AG1021" s="2">
        <f t="shared" si="549"/>
        <v>1050.82308534</v>
      </c>
      <c r="AH1021" s="3" t="str">
        <f t="shared" si="550"/>
        <v>-</v>
      </c>
      <c r="AI1021" s="4" t="str">
        <f t="shared" si="566"/>
        <v>A+J=</v>
      </c>
      <c r="AJ1021" s="11">
        <f t="shared" si="556"/>
        <v>41823</v>
      </c>
      <c r="AK1021" s="11"/>
      <c r="AL1021" s="4"/>
      <c r="AX1021" s="1"/>
      <c r="AY1021" s="1"/>
      <c r="AZ1021" s="1"/>
      <c r="BA1021" s="1"/>
      <c r="BB1021" s="1"/>
      <c r="BC1021" s="1"/>
    </row>
    <row r="1022" spans="1:55" x14ac:dyDescent="0.2">
      <c r="A1022" s="144">
        <f t="shared" si="551"/>
        <v>41811</v>
      </c>
      <c r="B1022" s="2">
        <f t="shared" si="537"/>
        <v>313422.75159241795</v>
      </c>
      <c r="C1022" s="2">
        <f t="shared" si="552"/>
        <v>265084.62092900003</v>
      </c>
      <c r="D1022" s="68">
        <f>SUM(Y1022:Y$1094)</f>
        <v>7138.3309928899998</v>
      </c>
      <c r="E1022" s="68">
        <f t="shared" si="538"/>
        <v>257946.28993611003</v>
      </c>
      <c r="F1022" s="72">
        <f t="shared" si="560"/>
        <v>3924.5</v>
      </c>
      <c r="G1022" s="3">
        <f>IF(N1022=1,VLOOKUP(A1021,[1]Plan1!$BG$69:$BI$188,3),G1021)</f>
        <v>3942.55</v>
      </c>
      <c r="H1022" s="11">
        <f t="shared" si="561"/>
        <v>41732</v>
      </c>
      <c r="I1022" s="11">
        <f t="shared" si="562"/>
        <v>41762</v>
      </c>
      <c r="J1022" s="26">
        <f t="shared" si="539"/>
        <v>4.59931201426933E-3</v>
      </c>
      <c r="K1022" s="11">
        <f t="shared" si="553"/>
        <v>41821</v>
      </c>
      <c r="L1022" s="11">
        <f t="shared" si="540"/>
        <v>41821</v>
      </c>
      <c r="M1022" s="1">
        <f t="shared" si="554"/>
        <v>20</v>
      </c>
      <c r="N1022" s="1">
        <f t="shared" si="557"/>
        <v>14</v>
      </c>
      <c r="O1022" s="2">
        <f t="shared" si="541"/>
        <v>1.0032173</v>
      </c>
      <c r="P1022" s="10">
        <f t="shared" si="568"/>
        <v>1.00670021</v>
      </c>
      <c r="Q1022" s="10">
        <f t="shared" si="563"/>
        <v>1.1759997715665029</v>
      </c>
      <c r="R1022" s="2">
        <f t="shared" si="567"/>
        <v>1.1797833099999999</v>
      </c>
      <c r="S1022" s="2">
        <f t="shared" si="558"/>
        <v>1.11650312</v>
      </c>
      <c r="T1022" s="2">
        <f t="shared" si="542"/>
        <v>295967.80633123999</v>
      </c>
      <c r="U1022" s="2">
        <f t="shared" si="543"/>
        <v>831.6378322643825</v>
      </c>
      <c r="V1022" s="2">
        <f t="shared" si="544"/>
        <v>46374.437806933529</v>
      </c>
      <c r="W1022" s="2">
        <f t="shared" si="545"/>
        <v>312290.69656819792</v>
      </c>
      <c r="X1022" s="27">
        <f t="shared" si="546"/>
        <v>0</v>
      </c>
      <c r="Y1022" s="2">
        <f t="shared" si="559"/>
        <v>0</v>
      </c>
      <c r="Z1022" s="67">
        <f t="shared" si="547"/>
        <v>0</v>
      </c>
      <c r="AA1022" s="2">
        <f t="shared" si="548"/>
        <v>0</v>
      </c>
      <c r="AB1022" s="26">
        <f t="shared" si="555"/>
        <v>6.7299999999999999E-2</v>
      </c>
      <c r="AC1022" s="27">
        <f t="shared" si="569"/>
        <v>14</v>
      </c>
      <c r="AD1022" s="27">
        <v>252</v>
      </c>
      <c r="AE1022" s="10">
        <f t="shared" si="564"/>
        <v>1.0036250040000001</v>
      </c>
      <c r="AF1022" s="2">
        <f t="shared" si="565"/>
        <v>1072.88448182</v>
      </c>
      <c r="AG1022" s="2">
        <f t="shared" si="549"/>
        <v>1132.05502422</v>
      </c>
      <c r="AH1022" s="3" t="str">
        <f t="shared" si="550"/>
        <v>-</v>
      </c>
      <c r="AI1022" s="4" t="str">
        <f t="shared" si="566"/>
        <v>A+J=</v>
      </c>
      <c r="AJ1022" s="11">
        <f t="shared" si="556"/>
        <v>41823</v>
      </c>
      <c r="AK1022" s="11"/>
      <c r="AL1022" s="4"/>
      <c r="AX1022" s="1"/>
      <c r="AY1022" s="1"/>
      <c r="AZ1022" s="1"/>
      <c r="BA1022" s="1"/>
      <c r="BB1022" s="1"/>
      <c r="BC1022" s="1"/>
    </row>
    <row r="1023" spans="1:55" x14ac:dyDescent="0.2">
      <c r="A1023" s="144">
        <f t="shared" si="551"/>
        <v>41812</v>
      </c>
      <c r="B1023" s="2">
        <f t="shared" si="537"/>
        <v>313422.75159241795</v>
      </c>
      <c r="C1023" s="2">
        <f t="shared" si="552"/>
        <v>265084.62092900003</v>
      </c>
      <c r="D1023" s="68">
        <f>SUM(Y1023:Y$1094)</f>
        <v>7138.3309928899998</v>
      </c>
      <c r="E1023" s="68">
        <f t="shared" si="538"/>
        <v>257946.28993611003</v>
      </c>
      <c r="F1023" s="72">
        <f t="shared" si="560"/>
        <v>3924.5</v>
      </c>
      <c r="G1023" s="3">
        <f>IF(N1023=1,VLOOKUP(A1022,[1]Plan1!$BG$69:$BI$188,3),G1022)</f>
        <v>3942.55</v>
      </c>
      <c r="H1023" s="11">
        <f t="shared" si="561"/>
        <v>41732</v>
      </c>
      <c r="I1023" s="11">
        <f t="shared" si="562"/>
        <v>41762</v>
      </c>
      <c r="J1023" s="26">
        <f t="shared" si="539"/>
        <v>4.59931201426933E-3</v>
      </c>
      <c r="K1023" s="11">
        <f t="shared" si="553"/>
        <v>41821</v>
      </c>
      <c r="L1023" s="11">
        <f t="shared" si="540"/>
        <v>41821</v>
      </c>
      <c r="M1023" s="1">
        <f t="shared" si="554"/>
        <v>20</v>
      </c>
      <c r="N1023" s="1">
        <f t="shared" si="557"/>
        <v>14</v>
      </c>
      <c r="O1023" s="2">
        <f t="shared" si="541"/>
        <v>1.0032173</v>
      </c>
      <c r="P1023" s="10">
        <f t="shared" si="568"/>
        <v>1.00670021</v>
      </c>
      <c r="Q1023" s="10">
        <f t="shared" si="563"/>
        <v>1.1759997715665029</v>
      </c>
      <c r="R1023" s="2">
        <f t="shared" si="567"/>
        <v>1.1797833099999999</v>
      </c>
      <c r="S1023" s="2">
        <f t="shared" si="558"/>
        <v>1.11650312</v>
      </c>
      <c r="T1023" s="2">
        <f t="shared" si="542"/>
        <v>295967.80633123999</v>
      </c>
      <c r="U1023" s="2">
        <f t="shared" si="543"/>
        <v>831.6378322643825</v>
      </c>
      <c r="V1023" s="2">
        <f t="shared" si="544"/>
        <v>46374.437806933529</v>
      </c>
      <c r="W1023" s="2">
        <f t="shared" si="545"/>
        <v>312290.69656819792</v>
      </c>
      <c r="X1023" s="27">
        <f t="shared" si="546"/>
        <v>0</v>
      </c>
      <c r="Y1023" s="2">
        <f t="shared" si="559"/>
        <v>0</v>
      </c>
      <c r="Z1023" s="67">
        <f t="shared" si="547"/>
        <v>0</v>
      </c>
      <c r="AA1023" s="2">
        <f t="shared" si="548"/>
        <v>0</v>
      </c>
      <c r="AB1023" s="26">
        <f t="shared" si="555"/>
        <v>6.7299999999999999E-2</v>
      </c>
      <c r="AC1023" s="27">
        <f t="shared" si="569"/>
        <v>14</v>
      </c>
      <c r="AD1023" s="27">
        <v>252</v>
      </c>
      <c r="AE1023" s="10">
        <f t="shared" si="564"/>
        <v>1.0036250040000001</v>
      </c>
      <c r="AF1023" s="2">
        <f t="shared" si="565"/>
        <v>1072.88448182</v>
      </c>
      <c r="AG1023" s="2">
        <f t="shared" si="549"/>
        <v>1132.05502422</v>
      </c>
      <c r="AH1023" s="3" t="str">
        <f t="shared" si="550"/>
        <v>-</v>
      </c>
      <c r="AI1023" s="4" t="str">
        <f t="shared" si="566"/>
        <v>A+J=</v>
      </c>
      <c r="AJ1023" s="11">
        <f t="shared" si="556"/>
        <v>41823</v>
      </c>
      <c r="AK1023" s="11"/>
      <c r="AL1023" s="4"/>
      <c r="AX1023" s="1"/>
      <c r="AY1023" s="1"/>
      <c r="AZ1023" s="1"/>
      <c r="BA1023" s="1"/>
      <c r="BB1023" s="1"/>
      <c r="BC1023" s="1"/>
    </row>
    <row r="1024" spans="1:55" x14ac:dyDescent="0.2">
      <c r="A1024" s="144">
        <f t="shared" si="551"/>
        <v>41813</v>
      </c>
      <c r="B1024" s="2">
        <f t="shared" si="537"/>
        <v>313422.75159241795</v>
      </c>
      <c r="C1024" s="2">
        <f t="shared" si="552"/>
        <v>265084.62092900003</v>
      </c>
      <c r="D1024" s="68">
        <f>SUM(Y1024:Y$1094)</f>
        <v>7138.3309928899998</v>
      </c>
      <c r="E1024" s="68">
        <f t="shared" si="538"/>
        <v>257946.28993611003</v>
      </c>
      <c r="F1024" s="72">
        <f t="shared" si="560"/>
        <v>3924.5</v>
      </c>
      <c r="G1024" s="3">
        <f>IF(N1024=1,VLOOKUP(A1023,[1]Plan1!$BG$69:$BI$188,3),G1023)</f>
        <v>3942.55</v>
      </c>
      <c r="H1024" s="11">
        <f t="shared" si="561"/>
        <v>41732</v>
      </c>
      <c r="I1024" s="11">
        <f t="shared" si="562"/>
        <v>41762</v>
      </c>
      <c r="J1024" s="26">
        <f t="shared" si="539"/>
        <v>4.59931201426933E-3</v>
      </c>
      <c r="K1024" s="11">
        <f t="shared" si="553"/>
        <v>41821</v>
      </c>
      <c r="L1024" s="11">
        <f t="shared" si="540"/>
        <v>41821</v>
      </c>
      <c r="M1024" s="1">
        <f t="shared" si="554"/>
        <v>20</v>
      </c>
      <c r="N1024" s="1">
        <f t="shared" si="557"/>
        <v>14</v>
      </c>
      <c r="O1024" s="2">
        <f t="shared" si="541"/>
        <v>1.0032173</v>
      </c>
      <c r="P1024" s="10">
        <f t="shared" si="568"/>
        <v>1.00670021</v>
      </c>
      <c r="Q1024" s="10">
        <f t="shared" si="563"/>
        <v>1.1759997715665029</v>
      </c>
      <c r="R1024" s="2">
        <f t="shared" si="567"/>
        <v>1.1797833099999999</v>
      </c>
      <c r="S1024" s="2">
        <f t="shared" si="558"/>
        <v>1.11650312</v>
      </c>
      <c r="T1024" s="2">
        <f t="shared" si="542"/>
        <v>295967.80633123999</v>
      </c>
      <c r="U1024" s="2">
        <f t="shared" si="543"/>
        <v>831.6378322643825</v>
      </c>
      <c r="V1024" s="2">
        <f t="shared" si="544"/>
        <v>46374.437806933529</v>
      </c>
      <c r="W1024" s="2">
        <f t="shared" si="545"/>
        <v>312290.69656819792</v>
      </c>
      <c r="X1024" s="27">
        <f t="shared" si="546"/>
        <v>0</v>
      </c>
      <c r="Y1024" s="2">
        <f t="shared" si="559"/>
        <v>0</v>
      </c>
      <c r="Z1024" s="67">
        <f t="shared" si="547"/>
        <v>0</v>
      </c>
      <c r="AA1024" s="2">
        <f t="shared" si="548"/>
        <v>0</v>
      </c>
      <c r="AB1024" s="26">
        <f t="shared" si="555"/>
        <v>6.7299999999999999E-2</v>
      </c>
      <c r="AC1024" s="27">
        <f t="shared" si="569"/>
        <v>14</v>
      </c>
      <c r="AD1024" s="27">
        <v>252</v>
      </c>
      <c r="AE1024" s="10">
        <f t="shared" si="564"/>
        <v>1.0036250040000001</v>
      </c>
      <c r="AF1024" s="2">
        <f t="shared" si="565"/>
        <v>1072.88448182</v>
      </c>
      <c r="AG1024" s="2">
        <f t="shared" si="549"/>
        <v>1132.05502422</v>
      </c>
      <c r="AH1024" s="3" t="str">
        <f t="shared" si="550"/>
        <v>-</v>
      </c>
      <c r="AI1024" s="4" t="str">
        <f t="shared" si="566"/>
        <v>A+J=</v>
      </c>
      <c r="AJ1024" s="11">
        <f t="shared" si="556"/>
        <v>41823</v>
      </c>
      <c r="AK1024" s="11"/>
      <c r="AL1024" s="4"/>
      <c r="AX1024" s="1"/>
      <c r="AY1024" s="1"/>
      <c r="AZ1024" s="1"/>
      <c r="BA1024" s="1"/>
      <c r="BB1024" s="1"/>
      <c r="BC1024" s="1"/>
    </row>
    <row r="1025" spans="1:55" x14ac:dyDescent="0.2">
      <c r="A1025" s="144">
        <f t="shared" si="551"/>
        <v>41814</v>
      </c>
      <c r="B1025" s="2">
        <f t="shared" si="537"/>
        <v>313573.87195455941</v>
      </c>
      <c r="C1025" s="2">
        <f t="shared" si="552"/>
        <v>265084.62092900003</v>
      </c>
      <c r="D1025" s="68">
        <f>SUM(Y1025:Y$1094)</f>
        <v>7138.3309928899998</v>
      </c>
      <c r="E1025" s="68">
        <f t="shared" si="538"/>
        <v>257946.28993611003</v>
      </c>
      <c r="F1025" s="72">
        <f t="shared" si="560"/>
        <v>3924.5</v>
      </c>
      <c r="G1025" s="3">
        <f>IF(N1025=1,VLOOKUP(A1024,[1]Plan1!$BG$69:$BI$188,3),G1024)</f>
        <v>3942.55</v>
      </c>
      <c r="H1025" s="11">
        <f t="shared" si="561"/>
        <v>41732</v>
      </c>
      <c r="I1025" s="11">
        <f t="shared" si="562"/>
        <v>41762</v>
      </c>
      <c r="J1025" s="26">
        <f t="shared" si="539"/>
        <v>4.59931201426933E-3</v>
      </c>
      <c r="K1025" s="11">
        <f t="shared" si="553"/>
        <v>41821</v>
      </c>
      <c r="L1025" s="11">
        <f t="shared" si="540"/>
        <v>41821</v>
      </c>
      <c r="M1025" s="1">
        <f t="shared" si="554"/>
        <v>20</v>
      </c>
      <c r="N1025" s="1">
        <f t="shared" si="557"/>
        <v>15</v>
      </c>
      <c r="O1025" s="2">
        <f t="shared" si="541"/>
        <v>1.0034475</v>
      </c>
      <c r="P1025" s="10">
        <f t="shared" si="568"/>
        <v>1.00670021</v>
      </c>
      <c r="Q1025" s="10">
        <f t="shared" si="563"/>
        <v>1.1759997715665029</v>
      </c>
      <c r="R1025" s="2">
        <f t="shared" si="567"/>
        <v>1.18005403</v>
      </c>
      <c r="S1025" s="2">
        <f t="shared" si="558"/>
        <v>1.11650312</v>
      </c>
      <c r="T1025" s="2">
        <f t="shared" si="542"/>
        <v>295967.80633123999</v>
      </c>
      <c r="U1025" s="2">
        <f t="shared" si="543"/>
        <v>831.6378322643825</v>
      </c>
      <c r="V1025" s="2">
        <f t="shared" si="544"/>
        <v>46444.269026545044</v>
      </c>
      <c r="W1025" s="2">
        <f t="shared" si="545"/>
        <v>312360.52778780943</v>
      </c>
      <c r="X1025" s="27">
        <f t="shared" si="546"/>
        <v>0</v>
      </c>
      <c r="Y1025" s="2">
        <f t="shared" si="559"/>
        <v>0</v>
      </c>
      <c r="Z1025" s="67">
        <f t="shared" si="547"/>
        <v>0</v>
      </c>
      <c r="AA1025" s="2">
        <f t="shared" si="548"/>
        <v>0</v>
      </c>
      <c r="AB1025" s="26">
        <f t="shared" si="555"/>
        <v>6.7299999999999999E-2</v>
      </c>
      <c r="AC1025" s="27">
        <f t="shared" si="569"/>
        <v>15</v>
      </c>
      <c r="AD1025" s="27">
        <v>252</v>
      </c>
      <c r="AE1025" s="10">
        <f t="shared" si="564"/>
        <v>1.003884435</v>
      </c>
      <c r="AF1025" s="2">
        <f t="shared" si="565"/>
        <v>1149.66770578</v>
      </c>
      <c r="AG1025" s="2">
        <f t="shared" si="549"/>
        <v>1213.3441667500001</v>
      </c>
      <c r="AH1025" s="3" t="str">
        <f t="shared" si="550"/>
        <v>-</v>
      </c>
      <c r="AI1025" s="4" t="str">
        <f t="shared" si="566"/>
        <v>A+J=</v>
      </c>
      <c r="AJ1025" s="11">
        <f t="shared" si="556"/>
        <v>41823</v>
      </c>
      <c r="AK1025" s="11"/>
      <c r="AL1025" s="4"/>
      <c r="AX1025" s="1"/>
      <c r="AY1025" s="1"/>
      <c r="AZ1025" s="1"/>
      <c r="BA1025" s="1"/>
      <c r="BB1025" s="1"/>
      <c r="BC1025" s="1"/>
    </row>
    <row r="1026" spans="1:55" x14ac:dyDescent="0.2">
      <c r="A1026" s="144">
        <f t="shared" si="551"/>
        <v>41815</v>
      </c>
      <c r="B1026" s="2">
        <f t="shared" si="537"/>
        <v>313725.06533564831</v>
      </c>
      <c r="C1026" s="2">
        <f t="shared" si="552"/>
        <v>265084.62092900003</v>
      </c>
      <c r="D1026" s="68">
        <f>SUM(Y1026:Y$1094)</f>
        <v>7138.3309928899998</v>
      </c>
      <c r="E1026" s="68">
        <f t="shared" si="538"/>
        <v>257946.28993611003</v>
      </c>
      <c r="F1026" s="72">
        <f t="shared" si="560"/>
        <v>3924.5</v>
      </c>
      <c r="G1026" s="3">
        <f>IF(N1026=1,VLOOKUP(A1025,[1]Plan1!$BG$69:$BI$188,3),G1025)</f>
        <v>3942.55</v>
      </c>
      <c r="H1026" s="11">
        <f t="shared" si="561"/>
        <v>41732</v>
      </c>
      <c r="I1026" s="11">
        <f t="shared" si="562"/>
        <v>41762</v>
      </c>
      <c r="J1026" s="26">
        <f t="shared" si="539"/>
        <v>4.59931201426933E-3</v>
      </c>
      <c r="K1026" s="11">
        <f t="shared" si="553"/>
        <v>41821</v>
      </c>
      <c r="L1026" s="11">
        <f t="shared" si="540"/>
        <v>41821</v>
      </c>
      <c r="M1026" s="1">
        <f t="shared" si="554"/>
        <v>20</v>
      </c>
      <c r="N1026" s="1">
        <f t="shared" si="557"/>
        <v>16</v>
      </c>
      <c r="O1026" s="2">
        <f t="shared" si="541"/>
        <v>1.00367776</v>
      </c>
      <c r="P1026" s="10">
        <f t="shared" si="568"/>
        <v>1.00670021</v>
      </c>
      <c r="Q1026" s="10">
        <f t="shared" si="563"/>
        <v>1.1759997715665029</v>
      </c>
      <c r="R1026" s="2">
        <f t="shared" si="567"/>
        <v>1.1803248099999999</v>
      </c>
      <c r="S1026" s="2">
        <f t="shared" si="558"/>
        <v>1.11650312</v>
      </c>
      <c r="T1026" s="2">
        <f t="shared" si="542"/>
        <v>295967.80633123999</v>
      </c>
      <c r="U1026" s="2">
        <f t="shared" si="543"/>
        <v>831.6378322643825</v>
      </c>
      <c r="V1026" s="2">
        <f t="shared" si="544"/>
        <v>46514.115722933922</v>
      </c>
      <c r="W1026" s="2">
        <f t="shared" si="545"/>
        <v>312430.37448419828</v>
      </c>
      <c r="X1026" s="27">
        <f t="shared" si="546"/>
        <v>0</v>
      </c>
      <c r="Y1026" s="2">
        <f t="shared" si="559"/>
        <v>0</v>
      </c>
      <c r="Z1026" s="67">
        <f t="shared" si="547"/>
        <v>0</v>
      </c>
      <c r="AA1026" s="2">
        <f t="shared" si="548"/>
        <v>0</v>
      </c>
      <c r="AB1026" s="26">
        <f t="shared" si="555"/>
        <v>6.7299999999999999E-2</v>
      </c>
      <c r="AC1026" s="27">
        <f t="shared" si="569"/>
        <v>16</v>
      </c>
      <c r="AD1026" s="27">
        <v>252</v>
      </c>
      <c r="AE1026" s="10">
        <f t="shared" si="564"/>
        <v>1.004143934</v>
      </c>
      <c r="AF1026" s="2">
        <f t="shared" si="565"/>
        <v>1226.47105556</v>
      </c>
      <c r="AG1026" s="2">
        <f t="shared" si="549"/>
        <v>1294.6908514500001</v>
      </c>
      <c r="AH1026" s="3" t="str">
        <f t="shared" si="550"/>
        <v>-</v>
      </c>
      <c r="AI1026" s="4" t="str">
        <f t="shared" si="566"/>
        <v>A+J=</v>
      </c>
      <c r="AJ1026" s="11">
        <f t="shared" si="556"/>
        <v>41823</v>
      </c>
      <c r="AK1026" s="11"/>
      <c r="AL1026" s="4"/>
      <c r="AX1026" s="1"/>
      <c r="AY1026" s="1"/>
      <c r="AZ1026" s="1"/>
      <c r="BA1026" s="1"/>
      <c r="BB1026" s="1"/>
      <c r="BC1026" s="1"/>
    </row>
    <row r="1027" spans="1:55" x14ac:dyDescent="0.2">
      <c r="A1027" s="144">
        <f t="shared" si="551"/>
        <v>41816</v>
      </c>
      <c r="B1027" s="2">
        <f t="shared" si="537"/>
        <v>313876.32854616171</v>
      </c>
      <c r="C1027" s="2">
        <f t="shared" si="552"/>
        <v>265084.62092900003</v>
      </c>
      <c r="D1027" s="68">
        <f>SUM(Y1027:Y$1094)</f>
        <v>7138.3309928899998</v>
      </c>
      <c r="E1027" s="68">
        <f t="shared" si="538"/>
        <v>257946.28993611003</v>
      </c>
      <c r="F1027" s="72">
        <f t="shared" si="560"/>
        <v>3924.5</v>
      </c>
      <c r="G1027" s="3">
        <f>IF(N1027=1,VLOOKUP(A1026,[1]Plan1!$BG$69:$BI$188,3),G1026)</f>
        <v>3942.55</v>
      </c>
      <c r="H1027" s="11">
        <f t="shared" si="561"/>
        <v>41732</v>
      </c>
      <c r="I1027" s="11">
        <f t="shared" si="562"/>
        <v>41762</v>
      </c>
      <c r="J1027" s="26">
        <f t="shared" si="539"/>
        <v>4.59931201426933E-3</v>
      </c>
      <c r="K1027" s="11">
        <f t="shared" si="553"/>
        <v>41821</v>
      </c>
      <c r="L1027" s="11">
        <f t="shared" si="540"/>
        <v>41821</v>
      </c>
      <c r="M1027" s="1">
        <f t="shared" si="554"/>
        <v>20</v>
      </c>
      <c r="N1027" s="1">
        <f t="shared" si="557"/>
        <v>17</v>
      </c>
      <c r="O1027" s="2">
        <f t="shared" si="541"/>
        <v>1.0039080600000001</v>
      </c>
      <c r="P1027" s="10">
        <f t="shared" si="568"/>
        <v>1.00670021</v>
      </c>
      <c r="Q1027" s="10">
        <f t="shared" si="563"/>
        <v>1.1759997715665029</v>
      </c>
      <c r="R1027" s="2">
        <f t="shared" si="567"/>
        <v>1.1805956399999999</v>
      </c>
      <c r="S1027" s="2">
        <f t="shared" si="558"/>
        <v>1.11650312</v>
      </c>
      <c r="T1027" s="2">
        <f t="shared" si="542"/>
        <v>295967.80633123999</v>
      </c>
      <c r="U1027" s="2">
        <f t="shared" si="543"/>
        <v>831.6378322643825</v>
      </c>
      <c r="V1027" s="2">
        <f t="shared" si="544"/>
        <v>46583.975316637334</v>
      </c>
      <c r="W1027" s="2">
        <f t="shared" si="545"/>
        <v>312500.2340779017</v>
      </c>
      <c r="X1027" s="27">
        <f t="shared" si="546"/>
        <v>0</v>
      </c>
      <c r="Y1027" s="2">
        <f t="shared" si="559"/>
        <v>0</v>
      </c>
      <c r="Z1027" s="67">
        <f t="shared" si="547"/>
        <v>0</v>
      </c>
      <c r="AA1027" s="2">
        <f t="shared" si="548"/>
        <v>0</v>
      </c>
      <c r="AB1027" s="26">
        <f t="shared" si="555"/>
        <v>6.7299999999999999E-2</v>
      </c>
      <c r="AC1027" s="27">
        <f t="shared" si="569"/>
        <v>17</v>
      </c>
      <c r="AD1027" s="27">
        <v>252</v>
      </c>
      <c r="AE1027" s="10">
        <f t="shared" si="564"/>
        <v>1.0044034989999999</v>
      </c>
      <c r="AF1027" s="2">
        <f t="shared" si="565"/>
        <v>1303.29393921</v>
      </c>
      <c r="AG1027" s="2">
        <f t="shared" si="549"/>
        <v>1376.09446826</v>
      </c>
      <c r="AH1027" s="3" t="str">
        <f t="shared" si="550"/>
        <v>-</v>
      </c>
      <c r="AI1027" s="4" t="str">
        <f t="shared" si="566"/>
        <v>A+J=</v>
      </c>
      <c r="AJ1027" s="11">
        <f t="shared" si="556"/>
        <v>41823</v>
      </c>
      <c r="AK1027" s="11"/>
      <c r="AL1027" s="4"/>
      <c r="AX1027" s="1"/>
      <c r="AY1027" s="1"/>
      <c r="AZ1027" s="1"/>
      <c r="BA1027" s="1"/>
      <c r="BB1027" s="1"/>
      <c r="BC1027" s="1"/>
    </row>
    <row r="1028" spans="1:55" x14ac:dyDescent="0.2">
      <c r="A1028" s="144">
        <f t="shared" si="551"/>
        <v>41817</v>
      </c>
      <c r="B1028" s="2">
        <f t="shared" si="537"/>
        <v>314027.67228849116</v>
      </c>
      <c r="C1028" s="2">
        <f t="shared" si="552"/>
        <v>265084.62092900003</v>
      </c>
      <c r="D1028" s="68">
        <f>SUM(Y1028:Y$1094)</f>
        <v>7138.3309928899998</v>
      </c>
      <c r="E1028" s="68">
        <f t="shared" si="538"/>
        <v>257946.28993611003</v>
      </c>
      <c r="F1028" s="72">
        <f t="shared" si="560"/>
        <v>3924.5</v>
      </c>
      <c r="G1028" s="3">
        <f>IF(N1028=1,VLOOKUP(A1027,[1]Plan1!$BG$69:$BI$188,3),G1027)</f>
        <v>3942.55</v>
      </c>
      <c r="H1028" s="11">
        <f t="shared" si="561"/>
        <v>41732</v>
      </c>
      <c r="I1028" s="11">
        <f t="shared" si="562"/>
        <v>41762</v>
      </c>
      <c r="J1028" s="26">
        <f t="shared" si="539"/>
        <v>4.59931201426933E-3</v>
      </c>
      <c r="K1028" s="11">
        <f t="shared" si="553"/>
        <v>41821</v>
      </c>
      <c r="L1028" s="11">
        <f t="shared" si="540"/>
        <v>41821</v>
      </c>
      <c r="M1028" s="1">
        <f t="shared" si="554"/>
        <v>20</v>
      </c>
      <c r="N1028" s="1">
        <f t="shared" si="557"/>
        <v>18</v>
      </c>
      <c r="O1028" s="2">
        <f t="shared" si="541"/>
        <v>1.00413843</v>
      </c>
      <c r="P1028" s="10">
        <f t="shared" si="568"/>
        <v>1.00670021</v>
      </c>
      <c r="Q1028" s="10">
        <f t="shared" si="563"/>
        <v>1.1759997715665029</v>
      </c>
      <c r="R1028" s="2">
        <f t="shared" si="567"/>
        <v>1.1808665599999999</v>
      </c>
      <c r="S1028" s="2">
        <f t="shared" si="558"/>
        <v>1.11650312</v>
      </c>
      <c r="T1028" s="2">
        <f t="shared" si="542"/>
        <v>295967.80633123999</v>
      </c>
      <c r="U1028" s="2">
        <f t="shared" si="543"/>
        <v>831.6378322643825</v>
      </c>
      <c r="V1028" s="2">
        <f t="shared" si="544"/>
        <v>46653.858125506813</v>
      </c>
      <c r="W1028" s="2">
        <f t="shared" si="545"/>
        <v>312570.11688677117</v>
      </c>
      <c r="X1028" s="27">
        <f t="shared" si="546"/>
        <v>0</v>
      </c>
      <c r="Y1028" s="2">
        <f t="shared" si="559"/>
        <v>0</v>
      </c>
      <c r="Z1028" s="67">
        <f t="shared" si="547"/>
        <v>0</v>
      </c>
      <c r="AA1028" s="2">
        <f t="shared" si="548"/>
        <v>0</v>
      </c>
      <c r="AB1028" s="26">
        <f t="shared" si="555"/>
        <v>6.7299999999999999E-2</v>
      </c>
      <c r="AC1028" s="27">
        <f t="shared" si="569"/>
        <v>18</v>
      </c>
      <c r="AD1028" s="27">
        <v>252</v>
      </c>
      <c r="AE1028" s="10">
        <f t="shared" si="564"/>
        <v>1.004663131</v>
      </c>
      <c r="AF1028" s="2">
        <f t="shared" si="565"/>
        <v>1380.1366527</v>
      </c>
      <c r="AG1028" s="2">
        <f t="shared" si="549"/>
        <v>1457.55540172</v>
      </c>
      <c r="AH1028" s="3" t="str">
        <f t="shared" si="550"/>
        <v>-</v>
      </c>
      <c r="AI1028" s="4" t="str">
        <f t="shared" si="566"/>
        <v>A+J=</v>
      </c>
      <c r="AJ1028" s="11">
        <f t="shared" si="556"/>
        <v>41823</v>
      </c>
      <c r="AK1028" s="11"/>
      <c r="AL1028" s="4"/>
      <c r="AX1028" s="1"/>
      <c r="AY1028" s="1"/>
      <c r="AZ1028" s="1"/>
      <c r="BA1028" s="1"/>
      <c r="BB1028" s="1"/>
      <c r="BC1028" s="1"/>
    </row>
    <row r="1029" spans="1:55" x14ac:dyDescent="0.2">
      <c r="A1029" s="144">
        <f t="shared" si="551"/>
        <v>41818</v>
      </c>
      <c r="B1029" s="2">
        <f t="shared" si="537"/>
        <v>314179.08394662233</v>
      </c>
      <c r="C1029" s="2">
        <f t="shared" si="552"/>
        <v>265084.62092900003</v>
      </c>
      <c r="D1029" s="68">
        <f>SUM(Y1029:Y$1094)</f>
        <v>7138.3309928899998</v>
      </c>
      <c r="E1029" s="68">
        <f t="shared" si="538"/>
        <v>257946.28993611003</v>
      </c>
      <c r="F1029" s="72">
        <f t="shared" si="560"/>
        <v>3924.5</v>
      </c>
      <c r="G1029" s="3">
        <f>IF(N1029=1,VLOOKUP(A1028,[1]Plan1!$BG$69:$BI$188,3),G1028)</f>
        <v>3942.55</v>
      </c>
      <c r="H1029" s="11">
        <f t="shared" si="561"/>
        <v>41732</v>
      </c>
      <c r="I1029" s="11">
        <f t="shared" si="562"/>
        <v>41762</v>
      </c>
      <c r="J1029" s="26">
        <f t="shared" si="539"/>
        <v>4.59931201426933E-3</v>
      </c>
      <c r="K1029" s="11">
        <f t="shared" si="553"/>
        <v>41821</v>
      </c>
      <c r="L1029" s="11">
        <f t="shared" si="540"/>
        <v>41821</v>
      </c>
      <c r="M1029" s="1">
        <f t="shared" si="554"/>
        <v>20</v>
      </c>
      <c r="N1029" s="1">
        <f t="shared" si="557"/>
        <v>19</v>
      </c>
      <c r="O1029" s="2">
        <f t="shared" si="541"/>
        <v>1.0043688399999999</v>
      </c>
      <c r="P1029" s="10">
        <f t="shared" si="568"/>
        <v>1.00670021</v>
      </c>
      <c r="Q1029" s="10">
        <f t="shared" si="563"/>
        <v>1.1759997715665029</v>
      </c>
      <c r="R1029" s="2">
        <f t="shared" si="567"/>
        <v>1.1811375200000001</v>
      </c>
      <c r="S1029" s="2">
        <f t="shared" si="558"/>
        <v>1.11650312</v>
      </c>
      <c r="T1029" s="2">
        <f t="shared" si="542"/>
        <v>295967.80633123999</v>
      </c>
      <c r="U1029" s="2">
        <f t="shared" si="543"/>
        <v>831.6378322643825</v>
      </c>
      <c r="V1029" s="2">
        <f t="shared" si="544"/>
        <v>46723.751252227943</v>
      </c>
      <c r="W1029" s="2">
        <f t="shared" si="545"/>
        <v>312640.01001349231</v>
      </c>
      <c r="X1029" s="27">
        <f t="shared" si="546"/>
        <v>0</v>
      </c>
      <c r="Y1029" s="2">
        <f t="shared" si="559"/>
        <v>0</v>
      </c>
      <c r="Z1029" s="67">
        <f t="shared" si="547"/>
        <v>0</v>
      </c>
      <c r="AA1029" s="2">
        <f t="shared" si="548"/>
        <v>0</v>
      </c>
      <c r="AB1029" s="26">
        <f t="shared" si="555"/>
        <v>6.7299999999999999E-2</v>
      </c>
      <c r="AC1029" s="27">
        <f t="shared" si="569"/>
        <v>19</v>
      </c>
      <c r="AD1029" s="27">
        <v>252</v>
      </c>
      <c r="AE1029" s="10">
        <f t="shared" si="564"/>
        <v>1.004922831</v>
      </c>
      <c r="AF1029" s="2">
        <f t="shared" si="565"/>
        <v>1456.9994919999999</v>
      </c>
      <c r="AG1029" s="2">
        <f t="shared" si="549"/>
        <v>1539.0739331299999</v>
      </c>
      <c r="AH1029" s="3" t="str">
        <f t="shared" si="550"/>
        <v>-</v>
      </c>
      <c r="AI1029" s="4" t="str">
        <f t="shared" si="566"/>
        <v>A+J=</v>
      </c>
      <c r="AJ1029" s="11">
        <f t="shared" si="556"/>
        <v>41823</v>
      </c>
      <c r="AK1029" s="11"/>
      <c r="AL1029" s="4"/>
      <c r="AX1029" s="1"/>
      <c r="AY1029" s="1"/>
      <c r="AZ1029" s="1"/>
      <c r="BA1029" s="1"/>
      <c r="BB1029" s="1"/>
      <c r="BC1029" s="1"/>
    </row>
    <row r="1030" spans="1:55" x14ac:dyDescent="0.2">
      <c r="A1030" s="144">
        <f t="shared" si="551"/>
        <v>41819</v>
      </c>
      <c r="B1030" s="2">
        <f t="shared" si="537"/>
        <v>314179.08394662233</v>
      </c>
      <c r="C1030" s="2">
        <f t="shared" si="552"/>
        <v>265084.62092900003</v>
      </c>
      <c r="D1030" s="68">
        <f>SUM(Y1030:Y$1094)</f>
        <v>7138.3309928899998</v>
      </c>
      <c r="E1030" s="68">
        <f t="shared" si="538"/>
        <v>257946.28993611003</v>
      </c>
      <c r="F1030" s="72">
        <f t="shared" si="560"/>
        <v>3924.5</v>
      </c>
      <c r="G1030" s="3">
        <f>IF(N1030=1,VLOOKUP(A1029,[1]Plan1!$BG$69:$BI$188,3),G1029)</f>
        <v>3942.55</v>
      </c>
      <c r="H1030" s="11">
        <f t="shared" si="561"/>
        <v>41732</v>
      </c>
      <c r="I1030" s="11">
        <f t="shared" si="562"/>
        <v>41762</v>
      </c>
      <c r="J1030" s="26">
        <f t="shared" si="539"/>
        <v>4.59931201426933E-3</v>
      </c>
      <c r="K1030" s="11">
        <f t="shared" si="553"/>
        <v>41821</v>
      </c>
      <c r="L1030" s="11">
        <f t="shared" si="540"/>
        <v>41821</v>
      </c>
      <c r="M1030" s="1">
        <f t="shared" si="554"/>
        <v>20</v>
      </c>
      <c r="N1030" s="1">
        <f t="shared" si="557"/>
        <v>19</v>
      </c>
      <c r="O1030" s="2">
        <f t="shared" si="541"/>
        <v>1.0043688399999999</v>
      </c>
      <c r="P1030" s="10">
        <f t="shared" si="568"/>
        <v>1.00670021</v>
      </c>
      <c r="Q1030" s="10">
        <f t="shared" si="563"/>
        <v>1.1759997715665029</v>
      </c>
      <c r="R1030" s="2">
        <f t="shared" si="567"/>
        <v>1.1811375200000001</v>
      </c>
      <c r="S1030" s="2">
        <f t="shared" si="558"/>
        <v>1.11650312</v>
      </c>
      <c r="T1030" s="2">
        <f t="shared" si="542"/>
        <v>295967.80633123999</v>
      </c>
      <c r="U1030" s="2">
        <f t="shared" si="543"/>
        <v>831.6378322643825</v>
      </c>
      <c r="V1030" s="2">
        <f t="shared" si="544"/>
        <v>46723.751252227943</v>
      </c>
      <c r="W1030" s="2">
        <f t="shared" si="545"/>
        <v>312640.01001349231</v>
      </c>
      <c r="X1030" s="27">
        <f t="shared" si="546"/>
        <v>0</v>
      </c>
      <c r="Y1030" s="2">
        <f t="shared" si="559"/>
        <v>0</v>
      </c>
      <c r="Z1030" s="67">
        <f t="shared" si="547"/>
        <v>0</v>
      </c>
      <c r="AA1030" s="2">
        <f t="shared" si="548"/>
        <v>0</v>
      </c>
      <c r="AB1030" s="26">
        <f t="shared" si="555"/>
        <v>6.7299999999999999E-2</v>
      </c>
      <c r="AC1030" s="27">
        <f t="shared" si="569"/>
        <v>19</v>
      </c>
      <c r="AD1030" s="27">
        <v>252</v>
      </c>
      <c r="AE1030" s="10">
        <f t="shared" si="564"/>
        <v>1.004922831</v>
      </c>
      <c r="AF1030" s="2">
        <f t="shared" si="565"/>
        <v>1456.9994919999999</v>
      </c>
      <c r="AG1030" s="2">
        <f t="shared" si="549"/>
        <v>1539.0739331299999</v>
      </c>
      <c r="AH1030" s="3" t="str">
        <f t="shared" si="550"/>
        <v>-</v>
      </c>
      <c r="AI1030" s="4" t="str">
        <f t="shared" si="566"/>
        <v>A+J=</v>
      </c>
      <c r="AJ1030" s="11">
        <f t="shared" si="556"/>
        <v>41823</v>
      </c>
      <c r="AK1030" s="11"/>
      <c r="AL1030" s="4"/>
      <c r="AX1030" s="1"/>
      <c r="AY1030" s="1"/>
      <c r="AZ1030" s="1"/>
      <c r="BA1030" s="1"/>
      <c r="BB1030" s="1"/>
      <c r="BC1030" s="1"/>
    </row>
    <row r="1031" spans="1:55" x14ac:dyDescent="0.2">
      <c r="A1031" s="144">
        <f t="shared" si="551"/>
        <v>41820</v>
      </c>
      <c r="B1031" s="2">
        <f t="shared" si="537"/>
        <v>314179.08394662233</v>
      </c>
      <c r="C1031" s="2">
        <f t="shared" si="552"/>
        <v>265084.62092900003</v>
      </c>
      <c r="D1031" s="68">
        <f>SUM(Y1031:Y$1094)</f>
        <v>7138.3309928899998</v>
      </c>
      <c r="E1031" s="68">
        <f t="shared" si="538"/>
        <v>257946.28993611003</v>
      </c>
      <c r="F1031" s="72">
        <f t="shared" si="560"/>
        <v>3924.5</v>
      </c>
      <c r="G1031" s="3">
        <f>IF(N1031=1,VLOOKUP(A1030,[1]Plan1!$BG$69:$BI$188,3),G1030)</f>
        <v>3942.55</v>
      </c>
      <c r="H1031" s="11">
        <f t="shared" si="561"/>
        <v>41732</v>
      </c>
      <c r="I1031" s="11">
        <f t="shared" si="562"/>
        <v>41762</v>
      </c>
      <c r="J1031" s="26">
        <f t="shared" si="539"/>
        <v>4.59931201426933E-3</v>
      </c>
      <c r="K1031" s="11">
        <f t="shared" si="553"/>
        <v>41821</v>
      </c>
      <c r="L1031" s="11">
        <f t="shared" si="540"/>
        <v>41821</v>
      </c>
      <c r="M1031" s="1">
        <f t="shared" si="554"/>
        <v>20</v>
      </c>
      <c r="N1031" s="1">
        <f t="shared" si="557"/>
        <v>19</v>
      </c>
      <c r="O1031" s="2">
        <f t="shared" si="541"/>
        <v>1.0043688399999999</v>
      </c>
      <c r="P1031" s="10">
        <f t="shared" si="568"/>
        <v>1.00670021</v>
      </c>
      <c r="Q1031" s="10">
        <f t="shared" si="563"/>
        <v>1.1759997715665029</v>
      </c>
      <c r="R1031" s="2">
        <f t="shared" si="567"/>
        <v>1.1811375200000001</v>
      </c>
      <c r="S1031" s="2">
        <f t="shared" si="558"/>
        <v>1.11650312</v>
      </c>
      <c r="T1031" s="2">
        <f t="shared" si="542"/>
        <v>295967.80633123999</v>
      </c>
      <c r="U1031" s="2">
        <f t="shared" si="543"/>
        <v>831.6378322643825</v>
      </c>
      <c r="V1031" s="2">
        <f t="shared" si="544"/>
        <v>46723.751252227943</v>
      </c>
      <c r="W1031" s="2">
        <f t="shared" si="545"/>
        <v>312640.01001349231</v>
      </c>
      <c r="X1031" s="27">
        <f t="shared" si="546"/>
        <v>0</v>
      </c>
      <c r="Y1031" s="2">
        <f t="shared" si="559"/>
        <v>0</v>
      </c>
      <c r="Z1031" s="67">
        <f t="shared" si="547"/>
        <v>0</v>
      </c>
      <c r="AA1031" s="2">
        <f t="shared" si="548"/>
        <v>0</v>
      </c>
      <c r="AB1031" s="26">
        <f t="shared" si="555"/>
        <v>6.7299999999999999E-2</v>
      </c>
      <c r="AC1031" s="27">
        <f t="shared" si="569"/>
        <v>19</v>
      </c>
      <c r="AD1031" s="27">
        <v>252</v>
      </c>
      <c r="AE1031" s="10">
        <f t="shared" si="564"/>
        <v>1.004922831</v>
      </c>
      <c r="AF1031" s="2">
        <f t="shared" si="565"/>
        <v>1456.9994919999999</v>
      </c>
      <c r="AG1031" s="2">
        <f t="shared" si="549"/>
        <v>1539.0739331299999</v>
      </c>
      <c r="AH1031" s="3" t="str">
        <f t="shared" si="550"/>
        <v>-</v>
      </c>
      <c r="AI1031" s="4" t="str">
        <f t="shared" si="566"/>
        <v>A+J=</v>
      </c>
      <c r="AJ1031" s="11">
        <f t="shared" si="556"/>
        <v>41823</v>
      </c>
      <c r="AK1031" s="11"/>
      <c r="AL1031" s="4"/>
      <c r="AX1031" s="1"/>
      <c r="AY1031" s="1"/>
      <c r="AZ1031" s="1"/>
      <c r="BA1031" s="1"/>
      <c r="BB1031" s="1"/>
      <c r="BC1031" s="1"/>
    </row>
    <row r="1032" spans="1:55" x14ac:dyDescent="0.2">
      <c r="A1032" s="144">
        <f t="shared" si="551"/>
        <v>41821</v>
      </c>
      <c r="B1032" s="2">
        <f t="shared" si="537"/>
        <v>314330.57069591369</v>
      </c>
      <c r="C1032" s="2">
        <f t="shared" si="552"/>
        <v>265084.62092900003</v>
      </c>
      <c r="D1032" s="68">
        <f>SUM(Y1032:Y$1094)</f>
        <v>7138.3309928899998</v>
      </c>
      <c r="E1032" s="68">
        <f t="shared" si="538"/>
        <v>257946.28993611003</v>
      </c>
      <c r="F1032" s="72">
        <f t="shared" si="560"/>
        <v>3924.5</v>
      </c>
      <c r="G1032" s="3">
        <f>IF(N1032=1,VLOOKUP(A1031,[1]Plan1!$BG$69:$BI$188,3),G1031)</f>
        <v>3942.55</v>
      </c>
      <c r="H1032" s="11">
        <f t="shared" si="561"/>
        <v>41732</v>
      </c>
      <c r="I1032" s="11">
        <f t="shared" si="562"/>
        <v>41762</v>
      </c>
      <c r="J1032" s="26">
        <f t="shared" si="539"/>
        <v>4.59931201426933E-3</v>
      </c>
      <c r="K1032" s="11">
        <f t="shared" si="553"/>
        <v>41852</v>
      </c>
      <c r="L1032" s="11">
        <f t="shared" si="540"/>
        <v>41821</v>
      </c>
      <c r="M1032" s="1">
        <f t="shared" si="554"/>
        <v>20</v>
      </c>
      <c r="N1032" s="1">
        <f t="shared" si="557"/>
        <v>20</v>
      </c>
      <c r="O1032" s="2">
        <f t="shared" si="541"/>
        <v>1.0045993099999999</v>
      </c>
      <c r="P1032" s="10">
        <f t="shared" si="568"/>
        <v>1.00670021</v>
      </c>
      <c r="Q1032" s="10">
        <f t="shared" si="563"/>
        <v>1.1759997715665029</v>
      </c>
      <c r="R1032" s="2">
        <f t="shared" si="567"/>
        <v>1.18140855</v>
      </c>
      <c r="S1032" s="2">
        <f t="shared" si="558"/>
        <v>1.11650312</v>
      </c>
      <c r="T1032" s="2">
        <f t="shared" si="542"/>
        <v>295967.80633123999</v>
      </c>
      <c r="U1032" s="2">
        <f t="shared" si="543"/>
        <v>831.6378322643825</v>
      </c>
      <c r="V1032" s="2">
        <f t="shared" si="544"/>
        <v>46793.662435189312</v>
      </c>
      <c r="W1032" s="2">
        <f t="shared" si="545"/>
        <v>312709.92119645368</v>
      </c>
      <c r="X1032" s="27">
        <f t="shared" si="546"/>
        <v>33</v>
      </c>
      <c r="Y1032" s="2">
        <f t="shared" si="559"/>
        <v>2457.8445383399999</v>
      </c>
      <c r="Z1032" s="67">
        <f t="shared" si="547"/>
        <v>9.2719242999999996E-3</v>
      </c>
      <c r="AA1032" s="2">
        <f t="shared" si="548"/>
        <v>2744.1910955399999</v>
      </c>
      <c r="AB1032" s="26">
        <f t="shared" si="555"/>
        <v>6.7299999999999999E-2</v>
      </c>
      <c r="AC1032" s="27">
        <f t="shared" si="569"/>
        <v>20</v>
      </c>
      <c r="AD1032" s="27">
        <v>252</v>
      </c>
      <c r="AE1032" s="10">
        <f t="shared" si="564"/>
        <v>1.0051825969999999</v>
      </c>
      <c r="AF1032" s="2">
        <f t="shared" si="565"/>
        <v>1533.88186518</v>
      </c>
      <c r="AG1032" s="2">
        <f t="shared" si="549"/>
        <v>1620.64949946</v>
      </c>
      <c r="AH1032" s="3">
        <f t="shared" si="550"/>
        <v>4278.0729607200001</v>
      </c>
      <c r="AI1032" s="4" t="str">
        <f t="shared" si="566"/>
        <v>A+J=</v>
      </c>
      <c r="AJ1032" s="11">
        <f t="shared" si="556"/>
        <v>41823</v>
      </c>
      <c r="AK1032" s="11"/>
      <c r="AL1032" s="4"/>
      <c r="AX1032" s="1"/>
      <c r="AY1032" s="1"/>
      <c r="AZ1032" s="1"/>
      <c r="BA1032" s="1"/>
      <c r="BB1032" s="1"/>
      <c r="BC1032" s="1"/>
    </row>
    <row r="1033" spans="1:55" x14ac:dyDescent="0.2">
      <c r="A1033" s="144">
        <f t="shared" si="551"/>
        <v>41822</v>
      </c>
      <c r="B1033" s="2">
        <f t="shared" si="537"/>
        <v>310098.76252146641</v>
      </c>
      <c r="C1033" s="2">
        <f t="shared" si="552"/>
        <v>262626.77639065997</v>
      </c>
      <c r="D1033" s="68">
        <f>SUM(Y1033:Y$1094)</f>
        <v>4680.4864545500004</v>
      </c>
      <c r="E1033" s="68">
        <f t="shared" si="538"/>
        <v>257946.28993610997</v>
      </c>
      <c r="F1033" s="72">
        <f t="shared" si="560"/>
        <v>3942.55</v>
      </c>
      <c r="G1033" s="3">
        <f>IF(N1033=1,VLOOKUP(A1032,[1]Plan1!$BG$69:$BI$188,3),G1032)</f>
        <v>3958.32</v>
      </c>
      <c r="H1033" s="11">
        <f t="shared" si="561"/>
        <v>41761</v>
      </c>
      <c r="I1033" s="11">
        <f t="shared" si="562"/>
        <v>41792</v>
      </c>
      <c r="J1033" s="26">
        <f t="shared" si="539"/>
        <v>3.9999492714106744E-3</v>
      </c>
      <c r="K1033" s="11">
        <f t="shared" si="553"/>
        <v>41852</v>
      </c>
      <c r="L1033" s="11">
        <f t="shared" si="540"/>
        <v>41852</v>
      </c>
      <c r="M1033" s="1">
        <f t="shared" si="554"/>
        <v>23</v>
      </c>
      <c r="N1033" s="1">
        <f t="shared" si="557"/>
        <v>1</v>
      </c>
      <c r="O1033" s="2">
        <f t="shared" si="541"/>
        <v>1.0001735700000001</v>
      </c>
      <c r="P1033" s="10">
        <f t="shared" si="568"/>
        <v>1.0045993099999999</v>
      </c>
      <c r="Q1033" s="10">
        <f t="shared" si="563"/>
        <v>1.1814085590758663</v>
      </c>
      <c r="R1033" s="2">
        <f t="shared" si="567"/>
        <v>1.1816136100000001</v>
      </c>
      <c r="S1033" s="2">
        <f t="shared" si="558"/>
        <v>1.11650312</v>
      </c>
      <c r="T1033" s="2">
        <f t="shared" si="542"/>
        <v>293223.61523570999</v>
      </c>
      <c r="U1033" s="2">
        <f t="shared" si="543"/>
        <v>545.29127507281305</v>
      </c>
      <c r="V1033" s="2">
        <f t="shared" si="544"/>
        <v>46846.556901403623</v>
      </c>
      <c r="W1033" s="2">
        <f t="shared" si="545"/>
        <v>310018.6245671364</v>
      </c>
      <c r="X1033" s="27">
        <f t="shared" si="546"/>
        <v>0</v>
      </c>
      <c r="Y1033" s="2">
        <f t="shared" si="559"/>
        <v>0</v>
      </c>
      <c r="Z1033" s="67">
        <f t="shared" si="547"/>
        <v>0</v>
      </c>
      <c r="AA1033" s="2">
        <f t="shared" si="548"/>
        <v>0</v>
      </c>
      <c r="AB1033" s="26">
        <f t="shared" si="555"/>
        <v>6.7299999999999999E-2</v>
      </c>
      <c r="AC1033" s="27">
        <f t="shared" si="569"/>
        <v>1</v>
      </c>
      <c r="AD1033" s="27">
        <v>252</v>
      </c>
      <c r="AE1033" s="10">
        <f t="shared" si="564"/>
        <v>1.0002584940000001</v>
      </c>
      <c r="AF1033" s="2">
        <f t="shared" si="565"/>
        <v>75.796545190000003</v>
      </c>
      <c r="AG1033" s="2">
        <f t="shared" si="549"/>
        <v>80.137954329999999</v>
      </c>
      <c r="AH1033" s="3" t="str">
        <f t="shared" si="550"/>
        <v>-</v>
      </c>
      <c r="AI1033" s="4" t="str">
        <f t="shared" si="566"/>
        <v>A+J=</v>
      </c>
      <c r="AJ1033" s="11">
        <f t="shared" si="556"/>
        <v>41856</v>
      </c>
      <c r="AK1033" s="11"/>
      <c r="AL1033" s="4"/>
      <c r="AX1033" s="1"/>
      <c r="AY1033" s="1"/>
      <c r="AZ1033" s="1"/>
      <c r="BA1033" s="1"/>
      <c r="BB1033" s="1"/>
      <c r="BC1033" s="1"/>
    </row>
    <row r="1034" spans="1:55" x14ac:dyDescent="0.2">
      <c r="A1034" s="144">
        <f t="shared" si="551"/>
        <v>41823</v>
      </c>
      <c r="B1034" s="2">
        <f t="shared" ref="B1034:B1097" si="570">(W1034+AG1034)</f>
        <v>310231.85596660519</v>
      </c>
      <c r="C1034" s="2">
        <f t="shared" si="552"/>
        <v>262626.77639065997</v>
      </c>
      <c r="D1034" s="68">
        <f>SUM(Y1034:Y$1094)</f>
        <v>4680.4864545500004</v>
      </c>
      <c r="E1034" s="68">
        <f t="shared" ref="E1034:E1097" si="571">(C1034-D1034)</f>
        <v>257946.28993610997</v>
      </c>
      <c r="F1034" s="72">
        <f t="shared" si="560"/>
        <v>3942.55</v>
      </c>
      <c r="G1034" s="3">
        <f>IF(N1034=1,VLOOKUP(A1033,[1]Plan1!$BG$69:$BI$188,3),G1033)</f>
        <v>3958.32</v>
      </c>
      <c r="H1034" s="11">
        <f t="shared" si="561"/>
        <v>41761</v>
      </c>
      <c r="I1034" s="11">
        <f t="shared" si="562"/>
        <v>41792</v>
      </c>
      <c r="J1034" s="26">
        <f t="shared" ref="J1034:J1097" si="572">(G1034/F1034)-1</f>
        <v>3.9999492714106744E-3</v>
      </c>
      <c r="K1034" s="11">
        <f t="shared" si="553"/>
        <v>41852</v>
      </c>
      <c r="L1034" s="11">
        <f t="shared" ref="L1034:L1097" si="573">IF(A1034&gt;L1033,K1034,L1033)</f>
        <v>41852</v>
      </c>
      <c r="M1034" s="1">
        <f t="shared" si="554"/>
        <v>23</v>
      </c>
      <c r="N1034" s="1">
        <f t="shared" si="557"/>
        <v>2</v>
      </c>
      <c r="O1034" s="2">
        <f t="shared" ref="O1034:O1097" si="574">TRUNC((G1034/F1034)^TRUNC((N1034/M1034),9),8)</f>
        <v>1.0003471799999999</v>
      </c>
      <c r="P1034" s="10">
        <f t="shared" si="568"/>
        <v>1.0045993099999999</v>
      </c>
      <c r="Q1034" s="10">
        <f t="shared" si="563"/>
        <v>1.1814085590758663</v>
      </c>
      <c r="R1034" s="2">
        <f t="shared" si="567"/>
        <v>1.1818187200000001</v>
      </c>
      <c r="S1034" s="2">
        <f t="shared" si="558"/>
        <v>1.11650312</v>
      </c>
      <c r="T1034" s="2">
        <f t="shared" ref="T1034:T1097" si="575">TRUNC(C1034*S1034,8)</f>
        <v>293223.61523570999</v>
      </c>
      <c r="U1034" s="2">
        <f t="shared" ref="U1034:U1097" si="576">(D1034*(S1034-1))</f>
        <v>545.29127507281305</v>
      </c>
      <c r="V1034" s="2">
        <f t="shared" ref="V1034:V1097" si="577">(E1034*(R1034-1))</f>
        <v>46899.464264932423</v>
      </c>
      <c r="W1034" s="2">
        <f t="shared" ref="W1034:W1097" si="578">(C1034+U1034+V1034)</f>
        <v>310071.53193066519</v>
      </c>
      <c r="X1034" s="27">
        <f t="shared" ref="X1034:X1097" si="579">IF(VLOOKUP(A1034,AN$10:AU$131,8)=VLOOKUP(A1033,AN$10:AU$131,8),0,VLOOKUP(A1034,AN$10:AU$131,8))</f>
        <v>0</v>
      </c>
      <c r="Y1034" s="2">
        <f t="shared" si="559"/>
        <v>0</v>
      </c>
      <c r="Z1034" s="67">
        <f t="shared" ref="Z1034:Z1097" si="580">IF(X1034&gt;0,VLOOKUP($A1034,$AN$10:$AS$131,6),0)</f>
        <v>0</v>
      </c>
      <c r="AA1034" s="2">
        <f t="shared" ref="AA1034:AA1097" si="581">IF(Z1034&gt;0,TRUNC(Z1034*T1034,8),0)</f>
        <v>0</v>
      </c>
      <c r="AB1034" s="26">
        <f t="shared" si="555"/>
        <v>6.7299999999999999E-2</v>
      </c>
      <c r="AC1034" s="27">
        <f t="shared" si="569"/>
        <v>2</v>
      </c>
      <c r="AD1034" s="27">
        <v>252</v>
      </c>
      <c r="AE1034" s="10">
        <f t="shared" si="564"/>
        <v>1.000517055</v>
      </c>
      <c r="AF1034" s="2">
        <f t="shared" si="565"/>
        <v>151.61273636999999</v>
      </c>
      <c r="AG1034" s="2">
        <f t="shared" ref="AG1034:AG1097" si="582">TRUNC((W1034*(AE1034-1)),8)</f>
        <v>160.32403593999999</v>
      </c>
      <c r="AH1034" s="3" t="str">
        <f t="shared" ref="AH1034:AH1097" si="583">IF(AA1034&gt;0,AA1034+AF1034,"-")</f>
        <v>-</v>
      </c>
      <c r="AI1034" s="4" t="str">
        <f t="shared" si="566"/>
        <v>A+J=</v>
      </c>
      <c r="AJ1034" s="11">
        <f t="shared" si="556"/>
        <v>41856</v>
      </c>
      <c r="AK1034" s="11"/>
      <c r="AL1034" s="4"/>
      <c r="AX1034" s="1"/>
      <c r="AY1034" s="1"/>
      <c r="AZ1034" s="1"/>
      <c r="BA1034" s="1"/>
      <c r="BB1034" s="1"/>
      <c r="BC1034" s="1"/>
    </row>
    <row r="1035" spans="1:55" x14ac:dyDescent="0.2">
      <c r="A1035" s="144">
        <f t="shared" ref="A1035:A1098" si="584">(A1034+1)</f>
        <v>41824</v>
      </c>
      <c r="B1035" s="2">
        <f t="shared" si="570"/>
        <v>310365.00529402262</v>
      </c>
      <c r="C1035" s="2">
        <f t="shared" ref="C1035:C1098" si="585">TRUNC(IF(X1034&gt;0,VLOOKUP(A1034,$AN$12:$AO$131,2),C1034),8)</f>
        <v>262626.77639065997</v>
      </c>
      <c r="D1035" s="68">
        <f>SUM(Y1035:Y$1094)</f>
        <v>4680.4864545500004</v>
      </c>
      <c r="E1035" s="68">
        <f t="shared" si="571"/>
        <v>257946.28993610997</v>
      </c>
      <c r="F1035" s="72">
        <f t="shared" si="560"/>
        <v>3942.55</v>
      </c>
      <c r="G1035" s="3">
        <f>IF(N1035=1,VLOOKUP(A1034,[1]Plan1!$BG$69:$BI$188,3),G1034)</f>
        <v>3958.32</v>
      </c>
      <c r="H1035" s="11">
        <f t="shared" si="561"/>
        <v>41761</v>
      </c>
      <c r="I1035" s="11">
        <f t="shared" si="562"/>
        <v>41792</v>
      </c>
      <c r="J1035" s="26">
        <f t="shared" si="572"/>
        <v>3.9999492714106744E-3</v>
      </c>
      <c r="K1035" s="11">
        <f t="shared" ref="K1035:K1098" si="586">IF(DAY(A1035)=1,VLOOKUP(A1035,AR$137:AW$275,4),K1034)</f>
        <v>41852</v>
      </c>
      <c r="L1035" s="11">
        <f t="shared" si="573"/>
        <v>41852</v>
      </c>
      <c r="M1035" s="1">
        <f t="shared" ref="M1035:M1098" si="587">IF(L1035=L1034,M1034,NETWORKDAYS(L1034,L1035,$AN$137:$AN$327)-1)</f>
        <v>23</v>
      </c>
      <c r="N1035" s="1">
        <f t="shared" si="557"/>
        <v>3</v>
      </c>
      <c r="O1035" s="2">
        <f t="shared" si="574"/>
        <v>1.00052082</v>
      </c>
      <c r="P1035" s="10">
        <f t="shared" si="568"/>
        <v>1.0045993099999999</v>
      </c>
      <c r="Q1035" s="10">
        <f t="shared" si="563"/>
        <v>1.1814085590758663</v>
      </c>
      <c r="R1035" s="2">
        <f t="shared" si="567"/>
        <v>1.1820238599999999</v>
      </c>
      <c r="S1035" s="2">
        <f t="shared" si="558"/>
        <v>1.11650312</v>
      </c>
      <c r="T1035" s="2">
        <f t="shared" si="575"/>
        <v>293223.61523570999</v>
      </c>
      <c r="U1035" s="2">
        <f t="shared" si="576"/>
        <v>545.29127507281305</v>
      </c>
      <c r="V1035" s="2">
        <f t="shared" si="577"/>
        <v>46952.379366849869</v>
      </c>
      <c r="W1035" s="2">
        <f t="shared" si="578"/>
        <v>310124.4470325826</v>
      </c>
      <c r="X1035" s="27">
        <f t="shared" si="579"/>
        <v>0</v>
      </c>
      <c r="Y1035" s="2">
        <f t="shared" si="559"/>
        <v>0</v>
      </c>
      <c r="Z1035" s="67">
        <f t="shared" si="580"/>
        <v>0</v>
      </c>
      <c r="AA1035" s="2">
        <f t="shared" si="581"/>
        <v>0</v>
      </c>
      <c r="AB1035" s="26">
        <f t="shared" ref="AB1035:AB1098" si="588">(AB1034)</f>
        <v>6.7299999999999999E-2</v>
      </c>
      <c r="AC1035" s="27">
        <f t="shared" si="569"/>
        <v>3</v>
      </c>
      <c r="AD1035" s="27">
        <v>252</v>
      </c>
      <c r="AE1035" s="10">
        <f t="shared" si="564"/>
        <v>1.0007756830000001</v>
      </c>
      <c r="AF1035" s="2">
        <f t="shared" si="565"/>
        <v>227.44857353</v>
      </c>
      <c r="AG1035" s="2">
        <f t="shared" si="582"/>
        <v>240.55826144</v>
      </c>
      <c r="AH1035" s="3" t="str">
        <f t="shared" si="583"/>
        <v>-</v>
      </c>
      <c r="AI1035" s="4" t="str">
        <f t="shared" si="566"/>
        <v>A+J=</v>
      </c>
      <c r="AJ1035" s="11">
        <f t="shared" ref="AJ1035:AJ1098" si="589">IF(X1034&gt;0,VLOOKUP(A1034,$AN$10:$AW$130,10),AJ1034)</f>
        <v>41856</v>
      </c>
      <c r="AK1035" s="11"/>
      <c r="AL1035" s="4"/>
      <c r="AX1035" s="1"/>
      <c r="AY1035" s="1"/>
      <c r="AZ1035" s="1"/>
      <c r="BA1035" s="1"/>
      <c r="BB1035" s="1"/>
      <c r="BC1035" s="1"/>
    </row>
    <row r="1036" spans="1:55" x14ac:dyDescent="0.2">
      <c r="A1036" s="144">
        <f t="shared" si="584"/>
        <v>41825</v>
      </c>
      <c r="B1036" s="2">
        <f t="shared" si="570"/>
        <v>310498.21021019883</v>
      </c>
      <c r="C1036" s="2">
        <f t="shared" si="585"/>
        <v>262626.77639065997</v>
      </c>
      <c r="D1036" s="68">
        <f>SUM(Y1036:Y$1094)</f>
        <v>4680.4864545500004</v>
      </c>
      <c r="E1036" s="68">
        <f t="shared" si="571"/>
        <v>257946.28993610997</v>
      </c>
      <c r="F1036" s="72">
        <f t="shared" si="560"/>
        <v>3942.55</v>
      </c>
      <c r="G1036" s="3">
        <f>IF(N1036=1,VLOOKUP(A1035,[1]Plan1!$BG$69:$BI$188,3),G1035)</f>
        <v>3958.32</v>
      </c>
      <c r="H1036" s="11">
        <f t="shared" si="561"/>
        <v>41761</v>
      </c>
      <c r="I1036" s="11">
        <f t="shared" si="562"/>
        <v>41792</v>
      </c>
      <c r="J1036" s="26">
        <f t="shared" si="572"/>
        <v>3.9999492714106744E-3</v>
      </c>
      <c r="K1036" s="11">
        <f t="shared" si="586"/>
        <v>41852</v>
      </c>
      <c r="L1036" s="11">
        <f t="shared" si="573"/>
        <v>41852</v>
      </c>
      <c r="M1036" s="1">
        <f t="shared" si="587"/>
        <v>23</v>
      </c>
      <c r="N1036" s="1">
        <f t="shared" si="557"/>
        <v>4</v>
      </c>
      <c r="O1036" s="2">
        <f t="shared" si="574"/>
        <v>1.0006944900000001</v>
      </c>
      <c r="P1036" s="10">
        <f t="shared" si="568"/>
        <v>1.0045993099999999</v>
      </c>
      <c r="Q1036" s="10">
        <f t="shared" si="563"/>
        <v>1.1814085590758663</v>
      </c>
      <c r="R1036" s="2">
        <f t="shared" si="567"/>
        <v>1.18222903</v>
      </c>
      <c r="S1036" s="2">
        <f t="shared" si="558"/>
        <v>1.11650312</v>
      </c>
      <c r="T1036" s="2">
        <f t="shared" si="575"/>
        <v>293223.61523570999</v>
      </c>
      <c r="U1036" s="2">
        <f t="shared" si="576"/>
        <v>545.29127507281305</v>
      </c>
      <c r="V1036" s="2">
        <f t="shared" si="577"/>
        <v>47005.302207156084</v>
      </c>
      <c r="W1036" s="2">
        <f t="shared" si="578"/>
        <v>310177.36987288884</v>
      </c>
      <c r="X1036" s="27">
        <f t="shared" si="579"/>
        <v>0</v>
      </c>
      <c r="Y1036" s="2">
        <f t="shared" si="559"/>
        <v>0</v>
      </c>
      <c r="Z1036" s="67">
        <f t="shared" si="580"/>
        <v>0</v>
      </c>
      <c r="AA1036" s="2">
        <f t="shared" si="581"/>
        <v>0</v>
      </c>
      <c r="AB1036" s="26">
        <f t="shared" si="588"/>
        <v>6.7299999999999999E-2</v>
      </c>
      <c r="AC1036" s="27">
        <f t="shared" si="569"/>
        <v>4</v>
      </c>
      <c r="AD1036" s="27">
        <v>252</v>
      </c>
      <c r="AE1036" s="10">
        <f t="shared" si="564"/>
        <v>1.0010343770000001</v>
      </c>
      <c r="AF1036" s="2">
        <f t="shared" si="565"/>
        <v>303.30376345000002</v>
      </c>
      <c r="AG1036" s="2">
        <f t="shared" si="582"/>
        <v>320.84033731</v>
      </c>
      <c r="AH1036" s="3" t="str">
        <f t="shared" si="583"/>
        <v>-</v>
      </c>
      <c r="AI1036" s="4" t="str">
        <f t="shared" si="566"/>
        <v>A+J=</v>
      </c>
      <c r="AJ1036" s="11">
        <f t="shared" si="589"/>
        <v>41856</v>
      </c>
      <c r="AK1036" s="11"/>
      <c r="AL1036" s="4"/>
      <c r="AX1036" s="1"/>
      <c r="AY1036" s="1"/>
      <c r="AZ1036" s="1"/>
      <c r="BA1036" s="1"/>
      <c r="BB1036" s="1"/>
      <c r="BC1036" s="1"/>
    </row>
    <row r="1037" spans="1:55" x14ac:dyDescent="0.2">
      <c r="A1037" s="144">
        <f t="shared" si="584"/>
        <v>41826</v>
      </c>
      <c r="B1037" s="2">
        <f t="shared" si="570"/>
        <v>310498.21021019883</v>
      </c>
      <c r="C1037" s="2">
        <f t="shared" si="585"/>
        <v>262626.77639065997</v>
      </c>
      <c r="D1037" s="68">
        <f>SUM(Y1037:Y$1094)</f>
        <v>4680.4864545500004</v>
      </c>
      <c r="E1037" s="68">
        <f t="shared" si="571"/>
        <v>257946.28993610997</v>
      </c>
      <c r="F1037" s="72">
        <f t="shared" si="560"/>
        <v>3942.55</v>
      </c>
      <c r="G1037" s="3">
        <f>IF(N1037=1,VLOOKUP(A1036,[1]Plan1!$BG$69:$BI$188,3),G1036)</f>
        <v>3958.32</v>
      </c>
      <c r="H1037" s="11">
        <f t="shared" si="561"/>
        <v>41761</v>
      </c>
      <c r="I1037" s="11">
        <f t="shared" si="562"/>
        <v>41792</v>
      </c>
      <c r="J1037" s="26">
        <f t="shared" si="572"/>
        <v>3.9999492714106744E-3</v>
      </c>
      <c r="K1037" s="11">
        <f t="shared" si="586"/>
        <v>41852</v>
      </c>
      <c r="L1037" s="11">
        <f t="shared" si="573"/>
        <v>41852</v>
      </c>
      <c r="M1037" s="1">
        <f t="shared" si="587"/>
        <v>23</v>
      </c>
      <c r="N1037" s="1">
        <f t="shared" si="557"/>
        <v>4</v>
      </c>
      <c r="O1037" s="2">
        <f t="shared" si="574"/>
        <v>1.0006944900000001</v>
      </c>
      <c r="P1037" s="10">
        <f t="shared" si="568"/>
        <v>1.0045993099999999</v>
      </c>
      <c r="Q1037" s="10">
        <f t="shared" si="563"/>
        <v>1.1814085590758663</v>
      </c>
      <c r="R1037" s="2">
        <f t="shared" si="567"/>
        <v>1.18222903</v>
      </c>
      <c r="S1037" s="2">
        <f t="shared" si="558"/>
        <v>1.11650312</v>
      </c>
      <c r="T1037" s="2">
        <f t="shared" si="575"/>
        <v>293223.61523570999</v>
      </c>
      <c r="U1037" s="2">
        <f t="shared" si="576"/>
        <v>545.29127507281305</v>
      </c>
      <c r="V1037" s="2">
        <f t="shared" si="577"/>
        <v>47005.302207156084</v>
      </c>
      <c r="W1037" s="2">
        <f t="shared" si="578"/>
        <v>310177.36987288884</v>
      </c>
      <c r="X1037" s="27">
        <f t="shared" si="579"/>
        <v>0</v>
      </c>
      <c r="Y1037" s="2">
        <f t="shared" si="559"/>
        <v>0</v>
      </c>
      <c r="Z1037" s="67">
        <f t="shared" si="580"/>
        <v>0</v>
      </c>
      <c r="AA1037" s="2">
        <f t="shared" si="581"/>
        <v>0</v>
      </c>
      <c r="AB1037" s="26">
        <f t="shared" si="588"/>
        <v>6.7299999999999999E-2</v>
      </c>
      <c r="AC1037" s="27">
        <f t="shared" si="569"/>
        <v>4</v>
      </c>
      <c r="AD1037" s="27">
        <v>252</v>
      </c>
      <c r="AE1037" s="10">
        <f t="shared" si="564"/>
        <v>1.0010343770000001</v>
      </c>
      <c r="AF1037" s="2">
        <f t="shared" si="565"/>
        <v>303.30376345000002</v>
      </c>
      <c r="AG1037" s="2">
        <f t="shared" si="582"/>
        <v>320.84033731</v>
      </c>
      <c r="AH1037" s="3" t="str">
        <f t="shared" si="583"/>
        <v>-</v>
      </c>
      <c r="AI1037" s="4" t="str">
        <f t="shared" si="566"/>
        <v>A+J=</v>
      </c>
      <c r="AJ1037" s="11">
        <f t="shared" si="589"/>
        <v>41856</v>
      </c>
      <c r="AK1037" s="11"/>
      <c r="AL1037" s="4"/>
      <c r="AX1037" s="1"/>
      <c r="AY1037" s="1"/>
      <c r="AZ1037" s="1"/>
      <c r="BA1037" s="1"/>
      <c r="BB1037" s="1"/>
      <c r="BC1037" s="1"/>
    </row>
    <row r="1038" spans="1:55" x14ac:dyDescent="0.2">
      <c r="A1038" s="144">
        <f t="shared" si="584"/>
        <v>41827</v>
      </c>
      <c r="B1038" s="2">
        <f t="shared" si="570"/>
        <v>310498.21021019883</v>
      </c>
      <c r="C1038" s="2">
        <f t="shared" si="585"/>
        <v>262626.77639065997</v>
      </c>
      <c r="D1038" s="68">
        <f>SUM(Y1038:Y$1094)</f>
        <v>4680.4864545500004</v>
      </c>
      <c r="E1038" s="68">
        <f t="shared" si="571"/>
        <v>257946.28993610997</v>
      </c>
      <c r="F1038" s="72">
        <f t="shared" si="560"/>
        <v>3942.55</v>
      </c>
      <c r="G1038" s="3">
        <f>IF(N1038=1,VLOOKUP(A1037,[1]Plan1!$BG$69:$BI$188,3),G1037)</f>
        <v>3958.32</v>
      </c>
      <c r="H1038" s="11">
        <f t="shared" si="561"/>
        <v>41761</v>
      </c>
      <c r="I1038" s="11">
        <f t="shared" si="562"/>
        <v>41792</v>
      </c>
      <c r="J1038" s="26">
        <f t="shared" si="572"/>
        <v>3.9999492714106744E-3</v>
      </c>
      <c r="K1038" s="11">
        <f t="shared" si="586"/>
        <v>41852</v>
      </c>
      <c r="L1038" s="11">
        <f t="shared" si="573"/>
        <v>41852</v>
      </c>
      <c r="M1038" s="1">
        <f t="shared" si="587"/>
        <v>23</v>
      </c>
      <c r="N1038" s="1">
        <f t="shared" si="557"/>
        <v>4</v>
      </c>
      <c r="O1038" s="2">
        <f t="shared" si="574"/>
        <v>1.0006944900000001</v>
      </c>
      <c r="P1038" s="10">
        <f t="shared" si="568"/>
        <v>1.0045993099999999</v>
      </c>
      <c r="Q1038" s="10">
        <f t="shared" si="563"/>
        <v>1.1814085590758663</v>
      </c>
      <c r="R1038" s="2">
        <f t="shared" si="567"/>
        <v>1.18222903</v>
      </c>
      <c r="S1038" s="2">
        <f t="shared" si="558"/>
        <v>1.11650312</v>
      </c>
      <c r="T1038" s="2">
        <f t="shared" si="575"/>
        <v>293223.61523570999</v>
      </c>
      <c r="U1038" s="2">
        <f t="shared" si="576"/>
        <v>545.29127507281305</v>
      </c>
      <c r="V1038" s="2">
        <f t="shared" si="577"/>
        <v>47005.302207156084</v>
      </c>
      <c r="W1038" s="2">
        <f t="shared" si="578"/>
        <v>310177.36987288884</v>
      </c>
      <c r="X1038" s="27">
        <f t="shared" si="579"/>
        <v>0</v>
      </c>
      <c r="Y1038" s="2">
        <f t="shared" si="559"/>
        <v>0</v>
      </c>
      <c r="Z1038" s="67">
        <f t="shared" si="580"/>
        <v>0</v>
      </c>
      <c r="AA1038" s="2">
        <f t="shared" si="581"/>
        <v>0</v>
      </c>
      <c r="AB1038" s="26">
        <f t="shared" si="588"/>
        <v>6.7299999999999999E-2</v>
      </c>
      <c r="AC1038" s="27">
        <f t="shared" si="569"/>
        <v>4</v>
      </c>
      <c r="AD1038" s="27">
        <v>252</v>
      </c>
      <c r="AE1038" s="10">
        <f t="shared" si="564"/>
        <v>1.0010343770000001</v>
      </c>
      <c r="AF1038" s="2">
        <f t="shared" si="565"/>
        <v>303.30376345000002</v>
      </c>
      <c r="AG1038" s="2">
        <f t="shared" si="582"/>
        <v>320.84033731</v>
      </c>
      <c r="AH1038" s="3" t="str">
        <f t="shared" si="583"/>
        <v>-</v>
      </c>
      <c r="AI1038" s="4" t="str">
        <f t="shared" si="566"/>
        <v>A+J=</v>
      </c>
      <c r="AJ1038" s="11">
        <f t="shared" si="589"/>
        <v>41856</v>
      </c>
      <c r="AK1038" s="11"/>
      <c r="AL1038" s="4"/>
      <c r="AX1038" s="1"/>
      <c r="AY1038" s="1"/>
      <c r="AZ1038" s="1"/>
      <c r="BA1038" s="1"/>
      <c r="BB1038" s="1"/>
      <c r="BC1038" s="1"/>
    </row>
    <row r="1039" spans="1:55" x14ac:dyDescent="0.2">
      <c r="A1039" s="144">
        <f t="shared" si="584"/>
        <v>41828</v>
      </c>
      <c r="B1039" s="2">
        <f t="shared" si="570"/>
        <v>310631.47393487662</v>
      </c>
      <c r="C1039" s="2">
        <f t="shared" si="585"/>
        <v>262626.77639065997</v>
      </c>
      <c r="D1039" s="68">
        <f>SUM(Y1039:Y$1094)</f>
        <v>4680.4864545500004</v>
      </c>
      <c r="E1039" s="68">
        <f t="shared" si="571"/>
        <v>257946.28993610997</v>
      </c>
      <c r="F1039" s="72">
        <f t="shared" si="560"/>
        <v>3942.55</v>
      </c>
      <c r="G1039" s="3">
        <f>IF(N1039=1,VLOOKUP(A1038,[1]Plan1!$BG$69:$BI$188,3),G1038)</f>
        <v>3958.32</v>
      </c>
      <c r="H1039" s="11">
        <f t="shared" si="561"/>
        <v>41761</v>
      </c>
      <c r="I1039" s="11">
        <f t="shared" si="562"/>
        <v>41792</v>
      </c>
      <c r="J1039" s="26">
        <f t="shared" si="572"/>
        <v>3.9999492714106744E-3</v>
      </c>
      <c r="K1039" s="11">
        <f t="shared" si="586"/>
        <v>41852</v>
      </c>
      <c r="L1039" s="11">
        <f t="shared" si="573"/>
        <v>41852</v>
      </c>
      <c r="M1039" s="1">
        <f t="shared" si="587"/>
        <v>23</v>
      </c>
      <c r="N1039" s="1">
        <f t="shared" si="557"/>
        <v>5</v>
      </c>
      <c r="O1039" s="2">
        <f t="shared" si="574"/>
        <v>1.00086819</v>
      </c>
      <c r="P1039" s="10">
        <f t="shared" si="568"/>
        <v>1.0045993099999999</v>
      </c>
      <c r="Q1039" s="10">
        <f t="shared" si="563"/>
        <v>1.1814085590758663</v>
      </c>
      <c r="R1039" s="2">
        <f t="shared" si="567"/>
        <v>1.1824342400000001</v>
      </c>
      <c r="S1039" s="2">
        <f t="shared" si="558"/>
        <v>1.11650312</v>
      </c>
      <c r="T1039" s="2">
        <f t="shared" si="575"/>
        <v>293223.61523570999</v>
      </c>
      <c r="U1039" s="2">
        <f t="shared" si="576"/>
        <v>545.29127507281305</v>
      </c>
      <c r="V1039" s="2">
        <f t="shared" si="577"/>
        <v>47058.235365313893</v>
      </c>
      <c r="W1039" s="2">
        <f t="shared" si="578"/>
        <v>310230.30303104664</v>
      </c>
      <c r="X1039" s="27">
        <f t="shared" si="579"/>
        <v>0</v>
      </c>
      <c r="Y1039" s="2">
        <f t="shared" si="559"/>
        <v>0</v>
      </c>
      <c r="Z1039" s="67">
        <f t="shared" si="580"/>
        <v>0</v>
      </c>
      <c r="AA1039" s="2">
        <f t="shared" si="581"/>
        <v>0</v>
      </c>
      <c r="AB1039" s="26">
        <f t="shared" si="588"/>
        <v>6.7299999999999999E-2</v>
      </c>
      <c r="AC1039" s="27">
        <f t="shared" si="569"/>
        <v>5</v>
      </c>
      <c r="AD1039" s="27">
        <v>252</v>
      </c>
      <c r="AE1039" s="10">
        <f t="shared" si="564"/>
        <v>1.0012931389999999</v>
      </c>
      <c r="AF1039" s="2">
        <f t="shared" si="565"/>
        <v>379.17889258000002</v>
      </c>
      <c r="AG1039" s="2">
        <f t="shared" si="582"/>
        <v>401.17090382999999</v>
      </c>
      <c r="AH1039" s="3" t="str">
        <f t="shared" si="583"/>
        <v>-</v>
      </c>
      <c r="AI1039" s="4" t="str">
        <f t="shared" si="566"/>
        <v>A+J=</v>
      </c>
      <c r="AJ1039" s="11">
        <f t="shared" si="589"/>
        <v>41856</v>
      </c>
      <c r="AK1039" s="11"/>
      <c r="AL1039" s="4"/>
      <c r="AX1039" s="1"/>
      <c r="AY1039" s="1"/>
      <c r="AZ1039" s="1"/>
      <c r="BA1039" s="1"/>
      <c r="BB1039" s="1"/>
      <c r="BC1039" s="1"/>
    </row>
    <row r="1040" spans="1:55" x14ac:dyDescent="0.2">
      <c r="A1040" s="144">
        <f t="shared" si="584"/>
        <v>41829</v>
      </c>
      <c r="B1040" s="2">
        <f t="shared" si="570"/>
        <v>310764.79586628597</v>
      </c>
      <c r="C1040" s="2">
        <f t="shared" si="585"/>
        <v>262626.77639065997</v>
      </c>
      <c r="D1040" s="68">
        <f>SUM(Y1040:Y$1094)</f>
        <v>4680.4864545500004</v>
      </c>
      <c r="E1040" s="68">
        <f t="shared" si="571"/>
        <v>257946.28993610997</v>
      </c>
      <c r="F1040" s="72">
        <f t="shared" si="560"/>
        <v>3942.55</v>
      </c>
      <c r="G1040" s="3">
        <f>IF(N1040=1,VLOOKUP(A1039,[1]Plan1!$BG$69:$BI$188,3),G1039)</f>
        <v>3958.32</v>
      </c>
      <c r="H1040" s="11">
        <f t="shared" si="561"/>
        <v>41761</v>
      </c>
      <c r="I1040" s="11">
        <f t="shared" si="562"/>
        <v>41792</v>
      </c>
      <c r="J1040" s="26">
        <f t="shared" si="572"/>
        <v>3.9999492714106744E-3</v>
      </c>
      <c r="K1040" s="11">
        <f t="shared" si="586"/>
        <v>41852</v>
      </c>
      <c r="L1040" s="11">
        <f t="shared" si="573"/>
        <v>41852</v>
      </c>
      <c r="M1040" s="1">
        <f t="shared" si="587"/>
        <v>23</v>
      </c>
      <c r="N1040" s="1">
        <f t="shared" si="557"/>
        <v>6</v>
      </c>
      <c r="O1040" s="2">
        <f t="shared" si="574"/>
        <v>1.00104192</v>
      </c>
      <c r="P1040" s="10">
        <f t="shared" si="568"/>
        <v>1.0045993099999999</v>
      </c>
      <c r="Q1040" s="10">
        <f t="shared" si="563"/>
        <v>1.1814085590758663</v>
      </c>
      <c r="R1040" s="2">
        <f t="shared" si="567"/>
        <v>1.1826394899999999</v>
      </c>
      <c r="S1040" s="2">
        <f t="shared" si="558"/>
        <v>1.11650312</v>
      </c>
      <c r="T1040" s="2">
        <f t="shared" si="575"/>
        <v>293223.61523570999</v>
      </c>
      <c r="U1040" s="2">
        <f t="shared" si="576"/>
        <v>545.29127507281305</v>
      </c>
      <c r="V1040" s="2">
        <f t="shared" si="577"/>
        <v>47111.178841323235</v>
      </c>
      <c r="W1040" s="2">
        <f t="shared" si="578"/>
        <v>310283.246507056</v>
      </c>
      <c r="X1040" s="27">
        <f t="shared" si="579"/>
        <v>0</v>
      </c>
      <c r="Y1040" s="2">
        <f t="shared" si="559"/>
        <v>0</v>
      </c>
      <c r="Z1040" s="67">
        <f t="shared" si="580"/>
        <v>0</v>
      </c>
      <c r="AA1040" s="2">
        <f t="shared" si="581"/>
        <v>0</v>
      </c>
      <c r="AB1040" s="26">
        <f t="shared" si="588"/>
        <v>6.7299999999999999E-2</v>
      </c>
      <c r="AC1040" s="27">
        <f t="shared" si="569"/>
        <v>6</v>
      </c>
      <c r="AD1040" s="27">
        <v>252</v>
      </c>
      <c r="AE1040" s="10">
        <f t="shared" si="564"/>
        <v>1.0015519669999999</v>
      </c>
      <c r="AF1040" s="2">
        <f t="shared" si="565"/>
        <v>455.07337446000003</v>
      </c>
      <c r="AG1040" s="2">
        <f t="shared" si="582"/>
        <v>481.54935922999999</v>
      </c>
      <c r="AH1040" s="3" t="str">
        <f t="shared" si="583"/>
        <v>-</v>
      </c>
      <c r="AI1040" s="4" t="str">
        <f t="shared" si="566"/>
        <v>A+J=</v>
      </c>
      <c r="AJ1040" s="11">
        <f t="shared" si="589"/>
        <v>41856</v>
      </c>
      <c r="AK1040" s="11"/>
      <c r="AL1040" s="4"/>
      <c r="AX1040" s="1"/>
      <c r="AY1040" s="1"/>
      <c r="AZ1040" s="1"/>
      <c r="BA1040" s="1"/>
      <c r="BB1040" s="1"/>
      <c r="BC1040" s="1"/>
    </row>
    <row r="1041" spans="1:55" x14ac:dyDescent="0.2">
      <c r="A1041" s="144">
        <f t="shared" si="584"/>
        <v>41830</v>
      </c>
      <c r="B1041" s="2">
        <f t="shared" si="570"/>
        <v>310898.17374912411</v>
      </c>
      <c r="C1041" s="2">
        <f t="shared" si="585"/>
        <v>262626.77639065997</v>
      </c>
      <c r="D1041" s="68">
        <f>SUM(Y1041:Y$1094)</f>
        <v>4680.4864545500004</v>
      </c>
      <c r="E1041" s="68">
        <f t="shared" si="571"/>
        <v>257946.28993610997</v>
      </c>
      <c r="F1041" s="72">
        <f t="shared" si="560"/>
        <v>3942.55</v>
      </c>
      <c r="G1041" s="3">
        <f>IF(N1041=1,VLOOKUP(A1040,[1]Plan1!$BG$69:$BI$188,3),G1040)</f>
        <v>3958.32</v>
      </c>
      <c r="H1041" s="11">
        <f t="shared" si="561"/>
        <v>41761</v>
      </c>
      <c r="I1041" s="11">
        <f t="shared" si="562"/>
        <v>41792</v>
      </c>
      <c r="J1041" s="26">
        <f t="shared" si="572"/>
        <v>3.9999492714106744E-3</v>
      </c>
      <c r="K1041" s="11">
        <f t="shared" si="586"/>
        <v>41852</v>
      </c>
      <c r="L1041" s="11">
        <f t="shared" si="573"/>
        <v>41852</v>
      </c>
      <c r="M1041" s="1">
        <f t="shared" si="587"/>
        <v>23</v>
      </c>
      <c r="N1041" s="1">
        <f t="shared" si="557"/>
        <v>7</v>
      </c>
      <c r="O1041" s="2">
        <f t="shared" si="574"/>
        <v>1.0012156800000001</v>
      </c>
      <c r="P1041" s="10">
        <f t="shared" si="568"/>
        <v>1.0045993099999999</v>
      </c>
      <c r="Q1041" s="10">
        <f t="shared" si="563"/>
        <v>1.1814085590758663</v>
      </c>
      <c r="R1041" s="2">
        <f t="shared" si="567"/>
        <v>1.18284477</v>
      </c>
      <c r="S1041" s="2">
        <f t="shared" si="558"/>
        <v>1.11650312</v>
      </c>
      <c r="T1041" s="2">
        <f t="shared" si="575"/>
        <v>293223.61523570999</v>
      </c>
      <c r="U1041" s="2">
        <f t="shared" si="576"/>
        <v>545.29127507281305</v>
      </c>
      <c r="V1041" s="2">
        <f t="shared" si="577"/>
        <v>47164.13005572134</v>
      </c>
      <c r="W1041" s="2">
        <f t="shared" si="578"/>
        <v>310336.19772145408</v>
      </c>
      <c r="X1041" s="27">
        <f t="shared" si="579"/>
        <v>0</v>
      </c>
      <c r="Y1041" s="2">
        <f t="shared" si="559"/>
        <v>0</v>
      </c>
      <c r="Z1041" s="67">
        <f t="shared" si="580"/>
        <v>0</v>
      </c>
      <c r="AA1041" s="2">
        <f t="shared" si="581"/>
        <v>0</v>
      </c>
      <c r="AB1041" s="26">
        <f t="shared" si="588"/>
        <v>6.7299999999999999E-2</v>
      </c>
      <c r="AC1041" s="27">
        <f t="shared" si="569"/>
        <v>7</v>
      </c>
      <c r="AD1041" s="27">
        <v>252</v>
      </c>
      <c r="AE1041" s="10">
        <f t="shared" si="564"/>
        <v>1.0018108619999999</v>
      </c>
      <c r="AF1041" s="2">
        <f t="shared" si="565"/>
        <v>530.98750232999998</v>
      </c>
      <c r="AG1041" s="2">
        <f t="shared" si="582"/>
        <v>561.97602767000001</v>
      </c>
      <c r="AH1041" s="3" t="str">
        <f t="shared" si="583"/>
        <v>-</v>
      </c>
      <c r="AI1041" s="4" t="str">
        <f t="shared" si="566"/>
        <v>A+J=</v>
      </c>
      <c r="AJ1041" s="11">
        <f t="shared" si="589"/>
        <v>41856</v>
      </c>
      <c r="AK1041" s="11"/>
      <c r="AL1041" s="4"/>
      <c r="AX1041" s="1"/>
      <c r="AY1041" s="1"/>
      <c r="AZ1041" s="1"/>
      <c r="BA1041" s="1"/>
      <c r="BB1041" s="1"/>
      <c r="BC1041" s="1"/>
    </row>
    <row r="1042" spans="1:55" x14ac:dyDescent="0.2">
      <c r="A1042" s="144">
        <f t="shared" si="584"/>
        <v>41831</v>
      </c>
      <c r="B1042" s="2">
        <f t="shared" si="570"/>
        <v>311031.61049525376</v>
      </c>
      <c r="C1042" s="2">
        <f t="shared" si="585"/>
        <v>262626.77639065997</v>
      </c>
      <c r="D1042" s="68">
        <f>SUM(Y1042:Y$1094)</f>
        <v>4680.4864545500004</v>
      </c>
      <c r="E1042" s="68">
        <f t="shared" si="571"/>
        <v>257946.28993610997</v>
      </c>
      <c r="F1042" s="72">
        <f t="shared" si="560"/>
        <v>3942.55</v>
      </c>
      <c r="G1042" s="3">
        <f>IF(N1042=1,VLOOKUP(A1041,[1]Plan1!$BG$69:$BI$188,3),G1041)</f>
        <v>3958.32</v>
      </c>
      <c r="H1042" s="11">
        <f t="shared" si="561"/>
        <v>41761</v>
      </c>
      <c r="I1042" s="11">
        <f t="shared" si="562"/>
        <v>41792</v>
      </c>
      <c r="J1042" s="26">
        <f t="shared" si="572"/>
        <v>3.9999492714106744E-3</v>
      </c>
      <c r="K1042" s="11">
        <f t="shared" si="586"/>
        <v>41852</v>
      </c>
      <c r="L1042" s="11">
        <f t="shared" si="573"/>
        <v>41852</v>
      </c>
      <c r="M1042" s="1">
        <f t="shared" si="587"/>
        <v>23</v>
      </c>
      <c r="N1042" s="1">
        <f t="shared" si="557"/>
        <v>8</v>
      </c>
      <c r="O1042" s="2">
        <f t="shared" si="574"/>
        <v>1.0013894699999999</v>
      </c>
      <c r="P1042" s="10">
        <f t="shared" si="568"/>
        <v>1.0045993099999999</v>
      </c>
      <c r="Q1042" s="10">
        <f t="shared" si="563"/>
        <v>1.1814085590758663</v>
      </c>
      <c r="R1042" s="2">
        <f t="shared" si="567"/>
        <v>1.1830500900000001</v>
      </c>
      <c r="S1042" s="2">
        <f t="shared" si="558"/>
        <v>1.11650312</v>
      </c>
      <c r="T1042" s="2">
        <f t="shared" si="575"/>
        <v>293223.61523570999</v>
      </c>
      <c r="U1042" s="2">
        <f t="shared" si="576"/>
        <v>545.29127507281305</v>
      </c>
      <c r="V1042" s="2">
        <f t="shared" si="577"/>
        <v>47217.091587971037</v>
      </c>
      <c r="W1042" s="2">
        <f t="shared" si="578"/>
        <v>310389.15925370378</v>
      </c>
      <c r="X1042" s="27">
        <f t="shared" si="579"/>
        <v>0</v>
      </c>
      <c r="Y1042" s="2">
        <f t="shared" si="559"/>
        <v>0</v>
      </c>
      <c r="Z1042" s="67">
        <f t="shared" si="580"/>
        <v>0</v>
      </c>
      <c r="AA1042" s="2">
        <f t="shared" si="581"/>
        <v>0</v>
      </c>
      <c r="AB1042" s="26">
        <f t="shared" si="588"/>
        <v>6.7299999999999999E-2</v>
      </c>
      <c r="AC1042" s="27">
        <f t="shared" si="569"/>
        <v>8</v>
      </c>
      <c r="AD1042" s="27">
        <v>252</v>
      </c>
      <c r="AE1042" s="10">
        <f t="shared" si="564"/>
        <v>1.002069825</v>
      </c>
      <c r="AF1042" s="2">
        <f t="shared" si="565"/>
        <v>606.92156939999995</v>
      </c>
      <c r="AG1042" s="2">
        <f t="shared" si="582"/>
        <v>642.45124154999996</v>
      </c>
      <c r="AH1042" s="3" t="str">
        <f t="shared" si="583"/>
        <v>-</v>
      </c>
      <c r="AI1042" s="4" t="str">
        <f t="shared" si="566"/>
        <v>A+J=</v>
      </c>
      <c r="AJ1042" s="11">
        <f t="shared" si="589"/>
        <v>41856</v>
      </c>
      <c r="AK1042" s="11"/>
      <c r="AL1042" s="4"/>
      <c r="AX1042" s="1"/>
      <c r="AY1042" s="1"/>
      <c r="AZ1042" s="1"/>
      <c r="BA1042" s="1"/>
      <c r="BB1042" s="1"/>
      <c r="BC1042" s="1"/>
    </row>
    <row r="1043" spans="1:55" x14ac:dyDescent="0.2">
      <c r="A1043" s="144">
        <f t="shared" si="584"/>
        <v>41832</v>
      </c>
      <c r="B1043" s="2">
        <f t="shared" si="570"/>
        <v>311165.10291712213</v>
      </c>
      <c r="C1043" s="2">
        <f t="shared" si="585"/>
        <v>262626.77639065997</v>
      </c>
      <c r="D1043" s="68">
        <f>SUM(Y1043:Y$1094)</f>
        <v>4680.4864545500004</v>
      </c>
      <c r="E1043" s="68">
        <f t="shared" si="571"/>
        <v>257946.28993610997</v>
      </c>
      <c r="F1043" s="72">
        <f t="shared" si="560"/>
        <v>3942.55</v>
      </c>
      <c r="G1043" s="3">
        <f>IF(N1043=1,VLOOKUP(A1042,[1]Plan1!$BG$69:$BI$188,3),G1042)</f>
        <v>3958.32</v>
      </c>
      <c r="H1043" s="11">
        <f t="shared" si="561"/>
        <v>41761</v>
      </c>
      <c r="I1043" s="11">
        <f t="shared" si="562"/>
        <v>41792</v>
      </c>
      <c r="J1043" s="26">
        <f t="shared" si="572"/>
        <v>3.9999492714106744E-3</v>
      </c>
      <c r="K1043" s="11">
        <f t="shared" si="586"/>
        <v>41852</v>
      </c>
      <c r="L1043" s="11">
        <f t="shared" si="573"/>
        <v>41852</v>
      </c>
      <c r="M1043" s="1">
        <f t="shared" si="587"/>
        <v>23</v>
      </c>
      <c r="N1043" s="1">
        <f t="shared" si="557"/>
        <v>9</v>
      </c>
      <c r="O1043" s="2">
        <f t="shared" si="574"/>
        <v>1.00156329</v>
      </c>
      <c r="P1043" s="10">
        <f t="shared" si="568"/>
        <v>1.0045993099999999</v>
      </c>
      <c r="Q1043" s="10">
        <f t="shared" si="563"/>
        <v>1.1814085590758663</v>
      </c>
      <c r="R1043" s="2">
        <f t="shared" si="567"/>
        <v>1.1832554399999999</v>
      </c>
      <c r="S1043" s="2">
        <f t="shared" si="558"/>
        <v>1.11650312</v>
      </c>
      <c r="T1043" s="2">
        <f t="shared" si="575"/>
        <v>293223.61523570999</v>
      </c>
      <c r="U1043" s="2">
        <f t="shared" si="576"/>
        <v>545.29127507281305</v>
      </c>
      <c r="V1043" s="2">
        <f t="shared" si="577"/>
        <v>47270.060858609388</v>
      </c>
      <c r="W1043" s="2">
        <f t="shared" si="578"/>
        <v>310442.12852434214</v>
      </c>
      <c r="X1043" s="27">
        <f t="shared" si="579"/>
        <v>0</v>
      </c>
      <c r="Y1043" s="2">
        <f t="shared" si="559"/>
        <v>0</v>
      </c>
      <c r="Z1043" s="67">
        <f t="shared" si="580"/>
        <v>0</v>
      </c>
      <c r="AA1043" s="2">
        <f t="shared" si="581"/>
        <v>0</v>
      </c>
      <c r="AB1043" s="26">
        <f t="shared" si="588"/>
        <v>6.7299999999999999E-2</v>
      </c>
      <c r="AC1043" s="27">
        <f t="shared" si="569"/>
        <v>9</v>
      </c>
      <c r="AD1043" s="27">
        <v>252</v>
      </c>
      <c r="AE1043" s="10">
        <f t="shared" si="564"/>
        <v>1.0023288539999999</v>
      </c>
      <c r="AF1043" s="2">
        <f t="shared" si="565"/>
        <v>682.87498922999998</v>
      </c>
      <c r="AG1043" s="2">
        <f t="shared" si="582"/>
        <v>722.97439278000002</v>
      </c>
      <c r="AH1043" s="3" t="str">
        <f t="shared" si="583"/>
        <v>-</v>
      </c>
      <c r="AI1043" s="4" t="str">
        <f t="shared" si="566"/>
        <v>A+J=</v>
      </c>
      <c r="AJ1043" s="11">
        <f t="shared" si="589"/>
        <v>41856</v>
      </c>
      <c r="AK1043" s="11"/>
      <c r="AL1043" s="4"/>
      <c r="AX1043" s="1"/>
      <c r="AY1043" s="1"/>
      <c r="AZ1043" s="1"/>
      <c r="BA1043" s="1"/>
      <c r="BB1043" s="1"/>
      <c r="BC1043" s="1"/>
    </row>
    <row r="1044" spans="1:55" x14ac:dyDescent="0.2">
      <c r="A1044" s="144">
        <f t="shared" si="584"/>
        <v>41833</v>
      </c>
      <c r="B1044" s="2">
        <f t="shared" si="570"/>
        <v>311165.10291712213</v>
      </c>
      <c r="C1044" s="2">
        <f t="shared" si="585"/>
        <v>262626.77639065997</v>
      </c>
      <c r="D1044" s="68">
        <f>SUM(Y1044:Y$1094)</f>
        <v>4680.4864545500004</v>
      </c>
      <c r="E1044" s="68">
        <f t="shared" si="571"/>
        <v>257946.28993610997</v>
      </c>
      <c r="F1044" s="72">
        <f t="shared" si="560"/>
        <v>3942.55</v>
      </c>
      <c r="G1044" s="3">
        <f>IF(N1044=1,VLOOKUP(A1043,[1]Plan1!$BG$69:$BI$188,3),G1043)</f>
        <v>3958.32</v>
      </c>
      <c r="H1044" s="11">
        <f t="shared" si="561"/>
        <v>41761</v>
      </c>
      <c r="I1044" s="11">
        <f t="shared" si="562"/>
        <v>41792</v>
      </c>
      <c r="J1044" s="26">
        <f t="shared" si="572"/>
        <v>3.9999492714106744E-3</v>
      </c>
      <c r="K1044" s="11">
        <f t="shared" si="586"/>
        <v>41852</v>
      </c>
      <c r="L1044" s="11">
        <f t="shared" si="573"/>
        <v>41852</v>
      </c>
      <c r="M1044" s="1">
        <f t="shared" si="587"/>
        <v>23</v>
      </c>
      <c r="N1044" s="1">
        <f t="shared" si="557"/>
        <v>9</v>
      </c>
      <c r="O1044" s="2">
        <f t="shared" si="574"/>
        <v>1.00156329</v>
      </c>
      <c r="P1044" s="10">
        <f t="shared" si="568"/>
        <v>1.0045993099999999</v>
      </c>
      <c r="Q1044" s="10">
        <f t="shared" si="563"/>
        <v>1.1814085590758663</v>
      </c>
      <c r="R1044" s="2">
        <f t="shared" si="567"/>
        <v>1.1832554399999999</v>
      </c>
      <c r="S1044" s="2">
        <f t="shared" si="558"/>
        <v>1.11650312</v>
      </c>
      <c r="T1044" s="2">
        <f t="shared" si="575"/>
        <v>293223.61523570999</v>
      </c>
      <c r="U1044" s="2">
        <f t="shared" si="576"/>
        <v>545.29127507281305</v>
      </c>
      <c r="V1044" s="2">
        <f t="shared" si="577"/>
        <v>47270.060858609388</v>
      </c>
      <c r="W1044" s="2">
        <f t="shared" si="578"/>
        <v>310442.12852434214</v>
      </c>
      <c r="X1044" s="27">
        <f t="shared" si="579"/>
        <v>0</v>
      </c>
      <c r="Y1044" s="2">
        <f t="shared" si="559"/>
        <v>0</v>
      </c>
      <c r="Z1044" s="67">
        <f t="shared" si="580"/>
        <v>0</v>
      </c>
      <c r="AA1044" s="2">
        <f t="shared" si="581"/>
        <v>0</v>
      </c>
      <c r="AB1044" s="26">
        <f t="shared" si="588"/>
        <v>6.7299999999999999E-2</v>
      </c>
      <c r="AC1044" s="27">
        <f t="shared" si="569"/>
        <v>9</v>
      </c>
      <c r="AD1044" s="27">
        <v>252</v>
      </c>
      <c r="AE1044" s="10">
        <f t="shared" si="564"/>
        <v>1.0023288539999999</v>
      </c>
      <c r="AF1044" s="2">
        <f t="shared" si="565"/>
        <v>682.87498922999998</v>
      </c>
      <c r="AG1044" s="2">
        <f t="shared" si="582"/>
        <v>722.97439278000002</v>
      </c>
      <c r="AH1044" s="3" t="str">
        <f t="shared" si="583"/>
        <v>-</v>
      </c>
      <c r="AI1044" s="4" t="str">
        <f t="shared" si="566"/>
        <v>A+J=</v>
      </c>
      <c r="AJ1044" s="11">
        <f t="shared" si="589"/>
        <v>41856</v>
      </c>
      <c r="AK1044" s="11"/>
      <c r="AL1044" s="4"/>
      <c r="AX1044" s="1"/>
      <c r="AY1044" s="1"/>
      <c r="AZ1044" s="1"/>
      <c r="BA1044" s="1"/>
      <c r="BB1044" s="1"/>
      <c r="BC1044" s="1"/>
    </row>
    <row r="1045" spans="1:55" x14ac:dyDescent="0.2">
      <c r="A1045" s="144">
        <f t="shared" si="584"/>
        <v>41834</v>
      </c>
      <c r="B1045" s="2">
        <f t="shared" si="570"/>
        <v>311165.10291712213</v>
      </c>
      <c r="C1045" s="2">
        <f t="shared" si="585"/>
        <v>262626.77639065997</v>
      </c>
      <c r="D1045" s="68">
        <f>SUM(Y1045:Y$1094)</f>
        <v>4680.4864545500004</v>
      </c>
      <c r="E1045" s="68">
        <f t="shared" si="571"/>
        <v>257946.28993610997</v>
      </c>
      <c r="F1045" s="72">
        <f t="shared" si="560"/>
        <v>3942.55</v>
      </c>
      <c r="G1045" s="3">
        <f>IF(N1045=1,VLOOKUP(A1044,[1]Plan1!$BG$69:$BI$188,3),G1044)</f>
        <v>3958.32</v>
      </c>
      <c r="H1045" s="11">
        <f t="shared" si="561"/>
        <v>41761</v>
      </c>
      <c r="I1045" s="11">
        <f t="shared" si="562"/>
        <v>41792</v>
      </c>
      <c r="J1045" s="26">
        <f t="shared" si="572"/>
        <v>3.9999492714106744E-3</v>
      </c>
      <c r="K1045" s="11">
        <f t="shared" si="586"/>
        <v>41852</v>
      </c>
      <c r="L1045" s="11">
        <f t="shared" si="573"/>
        <v>41852</v>
      </c>
      <c r="M1045" s="1">
        <f t="shared" si="587"/>
        <v>23</v>
      </c>
      <c r="N1045" s="1">
        <f t="shared" si="557"/>
        <v>9</v>
      </c>
      <c r="O1045" s="2">
        <f t="shared" si="574"/>
        <v>1.00156329</v>
      </c>
      <c r="P1045" s="10">
        <f t="shared" si="568"/>
        <v>1.0045993099999999</v>
      </c>
      <c r="Q1045" s="10">
        <f t="shared" si="563"/>
        <v>1.1814085590758663</v>
      </c>
      <c r="R1045" s="2">
        <f t="shared" si="567"/>
        <v>1.1832554399999999</v>
      </c>
      <c r="S1045" s="2">
        <f t="shared" si="558"/>
        <v>1.11650312</v>
      </c>
      <c r="T1045" s="2">
        <f t="shared" si="575"/>
        <v>293223.61523570999</v>
      </c>
      <c r="U1045" s="2">
        <f t="shared" si="576"/>
        <v>545.29127507281305</v>
      </c>
      <c r="V1045" s="2">
        <f t="shared" si="577"/>
        <v>47270.060858609388</v>
      </c>
      <c r="W1045" s="2">
        <f t="shared" si="578"/>
        <v>310442.12852434214</v>
      </c>
      <c r="X1045" s="27">
        <f t="shared" si="579"/>
        <v>0</v>
      </c>
      <c r="Y1045" s="2">
        <f t="shared" si="559"/>
        <v>0</v>
      </c>
      <c r="Z1045" s="67">
        <f t="shared" si="580"/>
        <v>0</v>
      </c>
      <c r="AA1045" s="2">
        <f t="shared" si="581"/>
        <v>0</v>
      </c>
      <c r="AB1045" s="26">
        <f t="shared" si="588"/>
        <v>6.7299999999999999E-2</v>
      </c>
      <c r="AC1045" s="27">
        <f t="shared" si="569"/>
        <v>9</v>
      </c>
      <c r="AD1045" s="27">
        <v>252</v>
      </c>
      <c r="AE1045" s="10">
        <f t="shared" si="564"/>
        <v>1.0023288539999999</v>
      </c>
      <c r="AF1045" s="2">
        <f t="shared" si="565"/>
        <v>682.87498922999998</v>
      </c>
      <c r="AG1045" s="2">
        <f t="shared" si="582"/>
        <v>722.97439278000002</v>
      </c>
      <c r="AH1045" s="3" t="str">
        <f t="shared" si="583"/>
        <v>-</v>
      </c>
      <c r="AI1045" s="4" t="str">
        <f t="shared" si="566"/>
        <v>A+J=</v>
      </c>
      <c r="AJ1045" s="11">
        <f t="shared" si="589"/>
        <v>41856</v>
      </c>
      <c r="AK1045" s="11"/>
      <c r="AL1045" s="4"/>
      <c r="AX1045" s="1"/>
      <c r="AY1045" s="1"/>
      <c r="AZ1045" s="1"/>
      <c r="BA1045" s="1"/>
      <c r="BB1045" s="1"/>
      <c r="BC1045" s="1"/>
    </row>
    <row r="1046" spans="1:55" x14ac:dyDescent="0.2">
      <c r="A1046" s="144">
        <f t="shared" si="584"/>
        <v>41835</v>
      </c>
      <c r="B1046" s="2">
        <f t="shared" si="570"/>
        <v>311298.65392787213</v>
      </c>
      <c r="C1046" s="2">
        <f t="shared" si="585"/>
        <v>262626.77639065997</v>
      </c>
      <c r="D1046" s="68">
        <f>SUM(Y1046:Y$1094)</f>
        <v>4680.4864545500004</v>
      </c>
      <c r="E1046" s="68">
        <f t="shared" si="571"/>
        <v>257946.28993610997</v>
      </c>
      <c r="F1046" s="72">
        <f t="shared" si="560"/>
        <v>3942.55</v>
      </c>
      <c r="G1046" s="3">
        <f>IF(N1046=1,VLOOKUP(A1045,[1]Plan1!$BG$69:$BI$188,3),G1045)</f>
        <v>3958.32</v>
      </c>
      <c r="H1046" s="11">
        <f t="shared" si="561"/>
        <v>41761</v>
      </c>
      <c r="I1046" s="11">
        <f t="shared" si="562"/>
        <v>41792</v>
      </c>
      <c r="J1046" s="26">
        <f t="shared" si="572"/>
        <v>3.9999492714106744E-3</v>
      </c>
      <c r="K1046" s="11">
        <f t="shared" si="586"/>
        <v>41852</v>
      </c>
      <c r="L1046" s="11">
        <f t="shared" si="573"/>
        <v>41852</v>
      </c>
      <c r="M1046" s="1">
        <f t="shared" si="587"/>
        <v>23</v>
      </c>
      <c r="N1046" s="1">
        <f t="shared" si="557"/>
        <v>10</v>
      </c>
      <c r="O1046" s="2">
        <f t="shared" si="574"/>
        <v>1.0017371399999999</v>
      </c>
      <c r="P1046" s="10">
        <f t="shared" si="568"/>
        <v>1.0045993099999999</v>
      </c>
      <c r="Q1046" s="10">
        <f t="shared" si="563"/>
        <v>1.1814085590758663</v>
      </c>
      <c r="R1046" s="2">
        <f t="shared" si="567"/>
        <v>1.18346083</v>
      </c>
      <c r="S1046" s="2">
        <f t="shared" si="558"/>
        <v>1.11650312</v>
      </c>
      <c r="T1046" s="2">
        <f t="shared" si="575"/>
        <v>293223.61523570999</v>
      </c>
      <c r="U1046" s="2">
        <f t="shared" si="576"/>
        <v>545.29127507281305</v>
      </c>
      <c r="V1046" s="2">
        <f t="shared" si="577"/>
        <v>47323.040447099389</v>
      </c>
      <c r="W1046" s="2">
        <f t="shared" si="578"/>
        <v>310495.10811283212</v>
      </c>
      <c r="X1046" s="27">
        <f t="shared" si="579"/>
        <v>0</v>
      </c>
      <c r="Y1046" s="2">
        <f t="shared" si="559"/>
        <v>0</v>
      </c>
      <c r="Z1046" s="67">
        <f t="shared" si="580"/>
        <v>0</v>
      </c>
      <c r="AA1046" s="2">
        <f t="shared" si="581"/>
        <v>0</v>
      </c>
      <c r="AB1046" s="26">
        <f t="shared" si="588"/>
        <v>6.7299999999999999E-2</v>
      </c>
      <c r="AC1046" s="27">
        <f t="shared" si="569"/>
        <v>10</v>
      </c>
      <c r="AD1046" s="27">
        <v>252</v>
      </c>
      <c r="AE1046" s="10">
        <f t="shared" si="564"/>
        <v>1.0025879499999999</v>
      </c>
      <c r="AF1046" s="2">
        <f t="shared" si="565"/>
        <v>758.84805503999996</v>
      </c>
      <c r="AG1046" s="2">
        <f t="shared" si="582"/>
        <v>803.54581503999998</v>
      </c>
      <c r="AH1046" s="3" t="str">
        <f t="shared" si="583"/>
        <v>-</v>
      </c>
      <c r="AI1046" s="4" t="str">
        <f t="shared" si="566"/>
        <v>A+J=</v>
      </c>
      <c r="AJ1046" s="11">
        <f t="shared" si="589"/>
        <v>41856</v>
      </c>
      <c r="AK1046" s="11"/>
      <c r="AL1046" s="4"/>
      <c r="AX1046" s="1"/>
      <c r="AY1046" s="1"/>
      <c r="AZ1046" s="1"/>
      <c r="BA1046" s="1"/>
      <c r="BB1046" s="1"/>
      <c r="BC1046" s="1"/>
    </row>
    <row r="1047" spans="1:55" x14ac:dyDescent="0.2">
      <c r="A1047" s="144">
        <f t="shared" si="584"/>
        <v>41836</v>
      </c>
      <c r="B1047" s="2">
        <f t="shared" si="570"/>
        <v>311432.26095936075</v>
      </c>
      <c r="C1047" s="2">
        <f t="shared" si="585"/>
        <v>262626.77639065997</v>
      </c>
      <c r="D1047" s="68">
        <f>SUM(Y1047:Y$1094)</f>
        <v>4680.4864545500004</v>
      </c>
      <c r="E1047" s="68">
        <f t="shared" si="571"/>
        <v>257946.28993610997</v>
      </c>
      <c r="F1047" s="72">
        <f t="shared" si="560"/>
        <v>3942.55</v>
      </c>
      <c r="G1047" s="3">
        <f>IF(N1047=1,VLOOKUP(A1046,[1]Plan1!$BG$69:$BI$188,3),G1046)</f>
        <v>3958.32</v>
      </c>
      <c r="H1047" s="11">
        <f t="shared" si="561"/>
        <v>41761</v>
      </c>
      <c r="I1047" s="11">
        <f t="shared" si="562"/>
        <v>41792</v>
      </c>
      <c r="J1047" s="26">
        <f t="shared" si="572"/>
        <v>3.9999492714106744E-3</v>
      </c>
      <c r="K1047" s="11">
        <f t="shared" si="586"/>
        <v>41852</v>
      </c>
      <c r="L1047" s="11">
        <f t="shared" si="573"/>
        <v>41852</v>
      </c>
      <c r="M1047" s="1">
        <f t="shared" si="587"/>
        <v>23</v>
      </c>
      <c r="N1047" s="1">
        <f t="shared" si="557"/>
        <v>11</v>
      </c>
      <c r="O1047" s="2">
        <f t="shared" si="574"/>
        <v>1.0019110200000001</v>
      </c>
      <c r="P1047" s="10">
        <f t="shared" si="568"/>
        <v>1.0045993099999999</v>
      </c>
      <c r="Q1047" s="10">
        <f t="shared" si="563"/>
        <v>1.1814085590758663</v>
      </c>
      <c r="R1047" s="2">
        <f t="shared" si="567"/>
        <v>1.1836662499999999</v>
      </c>
      <c r="S1047" s="2">
        <f t="shared" si="558"/>
        <v>1.11650312</v>
      </c>
      <c r="T1047" s="2">
        <f t="shared" si="575"/>
        <v>293223.61523570999</v>
      </c>
      <c r="U1047" s="2">
        <f t="shared" si="576"/>
        <v>545.29127507281305</v>
      </c>
      <c r="V1047" s="2">
        <f t="shared" si="577"/>
        <v>47376.027773978036</v>
      </c>
      <c r="W1047" s="2">
        <f t="shared" si="578"/>
        <v>310548.09543971077</v>
      </c>
      <c r="X1047" s="27">
        <f t="shared" si="579"/>
        <v>0</v>
      </c>
      <c r="Y1047" s="2">
        <f t="shared" si="559"/>
        <v>0</v>
      </c>
      <c r="Z1047" s="67">
        <f t="shared" si="580"/>
        <v>0</v>
      </c>
      <c r="AA1047" s="2">
        <f t="shared" si="581"/>
        <v>0</v>
      </c>
      <c r="AB1047" s="26">
        <f t="shared" si="588"/>
        <v>6.7299999999999999E-2</v>
      </c>
      <c r="AC1047" s="27">
        <f t="shared" si="569"/>
        <v>11</v>
      </c>
      <c r="AD1047" s="27">
        <v>252</v>
      </c>
      <c r="AE1047" s="10">
        <f t="shared" si="564"/>
        <v>1.0028471130000001</v>
      </c>
      <c r="AF1047" s="2">
        <f t="shared" si="565"/>
        <v>834.84076684000001</v>
      </c>
      <c r="AG1047" s="2">
        <f t="shared" si="582"/>
        <v>884.16551964999996</v>
      </c>
      <c r="AH1047" s="3" t="str">
        <f t="shared" si="583"/>
        <v>-</v>
      </c>
      <c r="AI1047" s="4" t="str">
        <f t="shared" si="566"/>
        <v>A+J=</v>
      </c>
      <c r="AJ1047" s="11">
        <f t="shared" si="589"/>
        <v>41856</v>
      </c>
      <c r="AK1047" s="11"/>
      <c r="AL1047" s="4"/>
      <c r="AX1047" s="1"/>
      <c r="AY1047" s="1"/>
      <c r="AZ1047" s="1"/>
      <c r="BA1047" s="1"/>
      <c r="BB1047" s="1"/>
      <c r="BC1047" s="1"/>
    </row>
    <row r="1048" spans="1:55" x14ac:dyDescent="0.2">
      <c r="A1048" s="144">
        <f t="shared" si="584"/>
        <v>41837</v>
      </c>
      <c r="B1048" s="2">
        <f t="shared" si="570"/>
        <v>311565.92661573109</v>
      </c>
      <c r="C1048" s="2">
        <f t="shared" si="585"/>
        <v>262626.77639065997</v>
      </c>
      <c r="D1048" s="68">
        <f>SUM(Y1048:Y$1094)</f>
        <v>4680.4864545500004</v>
      </c>
      <c r="E1048" s="68">
        <f t="shared" si="571"/>
        <v>257946.28993610997</v>
      </c>
      <c r="F1048" s="72">
        <f t="shared" si="560"/>
        <v>3942.55</v>
      </c>
      <c r="G1048" s="3">
        <f>IF(N1048=1,VLOOKUP(A1047,[1]Plan1!$BG$69:$BI$188,3),G1047)</f>
        <v>3958.32</v>
      </c>
      <c r="H1048" s="11">
        <f t="shared" si="561"/>
        <v>41761</v>
      </c>
      <c r="I1048" s="11">
        <f t="shared" si="562"/>
        <v>41792</v>
      </c>
      <c r="J1048" s="26">
        <f t="shared" si="572"/>
        <v>3.9999492714106744E-3</v>
      </c>
      <c r="K1048" s="11">
        <f t="shared" si="586"/>
        <v>41852</v>
      </c>
      <c r="L1048" s="11">
        <f t="shared" si="573"/>
        <v>41852</v>
      </c>
      <c r="M1048" s="1">
        <f t="shared" si="587"/>
        <v>23</v>
      </c>
      <c r="N1048" s="1">
        <f t="shared" si="557"/>
        <v>12</v>
      </c>
      <c r="O1048" s="2">
        <f t="shared" si="574"/>
        <v>1.0020849300000001</v>
      </c>
      <c r="P1048" s="10">
        <f t="shared" si="568"/>
        <v>1.0045993099999999</v>
      </c>
      <c r="Q1048" s="10">
        <f t="shared" si="563"/>
        <v>1.1814085590758663</v>
      </c>
      <c r="R1048" s="2">
        <f t="shared" si="567"/>
        <v>1.18387171</v>
      </c>
      <c r="S1048" s="2">
        <f t="shared" si="558"/>
        <v>1.11650312</v>
      </c>
      <c r="T1048" s="2">
        <f t="shared" si="575"/>
        <v>293223.61523570999</v>
      </c>
      <c r="U1048" s="2">
        <f t="shared" si="576"/>
        <v>545.29127507281305</v>
      </c>
      <c r="V1048" s="2">
        <f t="shared" si="577"/>
        <v>47429.025418708334</v>
      </c>
      <c r="W1048" s="2">
        <f t="shared" si="578"/>
        <v>310601.09308444109</v>
      </c>
      <c r="X1048" s="27">
        <f t="shared" si="579"/>
        <v>0</v>
      </c>
      <c r="Y1048" s="2">
        <f t="shared" si="559"/>
        <v>0</v>
      </c>
      <c r="Z1048" s="67">
        <f t="shared" si="580"/>
        <v>0</v>
      </c>
      <c r="AA1048" s="2">
        <f t="shared" si="581"/>
        <v>0</v>
      </c>
      <c r="AB1048" s="26">
        <f t="shared" si="588"/>
        <v>6.7299999999999999E-2</v>
      </c>
      <c r="AC1048" s="27">
        <f t="shared" si="569"/>
        <v>12</v>
      </c>
      <c r="AD1048" s="27">
        <v>252</v>
      </c>
      <c r="AE1048" s="10">
        <f t="shared" si="564"/>
        <v>1.003106343</v>
      </c>
      <c r="AF1048" s="2">
        <f t="shared" si="565"/>
        <v>910.85312462000002</v>
      </c>
      <c r="AG1048" s="2">
        <f t="shared" si="582"/>
        <v>964.83353129</v>
      </c>
      <c r="AH1048" s="3" t="str">
        <f t="shared" si="583"/>
        <v>-</v>
      </c>
      <c r="AI1048" s="4" t="str">
        <f t="shared" si="566"/>
        <v>A+J=</v>
      </c>
      <c r="AJ1048" s="11">
        <f t="shared" si="589"/>
        <v>41856</v>
      </c>
      <c r="AK1048" s="11"/>
      <c r="AL1048" s="4"/>
      <c r="AX1048" s="1"/>
      <c r="AY1048" s="1"/>
      <c r="AZ1048" s="1"/>
      <c r="BA1048" s="1"/>
      <c r="BB1048" s="1"/>
      <c r="BC1048" s="1"/>
    </row>
    <row r="1049" spans="1:55" x14ac:dyDescent="0.2">
      <c r="A1049" s="144">
        <f t="shared" si="584"/>
        <v>41838</v>
      </c>
      <c r="B1049" s="2">
        <f t="shared" si="570"/>
        <v>311699.64832752</v>
      </c>
      <c r="C1049" s="2">
        <f t="shared" si="585"/>
        <v>262626.77639065997</v>
      </c>
      <c r="D1049" s="68">
        <f>SUM(Y1049:Y$1094)</f>
        <v>4680.4864545500004</v>
      </c>
      <c r="E1049" s="68">
        <f t="shared" si="571"/>
        <v>257946.28993610997</v>
      </c>
      <c r="F1049" s="72">
        <f t="shared" si="560"/>
        <v>3942.55</v>
      </c>
      <c r="G1049" s="3">
        <f>IF(N1049=1,VLOOKUP(A1048,[1]Plan1!$BG$69:$BI$188,3),G1048)</f>
        <v>3958.32</v>
      </c>
      <c r="H1049" s="11">
        <f t="shared" si="561"/>
        <v>41761</v>
      </c>
      <c r="I1049" s="11">
        <f t="shared" si="562"/>
        <v>41792</v>
      </c>
      <c r="J1049" s="26">
        <f t="shared" si="572"/>
        <v>3.9999492714106744E-3</v>
      </c>
      <c r="K1049" s="11">
        <f t="shared" si="586"/>
        <v>41852</v>
      </c>
      <c r="L1049" s="11">
        <f t="shared" si="573"/>
        <v>41852</v>
      </c>
      <c r="M1049" s="1">
        <f t="shared" si="587"/>
        <v>23</v>
      </c>
      <c r="N1049" s="1">
        <f t="shared" si="557"/>
        <v>13</v>
      </c>
      <c r="O1049" s="2">
        <f t="shared" si="574"/>
        <v>1.0022588699999999</v>
      </c>
      <c r="P1049" s="10">
        <f t="shared" si="568"/>
        <v>1.0045993099999999</v>
      </c>
      <c r="Q1049" s="10">
        <f t="shared" si="563"/>
        <v>1.1814085590758663</v>
      </c>
      <c r="R1049" s="2">
        <f t="shared" si="567"/>
        <v>1.1840771999999999</v>
      </c>
      <c r="S1049" s="2">
        <f t="shared" si="558"/>
        <v>1.11650312</v>
      </c>
      <c r="T1049" s="2">
        <f t="shared" si="575"/>
        <v>293223.61523570999</v>
      </c>
      <c r="U1049" s="2">
        <f t="shared" si="576"/>
        <v>545.29127507281305</v>
      </c>
      <c r="V1049" s="2">
        <f t="shared" si="577"/>
        <v>47482.030801827284</v>
      </c>
      <c r="W1049" s="2">
        <f t="shared" si="578"/>
        <v>310654.09846756002</v>
      </c>
      <c r="X1049" s="27">
        <f t="shared" si="579"/>
        <v>0</v>
      </c>
      <c r="Y1049" s="2">
        <f t="shared" si="559"/>
        <v>0</v>
      </c>
      <c r="Z1049" s="67">
        <f t="shared" si="580"/>
        <v>0</v>
      </c>
      <c r="AA1049" s="2">
        <f t="shared" si="581"/>
        <v>0</v>
      </c>
      <c r="AB1049" s="26">
        <f t="shared" si="588"/>
        <v>6.7299999999999999E-2</v>
      </c>
      <c r="AC1049" s="27">
        <f t="shared" si="569"/>
        <v>13</v>
      </c>
      <c r="AD1049" s="27">
        <v>252</v>
      </c>
      <c r="AE1049" s="10">
        <f t="shared" si="564"/>
        <v>1.0033656399999999</v>
      </c>
      <c r="AF1049" s="2">
        <f t="shared" si="565"/>
        <v>986.88512837999997</v>
      </c>
      <c r="AG1049" s="2">
        <f t="shared" si="582"/>
        <v>1045.54985996</v>
      </c>
      <c r="AH1049" s="3" t="str">
        <f t="shared" si="583"/>
        <v>-</v>
      </c>
      <c r="AI1049" s="4" t="str">
        <f t="shared" si="566"/>
        <v>A+J=</v>
      </c>
      <c r="AJ1049" s="11">
        <f t="shared" si="589"/>
        <v>41856</v>
      </c>
      <c r="AK1049" s="11"/>
      <c r="AL1049" s="4"/>
      <c r="AX1049" s="1"/>
      <c r="AY1049" s="1"/>
      <c r="AZ1049" s="1"/>
      <c r="BA1049" s="1"/>
      <c r="BB1049" s="1"/>
      <c r="BC1049" s="1"/>
    </row>
    <row r="1050" spans="1:55" x14ac:dyDescent="0.2">
      <c r="A1050" s="144">
        <f t="shared" si="584"/>
        <v>41839</v>
      </c>
      <c r="B1050" s="2">
        <f t="shared" si="570"/>
        <v>311833.42870021064</v>
      </c>
      <c r="C1050" s="2">
        <f t="shared" si="585"/>
        <v>262626.77639065997</v>
      </c>
      <c r="D1050" s="68">
        <f>SUM(Y1050:Y$1094)</f>
        <v>4680.4864545500004</v>
      </c>
      <c r="E1050" s="68">
        <f t="shared" si="571"/>
        <v>257946.28993610997</v>
      </c>
      <c r="F1050" s="72">
        <f t="shared" si="560"/>
        <v>3942.55</v>
      </c>
      <c r="G1050" s="3">
        <f>IF(N1050=1,VLOOKUP(A1049,[1]Plan1!$BG$69:$BI$188,3),G1049)</f>
        <v>3958.32</v>
      </c>
      <c r="H1050" s="11">
        <f t="shared" si="561"/>
        <v>41761</v>
      </c>
      <c r="I1050" s="11">
        <f t="shared" si="562"/>
        <v>41792</v>
      </c>
      <c r="J1050" s="26">
        <f t="shared" si="572"/>
        <v>3.9999492714106744E-3</v>
      </c>
      <c r="K1050" s="11">
        <f t="shared" si="586"/>
        <v>41852</v>
      </c>
      <c r="L1050" s="11">
        <f t="shared" si="573"/>
        <v>41852</v>
      </c>
      <c r="M1050" s="1">
        <f t="shared" si="587"/>
        <v>23</v>
      </c>
      <c r="N1050" s="1">
        <f t="shared" si="557"/>
        <v>14</v>
      </c>
      <c r="O1050" s="2">
        <f t="shared" si="574"/>
        <v>1.00243284</v>
      </c>
      <c r="P1050" s="10">
        <f t="shared" si="568"/>
        <v>1.0045993099999999</v>
      </c>
      <c r="Q1050" s="10">
        <f t="shared" si="563"/>
        <v>1.1814085590758663</v>
      </c>
      <c r="R1050" s="2">
        <f t="shared" si="567"/>
        <v>1.1842827300000001</v>
      </c>
      <c r="S1050" s="2">
        <f t="shared" si="558"/>
        <v>1.11650312</v>
      </c>
      <c r="T1050" s="2">
        <f t="shared" si="575"/>
        <v>293223.61523570999</v>
      </c>
      <c r="U1050" s="2">
        <f t="shared" si="576"/>
        <v>545.29127507281305</v>
      </c>
      <c r="V1050" s="2">
        <f t="shared" si="577"/>
        <v>47535.046502797886</v>
      </c>
      <c r="W1050" s="2">
        <f t="shared" si="578"/>
        <v>310707.11416853062</v>
      </c>
      <c r="X1050" s="27">
        <f t="shared" si="579"/>
        <v>0</v>
      </c>
      <c r="Y1050" s="2">
        <f t="shared" si="559"/>
        <v>0</v>
      </c>
      <c r="Z1050" s="67">
        <f t="shared" si="580"/>
        <v>0</v>
      </c>
      <c r="AA1050" s="2">
        <f t="shared" si="581"/>
        <v>0</v>
      </c>
      <c r="AB1050" s="26">
        <f t="shared" si="588"/>
        <v>6.7299999999999999E-2</v>
      </c>
      <c r="AC1050" s="27">
        <f t="shared" si="569"/>
        <v>14</v>
      </c>
      <c r="AD1050" s="27">
        <v>252</v>
      </c>
      <c r="AE1050" s="10">
        <f t="shared" si="564"/>
        <v>1.0036250040000001</v>
      </c>
      <c r="AF1050" s="2">
        <f t="shared" si="565"/>
        <v>1062.9367781200001</v>
      </c>
      <c r="AG1050" s="2">
        <f t="shared" si="582"/>
        <v>1126.3145316800001</v>
      </c>
      <c r="AH1050" s="3" t="str">
        <f t="shared" si="583"/>
        <v>-</v>
      </c>
      <c r="AI1050" s="4" t="str">
        <f t="shared" si="566"/>
        <v>A+J=</v>
      </c>
      <c r="AJ1050" s="11">
        <f t="shared" si="589"/>
        <v>41856</v>
      </c>
      <c r="AK1050" s="11"/>
      <c r="AL1050" s="4"/>
      <c r="AX1050" s="1"/>
      <c r="AY1050" s="1"/>
      <c r="AZ1050" s="1"/>
      <c r="BA1050" s="1"/>
      <c r="BB1050" s="1"/>
      <c r="BC1050" s="1"/>
    </row>
    <row r="1051" spans="1:55" x14ac:dyDescent="0.2">
      <c r="A1051" s="144">
        <f t="shared" si="584"/>
        <v>41840</v>
      </c>
      <c r="B1051" s="2">
        <f t="shared" si="570"/>
        <v>311833.42870021064</v>
      </c>
      <c r="C1051" s="2">
        <f t="shared" si="585"/>
        <v>262626.77639065997</v>
      </c>
      <c r="D1051" s="68">
        <f>SUM(Y1051:Y$1094)</f>
        <v>4680.4864545500004</v>
      </c>
      <c r="E1051" s="68">
        <f t="shared" si="571"/>
        <v>257946.28993610997</v>
      </c>
      <c r="F1051" s="72">
        <f t="shared" si="560"/>
        <v>3942.55</v>
      </c>
      <c r="G1051" s="3">
        <f>IF(N1051=1,VLOOKUP(A1050,[1]Plan1!$BG$69:$BI$188,3),G1050)</f>
        <v>3958.32</v>
      </c>
      <c r="H1051" s="11">
        <f t="shared" si="561"/>
        <v>41761</v>
      </c>
      <c r="I1051" s="11">
        <f t="shared" si="562"/>
        <v>41792</v>
      </c>
      <c r="J1051" s="26">
        <f t="shared" si="572"/>
        <v>3.9999492714106744E-3</v>
      </c>
      <c r="K1051" s="11">
        <f t="shared" si="586"/>
        <v>41852</v>
      </c>
      <c r="L1051" s="11">
        <f t="shared" si="573"/>
        <v>41852</v>
      </c>
      <c r="M1051" s="1">
        <f t="shared" si="587"/>
        <v>23</v>
      </c>
      <c r="N1051" s="1">
        <f t="shared" si="557"/>
        <v>14</v>
      </c>
      <c r="O1051" s="2">
        <f t="shared" si="574"/>
        <v>1.00243284</v>
      </c>
      <c r="P1051" s="10">
        <f t="shared" si="568"/>
        <v>1.0045993099999999</v>
      </c>
      <c r="Q1051" s="10">
        <f t="shared" si="563"/>
        <v>1.1814085590758663</v>
      </c>
      <c r="R1051" s="2">
        <f t="shared" si="567"/>
        <v>1.1842827300000001</v>
      </c>
      <c r="S1051" s="2">
        <f t="shared" si="558"/>
        <v>1.11650312</v>
      </c>
      <c r="T1051" s="2">
        <f t="shared" si="575"/>
        <v>293223.61523570999</v>
      </c>
      <c r="U1051" s="2">
        <f t="shared" si="576"/>
        <v>545.29127507281305</v>
      </c>
      <c r="V1051" s="2">
        <f t="shared" si="577"/>
        <v>47535.046502797886</v>
      </c>
      <c r="W1051" s="2">
        <f t="shared" si="578"/>
        <v>310707.11416853062</v>
      </c>
      <c r="X1051" s="27">
        <f t="shared" si="579"/>
        <v>0</v>
      </c>
      <c r="Y1051" s="2">
        <f t="shared" si="559"/>
        <v>0</v>
      </c>
      <c r="Z1051" s="67">
        <f t="shared" si="580"/>
        <v>0</v>
      </c>
      <c r="AA1051" s="2">
        <f t="shared" si="581"/>
        <v>0</v>
      </c>
      <c r="AB1051" s="26">
        <f t="shared" si="588"/>
        <v>6.7299999999999999E-2</v>
      </c>
      <c r="AC1051" s="27">
        <f t="shared" si="569"/>
        <v>14</v>
      </c>
      <c r="AD1051" s="27">
        <v>252</v>
      </c>
      <c r="AE1051" s="10">
        <f t="shared" si="564"/>
        <v>1.0036250040000001</v>
      </c>
      <c r="AF1051" s="2">
        <f t="shared" si="565"/>
        <v>1062.9367781200001</v>
      </c>
      <c r="AG1051" s="2">
        <f t="shared" si="582"/>
        <v>1126.3145316800001</v>
      </c>
      <c r="AH1051" s="3" t="str">
        <f t="shared" si="583"/>
        <v>-</v>
      </c>
      <c r="AI1051" s="4" t="str">
        <f t="shared" si="566"/>
        <v>A+J=</v>
      </c>
      <c r="AJ1051" s="11">
        <f t="shared" si="589"/>
        <v>41856</v>
      </c>
      <c r="AK1051" s="11"/>
      <c r="AL1051" s="4"/>
      <c r="AX1051" s="1"/>
      <c r="AY1051" s="1"/>
      <c r="AZ1051" s="1"/>
      <c r="BA1051" s="1"/>
      <c r="BB1051" s="1"/>
      <c r="BC1051" s="1"/>
    </row>
    <row r="1052" spans="1:55" x14ac:dyDescent="0.2">
      <c r="A1052" s="144">
        <f t="shared" si="584"/>
        <v>41841</v>
      </c>
      <c r="B1052" s="2">
        <f t="shared" si="570"/>
        <v>311833.42870021064</v>
      </c>
      <c r="C1052" s="2">
        <f t="shared" si="585"/>
        <v>262626.77639065997</v>
      </c>
      <c r="D1052" s="68">
        <f>SUM(Y1052:Y$1094)</f>
        <v>4680.4864545500004</v>
      </c>
      <c r="E1052" s="68">
        <f t="shared" si="571"/>
        <v>257946.28993610997</v>
      </c>
      <c r="F1052" s="72">
        <f t="shared" si="560"/>
        <v>3942.55</v>
      </c>
      <c r="G1052" s="3">
        <f>IF(N1052=1,VLOOKUP(A1051,[1]Plan1!$BG$69:$BI$188,3),G1051)</f>
        <v>3958.32</v>
      </c>
      <c r="H1052" s="11">
        <f t="shared" si="561"/>
        <v>41761</v>
      </c>
      <c r="I1052" s="11">
        <f t="shared" si="562"/>
        <v>41792</v>
      </c>
      <c r="J1052" s="26">
        <f t="shared" si="572"/>
        <v>3.9999492714106744E-3</v>
      </c>
      <c r="K1052" s="11">
        <f t="shared" si="586"/>
        <v>41852</v>
      </c>
      <c r="L1052" s="11">
        <f t="shared" si="573"/>
        <v>41852</v>
      </c>
      <c r="M1052" s="1">
        <f t="shared" si="587"/>
        <v>23</v>
      </c>
      <c r="N1052" s="1">
        <f t="shared" si="557"/>
        <v>14</v>
      </c>
      <c r="O1052" s="2">
        <f t="shared" si="574"/>
        <v>1.00243284</v>
      </c>
      <c r="P1052" s="10">
        <f t="shared" si="568"/>
        <v>1.0045993099999999</v>
      </c>
      <c r="Q1052" s="10">
        <f t="shared" si="563"/>
        <v>1.1814085590758663</v>
      </c>
      <c r="R1052" s="2">
        <f t="shared" si="567"/>
        <v>1.1842827300000001</v>
      </c>
      <c r="S1052" s="2">
        <f t="shared" si="558"/>
        <v>1.11650312</v>
      </c>
      <c r="T1052" s="2">
        <f t="shared" si="575"/>
        <v>293223.61523570999</v>
      </c>
      <c r="U1052" s="2">
        <f t="shared" si="576"/>
        <v>545.29127507281305</v>
      </c>
      <c r="V1052" s="2">
        <f t="shared" si="577"/>
        <v>47535.046502797886</v>
      </c>
      <c r="W1052" s="2">
        <f t="shared" si="578"/>
        <v>310707.11416853062</v>
      </c>
      <c r="X1052" s="27">
        <f t="shared" si="579"/>
        <v>0</v>
      </c>
      <c r="Y1052" s="2">
        <f t="shared" si="559"/>
        <v>0</v>
      </c>
      <c r="Z1052" s="67">
        <f t="shared" si="580"/>
        <v>0</v>
      </c>
      <c r="AA1052" s="2">
        <f t="shared" si="581"/>
        <v>0</v>
      </c>
      <c r="AB1052" s="26">
        <f t="shared" si="588"/>
        <v>6.7299999999999999E-2</v>
      </c>
      <c r="AC1052" s="27">
        <f t="shared" si="569"/>
        <v>14</v>
      </c>
      <c r="AD1052" s="27">
        <v>252</v>
      </c>
      <c r="AE1052" s="10">
        <f t="shared" si="564"/>
        <v>1.0036250040000001</v>
      </c>
      <c r="AF1052" s="2">
        <f t="shared" si="565"/>
        <v>1062.9367781200001</v>
      </c>
      <c r="AG1052" s="2">
        <f t="shared" si="582"/>
        <v>1126.3145316800001</v>
      </c>
      <c r="AH1052" s="3" t="str">
        <f t="shared" si="583"/>
        <v>-</v>
      </c>
      <c r="AI1052" s="4" t="str">
        <f t="shared" si="566"/>
        <v>A+J=</v>
      </c>
      <c r="AJ1052" s="11">
        <f t="shared" si="589"/>
        <v>41856</v>
      </c>
      <c r="AK1052" s="11"/>
      <c r="AL1052" s="4"/>
      <c r="AX1052" s="1"/>
      <c r="AY1052" s="1"/>
      <c r="AZ1052" s="1"/>
      <c r="BA1052" s="1"/>
      <c r="BB1052" s="1"/>
      <c r="BC1052" s="1"/>
    </row>
    <row r="1053" spans="1:55" x14ac:dyDescent="0.2">
      <c r="A1053" s="144">
        <f t="shared" si="584"/>
        <v>41842</v>
      </c>
      <c r="B1053" s="2">
        <f t="shared" si="570"/>
        <v>311967.27034197573</v>
      </c>
      <c r="C1053" s="2">
        <f t="shared" si="585"/>
        <v>262626.77639065997</v>
      </c>
      <c r="D1053" s="68">
        <f>SUM(Y1053:Y$1094)</f>
        <v>4680.4864545500004</v>
      </c>
      <c r="E1053" s="68">
        <f t="shared" si="571"/>
        <v>257946.28993610997</v>
      </c>
      <c r="F1053" s="72">
        <f t="shared" si="560"/>
        <v>3942.55</v>
      </c>
      <c r="G1053" s="3">
        <f>IF(N1053=1,VLOOKUP(A1052,[1]Plan1!$BG$69:$BI$188,3),G1052)</f>
        <v>3958.32</v>
      </c>
      <c r="H1053" s="11">
        <f t="shared" si="561"/>
        <v>41761</v>
      </c>
      <c r="I1053" s="11">
        <f t="shared" si="562"/>
        <v>41792</v>
      </c>
      <c r="J1053" s="26">
        <f t="shared" si="572"/>
        <v>3.9999492714106744E-3</v>
      </c>
      <c r="K1053" s="11">
        <f t="shared" si="586"/>
        <v>41852</v>
      </c>
      <c r="L1053" s="11">
        <f t="shared" si="573"/>
        <v>41852</v>
      </c>
      <c r="M1053" s="1">
        <f t="shared" si="587"/>
        <v>23</v>
      </c>
      <c r="N1053" s="1">
        <f t="shared" ref="N1053:N1116" si="590">(M1053-(NETWORKDAYS(A1053,L1053,AN$137:AN$327)-1))</f>
        <v>15</v>
      </c>
      <c r="O1053" s="2">
        <f t="shared" si="574"/>
        <v>1.00260685</v>
      </c>
      <c r="P1053" s="10">
        <f t="shared" si="568"/>
        <v>1.0045993099999999</v>
      </c>
      <c r="Q1053" s="10">
        <f t="shared" si="563"/>
        <v>1.1814085590758663</v>
      </c>
      <c r="R1053" s="2">
        <f t="shared" si="567"/>
        <v>1.1844883100000001</v>
      </c>
      <c r="S1053" s="2">
        <f t="shared" si="558"/>
        <v>1.11650312</v>
      </c>
      <c r="T1053" s="2">
        <f t="shared" si="575"/>
        <v>293223.61523570999</v>
      </c>
      <c r="U1053" s="2">
        <f t="shared" si="576"/>
        <v>545.29127507281305</v>
      </c>
      <c r="V1053" s="2">
        <f t="shared" si="577"/>
        <v>47588.075101082963</v>
      </c>
      <c r="W1053" s="2">
        <f t="shared" si="578"/>
        <v>310760.14276681573</v>
      </c>
      <c r="X1053" s="27">
        <f t="shared" si="579"/>
        <v>0</v>
      </c>
      <c r="Y1053" s="2">
        <f t="shared" si="559"/>
        <v>0</v>
      </c>
      <c r="Z1053" s="67">
        <f t="shared" si="580"/>
        <v>0</v>
      </c>
      <c r="AA1053" s="2">
        <f t="shared" si="581"/>
        <v>0</v>
      </c>
      <c r="AB1053" s="26">
        <f t="shared" si="588"/>
        <v>6.7299999999999999E-2</v>
      </c>
      <c r="AC1053" s="27">
        <f t="shared" si="569"/>
        <v>15</v>
      </c>
      <c r="AD1053" s="27">
        <v>252</v>
      </c>
      <c r="AE1053" s="10">
        <f t="shared" si="564"/>
        <v>1.003884435</v>
      </c>
      <c r="AF1053" s="2">
        <f t="shared" si="565"/>
        <v>1139.00807384</v>
      </c>
      <c r="AG1053" s="2">
        <f t="shared" si="582"/>
        <v>1207.1275751600001</v>
      </c>
      <c r="AH1053" s="3" t="str">
        <f t="shared" si="583"/>
        <v>-</v>
      </c>
      <c r="AI1053" s="4" t="str">
        <f t="shared" si="566"/>
        <v>A+J=</v>
      </c>
      <c r="AJ1053" s="11">
        <f t="shared" si="589"/>
        <v>41856</v>
      </c>
      <c r="AK1053" s="11"/>
      <c r="AL1053" s="4"/>
      <c r="AX1053" s="1"/>
      <c r="AY1053" s="1"/>
      <c r="AZ1053" s="1"/>
      <c r="BA1053" s="1"/>
      <c r="BB1053" s="1"/>
      <c r="BC1053" s="1"/>
    </row>
    <row r="1054" spans="1:55" x14ac:dyDescent="0.2">
      <c r="A1054" s="144">
        <f t="shared" si="584"/>
        <v>41843</v>
      </c>
      <c r="B1054" s="2">
        <f t="shared" si="570"/>
        <v>312101.16581386654</v>
      </c>
      <c r="C1054" s="2">
        <f t="shared" si="585"/>
        <v>262626.77639065997</v>
      </c>
      <c r="D1054" s="68">
        <f>SUM(Y1054:Y$1094)</f>
        <v>4680.4864545500004</v>
      </c>
      <c r="E1054" s="68">
        <f t="shared" si="571"/>
        <v>257946.28993610997</v>
      </c>
      <c r="F1054" s="72">
        <f t="shared" si="560"/>
        <v>3942.55</v>
      </c>
      <c r="G1054" s="3">
        <f>IF(N1054=1,VLOOKUP(A1053,[1]Plan1!$BG$69:$BI$188,3),G1053)</f>
        <v>3958.32</v>
      </c>
      <c r="H1054" s="11">
        <f t="shared" si="561"/>
        <v>41761</v>
      </c>
      <c r="I1054" s="11">
        <f t="shared" si="562"/>
        <v>41792</v>
      </c>
      <c r="J1054" s="26">
        <f t="shared" si="572"/>
        <v>3.9999492714106744E-3</v>
      </c>
      <c r="K1054" s="11">
        <f t="shared" si="586"/>
        <v>41852</v>
      </c>
      <c r="L1054" s="11">
        <f t="shared" si="573"/>
        <v>41852</v>
      </c>
      <c r="M1054" s="1">
        <f t="shared" si="587"/>
        <v>23</v>
      </c>
      <c r="N1054" s="1">
        <f t="shared" si="590"/>
        <v>16</v>
      </c>
      <c r="O1054" s="2">
        <f t="shared" si="574"/>
        <v>1.00278088</v>
      </c>
      <c r="P1054" s="10">
        <f t="shared" si="568"/>
        <v>1.0045993099999999</v>
      </c>
      <c r="Q1054" s="10">
        <f t="shared" si="563"/>
        <v>1.1814085590758663</v>
      </c>
      <c r="R1054" s="2">
        <f t="shared" si="567"/>
        <v>1.18469391</v>
      </c>
      <c r="S1054" s="2">
        <f t="shared" ref="S1054:S1117" si="591">IF(AND(X1054&gt;0,MONTH(A1054)=10),R1054,S1053)</f>
        <v>1.11650312</v>
      </c>
      <c r="T1054" s="2">
        <f t="shared" si="575"/>
        <v>293223.61523570999</v>
      </c>
      <c r="U1054" s="2">
        <f t="shared" si="576"/>
        <v>545.29127507281305</v>
      </c>
      <c r="V1054" s="2">
        <f t="shared" si="577"/>
        <v>47641.108858293803</v>
      </c>
      <c r="W1054" s="2">
        <f t="shared" si="578"/>
        <v>310813.17652402655</v>
      </c>
      <c r="X1054" s="27">
        <f t="shared" si="579"/>
        <v>0</v>
      </c>
      <c r="Y1054" s="2">
        <f t="shared" ref="Y1054:Y1117" si="592">IF(X1054&gt;0,VLOOKUP(A1054,AN$12:AR$131,5),0)</f>
        <v>0</v>
      </c>
      <c r="Z1054" s="67">
        <f t="shared" si="580"/>
        <v>0</v>
      </c>
      <c r="AA1054" s="2">
        <f t="shared" si="581"/>
        <v>0</v>
      </c>
      <c r="AB1054" s="26">
        <f t="shared" si="588"/>
        <v>6.7299999999999999E-2</v>
      </c>
      <c r="AC1054" s="27">
        <f t="shared" si="569"/>
        <v>16</v>
      </c>
      <c r="AD1054" s="27">
        <v>252</v>
      </c>
      <c r="AE1054" s="10">
        <f t="shared" si="564"/>
        <v>1.004143934</v>
      </c>
      <c r="AF1054" s="2">
        <f t="shared" si="565"/>
        <v>1215.0993087700001</v>
      </c>
      <c r="AG1054" s="2">
        <f t="shared" si="582"/>
        <v>1287.9892898400001</v>
      </c>
      <c r="AH1054" s="3" t="str">
        <f t="shared" si="583"/>
        <v>-</v>
      </c>
      <c r="AI1054" s="4" t="str">
        <f t="shared" si="566"/>
        <v>A+J=</v>
      </c>
      <c r="AJ1054" s="11">
        <f t="shared" si="589"/>
        <v>41856</v>
      </c>
      <c r="AK1054" s="11"/>
      <c r="AL1054" s="4"/>
      <c r="AX1054" s="1"/>
      <c r="AY1054" s="1"/>
      <c r="AZ1054" s="1"/>
      <c r="BA1054" s="1"/>
      <c r="BB1054" s="1"/>
      <c r="BC1054" s="1"/>
    </row>
    <row r="1055" spans="1:55" x14ac:dyDescent="0.2">
      <c r="A1055" s="144">
        <f t="shared" si="584"/>
        <v>41844</v>
      </c>
      <c r="B1055" s="2">
        <f t="shared" si="570"/>
        <v>312235.11969062901</v>
      </c>
      <c r="C1055" s="2">
        <f t="shared" si="585"/>
        <v>262626.77639065997</v>
      </c>
      <c r="D1055" s="68">
        <f>SUM(Y1055:Y$1094)</f>
        <v>4680.4864545500004</v>
      </c>
      <c r="E1055" s="68">
        <f t="shared" si="571"/>
        <v>257946.28993610997</v>
      </c>
      <c r="F1055" s="72">
        <f t="shared" ref="F1055:F1118" si="593">IF(G1055=G1054,F1054,G1054)</f>
        <v>3942.55</v>
      </c>
      <c r="G1055" s="3">
        <f>IF(N1055=1,VLOOKUP(A1054,[1]Plan1!$BG$69:$BI$188,3),G1054)</f>
        <v>3958.32</v>
      </c>
      <c r="H1055" s="11">
        <f t="shared" ref="H1055:H1118" si="594">EDATE(I1055,-1)</f>
        <v>41761</v>
      </c>
      <c r="I1055" s="11">
        <f t="shared" ref="I1055:I1118" si="595">IF(X1054&gt;0,EDATE(A1055,-1),+I1054)</f>
        <v>41792</v>
      </c>
      <c r="J1055" s="26">
        <f t="shared" si="572"/>
        <v>3.9999492714106744E-3</v>
      </c>
      <c r="K1055" s="11">
        <f t="shared" si="586"/>
        <v>41852</v>
      </c>
      <c r="L1055" s="11">
        <f t="shared" si="573"/>
        <v>41852</v>
      </c>
      <c r="M1055" s="1">
        <f t="shared" si="587"/>
        <v>23</v>
      </c>
      <c r="N1055" s="1">
        <f t="shared" si="590"/>
        <v>17</v>
      </c>
      <c r="O1055" s="2">
        <f t="shared" si="574"/>
        <v>1.00295494</v>
      </c>
      <c r="P1055" s="10">
        <f t="shared" si="568"/>
        <v>1.0045993099999999</v>
      </c>
      <c r="Q1055" s="10">
        <f t="shared" ref="Q1055:Q1118" si="596">IF(L1055&gt;L1054,Q1054*P1055,Q1054)</f>
        <v>1.1814085590758663</v>
      </c>
      <c r="R1055" s="2">
        <f t="shared" si="567"/>
        <v>1.1848995499999999</v>
      </c>
      <c r="S1055" s="2">
        <f t="shared" si="591"/>
        <v>1.11650312</v>
      </c>
      <c r="T1055" s="2">
        <f t="shared" si="575"/>
        <v>293223.61523570999</v>
      </c>
      <c r="U1055" s="2">
        <f t="shared" si="576"/>
        <v>545.29127507281305</v>
      </c>
      <c r="V1055" s="2">
        <f t="shared" si="577"/>
        <v>47694.152933356243</v>
      </c>
      <c r="W1055" s="2">
        <f t="shared" si="578"/>
        <v>310866.22059908899</v>
      </c>
      <c r="X1055" s="27">
        <f t="shared" si="579"/>
        <v>0</v>
      </c>
      <c r="Y1055" s="2">
        <f t="shared" si="592"/>
        <v>0</v>
      </c>
      <c r="Z1055" s="67">
        <f t="shared" si="580"/>
        <v>0</v>
      </c>
      <c r="AA1055" s="2">
        <f t="shared" si="581"/>
        <v>0</v>
      </c>
      <c r="AB1055" s="26">
        <f t="shared" si="588"/>
        <v>6.7299999999999999E-2</v>
      </c>
      <c r="AC1055" s="27">
        <f t="shared" si="569"/>
        <v>17</v>
      </c>
      <c r="AD1055" s="27">
        <v>252</v>
      </c>
      <c r="AE1055" s="10">
        <f t="shared" ref="AE1055:AE1118" si="597">ROUND((1+AB1055)^TRUNC((AC1055/AD1055),9),9)</f>
        <v>1.0044034989999999</v>
      </c>
      <c r="AF1055" s="2">
        <f t="shared" si="565"/>
        <v>1291.20989646</v>
      </c>
      <c r="AG1055" s="2">
        <f t="shared" si="582"/>
        <v>1368.89909154</v>
      </c>
      <c r="AH1055" s="3" t="str">
        <f t="shared" si="583"/>
        <v>-</v>
      </c>
      <c r="AI1055" s="4" t="str">
        <f t="shared" si="566"/>
        <v>A+J=</v>
      </c>
      <c r="AJ1055" s="11">
        <f t="shared" si="589"/>
        <v>41856</v>
      </c>
      <c r="AK1055" s="11"/>
      <c r="AL1055" s="4"/>
      <c r="AX1055" s="1"/>
      <c r="AY1055" s="1"/>
      <c r="AZ1055" s="1"/>
      <c r="BA1055" s="1"/>
      <c r="BB1055" s="1"/>
      <c r="BC1055" s="1"/>
    </row>
    <row r="1056" spans="1:55" x14ac:dyDescent="0.2">
      <c r="A1056" s="144">
        <f t="shared" si="584"/>
        <v>41845</v>
      </c>
      <c r="B1056" s="2">
        <f t="shared" si="570"/>
        <v>312369.12971022021</v>
      </c>
      <c r="C1056" s="2">
        <f t="shared" si="585"/>
        <v>262626.77639065997</v>
      </c>
      <c r="D1056" s="68">
        <f>SUM(Y1056:Y$1094)</f>
        <v>4680.4864545500004</v>
      </c>
      <c r="E1056" s="68">
        <f t="shared" si="571"/>
        <v>257946.28993610997</v>
      </c>
      <c r="F1056" s="72">
        <f t="shared" si="593"/>
        <v>3942.55</v>
      </c>
      <c r="G1056" s="3">
        <f>IF(N1056=1,VLOOKUP(A1055,[1]Plan1!$BG$69:$BI$188,3),G1055)</f>
        <v>3958.32</v>
      </c>
      <c r="H1056" s="11">
        <f t="shared" si="594"/>
        <v>41761</v>
      </c>
      <c r="I1056" s="11">
        <f t="shared" si="595"/>
        <v>41792</v>
      </c>
      <c r="J1056" s="26">
        <f t="shared" si="572"/>
        <v>3.9999492714106744E-3</v>
      </c>
      <c r="K1056" s="11">
        <f t="shared" si="586"/>
        <v>41852</v>
      </c>
      <c r="L1056" s="11">
        <f t="shared" si="573"/>
        <v>41852</v>
      </c>
      <c r="M1056" s="1">
        <f t="shared" si="587"/>
        <v>23</v>
      </c>
      <c r="N1056" s="1">
        <f t="shared" si="590"/>
        <v>18</v>
      </c>
      <c r="O1056" s="2">
        <f t="shared" si="574"/>
        <v>1.00312903</v>
      </c>
      <c r="P1056" s="10">
        <f t="shared" si="568"/>
        <v>1.0045993099999999</v>
      </c>
      <c r="Q1056" s="10">
        <f t="shared" si="596"/>
        <v>1.1814085590758663</v>
      </c>
      <c r="R1056" s="2">
        <f t="shared" si="567"/>
        <v>1.1851052200000001</v>
      </c>
      <c r="S1056" s="2">
        <f t="shared" si="591"/>
        <v>1.11650312</v>
      </c>
      <c r="T1056" s="2">
        <f t="shared" si="575"/>
        <v>293223.61523570999</v>
      </c>
      <c r="U1056" s="2">
        <f t="shared" si="576"/>
        <v>545.29127507281305</v>
      </c>
      <c r="V1056" s="2">
        <f t="shared" si="577"/>
        <v>47747.204746807438</v>
      </c>
      <c r="W1056" s="2">
        <f t="shared" si="578"/>
        <v>310919.27241254022</v>
      </c>
      <c r="X1056" s="27">
        <f t="shared" si="579"/>
        <v>0</v>
      </c>
      <c r="Y1056" s="2">
        <f t="shared" si="592"/>
        <v>0</v>
      </c>
      <c r="Z1056" s="67">
        <f t="shared" si="580"/>
        <v>0</v>
      </c>
      <c r="AA1056" s="2">
        <f t="shared" si="581"/>
        <v>0</v>
      </c>
      <c r="AB1056" s="26">
        <f t="shared" si="588"/>
        <v>6.7299999999999999E-2</v>
      </c>
      <c r="AC1056" s="27">
        <f t="shared" si="569"/>
        <v>18</v>
      </c>
      <c r="AD1056" s="27">
        <v>252</v>
      </c>
      <c r="AE1056" s="10">
        <f t="shared" si="597"/>
        <v>1.004663131</v>
      </c>
      <c r="AF1056" s="2">
        <f t="shared" si="565"/>
        <v>1367.34013013</v>
      </c>
      <c r="AG1056" s="2">
        <f t="shared" si="582"/>
        <v>1449.8572976800001</v>
      </c>
      <c r="AH1056" s="3" t="str">
        <f t="shared" si="583"/>
        <v>-</v>
      </c>
      <c r="AI1056" s="4" t="str">
        <f t="shared" si="566"/>
        <v>A+J=</v>
      </c>
      <c r="AJ1056" s="11">
        <f t="shared" si="589"/>
        <v>41856</v>
      </c>
      <c r="AK1056" s="11"/>
      <c r="AL1056" s="4"/>
      <c r="AX1056" s="1"/>
      <c r="AY1056" s="1"/>
      <c r="AZ1056" s="1"/>
      <c r="BA1056" s="1"/>
      <c r="BB1056" s="1"/>
      <c r="BC1056" s="1"/>
    </row>
    <row r="1057" spans="1:55" x14ac:dyDescent="0.2">
      <c r="A1057" s="144">
        <f t="shared" si="584"/>
        <v>41846</v>
      </c>
      <c r="B1057" s="2">
        <f t="shared" si="570"/>
        <v>312503.19620031008</v>
      </c>
      <c r="C1057" s="2">
        <f t="shared" si="585"/>
        <v>262626.77639065997</v>
      </c>
      <c r="D1057" s="68">
        <f>SUM(Y1057:Y$1094)</f>
        <v>4680.4864545500004</v>
      </c>
      <c r="E1057" s="68">
        <f t="shared" si="571"/>
        <v>257946.28993610997</v>
      </c>
      <c r="F1057" s="72">
        <f t="shared" si="593"/>
        <v>3942.55</v>
      </c>
      <c r="G1057" s="3">
        <f>IF(N1057=1,VLOOKUP(A1056,[1]Plan1!$BG$69:$BI$188,3),G1056)</f>
        <v>3958.32</v>
      </c>
      <c r="H1057" s="11">
        <f t="shared" si="594"/>
        <v>41761</v>
      </c>
      <c r="I1057" s="11">
        <f t="shared" si="595"/>
        <v>41792</v>
      </c>
      <c r="J1057" s="26">
        <f t="shared" si="572"/>
        <v>3.9999492714106744E-3</v>
      </c>
      <c r="K1057" s="11">
        <f t="shared" si="586"/>
        <v>41852</v>
      </c>
      <c r="L1057" s="11">
        <f t="shared" si="573"/>
        <v>41852</v>
      </c>
      <c r="M1057" s="1">
        <f t="shared" si="587"/>
        <v>23</v>
      </c>
      <c r="N1057" s="1">
        <f t="shared" si="590"/>
        <v>19</v>
      </c>
      <c r="O1057" s="2">
        <f t="shared" si="574"/>
        <v>1.00330315</v>
      </c>
      <c r="P1057" s="10">
        <f t="shared" si="568"/>
        <v>1.0045993099999999</v>
      </c>
      <c r="Q1057" s="10">
        <f t="shared" si="596"/>
        <v>1.1814085590758663</v>
      </c>
      <c r="R1057" s="2">
        <f t="shared" si="567"/>
        <v>1.18531092</v>
      </c>
      <c r="S1057" s="2">
        <f t="shared" si="591"/>
        <v>1.11650312</v>
      </c>
      <c r="T1057" s="2">
        <f t="shared" si="575"/>
        <v>293223.61523570999</v>
      </c>
      <c r="U1057" s="2">
        <f t="shared" si="576"/>
        <v>545.29127507281305</v>
      </c>
      <c r="V1057" s="2">
        <f t="shared" si="577"/>
        <v>47800.264298647293</v>
      </c>
      <c r="W1057" s="2">
        <f t="shared" si="578"/>
        <v>310972.33196438005</v>
      </c>
      <c r="X1057" s="27">
        <f t="shared" si="579"/>
        <v>0</v>
      </c>
      <c r="Y1057" s="2">
        <f t="shared" si="592"/>
        <v>0</v>
      </c>
      <c r="Z1057" s="67">
        <f t="shared" si="580"/>
        <v>0</v>
      </c>
      <c r="AA1057" s="2">
        <f t="shared" si="581"/>
        <v>0</v>
      </c>
      <c r="AB1057" s="26">
        <f t="shared" si="588"/>
        <v>6.7299999999999999E-2</v>
      </c>
      <c r="AC1057" s="27">
        <f t="shared" si="569"/>
        <v>19</v>
      </c>
      <c r="AD1057" s="27">
        <v>252</v>
      </c>
      <c r="AE1057" s="10">
        <f t="shared" si="597"/>
        <v>1.004922831</v>
      </c>
      <c r="AF1057" s="2">
        <f t="shared" ref="AF1057:AF1120" si="598">TRUNC((T1057*(AE1057-1)),8)</f>
        <v>1443.4903030099999</v>
      </c>
      <c r="AG1057" s="2">
        <f t="shared" si="582"/>
        <v>1530.8642359299999</v>
      </c>
      <c r="AH1057" s="3" t="str">
        <f t="shared" si="583"/>
        <v>-</v>
      </c>
      <c r="AI1057" s="4" t="str">
        <f t="shared" si="566"/>
        <v>A+J=</v>
      </c>
      <c r="AJ1057" s="11">
        <f t="shared" si="589"/>
        <v>41856</v>
      </c>
      <c r="AK1057" s="11"/>
      <c r="AL1057" s="4"/>
      <c r="AX1057" s="1"/>
      <c r="AY1057" s="1"/>
      <c r="AZ1057" s="1"/>
      <c r="BA1057" s="1"/>
      <c r="BB1057" s="1"/>
      <c r="BC1057" s="1"/>
    </row>
    <row r="1058" spans="1:55" x14ac:dyDescent="0.2">
      <c r="A1058" s="144">
        <f t="shared" si="584"/>
        <v>41847</v>
      </c>
      <c r="B1058" s="2">
        <f t="shared" si="570"/>
        <v>312503.19620031008</v>
      </c>
      <c r="C1058" s="2">
        <f t="shared" si="585"/>
        <v>262626.77639065997</v>
      </c>
      <c r="D1058" s="68">
        <f>SUM(Y1058:Y$1094)</f>
        <v>4680.4864545500004</v>
      </c>
      <c r="E1058" s="68">
        <f t="shared" si="571"/>
        <v>257946.28993610997</v>
      </c>
      <c r="F1058" s="72">
        <f t="shared" si="593"/>
        <v>3942.55</v>
      </c>
      <c r="G1058" s="3">
        <f>IF(N1058=1,VLOOKUP(A1057,[1]Plan1!$BG$69:$BI$188,3),G1057)</f>
        <v>3958.32</v>
      </c>
      <c r="H1058" s="11">
        <f t="shared" si="594"/>
        <v>41761</v>
      </c>
      <c r="I1058" s="11">
        <f t="shared" si="595"/>
        <v>41792</v>
      </c>
      <c r="J1058" s="26">
        <f t="shared" si="572"/>
        <v>3.9999492714106744E-3</v>
      </c>
      <c r="K1058" s="11">
        <f t="shared" si="586"/>
        <v>41852</v>
      </c>
      <c r="L1058" s="11">
        <f t="shared" si="573"/>
        <v>41852</v>
      </c>
      <c r="M1058" s="1">
        <f t="shared" si="587"/>
        <v>23</v>
      </c>
      <c r="N1058" s="1">
        <f t="shared" si="590"/>
        <v>19</v>
      </c>
      <c r="O1058" s="2">
        <f t="shared" si="574"/>
        <v>1.00330315</v>
      </c>
      <c r="P1058" s="10">
        <f t="shared" si="568"/>
        <v>1.0045993099999999</v>
      </c>
      <c r="Q1058" s="10">
        <f t="shared" si="596"/>
        <v>1.1814085590758663</v>
      </c>
      <c r="R1058" s="2">
        <f t="shared" si="567"/>
        <v>1.18531092</v>
      </c>
      <c r="S1058" s="2">
        <f t="shared" si="591"/>
        <v>1.11650312</v>
      </c>
      <c r="T1058" s="2">
        <f t="shared" si="575"/>
        <v>293223.61523570999</v>
      </c>
      <c r="U1058" s="2">
        <f t="shared" si="576"/>
        <v>545.29127507281305</v>
      </c>
      <c r="V1058" s="2">
        <f t="shared" si="577"/>
        <v>47800.264298647293</v>
      </c>
      <c r="W1058" s="2">
        <f t="shared" si="578"/>
        <v>310972.33196438005</v>
      </c>
      <c r="X1058" s="27">
        <f t="shared" si="579"/>
        <v>0</v>
      </c>
      <c r="Y1058" s="2">
        <f t="shared" si="592"/>
        <v>0</v>
      </c>
      <c r="Z1058" s="67">
        <f t="shared" si="580"/>
        <v>0</v>
      </c>
      <c r="AA1058" s="2">
        <f t="shared" si="581"/>
        <v>0</v>
      </c>
      <c r="AB1058" s="26">
        <f t="shared" si="588"/>
        <v>6.7299999999999999E-2</v>
      </c>
      <c r="AC1058" s="27">
        <f t="shared" si="569"/>
        <v>19</v>
      </c>
      <c r="AD1058" s="27">
        <v>252</v>
      </c>
      <c r="AE1058" s="10">
        <f t="shared" si="597"/>
        <v>1.004922831</v>
      </c>
      <c r="AF1058" s="2">
        <f t="shared" si="598"/>
        <v>1443.4903030099999</v>
      </c>
      <c r="AG1058" s="2">
        <f t="shared" si="582"/>
        <v>1530.8642359299999</v>
      </c>
      <c r="AH1058" s="3" t="str">
        <f t="shared" si="583"/>
        <v>-</v>
      </c>
      <c r="AI1058" s="4" t="str">
        <f t="shared" ref="AI1058:AI1121" si="599">AI1057</f>
        <v>A+J=</v>
      </c>
      <c r="AJ1058" s="11">
        <f t="shared" si="589"/>
        <v>41856</v>
      </c>
      <c r="AK1058" s="11"/>
      <c r="AL1058" s="4"/>
      <c r="AX1058" s="1"/>
      <c r="AY1058" s="1"/>
      <c r="AZ1058" s="1"/>
      <c r="BA1058" s="1"/>
      <c r="BB1058" s="1"/>
      <c r="BC1058" s="1"/>
    </row>
    <row r="1059" spans="1:55" x14ac:dyDescent="0.2">
      <c r="A1059" s="144">
        <f t="shared" si="584"/>
        <v>41848</v>
      </c>
      <c r="B1059" s="2">
        <f t="shared" si="570"/>
        <v>312503.19620031008</v>
      </c>
      <c r="C1059" s="2">
        <f t="shared" si="585"/>
        <v>262626.77639065997</v>
      </c>
      <c r="D1059" s="68">
        <f>SUM(Y1059:Y$1094)</f>
        <v>4680.4864545500004</v>
      </c>
      <c r="E1059" s="68">
        <f t="shared" si="571"/>
        <v>257946.28993610997</v>
      </c>
      <c r="F1059" s="72">
        <f t="shared" si="593"/>
        <v>3942.55</v>
      </c>
      <c r="G1059" s="3">
        <f>IF(N1059=1,VLOOKUP(A1058,[1]Plan1!$BG$69:$BI$188,3),G1058)</f>
        <v>3958.32</v>
      </c>
      <c r="H1059" s="11">
        <f t="shared" si="594"/>
        <v>41761</v>
      </c>
      <c r="I1059" s="11">
        <f t="shared" si="595"/>
        <v>41792</v>
      </c>
      <c r="J1059" s="26">
        <f t="shared" si="572"/>
        <v>3.9999492714106744E-3</v>
      </c>
      <c r="K1059" s="11">
        <f t="shared" si="586"/>
        <v>41852</v>
      </c>
      <c r="L1059" s="11">
        <f t="shared" si="573"/>
        <v>41852</v>
      </c>
      <c r="M1059" s="1">
        <f t="shared" si="587"/>
        <v>23</v>
      </c>
      <c r="N1059" s="1">
        <f t="shared" si="590"/>
        <v>19</v>
      </c>
      <c r="O1059" s="2">
        <f t="shared" si="574"/>
        <v>1.00330315</v>
      </c>
      <c r="P1059" s="10">
        <f t="shared" si="568"/>
        <v>1.0045993099999999</v>
      </c>
      <c r="Q1059" s="10">
        <f t="shared" si="596"/>
        <v>1.1814085590758663</v>
      </c>
      <c r="R1059" s="2">
        <f t="shared" si="567"/>
        <v>1.18531092</v>
      </c>
      <c r="S1059" s="2">
        <f t="shared" si="591"/>
        <v>1.11650312</v>
      </c>
      <c r="T1059" s="2">
        <f t="shared" si="575"/>
        <v>293223.61523570999</v>
      </c>
      <c r="U1059" s="2">
        <f t="shared" si="576"/>
        <v>545.29127507281305</v>
      </c>
      <c r="V1059" s="2">
        <f t="shared" si="577"/>
        <v>47800.264298647293</v>
      </c>
      <c r="W1059" s="2">
        <f t="shared" si="578"/>
        <v>310972.33196438005</v>
      </c>
      <c r="X1059" s="27">
        <f t="shared" si="579"/>
        <v>0</v>
      </c>
      <c r="Y1059" s="2">
        <f t="shared" si="592"/>
        <v>0</v>
      </c>
      <c r="Z1059" s="67">
        <f t="shared" si="580"/>
        <v>0</v>
      </c>
      <c r="AA1059" s="2">
        <f t="shared" si="581"/>
        <v>0</v>
      </c>
      <c r="AB1059" s="26">
        <f t="shared" si="588"/>
        <v>6.7299999999999999E-2</v>
      </c>
      <c r="AC1059" s="27">
        <f t="shared" si="569"/>
        <v>19</v>
      </c>
      <c r="AD1059" s="27">
        <v>252</v>
      </c>
      <c r="AE1059" s="10">
        <f t="shared" si="597"/>
        <v>1.004922831</v>
      </c>
      <c r="AF1059" s="2">
        <f t="shared" si="598"/>
        <v>1443.4903030099999</v>
      </c>
      <c r="AG1059" s="2">
        <f t="shared" si="582"/>
        <v>1530.8642359299999</v>
      </c>
      <c r="AH1059" s="3" t="str">
        <f t="shared" si="583"/>
        <v>-</v>
      </c>
      <c r="AI1059" s="4" t="str">
        <f t="shared" si="599"/>
        <v>A+J=</v>
      </c>
      <c r="AJ1059" s="11">
        <f t="shared" si="589"/>
        <v>41856</v>
      </c>
      <c r="AK1059" s="11"/>
      <c r="AL1059" s="4"/>
      <c r="AX1059" s="1"/>
      <c r="AY1059" s="1"/>
      <c r="AZ1059" s="1"/>
      <c r="BA1059" s="1"/>
      <c r="BB1059" s="1"/>
      <c r="BC1059" s="1"/>
    </row>
    <row r="1060" spans="1:55" x14ac:dyDescent="0.2">
      <c r="A1060" s="144">
        <f t="shared" si="584"/>
        <v>41849</v>
      </c>
      <c r="B1060" s="2">
        <f t="shared" si="570"/>
        <v>312637.32633419731</v>
      </c>
      <c r="C1060" s="2">
        <f t="shared" si="585"/>
        <v>262626.77639065997</v>
      </c>
      <c r="D1060" s="68">
        <f>SUM(Y1060:Y$1094)</f>
        <v>4680.4864545500004</v>
      </c>
      <c r="E1060" s="68">
        <f t="shared" si="571"/>
        <v>257946.28993610997</v>
      </c>
      <c r="F1060" s="72">
        <f t="shared" si="593"/>
        <v>3942.55</v>
      </c>
      <c r="G1060" s="3">
        <f>IF(N1060=1,VLOOKUP(A1059,[1]Plan1!$BG$69:$BI$188,3),G1059)</f>
        <v>3958.32</v>
      </c>
      <c r="H1060" s="11">
        <f t="shared" si="594"/>
        <v>41761</v>
      </c>
      <c r="I1060" s="11">
        <f t="shared" si="595"/>
        <v>41792</v>
      </c>
      <c r="J1060" s="26">
        <f t="shared" si="572"/>
        <v>3.9999492714106744E-3</v>
      </c>
      <c r="K1060" s="11">
        <f t="shared" si="586"/>
        <v>41852</v>
      </c>
      <c r="L1060" s="11">
        <f t="shared" si="573"/>
        <v>41852</v>
      </c>
      <c r="M1060" s="1">
        <f t="shared" si="587"/>
        <v>23</v>
      </c>
      <c r="N1060" s="1">
        <f t="shared" si="590"/>
        <v>20</v>
      </c>
      <c r="O1060" s="2">
        <f t="shared" si="574"/>
        <v>1.0034773100000001</v>
      </c>
      <c r="P1060" s="10">
        <f t="shared" si="568"/>
        <v>1.0045993099999999</v>
      </c>
      <c r="Q1060" s="10">
        <f t="shared" si="596"/>
        <v>1.1814085590758663</v>
      </c>
      <c r="R1060" s="2">
        <f t="shared" si="567"/>
        <v>1.1855166800000001</v>
      </c>
      <c r="S1060" s="2">
        <f t="shared" si="591"/>
        <v>1.11650312</v>
      </c>
      <c r="T1060" s="2">
        <f t="shared" si="575"/>
        <v>293223.61523570999</v>
      </c>
      <c r="U1060" s="2">
        <f t="shared" si="576"/>
        <v>545.29127507281305</v>
      </c>
      <c r="V1060" s="2">
        <f t="shared" si="577"/>
        <v>47853.339327264563</v>
      </c>
      <c r="W1060" s="2">
        <f t="shared" si="578"/>
        <v>311025.40699299733</v>
      </c>
      <c r="X1060" s="27">
        <f t="shared" si="579"/>
        <v>0</v>
      </c>
      <c r="Y1060" s="2">
        <f t="shared" si="592"/>
        <v>0</v>
      </c>
      <c r="Z1060" s="67">
        <f t="shared" si="580"/>
        <v>0</v>
      </c>
      <c r="AA1060" s="2">
        <f t="shared" si="581"/>
        <v>0</v>
      </c>
      <c r="AB1060" s="26">
        <f t="shared" si="588"/>
        <v>6.7299999999999999E-2</v>
      </c>
      <c r="AC1060" s="27">
        <f t="shared" si="569"/>
        <v>20</v>
      </c>
      <c r="AD1060" s="27">
        <v>252</v>
      </c>
      <c r="AE1060" s="10">
        <f t="shared" si="597"/>
        <v>1.0051825969999999</v>
      </c>
      <c r="AF1060" s="2">
        <f t="shared" si="598"/>
        <v>1519.6598286399999</v>
      </c>
      <c r="AG1060" s="2">
        <f t="shared" si="582"/>
        <v>1611.9193412</v>
      </c>
      <c r="AH1060" s="3" t="str">
        <f t="shared" si="583"/>
        <v>-</v>
      </c>
      <c r="AI1060" s="4" t="str">
        <f t="shared" si="599"/>
        <v>A+J=</v>
      </c>
      <c r="AJ1060" s="11">
        <f t="shared" si="589"/>
        <v>41856</v>
      </c>
      <c r="AK1060" s="11"/>
      <c r="AL1060" s="4"/>
      <c r="AX1060" s="1"/>
      <c r="AY1060" s="1"/>
      <c r="AZ1060" s="1"/>
      <c r="BA1060" s="1"/>
      <c r="BB1060" s="1"/>
      <c r="BC1060" s="1"/>
    </row>
    <row r="1061" spans="1:55" x14ac:dyDescent="0.2">
      <c r="A1061" s="144">
        <f t="shared" si="584"/>
        <v>41850</v>
      </c>
      <c r="B1061" s="2">
        <f t="shared" si="570"/>
        <v>312771.51038260036</v>
      </c>
      <c r="C1061" s="2">
        <f t="shared" si="585"/>
        <v>262626.77639065997</v>
      </c>
      <c r="D1061" s="68">
        <f>SUM(Y1061:Y$1094)</f>
        <v>4680.4864545500004</v>
      </c>
      <c r="E1061" s="68">
        <f t="shared" si="571"/>
        <v>257946.28993610997</v>
      </c>
      <c r="F1061" s="72">
        <f t="shared" si="593"/>
        <v>3942.55</v>
      </c>
      <c r="G1061" s="3">
        <f>IF(N1061=1,VLOOKUP(A1060,[1]Plan1!$BG$69:$BI$188,3),G1060)</f>
        <v>3958.32</v>
      </c>
      <c r="H1061" s="11">
        <f t="shared" si="594"/>
        <v>41761</v>
      </c>
      <c r="I1061" s="11">
        <f t="shared" si="595"/>
        <v>41792</v>
      </c>
      <c r="J1061" s="26">
        <f t="shared" si="572"/>
        <v>3.9999492714106744E-3</v>
      </c>
      <c r="K1061" s="11">
        <f t="shared" si="586"/>
        <v>41852</v>
      </c>
      <c r="L1061" s="11">
        <f t="shared" si="573"/>
        <v>41852</v>
      </c>
      <c r="M1061" s="1">
        <f t="shared" si="587"/>
        <v>23</v>
      </c>
      <c r="N1061" s="1">
        <f t="shared" si="590"/>
        <v>21</v>
      </c>
      <c r="O1061" s="2">
        <f t="shared" si="574"/>
        <v>1.00365149</v>
      </c>
      <c r="P1061" s="10">
        <f t="shared" si="568"/>
        <v>1.0045993099999999</v>
      </c>
      <c r="Q1061" s="10">
        <f t="shared" si="596"/>
        <v>1.1814085590758663</v>
      </c>
      <c r="R1061" s="2">
        <f t="shared" si="567"/>
        <v>1.18572246</v>
      </c>
      <c r="S1061" s="2">
        <f t="shared" si="591"/>
        <v>1.11650312</v>
      </c>
      <c r="T1061" s="2">
        <f t="shared" si="575"/>
        <v>293223.61523570999</v>
      </c>
      <c r="U1061" s="2">
        <f t="shared" si="576"/>
        <v>545.29127507281305</v>
      </c>
      <c r="V1061" s="2">
        <f t="shared" si="577"/>
        <v>47906.419514807596</v>
      </c>
      <c r="W1061" s="2">
        <f t="shared" si="578"/>
        <v>311078.48718054034</v>
      </c>
      <c r="X1061" s="27">
        <f t="shared" si="579"/>
        <v>0</v>
      </c>
      <c r="Y1061" s="2">
        <f t="shared" si="592"/>
        <v>0</v>
      </c>
      <c r="Z1061" s="67">
        <f t="shared" si="580"/>
        <v>0</v>
      </c>
      <c r="AA1061" s="2">
        <f t="shared" si="581"/>
        <v>0</v>
      </c>
      <c r="AB1061" s="26">
        <f t="shared" si="588"/>
        <v>6.7299999999999999E-2</v>
      </c>
      <c r="AC1061" s="27">
        <f t="shared" si="569"/>
        <v>21</v>
      </c>
      <c r="AD1061" s="27">
        <v>252</v>
      </c>
      <c r="AE1061" s="10">
        <f t="shared" si="597"/>
        <v>1.0054424310000001</v>
      </c>
      <c r="AF1061" s="2">
        <f t="shared" si="598"/>
        <v>1595.84929349</v>
      </c>
      <c r="AG1061" s="2">
        <f t="shared" si="582"/>
        <v>1693.0232020599999</v>
      </c>
      <c r="AH1061" s="3" t="str">
        <f t="shared" si="583"/>
        <v>-</v>
      </c>
      <c r="AI1061" s="4" t="str">
        <f t="shared" si="599"/>
        <v>A+J=</v>
      </c>
      <c r="AJ1061" s="11">
        <f t="shared" si="589"/>
        <v>41856</v>
      </c>
      <c r="AK1061" s="11"/>
      <c r="AL1061" s="4"/>
      <c r="AX1061" s="1"/>
      <c r="AY1061" s="1"/>
      <c r="AZ1061" s="1"/>
      <c r="BA1061" s="1"/>
      <c r="BB1061" s="1"/>
      <c r="BC1061" s="1"/>
    </row>
    <row r="1062" spans="1:55" x14ac:dyDescent="0.2">
      <c r="A1062" s="144">
        <f t="shared" si="584"/>
        <v>41851</v>
      </c>
      <c r="B1062" s="2">
        <f t="shared" si="570"/>
        <v>312905.75064341212</v>
      </c>
      <c r="C1062" s="2">
        <f t="shared" si="585"/>
        <v>262626.77639065997</v>
      </c>
      <c r="D1062" s="68">
        <f>SUM(Y1062:Y$1094)</f>
        <v>4680.4864545500004</v>
      </c>
      <c r="E1062" s="68">
        <f t="shared" si="571"/>
        <v>257946.28993610997</v>
      </c>
      <c r="F1062" s="72">
        <f t="shared" si="593"/>
        <v>3942.55</v>
      </c>
      <c r="G1062" s="3">
        <f>IF(N1062=1,VLOOKUP(A1061,[1]Plan1!$BG$69:$BI$188,3),G1061)</f>
        <v>3958.32</v>
      </c>
      <c r="H1062" s="11">
        <f t="shared" si="594"/>
        <v>41761</v>
      </c>
      <c r="I1062" s="11">
        <f t="shared" si="595"/>
        <v>41792</v>
      </c>
      <c r="J1062" s="26">
        <f t="shared" si="572"/>
        <v>3.9999492714106744E-3</v>
      </c>
      <c r="K1062" s="11">
        <f t="shared" si="586"/>
        <v>41852</v>
      </c>
      <c r="L1062" s="11">
        <f t="shared" si="573"/>
        <v>41852</v>
      </c>
      <c r="M1062" s="1">
        <f t="shared" si="587"/>
        <v>23</v>
      </c>
      <c r="N1062" s="1">
        <f t="shared" si="590"/>
        <v>22</v>
      </c>
      <c r="O1062" s="2">
        <f t="shared" si="574"/>
        <v>1.0038256999999999</v>
      </c>
      <c r="P1062" s="10">
        <f t="shared" si="568"/>
        <v>1.0045993099999999</v>
      </c>
      <c r="Q1062" s="10">
        <f t="shared" si="596"/>
        <v>1.1814085590758663</v>
      </c>
      <c r="R1062" s="2">
        <f t="shared" si="567"/>
        <v>1.18592827</v>
      </c>
      <c r="S1062" s="2">
        <f t="shared" si="591"/>
        <v>1.11650312</v>
      </c>
      <c r="T1062" s="2">
        <f t="shared" si="575"/>
        <v>293223.61523570999</v>
      </c>
      <c r="U1062" s="2">
        <f t="shared" si="576"/>
        <v>545.29127507281305</v>
      </c>
      <c r="V1062" s="2">
        <f t="shared" si="577"/>
        <v>47959.50744073934</v>
      </c>
      <c r="W1062" s="2">
        <f t="shared" si="578"/>
        <v>311131.57510647213</v>
      </c>
      <c r="X1062" s="27">
        <f t="shared" si="579"/>
        <v>0</v>
      </c>
      <c r="Y1062" s="2">
        <f t="shared" si="592"/>
        <v>0</v>
      </c>
      <c r="Z1062" s="67">
        <f t="shared" si="580"/>
        <v>0</v>
      </c>
      <c r="AA1062" s="2">
        <f t="shared" si="581"/>
        <v>0</v>
      </c>
      <c r="AB1062" s="26">
        <f t="shared" si="588"/>
        <v>6.7299999999999999E-2</v>
      </c>
      <c r="AC1062" s="27">
        <f t="shared" si="569"/>
        <v>22</v>
      </c>
      <c r="AD1062" s="27">
        <v>252</v>
      </c>
      <c r="AE1062" s="10">
        <f t="shared" si="597"/>
        <v>1.005702332</v>
      </c>
      <c r="AF1062" s="2">
        <f t="shared" si="598"/>
        <v>1672.05840431</v>
      </c>
      <c r="AG1062" s="2">
        <f t="shared" si="582"/>
        <v>1774.17553694</v>
      </c>
      <c r="AH1062" s="3" t="str">
        <f t="shared" si="583"/>
        <v>-</v>
      </c>
      <c r="AI1062" s="4" t="str">
        <f t="shared" si="599"/>
        <v>A+J=</v>
      </c>
      <c r="AJ1062" s="11">
        <f t="shared" si="589"/>
        <v>41856</v>
      </c>
      <c r="AK1062" s="11"/>
      <c r="AL1062" s="4"/>
      <c r="AX1062" s="1"/>
      <c r="AY1062" s="1"/>
      <c r="AZ1062" s="1"/>
      <c r="BA1062" s="1"/>
      <c r="BB1062" s="1"/>
      <c r="BC1062" s="1"/>
    </row>
    <row r="1063" spans="1:55" x14ac:dyDescent="0.2">
      <c r="A1063" s="144">
        <f t="shared" si="584"/>
        <v>41852</v>
      </c>
      <c r="B1063" s="2">
        <f t="shared" si="570"/>
        <v>313040.04972816544</v>
      </c>
      <c r="C1063" s="2">
        <f t="shared" si="585"/>
        <v>262626.77639065997</v>
      </c>
      <c r="D1063" s="68">
        <f>SUM(Y1063:Y$1094)</f>
        <v>4680.4864545500004</v>
      </c>
      <c r="E1063" s="68">
        <f t="shared" si="571"/>
        <v>257946.28993610997</v>
      </c>
      <c r="F1063" s="72">
        <f t="shared" si="593"/>
        <v>3942.55</v>
      </c>
      <c r="G1063" s="3">
        <f>IF(N1063=1,VLOOKUP(A1062,[1]Plan1!$BG$69:$BI$188,3),G1062)</f>
        <v>3958.32</v>
      </c>
      <c r="H1063" s="11">
        <f t="shared" si="594"/>
        <v>41761</v>
      </c>
      <c r="I1063" s="11">
        <f t="shared" si="595"/>
        <v>41792</v>
      </c>
      <c r="J1063" s="26">
        <f t="shared" si="572"/>
        <v>3.9999492714106744E-3</v>
      </c>
      <c r="K1063" s="11">
        <f t="shared" si="586"/>
        <v>41883</v>
      </c>
      <c r="L1063" s="11">
        <f t="shared" si="573"/>
        <v>41852</v>
      </c>
      <c r="M1063" s="1">
        <f t="shared" si="587"/>
        <v>23</v>
      </c>
      <c r="N1063" s="1">
        <f t="shared" si="590"/>
        <v>23</v>
      </c>
      <c r="O1063" s="2">
        <f t="shared" si="574"/>
        <v>1.0039999399999999</v>
      </c>
      <c r="P1063" s="10">
        <f t="shared" si="568"/>
        <v>1.0045993099999999</v>
      </c>
      <c r="Q1063" s="10">
        <f t="shared" si="596"/>
        <v>1.1814085590758663</v>
      </c>
      <c r="R1063" s="2">
        <f t="shared" si="567"/>
        <v>1.18613412</v>
      </c>
      <c r="S1063" s="2">
        <f t="shared" si="591"/>
        <v>1.11650312</v>
      </c>
      <c r="T1063" s="2">
        <f t="shared" si="575"/>
        <v>293223.61523570999</v>
      </c>
      <c r="U1063" s="2">
        <f t="shared" si="576"/>
        <v>545.29127507281305</v>
      </c>
      <c r="V1063" s="2">
        <f t="shared" si="577"/>
        <v>48012.605684522678</v>
      </c>
      <c r="W1063" s="2">
        <f t="shared" si="578"/>
        <v>311184.67335025541</v>
      </c>
      <c r="X1063" s="27">
        <f t="shared" si="579"/>
        <v>34</v>
      </c>
      <c r="Y1063" s="2">
        <f t="shared" si="592"/>
        <v>2265.81169916</v>
      </c>
      <c r="Z1063" s="67">
        <f t="shared" si="580"/>
        <v>8.6274969E-3</v>
      </c>
      <c r="AA1063" s="2">
        <f t="shared" si="581"/>
        <v>2529.7858314499999</v>
      </c>
      <c r="AB1063" s="26">
        <f t="shared" si="588"/>
        <v>6.7299999999999999E-2</v>
      </c>
      <c r="AC1063" s="27">
        <f t="shared" si="569"/>
        <v>23</v>
      </c>
      <c r="AD1063" s="27">
        <v>252</v>
      </c>
      <c r="AE1063" s="10">
        <f t="shared" si="597"/>
        <v>1.0059623</v>
      </c>
      <c r="AF1063" s="2">
        <f t="shared" si="598"/>
        <v>1748.2871611099999</v>
      </c>
      <c r="AG1063" s="2">
        <f t="shared" si="582"/>
        <v>1855.37637791</v>
      </c>
      <c r="AH1063" s="3">
        <f t="shared" si="583"/>
        <v>4278.0729925599999</v>
      </c>
      <c r="AI1063" s="4" t="str">
        <f t="shared" si="599"/>
        <v>A+J=</v>
      </c>
      <c r="AJ1063" s="11">
        <f t="shared" si="589"/>
        <v>41856</v>
      </c>
      <c r="AK1063" s="11"/>
      <c r="AL1063" s="4"/>
      <c r="AX1063" s="1"/>
      <c r="AY1063" s="1"/>
      <c r="AZ1063" s="1"/>
      <c r="BA1063" s="1"/>
      <c r="BB1063" s="1"/>
      <c r="BC1063" s="1"/>
    </row>
    <row r="1064" spans="1:55" x14ac:dyDescent="0.2">
      <c r="A1064" s="144">
        <f t="shared" si="584"/>
        <v>41853</v>
      </c>
      <c r="B1064" s="2">
        <f t="shared" si="570"/>
        <v>308736.1436292135</v>
      </c>
      <c r="C1064" s="2">
        <f t="shared" si="585"/>
        <v>260360.9646915</v>
      </c>
      <c r="D1064" s="68">
        <f>SUM(Y1064:Y$1094)</f>
        <v>2414.67475539</v>
      </c>
      <c r="E1064" s="68">
        <f t="shared" si="571"/>
        <v>257946.28993611</v>
      </c>
      <c r="F1064" s="72">
        <f t="shared" si="593"/>
        <v>3958.32</v>
      </c>
      <c r="G1064" s="3">
        <f>IF(N1064=1,VLOOKUP(A1063,[1]Plan1!$BG$69:$BI$188,3),G1063)</f>
        <v>3958.72</v>
      </c>
      <c r="H1064" s="11">
        <f t="shared" si="594"/>
        <v>41792</v>
      </c>
      <c r="I1064" s="11">
        <f t="shared" si="595"/>
        <v>41822</v>
      </c>
      <c r="J1064" s="26">
        <f t="shared" si="572"/>
        <v>1.0105297196782992E-4</v>
      </c>
      <c r="K1064" s="11">
        <f t="shared" si="586"/>
        <v>41883</v>
      </c>
      <c r="L1064" s="11">
        <f t="shared" si="573"/>
        <v>41883</v>
      </c>
      <c r="M1064" s="1">
        <f t="shared" si="587"/>
        <v>21</v>
      </c>
      <c r="N1064" s="1">
        <f t="shared" si="590"/>
        <v>1</v>
      </c>
      <c r="O1064" s="2">
        <f t="shared" si="574"/>
        <v>1.0000048100000001</v>
      </c>
      <c r="P1064" s="10">
        <f t="shared" si="568"/>
        <v>1.0039999399999999</v>
      </c>
      <c r="Q1064" s="10">
        <f t="shared" si="596"/>
        <v>1.186134122427656</v>
      </c>
      <c r="R1064" s="2">
        <f t="shared" si="567"/>
        <v>1.18613982</v>
      </c>
      <c r="S1064" s="2">
        <f t="shared" si="591"/>
        <v>1.11650312</v>
      </c>
      <c r="T1064" s="2">
        <f t="shared" si="575"/>
        <v>290693.82940426999</v>
      </c>
      <c r="U1064" s="2">
        <f t="shared" si="576"/>
        <v>281.31714278817174</v>
      </c>
      <c r="V1064" s="2">
        <f t="shared" si="577"/>
        <v>48014.075978375316</v>
      </c>
      <c r="W1064" s="2">
        <f t="shared" si="578"/>
        <v>308656.35781266348</v>
      </c>
      <c r="X1064" s="27">
        <f t="shared" si="579"/>
        <v>0</v>
      </c>
      <c r="Y1064" s="2">
        <f t="shared" si="592"/>
        <v>0</v>
      </c>
      <c r="Z1064" s="67">
        <f t="shared" si="580"/>
        <v>0</v>
      </c>
      <c r="AA1064" s="2">
        <f t="shared" si="581"/>
        <v>0</v>
      </c>
      <c r="AB1064" s="26">
        <f t="shared" si="588"/>
        <v>6.7299999999999999E-2</v>
      </c>
      <c r="AC1064" s="27">
        <f t="shared" si="569"/>
        <v>1</v>
      </c>
      <c r="AD1064" s="27">
        <v>252</v>
      </c>
      <c r="AE1064" s="10">
        <f t="shared" si="597"/>
        <v>1.0002584940000001</v>
      </c>
      <c r="AF1064" s="2">
        <f t="shared" si="598"/>
        <v>75.142610730000001</v>
      </c>
      <c r="AG1064" s="2">
        <f t="shared" si="582"/>
        <v>79.785816550000007</v>
      </c>
      <c r="AH1064" s="3" t="str">
        <f t="shared" si="583"/>
        <v>-</v>
      </c>
      <c r="AI1064" s="4" t="str">
        <f t="shared" si="599"/>
        <v>A+J=</v>
      </c>
      <c r="AJ1064" s="11">
        <f t="shared" si="589"/>
        <v>41885</v>
      </c>
      <c r="AK1064" s="11"/>
      <c r="AL1064" s="4"/>
      <c r="AX1064" s="1"/>
      <c r="AY1064" s="1"/>
      <c r="AZ1064" s="1"/>
      <c r="BA1064" s="1"/>
      <c r="BB1064" s="1"/>
      <c r="BC1064" s="1"/>
    </row>
    <row r="1065" spans="1:55" x14ac:dyDescent="0.2">
      <c r="A1065" s="144">
        <f t="shared" si="584"/>
        <v>41854</v>
      </c>
      <c r="B1065" s="2">
        <f t="shared" si="570"/>
        <v>308736.1436292135</v>
      </c>
      <c r="C1065" s="2">
        <f t="shared" si="585"/>
        <v>260360.9646915</v>
      </c>
      <c r="D1065" s="68">
        <f>SUM(Y1065:Y$1094)</f>
        <v>2414.67475539</v>
      </c>
      <c r="E1065" s="68">
        <f t="shared" si="571"/>
        <v>257946.28993611</v>
      </c>
      <c r="F1065" s="72">
        <f t="shared" si="593"/>
        <v>3958.32</v>
      </c>
      <c r="G1065" s="3">
        <f>IF(N1065=1,VLOOKUP(A1064,[1]Plan1!$BG$69:$BI$188,3),G1064)</f>
        <v>3958.72</v>
      </c>
      <c r="H1065" s="11">
        <f t="shared" si="594"/>
        <v>41792</v>
      </c>
      <c r="I1065" s="11">
        <f t="shared" si="595"/>
        <v>41822</v>
      </c>
      <c r="J1065" s="26">
        <f t="shared" si="572"/>
        <v>1.0105297196782992E-4</v>
      </c>
      <c r="K1065" s="11">
        <f t="shared" si="586"/>
        <v>41883</v>
      </c>
      <c r="L1065" s="11">
        <f t="shared" si="573"/>
        <v>41883</v>
      </c>
      <c r="M1065" s="1">
        <f t="shared" si="587"/>
        <v>21</v>
      </c>
      <c r="N1065" s="1">
        <f t="shared" si="590"/>
        <v>1</v>
      </c>
      <c r="O1065" s="2">
        <f t="shared" si="574"/>
        <v>1.0000048100000001</v>
      </c>
      <c r="P1065" s="10">
        <f t="shared" si="568"/>
        <v>1.0039999399999999</v>
      </c>
      <c r="Q1065" s="10">
        <f t="shared" si="596"/>
        <v>1.186134122427656</v>
      </c>
      <c r="R1065" s="2">
        <f t="shared" ref="R1065:R1128" si="600">TRUNC(TRUNC((O1065*Q1065),15),8)</f>
        <v>1.18613982</v>
      </c>
      <c r="S1065" s="2">
        <f t="shared" si="591"/>
        <v>1.11650312</v>
      </c>
      <c r="T1065" s="2">
        <f t="shared" si="575"/>
        <v>290693.82940426999</v>
      </c>
      <c r="U1065" s="2">
        <f t="shared" si="576"/>
        <v>281.31714278817174</v>
      </c>
      <c r="V1065" s="2">
        <f t="shared" si="577"/>
        <v>48014.075978375316</v>
      </c>
      <c r="W1065" s="2">
        <f t="shared" si="578"/>
        <v>308656.35781266348</v>
      </c>
      <c r="X1065" s="27">
        <f t="shared" si="579"/>
        <v>0</v>
      </c>
      <c r="Y1065" s="2">
        <f t="shared" si="592"/>
        <v>0</v>
      </c>
      <c r="Z1065" s="67">
        <f t="shared" si="580"/>
        <v>0</v>
      </c>
      <c r="AA1065" s="2">
        <f t="shared" si="581"/>
        <v>0</v>
      </c>
      <c r="AB1065" s="26">
        <f t="shared" si="588"/>
        <v>6.7299999999999999E-2</v>
      </c>
      <c r="AC1065" s="27">
        <f t="shared" si="569"/>
        <v>1</v>
      </c>
      <c r="AD1065" s="27">
        <v>252</v>
      </c>
      <c r="AE1065" s="10">
        <f t="shared" si="597"/>
        <v>1.0002584940000001</v>
      </c>
      <c r="AF1065" s="2">
        <f t="shared" si="598"/>
        <v>75.142610730000001</v>
      </c>
      <c r="AG1065" s="2">
        <f t="shared" si="582"/>
        <v>79.785816550000007</v>
      </c>
      <c r="AH1065" s="3" t="str">
        <f t="shared" si="583"/>
        <v>-</v>
      </c>
      <c r="AI1065" s="4" t="str">
        <f t="shared" si="599"/>
        <v>A+J=</v>
      </c>
      <c r="AJ1065" s="11">
        <f t="shared" si="589"/>
        <v>41885</v>
      </c>
      <c r="AK1065" s="11"/>
      <c r="AL1065" s="4"/>
      <c r="AX1065" s="1"/>
      <c r="AY1065" s="1"/>
      <c r="AZ1065" s="1"/>
      <c r="BA1065" s="1"/>
      <c r="BB1065" s="1"/>
      <c r="BC1065" s="1"/>
    </row>
    <row r="1066" spans="1:55" x14ac:dyDescent="0.2">
      <c r="A1066" s="144">
        <f t="shared" si="584"/>
        <v>41855</v>
      </c>
      <c r="B1066" s="2">
        <f t="shared" si="570"/>
        <v>308736.1436292135</v>
      </c>
      <c r="C1066" s="2">
        <f t="shared" si="585"/>
        <v>260360.9646915</v>
      </c>
      <c r="D1066" s="68">
        <f>SUM(Y1066:Y$1094)</f>
        <v>2414.67475539</v>
      </c>
      <c r="E1066" s="68">
        <f t="shared" si="571"/>
        <v>257946.28993611</v>
      </c>
      <c r="F1066" s="72">
        <f t="shared" si="593"/>
        <v>3958.32</v>
      </c>
      <c r="G1066" s="3">
        <f>IF(N1066=1,VLOOKUP(A1065,[1]Plan1!$BG$69:$BI$188,3),G1065)</f>
        <v>3958.72</v>
      </c>
      <c r="H1066" s="11">
        <f t="shared" si="594"/>
        <v>41792</v>
      </c>
      <c r="I1066" s="11">
        <f t="shared" si="595"/>
        <v>41822</v>
      </c>
      <c r="J1066" s="26">
        <f t="shared" si="572"/>
        <v>1.0105297196782992E-4</v>
      </c>
      <c r="K1066" s="11">
        <f t="shared" si="586"/>
        <v>41883</v>
      </c>
      <c r="L1066" s="11">
        <f t="shared" si="573"/>
        <v>41883</v>
      </c>
      <c r="M1066" s="1">
        <f t="shared" si="587"/>
        <v>21</v>
      </c>
      <c r="N1066" s="1">
        <f t="shared" si="590"/>
        <v>1</v>
      </c>
      <c r="O1066" s="2">
        <f t="shared" si="574"/>
        <v>1.0000048100000001</v>
      </c>
      <c r="P1066" s="10">
        <f t="shared" ref="P1066:P1129" si="601">IF(L1066&gt;L1065,O1065,P1065)</f>
        <v>1.0039999399999999</v>
      </c>
      <c r="Q1066" s="10">
        <f t="shared" si="596"/>
        <v>1.186134122427656</v>
      </c>
      <c r="R1066" s="2">
        <f t="shared" si="600"/>
        <v>1.18613982</v>
      </c>
      <c r="S1066" s="2">
        <f t="shared" si="591"/>
        <v>1.11650312</v>
      </c>
      <c r="T1066" s="2">
        <f t="shared" si="575"/>
        <v>290693.82940426999</v>
      </c>
      <c r="U1066" s="2">
        <f t="shared" si="576"/>
        <v>281.31714278817174</v>
      </c>
      <c r="V1066" s="2">
        <f t="shared" si="577"/>
        <v>48014.075978375316</v>
      </c>
      <c r="W1066" s="2">
        <f t="shared" si="578"/>
        <v>308656.35781266348</v>
      </c>
      <c r="X1066" s="27">
        <f t="shared" si="579"/>
        <v>0</v>
      </c>
      <c r="Y1066" s="2">
        <f t="shared" si="592"/>
        <v>0</v>
      </c>
      <c r="Z1066" s="67">
        <f t="shared" si="580"/>
        <v>0</v>
      </c>
      <c r="AA1066" s="2">
        <f t="shared" si="581"/>
        <v>0</v>
      </c>
      <c r="AB1066" s="26">
        <f t="shared" si="588"/>
        <v>6.7299999999999999E-2</v>
      </c>
      <c r="AC1066" s="27">
        <f t="shared" si="569"/>
        <v>1</v>
      </c>
      <c r="AD1066" s="27">
        <v>252</v>
      </c>
      <c r="AE1066" s="10">
        <f t="shared" si="597"/>
        <v>1.0002584940000001</v>
      </c>
      <c r="AF1066" s="2">
        <f t="shared" si="598"/>
        <v>75.142610730000001</v>
      </c>
      <c r="AG1066" s="2">
        <f t="shared" si="582"/>
        <v>79.785816550000007</v>
      </c>
      <c r="AH1066" s="3" t="str">
        <f t="shared" si="583"/>
        <v>-</v>
      </c>
      <c r="AI1066" s="4" t="str">
        <f t="shared" si="599"/>
        <v>A+J=</v>
      </c>
      <c r="AJ1066" s="11">
        <f t="shared" si="589"/>
        <v>41885</v>
      </c>
      <c r="AK1066" s="11"/>
      <c r="AL1066" s="4"/>
      <c r="AX1066" s="1"/>
      <c r="AY1066" s="1"/>
      <c r="AZ1066" s="1"/>
      <c r="BA1066" s="1"/>
      <c r="BB1066" s="1"/>
      <c r="BC1066" s="1"/>
    </row>
    <row r="1067" spans="1:55" x14ac:dyDescent="0.2">
      <c r="A1067" s="144">
        <f t="shared" si="584"/>
        <v>41856</v>
      </c>
      <c r="B1067" s="2">
        <f t="shared" si="570"/>
        <v>308817.42376061901</v>
      </c>
      <c r="C1067" s="2">
        <f t="shared" si="585"/>
        <v>260360.9646915</v>
      </c>
      <c r="D1067" s="68">
        <f>SUM(Y1067:Y$1094)</f>
        <v>2414.67475539</v>
      </c>
      <c r="E1067" s="68">
        <f t="shared" si="571"/>
        <v>257946.28993611</v>
      </c>
      <c r="F1067" s="72">
        <f t="shared" si="593"/>
        <v>3958.32</v>
      </c>
      <c r="G1067" s="3">
        <f>IF(N1067=1,VLOOKUP(A1066,[1]Plan1!$BG$69:$BI$188,3),G1066)</f>
        <v>3958.72</v>
      </c>
      <c r="H1067" s="11">
        <f t="shared" si="594"/>
        <v>41792</v>
      </c>
      <c r="I1067" s="11">
        <f t="shared" si="595"/>
        <v>41822</v>
      </c>
      <c r="J1067" s="26">
        <f t="shared" si="572"/>
        <v>1.0105297196782992E-4</v>
      </c>
      <c r="K1067" s="11">
        <f t="shared" si="586"/>
        <v>41883</v>
      </c>
      <c r="L1067" s="11">
        <f t="shared" si="573"/>
        <v>41883</v>
      </c>
      <c r="M1067" s="1">
        <f t="shared" si="587"/>
        <v>21</v>
      </c>
      <c r="N1067" s="1">
        <f t="shared" si="590"/>
        <v>2</v>
      </c>
      <c r="O1067" s="2">
        <f t="shared" si="574"/>
        <v>1.0000096199999999</v>
      </c>
      <c r="P1067" s="10">
        <f t="shared" si="601"/>
        <v>1.0039999399999999</v>
      </c>
      <c r="Q1067" s="10">
        <f t="shared" si="596"/>
        <v>1.186134122427656</v>
      </c>
      <c r="R1067" s="2">
        <f t="shared" si="600"/>
        <v>1.1861455299999999</v>
      </c>
      <c r="S1067" s="2">
        <f t="shared" si="591"/>
        <v>1.11650312</v>
      </c>
      <c r="T1067" s="2">
        <f t="shared" si="575"/>
        <v>290693.82940426999</v>
      </c>
      <c r="U1067" s="2">
        <f t="shared" si="576"/>
        <v>281.31714278817174</v>
      </c>
      <c r="V1067" s="2">
        <f t="shared" si="577"/>
        <v>48015.548851690837</v>
      </c>
      <c r="W1067" s="2">
        <f t="shared" si="578"/>
        <v>308657.83068597899</v>
      </c>
      <c r="X1067" s="27">
        <f t="shared" si="579"/>
        <v>0</v>
      </c>
      <c r="Y1067" s="2">
        <f t="shared" si="592"/>
        <v>0</v>
      </c>
      <c r="Z1067" s="67">
        <f t="shared" si="580"/>
        <v>0</v>
      </c>
      <c r="AA1067" s="2">
        <f t="shared" si="581"/>
        <v>0</v>
      </c>
      <c r="AB1067" s="26">
        <f t="shared" si="588"/>
        <v>6.7299999999999999E-2</v>
      </c>
      <c r="AC1067" s="27">
        <f t="shared" si="569"/>
        <v>2</v>
      </c>
      <c r="AD1067" s="27">
        <v>252</v>
      </c>
      <c r="AE1067" s="10">
        <f t="shared" si="597"/>
        <v>1.000517055</v>
      </c>
      <c r="AF1067" s="2">
        <f t="shared" si="598"/>
        <v>150.30469796</v>
      </c>
      <c r="AG1067" s="2">
        <f t="shared" si="582"/>
        <v>159.59307464</v>
      </c>
      <c r="AH1067" s="3" t="str">
        <f t="shared" si="583"/>
        <v>-</v>
      </c>
      <c r="AI1067" s="4" t="str">
        <f t="shared" si="599"/>
        <v>A+J=</v>
      </c>
      <c r="AJ1067" s="11">
        <f t="shared" si="589"/>
        <v>41885</v>
      </c>
      <c r="AK1067" s="11"/>
      <c r="AL1067" s="4"/>
      <c r="AX1067" s="1"/>
      <c r="AY1067" s="1"/>
      <c r="AZ1067" s="1"/>
      <c r="BA1067" s="1"/>
      <c r="BB1067" s="1"/>
      <c r="BC1067" s="1"/>
    </row>
    <row r="1068" spans="1:55" x14ac:dyDescent="0.2">
      <c r="A1068" s="144">
        <f t="shared" si="584"/>
        <v>41857</v>
      </c>
      <c r="B1068" s="2">
        <f t="shared" si="570"/>
        <v>308898.72275239165</v>
      </c>
      <c r="C1068" s="2">
        <f t="shared" si="585"/>
        <v>260360.9646915</v>
      </c>
      <c r="D1068" s="68">
        <f>SUM(Y1068:Y$1094)</f>
        <v>2414.67475539</v>
      </c>
      <c r="E1068" s="68">
        <f t="shared" si="571"/>
        <v>257946.28993611</v>
      </c>
      <c r="F1068" s="72">
        <f t="shared" si="593"/>
        <v>3958.32</v>
      </c>
      <c r="G1068" s="3">
        <f>IF(N1068=1,VLOOKUP(A1067,[1]Plan1!$BG$69:$BI$188,3),G1067)</f>
        <v>3958.72</v>
      </c>
      <c r="H1068" s="11">
        <f t="shared" si="594"/>
        <v>41792</v>
      </c>
      <c r="I1068" s="11">
        <f t="shared" si="595"/>
        <v>41822</v>
      </c>
      <c r="J1068" s="26">
        <f t="shared" si="572"/>
        <v>1.0105297196782992E-4</v>
      </c>
      <c r="K1068" s="11">
        <f t="shared" si="586"/>
        <v>41883</v>
      </c>
      <c r="L1068" s="11">
        <f t="shared" si="573"/>
        <v>41883</v>
      </c>
      <c r="M1068" s="1">
        <f t="shared" si="587"/>
        <v>21</v>
      </c>
      <c r="N1068" s="1">
        <f t="shared" si="590"/>
        <v>3</v>
      </c>
      <c r="O1068" s="2">
        <f t="shared" si="574"/>
        <v>1.00001443</v>
      </c>
      <c r="P1068" s="10">
        <f t="shared" si="601"/>
        <v>1.0039999399999999</v>
      </c>
      <c r="Q1068" s="10">
        <f t="shared" si="596"/>
        <v>1.186134122427656</v>
      </c>
      <c r="R1068" s="2">
        <f t="shared" si="600"/>
        <v>1.1861512299999999</v>
      </c>
      <c r="S1068" s="2">
        <f t="shared" si="591"/>
        <v>1.11650312</v>
      </c>
      <c r="T1068" s="2">
        <f t="shared" si="575"/>
        <v>290693.82940426999</v>
      </c>
      <c r="U1068" s="2">
        <f t="shared" si="576"/>
        <v>281.31714278817174</v>
      </c>
      <c r="V1068" s="2">
        <f t="shared" si="577"/>
        <v>48017.019145543469</v>
      </c>
      <c r="W1068" s="2">
        <f t="shared" si="578"/>
        <v>308659.30097983166</v>
      </c>
      <c r="X1068" s="27">
        <f t="shared" si="579"/>
        <v>0</v>
      </c>
      <c r="Y1068" s="2">
        <f t="shared" si="592"/>
        <v>0</v>
      </c>
      <c r="Z1068" s="67">
        <f t="shared" si="580"/>
        <v>0</v>
      </c>
      <c r="AA1068" s="2">
        <f t="shared" si="581"/>
        <v>0</v>
      </c>
      <c r="AB1068" s="26">
        <f t="shared" si="588"/>
        <v>6.7299999999999999E-2</v>
      </c>
      <c r="AC1068" s="27">
        <f t="shared" si="569"/>
        <v>3</v>
      </c>
      <c r="AD1068" s="27">
        <v>252</v>
      </c>
      <c r="AE1068" s="10">
        <f t="shared" si="597"/>
        <v>1.0007756830000001</v>
      </c>
      <c r="AF1068" s="2">
        <f t="shared" si="598"/>
        <v>225.48626167</v>
      </c>
      <c r="AG1068" s="2">
        <f t="shared" si="582"/>
        <v>239.42177255999999</v>
      </c>
      <c r="AH1068" s="3" t="str">
        <f t="shared" si="583"/>
        <v>-</v>
      </c>
      <c r="AI1068" s="4" t="str">
        <f t="shared" si="599"/>
        <v>A+J=</v>
      </c>
      <c r="AJ1068" s="11">
        <f t="shared" si="589"/>
        <v>41885</v>
      </c>
      <c r="AK1068" s="11"/>
      <c r="AL1068" s="4"/>
      <c r="AX1068" s="1"/>
      <c r="AY1068" s="1"/>
      <c r="AZ1068" s="1"/>
      <c r="BA1068" s="1"/>
      <c r="BB1068" s="1"/>
      <c r="BC1068" s="1"/>
    </row>
    <row r="1069" spans="1:55" x14ac:dyDescent="0.2">
      <c r="A1069" s="144">
        <f t="shared" si="584"/>
        <v>41858</v>
      </c>
      <c r="B1069" s="2">
        <f t="shared" si="570"/>
        <v>308980.04545841721</v>
      </c>
      <c r="C1069" s="2">
        <f t="shared" si="585"/>
        <v>260360.9646915</v>
      </c>
      <c r="D1069" s="68">
        <f>SUM(Y1069:Y$1094)</f>
        <v>2414.67475539</v>
      </c>
      <c r="E1069" s="68">
        <f t="shared" si="571"/>
        <v>257946.28993611</v>
      </c>
      <c r="F1069" s="72">
        <f t="shared" si="593"/>
        <v>3958.32</v>
      </c>
      <c r="G1069" s="3">
        <f>IF(N1069=1,VLOOKUP(A1068,[1]Plan1!$BG$69:$BI$188,3),G1068)</f>
        <v>3958.72</v>
      </c>
      <c r="H1069" s="11">
        <f t="shared" si="594"/>
        <v>41792</v>
      </c>
      <c r="I1069" s="11">
        <f t="shared" si="595"/>
        <v>41822</v>
      </c>
      <c r="J1069" s="26">
        <f t="shared" si="572"/>
        <v>1.0105297196782992E-4</v>
      </c>
      <c r="K1069" s="11">
        <f t="shared" si="586"/>
        <v>41883</v>
      </c>
      <c r="L1069" s="11">
        <f t="shared" si="573"/>
        <v>41883</v>
      </c>
      <c r="M1069" s="1">
        <f t="shared" si="587"/>
        <v>21</v>
      </c>
      <c r="N1069" s="1">
        <f t="shared" si="590"/>
        <v>4</v>
      </c>
      <c r="O1069" s="2">
        <f t="shared" si="574"/>
        <v>1.0000192400000001</v>
      </c>
      <c r="P1069" s="10">
        <f t="shared" si="601"/>
        <v>1.0039999399999999</v>
      </c>
      <c r="Q1069" s="10">
        <f t="shared" si="596"/>
        <v>1.186134122427656</v>
      </c>
      <c r="R1069" s="2">
        <f t="shared" si="600"/>
        <v>1.18615694</v>
      </c>
      <c r="S1069" s="2">
        <f t="shared" si="591"/>
        <v>1.11650312</v>
      </c>
      <c r="T1069" s="2">
        <f t="shared" si="575"/>
        <v>290693.82940426999</v>
      </c>
      <c r="U1069" s="2">
        <f t="shared" si="576"/>
        <v>281.31714278817174</v>
      </c>
      <c r="V1069" s="2">
        <f t="shared" si="577"/>
        <v>48018.492018859048</v>
      </c>
      <c r="W1069" s="2">
        <f t="shared" si="578"/>
        <v>308660.77385314723</v>
      </c>
      <c r="X1069" s="27">
        <f t="shared" si="579"/>
        <v>0</v>
      </c>
      <c r="Y1069" s="2">
        <f t="shared" si="592"/>
        <v>0</v>
      </c>
      <c r="Z1069" s="67">
        <f t="shared" si="580"/>
        <v>0</v>
      </c>
      <c r="AA1069" s="2">
        <f t="shared" si="581"/>
        <v>0</v>
      </c>
      <c r="AB1069" s="26">
        <f t="shared" si="588"/>
        <v>6.7299999999999999E-2</v>
      </c>
      <c r="AC1069" s="27">
        <f t="shared" si="569"/>
        <v>4</v>
      </c>
      <c r="AD1069" s="27">
        <v>252</v>
      </c>
      <c r="AE1069" s="10">
        <f t="shared" si="597"/>
        <v>1.0010343770000001</v>
      </c>
      <c r="AF1069" s="2">
        <f t="shared" si="598"/>
        <v>300.68701117000001</v>
      </c>
      <c r="AG1069" s="2">
        <f t="shared" si="582"/>
        <v>319.27160527000001</v>
      </c>
      <c r="AH1069" s="3" t="str">
        <f t="shared" si="583"/>
        <v>-</v>
      </c>
      <c r="AI1069" s="4" t="str">
        <f t="shared" si="599"/>
        <v>A+J=</v>
      </c>
      <c r="AJ1069" s="11">
        <f t="shared" si="589"/>
        <v>41885</v>
      </c>
      <c r="AK1069" s="11"/>
      <c r="AL1069" s="4"/>
      <c r="AX1069" s="1"/>
      <c r="AY1069" s="1"/>
      <c r="AZ1069" s="1"/>
      <c r="BA1069" s="1"/>
      <c r="BB1069" s="1"/>
      <c r="BC1069" s="1"/>
    </row>
    <row r="1070" spans="1:55" x14ac:dyDescent="0.2">
      <c r="A1070" s="144">
        <f t="shared" si="584"/>
        <v>41859</v>
      </c>
      <c r="B1070" s="2">
        <f t="shared" si="570"/>
        <v>309061.38733272982</v>
      </c>
      <c r="C1070" s="2">
        <f t="shared" si="585"/>
        <v>260360.9646915</v>
      </c>
      <c r="D1070" s="68">
        <f>SUM(Y1070:Y$1094)</f>
        <v>2414.67475539</v>
      </c>
      <c r="E1070" s="68">
        <f t="shared" si="571"/>
        <v>257946.28993611</v>
      </c>
      <c r="F1070" s="72">
        <f t="shared" si="593"/>
        <v>3958.32</v>
      </c>
      <c r="G1070" s="3">
        <f>IF(N1070=1,VLOOKUP(A1069,[1]Plan1!$BG$69:$BI$188,3),G1069)</f>
        <v>3958.72</v>
      </c>
      <c r="H1070" s="11">
        <f t="shared" si="594"/>
        <v>41792</v>
      </c>
      <c r="I1070" s="11">
        <f t="shared" si="595"/>
        <v>41822</v>
      </c>
      <c r="J1070" s="26">
        <f t="shared" si="572"/>
        <v>1.0105297196782992E-4</v>
      </c>
      <c r="K1070" s="11">
        <f t="shared" si="586"/>
        <v>41883</v>
      </c>
      <c r="L1070" s="11">
        <f t="shared" si="573"/>
        <v>41883</v>
      </c>
      <c r="M1070" s="1">
        <f t="shared" si="587"/>
        <v>21</v>
      </c>
      <c r="N1070" s="1">
        <f t="shared" si="590"/>
        <v>5</v>
      </c>
      <c r="O1070" s="2">
        <f t="shared" si="574"/>
        <v>1.0000240499999999</v>
      </c>
      <c r="P1070" s="10">
        <f t="shared" si="601"/>
        <v>1.0039999399999999</v>
      </c>
      <c r="Q1070" s="10">
        <f t="shared" si="596"/>
        <v>1.186134122427656</v>
      </c>
      <c r="R1070" s="2">
        <f t="shared" si="600"/>
        <v>1.18616264</v>
      </c>
      <c r="S1070" s="2">
        <f t="shared" si="591"/>
        <v>1.11650312</v>
      </c>
      <c r="T1070" s="2">
        <f t="shared" si="575"/>
        <v>290693.82940426999</v>
      </c>
      <c r="U1070" s="2">
        <f t="shared" si="576"/>
        <v>281.31714278817174</v>
      </c>
      <c r="V1070" s="2">
        <f t="shared" si="577"/>
        <v>48019.962312711679</v>
      </c>
      <c r="W1070" s="2">
        <f t="shared" si="578"/>
        <v>308662.24414699984</v>
      </c>
      <c r="X1070" s="27">
        <f t="shared" si="579"/>
        <v>0</v>
      </c>
      <c r="Y1070" s="2">
        <f t="shared" si="592"/>
        <v>0</v>
      </c>
      <c r="Z1070" s="67">
        <f t="shared" si="580"/>
        <v>0</v>
      </c>
      <c r="AA1070" s="2">
        <f t="shared" si="581"/>
        <v>0</v>
      </c>
      <c r="AB1070" s="26">
        <f t="shared" si="588"/>
        <v>6.7299999999999999E-2</v>
      </c>
      <c r="AC1070" s="27">
        <f t="shared" si="569"/>
        <v>5</v>
      </c>
      <c r="AD1070" s="27">
        <v>252</v>
      </c>
      <c r="AE1070" s="10">
        <f t="shared" si="597"/>
        <v>1.0012931389999999</v>
      </c>
      <c r="AF1070" s="2">
        <f t="shared" si="598"/>
        <v>375.90752786000002</v>
      </c>
      <c r="AG1070" s="2">
        <f t="shared" si="582"/>
        <v>399.14318573000003</v>
      </c>
      <c r="AH1070" s="3" t="str">
        <f t="shared" si="583"/>
        <v>-</v>
      </c>
      <c r="AI1070" s="4" t="str">
        <f t="shared" si="599"/>
        <v>A+J=</v>
      </c>
      <c r="AJ1070" s="11">
        <f t="shared" si="589"/>
        <v>41885</v>
      </c>
      <c r="AK1070" s="11"/>
      <c r="AL1070" s="4"/>
      <c r="AX1070" s="1"/>
      <c r="AY1070" s="1"/>
      <c r="AZ1070" s="1"/>
      <c r="BA1070" s="1"/>
      <c r="BB1070" s="1"/>
      <c r="BC1070" s="1"/>
    </row>
    <row r="1071" spans="1:55" x14ac:dyDescent="0.2">
      <c r="A1071" s="144">
        <f t="shared" si="584"/>
        <v>41860</v>
      </c>
      <c r="B1071" s="2">
        <f t="shared" si="570"/>
        <v>309142.75550668826</v>
      </c>
      <c r="C1071" s="2">
        <f t="shared" si="585"/>
        <v>260360.9646915</v>
      </c>
      <c r="D1071" s="68">
        <f>SUM(Y1071:Y$1094)</f>
        <v>2414.67475539</v>
      </c>
      <c r="E1071" s="68">
        <f t="shared" si="571"/>
        <v>257946.28993611</v>
      </c>
      <c r="F1071" s="72">
        <f t="shared" si="593"/>
        <v>3958.32</v>
      </c>
      <c r="G1071" s="3">
        <f>IF(N1071=1,VLOOKUP(A1070,[1]Plan1!$BG$69:$BI$188,3),G1070)</f>
        <v>3958.72</v>
      </c>
      <c r="H1071" s="11">
        <f t="shared" si="594"/>
        <v>41792</v>
      </c>
      <c r="I1071" s="11">
        <f t="shared" si="595"/>
        <v>41822</v>
      </c>
      <c r="J1071" s="26">
        <f t="shared" si="572"/>
        <v>1.0105297196782992E-4</v>
      </c>
      <c r="K1071" s="11">
        <f t="shared" si="586"/>
        <v>41883</v>
      </c>
      <c r="L1071" s="11">
        <f t="shared" si="573"/>
        <v>41883</v>
      </c>
      <c r="M1071" s="1">
        <f t="shared" si="587"/>
        <v>21</v>
      </c>
      <c r="N1071" s="1">
        <f t="shared" si="590"/>
        <v>6</v>
      </c>
      <c r="O1071" s="2">
        <f t="shared" si="574"/>
        <v>1.00002887</v>
      </c>
      <c r="P1071" s="10">
        <f t="shared" si="601"/>
        <v>1.0039999399999999</v>
      </c>
      <c r="Q1071" s="10">
        <f t="shared" si="596"/>
        <v>1.186134122427656</v>
      </c>
      <c r="R1071" s="2">
        <f t="shared" si="600"/>
        <v>1.1861683599999999</v>
      </c>
      <c r="S1071" s="2">
        <f t="shared" si="591"/>
        <v>1.11650312</v>
      </c>
      <c r="T1071" s="2">
        <f t="shared" si="575"/>
        <v>290693.82940426999</v>
      </c>
      <c r="U1071" s="2">
        <f t="shared" si="576"/>
        <v>281.31714278817174</v>
      </c>
      <c r="V1071" s="2">
        <f t="shared" si="577"/>
        <v>48021.437765490082</v>
      </c>
      <c r="W1071" s="2">
        <f t="shared" si="578"/>
        <v>308663.71959977824</v>
      </c>
      <c r="X1071" s="27">
        <f t="shared" si="579"/>
        <v>0</v>
      </c>
      <c r="Y1071" s="2">
        <f t="shared" si="592"/>
        <v>0</v>
      </c>
      <c r="Z1071" s="67">
        <f t="shared" si="580"/>
        <v>0</v>
      </c>
      <c r="AA1071" s="2">
        <f t="shared" si="581"/>
        <v>0</v>
      </c>
      <c r="AB1071" s="26">
        <f t="shared" si="588"/>
        <v>6.7299999999999999E-2</v>
      </c>
      <c r="AC1071" s="27">
        <f t="shared" si="569"/>
        <v>6</v>
      </c>
      <c r="AD1071" s="27">
        <v>252</v>
      </c>
      <c r="AE1071" s="10">
        <f t="shared" si="597"/>
        <v>1.0015519669999999</v>
      </c>
      <c r="AF1071" s="2">
        <f t="shared" si="598"/>
        <v>451.14723033000001</v>
      </c>
      <c r="AG1071" s="2">
        <f t="shared" si="582"/>
        <v>479.03590690999999</v>
      </c>
      <c r="AH1071" s="3" t="str">
        <f t="shared" si="583"/>
        <v>-</v>
      </c>
      <c r="AI1071" s="4" t="str">
        <f t="shared" si="599"/>
        <v>A+J=</v>
      </c>
      <c r="AJ1071" s="11">
        <f t="shared" si="589"/>
        <v>41885</v>
      </c>
      <c r="AK1071" s="11"/>
      <c r="AL1071" s="4"/>
      <c r="AX1071" s="1"/>
      <c r="AY1071" s="1"/>
      <c r="AZ1071" s="1"/>
      <c r="BA1071" s="1"/>
      <c r="BB1071" s="1"/>
      <c r="BC1071" s="1"/>
    </row>
    <row r="1072" spans="1:55" x14ac:dyDescent="0.2">
      <c r="A1072" s="144">
        <f t="shared" si="584"/>
        <v>41861</v>
      </c>
      <c r="B1072" s="2">
        <f t="shared" si="570"/>
        <v>309142.75550668826</v>
      </c>
      <c r="C1072" s="2">
        <f t="shared" si="585"/>
        <v>260360.9646915</v>
      </c>
      <c r="D1072" s="68">
        <f>SUM(Y1072:Y$1094)</f>
        <v>2414.67475539</v>
      </c>
      <c r="E1072" s="68">
        <f t="shared" si="571"/>
        <v>257946.28993611</v>
      </c>
      <c r="F1072" s="72">
        <f t="shared" si="593"/>
        <v>3958.32</v>
      </c>
      <c r="G1072" s="3">
        <f>IF(N1072=1,VLOOKUP(A1071,[1]Plan1!$BG$69:$BI$188,3),G1071)</f>
        <v>3958.72</v>
      </c>
      <c r="H1072" s="11">
        <f t="shared" si="594"/>
        <v>41792</v>
      </c>
      <c r="I1072" s="11">
        <f t="shared" si="595"/>
        <v>41822</v>
      </c>
      <c r="J1072" s="26">
        <f t="shared" si="572"/>
        <v>1.0105297196782992E-4</v>
      </c>
      <c r="K1072" s="11">
        <f t="shared" si="586"/>
        <v>41883</v>
      </c>
      <c r="L1072" s="11">
        <f t="shared" si="573"/>
        <v>41883</v>
      </c>
      <c r="M1072" s="1">
        <f t="shared" si="587"/>
        <v>21</v>
      </c>
      <c r="N1072" s="1">
        <f t="shared" si="590"/>
        <v>6</v>
      </c>
      <c r="O1072" s="2">
        <f t="shared" si="574"/>
        <v>1.00002887</v>
      </c>
      <c r="P1072" s="10">
        <f t="shared" si="601"/>
        <v>1.0039999399999999</v>
      </c>
      <c r="Q1072" s="10">
        <f t="shared" si="596"/>
        <v>1.186134122427656</v>
      </c>
      <c r="R1072" s="2">
        <f t="shared" si="600"/>
        <v>1.1861683599999999</v>
      </c>
      <c r="S1072" s="2">
        <f t="shared" si="591"/>
        <v>1.11650312</v>
      </c>
      <c r="T1072" s="2">
        <f t="shared" si="575"/>
        <v>290693.82940426999</v>
      </c>
      <c r="U1072" s="2">
        <f t="shared" si="576"/>
        <v>281.31714278817174</v>
      </c>
      <c r="V1072" s="2">
        <f t="shared" si="577"/>
        <v>48021.437765490082</v>
      </c>
      <c r="W1072" s="2">
        <f t="shared" si="578"/>
        <v>308663.71959977824</v>
      </c>
      <c r="X1072" s="27">
        <f t="shared" si="579"/>
        <v>0</v>
      </c>
      <c r="Y1072" s="2">
        <f t="shared" si="592"/>
        <v>0</v>
      </c>
      <c r="Z1072" s="67">
        <f t="shared" si="580"/>
        <v>0</v>
      </c>
      <c r="AA1072" s="2">
        <f t="shared" si="581"/>
        <v>0</v>
      </c>
      <c r="AB1072" s="26">
        <f t="shared" si="588"/>
        <v>6.7299999999999999E-2</v>
      </c>
      <c r="AC1072" s="27">
        <f t="shared" si="569"/>
        <v>6</v>
      </c>
      <c r="AD1072" s="27">
        <v>252</v>
      </c>
      <c r="AE1072" s="10">
        <f t="shared" si="597"/>
        <v>1.0015519669999999</v>
      </c>
      <c r="AF1072" s="2">
        <f t="shared" si="598"/>
        <v>451.14723033000001</v>
      </c>
      <c r="AG1072" s="2">
        <f t="shared" si="582"/>
        <v>479.03590690999999</v>
      </c>
      <c r="AH1072" s="3" t="str">
        <f t="shared" si="583"/>
        <v>-</v>
      </c>
      <c r="AI1072" s="4" t="str">
        <f t="shared" si="599"/>
        <v>A+J=</v>
      </c>
      <c r="AJ1072" s="11">
        <f t="shared" si="589"/>
        <v>41885</v>
      </c>
      <c r="AK1072" s="11"/>
      <c r="AL1072" s="4"/>
      <c r="AX1072" s="1"/>
      <c r="AY1072" s="1"/>
      <c r="AZ1072" s="1"/>
      <c r="BA1072" s="1"/>
      <c r="BB1072" s="1"/>
      <c r="BC1072" s="1"/>
    </row>
    <row r="1073" spans="1:55" x14ac:dyDescent="0.2">
      <c r="A1073" s="144">
        <f t="shared" si="584"/>
        <v>41862</v>
      </c>
      <c r="B1073" s="2">
        <f t="shared" si="570"/>
        <v>309142.75550668826</v>
      </c>
      <c r="C1073" s="2">
        <f t="shared" si="585"/>
        <v>260360.9646915</v>
      </c>
      <c r="D1073" s="68">
        <f>SUM(Y1073:Y$1094)</f>
        <v>2414.67475539</v>
      </c>
      <c r="E1073" s="68">
        <f t="shared" si="571"/>
        <v>257946.28993611</v>
      </c>
      <c r="F1073" s="72">
        <f t="shared" si="593"/>
        <v>3958.32</v>
      </c>
      <c r="G1073" s="3">
        <f>IF(N1073=1,VLOOKUP(A1072,[1]Plan1!$BG$69:$BI$188,3),G1072)</f>
        <v>3958.72</v>
      </c>
      <c r="H1073" s="11">
        <f t="shared" si="594"/>
        <v>41792</v>
      </c>
      <c r="I1073" s="11">
        <f t="shared" si="595"/>
        <v>41822</v>
      </c>
      <c r="J1073" s="26">
        <f t="shared" si="572"/>
        <v>1.0105297196782992E-4</v>
      </c>
      <c r="K1073" s="11">
        <f t="shared" si="586"/>
        <v>41883</v>
      </c>
      <c r="L1073" s="11">
        <f t="shared" si="573"/>
        <v>41883</v>
      </c>
      <c r="M1073" s="1">
        <f t="shared" si="587"/>
        <v>21</v>
      </c>
      <c r="N1073" s="1">
        <f t="shared" si="590"/>
        <v>6</v>
      </c>
      <c r="O1073" s="2">
        <f t="shared" si="574"/>
        <v>1.00002887</v>
      </c>
      <c r="P1073" s="10">
        <f t="shared" si="601"/>
        <v>1.0039999399999999</v>
      </c>
      <c r="Q1073" s="10">
        <f t="shared" si="596"/>
        <v>1.186134122427656</v>
      </c>
      <c r="R1073" s="2">
        <f t="shared" si="600"/>
        <v>1.1861683599999999</v>
      </c>
      <c r="S1073" s="2">
        <f t="shared" si="591"/>
        <v>1.11650312</v>
      </c>
      <c r="T1073" s="2">
        <f t="shared" si="575"/>
        <v>290693.82940426999</v>
      </c>
      <c r="U1073" s="2">
        <f t="shared" si="576"/>
        <v>281.31714278817174</v>
      </c>
      <c r="V1073" s="2">
        <f t="shared" si="577"/>
        <v>48021.437765490082</v>
      </c>
      <c r="W1073" s="2">
        <f t="shared" si="578"/>
        <v>308663.71959977824</v>
      </c>
      <c r="X1073" s="27">
        <f t="shared" si="579"/>
        <v>0</v>
      </c>
      <c r="Y1073" s="2">
        <f t="shared" si="592"/>
        <v>0</v>
      </c>
      <c r="Z1073" s="67">
        <f t="shared" si="580"/>
        <v>0</v>
      </c>
      <c r="AA1073" s="2">
        <f t="shared" si="581"/>
        <v>0</v>
      </c>
      <c r="AB1073" s="26">
        <f t="shared" si="588"/>
        <v>6.7299999999999999E-2</v>
      </c>
      <c r="AC1073" s="27">
        <f t="shared" si="569"/>
        <v>6</v>
      </c>
      <c r="AD1073" s="27">
        <v>252</v>
      </c>
      <c r="AE1073" s="10">
        <f t="shared" si="597"/>
        <v>1.0015519669999999</v>
      </c>
      <c r="AF1073" s="2">
        <f t="shared" si="598"/>
        <v>451.14723033000001</v>
      </c>
      <c r="AG1073" s="2">
        <f t="shared" si="582"/>
        <v>479.03590690999999</v>
      </c>
      <c r="AH1073" s="3" t="str">
        <f t="shared" si="583"/>
        <v>-</v>
      </c>
      <c r="AI1073" s="4" t="str">
        <f t="shared" si="599"/>
        <v>A+J=</v>
      </c>
      <c r="AJ1073" s="11">
        <f t="shared" si="589"/>
        <v>41885</v>
      </c>
      <c r="AK1073" s="11"/>
      <c r="AL1073" s="4"/>
      <c r="AX1073" s="1"/>
      <c r="AY1073" s="1"/>
      <c r="AZ1073" s="1"/>
      <c r="BA1073" s="1"/>
      <c r="BB1073" s="1"/>
      <c r="BC1073" s="1"/>
    </row>
    <row r="1074" spans="1:55" x14ac:dyDescent="0.2">
      <c r="A1074" s="144">
        <f t="shared" si="584"/>
        <v>41863</v>
      </c>
      <c r="B1074" s="2">
        <f t="shared" si="570"/>
        <v>309224.14254086389</v>
      </c>
      <c r="C1074" s="2">
        <f t="shared" si="585"/>
        <v>260360.9646915</v>
      </c>
      <c r="D1074" s="68">
        <f>SUM(Y1074:Y$1094)</f>
        <v>2414.67475539</v>
      </c>
      <c r="E1074" s="68">
        <f t="shared" si="571"/>
        <v>257946.28993611</v>
      </c>
      <c r="F1074" s="72">
        <f t="shared" si="593"/>
        <v>3958.32</v>
      </c>
      <c r="G1074" s="3">
        <f>IF(N1074=1,VLOOKUP(A1073,[1]Plan1!$BG$69:$BI$188,3),G1073)</f>
        <v>3958.72</v>
      </c>
      <c r="H1074" s="11">
        <f t="shared" si="594"/>
        <v>41792</v>
      </c>
      <c r="I1074" s="11">
        <f t="shared" si="595"/>
        <v>41822</v>
      </c>
      <c r="J1074" s="26">
        <f t="shared" si="572"/>
        <v>1.0105297196782992E-4</v>
      </c>
      <c r="K1074" s="11">
        <f t="shared" si="586"/>
        <v>41883</v>
      </c>
      <c r="L1074" s="11">
        <f t="shared" si="573"/>
        <v>41883</v>
      </c>
      <c r="M1074" s="1">
        <f t="shared" si="587"/>
        <v>21</v>
      </c>
      <c r="N1074" s="1">
        <f t="shared" si="590"/>
        <v>7</v>
      </c>
      <c r="O1074" s="2">
        <f t="shared" si="574"/>
        <v>1.00003368</v>
      </c>
      <c r="P1074" s="10">
        <f t="shared" si="601"/>
        <v>1.0039999399999999</v>
      </c>
      <c r="Q1074" s="10">
        <f t="shared" si="596"/>
        <v>1.186134122427656</v>
      </c>
      <c r="R1074" s="2">
        <f t="shared" si="600"/>
        <v>1.1861740700000001</v>
      </c>
      <c r="S1074" s="2">
        <f t="shared" si="591"/>
        <v>1.11650312</v>
      </c>
      <c r="T1074" s="2">
        <f t="shared" si="575"/>
        <v>290693.82940426999</v>
      </c>
      <c r="U1074" s="2">
        <f t="shared" si="576"/>
        <v>281.31714278817174</v>
      </c>
      <c r="V1074" s="2">
        <f t="shared" si="577"/>
        <v>48022.910638805661</v>
      </c>
      <c r="W1074" s="2">
        <f t="shared" si="578"/>
        <v>308665.19247309386</v>
      </c>
      <c r="X1074" s="27">
        <f t="shared" si="579"/>
        <v>0</v>
      </c>
      <c r="Y1074" s="2">
        <f t="shared" si="592"/>
        <v>0</v>
      </c>
      <c r="Z1074" s="67">
        <f t="shared" si="580"/>
        <v>0</v>
      </c>
      <c r="AA1074" s="2">
        <f t="shared" si="581"/>
        <v>0</v>
      </c>
      <c r="AB1074" s="26">
        <f t="shared" si="588"/>
        <v>6.7299999999999999E-2</v>
      </c>
      <c r="AC1074" s="27">
        <f t="shared" si="569"/>
        <v>7</v>
      </c>
      <c r="AD1074" s="27">
        <v>252</v>
      </c>
      <c r="AE1074" s="10">
        <f t="shared" si="597"/>
        <v>1.0018108619999999</v>
      </c>
      <c r="AF1074" s="2">
        <f t="shared" si="598"/>
        <v>526.40640929999995</v>
      </c>
      <c r="AG1074" s="2">
        <f t="shared" si="582"/>
        <v>558.95006777000003</v>
      </c>
      <c r="AH1074" s="3" t="str">
        <f t="shared" si="583"/>
        <v>-</v>
      </c>
      <c r="AI1074" s="4" t="str">
        <f t="shared" si="599"/>
        <v>A+J=</v>
      </c>
      <c r="AJ1074" s="11">
        <f t="shared" si="589"/>
        <v>41885</v>
      </c>
      <c r="AK1074" s="11"/>
      <c r="AL1074" s="4"/>
      <c r="AX1074" s="1"/>
      <c r="AY1074" s="1"/>
      <c r="AZ1074" s="1"/>
      <c r="BA1074" s="1"/>
      <c r="BB1074" s="1"/>
      <c r="BC1074" s="1"/>
    </row>
    <row r="1075" spans="1:55" x14ac:dyDescent="0.2">
      <c r="A1075" s="144">
        <f t="shared" si="584"/>
        <v>41864</v>
      </c>
      <c r="B1075" s="2">
        <f t="shared" si="570"/>
        <v>309305.54874220648</v>
      </c>
      <c r="C1075" s="2">
        <f t="shared" si="585"/>
        <v>260360.9646915</v>
      </c>
      <c r="D1075" s="68">
        <f>SUM(Y1075:Y$1094)</f>
        <v>2414.67475539</v>
      </c>
      <c r="E1075" s="68">
        <f t="shared" si="571"/>
        <v>257946.28993611</v>
      </c>
      <c r="F1075" s="72">
        <f t="shared" si="593"/>
        <v>3958.32</v>
      </c>
      <c r="G1075" s="3">
        <f>IF(N1075=1,VLOOKUP(A1074,[1]Plan1!$BG$69:$BI$188,3),G1074)</f>
        <v>3958.72</v>
      </c>
      <c r="H1075" s="11">
        <f t="shared" si="594"/>
        <v>41792</v>
      </c>
      <c r="I1075" s="11">
        <f t="shared" si="595"/>
        <v>41822</v>
      </c>
      <c r="J1075" s="26">
        <f t="shared" si="572"/>
        <v>1.0105297196782992E-4</v>
      </c>
      <c r="K1075" s="11">
        <f t="shared" si="586"/>
        <v>41883</v>
      </c>
      <c r="L1075" s="11">
        <f t="shared" si="573"/>
        <v>41883</v>
      </c>
      <c r="M1075" s="1">
        <f t="shared" si="587"/>
        <v>21</v>
      </c>
      <c r="N1075" s="1">
        <f t="shared" si="590"/>
        <v>8</v>
      </c>
      <c r="O1075" s="2">
        <f t="shared" si="574"/>
        <v>1.0000384899999999</v>
      </c>
      <c r="P1075" s="10">
        <f t="shared" si="601"/>
        <v>1.0039999399999999</v>
      </c>
      <c r="Q1075" s="10">
        <f t="shared" si="596"/>
        <v>1.186134122427656</v>
      </c>
      <c r="R1075" s="2">
        <f t="shared" si="600"/>
        <v>1.1861797700000001</v>
      </c>
      <c r="S1075" s="2">
        <f t="shared" si="591"/>
        <v>1.11650312</v>
      </c>
      <c r="T1075" s="2">
        <f t="shared" si="575"/>
        <v>290693.82940426999</v>
      </c>
      <c r="U1075" s="2">
        <f t="shared" si="576"/>
        <v>281.31714278817174</v>
      </c>
      <c r="V1075" s="2">
        <f t="shared" si="577"/>
        <v>48024.380932658292</v>
      </c>
      <c r="W1075" s="2">
        <f t="shared" si="578"/>
        <v>308666.66276694648</v>
      </c>
      <c r="X1075" s="27">
        <f t="shared" si="579"/>
        <v>0</v>
      </c>
      <c r="Y1075" s="2">
        <f t="shared" si="592"/>
        <v>0</v>
      </c>
      <c r="Z1075" s="67">
        <f t="shared" si="580"/>
        <v>0</v>
      </c>
      <c r="AA1075" s="2">
        <f t="shared" si="581"/>
        <v>0</v>
      </c>
      <c r="AB1075" s="26">
        <f t="shared" si="588"/>
        <v>6.7299999999999999E-2</v>
      </c>
      <c r="AC1075" s="27">
        <f t="shared" si="569"/>
        <v>8</v>
      </c>
      <c r="AD1075" s="27">
        <v>252</v>
      </c>
      <c r="AE1075" s="10">
        <f t="shared" si="597"/>
        <v>1.002069825</v>
      </c>
      <c r="AF1075" s="2">
        <f t="shared" si="598"/>
        <v>601.68535543999997</v>
      </c>
      <c r="AG1075" s="2">
        <f t="shared" si="582"/>
        <v>638.88597526000001</v>
      </c>
      <c r="AH1075" s="3" t="str">
        <f t="shared" si="583"/>
        <v>-</v>
      </c>
      <c r="AI1075" s="4" t="str">
        <f t="shared" si="599"/>
        <v>A+J=</v>
      </c>
      <c r="AJ1075" s="11">
        <f t="shared" si="589"/>
        <v>41885</v>
      </c>
      <c r="AK1075" s="11"/>
      <c r="AL1075" s="4"/>
      <c r="AX1075" s="1"/>
      <c r="AY1075" s="1"/>
      <c r="AZ1075" s="1"/>
      <c r="BA1075" s="1"/>
      <c r="BB1075" s="1"/>
      <c r="BC1075" s="1"/>
    </row>
    <row r="1076" spans="1:55" x14ac:dyDescent="0.2">
      <c r="A1076" s="144">
        <f t="shared" si="584"/>
        <v>41865</v>
      </c>
      <c r="B1076" s="2">
        <f t="shared" si="570"/>
        <v>309386.97866261197</v>
      </c>
      <c r="C1076" s="2">
        <f t="shared" si="585"/>
        <v>260360.9646915</v>
      </c>
      <c r="D1076" s="68">
        <f>SUM(Y1076:Y$1094)</f>
        <v>2414.67475539</v>
      </c>
      <c r="E1076" s="68">
        <f t="shared" si="571"/>
        <v>257946.28993611</v>
      </c>
      <c r="F1076" s="72">
        <f t="shared" si="593"/>
        <v>3958.32</v>
      </c>
      <c r="G1076" s="3">
        <f>IF(N1076=1,VLOOKUP(A1075,[1]Plan1!$BG$69:$BI$188,3),G1075)</f>
        <v>3958.72</v>
      </c>
      <c r="H1076" s="11">
        <f t="shared" si="594"/>
        <v>41792</v>
      </c>
      <c r="I1076" s="11">
        <f t="shared" si="595"/>
        <v>41822</v>
      </c>
      <c r="J1076" s="26">
        <f t="shared" si="572"/>
        <v>1.0105297196782992E-4</v>
      </c>
      <c r="K1076" s="11">
        <f t="shared" si="586"/>
        <v>41883</v>
      </c>
      <c r="L1076" s="11">
        <f t="shared" si="573"/>
        <v>41883</v>
      </c>
      <c r="M1076" s="1">
        <f t="shared" si="587"/>
        <v>21</v>
      </c>
      <c r="N1076" s="1">
        <f t="shared" si="590"/>
        <v>9</v>
      </c>
      <c r="O1076" s="2">
        <f t="shared" si="574"/>
        <v>1.0000433</v>
      </c>
      <c r="P1076" s="10">
        <f t="shared" si="601"/>
        <v>1.0039999399999999</v>
      </c>
      <c r="Q1076" s="10">
        <f t="shared" si="596"/>
        <v>1.186134122427656</v>
      </c>
      <c r="R1076" s="2">
        <f t="shared" si="600"/>
        <v>1.18618548</v>
      </c>
      <c r="S1076" s="2">
        <f t="shared" si="591"/>
        <v>1.11650312</v>
      </c>
      <c r="T1076" s="2">
        <f t="shared" si="575"/>
        <v>290693.82940426999</v>
      </c>
      <c r="U1076" s="2">
        <f t="shared" si="576"/>
        <v>281.31714278817174</v>
      </c>
      <c r="V1076" s="2">
        <f t="shared" si="577"/>
        <v>48025.853805973813</v>
      </c>
      <c r="W1076" s="2">
        <f t="shared" si="578"/>
        <v>308668.13564026199</v>
      </c>
      <c r="X1076" s="27">
        <f t="shared" si="579"/>
        <v>0</v>
      </c>
      <c r="Y1076" s="2">
        <f t="shared" si="592"/>
        <v>0</v>
      </c>
      <c r="Z1076" s="67">
        <f t="shared" si="580"/>
        <v>0</v>
      </c>
      <c r="AA1076" s="2">
        <f t="shared" si="581"/>
        <v>0</v>
      </c>
      <c r="AB1076" s="26">
        <f t="shared" si="588"/>
        <v>6.7299999999999999E-2</v>
      </c>
      <c r="AC1076" s="27">
        <f t="shared" si="569"/>
        <v>9</v>
      </c>
      <c r="AD1076" s="27">
        <v>252</v>
      </c>
      <c r="AE1076" s="10">
        <f t="shared" si="597"/>
        <v>1.0023288539999999</v>
      </c>
      <c r="AF1076" s="2">
        <f t="shared" si="598"/>
        <v>676.98348738000004</v>
      </c>
      <c r="AG1076" s="2">
        <f t="shared" si="582"/>
        <v>718.84302234999996</v>
      </c>
      <c r="AH1076" s="3" t="str">
        <f t="shared" si="583"/>
        <v>-</v>
      </c>
      <c r="AI1076" s="4" t="str">
        <f t="shared" si="599"/>
        <v>A+J=</v>
      </c>
      <c r="AJ1076" s="11">
        <f t="shared" si="589"/>
        <v>41885</v>
      </c>
      <c r="AK1076" s="11"/>
      <c r="AL1076" s="4"/>
      <c r="AX1076" s="1"/>
      <c r="AY1076" s="1"/>
      <c r="AZ1076" s="1"/>
      <c r="BA1076" s="1"/>
      <c r="BB1076" s="1"/>
      <c r="BC1076" s="1"/>
    </row>
    <row r="1077" spans="1:55" x14ac:dyDescent="0.2">
      <c r="A1077" s="144">
        <f t="shared" si="584"/>
        <v>41866</v>
      </c>
      <c r="B1077" s="2">
        <f t="shared" si="570"/>
        <v>309468.42744078464</v>
      </c>
      <c r="C1077" s="2">
        <f t="shared" si="585"/>
        <v>260360.9646915</v>
      </c>
      <c r="D1077" s="68">
        <f>SUM(Y1077:Y$1094)</f>
        <v>2414.67475539</v>
      </c>
      <c r="E1077" s="68">
        <f t="shared" si="571"/>
        <v>257946.28993611</v>
      </c>
      <c r="F1077" s="72">
        <f t="shared" si="593"/>
        <v>3958.32</v>
      </c>
      <c r="G1077" s="3">
        <f>IF(N1077=1,VLOOKUP(A1076,[1]Plan1!$BG$69:$BI$188,3),G1076)</f>
        <v>3958.72</v>
      </c>
      <c r="H1077" s="11">
        <f t="shared" si="594"/>
        <v>41792</v>
      </c>
      <c r="I1077" s="11">
        <f t="shared" si="595"/>
        <v>41822</v>
      </c>
      <c r="J1077" s="26">
        <f t="shared" si="572"/>
        <v>1.0105297196782992E-4</v>
      </c>
      <c r="K1077" s="11">
        <f t="shared" si="586"/>
        <v>41883</v>
      </c>
      <c r="L1077" s="11">
        <f t="shared" si="573"/>
        <v>41883</v>
      </c>
      <c r="M1077" s="1">
        <f t="shared" si="587"/>
        <v>21</v>
      </c>
      <c r="N1077" s="1">
        <f t="shared" si="590"/>
        <v>10</v>
      </c>
      <c r="O1077" s="2">
        <f t="shared" si="574"/>
        <v>1.00004811</v>
      </c>
      <c r="P1077" s="10">
        <f t="shared" si="601"/>
        <v>1.0039999399999999</v>
      </c>
      <c r="Q1077" s="10">
        <f t="shared" si="596"/>
        <v>1.186134122427656</v>
      </c>
      <c r="R1077" s="2">
        <f t="shared" si="600"/>
        <v>1.18619118</v>
      </c>
      <c r="S1077" s="2">
        <f t="shared" si="591"/>
        <v>1.11650312</v>
      </c>
      <c r="T1077" s="2">
        <f t="shared" si="575"/>
        <v>290693.82940426999</v>
      </c>
      <c r="U1077" s="2">
        <f t="shared" si="576"/>
        <v>281.31714278817174</v>
      </c>
      <c r="V1077" s="2">
        <f t="shared" si="577"/>
        <v>48027.324099826452</v>
      </c>
      <c r="W1077" s="2">
        <f t="shared" si="578"/>
        <v>308669.60593411466</v>
      </c>
      <c r="X1077" s="27">
        <f t="shared" si="579"/>
        <v>0</v>
      </c>
      <c r="Y1077" s="2">
        <f t="shared" si="592"/>
        <v>0</v>
      </c>
      <c r="Z1077" s="67">
        <f t="shared" si="580"/>
        <v>0</v>
      </c>
      <c r="AA1077" s="2">
        <f t="shared" si="581"/>
        <v>0</v>
      </c>
      <c r="AB1077" s="26">
        <f t="shared" si="588"/>
        <v>6.7299999999999999E-2</v>
      </c>
      <c r="AC1077" s="27">
        <f t="shared" si="569"/>
        <v>10</v>
      </c>
      <c r="AD1077" s="27">
        <v>252</v>
      </c>
      <c r="AE1077" s="10">
        <f t="shared" si="597"/>
        <v>1.0025879499999999</v>
      </c>
      <c r="AF1077" s="2">
        <f t="shared" si="598"/>
        <v>752.30109579999998</v>
      </c>
      <c r="AG1077" s="2">
        <f t="shared" si="582"/>
        <v>798.82150666999996</v>
      </c>
      <c r="AH1077" s="3" t="str">
        <f t="shared" si="583"/>
        <v>-</v>
      </c>
      <c r="AI1077" s="4" t="str">
        <f t="shared" si="599"/>
        <v>A+J=</v>
      </c>
      <c r="AJ1077" s="11">
        <f t="shared" si="589"/>
        <v>41885</v>
      </c>
      <c r="AK1077" s="11"/>
      <c r="AL1077" s="4"/>
      <c r="AX1077" s="1"/>
      <c r="AY1077" s="1"/>
      <c r="AZ1077" s="1"/>
      <c r="BA1077" s="1"/>
      <c r="BB1077" s="1"/>
      <c r="BC1077" s="1"/>
    </row>
    <row r="1078" spans="1:55" x14ac:dyDescent="0.2">
      <c r="A1078" s="144">
        <f t="shared" si="584"/>
        <v>41867</v>
      </c>
      <c r="B1078" s="2">
        <f t="shared" si="570"/>
        <v>309549.90283543308</v>
      </c>
      <c r="C1078" s="2">
        <f t="shared" si="585"/>
        <v>260360.9646915</v>
      </c>
      <c r="D1078" s="68">
        <f>SUM(Y1078:Y$1094)</f>
        <v>2414.67475539</v>
      </c>
      <c r="E1078" s="68">
        <f t="shared" si="571"/>
        <v>257946.28993611</v>
      </c>
      <c r="F1078" s="72">
        <f t="shared" si="593"/>
        <v>3958.32</v>
      </c>
      <c r="G1078" s="3">
        <f>IF(N1078=1,VLOOKUP(A1077,[1]Plan1!$BG$69:$BI$188,3),G1077)</f>
        <v>3958.72</v>
      </c>
      <c r="H1078" s="11">
        <f t="shared" si="594"/>
        <v>41792</v>
      </c>
      <c r="I1078" s="11">
        <f t="shared" si="595"/>
        <v>41822</v>
      </c>
      <c r="J1078" s="26">
        <f t="shared" si="572"/>
        <v>1.0105297196782992E-4</v>
      </c>
      <c r="K1078" s="11">
        <f t="shared" si="586"/>
        <v>41883</v>
      </c>
      <c r="L1078" s="11">
        <f t="shared" si="573"/>
        <v>41883</v>
      </c>
      <c r="M1078" s="1">
        <f t="shared" si="587"/>
        <v>21</v>
      </c>
      <c r="N1078" s="1">
        <f t="shared" si="590"/>
        <v>11</v>
      </c>
      <c r="O1078" s="2">
        <f t="shared" si="574"/>
        <v>1.0000529300000001</v>
      </c>
      <c r="P1078" s="10">
        <f t="shared" si="601"/>
        <v>1.0039999399999999</v>
      </c>
      <c r="Q1078" s="10">
        <f t="shared" si="596"/>
        <v>1.186134122427656</v>
      </c>
      <c r="R1078" s="2">
        <f t="shared" si="600"/>
        <v>1.1861969000000001</v>
      </c>
      <c r="S1078" s="2">
        <f t="shared" si="591"/>
        <v>1.11650312</v>
      </c>
      <c r="T1078" s="2">
        <f t="shared" si="575"/>
        <v>290693.82940426999</v>
      </c>
      <c r="U1078" s="2">
        <f t="shared" si="576"/>
        <v>281.31714278817174</v>
      </c>
      <c r="V1078" s="2">
        <f t="shared" si="577"/>
        <v>48028.799552604905</v>
      </c>
      <c r="W1078" s="2">
        <f t="shared" si="578"/>
        <v>308671.08138689306</v>
      </c>
      <c r="X1078" s="27">
        <f t="shared" si="579"/>
        <v>0</v>
      </c>
      <c r="Y1078" s="2">
        <f t="shared" si="592"/>
        <v>0</v>
      </c>
      <c r="Z1078" s="67">
        <f t="shared" si="580"/>
        <v>0</v>
      </c>
      <c r="AA1078" s="2">
        <f t="shared" si="581"/>
        <v>0</v>
      </c>
      <c r="AB1078" s="26">
        <f t="shared" si="588"/>
        <v>6.7299999999999999E-2</v>
      </c>
      <c r="AC1078" s="27">
        <f t="shared" si="569"/>
        <v>11</v>
      </c>
      <c r="AD1078" s="27">
        <v>252</v>
      </c>
      <c r="AE1078" s="10">
        <f t="shared" si="597"/>
        <v>1.0028471130000001</v>
      </c>
      <c r="AF1078" s="2">
        <f t="shared" si="598"/>
        <v>827.63818071000003</v>
      </c>
      <c r="AG1078" s="2">
        <f t="shared" si="582"/>
        <v>878.82144854000001</v>
      </c>
      <c r="AH1078" s="3" t="str">
        <f t="shared" si="583"/>
        <v>-</v>
      </c>
      <c r="AI1078" s="4" t="str">
        <f t="shared" si="599"/>
        <v>A+J=</v>
      </c>
      <c r="AJ1078" s="11">
        <f t="shared" si="589"/>
        <v>41885</v>
      </c>
      <c r="AK1078" s="11"/>
      <c r="AL1078" s="4"/>
      <c r="AX1078" s="1"/>
      <c r="AY1078" s="1"/>
      <c r="AZ1078" s="1"/>
      <c r="BA1078" s="1"/>
      <c r="BB1078" s="1"/>
      <c r="BC1078" s="1"/>
    </row>
    <row r="1079" spans="1:55" x14ac:dyDescent="0.2">
      <c r="A1079" s="144">
        <f t="shared" si="584"/>
        <v>41868</v>
      </c>
      <c r="B1079" s="2">
        <f t="shared" si="570"/>
        <v>309549.90283543308</v>
      </c>
      <c r="C1079" s="2">
        <f t="shared" si="585"/>
        <v>260360.9646915</v>
      </c>
      <c r="D1079" s="68">
        <f>SUM(Y1079:Y$1094)</f>
        <v>2414.67475539</v>
      </c>
      <c r="E1079" s="68">
        <f t="shared" si="571"/>
        <v>257946.28993611</v>
      </c>
      <c r="F1079" s="72">
        <f t="shared" si="593"/>
        <v>3958.32</v>
      </c>
      <c r="G1079" s="3">
        <f>IF(N1079=1,VLOOKUP(A1078,[1]Plan1!$BG$69:$BI$188,3),G1078)</f>
        <v>3958.72</v>
      </c>
      <c r="H1079" s="11">
        <f t="shared" si="594"/>
        <v>41792</v>
      </c>
      <c r="I1079" s="11">
        <f t="shared" si="595"/>
        <v>41822</v>
      </c>
      <c r="J1079" s="26">
        <f t="shared" si="572"/>
        <v>1.0105297196782992E-4</v>
      </c>
      <c r="K1079" s="11">
        <f t="shared" si="586"/>
        <v>41883</v>
      </c>
      <c r="L1079" s="11">
        <f t="shared" si="573"/>
        <v>41883</v>
      </c>
      <c r="M1079" s="1">
        <f t="shared" si="587"/>
        <v>21</v>
      </c>
      <c r="N1079" s="1">
        <f t="shared" si="590"/>
        <v>11</v>
      </c>
      <c r="O1079" s="2">
        <f t="shared" si="574"/>
        <v>1.0000529300000001</v>
      </c>
      <c r="P1079" s="10">
        <f t="shared" si="601"/>
        <v>1.0039999399999999</v>
      </c>
      <c r="Q1079" s="10">
        <f t="shared" si="596"/>
        <v>1.186134122427656</v>
      </c>
      <c r="R1079" s="2">
        <f t="shared" si="600"/>
        <v>1.1861969000000001</v>
      </c>
      <c r="S1079" s="2">
        <f t="shared" si="591"/>
        <v>1.11650312</v>
      </c>
      <c r="T1079" s="2">
        <f t="shared" si="575"/>
        <v>290693.82940426999</v>
      </c>
      <c r="U1079" s="2">
        <f t="shared" si="576"/>
        <v>281.31714278817174</v>
      </c>
      <c r="V1079" s="2">
        <f t="shared" si="577"/>
        <v>48028.799552604905</v>
      </c>
      <c r="W1079" s="2">
        <f t="shared" si="578"/>
        <v>308671.08138689306</v>
      </c>
      <c r="X1079" s="27">
        <f t="shared" si="579"/>
        <v>0</v>
      </c>
      <c r="Y1079" s="2">
        <f t="shared" si="592"/>
        <v>0</v>
      </c>
      <c r="Z1079" s="67">
        <f t="shared" si="580"/>
        <v>0</v>
      </c>
      <c r="AA1079" s="2">
        <f t="shared" si="581"/>
        <v>0</v>
      </c>
      <c r="AB1079" s="26">
        <f t="shared" si="588"/>
        <v>6.7299999999999999E-2</v>
      </c>
      <c r="AC1079" s="27">
        <f t="shared" si="569"/>
        <v>11</v>
      </c>
      <c r="AD1079" s="27">
        <v>252</v>
      </c>
      <c r="AE1079" s="10">
        <f t="shared" si="597"/>
        <v>1.0028471130000001</v>
      </c>
      <c r="AF1079" s="2">
        <f t="shared" si="598"/>
        <v>827.63818071000003</v>
      </c>
      <c r="AG1079" s="2">
        <f t="shared" si="582"/>
        <v>878.82144854000001</v>
      </c>
      <c r="AH1079" s="3" t="str">
        <f t="shared" si="583"/>
        <v>-</v>
      </c>
      <c r="AI1079" s="4" t="str">
        <f t="shared" si="599"/>
        <v>A+J=</v>
      </c>
      <c r="AJ1079" s="11">
        <f t="shared" si="589"/>
        <v>41885</v>
      </c>
      <c r="AK1079" s="11"/>
      <c r="AL1079" s="4"/>
      <c r="AX1079" s="1"/>
      <c r="AY1079" s="1"/>
      <c r="AZ1079" s="1"/>
      <c r="BA1079" s="1"/>
      <c r="BB1079" s="1"/>
      <c r="BC1079" s="1"/>
    </row>
    <row r="1080" spans="1:55" x14ac:dyDescent="0.2">
      <c r="A1080" s="144">
        <f t="shared" si="584"/>
        <v>41869</v>
      </c>
      <c r="B1080" s="2">
        <f t="shared" si="570"/>
        <v>309549.90283543308</v>
      </c>
      <c r="C1080" s="2">
        <f t="shared" si="585"/>
        <v>260360.9646915</v>
      </c>
      <c r="D1080" s="68">
        <f>SUM(Y1080:Y$1094)</f>
        <v>2414.67475539</v>
      </c>
      <c r="E1080" s="68">
        <f t="shared" si="571"/>
        <v>257946.28993611</v>
      </c>
      <c r="F1080" s="72">
        <f t="shared" si="593"/>
        <v>3958.32</v>
      </c>
      <c r="G1080" s="3">
        <f>IF(N1080=1,VLOOKUP(A1079,[1]Plan1!$BG$69:$BI$188,3),G1079)</f>
        <v>3958.72</v>
      </c>
      <c r="H1080" s="11">
        <f t="shared" si="594"/>
        <v>41792</v>
      </c>
      <c r="I1080" s="11">
        <f t="shared" si="595"/>
        <v>41822</v>
      </c>
      <c r="J1080" s="26">
        <f t="shared" si="572"/>
        <v>1.0105297196782992E-4</v>
      </c>
      <c r="K1080" s="11">
        <f t="shared" si="586"/>
        <v>41883</v>
      </c>
      <c r="L1080" s="11">
        <f t="shared" si="573"/>
        <v>41883</v>
      </c>
      <c r="M1080" s="1">
        <f t="shared" si="587"/>
        <v>21</v>
      </c>
      <c r="N1080" s="1">
        <f t="shared" si="590"/>
        <v>11</v>
      </c>
      <c r="O1080" s="2">
        <f t="shared" si="574"/>
        <v>1.0000529300000001</v>
      </c>
      <c r="P1080" s="10">
        <f t="shared" si="601"/>
        <v>1.0039999399999999</v>
      </c>
      <c r="Q1080" s="10">
        <f t="shared" si="596"/>
        <v>1.186134122427656</v>
      </c>
      <c r="R1080" s="2">
        <f t="shared" si="600"/>
        <v>1.1861969000000001</v>
      </c>
      <c r="S1080" s="2">
        <f t="shared" si="591"/>
        <v>1.11650312</v>
      </c>
      <c r="T1080" s="2">
        <f t="shared" si="575"/>
        <v>290693.82940426999</v>
      </c>
      <c r="U1080" s="2">
        <f t="shared" si="576"/>
        <v>281.31714278817174</v>
      </c>
      <c r="V1080" s="2">
        <f t="shared" si="577"/>
        <v>48028.799552604905</v>
      </c>
      <c r="W1080" s="2">
        <f t="shared" si="578"/>
        <v>308671.08138689306</v>
      </c>
      <c r="X1080" s="27">
        <f t="shared" si="579"/>
        <v>0</v>
      </c>
      <c r="Y1080" s="2">
        <f t="shared" si="592"/>
        <v>0</v>
      </c>
      <c r="Z1080" s="67">
        <f t="shared" si="580"/>
        <v>0</v>
      </c>
      <c r="AA1080" s="2">
        <f t="shared" si="581"/>
        <v>0</v>
      </c>
      <c r="AB1080" s="26">
        <f t="shared" si="588"/>
        <v>6.7299999999999999E-2</v>
      </c>
      <c r="AC1080" s="27">
        <f t="shared" si="569"/>
        <v>11</v>
      </c>
      <c r="AD1080" s="27">
        <v>252</v>
      </c>
      <c r="AE1080" s="10">
        <f t="shared" si="597"/>
        <v>1.0028471130000001</v>
      </c>
      <c r="AF1080" s="2">
        <f t="shared" si="598"/>
        <v>827.63818071000003</v>
      </c>
      <c r="AG1080" s="2">
        <f t="shared" si="582"/>
        <v>878.82144854000001</v>
      </c>
      <c r="AH1080" s="3" t="str">
        <f t="shared" si="583"/>
        <v>-</v>
      </c>
      <c r="AI1080" s="4" t="str">
        <f t="shared" si="599"/>
        <v>A+J=</v>
      </c>
      <c r="AJ1080" s="11">
        <f t="shared" si="589"/>
        <v>41885</v>
      </c>
      <c r="AK1080" s="11"/>
      <c r="AL1080" s="4"/>
      <c r="AX1080" s="1"/>
      <c r="AY1080" s="1"/>
      <c r="AZ1080" s="1"/>
      <c r="BA1080" s="1"/>
      <c r="BB1080" s="1"/>
      <c r="BC1080" s="1"/>
    </row>
    <row r="1081" spans="1:55" x14ac:dyDescent="0.2">
      <c r="A1081" s="144">
        <f t="shared" si="584"/>
        <v>41870</v>
      </c>
      <c r="B1081" s="2">
        <f t="shared" si="570"/>
        <v>309631.39450094575</v>
      </c>
      <c r="C1081" s="2">
        <f t="shared" si="585"/>
        <v>260360.9646915</v>
      </c>
      <c r="D1081" s="68">
        <f>SUM(Y1081:Y$1094)</f>
        <v>2414.67475539</v>
      </c>
      <c r="E1081" s="68">
        <f t="shared" si="571"/>
        <v>257946.28993611</v>
      </c>
      <c r="F1081" s="72">
        <f t="shared" si="593"/>
        <v>3958.32</v>
      </c>
      <c r="G1081" s="3">
        <f>IF(N1081=1,VLOOKUP(A1080,[1]Plan1!$BG$69:$BI$188,3),G1080)</f>
        <v>3958.72</v>
      </c>
      <c r="H1081" s="11">
        <f t="shared" si="594"/>
        <v>41792</v>
      </c>
      <c r="I1081" s="11">
        <f t="shared" si="595"/>
        <v>41822</v>
      </c>
      <c r="J1081" s="26">
        <f t="shared" si="572"/>
        <v>1.0105297196782992E-4</v>
      </c>
      <c r="K1081" s="11">
        <f t="shared" si="586"/>
        <v>41883</v>
      </c>
      <c r="L1081" s="11">
        <f t="shared" si="573"/>
        <v>41883</v>
      </c>
      <c r="M1081" s="1">
        <f t="shared" si="587"/>
        <v>21</v>
      </c>
      <c r="N1081" s="1">
        <f t="shared" si="590"/>
        <v>12</v>
      </c>
      <c r="O1081" s="2">
        <f t="shared" si="574"/>
        <v>1.0000577399999999</v>
      </c>
      <c r="P1081" s="10">
        <f t="shared" si="601"/>
        <v>1.0039999399999999</v>
      </c>
      <c r="Q1081" s="10">
        <f t="shared" si="596"/>
        <v>1.186134122427656</v>
      </c>
      <c r="R1081" s="2">
        <f t="shared" si="600"/>
        <v>1.1862026000000001</v>
      </c>
      <c r="S1081" s="2">
        <f t="shared" si="591"/>
        <v>1.11650312</v>
      </c>
      <c r="T1081" s="2">
        <f t="shared" si="575"/>
        <v>290693.82940426999</v>
      </c>
      <c r="U1081" s="2">
        <f t="shared" si="576"/>
        <v>281.31714278817174</v>
      </c>
      <c r="V1081" s="2">
        <f t="shared" si="577"/>
        <v>48030.269846457544</v>
      </c>
      <c r="W1081" s="2">
        <f t="shared" si="578"/>
        <v>308672.55168074573</v>
      </c>
      <c r="X1081" s="27">
        <f t="shared" si="579"/>
        <v>0</v>
      </c>
      <c r="Y1081" s="2">
        <f t="shared" si="592"/>
        <v>0</v>
      </c>
      <c r="Z1081" s="67">
        <f t="shared" si="580"/>
        <v>0</v>
      </c>
      <c r="AA1081" s="2">
        <f t="shared" si="581"/>
        <v>0</v>
      </c>
      <c r="AB1081" s="26">
        <f t="shared" si="588"/>
        <v>6.7299999999999999E-2</v>
      </c>
      <c r="AC1081" s="27">
        <f t="shared" si="569"/>
        <v>12</v>
      </c>
      <c r="AD1081" s="27">
        <v>252</v>
      </c>
      <c r="AE1081" s="10">
        <f t="shared" si="597"/>
        <v>1.003106343</v>
      </c>
      <c r="AF1081" s="2">
        <f t="shared" si="598"/>
        <v>902.99474210999995</v>
      </c>
      <c r="AG1081" s="2">
        <f t="shared" si="582"/>
        <v>958.84282020000001</v>
      </c>
      <c r="AH1081" s="3" t="str">
        <f t="shared" si="583"/>
        <v>-</v>
      </c>
      <c r="AI1081" s="4" t="str">
        <f t="shared" si="599"/>
        <v>A+J=</v>
      </c>
      <c r="AJ1081" s="11">
        <f t="shared" si="589"/>
        <v>41885</v>
      </c>
      <c r="AK1081" s="11"/>
      <c r="AL1081" s="4"/>
      <c r="AX1081" s="1"/>
      <c r="AY1081" s="1"/>
      <c r="AZ1081" s="1"/>
      <c r="BA1081" s="1"/>
      <c r="BB1081" s="1"/>
      <c r="BC1081" s="1"/>
    </row>
    <row r="1082" spans="1:55" x14ac:dyDescent="0.2">
      <c r="A1082" s="144">
        <f t="shared" si="584"/>
        <v>41871</v>
      </c>
      <c r="B1082" s="2">
        <f t="shared" si="570"/>
        <v>309712.91019806126</v>
      </c>
      <c r="C1082" s="2">
        <f t="shared" si="585"/>
        <v>260360.9646915</v>
      </c>
      <c r="D1082" s="68">
        <f>SUM(Y1082:Y$1094)</f>
        <v>2414.67475539</v>
      </c>
      <c r="E1082" s="68">
        <f t="shared" si="571"/>
        <v>257946.28993611</v>
      </c>
      <c r="F1082" s="72">
        <f t="shared" si="593"/>
        <v>3958.32</v>
      </c>
      <c r="G1082" s="3">
        <f>IF(N1082=1,VLOOKUP(A1081,[1]Plan1!$BG$69:$BI$188,3),G1081)</f>
        <v>3958.72</v>
      </c>
      <c r="H1082" s="11">
        <f t="shared" si="594"/>
        <v>41792</v>
      </c>
      <c r="I1082" s="11">
        <f t="shared" si="595"/>
        <v>41822</v>
      </c>
      <c r="J1082" s="26">
        <f t="shared" si="572"/>
        <v>1.0105297196782992E-4</v>
      </c>
      <c r="K1082" s="11">
        <f t="shared" si="586"/>
        <v>41883</v>
      </c>
      <c r="L1082" s="11">
        <f t="shared" si="573"/>
        <v>41883</v>
      </c>
      <c r="M1082" s="1">
        <f t="shared" si="587"/>
        <v>21</v>
      </c>
      <c r="N1082" s="1">
        <f t="shared" si="590"/>
        <v>13</v>
      </c>
      <c r="O1082" s="2">
        <f t="shared" si="574"/>
        <v>1.00006255</v>
      </c>
      <c r="P1082" s="10">
        <f t="shared" si="601"/>
        <v>1.0039999399999999</v>
      </c>
      <c r="Q1082" s="10">
        <f t="shared" si="596"/>
        <v>1.186134122427656</v>
      </c>
      <c r="R1082" s="2">
        <f t="shared" si="600"/>
        <v>1.18620831</v>
      </c>
      <c r="S1082" s="2">
        <f t="shared" si="591"/>
        <v>1.11650312</v>
      </c>
      <c r="T1082" s="2">
        <f t="shared" si="575"/>
        <v>290693.82940426999</v>
      </c>
      <c r="U1082" s="2">
        <f t="shared" si="576"/>
        <v>281.31714278817174</v>
      </c>
      <c r="V1082" s="2">
        <f t="shared" si="577"/>
        <v>48031.742719773065</v>
      </c>
      <c r="W1082" s="2">
        <f t="shared" si="578"/>
        <v>308674.02455406124</v>
      </c>
      <c r="X1082" s="27">
        <f t="shared" si="579"/>
        <v>0</v>
      </c>
      <c r="Y1082" s="2">
        <f t="shared" si="592"/>
        <v>0</v>
      </c>
      <c r="Z1082" s="67">
        <f t="shared" si="580"/>
        <v>0</v>
      </c>
      <c r="AA1082" s="2">
        <f t="shared" si="581"/>
        <v>0</v>
      </c>
      <c r="AB1082" s="26">
        <f t="shared" si="588"/>
        <v>6.7299999999999999E-2</v>
      </c>
      <c r="AC1082" s="27">
        <f t="shared" si="569"/>
        <v>13</v>
      </c>
      <c r="AD1082" s="27">
        <v>252</v>
      </c>
      <c r="AE1082" s="10">
        <f t="shared" si="597"/>
        <v>1.0033656399999999</v>
      </c>
      <c r="AF1082" s="2">
        <f t="shared" si="598"/>
        <v>978.37077998999996</v>
      </c>
      <c r="AG1082" s="2">
        <f t="shared" si="582"/>
        <v>1038.885644</v>
      </c>
      <c r="AH1082" s="3" t="str">
        <f t="shared" si="583"/>
        <v>-</v>
      </c>
      <c r="AI1082" s="4" t="str">
        <f t="shared" si="599"/>
        <v>A+J=</v>
      </c>
      <c r="AJ1082" s="11">
        <f t="shared" si="589"/>
        <v>41885</v>
      </c>
      <c r="AK1082" s="11"/>
      <c r="AL1082" s="4"/>
      <c r="AX1082" s="1"/>
      <c r="AY1082" s="1"/>
      <c r="AZ1082" s="1"/>
      <c r="BA1082" s="1"/>
      <c r="BB1082" s="1"/>
      <c r="BC1082" s="1"/>
    </row>
    <row r="1083" spans="1:55" x14ac:dyDescent="0.2">
      <c r="A1083" s="144">
        <f t="shared" si="584"/>
        <v>41872</v>
      </c>
      <c r="B1083" s="2">
        <f t="shared" si="570"/>
        <v>309794.44734024676</v>
      </c>
      <c r="C1083" s="2">
        <f t="shared" si="585"/>
        <v>260360.9646915</v>
      </c>
      <c r="D1083" s="68">
        <f>SUM(Y1083:Y$1094)</f>
        <v>2414.67475539</v>
      </c>
      <c r="E1083" s="68">
        <f t="shared" si="571"/>
        <v>257946.28993611</v>
      </c>
      <c r="F1083" s="72">
        <f t="shared" si="593"/>
        <v>3958.32</v>
      </c>
      <c r="G1083" s="3">
        <f>IF(N1083=1,VLOOKUP(A1082,[1]Plan1!$BG$69:$BI$188,3),G1082)</f>
        <v>3958.72</v>
      </c>
      <c r="H1083" s="11">
        <f t="shared" si="594"/>
        <v>41792</v>
      </c>
      <c r="I1083" s="11">
        <f t="shared" si="595"/>
        <v>41822</v>
      </c>
      <c r="J1083" s="26">
        <f t="shared" si="572"/>
        <v>1.0105297196782992E-4</v>
      </c>
      <c r="K1083" s="11">
        <f t="shared" si="586"/>
        <v>41883</v>
      </c>
      <c r="L1083" s="11">
        <f t="shared" si="573"/>
        <v>41883</v>
      </c>
      <c r="M1083" s="1">
        <f t="shared" si="587"/>
        <v>21</v>
      </c>
      <c r="N1083" s="1">
        <f t="shared" si="590"/>
        <v>14</v>
      </c>
      <c r="O1083" s="2">
        <f t="shared" si="574"/>
        <v>1.0000673600000001</v>
      </c>
      <c r="P1083" s="10">
        <f t="shared" si="601"/>
        <v>1.0039999399999999</v>
      </c>
      <c r="Q1083" s="10">
        <f t="shared" si="596"/>
        <v>1.186134122427656</v>
      </c>
      <c r="R1083" s="2">
        <f t="shared" si="600"/>
        <v>1.18621402</v>
      </c>
      <c r="S1083" s="2">
        <f t="shared" si="591"/>
        <v>1.11650312</v>
      </c>
      <c r="T1083" s="2">
        <f t="shared" si="575"/>
        <v>290693.82940426999</v>
      </c>
      <c r="U1083" s="2">
        <f t="shared" si="576"/>
        <v>281.31714278817174</v>
      </c>
      <c r="V1083" s="2">
        <f t="shared" si="577"/>
        <v>48033.215593088578</v>
      </c>
      <c r="W1083" s="2">
        <f t="shared" si="578"/>
        <v>308675.49742737674</v>
      </c>
      <c r="X1083" s="27">
        <f t="shared" si="579"/>
        <v>0</v>
      </c>
      <c r="Y1083" s="2">
        <f t="shared" si="592"/>
        <v>0</v>
      </c>
      <c r="Z1083" s="67">
        <f t="shared" si="580"/>
        <v>0</v>
      </c>
      <c r="AA1083" s="2">
        <f t="shared" si="581"/>
        <v>0</v>
      </c>
      <c r="AB1083" s="26">
        <f t="shared" si="588"/>
        <v>6.7299999999999999E-2</v>
      </c>
      <c r="AC1083" s="27">
        <f t="shared" si="569"/>
        <v>14</v>
      </c>
      <c r="AD1083" s="27">
        <v>252</v>
      </c>
      <c r="AE1083" s="10">
        <f t="shared" si="597"/>
        <v>1.0036250040000001</v>
      </c>
      <c r="AF1083" s="2">
        <f t="shared" si="598"/>
        <v>1053.7662943600001</v>
      </c>
      <c r="AG1083" s="2">
        <f t="shared" si="582"/>
        <v>1118.9499128699999</v>
      </c>
      <c r="AH1083" s="3" t="str">
        <f t="shared" si="583"/>
        <v>-</v>
      </c>
      <c r="AI1083" s="4" t="str">
        <f t="shared" si="599"/>
        <v>A+J=</v>
      </c>
      <c r="AJ1083" s="11">
        <f t="shared" si="589"/>
        <v>41885</v>
      </c>
      <c r="AK1083" s="11"/>
      <c r="AL1083" s="4"/>
      <c r="AX1083" s="1"/>
      <c r="AY1083" s="1"/>
      <c r="AZ1083" s="1"/>
      <c r="BA1083" s="1"/>
      <c r="BB1083" s="1"/>
      <c r="BC1083" s="1"/>
    </row>
    <row r="1084" spans="1:55" x14ac:dyDescent="0.2">
      <c r="A1084" s="144">
        <f t="shared" si="584"/>
        <v>41873</v>
      </c>
      <c r="B1084" s="2">
        <f t="shared" si="570"/>
        <v>309876.00333833945</v>
      </c>
      <c r="C1084" s="2">
        <f t="shared" si="585"/>
        <v>260360.9646915</v>
      </c>
      <c r="D1084" s="68">
        <f>SUM(Y1084:Y$1094)</f>
        <v>2414.67475539</v>
      </c>
      <c r="E1084" s="68">
        <f t="shared" si="571"/>
        <v>257946.28993611</v>
      </c>
      <c r="F1084" s="72">
        <f t="shared" si="593"/>
        <v>3958.32</v>
      </c>
      <c r="G1084" s="3">
        <f>IF(N1084=1,VLOOKUP(A1083,[1]Plan1!$BG$69:$BI$188,3),G1083)</f>
        <v>3958.72</v>
      </c>
      <c r="H1084" s="11">
        <f t="shared" si="594"/>
        <v>41792</v>
      </c>
      <c r="I1084" s="11">
        <f t="shared" si="595"/>
        <v>41822</v>
      </c>
      <c r="J1084" s="26">
        <f t="shared" si="572"/>
        <v>1.0105297196782992E-4</v>
      </c>
      <c r="K1084" s="11">
        <f t="shared" si="586"/>
        <v>41883</v>
      </c>
      <c r="L1084" s="11">
        <f t="shared" si="573"/>
        <v>41883</v>
      </c>
      <c r="M1084" s="1">
        <f t="shared" si="587"/>
        <v>21</v>
      </c>
      <c r="N1084" s="1">
        <f t="shared" si="590"/>
        <v>15</v>
      </c>
      <c r="O1084" s="2">
        <f t="shared" si="574"/>
        <v>1.0000721699999999</v>
      </c>
      <c r="P1084" s="10">
        <f t="shared" si="601"/>
        <v>1.0039999399999999</v>
      </c>
      <c r="Q1084" s="10">
        <f t="shared" si="596"/>
        <v>1.186134122427656</v>
      </c>
      <c r="R1084" s="2">
        <f t="shared" si="600"/>
        <v>1.18621972</v>
      </c>
      <c r="S1084" s="2">
        <f t="shared" si="591"/>
        <v>1.11650312</v>
      </c>
      <c r="T1084" s="2">
        <f t="shared" si="575"/>
        <v>290693.82940426999</v>
      </c>
      <c r="U1084" s="2">
        <f t="shared" si="576"/>
        <v>281.31714278817174</v>
      </c>
      <c r="V1084" s="2">
        <f t="shared" si="577"/>
        <v>48034.685886941217</v>
      </c>
      <c r="W1084" s="2">
        <f t="shared" si="578"/>
        <v>308676.96772122942</v>
      </c>
      <c r="X1084" s="27">
        <f t="shared" si="579"/>
        <v>0</v>
      </c>
      <c r="Y1084" s="2">
        <f t="shared" si="592"/>
        <v>0</v>
      </c>
      <c r="Z1084" s="67">
        <f t="shared" si="580"/>
        <v>0</v>
      </c>
      <c r="AA1084" s="2">
        <f t="shared" si="581"/>
        <v>0</v>
      </c>
      <c r="AB1084" s="26">
        <f t="shared" si="588"/>
        <v>6.7299999999999999E-2</v>
      </c>
      <c r="AC1084" s="27">
        <f t="shared" ref="AC1084:AC1147" si="602">N1084</f>
        <v>15</v>
      </c>
      <c r="AD1084" s="27">
        <v>252</v>
      </c>
      <c r="AE1084" s="10">
        <f t="shared" si="597"/>
        <v>1.003884435</v>
      </c>
      <c r="AF1084" s="2">
        <f t="shared" si="598"/>
        <v>1129.1812852200001</v>
      </c>
      <c r="AG1084" s="2">
        <f t="shared" si="582"/>
        <v>1199.03561711</v>
      </c>
      <c r="AH1084" s="3" t="str">
        <f t="shared" si="583"/>
        <v>-</v>
      </c>
      <c r="AI1084" s="4" t="str">
        <f t="shared" si="599"/>
        <v>A+J=</v>
      </c>
      <c r="AJ1084" s="11">
        <f t="shared" si="589"/>
        <v>41885</v>
      </c>
      <c r="AK1084" s="11"/>
      <c r="AL1084" s="4"/>
      <c r="AX1084" s="1"/>
      <c r="AY1084" s="1"/>
      <c r="AZ1084" s="1"/>
      <c r="BA1084" s="1"/>
      <c r="BB1084" s="1"/>
      <c r="BC1084" s="1"/>
    </row>
    <row r="1085" spans="1:55" x14ac:dyDescent="0.2">
      <c r="A1085" s="144">
        <f t="shared" si="584"/>
        <v>41874</v>
      </c>
      <c r="B1085" s="2">
        <f t="shared" si="570"/>
        <v>309957.58626973786</v>
      </c>
      <c r="C1085" s="2">
        <f t="shared" si="585"/>
        <v>260360.9646915</v>
      </c>
      <c r="D1085" s="68">
        <f>SUM(Y1085:Y$1094)</f>
        <v>2414.67475539</v>
      </c>
      <c r="E1085" s="68">
        <f t="shared" si="571"/>
        <v>257946.28993611</v>
      </c>
      <c r="F1085" s="72">
        <f t="shared" si="593"/>
        <v>3958.32</v>
      </c>
      <c r="G1085" s="3">
        <f>IF(N1085=1,VLOOKUP(A1084,[1]Plan1!$BG$69:$BI$188,3),G1084)</f>
        <v>3958.72</v>
      </c>
      <c r="H1085" s="11">
        <f t="shared" si="594"/>
        <v>41792</v>
      </c>
      <c r="I1085" s="11">
        <f t="shared" si="595"/>
        <v>41822</v>
      </c>
      <c r="J1085" s="26">
        <f t="shared" si="572"/>
        <v>1.0105297196782992E-4</v>
      </c>
      <c r="K1085" s="11">
        <f t="shared" si="586"/>
        <v>41883</v>
      </c>
      <c r="L1085" s="11">
        <f t="shared" si="573"/>
        <v>41883</v>
      </c>
      <c r="M1085" s="1">
        <f t="shared" si="587"/>
        <v>21</v>
      </c>
      <c r="N1085" s="1">
        <f t="shared" si="590"/>
        <v>16</v>
      </c>
      <c r="O1085" s="2">
        <f t="shared" si="574"/>
        <v>1.0000769899999999</v>
      </c>
      <c r="P1085" s="10">
        <f t="shared" si="601"/>
        <v>1.0039999399999999</v>
      </c>
      <c r="Q1085" s="10">
        <f t="shared" si="596"/>
        <v>1.186134122427656</v>
      </c>
      <c r="R1085" s="2">
        <f t="shared" si="600"/>
        <v>1.1862254400000001</v>
      </c>
      <c r="S1085" s="2">
        <f t="shared" si="591"/>
        <v>1.11650312</v>
      </c>
      <c r="T1085" s="2">
        <f t="shared" si="575"/>
        <v>290693.82940426999</v>
      </c>
      <c r="U1085" s="2">
        <f t="shared" si="576"/>
        <v>281.31714278817174</v>
      </c>
      <c r="V1085" s="2">
        <f t="shared" si="577"/>
        <v>48036.161339719678</v>
      </c>
      <c r="W1085" s="2">
        <f t="shared" si="578"/>
        <v>308678.44317400787</v>
      </c>
      <c r="X1085" s="27">
        <f t="shared" si="579"/>
        <v>0</v>
      </c>
      <c r="Y1085" s="2">
        <f t="shared" si="592"/>
        <v>0</v>
      </c>
      <c r="Z1085" s="67">
        <f t="shared" si="580"/>
        <v>0</v>
      </c>
      <c r="AA1085" s="2">
        <f t="shared" si="581"/>
        <v>0</v>
      </c>
      <c r="AB1085" s="26">
        <f t="shared" si="588"/>
        <v>6.7299999999999999E-2</v>
      </c>
      <c r="AC1085" s="27">
        <f t="shared" si="602"/>
        <v>16</v>
      </c>
      <c r="AD1085" s="27">
        <v>252</v>
      </c>
      <c r="AE1085" s="10">
        <f t="shared" si="597"/>
        <v>1.004143934</v>
      </c>
      <c r="AF1085" s="2">
        <f t="shared" si="598"/>
        <v>1204.6160432500001</v>
      </c>
      <c r="AG1085" s="2">
        <f t="shared" si="582"/>
        <v>1279.1430957299999</v>
      </c>
      <c r="AH1085" s="3" t="str">
        <f t="shared" si="583"/>
        <v>-</v>
      </c>
      <c r="AI1085" s="4" t="str">
        <f t="shared" si="599"/>
        <v>A+J=</v>
      </c>
      <c r="AJ1085" s="11">
        <f t="shared" si="589"/>
        <v>41885</v>
      </c>
      <c r="AK1085" s="11"/>
      <c r="AL1085" s="4"/>
      <c r="AX1085" s="1"/>
      <c r="AY1085" s="1"/>
      <c r="AZ1085" s="1"/>
      <c r="BA1085" s="1"/>
      <c r="BB1085" s="1"/>
      <c r="BC1085" s="1"/>
    </row>
    <row r="1086" spans="1:55" x14ac:dyDescent="0.2">
      <c r="A1086" s="144">
        <f t="shared" si="584"/>
        <v>41875</v>
      </c>
      <c r="B1086" s="2">
        <f t="shared" si="570"/>
        <v>309957.58626973786</v>
      </c>
      <c r="C1086" s="2">
        <f t="shared" si="585"/>
        <v>260360.9646915</v>
      </c>
      <c r="D1086" s="68">
        <f>SUM(Y1086:Y$1094)</f>
        <v>2414.67475539</v>
      </c>
      <c r="E1086" s="68">
        <f t="shared" si="571"/>
        <v>257946.28993611</v>
      </c>
      <c r="F1086" s="72">
        <f t="shared" si="593"/>
        <v>3958.32</v>
      </c>
      <c r="G1086" s="3">
        <f>IF(N1086=1,VLOOKUP(A1085,[1]Plan1!$BG$69:$BI$188,3),G1085)</f>
        <v>3958.72</v>
      </c>
      <c r="H1086" s="11">
        <f t="shared" si="594"/>
        <v>41792</v>
      </c>
      <c r="I1086" s="11">
        <f t="shared" si="595"/>
        <v>41822</v>
      </c>
      <c r="J1086" s="26">
        <f t="shared" si="572"/>
        <v>1.0105297196782992E-4</v>
      </c>
      <c r="K1086" s="11">
        <f t="shared" si="586"/>
        <v>41883</v>
      </c>
      <c r="L1086" s="11">
        <f t="shared" si="573"/>
        <v>41883</v>
      </c>
      <c r="M1086" s="1">
        <f t="shared" si="587"/>
        <v>21</v>
      </c>
      <c r="N1086" s="1">
        <f t="shared" si="590"/>
        <v>16</v>
      </c>
      <c r="O1086" s="2">
        <f t="shared" si="574"/>
        <v>1.0000769899999999</v>
      </c>
      <c r="P1086" s="10">
        <f t="shared" si="601"/>
        <v>1.0039999399999999</v>
      </c>
      <c r="Q1086" s="10">
        <f t="shared" si="596"/>
        <v>1.186134122427656</v>
      </c>
      <c r="R1086" s="2">
        <f t="shared" si="600"/>
        <v>1.1862254400000001</v>
      </c>
      <c r="S1086" s="2">
        <f t="shared" si="591"/>
        <v>1.11650312</v>
      </c>
      <c r="T1086" s="2">
        <f t="shared" si="575"/>
        <v>290693.82940426999</v>
      </c>
      <c r="U1086" s="2">
        <f t="shared" si="576"/>
        <v>281.31714278817174</v>
      </c>
      <c r="V1086" s="2">
        <f t="shared" si="577"/>
        <v>48036.161339719678</v>
      </c>
      <c r="W1086" s="2">
        <f t="shared" si="578"/>
        <v>308678.44317400787</v>
      </c>
      <c r="X1086" s="27">
        <f t="shared" si="579"/>
        <v>0</v>
      </c>
      <c r="Y1086" s="2">
        <f t="shared" si="592"/>
        <v>0</v>
      </c>
      <c r="Z1086" s="67">
        <f t="shared" si="580"/>
        <v>0</v>
      </c>
      <c r="AA1086" s="2">
        <f t="shared" si="581"/>
        <v>0</v>
      </c>
      <c r="AB1086" s="26">
        <f t="shared" si="588"/>
        <v>6.7299999999999999E-2</v>
      </c>
      <c r="AC1086" s="27">
        <f t="shared" si="602"/>
        <v>16</v>
      </c>
      <c r="AD1086" s="27">
        <v>252</v>
      </c>
      <c r="AE1086" s="10">
        <f t="shared" si="597"/>
        <v>1.004143934</v>
      </c>
      <c r="AF1086" s="2">
        <f t="shared" si="598"/>
        <v>1204.6160432500001</v>
      </c>
      <c r="AG1086" s="2">
        <f t="shared" si="582"/>
        <v>1279.1430957299999</v>
      </c>
      <c r="AH1086" s="3" t="str">
        <f t="shared" si="583"/>
        <v>-</v>
      </c>
      <c r="AI1086" s="4" t="str">
        <f t="shared" si="599"/>
        <v>A+J=</v>
      </c>
      <c r="AJ1086" s="11">
        <f t="shared" si="589"/>
        <v>41885</v>
      </c>
      <c r="AK1086" s="11"/>
      <c r="AL1086" s="4"/>
      <c r="AX1086" s="1"/>
      <c r="AY1086" s="1"/>
      <c r="AZ1086" s="1"/>
      <c r="BA1086" s="1"/>
      <c r="BB1086" s="1"/>
      <c r="BC1086" s="1"/>
    </row>
    <row r="1087" spans="1:55" x14ac:dyDescent="0.2">
      <c r="A1087" s="144">
        <f t="shared" si="584"/>
        <v>41876</v>
      </c>
      <c r="B1087" s="2">
        <f t="shared" si="570"/>
        <v>309957.58626973786</v>
      </c>
      <c r="C1087" s="2">
        <f t="shared" si="585"/>
        <v>260360.9646915</v>
      </c>
      <c r="D1087" s="68">
        <f>SUM(Y1087:Y$1094)</f>
        <v>2414.67475539</v>
      </c>
      <c r="E1087" s="68">
        <f t="shared" si="571"/>
        <v>257946.28993611</v>
      </c>
      <c r="F1087" s="72">
        <f t="shared" si="593"/>
        <v>3958.32</v>
      </c>
      <c r="G1087" s="3">
        <f>IF(N1087=1,VLOOKUP(A1086,[1]Plan1!$BG$69:$BI$188,3),G1086)</f>
        <v>3958.72</v>
      </c>
      <c r="H1087" s="11">
        <f t="shared" si="594"/>
        <v>41792</v>
      </c>
      <c r="I1087" s="11">
        <f t="shared" si="595"/>
        <v>41822</v>
      </c>
      <c r="J1087" s="26">
        <f t="shared" si="572"/>
        <v>1.0105297196782992E-4</v>
      </c>
      <c r="K1087" s="11">
        <f t="shared" si="586"/>
        <v>41883</v>
      </c>
      <c r="L1087" s="11">
        <f t="shared" si="573"/>
        <v>41883</v>
      </c>
      <c r="M1087" s="1">
        <f t="shared" si="587"/>
        <v>21</v>
      </c>
      <c r="N1087" s="1">
        <f t="shared" si="590"/>
        <v>16</v>
      </c>
      <c r="O1087" s="2">
        <f t="shared" si="574"/>
        <v>1.0000769899999999</v>
      </c>
      <c r="P1087" s="10">
        <f t="shared" si="601"/>
        <v>1.0039999399999999</v>
      </c>
      <c r="Q1087" s="10">
        <f t="shared" si="596"/>
        <v>1.186134122427656</v>
      </c>
      <c r="R1087" s="2">
        <f t="shared" si="600"/>
        <v>1.1862254400000001</v>
      </c>
      <c r="S1087" s="2">
        <f t="shared" si="591"/>
        <v>1.11650312</v>
      </c>
      <c r="T1087" s="2">
        <f t="shared" si="575"/>
        <v>290693.82940426999</v>
      </c>
      <c r="U1087" s="2">
        <f t="shared" si="576"/>
        <v>281.31714278817174</v>
      </c>
      <c r="V1087" s="2">
        <f t="shared" si="577"/>
        <v>48036.161339719678</v>
      </c>
      <c r="W1087" s="2">
        <f t="shared" si="578"/>
        <v>308678.44317400787</v>
      </c>
      <c r="X1087" s="27">
        <f t="shared" si="579"/>
        <v>0</v>
      </c>
      <c r="Y1087" s="2">
        <f t="shared" si="592"/>
        <v>0</v>
      </c>
      <c r="Z1087" s="67">
        <f t="shared" si="580"/>
        <v>0</v>
      </c>
      <c r="AA1087" s="2">
        <f t="shared" si="581"/>
        <v>0</v>
      </c>
      <c r="AB1087" s="26">
        <f t="shared" si="588"/>
        <v>6.7299999999999999E-2</v>
      </c>
      <c r="AC1087" s="27">
        <f t="shared" si="602"/>
        <v>16</v>
      </c>
      <c r="AD1087" s="27">
        <v>252</v>
      </c>
      <c r="AE1087" s="10">
        <f t="shared" si="597"/>
        <v>1.004143934</v>
      </c>
      <c r="AF1087" s="2">
        <f t="shared" si="598"/>
        <v>1204.6160432500001</v>
      </c>
      <c r="AG1087" s="2">
        <f t="shared" si="582"/>
        <v>1279.1430957299999</v>
      </c>
      <c r="AH1087" s="3" t="str">
        <f t="shared" si="583"/>
        <v>-</v>
      </c>
      <c r="AI1087" s="4" t="str">
        <f t="shared" si="599"/>
        <v>A+J=</v>
      </c>
      <c r="AJ1087" s="11">
        <f t="shared" si="589"/>
        <v>41885</v>
      </c>
      <c r="AK1087" s="11"/>
      <c r="AL1087" s="4"/>
      <c r="AX1087" s="1"/>
      <c r="AY1087" s="1"/>
      <c r="AZ1087" s="1"/>
      <c r="BA1087" s="1"/>
      <c r="BB1087" s="1"/>
      <c r="BC1087" s="1"/>
    </row>
    <row r="1088" spans="1:55" x14ac:dyDescent="0.2">
      <c r="A1088" s="144">
        <f t="shared" si="584"/>
        <v>41877</v>
      </c>
      <c r="B1088" s="2">
        <f t="shared" si="570"/>
        <v>310039.18515813048</v>
      </c>
      <c r="C1088" s="2">
        <f t="shared" si="585"/>
        <v>260360.9646915</v>
      </c>
      <c r="D1088" s="68">
        <f>SUM(Y1088:Y$1094)</f>
        <v>2414.67475539</v>
      </c>
      <c r="E1088" s="68">
        <f t="shared" si="571"/>
        <v>257946.28993611</v>
      </c>
      <c r="F1088" s="72">
        <f t="shared" si="593"/>
        <v>3958.32</v>
      </c>
      <c r="G1088" s="3">
        <f>IF(N1088=1,VLOOKUP(A1087,[1]Plan1!$BG$69:$BI$188,3),G1087)</f>
        <v>3958.72</v>
      </c>
      <c r="H1088" s="11">
        <f t="shared" si="594"/>
        <v>41792</v>
      </c>
      <c r="I1088" s="11">
        <f t="shared" si="595"/>
        <v>41822</v>
      </c>
      <c r="J1088" s="26">
        <f t="shared" si="572"/>
        <v>1.0105297196782992E-4</v>
      </c>
      <c r="K1088" s="11">
        <f t="shared" si="586"/>
        <v>41883</v>
      </c>
      <c r="L1088" s="11">
        <f t="shared" si="573"/>
        <v>41883</v>
      </c>
      <c r="M1088" s="1">
        <f t="shared" si="587"/>
        <v>21</v>
      </c>
      <c r="N1088" s="1">
        <f t="shared" si="590"/>
        <v>17</v>
      </c>
      <c r="O1088" s="2">
        <f t="shared" si="574"/>
        <v>1.0000818</v>
      </c>
      <c r="P1088" s="10">
        <f t="shared" si="601"/>
        <v>1.0039999399999999</v>
      </c>
      <c r="Q1088" s="10">
        <f t="shared" si="596"/>
        <v>1.186134122427656</v>
      </c>
      <c r="R1088" s="2">
        <f t="shared" si="600"/>
        <v>1.1862311400000001</v>
      </c>
      <c r="S1088" s="2">
        <f t="shared" si="591"/>
        <v>1.11650312</v>
      </c>
      <c r="T1088" s="2">
        <f t="shared" si="575"/>
        <v>290693.82940426999</v>
      </c>
      <c r="U1088" s="2">
        <f t="shared" si="576"/>
        <v>281.31714278817174</v>
      </c>
      <c r="V1088" s="2">
        <f t="shared" si="577"/>
        <v>48037.63163357231</v>
      </c>
      <c r="W1088" s="2">
        <f t="shared" si="578"/>
        <v>308679.91346786049</v>
      </c>
      <c r="X1088" s="27">
        <f t="shared" si="579"/>
        <v>0</v>
      </c>
      <c r="Y1088" s="2">
        <f t="shared" si="592"/>
        <v>0</v>
      </c>
      <c r="Z1088" s="67">
        <f t="shared" si="580"/>
        <v>0</v>
      </c>
      <c r="AA1088" s="2">
        <f t="shared" si="581"/>
        <v>0</v>
      </c>
      <c r="AB1088" s="26">
        <f t="shared" si="588"/>
        <v>6.7299999999999999E-2</v>
      </c>
      <c r="AC1088" s="27">
        <f t="shared" si="602"/>
        <v>17</v>
      </c>
      <c r="AD1088" s="27">
        <v>252</v>
      </c>
      <c r="AE1088" s="10">
        <f t="shared" si="597"/>
        <v>1.0044034989999999</v>
      </c>
      <c r="AF1088" s="2">
        <f t="shared" si="598"/>
        <v>1280.0699870799999</v>
      </c>
      <c r="AG1088" s="2">
        <f t="shared" si="582"/>
        <v>1359.2716902699999</v>
      </c>
      <c r="AH1088" s="3" t="str">
        <f t="shared" si="583"/>
        <v>-</v>
      </c>
      <c r="AI1088" s="4" t="str">
        <f t="shared" si="599"/>
        <v>A+J=</v>
      </c>
      <c r="AJ1088" s="11">
        <f t="shared" si="589"/>
        <v>41885</v>
      </c>
      <c r="AK1088" s="11"/>
      <c r="AL1088" s="4"/>
      <c r="AX1088" s="1"/>
      <c r="AY1088" s="1"/>
      <c r="AZ1088" s="1"/>
      <c r="BA1088" s="1"/>
      <c r="BB1088" s="1"/>
      <c r="BC1088" s="1"/>
    </row>
    <row r="1089" spans="1:55" x14ac:dyDescent="0.2">
      <c r="A1089" s="144">
        <f t="shared" si="584"/>
        <v>41878</v>
      </c>
      <c r="B1089" s="2">
        <f t="shared" si="570"/>
        <v>310120.80808294599</v>
      </c>
      <c r="C1089" s="2">
        <f t="shared" si="585"/>
        <v>260360.9646915</v>
      </c>
      <c r="D1089" s="68">
        <f>SUM(Y1089:Y$1094)</f>
        <v>2414.67475539</v>
      </c>
      <c r="E1089" s="68">
        <f t="shared" si="571"/>
        <v>257946.28993611</v>
      </c>
      <c r="F1089" s="72">
        <f t="shared" si="593"/>
        <v>3958.32</v>
      </c>
      <c r="G1089" s="3">
        <f>IF(N1089=1,VLOOKUP(A1088,[1]Plan1!$BG$69:$BI$188,3),G1088)</f>
        <v>3958.72</v>
      </c>
      <c r="H1089" s="11">
        <f t="shared" si="594"/>
        <v>41792</v>
      </c>
      <c r="I1089" s="11">
        <f t="shared" si="595"/>
        <v>41822</v>
      </c>
      <c r="J1089" s="26">
        <f t="shared" si="572"/>
        <v>1.0105297196782992E-4</v>
      </c>
      <c r="K1089" s="11">
        <f t="shared" si="586"/>
        <v>41883</v>
      </c>
      <c r="L1089" s="11">
        <f t="shared" si="573"/>
        <v>41883</v>
      </c>
      <c r="M1089" s="1">
        <f t="shared" si="587"/>
        <v>21</v>
      </c>
      <c r="N1089" s="1">
        <f t="shared" si="590"/>
        <v>18</v>
      </c>
      <c r="O1089" s="2">
        <f t="shared" si="574"/>
        <v>1.0000866100000001</v>
      </c>
      <c r="P1089" s="10">
        <f t="shared" si="601"/>
        <v>1.0039999399999999</v>
      </c>
      <c r="Q1089" s="10">
        <f t="shared" si="596"/>
        <v>1.186134122427656</v>
      </c>
      <c r="R1089" s="2">
        <f t="shared" si="600"/>
        <v>1.18623685</v>
      </c>
      <c r="S1089" s="2">
        <f t="shared" si="591"/>
        <v>1.11650312</v>
      </c>
      <c r="T1089" s="2">
        <f t="shared" si="575"/>
        <v>290693.82940426999</v>
      </c>
      <c r="U1089" s="2">
        <f t="shared" si="576"/>
        <v>281.31714278817174</v>
      </c>
      <c r="V1089" s="2">
        <f t="shared" si="577"/>
        <v>48039.10450688783</v>
      </c>
      <c r="W1089" s="2">
        <f t="shared" si="578"/>
        <v>308681.386341176</v>
      </c>
      <c r="X1089" s="27">
        <f t="shared" si="579"/>
        <v>0</v>
      </c>
      <c r="Y1089" s="2">
        <f t="shared" si="592"/>
        <v>0</v>
      </c>
      <c r="Z1089" s="67">
        <f t="shared" si="580"/>
        <v>0</v>
      </c>
      <c r="AA1089" s="2">
        <f t="shared" si="581"/>
        <v>0</v>
      </c>
      <c r="AB1089" s="26">
        <f t="shared" si="588"/>
        <v>6.7299999999999999E-2</v>
      </c>
      <c r="AC1089" s="27">
        <f t="shared" si="602"/>
        <v>18</v>
      </c>
      <c r="AD1089" s="27">
        <v>252</v>
      </c>
      <c r="AE1089" s="10">
        <f t="shared" si="597"/>
        <v>1.004663131</v>
      </c>
      <c r="AF1089" s="2">
        <f t="shared" si="598"/>
        <v>1355.5434074</v>
      </c>
      <c r="AG1089" s="2">
        <f t="shared" si="582"/>
        <v>1439.4217417699999</v>
      </c>
      <c r="AH1089" s="3" t="str">
        <f t="shared" si="583"/>
        <v>-</v>
      </c>
      <c r="AI1089" s="4" t="str">
        <f t="shared" si="599"/>
        <v>A+J=</v>
      </c>
      <c r="AJ1089" s="11">
        <f t="shared" si="589"/>
        <v>41885</v>
      </c>
      <c r="AK1089" s="11"/>
      <c r="AL1089" s="4"/>
      <c r="AX1089" s="1"/>
      <c r="AY1089" s="1"/>
      <c r="AZ1089" s="1"/>
      <c r="BA1089" s="1"/>
      <c r="BB1089" s="1"/>
      <c r="BC1089" s="1"/>
    </row>
    <row r="1090" spans="1:55" x14ac:dyDescent="0.2">
      <c r="A1090" s="144">
        <f t="shared" si="584"/>
        <v>41879</v>
      </c>
      <c r="B1090" s="2">
        <f t="shared" si="570"/>
        <v>310202.45017083862</v>
      </c>
      <c r="C1090" s="2">
        <f t="shared" si="585"/>
        <v>260360.9646915</v>
      </c>
      <c r="D1090" s="68">
        <f>SUM(Y1090:Y$1094)</f>
        <v>2414.67475539</v>
      </c>
      <c r="E1090" s="68">
        <f t="shared" si="571"/>
        <v>257946.28993611</v>
      </c>
      <c r="F1090" s="72">
        <f t="shared" si="593"/>
        <v>3958.32</v>
      </c>
      <c r="G1090" s="3">
        <f>IF(N1090=1,VLOOKUP(A1089,[1]Plan1!$BG$69:$BI$188,3),G1089)</f>
        <v>3958.72</v>
      </c>
      <c r="H1090" s="11">
        <f t="shared" si="594"/>
        <v>41792</v>
      </c>
      <c r="I1090" s="11">
        <f t="shared" si="595"/>
        <v>41822</v>
      </c>
      <c r="J1090" s="26">
        <f t="shared" si="572"/>
        <v>1.0105297196782992E-4</v>
      </c>
      <c r="K1090" s="11">
        <f t="shared" si="586"/>
        <v>41883</v>
      </c>
      <c r="L1090" s="11">
        <f t="shared" si="573"/>
        <v>41883</v>
      </c>
      <c r="M1090" s="1">
        <f t="shared" si="587"/>
        <v>21</v>
      </c>
      <c r="N1090" s="1">
        <f t="shared" si="590"/>
        <v>19</v>
      </c>
      <c r="O1090" s="2">
        <f t="shared" si="574"/>
        <v>1.00009142</v>
      </c>
      <c r="P1090" s="10">
        <f t="shared" si="601"/>
        <v>1.0039999399999999</v>
      </c>
      <c r="Q1090" s="10">
        <f t="shared" si="596"/>
        <v>1.186134122427656</v>
      </c>
      <c r="R1090" s="2">
        <f t="shared" si="600"/>
        <v>1.18624255</v>
      </c>
      <c r="S1090" s="2">
        <f t="shared" si="591"/>
        <v>1.11650312</v>
      </c>
      <c r="T1090" s="2">
        <f t="shared" si="575"/>
        <v>290693.82940426999</v>
      </c>
      <c r="U1090" s="2">
        <f t="shared" si="576"/>
        <v>281.31714278817174</v>
      </c>
      <c r="V1090" s="2">
        <f t="shared" si="577"/>
        <v>48040.574800740462</v>
      </c>
      <c r="W1090" s="2">
        <f t="shared" si="578"/>
        <v>308682.85663502861</v>
      </c>
      <c r="X1090" s="27">
        <f t="shared" si="579"/>
        <v>0</v>
      </c>
      <c r="Y1090" s="2">
        <f t="shared" si="592"/>
        <v>0</v>
      </c>
      <c r="Z1090" s="67">
        <f t="shared" si="580"/>
        <v>0</v>
      </c>
      <c r="AA1090" s="2">
        <f t="shared" si="581"/>
        <v>0</v>
      </c>
      <c r="AB1090" s="26">
        <f t="shared" si="588"/>
        <v>6.7299999999999999E-2</v>
      </c>
      <c r="AC1090" s="27">
        <f t="shared" si="602"/>
        <v>19</v>
      </c>
      <c r="AD1090" s="27">
        <v>252</v>
      </c>
      <c r="AE1090" s="10">
        <f t="shared" si="597"/>
        <v>1.004922831</v>
      </c>
      <c r="AF1090" s="2">
        <f t="shared" si="598"/>
        <v>1431.0365949</v>
      </c>
      <c r="AG1090" s="2">
        <f t="shared" si="582"/>
        <v>1519.59353581</v>
      </c>
      <c r="AH1090" s="3" t="str">
        <f t="shared" si="583"/>
        <v>-</v>
      </c>
      <c r="AI1090" s="4" t="str">
        <f t="shared" si="599"/>
        <v>A+J=</v>
      </c>
      <c r="AJ1090" s="11">
        <f t="shared" si="589"/>
        <v>41885</v>
      </c>
      <c r="AK1090" s="11"/>
      <c r="AL1090" s="4"/>
      <c r="AX1090" s="1"/>
      <c r="AY1090" s="1"/>
      <c r="AZ1090" s="1"/>
      <c r="BA1090" s="1"/>
      <c r="BB1090" s="1"/>
      <c r="BC1090" s="1"/>
    </row>
    <row r="1091" spans="1:55" x14ac:dyDescent="0.2">
      <c r="A1091" s="144">
        <f t="shared" si="584"/>
        <v>41880</v>
      </c>
      <c r="B1091" s="2">
        <f t="shared" si="570"/>
        <v>310284.11858122714</v>
      </c>
      <c r="C1091" s="2">
        <f t="shared" si="585"/>
        <v>260360.9646915</v>
      </c>
      <c r="D1091" s="68">
        <f>SUM(Y1091:Y$1094)</f>
        <v>2414.67475539</v>
      </c>
      <c r="E1091" s="68">
        <f t="shared" si="571"/>
        <v>257946.28993611</v>
      </c>
      <c r="F1091" s="72">
        <f t="shared" si="593"/>
        <v>3958.32</v>
      </c>
      <c r="G1091" s="3">
        <f>IF(N1091=1,VLOOKUP(A1090,[1]Plan1!$BG$69:$BI$188,3),G1090)</f>
        <v>3958.72</v>
      </c>
      <c r="H1091" s="11">
        <f t="shared" si="594"/>
        <v>41792</v>
      </c>
      <c r="I1091" s="11">
        <f t="shared" si="595"/>
        <v>41822</v>
      </c>
      <c r="J1091" s="26">
        <f t="shared" si="572"/>
        <v>1.0105297196782992E-4</v>
      </c>
      <c r="K1091" s="11">
        <f t="shared" si="586"/>
        <v>41883</v>
      </c>
      <c r="L1091" s="11">
        <f t="shared" si="573"/>
        <v>41883</v>
      </c>
      <c r="M1091" s="1">
        <f t="shared" si="587"/>
        <v>21</v>
      </c>
      <c r="N1091" s="1">
        <f t="shared" si="590"/>
        <v>20</v>
      </c>
      <c r="O1091" s="2">
        <f t="shared" si="574"/>
        <v>1.00009624</v>
      </c>
      <c r="P1091" s="10">
        <f t="shared" si="601"/>
        <v>1.0039999399999999</v>
      </c>
      <c r="Q1091" s="10">
        <f t="shared" si="596"/>
        <v>1.186134122427656</v>
      </c>
      <c r="R1091" s="2">
        <f t="shared" si="600"/>
        <v>1.1862482700000001</v>
      </c>
      <c r="S1091" s="2">
        <f t="shared" si="591"/>
        <v>1.11650312</v>
      </c>
      <c r="T1091" s="2">
        <f t="shared" si="575"/>
        <v>290693.82940426999</v>
      </c>
      <c r="U1091" s="2">
        <f t="shared" si="576"/>
        <v>281.31714278817174</v>
      </c>
      <c r="V1091" s="2">
        <f t="shared" si="577"/>
        <v>48042.050253518923</v>
      </c>
      <c r="W1091" s="2">
        <f t="shared" si="578"/>
        <v>308684.33208780712</v>
      </c>
      <c r="X1091" s="27">
        <f t="shared" si="579"/>
        <v>0</v>
      </c>
      <c r="Y1091" s="2">
        <f t="shared" si="592"/>
        <v>0</v>
      </c>
      <c r="Z1091" s="67">
        <f t="shared" si="580"/>
        <v>0</v>
      </c>
      <c r="AA1091" s="2">
        <f t="shared" si="581"/>
        <v>0</v>
      </c>
      <c r="AB1091" s="26">
        <f t="shared" si="588"/>
        <v>6.7299999999999999E-2</v>
      </c>
      <c r="AC1091" s="27">
        <f t="shared" si="602"/>
        <v>20</v>
      </c>
      <c r="AD1091" s="27">
        <v>252</v>
      </c>
      <c r="AE1091" s="10">
        <f t="shared" si="597"/>
        <v>1.0051825969999999</v>
      </c>
      <c r="AF1091" s="2">
        <f t="shared" si="598"/>
        <v>1506.54896818</v>
      </c>
      <c r="AG1091" s="2">
        <f t="shared" si="582"/>
        <v>1599.7864934199999</v>
      </c>
      <c r="AH1091" s="3" t="str">
        <f t="shared" si="583"/>
        <v>-</v>
      </c>
      <c r="AI1091" s="4" t="str">
        <f t="shared" si="599"/>
        <v>A+J=</v>
      </c>
      <c r="AJ1091" s="11">
        <f t="shared" si="589"/>
        <v>41885</v>
      </c>
      <c r="AK1091" s="11"/>
      <c r="AL1091" s="4"/>
      <c r="AX1091" s="1"/>
      <c r="AY1091" s="1"/>
      <c r="AZ1091" s="1"/>
      <c r="BA1091" s="1"/>
      <c r="BB1091" s="1"/>
      <c r="BC1091" s="1"/>
    </row>
    <row r="1092" spans="1:55" x14ac:dyDescent="0.2">
      <c r="A1092" s="144">
        <f t="shared" si="584"/>
        <v>41881</v>
      </c>
      <c r="B1092" s="2">
        <f t="shared" si="570"/>
        <v>310365.80615530262</v>
      </c>
      <c r="C1092" s="2">
        <f t="shared" si="585"/>
        <v>260360.9646915</v>
      </c>
      <c r="D1092" s="68">
        <f>SUM(Y1092:Y$1094)</f>
        <v>2414.67475539</v>
      </c>
      <c r="E1092" s="68">
        <f t="shared" si="571"/>
        <v>257946.28993611</v>
      </c>
      <c r="F1092" s="72">
        <f t="shared" si="593"/>
        <v>3958.32</v>
      </c>
      <c r="G1092" s="3">
        <f>IF(N1092=1,VLOOKUP(A1091,[1]Plan1!$BG$69:$BI$188,3),G1091)</f>
        <v>3958.72</v>
      </c>
      <c r="H1092" s="11">
        <f t="shared" si="594"/>
        <v>41792</v>
      </c>
      <c r="I1092" s="11">
        <f t="shared" si="595"/>
        <v>41822</v>
      </c>
      <c r="J1092" s="26">
        <f t="shared" si="572"/>
        <v>1.0105297196782992E-4</v>
      </c>
      <c r="K1092" s="11">
        <f t="shared" si="586"/>
        <v>41883</v>
      </c>
      <c r="L1092" s="11">
        <f t="shared" si="573"/>
        <v>41883</v>
      </c>
      <c r="M1092" s="1">
        <f t="shared" si="587"/>
        <v>21</v>
      </c>
      <c r="N1092" s="1">
        <f t="shared" si="590"/>
        <v>21</v>
      </c>
      <c r="O1092" s="2">
        <f t="shared" si="574"/>
        <v>1.00010105</v>
      </c>
      <c r="P1092" s="10">
        <f t="shared" si="601"/>
        <v>1.0039999399999999</v>
      </c>
      <c r="Q1092" s="10">
        <f t="shared" si="596"/>
        <v>1.186134122427656</v>
      </c>
      <c r="R1092" s="2">
        <f t="shared" si="600"/>
        <v>1.18625398</v>
      </c>
      <c r="S1092" s="2">
        <f t="shared" si="591"/>
        <v>1.11650312</v>
      </c>
      <c r="T1092" s="2">
        <f t="shared" si="575"/>
        <v>290693.82940426999</v>
      </c>
      <c r="U1092" s="2">
        <f t="shared" si="576"/>
        <v>281.31714278817174</v>
      </c>
      <c r="V1092" s="2">
        <f t="shared" si="577"/>
        <v>48043.523126834443</v>
      </c>
      <c r="W1092" s="2">
        <f t="shared" si="578"/>
        <v>308685.80496112263</v>
      </c>
      <c r="X1092" s="27">
        <f t="shared" si="579"/>
        <v>0</v>
      </c>
      <c r="Y1092" s="2">
        <f t="shared" si="592"/>
        <v>0</v>
      </c>
      <c r="Z1092" s="67">
        <f t="shared" si="580"/>
        <v>0</v>
      </c>
      <c r="AA1092" s="2">
        <f t="shared" si="581"/>
        <v>0</v>
      </c>
      <c r="AB1092" s="26">
        <f t="shared" si="588"/>
        <v>6.7299999999999999E-2</v>
      </c>
      <c r="AC1092" s="27">
        <f t="shared" si="602"/>
        <v>21</v>
      </c>
      <c r="AD1092" s="27">
        <v>252</v>
      </c>
      <c r="AE1092" s="10">
        <f t="shared" si="597"/>
        <v>1.0054424310000001</v>
      </c>
      <c r="AF1092" s="2">
        <f t="shared" si="598"/>
        <v>1582.08110865</v>
      </c>
      <c r="AG1092" s="2">
        <f t="shared" si="582"/>
        <v>1680.0011941800001</v>
      </c>
      <c r="AH1092" s="3" t="str">
        <f t="shared" si="583"/>
        <v>-</v>
      </c>
      <c r="AI1092" s="4" t="str">
        <f t="shared" si="599"/>
        <v>A+J=</v>
      </c>
      <c r="AJ1092" s="11">
        <f t="shared" si="589"/>
        <v>41885</v>
      </c>
      <c r="AK1092" s="11"/>
      <c r="AL1092" s="4"/>
      <c r="AX1092" s="1"/>
      <c r="AY1092" s="1"/>
      <c r="AZ1092" s="1"/>
      <c r="BA1092" s="1"/>
      <c r="BB1092" s="1"/>
      <c r="BC1092" s="1"/>
    </row>
    <row r="1093" spans="1:55" x14ac:dyDescent="0.2">
      <c r="A1093" s="144">
        <f t="shared" si="584"/>
        <v>41882</v>
      </c>
      <c r="B1093" s="2">
        <f t="shared" si="570"/>
        <v>310365.80615530262</v>
      </c>
      <c r="C1093" s="2">
        <f t="shared" si="585"/>
        <v>260360.9646915</v>
      </c>
      <c r="D1093" s="68">
        <f>SUM(Y1093:Y$1094)</f>
        <v>2414.67475539</v>
      </c>
      <c r="E1093" s="68">
        <f t="shared" si="571"/>
        <v>257946.28993611</v>
      </c>
      <c r="F1093" s="72">
        <f t="shared" si="593"/>
        <v>3958.32</v>
      </c>
      <c r="G1093" s="3">
        <f>IF(N1093=1,VLOOKUP(A1092,[1]Plan1!$BG$69:$BI$188,3),G1092)</f>
        <v>3958.72</v>
      </c>
      <c r="H1093" s="11">
        <f t="shared" si="594"/>
        <v>41792</v>
      </c>
      <c r="I1093" s="11">
        <f t="shared" si="595"/>
        <v>41822</v>
      </c>
      <c r="J1093" s="26">
        <f t="shared" si="572"/>
        <v>1.0105297196782992E-4</v>
      </c>
      <c r="K1093" s="11">
        <f t="shared" si="586"/>
        <v>41883</v>
      </c>
      <c r="L1093" s="11">
        <f t="shared" si="573"/>
        <v>41883</v>
      </c>
      <c r="M1093" s="1">
        <f t="shared" si="587"/>
        <v>21</v>
      </c>
      <c r="N1093" s="1">
        <f t="shared" si="590"/>
        <v>21</v>
      </c>
      <c r="O1093" s="2">
        <f t="shared" si="574"/>
        <v>1.00010105</v>
      </c>
      <c r="P1093" s="10">
        <f t="shared" si="601"/>
        <v>1.0039999399999999</v>
      </c>
      <c r="Q1093" s="10">
        <f t="shared" si="596"/>
        <v>1.186134122427656</v>
      </c>
      <c r="R1093" s="2">
        <f t="shared" si="600"/>
        <v>1.18625398</v>
      </c>
      <c r="S1093" s="2">
        <f t="shared" si="591"/>
        <v>1.11650312</v>
      </c>
      <c r="T1093" s="2">
        <f t="shared" si="575"/>
        <v>290693.82940426999</v>
      </c>
      <c r="U1093" s="2">
        <f t="shared" si="576"/>
        <v>281.31714278817174</v>
      </c>
      <c r="V1093" s="2">
        <f t="shared" si="577"/>
        <v>48043.523126834443</v>
      </c>
      <c r="W1093" s="2">
        <f t="shared" si="578"/>
        <v>308685.80496112263</v>
      </c>
      <c r="X1093" s="27">
        <f t="shared" si="579"/>
        <v>0</v>
      </c>
      <c r="Y1093" s="2">
        <f t="shared" si="592"/>
        <v>0</v>
      </c>
      <c r="Z1093" s="67">
        <f t="shared" si="580"/>
        <v>0</v>
      </c>
      <c r="AA1093" s="2">
        <f t="shared" si="581"/>
        <v>0</v>
      </c>
      <c r="AB1093" s="26">
        <f t="shared" si="588"/>
        <v>6.7299999999999999E-2</v>
      </c>
      <c r="AC1093" s="27">
        <f t="shared" si="602"/>
        <v>21</v>
      </c>
      <c r="AD1093" s="27">
        <v>252</v>
      </c>
      <c r="AE1093" s="10">
        <f t="shared" si="597"/>
        <v>1.0054424310000001</v>
      </c>
      <c r="AF1093" s="2">
        <f t="shared" si="598"/>
        <v>1582.08110865</v>
      </c>
      <c r="AG1093" s="2">
        <f t="shared" si="582"/>
        <v>1680.0011941800001</v>
      </c>
      <c r="AH1093" s="3" t="str">
        <f t="shared" si="583"/>
        <v>-</v>
      </c>
      <c r="AI1093" s="4" t="str">
        <f t="shared" si="599"/>
        <v>A+J=</v>
      </c>
      <c r="AJ1093" s="11">
        <f t="shared" si="589"/>
        <v>41885</v>
      </c>
      <c r="AK1093" s="11"/>
      <c r="AL1093" s="4"/>
      <c r="AX1093" s="1"/>
      <c r="AY1093" s="1"/>
      <c r="AZ1093" s="1"/>
      <c r="BA1093" s="1"/>
      <c r="BB1093" s="1"/>
      <c r="BC1093" s="1"/>
    </row>
    <row r="1094" spans="1:55" x14ac:dyDescent="0.2">
      <c r="A1094" s="144">
        <f t="shared" si="584"/>
        <v>41883</v>
      </c>
      <c r="B1094" s="2">
        <f t="shared" si="570"/>
        <v>310365.80615530262</v>
      </c>
      <c r="C1094" s="2">
        <f t="shared" si="585"/>
        <v>260360.9646915</v>
      </c>
      <c r="D1094" s="68">
        <f>SUM(Y1094:Y$1094)</f>
        <v>2414.67475539</v>
      </c>
      <c r="E1094" s="68">
        <f t="shared" si="571"/>
        <v>257946.28993611</v>
      </c>
      <c r="F1094" s="72">
        <f t="shared" si="593"/>
        <v>3958.32</v>
      </c>
      <c r="G1094" s="3">
        <f>IF(N1094=1,VLOOKUP(A1093,[1]Plan1!$BG$69:$BI$188,3),G1093)</f>
        <v>3958.72</v>
      </c>
      <c r="H1094" s="11">
        <f t="shared" si="594"/>
        <v>41792</v>
      </c>
      <c r="I1094" s="11">
        <f t="shared" si="595"/>
        <v>41822</v>
      </c>
      <c r="J1094" s="26">
        <f t="shared" si="572"/>
        <v>1.0105297196782992E-4</v>
      </c>
      <c r="K1094" s="11">
        <f t="shared" si="586"/>
        <v>41913</v>
      </c>
      <c r="L1094" s="11">
        <f t="shared" si="573"/>
        <v>41883</v>
      </c>
      <c r="M1094" s="1">
        <f t="shared" si="587"/>
        <v>21</v>
      </c>
      <c r="N1094" s="1">
        <f t="shared" si="590"/>
        <v>21</v>
      </c>
      <c r="O1094" s="2">
        <f t="shared" si="574"/>
        <v>1.00010105</v>
      </c>
      <c r="P1094" s="10">
        <f t="shared" si="601"/>
        <v>1.0039999399999999</v>
      </c>
      <c r="Q1094" s="10">
        <f t="shared" si="596"/>
        <v>1.186134122427656</v>
      </c>
      <c r="R1094" s="2">
        <f t="shared" si="600"/>
        <v>1.18625398</v>
      </c>
      <c r="S1094" s="2">
        <f t="shared" si="591"/>
        <v>1.11650312</v>
      </c>
      <c r="T1094" s="2">
        <f t="shared" si="575"/>
        <v>290693.82940426999</v>
      </c>
      <c r="U1094" s="2">
        <f t="shared" si="576"/>
        <v>281.31714278817174</v>
      </c>
      <c r="V1094" s="2">
        <f t="shared" si="577"/>
        <v>48043.523126834443</v>
      </c>
      <c r="W1094" s="2">
        <f t="shared" si="578"/>
        <v>308685.80496112263</v>
      </c>
      <c r="X1094" s="27">
        <f t="shared" si="579"/>
        <v>35</v>
      </c>
      <c r="Y1094" s="2">
        <f t="shared" si="592"/>
        <v>2414.67475539</v>
      </c>
      <c r="Z1094" s="67">
        <f t="shared" si="580"/>
        <v>9.2743348000000007E-3</v>
      </c>
      <c r="AA1094" s="2">
        <f t="shared" si="581"/>
        <v>2695.9918981800001</v>
      </c>
      <c r="AB1094" s="26">
        <f t="shared" si="588"/>
        <v>6.7299999999999999E-2</v>
      </c>
      <c r="AC1094" s="27">
        <f t="shared" si="602"/>
        <v>21</v>
      </c>
      <c r="AD1094" s="27">
        <v>252</v>
      </c>
      <c r="AE1094" s="10">
        <f t="shared" si="597"/>
        <v>1.0054424310000001</v>
      </c>
      <c r="AF1094" s="2">
        <f t="shared" si="598"/>
        <v>1582.08110865</v>
      </c>
      <c r="AG1094" s="2">
        <f t="shared" si="582"/>
        <v>1680.0011941800001</v>
      </c>
      <c r="AH1094" s="3">
        <f t="shared" si="583"/>
        <v>4278.0730068299999</v>
      </c>
      <c r="AI1094" s="4" t="str">
        <f t="shared" si="599"/>
        <v>A+J=</v>
      </c>
      <c r="AJ1094" s="11">
        <f t="shared" si="589"/>
        <v>41885</v>
      </c>
      <c r="AK1094" s="11"/>
      <c r="AL1094" s="4"/>
      <c r="AX1094" s="1"/>
      <c r="AY1094" s="1"/>
      <c r="AZ1094" s="1"/>
      <c r="BA1094" s="1"/>
      <c r="BB1094" s="1"/>
      <c r="BC1094" s="1"/>
    </row>
    <row r="1095" spans="1:55" x14ac:dyDescent="0.2">
      <c r="A1095" s="144">
        <f t="shared" si="584"/>
        <v>41884</v>
      </c>
      <c r="B1095" s="2">
        <f t="shared" si="570"/>
        <v>306103.65620001015</v>
      </c>
      <c r="C1095" s="2">
        <f t="shared" si="585"/>
        <v>257946.28993611</v>
      </c>
      <c r="D1095" s="2">
        <v>0</v>
      </c>
      <c r="E1095" s="68">
        <f t="shared" si="571"/>
        <v>257946.28993611</v>
      </c>
      <c r="F1095" s="72">
        <f t="shared" si="593"/>
        <v>3958.72</v>
      </c>
      <c r="G1095" s="3">
        <f>IF(N1095=1,VLOOKUP(A1094,[1]Plan1!$BG$69:$BI$188,3),G1094)</f>
        <v>3968.62</v>
      </c>
      <c r="H1095" s="11">
        <f t="shared" si="594"/>
        <v>41822</v>
      </c>
      <c r="I1095" s="11">
        <f t="shared" si="595"/>
        <v>41853</v>
      </c>
      <c r="J1095" s="26">
        <f t="shared" si="572"/>
        <v>2.5008083420903215E-3</v>
      </c>
      <c r="K1095" s="11">
        <f t="shared" si="586"/>
        <v>41913</v>
      </c>
      <c r="L1095" s="11">
        <f t="shared" si="573"/>
        <v>41913</v>
      </c>
      <c r="M1095" s="1">
        <f t="shared" si="587"/>
        <v>22</v>
      </c>
      <c r="N1095" s="1">
        <f t="shared" si="590"/>
        <v>1</v>
      </c>
      <c r="O1095" s="2">
        <f t="shared" si="574"/>
        <v>1.0001135299999999</v>
      </c>
      <c r="P1095" s="10">
        <f t="shared" si="601"/>
        <v>1.00010105</v>
      </c>
      <c r="Q1095" s="10">
        <f t="shared" si="596"/>
        <v>1.1862539812807273</v>
      </c>
      <c r="R1095" s="2">
        <f t="shared" si="600"/>
        <v>1.18638865</v>
      </c>
      <c r="S1095" s="2">
        <f t="shared" si="591"/>
        <v>1.11650312</v>
      </c>
      <c r="T1095" s="2">
        <f t="shared" si="575"/>
        <v>287997.83750609</v>
      </c>
      <c r="U1095" s="2">
        <f t="shared" si="576"/>
        <v>0</v>
      </c>
      <c r="V1095" s="2">
        <f t="shared" si="577"/>
        <v>48078.260753700139</v>
      </c>
      <c r="W1095" s="2">
        <f t="shared" si="578"/>
        <v>306024.55068981013</v>
      </c>
      <c r="X1095" s="27">
        <f t="shared" si="579"/>
        <v>0</v>
      </c>
      <c r="Y1095" s="2">
        <f t="shared" si="592"/>
        <v>0</v>
      </c>
      <c r="Z1095" s="67">
        <f t="shared" si="580"/>
        <v>0</v>
      </c>
      <c r="AA1095" s="2">
        <f t="shared" si="581"/>
        <v>0</v>
      </c>
      <c r="AB1095" s="26">
        <f t="shared" si="588"/>
        <v>6.7299999999999999E-2</v>
      </c>
      <c r="AC1095" s="27">
        <f t="shared" si="602"/>
        <v>1</v>
      </c>
      <c r="AD1095" s="27">
        <v>252</v>
      </c>
      <c r="AE1095" s="10">
        <f t="shared" si="597"/>
        <v>1.0002584940000001</v>
      </c>
      <c r="AF1095" s="2">
        <f t="shared" si="598"/>
        <v>74.445712999999998</v>
      </c>
      <c r="AG1095" s="2">
        <f t="shared" si="582"/>
        <v>79.105510199999998</v>
      </c>
      <c r="AH1095" s="3" t="str">
        <f t="shared" si="583"/>
        <v>-</v>
      </c>
      <c r="AI1095" s="4" t="str">
        <f t="shared" si="599"/>
        <v>A+J=</v>
      </c>
      <c r="AJ1095" s="11">
        <f t="shared" si="589"/>
        <v>41915</v>
      </c>
      <c r="AK1095" s="11"/>
      <c r="AL1095" s="4"/>
      <c r="AX1095" s="1"/>
      <c r="AY1095" s="1"/>
      <c r="AZ1095" s="1"/>
      <c r="BA1095" s="1"/>
      <c r="BB1095" s="1"/>
      <c r="BC1095" s="1"/>
    </row>
    <row r="1096" spans="1:55" x14ac:dyDescent="0.2">
      <c r="A1096" s="144">
        <f t="shared" si="584"/>
        <v>41885</v>
      </c>
      <c r="B1096" s="2">
        <f t="shared" si="570"/>
        <v>306217.54554438451</v>
      </c>
      <c r="C1096" s="2">
        <f t="shared" si="585"/>
        <v>257946.28993611</v>
      </c>
      <c r="D1096" s="2">
        <v>0</v>
      </c>
      <c r="E1096" s="68">
        <f t="shared" si="571"/>
        <v>257946.28993611</v>
      </c>
      <c r="F1096" s="72">
        <f t="shared" si="593"/>
        <v>3958.72</v>
      </c>
      <c r="G1096" s="3">
        <f>IF(N1096=1,VLOOKUP(A1095,[1]Plan1!$BG$69:$BI$188,3),G1095)</f>
        <v>3968.62</v>
      </c>
      <c r="H1096" s="11">
        <f t="shared" si="594"/>
        <v>41822</v>
      </c>
      <c r="I1096" s="11">
        <f t="shared" si="595"/>
        <v>41853</v>
      </c>
      <c r="J1096" s="26">
        <f t="shared" si="572"/>
        <v>2.5008083420903215E-3</v>
      </c>
      <c r="K1096" s="11">
        <f t="shared" si="586"/>
        <v>41913</v>
      </c>
      <c r="L1096" s="11">
        <f t="shared" si="573"/>
        <v>41913</v>
      </c>
      <c r="M1096" s="1">
        <f t="shared" si="587"/>
        <v>22</v>
      </c>
      <c r="N1096" s="1">
        <f t="shared" si="590"/>
        <v>2</v>
      </c>
      <c r="O1096" s="2">
        <f t="shared" si="574"/>
        <v>1.0002270799999999</v>
      </c>
      <c r="P1096" s="10">
        <f t="shared" si="601"/>
        <v>1.00010105</v>
      </c>
      <c r="Q1096" s="10">
        <f t="shared" si="596"/>
        <v>1.1862539812807273</v>
      </c>
      <c r="R1096" s="2">
        <f t="shared" si="600"/>
        <v>1.1865233500000001</v>
      </c>
      <c r="S1096" s="2">
        <f t="shared" si="591"/>
        <v>1.11650312</v>
      </c>
      <c r="T1096" s="2">
        <f t="shared" si="575"/>
        <v>287997.83750609</v>
      </c>
      <c r="U1096" s="2">
        <f t="shared" si="576"/>
        <v>0</v>
      </c>
      <c r="V1096" s="2">
        <f t="shared" si="577"/>
        <v>48113.006118954545</v>
      </c>
      <c r="W1096" s="2">
        <f t="shared" si="578"/>
        <v>306059.29605506454</v>
      </c>
      <c r="X1096" s="27">
        <f t="shared" si="579"/>
        <v>0</v>
      </c>
      <c r="Y1096" s="2">
        <f t="shared" si="592"/>
        <v>0</v>
      </c>
      <c r="Z1096" s="67">
        <f t="shared" si="580"/>
        <v>0</v>
      </c>
      <c r="AA1096" s="2">
        <f t="shared" si="581"/>
        <v>0</v>
      </c>
      <c r="AB1096" s="26">
        <f t="shared" si="588"/>
        <v>6.7299999999999999E-2</v>
      </c>
      <c r="AC1096" s="27">
        <f t="shared" si="602"/>
        <v>2</v>
      </c>
      <c r="AD1096" s="27">
        <v>252</v>
      </c>
      <c r="AE1096" s="10">
        <f t="shared" si="597"/>
        <v>1.000517055</v>
      </c>
      <c r="AF1096" s="2">
        <f t="shared" si="598"/>
        <v>148.91072187</v>
      </c>
      <c r="AG1096" s="2">
        <f t="shared" si="582"/>
        <v>158.24948932000001</v>
      </c>
      <c r="AH1096" s="3" t="str">
        <f t="shared" si="583"/>
        <v>-</v>
      </c>
      <c r="AI1096" s="4" t="str">
        <f t="shared" si="599"/>
        <v>A+J=</v>
      </c>
      <c r="AJ1096" s="11">
        <f t="shared" si="589"/>
        <v>41915</v>
      </c>
      <c r="AK1096" s="11"/>
      <c r="AL1096" s="4"/>
      <c r="AX1096" s="1"/>
      <c r="AY1096" s="1"/>
      <c r="AZ1096" s="1"/>
      <c r="BA1096" s="1"/>
      <c r="BB1096" s="1"/>
      <c r="BC1096" s="1"/>
    </row>
    <row r="1097" spans="1:55" x14ac:dyDescent="0.2">
      <c r="A1097" s="144">
        <f t="shared" si="584"/>
        <v>41886</v>
      </c>
      <c r="B1097" s="2">
        <f t="shared" si="570"/>
        <v>306331.47852757474</v>
      </c>
      <c r="C1097" s="2">
        <f t="shared" si="585"/>
        <v>257946.28993611</v>
      </c>
      <c r="D1097" s="2">
        <v>0</v>
      </c>
      <c r="E1097" s="68">
        <f t="shared" si="571"/>
        <v>257946.28993611</v>
      </c>
      <c r="F1097" s="72">
        <f t="shared" si="593"/>
        <v>3958.72</v>
      </c>
      <c r="G1097" s="3">
        <f>IF(N1097=1,VLOOKUP(A1096,[1]Plan1!$BG$69:$BI$188,3),G1096)</f>
        <v>3968.62</v>
      </c>
      <c r="H1097" s="11">
        <f t="shared" si="594"/>
        <v>41822</v>
      </c>
      <c r="I1097" s="11">
        <f t="shared" si="595"/>
        <v>41853</v>
      </c>
      <c r="J1097" s="26">
        <f t="shared" si="572"/>
        <v>2.5008083420903215E-3</v>
      </c>
      <c r="K1097" s="11">
        <f t="shared" si="586"/>
        <v>41913</v>
      </c>
      <c r="L1097" s="11">
        <f t="shared" si="573"/>
        <v>41913</v>
      </c>
      <c r="M1097" s="1">
        <f t="shared" si="587"/>
        <v>22</v>
      </c>
      <c r="N1097" s="1">
        <f t="shared" si="590"/>
        <v>3</v>
      </c>
      <c r="O1097" s="2">
        <f t="shared" si="574"/>
        <v>1.0003406500000001</v>
      </c>
      <c r="P1097" s="10">
        <f t="shared" si="601"/>
        <v>1.00010105</v>
      </c>
      <c r="Q1097" s="10">
        <f t="shared" si="596"/>
        <v>1.1862539812807273</v>
      </c>
      <c r="R1097" s="2">
        <f t="shared" si="600"/>
        <v>1.18665807</v>
      </c>
      <c r="S1097" s="2">
        <f t="shared" si="591"/>
        <v>1.11650312</v>
      </c>
      <c r="T1097" s="2">
        <f t="shared" si="575"/>
        <v>287997.83750609</v>
      </c>
      <c r="U1097" s="2">
        <f t="shared" si="576"/>
        <v>0</v>
      </c>
      <c r="V1097" s="2">
        <f t="shared" si="577"/>
        <v>48147.756643134715</v>
      </c>
      <c r="W1097" s="2">
        <f t="shared" si="578"/>
        <v>306094.04657924472</v>
      </c>
      <c r="X1097" s="27">
        <f t="shared" si="579"/>
        <v>0</v>
      </c>
      <c r="Y1097" s="2">
        <f t="shared" si="592"/>
        <v>0</v>
      </c>
      <c r="Z1097" s="67">
        <f t="shared" si="580"/>
        <v>0</v>
      </c>
      <c r="AA1097" s="2">
        <f t="shared" si="581"/>
        <v>0</v>
      </c>
      <c r="AB1097" s="26">
        <f t="shared" si="588"/>
        <v>6.7299999999999999E-2</v>
      </c>
      <c r="AC1097" s="27">
        <f t="shared" si="602"/>
        <v>3</v>
      </c>
      <c r="AD1097" s="27">
        <v>252</v>
      </c>
      <c r="AE1097" s="10">
        <f t="shared" si="597"/>
        <v>1.0007756830000001</v>
      </c>
      <c r="AF1097" s="2">
        <f t="shared" si="598"/>
        <v>223.39502658999999</v>
      </c>
      <c r="AG1097" s="2">
        <f t="shared" si="582"/>
        <v>237.43194833000001</v>
      </c>
      <c r="AH1097" s="3" t="str">
        <f t="shared" si="583"/>
        <v>-</v>
      </c>
      <c r="AI1097" s="4" t="str">
        <f t="shared" si="599"/>
        <v>A+J=</v>
      </c>
      <c r="AJ1097" s="11">
        <f t="shared" si="589"/>
        <v>41915</v>
      </c>
      <c r="AK1097" s="11"/>
      <c r="AL1097" s="4"/>
      <c r="AX1097" s="1"/>
      <c r="AY1097" s="1"/>
      <c r="AZ1097" s="1"/>
      <c r="BA1097" s="1"/>
      <c r="BB1097" s="1"/>
      <c r="BC1097" s="1"/>
    </row>
    <row r="1098" spans="1:55" x14ac:dyDescent="0.2">
      <c r="A1098" s="144">
        <f t="shared" si="584"/>
        <v>41887</v>
      </c>
      <c r="B1098" s="2">
        <f t="shared" ref="B1098:B1161" si="603">(W1098+AG1098)</f>
        <v>306445.45227230783</v>
      </c>
      <c r="C1098" s="2">
        <f t="shared" si="585"/>
        <v>257946.28993611</v>
      </c>
      <c r="D1098" s="2">
        <v>0</v>
      </c>
      <c r="E1098" s="68">
        <f t="shared" ref="E1098:E1161" si="604">(C1098-D1098)</f>
        <v>257946.28993611</v>
      </c>
      <c r="F1098" s="72">
        <f t="shared" si="593"/>
        <v>3958.72</v>
      </c>
      <c r="G1098" s="3">
        <f>IF(N1098=1,VLOOKUP(A1097,[1]Plan1!$BG$69:$BI$188,3),G1097)</f>
        <v>3968.62</v>
      </c>
      <c r="H1098" s="11">
        <f t="shared" si="594"/>
        <v>41822</v>
      </c>
      <c r="I1098" s="11">
        <f t="shared" si="595"/>
        <v>41853</v>
      </c>
      <c r="J1098" s="26">
        <f t="shared" ref="J1098:J1161" si="605">(G1098/F1098)-1</f>
        <v>2.5008083420903215E-3</v>
      </c>
      <c r="K1098" s="11">
        <f t="shared" si="586"/>
        <v>41913</v>
      </c>
      <c r="L1098" s="11">
        <f t="shared" ref="L1098:L1161" si="606">IF(A1098&gt;L1097,K1098,L1097)</f>
        <v>41913</v>
      </c>
      <c r="M1098" s="1">
        <f t="shared" si="587"/>
        <v>22</v>
      </c>
      <c r="N1098" s="1">
        <f t="shared" si="590"/>
        <v>4</v>
      </c>
      <c r="O1098" s="2">
        <f t="shared" ref="O1098:O1161" si="607">TRUNC((G1098/F1098)^TRUNC((N1098/M1098),9),8)</f>
        <v>1.0004542199999999</v>
      </c>
      <c r="P1098" s="10">
        <f t="shared" si="601"/>
        <v>1.00010105</v>
      </c>
      <c r="Q1098" s="10">
        <f t="shared" si="596"/>
        <v>1.1862539812807273</v>
      </c>
      <c r="R1098" s="2">
        <f t="shared" si="600"/>
        <v>1.1867928000000001</v>
      </c>
      <c r="S1098" s="2">
        <f t="shared" si="591"/>
        <v>1.11650312</v>
      </c>
      <c r="T1098" s="2">
        <f t="shared" ref="T1098:T1161" si="608">TRUNC(C1098*S1098,8)</f>
        <v>287997.83750609</v>
      </c>
      <c r="U1098" s="2">
        <f t="shared" ref="U1098:U1161" si="609">(D1098*(S1098-1))</f>
        <v>0</v>
      </c>
      <c r="V1098" s="2">
        <f t="shared" ref="V1098:V1161" si="610">(E1098*(R1098-1))</f>
        <v>48182.509746777832</v>
      </c>
      <c r="W1098" s="2">
        <f t="shared" ref="W1098:W1161" si="611">(C1098+U1098+V1098)</f>
        <v>306128.79968288785</v>
      </c>
      <c r="X1098" s="27">
        <f t="shared" ref="X1098:X1161" si="612">IF(VLOOKUP(A1098,AN$10:AU$131,8)=VLOOKUP(A1097,AN$10:AU$131,8),0,VLOOKUP(A1098,AN$10:AU$131,8))</f>
        <v>0</v>
      </c>
      <c r="Y1098" s="2">
        <f t="shared" si="592"/>
        <v>0</v>
      </c>
      <c r="Z1098" s="67">
        <f t="shared" ref="Z1098:Z1161" si="613">IF(X1098&gt;0,VLOOKUP($A1098,$AN$10:$AS$131,6),0)</f>
        <v>0</v>
      </c>
      <c r="AA1098" s="2">
        <f t="shared" ref="AA1098:AA1161" si="614">IF(Z1098&gt;0,TRUNC(Z1098*T1098,8),0)</f>
        <v>0</v>
      </c>
      <c r="AB1098" s="26">
        <f t="shared" si="588"/>
        <v>6.7299999999999999E-2</v>
      </c>
      <c r="AC1098" s="27">
        <f t="shared" si="602"/>
        <v>4</v>
      </c>
      <c r="AD1098" s="27">
        <v>252</v>
      </c>
      <c r="AE1098" s="10">
        <f t="shared" si="597"/>
        <v>1.0010343770000001</v>
      </c>
      <c r="AF1098" s="2">
        <f t="shared" si="598"/>
        <v>297.89833915999998</v>
      </c>
      <c r="AG1098" s="2">
        <f t="shared" ref="AG1098:AG1161" si="615">TRUNC((W1098*(AE1098-1)),8)</f>
        <v>316.65258942000003</v>
      </c>
      <c r="AH1098" s="3" t="str">
        <f t="shared" ref="AH1098:AH1161" si="616">IF(AA1098&gt;0,AA1098+AF1098,"-")</f>
        <v>-</v>
      </c>
      <c r="AI1098" s="4" t="str">
        <f t="shared" si="599"/>
        <v>A+J=</v>
      </c>
      <c r="AJ1098" s="11">
        <f t="shared" si="589"/>
        <v>41915</v>
      </c>
      <c r="AK1098" s="11"/>
      <c r="AL1098" s="4"/>
      <c r="AX1098" s="1"/>
      <c r="AY1098" s="1"/>
      <c r="AZ1098" s="1"/>
      <c r="BA1098" s="1"/>
      <c r="BB1098" s="1"/>
      <c r="BC1098" s="1"/>
    </row>
    <row r="1099" spans="1:55" x14ac:dyDescent="0.2">
      <c r="A1099" s="144">
        <f t="shared" ref="A1099:A1162" si="617">(A1098+1)</f>
        <v>41888</v>
      </c>
      <c r="B1099" s="2">
        <f t="shared" si="603"/>
        <v>306559.46739981376</v>
      </c>
      <c r="C1099" s="2">
        <f t="shared" ref="C1099:C1162" si="618">TRUNC(IF(X1098&gt;0,VLOOKUP(A1098,$AN$12:$AO$131,2),C1098),8)</f>
        <v>257946.28993611</v>
      </c>
      <c r="D1099" s="2">
        <v>0</v>
      </c>
      <c r="E1099" s="68">
        <f t="shared" si="604"/>
        <v>257946.28993611</v>
      </c>
      <c r="F1099" s="72">
        <f t="shared" si="593"/>
        <v>3958.72</v>
      </c>
      <c r="G1099" s="3">
        <f>IF(N1099=1,VLOOKUP(A1098,[1]Plan1!$BG$69:$BI$188,3),G1098)</f>
        <v>3968.62</v>
      </c>
      <c r="H1099" s="11">
        <f t="shared" si="594"/>
        <v>41822</v>
      </c>
      <c r="I1099" s="11">
        <f t="shared" si="595"/>
        <v>41853</v>
      </c>
      <c r="J1099" s="26">
        <f t="shared" si="605"/>
        <v>2.5008083420903215E-3</v>
      </c>
      <c r="K1099" s="11">
        <f t="shared" ref="K1099:K1162" si="619">IF(DAY(A1099)=1,VLOOKUP(A1099,AR$137:AW$275,4),K1098)</f>
        <v>41913</v>
      </c>
      <c r="L1099" s="11">
        <f t="shared" si="606"/>
        <v>41913</v>
      </c>
      <c r="M1099" s="1">
        <f t="shared" ref="M1099:M1162" si="620">IF(L1099=L1098,M1098,NETWORKDAYS(L1098,L1099,$AN$137:$AN$327)-1)</f>
        <v>22</v>
      </c>
      <c r="N1099" s="1">
        <f t="shared" si="590"/>
        <v>5</v>
      </c>
      <c r="O1099" s="2">
        <f t="shared" si="607"/>
        <v>1.0005678099999999</v>
      </c>
      <c r="P1099" s="10">
        <f t="shared" si="601"/>
        <v>1.00010105</v>
      </c>
      <c r="Q1099" s="10">
        <f t="shared" si="596"/>
        <v>1.1862539812807273</v>
      </c>
      <c r="R1099" s="2">
        <f t="shared" si="600"/>
        <v>1.1869275399999999</v>
      </c>
      <c r="S1099" s="2">
        <f t="shared" si="591"/>
        <v>1.11650312</v>
      </c>
      <c r="T1099" s="2">
        <f t="shared" si="608"/>
        <v>287997.83750609</v>
      </c>
      <c r="U1099" s="2">
        <f t="shared" si="609"/>
        <v>0</v>
      </c>
      <c r="V1099" s="2">
        <f t="shared" si="610"/>
        <v>48217.265429883773</v>
      </c>
      <c r="W1099" s="2">
        <f t="shared" si="611"/>
        <v>306163.55536599376</v>
      </c>
      <c r="X1099" s="27">
        <f t="shared" si="612"/>
        <v>0</v>
      </c>
      <c r="Y1099" s="2">
        <f t="shared" si="592"/>
        <v>0</v>
      </c>
      <c r="Z1099" s="67">
        <f t="shared" si="613"/>
        <v>0</v>
      </c>
      <c r="AA1099" s="2">
        <f t="shared" si="614"/>
        <v>0</v>
      </c>
      <c r="AB1099" s="26">
        <f t="shared" ref="AB1099:AB1162" si="621">(AB1098)</f>
        <v>6.7299999999999999E-2</v>
      </c>
      <c r="AC1099" s="27">
        <f t="shared" si="602"/>
        <v>5</v>
      </c>
      <c r="AD1099" s="27">
        <v>252</v>
      </c>
      <c r="AE1099" s="10">
        <f t="shared" si="597"/>
        <v>1.0012931389999999</v>
      </c>
      <c r="AF1099" s="2">
        <f t="shared" si="598"/>
        <v>372.42123558999998</v>
      </c>
      <c r="AG1099" s="2">
        <f t="shared" si="615"/>
        <v>395.91203381999998</v>
      </c>
      <c r="AH1099" s="3" t="str">
        <f t="shared" si="616"/>
        <v>-</v>
      </c>
      <c r="AI1099" s="4" t="str">
        <f t="shared" si="599"/>
        <v>A+J=</v>
      </c>
      <c r="AJ1099" s="11">
        <f t="shared" ref="AJ1099:AJ1162" si="622">IF(X1098&gt;0,VLOOKUP(A1098,$AN$10:$AW$130,10),AJ1098)</f>
        <v>41915</v>
      </c>
      <c r="AK1099" s="11"/>
      <c r="AL1099" s="4"/>
      <c r="AX1099" s="1"/>
      <c r="AY1099" s="1"/>
      <c r="AZ1099" s="1"/>
      <c r="BA1099" s="1"/>
      <c r="BB1099" s="1"/>
      <c r="BC1099" s="1"/>
    </row>
    <row r="1100" spans="1:55" x14ac:dyDescent="0.2">
      <c r="A1100" s="144">
        <f t="shared" si="617"/>
        <v>41889</v>
      </c>
      <c r="B1100" s="2">
        <f t="shared" si="603"/>
        <v>306559.46739981376</v>
      </c>
      <c r="C1100" s="2">
        <f t="shared" si="618"/>
        <v>257946.28993611</v>
      </c>
      <c r="D1100" s="2">
        <v>0</v>
      </c>
      <c r="E1100" s="68">
        <f t="shared" si="604"/>
        <v>257946.28993611</v>
      </c>
      <c r="F1100" s="72">
        <f t="shared" si="593"/>
        <v>3958.72</v>
      </c>
      <c r="G1100" s="3">
        <f>IF(N1100=1,VLOOKUP(A1099,[1]Plan1!$BG$69:$BI$188,3),G1099)</f>
        <v>3968.62</v>
      </c>
      <c r="H1100" s="11">
        <f t="shared" si="594"/>
        <v>41822</v>
      </c>
      <c r="I1100" s="11">
        <f t="shared" si="595"/>
        <v>41853</v>
      </c>
      <c r="J1100" s="26">
        <f t="shared" si="605"/>
        <v>2.5008083420903215E-3</v>
      </c>
      <c r="K1100" s="11">
        <f t="shared" si="619"/>
        <v>41913</v>
      </c>
      <c r="L1100" s="11">
        <f t="shared" si="606"/>
        <v>41913</v>
      </c>
      <c r="M1100" s="1">
        <f t="shared" si="620"/>
        <v>22</v>
      </c>
      <c r="N1100" s="1">
        <f t="shared" si="590"/>
        <v>5</v>
      </c>
      <c r="O1100" s="2">
        <f t="shared" si="607"/>
        <v>1.0005678099999999</v>
      </c>
      <c r="P1100" s="10">
        <f t="shared" si="601"/>
        <v>1.00010105</v>
      </c>
      <c r="Q1100" s="10">
        <f t="shared" si="596"/>
        <v>1.1862539812807273</v>
      </c>
      <c r="R1100" s="2">
        <f t="shared" si="600"/>
        <v>1.1869275399999999</v>
      </c>
      <c r="S1100" s="2">
        <f t="shared" si="591"/>
        <v>1.11650312</v>
      </c>
      <c r="T1100" s="2">
        <f t="shared" si="608"/>
        <v>287997.83750609</v>
      </c>
      <c r="U1100" s="2">
        <f t="shared" si="609"/>
        <v>0</v>
      </c>
      <c r="V1100" s="2">
        <f t="shared" si="610"/>
        <v>48217.265429883773</v>
      </c>
      <c r="W1100" s="2">
        <f t="shared" si="611"/>
        <v>306163.55536599376</v>
      </c>
      <c r="X1100" s="27">
        <f t="shared" si="612"/>
        <v>0</v>
      </c>
      <c r="Y1100" s="2">
        <f t="shared" si="592"/>
        <v>0</v>
      </c>
      <c r="Z1100" s="67">
        <f t="shared" si="613"/>
        <v>0</v>
      </c>
      <c r="AA1100" s="2">
        <f t="shared" si="614"/>
        <v>0</v>
      </c>
      <c r="AB1100" s="26">
        <f t="shared" si="621"/>
        <v>6.7299999999999999E-2</v>
      </c>
      <c r="AC1100" s="27">
        <f t="shared" si="602"/>
        <v>5</v>
      </c>
      <c r="AD1100" s="27">
        <v>252</v>
      </c>
      <c r="AE1100" s="10">
        <f t="shared" si="597"/>
        <v>1.0012931389999999</v>
      </c>
      <c r="AF1100" s="2">
        <f t="shared" si="598"/>
        <v>372.42123558999998</v>
      </c>
      <c r="AG1100" s="2">
        <f t="shared" si="615"/>
        <v>395.91203381999998</v>
      </c>
      <c r="AH1100" s="3" t="str">
        <f t="shared" si="616"/>
        <v>-</v>
      </c>
      <c r="AI1100" s="4" t="str">
        <f t="shared" si="599"/>
        <v>A+J=</v>
      </c>
      <c r="AJ1100" s="11">
        <f t="shared" si="622"/>
        <v>41915</v>
      </c>
      <c r="AK1100" s="11"/>
      <c r="AL1100" s="4"/>
      <c r="AX1100" s="1"/>
      <c r="AY1100" s="1"/>
      <c r="AZ1100" s="1"/>
      <c r="BA1100" s="1"/>
      <c r="BB1100" s="1"/>
      <c r="BC1100" s="1"/>
    </row>
    <row r="1101" spans="1:55" x14ac:dyDescent="0.2">
      <c r="A1101" s="144">
        <f t="shared" si="617"/>
        <v>41890</v>
      </c>
      <c r="B1101" s="2">
        <f t="shared" si="603"/>
        <v>306559.46739981376</v>
      </c>
      <c r="C1101" s="2">
        <f t="shared" si="618"/>
        <v>257946.28993611</v>
      </c>
      <c r="D1101" s="2">
        <v>0</v>
      </c>
      <c r="E1101" s="68">
        <f t="shared" si="604"/>
        <v>257946.28993611</v>
      </c>
      <c r="F1101" s="72">
        <f t="shared" si="593"/>
        <v>3958.72</v>
      </c>
      <c r="G1101" s="3">
        <f>IF(N1101=1,VLOOKUP(A1100,[1]Plan1!$BG$69:$BI$188,3),G1100)</f>
        <v>3968.62</v>
      </c>
      <c r="H1101" s="11">
        <f t="shared" si="594"/>
        <v>41822</v>
      </c>
      <c r="I1101" s="11">
        <f t="shared" si="595"/>
        <v>41853</v>
      </c>
      <c r="J1101" s="26">
        <f t="shared" si="605"/>
        <v>2.5008083420903215E-3</v>
      </c>
      <c r="K1101" s="11">
        <f t="shared" si="619"/>
        <v>41913</v>
      </c>
      <c r="L1101" s="11">
        <f t="shared" si="606"/>
        <v>41913</v>
      </c>
      <c r="M1101" s="1">
        <f t="shared" si="620"/>
        <v>22</v>
      </c>
      <c r="N1101" s="1">
        <f t="shared" si="590"/>
        <v>5</v>
      </c>
      <c r="O1101" s="2">
        <f t="shared" si="607"/>
        <v>1.0005678099999999</v>
      </c>
      <c r="P1101" s="10">
        <f t="shared" si="601"/>
        <v>1.00010105</v>
      </c>
      <c r="Q1101" s="10">
        <f t="shared" si="596"/>
        <v>1.1862539812807273</v>
      </c>
      <c r="R1101" s="2">
        <f t="shared" si="600"/>
        <v>1.1869275399999999</v>
      </c>
      <c r="S1101" s="2">
        <f t="shared" si="591"/>
        <v>1.11650312</v>
      </c>
      <c r="T1101" s="2">
        <f t="shared" si="608"/>
        <v>287997.83750609</v>
      </c>
      <c r="U1101" s="2">
        <f t="shared" si="609"/>
        <v>0</v>
      </c>
      <c r="V1101" s="2">
        <f t="shared" si="610"/>
        <v>48217.265429883773</v>
      </c>
      <c r="W1101" s="2">
        <f t="shared" si="611"/>
        <v>306163.55536599376</v>
      </c>
      <c r="X1101" s="27">
        <f t="shared" si="612"/>
        <v>0</v>
      </c>
      <c r="Y1101" s="2">
        <f t="shared" si="592"/>
        <v>0</v>
      </c>
      <c r="Z1101" s="67">
        <f t="shared" si="613"/>
        <v>0</v>
      </c>
      <c r="AA1101" s="2">
        <f t="shared" si="614"/>
        <v>0</v>
      </c>
      <c r="AB1101" s="26">
        <f t="shared" si="621"/>
        <v>6.7299999999999999E-2</v>
      </c>
      <c r="AC1101" s="27">
        <f t="shared" si="602"/>
        <v>5</v>
      </c>
      <c r="AD1101" s="27">
        <v>252</v>
      </c>
      <c r="AE1101" s="10">
        <f t="shared" si="597"/>
        <v>1.0012931389999999</v>
      </c>
      <c r="AF1101" s="2">
        <f t="shared" si="598"/>
        <v>372.42123558999998</v>
      </c>
      <c r="AG1101" s="2">
        <f t="shared" si="615"/>
        <v>395.91203381999998</v>
      </c>
      <c r="AH1101" s="3" t="str">
        <f t="shared" si="616"/>
        <v>-</v>
      </c>
      <c r="AI1101" s="4" t="str">
        <f t="shared" si="599"/>
        <v>A+J=</v>
      </c>
      <c r="AJ1101" s="11">
        <f t="shared" si="622"/>
        <v>41915</v>
      </c>
      <c r="AK1101" s="11"/>
      <c r="AL1101" s="4"/>
      <c r="AX1101" s="1"/>
      <c r="AY1101" s="1"/>
      <c r="AZ1101" s="1"/>
      <c r="BA1101" s="1"/>
      <c r="BB1101" s="1"/>
      <c r="BC1101" s="1"/>
    </row>
    <row r="1102" spans="1:55" x14ac:dyDescent="0.2">
      <c r="A1102" s="144">
        <f t="shared" si="617"/>
        <v>41891</v>
      </c>
      <c r="B1102" s="2">
        <f t="shared" si="603"/>
        <v>306673.52589023561</v>
      </c>
      <c r="C1102" s="2">
        <f t="shared" si="618"/>
        <v>257946.28993611</v>
      </c>
      <c r="D1102" s="2">
        <v>0</v>
      </c>
      <c r="E1102" s="68">
        <f t="shared" si="604"/>
        <v>257946.28993611</v>
      </c>
      <c r="F1102" s="72">
        <f t="shared" si="593"/>
        <v>3958.72</v>
      </c>
      <c r="G1102" s="3">
        <f>IF(N1102=1,VLOOKUP(A1101,[1]Plan1!$BG$69:$BI$188,3),G1101)</f>
        <v>3968.62</v>
      </c>
      <c r="H1102" s="11">
        <f t="shared" si="594"/>
        <v>41822</v>
      </c>
      <c r="I1102" s="11">
        <f t="shared" si="595"/>
        <v>41853</v>
      </c>
      <c r="J1102" s="26">
        <f t="shared" si="605"/>
        <v>2.5008083420903215E-3</v>
      </c>
      <c r="K1102" s="11">
        <f t="shared" si="619"/>
        <v>41913</v>
      </c>
      <c r="L1102" s="11">
        <f t="shared" si="606"/>
        <v>41913</v>
      </c>
      <c r="M1102" s="1">
        <f t="shared" si="620"/>
        <v>22</v>
      </c>
      <c r="N1102" s="1">
        <f t="shared" si="590"/>
        <v>6</v>
      </c>
      <c r="O1102" s="2">
        <f t="shared" si="607"/>
        <v>1.0006814100000001</v>
      </c>
      <c r="P1102" s="10">
        <f t="shared" si="601"/>
        <v>1.00010105</v>
      </c>
      <c r="Q1102" s="10">
        <f t="shared" si="596"/>
        <v>1.1862539812807273</v>
      </c>
      <c r="R1102" s="2">
        <f t="shared" si="600"/>
        <v>1.1870623</v>
      </c>
      <c r="S1102" s="2">
        <f t="shared" si="591"/>
        <v>1.11650312</v>
      </c>
      <c r="T1102" s="2">
        <f t="shared" si="608"/>
        <v>287997.83750609</v>
      </c>
      <c r="U1102" s="2">
        <f t="shared" si="609"/>
        <v>0</v>
      </c>
      <c r="V1102" s="2">
        <f t="shared" si="610"/>
        <v>48252.026271915594</v>
      </c>
      <c r="W1102" s="2">
        <f t="shared" si="611"/>
        <v>306198.31620802562</v>
      </c>
      <c r="X1102" s="27">
        <f t="shared" si="612"/>
        <v>0</v>
      </c>
      <c r="Y1102" s="2">
        <f t="shared" si="592"/>
        <v>0</v>
      </c>
      <c r="Z1102" s="67">
        <f t="shared" si="613"/>
        <v>0</v>
      </c>
      <c r="AA1102" s="2">
        <f t="shared" si="614"/>
        <v>0</v>
      </c>
      <c r="AB1102" s="26">
        <f t="shared" si="621"/>
        <v>6.7299999999999999E-2</v>
      </c>
      <c r="AC1102" s="27">
        <f t="shared" si="602"/>
        <v>6</v>
      </c>
      <c r="AD1102" s="27">
        <v>252</v>
      </c>
      <c r="AE1102" s="10">
        <f t="shared" si="597"/>
        <v>1.0015519669999999</v>
      </c>
      <c r="AF1102" s="2">
        <f t="shared" si="598"/>
        <v>446.96313988000003</v>
      </c>
      <c r="AG1102" s="2">
        <f t="shared" si="615"/>
        <v>475.20968220999998</v>
      </c>
      <c r="AH1102" s="3" t="str">
        <f t="shared" si="616"/>
        <v>-</v>
      </c>
      <c r="AI1102" s="4" t="str">
        <f t="shared" si="599"/>
        <v>A+J=</v>
      </c>
      <c r="AJ1102" s="11">
        <f t="shared" si="622"/>
        <v>41915</v>
      </c>
      <c r="AK1102" s="11"/>
      <c r="AL1102" s="4"/>
      <c r="AX1102" s="1"/>
      <c r="AY1102" s="1"/>
      <c r="AZ1102" s="1"/>
      <c r="BA1102" s="1"/>
      <c r="BB1102" s="1"/>
      <c r="BC1102" s="1"/>
    </row>
    <row r="1103" spans="1:55" x14ac:dyDescent="0.2">
      <c r="A1103" s="144">
        <f t="shared" si="617"/>
        <v>41892</v>
      </c>
      <c r="B1103" s="2">
        <f t="shared" si="603"/>
        <v>306787.62806069321</v>
      </c>
      <c r="C1103" s="2">
        <f t="shared" si="618"/>
        <v>257946.28993611</v>
      </c>
      <c r="D1103" s="2">
        <v>0</v>
      </c>
      <c r="E1103" s="68">
        <f t="shared" si="604"/>
        <v>257946.28993611</v>
      </c>
      <c r="F1103" s="72">
        <f t="shared" si="593"/>
        <v>3958.72</v>
      </c>
      <c r="G1103" s="3">
        <f>IF(N1103=1,VLOOKUP(A1102,[1]Plan1!$BG$69:$BI$188,3),G1102)</f>
        <v>3968.62</v>
      </c>
      <c r="H1103" s="11">
        <f t="shared" si="594"/>
        <v>41822</v>
      </c>
      <c r="I1103" s="11">
        <f t="shared" si="595"/>
        <v>41853</v>
      </c>
      <c r="J1103" s="26">
        <f t="shared" si="605"/>
        <v>2.5008083420903215E-3</v>
      </c>
      <c r="K1103" s="11">
        <f t="shared" si="619"/>
        <v>41913</v>
      </c>
      <c r="L1103" s="11">
        <f t="shared" si="606"/>
        <v>41913</v>
      </c>
      <c r="M1103" s="1">
        <f t="shared" si="620"/>
        <v>22</v>
      </c>
      <c r="N1103" s="1">
        <f t="shared" si="590"/>
        <v>7</v>
      </c>
      <c r="O1103" s="2">
        <f t="shared" si="607"/>
        <v>1.0007950299999999</v>
      </c>
      <c r="P1103" s="10">
        <f t="shared" si="601"/>
        <v>1.00010105</v>
      </c>
      <c r="Q1103" s="10">
        <f t="shared" si="596"/>
        <v>1.1862539812807273</v>
      </c>
      <c r="R1103" s="2">
        <f t="shared" si="600"/>
        <v>1.18719708</v>
      </c>
      <c r="S1103" s="2">
        <f t="shared" si="591"/>
        <v>1.11650312</v>
      </c>
      <c r="T1103" s="2">
        <f t="shared" si="608"/>
        <v>287997.83750609</v>
      </c>
      <c r="U1103" s="2">
        <f t="shared" si="609"/>
        <v>0</v>
      </c>
      <c r="V1103" s="2">
        <f t="shared" si="610"/>
        <v>48286.792272873179</v>
      </c>
      <c r="W1103" s="2">
        <f t="shared" si="611"/>
        <v>306233.08220898319</v>
      </c>
      <c r="X1103" s="27">
        <f t="shared" si="612"/>
        <v>0</v>
      </c>
      <c r="Y1103" s="2">
        <f t="shared" si="592"/>
        <v>0</v>
      </c>
      <c r="Z1103" s="67">
        <f t="shared" si="613"/>
        <v>0</v>
      </c>
      <c r="AA1103" s="2">
        <f t="shared" si="614"/>
        <v>0</v>
      </c>
      <c r="AB1103" s="26">
        <f t="shared" si="621"/>
        <v>6.7299999999999999E-2</v>
      </c>
      <c r="AC1103" s="27">
        <f t="shared" si="602"/>
        <v>7</v>
      </c>
      <c r="AD1103" s="27">
        <v>252</v>
      </c>
      <c r="AE1103" s="10">
        <f t="shared" si="597"/>
        <v>1.0018108619999999</v>
      </c>
      <c r="AF1103" s="2">
        <f t="shared" si="598"/>
        <v>521.52434001999995</v>
      </c>
      <c r="AG1103" s="2">
        <f t="shared" si="615"/>
        <v>554.54585170999997</v>
      </c>
      <c r="AH1103" s="3" t="str">
        <f t="shared" si="616"/>
        <v>-</v>
      </c>
      <c r="AI1103" s="4" t="str">
        <f t="shared" si="599"/>
        <v>A+J=</v>
      </c>
      <c r="AJ1103" s="11">
        <f t="shared" si="622"/>
        <v>41915</v>
      </c>
      <c r="AK1103" s="11"/>
      <c r="AL1103" s="4"/>
      <c r="AX1103" s="1"/>
      <c r="AY1103" s="1"/>
      <c r="AZ1103" s="1"/>
      <c r="BA1103" s="1"/>
      <c r="BB1103" s="1"/>
      <c r="BC1103" s="1"/>
    </row>
    <row r="1104" spans="1:55" x14ac:dyDescent="0.2">
      <c r="A1104" s="144">
        <f t="shared" si="617"/>
        <v>41893</v>
      </c>
      <c r="B1104" s="2">
        <f t="shared" si="603"/>
        <v>306901.77422845655</v>
      </c>
      <c r="C1104" s="2">
        <f t="shared" si="618"/>
        <v>257946.28993611</v>
      </c>
      <c r="D1104" s="2">
        <v>0</v>
      </c>
      <c r="E1104" s="68">
        <f t="shared" si="604"/>
        <v>257946.28993611</v>
      </c>
      <c r="F1104" s="72">
        <f t="shared" si="593"/>
        <v>3958.72</v>
      </c>
      <c r="G1104" s="3">
        <f>IF(N1104=1,VLOOKUP(A1103,[1]Plan1!$BG$69:$BI$188,3),G1103)</f>
        <v>3968.62</v>
      </c>
      <c r="H1104" s="11">
        <f t="shared" si="594"/>
        <v>41822</v>
      </c>
      <c r="I1104" s="11">
        <f t="shared" si="595"/>
        <v>41853</v>
      </c>
      <c r="J1104" s="26">
        <f t="shared" si="605"/>
        <v>2.5008083420903215E-3</v>
      </c>
      <c r="K1104" s="11">
        <f t="shared" si="619"/>
        <v>41913</v>
      </c>
      <c r="L1104" s="11">
        <f t="shared" si="606"/>
        <v>41913</v>
      </c>
      <c r="M1104" s="1">
        <f t="shared" si="620"/>
        <v>22</v>
      </c>
      <c r="N1104" s="1">
        <f t="shared" si="590"/>
        <v>8</v>
      </c>
      <c r="O1104" s="2">
        <f t="shared" si="607"/>
        <v>1.0009086599999999</v>
      </c>
      <c r="P1104" s="10">
        <f t="shared" si="601"/>
        <v>1.00010105</v>
      </c>
      <c r="Q1104" s="10">
        <f t="shared" si="596"/>
        <v>1.1862539812807273</v>
      </c>
      <c r="R1104" s="2">
        <f t="shared" si="600"/>
        <v>1.1873318799999999</v>
      </c>
      <c r="S1104" s="2">
        <f t="shared" si="591"/>
        <v>1.11650312</v>
      </c>
      <c r="T1104" s="2">
        <f t="shared" si="608"/>
        <v>287997.83750609</v>
      </c>
      <c r="U1104" s="2">
        <f t="shared" si="609"/>
        <v>0</v>
      </c>
      <c r="V1104" s="2">
        <f t="shared" si="610"/>
        <v>48321.563432756542</v>
      </c>
      <c r="W1104" s="2">
        <f t="shared" si="611"/>
        <v>306267.85336886655</v>
      </c>
      <c r="X1104" s="27">
        <f t="shared" si="612"/>
        <v>0</v>
      </c>
      <c r="Y1104" s="2">
        <f t="shared" si="592"/>
        <v>0</v>
      </c>
      <c r="Z1104" s="67">
        <f t="shared" si="613"/>
        <v>0</v>
      </c>
      <c r="AA1104" s="2">
        <f t="shared" si="614"/>
        <v>0</v>
      </c>
      <c r="AB1104" s="26">
        <f t="shared" si="621"/>
        <v>6.7299999999999999E-2</v>
      </c>
      <c r="AC1104" s="27">
        <f t="shared" si="602"/>
        <v>8</v>
      </c>
      <c r="AD1104" s="27">
        <v>252</v>
      </c>
      <c r="AE1104" s="10">
        <f t="shared" si="597"/>
        <v>1.002069825</v>
      </c>
      <c r="AF1104" s="2">
        <f t="shared" si="598"/>
        <v>596.10512401000005</v>
      </c>
      <c r="AG1104" s="2">
        <f t="shared" si="615"/>
        <v>633.92085958999996</v>
      </c>
      <c r="AH1104" s="3" t="str">
        <f t="shared" si="616"/>
        <v>-</v>
      </c>
      <c r="AI1104" s="4" t="str">
        <f t="shared" si="599"/>
        <v>A+J=</v>
      </c>
      <c r="AJ1104" s="11">
        <f t="shared" si="622"/>
        <v>41915</v>
      </c>
      <c r="AK1104" s="11"/>
      <c r="AL1104" s="81"/>
      <c r="AX1104" s="38"/>
      <c r="AY1104" s="38"/>
      <c r="AZ1104" s="38"/>
      <c r="BA1104" s="38"/>
      <c r="BB1104" s="38"/>
      <c r="BC1104" s="38"/>
    </row>
    <row r="1105" spans="1:55" x14ac:dyDescent="0.2">
      <c r="A1105" s="144">
        <f t="shared" si="617"/>
        <v>41894</v>
      </c>
      <c r="B1105" s="2">
        <f t="shared" si="603"/>
        <v>307015.95862108999</v>
      </c>
      <c r="C1105" s="2">
        <f t="shared" si="618"/>
        <v>257946.28993611</v>
      </c>
      <c r="D1105" s="2">
        <v>0</v>
      </c>
      <c r="E1105" s="68">
        <f t="shared" si="604"/>
        <v>257946.28993611</v>
      </c>
      <c r="F1105" s="72">
        <f t="shared" si="593"/>
        <v>3958.72</v>
      </c>
      <c r="G1105" s="3">
        <f>IF(N1105=1,VLOOKUP(A1104,[1]Plan1!$BG$69:$BI$188,3),G1104)</f>
        <v>3968.62</v>
      </c>
      <c r="H1105" s="11">
        <f t="shared" si="594"/>
        <v>41822</v>
      </c>
      <c r="I1105" s="11">
        <f t="shared" si="595"/>
        <v>41853</v>
      </c>
      <c r="J1105" s="26">
        <f t="shared" si="605"/>
        <v>2.5008083420903215E-3</v>
      </c>
      <c r="K1105" s="11">
        <f t="shared" si="619"/>
        <v>41913</v>
      </c>
      <c r="L1105" s="11">
        <f t="shared" si="606"/>
        <v>41913</v>
      </c>
      <c r="M1105" s="1">
        <f t="shared" si="620"/>
        <v>22</v>
      </c>
      <c r="N1105" s="1">
        <f t="shared" si="590"/>
        <v>9</v>
      </c>
      <c r="O1105" s="2">
        <f t="shared" si="607"/>
        <v>1.0010223</v>
      </c>
      <c r="P1105" s="10">
        <f t="shared" si="601"/>
        <v>1.00010105</v>
      </c>
      <c r="Q1105" s="10">
        <f t="shared" si="596"/>
        <v>1.1862539812807273</v>
      </c>
      <c r="R1105" s="2">
        <f t="shared" si="600"/>
        <v>1.18746668</v>
      </c>
      <c r="S1105" s="2">
        <f t="shared" si="591"/>
        <v>1.11650312</v>
      </c>
      <c r="T1105" s="2">
        <f t="shared" si="608"/>
        <v>287997.83750609</v>
      </c>
      <c r="U1105" s="2">
        <f t="shared" si="609"/>
        <v>0</v>
      </c>
      <c r="V1105" s="2">
        <f t="shared" si="610"/>
        <v>48356.334592639956</v>
      </c>
      <c r="W1105" s="2">
        <f t="shared" si="611"/>
        <v>306302.62452874996</v>
      </c>
      <c r="X1105" s="27">
        <f t="shared" si="612"/>
        <v>0</v>
      </c>
      <c r="Y1105" s="2">
        <f t="shared" si="592"/>
        <v>0</v>
      </c>
      <c r="Z1105" s="67">
        <f t="shared" si="613"/>
        <v>0</v>
      </c>
      <c r="AA1105" s="2">
        <f t="shared" si="614"/>
        <v>0</v>
      </c>
      <c r="AB1105" s="26">
        <f t="shared" si="621"/>
        <v>6.7299999999999999E-2</v>
      </c>
      <c r="AC1105" s="27">
        <f t="shared" si="602"/>
        <v>9</v>
      </c>
      <c r="AD1105" s="27">
        <v>252</v>
      </c>
      <c r="AE1105" s="10">
        <f t="shared" si="597"/>
        <v>1.0023288539999999</v>
      </c>
      <c r="AF1105" s="2">
        <f t="shared" si="598"/>
        <v>670.70491586000003</v>
      </c>
      <c r="AG1105" s="2">
        <f t="shared" si="615"/>
        <v>713.33409233999998</v>
      </c>
      <c r="AH1105" s="3" t="str">
        <f t="shared" si="616"/>
        <v>-</v>
      </c>
      <c r="AI1105" s="4" t="str">
        <f t="shared" si="599"/>
        <v>A+J=</v>
      </c>
      <c r="AJ1105" s="11">
        <f t="shared" si="622"/>
        <v>41915</v>
      </c>
      <c r="AK1105" s="11"/>
      <c r="AL1105" s="4"/>
      <c r="AX1105" s="1"/>
      <c r="AY1105" s="1"/>
      <c r="AZ1105" s="1"/>
      <c r="BA1105" s="1"/>
      <c r="BB1105" s="1"/>
      <c r="BC1105" s="1"/>
    </row>
    <row r="1106" spans="1:55" x14ac:dyDescent="0.2">
      <c r="A1106" s="144">
        <f t="shared" si="617"/>
        <v>41895</v>
      </c>
      <c r="B1106" s="2">
        <f t="shared" si="603"/>
        <v>307130.18672407913</v>
      </c>
      <c r="C1106" s="2">
        <f t="shared" si="618"/>
        <v>257946.28993611</v>
      </c>
      <c r="D1106" s="2">
        <v>0</v>
      </c>
      <c r="E1106" s="68">
        <f t="shared" si="604"/>
        <v>257946.28993611</v>
      </c>
      <c r="F1106" s="72">
        <f t="shared" si="593"/>
        <v>3958.72</v>
      </c>
      <c r="G1106" s="3">
        <f>IF(N1106=1,VLOOKUP(A1105,[1]Plan1!$BG$69:$BI$188,3),G1105)</f>
        <v>3968.62</v>
      </c>
      <c r="H1106" s="11">
        <f t="shared" si="594"/>
        <v>41822</v>
      </c>
      <c r="I1106" s="11">
        <f t="shared" si="595"/>
        <v>41853</v>
      </c>
      <c r="J1106" s="26">
        <f t="shared" si="605"/>
        <v>2.5008083420903215E-3</v>
      </c>
      <c r="K1106" s="11">
        <f t="shared" si="619"/>
        <v>41913</v>
      </c>
      <c r="L1106" s="11">
        <f t="shared" si="606"/>
        <v>41913</v>
      </c>
      <c r="M1106" s="1">
        <f t="shared" si="620"/>
        <v>22</v>
      </c>
      <c r="N1106" s="1">
        <f t="shared" si="590"/>
        <v>10</v>
      </c>
      <c r="O1106" s="2">
        <f t="shared" si="607"/>
        <v>1.0011359500000001</v>
      </c>
      <c r="P1106" s="10">
        <f t="shared" si="601"/>
        <v>1.00010105</v>
      </c>
      <c r="Q1106" s="10">
        <f t="shared" si="596"/>
        <v>1.1862539812807273</v>
      </c>
      <c r="R1106" s="2">
        <f t="shared" si="600"/>
        <v>1.1876015</v>
      </c>
      <c r="S1106" s="2">
        <f t="shared" si="591"/>
        <v>1.11650312</v>
      </c>
      <c r="T1106" s="2">
        <f t="shared" si="608"/>
        <v>287997.83750609</v>
      </c>
      <c r="U1106" s="2">
        <f t="shared" si="609"/>
        <v>0</v>
      </c>
      <c r="V1106" s="2">
        <f t="shared" si="610"/>
        <v>48391.110911449134</v>
      </c>
      <c r="W1106" s="2">
        <f t="shared" si="611"/>
        <v>306337.40084755915</v>
      </c>
      <c r="X1106" s="27">
        <f t="shared" si="612"/>
        <v>0</v>
      </c>
      <c r="Y1106" s="2">
        <f t="shared" si="592"/>
        <v>0</v>
      </c>
      <c r="Z1106" s="67">
        <f t="shared" si="613"/>
        <v>0</v>
      </c>
      <c r="AA1106" s="2">
        <f t="shared" si="614"/>
        <v>0</v>
      </c>
      <c r="AB1106" s="26">
        <f t="shared" si="621"/>
        <v>6.7299999999999999E-2</v>
      </c>
      <c r="AC1106" s="27">
        <f t="shared" si="602"/>
        <v>10</v>
      </c>
      <c r="AD1106" s="27">
        <v>252</v>
      </c>
      <c r="AE1106" s="10">
        <f t="shared" si="597"/>
        <v>1.0025879499999999</v>
      </c>
      <c r="AF1106" s="2">
        <f t="shared" si="598"/>
        <v>745.32400356999995</v>
      </c>
      <c r="AG1106" s="2">
        <f t="shared" si="615"/>
        <v>792.78587651999999</v>
      </c>
      <c r="AH1106" s="3" t="str">
        <f t="shared" si="616"/>
        <v>-</v>
      </c>
      <c r="AI1106" s="4" t="str">
        <f t="shared" si="599"/>
        <v>A+J=</v>
      </c>
      <c r="AJ1106" s="11">
        <f t="shared" si="622"/>
        <v>41915</v>
      </c>
      <c r="AK1106" s="11"/>
      <c r="AL1106" s="81"/>
      <c r="AX1106" s="38"/>
      <c r="AY1106" s="38"/>
      <c r="AZ1106" s="38"/>
      <c r="BA1106" s="38"/>
      <c r="BB1106" s="38"/>
      <c r="BC1106" s="38"/>
    </row>
    <row r="1107" spans="1:55" x14ac:dyDescent="0.2">
      <c r="A1107" s="144">
        <f t="shared" si="617"/>
        <v>41896</v>
      </c>
      <c r="B1107" s="2">
        <f t="shared" si="603"/>
        <v>307130.18672407913</v>
      </c>
      <c r="C1107" s="2">
        <f t="shared" si="618"/>
        <v>257946.28993611</v>
      </c>
      <c r="D1107" s="2">
        <v>0</v>
      </c>
      <c r="E1107" s="68">
        <f t="shared" si="604"/>
        <v>257946.28993611</v>
      </c>
      <c r="F1107" s="72">
        <f t="shared" si="593"/>
        <v>3958.72</v>
      </c>
      <c r="G1107" s="3">
        <f>IF(N1107=1,VLOOKUP(A1106,[1]Plan1!$BG$69:$BI$188,3),G1106)</f>
        <v>3968.62</v>
      </c>
      <c r="H1107" s="11">
        <f t="shared" si="594"/>
        <v>41822</v>
      </c>
      <c r="I1107" s="11">
        <f t="shared" si="595"/>
        <v>41853</v>
      </c>
      <c r="J1107" s="26">
        <f t="shared" si="605"/>
        <v>2.5008083420903215E-3</v>
      </c>
      <c r="K1107" s="11">
        <f t="shared" si="619"/>
        <v>41913</v>
      </c>
      <c r="L1107" s="11">
        <f t="shared" si="606"/>
        <v>41913</v>
      </c>
      <c r="M1107" s="1">
        <f t="shared" si="620"/>
        <v>22</v>
      </c>
      <c r="N1107" s="1">
        <f t="shared" si="590"/>
        <v>10</v>
      </c>
      <c r="O1107" s="2">
        <f t="shared" si="607"/>
        <v>1.0011359500000001</v>
      </c>
      <c r="P1107" s="10">
        <f t="shared" si="601"/>
        <v>1.00010105</v>
      </c>
      <c r="Q1107" s="10">
        <f t="shared" si="596"/>
        <v>1.1862539812807273</v>
      </c>
      <c r="R1107" s="2">
        <f t="shared" si="600"/>
        <v>1.1876015</v>
      </c>
      <c r="S1107" s="2">
        <f t="shared" si="591"/>
        <v>1.11650312</v>
      </c>
      <c r="T1107" s="2">
        <f t="shared" si="608"/>
        <v>287997.83750609</v>
      </c>
      <c r="U1107" s="2">
        <f t="shared" si="609"/>
        <v>0</v>
      </c>
      <c r="V1107" s="2">
        <f t="shared" si="610"/>
        <v>48391.110911449134</v>
      </c>
      <c r="W1107" s="2">
        <f t="shared" si="611"/>
        <v>306337.40084755915</v>
      </c>
      <c r="X1107" s="27">
        <f t="shared" si="612"/>
        <v>0</v>
      </c>
      <c r="Y1107" s="2">
        <f t="shared" si="592"/>
        <v>0</v>
      </c>
      <c r="Z1107" s="67">
        <f t="shared" si="613"/>
        <v>0</v>
      </c>
      <c r="AA1107" s="2">
        <f t="shared" si="614"/>
        <v>0</v>
      </c>
      <c r="AB1107" s="26">
        <f t="shared" si="621"/>
        <v>6.7299999999999999E-2</v>
      </c>
      <c r="AC1107" s="27">
        <f t="shared" si="602"/>
        <v>10</v>
      </c>
      <c r="AD1107" s="27">
        <v>252</v>
      </c>
      <c r="AE1107" s="10">
        <f t="shared" si="597"/>
        <v>1.0025879499999999</v>
      </c>
      <c r="AF1107" s="2">
        <f t="shared" si="598"/>
        <v>745.32400356999995</v>
      </c>
      <c r="AG1107" s="2">
        <f t="shared" si="615"/>
        <v>792.78587651999999</v>
      </c>
      <c r="AH1107" s="3" t="str">
        <f t="shared" si="616"/>
        <v>-</v>
      </c>
      <c r="AI1107" s="4" t="str">
        <f t="shared" si="599"/>
        <v>A+J=</v>
      </c>
      <c r="AJ1107" s="11">
        <f t="shared" si="622"/>
        <v>41915</v>
      </c>
      <c r="AK1107" s="11"/>
      <c r="AL1107" s="81"/>
      <c r="AX1107" s="38"/>
      <c r="AY1107" s="38"/>
      <c r="AZ1107" s="38"/>
      <c r="BA1107" s="38"/>
      <c r="BB1107" s="38"/>
      <c r="BC1107" s="38"/>
    </row>
    <row r="1108" spans="1:55" x14ac:dyDescent="0.2">
      <c r="A1108" s="144">
        <f t="shared" si="617"/>
        <v>41897</v>
      </c>
      <c r="B1108" s="2">
        <f t="shared" si="603"/>
        <v>307130.18672407913</v>
      </c>
      <c r="C1108" s="2">
        <f t="shared" si="618"/>
        <v>257946.28993611</v>
      </c>
      <c r="D1108" s="2">
        <v>0</v>
      </c>
      <c r="E1108" s="68">
        <f t="shared" si="604"/>
        <v>257946.28993611</v>
      </c>
      <c r="F1108" s="72">
        <f t="shared" si="593"/>
        <v>3958.72</v>
      </c>
      <c r="G1108" s="3">
        <f>IF(N1108=1,VLOOKUP(A1107,[1]Plan1!$BG$69:$BI$188,3),G1107)</f>
        <v>3968.62</v>
      </c>
      <c r="H1108" s="11">
        <f t="shared" si="594"/>
        <v>41822</v>
      </c>
      <c r="I1108" s="11">
        <f t="shared" si="595"/>
        <v>41853</v>
      </c>
      <c r="J1108" s="26">
        <f t="shared" si="605"/>
        <v>2.5008083420903215E-3</v>
      </c>
      <c r="K1108" s="11">
        <f t="shared" si="619"/>
        <v>41913</v>
      </c>
      <c r="L1108" s="11">
        <f t="shared" si="606"/>
        <v>41913</v>
      </c>
      <c r="M1108" s="1">
        <f t="shared" si="620"/>
        <v>22</v>
      </c>
      <c r="N1108" s="1">
        <f t="shared" si="590"/>
        <v>10</v>
      </c>
      <c r="O1108" s="2">
        <f t="shared" si="607"/>
        <v>1.0011359500000001</v>
      </c>
      <c r="P1108" s="10">
        <f t="shared" si="601"/>
        <v>1.00010105</v>
      </c>
      <c r="Q1108" s="10">
        <f t="shared" si="596"/>
        <v>1.1862539812807273</v>
      </c>
      <c r="R1108" s="2">
        <f t="shared" si="600"/>
        <v>1.1876015</v>
      </c>
      <c r="S1108" s="2">
        <f t="shared" si="591"/>
        <v>1.11650312</v>
      </c>
      <c r="T1108" s="2">
        <f t="shared" si="608"/>
        <v>287997.83750609</v>
      </c>
      <c r="U1108" s="2">
        <f t="shared" si="609"/>
        <v>0</v>
      </c>
      <c r="V1108" s="2">
        <f t="shared" si="610"/>
        <v>48391.110911449134</v>
      </c>
      <c r="W1108" s="2">
        <f t="shared" si="611"/>
        <v>306337.40084755915</v>
      </c>
      <c r="X1108" s="27">
        <f t="shared" si="612"/>
        <v>0</v>
      </c>
      <c r="Y1108" s="2">
        <f t="shared" si="592"/>
        <v>0</v>
      </c>
      <c r="Z1108" s="67">
        <f t="shared" si="613"/>
        <v>0</v>
      </c>
      <c r="AA1108" s="2">
        <f t="shared" si="614"/>
        <v>0</v>
      </c>
      <c r="AB1108" s="26">
        <f t="shared" si="621"/>
        <v>6.7299999999999999E-2</v>
      </c>
      <c r="AC1108" s="27">
        <f t="shared" si="602"/>
        <v>10</v>
      </c>
      <c r="AD1108" s="27">
        <v>252</v>
      </c>
      <c r="AE1108" s="10">
        <f t="shared" si="597"/>
        <v>1.0025879499999999</v>
      </c>
      <c r="AF1108" s="2">
        <f t="shared" si="598"/>
        <v>745.32400356999995</v>
      </c>
      <c r="AG1108" s="2">
        <f t="shared" si="615"/>
        <v>792.78587651999999</v>
      </c>
      <c r="AH1108" s="3" t="str">
        <f t="shared" si="616"/>
        <v>-</v>
      </c>
      <c r="AI1108" s="4" t="str">
        <f t="shared" si="599"/>
        <v>A+J=</v>
      </c>
      <c r="AJ1108" s="11">
        <f t="shared" si="622"/>
        <v>41915</v>
      </c>
      <c r="AK1108" s="11"/>
      <c r="AL1108" s="4"/>
      <c r="AX1108" s="1"/>
      <c r="AY1108" s="1"/>
      <c r="AZ1108" s="1"/>
      <c r="BA1108" s="1"/>
      <c r="BB1108" s="1"/>
      <c r="BC1108" s="1"/>
    </row>
    <row r="1109" spans="1:55" x14ac:dyDescent="0.2">
      <c r="A1109" s="144">
        <f t="shared" si="617"/>
        <v>41898</v>
      </c>
      <c r="B1109" s="2">
        <f t="shared" si="603"/>
        <v>307244.45854842413</v>
      </c>
      <c r="C1109" s="2">
        <f t="shared" si="618"/>
        <v>257946.28993611</v>
      </c>
      <c r="D1109" s="2">
        <v>0</v>
      </c>
      <c r="E1109" s="68">
        <f t="shared" si="604"/>
        <v>257946.28993611</v>
      </c>
      <c r="F1109" s="72">
        <f t="shared" si="593"/>
        <v>3958.72</v>
      </c>
      <c r="G1109" s="3">
        <f>IF(N1109=1,VLOOKUP(A1108,[1]Plan1!$BG$69:$BI$188,3),G1108)</f>
        <v>3968.62</v>
      </c>
      <c r="H1109" s="11">
        <f t="shared" si="594"/>
        <v>41822</v>
      </c>
      <c r="I1109" s="11">
        <f t="shared" si="595"/>
        <v>41853</v>
      </c>
      <c r="J1109" s="26">
        <f t="shared" si="605"/>
        <v>2.5008083420903215E-3</v>
      </c>
      <c r="K1109" s="11">
        <f t="shared" si="619"/>
        <v>41913</v>
      </c>
      <c r="L1109" s="11">
        <f t="shared" si="606"/>
        <v>41913</v>
      </c>
      <c r="M1109" s="1">
        <f t="shared" si="620"/>
        <v>22</v>
      </c>
      <c r="N1109" s="1">
        <f t="shared" si="590"/>
        <v>11</v>
      </c>
      <c r="O1109" s="2">
        <f t="shared" si="607"/>
        <v>1.0012496200000001</v>
      </c>
      <c r="P1109" s="10">
        <f t="shared" si="601"/>
        <v>1.00010105</v>
      </c>
      <c r="Q1109" s="10">
        <f t="shared" si="596"/>
        <v>1.1862539812807273</v>
      </c>
      <c r="R1109" s="2">
        <f t="shared" si="600"/>
        <v>1.1877363400000001</v>
      </c>
      <c r="S1109" s="2">
        <f t="shared" si="591"/>
        <v>1.11650312</v>
      </c>
      <c r="T1109" s="2">
        <f t="shared" si="608"/>
        <v>287997.83750609</v>
      </c>
      <c r="U1109" s="2">
        <f t="shared" si="609"/>
        <v>0</v>
      </c>
      <c r="V1109" s="2">
        <f t="shared" si="610"/>
        <v>48425.89238918414</v>
      </c>
      <c r="W1109" s="2">
        <f t="shared" si="611"/>
        <v>306372.18232529412</v>
      </c>
      <c r="X1109" s="27">
        <f t="shared" si="612"/>
        <v>0</v>
      </c>
      <c r="Y1109" s="2">
        <f t="shared" si="592"/>
        <v>0</v>
      </c>
      <c r="Z1109" s="67">
        <f t="shared" si="613"/>
        <v>0</v>
      </c>
      <c r="AA1109" s="2">
        <f t="shared" si="614"/>
        <v>0</v>
      </c>
      <c r="AB1109" s="26">
        <f t="shared" si="621"/>
        <v>6.7299999999999999E-2</v>
      </c>
      <c r="AC1109" s="27">
        <f t="shared" si="602"/>
        <v>11</v>
      </c>
      <c r="AD1109" s="27">
        <v>252</v>
      </c>
      <c r="AE1109" s="10">
        <f t="shared" si="597"/>
        <v>1.0028471130000001</v>
      </c>
      <c r="AF1109" s="2">
        <f t="shared" si="598"/>
        <v>819.96238713000002</v>
      </c>
      <c r="AG1109" s="2">
        <f t="shared" si="615"/>
        <v>872.27622312999995</v>
      </c>
      <c r="AH1109" s="3" t="str">
        <f t="shared" si="616"/>
        <v>-</v>
      </c>
      <c r="AI1109" s="4" t="str">
        <f t="shared" si="599"/>
        <v>A+J=</v>
      </c>
      <c r="AJ1109" s="11">
        <f t="shared" si="622"/>
        <v>41915</v>
      </c>
      <c r="AK1109" s="11"/>
      <c r="AL1109" s="4"/>
      <c r="AX1109" s="1"/>
      <c r="AY1109" s="1"/>
      <c r="AZ1109" s="1"/>
      <c r="BA1109" s="1"/>
      <c r="BB1109" s="1"/>
      <c r="BC1109" s="1"/>
    </row>
    <row r="1110" spans="1:55" x14ac:dyDescent="0.2">
      <c r="A1110" s="144">
        <f t="shared" si="617"/>
        <v>41899</v>
      </c>
      <c r="B1110" s="2">
        <f t="shared" si="603"/>
        <v>307358.77410513494</v>
      </c>
      <c r="C1110" s="2">
        <f t="shared" si="618"/>
        <v>257946.28993611</v>
      </c>
      <c r="D1110" s="2">
        <v>0</v>
      </c>
      <c r="E1110" s="68">
        <f t="shared" si="604"/>
        <v>257946.28993611</v>
      </c>
      <c r="F1110" s="72">
        <f t="shared" si="593"/>
        <v>3958.72</v>
      </c>
      <c r="G1110" s="3">
        <f>IF(N1110=1,VLOOKUP(A1109,[1]Plan1!$BG$69:$BI$188,3),G1109)</f>
        <v>3968.62</v>
      </c>
      <c r="H1110" s="11">
        <f t="shared" si="594"/>
        <v>41822</v>
      </c>
      <c r="I1110" s="11">
        <f t="shared" si="595"/>
        <v>41853</v>
      </c>
      <c r="J1110" s="26">
        <f t="shared" si="605"/>
        <v>2.5008083420903215E-3</v>
      </c>
      <c r="K1110" s="11">
        <f t="shared" si="619"/>
        <v>41913</v>
      </c>
      <c r="L1110" s="11">
        <f t="shared" si="606"/>
        <v>41913</v>
      </c>
      <c r="M1110" s="1">
        <f t="shared" si="620"/>
        <v>22</v>
      </c>
      <c r="N1110" s="1">
        <f t="shared" si="590"/>
        <v>12</v>
      </c>
      <c r="O1110" s="2">
        <f t="shared" si="607"/>
        <v>1.0013633</v>
      </c>
      <c r="P1110" s="10">
        <f t="shared" si="601"/>
        <v>1.00010105</v>
      </c>
      <c r="Q1110" s="10">
        <f t="shared" si="596"/>
        <v>1.1862539812807273</v>
      </c>
      <c r="R1110" s="2">
        <f t="shared" si="600"/>
        <v>1.1878712</v>
      </c>
      <c r="S1110" s="2">
        <f t="shared" si="591"/>
        <v>1.11650312</v>
      </c>
      <c r="T1110" s="2">
        <f t="shared" si="608"/>
        <v>287997.83750609</v>
      </c>
      <c r="U1110" s="2">
        <f t="shared" si="609"/>
        <v>0</v>
      </c>
      <c r="V1110" s="2">
        <f t="shared" si="610"/>
        <v>48460.679025844911</v>
      </c>
      <c r="W1110" s="2">
        <f t="shared" si="611"/>
        <v>306406.96896195493</v>
      </c>
      <c r="X1110" s="27">
        <f t="shared" si="612"/>
        <v>0</v>
      </c>
      <c r="Y1110" s="2">
        <f t="shared" si="592"/>
        <v>0</v>
      </c>
      <c r="Z1110" s="67">
        <f t="shared" si="613"/>
        <v>0</v>
      </c>
      <c r="AA1110" s="2">
        <f t="shared" si="614"/>
        <v>0</v>
      </c>
      <c r="AB1110" s="26">
        <f t="shared" si="621"/>
        <v>6.7299999999999999E-2</v>
      </c>
      <c r="AC1110" s="27">
        <f t="shared" si="602"/>
        <v>12</v>
      </c>
      <c r="AD1110" s="27">
        <v>252</v>
      </c>
      <c r="AE1110" s="10">
        <f t="shared" si="597"/>
        <v>1.003106343</v>
      </c>
      <c r="AF1110" s="2">
        <f t="shared" si="598"/>
        <v>894.62006655000005</v>
      </c>
      <c r="AG1110" s="2">
        <f t="shared" si="615"/>
        <v>951.80514317999996</v>
      </c>
      <c r="AH1110" s="3" t="str">
        <f t="shared" si="616"/>
        <v>-</v>
      </c>
      <c r="AI1110" s="4" t="str">
        <f t="shared" si="599"/>
        <v>A+J=</v>
      </c>
      <c r="AJ1110" s="11">
        <f t="shared" si="622"/>
        <v>41915</v>
      </c>
      <c r="AK1110" s="11"/>
      <c r="AL1110" s="4"/>
      <c r="AX1110" s="1"/>
      <c r="AY1110" s="1"/>
      <c r="AZ1110" s="1"/>
      <c r="BA1110" s="1"/>
      <c r="BB1110" s="1"/>
      <c r="BC1110" s="1"/>
    </row>
    <row r="1111" spans="1:55" x14ac:dyDescent="0.2">
      <c r="A1111" s="144">
        <f t="shared" si="617"/>
        <v>41900</v>
      </c>
      <c r="B1111" s="2">
        <f t="shared" si="603"/>
        <v>307473.12822892569</v>
      </c>
      <c r="C1111" s="2">
        <f t="shared" si="618"/>
        <v>257946.28993611</v>
      </c>
      <c r="D1111" s="2">
        <v>0</v>
      </c>
      <c r="E1111" s="68">
        <f t="shared" si="604"/>
        <v>257946.28993611</v>
      </c>
      <c r="F1111" s="72">
        <f t="shared" si="593"/>
        <v>3958.72</v>
      </c>
      <c r="G1111" s="3">
        <f>IF(N1111=1,VLOOKUP(A1110,[1]Plan1!$BG$69:$BI$188,3),G1110)</f>
        <v>3968.62</v>
      </c>
      <c r="H1111" s="11">
        <f t="shared" si="594"/>
        <v>41822</v>
      </c>
      <c r="I1111" s="11">
        <f t="shared" si="595"/>
        <v>41853</v>
      </c>
      <c r="J1111" s="26">
        <f t="shared" si="605"/>
        <v>2.5008083420903215E-3</v>
      </c>
      <c r="K1111" s="11">
        <f t="shared" si="619"/>
        <v>41913</v>
      </c>
      <c r="L1111" s="11">
        <f t="shared" si="606"/>
        <v>41913</v>
      </c>
      <c r="M1111" s="1">
        <f t="shared" si="620"/>
        <v>22</v>
      </c>
      <c r="N1111" s="1">
        <f t="shared" si="590"/>
        <v>13</v>
      </c>
      <c r="O1111" s="2">
        <f t="shared" si="607"/>
        <v>1.00147699</v>
      </c>
      <c r="P1111" s="10">
        <f t="shared" si="601"/>
        <v>1.00010105</v>
      </c>
      <c r="Q1111" s="10">
        <f t="shared" si="596"/>
        <v>1.1862539812807273</v>
      </c>
      <c r="R1111" s="2">
        <f t="shared" si="600"/>
        <v>1.18800606</v>
      </c>
      <c r="S1111" s="2">
        <f t="shared" si="591"/>
        <v>1.11650312</v>
      </c>
      <c r="T1111" s="2">
        <f t="shared" si="608"/>
        <v>287997.83750609</v>
      </c>
      <c r="U1111" s="2">
        <f t="shared" si="609"/>
        <v>0</v>
      </c>
      <c r="V1111" s="2">
        <f t="shared" si="610"/>
        <v>48495.465662505689</v>
      </c>
      <c r="W1111" s="2">
        <f t="shared" si="611"/>
        <v>306441.75559861568</v>
      </c>
      <c r="X1111" s="27">
        <f t="shared" si="612"/>
        <v>0</v>
      </c>
      <c r="Y1111" s="2">
        <f t="shared" si="592"/>
        <v>0</v>
      </c>
      <c r="Z1111" s="67">
        <f t="shared" si="613"/>
        <v>0</v>
      </c>
      <c r="AA1111" s="2">
        <f t="shared" si="614"/>
        <v>0</v>
      </c>
      <c r="AB1111" s="26">
        <f t="shared" si="621"/>
        <v>6.7299999999999999E-2</v>
      </c>
      <c r="AC1111" s="27">
        <f t="shared" si="602"/>
        <v>13</v>
      </c>
      <c r="AD1111" s="27">
        <v>252</v>
      </c>
      <c r="AE1111" s="10">
        <f t="shared" si="597"/>
        <v>1.0033656399999999</v>
      </c>
      <c r="AF1111" s="2">
        <f t="shared" si="598"/>
        <v>969.29704182</v>
      </c>
      <c r="AG1111" s="2">
        <f t="shared" si="615"/>
        <v>1031.37263031</v>
      </c>
      <c r="AH1111" s="3" t="str">
        <f t="shared" si="616"/>
        <v>-</v>
      </c>
      <c r="AI1111" s="4" t="str">
        <f t="shared" si="599"/>
        <v>A+J=</v>
      </c>
      <c r="AJ1111" s="11">
        <f t="shared" si="622"/>
        <v>41915</v>
      </c>
      <c r="AK1111" s="11"/>
      <c r="AL1111" s="4"/>
      <c r="AX1111" s="1"/>
      <c r="AY1111" s="1"/>
      <c r="AZ1111" s="1"/>
      <c r="BA1111" s="1"/>
      <c r="BB1111" s="1"/>
      <c r="BC1111" s="1"/>
    </row>
    <row r="1112" spans="1:55" x14ac:dyDescent="0.2">
      <c r="A1112" s="144">
        <f t="shared" si="617"/>
        <v>41901</v>
      </c>
      <c r="B1112" s="2">
        <f t="shared" si="603"/>
        <v>307587.52869322518</v>
      </c>
      <c r="C1112" s="2">
        <f t="shared" si="618"/>
        <v>257946.28993611</v>
      </c>
      <c r="D1112" s="2">
        <v>0</v>
      </c>
      <c r="E1112" s="68">
        <f t="shared" si="604"/>
        <v>257946.28993611</v>
      </c>
      <c r="F1112" s="72">
        <f t="shared" si="593"/>
        <v>3958.72</v>
      </c>
      <c r="G1112" s="3">
        <f>IF(N1112=1,VLOOKUP(A1111,[1]Plan1!$BG$69:$BI$188,3),G1111)</f>
        <v>3968.62</v>
      </c>
      <c r="H1112" s="11">
        <f t="shared" si="594"/>
        <v>41822</v>
      </c>
      <c r="I1112" s="11">
        <f t="shared" si="595"/>
        <v>41853</v>
      </c>
      <c r="J1112" s="26">
        <f t="shared" si="605"/>
        <v>2.5008083420903215E-3</v>
      </c>
      <c r="K1112" s="11">
        <f t="shared" si="619"/>
        <v>41913</v>
      </c>
      <c r="L1112" s="11">
        <f t="shared" si="606"/>
        <v>41913</v>
      </c>
      <c r="M1112" s="1">
        <f t="shared" si="620"/>
        <v>22</v>
      </c>
      <c r="N1112" s="1">
        <f t="shared" si="590"/>
        <v>14</v>
      </c>
      <c r="O1112" s="2">
        <f t="shared" si="607"/>
        <v>1.0015906999999999</v>
      </c>
      <c r="P1112" s="10">
        <f t="shared" si="601"/>
        <v>1.00010105</v>
      </c>
      <c r="Q1112" s="10">
        <f t="shared" si="596"/>
        <v>1.1862539812807273</v>
      </c>
      <c r="R1112" s="2">
        <f t="shared" si="600"/>
        <v>1.18814095</v>
      </c>
      <c r="S1112" s="2">
        <f t="shared" si="591"/>
        <v>1.11650312</v>
      </c>
      <c r="T1112" s="2">
        <f t="shared" si="608"/>
        <v>287997.83750609</v>
      </c>
      <c r="U1112" s="2">
        <f t="shared" si="609"/>
        <v>0</v>
      </c>
      <c r="V1112" s="2">
        <f t="shared" si="610"/>
        <v>48530.26003755517</v>
      </c>
      <c r="W1112" s="2">
        <f t="shared" si="611"/>
        <v>306476.54997366515</v>
      </c>
      <c r="X1112" s="27">
        <f t="shared" si="612"/>
        <v>0</v>
      </c>
      <c r="Y1112" s="2">
        <f t="shared" si="592"/>
        <v>0</v>
      </c>
      <c r="Z1112" s="67">
        <f t="shared" si="613"/>
        <v>0</v>
      </c>
      <c r="AA1112" s="2">
        <f t="shared" si="614"/>
        <v>0</v>
      </c>
      <c r="AB1112" s="26">
        <f t="shared" si="621"/>
        <v>6.7299999999999999E-2</v>
      </c>
      <c r="AC1112" s="27">
        <f t="shared" si="602"/>
        <v>14</v>
      </c>
      <c r="AD1112" s="27">
        <v>252</v>
      </c>
      <c r="AE1112" s="10">
        <f t="shared" si="597"/>
        <v>1.0036250040000001</v>
      </c>
      <c r="AF1112" s="2">
        <f t="shared" si="598"/>
        <v>1043.99331295</v>
      </c>
      <c r="AG1112" s="2">
        <f t="shared" si="615"/>
        <v>1110.9787195599999</v>
      </c>
      <c r="AH1112" s="3" t="str">
        <f t="shared" si="616"/>
        <v>-</v>
      </c>
      <c r="AI1112" s="4" t="str">
        <f t="shared" si="599"/>
        <v>A+J=</v>
      </c>
      <c r="AJ1112" s="11">
        <f t="shared" si="622"/>
        <v>41915</v>
      </c>
      <c r="AK1112" s="11"/>
      <c r="AL1112" s="4"/>
      <c r="AX1112" s="1"/>
      <c r="AY1112" s="1"/>
      <c r="AZ1112" s="1"/>
      <c r="BA1112" s="1"/>
      <c r="BB1112" s="1"/>
      <c r="BC1112" s="1"/>
    </row>
    <row r="1113" spans="1:55" x14ac:dyDescent="0.2">
      <c r="A1113" s="144">
        <f t="shared" si="617"/>
        <v>41902</v>
      </c>
      <c r="B1113" s="2">
        <f t="shared" si="603"/>
        <v>307701.96774259466</v>
      </c>
      <c r="C1113" s="2">
        <f t="shared" si="618"/>
        <v>257946.28993611</v>
      </c>
      <c r="D1113" s="2">
        <v>0</v>
      </c>
      <c r="E1113" s="68">
        <f t="shared" si="604"/>
        <v>257946.28993611</v>
      </c>
      <c r="F1113" s="72">
        <f t="shared" si="593"/>
        <v>3958.72</v>
      </c>
      <c r="G1113" s="3">
        <f>IF(N1113=1,VLOOKUP(A1112,[1]Plan1!$BG$69:$BI$188,3),G1112)</f>
        <v>3968.62</v>
      </c>
      <c r="H1113" s="11">
        <f t="shared" si="594"/>
        <v>41822</v>
      </c>
      <c r="I1113" s="11">
        <f t="shared" si="595"/>
        <v>41853</v>
      </c>
      <c r="J1113" s="26">
        <f t="shared" si="605"/>
        <v>2.5008083420903215E-3</v>
      </c>
      <c r="K1113" s="11">
        <f t="shared" si="619"/>
        <v>41913</v>
      </c>
      <c r="L1113" s="11">
        <f t="shared" si="606"/>
        <v>41913</v>
      </c>
      <c r="M1113" s="1">
        <f t="shared" si="620"/>
        <v>22</v>
      </c>
      <c r="N1113" s="1">
        <f t="shared" si="590"/>
        <v>15</v>
      </c>
      <c r="O1113" s="2">
        <f t="shared" si="607"/>
        <v>1.0017044100000001</v>
      </c>
      <c r="P1113" s="10">
        <f t="shared" si="601"/>
        <v>1.00010105</v>
      </c>
      <c r="Q1113" s="10">
        <f t="shared" si="596"/>
        <v>1.1862539812807273</v>
      </c>
      <c r="R1113" s="2">
        <f t="shared" si="600"/>
        <v>1.18827584</v>
      </c>
      <c r="S1113" s="2">
        <f t="shared" si="591"/>
        <v>1.11650312</v>
      </c>
      <c r="T1113" s="2">
        <f t="shared" si="608"/>
        <v>287997.83750609</v>
      </c>
      <c r="U1113" s="2">
        <f t="shared" si="609"/>
        <v>0</v>
      </c>
      <c r="V1113" s="2">
        <f t="shared" si="610"/>
        <v>48565.054412604652</v>
      </c>
      <c r="W1113" s="2">
        <f t="shared" si="611"/>
        <v>306511.34434871463</v>
      </c>
      <c r="X1113" s="27">
        <f t="shared" si="612"/>
        <v>0</v>
      </c>
      <c r="Y1113" s="2">
        <f t="shared" si="592"/>
        <v>0</v>
      </c>
      <c r="Z1113" s="67">
        <f t="shared" si="613"/>
        <v>0</v>
      </c>
      <c r="AA1113" s="2">
        <f t="shared" si="614"/>
        <v>0</v>
      </c>
      <c r="AB1113" s="26">
        <f t="shared" si="621"/>
        <v>6.7299999999999999E-2</v>
      </c>
      <c r="AC1113" s="27">
        <f t="shared" si="602"/>
        <v>15</v>
      </c>
      <c r="AD1113" s="27">
        <v>252</v>
      </c>
      <c r="AE1113" s="10">
        <f t="shared" si="597"/>
        <v>1.003884435</v>
      </c>
      <c r="AF1113" s="2">
        <f t="shared" si="598"/>
        <v>1118.70887993</v>
      </c>
      <c r="AG1113" s="2">
        <f t="shared" si="615"/>
        <v>1190.6233938800001</v>
      </c>
      <c r="AH1113" s="3" t="str">
        <f t="shared" si="616"/>
        <v>-</v>
      </c>
      <c r="AI1113" s="4" t="str">
        <f t="shared" si="599"/>
        <v>A+J=</v>
      </c>
      <c r="AJ1113" s="11">
        <f t="shared" si="622"/>
        <v>41915</v>
      </c>
      <c r="AK1113" s="11"/>
      <c r="AL1113" s="4"/>
      <c r="AX1113" s="1"/>
      <c r="AY1113" s="1"/>
      <c r="AZ1113" s="1"/>
      <c r="BA1113" s="1"/>
      <c r="BB1113" s="1"/>
      <c r="BC1113" s="1"/>
    </row>
    <row r="1114" spans="1:55" x14ac:dyDescent="0.2">
      <c r="A1114" s="144">
        <f t="shared" si="617"/>
        <v>41903</v>
      </c>
      <c r="B1114" s="2">
        <f t="shared" si="603"/>
        <v>307701.96774259466</v>
      </c>
      <c r="C1114" s="2">
        <f t="shared" si="618"/>
        <v>257946.28993611</v>
      </c>
      <c r="D1114" s="2">
        <v>0</v>
      </c>
      <c r="E1114" s="68">
        <f t="shared" si="604"/>
        <v>257946.28993611</v>
      </c>
      <c r="F1114" s="72">
        <f t="shared" si="593"/>
        <v>3958.72</v>
      </c>
      <c r="G1114" s="3">
        <f>IF(N1114=1,VLOOKUP(A1113,[1]Plan1!$BG$69:$BI$188,3),G1113)</f>
        <v>3968.62</v>
      </c>
      <c r="H1114" s="11">
        <f t="shared" si="594"/>
        <v>41822</v>
      </c>
      <c r="I1114" s="11">
        <f t="shared" si="595"/>
        <v>41853</v>
      </c>
      <c r="J1114" s="26">
        <f t="shared" si="605"/>
        <v>2.5008083420903215E-3</v>
      </c>
      <c r="K1114" s="11">
        <f t="shared" si="619"/>
        <v>41913</v>
      </c>
      <c r="L1114" s="11">
        <f t="shared" si="606"/>
        <v>41913</v>
      </c>
      <c r="M1114" s="1">
        <f t="shared" si="620"/>
        <v>22</v>
      </c>
      <c r="N1114" s="1">
        <f t="shared" si="590"/>
        <v>15</v>
      </c>
      <c r="O1114" s="2">
        <f t="shared" si="607"/>
        <v>1.0017044100000001</v>
      </c>
      <c r="P1114" s="10">
        <f t="shared" si="601"/>
        <v>1.00010105</v>
      </c>
      <c r="Q1114" s="10">
        <f t="shared" si="596"/>
        <v>1.1862539812807273</v>
      </c>
      <c r="R1114" s="2">
        <f t="shared" si="600"/>
        <v>1.18827584</v>
      </c>
      <c r="S1114" s="2">
        <f t="shared" si="591"/>
        <v>1.11650312</v>
      </c>
      <c r="T1114" s="2">
        <f t="shared" si="608"/>
        <v>287997.83750609</v>
      </c>
      <c r="U1114" s="2">
        <f t="shared" si="609"/>
        <v>0</v>
      </c>
      <c r="V1114" s="2">
        <f t="shared" si="610"/>
        <v>48565.054412604652</v>
      </c>
      <c r="W1114" s="2">
        <f t="shared" si="611"/>
        <v>306511.34434871463</v>
      </c>
      <c r="X1114" s="27">
        <f t="shared" si="612"/>
        <v>0</v>
      </c>
      <c r="Y1114" s="2">
        <f t="shared" si="592"/>
        <v>0</v>
      </c>
      <c r="Z1114" s="67">
        <f t="shared" si="613"/>
        <v>0</v>
      </c>
      <c r="AA1114" s="2">
        <f t="shared" si="614"/>
        <v>0</v>
      </c>
      <c r="AB1114" s="26">
        <f t="shared" si="621"/>
        <v>6.7299999999999999E-2</v>
      </c>
      <c r="AC1114" s="27">
        <f t="shared" si="602"/>
        <v>15</v>
      </c>
      <c r="AD1114" s="27">
        <v>252</v>
      </c>
      <c r="AE1114" s="10">
        <f t="shared" si="597"/>
        <v>1.003884435</v>
      </c>
      <c r="AF1114" s="2">
        <f t="shared" si="598"/>
        <v>1118.70887993</v>
      </c>
      <c r="AG1114" s="2">
        <f t="shared" si="615"/>
        <v>1190.6233938800001</v>
      </c>
      <c r="AH1114" s="3" t="str">
        <f t="shared" si="616"/>
        <v>-</v>
      </c>
      <c r="AI1114" s="4" t="str">
        <f t="shared" si="599"/>
        <v>A+J=</v>
      </c>
      <c r="AJ1114" s="11">
        <f t="shared" si="622"/>
        <v>41915</v>
      </c>
      <c r="AK1114" s="11"/>
      <c r="AL1114" s="4"/>
      <c r="AX1114" s="1"/>
      <c r="AY1114" s="1"/>
      <c r="AZ1114" s="1"/>
      <c r="BA1114" s="1"/>
      <c r="BB1114" s="1"/>
      <c r="BC1114" s="1"/>
    </row>
    <row r="1115" spans="1:55" x14ac:dyDescent="0.2">
      <c r="A1115" s="144">
        <f t="shared" si="617"/>
        <v>41904</v>
      </c>
      <c r="B1115" s="2">
        <f t="shared" si="603"/>
        <v>307701.96774259466</v>
      </c>
      <c r="C1115" s="2">
        <f t="shared" si="618"/>
        <v>257946.28993611</v>
      </c>
      <c r="D1115" s="2">
        <v>0</v>
      </c>
      <c r="E1115" s="68">
        <f t="shared" si="604"/>
        <v>257946.28993611</v>
      </c>
      <c r="F1115" s="72">
        <f t="shared" si="593"/>
        <v>3958.72</v>
      </c>
      <c r="G1115" s="3">
        <f>IF(N1115=1,VLOOKUP(A1114,[1]Plan1!$BG$69:$BI$188,3),G1114)</f>
        <v>3968.62</v>
      </c>
      <c r="H1115" s="11">
        <f t="shared" si="594"/>
        <v>41822</v>
      </c>
      <c r="I1115" s="11">
        <f t="shared" si="595"/>
        <v>41853</v>
      </c>
      <c r="J1115" s="26">
        <f t="shared" si="605"/>
        <v>2.5008083420903215E-3</v>
      </c>
      <c r="K1115" s="11">
        <f t="shared" si="619"/>
        <v>41913</v>
      </c>
      <c r="L1115" s="11">
        <f t="shared" si="606"/>
        <v>41913</v>
      </c>
      <c r="M1115" s="1">
        <f t="shared" si="620"/>
        <v>22</v>
      </c>
      <c r="N1115" s="1">
        <f t="shared" si="590"/>
        <v>15</v>
      </c>
      <c r="O1115" s="2">
        <f t="shared" si="607"/>
        <v>1.0017044100000001</v>
      </c>
      <c r="P1115" s="10">
        <f t="shared" si="601"/>
        <v>1.00010105</v>
      </c>
      <c r="Q1115" s="10">
        <f t="shared" si="596"/>
        <v>1.1862539812807273</v>
      </c>
      <c r="R1115" s="2">
        <f t="shared" si="600"/>
        <v>1.18827584</v>
      </c>
      <c r="S1115" s="2">
        <f t="shared" si="591"/>
        <v>1.11650312</v>
      </c>
      <c r="T1115" s="2">
        <f t="shared" si="608"/>
        <v>287997.83750609</v>
      </c>
      <c r="U1115" s="2">
        <f t="shared" si="609"/>
        <v>0</v>
      </c>
      <c r="V1115" s="2">
        <f t="shared" si="610"/>
        <v>48565.054412604652</v>
      </c>
      <c r="W1115" s="2">
        <f t="shared" si="611"/>
        <v>306511.34434871463</v>
      </c>
      <c r="X1115" s="27">
        <f t="shared" si="612"/>
        <v>0</v>
      </c>
      <c r="Y1115" s="2">
        <f t="shared" si="592"/>
        <v>0</v>
      </c>
      <c r="Z1115" s="67">
        <f t="shared" si="613"/>
        <v>0</v>
      </c>
      <c r="AA1115" s="2">
        <f t="shared" si="614"/>
        <v>0</v>
      </c>
      <c r="AB1115" s="26">
        <f t="shared" si="621"/>
        <v>6.7299999999999999E-2</v>
      </c>
      <c r="AC1115" s="27">
        <f t="shared" si="602"/>
        <v>15</v>
      </c>
      <c r="AD1115" s="27">
        <v>252</v>
      </c>
      <c r="AE1115" s="10">
        <f t="shared" si="597"/>
        <v>1.003884435</v>
      </c>
      <c r="AF1115" s="2">
        <f t="shared" si="598"/>
        <v>1118.70887993</v>
      </c>
      <c r="AG1115" s="2">
        <f t="shared" si="615"/>
        <v>1190.6233938800001</v>
      </c>
      <c r="AH1115" s="3" t="str">
        <f t="shared" si="616"/>
        <v>-</v>
      </c>
      <c r="AI1115" s="4" t="str">
        <f t="shared" si="599"/>
        <v>A+J=</v>
      </c>
      <c r="AJ1115" s="11">
        <f t="shared" si="622"/>
        <v>41915</v>
      </c>
      <c r="AK1115" s="11"/>
      <c r="AL1115" s="4"/>
      <c r="AX1115" s="1"/>
      <c r="AY1115" s="1"/>
      <c r="AZ1115" s="1"/>
      <c r="BA1115" s="1"/>
      <c r="BB1115" s="1"/>
      <c r="BC1115" s="1"/>
    </row>
    <row r="1116" spans="1:55" x14ac:dyDescent="0.2">
      <c r="A1116" s="144">
        <f t="shared" si="617"/>
        <v>41905</v>
      </c>
      <c r="B1116" s="2">
        <f t="shared" si="603"/>
        <v>307816.45346104284</v>
      </c>
      <c r="C1116" s="2">
        <f t="shared" si="618"/>
        <v>257946.28993611</v>
      </c>
      <c r="D1116" s="2">
        <v>0</v>
      </c>
      <c r="E1116" s="68">
        <f t="shared" si="604"/>
        <v>257946.28993611</v>
      </c>
      <c r="F1116" s="72">
        <f t="shared" si="593"/>
        <v>3958.72</v>
      </c>
      <c r="G1116" s="3">
        <f>IF(N1116=1,VLOOKUP(A1115,[1]Plan1!$BG$69:$BI$188,3),G1115)</f>
        <v>3968.62</v>
      </c>
      <c r="H1116" s="11">
        <f t="shared" si="594"/>
        <v>41822</v>
      </c>
      <c r="I1116" s="11">
        <f t="shared" si="595"/>
        <v>41853</v>
      </c>
      <c r="J1116" s="26">
        <f t="shared" si="605"/>
        <v>2.5008083420903215E-3</v>
      </c>
      <c r="K1116" s="11">
        <f t="shared" si="619"/>
        <v>41913</v>
      </c>
      <c r="L1116" s="11">
        <f t="shared" si="606"/>
        <v>41913</v>
      </c>
      <c r="M1116" s="1">
        <f t="shared" si="620"/>
        <v>22</v>
      </c>
      <c r="N1116" s="1">
        <f t="shared" si="590"/>
        <v>16</v>
      </c>
      <c r="O1116" s="2">
        <f t="shared" si="607"/>
        <v>1.0018181500000001</v>
      </c>
      <c r="P1116" s="10">
        <f t="shared" si="601"/>
        <v>1.00010105</v>
      </c>
      <c r="Q1116" s="10">
        <f t="shared" si="596"/>
        <v>1.1862539812807273</v>
      </c>
      <c r="R1116" s="2">
        <f t="shared" si="600"/>
        <v>1.18841076</v>
      </c>
      <c r="S1116" s="2">
        <f t="shared" si="591"/>
        <v>1.11650312</v>
      </c>
      <c r="T1116" s="2">
        <f t="shared" si="608"/>
        <v>287997.83750609</v>
      </c>
      <c r="U1116" s="2">
        <f t="shared" si="609"/>
        <v>0</v>
      </c>
      <c r="V1116" s="2">
        <f t="shared" si="610"/>
        <v>48599.856526042837</v>
      </c>
      <c r="W1116" s="2">
        <f t="shared" si="611"/>
        <v>306546.14646215283</v>
      </c>
      <c r="X1116" s="27">
        <f t="shared" si="612"/>
        <v>0</v>
      </c>
      <c r="Y1116" s="2">
        <f t="shared" si="592"/>
        <v>0</v>
      </c>
      <c r="Z1116" s="67">
        <f t="shared" si="613"/>
        <v>0</v>
      </c>
      <c r="AA1116" s="2">
        <f t="shared" si="614"/>
        <v>0</v>
      </c>
      <c r="AB1116" s="26">
        <f t="shared" si="621"/>
        <v>6.7299999999999999E-2</v>
      </c>
      <c r="AC1116" s="27">
        <f t="shared" si="602"/>
        <v>16</v>
      </c>
      <c r="AD1116" s="27">
        <v>252</v>
      </c>
      <c r="AE1116" s="10">
        <f t="shared" si="597"/>
        <v>1.004143934</v>
      </c>
      <c r="AF1116" s="2">
        <f t="shared" si="598"/>
        <v>1193.44403076</v>
      </c>
      <c r="AG1116" s="2">
        <f t="shared" si="615"/>
        <v>1270.3069988899999</v>
      </c>
      <c r="AH1116" s="3" t="str">
        <f t="shared" si="616"/>
        <v>-</v>
      </c>
      <c r="AI1116" s="4" t="str">
        <f t="shared" si="599"/>
        <v>A+J=</v>
      </c>
      <c r="AJ1116" s="11">
        <f t="shared" si="622"/>
        <v>41915</v>
      </c>
      <c r="AK1116" s="11"/>
      <c r="AL1116" s="4"/>
      <c r="AX1116" s="1"/>
      <c r="AY1116" s="1"/>
      <c r="AZ1116" s="1"/>
      <c r="BA1116" s="1"/>
      <c r="BB1116" s="1"/>
      <c r="BC1116" s="1"/>
    </row>
    <row r="1117" spans="1:55" x14ac:dyDescent="0.2">
      <c r="A1117" s="144">
        <f t="shared" si="617"/>
        <v>41906</v>
      </c>
      <c r="B1117" s="2">
        <f t="shared" si="603"/>
        <v>307930.9800668839</v>
      </c>
      <c r="C1117" s="2">
        <f t="shared" si="618"/>
        <v>257946.28993611</v>
      </c>
      <c r="D1117" s="2">
        <v>0</v>
      </c>
      <c r="E1117" s="68">
        <f t="shared" si="604"/>
        <v>257946.28993611</v>
      </c>
      <c r="F1117" s="72">
        <f t="shared" si="593"/>
        <v>3958.72</v>
      </c>
      <c r="G1117" s="3">
        <f>IF(N1117=1,VLOOKUP(A1116,[1]Plan1!$BG$69:$BI$188,3),G1116)</f>
        <v>3968.62</v>
      </c>
      <c r="H1117" s="11">
        <f t="shared" si="594"/>
        <v>41822</v>
      </c>
      <c r="I1117" s="11">
        <f t="shared" si="595"/>
        <v>41853</v>
      </c>
      <c r="J1117" s="26">
        <f t="shared" si="605"/>
        <v>2.5008083420903215E-3</v>
      </c>
      <c r="K1117" s="11">
        <f t="shared" si="619"/>
        <v>41913</v>
      </c>
      <c r="L1117" s="11">
        <f t="shared" si="606"/>
        <v>41913</v>
      </c>
      <c r="M1117" s="1">
        <f t="shared" si="620"/>
        <v>22</v>
      </c>
      <c r="N1117" s="1">
        <f t="shared" ref="N1117:N1180" si="623">(M1117-(NETWORKDAYS(A1117,L1117,AN$137:AN$327)-1))</f>
        <v>17</v>
      </c>
      <c r="O1117" s="2">
        <f t="shared" si="607"/>
        <v>1.00193189</v>
      </c>
      <c r="P1117" s="10">
        <f t="shared" si="601"/>
        <v>1.00010105</v>
      </c>
      <c r="Q1117" s="10">
        <f t="shared" si="596"/>
        <v>1.1862539812807273</v>
      </c>
      <c r="R1117" s="2">
        <f t="shared" si="600"/>
        <v>1.18854569</v>
      </c>
      <c r="S1117" s="2">
        <f t="shared" si="591"/>
        <v>1.11650312</v>
      </c>
      <c r="T1117" s="2">
        <f t="shared" si="608"/>
        <v>287997.83750609</v>
      </c>
      <c r="U1117" s="2">
        <f t="shared" si="609"/>
        <v>0</v>
      </c>
      <c r="V1117" s="2">
        <f t="shared" si="610"/>
        <v>48634.661218943911</v>
      </c>
      <c r="W1117" s="2">
        <f t="shared" si="611"/>
        <v>306580.95115505392</v>
      </c>
      <c r="X1117" s="27">
        <f t="shared" si="612"/>
        <v>0</v>
      </c>
      <c r="Y1117" s="2">
        <f t="shared" si="592"/>
        <v>0</v>
      </c>
      <c r="Z1117" s="67">
        <f t="shared" si="613"/>
        <v>0</v>
      </c>
      <c r="AA1117" s="2">
        <f t="shared" si="614"/>
        <v>0</v>
      </c>
      <c r="AB1117" s="26">
        <f t="shared" si="621"/>
        <v>6.7299999999999999E-2</v>
      </c>
      <c r="AC1117" s="27">
        <f t="shared" si="602"/>
        <v>17</v>
      </c>
      <c r="AD1117" s="27">
        <v>252</v>
      </c>
      <c r="AE1117" s="10">
        <f t="shared" si="597"/>
        <v>1.0044034989999999</v>
      </c>
      <c r="AF1117" s="2">
        <f t="shared" si="598"/>
        <v>1268.1981894600001</v>
      </c>
      <c r="AG1117" s="2">
        <f t="shared" si="615"/>
        <v>1350.02891183</v>
      </c>
      <c r="AH1117" s="3" t="str">
        <f t="shared" si="616"/>
        <v>-</v>
      </c>
      <c r="AI1117" s="4" t="str">
        <f t="shared" si="599"/>
        <v>A+J=</v>
      </c>
      <c r="AJ1117" s="11">
        <f t="shared" si="622"/>
        <v>41915</v>
      </c>
      <c r="AK1117" s="11"/>
      <c r="AL1117" s="4"/>
      <c r="AX1117" s="1"/>
      <c r="AY1117" s="1"/>
      <c r="AZ1117" s="1"/>
      <c r="BA1117" s="1"/>
      <c r="BB1117" s="1"/>
      <c r="BC1117" s="1"/>
    </row>
    <row r="1118" spans="1:55" x14ac:dyDescent="0.2">
      <c r="A1118" s="144">
        <f t="shared" si="617"/>
        <v>41907</v>
      </c>
      <c r="B1118" s="2">
        <f t="shared" si="603"/>
        <v>308045.55046711076</v>
      </c>
      <c r="C1118" s="2">
        <f t="shared" si="618"/>
        <v>257946.28993611</v>
      </c>
      <c r="D1118" s="2">
        <v>0</v>
      </c>
      <c r="E1118" s="68">
        <f t="shared" si="604"/>
        <v>257946.28993611</v>
      </c>
      <c r="F1118" s="72">
        <f t="shared" si="593"/>
        <v>3958.72</v>
      </c>
      <c r="G1118" s="3">
        <f>IF(N1118=1,VLOOKUP(A1117,[1]Plan1!$BG$69:$BI$188,3),G1117)</f>
        <v>3968.62</v>
      </c>
      <c r="H1118" s="11">
        <f t="shared" si="594"/>
        <v>41822</v>
      </c>
      <c r="I1118" s="11">
        <f t="shared" si="595"/>
        <v>41853</v>
      </c>
      <c r="J1118" s="26">
        <f t="shared" si="605"/>
        <v>2.5008083420903215E-3</v>
      </c>
      <c r="K1118" s="11">
        <f t="shared" si="619"/>
        <v>41913</v>
      </c>
      <c r="L1118" s="11">
        <f t="shared" si="606"/>
        <v>41913</v>
      </c>
      <c r="M1118" s="1">
        <f t="shared" si="620"/>
        <v>22</v>
      </c>
      <c r="N1118" s="1">
        <f t="shared" si="623"/>
        <v>18</v>
      </c>
      <c r="O1118" s="2">
        <f t="shared" si="607"/>
        <v>1.0020456499999999</v>
      </c>
      <c r="P1118" s="10">
        <f t="shared" si="601"/>
        <v>1.00010105</v>
      </c>
      <c r="Q1118" s="10">
        <f t="shared" si="596"/>
        <v>1.1862539812807273</v>
      </c>
      <c r="R1118" s="2">
        <f t="shared" si="600"/>
        <v>1.1886806400000001</v>
      </c>
      <c r="S1118" s="2">
        <f t="shared" ref="S1118:S1181" si="624">IF(AND(X1118&gt;0,MONTH(A1118)=10),R1118,S1117)</f>
        <v>1.11650312</v>
      </c>
      <c r="T1118" s="2">
        <f t="shared" si="608"/>
        <v>287997.83750609</v>
      </c>
      <c r="U1118" s="2">
        <f t="shared" si="609"/>
        <v>0</v>
      </c>
      <c r="V1118" s="2">
        <f t="shared" si="610"/>
        <v>48669.471070770807</v>
      </c>
      <c r="W1118" s="2">
        <f t="shared" si="611"/>
        <v>306615.76100688078</v>
      </c>
      <c r="X1118" s="27">
        <f t="shared" si="612"/>
        <v>0</v>
      </c>
      <c r="Y1118" s="2">
        <f t="shared" ref="Y1118:Y1181" si="625">IF(X1118&gt;0,VLOOKUP(A1118,AN$12:AR$131,5),0)</f>
        <v>0</v>
      </c>
      <c r="Z1118" s="67">
        <f t="shared" si="613"/>
        <v>0</v>
      </c>
      <c r="AA1118" s="2">
        <f t="shared" si="614"/>
        <v>0</v>
      </c>
      <c r="AB1118" s="26">
        <f t="shared" si="621"/>
        <v>6.7299999999999999E-2</v>
      </c>
      <c r="AC1118" s="27">
        <f t="shared" si="602"/>
        <v>18</v>
      </c>
      <c r="AD1118" s="27">
        <v>252</v>
      </c>
      <c r="AE1118" s="10">
        <f t="shared" si="597"/>
        <v>1.004663131</v>
      </c>
      <c r="AF1118" s="2">
        <f t="shared" si="598"/>
        <v>1342.971644</v>
      </c>
      <c r="AG1118" s="2">
        <f t="shared" si="615"/>
        <v>1429.78946023</v>
      </c>
      <c r="AH1118" s="3" t="str">
        <f t="shared" si="616"/>
        <v>-</v>
      </c>
      <c r="AI1118" s="4" t="str">
        <f t="shared" si="599"/>
        <v>A+J=</v>
      </c>
      <c r="AJ1118" s="11">
        <f t="shared" si="622"/>
        <v>41915</v>
      </c>
      <c r="AK1118" s="11"/>
      <c r="AL1118" s="4"/>
      <c r="AX1118" s="1"/>
      <c r="AY1118" s="1"/>
      <c r="AZ1118" s="1"/>
      <c r="BA1118" s="1"/>
      <c r="BB1118" s="1"/>
      <c r="BC1118" s="1"/>
    </row>
    <row r="1119" spans="1:55" x14ac:dyDescent="0.2">
      <c r="A1119" s="144">
        <f t="shared" si="617"/>
        <v>41908</v>
      </c>
      <c r="B1119" s="2">
        <f t="shared" si="603"/>
        <v>308160.16238725057</v>
      </c>
      <c r="C1119" s="2">
        <f t="shared" si="618"/>
        <v>257946.28993611</v>
      </c>
      <c r="D1119" s="2">
        <v>0</v>
      </c>
      <c r="E1119" s="68">
        <f t="shared" si="604"/>
        <v>257946.28993611</v>
      </c>
      <c r="F1119" s="72">
        <f t="shared" ref="F1119:F1182" si="626">IF(G1119=G1118,F1118,G1118)</f>
        <v>3958.72</v>
      </c>
      <c r="G1119" s="3">
        <f>IF(N1119=1,VLOOKUP(A1118,[1]Plan1!$BG$69:$BI$188,3),G1118)</f>
        <v>3968.62</v>
      </c>
      <c r="H1119" s="11">
        <f t="shared" ref="H1119:H1182" si="627">EDATE(I1119,-1)</f>
        <v>41822</v>
      </c>
      <c r="I1119" s="11">
        <f t="shared" ref="I1119:I1182" si="628">IF(X1118&gt;0,EDATE(A1119,-1),+I1118)</f>
        <v>41853</v>
      </c>
      <c r="J1119" s="26">
        <f t="shared" si="605"/>
        <v>2.5008083420903215E-3</v>
      </c>
      <c r="K1119" s="11">
        <f t="shared" si="619"/>
        <v>41913</v>
      </c>
      <c r="L1119" s="11">
        <f t="shared" si="606"/>
        <v>41913</v>
      </c>
      <c r="M1119" s="1">
        <f t="shared" si="620"/>
        <v>22</v>
      </c>
      <c r="N1119" s="1">
        <f t="shared" si="623"/>
        <v>19</v>
      </c>
      <c r="O1119" s="2">
        <f t="shared" si="607"/>
        <v>1.0021594199999999</v>
      </c>
      <c r="P1119" s="10">
        <f t="shared" si="601"/>
        <v>1.00010105</v>
      </c>
      <c r="Q1119" s="10">
        <f t="shared" ref="Q1119:Q1182" si="629">IF(L1119&gt;L1118,Q1118*P1119,Q1118)</f>
        <v>1.1862539812807273</v>
      </c>
      <c r="R1119" s="2">
        <f t="shared" si="600"/>
        <v>1.1888156000000001</v>
      </c>
      <c r="S1119" s="2">
        <f t="shared" si="624"/>
        <v>1.11650312</v>
      </c>
      <c r="T1119" s="2">
        <f t="shared" si="608"/>
        <v>287997.83750609</v>
      </c>
      <c r="U1119" s="2">
        <f t="shared" si="609"/>
        <v>0</v>
      </c>
      <c r="V1119" s="2">
        <f t="shared" si="610"/>
        <v>48704.283502060593</v>
      </c>
      <c r="W1119" s="2">
        <f t="shared" si="611"/>
        <v>306650.5734381706</v>
      </c>
      <c r="X1119" s="27">
        <f t="shared" si="612"/>
        <v>0</v>
      </c>
      <c r="Y1119" s="2">
        <f t="shared" si="625"/>
        <v>0</v>
      </c>
      <c r="Z1119" s="67">
        <f t="shared" si="613"/>
        <v>0</v>
      </c>
      <c r="AA1119" s="2">
        <f t="shared" si="614"/>
        <v>0</v>
      </c>
      <c r="AB1119" s="26">
        <f t="shared" si="621"/>
        <v>6.7299999999999999E-2</v>
      </c>
      <c r="AC1119" s="27">
        <f t="shared" si="602"/>
        <v>19</v>
      </c>
      <c r="AD1119" s="27">
        <v>252</v>
      </c>
      <c r="AE1119" s="10">
        <f t="shared" ref="AE1119:AE1182" si="630">ROUND((1+AB1119)^TRUNC((AC1119/AD1119),9),9)</f>
        <v>1.004922831</v>
      </c>
      <c r="AF1119" s="2">
        <f t="shared" si="598"/>
        <v>1417.7646824000001</v>
      </c>
      <c r="AG1119" s="2">
        <f t="shared" si="615"/>
        <v>1509.58894908</v>
      </c>
      <c r="AH1119" s="3" t="str">
        <f t="shared" si="616"/>
        <v>-</v>
      </c>
      <c r="AI1119" s="4" t="str">
        <f t="shared" si="599"/>
        <v>A+J=</v>
      </c>
      <c r="AJ1119" s="11">
        <f t="shared" si="622"/>
        <v>41915</v>
      </c>
      <c r="AK1119" s="11"/>
      <c r="AL1119" s="4"/>
      <c r="AX1119" s="1"/>
      <c r="AY1119" s="1"/>
      <c r="AZ1119" s="1"/>
      <c r="BA1119" s="1"/>
      <c r="BB1119" s="1"/>
      <c r="BC1119" s="1"/>
    </row>
    <row r="1120" spans="1:55" x14ac:dyDescent="0.2">
      <c r="A1120" s="144">
        <f t="shared" si="617"/>
        <v>41909</v>
      </c>
      <c r="B1120" s="2">
        <f t="shared" si="603"/>
        <v>308274.81522303325</v>
      </c>
      <c r="C1120" s="2">
        <f t="shared" si="618"/>
        <v>257946.28993611</v>
      </c>
      <c r="D1120" s="2">
        <v>0</v>
      </c>
      <c r="E1120" s="68">
        <f t="shared" si="604"/>
        <v>257946.28993611</v>
      </c>
      <c r="F1120" s="72">
        <f t="shared" si="626"/>
        <v>3958.72</v>
      </c>
      <c r="G1120" s="3">
        <f>IF(N1120=1,VLOOKUP(A1119,[1]Plan1!$BG$69:$BI$188,3),G1119)</f>
        <v>3968.62</v>
      </c>
      <c r="H1120" s="11">
        <f t="shared" si="627"/>
        <v>41822</v>
      </c>
      <c r="I1120" s="11">
        <f t="shared" si="628"/>
        <v>41853</v>
      </c>
      <c r="J1120" s="26">
        <f t="shared" si="605"/>
        <v>2.5008083420903215E-3</v>
      </c>
      <c r="K1120" s="11">
        <f t="shared" si="619"/>
        <v>41913</v>
      </c>
      <c r="L1120" s="11">
        <f t="shared" si="606"/>
        <v>41913</v>
      </c>
      <c r="M1120" s="1">
        <f t="shared" si="620"/>
        <v>22</v>
      </c>
      <c r="N1120" s="1">
        <f t="shared" si="623"/>
        <v>20</v>
      </c>
      <c r="O1120" s="2">
        <f t="shared" si="607"/>
        <v>1.0022732000000001</v>
      </c>
      <c r="P1120" s="10">
        <f t="shared" si="601"/>
        <v>1.00010105</v>
      </c>
      <c r="Q1120" s="10">
        <f t="shared" si="629"/>
        <v>1.1862539812807273</v>
      </c>
      <c r="R1120" s="2">
        <f t="shared" si="600"/>
        <v>1.18895057</v>
      </c>
      <c r="S1120" s="2">
        <f t="shared" si="624"/>
        <v>1.11650312</v>
      </c>
      <c r="T1120" s="2">
        <f t="shared" si="608"/>
        <v>287997.83750609</v>
      </c>
      <c r="U1120" s="2">
        <f t="shared" si="609"/>
        <v>0</v>
      </c>
      <c r="V1120" s="2">
        <f t="shared" si="610"/>
        <v>48739.09851281326</v>
      </c>
      <c r="W1120" s="2">
        <f t="shared" si="611"/>
        <v>306685.38844892324</v>
      </c>
      <c r="X1120" s="27">
        <f t="shared" si="612"/>
        <v>0</v>
      </c>
      <c r="Y1120" s="2">
        <f t="shared" si="625"/>
        <v>0</v>
      </c>
      <c r="Z1120" s="67">
        <f t="shared" si="613"/>
        <v>0</v>
      </c>
      <c r="AA1120" s="2">
        <f t="shared" si="614"/>
        <v>0</v>
      </c>
      <c r="AB1120" s="26">
        <f t="shared" si="621"/>
        <v>6.7299999999999999E-2</v>
      </c>
      <c r="AC1120" s="27">
        <f t="shared" si="602"/>
        <v>20</v>
      </c>
      <c r="AD1120" s="27">
        <v>252</v>
      </c>
      <c r="AE1120" s="10">
        <f t="shared" si="630"/>
        <v>1.0051825969999999</v>
      </c>
      <c r="AF1120" s="2">
        <f t="shared" si="598"/>
        <v>1492.5767286600001</v>
      </c>
      <c r="AG1120" s="2">
        <f t="shared" si="615"/>
        <v>1589.42677411</v>
      </c>
      <c r="AH1120" s="3" t="str">
        <f t="shared" si="616"/>
        <v>-</v>
      </c>
      <c r="AI1120" s="4" t="str">
        <f t="shared" si="599"/>
        <v>A+J=</v>
      </c>
      <c r="AJ1120" s="11">
        <f t="shared" si="622"/>
        <v>41915</v>
      </c>
      <c r="AK1120" s="11"/>
      <c r="AL1120" s="4"/>
      <c r="AX1120" s="1"/>
      <c r="AY1120" s="1"/>
      <c r="AZ1120" s="1"/>
      <c r="BA1120" s="1"/>
      <c r="BB1120" s="1"/>
      <c r="BC1120" s="1"/>
    </row>
    <row r="1121" spans="1:154" x14ac:dyDescent="0.2">
      <c r="A1121" s="144">
        <f t="shared" si="617"/>
        <v>41910</v>
      </c>
      <c r="B1121" s="2">
        <f t="shared" si="603"/>
        <v>308274.81522303325</v>
      </c>
      <c r="C1121" s="2">
        <f t="shared" si="618"/>
        <v>257946.28993611</v>
      </c>
      <c r="D1121" s="2">
        <v>0</v>
      </c>
      <c r="E1121" s="68">
        <f t="shared" si="604"/>
        <v>257946.28993611</v>
      </c>
      <c r="F1121" s="72">
        <f t="shared" si="626"/>
        <v>3958.72</v>
      </c>
      <c r="G1121" s="3">
        <f>IF(N1121=1,VLOOKUP(A1120,[1]Plan1!$BG$69:$BI$188,3),G1120)</f>
        <v>3968.62</v>
      </c>
      <c r="H1121" s="11">
        <f t="shared" si="627"/>
        <v>41822</v>
      </c>
      <c r="I1121" s="11">
        <f t="shared" si="628"/>
        <v>41853</v>
      </c>
      <c r="J1121" s="26">
        <f t="shared" si="605"/>
        <v>2.5008083420903215E-3</v>
      </c>
      <c r="K1121" s="11">
        <f t="shared" si="619"/>
        <v>41913</v>
      </c>
      <c r="L1121" s="11">
        <f t="shared" si="606"/>
        <v>41913</v>
      </c>
      <c r="M1121" s="1">
        <f t="shared" si="620"/>
        <v>22</v>
      </c>
      <c r="N1121" s="1">
        <f t="shared" si="623"/>
        <v>20</v>
      </c>
      <c r="O1121" s="2">
        <f t="shared" si="607"/>
        <v>1.0022732000000001</v>
      </c>
      <c r="P1121" s="10">
        <f t="shared" si="601"/>
        <v>1.00010105</v>
      </c>
      <c r="Q1121" s="10">
        <f t="shared" si="629"/>
        <v>1.1862539812807273</v>
      </c>
      <c r="R1121" s="2">
        <f t="shared" si="600"/>
        <v>1.18895057</v>
      </c>
      <c r="S1121" s="2">
        <f t="shared" si="624"/>
        <v>1.11650312</v>
      </c>
      <c r="T1121" s="2">
        <f t="shared" si="608"/>
        <v>287997.83750609</v>
      </c>
      <c r="U1121" s="2">
        <f t="shared" si="609"/>
        <v>0</v>
      </c>
      <c r="V1121" s="2">
        <f t="shared" si="610"/>
        <v>48739.09851281326</v>
      </c>
      <c r="W1121" s="2">
        <f t="shared" si="611"/>
        <v>306685.38844892324</v>
      </c>
      <c r="X1121" s="27">
        <f t="shared" si="612"/>
        <v>0</v>
      </c>
      <c r="Y1121" s="2">
        <f t="shared" si="625"/>
        <v>0</v>
      </c>
      <c r="Z1121" s="67">
        <f t="shared" si="613"/>
        <v>0</v>
      </c>
      <c r="AA1121" s="2">
        <f t="shared" si="614"/>
        <v>0</v>
      </c>
      <c r="AB1121" s="26">
        <f t="shared" si="621"/>
        <v>6.7299999999999999E-2</v>
      </c>
      <c r="AC1121" s="27">
        <f t="shared" si="602"/>
        <v>20</v>
      </c>
      <c r="AD1121" s="27">
        <v>252</v>
      </c>
      <c r="AE1121" s="10">
        <f t="shared" si="630"/>
        <v>1.0051825969999999</v>
      </c>
      <c r="AF1121" s="2">
        <f t="shared" ref="AF1121:AF1184" si="631">TRUNC((T1121*(AE1121-1)),8)</f>
        <v>1492.5767286600001</v>
      </c>
      <c r="AG1121" s="2">
        <f t="shared" si="615"/>
        <v>1589.42677411</v>
      </c>
      <c r="AH1121" s="3" t="str">
        <f t="shared" si="616"/>
        <v>-</v>
      </c>
      <c r="AI1121" s="4" t="str">
        <f t="shared" si="599"/>
        <v>A+J=</v>
      </c>
      <c r="AJ1121" s="11">
        <f t="shared" si="622"/>
        <v>41915</v>
      </c>
      <c r="AK1121" s="11"/>
      <c r="AL1121" s="4"/>
      <c r="AX1121" s="1"/>
      <c r="AY1121" s="1"/>
      <c r="AZ1121" s="1"/>
      <c r="BA1121" s="1"/>
      <c r="BB1121" s="1"/>
      <c r="BC1121" s="1"/>
    </row>
    <row r="1122" spans="1:154" x14ac:dyDescent="0.2">
      <c r="A1122" s="144">
        <f t="shared" si="617"/>
        <v>41911</v>
      </c>
      <c r="B1122" s="2">
        <f t="shared" si="603"/>
        <v>308274.81522303325</v>
      </c>
      <c r="C1122" s="2">
        <f t="shared" si="618"/>
        <v>257946.28993611</v>
      </c>
      <c r="D1122" s="2">
        <v>0</v>
      </c>
      <c r="E1122" s="68">
        <f t="shared" si="604"/>
        <v>257946.28993611</v>
      </c>
      <c r="F1122" s="72">
        <f t="shared" si="626"/>
        <v>3958.72</v>
      </c>
      <c r="G1122" s="3">
        <f>IF(N1122=1,VLOOKUP(A1121,[1]Plan1!$BG$69:$BI$188,3),G1121)</f>
        <v>3968.62</v>
      </c>
      <c r="H1122" s="11">
        <f t="shared" si="627"/>
        <v>41822</v>
      </c>
      <c r="I1122" s="11">
        <f t="shared" si="628"/>
        <v>41853</v>
      </c>
      <c r="J1122" s="26">
        <f t="shared" si="605"/>
        <v>2.5008083420903215E-3</v>
      </c>
      <c r="K1122" s="11">
        <f t="shared" si="619"/>
        <v>41913</v>
      </c>
      <c r="L1122" s="11">
        <f t="shared" si="606"/>
        <v>41913</v>
      </c>
      <c r="M1122" s="1">
        <f t="shared" si="620"/>
        <v>22</v>
      </c>
      <c r="N1122" s="1">
        <f t="shared" si="623"/>
        <v>20</v>
      </c>
      <c r="O1122" s="2">
        <f t="shared" si="607"/>
        <v>1.0022732000000001</v>
      </c>
      <c r="P1122" s="10">
        <f t="shared" si="601"/>
        <v>1.00010105</v>
      </c>
      <c r="Q1122" s="10">
        <f t="shared" si="629"/>
        <v>1.1862539812807273</v>
      </c>
      <c r="R1122" s="2">
        <f t="shared" si="600"/>
        <v>1.18895057</v>
      </c>
      <c r="S1122" s="2">
        <f t="shared" si="624"/>
        <v>1.11650312</v>
      </c>
      <c r="T1122" s="2">
        <f t="shared" si="608"/>
        <v>287997.83750609</v>
      </c>
      <c r="U1122" s="2">
        <f t="shared" si="609"/>
        <v>0</v>
      </c>
      <c r="V1122" s="2">
        <f t="shared" si="610"/>
        <v>48739.09851281326</v>
      </c>
      <c r="W1122" s="2">
        <f t="shared" si="611"/>
        <v>306685.38844892324</v>
      </c>
      <c r="X1122" s="27">
        <f t="shared" si="612"/>
        <v>0</v>
      </c>
      <c r="Y1122" s="2">
        <f t="shared" si="625"/>
        <v>0</v>
      </c>
      <c r="Z1122" s="67">
        <f t="shared" si="613"/>
        <v>0</v>
      </c>
      <c r="AA1122" s="2">
        <f t="shared" si="614"/>
        <v>0</v>
      </c>
      <c r="AB1122" s="26">
        <f t="shared" si="621"/>
        <v>6.7299999999999999E-2</v>
      </c>
      <c r="AC1122" s="27">
        <f t="shared" si="602"/>
        <v>20</v>
      </c>
      <c r="AD1122" s="27">
        <v>252</v>
      </c>
      <c r="AE1122" s="10">
        <f t="shared" si="630"/>
        <v>1.0051825969999999</v>
      </c>
      <c r="AF1122" s="2">
        <f t="shared" si="631"/>
        <v>1492.5767286600001</v>
      </c>
      <c r="AG1122" s="2">
        <f t="shared" si="615"/>
        <v>1589.42677411</v>
      </c>
      <c r="AH1122" s="3" t="str">
        <f t="shared" si="616"/>
        <v>-</v>
      </c>
      <c r="AI1122" s="4" t="str">
        <f t="shared" ref="AI1122:AI1185" si="632">AI1121</f>
        <v>A+J=</v>
      </c>
      <c r="AJ1122" s="11">
        <f t="shared" si="622"/>
        <v>41915</v>
      </c>
      <c r="AK1122" s="11"/>
      <c r="AL1122" s="4"/>
      <c r="AX1122" s="1"/>
      <c r="AY1122" s="1"/>
      <c r="AZ1122" s="1"/>
      <c r="BA1122" s="1"/>
      <c r="BB1122" s="1"/>
      <c r="BC1122" s="1"/>
    </row>
    <row r="1123" spans="1:154" x14ac:dyDescent="0.2">
      <c r="A1123" s="144">
        <f t="shared" si="617"/>
        <v>41912</v>
      </c>
      <c r="B1123" s="2">
        <f t="shared" si="603"/>
        <v>308389.50959680881</v>
      </c>
      <c r="C1123" s="2">
        <f t="shared" si="618"/>
        <v>257946.28993611</v>
      </c>
      <c r="D1123" s="2">
        <v>0</v>
      </c>
      <c r="E1123" s="68">
        <f t="shared" si="604"/>
        <v>257946.28993611</v>
      </c>
      <c r="F1123" s="72">
        <f t="shared" si="626"/>
        <v>3958.72</v>
      </c>
      <c r="G1123" s="3">
        <f>IF(N1123=1,VLOOKUP(A1122,[1]Plan1!$BG$69:$BI$188,3),G1122)</f>
        <v>3968.62</v>
      </c>
      <c r="H1123" s="11">
        <f t="shared" si="627"/>
        <v>41822</v>
      </c>
      <c r="I1123" s="11">
        <f t="shared" si="628"/>
        <v>41853</v>
      </c>
      <c r="J1123" s="26">
        <f t="shared" si="605"/>
        <v>2.5008083420903215E-3</v>
      </c>
      <c r="K1123" s="11">
        <f t="shared" si="619"/>
        <v>41913</v>
      </c>
      <c r="L1123" s="11">
        <f t="shared" si="606"/>
        <v>41913</v>
      </c>
      <c r="M1123" s="1">
        <f t="shared" si="620"/>
        <v>22</v>
      </c>
      <c r="N1123" s="1">
        <f t="shared" si="623"/>
        <v>21</v>
      </c>
      <c r="O1123" s="2">
        <f t="shared" si="607"/>
        <v>1.00238699</v>
      </c>
      <c r="P1123" s="10">
        <f t="shared" si="601"/>
        <v>1.00010105</v>
      </c>
      <c r="Q1123" s="10">
        <f t="shared" si="629"/>
        <v>1.1862539812807273</v>
      </c>
      <c r="R1123" s="2">
        <f t="shared" si="600"/>
        <v>1.1890855499999999</v>
      </c>
      <c r="S1123" s="2">
        <f t="shared" si="624"/>
        <v>1.11650312</v>
      </c>
      <c r="T1123" s="2">
        <f t="shared" si="608"/>
        <v>287997.83750609</v>
      </c>
      <c r="U1123" s="2">
        <f t="shared" si="609"/>
        <v>0</v>
      </c>
      <c r="V1123" s="2">
        <f t="shared" si="610"/>
        <v>48773.916103028809</v>
      </c>
      <c r="W1123" s="2">
        <f t="shared" si="611"/>
        <v>306720.20603913884</v>
      </c>
      <c r="X1123" s="27">
        <f t="shared" si="612"/>
        <v>0</v>
      </c>
      <c r="Y1123" s="2">
        <f t="shared" si="625"/>
        <v>0</v>
      </c>
      <c r="Z1123" s="67">
        <f t="shared" si="613"/>
        <v>0</v>
      </c>
      <c r="AA1123" s="2">
        <f t="shared" si="614"/>
        <v>0</v>
      </c>
      <c r="AB1123" s="26">
        <f t="shared" si="621"/>
        <v>6.7299999999999999E-2</v>
      </c>
      <c r="AC1123" s="27">
        <f t="shared" si="602"/>
        <v>21</v>
      </c>
      <c r="AD1123" s="27">
        <v>252</v>
      </c>
      <c r="AE1123" s="10">
        <f t="shared" si="630"/>
        <v>1.0054424310000001</v>
      </c>
      <c r="AF1123" s="2">
        <f t="shared" si="631"/>
        <v>1567.4083587699999</v>
      </c>
      <c r="AG1123" s="2">
        <f t="shared" si="615"/>
        <v>1669.3035576699999</v>
      </c>
      <c r="AH1123" s="3" t="str">
        <f t="shared" si="616"/>
        <v>-</v>
      </c>
      <c r="AI1123" s="4" t="str">
        <f t="shared" si="632"/>
        <v>A+J=</v>
      </c>
      <c r="AJ1123" s="11">
        <f t="shared" si="622"/>
        <v>41915</v>
      </c>
      <c r="AK1123" s="11"/>
      <c r="AL1123" s="4"/>
      <c r="AX1123" s="1"/>
      <c r="AY1123" s="1"/>
      <c r="AZ1123" s="1"/>
      <c r="BA1123" s="1"/>
      <c r="BB1123" s="1"/>
      <c r="BC1123" s="1"/>
    </row>
    <row r="1124" spans="1:154" x14ac:dyDescent="0.2">
      <c r="A1124" s="143">
        <f t="shared" si="617"/>
        <v>41913</v>
      </c>
      <c r="B1124" s="73">
        <f t="shared" si="603"/>
        <v>308504.25039926311</v>
      </c>
      <c r="C1124" s="73">
        <f t="shared" si="618"/>
        <v>257946.28993611</v>
      </c>
      <c r="D1124" s="73">
        <v>0</v>
      </c>
      <c r="E1124" s="74">
        <f t="shared" si="604"/>
        <v>257946.28993611</v>
      </c>
      <c r="F1124" s="75">
        <f t="shared" si="626"/>
        <v>3958.72</v>
      </c>
      <c r="G1124" s="76">
        <f>IF(N1124=1,VLOOKUP(A1123,[1]Plan1!$BG$69:$BI$188,3),G1123)</f>
        <v>3968.62</v>
      </c>
      <c r="H1124" s="16">
        <f t="shared" si="627"/>
        <v>41822</v>
      </c>
      <c r="I1124" s="16">
        <f t="shared" si="628"/>
        <v>41853</v>
      </c>
      <c r="J1124" s="77">
        <f t="shared" si="605"/>
        <v>2.5008083420903215E-3</v>
      </c>
      <c r="K1124" s="16">
        <f t="shared" si="619"/>
        <v>41946</v>
      </c>
      <c r="L1124" s="16">
        <f t="shared" si="606"/>
        <v>41913</v>
      </c>
      <c r="M1124" s="38">
        <f t="shared" si="620"/>
        <v>22</v>
      </c>
      <c r="N1124" s="38">
        <f t="shared" si="623"/>
        <v>22</v>
      </c>
      <c r="O1124" s="73">
        <f t="shared" si="607"/>
        <v>1.0025008</v>
      </c>
      <c r="P1124" s="78">
        <f t="shared" si="601"/>
        <v>1.00010105</v>
      </c>
      <c r="Q1124" s="78">
        <f t="shared" si="629"/>
        <v>1.1862539812807273</v>
      </c>
      <c r="R1124" s="73">
        <f t="shared" si="600"/>
        <v>1.1892205600000001</v>
      </c>
      <c r="S1124" s="73">
        <f t="shared" si="624"/>
        <v>1.1892205600000001</v>
      </c>
      <c r="T1124" s="73">
        <f t="shared" si="608"/>
        <v>306755.03136774001</v>
      </c>
      <c r="U1124" s="73">
        <f t="shared" si="609"/>
        <v>0</v>
      </c>
      <c r="V1124" s="73">
        <f t="shared" si="610"/>
        <v>48808.74143163312</v>
      </c>
      <c r="W1124" s="73">
        <f t="shared" si="611"/>
        <v>306755.0313677431</v>
      </c>
      <c r="X1124" s="79">
        <f t="shared" si="612"/>
        <v>36</v>
      </c>
      <c r="Y1124" s="73">
        <f t="shared" si="625"/>
        <v>2360.7759831600001</v>
      </c>
      <c r="Z1124" s="80">
        <f t="shared" si="613"/>
        <v>9.1521998E-3</v>
      </c>
      <c r="AA1124" s="73">
        <f t="shared" si="614"/>
        <v>2807.4833367299998</v>
      </c>
      <c r="AB1124" s="77">
        <f t="shared" si="621"/>
        <v>6.7299999999999999E-2</v>
      </c>
      <c r="AC1124" s="79">
        <f t="shared" si="602"/>
        <v>22</v>
      </c>
      <c r="AD1124" s="79">
        <v>252</v>
      </c>
      <c r="AE1124" s="78">
        <f t="shared" si="630"/>
        <v>1.005702332</v>
      </c>
      <c r="AF1124" s="73">
        <f t="shared" si="631"/>
        <v>1749.21903152</v>
      </c>
      <c r="AG1124" s="73">
        <f t="shared" si="615"/>
        <v>1749.21903152</v>
      </c>
      <c r="AH1124" s="76">
        <f t="shared" si="616"/>
        <v>4556.7023682500003</v>
      </c>
      <c r="AI1124" s="81" t="str">
        <f t="shared" si="632"/>
        <v>A+J=</v>
      </c>
      <c r="AJ1124" s="16">
        <f t="shared" si="622"/>
        <v>41915</v>
      </c>
      <c r="AK1124" s="16"/>
      <c r="AL1124" s="81"/>
      <c r="AM1124" s="38"/>
      <c r="AN1124" s="38"/>
      <c r="AO1124" s="38"/>
      <c r="AP1124" s="38"/>
      <c r="AQ1124" s="38"/>
      <c r="AR1124" s="38"/>
      <c r="AS1124" s="38"/>
      <c r="AT1124" s="38"/>
      <c r="AU1124" s="38"/>
      <c r="AV1124" s="38"/>
      <c r="AW1124" s="38"/>
      <c r="AX1124" s="38"/>
      <c r="AY1124" s="38"/>
      <c r="AZ1124" s="38"/>
      <c r="BA1124" s="38"/>
      <c r="BB1124" s="38"/>
      <c r="BC1124" s="38"/>
      <c r="BD1124" s="38"/>
      <c r="BE1124" s="38"/>
      <c r="BF1124" s="38"/>
      <c r="BG1124" s="38"/>
      <c r="BH1124" s="38"/>
      <c r="BI1124" s="38"/>
      <c r="BJ1124" s="38"/>
      <c r="BK1124" s="38"/>
      <c r="BL1124" s="38"/>
      <c r="BM1124" s="38"/>
      <c r="BN1124" s="38"/>
      <c r="BO1124" s="38"/>
      <c r="BP1124" s="38"/>
      <c r="BQ1124" s="38"/>
      <c r="BR1124" s="38"/>
      <c r="BS1124" s="38"/>
      <c r="BT1124" s="38"/>
      <c r="BU1124" s="38"/>
      <c r="BV1124" s="38"/>
      <c r="BW1124" s="38"/>
      <c r="BX1124" s="38"/>
      <c r="BY1124" s="38"/>
      <c r="BZ1124" s="38"/>
      <c r="CA1124" s="38"/>
      <c r="CB1124" s="38"/>
      <c r="CC1124" s="38"/>
      <c r="CD1124" s="38"/>
      <c r="CE1124" s="38"/>
      <c r="CF1124" s="38"/>
      <c r="CG1124" s="38"/>
      <c r="CH1124" s="38"/>
      <c r="CI1124" s="38"/>
      <c r="CJ1124" s="38"/>
      <c r="CK1124" s="38"/>
      <c r="CL1124" s="38"/>
      <c r="CM1124" s="38"/>
      <c r="CN1124" s="38"/>
      <c r="CO1124" s="38"/>
      <c r="CP1124" s="38"/>
      <c r="CQ1124" s="38"/>
      <c r="CR1124" s="38"/>
      <c r="CS1124" s="38"/>
      <c r="CT1124" s="38"/>
      <c r="CU1124" s="38"/>
      <c r="CV1124" s="38"/>
      <c r="CW1124" s="38"/>
      <c r="CX1124" s="38"/>
      <c r="CY1124" s="38"/>
      <c r="CZ1124" s="38"/>
      <c r="DA1124" s="38"/>
      <c r="DB1124" s="38"/>
      <c r="DC1124" s="38"/>
      <c r="DD1124" s="38"/>
      <c r="DE1124" s="38"/>
      <c r="DF1124" s="38"/>
      <c r="DG1124" s="38"/>
      <c r="DH1124" s="38"/>
      <c r="DI1124" s="38"/>
      <c r="DJ1124" s="38"/>
      <c r="DK1124" s="38"/>
      <c r="DL1124" s="38"/>
      <c r="DM1124" s="38"/>
      <c r="DN1124" s="38"/>
      <c r="DO1124" s="38"/>
      <c r="DP1124" s="38"/>
      <c r="DQ1124" s="38"/>
      <c r="DR1124" s="38"/>
      <c r="DS1124" s="38"/>
      <c r="DT1124" s="38"/>
      <c r="DU1124" s="38"/>
      <c r="DV1124" s="38"/>
      <c r="DW1124" s="38"/>
      <c r="DX1124" s="38"/>
      <c r="DY1124" s="38"/>
      <c r="DZ1124" s="38"/>
      <c r="EA1124" s="38"/>
      <c r="EB1124" s="38"/>
      <c r="EC1124" s="38"/>
      <c r="ED1124" s="38"/>
      <c r="EE1124" s="38"/>
      <c r="EF1124" s="38"/>
      <c r="EG1124" s="38"/>
      <c r="EH1124" s="38"/>
      <c r="EI1124" s="38"/>
      <c r="EJ1124" s="38"/>
      <c r="EK1124" s="38"/>
      <c r="EL1124" s="38"/>
      <c r="EM1124" s="38"/>
      <c r="EN1124" s="38"/>
      <c r="EO1124" s="38"/>
      <c r="EP1124" s="38"/>
      <c r="EQ1124" s="38"/>
      <c r="ER1124" s="38"/>
      <c r="ES1124" s="38"/>
      <c r="ET1124" s="38"/>
      <c r="EU1124" s="38"/>
      <c r="EV1124" s="38"/>
      <c r="EW1124" s="38"/>
      <c r="EX1124" s="38"/>
    </row>
    <row r="1125" spans="1:154" x14ac:dyDescent="0.2">
      <c r="A1125" s="144">
        <f t="shared" si="617"/>
        <v>41914</v>
      </c>
      <c r="B1125" s="2">
        <f t="shared" si="603"/>
        <v>304093.14222093724</v>
      </c>
      <c r="C1125" s="2">
        <f t="shared" si="618"/>
        <v>255585.51395294999</v>
      </c>
      <c r="D1125" s="68">
        <f>SUM(Y1125:Y$1459)</f>
        <v>27588.742220479999</v>
      </c>
      <c r="E1125" s="68">
        <f t="shared" si="604"/>
        <v>227996.77173246999</v>
      </c>
      <c r="F1125" s="72">
        <f t="shared" si="626"/>
        <v>3968.62</v>
      </c>
      <c r="G1125" s="3">
        <f>IF(N1125=1,VLOOKUP(A1124,[1]Plan1!$BG$69:$BI$188,3),G1124)</f>
        <v>3991.24</v>
      </c>
      <c r="H1125" s="11">
        <f t="shared" si="627"/>
        <v>41853</v>
      </c>
      <c r="I1125" s="11">
        <f t="shared" si="628"/>
        <v>41884</v>
      </c>
      <c r="J1125" s="26">
        <f t="shared" si="605"/>
        <v>5.6997142583568028E-3</v>
      </c>
      <c r="K1125" s="11">
        <f t="shared" si="619"/>
        <v>41946</v>
      </c>
      <c r="L1125" s="11">
        <f t="shared" si="606"/>
        <v>41946</v>
      </c>
      <c r="M1125" s="1">
        <f t="shared" si="620"/>
        <v>23</v>
      </c>
      <c r="N1125" s="1">
        <f t="shared" si="623"/>
        <v>1</v>
      </c>
      <c r="O1125" s="2">
        <f t="shared" si="607"/>
        <v>1.0002471399999999</v>
      </c>
      <c r="P1125" s="10">
        <f t="shared" si="601"/>
        <v>1.0025008</v>
      </c>
      <c r="Q1125" s="10">
        <f t="shared" si="629"/>
        <v>1.1892205652371142</v>
      </c>
      <c r="R1125" s="2">
        <f t="shared" si="600"/>
        <v>1.1895144600000001</v>
      </c>
      <c r="S1125" s="2">
        <f t="shared" si="624"/>
        <v>1.1892205600000001</v>
      </c>
      <c r="T1125" s="2">
        <f t="shared" si="608"/>
        <v>303947.54803101002</v>
      </c>
      <c r="U1125" s="2">
        <f t="shared" si="609"/>
        <v>5220.3572526548714</v>
      </c>
      <c r="V1125" s="2">
        <f t="shared" si="610"/>
        <v>43208.685076622329</v>
      </c>
      <c r="W1125" s="2">
        <f t="shared" si="611"/>
        <v>304014.55628222722</v>
      </c>
      <c r="X1125" s="27">
        <f t="shared" si="612"/>
        <v>0</v>
      </c>
      <c r="Y1125" s="2">
        <f t="shared" si="625"/>
        <v>0</v>
      </c>
      <c r="Z1125" s="67">
        <f t="shared" si="613"/>
        <v>0</v>
      </c>
      <c r="AA1125" s="2">
        <f t="shared" si="614"/>
        <v>0</v>
      </c>
      <c r="AB1125" s="26">
        <f t="shared" si="621"/>
        <v>6.7299999999999999E-2</v>
      </c>
      <c r="AC1125" s="27">
        <f t="shared" si="602"/>
        <v>1</v>
      </c>
      <c r="AD1125" s="27">
        <v>252</v>
      </c>
      <c r="AE1125" s="10">
        <f t="shared" si="630"/>
        <v>1.0002584940000001</v>
      </c>
      <c r="AF1125" s="2">
        <f t="shared" si="631"/>
        <v>78.56861748</v>
      </c>
      <c r="AG1125" s="2">
        <f t="shared" si="615"/>
        <v>78.585938709999994</v>
      </c>
      <c r="AH1125" s="3" t="str">
        <f t="shared" si="616"/>
        <v>-</v>
      </c>
      <c r="AI1125" s="4" t="str">
        <f t="shared" si="632"/>
        <v>A+J=</v>
      </c>
      <c r="AJ1125" s="11">
        <f t="shared" si="622"/>
        <v>41948</v>
      </c>
      <c r="AK1125" s="11"/>
      <c r="AL1125" s="4"/>
      <c r="AX1125" s="1"/>
      <c r="AY1125" s="1"/>
      <c r="AZ1125" s="1"/>
      <c r="BA1125" s="1"/>
      <c r="BB1125" s="1"/>
      <c r="BC1125" s="1"/>
    </row>
    <row r="1126" spans="1:154" x14ac:dyDescent="0.2">
      <c r="A1126" s="144">
        <f t="shared" si="617"/>
        <v>41915</v>
      </c>
      <c r="B1126" s="2">
        <f t="shared" si="603"/>
        <v>304238.80967596109</v>
      </c>
      <c r="C1126" s="2">
        <f t="shared" si="618"/>
        <v>255585.51395294999</v>
      </c>
      <c r="D1126" s="68">
        <f>SUM(Y1126:Y$1459)</f>
        <v>27588.742220479999</v>
      </c>
      <c r="E1126" s="68">
        <f t="shared" si="604"/>
        <v>227996.77173246999</v>
      </c>
      <c r="F1126" s="72">
        <f t="shared" si="626"/>
        <v>3968.62</v>
      </c>
      <c r="G1126" s="3">
        <f>IF(N1126=1,VLOOKUP(A1125,[1]Plan1!$BG$69:$BI$188,3),G1125)</f>
        <v>3991.24</v>
      </c>
      <c r="H1126" s="11">
        <f t="shared" si="627"/>
        <v>41853</v>
      </c>
      <c r="I1126" s="11">
        <f t="shared" si="628"/>
        <v>41884</v>
      </c>
      <c r="J1126" s="26">
        <f t="shared" si="605"/>
        <v>5.6997142583568028E-3</v>
      </c>
      <c r="K1126" s="11">
        <f t="shared" si="619"/>
        <v>41946</v>
      </c>
      <c r="L1126" s="11">
        <f t="shared" si="606"/>
        <v>41946</v>
      </c>
      <c r="M1126" s="1">
        <f t="shared" si="620"/>
        <v>23</v>
      </c>
      <c r="N1126" s="1">
        <f t="shared" si="623"/>
        <v>2</v>
      </c>
      <c r="O1126" s="2">
        <f t="shared" si="607"/>
        <v>1.0004943399999999</v>
      </c>
      <c r="P1126" s="10">
        <f t="shared" si="601"/>
        <v>1.0025008</v>
      </c>
      <c r="Q1126" s="10">
        <f t="shared" si="629"/>
        <v>1.1892205652371142</v>
      </c>
      <c r="R1126" s="2">
        <f t="shared" si="600"/>
        <v>1.18980844</v>
      </c>
      <c r="S1126" s="2">
        <f t="shared" si="624"/>
        <v>1.1892205600000001</v>
      </c>
      <c r="T1126" s="2">
        <f t="shared" si="608"/>
        <v>303947.54803101002</v>
      </c>
      <c r="U1126" s="2">
        <f t="shared" si="609"/>
        <v>5220.3572526548714</v>
      </c>
      <c r="V1126" s="2">
        <f t="shared" si="610"/>
        <v>43275.711567576218</v>
      </c>
      <c r="W1126" s="2">
        <f t="shared" si="611"/>
        <v>304081.58277318109</v>
      </c>
      <c r="X1126" s="27">
        <f t="shared" si="612"/>
        <v>0</v>
      </c>
      <c r="Y1126" s="2">
        <f t="shared" si="625"/>
        <v>0</v>
      </c>
      <c r="Z1126" s="67">
        <f t="shared" si="613"/>
        <v>0</v>
      </c>
      <c r="AA1126" s="2">
        <f t="shared" si="614"/>
        <v>0</v>
      </c>
      <c r="AB1126" s="26">
        <f t="shared" si="621"/>
        <v>6.7299999999999999E-2</v>
      </c>
      <c r="AC1126" s="27">
        <f t="shared" si="602"/>
        <v>2</v>
      </c>
      <c r="AD1126" s="27">
        <v>252</v>
      </c>
      <c r="AE1126" s="10">
        <f t="shared" si="630"/>
        <v>1.000517055</v>
      </c>
      <c r="AF1126" s="2">
        <f t="shared" si="631"/>
        <v>157.15759944000001</v>
      </c>
      <c r="AG1126" s="2">
        <f t="shared" si="615"/>
        <v>157.22690277999999</v>
      </c>
      <c r="AH1126" s="3" t="str">
        <f t="shared" si="616"/>
        <v>-</v>
      </c>
      <c r="AI1126" s="4" t="str">
        <f t="shared" si="632"/>
        <v>A+J=</v>
      </c>
      <c r="AJ1126" s="11">
        <f t="shared" si="622"/>
        <v>41948</v>
      </c>
      <c r="AK1126" s="11"/>
      <c r="AL1126" s="4"/>
      <c r="AX1126" s="1"/>
      <c r="AY1126" s="1"/>
      <c r="AZ1126" s="1"/>
      <c r="BA1126" s="1"/>
      <c r="BB1126" s="1"/>
      <c r="BC1126" s="1"/>
    </row>
    <row r="1127" spans="1:154" x14ac:dyDescent="0.2">
      <c r="A1127" s="144">
        <f t="shared" si="617"/>
        <v>41916</v>
      </c>
      <c r="B1127" s="2">
        <f t="shared" si="603"/>
        <v>304384.54814195901</v>
      </c>
      <c r="C1127" s="2">
        <f t="shared" si="618"/>
        <v>255585.51395294999</v>
      </c>
      <c r="D1127" s="68">
        <f>SUM(Y1127:Y$1459)</f>
        <v>27588.742220479999</v>
      </c>
      <c r="E1127" s="68">
        <f t="shared" si="604"/>
        <v>227996.77173246999</v>
      </c>
      <c r="F1127" s="72">
        <f t="shared" si="626"/>
        <v>3968.62</v>
      </c>
      <c r="G1127" s="3">
        <f>IF(N1127=1,VLOOKUP(A1126,[1]Plan1!$BG$69:$BI$188,3),G1126)</f>
        <v>3991.24</v>
      </c>
      <c r="H1127" s="11">
        <f t="shared" si="627"/>
        <v>41853</v>
      </c>
      <c r="I1127" s="11">
        <f t="shared" si="628"/>
        <v>41884</v>
      </c>
      <c r="J1127" s="26">
        <f t="shared" si="605"/>
        <v>5.6997142583568028E-3</v>
      </c>
      <c r="K1127" s="11">
        <f t="shared" si="619"/>
        <v>41946</v>
      </c>
      <c r="L1127" s="11">
        <f t="shared" si="606"/>
        <v>41946</v>
      </c>
      <c r="M1127" s="1">
        <f t="shared" si="620"/>
        <v>23</v>
      </c>
      <c r="N1127" s="1">
        <f t="shared" si="623"/>
        <v>3</v>
      </c>
      <c r="O1127" s="2">
        <f t="shared" si="607"/>
        <v>1.0007416</v>
      </c>
      <c r="P1127" s="10">
        <f t="shared" si="601"/>
        <v>1.0025008</v>
      </c>
      <c r="Q1127" s="10">
        <f t="shared" si="629"/>
        <v>1.1892205652371142</v>
      </c>
      <c r="R1127" s="2">
        <f t="shared" si="600"/>
        <v>1.1901024899999999</v>
      </c>
      <c r="S1127" s="2">
        <f t="shared" si="624"/>
        <v>1.1892205600000001</v>
      </c>
      <c r="T1127" s="2">
        <f t="shared" si="608"/>
        <v>303947.54803101002</v>
      </c>
      <c r="U1127" s="2">
        <f t="shared" si="609"/>
        <v>5220.3572526548714</v>
      </c>
      <c r="V1127" s="2">
        <f t="shared" si="610"/>
        <v>43342.754018304135</v>
      </c>
      <c r="W1127" s="2">
        <f t="shared" si="611"/>
        <v>304148.62522390898</v>
      </c>
      <c r="X1127" s="27">
        <f t="shared" si="612"/>
        <v>0</v>
      </c>
      <c r="Y1127" s="2">
        <f t="shared" si="625"/>
        <v>0</v>
      </c>
      <c r="Z1127" s="67">
        <f t="shared" si="613"/>
        <v>0</v>
      </c>
      <c r="AA1127" s="2">
        <f t="shared" si="614"/>
        <v>0</v>
      </c>
      <c r="AB1127" s="26">
        <f t="shared" si="621"/>
        <v>6.7299999999999999E-2</v>
      </c>
      <c r="AC1127" s="27">
        <f t="shared" si="602"/>
        <v>3</v>
      </c>
      <c r="AD1127" s="27">
        <v>252</v>
      </c>
      <c r="AE1127" s="10">
        <f t="shared" si="630"/>
        <v>1.0007756830000001</v>
      </c>
      <c r="AF1127" s="2">
        <f t="shared" si="631"/>
        <v>235.76694588999999</v>
      </c>
      <c r="AG1127" s="2">
        <f t="shared" si="615"/>
        <v>235.92291804999999</v>
      </c>
      <c r="AH1127" s="3" t="str">
        <f t="shared" si="616"/>
        <v>-</v>
      </c>
      <c r="AI1127" s="4" t="str">
        <f t="shared" si="632"/>
        <v>A+J=</v>
      </c>
      <c r="AJ1127" s="11">
        <f t="shared" si="622"/>
        <v>41948</v>
      </c>
      <c r="AK1127" s="11"/>
      <c r="AL1127" s="4"/>
      <c r="AX1127" s="1"/>
      <c r="AY1127" s="1"/>
      <c r="AZ1127" s="1"/>
      <c r="BA1127" s="1"/>
      <c r="BB1127" s="1"/>
      <c r="BC1127" s="1"/>
    </row>
    <row r="1128" spans="1:154" x14ac:dyDescent="0.2">
      <c r="A1128" s="144">
        <f t="shared" si="617"/>
        <v>41917</v>
      </c>
      <c r="B1128" s="2">
        <f t="shared" si="603"/>
        <v>304384.54814195901</v>
      </c>
      <c r="C1128" s="2">
        <f t="shared" si="618"/>
        <v>255585.51395294999</v>
      </c>
      <c r="D1128" s="68">
        <f>SUM(Y1128:Y$1459)</f>
        <v>27588.742220479999</v>
      </c>
      <c r="E1128" s="68">
        <f t="shared" si="604"/>
        <v>227996.77173246999</v>
      </c>
      <c r="F1128" s="72">
        <f t="shared" si="626"/>
        <v>3968.62</v>
      </c>
      <c r="G1128" s="3">
        <f>IF(N1128=1,VLOOKUP(A1127,[1]Plan1!$BG$69:$BI$188,3),G1127)</f>
        <v>3991.24</v>
      </c>
      <c r="H1128" s="11">
        <f t="shared" si="627"/>
        <v>41853</v>
      </c>
      <c r="I1128" s="11">
        <f t="shared" si="628"/>
        <v>41884</v>
      </c>
      <c r="J1128" s="26">
        <f t="shared" si="605"/>
        <v>5.6997142583568028E-3</v>
      </c>
      <c r="K1128" s="11">
        <f t="shared" si="619"/>
        <v>41946</v>
      </c>
      <c r="L1128" s="11">
        <f t="shared" si="606"/>
        <v>41946</v>
      </c>
      <c r="M1128" s="1">
        <f t="shared" si="620"/>
        <v>23</v>
      </c>
      <c r="N1128" s="1">
        <f t="shared" si="623"/>
        <v>3</v>
      </c>
      <c r="O1128" s="2">
        <f t="shared" si="607"/>
        <v>1.0007416</v>
      </c>
      <c r="P1128" s="10">
        <f t="shared" si="601"/>
        <v>1.0025008</v>
      </c>
      <c r="Q1128" s="10">
        <f t="shared" si="629"/>
        <v>1.1892205652371142</v>
      </c>
      <c r="R1128" s="2">
        <f t="shared" si="600"/>
        <v>1.1901024899999999</v>
      </c>
      <c r="S1128" s="2">
        <f t="shared" si="624"/>
        <v>1.1892205600000001</v>
      </c>
      <c r="T1128" s="2">
        <f t="shared" si="608"/>
        <v>303947.54803101002</v>
      </c>
      <c r="U1128" s="2">
        <f t="shared" si="609"/>
        <v>5220.3572526548714</v>
      </c>
      <c r="V1128" s="2">
        <f t="shared" si="610"/>
        <v>43342.754018304135</v>
      </c>
      <c r="W1128" s="2">
        <f t="shared" si="611"/>
        <v>304148.62522390898</v>
      </c>
      <c r="X1128" s="27">
        <f t="shared" si="612"/>
        <v>0</v>
      </c>
      <c r="Y1128" s="2">
        <f t="shared" si="625"/>
        <v>0</v>
      </c>
      <c r="Z1128" s="67">
        <f t="shared" si="613"/>
        <v>0</v>
      </c>
      <c r="AA1128" s="2">
        <f t="shared" si="614"/>
        <v>0</v>
      </c>
      <c r="AB1128" s="26">
        <f t="shared" si="621"/>
        <v>6.7299999999999999E-2</v>
      </c>
      <c r="AC1128" s="27">
        <f t="shared" si="602"/>
        <v>3</v>
      </c>
      <c r="AD1128" s="27">
        <v>252</v>
      </c>
      <c r="AE1128" s="10">
        <f t="shared" si="630"/>
        <v>1.0007756830000001</v>
      </c>
      <c r="AF1128" s="2">
        <f t="shared" si="631"/>
        <v>235.76694588999999</v>
      </c>
      <c r="AG1128" s="2">
        <f t="shared" si="615"/>
        <v>235.92291804999999</v>
      </c>
      <c r="AH1128" s="3" t="str">
        <f t="shared" si="616"/>
        <v>-</v>
      </c>
      <c r="AI1128" s="4" t="str">
        <f t="shared" si="632"/>
        <v>A+J=</v>
      </c>
      <c r="AJ1128" s="11">
        <f t="shared" si="622"/>
        <v>41948</v>
      </c>
      <c r="AK1128" s="11"/>
      <c r="AL1128" s="4"/>
      <c r="AX1128" s="1"/>
      <c r="AY1128" s="1"/>
      <c r="AZ1128" s="1"/>
      <c r="BA1128" s="1"/>
      <c r="BB1128" s="1"/>
      <c r="BC1128" s="1"/>
    </row>
    <row r="1129" spans="1:154" x14ac:dyDescent="0.2">
      <c r="A1129" s="144">
        <f t="shared" si="617"/>
        <v>41918</v>
      </c>
      <c r="B1129" s="2">
        <f t="shared" si="603"/>
        <v>304384.54814195901</v>
      </c>
      <c r="C1129" s="2">
        <f t="shared" si="618"/>
        <v>255585.51395294999</v>
      </c>
      <c r="D1129" s="68">
        <f>SUM(Y1129:Y$1459)</f>
        <v>27588.742220479999</v>
      </c>
      <c r="E1129" s="68">
        <f t="shared" si="604"/>
        <v>227996.77173246999</v>
      </c>
      <c r="F1129" s="72">
        <f t="shared" si="626"/>
        <v>3968.62</v>
      </c>
      <c r="G1129" s="3">
        <f>IF(N1129=1,VLOOKUP(A1128,[1]Plan1!$BG$69:$BI$188,3),G1128)</f>
        <v>3991.24</v>
      </c>
      <c r="H1129" s="11">
        <f t="shared" si="627"/>
        <v>41853</v>
      </c>
      <c r="I1129" s="11">
        <f t="shared" si="628"/>
        <v>41884</v>
      </c>
      <c r="J1129" s="26">
        <f t="shared" si="605"/>
        <v>5.6997142583568028E-3</v>
      </c>
      <c r="K1129" s="11">
        <f t="shared" si="619"/>
        <v>41946</v>
      </c>
      <c r="L1129" s="11">
        <f t="shared" si="606"/>
        <v>41946</v>
      </c>
      <c r="M1129" s="1">
        <f t="shared" si="620"/>
        <v>23</v>
      </c>
      <c r="N1129" s="1">
        <f t="shared" si="623"/>
        <v>3</v>
      </c>
      <c r="O1129" s="2">
        <f t="shared" si="607"/>
        <v>1.0007416</v>
      </c>
      <c r="P1129" s="10">
        <f t="shared" si="601"/>
        <v>1.0025008</v>
      </c>
      <c r="Q1129" s="10">
        <f t="shared" si="629"/>
        <v>1.1892205652371142</v>
      </c>
      <c r="R1129" s="2">
        <f t="shared" ref="R1129:R1192" si="633">TRUNC(TRUNC((O1129*Q1129),15),8)</f>
        <v>1.1901024899999999</v>
      </c>
      <c r="S1129" s="2">
        <f t="shared" si="624"/>
        <v>1.1892205600000001</v>
      </c>
      <c r="T1129" s="2">
        <f t="shared" si="608"/>
        <v>303947.54803101002</v>
      </c>
      <c r="U1129" s="2">
        <f t="shared" si="609"/>
        <v>5220.3572526548714</v>
      </c>
      <c r="V1129" s="2">
        <f t="shared" si="610"/>
        <v>43342.754018304135</v>
      </c>
      <c r="W1129" s="2">
        <f t="shared" si="611"/>
        <v>304148.62522390898</v>
      </c>
      <c r="X1129" s="27">
        <f t="shared" si="612"/>
        <v>0</v>
      </c>
      <c r="Y1129" s="2">
        <f t="shared" si="625"/>
        <v>0</v>
      </c>
      <c r="Z1129" s="67">
        <f t="shared" si="613"/>
        <v>0</v>
      </c>
      <c r="AA1129" s="2">
        <f t="shared" si="614"/>
        <v>0</v>
      </c>
      <c r="AB1129" s="26">
        <f t="shared" si="621"/>
        <v>6.7299999999999999E-2</v>
      </c>
      <c r="AC1129" s="27">
        <f t="shared" si="602"/>
        <v>3</v>
      </c>
      <c r="AD1129" s="27">
        <v>252</v>
      </c>
      <c r="AE1129" s="10">
        <f t="shared" si="630"/>
        <v>1.0007756830000001</v>
      </c>
      <c r="AF1129" s="2">
        <f t="shared" si="631"/>
        <v>235.76694588999999</v>
      </c>
      <c r="AG1129" s="2">
        <f t="shared" si="615"/>
        <v>235.92291804999999</v>
      </c>
      <c r="AH1129" s="3" t="str">
        <f t="shared" si="616"/>
        <v>-</v>
      </c>
      <c r="AI1129" s="4" t="str">
        <f t="shared" si="632"/>
        <v>A+J=</v>
      </c>
      <c r="AJ1129" s="11">
        <f t="shared" si="622"/>
        <v>41948</v>
      </c>
      <c r="AK1129" s="11"/>
      <c r="AL1129" s="4"/>
      <c r="AX1129" s="1"/>
      <c r="AY1129" s="1"/>
      <c r="AZ1129" s="1"/>
      <c r="BA1129" s="1"/>
      <c r="BB1129" s="1"/>
      <c r="BC1129" s="1"/>
    </row>
    <row r="1130" spans="1:154" x14ac:dyDescent="0.2">
      <c r="A1130" s="144">
        <f t="shared" si="617"/>
        <v>41919</v>
      </c>
      <c r="B1130" s="2">
        <f t="shared" si="603"/>
        <v>304530.35505827324</v>
      </c>
      <c r="C1130" s="2">
        <f t="shared" si="618"/>
        <v>255585.51395294999</v>
      </c>
      <c r="D1130" s="68">
        <f>SUM(Y1130:Y$1459)</f>
        <v>27588.742220479999</v>
      </c>
      <c r="E1130" s="68">
        <f t="shared" si="604"/>
        <v>227996.77173246999</v>
      </c>
      <c r="F1130" s="72">
        <f t="shared" si="626"/>
        <v>3968.62</v>
      </c>
      <c r="G1130" s="3">
        <f>IF(N1130=1,VLOOKUP(A1129,[1]Plan1!$BG$69:$BI$188,3),G1129)</f>
        <v>3991.24</v>
      </c>
      <c r="H1130" s="11">
        <f t="shared" si="627"/>
        <v>41853</v>
      </c>
      <c r="I1130" s="11">
        <f t="shared" si="628"/>
        <v>41884</v>
      </c>
      <c r="J1130" s="26">
        <f t="shared" si="605"/>
        <v>5.6997142583568028E-3</v>
      </c>
      <c r="K1130" s="11">
        <f t="shared" si="619"/>
        <v>41946</v>
      </c>
      <c r="L1130" s="11">
        <f t="shared" si="606"/>
        <v>41946</v>
      </c>
      <c r="M1130" s="1">
        <f t="shared" si="620"/>
        <v>23</v>
      </c>
      <c r="N1130" s="1">
        <f t="shared" si="623"/>
        <v>4</v>
      </c>
      <c r="O1130" s="2">
        <f t="shared" si="607"/>
        <v>1.0009889199999999</v>
      </c>
      <c r="P1130" s="10">
        <f t="shared" ref="P1130:P1193" si="634">IF(L1130&gt;L1129,O1129,P1129)</f>
        <v>1.0025008</v>
      </c>
      <c r="Q1130" s="10">
        <f t="shared" si="629"/>
        <v>1.1892205652371142</v>
      </c>
      <c r="R1130" s="2">
        <f t="shared" si="633"/>
        <v>1.1903965999999999</v>
      </c>
      <c r="S1130" s="2">
        <f t="shared" si="624"/>
        <v>1.1892205600000001</v>
      </c>
      <c r="T1130" s="2">
        <f t="shared" si="608"/>
        <v>303947.54803101002</v>
      </c>
      <c r="U1130" s="2">
        <f t="shared" si="609"/>
        <v>5220.3572526548714</v>
      </c>
      <c r="V1130" s="2">
        <f t="shared" si="610"/>
        <v>43409.810148838376</v>
      </c>
      <c r="W1130" s="2">
        <f t="shared" si="611"/>
        <v>304215.68135444325</v>
      </c>
      <c r="X1130" s="27">
        <f t="shared" si="612"/>
        <v>0</v>
      </c>
      <c r="Y1130" s="2">
        <f t="shared" si="625"/>
        <v>0</v>
      </c>
      <c r="Z1130" s="67">
        <f t="shared" si="613"/>
        <v>0</v>
      </c>
      <c r="AA1130" s="2">
        <f t="shared" si="614"/>
        <v>0</v>
      </c>
      <c r="AB1130" s="26">
        <f t="shared" si="621"/>
        <v>6.7299999999999999E-2</v>
      </c>
      <c r="AC1130" s="27">
        <f t="shared" si="602"/>
        <v>4</v>
      </c>
      <c r="AD1130" s="27">
        <v>252</v>
      </c>
      <c r="AE1130" s="10">
        <f t="shared" si="630"/>
        <v>1.0010343770000001</v>
      </c>
      <c r="AF1130" s="2">
        <f t="shared" si="631"/>
        <v>314.39635287999999</v>
      </c>
      <c r="AG1130" s="2">
        <f t="shared" si="615"/>
        <v>314.67370383000002</v>
      </c>
      <c r="AH1130" s="3" t="str">
        <f t="shared" si="616"/>
        <v>-</v>
      </c>
      <c r="AI1130" s="4" t="str">
        <f t="shared" si="632"/>
        <v>A+J=</v>
      </c>
      <c r="AJ1130" s="11">
        <f t="shared" si="622"/>
        <v>41948</v>
      </c>
      <c r="AK1130" s="11"/>
      <c r="AL1130" s="4"/>
      <c r="AX1130" s="1"/>
      <c r="AY1130" s="1"/>
      <c r="AZ1130" s="1"/>
      <c r="BA1130" s="1"/>
      <c r="BB1130" s="1"/>
      <c r="BC1130" s="1"/>
    </row>
    <row r="1131" spans="1:154" x14ac:dyDescent="0.2">
      <c r="A1131" s="144">
        <f t="shared" si="617"/>
        <v>41920</v>
      </c>
      <c r="B1131" s="2">
        <f t="shared" si="603"/>
        <v>304676.24018900469</v>
      </c>
      <c r="C1131" s="2">
        <f t="shared" si="618"/>
        <v>255585.51395294999</v>
      </c>
      <c r="D1131" s="68">
        <f>SUM(Y1131:Y$1459)</f>
        <v>27588.742220479999</v>
      </c>
      <c r="E1131" s="68">
        <f t="shared" si="604"/>
        <v>227996.77173246999</v>
      </c>
      <c r="F1131" s="72">
        <f t="shared" si="626"/>
        <v>3968.62</v>
      </c>
      <c r="G1131" s="3">
        <f>IF(N1131=1,VLOOKUP(A1130,[1]Plan1!$BG$69:$BI$188,3),G1130)</f>
        <v>3991.24</v>
      </c>
      <c r="H1131" s="11">
        <f t="shared" si="627"/>
        <v>41853</v>
      </c>
      <c r="I1131" s="11">
        <f t="shared" si="628"/>
        <v>41884</v>
      </c>
      <c r="J1131" s="26">
        <f t="shared" si="605"/>
        <v>5.6997142583568028E-3</v>
      </c>
      <c r="K1131" s="11">
        <f t="shared" si="619"/>
        <v>41946</v>
      </c>
      <c r="L1131" s="11">
        <f t="shared" si="606"/>
        <v>41946</v>
      </c>
      <c r="M1131" s="1">
        <f t="shared" si="620"/>
        <v>23</v>
      </c>
      <c r="N1131" s="1">
        <f t="shared" si="623"/>
        <v>5</v>
      </c>
      <c r="O1131" s="2">
        <f t="shared" si="607"/>
        <v>1.0012363099999999</v>
      </c>
      <c r="P1131" s="10">
        <f t="shared" si="634"/>
        <v>1.0025008</v>
      </c>
      <c r="Q1131" s="10">
        <f t="shared" si="629"/>
        <v>1.1892205652371142</v>
      </c>
      <c r="R1131" s="2">
        <f t="shared" si="633"/>
        <v>1.19069081</v>
      </c>
      <c r="S1131" s="2">
        <f t="shared" si="624"/>
        <v>1.1892205600000001</v>
      </c>
      <c r="T1131" s="2">
        <f t="shared" si="608"/>
        <v>303947.54803101002</v>
      </c>
      <c r="U1131" s="2">
        <f t="shared" si="609"/>
        <v>5220.3572526548714</v>
      </c>
      <c r="V1131" s="2">
        <f t="shared" si="610"/>
        <v>43476.889079049804</v>
      </c>
      <c r="W1131" s="2">
        <f t="shared" si="611"/>
        <v>304282.76028465468</v>
      </c>
      <c r="X1131" s="27">
        <f t="shared" si="612"/>
        <v>0</v>
      </c>
      <c r="Y1131" s="2">
        <f t="shared" si="625"/>
        <v>0</v>
      </c>
      <c r="Z1131" s="67">
        <f t="shared" si="613"/>
        <v>0</v>
      </c>
      <c r="AA1131" s="2">
        <f t="shared" si="614"/>
        <v>0</v>
      </c>
      <c r="AB1131" s="26">
        <f t="shared" si="621"/>
        <v>6.7299999999999999E-2</v>
      </c>
      <c r="AC1131" s="27">
        <f t="shared" si="602"/>
        <v>5</v>
      </c>
      <c r="AD1131" s="27">
        <v>252</v>
      </c>
      <c r="AE1131" s="10">
        <f t="shared" si="630"/>
        <v>1.0012931389999999</v>
      </c>
      <c r="AF1131" s="2">
        <f t="shared" si="631"/>
        <v>393.04642831000001</v>
      </c>
      <c r="AG1131" s="2">
        <f t="shared" si="615"/>
        <v>393.47990435000003</v>
      </c>
      <c r="AH1131" s="3" t="str">
        <f t="shared" si="616"/>
        <v>-</v>
      </c>
      <c r="AI1131" s="4" t="str">
        <f t="shared" si="632"/>
        <v>A+J=</v>
      </c>
      <c r="AJ1131" s="11">
        <f t="shared" si="622"/>
        <v>41948</v>
      </c>
      <c r="AK1131" s="11"/>
      <c r="AL1131" s="4"/>
      <c r="AX1131" s="1"/>
      <c r="AY1131" s="1"/>
      <c r="AZ1131" s="1"/>
      <c r="BA1131" s="1"/>
      <c r="BB1131" s="1"/>
      <c r="BC1131" s="1"/>
    </row>
    <row r="1132" spans="1:154" x14ac:dyDescent="0.2">
      <c r="A1132" s="144">
        <f t="shared" si="617"/>
        <v>41921</v>
      </c>
      <c r="B1132" s="2">
        <f t="shared" si="603"/>
        <v>304822.19382281235</v>
      </c>
      <c r="C1132" s="2">
        <f t="shared" si="618"/>
        <v>255585.51395294999</v>
      </c>
      <c r="D1132" s="68">
        <f>SUM(Y1132:Y$1459)</f>
        <v>27588.742220479999</v>
      </c>
      <c r="E1132" s="68">
        <f t="shared" si="604"/>
        <v>227996.77173246999</v>
      </c>
      <c r="F1132" s="72">
        <f t="shared" si="626"/>
        <v>3968.62</v>
      </c>
      <c r="G1132" s="3">
        <f>IF(N1132=1,VLOOKUP(A1131,[1]Plan1!$BG$69:$BI$188,3),G1131)</f>
        <v>3991.24</v>
      </c>
      <c r="H1132" s="11">
        <f t="shared" si="627"/>
        <v>41853</v>
      </c>
      <c r="I1132" s="11">
        <f t="shared" si="628"/>
        <v>41884</v>
      </c>
      <c r="J1132" s="26">
        <f t="shared" si="605"/>
        <v>5.6997142583568028E-3</v>
      </c>
      <c r="K1132" s="11">
        <f t="shared" si="619"/>
        <v>41946</v>
      </c>
      <c r="L1132" s="11">
        <f t="shared" si="606"/>
        <v>41946</v>
      </c>
      <c r="M1132" s="1">
        <f t="shared" si="620"/>
        <v>23</v>
      </c>
      <c r="N1132" s="1">
        <f t="shared" si="623"/>
        <v>6</v>
      </c>
      <c r="O1132" s="2">
        <f t="shared" si="607"/>
        <v>1.0014837599999999</v>
      </c>
      <c r="P1132" s="10">
        <f t="shared" si="634"/>
        <v>1.0025008</v>
      </c>
      <c r="Q1132" s="10">
        <f t="shared" si="629"/>
        <v>1.1892205652371142</v>
      </c>
      <c r="R1132" s="2">
        <f t="shared" si="633"/>
        <v>1.1909850799999999</v>
      </c>
      <c r="S1132" s="2">
        <f t="shared" si="624"/>
        <v>1.1892205600000001</v>
      </c>
      <c r="T1132" s="2">
        <f t="shared" si="608"/>
        <v>303947.54803101002</v>
      </c>
      <c r="U1132" s="2">
        <f t="shared" si="609"/>
        <v>5220.3572526548714</v>
      </c>
      <c r="V1132" s="2">
        <f t="shared" si="610"/>
        <v>43543.981689067499</v>
      </c>
      <c r="W1132" s="2">
        <f t="shared" si="611"/>
        <v>304349.85289467237</v>
      </c>
      <c r="X1132" s="27">
        <f t="shared" si="612"/>
        <v>0</v>
      </c>
      <c r="Y1132" s="2">
        <f t="shared" si="625"/>
        <v>0</v>
      </c>
      <c r="Z1132" s="67">
        <f t="shared" si="613"/>
        <v>0</v>
      </c>
      <c r="AA1132" s="2">
        <f t="shared" si="614"/>
        <v>0</v>
      </c>
      <c r="AB1132" s="26">
        <f t="shared" si="621"/>
        <v>6.7299999999999999E-2</v>
      </c>
      <c r="AC1132" s="27">
        <f t="shared" si="602"/>
        <v>6</v>
      </c>
      <c r="AD1132" s="27">
        <v>252</v>
      </c>
      <c r="AE1132" s="10">
        <f t="shared" si="630"/>
        <v>1.0015519669999999</v>
      </c>
      <c r="AF1132" s="2">
        <f t="shared" si="631"/>
        <v>471.71656426999999</v>
      </c>
      <c r="AG1132" s="2">
        <f t="shared" si="615"/>
        <v>472.34092814000002</v>
      </c>
      <c r="AH1132" s="3" t="str">
        <f t="shared" si="616"/>
        <v>-</v>
      </c>
      <c r="AI1132" s="4" t="str">
        <f t="shared" si="632"/>
        <v>A+J=</v>
      </c>
      <c r="AJ1132" s="11">
        <f t="shared" si="622"/>
        <v>41948</v>
      </c>
      <c r="AK1132" s="11"/>
      <c r="AL1132" s="4"/>
      <c r="AX1132" s="1"/>
      <c r="AY1132" s="1"/>
      <c r="AZ1132" s="1"/>
      <c r="BA1132" s="1"/>
      <c r="BB1132" s="1"/>
      <c r="BC1132" s="1"/>
    </row>
    <row r="1133" spans="1:154" x14ac:dyDescent="0.2">
      <c r="A1133" s="144">
        <f t="shared" si="617"/>
        <v>41922</v>
      </c>
      <c r="B1133" s="2">
        <f t="shared" si="603"/>
        <v>304968.21628803638</v>
      </c>
      <c r="C1133" s="2">
        <f t="shared" si="618"/>
        <v>255585.51395294999</v>
      </c>
      <c r="D1133" s="68">
        <f>SUM(Y1133:Y$1459)</f>
        <v>27588.742220479999</v>
      </c>
      <c r="E1133" s="68">
        <f t="shared" si="604"/>
        <v>227996.77173246999</v>
      </c>
      <c r="F1133" s="72">
        <f t="shared" si="626"/>
        <v>3968.62</v>
      </c>
      <c r="G1133" s="3">
        <f>IF(N1133=1,VLOOKUP(A1132,[1]Plan1!$BG$69:$BI$188,3),G1132)</f>
        <v>3991.24</v>
      </c>
      <c r="H1133" s="11">
        <f t="shared" si="627"/>
        <v>41853</v>
      </c>
      <c r="I1133" s="11">
        <f t="shared" si="628"/>
        <v>41884</v>
      </c>
      <c r="J1133" s="26">
        <f t="shared" si="605"/>
        <v>5.6997142583568028E-3</v>
      </c>
      <c r="K1133" s="11">
        <f t="shared" si="619"/>
        <v>41946</v>
      </c>
      <c r="L1133" s="11">
        <f t="shared" si="606"/>
        <v>41946</v>
      </c>
      <c r="M1133" s="1">
        <f t="shared" si="620"/>
        <v>23</v>
      </c>
      <c r="N1133" s="1">
        <f t="shared" si="623"/>
        <v>7</v>
      </c>
      <c r="O1133" s="2">
        <f t="shared" si="607"/>
        <v>1.0017312599999999</v>
      </c>
      <c r="P1133" s="10">
        <f t="shared" si="634"/>
        <v>1.0025008</v>
      </c>
      <c r="Q1133" s="10">
        <f t="shared" si="629"/>
        <v>1.1892205652371142</v>
      </c>
      <c r="R1133" s="2">
        <f t="shared" si="633"/>
        <v>1.1912794099999999</v>
      </c>
      <c r="S1133" s="2">
        <f t="shared" si="624"/>
        <v>1.1892205600000001</v>
      </c>
      <c r="T1133" s="2">
        <f t="shared" si="608"/>
        <v>303947.54803101002</v>
      </c>
      <c r="U1133" s="2">
        <f t="shared" si="609"/>
        <v>5220.3572526548714</v>
      </c>
      <c r="V1133" s="2">
        <f t="shared" si="610"/>
        <v>43611.087978891519</v>
      </c>
      <c r="W1133" s="2">
        <f t="shared" si="611"/>
        <v>304416.95918449637</v>
      </c>
      <c r="X1133" s="27">
        <f t="shared" si="612"/>
        <v>0</v>
      </c>
      <c r="Y1133" s="2">
        <f t="shared" si="625"/>
        <v>0</v>
      </c>
      <c r="Z1133" s="67">
        <f t="shared" si="613"/>
        <v>0</v>
      </c>
      <c r="AA1133" s="2">
        <f t="shared" si="614"/>
        <v>0</v>
      </c>
      <c r="AB1133" s="26">
        <f t="shared" si="621"/>
        <v>6.7299999999999999E-2</v>
      </c>
      <c r="AC1133" s="27">
        <f t="shared" si="602"/>
        <v>7</v>
      </c>
      <c r="AD1133" s="27">
        <v>252</v>
      </c>
      <c r="AE1133" s="10">
        <f t="shared" si="630"/>
        <v>1.0018108619999999</v>
      </c>
      <c r="AF1133" s="2">
        <f t="shared" si="631"/>
        <v>550.40706471999999</v>
      </c>
      <c r="AG1133" s="2">
        <f t="shared" si="615"/>
        <v>551.25710354</v>
      </c>
      <c r="AH1133" s="3" t="str">
        <f t="shared" si="616"/>
        <v>-</v>
      </c>
      <c r="AI1133" s="4" t="str">
        <f t="shared" si="632"/>
        <v>A+J=</v>
      </c>
      <c r="AJ1133" s="11">
        <f t="shared" si="622"/>
        <v>41948</v>
      </c>
      <c r="AK1133" s="11"/>
      <c r="AL1133" s="4"/>
      <c r="AX1133" s="1"/>
      <c r="AY1133" s="1"/>
      <c r="AZ1133" s="1"/>
      <c r="BA1133" s="1"/>
      <c r="BB1133" s="1"/>
      <c r="BC1133" s="1"/>
    </row>
    <row r="1134" spans="1:154" x14ac:dyDescent="0.2">
      <c r="A1134" s="144">
        <f t="shared" si="617"/>
        <v>41923</v>
      </c>
      <c r="B1134" s="2">
        <f t="shared" si="603"/>
        <v>305114.31476731988</v>
      </c>
      <c r="C1134" s="2">
        <f t="shared" si="618"/>
        <v>255585.51395294999</v>
      </c>
      <c r="D1134" s="68">
        <f>SUM(Y1134:Y$1459)</f>
        <v>27588.742220479999</v>
      </c>
      <c r="E1134" s="68">
        <f t="shared" si="604"/>
        <v>227996.77173246999</v>
      </c>
      <c r="F1134" s="72">
        <f t="shared" si="626"/>
        <v>3968.62</v>
      </c>
      <c r="G1134" s="3">
        <f>IF(N1134=1,VLOOKUP(A1133,[1]Plan1!$BG$69:$BI$188,3),G1133)</f>
        <v>3991.24</v>
      </c>
      <c r="H1134" s="11">
        <f t="shared" si="627"/>
        <v>41853</v>
      </c>
      <c r="I1134" s="11">
        <f t="shared" si="628"/>
        <v>41884</v>
      </c>
      <c r="J1134" s="26">
        <f t="shared" si="605"/>
        <v>5.6997142583568028E-3</v>
      </c>
      <c r="K1134" s="11">
        <f t="shared" si="619"/>
        <v>41946</v>
      </c>
      <c r="L1134" s="11">
        <f t="shared" si="606"/>
        <v>41946</v>
      </c>
      <c r="M1134" s="1">
        <f t="shared" si="620"/>
        <v>23</v>
      </c>
      <c r="N1134" s="1">
        <f t="shared" si="623"/>
        <v>8</v>
      </c>
      <c r="O1134" s="2">
        <f t="shared" si="607"/>
        <v>1.0019788300000001</v>
      </c>
      <c r="P1134" s="10">
        <f t="shared" si="634"/>
        <v>1.0025008</v>
      </c>
      <c r="Q1134" s="10">
        <f t="shared" si="629"/>
        <v>1.1892205652371142</v>
      </c>
      <c r="R1134" s="2">
        <f t="shared" si="633"/>
        <v>1.1915738300000001</v>
      </c>
      <c r="S1134" s="2">
        <f t="shared" si="624"/>
        <v>1.1892205600000001</v>
      </c>
      <c r="T1134" s="2">
        <f t="shared" si="608"/>
        <v>303947.54803101002</v>
      </c>
      <c r="U1134" s="2">
        <f t="shared" si="609"/>
        <v>5220.3572526548714</v>
      </c>
      <c r="V1134" s="2">
        <f t="shared" si="610"/>
        <v>43678.214788425023</v>
      </c>
      <c r="W1134" s="2">
        <f t="shared" si="611"/>
        <v>304484.08599402988</v>
      </c>
      <c r="X1134" s="27">
        <f t="shared" si="612"/>
        <v>0</v>
      </c>
      <c r="Y1134" s="2">
        <f t="shared" si="625"/>
        <v>0</v>
      </c>
      <c r="Z1134" s="67">
        <f t="shared" si="613"/>
        <v>0</v>
      </c>
      <c r="AA1134" s="2">
        <f t="shared" si="614"/>
        <v>0</v>
      </c>
      <c r="AB1134" s="26">
        <f t="shared" si="621"/>
        <v>6.7299999999999999E-2</v>
      </c>
      <c r="AC1134" s="27">
        <f t="shared" si="602"/>
        <v>8</v>
      </c>
      <c r="AD1134" s="27">
        <v>252</v>
      </c>
      <c r="AE1134" s="10">
        <f t="shared" si="630"/>
        <v>1.002069825</v>
      </c>
      <c r="AF1134" s="2">
        <f t="shared" si="631"/>
        <v>629.11823360000005</v>
      </c>
      <c r="AG1134" s="2">
        <f t="shared" si="615"/>
        <v>630.22877329000005</v>
      </c>
      <c r="AH1134" s="3" t="str">
        <f t="shared" si="616"/>
        <v>-</v>
      </c>
      <c r="AI1134" s="4" t="str">
        <f t="shared" si="632"/>
        <v>A+J=</v>
      </c>
      <c r="AJ1134" s="11">
        <f t="shared" si="622"/>
        <v>41948</v>
      </c>
      <c r="AK1134" s="11"/>
      <c r="AL1134" s="4"/>
      <c r="AX1134" s="1"/>
      <c r="AY1134" s="1"/>
      <c r="AZ1134" s="1"/>
      <c r="BA1134" s="1"/>
      <c r="BB1134" s="1"/>
      <c r="BC1134" s="1"/>
    </row>
    <row r="1135" spans="1:154" x14ac:dyDescent="0.2">
      <c r="A1135" s="144">
        <f t="shared" si="617"/>
        <v>41924</v>
      </c>
      <c r="B1135" s="2">
        <f t="shared" si="603"/>
        <v>305114.31476731988</v>
      </c>
      <c r="C1135" s="2">
        <f t="shared" si="618"/>
        <v>255585.51395294999</v>
      </c>
      <c r="D1135" s="68">
        <f>SUM(Y1135:Y$1459)</f>
        <v>27588.742220479999</v>
      </c>
      <c r="E1135" s="68">
        <f t="shared" si="604"/>
        <v>227996.77173246999</v>
      </c>
      <c r="F1135" s="72">
        <f t="shared" si="626"/>
        <v>3968.62</v>
      </c>
      <c r="G1135" s="3">
        <f>IF(N1135=1,VLOOKUP(A1134,[1]Plan1!$BG$69:$BI$188,3),G1134)</f>
        <v>3991.24</v>
      </c>
      <c r="H1135" s="11">
        <f t="shared" si="627"/>
        <v>41853</v>
      </c>
      <c r="I1135" s="11">
        <f t="shared" si="628"/>
        <v>41884</v>
      </c>
      <c r="J1135" s="26">
        <f t="shared" si="605"/>
        <v>5.6997142583568028E-3</v>
      </c>
      <c r="K1135" s="11">
        <f t="shared" si="619"/>
        <v>41946</v>
      </c>
      <c r="L1135" s="11">
        <f t="shared" si="606"/>
        <v>41946</v>
      </c>
      <c r="M1135" s="1">
        <f t="shared" si="620"/>
        <v>23</v>
      </c>
      <c r="N1135" s="1">
        <f t="shared" si="623"/>
        <v>8</v>
      </c>
      <c r="O1135" s="2">
        <f t="shared" si="607"/>
        <v>1.0019788300000001</v>
      </c>
      <c r="P1135" s="10">
        <f t="shared" si="634"/>
        <v>1.0025008</v>
      </c>
      <c r="Q1135" s="10">
        <f t="shared" si="629"/>
        <v>1.1892205652371142</v>
      </c>
      <c r="R1135" s="2">
        <f t="shared" si="633"/>
        <v>1.1915738300000001</v>
      </c>
      <c r="S1135" s="2">
        <f t="shared" si="624"/>
        <v>1.1892205600000001</v>
      </c>
      <c r="T1135" s="2">
        <f t="shared" si="608"/>
        <v>303947.54803101002</v>
      </c>
      <c r="U1135" s="2">
        <f t="shared" si="609"/>
        <v>5220.3572526548714</v>
      </c>
      <c r="V1135" s="2">
        <f t="shared" si="610"/>
        <v>43678.214788425023</v>
      </c>
      <c r="W1135" s="2">
        <f t="shared" si="611"/>
        <v>304484.08599402988</v>
      </c>
      <c r="X1135" s="27">
        <f t="shared" si="612"/>
        <v>0</v>
      </c>
      <c r="Y1135" s="2">
        <f t="shared" si="625"/>
        <v>0</v>
      </c>
      <c r="Z1135" s="67">
        <f t="shared" si="613"/>
        <v>0</v>
      </c>
      <c r="AA1135" s="2">
        <f t="shared" si="614"/>
        <v>0</v>
      </c>
      <c r="AB1135" s="26">
        <f t="shared" si="621"/>
        <v>6.7299999999999999E-2</v>
      </c>
      <c r="AC1135" s="27">
        <f t="shared" si="602"/>
        <v>8</v>
      </c>
      <c r="AD1135" s="27">
        <v>252</v>
      </c>
      <c r="AE1135" s="10">
        <f t="shared" si="630"/>
        <v>1.002069825</v>
      </c>
      <c r="AF1135" s="2">
        <f t="shared" si="631"/>
        <v>629.11823360000005</v>
      </c>
      <c r="AG1135" s="2">
        <f t="shared" si="615"/>
        <v>630.22877329000005</v>
      </c>
      <c r="AH1135" s="3" t="str">
        <f t="shared" si="616"/>
        <v>-</v>
      </c>
      <c r="AI1135" s="4" t="str">
        <f t="shared" si="632"/>
        <v>A+J=</v>
      </c>
      <c r="AJ1135" s="11">
        <f t="shared" si="622"/>
        <v>41948</v>
      </c>
      <c r="AK1135" s="11"/>
      <c r="AL1135" s="4"/>
      <c r="AX1135" s="1"/>
      <c r="AY1135" s="1"/>
      <c r="AZ1135" s="1"/>
      <c r="BA1135" s="1"/>
      <c r="BB1135" s="1"/>
      <c r="BC1135" s="1"/>
    </row>
    <row r="1136" spans="1:154" x14ac:dyDescent="0.2">
      <c r="A1136" s="144">
        <f t="shared" si="617"/>
        <v>41925</v>
      </c>
      <c r="B1136" s="2">
        <f t="shared" si="603"/>
        <v>305114.31476731988</v>
      </c>
      <c r="C1136" s="2">
        <f t="shared" si="618"/>
        <v>255585.51395294999</v>
      </c>
      <c r="D1136" s="68">
        <f>SUM(Y1136:Y$1459)</f>
        <v>27588.742220479999</v>
      </c>
      <c r="E1136" s="68">
        <f t="shared" si="604"/>
        <v>227996.77173246999</v>
      </c>
      <c r="F1136" s="72">
        <f t="shared" si="626"/>
        <v>3968.62</v>
      </c>
      <c r="G1136" s="3">
        <f>IF(N1136=1,VLOOKUP(A1135,[1]Plan1!$BG$69:$BI$188,3),G1135)</f>
        <v>3991.24</v>
      </c>
      <c r="H1136" s="11">
        <f t="shared" si="627"/>
        <v>41853</v>
      </c>
      <c r="I1136" s="11">
        <f t="shared" si="628"/>
        <v>41884</v>
      </c>
      <c r="J1136" s="26">
        <f t="shared" si="605"/>
        <v>5.6997142583568028E-3</v>
      </c>
      <c r="K1136" s="11">
        <f t="shared" si="619"/>
        <v>41946</v>
      </c>
      <c r="L1136" s="11">
        <f t="shared" si="606"/>
        <v>41946</v>
      </c>
      <c r="M1136" s="1">
        <f t="shared" si="620"/>
        <v>23</v>
      </c>
      <c r="N1136" s="1">
        <f t="shared" si="623"/>
        <v>8</v>
      </c>
      <c r="O1136" s="2">
        <f t="shared" si="607"/>
        <v>1.0019788300000001</v>
      </c>
      <c r="P1136" s="10">
        <f t="shared" si="634"/>
        <v>1.0025008</v>
      </c>
      <c r="Q1136" s="10">
        <f t="shared" si="629"/>
        <v>1.1892205652371142</v>
      </c>
      <c r="R1136" s="2">
        <f t="shared" si="633"/>
        <v>1.1915738300000001</v>
      </c>
      <c r="S1136" s="2">
        <f t="shared" si="624"/>
        <v>1.1892205600000001</v>
      </c>
      <c r="T1136" s="2">
        <f t="shared" si="608"/>
        <v>303947.54803101002</v>
      </c>
      <c r="U1136" s="2">
        <f t="shared" si="609"/>
        <v>5220.3572526548714</v>
      </c>
      <c r="V1136" s="2">
        <f t="shared" si="610"/>
        <v>43678.214788425023</v>
      </c>
      <c r="W1136" s="2">
        <f t="shared" si="611"/>
        <v>304484.08599402988</v>
      </c>
      <c r="X1136" s="27">
        <f t="shared" si="612"/>
        <v>0</v>
      </c>
      <c r="Y1136" s="2">
        <f t="shared" si="625"/>
        <v>0</v>
      </c>
      <c r="Z1136" s="67">
        <f t="shared" si="613"/>
        <v>0</v>
      </c>
      <c r="AA1136" s="2">
        <f t="shared" si="614"/>
        <v>0</v>
      </c>
      <c r="AB1136" s="26">
        <f t="shared" si="621"/>
        <v>6.7299999999999999E-2</v>
      </c>
      <c r="AC1136" s="27">
        <f t="shared" si="602"/>
        <v>8</v>
      </c>
      <c r="AD1136" s="27">
        <v>252</v>
      </c>
      <c r="AE1136" s="10">
        <f t="shared" si="630"/>
        <v>1.002069825</v>
      </c>
      <c r="AF1136" s="2">
        <f t="shared" si="631"/>
        <v>629.11823360000005</v>
      </c>
      <c r="AG1136" s="2">
        <f t="shared" si="615"/>
        <v>630.22877329000005</v>
      </c>
      <c r="AH1136" s="3" t="str">
        <f t="shared" si="616"/>
        <v>-</v>
      </c>
      <c r="AI1136" s="4" t="str">
        <f t="shared" si="632"/>
        <v>A+J=</v>
      </c>
      <c r="AJ1136" s="11">
        <f t="shared" si="622"/>
        <v>41948</v>
      </c>
      <c r="AK1136" s="11"/>
      <c r="AL1136" s="4"/>
      <c r="AX1136" s="1"/>
      <c r="AY1136" s="1"/>
      <c r="AZ1136" s="1"/>
      <c r="BA1136" s="1"/>
      <c r="BB1136" s="1"/>
      <c r="BC1136" s="1"/>
    </row>
    <row r="1137" spans="1:55" x14ac:dyDescent="0.2">
      <c r="A1137" s="144">
        <f t="shared" si="617"/>
        <v>41926</v>
      </c>
      <c r="B1137" s="2">
        <f t="shared" si="603"/>
        <v>305260.48182536964</v>
      </c>
      <c r="C1137" s="2">
        <f t="shared" si="618"/>
        <v>255585.51395294999</v>
      </c>
      <c r="D1137" s="68">
        <f>SUM(Y1137:Y$1459)</f>
        <v>27588.742220479999</v>
      </c>
      <c r="E1137" s="68">
        <f t="shared" si="604"/>
        <v>227996.77173246999</v>
      </c>
      <c r="F1137" s="72">
        <f t="shared" si="626"/>
        <v>3968.62</v>
      </c>
      <c r="G1137" s="3">
        <f>IF(N1137=1,VLOOKUP(A1136,[1]Plan1!$BG$69:$BI$188,3),G1136)</f>
        <v>3991.24</v>
      </c>
      <c r="H1137" s="11">
        <f t="shared" si="627"/>
        <v>41853</v>
      </c>
      <c r="I1137" s="11">
        <f t="shared" si="628"/>
        <v>41884</v>
      </c>
      <c r="J1137" s="26">
        <f t="shared" si="605"/>
        <v>5.6997142583568028E-3</v>
      </c>
      <c r="K1137" s="11">
        <f t="shared" si="619"/>
        <v>41946</v>
      </c>
      <c r="L1137" s="11">
        <f t="shared" si="606"/>
        <v>41946</v>
      </c>
      <c r="M1137" s="1">
        <f t="shared" si="620"/>
        <v>23</v>
      </c>
      <c r="N1137" s="1">
        <f t="shared" si="623"/>
        <v>9</v>
      </c>
      <c r="O1137" s="2">
        <f t="shared" si="607"/>
        <v>1.0022264599999999</v>
      </c>
      <c r="P1137" s="10">
        <f t="shared" si="634"/>
        <v>1.0025008</v>
      </c>
      <c r="Q1137" s="10">
        <f t="shared" si="629"/>
        <v>1.1892205652371142</v>
      </c>
      <c r="R1137" s="2">
        <f t="shared" si="633"/>
        <v>1.19186831</v>
      </c>
      <c r="S1137" s="2">
        <f t="shared" si="624"/>
        <v>1.1892205600000001</v>
      </c>
      <c r="T1137" s="2">
        <f t="shared" si="608"/>
        <v>303947.54803101002</v>
      </c>
      <c r="U1137" s="2">
        <f t="shared" si="609"/>
        <v>5220.3572526548714</v>
      </c>
      <c r="V1137" s="2">
        <f t="shared" si="610"/>
        <v>43745.3552777648</v>
      </c>
      <c r="W1137" s="2">
        <f t="shared" si="611"/>
        <v>304551.22648336965</v>
      </c>
      <c r="X1137" s="27">
        <f t="shared" si="612"/>
        <v>0</v>
      </c>
      <c r="Y1137" s="2">
        <f t="shared" si="625"/>
        <v>0</v>
      </c>
      <c r="Z1137" s="67">
        <f t="shared" si="613"/>
        <v>0</v>
      </c>
      <c r="AA1137" s="2">
        <f t="shared" si="614"/>
        <v>0</v>
      </c>
      <c r="AB1137" s="26">
        <f t="shared" si="621"/>
        <v>6.7299999999999999E-2</v>
      </c>
      <c r="AC1137" s="27">
        <f t="shared" si="602"/>
        <v>9</v>
      </c>
      <c r="AD1137" s="27">
        <v>252</v>
      </c>
      <c r="AE1137" s="10">
        <f t="shared" si="630"/>
        <v>1.0023288539999999</v>
      </c>
      <c r="AF1137" s="2">
        <f t="shared" si="631"/>
        <v>707.84946302000003</v>
      </c>
      <c r="AG1137" s="2">
        <f t="shared" si="615"/>
        <v>709.25534200000004</v>
      </c>
      <c r="AH1137" s="3" t="str">
        <f t="shared" si="616"/>
        <v>-</v>
      </c>
      <c r="AI1137" s="4" t="str">
        <f t="shared" si="632"/>
        <v>A+J=</v>
      </c>
      <c r="AJ1137" s="11">
        <f t="shared" si="622"/>
        <v>41948</v>
      </c>
      <c r="AK1137" s="11"/>
      <c r="AL1137" s="4"/>
      <c r="AX1137" s="1"/>
      <c r="AY1137" s="1"/>
      <c r="AZ1137" s="1"/>
      <c r="BA1137" s="1"/>
      <c r="BB1137" s="1"/>
      <c r="BC1137" s="1"/>
    </row>
    <row r="1138" spans="1:55" x14ac:dyDescent="0.2">
      <c r="A1138" s="144">
        <f t="shared" si="617"/>
        <v>41927</v>
      </c>
      <c r="B1138" s="2">
        <f t="shared" si="603"/>
        <v>305406.72236246115</v>
      </c>
      <c r="C1138" s="2">
        <f t="shared" si="618"/>
        <v>255585.51395294999</v>
      </c>
      <c r="D1138" s="68">
        <f>SUM(Y1138:Y$1459)</f>
        <v>27588.742220479999</v>
      </c>
      <c r="E1138" s="68">
        <f t="shared" si="604"/>
        <v>227996.77173246999</v>
      </c>
      <c r="F1138" s="72">
        <f t="shared" si="626"/>
        <v>3968.62</v>
      </c>
      <c r="G1138" s="3">
        <f>IF(N1138=1,VLOOKUP(A1137,[1]Plan1!$BG$69:$BI$188,3),G1137)</f>
        <v>3991.24</v>
      </c>
      <c r="H1138" s="11">
        <f t="shared" si="627"/>
        <v>41853</v>
      </c>
      <c r="I1138" s="11">
        <f t="shared" si="628"/>
        <v>41884</v>
      </c>
      <c r="J1138" s="26">
        <f t="shared" si="605"/>
        <v>5.6997142583568028E-3</v>
      </c>
      <c r="K1138" s="11">
        <f t="shared" si="619"/>
        <v>41946</v>
      </c>
      <c r="L1138" s="11">
        <f t="shared" si="606"/>
        <v>41946</v>
      </c>
      <c r="M1138" s="1">
        <f t="shared" si="620"/>
        <v>23</v>
      </c>
      <c r="N1138" s="1">
        <f t="shared" si="623"/>
        <v>10</v>
      </c>
      <c r="O1138" s="2">
        <f t="shared" si="607"/>
        <v>1.0024741500000001</v>
      </c>
      <c r="P1138" s="10">
        <f t="shared" si="634"/>
        <v>1.0025008</v>
      </c>
      <c r="Q1138" s="10">
        <f t="shared" si="629"/>
        <v>1.1892205652371142</v>
      </c>
      <c r="R1138" s="2">
        <f t="shared" si="633"/>
        <v>1.19216287</v>
      </c>
      <c r="S1138" s="2">
        <f t="shared" si="624"/>
        <v>1.1892205600000001</v>
      </c>
      <c r="T1138" s="2">
        <f t="shared" si="608"/>
        <v>303947.54803101002</v>
      </c>
      <c r="U1138" s="2">
        <f t="shared" si="609"/>
        <v>5220.3572526548714</v>
      </c>
      <c r="V1138" s="2">
        <f t="shared" si="610"/>
        <v>43812.514006846301</v>
      </c>
      <c r="W1138" s="2">
        <f t="shared" si="611"/>
        <v>304618.38521245116</v>
      </c>
      <c r="X1138" s="27">
        <f t="shared" si="612"/>
        <v>0</v>
      </c>
      <c r="Y1138" s="2">
        <f t="shared" si="625"/>
        <v>0</v>
      </c>
      <c r="Z1138" s="67">
        <f t="shared" si="613"/>
        <v>0</v>
      </c>
      <c r="AA1138" s="2">
        <f t="shared" si="614"/>
        <v>0</v>
      </c>
      <c r="AB1138" s="26">
        <f t="shared" si="621"/>
        <v>6.7299999999999999E-2</v>
      </c>
      <c r="AC1138" s="27">
        <f t="shared" si="602"/>
        <v>10</v>
      </c>
      <c r="AD1138" s="27">
        <v>252</v>
      </c>
      <c r="AE1138" s="10">
        <f t="shared" si="630"/>
        <v>1.0025879499999999</v>
      </c>
      <c r="AF1138" s="2">
        <f t="shared" si="631"/>
        <v>786.60105692000002</v>
      </c>
      <c r="AG1138" s="2">
        <f t="shared" si="615"/>
        <v>788.33715000999996</v>
      </c>
      <c r="AH1138" s="3" t="str">
        <f t="shared" si="616"/>
        <v>-</v>
      </c>
      <c r="AI1138" s="4" t="str">
        <f t="shared" si="632"/>
        <v>A+J=</v>
      </c>
      <c r="AJ1138" s="11">
        <f t="shared" si="622"/>
        <v>41948</v>
      </c>
      <c r="AK1138" s="11"/>
      <c r="AL1138" s="4"/>
      <c r="AX1138" s="1"/>
      <c r="AY1138" s="1"/>
      <c r="AZ1138" s="1"/>
      <c r="BA1138" s="1"/>
      <c r="BB1138" s="1"/>
      <c r="BC1138" s="1"/>
    </row>
    <row r="1139" spans="1:55" x14ac:dyDescent="0.2">
      <c r="A1139" s="144">
        <f t="shared" si="617"/>
        <v>41928</v>
      </c>
      <c r="B1139" s="2">
        <f t="shared" si="603"/>
        <v>305553.03411980672</v>
      </c>
      <c r="C1139" s="2">
        <f t="shared" si="618"/>
        <v>255585.51395294999</v>
      </c>
      <c r="D1139" s="68">
        <f>SUM(Y1139:Y$1459)</f>
        <v>27588.742220479999</v>
      </c>
      <c r="E1139" s="68">
        <f t="shared" si="604"/>
        <v>227996.77173246999</v>
      </c>
      <c r="F1139" s="72">
        <f t="shared" si="626"/>
        <v>3968.62</v>
      </c>
      <c r="G1139" s="3">
        <f>IF(N1139=1,VLOOKUP(A1138,[1]Plan1!$BG$69:$BI$188,3),G1138)</f>
        <v>3991.24</v>
      </c>
      <c r="H1139" s="11">
        <f t="shared" si="627"/>
        <v>41853</v>
      </c>
      <c r="I1139" s="11">
        <f t="shared" si="628"/>
        <v>41884</v>
      </c>
      <c r="J1139" s="26">
        <f t="shared" si="605"/>
        <v>5.6997142583568028E-3</v>
      </c>
      <c r="K1139" s="11">
        <f t="shared" si="619"/>
        <v>41946</v>
      </c>
      <c r="L1139" s="11">
        <f t="shared" si="606"/>
        <v>41946</v>
      </c>
      <c r="M1139" s="1">
        <f t="shared" si="620"/>
        <v>23</v>
      </c>
      <c r="N1139" s="1">
        <f t="shared" si="623"/>
        <v>11</v>
      </c>
      <c r="O1139" s="2">
        <f t="shared" si="607"/>
        <v>1.0027219000000001</v>
      </c>
      <c r="P1139" s="10">
        <f t="shared" si="634"/>
        <v>1.0025008</v>
      </c>
      <c r="Q1139" s="10">
        <f t="shared" si="629"/>
        <v>1.1892205652371142</v>
      </c>
      <c r="R1139" s="2">
        <f t="shared" si="633"/>
        <v>1.1924574999999999</v>
      </c>
      <c r="S1139" s="2">
        <f t="shared" si="624"/>
        <v>1.1892205600000001</v>
      </c>
      <c r="T1139" s="2">
        <f t="shared" si="608"/>
        <v>303947.54803101002</v>
      </c>
      <c r="U1139" s="2">
        <f t="shared" si="609"/>
        <v>5220.3572526548714</v>
      </c>
      <c r="V1139" s="2">
        <f t="shared" si="610"/>
        <v>43879.688695701829</v>
      </c>
      <c r="W1139" s="2">
        <f t="shared" si="611"/>
        <v>304685.5599013067</v>
      </c>
      <c r="X1139" s="27">
        <f t="shared" si="612"/>
        <v>0</v>
      </c>
      <c r="Y1139" s="2">
        <f t="shared" si="625"/>
        <v>0</v>
      </c>
      <c r="Z1139" s="67">
        <f t="shared" si="613"/>
        <v>0</v>
      </c>
      <c r="AA1139" s="2">
        <f t="shared" si="614"/>
        <v>0</v>
      </c>
      <c r="AB1139" s="26">
        <f t="shared" si="621"/>
        <v>6.7299999999999999E-2</v>
      </c>
      <c r="AC1139" s="27">
        <f t="shared" si="602"/>
        <v>11</v>
      </c>
      <c r="AD1139" s="27">
        <v>252</v>
      </c>
      <c r="AE1139" s="10">
        <f t="shared" si="630"/>
        <v>1.0028471130000001</v>
      </c>
      <c r="AF1139" s="2">
        <f t="shared" si="631"/>
        <v>865.37301531000003</v>
      </c>
      <c r="AG1139" s="2">
        <f t="shared" si="615"/>
        <v>867.47421850000001</v>
      </c>
      <c r="AH1139" s="3" t="str">
        <f t="shared" si="616"/>
        <v>-</v>
      </c>
      <c r="AI1139" s="4" t="str">
        <f t="shared" si="632"/>
        <v>A+J=</v>
      </c>
      <c r="AJ1139" s="11">
        <f t="shared" si="622"/>
        <v>41948</v>
      </c>
      <c r="AK1139" s="11"/>
      <c r="AL1139" s="4"/>
      <c r="AX1139" s="1"/>
      <c r="AY1139" s="1"/>
      <c r="AZ1139" s="1"/>
      <c r="BA1139" s="1"/>
      <c r="BB1139" s="1"/>
      <c r="BC1139" s="1"/>
    </row>
    <row r="1140" spans="1:55" x14ac:dyDescent="0.2">
      <c r="A1140" s="144">
        <f t="shared" si="617"/>
        <v>41929</v>
      </c>
      <c r="B1140" s="2">
        <f t="shared" si="603"/>
        <v>305699.41941038403</v>
      </c>
      <c r="C1140" s="2">
        <f t="shared" si="618"/>
        <v>255585.51395294999</v>
      </c>
      <c r="D1140" s="68">
        <f>SUM(Y1140:Y$1459)</f>
        <v>27588.742220479999</v>
      </c>
      <c r="E1140" s="68">
        <f t="shared" si="604"/>
        <v>227996.77173246999</v>
      </c>
      <c r="F1140" s="72">
        <f t="shared" si="626"/>
        <v>3968.62</v>
      </c>
      <c r="G1140" s="3">
        <f>IF(N1140=1,VLOOKUP(A1139,[1]Plan1!$BG$69:$BI$188,3),G1139)</f>
        <v>3991.24</v>
      </c>
      <c r="H1140" s="11">
        <f t="shared" si="627"/>
        <v>41853</v>
      </c>
      <c r="I1140" s="11">
        <f t="shared" si="628"/>
        <v>41884</v>
      </c>
      <c r="J1140" s="26">
        <f t="shared" si="605"/>
        <v>5.6997142583568028E-3</v>
      </c>
      <c r="K1140" s="11">
        <f t="shared" si="619"/>
        <v>41946</v>
      </c>
      <c r="L1140" s="11">
        <f t="shared" si="606"/>
        <v>41946</v>
      </c>
      <c r="M1140" s="1">
        <f t="shared" si="620"/>
        <v>23</v>
      </c>
      <c r="N1140" s="1">
        <f t="shared" si="623"/>
        <v>12</v>
      </c>
      <c r="O1140" s="2">
        <f t="shared" si="607"/>
        <v>1.0029697200000001</v>
      </c>
      <c r="P1140" s="10">
        <f t="shared" si="634"/>
        <v>1.0025008</v>
      </c>
      <c r="Q1140" s="10">
        <f t="shared" si="629"/>
        <v>1.1892205652371142</v>
      </c>
      <c r="R1140" s="2">
        <f t="shared" si="633"/>
        <v>1.1927522100000001</v>
      </c>
      <c r="S1140" s="2">
        <f t="shared" si="624"/>
        <v>1.1892205600000001</v>
      </c>
      <c r="T1140" s="2">
        <f t="shared" si="608"/>
        <v>303947.54803101002</v>
      </c>
      <c r="U1140" s="2">
        <f t="shared" si="609"/>
        <v>5220.3572526548714</v>
      </c>
      <c r="V1140" s="2">
        <f t="shared" si="610"/>
        <v>43946.881624299138</v>
      </c>
      <c r="W1140" s="2">
        <f t="shared" si="611"/>
        <v>304752.75282990403</v>
      </c>
      <c r="X1140" s="27">
        <f t="shared" si="612"/>
        <v>0</v>
      </c>
      <c r="Y1140" s="2">
        <f t="shared" si="625"/>
        <v>0</v>
      </c>
      <c r="Z1140" s="67">
        <f t="shared" si="613"/>
        <v>0</v>
      </c>
      <c r="AA1140" s="2">
        <f t="shared" si="614"/>
        <v>0</v>
      </c>
      <c r="AB1140" s="26">
        <f t="shared" si="621"/>
        <v>6.7299999999999999E-2</v>
      </c>
      <c r="AC1140" s="27">
        <f t="shared" si="602"/>
        <v>12</v>
      </c>
      <c r="AD1140" s="27">
        <v>252</v>
      </c>
      <c r="AE1140" s="10">
        <f t="shared" si="630"/>
        <v>1.003106343</v>
      </c>
      <c r="AF1140" s="2">
        <f t="shared" si="631"/>
        <v>944.16533819000006</v>
      </c>
      <c r="AG1140" s="2">
        <f t="shared" si="615"/>
        <v>946.66658047999999</v>
      </c>
      <c r="AH1140" s="3" t="str">
        <f t="shared" si="616"/>
        <v>-</v>
      </c>
      <c r="AI1140" s="4" t="str">
        <f t="shared" si="632"/>
        <v>A+J=</v>
      </c>
      <c r="AJ1140" s="11">
        <f t="shared" si="622"/>
        <v>41948</v>
      </c>
      <c r="AK1140" s="11"/>
      <c r="AL1140" s="4"/>
      <c r="AX1140" s="1"/>
      <c r="AY1140" s="1"/>
      <c r="AZ1140" s="1"/>
      <c r="BA1140" s="1"/>
      <c r="BB1140" s="1"/>
      <c r="BC1140" s="1"/>
    </row>
    <row r="1141" spans="1:55" x14ac:dyDescent="0.2">
      <c r="A1141" s="144">
        <f t="shared" si="617"/>
        <v>41930</v>
      </c>
      <c r="B1141" s="2">
        <f t="shared" si="603"/>
        <v>305845.87368658755</v>
      </c>
      <c r="C1141" s="2">
        <f t="shared" si="618"/>
        <v>255585.51395294999</v>
      </c>
      <c r="D1141" s="68">
        <f>SUM(Y1141:Y$1459)</f>
        <v>27588.742220479999</v>
      </c>
      <c r="E1141" s="68">
        <f t="shared" si="604"/>
        <v>227996.77173246999</v>
      </c>
      <c r="F1141" s="72">
        <f t="shared" si="626"/>
        <v>3968.62</v>
      </c>
      <c r="G1141" s="3">
        <f>IF(N1141=1,VLOOKUP(A1140,[1]Plan1!$BG$69:$BI$188,3),G1140)</f>
        <v>3991.24</v>
      </c>
      <c r="H1141" s="11">
        <f t="shared" si="627"/>
        <v>41853</v>
      </c>
      <c r="I1141" s="11">
        <f t="shared" si="628"/>
        <v>41884</v>
      </c>
      <c r="J1141" s="26">
        <f t="shared" si="605"/>
        <v>5.6997142583568028E-3</v>
      </c>
      <c r="K1141" s="11">
        <f t="shared" si="619"/>
        <v>41946</v>
      </c>
      <c r="L1141" s="11">
        <f t="shared" si="606"/>
        <v>41946</v>
      </c>
      <c r="M1141" s="1">
        <f t="shared" si="620"/>
        <v>23</v>
      </c>
      <c r="N1141" s="1">
        <f t="shared" si="623"/>
        <v>13</v>
      </c>
      <c r="O1141" s="2">
        <f t="shared" si="607"/>
        <v>1.00321759</v>
      </c>
      <c r="P1141" s="10">
        <f t="shared" si="634"/>
        <v>1.0025008</v>
      </c>
      <c r="Q1141" s="10">
        <f t="shared" si="629"/>
        <v>1.1892205652371142</v>
      </c>
      <c r="R1141" s="2">
        <f t="shared" si="633"/>
        <v>1.1930469800000001</v>
      </c>
      <c r="S1141" s="2">
        <f t="shared" si="624"/>
        <v>1.1892205600000001</v>
      </c>
      <c r="T1141" s="2">
        <f t="shared" si="608"/>
        <v>303947.54803101002</v>
      </c>
      <c r="U1141" s="2">
        <f t="shared" si="609"/>
        <v>5220.3572526548714</v>
      </c>
      <c r="V1141" s="2">
        <f t="shared" si="610"/>
        <v>44014.088232702721</v>
      </c>
      <c r="W1141" s="2">
        <f t="shared" si="611"/>
        <v>304819.95943830756</v>
      </c>
      <c r="X1141" s="27">
        <f t="shared" si="612"/>
        <v>0</v>
      </c>
      <c r="Y1141" s="2">
        <f t="shared" si="625"/>
        <v>0</v>
      </c>
      <c r="Z1141" s="67">
        <f t="shared" si="613"/>
        <v>0</v>
      </c>
      <c r="AA1141" s="2">
        <f t="shared" si="614"/>
        <v>0</v>
      </c>
      <c r="AB1141" s="26">
        <f t="shared" si="621"/>
        <v>6.7299999999999999E-2</v>
      </c>
      <c r="AC1141" s="27">
        <f t="shared" si="602"/>
        <v>13</v>
      </c>
      <c r="AD1141" s="27">
        <v>252</v>
      </c>
      <c r="AE1141" s="10">
        <f t="shared" si="630"/>
        <v>1.0033656399999999</v>
      </c>
      <c r="AF1141" s="2">
        <f t="shared" si="631"/>
        <v>1022.97802555</v>
      </c>
      <c r="AG1141" s="2">
        <f t="shared" si="615"/>
        <v>1025.91424828</v>
      </c>
      <c r="AH1141" s="3" t="str">
        <f t="shared" si="616"/>
        <v>-</v>
      </c>
      <c r="AI1141" s="4" t="str">
        <f t="shared" si="632"/>
        <v>A+J=</v>
      </c>
      <c r="AJ1141" s="11">
        <f t="shared" si="622"/>
        <v>41948</v>
      </c>
      <c r="AK1141" s="11"/>
      <c r="AL1141" s="4"/>
      <c r="AX1141" s="1"/>
      <c r="AY1141" s="1"/>
      <c r="AZ1141" s="1"/>
      <c r="BA1141" s="1"/>
      <c r="BB1141" s="1"/>
      <c r="BC1141" s="1"/>
    </row>
    <row r="1142" spans="1:55" x14ac:dyDescent="0.2">
      <c r="A1142" s="144">
        <f t="shared" si="617"/>
        <v>41931</v>
      </c>
      <c r="B1142" s="2">
        <f t="shared" si="603"/>
        <v>305845.87368658755</v>
      </c>
      <c r="C1142" s="2">
        <f t="shared" si="618"/>
        <v>255585.51395294999</v>
      </c>
      <c r="D1142" s="68">
        <f>SUM(Y1142:Y$1459)</f>
        <v>27588.742220479999</v>
      </c>
      <c r="E1142" s="68">
        <f t="shared" si="604"/>
        <v>227996.77173246999</v>
      </c>
      <c r="F1142" s="72">
        <f t="shared" si="626"/>
        <v>3968.62</v>
      </c>
      <c r="G1142" s="3">
        <f>IF(N1142=1,VLOOKUP(A1141,[1]Plan1!$BG$69:$BI$188,3),G1141)</f>
        <v>3991.24</v>
      </c>
      <c r="H1142" s="11">
        <f t="shared" si="627"/>
        <v>41853</v>
      </c>
      <c r="I1142" s="11">
        <f t="shared" si="628"/>
        <v>41884</v>
      </c>
      <c r="J1142" s="26">
        <f t="shared" si="605"/>
        <v>5.6997142583568028E-3</v>
      </c>
      <c r="K1142" s="11">
        <f t="shared" si="619"/>
        <v>41946</v>
      </c>
      <c r="L1142" s="11">
        <f t="shared" si="606"/>
        <v>41946</v>
      </c>
      <c r="M1142" s="1">
        <f t="shared" si="620"/>
        <v>23</v>
      </c>
      <c r="N1142" s="1">
        <f t="shared" si="623"/>
        <v>13</v>
      </c>
      <c r="O1142" s="2">
        <f t="shared" si="607"/>
        <v>1.00321759</v>
      </c>
      <c r="P1142" s="10">
        <f t="shared" si="634"/>
        <v>1.0025008</v>
      </c>
      <c r="Q1142" s="10">
        <f t="shared" si="629"/>
        <v>1.1892205652371142</v>
      </c>
      <c r="R1142" s="2">
        <f t="shared" si="633"/>
        <v>1.1930469800000001</v>
      </c>
      <c r="S1142" s="2">
        <f t="shared" si="624"/>
        <v>1.1892205600000001</v>
      </c>
      <c r="T1142" s="2">
        <f t="shared" si="608"/>
        <v>303947.54803101002</v>
      </c>
      <c r="U1142" s="2">
        <f t="shared" si="609"/>
        <v>5220.3572526548714</v>
      </c>
      <c r="V1142" s="2">
        <f t="shared" si="610"/>
        <v>44014.088232702721</v>
      </c>
      <c r="W1142" s="2">
        <f t="shared" si="611"/>
        <v>304819.95943830756</v>
      </c>
      <c r="X1142" s="27">
        <f t="shared" si="612"/>
        <v>0</v>
      </c>
      <c r="Y1142" s="2">
        <f t="shared" si="625"/>
        <v>0</v>
      </c>
      <c r="Z1142" s="67">
        <f t="shared" si="613"/>
        <v>0</v>
      </c>
      <c r="AA1142" s="2">
        <f t="shared" si="614"/>
        <v>0</v>
      </c>
      <c r="AB1142" s="26">
        <f t="shared" si="621"/>
        <v>6.7299999999999999E-2</v>
      </c>
      <c r="AC1142" s="27">
        <f t="shared" si="602"/>
        <v>13</v>
      </c>
      <c r="AD1142" s="27">
        <v>252</v>
      </c>
      <c r="AE1142" s="10">
        <f t="shared" si="630"/>
        <v>1.0033656399999999</v>
      </c>
      <c r="AF1142" s="2">
        <f t="shared" si="631"/>
        <v>1022.97802555</v>
      </c>
      <c r="AG1142" s="2">
        <f t="shared" si="615"/>
        <v>1025.91424828</v>
      </c>
      <c r="AH1142" s="3" t="str">
        <f t="shared" si="616"/>
        <v>-</v>
      </c>
      <c r="AI1142" s="4" t="str">
        <f t="shared" si="632"/>
        <v>A+J=</v>
      </c>
      <c r="AJ1142" s="11">
        <f t="shared" si="622"/>
        <v>41948</v>
      </c>
      <c r="AK1142" s="11"/>
      <c r="AL1142" s="4"/>
      <c r="AX1142" s="1"/>
      <c r="AY1142" s="1"/>
      <c r="AZ1142" s="1"/>
      <c r="BA1142" s="1"/>
      <c r="BB1142" s="1"/>
      <c r="BC1142" s="1"/>
    </row>
    <row r="1143" spans="1:55" x14ac:dyDescent="0.2">
      <c r="A1143" s="144">
        <f t="shared" si="617"/>
        <v>41932</v>
      </c>
      <c r="B1143" s="2">
        <f t="shared" si="603"/>
        <v>305845.87368658755</v>
      </c>
      <c r="C1143" s="2">
        <f t="shared" si="618"/>
        <v>255585.51395294999</v>
      </c>
      <c r="D1143" s="68">
        <f>SUM(Y1143:Y$1459)</f>
        <v>27588.742220479999</v>
      </c>
      <c r="E1143" s="68">
        <f t="shared" si="604"/>
        <v>227996.77173246999</v>
      </c>
      <c r="F1143" s="72">
        <f t="shared" si="626"/>
        <v>3968.62</v>
      </c>
      <c r="G1143" s="3">
        <f>IF(N1143=1,VLOOKUP(A1142,[1]Plan1!$BG$69:$BI$188,3),G1142)</f>
        <v>3991.24</v>
      </c>
      <c r="H1143" s="11">
        <f t="shared" si="627"/>
        <v>41853</v>
      </c>
      <c r="I1143" s="11">
        <f t="shared" si="628"/>
        <v>41884</v>
      </c>
      <c r="J1143" s="26">
        <f t="shared" si="605"/>
        <v>5.6997142583568028E-3</v>
      </c>
      <c r="K1143" s="11">
        <f t="shared" si="619"/>
        <v>41946</v>
      </c>
      <c r="L1143" s="11">
        <f t="shared" si="606"/>
        <v>41946</v>
      </c>
      <c r="M1143" s="1">
        <f t="shared" si="620"/>
        <v>23</v>
      </c>
      <c r="N1143" s="1">
        <f t="shared" si="623"/>
        <v>13</v>
      </c>
      <c r="O1143" s="2">
        <f t="shared" si="607"/>
        <v>1.00321759</v>
      </c>
      <c r="P1143" s="10">
        <f t="shared" si="634"/>
        <v>1.0025008</v>
      </c>
      <c r="Q1143" s="10">
        <f t="shared" si="629"/>
        <v>1.1892205652371142</v>
      </c>
      <c r="R1143" s="2">
        <f t="shared" si="633"/>
        <v>1.1930469800000001</v>
      </c>
      <c r="S1143" s="2">
        <f t="shared" si="624"/>
        <v>1.1892205600000001</v>
      </c>
      <c r="T1143" s="2">
        <f t="shared" si="608"/>
        <v>303947.54803101002</v>
      </c>
      <c r="U1143" s="2">
        <f t="shared" si="609"/>
        <v>5220.3572526548714</v>
      </c>
      <c r="V1143" s="2">
        <f t="shared" si="610"/>
        <v>44014.088232702721</v>
      </c>
      <c r="W1143" s="2">
        <f t="shared" si="611"/>
        <v>304819.95943830756</v>
      </c>
      <c r="X1143" s="27">
        <f t="shared" si="612"/>
        <v>0</v>
      </c>
      <c r="Y1143" s="2">
        <f t="shared" si="625"/>
        <v>0</v>
      </c>
      <c r="Z1143" s="67">
        <f t="shared" si="613"/>
        <v>0</v>
      </c>
      <c r="AA1143" s="2">
        <f t="shared" si="614"/>
        <v>0</v>
      </c>
      <c r="AB1143" s="26">
        <f t="shared" si="621"/>
        <v>6.7299999999999999E-2</v>
      </c>
      <c r="AC1143" s="27">
        <f t="shared" si="602"/>
        <v>13</v>
      </c>
      <c r="AD1143" s="27">
        <v>252</v>
      </c>
      <c r="AE1143" s="10">
        <f t="shared" si="630"/>
        <v>1.0033656399999999</v>
      </c>
      <c r="AF1143" s="2">
        <f t="shared" si="631"/>
        <v>1022.97802555</v>
      </c>
      <c r="AG1143" s="2">
        <f t="shared" si="615"/>
        <v>1025.91424828</v>
      </c>
      <c r="AH1143" s="3" t="str">
        <f t="shared" si="616"/>
        <v>-</v>
      </c>
      <c r="AI1143" s="4" t="str">
        <f t="shared" si="632"/>
        <v>A+J=</v>
      </c>
      <c r="AJ1143" s="11">
        <f t="shared" si="622"/>
        <v>41948</v>
      </c>
      <c r="AK1143" s="11"/>
      <c r="AL1143" s="4"/>
      <c r="AX1143" s="1"/>
      <c r="AY1143" s="1"/>
      <c r="AZ1143" s="1"/>
      <c r="BA1143" s="1"/>
      <c r="BB1143" s="1"/>
      <c r="BC1143" s="1"/>
    </row>
    <row r="1144" spans="1:55" x14ac:dyDescent="0.2">
      <c r="A1144" s="144">
        <f t="shared" si="617"/>
        <v>41933</v>
      </c>
      <c r="B1144" s="2">
        <f t="shared" si="603"/>
        <v>305992.40383727057</v>
      </c>
      <c r="C1144" s="2">
        <f t="shared" si="618"/>
        <v>255585.51395294999</v>
      </c>
      <c r="D1144" s="68">
        <f>SUM(Y1144:Y$1459)</f>
        <v>27588.742220479999</v>
      </c>
      <c r="E1144" s="68">
        <f t="shared" si="604"/>
        <v>227996.77173246999</v>
      </c>
      <c r="F1144" s="72">
        <f t="shared" si="626"/>
        <v>3968.62</v>
      </c>
      <c r="G1144" s="3">
        <f>IF(N1144=1,VLOOKUP(A1143,[1]Plan1!$BG$69:$BI$188,3),G1143)</f>
        <v>3991.24</v>
      </c>
      <c r="H1144" s="11">
        <f t="shared" si="627"/>
        <v>41853</v>
      </c>
      <c r="I1144" s="11">
        <f t="shared" si="628"/>
        <v>41884</v>
      </c>
      <c r="J1144" s="26">
        <f t="shared" si="605"/>
        <v>5.6997142583568028E-3</v>
      </c>
      <c r="K1144" s="11">
        <f t="shared" si="619"/>
        <v>41946</v>
      </c>
      <c r="L1144" s="11">
        <f t="shared" si="606"/>
        <v>41946</v>
      </c>
      <c r="M1144" s="1">
        <f t="shared" si="620"/>
        <v>23</v>
      </c>
      <c r="N1144" s="1">
        <f t="shared" si="623"/>
        <v>14</v>
      </c>
      <c r="O1144" s="2">
        <f t="shared" si="607"/>
        <v>1.0034655299999999</v>
      </c>
      <c r="P1144" s="10">
        <f t="shared" si="634"/>
        <v>1.0025008</v>
      </c>
      <c r="Q1144" s="10">
        <f t="shared" si="629"/>
        <v>1.1892205652371142</v>
      </c>
      <c r="R1144" s="2">
        <f t="shared" si="633"/>
        <v>1.19334184</v>
      </c>
      <c r="S1144" s="2">
        <f t="shared" si="624"/>
        <v>1.1892205600000001</v>
      </c>
      <c r="T1144" s="2">
        <f t="shared" si="608"/>
        <v>303947.54803101002</v>
      </c>
      <c r="U1144" s="2">
        <f t="shared" si="609"/>
        <v>5220.3572526548714</v>
      </c>
      <c r="V1144" s="2">
        <f t="shared" si="610"/>
        <v>44081.31536081573</v>
      </c>
      <c r="W1144" s="2">
        <f t="shared" si="611"/>
        <v>304887.1865664206</v>
      </c>
      <c r="X1144" s="27">
        <f t="shared" si="612"/>
        <v>0</v>
      </c>
      <c r="Y1144" s="2">
        <f t="shared" si="625"/>
        <v>0</v>
      </c>
      <c r="Z1144" s="67">
        <f t="shared" si="613"/>
        <v>0</v>
      </c>
      <c r="AA1144" s="2">
        <f t="shared" si="614"/>
        <v>0</v>
      </c>
      <c r="AB1144" s="26">
        <f t="shared" si="621"/>
        <v>6.7299999999999999E-2</v>
      </c>
      <c r="AC1144" s="27">
        <f t="shared" si="602"/>
        <v>14</v>
      </c>
      <c r="AD1144" s="27">
        <v>252</v>
      </c>
      <c r="AE1144" s="10">
        <f t="shared" si="630"/>
        <v>1.0036250040000001</v>
      </c>
      <c r="AF1144" s="2">
        <f t="shared" si="631"/>
        <v>1101.8110773999999</v>
      </c>
      <c r="AG1144" s="2">
        <f t="shared" si="615"/>
        <v>1105.21727085</v>
      </c>
      <c r="AH1144" s="3" t="str">
        <f t="shared" si="616"/>
        <v>-</v>
      </c>
      <c r="AI1144" s="4" t="str">
        <f t="shared" si="632"/>
        <v>A+J=</v>
      </c>
      <c r="AJ1144" s="11">
        <f t="shared" si="622"/>
        <v>41948</v>
      </c>
      <c r="AK1144" s="11"/>
      <c r="AL1144" s="4"/>
      <c r="AX1144" s="1"/>
      <c r="AY1144" s="1"/>
      <c r="AZ1144" s="1"/>
      <c r="BA1144" s="1"/>
      <c r="BB1144" s="1"/>
      <c r="BC1144" s="1"/>
    </row>
    <row r="1145" spans="1:55" x14ac:dyDescent="0.2">
      <c r="A1145" s="144">
        <f t="shared" si="617"/>
        <v>41934</v>
      </c>
      <c r="B1145" s="2">
        <f t="shared" si="603"/>
        <v>306139.00073661224</v>
      </c>
      <c r="C1145" s="2">
        <f t="shared" si="618"/>
        <v>255585.51395294999</v>
      </c>
      <c r="D1145" s="68">
        <f>SUM(Y1145:Y$1459)</f>
        <v>27588.742220479999</v>
      </c>
      <c r="E1145" s="68">
        <f t="shared" si="604"/>
        <v>227996.77173246999</v>
      </c>
      <c r="F1145" s="72">
        <f t="shared" si="626"/>
        <v>3968.62</v>
      </c>
      <c r="G1145" s="3">
        <f>IF(N1145=1,VLOOKUP(A1144,[1]Plan1!$BG$69:$BI$188,3),G1144)</f>
        <v>3991.24</v>
      </c>
      <c r="H1145" s="11">
        <f t="shared" si="627"/>
        <v>41853</v>
      </c>
      <c r="I1145" s="11">
        <f t="shared" si="628"/>
        <v>41884</v>
      </c>
      <c r="J1145" s="26">
        <f t="shared" si="605"/>
        <v>5.6997142583568028E-3</v>
      </c>
      <c r="K1145" s="11">
        <f t="shared" si="619"/>
        <v>41946</v>
      </c>
      <c r="L1145" s="11">
        <f t="shared" si="606"/>
        <v>41946</v>
      </c>
      <c r="M1145" s="1">
        <f t="shared" si="620"/>
        <v>23</v>
      </c>
      <c r="N1145" s="1">
        <f t="shared" si="623"/>
        <v>15</v>
      </c>
      <c r="O1145" s="2">
        <f t="shared" si="607"/>
        <v>1.00371352</v>
      </c>
      <c r="P1145" s="10">
        <f t="shared" si="634"/>
        <v>1.0025008</v>
      </c>
      <c r="Q1145" s="10">
        <f t="shared" si="629"/>
        <v>1.1892205652371142</v>
      </c>
      <c r="R1145" s="2">
        <f t="shared" si="633"/>
        <v>1.19363675</v>
      </c>
      <c r="S1145" s="2">
        <f t="shared" si="624"/>
        <v>1.1892205600000001</v>
      </c>
      <c r="T1145" s="2">
        <f t="shared" si="608"/>
        <v>303947.54803101002</v>
      </c>
      <c r="U1145" s="2">
        <f t="shared" si="609"/>
        <v>5220.3572526548714</v>
      </c>
      <c r="V1145" s="2">
        <f t="shared" si="610"/>
        <v>44148.553888767361</v>
      </c>
      <c r="W1145" s="2">
        <f t="shared" si="611"/>
        <v>304954.42509437224</v>
      </c>
      <c r="X1145" s="27">
        <f t="shared" si="612"/>
        <v>0</v>
      </c>
      <c r="Y1145" s="2">
        <f t="shared" si="625"/>
        <v>0</v>
      </c>
      <c r="Z1145" s="67">
        <f t="shared" si="613"/>
        <v>0</v>
      </c>
      <c r="AA1145" s="2">
        <f t="shared" si="614"/>
        <v>0</v>
      </c>
      <c r="AB1145" s="26">
        <f t="shared" si="621"/>
        <v>6.7299999999999999E-2</v>
      </c>
      <c r="AC1145" s="27">
        <f t="shared" si="602"/>
        <v>15</v>
      </c>
      <c r="AD1145" s="27">
        <v>252</v>
      </c>
      <c r="AE1145" s="10">
        <f t="shared" si="630"/>
        <v>1.003884435</v>
      </c>
      <c r="AF1145" s="2">
        <f t="shared" si="631"/>
        <v>1180.66449373</v>
      </c>
      <c r="AG1145" s="2">
        <f t="shared" si="615"/>
        <v>1184.57564224</v>
      </c>
      <c r="AH1145" s="3" t="str">
        <f t="shared" si="616"/>
        <v>-</v>
      </c>
      <c r="AI1145" s="4" t="str">
        <f t="shared" si="632"/>
        <v>A+J=</v>
      </c>
      <c r="AJ1145" s="11">
        <f t="shared" si="622"/>
        <v>41948</v>
      </c>
      <c r="AK1145" s="11"/>
      <c r="AL1145" s="4"/>
      <c r="AX1145" s="1"/>
      <c r="AY1145" s="1"/>
      <c r="AZ1145" s="1"/>
      <c r="BA1145" s="1"/>
      <c r="BB1145" s="1"/>
      <c r="BC1145" s="1"/>
    </row>
    <row r="1146" spans="1:55" x14ac:dyDescent="0.2">
      <c r="A1146" s="144">
        <f t="shared" si="617"/>
        <v>41935</v>
      </c>
      <c r="B1146" s="2">
        <f t="shared" si="603"/>
        <v>306285.67386968329</v>
      </c>
      <c r="C1146" s="2">
        <f t="shared" si="618"/>
        <v>255585.51395294999</v>
      </c>
      <c r="D1146" s="68">
        <f>SUM(Y1146:Y$1459)</f>
        <v>27588.742220479999</v>
      </c>
      <c r="E1146" s="68">
        <f t="shared" si="604"/>
        <v>227996.77173246999</v>
      </c>
      <c r="F1146" s="72">
        <f t="shared" si="626"/>
        <v>3968.62</v>
      </c>
      <c r="G1146" s="3">
        <f>IF(N1146=1,VLOOKUP(A1145,[1]Plan1!$BG$69:$BI$188,3),G1145)</f>
        <v>3991.24</v>
      </c>
      <c r="H1146" s="11">
        <f t="shared" si="627"/>
        <v>41853</v>
      </c>
      <c r="I1146" s="11">
        <f t="shared" si="628"/>
        <v>41884</v>
      </c>
      <c r="J1146" s="26">
        <f t="shared" si="605"/>
        <v>5.6997142583568028E-3</v>
      </c>
      <c r="K1146" s="11">
        <f t="shared" si="619"/>
        <v>41946</v>
      </c>
      <c r="L1146" s="11">
        <f t="shared" si="606"/>
        <v>41946</v>
      </c>
      <c r="M1146" s="1">
        <f t="shared" si="620"/>
        <v>23</v>
      </c>
      <c r="N1146" s="1">
        <f t="shared" si="623"/>
        <v>16</v>
      </c>
      <c r="O1146" s="2">
        <f t="shared" si="607"/>
        <v>1.0039615799999999</v>
      </c>
      <c r="P1146" s="10">
        <f t="shared" si="634"/>
        <v>1.0025008</v>
      </c>
      <c r="Q1146" s="10">
        <f t="shared" si="629"/>
        <v>1.1892205652371142</v>
      </c>
      <c r="R1146" s="2">
        <f t="shared" si="633"/>
        <v>1.19393175</v>
      </c>
      <c r="S1146" s="2">
        <f t="shared" si="624"/>
        <v>1.1892205600000001</v>
      </c>
      <c r="T1146" s="2">
        <f t="shared" si="608"/>
        <v>303947.54803101002</v>
      </c>
      <c r="U1146" s="2">
        <f t="shared" si="609"/>
        <v>5220.3572526548714</v>
      </c>
      <c r="V1146" s="2">
        <f t="shared" si="610"/>
        <v>44215.812936428425</v>
      </c>
      <c r="W1146" s="2">
        <f t="shared" si="611"/>
        <v>305021.68414203328</v>
      </c>
      <c r="X1146" s="27">
        <f t="shared" si="612"/>
        <v>0</v>
      </c>
      <c r="Y1146" s="2">
        <f t="shared" si="625"/>
        <v>0</v>
      </c>
      <c r="Z1146" s="67">
        <f t="shared" si="613"/>
        <v>0</v>
      </c>
      <c r="AA1146" s="2">
        <f t="shared" si="614"/>
        <v>0</v>
      </c>
      <c r="AB1146" s="26">
        <f t="shared" si="621"/>
        <v>6.7299999999999999E-2</v>
      </c>
      <c r="AC1146" s="27">
        <f t="shared" si="602"/>
        <v>16</v>
      </c>
      <c r="AD1146" s="27">
        <v>252</v>
      </c>
      <c r="AE1146" s="10">
        <f t="shared" si="630"/>
        <v>1.004143934</v>
      </c>
      <c r="AF1146" s="2">
        <f t="shared" si="631"/>
        <v>1259.5385785000001</v>
      </c>
      <c r="AG1146" s="2">
        <f t="shared" si="615"/>
        <v>1263.9897276500001</v>
      </c>
      <c r="AH1146" s="3" t="str">
        <f t="shared" si="616"/>
        <v>-</v>
      </c>
      <c r="AI1146" s="4" t="str">
        <f t="shared" si="632"/>
        <v>A+J=</v>
      </c>
      <c r="AJ1146" s="11">
        <f t="shared" si="622"/>
        <v>41948</v>
      </c>
      <c r="AK1146" s="11"/>
      <c r="AL1146" s="4"/>
      <c r="AX1146" s="1"/>
      <c r="AY1146" s="1"/>
      <c r="AZ1146" s="1"/>
      <c r="BA1146" s="1"/>
      <c r="BB1146" s="1"/>
      <c r="BC1146" s="1"/>
    </row>
    <row r="1147" spans="1:55" x14ac:dyDescent="0.2">
      <c r="A1147" s="144">
        <f t="shared" si="617"/>
        <v>41936</v>
      </c>
      <c r="B1147" s="2">
        <f t="shared" si="603"/>
        <v>306432.41807598842</v>
      </c>
      <c r="C1147" s="2">
        <f t="shared" si="618"/>
        <v>255585.51395294999</v>
      </c>
      <c r="D1147" s="68">
        <f>SUM(Y1147:Y$1459)</f>
        <v>27588.742220479999</v>
      </c>
      <c r="E1147" s="68">
        <f t="shared" si="604"/>
        <v>227996.77173246999</v>
      </c>
      <c r="F1147" s="72">
        <f t="shared" si="626"/>
        <v>3968.62</v>
      </c>
      <c r="G1147" s="3">
        <f>IF(N1147=1,VLOOKUP(A1146,[1]Plan1!$BG$69:$BI$188,3),G1146)</f>
        <v>3991.24</v>
      </c>
      <c r="H1147" s="11">
        <f t="shared" si="627"/>
        <v>41853</v>
      </c>
      <c r="I1147" s="11">
        <f t="shared" si="628"/>
        <v>41884</v>
      </c>
      <c r="J1147" s="26">
        <f t="shared" si="605"/>
        <v>5.6997142583568028E-3</v>
      </c>
      <c r="K1147" s="11">
        <f t="shared" si="619"/>
        <v>41946</v>
      </c>
      <c r="L1147" s="11">
        <f t="shared" si="606"/>
        <v>41946</v>
      </c>
      <c r="M1147" s="1">
        <f t="shared" si="620"/>
        <v>23</v>
      </c>
      <c r="N1147" s="1">
        <f t="shared" si="623"/>
        <v>17</v>
      </c>
      <c r="O1147" s="2">
        <f t="shared" si="607"/>
        <v>1.0042097000000001</v>
      </c>
      <c r="P1147" s="10">
        <f t="shared" si="634"/>
        <v>1.0025008</v>
      </c>
      <c r="Q1147" s="10">
        <f t="shared" si="629"/>
        <v>1.1892205652371142</v>
      </c>
      <c r="R1147" s="2">
        <f t="shared" si="633"/>
        <v>1.1942268199999999</v>
      </c>
      <c r="S1147" s="2">
        <f t="shared" si="624"/>
        <v>1.1892205600000001</v>
      </c>
      <c r="T1147" s="2">
        <f t="shared" si="608"/>
        <v>303947.54803101002</v>
      </c>
      <c r="U1147" s="2">
        <f t="shared" si="609"/>
        <v>5220.3572526548714</v>
      </c>
      <c r="V1147" s="2">
        <f t="shared" si="610"/>
        <v>44283.087943863517</v>
      </c>
      <c r="W1147" s="2">
        <f t="shared" si="611"/>
        <v>305088.9591494684</v>
      </c>
      <c r="X1147" s="27">
        <f t="shared" si="612"/>
        <v>0</v>
      </c>
      <c r="Y1147" s="2">
        <f t="shared" si="625"/>
        <v>0</v>
      </c>
      <c r="Z1147" s="67">
        <f t="shared" si="613"/>
        <v>0</v>
      </c>
      <c r="AA1147" s="2">
        <f t="shared" si="614"/>
        <v>0</v>
      </c>
      <c r="AB1147" s="26">
        <f t="shared" si="621"/>
        <v>6.7299999999999999E-2</v>
      </c>
      <c r="AC1147" s="27">
        <f t="shared" si="602"/>
        <v>17</v>
      </c>
      <c r="AD1147" s="27">
        <v>252</v>
      </c>
      <c r="AE1147" s="10">
        <f t="shared" si="630"/>
        <v>1.0044034989999999</v>
      </c>
      <c r="AF1147" s="2">
        <f t="shared" si="631"/>
        <v>1338.4327238000001</v>
      </c>
      <c r="AG1147" s="2">
        <f t="shared" si="615"/>
        <v>1343.45892652</v>
      </c>
      <c r="AH1147" s="3" t="str">
        <f t="shared" si="616"/>
        <v>-</v>
      </c>
      <c r="AI1147" s="4" t="str">
        <f t="shared" si="632"/>
        <v>A+J=</v>
      </c>
      <c r="AJ1147" s="11">
        <f t="shared" si="622"/>
        <v>41948</v>
      </c>
      <c r="AK1147" s="11"/>
      <c r="AL1147" s="4"/>
      <c r="AX1147" s="1"/>
      <c r="AY1147" s="1"/>
      <c r="AZ1147" s="1"/>
      <c r="BA1147" s="1"/>
      <c r="BB1147" s="1"/>
      <c r="BC1147" s="1"/>
    </row>
    <row r="1148" spans="1:55" x14ac:dyDescent="0.2">
      <c r="A1148" s="144">
        <f t="shared" si="617"/>
        <v>41937</v>
      </c>
      <c r="B1148" s="2">
        <f t="shared" si="603"/>
        <v>306579.23368643754</v>
      </c>
      <c r="C1148" s="2">
        <f t="shared" si="618"/>
        <v>255585.51395294999</v>
      </c>
      <c r="D1148" s="68">
        <f>SUM(Y1148:Y$1459)</f>
        <v>27588.742220479999</v>
      </c>
      <c r="E1148" s="68">
        <f t="shared" si="604"/>
        <v>227996.77173246999</v>
      </c>
      <c r="F1148" s="72">
        <f t="shared" si="626"/>
        <v>3968.62</v>
      </c>
      <c r="G1148" s="3">
        <f>IF(N1148=1,VLOOKUP(A1147,[1]Plan1!$BG$69:$BI$188,3),G1147)</f>
        <v>3991.24</v>
      </c>
      <c r="H1148" s="11">
        <f t="shared" si="627"/>
        <v>41853</v>
      </c>
      <c r="I1148" s="11">
        <f t="shared" si="628"/>
        <v>41884</v>
      </c>
      <c r="J1148" s="26">
        <f t="shared" si="605"/>
        <v>5.6997142583568028E-3</v>
      </c>
      <c r="K1148" s="11">
        <f t="shared" si="619"/>
        <v>41946</v>
      </c>
      <c r="L1148" s="11">
        <f t="shared" si="606"/>
        <v>41946</v>
      </c>
      <c r="M1148" s="1">
        <f t="shared" si="620"/>
        <v>23</v>
      </c>
      <c r="N1148" s="1">
        <f t="shared" si="623"/>
        <v>18</v>
      </c>
      <c r="O1148" s="2">
        <f t="shared" si="607"/>
        <v>1.0044578799999999</v>
      </c>
      <c r="P1148" s="10">
        <f t="shared" si="634"/>
        <v>1.0025008</v>
      </c>
      <c r="Q1148" s="10">
        <f t="shared" si="629"/>
        <v>1.1892205652371142</v>
      </c>
      <c r="R1148" s="2">
        <f t="shared" si="633"/>
        <v>1.1945219600000001</v>
      </c>
      <c r="S1148" s="2">
        <f t="shared" si="624"/>
        <v>1.1892205600000001</v>
      </c>
      <c r="T1148" s="2">
        <f t="shared" si="608"/>
        <v>303947.54803101002</v>
      </c>
      <c r="U1148" s="2">
        <f t="shared" si="609"/>
        <v>5220.3572526548714</v>
      </c>
      <c r="V1148" s="2">
        <f t="shared" si="610"/>
        <v>44350.378911072679</v>
      </c>
      <c r="W1148" s="2">
        <f t="shared" si="611"/>
        <v>305156.25011667755</v>
      </c>
      <c r="X1148" s="27">
        <f t="shared" si="612"/>
        <v>0</v>
      </c>
      <c r="Y1148" s="2">
        <f t="shared" si="625"/>
        <v>0</v>
      </c>
      <c r="Z1148" s="67">
        <f t="shared" si="613"/>
        <v>0</v>
      </c>
      <c r="AA1148" s="2">
        <f t="shared" si="614"/>
        <v>0</v>
      </c>
      <c r="AB1148" s="26">
        <f t="shared" si="621"/>
        <v>6.7299999999999999E-2</v>
      </c>
      <c r="AC1148" s="27">
        <f t="shared" ref="AC1148:AC1211" si="635">N1148</f>
        <v>18</v>
      </c>
      <c r="AD1148" s="27">
        <v>252</v>
      </c>
      <c r="AE1148" s="10">
        <f t="shared" si="630"/>
        <v>1.004663131</v>
      </c>
      <c r="AF1148" s="2">
        <f t="shared" si="631"/>
        <v>1417.3472335900001</v>
      </c>
      <c r="AG1148" s="2">
        <f t="shared" si="615"/>
        <v>1422.9835697599999</v>
      </c>
      <c r="AH1148" s="3" t="str">
        <f t="shared" si="616"/>
        <v>-</v>
      </c>
      <c r="AI1148" s="4" t="str">
        <f t="shared" si="632"/>
        <v>A+J=</v>
      </c>
      <c r="AJ1148" s="11">
        <f t="shared" si="622"/>
        <v>41948</v>
      </c>
      <c r="AK1148" s="11"/>
      <c r="AL1148" s="4"/>
      <c r="AX1148" s="1"/>
      <c r="AY1148" s="1"/>
      <c r="AZ1148" s="1"/>
      <c r="BA1148" s="1"/>
      <c r="BB1148" s="1"/>
      <c r="BC1148" s="1"/>
    </row>
    <row r="1149" spans="1:55" x14ac:dyDescent="0.2">
      <c r="A1149" s="144">
        <f t="shared" si="617"/>
        <v>41938</v>
      </c>
      <c r="B1149" s="2">
        <f t="shared" si="603"/>
        <v>306579.23368643754</v>
      </c>
      <c r="C1149" s="2">
        <f t="shared" si="618"/>
        <v>255585.51395294999</v>
      </c>
      <c r="D1149" s="68">
        <f>SUM(Y1149:Y$1459)</f>
        <v>27588.742220479999</v>
      </c>
      <c r="E1149" s="68">
        <f t="shared" si="604"/>
        <v>227996.77173246999</v>
      </c>
      <c r="F1149" s="72">
        <f t="shared" si="626"/>
        <v>3968.62</v>
      </c>
      <c r="G1149" s="3">
        <f>IF(N1149=1,VLOOKUP(A1148,[1]Plan1!$BG$69:$BI$188,3),G1148)</f>
        <v>3991.24</v>
      </c>
      <c r="H1149" s="11">
        <f t="shared" si="627"/>
        <v>41853</v>
      </c>
      <c r="I1149" s="11">
        <f t="shared" si="628"/>
        <v>41884</v>
      </c>
      <c r="J1149" s="26">
        <f t="shared" si="605"/>
        <v>5.6997142583568028E-3</v>
      </c>
      <c r="K1149" s="11">
        <f t="shared" si="619"/>
        <v>41946</v>
      </c>
      <c r="L1149" s="11">
        <f t="shared" si="606"/>
        <v>41946</v>
      </c>
      <c r="M1149" s="1">
        <f t="shared" si="620"/>
        <v>23</v>
      </c>
      <c r="N1149" s="1">
        <f t="shared" si="623"/>
        <v>18</v>
      </c>
      <c r="O1149" s="2">
        <f t="shared" si="607"/>
        <v>1.0044578799999999</v>
      </c>
      <c r="P1149" s="10">
        <f t="shared" si="634"/>
        <v>1.0025008</v>
      </c>
      <c r="Q1149" s="10">
        <f t="shared" si="629"/>
        <v>1.1892205652371142</v>
      </c>
      <c r="R1149" s="2">
        <f t="shared" si="633"/>
        <v>1.1945219600000001</v>
      </c>
      <c r="S1149" s="2">
        <f t="shared" si="624"/>
        <v>1.1892205600000001</v>
      </c>
      <c r="T1149" s="2">
        <f t="shared" si="608"/>
        <v>303947.54803101002</v>
      </c>
      <c r="U1149" s="2">
        <f t="shared" si="609"/>
        <v>5220.3572526548714</v>
      </c>
      <c r="V1149" s="2">
        <f t="shared" si="610"/>
        <v>44350.378911072679</v>
      </c>
      <c r="W1149" s="2">
        <f t="shared" si="611"/>
        <v>305156.25011667755</v>
      </c>
      <c r="X1149" s="27">
        <f t="shared" si="612"/>
        <v>0</v>
      </c>
      <c r="Y1149" s="2">
        <f t="shared" si="625"/>
        <v>0</v>
      </c>
      <c r="Z1149" s="67">
        <f t="shared" si="613"/>
        <v>0</v>
      </c>
      <c r="AA1149" s="2">
        <f t="shared" si="614"/>
        <v>0</v>
      </c>
      <c r="AB1149" s="26">
        <f t="shared" si="621"/>
        <v>6.7299999999999999E-2</v>
      </c>
      <c r="AC1149" s="27">
        <f t="shared" si="635"/>
        <v>18</v>
      </c>
      <c r="AD1149" s="27">
        <v>252</v>
      </c>
      <c r="AE1149" s="10">
        <f t="shared" si="630"/>
        <v>1.004663131</v>
      </c>
      <c r="AF1149" s="2">
        <f t="shared" si="631"/>
        <v>1417.3472335900001</v>
      </c>
      <c r="AG1149" s="2">
        <f t="shared" si="615"/>
        <v>1422.9835697599999</v>
      </c>
      <c r="AH1149" s="3" t="str">
        <f t="shared" si="616"/>
        <v>-</v>
      </c>
      <c r="AI1149" s="4" t="str">
        <f t="shared" si="632"/>
        <v>A+J=</v>
      </c>
      <c r="AJ1149" s="11">
        <f t="shared" si="622"/>
        <v>41948</v>
      </c>
      <c r="AK1149" s="11"/>
      <c r="AL1149" s="4"/>
      <c r="AX1149" s="1"/>
      <c r="AY1149" s="1"/>
      <c r="AZ1149" s="1"/>
      <c r="BA1149" s="1"/>
      <c r="BB1149" s="1"/>
      <c r="BC1149" s="1"/>
    </row>
    <row r="1150" spans="1:55" x14ac:dyDescent="0.2">
      <c r="A1150" s="144">
        <f t="shared" si="617"/>
        <v>41939</v>
      </c>
      <c r="B1150" s="2">
        <f t="shared" si="603"/>
        <v>306579.23368643754</v>
      </c>
      <c r="C1150" s="2">
        <f t="shared" si="618"/>
        <v>255585.51395294999</v>
      </c>
      <c r="D1150" s="68">
        <f>SUM(Y1150:Y$1459)</f>
        <v>27588.742220479999</v>
      </c>
      <c r="E1150" s="68">
        <f t="shared" si="604"/>
        <v>227996.77173246999</v>
      </c>
      <c r="F1150" s="72">
        <f t="shared" si="626"/>
        <v>3968.62</v>
      </c>
      <c r="G1150" s="3">
        <f>IF(N1150=1,VLOOKUP(A1149,[1]Plan1!$BG$69:$BI$188,3),G1149)</f>
        <v>3991.24</v>
      </c>
      <c r="H1150" s="11">
        <f t="shared" si="627"/>
        <v>41853</v>
      </c>
      <c r="I1150" s="11">
        <f t="shared" si="628"/>
        <v>41884</v>
      </c>
      <c r="J1150" s="26">
        <f t="shared" si="605"/>
        <v>5.6997142583568028E-3</v>
      </c>
      <c r="K1150" s="11">
        <f t="shared" si="619"/>
        <v>41946</v>
      </c>
      <c r="L1150" s="11">
        <f t="shared" si="606"/>
        <v>41946</v>
      </c>
      <c r="M1150" s="1">
        <f t="shared" si="620"/>
        <v>23</v>
      </c>
      <c r="N1150" s="1">
        <f t="shared" si="623"/>
        <v>18</v>
      </c>
      <c r="O1150" s="2">
        <f t="shared" si="607"/>
        <v>1.0044578799999999</v>
      </c>
      <c r="P1150" s="10">
        <f t="shared" si="634"/>
        <v>1.0025008</v>
      </c>
      <c r="Q1150" s="10">
        <f t="shared" si="629"/>
        <v>1.1892205652371142</v>
      </c>
      <c r="R1150" s="2">
        <f t="shared" si="633"/>
        <v>1.1945219600000001</v>
      </c>
      <c r="S1150" s="2">
        <f t="shared" si="624"/>
        <v>1.1892205600000001</v>
      </c>
      <c r="T1150" s="2">
        <f t="shared" si="608"/>
        <v>303947.54803101002</v>
      </c>
      <c r="U1150" s="2">
        <f t="shared" si="609"/>
        <v>5220.3572526548714</v>
      </c>
      <c r="V1150" s="2">
        <f t="shared" si="610"/>
        <v>44350.378911072679</v>
      </c>
      <c r="W1150" s="2">
        <f t="shared" si="611"/>
        <v>305156.25011667755</v>
      </c>
      <c r="X1150" s="27">
        <f t="shared" si="612"/>
        <v>0</v>
      </c>
      <c r="Y1150" s="2">
        <f t="shared" si="625"/>
        <v>0</v>
      </c>
      <c r="Z1150" s="67">
        <f t="shared" si="613"/>
        <v>0</v>
      </c>
      <c r="AA1150" s="2">
        <f t="shared" si="614"/>
        <v>0</v>
      </c>
      <c r="AB1150" s="26">
        <f t="shared" si="621"/>
        <v>6.7299999999999999E-2</v>
      </c>
      <c r="AC1150" s="27">
        <f t="shared" si="635"/>
        <v>18</v>
      </c>
      <c r="AD1150" s="27">
        <v>252</v>
      </c>
      <c r="AE1150" s="10">
        <f t="shared" si="630"/>
        <v>1.004663131</v>
      </c>
      <c r="AF1150" s="2">
        <f t="shared" si="631"/>
        <v>1417.3472335900001</v>
      </c>
      <c r="AG1150" s="2">
        <f t="shared" si="615"/>
        <v>1422.9835697599999</v>
      </c>
      <c r="AH1150" s="3" t="str">
        <f t="shared" si="616"/>
        <v>-</v>
      </c>
      <c r="AI1150" s="4" t="str">
        <f t="shared" si="632"/>
        <v>A+J=</v>
      </c>
      <c r="AJ1150" s="11">
        <f t="shared" si="622"/>
        <v>41948</v>
      </c>
      <c r="AK1150" s="11"/>
      <c r="AL1150" s="4"/>
      <c r="AX1150" s="1"/>
      <c r="AY1150" s="1"/>
      <c r="AZ1150" s="1"/>
      <c r="BA1150" s="1"/>
      <c r="BB1150" s="1"/>
      <c r="BC1150" s="1"/>
    </row>
    <row r="1151" spans="1:55" x14ac:dyDescent="0.2">
      <c r="A1151" s="144">
        <f t="shared" si="617"/>
        <v>41940</v>
      </c>
      <c r="B1151" s="2">
        <f t="shared" si="603"/>
        <v>306726.12561458611</v>
      </c>
      <c r="C1151" s="2">
        <f t="shared" si="618"/>
        <v>255585.51395294999</v>
      </c>
      <c r="D1151" s="68">
        <f>SUM(Y1151:Y$1459)</f>
        <v>27588.742220479999</v>
      </c>
      <c r="E1151" s="68">
        <f t="shared" si="604"/>
        <v>227996.77173246999</v>
      </c>
      <c r="F1151" s="72">
        <f t="shared" si="626"/>
        <v>3968.62</v>
      </c>
      <c r="G1151" s="3">
        <f>IF(N1151=1,VLOOKUP(A1150,[1]Plan1!$BG$69:$BI$188,3),G1150)</f>
        <v>3991.24</v>
      </c>
      <c r="H1151" s="11">
        <f t="shared" si="627"/>
        <v>41853</v>
      </c>
      <c r="I1151" s="11">
        <f t="shared" si="628"/>
        <v>41884</v>
      </c>
      <c r="J1151" s="26">
        <f t="shared" si="605"/>
        <v>5.6997142583568028E-3</v>
      </c>
      <c r="K1151" s="11">
        <f t="shared" si="619"/>
        <v>41946</v>
      </c>
      <c r="L1151" s="11">
        <f t="shared" si="606"/>
        <v>41946</v>
      </c>
      <c r="M1151" s="1">
        <f t="shared" si="620"/>
        <v>23</v>
      </c>
      <c r="N1151" s="1">
        <f t="shared" si="623"/>
        <v>19</v>
      </c>
      <c r="O1151" s="2">
        <f t="shared" si="607"/>
        <v>1.00470613</v>
      </c>
      <c r="P1151" s="10">
        <f t="shared" si="634"/>
        <v>1.0025008</v>
      </c>
      <c r="Q1151" s="10">
        <f t="shared" si="629"/>
        <v>1.1892205652371142</v>
      </c>
      <c r="R1151" s="2">
        <f t="shared" si="633"/>
        <v>1.19481719</v>
      </c>
      <c r="S1151" s="2">
        <f t="shared" si="624"/>
        <v>1.1892205600000001</v>
      </c>
      <c r="T1151" s="2">
        <f t="shared" si="608"/>
        <v>303947.54803101002</v>
      </c>
      <c r="U1151" s="2">
        <f t="shared" si="609"/>
        <v>5220.3572526548714</v>
      </c>
      <c r="V1151" s="2">
        <f t="shared" si="610"/>
        <v>44417.690397991231</v>
      </c>
      <c r="W1151" s="2">
        <f t="shared" si="611"/>
        <v>305223.56160359608</v>
      </c>
      <c r="X1151" s="27">
        <f t="shared" si="612"/>
        <v>0</v>
      </c>
      <c r="Y1151" s="2">
        <f t="shared" si="625"/>
        <v>0</v>
      </c>
      <c r="Z1151" s="67">
        <f t="shared" si="613"/>
        <v>0</v>
      </c>
      <c r="AA1151" s="2">
        <f t="shared" si="614"/>
        <v>0</v>
      </c>
      <c r="AB1151" s="26">
        <f t="shared" si="621"/>
        <v>6.7299999999999999E-2</v>
      </c>
      <c r="AC1151" s="27">
        <f t="shared" si="635"/>
        <v>19</v>
      </c>
      <c r="AD1151" s="27">
        <v>252</v>
      </c>
      <c r="AE1151" s="10">
        <f t="shared" si="630"/>
        <v>1.004922831</v>
      </c>
      <c r="AF1151" s="2">
        <f t="shared" si="631"/>
        <v>1496.2824118200001</v>
      </c>
      <c r="AG1151" s="2">
        <f t="shared" si="615"/>
        <v>1502.56401099</v>
      </c>
      <c r="AH1151" s="3" t="str">
        <f t="shared" si="616"/>
        <v>-</v>
      </c>
      <c r="AI1151" s="4" t="str">
        <f t="shared" si="632"/>
        <v>A+J=</v>
      </c>
      <c r="AJ1151" s="11">
        <f t="shared" si="622"/>
        <v>41948</v>
      </c>
      <c r="AK1151" s="11"/>
      <c r="AL1151" s="4"/>
      <c r="AX1151" s="1"/>
      <c r="AY1151" s="1"/>
      <c r="AZ1151" s="1"/>
      <c r="BA1151" s="1"/>
      <c r="BB1151" s="1"/>
      <c r="BC1151" s="1"/>
    </row>
    <row r="1152" spans="1:55" x14ac:dyDescent="0.2">
      <c r="A1152" s="144">
        <f t="shared" si="617"/>
        <v>41941</v>
      </c>
      <c r="B1152" s="2">
        <f t="shared" si="603"/>
        <v>306873.08411243331</v>
      </c>
      <c r="C1152" s="2">
        <f t="shared" si="618"/>
        <v>255585.51395294999</v>
      </c>
      <c r="D1152" s="68">
        <f>SUM(Y1152:Y$1459)</f>
        <v>27588.742220479999</v>
      </c>
      <c r="E1152" s="68">
        <f t="shared" si="604"/>
        <v>227996.77173246999</v>
      </c>
      <c r="F1152" s="72">
        <f t="shared" si="626"/>
        <v>3968.62</v>
      </c>
      <c r="G1152" s="3">
        <f>IF(N1152=1,VLOOKUP(A1151,[1]Plan1!$BG$69:$BI$188,3),G1151)</f>
        <v>3991.24</v>
      </c>
      <c r="H1152" s="11">
        <f t="shared" si="627"/>
        <v>41853</v>
      </c>
      <c r="I1152" s="11">
        <f t="shared" si="628"/>
        <v>41884</v>
      </c>
      <c r="J1152" s="26">
        <f t="shared" si="605"/>
        <v>5.6997142583568028E-3</v>
      </c>
      <c r="K1152" s="11">
        <f t="shared" si="619"/>
        <v>41946</v>
      </c>
      <c r="L1152" s="11">
        <f t="shared" si="606"/>
        <v>41946</v>
      </c>
      <c r="M1152" s="1">
        <f t="shared" si="620"/>
        <v>23</v>
      </c>
      <c r="N1152" s="1">
        <f t="shared" si="623"/>
        <v>20</v>
      </c>
      <c r="O1152" s="2">
        <f t="shared" si="607"/>
        <v>1.00495443</v>
      </c>
      <c r="P1152" s="10">
        <f t="shared" si="634"/>
        <v>1.0025008</v>
      </c>
      <c r="Q1152" s="10">
        <f t="shared" si="629"/>
        <v>1.1892205652371142</v>
      </c>
      <c r="R1152" s="2">
        <f t="shared" si="633"/>
        <v>1.19511247</v>
      </c>
      <c r="S1152" s="2">
        <f t="shared" si="624"/>
        <v>1.1892205600000001</v>
      </c>
      <c r="T1152" s="2">
        <f t="shared" si="608"/>
        <v>303947.54803101002</v>
      </c>
      <c r="U1152" s="2">
        <f t="shared" si="609"/>
        <v>5220.3572526548714</v>
      </c>
      <c r="V1152" s="2">
        <f t="shared" si="610"/>
        <v>44485.013284748398</v>
      </c>
      <c r="W1152" s="2">
        <f t="shared" si="611"/>
        <v>305290.88449035329</v>
      </c>
      <c r="X1152" s="27">
        <f t="shared" si="612"/>
        <v>0</v>
      </c>
      <c r="Y1152" s="2">
        <f t="shared" si="625"/>
        <v>0</v>
      </c>
      <c r="Z1152" s="67">
        <f t="shared" si="613"/>
        <v>0</v>
      </c>
      <c r="AA1152" s="2">
        <f t="shared" si="614"/>
        <v>0</v>
      </c>
      <c r="AB1152" s="26">
        <f t="shared" si="621"/>
        <v>6.7299999999999999E-2</v>
      </c>
      <c r="AC1152" s="27">
        <f t="shared" si="635"/>
        <v>20</v>
      </c>
      <c r="AD1152" s="27">
        <v>252</v>
      </c>
      <c r="AE1152" s="10">
        <f t="shared" si="630"/>
        <v>1.0051825969999999</v>
      </c>
      <c r="AF1152" s="2">
        <f t="shared" si="631"/>
        <v>1575.23765058</v>
      </c>
      <c r="AG1152" s="2">
        <f t="shared" si="615"/>
        <v>1582.1996220799999</v>
      </c>
      <c r="AH1152" s="3" t="str">
        <f t="shared" si="616"/>
        <v>-</v>
      </c>
      <c r="AI1152" s="4" t="str">
        <f t="shared" si="632"/>
        <v>A+J=</v>
      </c>
      <c r="AJ1152" s="11">
        <f t="shared" si="622"/>
        <v>41948</v>
      </c>
      <c r="AK1152" s="11"/>
      <c r="AL1152" s="4"/>
      <c r="AX1152" s="1"/>
      <c r="AY1152" s="1"/>
      <c r="AZ1152" s="1"/>
      <c r="BA1152" s="1"/>
      <c r="BB1152" s="1"/>
      <c r="BC1152" s="1"/>
    </row>
    <row r="1153" spans="1:55" x14ac:dyDescent="0.2">
      <c r="A1153" s="144">
        <f t="shared" si="617"/>
        <v>41942</v>
      </c>
      <c r="B1153" s="2">
        <f t="shared" si="603"/>
        <v>307020.11669005215</v>
      </c>
      <c r="C1153" s="2">
        <f t="shared" si="618"/>
        <v>255585.51395294999</v>
      </c>
      <c r="D1153" s="68">
        <f>SUM(Y1153:Y$1459)</f>
        <v>27588.742220479999</v>
      </c>
      <c r="E1153" s="68">
        <f t="shared" si="604"/>
        <v>227996.77173246999</v>
      </c>
      <c r="F1153" s="72">
        <f t="shared" si="626"/>
        <v>3968.62</v>
      </c>
      <c r="G1153" s="3">
        <f>IF(N1153=1,VLOOKUP(A1152,[1]Plan1!$BG$69:$BI$188,3),G1152)</f>
        <v>3991.24</v>
      </c>
      <c r="H1153" s="11">
        <f t="shared" si="627"/>
        <v>41853</v>
      </c>
      <c r="I1153" s="11">
        <f t="shared" si="628"/>
        <v>41884</v>
      </c>
      <c r="J1153" s="26">
        <f t="shared" si="605"/>
        <v>5.6997142583568028E-3</v>
      </c>
      <c r="K1153" s="11">
        <f t="shared" si="619"/>
        <v>41946</v>
      </c>
      <c r="L1153" s="11">
        <f t="shared" si="606"/>
        <v>41946</v>
      </c>
      <c r="M1153" s="1">
        <f t="shared" si="620"/>
        <v>23</v>
      </c>
      <c r="N1153" s="1">
        <f t="shared" si="623"/>
        <v>21</v>
      </c>
      <c r="O1153" s="2">
        <f t="shared" si="607"/>
        <v>1.00520279</v>
      </c>
      <c r="P1153" s="10">
        <f t="shared" si="634"/>
        <v>1.0025008</v>
      </c>
      <c r="Q1153" s="10">
        <f t="shared" si="629"/>
        <v>1.1892205652371142</v>
      </c>
      <c r="R1153" s="2">
        <f t="shared" si="633"/>
        <v>1.1954078299999999</v>
      </c>
      <c r="S1153" s="2">
        <f t="shared" si="624"/>
        <v>1.1892205600000001</v>
      </c>
      <c r="T1153" s="2">
        <f t="shared" si="608"/>
        <v>303947.54803101002</v>
      </c>
      <c r="U1153" s="2">
        <f t="shared" si="609"/>
        <v>5220.3572526548714</v>
      </c>
      <c r="V1153" s="2">
        <f t="shared" si="610"/>
        <v>44552.354411247288</v>
      </c>
      <c r="W1153" s="2">
        <f t="shared" si="611"/>
        <v>305358.22561685217</v>
      </c>
      <c r="X1153" s="27">
        <f t="shared" si="612"/>
        <v>0</v>
      </c>
      <c r="Y1153" s="2">
        <f t="shared" si="625"/>
        <v>0</v>
      </c>
      <c r="Z1153" s="67">
        <f t="shared" si="613"/>
        <v>0</v>
      </c>
      <c r="AA1153" s="2">
        <f t="shared" si="614"/>
        <v>0</v>
      </c>
      <c r="AB1153" s="26">
        <f t="shared" si="621"/>
        <v>6.7299999999999999E-2</v>
      </c>
      <c r="AC1153" s="27">
        <f t="shared" si="635"/>
        <v>21</v>
      </c>
      <c r="AD1153" s="27">
        <v>252</v>
      </c>
      <c r="AE1153" s="10">
        <f t="shared" si="630"/>
        <v>1.0054424310000001</v>
      </c>
      <c r="AF1153" s="2">
        <f t="shared" si="631"/>
        <v>1654.2135577700001</v>
      </c>
      <c r="AG1153" s="2">
        <f t="shared" si="615"/>
        <v>1661.8910731999999</v>
      </c>
      <c r="AH1153" s="3" t="str">
        <f t="shared" si="616"/>
        <v>-</v>
      </c>
      <c r="AI1153" s="4" t="str">
        <f t="shared" si="632"/>
        <v>A+J=</v>
      </c>
      <c r="AJ1153" s="11">
        <f t="shared" si="622"/>
        <v>41948</v>
      </c>
      <c r="AK1153" s="11"/>
      <c r="AL1153" s="4"/>
      <c r="AX1153" s="1"/>
      <c r="AY1153" s="1"/>
      <c r="AZ1153" s="1"/>
      <c r="BA1153" s="1"/>
      <c r="BB1153" s="1"/>
      <c r="BC1153" s="1"/>
    </row>
    <row r="1154" spans="1:55" x14ac:dyDescent="0.2">
      <c r="A1154" s="144">
        <f t="shared" si="617"/>
        <v>41943</v>
      </c>
      <c r="B1154" s="2">
        <f t="shared" si="603"/>
        <v>307167.22077698511</v>
      </c>
      <c r="C1154" s="2">
        <f t="shared" si="618"/>
        <v>255585.51395294999</v>
      </c>
      <c r="D1154" s="68">
        <f>SUM(Y1154:Y$1459)</f>
        <v>27588.742220479999</v>
      </c>
      <c r="E1154" s="68">
        <f t="shared" si="604"/>
        <v>227996.77173246999</v>
      </c>
      <c r="F1154" s="72">
        <f t="shared" si="626"/>
        <v>3968.62</v>
      </c>
      <c r="G1154" s="3">
        <f>IF(N1154=1,VLOOKUP(A1153,[1]Plan1!$BG$69:$BI$188,3),G1153)</f>
        <v>3991.24</v>
      </c>
      <c r="H1154" s="11">
        <f t="shared" si="627"/>
        <v>41853</v>
      </c>
      <c r="I1154" s="11">
        <f t="shared" si="628"/>
        <v>41884</v>
      </c>
      <c r="J1154" s="26">
        <f t="shared" si="605"/>
        <v>5.6997142583568028E-3</v>
      </c>
      <c r="K1154" s="11">
        <f t="shared" si="619"/>
        <v>41946</v>
      </c>
      <c r="L1154" s="11">
        <f t="shared" si="606"/>
        <v>41946</v>
      </c>
      <c r="M1154" s="1">
        <f t="shared" si="620"/>
        <v>23</v>
      </c>
      <c r="N1154" s="1">
        <f t="shared" si="623"/>
        <v>22</v>
      </c>
      <c r="O1154" s="2">
        <f t="shared" si="607"/>
        <v>1.0054512200000001</v>
      </c>
      <c r="P1154" s="10">
        <f t="shared" si="634"/>
        <v>1.0025008</v>
      </c>
      <c r="Q1154" s="10">
        <f t="shared" si="629"/>
        <v>1.1892205652371142</v>
      </c>
      <c r="R1154" s="2">
        <f t="shared" si="633"/>
        <v>1.1957032599999999</v>
      </c>
      <c r="S1154" s="2">
        <f t="shared" si="624"/>
        <v>1.1892205600000001</v>
      </c>
      <c r="T1154" s="2">
        <f t="shared" si="608"/>
        <v>303947.54803101002</v>
      </c>
      <c r="U1154" s="2">
        <f t="shared" si="609"/>
        <v>5220.3572526548714</v>
      </c>
      <c r="V1154" s="2">
        <f t="shared" si="610"/>
        <v>44619.711497520213</v>
      </c>
      <c r="W1154" s="2">
        <f t="shared" si="611"/>
        <v>305425.58270312508</v>
      </c>
      <c r="X1154" s="27">
        <f t="shared" si="612"/>
        <v>0</v>
      </c>
      <c r="Y1154" s="2">
        <f t="shared" si="625"/>
        <v>0</v>
      </c>
      <c r="Z1154" s="67">
        <f t="shared" si="613"/>
        <v>0</v>
      </c>
      <c r="AA1154" s="2">
        <f t="shared" si="614"/>
        <v>0</v>
      </c>
      <c r="AB1154" s="26">
        <f t="shared" si="621"/>
        <v>6.7299999999999999E-2</v>
      </c>
      <c r="AC1154" s="27">
        <f t="shared" si="635"/>
        <v>22</v>
      </c>
      <c r="AD1154" s="27">
        <v>252</v>
      </c>
      <c r="AE1154" s="10">
        <f t="shared" si="630"/>
        <v>1.005702332</v>
      </c>
      <c r="AF1154" s="2">
        <f t="shared" si="631"/>
        <v>1733.2098294499999</v>
      </c>
      <c r="AG1154" s="2">
        <f t="shared" si="615"/>
        <v>1741.6380738600001</v>
      </c>
      <c r="AH1154" s="3" t="str">
        <f t="shared" si="616"/>
        <v>-</v>
      </c>
      <c r="AI1154" s="4" t="str">
        <f t="shared" si="632"/>
        <v>A+J=</v>
      </c>
      <c r="AJ1154" s="11">
        <f t="shared" si="622"/>
        <v>41948</v>
      </c>
      <c r="AK1154" s="11"/>
      <c r="AL1154" s="4"/>
      <c r="AX1154" s="1"/>
      <c r="AY1154" s="1"/>
      <c r="AZ1154" s="1"/>
      <c r="BA1154" s="1"/>
      <c r="BB1154" s="1"/>
      <c r="BC1154" s="1"/>
    </row>
    <row r="1155" spans="1:55" x14ac:dyDescent="0.2">
      <c r="A1155" s="144">
        <f t="shared" si="617"/>
        <v>41944</v>
      </c>
      <c r="B1155" s="2">
        <f t="shared" si="603"/>
        <v>307314.39869278978</v>
      </c>
      <c r="C1155" s="2">
        <f t="shared" si="618"/>
        <v>255585.51395294999</v>
      </c>
      <c r="D1155" s="68">
        <f>SUM(Y1155:Y$1459)</f>
        <v>27588.742220479999</v>
      </c>
      <c r="E1155" s="68">
        <f t="shared" si="604"/>
        <v>227996.77173246999</v>
      </c>
      <c r="F1155" s="72">
        <f t="shared" si="626"/>
        <v>3968.62</v>
      </c>
      <c r="G1155" s="3">
        <f>IF(N1155=1,VLOOKUP(A1154,[1]Plan1!$BG$69:$BI$188,3),G1154)</f>
        <v>3991.24</v>
      </c>
      <c r="H1155" s="11">
        <f t="shared" si="627"/>
        <v>41853</v>
      </c>
      <c r="I1155" s="11">
        <f t="shared" si="628"/>
        <v>41884</v>
      </c>
      <c r="J1155" s="26">
        <f t="shared" si="605"/>
        <v>5.6997142583568028E-3</v>
      </c>
      <c r="K1155" s="11">
        <f t="shared" si="619"/>
        <v>41974</v>
      </c>
      <c r="L1155" s="11">
        <f t="shared" si="606"/>
        <v>41946</v>
      </c>
      <c r="M1155" s="1">
        <f t="shared" si="620"/>
        <v>23</v>
      </c>
      <c r="N1155" s="1">
        <f t="shared" si="623"/>
        <v>23</v>
      </c>
      <c r="O1155" s="2">
        <f t="shared" si="607"/>
        <v>1.00569971</v>
      </c>
      <c r="P1155" s="10">
        <f t="shared" si="634"/>
        <v>1.0025008</v>
      </c>
      <c r="Q1155" s="10">
        <f t="shared" si="629"/>
        <v>1.1892205652371142</v>
      </c>
      <c r="R1155" s="2">
        <f t="shared" si="633"/>
        <v>1.1959987700000001</v>
      </c>
      <c r="S1155" s="2">
        <f t="shared" si="624"/>
        <v>1.1892205600000001</v>
      </c>
      <c r="T1155" s="2">
        <f t="shared" si="608"/>
        <v>303947.54803101002</v>
      </c>
      <c r="U1155" s="2">
        <f t="shared" si="609"/>
        <v>5220.3572526548714</v>
      </c>
      <c r="V1155" s="2">
        <f t="shared" si="610"/>
        <v>44687.086823534912</v>
      </c>
      <c r="W1155" s="2">
        <f t="shared" si="611"/>
        <v>305492.95802913979</v>
      </c>
      <c r="X1155" s="27">
        <f t="shared" si="612"/>
        <v>0</v>
      </c>
      <c r="Y1155" s="2">
        <f t="shared" si="625"/>
        <v>0</v>
      </c>
      <c r="Z1155" s="67">
        <f t="shared" si="613"/>
        <v>0</v>
      </c>
      <c r="AA1155" s="2">
        <f t="shared" si="614"/>
        <v>0</v>
      </c>
      <c r="AB1155" s="26">
        <f t="shared" si="621"/>
        <v>6.7299999999999999E-2</v>
      </c>
      <c r="AC1155" s="27">
        <f t="shared" si="635"/>
        <v>23</v>
      </c>
      <c r="AD1155" s="27">
        <v>252</v>
      </c>
      <c r="AE1155" s="10">
        <f t="shared" si="630"/>
        <v>1.0059623</v>
      </c>
      <c r="AF1155" s="2">
        <f t="shared" si="631"/>
        <v>1812.22646562</v>
      </c>
      <c r="AG1155" s="2">
        <f t="shared" si="615"/>
        <v>1821.44066365</v>
      </c>
      <c r="AH1155" s="3" t="str">
        <f t="shared" si="616"/>
        <v>-</v>
      </c>
      <c r="AI1155" s="4" t="str">
        <f t="shared" si="632"/>
        <v>A+J=</v>
      </c>
      <c r="AJ1155" s="11">
        <f t="shared" si="622"/>
        <v>41948</v>
      </c>
      <c r="AK1155" s="11"/>
      <c r="AL1155" s="4"/>
      <c r="AX1155" s="1"/>
      <c r="AY1155" s="1"/>
      <c r="AZ1155" s="1"/>
      <c r="BA1155" s="1"/>
      <c r="BB1155" s="1"/>
      <c r="BC1155" s="1"/>
    </row>
    <row r="1156" spans="1:55" x14ac:dyDescent="0.2">
      <c r="A1156" s="144">
        <f t="shared" si="617"/>
        <v>41945</v>
      </c>
      <c r="B1156" s="2">
        <f t="shared" si="603"/>
        <v>307314.39869278978</v>
      </c>
      <c r="C1156" s="2">
        <f t="shared" si="618"/>
        <v>255585.51395294999</v>
      </c>
      <c r="D1156" s="68">
        <f>SUM(Y1156:Y$1459)</f>
        <v>27588.742220479999</v>
      </c>
      <c r="E1156" s="68">
        <f t="shared" si="604"/>
        <v>227996.77173246999</v>
      </c>
      <c r="F1156" s="72">
        <f t="shared" si="626"/>
        <v>3968.62</v>
      </c>
      <c r="G1156" s="3">
        <f>IF(N1156=1,VLOOKUP(A1155,[1]Plan1!$BG$69:$BI$188,3),G1155)</f>
        <v>3991.24</v>
      </c>
      <c r="H1156" s="11">
        <f t="shared" si="627"/>
        <v>41853</v>
      </c>
      <c r="I1156" s="11">
        <f t="shared" si="628"/>
        <v>41884</v>
      </c>
      <c r="J1156" s="26">
        <f t="shared" si="605"/>
        <v>5.6997142583568028E-3</v>
      </c>
      <c r="K1156" s="11">
        <f t="shared" si="619"/>
        <v>41974</v>
      </c>
      <c r="L1156" s="11">
        <f t="shared" si="606"/>
        <v>41946</v>
      </c>
      <c r="M1156" s="1">
        <f t="shared" si="620"/>
        <v>23</v>
      </c>
      <c r="N1156" s="1">
        <f t="shared" si="623"/>
        <v>23</v>
      </c>
      <c r="O1156" s="2">
        <f t="shared" si="607"/>
        <v>1.00569971</v>
      </c>
      <c r="P1156" s="10">
        <f t="shared" si="634"/>
        <v>1.0025008</v>
      </c>
      <c r="Q1156" s="10">
        <f t="shared" si="629"/>
        <v>1.1892205652371142</v>
      </c>
      <c r="R1156" s="2">
        <f t="shared" si="633"/>
        <v>1.1959987700000001</v>
      </c>
      <c r="S1156" s="2">
        <f t="shared" si="624"/>
        <v>1.1892205600000001</v>
      </c>
      <c r="T1156" s="2">
        <f t="shared" si="608"/>
        <v>303947.54803101002</v>
      </c>
      <c r="U1156" s="2">
        <f t="shared" si="609"/>
        <v>5220.3572526548714</v>
      </c>
      <c r="V1156" s="2">
        <f t="shared" si="610"/>
        <v>44687.086823534912</v>
      </c>
      <c r="W1156" s="2">
        <f t="shared" si="611"/>
        <v>305492.95802913979</v>
      </c>
      <c r="X1156" s="27">
        <f t="shared" si="612"/>
        <v>0</v>
      </c>
      <c r="Y1156" s="2">
        <f t="shared" si="625"/>
        <v>0</v>
      </c>
      <c r="Z1156" s="67">
        <f t="shared" si="613"/>
        <v>0</v>
      </c>
      <c r="AA1156" s="2">
        <f t="shared" si="614"/>
        <v>0</v>
      </c>
      <c r="AB1156" s="26">
        <f t="shared" si="621"/>
        <v>6.7299999999999999E-2</v>
      </c>
      <c r="AC1156" s="27">
        <f t="shared" si="635"/>
        <v>23</v>
      </c>
      <c r="AD1156" s="27">
        <v>252</v>
      </c>
      <c r="AE1156" s="10">
        <f t="shared" si="630"/>
        <v>1.0059623</v>
      </c>
      <c r="AF1156" s="2">
        <f t="shared" si="631"/>
        <v>1812.22646562</v>
      </c>
      <c r="AG1156" s="2">
        <f t="shared" si="615"/>
        <v>1821.44066365</v>
      </c>
      <c r="AH1156" s="3" t="str">
        <f t="shared" si="616"/>
        <v>-</v>
      </c>
      <c r="AI1156" s="4" t="str">
        <f t="shared" si="632"/>
        <v>A+J=</v>
      </c>
      <c r="AJ1156" s="11">
        <f t="shared" si="622"/>
        <v>41948</v>
      </c>
      <c r="AK1156" s="11"/>
      <c r="AL1156" s="4"/>
      <c r="AX1156" s="1"/>
      <c r="AY1156" s="1"/>
      <c r="AZ1156" s="1"/>
      <c r="BA1156" s="1"/>
      <c r="BB1156" s="1"/>
      <c r="BC1156" s="1"/>
    </row>
    <row r="1157" spans="1:55" x14ac:dyDescent="0.2">
      <c r="A1157" s="144">
        <f t="shared" si="617"/>
        <v>41946</v>
      </c>
      <c r="B1157" s="2">
        <f t="shared" si="603"/>
        <v>307314.39869278978</v>
      </c>
      <c r="C1157" s="2">
        <f t="shared" si="618"/>
        <v>255585.51395294999</v>
      </c>
      <c r="D1157" s="68">
        <f>SUM(Y1157:Y$1459)</f>
        <v>27588.742220479999</v>
      </c>
      <c r="E1157" s="68">
        <f t="shared" si="604"/>
        <v>227996.77173246999</v>
      </c>
      <c r="F1157" s="72">
        <f t="shared" si="626"/>
        <v>3968.62</v>
      </c>
      <c r="G1157" s="3">
        <f>IF(N1157=1,VLOOKUP(A1156,[1]Plan1!$BG$69:$BI$188,3),G1156)</f>
        <v>3991.24</v>
      </c>
      <c r="H1157" s="11">
        <f t="shared" si="627"/>
        <v>41853</v>
      </c>
      <c r="I1157" s="11">
        <f t="shared" si="628"/>
        <v>41884</v>
      </c>
      <c r="J1157" s="26">
        <f t="shared" si="605"/>
        <v>5.6997142583568028E-3</v>
      </c>
      <c r="K1157" s="11">
        <f t="shared" si="619"/>
        <v>41974</v>
      </c>
      <c r="L1157" s="11">
        <f t="shared" si="606"/>
        <v>41946</v>
      </c>
      <c r="M1157" s="1">
        <f t="shared" si="620"/>
        <v>23</v>
      </c>
      <c r="N1157" s="1">
        <f t="shared" si="623"/>
        <v>23</v>
      </c>
      <c r="O1157" s="2">
        <f t="shared" si="607"/>
        <v>1.00569971</v>
      </c>
      <c r="P1157" s="10">
        <f t="shared" si="634"/>
        <v>1.0025008</v>
      </c>
      <c r="Q1157" s="10">
        <f t="shared" si="629"/>
        <v>1.1892205652371142</v>
      </c>
      <c r="R1157" s="2">
        <f t="shared" si="633"/>
        <v>1.1959987700000001</v>
      </c>
      <c r="S1157" s="2">
        <f t="shared" si="624"/>
        <v>1.1892205600000001</v>
      </c>
      <c r="T1157" s="2">
        <f t="shared" si="608"/>
        <v>303947.54803101002</v>
      </c>
      <c r="U1157" s="2">
        <f t="shared" si="609"/>
        <v>5220.3572526548714</v>
      </c>
      <c r="V1157" s="2">
        <f t="shared" si="610"/>
        <v>44687.086823534912</v>
      </c>
      <c r="W1157" s="2">
        <f t="shared" si="611"/>
        <v>305492.95802913979</v>
      </c>
      <c r="X1157" s="27">
        <f t="shared" si="612"/>
        <v>37</v>
      </c>
      <c r="Y1157" s="2">
        <f t="shared" si="625"/>
        <v>2307.7938330799998</v>
      </c>
      <c r="Z1157" s="67">
        <f t="shared" si="613"/>
        <v>9.0294390999999998E-3</v>
      </c>
      <c r="AA1157" s="2">
        <f t="shared" si="614"/>
        <v>2744.4758745399999</v>
      </c>
      <c r="AB1157" s="26">
        <f t="shared" si="621"/>
        <v>6.7299999999999999E-2</v>
      </c>
      <c r="AC1157" s="27">
        <f t="shared" si="635"/>
        <v>23</v>
      </c>
      <c r="AD1157" s="27">
        <v>252</v>
      </c>
      <c r="AE1157" s="10">
        <f t="shared" si="630"/>
        <v>1.0059623</v>
      </c>
      <c r="AF1157" s="2">
        <f t="shared" si="631"/>
        <v>1812.22646562</v>
      </c>
      <c r="AG1157" s="2">
        <f t="shared" si="615"/>
        <v>1821.44066365</v>
      </c>
      <c r="AH1157" s="3">
        <f t="shared" si="616"/>
        <v>4556.7023401599999</v>
      </c>
      <c r="AI1157" s="4" t="str">
        <f t="shared" si="632"/>
        <v>A+J=</v>
      </c>
      <c r="AJ1157" s="11">
        <f t="shared" si="622"/>
        <v>41948</v>
      </c>
      <c r="AK1157" s="11"/>
      <c r="AL1157" s="4"/>
      <c r="AX1157" s="1"/>
      <c r="AY1157" s="1"/>
      <c r="AZ1157" s="1"/>
      <c r="BA1157" s="1"/>
      <c r="BB1157" s="1"/>
      <c r="BC1157" s="1"/>
    </row>
    <row r="1158" spans="1:55" x14ac:dyDescent="0.2">
      <c r="A1158" s="144">
        <f t="shared" si="617"/>
        <v>41947</v>
      </c>
      <c r="B1158" s="2">
        <f t="shared" si="603"/>
        <v>302883.89386160369</v>
      </c>
      <c r="C1158" s="2">
        <f t="shared" si="618"/>
        <v>253277.72011987001</v>
      </c>
      <c r="D1158" s="68">
        <f>SUM(Y1158:Y$1459)</f>
        <v>25280.948387399996</v>
      </c>
      <c r="E1158" s="68">
        <f t="shared" si="604"/>
        <v>227996.77173247002</v>
      </c>
      <c r="F1158" s="72">
        <f t="shared" si="626"/>
        <v>3991.24</v>
      </c>
      <c r="G1158" s="3">
        <f>IF(N1158=1,VLOOKUP(A1157,[1]Plan1!$BG$69:$BI$188,3),G1157)</f>
        <v>4008</v>
      </c>
      <c r="H1158" s="11">
        <f t="shared" si="627"/>
        <v>41886</v>
      </c>
      <c r="I1158" s="11">
        <f t="shared" si="628"/>
        <v>41916</v>
      </c>
      <c r="J1158" s="26">
        <f t="shared" si="605"/>
        <v>4.1991962397651683E-3</v>
      </c>
      <c r="K1158" s="11">
        <f t="shared" si="619"/>
        <v>41974</v>
      </c>
      <c r="L1158" s="11">
        <f t="shared" si="606"/>
        <v>41974</v>
      </c>
      <c r="M1158" s="1">
        <f t="shared" si="620"/>
        <v>20</v>
      </c>
      <c r="N1158" s="1">
        <f t="shared" si="623"/>
        <v>1</v>
      </c>
      <c r="O1158" s="2">
        <f t="shared" si="607"/>
        <v>1.00020954</v>
      </c>
      <c r="P1158" s="10">
        <f t="shared" si="634"/>
        <v>1.00569971</v>
      </c>
      <c r="Q1158" s="10">
        <f t="shared" si="629"/>
        <v>1.1959987775850018</v>
      </c>
      <c r="R1158" s="2">
        <f t="shared" si="633"/>
        <v>1.19624938</v>
      </c>
      <c r="S1158" s="2">
        <f t="shared" si="624"/>
        <v>1.1892205600000001</v>
      </c>
      <c r="T1158" s="2">
        <f t="shared" si="608"/>
        <v>301203.07215646998</v>
      </c>
      <c r="U1158" s="2">
        <f t="shared" si="609"/>
        <v>4783.6752111949263</v>
      </c>
      <c r="V1158" s="2">
        <f t="shared" si="610"/>
        <v>44744.225094498775</v>
      </c>
      <c r="W1158" s="2">
        <f t="shared" si="611"/>
        <v>302805.62042556371</v>
      </c>
      <c r="X1158" s="27">
        <f t="shared" si="612"/>
        <v>0</v>
      </c>
      <c r="Y1158" s="2">
        <f t="shared" si="625"/>
        <v>0</v>
      </c>
      <c r="Z1158" s="67">
        <f t="shared" si="613"/>
        <v>0</v>
      </c>
      <c r="AA1158" s="2">
        <f t="shared" si="614"/>
        <v>0</v>
      </c>
      <c r="AB1158" s="26">
        <f t="shared" si="621"/>
        <v>6.7299999999999999E-2</v>
      </c>
      <c r="AC1158" s="27">
        <f t="shared" si="635"/>
        <v>1</v>
      </c>
      <c r="AD1158" s="27">
        <v>252</v>
      </c>
      <c r="AE1158" s="10">
        <f t="shared" si="630"/>
        <v>1.0002584940000001</v>
      </c>
      <c r="AF1158" s="2">
        <f t="shared" si="631"/>
        <v>77.859186930000007</v>
      </c>
      <c r="AG1158" s="2">
        <f t="shared" si="615"/>
        <v>78.273436040000007</v>
      </c>
      <c r="AH1158" s="3" t="str">
        <f t="shared" si="616"/>
        <v>-</v>
      </c>
      <c r="AI1158" s="4" t="str">
        <f t="shared" si="632"/>
        <v>A+J=</v>
      </c>
      <c r="AJ1158" s="11">
        <f t="shared" si="622"/>
        <v>41976</v>
      </c>
      <c r="AK1158" s="11"/>
      <c r="AL1158" s="4"/>
      <c r="AX1158" s="1"/>
      <c r="AY1158" s="1"/>
      <c r="AZ1158" s="1"/>
      <c r="BA1158" s="1"/>
      <c r="BB1158" s="1"/>
      <c r="BC1158" s="1"/>
    </row>
    <row r="1159" spans="1:55" x14ac:dyDescent="0.2">
      <c r="A1159" s="144">
        <f t="shared" si="617"/>
        <v>41948</v>
      </c>
      <c r="B1159" s="2">
        <f t="shared" si="603"/>
        <v>303019.36680595618</v>
      </c>
      <c r="C1159" s="2">
        <f t="shared" si="618"/>
        <v>253277.72011987001</v>
      </c>
      <c r="D1159" s="68">
        <f>SUM(Y1159:Y$1459)</f>
        <v>25280.948387399996</v>
      </c>
      <c r="E1159" s="68">
        <f t="shared" si="604"/>
        <v>227996.77173247002</v>
      </c>
      <c r="F1159" s="72">
        <f t="shared" si="626"/>
        <v>3991.24</v>
      </c>
      <c r="G1159" s="3">
        <f>IF(N1159=1,VLOOKUP(A1158,[1]Plan1!$BG$69:$BI$188,3),G1158)</f>
        <v>4008</v>
      </c>
      <c r="H1159" s="11">
        <f t="shared" si="627"/>
        <v>41886</v>
      </c>
      <c r="I1159" s="11">
        <f t="shared" si="628"/>
        <v>41916</v>
      </c>
      <c r="J1159" s="26">
        <f t="shared" si="605"/>
        <v>4.1991962397651683E-3</v>
      </c>
      <c r="K1159" s="11">
        <f t="shared" si="619"/>
        <v>41974</v>
      </c>
      <c r="L1159" s="11">
        <f t="shared" si="606"/>
        <v>41974</v>
      </c>
      <c r="M1159" s="1">
        <f t="shared" si="620"/>
        <v>20</v>
      </c>
      <c r="N1159" s="1">
        <f t="shared" si="623"/>
        <v>2</v>
      </c>
      <c r="O1159" s="2">
        <f t="shared" si="607"/>
        <v>1.0004191200000001</v>
      </c>
      <c r="P1159" s="10">
        <f t="shared" si="634"/>
        <v>1.00569971</v>
      </c>
      <c r="Q1159" s="10">
        <f t="shared" si="629"/>
        <v>1.1959987775850018</v>
      </c>
      <c r="R1159" s="2">
        <f t="shared" si="633"/>
        <v>1.1965000400000001</v>
      </c>
      <c r="S1159" s="2">
        <f t="shared" si="624"/>
        <v>1.1892205600000001</v>
      </c>
      <c r="T1159" s="2">
        <f t="shared" si="608"/>
        <v>301203.07215646998</v>
      </c>
      <c r="U1159" s="2">
        <f t="shared" si="609"/>
        <v>4783.6752111949263</v>
      </c>
      <c r="V1159" s="2">
        <f t="shared" si="610"/>
        <v>44801.374765301254</v>
      </c>
      <c r="W1159" s="2">
        <f t="shared" si="611"/>
        <v>302862.77009636618</v>
      </c>
      <c r="X1159" s="27">
        <f t="shared" si="612"/>
        <v>0</v>
      </c>
      <c r="Y1159" s="2">
        <f t="shared" si="625"/>
        <v>0</v>
      </c>
      <c r="Z1159" s="67">
        <f t="shared" si="613"/>
        <v>0</v>
      </c>
      <c r="AA1159" s="2">
        <f t="shared" si="614"/>
        <v>0</v>
      </c>
      <c r="AB1159" s="26">
        <f t="shared" si="621"/>
        <v>6.7299999999999999E-2</v>
      </c>
      <c r="AC1159" s="27">
        <f t="shared" si="635"/>
        <v>2</v>
      </c>
      <c r="AD1159" s="27">
        <v>252</v>
      </c>
      <c r="AE1159" s="10">
        <f t="shared" si="630"/>
        <v>1.000517055</v>
      </c>
      <c r="AF1159" s="2">
        <f t="shared" si="631"/>
        <v>155.73855447</v>
      </c>
      <c r="AG1159" s="2">
        <f t="shared" si="615"/>
        <v>156.59670958999999</v>
      </c>
      <c r="AH1159" s="3" t="str">
        <f t="shared" si="616"/>
        <v>-</v>
      </c>
      <c r="AI1159" s="4" t="str">
        <f t="shared" si="632"/>
        <v>A+J=</v>
      </c>
      <c r="AJ1159" s="11">
        <f t="shared" si="622"/>
        <v>41976</v>
      </c>
      <c r="AK1159" s="11"/>
      <c r="AL1159" s="4"/>
      <c r="AX1159" s="1"/>
      <c r="AY1159" s="1"/>
      <c r="AZ1159" s="1"/>
      <c r="BA1159" s="1"/>
      <c r="BB1159" s="1"/>
      <c r="BC1159" s="1"/>
    </row>
    <row r="1160" spans="1:55" x14ac:dyDescent="0.2">
      <c r="A1160" s="144">
        <f t="shared" si="617"/>
        <v>41949</v>
      </c>
      <c r="B1160" s="2">
        <f t="shared" si="603"/>
        <v>303154.90328970493</v>
      </c>
      <c r="C1160" s="2">
        <f t="shared" si="618"/>
        <v>253277.72011987001</v>
      </c>
      <c r="D1160" s="68">
        <f>SUM(Y1160:Y$1459)</f>
        <v>25280.948387399996</v>
      </c>
      <c r="E1160" s="68">
        <f t="shared" si="604"/>
        <v>227996.77173247002</v>
      </c>
      <c r="F1160" s="72">
        <f t="shared" si="626"/>
        <v>3991.24</v>
      </c>
      <c r="G1160" s="3">
        <f>IF(N1160=1,VLOOKUP(A1159,[1]Plan1!$BG$69:$BI$188,3),G1159)</f>
        <v>4008</v>
      </c>
      <c r="H1160" s="11">
        <f t="shared" si="627"/>
        <v>41886</v>
      </c>
      <c r="I1160" s="11">
        <f t="shared" si="628"/>
        <v>41916</v>
      </c>
      <c r="J1160" s="26">
        <f t="shared" si="605"/>
        <v>4.1991962397651683E-3</v>
      </c>
      <c r="K1160" s="11">
        <f t="shared" si="619"/>
        <v>41974</v>
      </c>
      <c r="L1160" s="11">
        <f t="shared" si="606"/>
        <v>41974</v>
      </c>
      <c r="M1160" s="1">
        <f t="shared" si="620"/>
        <v>20</v>
      </c>
      <c r="N1160" s="1">
        <f t="shared" si="623"/>
        <v>3</v>
      </c>
      <c r="O1160" s="2">
        <f t="shared" si="607"/>
        <v>1.00062875</v>
      </c>
      <c r="P1160" s="10">
        <f t="shared" si="634"/>
        <v>1.00569971</v>
      </c>
      <c r="Q1160" s="10">
        <f t="shared" si="629"/>
        <v>1.1959987775850018</v>
      </c>
      <c r="R1160" s="2">
        <f t="shared" si="633"/>
        <v>1.19675076</v>
      </c>
      <c r="S1160" s="2">
        <f t="shared" si="624"/>
        <v>1.1892205600000001</v>
      </c>
      <c r="T1160" s="2">
        <f t="shared" si="608"/>
        <v>301203.07215646998</v>
      </c>
      <c r="U1160" s="2">
        <f t="shared" si="609"/>
        <v>4783.6752111949263</v>
      </c>
      <c r="V1160" s="2">
        <f t="shared" si="610"/>
        <v>44858.53811591</v>
      </c>
      <c r="W1160" s="2">
        <f t="shared" si="611"/>
        <v>302919.93344697496</v>
      </c>
      <c r="X1160" s="27">
        <f t="shared" si="612"/>
        <v>0</v>
      </c>
      <c r="Y1160" s="2">
        <f t="shared" si="625"/>
        <v>0</v>
      </c>
      <c r="Z1160" s="67">
        <f t="shared" si="613"/>
        <v>0</v>
      </c>
      <c r="AA1160" s="2">
        <f t="shared" si="614"/>
        <v>0</v>
      </c>
      <c r="AB1160" s="26">
        <f t="shared" si="621"/>
        <v>6.7299999999999999E-2</v>
      </c>
      <c r="AC1160" s="27">
        <f t="shared" si="635"/>
        <v>3</v>
      </c>
      <c r="AD1160" s="27">
        <v>252</v>
      </c>
      <c r="AE1160" s="10">
        <f t="shared" si="630"/>
        <v>1.0007756830000001</v>
      </c>
      <c r="AF1160" s="2">
        <f t="shared" si="631"/>
        <v>233.63810261</v>
      </c>
      <c r="AG1160" s="2">
        <f t="shared" si="615"/>
        <v>234.96984273000001</v>
      </c>
      <c r="AH1160" s="3" t="str">
        <f t="shared" si="616"/>
        <v>-</v>
      </c>
      <c r="AI1160" s="4" t="str">
        <f t="shared" si="632"/>
        <v>A+J=</v>
      </c>
      <c r="AJ1160" s="11">
        <f t="shared" si="622"/>
        <v>41976</v>
      </c>
      <c r="AK1160" s="11"/>
      <c r="AL1160" s="4"/>
      <c r="AX1160" s="1"/>
      <c r="AY1160" s="1"/>
      <c r="AZ1160" s="1"/>
      <c r="BA1160" s="1"/>
      <c r="BB1160" s="1"/>
      <c r="BC1160" s="1"/>
    </row>
    <row r="1161" spans="1:55" x14ac:dyDescent="0.2">
      <c r="A1161" s="144">
        <f t="shared" si="617"/>
        <v>41950</v>
      </c>
      <c r="B1161" s="2">
        <f t="shared" si="603"/>
        <v>303290.50074966229</v>
      </c>
      <c r="C1161" s="2">
        <f t="shared" si="618"/>
        <v>253277.72011987001</v>
      </c>
      <c r="D1161" s="68">
        <f>SUM(Y1161:Y$1459)</f>
        <v>25280.948387399996</v>
      </c>
      <c r="E1161" s="68">
        <f t="shared" si="604"/>
        <v>227996.77173247002</v>
      </c>
      <c r="F1161" s="72">
        <f t="shared" si="626"/>
        <v>3991.24</v>
      </c>
      <c r="G1161" s="3">
        <f>IF(N1161=1,VLOOKUP(A1160,[1]Plan1!$BG$69:$BI$188,3),G1160)</f>
        <v>4008</v>
      </c>
      <c r="H1161" s="11">
        <f t="shared" si="627"/>
        <v>41886</v>
      </c>
      <c r="I1161" s="11">
        <f t="shared" si="628"/>
        <v>41916</v>
      </c>
      <c r="J1161" s="26">
        <f t="shared" si="605"/>
        <v>4.1991962397651683E-3</v>
      </c>
      <c r="K1161" s="11">
        <f t="shared" si="619"/>
        <v>41974</v>
      </c>
      <c r="L1161" s="11">
        <f t="shared" si="606"/>
        <v>41974</v>
      </c>
      <c r="M1161" s="1">
        <f t="shared" si="620"/>
        <v>20</v>
      </c>
      <c r="N1161" s="1">
        <f t="shared" si="623"/>
        <v>4</v>
      </c>
      <c r="O1161" s="2">
        <f t="shared" si="607"/>
        <v>1.0008384299999999</v>
      </c>
      <c r="P1161" s="10">
        <f t="shared" si="634"/>
        <v>1.00569971</v>
      </c>
      <c r="Q1161" s="10">
        <f t="shared" si="629"/>
        <v>1.1959987775850018</v>
      </c>
      <c r="R1161" s="2">
        <f t="shared" si="633"/>
        <v>1.1970015300000001</v>
      </c>
      <c r="S1161" s="2">
        <f t="shared" si="624"/>
        <v>1.1892205600000001</v>
      </c>
      <c r="T1161" s="2">
        <f t="shared" si="608"/>
        <v>301203.07215646998</v>
      </c>
      <c r="U1161" s="2">
        <f t="shared" si="609"/>
        <v>4783.6752111949263</v>
      </c>
      <c r="V1161" s="2">
        <f t="shared" si="610"/>
        <v>44915.712866357368</v>
      </c>
      <c r="W1161" s="2">
        <f t="shared" si="611"/>
        <v>302977.10819742229</v>
      </c>
      <c r="X1161" s="27">
        <f t="shared" si="612"/>
        <v>0</v>
      </c>
      <c r="Y1161" s="2">
        <f t="shared" si="625"/>
        <v>0</v>
      </c>
      <c r="Z1161" s="67">
        <f t="shared" si="613"/>
        <v>0</v>
      </c>
      <c r="AA1161" s="2">
        <f t="shared" si="614"/>
        <v>0</v>
      </c>
      <c r="AB1161" s="26">
        <f t="shared" si="621"/>
        <v>6.7299999999999999E-2</v>
      </c>
      <c r="AC1161" s="27">
        <f t="shared" si="635"/>
        <v>4</v>
      </c>
      <c r="AD1161" s="27">
        <v>252</v>
      </c>
      <c r="AE1161" s="10">
        <f t="shared" si="630"/>
        <v>1.0010343770000001</v>
      </c>
      <c r="AF1161" s="2">
        <f t="shared" si="631"/>
        <v>311.55753016</v>
      </c>
      <c r="AG1161" s="2">
        <f t="shared" si="615"/>
        <v>313.39255223999999</v>
      </c>
      <c r="AH1161" s="3" t="str">
        <f t="shared" si="616"/>
        <v>-</v>
      </c>
      <c r="AI1161" s="4" t="str">
        <f t="shared" si="632"/>
        <v>A+J=</v>
      </c>
      <c r="AJ1161" s="11">
        <f t="shared" si="622"/>
        <v>41976</v>
      </c>
      <c r="AK1161" s="11"/>
      <c r="AL1161" s="4"/>
      <c r="AX1161" s="1"/>
      <c r="AY1161" s="1"/>
      <c r="AZ1161" s="1"/>
      <c r="BA1161" s="1"/>
      <c r="BB1161" s="1"/>
      <c r="BC1161" s="1"/>
    </row>
    <row r="1162" spans="1:55" x14ac:dyDescent="0.2">
      <c r="A1162" s="144">
        <f t="shared" si="617"/>
        <v>41951</v>
      </c>
      <c r="B1162" s="2">
        <f t="shared" ref="B1162:B1225" si="636">(W1162+AG1162)</f>
        <v>303426.15981205821</v>
      </c>
      <c r="C1162" s="2">
        <f t="shared" si="618"/>
        <v>253277.72011987001</v>
      </c>
      <c r="D1162" s="68">
        <f>SUM(Y1162:Y$1459)</f>
        <v>25280.948387399996</v>
      </c>
      <c r="E1162" s="68">
        <f t="shared" ref="E1162:E1225" si="637">(C1162-D1162)</f>
        <v>227996.77173247002</v>
      </c>
      <c r="F1162" s="72">
        <f t="shared" si="626"/>
        <v>3991.24</v>
      </c>
      <c r="G1162" s="3">
        <f>IF(N1162=1,VLOOKUP(A1161,[1]Plan1!$BG$69:$BI$188,3),G1161)</f>
        <v>4008</v>
      </c>
      <c r="H1162" s="11">
        <f t="shared" si="627"/>
        <v>41886</v>
      </c>
      <c r="I1162" s="11">
        <f t="shared" si="628"/>
        <v>41916</v>
      </c>
      <c r="J1162" s="26">
        <f t="shared" ref="J1162:J1225" si="638">(G1162/F1162)-1</f>
        <v>4.1991962397651683E-3</v>
      </c>
      <c r="K1162" s="11">
        <f t="shared" si="619"/>
        <v>41974</v>
      </c>
      <c r="L1162" s="11">
        <f t="shared" ref="L1162:L1225" si="639">IF(A1162&gt;L1161,K1162,L1161)</f>
        <v>41974</v>
      </c>
      <c r="M1162" s="1">
        <f t="shared" si="620"/>
        <v>20</v>
      </c>
      <c r="N1162" s="1">
        <f t="shared" si="623"/>
        <v>5</v>
      </c>
      <c r="O1162" s="2">
        <f t="shared" ref="O1162:O1225" si="640">TRUNC((G1162/F1162)^TRUNC((N1162/M1162),9),8)</f>
        <v>1.00104814</v>
      </c>
      <c r="P1162" s="10">
        <f t="shared" si="634"/>
        <v>1.00569971</v>
      </c>
      <c r="Q1162" s="10">
        <f t="shared" si="629"/>
        <v>1.1959987775850018</v>
      </c>
      <c r="R1162" s="2">
        <f t="shared" si="633"/>
        <v>1.1972523500000001</v>
      </c>
      <c r="S1162" s="2">
        <f t="shared" si="624"/>
        <v>1.1892205600000001</v>
      </c>
      <c r="T1162" s="2">
        <f t="shared" ref="T1162:T1225" si="641">TRUNC(C1162*S1162,8)</f>
        <v>301203.07215646998</v>
      </c>
      <c r="U1162" s="2">
        <f t="shared" ref="U1162:U1225" si="642">(D1162*(S1162-1))</f>
        <v>4783.6752111949263</v>
      </c>
      <c r="V1162" s="2">
        <f t="shared" ref="V1162:V1225" si="643">(E1162*(R1162-1))</f>
        <v>44972.8990166433</v>
      </c>
      <c r="W1162" s="2">
        <f t="shared" ref="W1162:W1225" si="644">(C1162+U1162+V1162)</f>
        <v>303034.29434770823</v>
      </c>
      <c r="X1162" s="27">
        <f t="shared" ref="X1162:X1225" si="645">IF(VLOOKUP(A1162,AN$10:AU$131,8)=VLOOKUP(A1161,AN$10:AU$131,8),0,VLOOKUP(A1162,AN$10:AU$131,8))</f>
        <v>0</v>
      </c>
      <c r="Y1162" s="2">
        <f t="shared" si="625"/>
        <v>0</v>
      </c>
      <c r="Z1162" s="67">
        <f t="shared" ref="Z1162:Z1225" si="646">IF(X1162&gt;0,VLOOKUP($A1162,$AN$10:$AS$131,6),0)</f>
        <v>0</v>
      </c>
      <c r="AA1162" s="2">
        <f t="shared" ref="AA1162:AA1225" si="647">IF(Z1162&gt;0,TRUNC(Z1162*T1162,8),0)</f>
        <v>0</v>
      </c>
      <c r="AB1162" s="26">
        <f t="shared" si="621"/>
        <v>6.7299999999999999E-2</v>
      </c>
      <c r="AC1162" s="27">
        <f t="shared" si="635"/>
        <v>5</v>
      </c>
      <c r="AD1162" s="27">
        <v>252</v>
      </c>
      <c r="AE1162" s="10">
        <f t="shared" si="630"/>
        <v>1.0012931389999999</v>
      </c>
      <c r="AF1162" s="2">
        <f t="shared" si="631"/>
        <v>389.49743952</v>
      </c>
      <c r="AG1162" s="2">
        <f t="shared" ref="AG1162:AG1225" si="648">TRUNC((W1162*(AE1162-1)),8)</f>
        <v>391.86546435000002</v>
      </c>
      <c r="AH1162" s="3" t="str">
        <f t="shared" ref="AH1162:AH1225" si="649">IF(AA1162&gt;0,AA1162+AF1162,"-")</f>
        <v>-</v>
      </c>
      <c r="AI1162" s="4" t="str">
        <f t="shared" si="632"/>
        <v>A+J=</v>
      </c>
      <c r="AJ1162" s="11">
        <f t="shared" si="622"/>
        <v>41976</v>
      </c>
      <c r="AK1162" s="11"/>
      <c r="AL1162" s="4"/>
      <c r="AX1162" s="1"/>
      <c r="AY1162" s="1"/>
      <c r="AZ1162" s="1"/>
      <c r="BA1162" s="1"/>
      <c r="BB1162" s="1"/>
      <c r="BC1162" s="1"/>
    </row>
    <row r="1163" spans="1:55" x14ac:dyDescent="0.2">
      <c r="A1163" s="144">
        <f t="shared" ref="A1163:A1226" si="650">(A1162+1)</f>
        <v>41952</v>
      </c>
      <c r="B1163" s="2">
        <f t="shared" si="636"/>
        <v>303426.15981205821</v>
      </c>
      <c r="C1163" s="2">
        <f t="shared" ref="C1163:C1226" si="651">TRUNC(IF(X1162&gt;0,VLOOKUP(A1162,$AN$12:$AO$131,2),C1162),8)</f>
        <v>253277.72011987001</v>
      </c>
      <c r="D1163" s="68">
        <f>SUM(Y1163:Y$1459)</f>
        <v>25280.948387399996</v>
      </c>
      <c r="E1163" s="68">
        <f t="shared" si="637"/>
        <v>227996.77173247002</v>
      </c>
      <c r="F1163" s="72">
        <f t="shared" si="626"/>
        <v>3991.24</v>
      </c>
      <c r="G1163" s="3">
        <f>IF(N1163=1,VLOOKUP(A1162,[1]Plan1!$BG$69:$BI$188,3),G1162)</f>
        <v>4008</v>
      </c>
      <c r="H1163" s="11">
        <f t="shared" si="627"/>
        <v>41886</v>
      </c>
      <c r="I1163" s="11">
        <f t="shared" si="628"/>
        <v>41916</v>
      </c>
      <c r="J1163" s="26">
        <f t="shared" si="638"/>
        <v>4.1991962397651683E-3</v>
      </c>
      <c r="K1163" s="11">
        <f t="shared" ref="K1163:K1226" si="652">IF(DAY(A1163)=1,VLOOKUP(A1163,AR$137:AW$275,4),K1162)</f>
        <v>41974</v>
      </c>
      <c r="L1163" s="11">
        <f t="shared" si="639"/>
        <v>41974</v>
      </c>
      <c r="M1163" s="1">
        <f t="shared" ref="M1163:M1226" si="653">IF(L1163=L1162,M1162,NETWORKDAYS(L1162,L1163,$AN$137:$AN$327)-1)</f>
        <v>20</v>
      </c>
      <c r="N1163" s="1">
        <f t="shared" si="623"/>
        <v>5</v>
      </c>
      <c r="O1163" s="2">
        <f t="shared" si="640"/>
        <v>1.00104814</v>
      </c>
      <c r="P1163" s="10">
        <f t="shared" si="634"/>
        <v>1.00569971</v>
      </c>
      <c r="Q1163" s="10">
        <f t="shared" si="629"/>
        <v>1.1959987775850018</v>
      </c>
      <c r="R1163" s="2">
        <f t="shared" si="633"/>
        <v>1.1972523500000001</v>
      </c>
      <c r="S1163" s="2">
        <f t="shared" si="624"/>
        <v>1.1892205600000001</v>
      </c>
      <c r="T1163" s="2">
        <f t="shared" si="641"/>
        <v>301203.07215646998</v>
      </c>
      <c r="U1163" s="2">
        <f t="shared" si="642"/>
        <v>4783.6752111949263</v>
      </c>
      <c r="V1163" s="2">
        <f t="shared" si="643"/>
        <v>44972.8990166433</v>
      </c>
      <c r="W1163" s="2">
        <f t="shared" si="644"/>
        <v>303034.29434770823</v>
      </c>
      <c r="X1163" s="27">
        <f t="shared" si="645"/>
        <v>0</v>
      </c>
      <c r="Y1163" s="2">
        <f t="shared" si="625"/>
        <v>0</v>
      </c>
      <c r="Z1163" s="67">
        <f t="shared" si="646"/>
        <v>0</v>
      </c>
      <c r="AA1163" s="2">
        <f t="shared" si="647"/>
        <v>0</v>
      </c>
      <c r="AB1163" s="26">
        <f t="shared" ref="AB1163:AB1226" si="654">(AB1162)</f>
        <v>6.7299999999999999E-2</v>
      </c>
      <c r="AC1163" s="27">
        <f t="shared" si="635"/>
        <v>5</v>
      </c>
      <c r="AD1163" s="27">
        <v>252</v>
      </c>
      <c r="AE1163" s="10">
        <f t="shared" si="630"/>
        <v>1.0012931389999999</v>
      </c>
      <c r="AF1163" s="2">
        <f t="shared" si="631"/>
        <v>389.49743952</v>
      </c>
      <c r="AG1163" s="2">
        <f t="shared" si="648"/>
        <v>391.86546435000002</v>
      </c>
      <c r="AH1163" s="3" t="str">
        <f t="shared" si="649"/>
        <v>-</v>
      </c>
      <c r="AI1163" s="4" t="str">
        <f t="shared" si="632"/>
        <v>A+J=</v>
      </c>
      <c r="AJ1163" s="11">
        <f t="shared" ref="AJ1163:AJ1226" si="655">IF(X1162&gt;0,VLOOKUP(A1162,$AN$10:$AW$130,10),AJ1162)</f>
        <v>41976</v>
      </c>
      <c r="AK1163" s="11"/>
      <c r="AL1163" s="4"/>
      <c r="AX1163" s="1"/>
      <c r="AY1163" s="1"/>
      <c r="AZ1163" s="1"/>
      <c r="BA1163" s="1"/>
      <c r="BB1163" s="1"/>
      <c r="BC1163" s="1"/>
    </row>
    <row r="1164" spans="1:55" x14ac:dyDescent="0.2">
      <c r="A1164" s="144">
        <f t="shared" si="650"/>
        <v>41953</v>
      </c>
      <c r="B1164" s="2">
        <f t="shared" si="636"/>
        <v>303426.15981205821</v>
      </c>
      <c r="C1164" s="2">
        <f t="shared" si="651"/>
        <v>253277.72011987001</v>
      </c>
      <c r="D1164" s="68">
        <f>SUM(Y1164:Y$1459)</f>
        <v>25280.948387399996</v>
      </c>
      <c r="E1164" s="68">
        <f t="shared" si="637"/>
        <v>227996.77173247002</v>
      </c>
      <c r="F1164" s="72">
        <f t="shared" si="626"/>
        <v>3991.24</v>
      </c>
      <c r="G1164" s="3">
        <f>IF(N1164=1,VLOOKUP(A1163,[1]Plan1!$BG$69:$BI$188,3),G1163)</f>
        <v>4008</v>
      </c>
      <c r="H1164" s="11">
        <f t="shared" si="627"/>
        <v>41886</v>
      </c>
      <c r="I1164" s="11">
        <f t="shared" si="628"/>
        <v>41916</v>
      </c>
      <c r="J1164" s="26">
        <f t="shared" si="638"/>
        <v>4.1991962397651683E-3</v>
      </c>
      <c r="K1164" s="11">
        <f t="shared" si="652"/>
        <v>41974</v>
      </c>
      <c r="L1164" s="11">
        <f t="shared" si="639"/>
        <v>41974</v>
      </c>
      <c r="M1164" s="1">
        <f t="shared" si="653"/>
        <v>20</v>
      </c>
      <c r="N1164" s="1">
        <f t="shared" si="623"/>
        <v>5</v>
      </c>
      <c r="O1164" s="2">
        <f t="shared" si="640"/>
        <v>1.00104814</v>
      </c>
      <c r="P1164" s="10">
        <f t="shared" si="634"/>
        <v>1.00569971</v>
      </c>
      <c r="Q1164" s="10">
        <f t="shared" si="629"/>
        <v>1.1959987775850018</v>
      </c>
      <c r="R1164" s="2">
        <f t="shared" si="633"/>
        <v>1.1972523500000001</v>
      </c>
      <c r="S1164" s="2">
        <f t="shared" si="624"/>
        <v>1.1892205600000001</v>
      </c>
      <c r="T1164" s="2">
        <f t="shared" si="641"/>
        <v>301203.07215646998</v>
      </c>
      <c r="U1164" s="2">
        <f t="shared" si="642"/>
        <v>4783.6752111949263</v>
      </c>
      <c r="V1164" s="2">
        <f t="shared" si="643"/>
        <v>44972.8990166433</v>
      </c>
      <c r="W1164" s="2">
        <f t="shared" si="644"/>
        <v>303034.29434770823</v>
      </c>
      <c r="X1164" s="27">
        <f t="shared" si="645"/>
        <v>0</v>
      </c>
      <c r="Y1164" s="2">
        <f t="shared" si="625"/>
        <v>0</v>
      </c>
      <c r="Z1164" s="67">
        <f t="shared" si="646"/>
        <v>0</v>
      </c>
      <c r="AA1164" s="2">
        <f t="shared" si="647"/>
        <v>0</v>
      </c>
      <c r="AB1164" s="26">
        <f t="shared" si="654"/>
        <v>6.7299999999999999E-2</v>
      </c>
      <c r="AC1164" s="27">
        <f t="shared" si="635"/>
        <v>5</v>
      </c>
      <c r="AD1164" s="27">
        <v>252</v>
      </c>
      <c r="AE1164" s="10">
        <f t="shared" si="630"/>
        <v>1.0012931389999999</v>
      </c>
      <c r="AF1164" s="2">
        <f t="shared" si="631"/>
        <v>389.49743952</v>
      </c>
      <c r="AG1164" s="2">
        <f t="shared" si="648"/>
        <v>391.86546435000002</v>
      </c>
      <c r="AH1164" s="3" t="str">
        <f t="shared" si="649"/>
        <v>-</v>
      </c>
      <c r="AI1164" s="4" t="str">
        <f t="shared" si="632"/>
        <v>A+J=</v>
      </c>
      <c r="AJ1164" s="11">
        <f t="shared" si="655"/>
        <v>41976</v>
      </c>
      <c r="AK1164" s="11"/>
      <c r="AL1164" s="4"/>
      <c r="AX1164" s="1"/>
      <c r="AY1164" s="1"/>
      <c r="AZ1164" s="1"/>
      <c r="BA1164" s="1"/>
      <c r="BB1164" s="1"/>
      <c r="BC1164" s="1"/>
    </row>
    <row r="1165" spans="1:55" x14ac:dyDescent="0.2">
      <c r="A1165" s="144">
        <f t="shared" si="650"/>
        <v>41954</v>
      </c>
      <c r="B1165" s="2">
        <f t="shared" si="636"/>
        <v>303561.88217474043</v>
      </c>
      <c r="C1165" s="2">
        <f t="shared" si="651"/>
        <v>253277.72011987001</v>
      </c>
      <c r="D1165" s="68">
        <f>SUM(Y1165:Y$1459)</f>
        <v>25280.948387399996</v>
      </c>
      <c r="E1165" s="68">
        <f t="shared" si="637"/>
        <v>227996.77173247002</v>
      </c>
      <c r="F1165" s="72">
        <f t="shared" si="626"/>
        <v>3991.24</v>
      </c>
      <c r="G1165" s="3">
        <f>IF(N1165=1,VLOOKUP(A1164,[1]Plan1!$BG$69:$BI$188,3),G1164)</f>
        <v>4008</v>
      </c>
      <c r="H1165" s="11">
        <f t="shared" si="627"/>
        <v>41886</v>
      </c>
      <c r="I1165" s="11">
        <f t="shared" si="628"/>
        <v>41916</v>
      </c>
      <c r="J1165" s="26">
        <f t="shared" si="638"/>
        <v>4.1991962397651683E-3</v>
      </c>
      <c r="K1165" s="11">
        <f t="shared" si="652"/>
        <v>41974</v>
      </c>
      <c r="L1165" s="11">
        <f t="shared" si="639"/>
        <v>41974</v>
      </c>
      <c r="M1165" s="1">
        <f t="shared" si="653"/>
        <v>20</v>
      </c>
      <c r="N1165" s="1">
        <f t="shared" si="623"/>
        <v>6</v>
      </c>
      <c r="O1165" s="2">
        <f t="shared" si="640"/>
        <v>1.0012579100000001</v>
      </c>
      <c r="P1165" s="10">
        <f t="shared" si="634"/>
        <v>1.00569971</v>
      </c>
      <c r="Q1165" s="10">
        <f t="shared" si="629"/>
        <v>1.1959987775850018</v>
      </c>
      <c r="R1165" s="2">
        <f t="shared" si="633"/>
        <v>1.1975032299999999</v>
      </c>
      <c r="S1165" s="2">
        <f t="shared" si="624"/>
        <v>1.1892205600000001</v>
      </c>
      <c r="T1165" s="2">
        <f t="shared" si="641"/>
        <v>301203.07215646998</v>
      </c>
      <c r="U1165" s="2">
        <f t="shared" si="642"/>
        <v>4783.6752111949263</v>
      </c>
      <c r="V1165" s="2">
        <f t="shared" si="643"/>
        <v>45030.098846735506</v>
      </c>
      <c r="W1165" s="2">
        <f t="shared" si="644"/>
        <v>303091.49417780043</v>
      </c>
      <c r="X1165" s="27">
        <f t="shared" si="645"/>
        <v>0</v>
      </c>
      <c r="Y1165" s="2">
        <f t="shared" si="625"/>
        <v>0</v>
      </c>
      <c r="Z1165" s="67">
        <f t="shared" si="646"/>
        <v>0</v>
      </c>
      <c r="AA1165" s="2">
        <f t="shared" si="647"/>
        <v>0</v>
      </c>
      <c r="AB1165" s="26">
        <f t="shared" si="654"/>
        <v>6.7299999999999999E-2</v>
      </c>
      <c r="AC1165" s="27">
        <f t="shared" si="635"/>
        <v>6</v>
      </c>
      <c r="AD1165" s="27">
        <v>252</v>
      </c>
      <c r="AE1165" s="10">
        <f t="shared" si="630"/>
        <v>1.0015519669999999</v>
      </c>
      <c r="AF1165" s="2">
        <f t="shared" si="631"/>
        <v>467.45722827999998</v>
      </c>
      <c r="AG1165" s="2">
        <f t="shared" si="648"/>
        <v>470.38799693999999</v>
      </c>
      <c r="AH1165" s="3" t="str">
        <f t="shared" si="649"/>
        <v>-</v>
      </c>
      <c r="AI1165" s="4" t="str">
        <f t="shared" si="632"/>
        <v>A+J=</v>
      </c>
      <c r="AJ1165" s="11">
        <f t="shared" si="655"/>
        <v>41976</v>
      </c>
      <c r="AK1165" s="11"/>
      <c r="AL1165" s="4"/>
      <c r="AX1165" s="1"/>
      <c r="AY1165" s="1"/>
      <c r="AZ1165" s="1"/>
      <c r="BA1165" s="1"/>
      <c r="BB1165" s="1"/>
      <c r="BC1165" s="1"/>
    </row>
    <row r="1166" spans="1:55" x14ac:dyDescent="0.2">
      <c r="A1166" s="144">
        <f t="shared" si="650"/>
        <v>41955</v>
      </c>
      <c r="B1166" s="2">
        <f t="shared" si="636"/>
        <v>303697.6635946036</v>
      </c>
      <c r="C1166" s="2">
        <f t="shared" si="651"/>
        <v>253277.72011987001</v>
      </c>
      <c r="D1166" s="68">
        <f>SUM(Y1166:Y$1459)</f>
        <v>25280.948387399996</v>
      </c>
      <c r="E1166" s="68">
        <f t="shared" si="637"/>
        <v>227996.77173247002</v>
      </c>
      <c r="F1166" s="72">
        <f t="shared" si="626"/>
        <v>3991.24</v>
      </c>
      <c r="G1166" s="3">
        <f>IF(N1166=1,VLOOKUP(A1165,[1]Plan1!$BG$69:$BI$188,3),G1165)</f>
        <v>4008</v>
      </c>
      <c r="H1166" s="11">
        <f t="shared" si="627"/>
        <v>41886</v>
      </c>
      <c r="I1166" s="11">
        <f t="shared" si="628"/>
        <v>41916</v>
      </c>
      <c r="J1166" s="26">
        <f t="shared" si="638"/>
        <v>4.1991962397651683E-3</v>
      </c>
      <c r="K1166" s="11">
        <f t="shared" si="652"/>
        <v>41974</v>
      </c>
      <c r="L1166" s="11">
        <f t="shared" si="639"/>
        <v>41974</v>
      </c>
      <c r="M1166" s="1">
        <f t="shared" si="653"/>
        <v>20</v>
      </c>
      <c r="N1166" s="1">
        <f t="shared" si="623"/>
        <v>7</v>
      </c>
      <c r="O1166" s="2">
        <f t="shared" si="640"/>
        <v>1.00146771</v>
      </c>
      <c r="P1166" s="10">
        <f t="shared" si="634"/>
        <v>1.00569971</v>
      </c>
      <c r="Q1166" s="10">
        <f t="shared" si="629"/>
        <v>1.1959987775850018</v>
      </c>
      <c r="R1166" s="2">
        <f t="shared" si="633"/>
        <v>1.19775415</v>
      </c>
      <c r="S1166" s="2">
        <f t="shared" si="624"/>
        <v>1.1892205600000001</v>
      </c>
      <c r="T1166" s="2">
        <f t="shared" si="641"/>
        <v>301203.07215646998</v>
      </c>
      <c r="U1166" s="2">
        <f t="shared" si="642"/>
        <v>4783.6752111949263</v>
      </c>
      <c r="V1166" s="2">
        <f t="shared" si="643"/>
        <v>45087.307796698631</v>
      </c>
      <c r="W1166" s="2">
        <f t="shared" si="644"/>
        <v>303148.70312776358</v>
      </c>
      <c r="X1166" s="27">
        <f t="shared" si="645"/>
        <v>0</v>
      </c>
      <c r="Y1166" s="2">
        <f t="shared" si="625"/>
        <v>0</v>
      </c>
      <c r="Z1166" s="67">
        <f t="shared" si="646"/>
        <v>0</v>
      </c>
      <c r="AA1166" s="2">
        <f t="shared" si="647"/>
        <v>0</v>
      </c>
      <c r="AB1166" s="26">
        <f t="shared" si="654"/>
        <v>6.7299999999999999E-2</v>
      </c>
      <c r="AC1166" s="27">
        <f t="shared" si="635"/>
        <v>7</v>
      </c>
      <c r="AD1166" s="27">
        <v>252</v>
      </c>
      <c r="AE1166" s="10">
        <f t="shared" si="630"/>
        <v>1.0018108619999999</v>
      </c>
      <c r="AF1166" s="2">
        <f t="shared" si="631"/>
        <v>545.43719765000003</v>
      </c>
      <c r="AG1166" s="2">
        <f t="shared" si="648"/>
        <v>548.96046683999998</v>
      </c>
      <c r="AH1166" s="3" t="str">
        <f t="shared" si="649"/>
        <v>-</v>
      </c>
      <c r="AI1166" s="4" t="str">
        <f t="shared" si="632"/>
        <v>A+J=</v>
      </c>
      <c r="AJ1166" s="11">
        <f t="shared" si="655"/>
        <v>41976</v>
      </c>
      <c r="AK1166" s="11"/>
      <c r="AL1166" s="4"/>
      <c r="AX1166" s="1"/>
      <c r="AY1166" s="1"/>
      <c r="AZ1166" s="1"/>
      <c r="BA1166" s="1"/>
      <c r="BB1166" s="1"/>
      <c r="BC1166" s="1"/>
    </row>
    <row r="1167" spans="1:55" x14ac:dyDescent="0.2">
      <c r="A1167" s="144">
        <f t="shared" si="650"/>
        <v>41956</v>
      </c>
      <c r="B1167" s="2">
        <f t="shared" si="636"/>
        <v>303833.50896281301</v>
      </c>
      <c r="C1167" s="2">
        <f t="shared" si="651"/>
        <v>253277.72011987001</v>
      </c>
      <c r="D1167" s="68">
        <f>SUM(Y1167:Y$1459)</f>
        <v>25280.948387399996</v>
      </c>
      <c r="E1167" s="68">
        <f t="shared" si="637"/>
        <v>227996.77173247002</v>
      </c>
      <c r="F1167" s="72">
        <f t="shared" si="626"/>
        <v>3991.24</v>
      </c>
      <c r="G1167" s="3">
        <f>IF(N1167=1,VLOOKUP(A1166,[1]Plan1!$BG$69:$BI$188,3),G1166)</f>
        <v>4008</v>
      </c>
      <c r="H1167" s="11">
        <f t="shared" si="627"/>
        <v>41886</v>
      </c>
      <c r="I1167" s="11">
        <f t="shared" si="628"/>
        <v>41916</v>
      </c>
      <c r="J1167" s="26">
        <f t="shared" si="638"/>
        <v>4.1991962397651683E-3</v>
      </c>
      <c r="K1167" s="11">
        <f t="shared" si="652"/>
        <v>41974</v>
      </c>
      <c r="L1167" s="11">
        <f t="shared" si="639"/>
        <v>41974</v>
      </c>
      <c r="M1167" s="1">
        <f t="shared" si="653"/>
        <v>20</v>
      </c>
      <c r="N1167" s="1">
        <f t="shared" si="623"/>
        <v>8</v>
      </c>
      <c r="O1167" s="2">
        <f t="shared" si="640"/>
        <v>1.0016775600000001</v>
      </c>
      <c r="P1167" s="10">
        <f t="shared" si="634"/>
        <v>1.00569971</v>
      </c>
      <c r="Q1167" s="10">
        <f t="shared" si="629"/>
        <v>1.1959987775850018</v>
      </c>
      <c r="R1167" s="2">
        <f t="shared" si="633"/>
        <v>1.1980051300000001</v>
      </c>
      <c r="S1167" s="2">
        <f t="shared" si="624"/>
        <v>1.1892205600000001</v>
      </c>
      <c r="T1167" s="2">
        <f t="shared" si="641"/>
        <v>301203.07215646998</v>
      </c>
      <c r="U1167" s="2">
        <f t="shared" si="642"/>
        <v>4783.6752111949263</v>
      </c>
      <c r="V1167" s="2">
        <f t="shared" si="643"/>
        <v>45144.530426468074</v>
      </c>
      <c r="W1167" s="2">
        <f t="shared" si="644"/>
        <v>303205.925757533</v>
      </c>
      <c r="X1167" s="27">
        <f t="shared" si="645"/>
        <v>0</v>
      </c>
      <c r="Y1167" s="2">
        <f t="shared" si="625"/>
        <v>0</v>
      </c>
      <c r="Z1167" s="67">
        <f t="shared" si="646"/>
        <v>0</v>
      </c>
      <c r="AA1167" s="2">
        <f t="shared" si="647"/>
        <v>0</v>
      </c>
      <c r="AB1167" s="26">
        <f t="shared" si="654"/>
        <v>6.7299999999999999E-2</v>
      </c>
      <c r="AC1167" s="27">
        <f t="shared" si="635"/>
        <v>8</v>
      </c>
      <c r="AD1167" s="27">
        <v>252</v>
      </c>
      <c r="AE1167" s="10">
        <f t="shared" si="630"/>
        <v>1.002069825</v>
      </c>
      <c r="AF1167" s="2">
        <f t="shared" si="631"/>
        <v>623.43764882000005</v>
      </c>
      <c r="AG1167" s="2">
        <f t="shared" si="648"/>
        <v>627.58320528000002</v>
      </c>
      <c r="AH1167" s="3" t="str">
        <f t="shared" si="649"/>
        <v>-</v>
      </c>
      <c r="AI1167" s="4" t="str">
        <f t="shared" si="632"/>
        <v>A+J=</v>
      </c>
      <c r="AJ1167" s="11">
        <f t="shared" si="655"/>
        <v>41976</v>
      </c>
      <c r="AK1167" s="11"/>
      <c r="AL1167" s="4"/>
      <c r="AX1167" s="1"/>
      <c r="AY1167" s="1"/>
      <c r="AZ1167" s="1"/>
      <c r="BA1167" s="1"/>
      <c r="BB1167" s="1"/>
      <c r="BC1167" s="1"/>
    </row>
    <row r="1168" spans="1:55" x14ac:dyDescent="0.2">
      <c r="A1168" s="144">
        <f t="shared" si="650"/>
        <v>41957</v>
      </c>
      <c r="B1168" s="2">
        <f t="shared" si="636"/>
        <v>303969.41769513872</v>
      </c>
      <c r="C1168" s="2">
        <f t="shared" si="651"/>
        <v>253277.72011987001</v>
      </c>
      <c r="D1168" s="68">
        <f>SUM(Y1168:Y$1459)</f>
        <v>25280.948387399996</v>
      </c>
      <c r="E1168" s="68">
        <f t="shared" si="637"/>
        <v>227996.77173247002</v>
      </c>
      <c r="F1168" s="72">
        <f t="shared" si="626"/>
        <v>3991.24</v>
      </c>
      <c r="G1168" s="3">
        <f>IF(N1168=1,VLOOKUP(A1167,[1]Plan1!$BG$69:$BI$188,3),G1167)</f>
        <v>4008</v>
      </c>
      <c r="H1168" s="11">
        <f t="shared" si="627"/>
        <v>41886</v>
      </c>
      <c r="I1168" s="11">
        <f t="shared" si="628"/>
        <v>41916</v>
      </c>
      <c r="J1168" s="26">
        <f t="shared" si="638"/>
        <v>4.1991962397651683E-3</v>
      </c>
      <c r="K1168" s="11">
        <f t="shared" si="652"/>
        <v>41974</v>
      </c>
      <c r="L1168" s="11">
        <f t="shared" si="639"/>
        <v>41974</v>
      </c>
      <c r="M1168" s="1">
        <f t="shared" si="653"/>
        <v>20</v>
      </c>
      <c r="N1168" s="1">
        <f t="shared" si="623"/>
        <v>9</v>
      </c>
      <c r="O1168" s="2">
        <f t="shared" si="640"/>
        <v>1.0018874600000001</v>
      </c>
      <c r="P1168" s="10">
        <f t="shared" si="634"/>
        <v>1.00569971</v>
      </c>
      <c r="Q1168" s="10">
        <f t="shared" si="629"/>
        <v>1.1959987775850018</v>
      </c>
      <c r="R1168" s="2">
        <f t="shared" si="633"/>
        <v>1.1982561700000001</v>
      </c>
      <c r="S1168" s="2">
        <f t="shared" si="624"/>
        <v>1.1892205600000001</v>
      </c>
      <c r="T1168" s="2">
        <f t="shared" si="641"/>
        <v>301203.07215646998</v>
      </c>
      <c r="U1168" s="2">
        <f t="shared" si="642"/>
        <v>4783.6752111949263</v>
      </c>
      <c r="V1168" s="2">
        <f t="shared" si="643"/>
        <v>45201.766736043784</v>
      </c>
      <c r="W1168" s="2">
        <f t="shared" si="644"/>
        <v>303263.16206710873</v>
      </c>
      <c r="X1168" s="27">
        <f t="shared" si="645"/>
        <v>0</v>
      </c>
      <c r="Y1168" s="2">
        <f t="shared" si="625"/>
        <v>0</v>
      </c>
      <c r="Z1168" s="67">
        <f t="shared" si="646"/>
        <v>0</v>
      </c>
      <c r="AA1168" s="2">
        <f t="shared" si="647"/>
        <v>0</v>
      </c>
      <c r="AB1168" s="26">
        <f t="shared" si="654"/>
        <v>6.7299999999999999E-2</v>
      </c>
      <c r="AC1168" s="27">
        <f t="shared" si="635"/>
        <v>9</v>
      </c>
      <c r="AD1168" s="27">
        <v>252</v>
      </c>
      <c r="AE1168" s="10">
        <f t="shared" si="630"/>
        <v>1.0023288539999999</v>
      </c>
      <c r="AF1168" s="2">
        <f t="shared" si="631"/>
        <v>701.4579794</v>
      </c>
      <c r="AG1168" s="2">
        <f t="shared" si="648"/>
        <v>706.25562803000003</v>
      </c>
      <c r="AH1168" s="3" t="str">
        <f t="shared" si="649"/>
        <v>-</v>
      </c>
      <c r="AI1168" s="4" t="str">
        <f t="shared" si="632"/>
        <v>A+J=</v>
      </c>
      <c r="AJ1168" s="11">
        <f t="shared" si="655"/>
        <v>41976</v>
      </c>
      <c r="AK1168" s="11"/>
      <c r="AL1168" s="4"/>
      <c r="AX1168" s="1"/>
      <c r="AY1168" s="1"/>
      <c r="AZ1168" s="1"/>
      <c r="BA1168" s="1"/>
      <c r="BB1168" s="1"/>
      <c r="BC1168" s="1"/>
    </row>
    <row r="1169" spans="1:55" x14ac:dyDescent="0.2">
      <c r="A1169" s="144">
        <f t="shared" si="650"/>
        <v>41958</v>
      </c>
      <c r="B1169" s="2">
        <f t="shared" si="636"/>
        <v>304105.3855451353</v>
      </c>
      <c r="C1169" s="2">
        <f t="shared" si="651"/>
        <v>253277.72011987001</v>
      </c>
      <c r="D1169" s="68">
        <f>SUM(Y1169:Y$1459)</f>
        <v>25280.948387399996</v>
      </c>
      <c r="E1169" s="68">
        <f t="shared" si="637"/>
        <v>227996.77173247002</v>
      </c>
      <c r="F1169" s="72">
        <f t="shared" si="626"/>
        <v>3991.24</v>
      </c>
      <c r="G1169" s="3">
        <f>IF(N1169=1,VLOOKUP(A1168,[1]Plan1!$BG$69:$BI$188,3),G1168)</f>
        <v>4008</v>
      </c>
      <c r="H1169" s="11">
        <f t="shared" si="627"/>
        <v>41886</v>
      </c>
      <c r="I1169" s="11">
        <f t="shared" si="628"/>
        <v>41916</v>
      </c>
      <c r="J1169" s="26">
        <f t="shared" si="638"/>
        <v>4.1991962397651683E-3</v>
      </c>
      <c r="K1169" s="11">
        <f t="shared" si="652"/>
        <v>41974</v>
      </c>
      <c r="L1169" s="11">
        <f t="shared" si="639"/>
        <v>41974</v>
      </c>
      <c r="M1169" s="1">
        <f t="shared" si="653"/>
        <v>20</v>
      </c>
      <c r="N1169" s="1">
        <f t="shared" si="623"/>
        <v>10</v>
      </c>
      <c r="O1169" s="2">
        <f t="shared" si="640"/>
        <v>1.0020973900000001</v>
      </c>
      <c r="P1169" s="10">
        <f t="shared" si="634"/>
        <v>1.00569971</v>
      </c>
      <c r="Q1169" s="10">
        <f t="shared" si="629"/>
        <v>1.1959987775850018</v>
      </c>
      <c r="R1169" s="2">
        <f t="shared" si="633"/>
        <v>1.19850725</v>
      </c>
      <c r="S1169" s="2">
        <f t="shared" si="624"/>
        <v>1.1892205600000001</v>
      </c>
      <c r="T1169" s="2">
        <f t="shared" si="641"/>
        <v>301203.07215646998</v>
      </c>
      <c r="U1169" s="2">
        <f t="shared" si="642"/>
        <v>4783.6752111949263</v>
      </c>
      <c r="V1169" s="2">
        <f t="shared" si="643"/>
        <v>45259.012165490363</v>
      </c>
      <c r="W1169" s="2">
        <f t="shared" si="644"/>
        <v>303320.4074965553</v>
      </c>
      <c r="X1169" s="27">
        <f t="shared" si="645"/>
        <v>0</v>
      </c>
      <c r="Y1169" s="2">
        <f t="shared" si="625"/>
        <v>0</v>
      </c>
      <c r="Z1169" s="67">
        <f t="shared" si="646"/>
        <v>0</v>
      </c>
      <c r="AA1169" s="2">
        <f t="shared" si="647"/>
        <v>0</v>
      </c>
      <c r="AB1169" s="26">
        <f t="shared" si="654"/>
        <v>6.7299999999999999E-2</v>
      </c>
      <c r="AC1169" s="27">
        <f t="shared" si="635"/>
        <v>10</v>
      </c>
      <c r="AD1169" s="27">
        <v>252</v>
      </c>
      <c r="AE1169" s="10">
        <f t="shared" si="630"/>
        <v>1.0025879499999999</v>
      </c>
      <c r="AF1169" s="2">
        <f t="shared" si="631"/>
        <v>779.49849057999995</v>
      </c>
      <c r="AG1169" s="2">
        <f t="shared" si="648"/>
        <v>784.97804857999995</v>
      </c>
      <c r="AH1169" s="3" t="str">
        <f t="shared" si="649"/>
        <v>-</v>
      </c>
      <c r="AI1169" s="4" t="str">
        <f t="shared" si="632"/>
        <v>A+J=</v>
      </c>
      <c r="AJ1169" s="11">
        <f t="shared" si="655"/>
        <v>41976</v>
      </c>
      <c r="AK1169" s="11"/>
      <c r="AL1169" s="4"/>
      <c r="AX1169" s="1"/>
      <c r="AY1169" s="1"/>
      <c r="AZ1169" s="1"/>
      <c r="BA1169" s="1"/>
      <c r="BB1169" s="1"/>
      <c r="BC1169" s="1"/>
    </row>
    <row r="1170" spans="1:55" x14ac:dyDescent="0.2">
      <c r="A1170" s="144">
        <f t="shared" si="650"/>
        <v>41959</v>
      </c>
      <c r="B1170" s="2">
        <f t="shared" si="636"/>
        <v>304105.3855451353</v>
      </c>
      <c r="C1170" s="2">
        <f t="shared" si="651"/>
        <v>253277.72011987001</v>
      </c>
      <c r="D1170" s="68">
        <f>SUM(Y1170:Y$1459)</f>
        <v>25280.948387399996</v>
      </c>
      <c r="E1170" s="68">
        <f t="shared" si="637"/>
        <v>227996.77173247002</v>
      </c>
      <c r="F1170" s="72">
        <f t="shared" si="626"/>
        <v>3991.24</v>
      </c>
      <c r="G1170" s="3">
        <f>IF(N1170=1,VLOOKUP(A1169,[1]Plan1!$BG$69:$BI$188,3),G1169)</f>
        <v>4008</v>
      </c>
      <c r="H1170" s="11">
        <f t="shared" si="627"/>
        <v>41886</v>
      </c>
      <c r="I1170" s="11">
        <f t="shared" si="628"/>
        <v>41916</v>
      </c>
      <c r="J1170" s="26">
        <f t="shared" si="638"/>
        <v>4.1991962397651683E-3</v>
      </c>
      <c r="K1170" s="11">
        <f t="shared" si="652"/>
        <v>41974</v>
      </c>
      <c r="L1170" s="11">
        <f t="shared" si="639"/>
        <v>41974</v>
      </c>
      <c r="M1170" s="1">
        <f t="shared" si="653"/>
        <v>20</v>
      </c>
      <c r="N1170" s="1">
        <f t="shared" si="623"/>
        <v>10</v>
      </c>
      <c r="O1170" s="2">
        <f t="shared" si="640"/>
        <v>1.0020973900000001</v>
      </c>
      <c r="P1170" s="10">
        <f t="shared" si="634"/>
        <v>1.00569971</v>
      </c>
      <c r="Q1170" s="10">
        <f t="shared" si="629"/>
        <v>1.1959987775850018</v>
      </c>
      <c r="R1170" s="2">
        <f t="shared" si="633"/>
        <v>1.19850725</v>
      </c>
      <c r="S1170" s="2">
        <f t="shared" si="624"/>
        <v>1.1892205600000001</v>
      </c>
      <c r="T1170" s="2">
        <f t="shared" si="641"/>
        <v>301203.07215646998</v>
      </c>
      <c r="U1170" s="2">
        <f t="shared" si="642"/>
        <v>4783.6752111949263</v>
      </c>
      <c r="V1170" s="2">
        <f t="shared" si="643"/>
        <v>45259.012165490363</v>
      </c>
      <c r="W1170" s="2">
        <f t="shared" si="644"/>
        <v>303320.4074965553</v>
      </c>
      <c r="X1170" s="27">
        <f t="shared" si="645"/>
        <v>0</v>
      </c>
      <c r="Y1170" s="2">
        <f t="shared" si="625"/>
        <v>0</v>
      </c>
      <c r="Z1170" s="67">
        <f t="shared" si="646"/>
        <v>0</v>
      </c>
      <c r="AA1170" s="2">
        <f t="shared" si="647"/>
        <v>0</v>
      </c>
      <c r="AB1170" s="26">
        <f t="shared" si="654"/>
        <v>6.7299999999999999E-2</v>
      </c>
      <c r="AC1170" s="27">
        <f t="shared" si="635"/>
        <v>10</v>
      </c>
      <c r="AD1170" s="27">
        <v>252</v>
      </c>
      <c r="AE1170" s="10">
        <f t="shared" si="630"/>
        <v>1.0025879499999999</v>
      </c>
      <c r="AF1170" s="2">
        <f t="shared" si="631"/>
        <v>779.49849057999995</v>
      </c>
      <c r="AG1170" s="2">
        <f t="shared" si="648"/>
        <v>784.97804857999995</v>
      </c>
      <c r="AH1170" s="3" t="str">
        <f t="shared" si="649"/>
        <v>-</v>
      </c>
      <c r="AI1170" s="4" t="str">
        <f t="shared" si="632"/>
        <v>A+J=</v>
      </c>
      <c r="AJ1170" s="11">
        <f t="shared" si="655"/>
        <v>41976</v>
      </c>
      <c r="AK1170" s="11"/>
      <c r="AL1170" s="4"/>
      <c r="AX1170" s="1"/>
      <c r="AY1170" s="1"/>
      <c r="AZ1170" s="1"/>
      <c r="BA1170" s="1"/>
      <c r="BB1170" s="1"/>
      <c r="BC1170" s="1"/>
    </row>
    <row r="1171" spans="1:55" x14ac:dyDescent="0.2">
      <c r="A1171" s="144">
        <f t="shared" si="650"/>
        <v>41960</v>
      </c>
      <c r="B1171" s="2">
        <f t="shared" si="636"/>
        <v>304105.3855451353</v>
      </c>
      <c r="C1171" s="2">
        <f t="shared" si="651"/>
        <v>253277.72011987001</v>
      </c>
      <c r="D1171" s="68">
        <f>SUM(Y1171:Y$1459)</f>
        <v>25280.948387399996</v>
      </c>
      <c r="E1171" s="68">
        <f t="shared" si="637"/>
        <v>227996.77173247002</v>
      </c>
      <c r="F1171" s="72">
        <f t="shared" si="626"/>
        <v>3991.24</v>
      </c>
      <c r="G1171" s="3">
        <f>IF(N1171=1,VLOOKUP(A1170,[1]Plan1!$BG$69:$BI$188,3),G1170)</f>
        <v>4008</v>
      </c>
      <c r="H1171" s="11">
        <f t="shared" si="627"/>
        <v>41886</v>
      </c>
      <c r="I1171" s="11">
        <f t="shared" si="628"/>
        <v>41916</v>
      </c>
      <c r="J1171" s="26">
        <f t="shared" si="638"/>
        <v>4.1991962397651683E-3</v>
      </c>
      <c r="K1171" s="11">
        <f t="shared" si="652"/>
        <v>41974</v>
      </c>
      <c r="L1171" s="11">
        <f t="shared" si="639"/>
        <v>41974</v>
      </c>
      <c r="M1171" s="1">
        <f t="shared" si="653"/>
        <v>20</v>
      </c>
      <c r="N1171" s="1">
        <f t="shared" si="623"/>
        <v>10</v>
      </c>
      <c r="O1171" s="2">
        <f t="shared" si="640"/>
        <v>1.0020973900000001</v>
      </c>
      <c r="P1171" s="10">
        <f t="shared" si="634"/>
        <v>1.00569971</v>
      </c>
      <c r="Q1171" s="10">
        <f t="shared" si="629"/>
        <v>1.1959987775850018</v>
      </c>
      <c r="R1171" s="2">
        <f t="shared" si="633"/>
        <v>1.19850725</v>
      </c>
      <c r="S1171" s="2">
        <f t="shared" si="624"/>
        <v>1.1892205600000001</v>
      </c>
      <c r="T1171" s="2">
        <f t="shared" si="641"/>
        <v>301203.07215646998</v>
      </c>
      <c r="U1171" s="2">
        <f t="shared" si="642"/>
        <v>4783.6752111949263</v>
      </c>
      <c r="V1171" s="2">
        <f t="shared" si="643"/>
        <v>45259.012165490363</v>
      </c>
      <c r="W1171" s="2">
        <f t="shared" si="644"/>
        <v>303320.4074965553</v>
      </c>
      <c r="X1171" s="27">
        <f t="shared" si="645"/>
        <v>0</v>
      </c>
      <c r="Y1171" s="2">
        <f t="shared" si="625"/>
        <v>0</v>
      </c>
      <c r="Z1171" s="67">
        <f t="shared" si="646"/>
        <v>0</v>
      </c>
      <c r="AA1171" s="2">
        <f t="shared" si="647"/>
        <v>0</v>
      </c>
      <c r="AB1171" s="26">
        <f t="shared" si="654"/>
        <v>6.7299999999999999E-2</v>
      </c>
      <c r="AC1171" s="27">
        <f t="shared" si="635"/>
        <v>10</v>
      </c>
      <c r="AD1171" s="27">
        <v>252</v>
      </c>
      <c r="AE1171" s="10">
        <f t="shared" si="630"/>
        <v>1.0025879499999999</v>
      </c>
      <c r="AF1171" s="2">
        <f t="shared" si="631"/>
        <v>779.49849057999995</v>
      </c>
      <c r="AG1171" s="2">
        <f t="shared" si="648"/>
        <v>784.97804857999995</v>
      </c>
      <c r="AH1171" s="3" t="str">
        <f t="shared" si="649"/>
        <v>-</v>
      </c>
      <c r="AI1171" s="4" t="str">
        <f t="shared" si="632"/>
        <v>A+J=</v>
      </c>
      <c r="AJ1171" s="11">
        <f t="shared" si="655"/>
        <v>41976</v>
      </c>
      <c r="AK1171" s="11"/>
      <c r="AL1171" s="4"/>
      <c r="AX1171" s="1"/>
      <c r="AY1171" s="1"/>
      <c r="AZ1171" s="1"/>
      <c r="BA1171" s="1"/>
      <c r="BB1171" s="1"/>
      <c r="BC1171" s="1"/>
    </row>
    <row r="1172" spans="1:55" x14ac:dyDescent="0.2">
      <c r="A1172" s="144">
        <f t="shared" si="650"/>
        <v>41961</v>
      </c>
      <c r="B1172" s="2">
        <f t="shared" si="636"/>
        <v>304241.41939076589</v>
      </c>
      <c r="C1172" s="2">
        <f t="shared" si="651"/>
        <v>253277.72011987001</v>
      </c>
      <c r="D1172" s="68">
        <f>SUM(Y1172:Y$1459)</f>
        <v>25280.948387399996</v>
      </c>
      <c r="E1172" s="68">
        <f t="shared" si="637"/>
        <v>227996.77173247002</v>
      </c>
      <c r="F1172" s="72">
        <f t="shared" si="626"/>
        <v>3991.24</v>
      </c>
      <c r="G1172" s="3">
        <f>IF(N1172=1,VLOOKUP(A1171,[1]Plan1!$BG$69:$BI$188,3),G1171)</f>
        <v>4008</v>
      </c>
      <c r="H1172" s="11">
        <f t="shared" si="627"/>
        <v>41886</v>
      </c>
      <c r="I1172" s="11">
        <f t="shared" si="628"/>
        <v>41916</v>
      </c>
      <c r="J1172" s="26">
        <f t="shared" si="638"/>
        <v>4.1991962397651683E-3</v>
      </c>
      <c r="K1172" s="11">
        <f t="shared" si="652"/>
        <v>41974</v>
      </c>
      <c r="L1172" s="11">
        <f t="shared" si="639"/>
        <v>41974</v>
      </c>
      <c r="M1172" s="1">
        <f t="shared" si="653"/>
        <v>20</v>
      </c>
      <c r="N1172" s="1">
        <f t="shared" si="623"/>
        <v>11</v>
      </c>
      <c r="O1172" s="2">
        <f t="shared" si="640"/>
        <v>1.00230738</v>
      </c>
      <c r="P1172" s="10">
        <f t="shared" si="634"/>
        <v>1.00569971</v>
      </c>
      <c r="Q1172" s="10">
        <f t="shared" si="629"/>
        <v>1.1959987775850018</v>
      </c>
      <c r="R1172" s="2">
        <f t="shared" si="633"/>
        <v>1.1987584</v>
      </c>
      <c r="S1172" s="2">
        <f t="shared" si="624"/>
        <v>1.1892205600000001</v>
      </c>
      <c r="T1172" s="2">
        <f t="shared" si="641"/>
        <v>301203.07215646998</v>
      </c>
      <c r="U1172" s="2">
        <f t="shared" si="642"/>
        <v>4783.6752111949263</v>
      </c>
      <c r="V1172" s="2">
        <f t="shared" si="643"/>
        <v>45316.27355471097</v>
      </c>
      <c r="W1172" s="2">
        <f t="shared" si="644"/>
        <v>303377.6688857759</v>
      </c>
      <c r="X1172" s="27">
        <f t="shared" si="645"/>
        <v>0</v>
      </c>
      <c r="Y1172" s="2">
        <f t="shared" si="625"/>
        <v>0</v>
      </c>
      <c r="Z1172" s="67">
        <f t="shared" si="646"/>
        <v>0</v>
      </c>
      <c r="AA1172" s="2">
        <f t="shared" si="647"/>
        <v>0</v>
      </c>
      <c r="AB1172" s="26">
        <f t="shared" si="654"/>
        <v>6.7299999999999999E-2</v>
      </c>
      <c r="AC1172" s="27">
        <f t="shared" si="635"/>
        <v>11</v>
      </c>
      <c r="AD1172" s="27">
        <v>252</v>
      </c>
      <c r="AE1172" s="10">
        <f t="shared" si="630"/>
        <v>1.0028471130000001</v>
      </c>
      <c r="AF1172" s="2">
        <f t="shared" si="631"/>
        <v>857.55918237000003</v>
      </c>
      <c r="AG1172" s="2">
        <f t="shared" si="648"/>
        <v>863.75050498999997</v>
      </c>
      <c r="AH1172" s="3" t="str">
        <f t="shared" si="649"/>
        <v>-</v>
      </c>
      <c r="AI1172" s="4" t="str">
        <f t="shared" si="632"/>
        <v>A+J=</v>
      </c>
      <c r="AJ1172" s="11">
        <f t="shared" si="655"/>
        <v>41976</v>
      </c>
      <c r="AK1172" s="11"/>
      <c r="AL1172" s="4"/>
      <c r="AX1172" s="1"/>
      <c r="AY1172" s="1"/>
      <c r="AZ1172" s="1"/>
      <c r="BA1172" s="1"/>
      <c r="BB1172" s="1"/>
      <c r="BC1172" s="1"/>
    </row>
    <row r="1173" spans="1:55" x14ac:dyDescent="0.2">
      <c r="A1173" s="144">
        <f t="shared" si="650"/>
        <v>41962</v>
      </c>
      <c r="B1173" s="2">
        <f t="shared" si="636"/>
        <v>304377.51010775968</v>
      </c>
      <c r="C1173" s="2">
        <f t="shared" si="651"/>
        <v>253277.72011987001</v>
      </c>
      <c r="D1173" s="68">
        <f>SUM(Y1173:Y$1459)</f>
        <v>25280.948387399996</v>
      </c>
      <c r="E1173" s="68">
        <f t="shared" si="637"/>
        <v>227996.77173247002</v>
      </c>
      <c r="F1173" s="72">
        <f t="shared" si="626"/>
        <v>3991.24</v>
      </c>
      <c r="G1173" s="3">
        <f>IF(N1173=1,VLOOKUP(A1172,[1]Plan1!$BG$69:$BI$188,3),G1172)</f>
        <v>4008</v>
      </c>
      <c r="H1173" s="11">
        <f t="shared" si="627"/>
        <v>41886</v>
      </c>
      <c r="I1173" s="11">
        <f t="shared" si="628"/>
        <v>41916</v>
      </c>
      <c r="J1173" s="26">
        <f t="shared" si="638"/>
        <v>4.1991962397651683E-3</v>
      </c>
      <c r="K1173" s="11">
        <f t="shared" si="652"/>
        <v>41974</v>
      </c>
      <c r="L1173" s="11">
        <f t="shared" si="639"/>
        <v>41974</v>
      </c>
      <c r="M1173" s="1">
        <f t="shared" si="653"/>
        <v>20</v>
      </c>
      <c r="N1173" s="1">
        <f t="shared" si="623"/>
        <v>12</v>
      </c>
      <c r="O1173" s="2">
        <f t="shared" si="640"/>
        <v>1.0025173999999999</v>
      </c>
      <c r="P1173" s="10">
        <f t="shared" si="634"/>
        <v>1.00569971</v>
      </c>
      <c r="Q1173" s="10">
        <f t="shared" si="629"/>
        <v>1.1959987775850018</v>
      </c>
      <c r="R1173" s="2">
        <f t="shared" si="633"/>
        <v>1.19900958</v>
      </c>
      <c r="S1173" s="2">
        <f t="shared" si="624"/>
        <v>1.1892205600000001</v>
      </c>
      <c r="T1173" s="2">
        <f t="shared" si="641"/>
        <v>301203.07215646998</v>
      </c>
      <c r="U1173" s="2">
        <f t="shared" si="642"/>
        <v>4783.6752111949263</v>
      </c>
      <c r="V1173" s="2">
        <f t="shared" si="643"/>
        <v>45373.541783834735</v>
      </c>
      <c r="W1173" s="2">
        <f t="shared" si="644"/>
        <v>303434.93711489969</v>
      </c>
      <c r="X1173" s="27">
        <f t="shared" si="645"/>
        <v>0</v>
      </c>
      <c r="Y1173" s="2">
        <f t="shared" si="625"/>
        <v>0</v>
      </c>
      <c r="Z1173" s="67">
        <f t="shared" si="646"/>
        <v>0</v>
      </c>
      <c r="AA1173" s="2">
        <f t="shared" si="647"/>
        <v>0</v>
      </c>
      <c r="AB1173" s="26">
        <f t="shared" si="654"/>
        <v>6.7299999999999999E-2</v>
      </c>
      <c r="AC1173" s="27">
        <f t="shared" si="635"/>
        <v>12</v>
      </c>
      <c r="AD1173" s="27">
        <v>252</v>
      </c>
      <c r="AE1173" s="10">
        <f t="shared" si="630"/>
        <v>1.003106343</v>
      </c>
      <c r="AF1173" s="2">
        <f t="shared" si="631"/>
        <v>935.64005477000001</v>
      </c>
      <c r="AG1173" s="2">
        <f t="shared" si="648"/>
        <v>942.57299286</v>
      </c>
      <c r="AH1173" s="3" t="str">
        <f t="shared" si="649"/>
        <v>-</v>
      </c>
      <c r="AI1173" s="4" t="str">
        <f t="shared" si="632"/>
        <v>A+J=</v>
      </c>
      <c r="AJ1173" s="11">
        <f t="shared" si="655"/>
        <v>41976</v>
      </c>
      <c r="AK1173" s="11"/>
      <c r="AL1173" s="4"/>
      <c r="AX1173" s="1"/>
      <c r="AY1173" s="1"/>
      <c r="AZ1173" s="1"/>
      <c r="BA1173" s="1"/>
      <c r="BB1173" s="1"/>
      <c r="BC1173" s="1"/>
    </row>
    <row r="1174" spans="1:55" x14ac:dyDescent="0.2">
      <c r="A1174" s="144">
        <f t="shared" si="650"/>
        <v>41963</v>
      </c>
      <c r="B1174" s="2">
        <f t="shared" si="636"/>
        <v>304513.66457585973</v>
      </c>
      <c r="C1174" s="2">
        <f t="shared" si="651"/>
        <v>253277.72011987001</v>
      </c>
      <c r="D1174" s="68">
        <f>SUM(Y1174:Y$1459)</f>
        <v>25280.948387399996</v>
      </c>
      <c r="E1174" s="68">
        <f t="shared" si="637"/>
        <v>227996.77173247002</v>
      </c>
      <c r="F1174" s="72">
        <f t="shared" si="626"/>
        <v>3991.24</v>
      </c>
      <c r="G1174" s="3">
        <f>IF(N1174=1,VLOOKUP(A1173,[1]Plan1!$BG$69:$BI$188,3),G1173)</f>
        <v>4008</v>
      </c>
      <c r="H1174" s="11">
        <f t="shared" si="627"/>
        <v>41886</v>
      </c>
      <c r="I1174" s="11">
        <f t="shared" si="628"/>
        <v>41916</v>
      </c>
      <c r="J1174" s="26">
        <f t="shared" si="638"/>
        <v>4.1991962397651683E-3</v>
      </c>
      <c r="K1174" s="11">
        <f t="shared" si="652"/>
        <v>41974</v>
      </c>
      <c r="L1174" s="11">
        <f t="shared" si="639"/>
        <v>41974</v>
      </c>
      <c r="M1174" s="1">
        <f t="shared" si="653"/>
        <v>20</v>
      </c>
      <c r="N1174" s="1">
        <f t="shared" si="623"/>
        <v>13</v>
      </c>
      <c r="O1174" s="2">
        <f t="shared" si="640"/>
        <v>1.00272747</v>
      </c>
      <c r="P1174" s="10">
        <f t="shared" si="634"/>
        <v>1.00569971</v>
      </c>
      <c r="Q1174" s="10">
        <f t="shared" si="629"/>
        <v>1.1959987775850018</v>
      </c>
      <c r="R1174" s="2">
        <f t="shared" si="633"/>
        <v>1.1992608199999999</v>
      </c>
      <c r="S1174" s="2">
        <f t="shared" si="624"/>
        <v>1.1892205600000001</v>
      </c>
      <c r="T1174" s="2">
        <f t="shared" si="641"/>
        <v>301203.07215646998</v>
      </c>
      <c r="U1174" s="2">
        <f t="shared" si="642"/>
        <v>4783.6752111949263</v>
      </c>
      <c r="V1174" s="2">
        <f t="shared" si="643"/>
        <v>45430.823692764774</v>
      </c>
      <c r="W1174" s="2">
        <f t="shared" si="644"/>
        <v>303492.21902382973</v>
      </c>
      <c r="X1174" s="27">
        <f t="shared" si="645"/>
        <v>0</v>
      </c>
      <c r="Y1174" s="2">
        <f t="shared" si="625"/>
        <v>0</v>
      </c>
      <c r="Z1174" s="67">
        <f t="shared" si="646"/>
        <v>0</v>
      </c>
      <c r="AA1174" s="2">
        <f t="shared" si="647"/>
        <v>0</v>
      </c>
      <c r="AB1174" s="26">
        <f t="shared" si="654"/>
        <v>6.7299999999999999E-2</v>
      </c>
      <c r="AC1174" s="27">
        <f t="shared" si="635"/>
        <v>13</v>
      </c>
      <c r="AD1174" s="27">
        <v>252</v>
      </c>
      <c r="AE1174" s="10">
        <f t="shared" si="630"/>
        <v>1.0033656399999999</v>
      </c>
      <c r="AF1174" s="2">
        <f t="shared" si="631"/>
        <v>1013.74110777</v>
      </c>
      <c r="AG1174" s="2">
        <f t="shared" si="648"/>
        <v>1021.44555203</v>
      </c>
      <c r="AH1174" s="3" t="str">
        <f t="shared" si="649"/>
        <v>-</v>
      </c>
      <c r="AI1174" s="4" t="str">
        <f t="shared" si="632"/>
        <v>A+J=</v>
      </c>
      <c r="AJ1174" s="11">
        <f t="shared" si="655"/>
        <v>41976</v>
      </c>
      <c r="AK1174" s="11"/>
      <c r="AL1174" s="4"/>
      <c r="AX1174" s="1"/>
      <c r="AY1174" s="1"/>
      <c r="AZ1174" s="1"/>
      <c r="BA1174" s="1"/>
      <c r="BB1174" s="1"/>
      <c r="BC1174" s="1"/>
    </row>
    <row r="1175" spans="1:55" x14ac:dyDescent="0.2">
      <c r="A1175" s="144">
        <f t="shared" si="650"/>
        <v>41964</v>
      </c>
      <c r="B1175" s="2">
        <f t="shared" si="636"/>
        <v>304649.88052899839</v>
      </c>
      <c r="C1175" s="2">
        <f t="shared" si="651"/>
        <v>253277.72011987001</v>
      </c>
      <c r="D1175" s="68">
        <f>SUM(Y1175:Y$1459)</f>
        <v>25280.948387399996</v>
      </c>
      <c r="E1175" s="68">
        <f t="shared" si="637"/>
        <v>227996.77173247002</v>
      </c>
      <c r="F1175" s="72">
        <f t="shared" si="626"/>
        <v>3991.24</v>
      </c>
      <c r="G1175" s="3">
        <f>IF(N1175=1,VLOOKUP(A1174,[1]Plan1!$BG$69:$BI$188,3),G1174)</f>
        <v>4008</v>
      </c>
      <c r="H1175" s="11">
        <f t="shared" si="627"/>
        <v>41886</v>
      </c>
      <c r="I1175" s="11">
        <f t="shared" si="628"/>
        <v>41916</v>
      </c>
      <c r="J1175" s="26">
        <f t="shared" si="638"/>
        <v>4.1991962397651683E-3</v>
      </c>
      <c r="K1175" s="11">
        <f t="shared" si="652"/>
        <v>41974</v>
      </c>
      <c r="L1175" s="11">
        <f t="shared" si="639"/>
        <v>41974</v>
      </c>
      <c r="M1175" s="1">
        <f t="shared" si="653"/>
        <v>20</v>
      </c>
      <c r="N1175" s="1">
        <f t="shared" si="623"/>
        <v>14</v>
      </c>
      <c r="O1175" s="2">
        <f t="shared" si="640"/>
        <v>1.00293758</v>
      </c>
      <c r="P1175" s="10">
        <f t="shared" si="634"/>
        <v>1.00569971</v>
      </c>
      <c r="Q1175" s="10">
        <f t="shared" si="629"/>
        <v>1.1959987775850018</v>
      </c>
      <c r="R1175" s="2">
        <f t="shared" si="633"/>
        <v>1.1995121099999999</v>
      </c>
      <c r="S1175" s="2">
        <f t="shared" si="624"/>
        <v>1.1892205600000001</v>
      </c>
      <c r="T1175" s="2">
        <f t="shared" si="641"/>
        <v>301203.07215646998</v>
      </c>
      <c r="U1175" s="2">
        <f t="shared" si="642"/>
        <v>4783.6752111949263</v>
      </c>
      <c r="V1175" s="2">
        <f t="shared" si="643"/>
        <v>45488.117001533428</v>
      </c>
      <c r="W1175" s="2">
        <f t="shared" si="644"/>
        <v>303549.51233259839</v>
      </c>
      <c r="X1175" s="27">
        <f t="shared" si="645"/>
        <v>0</v>
      </c>
      <c r="Y1175" s="2">
        <f t="shared" si="625"/>
        <v>0</v>
      </c>
      <c r="Z1175" s="67">
        <f t="shared" si="646"/>
        <v>0</v>
      </c>
      <c r="AA1175" s="2">
        <f t="shared" si="647"/>
        <v>0</v>
      </c>
      <c r="AB1175" s="26">
        <f t="shared" si="654"/>
        <v>6.7299999999999999E-2</v>
      </c>
      <c r="AC1175" s="27">
        <f t="shared" si="635"/>
        <v>14</v>
      </c>
      <c r="AD1175" s="27">
        <v>252</v>
      </c>
      <c r="AE1175" s="10">
        <f t="shared" si="630"/>
        <v>1.0036250040000001</v>
      </c>
      <c r="AF1175" s="2">
        <f t="shared" si="631"/>
        <v>1091.86234137</v>
      </c>
      <c r="AG1175" s="2">
        <f t="shared" si="648"/>
        <v>1100.3681964</v>
      </c>
      <c r="AH1175" s="3" t="str">
        <f t="shared" si="649"/>
        <v>-</v>
      </c>
      <c r="AI1175" s="4" t="str">
        <f t="shared" si="632"/>
        <v>A+J=</v>
      </c>
      <c r="AJ1175" s="11">
        <f t="shared" si="655"/>
        <v>41976</v>
      </c>
      <c r="AK1175" s="11"/>
      <c r="AL1175" s="4"/>
      <c r="AX1175" s="1"/>
      <c r="AY1175" s="1"/>
      <c r="AZ1175" s="1"/>
      <c r="BA1175" s="1"/>
      <c r="BB1175" s="1"/>
      <c r="BC1175" s="1"/>
    </row>
    <row r="1176" spans="1:55" x14ac:dyDescent="0.2">
      <c r="A1176" s="144">
        <f t="shared" si="650"/>
        <v>41965</v>
      </c>
      <c r="B1176" s="2">
        <f t="shared" si="636"/>
        <v>304786.16256520106</v>
      </c>
      <c r="C1176" s="2">
        <f t="shared" si="651"/>
        <v>253277.72011987001</v>
      </c>
      <c r="D1176" s="68">
        <f>SUM(Y1176:Y$1459)</f>
        <v>25280.948387399996</v>
      </c>
      <c r="E1176" s="68">
        <f t="shared" si="637"/>
        <v>227996.77173247002</v>
      </c>
      <c r="F1176" s="72">
        <f t="shared" si="626"/>
        <v>3991.24</v>
      </c>
      <c r="G1176" s="3">
        <f>IF(N1176=1,VLOOKUP(A1175,[1]Plan1!$BG$69:$BI$188,3),G1175)</f>
        <v>4008</v>
      </c>
      <c r="H1176" s="11">
        <f t="shared" si="627"/>
        <v>41886</v>
      </c>
      <c r="I1176" s="11">
        <f t="shared" si="628"/>
        <v>41916</v>
      </c>
      <c r="J1176" s="26">
        <f t="shared" si="638"/>
        <v>4.1991962397651683E-3</v>
      </c>
      <c r="K1176" s="11">
        <f t="shared" si="652"/>
        <v>41974</v>
      </c>
      <c r="L1176" s="11">
        <f t="shared" si="639"/>
        <v>41974</v>
      </c>
      <c r="M1176" s="1">
        <f t="shared" si="653"/>
        <v>20</v>
      </c>
      <c r="N1176" s="1">
        <f t="shared" si="623"/>
        <v>15</v>
      </c>
      <c r="O1176" s="2">
        <f t="shared" si="640"/>
        <v>1.00314774</v>
      </c>
      <c r="P1176" s="10">
        <f t="shared" si="634"/>
        <v>1.00569971</v>
      </c>
      <c r="Q1176" s="10">
        <f t="shared" si="629"/>
        <v>1.1959987775850018</v>
      </c>
      <c r="R1176" s="2">
        <f t="shared" si="633"/>
        <v>1.1997634699999999</v>
      </c>
      <c r="S1176" s="2">
        <f t="shared" si="624"/>
        <v>1.1892205600000001</v>
      </c>
      <c r="T1176" s="2">
        <f t="shared" si="641"/>
        <v>301203.07215646998</v>
      </c>
      <c r="U1176" s="2">
        <f t="shared" si="642"/>
        <v>4783.6752111949263</v>
      </c>
      <c r="V1176" s="2">
        <f t="shared" si="643"/>
        <v>45545.42627007611</v>
      </c>
      <c r="W1176" s="2">
        <f t="shared" si="644"/>
        <v>303606.82160114107</v>
      </c>
      <c r="X1176" s="27">
        <f t="shared" si="645"/>
        <v>0</v>
      </c>
      <c r="Y1176" s="2">
        <f t="shared" si="625"/>
        <v>0</v>
      </c>
      <c r="Z1176" s="67">
        <f t="shared" si="646"/>
        <v>0</v>
      </c>
      <c r="AA1176" s="2">
        <f t="shared" si="647"/>
        <v>0</v>
      </c>
      <c r="AB1176" s="26">
        <f t="shared" si="654"/>
        <v>6.7299999999999999E-2</v>
      </c>
      <c r="AC1176" s="27">
        <f t="shared" si="635"/>
        <v>15</v>
      </c>
      <c r="AD1176" s="27">
        <v>252</v>
      </c>
      <c r="AE1176" s="10">
        <f t="shared" si="630"/>
        <v>1.003884435</v>
      </c>
      <c r="AF1176" s="2">
        <f t="shared" si="631"/>
        <v>1170.0037555900001</v>
      </c>
      <c r="AG1176" s="2">
        <f t="shared" si="648"/>
        <v>1179.34096406</v>
      </c>
      <c r="AH1176" s="3" t="str">
        <f t="shared" si="649"/>
        <v>-</v>
      </c>
      <c r="AI1176" s="4" t="str">
        <f t="shared" si="632"/>
        <v>A+J=</v>
      </c>
      <c r="AJ1176" s="11">
        <f t="shared" si="655"/>
        <v>41976</v>
      </c>
      <c r="AK1176" s="11"/>
      <c r="AL1176" s="4"/>
      <c r="AX1176" s="1"/>
      <c r="AY1176" s="1"/>
      <c r="AZ1176" s="1"/>
      <c r="BA1176" s="1"/>
      <c r="BB1176" s="1"/>
      <c r="BC1176" s="1"/>
    </row>
    <row r="1177" spans="1:55" x14ac:dyDescent="0.2">
      <c r="A1177" s="144">
        <f t="shared" si="650"/>
        <v>41966</v>
      </c>
      <c r="B1177" s="2">
        <f t="shared" si="636"/>
        <v>304786.16256520106</v>
      </c>
      <c r="C1177" s="2">
        <f t="shared" si="651"/>
        <v>253277.72011987001</v>
      </c>
      <c r="D1177" s="68">
        <f>SUM(Y1177:Y$1459)</f>
        <v>25280.948387399996</v>
      </c>
      <c r="E1177" s="68">
        <f t="shared" si="637"/>
        <v>227996.77173247002</v>
      </c>
      <c r="F1177" s="72">
        <f t="shared" si="626"/>
        <v>3991.24</v>
      </c>
      <c r="G1177" s="3">
        <f>IF(N1177=1,VLOOKUP(A1176,[1]Plan1!$BG$69:$BI$188,3),G1176)</f>
        <v>4008</v>
      </c>
      <c r="H1177" s="11">
        <f t="shared" si="627"/>
        <v>41886</v>
      </c>
      <c r="I1177" s="11">
        <f t="shared" si="628"/>
        <v>41916</v>
      </c>
      <c r="J1177" s="26">
        <f t="shared" si="638"/>
        <v>4.1991962397651683E-3</v>
      </c>
      <c r="K1177" s="11">
        <f t="shared" si="652"/>
        <v>41974</v>
      </c>
      <c r="L1177" s="11">
        <f t="shared" si="639"/>
        <v>41974</v>
      </c>
      <c r="M1177" s="1">
        <f t="shared" si="653"/>
        <v>20</v>
      </c>
      <c r="N1177" s="1">
        <f t="shared" si="623"/>
        <v>15</v>
      </c>
      <c r="O1177" s="2">
        <f t="shared" si="640"/>
        <v>1.00314774</v>
      </c>
      <c r="P1177" s="10">
        <f t="shared" si="634"/>
        <v>1.00569971</v>
      </c>
      <c r="Q1177" s="10">
        <f t="shared" si="629"/>
        <v>1.1959987775850018</v>
      </c>
      <c r="R1177" s="2">
        <f t="shared" si="633"/>
        <v>1.1997634699999999</v>
      </c>
      <c r="S1177" s="2">
        <f t="shared" si="624"/>
        <v>1.1892205600000001</v>
      </c>
      <c r="T1177" s="2">
        <f t="shared" si="641"/>
        <v>301203.07215646998</v>
      </c>
      <c r="U1177" s="2">
        <f t="shared" si="642"/>
        <v>4783.6752111949263</v>
      </c>
      <c r="V1177" s="2">
        <f t="shared" si="643"/>
        <v>45545.42627007611</v>
      </c>
      <c r="W1177" s="2">
        <f t="shared" si="644"/>
        <v>303606.82160114107</v>
      </c>
      <c r="X1177" s="27">
        <f t="shared" si="645"/>
        <v>0</v>
      </c>
      <c r="Y1177" s="2">
        <f t="shared" si="625"/>
        <v>0</v>
      </c>
      <c r="Z1177" s="67">
        <f t="shared" si="646"/>
        <v>0</v>
      </c>
      <c r="AA1177" s="2">
        <f t="shared" si="647"/>
        <v>0</v>
      </c>
      <c r="AB1177" s="26">
        <f t="shared" si="654"/>
        <v>6.7299999999999999E-2</v>
      </c>
      <c r="AC1177" s="27">
        <f t="shared" si="635"/>
        <v>15</v>
      </c>
      <c r="AD1177" s="27">
        <v>252</v>
      </c>
      <c r="AE1177" s="10">
        <f t="shared" si="630"/>
        <v>1.003884435</v>
      </c>
      <c r="AF1177" s="2">
        <f t="shared" si="631"/>
        <v>1170.0037555900001</v>
      </c>
      <c r="AG1177" s="2">
        <f t="shared" si="648"/>
        <v>1179.34096406</v>
      </c>
      <c r="AH1177" s="3" t="str">
        <f t="shared" si="649"/>
        <v>-</v>
      </c>
      <c r="AI1177" s="4" t="str">
        <f t="shared" si="632"/>
        <v>A+J=</v>
      </c>
      <c r="AJ1177" s="11">
        <f t="shared" si="655"/>
        <v>41976</v>
      </c>
      <c r="AK1177" s="11"/>
      <c r="AL1177" s="4"/>
      <c r="AX1177" s="1"/>
      <c r="AY1177" s="1"/>
      <c r="AZ1177" s="1"/>
      <c r="BA1177" s="1"/>
      <c r="BB1177" s="1"/>
      <c r="BC1177" s="1"/>
    </row>
    <row r="1178" spans="1:55" x14ac:dyDescent="0.2">
      <c r="A1178" s="144">
        <f t="shared" si="650"/>
        <v>41967</v>
      </c>
      <c r="B1178" s="2">
        <f t="shared" si="636"/>
        <v>304786.16256520106</v>
      </c>
      <c r="C1178" s="2">
        <f t="shared" si="651"/>
        <v>253277.72011987001</v>
      </c>
      <c r="D1178" s="68">
        <f>SUM(Y1178:Y$1459)</f>
        <v>25280.948387399996</v>
      </c>
      <c r="E1178" s="68">
        <f t="shared" si="637"/>
        <v>227996.77173247002</v>
      </c>
      <c r="F1178" s="72">
        <f t="shared" si="626"/>
        <v>3991.24</v>
      </c>
      <c r="G1178" s="3">
        <f>IF(N1178=1,VLOOKUP(A1177,[1]Plan1!$BG$69:$BI$188,3),G1177)</f>
        <v>4008</v>
      </c>
      <c r="H1178" s="11">
        <f t="shared" si="627"/>
        <v>41886</v>
      </c>
      <c r="I1178" s="11">
        <f t="shared" si="628"/>
        <v>41916</v>
      </c>
      <c r="J1178" s="26">
        <f t="shared" si="638"/>
        <v>4.1991962397651683E-3</v>
      </c>
      <c r="K1178" s="11">
        <f t="shared" si="652"/>
        <v>41974</v>
      </c>
      <c r="L1178" s="11">
        <f t="shared" si="639"/>
        <v>41974</v>
      </c>
      <c r="M1178" s="1">
        <f t="shared" si="653"/>
        <v>20</v>
      </c>
      <c r="N1178" s="1">
        <f t="shared" si="623"/>
        <v>15</v>
      </c>
      <c r="O1178" s="2">
        <f t="shared" si="640"/>
        <v>1.00314774</v>
      </c>
      <c r="P1178" s="10">
        <f t="shared" si="634"/>
        <v>1.00569971</v>
      </c>
      <c r="Q1178" s="10">
        <f t="shared" si="629"/>
        <v>1.1959987775850018</v>
      </c>
      <c r="R1178" s="2">
        <f t="shared" si="633"/>
        <v>1.1997634699999999</v>
      </c>
      <c r="S1178" s="2">
        <f t="shared" si="624"/>
        <v>1.1892205600000001</v>
      </c>
      <c r="T1178" s="2">
        <f t="shared" si="641"/>
        <v>301203.07215646998</v>
      </c>
      <c r="U1178" s="2">
        <f t="shared" si="642"/>
        <v>4783.6752111949263</v>
      </c>
      <c r="V1178" s="2">
        <f t="shared" si="643"/>
        <v>45545.42627007611</v>
      </c>
      <c r="W1178" s="2">
        <f t="shared" si="644"/>
        <v>303606.82160114107</v>
      </c>
      <c r="X1178" s="27">
        <f t="shared" si="645"/>
        <v>0</v>
      </c>
      <c r="Y1178" s="2">
        <f t="shared" si="625"/>
        <v>0</v>
      </c>
      <c r="Z1178" s="67">
        <f t="shared" si="646"/>
        <v>0</v>
      </c>
      <c r="AA1178" s="2">
        <f t="shared" si="647"/>
        <v>0</v>
      </c>
      <c r="AB1178" s="26">
        <f t="shared" si="654"/>
        <v>6.7299999999999999E-2</v>
      </c>
      <c r="AC1178" s="27">
        <f t="shared" si="635"/>
        <v>15</v>
      </c>
      <c r="AD1178" s="27">
        <v>252</v>
      </c>
      <c r="AE1178" s="10">
        <f t="shared" si="630"/>
        <v>1.003884435</v>
      </c>
      <c r="AF1178" s="2">
        <f t="shared" si="631"/>
        <v>1170.0037555900001</v>
      </c>
      <c r="AG1178" s="2">
        <f t="shared" si="648"/>
        <v>1179.34096406</v>
      </c>
      <c r="AH1178" s="3" t="str">
        <f t="shared" si="649"/>
        <v>-</v>
      </c>
      <c r="AI1178" s="4" t="str">
        <f t="shared" si="632"/>
        <v>A+J=</v>
      </c>
      <c r="AJ1178" s="11">
        <f t="shared" si="655"/>
        <v>41976</v>
      </c>
      <c r="AK1178" s="11"/>
      <c r="AL1178" s="4"/>
      <c r="AX1178" s="1"/>
      <c r="AY1178" s="1"/>
      <c r="AZ1178" s="1"/>
      <c r="BA1178" s="1"/>
      <c r="BB1178" s="1"/>
      <c r="BC1178" s="1"/>
    </row>
    <row r="1179" spans="1:55" x14ac:dyDescent="0.2">
      <c r="A1179" s="144">
        <f t="shared" si="650"/>
        <v>41968</v>
      </c>
      <c r="B1179" s="2">
        <f t="shared" si="636"/>
        <v>304922.50185441686</v>
      </c>
      <c r="C1179" s="2">
        <f t="shared" si="651"/>
        <v>253277.72011987001</v>
      </c>
      <c r="D1179" s="68">
        <f>SUM(Y1179:Y$1459)</f>
        <v>25280.948387399996</v>
      </c>
      <c r="E1179" s="68">
        <f t="shared" si="637"/>
        <v>227996.77173247002</v>
      </c>
      <c r="F1179" s="72">
        <f t="shared" si="626"/>
        <v>3991.24</v>
      </c>
      <c r="G1179" s="3">
        <f>IF(N1179=1,VLOOKUP(A1178,[1]Plan1!$BG$69:$BI$188,3),G1178)</f>
        <v>4008</v>
      </c>
      <c r="H1179" s="11">
        <f t="shared" si="627"/>
        <v>41886</v>
      </c>
      <c r="I1179" s="11">
        <f t="shared" si="628"/>
        <v>41916</v>
      </c>
      <c r="J1179" s="26">
        <f t="shared" si="638"/>
        <v>4.1991962397651683E-3</v>
      </c>
      <c r="K1179" s="11">
        <f t="shared" si="652"/>
        <v>41974</v>
      </c>
      <c r="L1179" s="11">
        <f t="shared" si="639"/>
        <v>41974</v>
      </c>
      <c r="M1179" s="1">
        <f t="shared" si="653"/>
        <v>20</v>
      </c>
      <c r="N1179" s="1">
        <f t="shared" si="623"/>
        <v>16</v>
      </c>
      <c r="O1179" s="2">
        <f t="shared" si="640"/>
        <v>1.0033579399999999</v>
      </c>
      <c r="P1179" s="10">
        <f t="shared" si="634"/>
        <v>1.00569971</v>
      </c>
      <c r="Q1179" s="10">
        <f t="shared" si="629"/>
        <v>1.1959987775850018</v>
      </c>
      <c r="R1179" s="2">
        <f t="shared" si="633"/>
        <v>1.20001486</v>
      </c>
      <c r="S1179" s="2">
        <f t="shared" si="624"/>
        <v>1.1892205600000001</v>
      </c>
      <c r="T1179" s="2">
        <f t="shared" si="641"/>
        <v>301203.07215646998</v>
      </c>
      <c r="U1179" s="2">
        <f t="shared" si="642"/>
        <v>4783.6752111949263</v>
      </c>
      <c r="V1179" s="2">
        <f t="shared" si="643"/>
        <v>45602.742378521951</v>
      </c>
      <c r="W1179" s="2">
        <f t="shared" si="644"/>
        <v>303664.13770958688</v>
      </c>
      <c r="X1179" s="27">
        <f t="shared" si="645"/>
        <v>0</v>
      </c>
      <c r="Y1179" s="2">
        <f t="shared" si="625"/>
        <v>0</v>
      </c>
      <c r="Z1179" s="67">
        <f t="shared" si="646"/>
        <v>0</v>
      </c>
      <c r="AA1179" s="2">
        <f t="shared" si="647"/>
        <v>0</v>
      </c>
      <c r="AB1179" s="26">
        <f t="shared" si="654"/>
        <v>6.7299999999999999E-2</v>
      </c>
      <c r="AC1179" s="27">
        <f t="shared" si="635"/>
        <v>16</v>
      </c>
      <c r="AD1179" s="27">
        <v>252</v>
      </c>
      <c r="AE1179" s="10">
        <f t="shared" si="630"/>
        <v>1.004143934</v>
      </c>
      <c r="AF1179" s="2">
        <f t="shared" si="631"/>
        <v>1248.1656516099999</v>
      </c>
      <c r="AG1179" s="2">
        <f t="shared" si="648"/>
        <v>1258.36414483</v>
      </c>
      <c r="AH1179" s="3" t="str">
        <f t="shared" si="649"/>
        <v>-</v>
      </c>
      <c r="AI1179" s="4" t="str">
        <f t="shared" si="632"/>
        <v>A+J=</v>
      </c>
      <c r="AJ1179" s="11">
        <f t="shared" si="655"/>
        <v>41976</v>
      </c>
      <c r="AK1179" s="11"/>
      <c r="AL1179" s="4"/>
      <c r="AX1179" s="1"/>
      <c r="AY1179" s="1"/>
      <c r="AZ1179" s="1"/>
      <c r="BA1179" s="1"/>
      <c r="BB1179" s="1"/>
      <c r="BC1179" s="1"/>
    </row>
    <row r="1180" spans="1:55" x14ac:dyDescent="0.2">
      <c r="A1180" s="144">
        <f t="shared" si="650"/>
        <v>41969</v>
      </c>
      <c r="B1180" s="2">
        <f t="shared" si="636"/>
        <v>305058.90696624678</v>
      </c>
      <c r="C1180" s="2">
        <f t="shared" si="651"/>
        <v>253277.72011987001</v>
      </c>
      <c r="D1180" s="68">
        <f>SUM(Y1180:Y$1459)</f>
        <v>25280.948387399996</v>
      </c>
      <c r="E1180" s="68">
        <f t="shared" si="637"/>
        <v>227996.77173247002</v>
      </c>
      <c r="F1180" s="72">
        <f t="shared" si="626"/>
        <v>3991.24</v>
      </c>
      <c r="G1180" s="3">
        <f>IF(N1180=1,VLOOKUP(A1179,[1]Plan1!$BG$69:$BI$188,3),G1179)</f>
        <v>4008</v>
      </c>
      <c r="H1180" s="11">
        <f t="shared" si="627"/>
        <v>41886</v>
      </c>
      <c r="I1180" s="11">
        <f t="shared" si="628"/>
        <v>41916</v>
      </c>
      <c r="J1180" s="26">
        <f t="shared" si="638"/>
        <v>4.1991962397651683E-3</v>
      </c>
      <c r="K1180" s="11">
        <f t="shared" si="652"/>
        <v>41974</v>
      </c>
      <c r="L1180" s="11">
        <f t="shared" si="639"/>
        <v>41974</v>
      </c>
      <c r="M1180" s="1">
        <f t="shared" si="653"/>
        <v>20</v>
      </c>
      <c r="N1180" s="1">
        <f t="shared" si="623"/>
        <v>17</v>
      </c>
      <c r="O1180" s="2">
        <f t="shared" si="640"/>
        <v>1.00356819</v>
      </c>
      <c r="P1180" s="10">
        <f t="shared" si="634"/>
        <v>1.00569971</v>
      </c>
      <c r="Q1180" s="10">
        <f t="shared" si="629"/>
        <v>1.1959987775850018</v>
      </c>
      <c r="R1180" s="2">
        <f t="shared" si="633"/>
        <v>1.2002663200000001</v>
      </c>
      <c r="S1180" s="2">
        <f t="shared" si="624"/>
        <v>1.1892205600000001</v>
      </c>
      <c r="T1180" s="2">
        <f t="shared" si="641"/>
        <v>301203.07215646998</v>
      </c>
      <c r="U1180" s="2">
        <f t="shared" si="642"/>
        <v>4783.6752111949263</v>
      </c>
      <c r="V1180" s="2">
        <f t="shared" si="643"/>
        <v>45660.074446741819</v>
      </c>
      <c r="W1180" s="2">
        <f t="shared" si="644"/>
        <v>303721.46977780678</v>
      </c>
      <c r="X1180" s="27">
        <f t="shared" si="645"/>
        <v>0</v>
      </c>
      <c r="Y1180" s="2">
        <f t="shared" si="625"/>
        <v>0</v>
      </c>
      <c r="Z1180" s="67">
        <f t="shared" si="646"/>
        <v>0</v>
      </c>
      <c r="AA1180" s="2">
        <f t="shared" si="647"/>
        <v>0</v>
      </c>
      <c r="AB1180" s="26">
        <f t="shared" si="654"/>
        <v>6.7299999999999999E-2</v>
      </c>
      <c r="AC1180" s="27">
        <f t="shared" si="635"/>
        <v>17</v>
      </c>
      <c r="AD1180" s="27">
        <v>252</v>
      </c>
      <c r="AE1180" s="10">
        <f t="shared" si="630"/>
        <v>1.0044034989999999</v>
      </c>
      <c r="AF1180" s="2">
        <f t="shared" si="631"/>
        <v>1326.3474270300001</v>
      </c>
      <c r="AG1180" s="2">
        <f t="shared" si="648"/>
        <v>1337.43718844</v>
      </c>
      <c r="AH1180" s="3" t="str">
        <f t="shared" si="649"/>
        <v>-</v>
      </c>
      <c r="AI1180" s="4" t="str">
        <f t="shared" si="632"/>
        <v>A+J=</v>
      </c>
      <c r="AJ1180" s="11">
        <f t="shared" si="655"/>
        <v>41976</v>
      </c>
      <c r="AK1180" s="11"/>
      <c r="AL1180" s="4"/>
      <c r="AX1180" s="1"/>
      <c r="AY1180" s="1"/>
      <c r="AZ1180" s="1"/>
      <c r="BA1180" s="1"/>
      <c r="BB1180" s="1"/>
      <c r="BC1180" s="1"/>
    </row>
    <row r="1181" spans="1:55" x14ac:dyDescent="0.2">
      <c r="A1181" s="144">
        <f t="shared" si="650"/>
        <v>41970</v>
      </c>
      <c r="B1181" s="2">
        <f t="shared" si="636"/>
        <v>305195.37364705518</v>
      </c>
      <c r="C1181" s="2">
        <f t="shared" si="651"/>
        <v>253277.72011987001</v>
      </c>
      <c r="D1181" s="68">
        <f>SUM(Y1181:Y$1459)</f>
        <v>25280.948387399996</v>
      </c>
      <c r="E1181" s="68">
        <f t="shared" si="637"/>
        <v>227996.77173247002</v>
      </c>
      <c r="F1181" s="72">
        <f t="shared" si="626"/>
        <v>3991.24</v>
      </c>
      <c r="G1181" s="3">
        <f>IF(N1181=1,VLOOKUP(A1180,[1]Plan1!$BG$69:$BI$188,3),G1180)</f>
        <v>4008</v>
      </c>
      <c r="H1181" s="11">
        <f t="shared" si="627"/>
        <v>41886</v>
      </c>
      <c r="I1181" s="11">
        <f t="shared" si="628"/>
        <v>41916</v>
      </c>
      <c r="J1181" s="26">
        <f t="shared" si="638"/>
        <v>4.1991962397651683E-3</v>
      </c>
      <c r="K1181" s="11">
        <f t="shared" si="652"/>
        <v>41974</v>
      </c>
      <c r="L1181" s="11">
        <f t="shared" si="639"/>
        <v>41974</v>
      </c>
      <c r="M1181" s="1">
        <f t="shared" si="653"/>
        <v>20</v>
      </c>
      <c r="N1181" s="1">
        <f t="shared" ref="N1181:N1244" si="656">(M1181-(NETWORKDAYS(A1181,L1181,AN$137:AN$327)-1))</f>
        <v>18</v>
      </c>
      <c r="O1181" s="2">
        <f t="shared" si="640"/>
        <v>1.00377848</v>
      </c>
      <c r="P1181" s="10">
        <f t="shared" si="634"/>
        <v>1.00569971</v>
      </c>
      <c r="Q1181" s="10">
        <f t="shared" si="629"/>
        <v>1.1959987775850018</v>
      </c>
      <c r="R1181" s="2">
        <f t="shared" si="633"/>
        <v>1.2005178299999999</v>
      </c>
      <c r="S1181" s="2">
        <f t="shared" si="624"/>
        <v>1.1892205600000001</v>
      </c>
      <c r="T1181" s="2">
        <f t="shared" si="641"/>
        <v>301203.07215646998</v>
      </c>
      <c r="U1181" s="2">
        <f t="shared" si="642"/>
        <v>4783.6752111949263</v>
      </c>
      <c r="V1181" s="2">
        <f t="shared" si="643"/>
        <v>45717.417914800208</v>
      </c>
      <c r="W1181" s="2">
        <f t="shared" si="644"/>
        <v>303778.81324586517</v>
      </c>
      <c r="X1181" s="27">
        <f t="shared" si="645"/>
        <v>0</v>
      </c>
      <c r="Y1181" s="2">
        <f t="shared" si="625"/>
        <v>0</v>
      </c>
      <c r="Z1181" s="67">
        <f t="shared" si="646"/>
        <v>0</v>
      </c>
      <c r="AA1181" s="2">
        <f t="shared" si="647"/>
        <v>0</v>
      </c>
      <c r="AB1181" s="26">
        <f t="shared" si="654"/>
        <v>6.7299999999999999E-2</v>
      </c>
      <c r="AC1181" s="27">
        <f t="shared" si="635"/>
        <v>18</v>
      </c>
      <c r="AD1181" s="27">
        <v>252</v>
      </c>
      <c r="AE1181" s="10">
        <f t="shared" si="630"/>
        <v>1.004663131</v>
      </c>
      <c r="AF1181" s="2">
        <f t="shared" si="631"/>
        <v>1404.5493830600001</v>
      </c>
      <c r="AG1181" s="2">
        <f t="shared" si="648"/>
        <v>1416.56040119</v>
      </c>
      <c r="AH1181" s="3" t="str">
        <f t="shared" si="649"/>
        <v>-</v>
      </c>
      <c r="AI1181" s="4" t="str">
        <f t="shared" si="632"/>
        <v>A+J=</v>
      </c>
      <c r="AJ1181" s="11">
        <f t="shared" si="655"/>
        <v>41976</v>
      </c>
      <c r="AK1181" s="11"/>
      <c r="AL1181" s="4"/>
      <c r="AX1181" s="1"/>
      <c r="AY1181" s="1"/>
      <c r="AZ1181" s="1"/>
      <c r="BA1181" s="1"/>
      <c r="BB1181" s="1"/>
      <c r="BC1181" s="1"/>
    </row>
    <row r="1182" spans="1:55" x14ac:dyDescent="0.2">
      <c r="A1182" s="144">
        <f t="shared" si="650"/>
        <v>41971</v>
      </c>
      <c r="B1182" s="2">
        <f t="shared" si="636"/>
        <v>305331.89992987452</v>
      </c>
      <c r="C1182" s="2">
        <f t="shared" si="651"/>
        <v>253277.72011987001</v>
      </c>
      <c r="D1182" s="68">
        <f>SUM(Y1182:Y$1459)</f>
        <v>25280.948387399996</v>
      </c>
      <c r="E1182" s="68">
        <f t="shared" si="637"/>
        <v>227996.77173247002</v>
      </c>
      <c r="F1182" s="72">
        <f t="shared" si="626"/>
        <v>3991.24</v>
      </c>
      <c r="G1182" s="3">
        <f>IF(N1182=1,VLOOKUP(A1181,[1]Plan1!$BG$69:$BI$188,3),G1181)</f>
        <v>4008</v>
      </c>
      <c r="H1182" s="11">
        <f t="shared" si="627"/>
        <v>41886</v>
      </c>
      <c r="I1182" s="11">
        <f t="shared" si="628"/>
        <v>41916</v>
      </c>
      <c r="J1182" s="26">
        <f t="shared" si="638"/>
        <v>4.1991962397651683E-3</v>
      </c>
      <c r="K1182" s="11">
        <f t="shared" si="652"/>
        <v>41974</v>
      </c>
      <c r="L1182" s="11">
        <f t="shared" si="639"/>
        <v>41974</v>
      </c>
      <c r="M1182" s="1">
        <f t="shared" si="653"/>
        <v>20</v>
      </c>
      <c r="N1182" s="1">
        <f t="shared" si="656"/>
        <v>19</v>
      </c>
      <c r="O1182" s="2">
        <f t="shared" si="640"/>
        <v>1.0039888100000001</v>
      </c>
      <c r="P1182" s="10">
        <f t="shared" si="634"/>
        <v>1.00569971</v>
      </c>
      <c r="Q1182" s="10">
        <f t="shared" si="629"/>
        <v>1.1959987775850018</v>
      </c>
      <c r="R1182" s="2">
        <f t="shared" si="633"/>
        <v>1.2007693800000001</v>
      </c>
      <c r="S1182" s="2">
        <f t="shared" ref="S1182:S1245" si="657">IF(AND(X1182&gt;0,MONTH(A1182)=10),R1182,S1181)</f>
        <v>1.1892205600000001</v>
      </c>
      <c r="T1182" s="2">
        <f t="shared" si="641"/>
        <v>301203.07215646998</v>
      </c>
      <c r="U1182" s="2">
        <f t="shared" si="642"/>
        <v>4783.6752111949263</v>
      </c>
      <c r="V1182" s="2">
        <f t="shared" si="643"/>
        <v>45774.77050272956</v>
      </c>
      <c r="W1182" s="2">
        <f t="shared" si="644"/>
        <v>303836.16583379451</v>
      </c>
      <c r="X1182" s="27">
        <f t="shared" si="645"/>
        <v>0</v>
      </c>
      <c r="Y1182" s="2">
        <f t="shared" ref="Y1182:Y1245" si="658">IF(X1182&gt;0,VLOOKUP(A1182,AN$12:AR$131,5),0)</f>
        <v>0</v>
      </c>
      <c r="Z1182" s="67">
        <f t="shared" si="646"/>
        <v>0</v>
      </c>
      <c r="AA1182" s="2">
        <f t="shared" si="647"/>
        <v>0</v>
      </c>
      <c r="AB1182" s="26">
        <f t="shared" si="654"/>
        <v>6.7299999999999999E-2</v>
      </c>
      <c r="AC1182" s="27">
        <f t="shared" si="635"/>
        <v>19</v>
      </c>
      <c r="AD1182" s="27">
        <v>252</v>
      </c>
      <c r="AE1182" s="10">
        <f t="shared" si="630"/>
        <v>1.004922831</v>
      </c>
      <c r="AF1182" s="2">
        <f t="shared" si="631"/>
        <v>1482.7718209</v>
      </c>
      <c r="AG1182" s="2">
        <f t="shared" si="648"/>
        <v>1495.73409608</v>
      </c>
      <c r="AH1182" s="3" t="str">
        <f t="shared" si="649"/>
        <v>-</v>
      </c>
      <c r="AI1182" s="4" t="str">
        <f t="shared" si="632"/>
        <v>A+J=</v>
      </c>
      <c r="AJ1182" s="11">
        <f t="shared" si="655"/>
        <v>41976</v>
      </c>
      <c r="AK1182" s="11"/>
      <c r="AL1182" s="4"/>
      <c r="AX1182" s="1"/>
      <c r="AY1182" s="1"/>
      <c r="AZ1182" s="1"/>
      <c r="BA1182" s="1"/>
      <c r="BB1182" s="1"/>
      <c r="BC1182" s="1"/>
    </row>
    <row r="1183" spans="1:55" x14ac:dyDescent="0.2">
      <c r="A1183" s="144">
        <f t="shared" si="650"/>
        <v>41972</v>
      </c>
      <c r="B1183" s="2">
        <f t="shared" si="636"/>
        <v>305468.49210109777</v>
      </c>
      <c r="C1183" s="2">
        <f t="shared" si="651"/>
        <v>253277.72011987001</v>
      </c>
      <c r="D1183" s="68">
        <f>SUM(Y1183:Y$1459)</f>
        <v>25280.948387399996</v>
      </c>
      <c r="E1183" s="68">
        <f t="shared" si="637"/>
        <v>227996.77173247002</v>
      </c>
      <c r="F1183" s="72">
        <f t="shared" ref="F1183:F1246" si="659">IF(G1183=G1182,F1182,G1182)</f>
        <v>3991.24</v>
      </c>
      <c r="G1183" s="3">
        <f>IF(N1183=1,VLOOKUP(A1182,[1]Plan1!$BG$69:$BI$188,3),G1182)</f>
        <v>4008</v>
      </c>
      <c r="H1183" s="11">
        <f t="shared" ref="H1183:H1246" si="660">EDATE(I1183,-1)</f>
        <v>41886</v>
      </c>
      <c r="I1183" s="11">
        <f t="shared" ref="I1183:I1246" si="661">IF(X1182&gt;0,EDATE(A1183,-1),+I1182)</f>
        <v>41916</v>
      </c>
      <c r="J1183" s="26">
        <f t="shared" si="638"/>
        <v>4.1991962397651683E-3</v>
      </c>
      <c r="K1183" s="11">
        <f t="shared" si="652"/>
        <v>41974</v>
      </c>
      <c r="L1183" s="11">
        <f t="shared" si="639"/>
        <v>41974</v>
      </c>
      <c r="M1183" s="1">
        <f t="shared" si="653"/>
        <v>20</v>
      </c>
      <c r="N1183" s="1">
        <f t="shared" si="656"/>
        <v>20</v>
      </c>
      <c r="O1183" s="2">
        <f t="shared" si="640"/>
        <v>1.00419919</v>
      </c>
      <c r="P1183" s="10">
        <f t="shared" si="634"/>
        <v>1.00569971</v>
      </c>
      <c r="Q1183" s="10">
        <f t="shared" ref="Q1183:Q1246" si="662">IF(L1183&gt;L1182,Q1182*P1183,Q1182)</f>
        <v>1.1959987775850018</v>
      </c>
      <c r="R1183" s="2">
        <f t="shared" si="633"/>
        <v>1.2010209999999999</v>
      </c>
      <c r="S1183" s="2">
        <f t="shared" si="657"/>
        <v>1.1892205600000001</v>
      </c>
      <c r="T1183" s="2">
        <f t="shared" si="641"/>
        <v>301203.07215646998</v>
      </c>
      <c r="U1183" s="2">
        <f t="shared" si="642"/>
        <v>4783.6752111949263</v>
      </c>
      <c r="V1183" s="2">
        <f t="shared" si="643"/>
        <v>45832.13905043283</v>
      </c>
      <c r="W1183" s="2">
        <f t="shared" si="644"/>
        <v>303893.53438149777</v>
      </c>
      <c r="X1183" s="27">
        <f t="shared" si="645"/>
        <v>0</v>
      </c>
      <c r="Y1183" s="2">
        <f t="shared" si="658"/>
        <v>0</v>
      </c>
      <c r="Z1183" s="67">
        <f t="shared" si="646"/>
        <v>0</v>
      </c>
      <c r="AA1183" s="2">
        <f t="shared" si="647"/>
        <v>0</v>
      </c>
      <c r="AB1183" s="26">
        <f t="shared" si="654"/>
        <v>6.7299999999999999E-2</v>
      </c>
      <c r="AC1183" s="27">
        <f t="shared" si="635"/>
        <v>20</v>
      </c>
      <c r="AD1183" s="27">
        <v>252</v>
      </c>
      <c r="AE1183" s="10">
        <f t="shared" ref="AE1183:AE1246" si="663">ROUND((1+AB1183)^TRUNC((AC1183/AD1183),9),9)</f>
        <v>1.0051825969999999</v>
      </c>
      <c r="AF1183" s="2">
        <f t="shared" si="631"/>
        <v>1561.0141381399999</v>
      </c>
      <c r="AG1183" s="2">
        <f t="shared" si="648"/>
        <v>1574.9577196</v>
      </c>
      <c r="AH1183" s="3" t="str">
        <f t="shared" si="649"/>
        <v>-</v>
      </c>
      <c r="AI1183" s="4" t="str">
        <f t="shared" si="632"/>
        <v>A+J=</v>
      </c>
      <c r="AJ1183" s="11">
        <f t="shared" si="655"/>
        <v>41976</v>
      </c>
      <c r="AK1183" s="11"/>
      <c r="AL1183" s="4"/>
      <c r="AX1183" s="1"/>
      <c r="AY1183" s="1"/>
      <c r="AZ1183" s="1"/>
      <c r="BA1183" s="1"/>
      <c r="BB1183" s="1"/>
      <c r="BC1183" s="1"/>
    </row>
    <row r="1184" spans="1:55" x14ac:dyDescent="0.2">
      <c r="A1184" s="144">
        <f t="shared" si="650"/>
        <v>41973</v>
      </c>
      <c r="B1184" s="2">
        <f t="shared" si="636"/>
        <v>305468.49210109777</v>
      </c>
      <c r="C1184" s="2">
        <f t="shared" si="651"/>
        <v>253277.72011987001</v>
      </c>
      <c r="D1184" s="68">
        <f>SUM(Y1184:Y$1459)</f>
        <v>25280.948387399996</v>
      </c>
      <c r="E1184" s="68">
        <f t="shared" si="637"/>
        <v>227996.77173247002</v>
      </c>
      <c r="F1184" s="72">
        <f t="shared" si="659"/>
        <v>3991.24</v>
      </c>
      <c r="G1184" s="3">
        <f>IF(N1184=1,VLOOKUP(A1183,[1]Plan1!$BG$69:$BI$188,3),G1183)</f>
        <v>4008</v>
      </c>
      <c r="H1184" s="11">
        <f t="shared" si="660"/>
        <v>41886</v>
      </c>
      <c r="I1184" s="11">
        <f t="shared" si="661"/>
        <v>41916</v>
      </c>
      <c r="J1184" s="26">
        <f t="shared" si="638"/>
        <v>4.1991962397651683E-3</v>
      </c>
      <c r="K1184" s="11">
        <f t="shared" si="652"/>
        <v>41974</v>
      </c>
      <c r="L1184" s="11">
        <f t="shared" si="639"/>
        <v>41974</v>
      </c>
      <c r="M1184" s="1">
        <f t="shared" si="653"/>
        <v>20</v>
      </c>
      <c r="N1184" s="1">
        <f t="shared" si="656"/>
        <v>20</v>
      </c>
      <c r="O1184" s="2">
        <f t="shared" si="640"/>
        <v>1.00419919</v>
      </c>
      <c r="P1184" s="10">
        <f t="shared" si="634"/>
        <v>1.00569971</v>
      </c>
      <c r="Q1184" s="10">
        <f t="shared" si="662"/>
        <v>1.1959987775850018</v>
      </c>
      <c r="R1184" s="2">
        <f t="shared" si="633"/>
        <v>1.2010209999999999</v>
      </c>
      <c r="S1184" s="2">
        <f t="shared" si="657"/>
        <v>1.1892205600000001</v>
      </c>
      <c r="T1184" s="2">
        <f t="shared" si="641"/>
        <v>301203.07215646998</v>
      </c>
      <c r="U1184" s="2">
        <f t="shared" si="642"/>
        <v>4783.6752111949263</v>
      </c>
      <c r="V1184" s="2">
        <f t="shared" si="643"/>
        <v>45832.13905043283</v>
      </c>
      <c r="W1184" s="2">
        <f t="shared" si="644"/>
        <v>303893.53438149777</v>
      </c>
      <c r="X1184" s="27">
        <f t="shared" si="645"/>
        <v>0</v>
      </c>
      <c r="Y1184" s="2">
        <f t="shared" si="658"/>
        <v>0</v>
      </c>
      <c r="Z1184" s="67">
        <f t="shared" si="646"/>
        <v>0</v>
      </c>
      <c r="AA1184" s="2">
        <f t="shared" si="647"/>
        <v>0</v>
      </c>
      <c r="AB1184" s="26">
        <f t="shared" si="654"/>
        <v>6.7299999999999999E-2</v>
      </c>
      <c r="AC1184" s="27">
        <f t="shared" si="635"/>
        <v>20</v>
      </c>
      <c r="AD1184" s="27">
        <v>252</v>
      </c>
      <c r="AE1184" s="10">
        <f t="shared" si="663"/>
        <v>1.0051825969999999</v>
      </c>
      <c r="AF1184" s="2">
        <f t="shared" si="631"/>
        <v>1561.0141381399999</v>
      </c>
      <c r="AG1184" s="2">
        <f t="shared" si="648"/>
        <v>1574.9577196</v>
      </c>
      <c r="AH1184" s="3" t="str">
        <f t="shared" si="649"/>
        <v>-</v>
      </c>
      <c r="AI1184" s="4" t="str">
        <f t="shared" si="632"/>
        <v>A+J=</v>
      </c>
      <c r="AJ1184" s="11">
        <f t="shared" si="655"/>
        <v>41976</v>
      </c>
      <c r="AK1184" s="11"/>
      <c r="AL1184" s="4"/>
      <c r="AX1184" s="1"/>
      <c r="AY1184" s="1"/>
      <c r="AZ1184" s="1"/>
      <c r="BA1184" s="1"/>
      <c r="BB1184" s="1"/>
      <c r="BC1184" s="1"/>
    </row>
    <row r="1185" spans="1:55" x14ac:dyDescent="0.2">
      <c r="A1185" s="144">
        <f t="shared" si="650"/>
        <v>41974</v>
      </c>
      <c r="B1185" s="2">
        <f t="shared" si="636"/>
        <v>305468.49210109777</v>
      </c>
      <c r="C1185" s="2">
        <f t="shared" si="651"/>
        <v>253277.72011987001</v>
      </c>
      <c r="D1185" s="68">
        <f>SUM(Y1185:Y$1459)</f>
        <v>25280.948387399996</v>
      </c>
      <c r="E1185" s="68">
        <f t="shared" si="637"/>
        <v>227996.77173247002</v>
      </c>
      <c r="F1185" s="72">
        <f t="shared" si="659"/>
        <v>3991.24</v>
      </c>
      <c r="G1185" s="3">
        <f>IF(N1185=1,VLOOKUP(A1184,[1]Plan1!$BG$69:$BI$188,3),G1184)</f>
        <v>4008</v>
      </c>
      <c r="H1185" s="11">
        <f t="shared" si="660"/>
        <v>41886</v>
      </c>
      <c r="I1185" s="11">
        <f t="shared" si="661"/>
        <v>41916</v>
      </c>
      <c r="J1185" s="26">
        <f t="shared" si="638"/>
        <v>4.1991962397651683E-3</v>
      </c>
      <c r="K1185" s="11">
        <f t="shared" si="652"/>
        <v>42006</v>
      </c>
      <c r="L1185" s="11">
        <f t="shared" si="639"/>
        <v>41974</v>
      </c>
      <c r="M1185" s="1">
        <f t="shared" si="653"/>
        <v>20</v>
      </c>
      <c r="N1185" s="1">
        <f t="shared" si="656"/>
        <v>20</v>
      </c>
      <c r="O1185" s="2">
        <f t="shared" si="640"/>
        <v>1.00419919</v>
      </c>
      <c r="P1185" s="10">
        <f t="shared" si="634"/>
        <v>1.00569971</v>
      </c>
      <c r="Q1185" s="10">
        <f t="shared" si="662"/>
        <v>1.1959987775850018</v>
      </c>
      <c r="R1185" s="2">
        <f t="shared" si="633"/>
        <v>1.2010209999999999</v>
      </c>
      <c r="S1185" s="2">
        <f t="shared" si="657"/>
        <v>1.1892205600000001</v>
      </c>
      <c r="T1185" s="2">
        <f t="shared" si="641"/>
        <v>301203.07215646998</v>
      </c>
      <c r="U1185" s="2">
        <f t="shared" si="642"/>
        <v>4783.6752111949263</v>
      </c>
      <c r="V1185" s="2">
        <f t="shared" si="643"/>
        <v>45832.13905043283</v>
      </c>
      <c r="W1185" s="2">
        <f t="shared" si="644"/>
        <v>303893.53438149777</v>
      </c>
      <c r="X1185" s="27">
        <f t="shared" si="645"/>
        <v>38</v>
      </c>
      <c r="Y1185" s="2">
        <f t="shared" si="658"/>
        <v>2519.0349346399998</v>
      </c>
      <c r="Z1185" s="67">
        <f t="shared" si="646"/>
        <v>9.9457422999999993E-3</v>
      </c>
      <c r="AA1185" s="2">
        <f t="shared" si="647"/>
        <v>2995.68813563</v>
      </c>
      <c r="AB1185" s="26">
        <f t="shared" si="654"/>
        <v>6.7299999999999999E-2</v>
      </c>
      <c r="AC1185" s="27">
        <f t="shared" si="635"/>
        <v>20</v>
      </c>
      <c r="AD1185" s="27">
        <v>252</v>
      </c>
      <c r="AE1185" s="10">
        <f t="shared" si="663"/>
        <v>1.0051825969999999</v>
      </c>
      <c r="AF1185" s="2">
        <f t="shared" ref="AF1185:AF1248" si="664">TRUNC((T1185*(AE1185-1)),8)</f>
        <v>1561.0141381399999</v>
      </c>
      <c r="AG1185" s="2">
        <f t="shared" si="648"/>
        <v>1574.9577196</v>
      </c>
      <c r="AH1185" s="3">
        <f t="shared" si="649"/>
        <v>4556.7022737699999</v>
      </c>
      <c r="AI1185" s="4" t="str">
        <f t="shared" si="632"/>
        <v>A+J=</v>
      </c>
      <c r="AJ1185" s="11">
        <f t="shared" si="655"/>
        <v>41976</v>
      </c>
      <c r="AK1185" s="11"/>
      <c r="AL1185" s="4"/>
      <c r="AX1185" s="1"/>
      <c r="AY1185" s="1"/>
      <c r="AZ1185" s="1"/>
      <c r="BA1185" s="1"/>
      <c r="BB1185" s="1"/>
      <c r="BC1185" s="1"/>
    </row>
    <row r="1186" spans="1:55" x14ac:dyDescent="0.2">
      <c r="A1186" s="144">
        <f t="shared" si="650"/>
        <v>41975</v>
      </c>
      <c r="B1186" s="2">
        <f t="shared" si="636"/>
        <v>301038.96216482122</v>
      </c>
      <c r="C1186" s="2">
        <f t="shared" si="651"/>
        <v>250758.68518522999</v>
      </c>
      <c r="D1186" s="68">
        <f>SUM(Y1186:Y$1459)</f>
        <v>22761.91345276</v>
      </c>
      <c r="E1186" s="68">
        <f t="shared" si="637"/>
        <v>227996.77173246999</v>
      </c>
      <c r="F1186" s="72">
        <f t="shared" si="659"/>
        <v>4008</v>
      </c>
      <c r="G1186" s="3">
        <f>IF(N1186=1,VLOOKUP(A1185,[1]Plan1!$BG$69:$BI$188,3),G1185)</f>
        <v>4028.44</v>
      </c>
      <c r="H1186" s="11">
        <f t="shared" si="660"/>
        <v>41914</v>
      </c>
      <c r="I1186" s="11">
        <f t="shared" si="661"/>
        <v>41945</v>
      </c>
      <c r="J1186" s="26">
        <f t="shared" si="638"/>
        <v>5.0998003992015484E-3</v>
      </c>
      <c r="K1186" s="11">
        <f t="shared" si="652"/>
        <v>42006</v>
      </c>
      <c r="L1186" s="11">
        <f t="shared" si="639"/>
        <v>42006</v>
      </c>
      <c r="M1186" s="1">
        <f t="shared" si="653"/>
        <v>22</v>
      </c>
      <c r="N1186" s="1">
        <f t="shared" si="656"/>
        <v>1</v>
      </c>
      <c r="O1186" s="2">
        <f t="shared" si="640"/>
        <v>1.00023124</v>
      </c>
      <c r="P1186" s="10">
        <f t="shared" si="634"/>
        <v>1.00419919</v>
      </c>
      <c r="Q1186" s="10">
        <f t="shared" si="662"/>
        <v>1.2010210036918489</v>
      </c>
      <c r="R1186" s="2">
        <f t="shared" si="633"/>
        <v>1.20129872</v>
      </c>
      <c r="S1186" s="2">
        <f t="shared" si="657"/>
        <v>1.1892205600000001</v>
      </c>
      <c r="T1186" s="2">
        <f t="shared" si="641"/>
        <v>298207.38402083999</v>
      </c>
      <c r="U1186" s="2">
        <f t="shared" si="642"/>
        <v>4307.0220102027824</v>
      </c>
      <c r="V1186" s="2">
        <f t="shared" si="643"/>
        <v>45895.4583138784</v>
      </c>
      <c r="W1186" s="2">
        <f t="shared" si="644"/>
        <v>300961.16550931119</v>
      </c>
      <c r="X1186" s="27">
        <f t="shared" si="645"/>
        <v>0</v>
      </c>
      <c r="Y1186" s="2">
        <f t="shared" si="658"/>
        <v>0</v>
      </c>
      <c r="Z1186" s="67">
        <f t="shared" si="646"/>
        <v>0</v>
      </c>
      <c r="AA1186" s="2">
        <f t="shared" si="647"/>
        <v>0</v>
      </c>
      <c r="AB1186" s="26">
        <f t="shared" si="654"/>
        <v>6.7299999999999999E-2</v>
      </c>
      <c r="AC1186" s="27">
        <f t="shared" si="635"/>
        <v>1</v>
      </c>
      <c r="AD1186" s="27">
        <v>252</v>
      </c>
      <c r="AE1186" s="10">
        <f t="shared" si="663"/>
        <v>1.0002584940000001</v>
      </c>
      <c r="AF1186" s="2">
        <f t="shared" si="664"/>
        <v>77.084819519999996</v>
      </c>
      <c r="AG1186" s="2">
        <f t="shared" si="648"/>
        <v>77.796655509999994</v>
      </c>
      <c r="AH1186" s="3" t="str">
        <f t="shared" si="649"/>
        <v>-</v>
      </c>
      <c r="AI1186" s="4" t="str">
        <f t="shared" ref="AI1186:AI1249" si="665">AI1185</f>
        <v>A+J=</v>
      </c>
      <c r="AJ1186" s="11">
        <f t="shared" si="655"/>
        <v>42010</v>
      </c>
      <c r="AK1186" s="11"/>
      <c r="AL1186" s="4"/>
      <c r="AX1186" s="1"/>
      <c r="AY1186" s="1"/>
      <c r="AZ1186" s="1"/>
      <c r="BA1186" s="1"/>
      <c r="BB1186" s="1"/>
      <c r="BC1186" s="1"/>
    </row>
    <row r="1187" spans="1:55" x14ac:dyDescent="0.2">
      <c r="A1187" s="144">
        <f t="shared" si="650"/>
        <v>41976</v>
      </c>
      <c r="B1187" s="2">
        <f t="shared" si="636"/>
        <v>301180.14923689846</v>
      </c>
      <c r="C1187" s="2">
        <f t="shared" si="651"/>
        <v>250758.68518522999</v>
      </c>
      <c r="D1187" s="68">
        <f>SUM(Y1187:Y$1459)</f>
        <v>22761.91345276</v>
      </c>
      <c r="E1187" s="68">
        <f t="shared" si="637"/>
        <v>227996.77173246999</v>
      </c>
      <c r="F1187" s="72">
        <f t="shared" si="659"/>
        <v>4008</v>
      </c>
      <c r="G1187" s="3">
        <f>IF(N1187=1,VLOOKUP(A1186,[1]Plan1!$BG$69:$BI$188,3),G1186)</f>
        <v>4028.44</v>
      </c>
      <c r="H1187" s="11">
        <f t="shared" si="660"/>
        <v>41914</v>
      </c>
      <c r="I1187" s="11">
        <f t="shared" si="661"/>
        <v>41945</v>
      </c>
      <c r="J1187" s="26">
        <f t="shared" si="638"/>
        <v>5.0998003992015484E-3</v>
      </c>
      <c r="K1187" s="11">
        <f t="shared" si="652"/>
        <v>42006</v>
      </c>
      <c r="L1187" s="11">
        <f t="shared" si="639"/>
        <v>42006</v>
      </c>
      <c r="M1187" s="1">
        <f t="shared" si="653"/>
        <v>22</v>
      </c>
      <c r="N1187" s="1">
        <f t="shared" si="656"/>
        <v>2</v>
      </c>
      <c r="O1187" s="2">
        <f t="shared" si="640"/>
        <v>1.00046254</v>
      </c>
      <c r="P1187" s="10">
        <f t="shared" si="634"/>
        <v>1.00419919</v>
      </c>
      <c r="Q1187" s="10">
        <f t="shared" si="662"/>
        <v>1.2010210036918489</v>
      </c>
      <c r="R1187" s="2">
        <f t="shared" si="633"/>
        <v>1.2015765199999999</v>
      </c>
      <c r="S1187" s="2">
        <f t="shared" si="657"/>
        <v>1.1892205600000001</v>
      </c>
      <c r="T1187" s="2">
        <f t="shared" si="641"/>
        <v>298207.38402083999</v>
      </c>
      <c r="U1187" s="2">
        <f t="shared" si="642"/>
        <v>4307.0220102027824</v>
      </c>
      <c r="V1187" s="2">
        <f t="shared" si="643"/>
        <v>45958.795817065657</v>
      </c>
      <c r="W1187" s="2">
        <f t="shared" si="644"/>
        <v>301024.50301249843</v>
      </c>
      <c r="X1187" s="27">
        <f t="shared" si="645"/>
        <v>0</v>
      </c>
      <c r="Y1187" s="2">
        <f t="shared" si="658"/>
        <v>0</v>
      </c>
      <c r="Z1187" s="67">
        <f t="shared" si="646"/>
        <v>0</v>
      </c>
      <c r="AA1187" s="2">
        <f t="shared" si="647"/>
        <v>0</v>
      </c>
      <c r="AB1187" s="26">
        <f t="shared" si="654"/>
        <v>6.7299999999999999E-2</v>
      </c>
      <c r="AC1187" s="27">
        <f t="shared" si="635"/>
        <v>2</v>
      </c>
      <c r="AD1187" s="27">
        <v>252</v>
      </c>
      <c r="AE1187" s="10">
        <f t="shared" si="663"/>
        <v>1.000517055</v>
      </c>
      <c r="AF1187" s="2">
        <f t="shared" si="664"/>
        <v>154.18961894</v>
      </c>
      <c r="AG1187" s="2">
        <f t="shared" si="648"/>
        <v>155.64622439999999</v>
      </c>
      <c r="AH1187" s="3" t="str">
        <f t="shared" si="649"/>
        <v>-</v>
      </c>
      <c r="AI1187" s="4" t="str">
        <f t="shared" si="665"/>
        <v>A+J=</v>
      </c>
      <c r="AJ1187" s="11">
        <f t="shared" si="655"/>
        <v>42010</v>
      </c>
      <c r="AK1187" s="11"/>
      <c r="AL1187" s="4"/>
      <c r="AX1187" s="1"/>
      <c r="AY1187" s="1"/>
      <c r="AZ1187" s="1"/>
      <c r="BA1187" s="1"/>
      <c r="BB1187" s="1"/>
      <c r="BC1187" s="1"/>
    </row>
    <row r="1188" spans="1:55" x14ac:dyDescent="0.2">
      <c r="A1188" s="144">
        <f t="shared" si="650"/>
        <v>41977</v>
      </c>
      <c r="B1188" s="2">
        <f t="shared" si="636"/>
        <v>301321.40520722978</v>
      </c>
      <c r="C1188" s="2">
        <f t="shared" si="651"/>
        <v>250758.68518522999</v>
      </c>
      <c r="D1188" s="68">
        <f>SUM(Y1188:Y$1459)</f>
        <v>22761.91345276</v>
      </c>
      <c r="E1188" s="68">
        <f t="shared" si="637"/>
        <v>227996.77173246999</v>
      </c>
      <c r="F1188" s="72">
        <f t="shared" si="659"/>
        <v>4008</v>
      </c>
      <c r="G1188" s="3">
        <f>IF(N1188=1,VLOOKUP(A1187,[1]Plan1!$BG$69:$BI$188,3),G1187)</f>
        <v>4028.44</v>
      </c>
      <c r="H1188" s="11">
        <f t="shared" si="660"/>
        <v>41914</v>
      </c>
      <c r="I1188" s="11">
        <f t="shared" si="661"/>
        <v>41945</v>
      </c>
      <c r="J1188" s="26">
        <f t="shared" si="638"/>
        <v>5.0998003992015484E-3</v>
      </c>
      <c r="K1188" s="11">
        <f t="shared" si="652"/>
        <v>42006</v>
      </c>
      <c r="L1188" s="11">
        <f t="shared" si="639"/>
        <v>42006</v>
      </c>
      <c r="M1188" s="1">
        <f t="shared" si="653"/>
        <v>22</v>
      </c>
      <c r="N1188" s="1">
        <f t="shared" si="656"/>
        <v>3</v>
      </c>
      <c r="O1188" s="2">
        <f t="shared" si="640"/>
        <v>1.0006938999999999</v>
      </c>
      <c r="P1188" s="10">
        <f t="shared" si="634"/>
        <v>1.00419919</v>
      </c>
      <c r="Q1188" s="10">
        <f t="shared" si="662"/>
        <v>1.2010210036918489</v>
      </c>
      <c r="R1188" s="2">
        <f t="shared" si="633"/>
        <v>1.2018543900000001</v>
      </c>
      <c r="S1188" s="2">
        <f t="shared" si="657"/>
        <v>1.1892205600000001</v>
      </c>
      <c r="T1188" s="2">
        <f t="shared" si="641"/>
        <v>298207.38402083999</v>
      </c>
      <c r="U1188" s="2">
        <f t="shared" si="642"/>
        <v>4307.0220102027824</v>
      </c>
      <c r="V1188" s="2">
        <f t="shared" si="643"/>
        <v>46022.149280026984</v>
      </c>
      <c r="W1188" s="2">
        <f t="shared" si="644"/>
        <v>301087.85647545976</v>
      </c>
      <c r="X1188" s="27">
        <f t="shared" si="645"/>
        <v>0</v>
      </c>
      <c r="Y1188" s="2">
        <f t="shared" si="658"/>
        <v>0</v>
      </c>
      <c r="Z1188" s="67">
        <f t="shared" si="646"/>
        <v>0</v>
      </c>
      <c r="AA1188" s="2">
        <f t="shared" si="647"/>
        <v>0</v>
      </c>
      <c r="AB1188" s="26">
        <f t="shared" si="654"/>
        <v>6.7299999999999999E-2</v>
      </c>
      <c r="AC1188" s="27">
        <f t="shared" si="635"/>
        <v>3</v>
      </c>
      <c r="AD1188" s="27">
        <v>252</v>
      </c>
      <c r="AE1188" s="10">
        <f t="shared" si="663"/>
        <v>1.0007756830000001</v>
      </c>
      <c r="AF1188" s="2">
        <f t="shared" si="664"/>
        <v>231.31439825000001</v>
      </c>
      <c r="AG1188" s="2">
        <f t="shared" si="648"/>
        <v>233.54873176999999</v>
      </c>
      <c r="AH1188" s="3" t="str">
        <f t="shared" si="649"/>
        <v>-</v>
      </c>
      <c r="AI1188" s="4" t="str">
        <f t="shared" si="665"/>
        <v>A+J=</v>
      </c>
      <c r="AJ1188" s="11">
        <f t="shared" si="655"/>
        <v>42010</v>
      </c>
      <c r="AK1188" s="11"/>
      <c r="AL1188" s="4"/>
      <c r="AX1188" s="1"/>
      <c r="AY1188" s="1"/>
      <c r="AZ1188" s="1"/>
      <c r="BA1188" s="1"/>
      <c r="BB1188" s="1"/>
      <c r="BC1188" s="1"/>
    </row>
    <row r="1189" spans="1:55" x14ac:dyDescent="0.2">
      <c r="A1189" s="144">
        <f t="shared" si="650"/>
        <v>41978</v>
      </c>
      <c r="B1189" s="2">
        <f t="shared" si="636"/>
        <v>301462.72295280185</v>
      </c>
      <c r="C1189" s="2">
        <f t="shared" si="651"/>
        <v>250758.68518522999</v>
      </c>
      <c r="D1189" s="68">
        <f>SUM(Y1189:Y$1459)</f>
        <v>22761.91345276</v>
      </c>
      <c r="E1189" s="68">
        <f t="shared" si="637"/>
        <v>227996.77173246999</v>
      </c>
      <c r="F1189" s="72">
        <f t="shared" si="659"/>
        <v>4008</v>
      </c>
      <c r="G1189" s="3">
        <f>IF(N1189=1,VLOOKUP(A1188,[1]Plan1!$BG$69:$BI$188,3),G1188)</f>
        <v>4028.44</v>
      </c>
      <c r="H1189" s="11">
        <f t="shared" si="660"/>
        <v>41914</v>
      </c>
      <c r="I1189" s="11">
        <f t="shared" si="661"/>
        <v>41945</v>
      </c>
      <c r="J1189" s="26">
        <f t="shared" si="638"/>
        <v>5.0998003992015484E-3</v>
      </c>
      <c r="K1189" s="11">
        <f t="shared" si="652"/>
        <v>42006</v>
      </c>
      <c r="L1189" s="11">
        <f t="shared" si="639"/>
        <v>42006</v>
      </c>
      <c r="M1189" s="1">
        <f t="shared" si="653"/>
        <v>22</v>
      </c>
      <c r="N1189" s="1">
        <f t="shared" si="656"/>
        <v>4</v>
      </c>
      <c r="O1189" s="2">
        <f t="shared" si="640"/>
        <v>1.0009253</v>
      </c>
      <c r="P1189" s="10">
        <f t="shared" si="634"/>
        <v>1.00419919</v>
      </c>
      <c r="Q1189" s="10">
        <f t="shared" si="662"/>
        <v>1.2010210036918489</v>
      </c>
      <c r="R1189" s="2">
        <f t="shared" si="633"/>
        <v>1.2021322999999999</v>
      </c>
      <c r="S1189" s="2">
        <f t="shared" si="657"/>
        <v>1.1892205600000001</v>
      </c>
      <c r="T1189" s="2">
        <f t="shared" si="641"/>
        <v>298207.38402083999</v>
      </c>
      <c r="U1189" s="2">
        <f t="shared" si="642"/>
        <v>4307.0220102027824</v>
      </c>
      <c r="V1189" s="2">
        <f t="shared" si="643"/>
        <v>46085.51186285913</v>
      </c>
      <c r="W1189" s="2">
        <f t="shared" si="644"/>
        <v>301151.21905829187</v>
      </c>
      <c r="X1189" s="27">
        <f t="shared" si="645"/>
        <v>0</v>
      </c>
      <c r="Y1189" s="2">
        <f t="shared" si="658"/>
        <v>0</v>
      </c>
      <c r="Z1189" s="67">
        <f t="shared" si="646"/>
        <v>0</v>
      </c>
      <c r="AA1189" s="2">
        <f t="shared" si="647"/>
        <v>0</v>
      </c>
      <c r="AB1189" s="26">
        <f t="shared" si="654"/>
        <v>6.7299999999999999E-2</v>
      </c>
      <c r="AC1189" s="27">
        <f t="shared" si="635"/>
        <v>4</v>
      </c>
      <c r="AD1189" s="27">
        <v>252</v>
      </c>
      <c r="AE1189" s="10">
        <f t="shared" si="663"/>
        <v>1.0010343770000001</v>
      </c>
      <c r="AF1189" s="2">
        <f t="shared" si="664"/>
        <v>308.45885926</v>
      </c>
      <c r="AG1189" s="2">
        <f t="shared" si="648"/>
        <v>311.50389451000001</v>
      </c>
      <c r="AH1189" s="3" t="str">
        <f t="shared" si="649"/>
        <v>-</v>
      </c>
      <c r="AI1189" s="4" t="str">
        <f t="shared" si="665"/>
        <v>A+J=</v>
      </c>
      <c r="AJ1189" s="11">
        <f t="shared" si="655"/>
        <v>42010</v>
      </c>
      <c r="AK1189" s="11"/>
      <c r="AL1189" s="4"/>
      <c r="AX1189" s="1"/>
      <c r="AY1189" s="1"/>
      <c r="AZ1189" s="1"/>
      <c r="BA1189" s="1"/>
      <c r="BB1189" s="1"/>
      <c r="BC1189" s="1"/>
    </row>
    <row r="1190" spans="1:55" x14ac:dyDescent="0.2">
      <c r="A1190" s="144">
        <f t="shared" si="650"/>
        <v>41979</v>
      </c>
      <c r="B1190" s="2">
        <f t="shared" si="636"/>
        <v>301604.11222733581</v>
      </c>
      <c r="C1190" s="2">
        <f t="shared" si="651"/>
        <v>250758.68518522999</v>
      </c>
      <c r="D1190" s="68">
        <f>SUM(Y1190:Y$1459)</f>
        <v>22761.91345276</v>
      </c>
      <c r="E1190" s="68">
        <f t="shared" si="637"/>
        <v>227996.77173246999</v>
      </c>
      <c r="F1190" s="72">
        <f t="shared" si="659"/>
        <v>4008</v>
      </c>
      <c r="G1190" s="3">
        <f>IF(N1190=1,VLOOKUP(A1189,[1]Plan1!$BG$69:$BI$188,3),G1189)</f>
        <v>4028.44</v>
      </c>
      <c r="H1190" s="11">
        <f t="shared" si="660"/>
        <v>41914</v>
      </c>
      <c r="I1190" s="11">
        <f t="shared" si="661"/>
        <v>41945</v>
      </c>
      <c r="J1190" s="26">
        <f t="shared" si="638"/>
        <v>5.0998003992015484E-3</v>
      </c>
      <c r="K1190" s="11">
        <f t="shared" si="652"/>
        <v>42006</v>
      </c>
      <c r="L1190" s="11">
        <f t="shared" si="639"/>
        <v>42006</v>
      </c>
      <c r="M1190" s="1">
        <f t="shared" si="653"/>
        <v>22</v>
      </c>
      <c r="N1190" s="1">
        <f t="shared" si="656"/>
        <v>5</v>
      </c>
      <c r="O1190" s="2">
        <f t="shared" si="640"/>
        <v>1.00115676</v>
      </c>
      <c r="P1190" s="10">
        <f t="shared" si="634"/>
        <v>1.00419919</v>
      </c>
      <c r="Q1190" s="10">
        <f t="shared" si="662"/>
        <v>1.2010210036918489</v>
      </c>
      <c r="R1190" s="2">
        <f t="shared" si="633"/>
        <v>1.20241029</v>
      </c>
      <c r="S1190" s="2">
        <f t="shared" si="657"/>
        <v>1.1892205600000001</v>
      </c>
      <c r="T1190" s="2">
        <f t="shared" si="641"/>
        <v>298207.38402083999</v>
      </c>
      <c r="U1190" s="2">
        <f t="shared" si="642"/>
        <v>4307.0220102027824</v>
      </c>
      <c r="V1190" s="2">
        <f t="shared" si="643"/>
        <v>46148.892685433049</v>
      </c>
      <c r="W1190" s="2">
        <f t="shared" si="644"/>
        <v>301214.59988086583</v>
      </c>
      <c r="X1190" s="27">
        <f t="shared" si="645"/>
        <v>0</v>
      </c>
      <c r="Y1190" s="2">
        <f t="shared" si="658"/>
        <v>0</v>
      </c>
      <c r="Z1190" s="67">
        <f t="shared" si="646"/>
        <v>0</v>
      </c>
      <c r="AA1190" s="2">
        <f t="shared" si="647"/>
        <v>0</v>
      </c>
      <c r="AB1190" s="26">
        <f t="shared" si="654"/>
        <v>6.7299999999999999E-2</v>
      </c>
      <c r="AC1190" s="27">
        <f t="shared" si="635"/>
        <v>5</v>
      </c>
      <c r="AD1190" s="27">
        <v>252</v>
      </c>
      <c r="AE1190" s="10">
        <f t="shared" si="663"/>
        <v>1.0012931389999999</v>
      </c>
      <c r="AF1190" s="2">
        <f t="shared" si="664"/>
        <v>385.62359836000002</v>
      </c>
      <c r="AG1190" s="2">
        <f t="shared" si="648"/>
        <v>389.51234647000001</v>
      </c>
      <c r="AH1190" s="3" t="str">
        <f t="shared" si="649"/>
        <v>-</v>
      </c>
      <c r="AI1190" s="4" t="str">
        <f t="shared" si="665"/>
        <v>A+J=</v>
      </c>
      <c r="AJ1190" s="11">
        <f t="shared" si="655"/>
        <v>42010</v>
      </c>
      <c r="AK1190" s="11"/>
      <c r="AL1190" s="4"/>
      <c r="AX1190" s="1"/>
      <c r="AY1190" s="1"/>
      <c r="AZ1190" s="1"/>
      <c r="BA1190" s="1"/>
      <c r="BB1190" s="1"/>
      <c r="BC1190" s="1"/>
    </row>
    <row r="1191" spans="1:55" x14ac:dyDescent="0.2">
      <c r="A1191" s="144">
        <f t="shared" si="650"/>
        <v>41980</v>
      </c>
      <c r="B1191" s="2">
        <f t="shared" si="636"/>
        <v>301604.11222733581</v>
      </c>
      <c r="C1191" s="2">
        <f t="shared" si="651"/>
        <v>250758.68518522999</v>
      </c>
      <c r="D1191" s="68">
        <f>SUM(Y1191:Y$1459)</f>
        <v>22761.91345276</v>
      </c>
      <c r="E1191" s="68">
        <f t="shared" si="637"/>
        <v>227996.77173246999</v>
      </c>
      <c r="F1191" s="72">
        <f t="shared" si="659"/>
        <v>4008</v>
      </c>
      <c r="G1191" s="3">
        <f>IF(N1191=1,VLOOKUP(A1190,[1]Plan1!$BG$69:$BI$188,3),G1190)</f>
        <v>4028.44</v>
      </c>
      <c r="H1191" s="11">
        <f t="shared" si="660"/>
        <v>41914</v>
      </c>
      <c r="I1191" s="11">
        <f t="shared" si="661"/>
        <v>41945</v>
      </c>
      <c r="J1191" s="26">
        <f t="shared" si="638"/>
        <v>5.0998003992015484E-3</v>
      </c>
      <c r="K1191" s="11">
        <f t="shared" si="652"/>
        <v>42006</v>
      </c>
      <c r="L1191" s="11">
        <f t="shared" si="639"/>
        <v>42006</v>
      </c>
      <c r="M1191" s="1">
        <f t="shared" si="653"/>
        <v>22</v>
      </c>
      <c r="N1191" s="1">
        <f t="shared" si="656"/>
        <v>5</v>
      </c>
      <c r="O1191" s="2">
        <f t="shared" si="640"/>
        <v>1.00115676</v>
      </c>
      <c r="P1191" s="10">
        <f t="shared" si="634"/>
        <v>1.00419919</v>
      </c>
      <c r="Q1191" s="10">
        <f t="shared" si="662"/>
        <v>1.2010210036918489</v>
      </c>
      <c r="R1191" s="2">
        <f t="shared" si="633"/>
        <v>1.20241029</v>
      </c>
      <c r="S1191" s="2">
        <f t="shared" si="657"/>
        <v>1.1892205600000001</v>
      </c>
      <c r="T1191" s="2">
        <f t="shared" si="641"/>
        <v>298207.38402083999</v>
      </c>
      <c r="U1191" s="2">
        <f t="shared" si="642"/>
        <v>4307.0220102027824</v>
      </c>
      <c r="V1191" s="2">
        <f t="shared" si="643"/>
        <v>46148.892685433049</v>
      </c>
      <c r="W1191" s="2">
        <f t="shared" si="644"/>
        <v>301214.59988086583</v>
      </c>
      <c r="X1191" s="27">
        <f t="shared" si="645"/>
        <v>0</v>
      </c>
      <c r="Y1191" s="2">
        <f t="shared" si="658"/>
        <v>0</v>
      </c>
      <c r="Z1191" s="67">
        <f t="shared" si="646"/>
        <v>0</v>
      </c>
      <c r="AA1191" s="2">
        <f t="shared" si="647"/>
        <v>0</v>
      </c>
      <c r="AB1191" s="26">
        <f t="shared" si="654"/>
        <v>6.7299999999999999E-2</v>
      </c>
      <c r="AC1191" s="27">
        <f t="shared" si="635"/>
        <v>5</v>
      </c>
      <c r="AD1191" s="27">
        <v>252</v>
      </c>
      <c r="AE1191" s="10">
        <f t="shared" si="663"/>
        <v>1.0012931389999999</v>
      </c>
      <c r="AF1191" s="2">
        <f t="shared" si="664"/>
        <v>385.62359836000002</v>
      </c>
      <c r="AG1191" s="2">
        <f t="shared" si="648"/>
        <v>389.51234647000001</v>
      </c>
      <c r="AH1191" s="3" t="str">
        <f t="shared" si="649"/>
        <v>-</v>
      </c>
      <c r="AI1191" s="4" t="str">
        <f t="shared" si="665"/>
        <v>A+J=</v>
      </c>
      <c r="AJ1191" s="11">
        <f t="shared" si="655"/>
        <v>42010</v>
      </c>
      <c r="AK1191" s="11"/>
      <c r="AL1191" s="4"/>
      <c r="AX1191" s="1"/>
      <c r="AY1191" s="1"/>
      <c r="AZ1191" s="1"/>
      <c r="BA1191" s="1"/>
      <c r="BB1191" s="1"/>
      <c r="BC1191" s="1"/>
    </row>
    <row r="1192" spans="1:55" x14ac:dyDescent="0.2">
      <c r="A1192" s="144">
        <f t="shared" si="650"/>
        <v>41981</v>
      </c>
      <c r="B1192" s="2">
        <f t="shared" si="636"/>
        <v>301604.11222733581</v>
      </c>
      <c r="C1192" s="2">
        <f t="shared" si="651"/>
        <v>250758.68518522999</v>
      </c>
      <c r="D1192" s="68">
        <f>SUM(Y1192:Y$1459)</f>
        <v>22761.91345276</v>
      </c>
      <c r="E1192" s="68">
        <f t="shared" si="637"/>
        <v>227996.77173246999</v>
      </c>
      <c r="F1192" s="72">
        <f t="shared" si="659"/>
        <v>4008</v>
      </c>
      <c r="G1192" s="3">
        <f>IF(N1192=1,VLOOKUP(A1191,[1]Plan1!$BG$69:$BI$188,3),G1191)</f>
        <v>4028.44</v>
      </c>
      <c r="H1192" s="11">
        <f t="shared" si="660"/>
        <v>41914</v>
      </c>
      <c r="I1192" s="11">
        <f t="shared" si="661"/>
        <v>41945</v>
      </c>
      <c r="J1192" s="26">
        <f t="shared" si="638"/>
        <v>5.0998003992015484E-3</v>
      </c>
      <c r="K1192" s="11">
        <f t="shared" si="652"/>
        <v>42006</v>
      </c>
      <c r="L1192" s="11">
        <f t="shared" si="639"/>
        <v>42006</v>
      </c>
      <c r="M1192" s="1">
        <f t="shared" si="653"/>
        <v>22</v>
      </c>
      <c r="N1192" s="1">
        <f t="shared" si="656"/>
        <v>5</v>
      </c>
      <c r="O1192" s="2">
        <f t="shared" si="640"/>
        <v>1.00115676</v>
      </c>
      <c r="P1192" s="10">
        <f t="shared" si="634"/>
        <v>1.00419919</v>
      </c>
      <c r="Q1192" s="10">
        <f t="shared" si="662"/>
        <v>1.2010210036918489</v>
      </c>
      <c r="R1192" s="2">
        <f t="shared" si="633"/>
        <v>1.20241029</v>
      </c>
      <c r="S1192" s="2">
        <f t="shared" si="657"/>
        <v>1.1892205600000001</v>
      </c>
      <c r="T1192" s="2">
        <f t="shared" si="641"/>
        <v>298207.38402083999</v>
      </c>
      <c r="U1192" s="2">
        <f t="shared" si="642"/>
        <v>4307.0220102027824</v>
      </c>
      <c r="V1192" s="2">
        <f t="shared" si="643"/>
        <v>46148.892685433049</v>
      </c>
      <c r="W1192" s="2">
        <f t="shared" si="644"/>
        <v>301214.59988086583</v>
      </c>
      <c r="X1192" s="27">
        <f t="shared" si="645"/>
        <v>0</v>
      </c>
      <c r="Y1192" s="2">
        <f t="shared" si="658"/>
        <v>0</v>
      </c>
      <c r="Z1192" s="67">
        <f t="shared" si="646"/>
        <v>0</v>
      </c>
      <c r="AA1192" s="2">
        <f t="shared" si="647"/>
        <v>0</v>
      </c>
      <c r="AB1192" s="26">
        <f t="shared" si="654"/>
        <v>6.7299999999999999E-2</v>
      </c>
      <c r="AC1192" s="27">
        <f t="shared" si="635"/>
        <v>5</v>
      </c>
      <c r="AD1192" s="27">
        <v>252</v>
      </c>
      <c r="AE1192" s="10">
        <f t="shared" si="663"/>
        <v>1.0012931389999999</v>
      </c>
      <c r="AF1192" s="2">
        <f t="shared" si="664"/>
        <v>385.62359836000002</v>
      </c>
      <c r="AG1192" s="2">
        <f t="shared" si="648"/>
        <v>389.51234647000001</v>
      </c>
      <c r="AH1192" s="3" t="str">
        <f t="shared" si="649"/>
        <v>-</v>
      </c>
      <c r="AI1192" s="4" t="str">
        <f t="shared" si="665"/>
        <v>A+J=</v>
      </c>
      <c r="AJ1192" s="11">
        <f t="shared" si="655"/>
        <v>42010</v>
      </c>
      <c r="AK1192" s="11"/>
      <c r="AL1192" s="4"/>
      <c r="AX1192" s="1"/>
      <c r="AY1192" s="1"/>
      <c r="AZ1192" s="1"/>
      <c r="BA1192" s="1"/>
      <c r="BB1192" s="1"/>
      <c r="BC1192" s="1"/>
    </row>
    <row r="1193" spans="1:55" x14ac:dyDescent="0.2">
      <c r="A1193" s="144">
        <f t="shared" si="650"/>
        <v>41982</v>
      </c>
      <c r="B1193" s="2">
        <f t="shared" si="636"/>
        <v>301745.57017185376</v>
      </c>
      <c r="C1193" s="2">
        <f t="shared" si="651"/>
        <v>250758.68518522999</v>
      </c>
      <c r="D1193" s="68">
        <f>SUM(Y1193:Y$1459)</f>
        <v>22761.91345276</v>
      </c>
      <c r="E1193" s="68">
        <f t="shared" si="637"/>
        <v>227996.77173246999</v>
      </c>
      <c r="F1193" s="72">
        <f t="shared" si="659"/>
        <v>4008</v>
      </c>
      <c r="G1193" s="3">
        <f>IF(N1193=1,VLOOKUP(A1192,[1]Plan1!$BG$69:$BI$188,3),G1192)</f>
        <v>4028.44</v>
      </c>
      <c r="H1193" s="11">
        <f t="shared" si="660"/>
        <v>41914</v>
      </c>
      <c r="I1193" s="11">
        <f t="shared" si="661"/>
        <v>41945</v>
      </c>
      <c r="J1193" s="26">
        <f t="shared" si="638"/>
        <v>5.0998003992015484E-3</v>
      </c>
      <c r="K1193" s="11">
        <f t="shared" si="652"/>
        <v>42006</v>
      </c>
      <c r="L1193" s="11">
        <f t="shared" si="639"/>
        <v>42006</v>
      </c>
      <c r="M1193" s="1">
        <f t="shared" si="653"/>
        <v>22</v>
      </c>
      <c r="N1193" s="1">
        <f t="shared" si="656"/>
        <v>6</v>
      </c>
      <c r="O1193" s="2">
        <f t="shared" si="640"/>
        <v>1.00138828</v>
      </c>
      <c r="P1193" s="10">
        <f t="shared" si="634"/>
        <v>1.00419919</v>
      </c>
      <c r="Q1193" s="10">
        <f t="shared" si="662"/>
        <v>1.2010210036918489</v>
      </c>
      <c r="R1193" s="2">
        <f t="shared" ref="R1193:R1256" si="666">TRUNC(TRUNC((O1193*Q1193),15),8)</f>
        <v>1.2026883500000001</v>
      </c>
      <c r="S1193" s="2">
        <f t="shared" si="657"/>
        <v>1.1892205600000001</v>
      </c>
      <c r="T1193" s="2">
        <f t="shared" si="641"/>
        <v>298207.38402083999</v>
      </c>
      <c r="U1193" s="2">
        <f t="shared" si="642"/>
        <v>4307.0220102027824</v>
      </c>
      <c r="V1193" s="2">
        <f t="shared" si="643"/>
        <v>46212.289467781004</v>
      </c>
      <c r="W1193" s="2">
        <f t="shared" si="644"/>
        <v>301277.99666321377</v>
      </c>
      <c r="X1193" s="27">
        <f t="shared" si="645"/>
        <v>0</v>
      </c>
      <c r="Y1193" s="2">
        <f t="shared" si="658"/>
        <v>0</v>
      </c>
      <c r="Z1193" s="67">
        <f t="shared" si="646"/>
        <v>0</v>
      </c>
      <c r="AA1193" s="2">
        <f t="shared" si="647"/>
        <v>0</v>
      </c>
      <c r="AB1193" s="26">
        <f t="shared" si="654"/>
        <v>6.7299999999999999E-2</v>
      </c>
      <c r="AC1193" s="27">
        <f t="shared" si="635"/>
        <v>6</v>
      </c>
      <c r="AD1193" s="27">
        <v>252</v>
      </c>
      <c r="AE1193" s="10">
        <f t="shared" si="663"/>
        <v>1.0015519669999999</v>
      </c>
      <c r="AF1193" s="2">
        <f t="shared" si="664"/>
        <v>462.80801915000001</v>
      </c>
      <c r="AG1193" s="2">
        <f t="shared" si="648"/>
        <v>467.57350864</v>
      </c>
      <c r="AH1193" s="3" t="str">
        <f t="shared" si="649"/>
        <v>-</v>
      </c>
      <c r="AI1193" s="4" t="str">
        <f t="shared" si="665"/>
        <v>A+J=</v>
      </c>
      <c r="AJ1193" s="11">
        <f t="shared" si="655"/>
        <v>42010</v>
      </c>
      <c r="AK1193" s="11"/>
      <c r="AL1193" s="4"/>
      <c r="AX1193" s="1"/>
      <c r="AY1193" s="1"/>
      <c r="AZ1193" s="1"/>
      <c r="BA1193" s="1"/>
      <c r="BB1193" s="1"/>
      <c r="BC1193" s="1"/>
    </row>
    <row r="1194" spans="1:55" x14ac:dyDescent="0.2">
      <c r="A1194" s="144">
        <f t="shared" si="650"/>
        <v>41983</v>
      </c>
      <c r="B1194" s="2">
        <f t="shared" si="636"/>
        <v>301887.09482854803</v>
      </c>
      <c r="C1194" s="2">
        <f t="shared" si="651"/>
        <v>250758.68518522999</v>
      </c>
      <c r="D1194" s="68">
        <f>SUM(Y1194:Y$1459)</f>
        <v>22761.91345276</v>
      </c>
      <c r="E1194" s="68">
        <f t="shared" si="637"/>
        <v>227996.77173246999</v>
      </c>
      <c r="F1194" s="72">
        <f t="shared" si="659"/>
        <v>4008</v>
      </c>
      <c r="G1194" s="3">
        <f>IF(N1194=1,VLOOKUP(A1193,[1]Plan1!$BG$69:$BI$188,3),G1193)</f>
        <v>4028.44</v>
      </c>
      <c r="H1194" s="11">
        <f t="shared" si="660"/>
        <v>41914</v>
      </c>
      <c r="I1194" s="11">
        <f t="shared" si="661"/>
        <v>41945</v>
      </c>
      <c r="J1194" s="26">
        <f t="shared" si="638"/>
        <v>5.0998003992015484E-3</v>
      </c>
      <c r="K1194" s="11">
        <f t="shared" si="652"/>
        <v>42006</v>
      </c>
      <c r="L1194" s="11">
        <f t="shared" si="639"/>
        <v>42006</v>
      </c>
      <c r="M1194" s="1">
        <f t="shared" si="653"/>
        <v>22</v>
      </c>
      <c r="N1194" s="1">
        <f t="shared" si="656"/>
        <v>7</v>
      </c>
      <c r="O1194" s="2">
        <f t="shared" si="640"/>
        <v>1.00161985</v>
      </c>
      <c r="P1194" s="10">
        <f t="shared" ref="P1194:P1257" si="667">IF(L1194&gt;L1193,O1193,P1193)</f>
        <v>1.00419919</v>
      </c>
      <c r="Q1194" s="10">
        <f t="shared" si="662"/>
        <v>1.2010210036918489</v>
      </c>
      <c r="R1194" s="2">
        <f t="shared" si="666"/>
        <v>1.20296647</v>
      </c>
      <c r="S1194" s="2">
        <f t="shared" si="657"/>
        <v>1.1892205600000001</v>
      </c>
      <c r="T1194" s="2">
        <f t="shared" si="641"/>
        <v>298207.38402083999</v>
      </c>
      <c r="U1194" s="2">
        <f t="shared" si="642"/>
        <v>4307.0220102027824</v>
      </c>
      <c r="V1194" s="2">
        <f t="shared" si="643"/>
        <v>46275.699929935217</v>
      </c>
      <c r="W1194" s="2">
        <f t="shared" si="644"/>
        <v>301341.40712536802</v>
      </c>
      <c r="X1194" s="27">
        <f t="shared" si="645"/>
        <v>0</v>
      </c>
      <c r="Y1194" s="2">
        <f t="shared" si="658"/>
        <v>0</v>
      </c>
      <c r="Z1194" s="67">
        <f t="shared" si="646"/>
        <v>0</v>
      </c>
      <c r="AA1194" s="2">
        <f t="shared" si="647"/>
        <v>0</v>
      </c>
      <c r="AB1194" s="26">
        <f t="shared" si="654"/>
        <v>6.7299999999999999E-2</v>
      </c>
      <c r="AC1194" s="27">
        <f t="shared" si="635"/>
        <v>7</v>
      </c>
      <c r="AD1194" s="27">
        <v>252</v>
      </c>
      <c r="AE1194" s="10">
        <f t="shared" si="663"/>
        <v>1.0018108619999999</v>
      </c>
      <c r="AF1194" s="2">
        <f t="shared" si="664"/>
        <v>540.01241984000001</v>
      </c>
      <c r="AG1194" s="2">
        <f t="shared" si="648"/>
        <v>545.68770317999997</v>
      </c>
      <c r="AH1194" s="3" t="str">
        <f t="shared" si="649"/>
        <v>-</v>
      </c>
      <c r="AI1194" s="4" t="str">
        <f t="shared" si="665"/>
        <v>A+J=</v>
      </c>
      <c r="AJ1194" s="11">
        <f t="shared" si="655"/>
        <v>42010</v>
      </c>
      <c r="AK1194" s="11"/>
      <c r="AL1194" s="4"/>
      <c r="AX1194" s="1"/>
      <c r="AY1194" s="1"/>
      <c r="AZ1194" s="1"/>
      <c r="BA1194" s="1"/>
      <c r="BB1194" s="1"/>
      <c r="BC1194" s="1"/>
    </row>
    <row r="1195" spans="1:55" x14ac:dyDescent="0.2">
      <c r="A1195" s="144">
        <f t="shared" si="650"/>
        <v>41984</v>
      </c>
      <c r="B1195" s="2">
        <f t="shared" si="636"/>
        <v>302028.68652219855</v>
      </c>
      <c r="C1195" s="2">
        <f t="shared" si="651"/>
        <v>250758.68518522999</v>
      </c>
      <c r="D1195" s="68">
        <f>SUM(Y1195:Y$1459)</f>
        <v>22761.91345276</v>
      </c>
      <c r="E1195" s="68">
        <f t="shared" si="637"/>
        <v>227996.77173246999</v>
      </c>
      <c r="F1195" s="72">
        <f t="shared" si="659"/>
        <v>4008</v>
      </c>
      <c r="G1195" s="3">
        <f>IF(N1195=1,VLOOKUP(A1194,[1]Plan1!$BG$69:$BI$188,3),G1194)</f>
        <v>4028.44</v>
      </c>
      <c r="H1195" s="11">
        <f t="shared" si="660"/>
        <v>41914</v>
      </c>
      <c r="I1195" s="11">
        <f t="shared" si="661"/>
        <v>41945</v>
      </c>
      <c r="J1195" s="26">
        <f t="shared" si="638"/>
        <v>5.0998003992015484E-3</v>
      </c>
      <c r="K1195" s="11">
        <f t="shared" si="652"/>
        <v>42006</v>
      </c>
      <c r="L1195" s="11">
        <f t="shared" si="639"/>
        <v>42006</v>
      </c>
      <c r="M1195" s="1">
        <f t="shared" si="653"/>
        <v>22</v>
      </c>
      <c r="N1195" s="1">
        <f t="shared" si="656"/>
        <v>8</v>
      </c>
      <c r="O1195" s="2">
        <f t="shared" si="640"/>
        <v>1.0018514700000001</v>
      </c>
      <c r="P1195" s="10">
        <f t="shared" si="667"/>
        <v>1.00419919</v>
      </c>
      <c r="Q1195" s="10">
        <f t="shared" si="662"/>
        <v>1.2010210036918489</v>
      </c>
      <c r="R1195" s="2">
        <f t="shared" si="666"/>
        <v>1.20324465</v>
      </c>
      <c r="S1195" s="2">
        <f t="shared" si="657"/>
        <v>1.1892205600000001</v>
      </c>
      <c r="T1195" s="2">
        <f t="shared" si="641"/>
        <v>298207.38402083999</v>
      </c>
      <c r="U1195" s="2">
        <f t="shared" si="642"/>
        <v>4307.0220102027824</v>
      </c>
      <c r="V1195" s="2">
        <f t="shared" si="643"/>
        <v>46339.124071895763</v>
      </c>
      <c r="W1195" s="2">
        <f t="shared" si="644"/>
        <v>301404.83126732853</v>
      </c>
      <c r="X1195" s="27">
        <f t="shared" si="645"/>
        <v>0</v>
      </c>
      <c r="Y1195" s="2">
        <f t="shared" si="658"/>
        <v>0</v>
      </c>
      <c r="Z1195" s="67">
        <f t="shared" si="646"/>
        <v>0</v>
      </c>
      <c r="AA1195" s="2">
        <f t="shared" si="647"/>
        <v>0</v>
      </c>
      <c r="AB1195" s="26">
        <f t="shared" si="654"/>
        <v>6.7299999999999999E-2</v>
      </c>
      <c r="AC1195" s="27">
        <f t="shared" si="635"/>
        <v>8</v>
      </c>
      <c r="AD1195" s="27">
        <v>252</v>
      </c>
      <c r="AE1195" s="10">
        <f t="shared" si="663"/>
        <v>1.002069825</v>
      </c>
      <c r="AF1195" s="2">
        <f t="shared" si="664"/>
        <v>617.23709862999999</v>
      </c>
      <c r="AG1195" s="2">
        <f t="shared" si="648"/>
        <v>623.85525486999995</v>
      </c>
      <c r="AH1195" s="3" t="str">
        <f t="shared" si="649"/>
        <v>-</v>
      </c>
      <c r="AI1195" s="4" t="str">
        <f t="shared" si="665"/>
        <v>A+J=</v>
      </c>
      <c r="AJ1195" s="11">
        <f t="shared" si="655"/>
        <v>42010</v>
      </c>
      <c r="AK1195" s="11"/>
      <c r="AL1195" s="4"/>
      <c r="AX1195" s="1"/>
      <c r="AY1195" s="1"/>
      <c r="AZ1195" s="1"/>
      <c r="BA1195" s="1"/>
      <c r="BB1195" s="1"/>
      <c r="BC1195" s="1"/>
    </row>
    <row r="1196" spans="1:55" x14ac:dyDescent="0.2">
      <c r="A1196" s="144">
        <f t="shared" si="650"/>
        <v>41985</v>
      </c>
      <c r="B1196" s="2">
        <f t="shared" si="636"/>
        <v>302170.34467343538</v>
      </c>
      <c r="C1196" s="2">
        <f t="shared" si="651"/>
        <v>250758.68518522999</v>
      </c>
      <c r="D1196" s="68">
        <f>SUM(Y1196:Y$1459)</f>
        <v>22761.91345276</v>
      </c>
      <c r="E1196" s="68">
        <f t="shared" si="637"/>
        <v>227996.77173246999</v>
      </c>
      <c r="F1196" s="72">
        <f t="shared" si="659"/>
        <v>4008</v>
      </c>
      <c r="G1196" s="3">
        <f>IF(N1196=1,VLOOKUP(A1195,[1]Plan1!$BG$69:$BI$188,3),G1195)</f>
        <v>4028.44</v>
      </c>
      <c r="H1196" s="11">
        <f t="shared" si="660"/>
        <v>41914</v>
      </c>
      <c r="I1196" s="11">
        <f t="shared" si="661"/>
        <v>41945</v>
      </c>
      <c r="J1196" s="26">
        <f t="shared" si="638"/>
        <v>5.0998003992015484E-3</v>
      </c>
      <c r="K1196" s="11">
        <f t="shared" si="652"/>
        <v>42006</v>
      </c>
      <c r="L1196" s="11">
        <f t="shared" si="639"/>
        <v>42006</v>
      </c>
      <c r="M1196" s="1">
        <f t="shared" si="653"/>
        <v>22</v>
      </c>
      <c r="N1196" s="1">
        <f t="shared" si="656"/>
        <v>9</v>
      </c>
      <c r="O1196" s="2">
        <f t="shared" si="640"/>
        <v>1.0020831400000001</v>
      </c>
      <c r="P1196" s="10">
        <f t="shared" si="667"/>
        <v>1.00419919</v>
      </c>
      <c r="Q1196" s="10">
        <f t="shared" si="662"/>
        <v>1.2010210036918489</v>
      </c>
      <c r="R1196" s="2">
        <f t="shared" si="666"/>
        <v>1.2035228899999999</v>
      </c>
      <c r="S1196" s="2">
        <f t="shared" si="657"/>
        <v>1.1892205600000001</v>
      </c>
      <c r="T1196" s="2">
        <f t="shared" si="641"/>
        <v>298207.38402083999</v>
      </c>
      <c r="U1196" s="2">
        <f t="shared" si="642"/>
        <v>4307.0220102027824</v>
      </c>
      <c r="V1196" s="2">
        <f t="shared" si="643"/>
        <v>46402.561893662576</v>
      </c>
      <c r="W1196" s="2">
        <f t="shared" si="644"/>
        <v>301468.26908909535</v>
      </c>
      <c r="X1196" s="27">
        <f t="shared" si="645"/>
        <v>0</v>
      </c>
      <c r="Y1196" s="2">
        <f t="shared" si="658"/>
        <v>0</v>
      </c>
      <c r="Z1196" s="67">
        <f t="shared" si="646"/>
        <v>0</v>
      </c>
      <c r="AA1196" s="2">
        <f t="shared" si="647"/>
        <v>0</v>
      </c>
      <c r="AB1196" s="26">
        <f t="shared" si="654"/>
        <v>6.7299999999999999E-2</v>
      </c>
      <c r="AC1196" s="27">
        <f t="shared" si="635"/>
        <v>9</v>
      </c>
      <c r="AD1196" s="27">
        <v>252</v>
      </c>
      <c r="AE1196" s="10">
        <f t="shared" si="663"/>
        <v>1.0023288539999999</v>
      </c>
      <c r="AF1196" s="2">
        <f t="shared" si="664"/>
        <v>694.48145910000005</v>
      </c>
      <c r="AG1196" s="2">
        <f t="shared" si="648"/>
        <v>702.07558433999998</v>
      </c>
      <c r="AH1196" s="3" t="str">
        <f t="shared" si="649"/>
        <v>-</v>
      </c>
      <c r="AI1196" s="4" t="str">
        <f t="shared" si="665"/>
        <v>A+J=</v>
      </c>
      <c r="AJ1196" s="11">
        <f t="shared" si="655"/>
        <v>42010</v>
      </c>
      <c r="AK1196" s="11"/>
      <c r="AL1196" s="4"/>
      <c r="AX1196" s="1"/>
      <c r="AY1196" s="1"/>
      <c r="AZ1196" s="1"/>
      <c r="BA1196" s="1"/>
      <c r="BB1196" s="1"/>
      <c r="BC1196" s="1"/>
    </row>
    <row r="1197" spans="1:55" x14ac:dyDescent="0.2">
      <c r="A1197" s="144">
        <f t="shared" si="650"/>
        <v>41986</v>
      </c>
      <c r="B1197" s="2">
        <f t="shared" si="636"/>
        <v>302312.07417870394</v>
      </c>
      <c r="C1197" s="2">
        <f t="shared" si="651"/>
        <v>250758.68518522999</v>
      </c>
      <c r="D1197" s="68">
        <f>SUM(Y1197:Y$1459)</f>
        <v>22761.91345276</v>
      </c>
      <c r="E1197" s="68">
        <f t="shared" si="637"/>
        <v>227996.77173246999</v>
      </c>
      <c r="F1197" s="72">
        <f t="shared" si="659"/>
        <v>4008</v>
      </c>
      <c r="G1197" s="3">
        <f>IF(N1197=1,VLOOKUP(A1196,[1]Plan1!$BG$69:$BI$188,3),G1196)</f>
        <v>4028.44</v>
      </c>
      <c r="H1197" s="11">
        <f t="shared" si="660"/>
        <v>41914</v>
      </c>
      <c r="I1197" s="11">
        <f t="shared" si="661"/>
        <v>41945</v>
      </c>
      <c r="J1197" s="26">
        <f t="shared" si="638"/>
        <v>5.0998003992015484E-3</v>
      </c>
      <c r="K1197" s="11">
        <f t="shared" si="652"/>
        <v>42006</v>
      </c>
      <c r="L1197" s="11">
        <f t="shared" si="639"/>
        <v>42006</v>
      </c>
      <c r="M1197" s="1">
        <f t="shared" si="653"/>
        <v>22</v>
      </c>
      <c r="N1197" s="1">
        <f t="shared" si="656"/>
        <v>10</v>
      </c>
      <c r="O1197" s="2">
        <f t="shared" si="640"/>
        <v>1.00231487</v>
      </c>
      <c r="P1197" s="10">
        <f t="shared" si="667"/>
        <v>1.00419919</v>
      </c>
      <c r="Q1197" s="10">
        <f t="shared" si="662"/>
        <v>1.2010210036918489</v>
      </c>
      <c r="R1197" s="2">
        <f t="shared" si="666"/>
        <v>1.20380121</v>
      </c>
      <c r="S1197" s="2">
        <f t="shared" si="657"/>
        <v>1.1892205600000001</v>
      </c>
      <c r="T1197" s="2">
        <f t="shared" si="641"/>
        <v>298207.38402083999</v>
      </c>
      <c r="U1197" s="2">
        <f t="shared" si="642"/>
        <v>4307.0220102027824</v>
      </c>
      <c r="V1197" s="2">
        <f t="shared" si="643"/>
        <v>46466.01795517117</v>
      </c>
      <c r="W1197" s="2">
        <f t="shared" si="644"/>
        <v>301531.72515060392</v>
      </c>
      <c r="X1197" s="27">
        <f t="shared" si="645"/>
        <v>0</v>
      </c>
      <c r="Y1197" s="2">
        <f t="shared" si="658"/>
        <v>0</v>
      </c>
      <c r="Z1197" s="67">
        <f t="shared" si="646"/>
        <v>0</v>
      </c>
      <c r="AA1197" s="2">
        <f t="shared" si="647"/>
        <v>0</v>
      </c>
      <c r="AB1197" s="26">
        <f t="shared" si="654"/>
        <v>6.7299999999999999E-2</v>
      </c>
      <c r="AC1197" s="27">
        <f t="shared" si="635"/>
        <v>10</v>
      </c>
      <c r="AD1197" s="27">
        <v>252</v>
      </c>
      <c r="AE1197" s="10">
        <f t="shared" si="663"/>
        <v>1.0025879499999999</v>
      </c>
      <c r="AF1197" s="2">
        <f t="shared" si="664"/>
        <v>771.74579946999995</v>
      </c>
      <c r="AG1197" s="2">
        <f t="shared" si="648"/>
        <v>780.34902810000006</v>
      </c>
      <c r="AH1197" s="3" t="str">
        <f t="shared" si="649"/>
        <v>-</v>
      </c>
      <c r="AI1197" s="4" t="str">
        <f t="shared" si="665"/>
        <v>A+J=</v>
      </c>
      <c r="AJ1197" s="11">
        <f t="shared" si="655"/>
        <v>42010</v>
      </c>
      <c r="AK1197" s="11"/>
      <c r="AL1197" s="4"/>
      <c r="AX1197" s="1"/>
      <c r="AY1197" s="1"/>
      <c r="AZ1197" s="1"/>
      <c r="BA1197" s="1"/>
      <c r="BB1197" s="1"/>
      <c r="BC1197" s="1"/>
    </row>
    <row r="1198" spans="1:55" x14ac:dyDescent="0.2">
      <c r="A1198" s="144">
        <f t="shared" si="650"/>
        <v>41987</v>
      </c>
      <c r="B1198" s="2">
        <f t="shared" si="636"/>
        <v>302312.07417870394</v>
      </c>
      <c r="C1198" s="2">
        <f t="shared" si="651"/>
        <v>250758.68518522999</v>
      </c>
      <c r="D1198" s="68">
        <f>SUM(Y1198:Y$1459)</f>
        <v>22761.91345276</v>
      </c>
      <c r="E1198" s="68">
        <f t="shared" si="637"/>
        <v>227996.77173246999</v>
      </c>
      <c r="F1198" s="72">
        <f t="shared" si="659"/>
        <v>4008</v>
      </c>
      <c r="G1198" s="3">
        <f>IF(N1198=1,VLOOKUP(A1197,[1]Plan1!$BG$69:$BI$188,3),G1197)</f>
        <v>4028.44</v>
      </c>
      <c r="H1198" s="11">
        <f t="shared" si="660"/>
        <v>41914</v>
      </c>
      <c r="I1198" s="11">
        <f t="shared" si="661"/>
        <v>41945</v>
      </c>
      <c r="J1198" s="26">
        <f t="shared" si="638"/>
        <v>5.0998003992015484E-3</v>
      </c>
      <c r="K1198" s="11">
        <f t="shared" si="652"/>
        <v>42006</v>
      </c>
      <c r="L1198" s="11">
        <f t="shared" si="639"/>
        <v>42006</v>
      </c>
      <c r="M1198" s="1">
        <f t="shared" si="653"/>
        <v>22</v>
      </c>
      <c r="N1198" s="1">
        <f t="shared" si="656"/>
        <v>10</v>
      </c>
      <c r="O1198" s="2">
        <f t="shared" si="640"/>
        <v>1.00231487</v>
      </c>
      <c r="P1198" s="10">
        <f t="shared" si="667"/>
        <v>1.00419919</v>
      </c>
      <c r="Q1198" s="10">
        <f t="shared" si="662"/>
        <v>1.2010210036918489</v>
      </c>
      <c r="R1198" s="2">
        <f t="shared" si="666"/>
        <v>1.20380121</v>
      </c>
      <c r="S1198" s="2">
        <f t="shared" si="657"/>
        <v>1.1892205600000001</v>
      </c>
      <c r="T1198" s="2">
        <f t="shared" si="641"/>
        <v>298207.38402083999</v>
      </c>
      <c r="U1198" s="2">
        <f t="shared" si="642"/>
        <v>4307.0220102027824</v>
      </c>
      <c r="V1198" s="2">
        <f t="shared" si="643"/>
        <v>46466.01795517117</v>
      </c>
      <c r="W1198" s="2">
        <f t="shared" si="644"/>
        <v>301531.72515060392</v>
      </c>
      <c r="X1198" s="27">
        <f t="shared" si="645"/>
        <v>0</v>
      </c>
      <c r="Y1198" s="2">
        <f t="shared" si="658"/>
        <v>0</v>
      </c>
      <c r="Z1198" s="67">
        <f t="shared" si="646"/>
        <v>0</v>
      </c>
      <c r="AA1198" s="2">
        <f t="shared" si="647"/>
        <v>0</v>
      </c>
      <c r="AB1198" s="26">
        <f t="shared" si="654"/>
        <v>6.7299999999999999E-2</v>
      </c>
      <c r="AC1198" s="27">
        <f t="shared" si="635"/>
        <v>10</v>
      </c>
      <c r="AD1198" s="27">
        <v>252</v>
      </c>
      <c r="AE1198" s="10">
        <f t="shared" si="663"/>
        <v>1.0025879499999999</v>
      </c>
      <c r="AF1198" s="2">
        <f t="shared" si="664"/>
        <v>771.74579946999995</v>
      </c>
      <c r="AG1198" s="2">
        <f t="shared" si="648"/>
        <v>780.34902810000006</v>
      </c>
      <c r="AH1198" s="3" t="str">
        <f t="shared" si="649"/>
        <v>-</v>
      </c>
      <c r="AI1198" s="4" t="str">
        <f t="shared" si="665"/>
        <v>A+J=</v>
      </c>
      <c r="AJ1198" s="11">
        <f t="shared" si="655"/>
        <v>42010</v>
      </c>
      <c r="AK1198" s="11"/>
      <c r="AL1198" s="4"/>
      <c r="AX1198" s="1"/>
      <c r="AY1198" s="1"/>
      <c r="AZ1198" s="1"/>
      <c r="BA1198" s="1"/>
      <c r="BB1198" s="1"/>
      <c r="BC1198" s="1"/>
    </row>
    <row r="1199" spans="1:55" x14ac:dyDescent="0.2">
      <c r="A1199" s="144">
        <f t="shared" si="650"/>
        <v>41988</v>
      </c>
      <c r="B1199" s="2">
        <f t="shared" si="636"/>
        <v>302312.07417870394</v>
      </c>
      <c r="C1199" s="2">
        <f t="shared" si="651"/>
        <v>250758.68518522999</v>
      </c>
      <c r="D1199" s="68">
        <f>SUM(Y1199:Y$1459)</f>
        <v>22761.91345276</v>
      </c>
      <c r="E1199" s="68">
        <f t="shared" si="637"/>
        <v>227996.77173246999</v>
      </c>
      <c r="F1199" s="72">
        <f t="shared" si="659"/>
        <v>4008</v>
      </c>
      <c r="G1199" s="3">
        <f>IF(N1199=1,VLOOKUP(A1198,[1]Plan1!$BG$69:$BI$188,3),G1198)</f>
        <v>4028.44</v>
      </c>
      <c r="H1199" s="11">
        <f t="shared" si="660"/>
        <v>41914</v>
      </c>
      <c r="I1199" s="11">
        <f t="shared" si="661"/>
        <v>41945</v>
      </c>
      <c r="J1199" s="26">
        <f t="shared" si="638"/>
        <v>5.0998003992015484E-3</v>
      </c>
      <c r="K1199" s="11">
        <f t="shared" si="652"/>
        <v>42006</v>
      </c>
      <c r="L1199" s="11">
        <f t="shared" si="639"/>
        <v>42006</v>
      </c>
      <c r="M1199" s="1">
        <f t="shared" si="653"/>
        <v>22</v>
      </c>
      <c r="N1199" s="1">
        <f t="shared" si="656"/>
        <v>10</v>
      </c>
      <c r="O1199" s="2">
        <f t="shared" si="640"/>
        <v>1.00231487</v>
      </c>
      <c r="P1199" s="10">
        <f t="shared" si="667"/>
        <v>1.00419919</v>
      </c>
      <c r="Q1199" s="10">
        <f t="shared" si="662"/>
        <v>1.2010210036918489</v>
      </c>
      <c r="R1199" s="2">
        <f t="shared" si="666"/>
        <v>1.20380121</v>
      </c>
      <c r="S1199" s="2">
        <f t="shared" si="657"/>
        <v>1.1892205600000001</v>
      </c>
      <c r="T1199" s="2">
        <f t="shared" si="641"/>
        <v>298207.38402083999</v>
      </c>
      <c r="U1199" s="2">
        <f t="shared" si="642"/>
        <v>4307.0220102027824</v>
      </c>
      <c r="V1199" s="2">
        <f t="shared" si="643"/>
        <v>46466.01795517117</v>
      </c>
      <c r="W1199" s="2">
        <f t="shared" si="644"/>
        <v>301531.72515060392</v>
      </c>
      <c r="X1199" s="27">
        <f t="shared" si="645"/>
        <v>0</v>
      </c>
      <c r="Y1199" s="2">
        <f t="shared" si="658"/>
        <v>0</v>
      </c>
      <c r="Z1199" s="67">
        <f t="shared" si="646"/>
        <v>0</v>
      </c>
      <c r="AA1199" s="2">
        <f t="shared" si="647"/>
        <v>0</v>
      </c>
      <c r="AB1199" s="26">
        <f t="shared" si="654"/>
        <v>6.7299999999999999E-2</v>
      </c>
      <c r="AC1199" s="27">
        <f t="shared" si="635"/>
        <v>10</v>
      </c>
      <c r="AD1199" s="27">
        <v>252</v>
      </c>
      <c r="AE1199" s="10">
        <f t="shared" si="663"/>
        <v>1.0025879499999999</v>
      </c>
      <c r="AF1199" s="2">
        <f t="shared" si="664"/>
        <v>771.74579946999995</v>
      </c>
      <c r="AG1199" s="2">
        <f t="shared" si="648"/>
        <v>780.34902810000006</v>
      </c>
      <c r="AH1199" s="3" t="str">
        <f t="shared" si="649"/>
        <v>-</v>
      </c>
      <c r="AI1199" s="4" t="str">
        <f t="shared" si="665"/>
        <v>A+J=</v>
      </c>
      <c r="AJ1199" s="11">
        <f t="shared" si="655"/>
        <v>42010</v>
      </c>
      <c r="AK1199" s="11"/>
      <c r="AL1199" s="4"/>
      <c r="AX1199" s="1"/>
      <c r="AY1199" s="1"/>
      <c r="AZ1199" s="1"/>
      <c r="BA1199" s="1"/>
      <c r="BB1199" s="1"/>
      <c r="BC1199" s="1"/>
    </row>
    <row r="1200" spans="1:55" x14ac:dyDescent="0.2">
      <c r="A1200" s="144">
        <f t="shared" si="650"/>
        <v>41989</v>
      </c>
      <c r="B1200" s="2">
        <f t="shared" si="636"/>
        <v>302453.86820557108</v>
      </c>
      <c r="C1200" s="2">
        <f t="shared" si="651"/>
        <v>250758.68518522999</v>
      </c>
      <c r="D1200" s="68">
        <f>SUM(Y1200:Y$1459)</f>
        <v>22761.91345276</v>
      </c>
      <c r="E1200" s="68">
        <f t="shared" si="637"/>
        <v>227996.77173246999</v>
      </c>
      <c r="F1200" s="72">
        <f t="shared" si="659"/>
        <v>4008</v>
      </c>
      <c r="G1200" s="3">
        <f>IF(N1200=1,VLOOKUP(A1199,[1]Plan1!$BG$69:$BI$188,3),G1199)</f>
        <v>4028.44</v>
      </c>
      <c r="H1200" s="11">
        <f t="shared" si="660"/>
        <v>41914</v>
      </c>
      <c r="I1200" s="11">
        <f t="shared" si="661"/>
        <v>41945</v>
      </c>
      <c r="J1200" s="26">
        <f t="shared" si="638"/>
        <v>5.0998003992015484E-3</v>
      </c>
      <c r="K1200" s="11">
        <f t="shared" si="652"/>
        <v>42006</v>
      </c>
      <c r="L1200" s="11">
        <f t="shared" si="639"/>
        <v>42006</v>
      </c>
      <c r="M1200" s="1">
        <f t="shared" si="653"/>
        <v>22</v>
      </c>
      <c r="N1200" s="1">
        <f t="shared" si="656"/>
        <v>11</v>
      </c>
      <c r="O1200" s="2">
        <f t="shared" si="640"/>
        <v>1.00254665</v>
      </c>
      <c r="P1200" s="10">
        <f t="shared" si="667"/>
        <v>1.00419919</v>
      </c>
      <c r="Q1200" s="10">
        <f t="shared" si="662"/>
        <v>1.2010210036918489</v>
      </c>
      <c r="R1200" s="2">
        <f t="shared" si="666"/>
        <v>1.2040795799999999</v>
      </c>
      <c r="S1200" s="2">
        <f t="shared" si="657"/>
        <v>1.1892205600000001</v>
      </c>
      <c r="T1200" s="2">
        <f t="shared" si="641"/>
        <v>298207.38402083999</v>
      </c>
      <c r="U1200" s="2">
        <f t="shared" si="642"/>
        <v>4307.0220102027824</v>
      </c>
      <c r="V1200" s="2">
        <f t="shared" si="643"/>
        <v>46529.485416518335</v>
      </c>
      <c r="W1200" s="2">
        <f t="shared" si="644"/>
        <v>301595.19261195109</v>
      </c>
      <c r="X1200" s="27">
        <f t="shared" si="645"/>
        <v>0</v>
      </c>
      <c r="Y1200" s="2">
        <f t="shared" si="658"/>
        <v>0</v>
      </c>
      <c r="Z1200" s="67">
        <f t="shared" si="646"/>
        <v>0</v>
      </c>
      <c r="AA1200" s="2">
        <f t="shared" si="647"/>
        <v>0</v>
      </c>
      <c r="AB1200" s="26">
        <f t="shared" si="654"/>
        <v>6.7299999999999999E-2</v>
      </c>
      <c r="AC1200" s="27">
        <f t="shared" si="635"/>
        <v>11</v>
      </c>
      <c r="AD1200" s="27">
        <v>252</v>
      </c>
      <c r="AE1200" s="10">
        <f t="shared" si="663"/>
        <v>1.0028471130000001</v>
      </c>
      <c r="AF1200" s="2">
        <f t="shared" si="664"/>
        <v>849.03011974000003</v>
      </c>
      <c r="AG1200" s="2">
        <f t="shared" si="648"/>
        <v>858.67559361999997</v>
      </c>
      <c r="AH1200" s="3" t="str">
        <f t="shared" si="649"/>
        <v>-</v>
      </c>
      <c r="AI1200" s="4" t="str">
        <f t="shared" si="665"/>
        <v>A+J=</v>
      </c>
      <c r="AJ1200" s="11">
        <f t="shared" si="655"/>
        <v>42010</v>
      </c>
      <c r="AK1200" s="11"/>
      <c r="AL1200" s="4"/>
      <c r="AX1200" s="1"/>
      <c r="AY1200" s="1"/>
      <c r="AZ1200" s="1"/>
      <c r="BA1200" s="1"/>
      <c r="BB1200" s="1"/>
      <c r="BC1200" s="1"/>
    </row>
    <row r="1201" spans="1:55" x14ac:dyDescent="0.2">
      <c r="A1201" s="144">
        <f t="shared" si="650"/>
        <v>41990</v>
      </c>
      <c r="B1201" s="2">
        <f t="shared" si="636"/>
        <v>302595.73134975228</v>
      </c>
      <c r="C1201" s="2">
        <f t="shared" si="651"/>
        <v>250758.68518522999</v>
      </c>
      <c r="D1201" s="68">
        <f>SUM(Y1201:Y$1459)</f>
        <v>22761.91345276</v>
      </c>
      <c r="E1201" s="68">
        <f t="shared" si="637"/>
        <v>227996.77173246999</v>
      </c>
      <c r="F1201" s="72">
        <f t="shared" si="659"/>
        <v>4008</v>
      </c>
      <c r="G1201" s="3">
        <f>IF(N1201=1,VLOOKUP(A1200,[1]Plan1!$BG$69:$BI$188,3),G1200)</f>
        <v>4028.44</v>
      </c>
      <c r="H1201" s="11">
        <f t="shared" si="660"/>
        <v>41914</v>
      </c>
      <c r="I1201" s="11">
        <f t="shared" si="661"/>
        <v>41945</v>
      </c>
      <c r="J1201" s="26">
        <f t="shared" si="638"/>
        <v>5.0998003992015484E-3</v>
      </c>
      <c r="K1201" s="11">
        <f t="shared" si="652"/>
        <v>42006</v>
      </c>
      <c r="L1201" s="11">
        <f t="shared" si="639"/>
        <v>42006</v>
      </c>
      <c r="M1201" s="1">
        <f t="shared" si="653"/>
        <v>22</v>
      </c>
      <c r="N1201" s="1">
        <f t="shared" si="656"/>
        <v>12</v>
      </c>
      <c r="O1201" s="2">
        <f t="shared" si="640"/>
        <v>1.0027784900000001</v>
      </c>
      <c r="P1201" s="10">
        <f t="shared" si="667"/>
        <v>1.00419919</v>
      </c>
      <c r="Q1201" s="10">
        <f t="shared" si="662"/>
        <v>1.2010210036918489</v>
      </c>
      <c r="R1201" s="2">
        <f t="shared" si="666"/>
        <v>1.2043580199999999</v>
      </c>
      <c r="S1201" s="2">
        <f t="shared" si="657"/>
        <v>1.1892205600000001</v>
      </c>
      <c r="T1201" s="2">
        <f t="shared" si="641"/>
        <v>298207.38402083999</v>
      </c>
      <c r="U1201" s="2">
        <f t="shared" si="642"/>
        <v>4307.0220102027824</v>
      </c>
      <c r="V1201" s="2">
        <f t="shared" si="643"/>
        <v>46592.968837639521</v>
      </c>
      <c r="W1201" s="2">
        <f t="shared" si="644"/>
        <v>301658.67603307229</v>
      </c>
      <c r="X1201" s="27">
        <f t="shared" si="645"/>
        <v>0</v>
      </c>
      <c r="Y1201" s="2">
        <f t="shared" si="658"/>
        <v>0</v>
      </c>
      <c r="Z1201" s="67">
        <f t="shared" si="646"/>
        <v>0</v>
      </c>
      <c r="AA1201" s="2">
        <f t="shared" si="647"/>
        <v>0</v>
      </c>
      <c r="AB1201" s="26">
        <f t="shared" si="654"/>
        <v>6.7299999999999999E-2</v>
      </c>
      <c r="AC1201" s="27">
        <f t="shared" si="635"/>
        <v>12</v>
      </c>
      <c r="AD1201" s="27">
        <v>252</v>
      </c>
      <c r="AE1201" s="10">
        <f t="shared" si="663"/>
        <v>1.003106343</v>
      </c>
      <c r="AF1201" s="2">
        <f t="shared" si="664"/>
        <v>926.33441989999994</v>
      </c>
      <c r="AG1201" s="2">
        <f t="shared" si="648"/>
        <v>937.05531668000003</v>
      </c>
      <c r="AH1201" s="3" t="str">
        <f t="shared" si="649"/>
        <v>-</v>
      </c>
      <c r="AI1201" s="4" t="str">
        <f t="shared" si="665"/>
        <v>A+J=</v>
      </c>
      <c r="AJ1201" s="11">
        <f t="shared" si="655"/>
        <v>42010</v>
      </c>
      <c r="AK1201" s="11"/>
      <c r="AL1201" s="4"/>
      <c r="AX1201" s="1"/>
      <c r="AY1201" s="1"/>
      <c r="AZ1201" s="1"/>
      <c r="BA1201" s="1"/>
      <c r="BB1201" s="1"/>
      <c r="BC1201" s="1"/>
    </row>
    <row r="1202" spans="1:55" x14ac:dyDescent="0.2">
      <c r="A1202" s="144">
        <f t="shared" si="650"/>
        <v>41991</v>
      </c>
      <c r="B1202" s="2">
        <f t="shared" si="636"/>
        <v>302737.66363642749</v>
      </c>
      <c r="C1202" s="2">
        <f t="shared" si="651"/>
        <v>250758.68518522999</v>
      </c>
      <c r="D1202" s="68">
        <f>SUM(Y1202:Y$1459)</f>
        <v>22761.91345276</v>
      </c>
      <c r="E1202" s="68">
        <f t="shared" si="637"/>
        <v>227996.77173246999</v>
      </c>
      <c r="F1202" s="72">
        <f t="shared" si="659"/>
        <v>4008</v>
      </c>
      <c r="G1202" s="3">
        <f>IF(N1202=1,VLOOKUP(A1201,[1]Plan1!$BG$69:$BI$188,3),G1201)</f>
        <v>4028.44</v>
      </c>
      <c r="H1202" s="11">
        <f t="shared" si="660"/>
        <v>41914</v>
      </c>
      <c r="I1202" s="11">
        <f t="shared" si="661"/>
        <v>41945</v>
      </c>
      <c r="J1202" s="26">
        <f t="shared" si="638"/>
        <v>5.0998003992015484E-3</v>
      </c>
      <c r="K1202" s="11">
        <f t="shared" si="652"/>
        <v>42006</v>
      </c>
      <c r="L1202" s="11">
        <f t="shared" si="639"/>
        <v>42006</v>
      </c>
      <c r="M1202" s="1">
        <f t="shared" si="653"/>
        <v>22</v>
      </c>
      <c r="N1202" s="1">
        <f t="shared" si="656"/>
        <v>13</v>
      </c>
      <c r="O1202" s="2">
        <f t="shared" si="640"/>
        <v>1.0030103800000001</v>
      </c>
      <c r="P1202" s="10">
        <f t="shared" si="667"/>
        <v>1.00419919</v>
      </c>
      <c r="Q1202" s="10">
        <f t="shared" si="662"/>
        <v>1.2010210036918489</v>
      </c>
      <c r="R1202" s="2">
        <f t="shared" si="666"/>
        <v>1.2046365299999999</v>
      </c>
      <c r="S1202" s="2">
        <f t="shared" si="657"/>
        <v>1.1892205600000001</v>
      </c>
      <c r="T1202" s="2">
        <f t="shared" si="641"/>
        <v>298207.38402083999</v>
      </c>
      <c r="U1202" s="2">
        <f t="shared" si="642"/>
        <v>4307.0220102027824</v>
      </c>
      <c r="V1202" s="2">
        <f t="shared" si="643"/>
        <v>46656.468218534734</v>
      </c>
      <c r="W1202" s="2">
        <f t="shared" si="644"/>
        <v>301722.17541396752</v>
      </c>
      <c r="X1202" s="27">
        <f t="shared" si="645"/>
        <v>0</v>
      </c>
      <c r="Y1202" s="2">
        <f t="shared" si="658"/>
        <v>0</v>
      </c>
      <c r="Z1202" s="67">
        <f t="shared" si="646"/>
        <v>0</v>
      </c>
      <c r="AA1202" s="2">
        <f t="shared" si="647"/>
        <v>0</v>
      </c>
      <c r="AB1202" s="26">
        <f t="shared" si="654"/>
        <v>6.7299999999999999E-2</v>
      </c>
      <c r="AC1202" s="27">
        <f t="shared" si="635"/>
        <v>13</v>
      </c>
      <c r="AD1202" s="27">
        <v>252</v>
      </c>
      <c r="AE1202" s="10">
        <f t="shared" si="663"/>
        <v>1.0033656399999999</v>
      </c>
      <c r="AF1202" s="2">
        <f t="shared" si="664"/>
        <v>1003.65869995</v>
      </c>
      <c r="AG1202" s="2">
        <f t="shared" si="648"/>
        <v>1015.48822246</v>
      </c>
      <c r="AH1202" s="3" t="str">
        <f t="shared" si="649"/>
        <v>-</v>
      </c>
      <c r="AI1202" s="4" t="str">
        <f t="shared" si="665"/>
        <v>A+J=</v>
      </c>
      <c r="AJ1202" s="11">
        <f t="shared" si="655"/>
        <v>42010</v>
      </c>
      <c r="AK1202" s="11"/>
      <c r="AL1202" s="4"/>
      <c r="AX1202" s="1"/>
      <c r="AY1202" s="1"/>
      <c r="AZ1202" s="1"/>
      <c r="BA1202" s="1"/>
      <c r="BB1202" s="1"/>
      <c r="BC1202" s="1"/>
    </row>
    <row r="1203" spans="1:55" x14ac:dyDescent="0.2">
      <c r="A1203" s="144">
        <f t="shared" si="650"/>
        <v>41992</v>
      </c>
      <c r="B1203" s="2">
        <f t="shared" si="636"/>
        <v>302879.66051429138</v>
      </c>
      <c r="C1203" s="2">
        <f t="shared" si="651"/>
        <v>250758.68518522999</v>
      </c>
      <c r="D1203" s="68">
        <f>SUM(Y1203:Y$1459)</f>
        <v>22761.91345276</v>
      </c>
      <c r="E1203" s="68">
        <f t="shared" si="637"/>
        <v>227996.77173246999</v>
      </c>
      <c r="F1203" s="72">
        <f t="shared" si="659"/>
        <v>4008</v>
      </c>
      <c r="G1203" s="3">
        <f>IF(N1203=1,VLOOKUP(A1202,[1]Plan1!$BG$69:$BI$188,3),G1202)</f>
        <v>4028.44</v>
      </c>
      <c r="H1203" s="11">
        <f t="shared" si="660"/>
        <v>41914</v>
      </c>
      <c r="I1203" s="11">
        <f t="shared" si="661"/>
        <v>41945</v>
      </c>
      <c r="J1203" s="26">
        <f t="shared" si="638"/>
        <v>5.0998003992015484E-3</v>
      </c>
      <c r="K1203" s="11">
        <f t="shared" si="652"/>
        <v>42006</v>
      </c>
      <c r="L1203" s="11">
        <f t="shared" si="639"/>
        <v>42006</v>
      </c>
      <c r="M1203" s="1">
        <f t="shared" si="653"/>
        <v>22</v>
      </c>
      <c r="N1203" s="1">
        <f t="shared" si="656"/>
        <v>14</v>
      </c>
      <c r="O1203" s="2">
        <f t="shared" si="640"/>
        <v>1.00324232</v>
      </c>
      <c r="P1203" s="10">
        <f t="shared" si="667"/>
        <v>1.00419919</v>
      </c>
      <c r="Q1203" s="10">
        <f t="shared" si="662"/>
        <v>1.2010210036918489</v>
      </c>
      <c r="R1203" s="2">
        <f t="shared" si="666"/>
        <v>1.2049150900000001</v>
      </c>
      <c r="S1203" s="2">
        <f t="shared" si="657"/>
        <v>1.1892205600000001</v>
      </c>
      <c r="T1203" s="2">
        <f t="shared" si="641"/>
        <v>298207.38402083999</v>
      </c>
      <c r="U1203" s="2">
        <f t="shared" si="642"/>
        <v>4307.0220102027824</v>
      </c>
      <c r="V1203" s="2">
        <f t="shared" si="643"/>
        <v>46719.978999268562</v>
      </c>
      <c r="W1203" s="2">
        <f t="shared" si="644"/>
        <v>301785.68619470135</v>
      </c>
      <c r="X1203" s="27">
        <f t="shared" si="645"/>
        <v>0</v>
      </c>
      <c r="Y1203" s="2">
        <f t="shared" si="658"/>
        <v>0</v>
      </c>
      <c r="Z1203" s="67">
        <f t="shared" si="646"/>
        <v>0</v>
      </c>
      <c r="AA1203" s="2">
        <f t="shared" si="647"/>
        <v>0</v>
      </c>
      <c r="AB1203" s="26">
        <f t="shared" si="654"/>
        <v>6.7299999999999999E-2</v>
      </c>
      <c r="AC1203" s="27">
        <f t="shared" si="635"/>
        <v>14</v>
      </c>
      <c r="AD1203" s="27">
        <v>252</v>
      </c>
      <c r="AE1203" s="10">
        <f t="shared" si="663"/>
        <v>1.0036250040000001</v>
      </c>
      <c r="AF1203" s="2">
        <f t="shared" si="664"/>
        <v>1081.0029599</v>
      </c>
      <c r="AG1203" s="2">
        <f t="shared" si="648"/>
        <v>1093.9743195900001</v>
      </c>
      <c r="AH1203" s="3" t="str">
        <f t="shared" si="649"/>
        <v>-</v>
      </c>
      <c r="AI1203" s="4" t="str">
        <f t="shared" si="665"/>
        <v>A+J=</v>
      </c>
      <c r="AJ1203" s="11">
        <f t="shared" si="655"/>
        <v>42010</v>
      </c>
      <c r="AK1203" s="11"/>
      <c r="AL1203" s="4"/>
      <c r="AX1203" s="1"/>
      <c r="AY1203" s="1"/>
      <c r="AZ1203" s="1"/>
      <c r="BA1203" s="1"/>
      <c r="BB1203" s="1"/>
      <c r="BC1203" s="1"/>
    </row>
    <row r="1204" spans="1:55" x14ac:dyDescent="0.2">
      <c r="A1204" s="144">
        <f t="shared" si="650"/>
        <v>41993</v>
      </c>
      <c r="B1204" s="2">
        <f t="shared" si="636"/>
        <v>303021.72887147684</v>
      </c>
      <c r="C1204" s="2">
        <f t="shared" si="651"/>
        <v>250758.68518522999</v>
      </c>
      <c r="D1204" s="68">
        <f>SUM(Y1204:Y$1459)</f>
        <v>22761.91345276</v>
      </c>
      <c r="E1204" s="68">
        <f t="shared" si="637"/>
        <v>227996.77173246999</v>
      </c>
      <c r="F1204" s="72">
        <f t="shared" si="659"/>
        <v>4008</v>
      </c>
      <c r="G1204" s="3">
        <f>IF(N1204=1,VLOOKUP(A1203,[1]Plan1!$BG$69:$BI$188,3),G1203)</f>
        <v>4028.44</v>
      </c>
      <c r="H1204" s="11">
        <f t="shared" si="660"/>
        <v>41914</v>
      </c>
      <c r="I1204" s="11">
        <f t="shared" si="661"/>
        <v>41945</v>
      </c>
      <c r="J1204" s="26">
        <f t="shared" si="638"/>
        <v>5.0998003992015484E-3</v>
      </c>
      <c r="K1204" s="11">
        <f t="shared" si="652"/>
        <v>42006</v>
      </c>
      <c r="L1204" s="11">
        <f t="shared" si="639"/>
        <v>42006</v>
      </c>
      <c r="M1204" s="1">
        <f t="shared" si="653"/>
        <v>22</v>
      </c>
      <c r="N1204" s="1">
        <f t="shared" si="656"/>
        <v>15</v>
      </c>
      <c r="O1204" s="2">
        <f t="shared" si="640"/>
        <v>1.00347432</v>
      </c>
      <c r="P1204" s="10">
        <f t="shared" si="667"/>
        <v>1.00419919</v>
      </c>
      <c r="Q1204" s="10">
        <f t="shared" si="662"/>
        <v>1.2010210036918489</v>
      </c>
      <c r="R1204" s="2">
        <f t="shared" si="666"/>
        <v>1.20519373</v>
      </c>
      <c r="S1204" s="2">
        <f t="shared" si="657"/>
        <v>1.1892205600000001</v>
      </c>
      <c r="T1204" s="2">
        <f t="shared" si="641"/>
        <v>298207.38402083999</v>
      </c>
      <c r="U1204" s="2">
        <f t="shared" si="642"/>
        <v>4307.0220102027824</v>
      </c>
      <c r="V1204" s="2">
        <f t="shared" si="643"/>
        <v>46783.508019744069</v>
      </c>
      <c r="W1204" s="2">
        <f t="shared" si="644"/>
        <v>301849.21521517681</v>
      </c>
      <c r="X1204" s="27">
        <f t="shared" si="645"/>
        <v>0</v>
      </c>
      <c r="Y1204" s="2">
        <f t="shared" si="658"/>
        <v>0</v>
      </c>
      <c r="Z1204" s="67">
        <f t="shared" si="646"/>
        <v>0</v>
      </c>
      <c r="AA1204" s="2">
        <f t="shared" si="647"/>
        <v>0</v>
      </c>
      <c r="AB1204" s="26">
        <f t="shared" si="654"/>
        <v>6.7299999999999999E-2</v>
      </c>
      <c r="AC1204" s="27">
        <f t="shared" si="635"/>
        <v>15</v>
      </c>
      <c r="AD1204" s="27">
        <v>252</v>
      </c>
      <c r="AE1204" s="10">
        <f t="shared" si="663"/>
        <v>1.003884435</v>
      </c>
      <c r="AF1204" s="2">
        <f t="shared" si="664"/>
        <v>1158.3671997399999</v>
      </c>
      <c r="AG1204" s="2">
        <f t="shared" si="648"/>
        <v>1172.5136563000001</v>
      </c>
      <c r="AH1204" s="3" t="str">
        <f t="shared" si="649"/>
        <v>-</v>
      </c>
      <c r="AI1204" s="4" t="str">
        <f t="shared" si="665"/>
        <v>A+J=</v>
      </c>
      <c r="AJ1204" s="11">
        <f t="shared" si="655"/>
        <v>42010</v>
      </c>
      <c r="AK1204" s="11"/>
      <c r="AL1204" s="4"/>
      <c r="AX1204" s="1"/>
      <c r="AY1204" s="1"/>
      <c r="AZ1204" s="1"/>
      <c r="BA1204" s="1"/>
      <c r="BB1204" s="1"/>
      <c r="BC1204" s="1"/>
    </row>
    <row r="1205" spans="1:55" x14ac:dyDescent="0.2">
      <c r="A1205" s="144">
        <f t="shared" si="650"/>
        <v>41994</v>
      </c>
      <c r="B1205" s="2">
        <f t="shared" si="636"/>
        <v>303021.72887147684</v>
      </c>
      <c r="C1205" s="2">
        <f t="shared" si="651"/>
        <v>250758.68518522999</v>
      </c>
      <c r="D1205" s="68">
        <f>SUM(Y1205:Y$1459)</f>
        <v>22761.91345276</v>
      </c>
      <c r="E1205" s="68">
        <f t="shared" si="637"/>
        <v>227996.77173246999</v>
      </c>
      <c r="F1205" s="72">
        <f t="shared" si="659"/>
        <v>4008</v>
      </c>
      <c r="G1205" s="3">
        <f>IF(N1205=1,VLOOKUP(A1204,[1]Plan1!$BG$69:$BI$188,3),G1204)</f>
        <v>4028.44</v>
      </c>
      <c r="H1205" s="11">
        <f t="shared" si="660"/>
        <v>41914</v>
      </c>
      <c r="I1205" s="11">
        <f t="shared" si="661"/>
        <v>41945</v>
      </c>
      <c r="J1205" s="26">
        <f t="shared" si="638"/>
        <v>5.0998003992015484E-3</v>
      </c>
      <c r="K1205" s="11">
        <f t="shared" si="652"/>
        <v>42006</v>
      </c>
      <c r="L1205" s="11">
        <f t="shared" si="639"/>
        <v>42006</v>
      </c>
      <c r="M1205" s="1">
        <f t="shared" si="653"/>
        <v>22</v>
      </c>
      <c r="N1205" s="1">
        <f t="shared" si="656"/>
        <v>15</v>
      </c>
      <c r="O1205" s="2">
        <f t="shared" si="640"/>
        <v>1.00347432</v>
      </c>
      <c r="P1205" s="10">
        <f t="shared" si="667"/>
        <v>1.00419919</v>
      </c>
      <c r="Q1205" s="10">
        <f t="shared" si="662"/>
        <v>1.2010210036918489</v>
      </c>
      <c r="R1205" s="2">
        <f t="shared" si="666"/>
        <v>1.20519373</v>
      </c>
      <c r="S1205" s="2">
        <f t="shared" si="657"/>
        <v>1.1892205600000001</v>
      </c>
      <c r="T1205" s="2">
        <f t="shared" si="641"/>
        <v>298207.38402083999</v>
      </c>
      <c r="U1205" s="2">
        <f t="shared" si="642"/>
        <v>4307.0220102027824</v>
      </c>
      <c r="V1205" s="2">
        <f t="shared" si="643"/>
        <v>46783.508019744069</v>
      </c>
      <c r="W1205" s="2">
        <f t="shared" si="644"/>
        <v>301849.21521517681</v>
      </c>
      <c r="X1205" s="27">
        <f t="shared" si="645"/>
        <v>0</v>
      </c>
      <c r="Y1205" s="2">
        <f t="shared" si="658"/>
        <v>0</v>
      </c>
      <c r="Z1205" s="67">
        <f t="shared" si="646"/>
        <v>0</v>
      </c>
      <c r="AA1205" s="2">
        <f t="shared" si="647"/>
        <v>0</v>
      </c>
      <c r="AB1205" s="26">
        <f t="shared" si="654"/>
        <v>6.7299999999999999E-2</v>
      </c>
      <c r="AC1205" s="27">
        <f t="shared" si="635"/>
        <v>15</v>
      </c>
      <c r="AD1205" s="27">
        <v>252</v>
      </c>
      <c r="AE1205" s="10">
        <f t="shared" si="663"/>
        <v>1.003884435</v>
      </c>
      <c r="AF1205" s="2">
        <f t="shared" si="664"/>
        <v>1158.3671997399999</v>
      </c>
      <c r="AG1205" s="2">
        <f t="shared" si="648"/>
        <v>1172.5136563000001</v>
      </c>
      <c r="AH1205" s="3" t="str">
        <f t="shared" si="649"/>
        <v>-</v>
      </c>
      <c r="AI1205" s="4" t="str">
        <f t="shared" si="665"/>
        <v>A+J=</v>
      </c>
      <c r="AJ1205" s="11">
        <f t="shared" si="655"/>
        <v>42010</v>
      </c>
      <c r="AK1205" s="11"/>
      <c r="AL1205" s="4"/>
      <c r="AX1205" s="1"/>
      <c r="AY1205" s="1"/>
      <c r="AZ1205" s="1"/>
      <c r="BA1205" s="1"/>
      <c r="BB1205" s="1"/>
      <c r="BC1205" s="1"/>
    </row>
    <row r="1206" spans="1:55" x14ac:dyDescent="0.2">
      <c r="A1206" s="144">
        <f t="shared" si="650"/>
        <v>41995</v>
      </c>
      <c r="B1206" s="2">
        <f t="shared" si="636"/>
        <v>303021.72887147684</v>
      </c>
      <c r="C1206" s="2">
        <f t="shared" si="651"/>
        <v>250758.68518522999</v>
      </c>
      <c r="D1206" s="68">
        <f>SUM(Y1206:Y$1459)</f>
        <v>22761.91345276</v>
      </c>
      <c r="E1206" s="68">
        <f t="shared" si="637"/>
        <v>227996.77173246999</v>
      </c>
      <c r="F1206" s="72">
        <f t="shared" si="659"/>
        <v>4008</v>
      </c>
      <c r="G1206" s="3">
        <f>IF(N1206=1,VLOOKUP(A1205,[1]Plan1!$BG$69:$BI$188,3),G1205)</f>
        <v>4028.44</v>
      </c>
      <c r="H1206" s="11">
        <f t="shared" si="660"/>
        <v>41914</v>
      </c>
      <c r="I1206" s="11">
        <f t="shared" si="661"/>
        <v>41945</v>
      </c>
      <c r="J1206" s="26">
        <f t="shared" si="638"/>
        <v>5.0998003992015484E-3</v>
      </c>
      <c r="K1206" s="11">
        <f t="shared" si="652"/>
        <v>42006</v>
      </c>
      <c r="L1206" s="11">
        <f t="shared" si="639"/>
        <v>42006</v>
      </c>
      <c r="M1206" s="1">
        <f t="shared" si="653"/>
        <v>22</v>
      </c>
      <c r="N1206" s="1">
        <f t="shared" si="656"/>
        <v>15</v>
      </c>
      <c r="O1206" s="2">
        <f t="shared" si="640"/>
        <v>1.00347432</v>
      </c>
      <c r="P1206" s="10">
        <f t="shared" si="667"/>
        <v>1.00419919</v>
      </c>
      <c r="Q1206" s="10">
        <f t="shared" si="662"/>
        <v>1.2010210036918489</v>
      </c>
      <c r="R1206" s="2">
        <f t="shared" si="666"/>
        <v>1.20519373</v>
      </c>
      <c r="S1206" s="2">
        <f t="shared" si="657"/>
        <v>1.1892205600000001</v>
      </c>
      <c r="T1206" s="2">
        <f t="shared" si="641"/>
        <v>298207.38402083999</v>
      </c>
      <c r="U1206" s="2">
        <f t="shared" si="642"/>
        <v>4307.0220102027824</v>
      </c>
      <c r="V1206" s="2">
        <f t="shared" si="643"/>
        <v>46783.508019744069</v>
      </c>
      <c r="W1206" s="2">
        <f t="shared" si="644"/>
        <v>301849.21521517681</v>
      </c>
      <c r="X1206" s="27">
        <f t="shared" si="645"/>
        <v>0</v>
      </c>
      <c r="Y1206" s="2">
        <f t="shared" si="658"/>
        <v>0</v>
      </c>
      <c r="Z1206" s="67">
        <f t="shared" si="646"/>
        <v>0</v>
      </c>
      <c r="AA1206" s="2">
        <f t="shared" si="647"/>
        <v>0</v>
      </c>
      <c r="AB1206" s="26">
        <f t="shared" si="654"/>
        <v>6.7299999999999999E-2</v>
      </c>
      <c r="AC1206" s="27">
        <f t="shared" si="635"/>
        <v>15</v>
      </c>
      <c r="AD1206" s="27">
        <v>252</v>
      </c>
      <c r="AE1206" s="10">
        <f t="shared" si="663"/>
        <v>1.003884435</v>
      </c>
      <c r="AF1206" s="2">
        <f t="shared" si="664"/>
        <v>1158.3671997399999</v>
      </c>
      <c r="AG1206" s="2">
        <f t="shared" si="648"/>
        <v>1172.5136563000001</v>
      </c>
      <c r="AH1206" s="3" t="str">
        <f t="shared" si="649"/>
        <v>-</v>
      </c>
      <c r="AI1206" s="4" t="str">
        <f t="shared" si="665"/>
        <v>A+J=</v>
      </c>
      <c r="AJ1206" s="11">
        <f t="shared" si="655"/>
        <v>42010</v>
      </c>
      <c r="AK1206" s="11"/>
      <c r="AL1206" s="4"/>
      <c r="AX1206" s="1"/>
      <c r="AY1206" s="1"/>
      <c r="AZ1206" s="1"/>
      <c r="BA1206" s="1"/>
      <c r="BB1206" s="1"/>
      <c r="BC1206" s="1"/>
    </row>
    <row r="1207" spans="1:55" x14ac:dyDescent="0.2">
      <c r="A1207" s="144">
        <f t="shared" si="650"/>
        <v>41996</v>
      </c>
      <c r="B1207" s="2">
        <f t="shared" si="636"/>
        <v>303163.86445800867</v>
      </c>
      <c r="C1207" s="2">
        <f t="shared" si="651"/>
        <v>250758.68518522999</v>
      </c>
      <c r="D1207" s="68">
        <f>SUM(Y1207:Y$1459)</f>
        <v>22761.91345276</v>
      </c>
      <c r="E1207" s="68">
        <f t="shared" si="637"/>
        <v>227996.77173246999</v>
      </c>
      <c r="F1207" s="72">
        <f t="shared" si="659"/>
        <v>4008</v>
      </c>
      <c r="G1207" s="3">
        <f>IF(N1207=1,VLOOKUP(A1206,[1]Plan1!$BG$69:$BI$188,3),G1206)</f>
        <v>4028.44</v>
      </c>
      <c r="H1207" s="11">
        <f t="shared" si="660"/>
        <v>41914</v>
      </c>
      <c r="I1207" s="11">
        <f t="shared" si="661"/>
        <v>41945</v>
      </c>
      <c r="J1207" s="26">
        <f t="shared" si="638"/>
        <v>5.0998003992015484E-3</v>
      </c>
      <c r="K1207" s="11">
        <f t="shared" si="652"/>
        <v>42006</v>
      </c>
      <c r="L1207" s="11">
        <f t="shared" si="639"/>
        <v>42006</v>
      </c>
      <c r="M1207" s="1">
        <f t="shared" si="653"/>
        <v>22</v>
      </c>
      <c r="N1207" s="1">
        <f t="shared" si="656"/>
        <v>16</v>
      </c>
      <c r="O1207" s="2">
        <f t="shared" si="640"/>
        <v>1.00370637</v>
      </c>
      <c r="P1207" s="10">
        <f t="shared" si="667"/>
        <v>1.00419919</v>
      </c>
      <c r="Q1207" s="10">
        <f t="shared" si="662"/>
        <v>1.2010210036918489</v>
      </c>
      <c r="R1207" s="2">
        <f t="shared" si="666"/>
        <v>1.2054724299999999</v>
      </c>
      <c r="S1207" s="2">
        <f t="shared" si="657"/>
        <v>1.1892205600000001</v>
      </c>
      <c r="T1207" s="2">
        <f t="shared" si="641"/>
        <v>298207.38402083999</v>
      </c>
      <c r="U1207" s="2">
        <f t="shared" si="642"/>
        <v>4307.0220102027824</v>
      </c>
      <c r="V1207" s="2">
        <f t="shared" si="643"/>
        <v>46847.050720025902</v>
      </c>
      <c r="W1207" s="2">
        <f t="shared" si="644"/>
        <v>301912.75791545864</v>
      </c>
      <c r="X1207" s="27">
        <f t="shared" si="645"/>
        <v>0</v>
      </c>
      <c r="Y1207" s="2">
        <f t="shared" si="658"/>
        <v>0</v>
      </c>
      <c r="Z1207" s="67">
        <f t="shared" si="646"/>
        <v>0</v>
      </c>
      <c r="AA1207" s="2">
        <f t="shared" si="647"/>
        <v>0</v>
      </c>
      <c r="AB1207" s="26">
        <f t="shared" si="654"/>
        <v>6.7299999999999999E-2</v>
      </c>
      <c r="AC1207" s="27">
        <f t="shared" si="635"/>
        <v>16</v>
      </c>
      <c r="AD1207" s="27">
        <v>252</v>
      </c>
      <c r="AE1207" s="10">
        <f t="shared" si="663"/>
        <v>1.004143934</v>
      </c>
      <c r="AF1207" s="2">
        <f t="shared" si="664"/>
        <v>1235.7517176900001</v>
      </c>
      <c r="AG1207" s="2">
        <f t="shared" si="648"/>
        <v>1251.1065425500001</v>
      </c>
      <c r="AH1207" s="3" t="str">
        <f t="shared" si="649"/>
        <v>-</v>
      </c>
      <c r="AI1207" s="4" t="str">
        <f t="shared" si="665"/>
        <v>A+J=</v>
      </c>
      <c r="AJ1207" s="11">
        <f t="shared" si="655"/>
        <v>42010</v>
      </c>
      <c r="AK1207" s="11"/>
      <c r="AL1207" s="4"/>
      <c r="AX1207" s="1"/>
      <c r="AY1207" s="1"/>
      <c r="AZ1207" s="1"/>
      <c r="BA1207" s="1"/>
      <c r="BB1207" s="1"/>
      <c r="BC1207" s="1"/>
    </row>
    <row r="1208" spans="1:55" x14ac:dyDescent="0.2">
      <c r="A1208" s="144">
        <f t="shared" si="650"/>
        <v>41997</v>
      </c>
      <c r="B1208" s="2">
        <f t="shared" si="636"/>
        <v>303306.06440355914</v>
      </c>
      <c r="C1208" s="2">
        <f t="shared" si="651"/>
        <v>250758.68518522999</v>
      </c>
      <c r="D1208" s="68">
        <f>SUM(Y1208:Y$1459)</f>
        <v>22761.91345276</v>
      </c>
      <c r="E1208" s="68">
        <f t="shared" si="637"/>
        <v>227996.77173246999</v>
      </c>
      <c r="F1208" s="72">
        <f t="shared" si="659"/>
        <v>4008</v>
      </c>
      <c r="G1208" s="3">
        <f>IF(N1208=1,VLOOKUP(A1207,[1]Plan1!$BG$69:$BI$188,3),G1207)</f>
        <v>4028.44</v>
      </c>
      <c r="H1208" s="11">
        <f t="shared" si="660"/>
        <v>41914</v>
      </c>
      <c r="I1208" s="11">
        <f t="shared" si="661"/>
        <v>41945</v>
      </c>
      <c r="J1208" s="26">
        <f t="shared" si="638"/>
        <v>5.0998003992015484E-3</v>
      </c>
      <c r="K1208" s="11">
        <f t="shared" si="652"/>
        <v>42006</v>
      </c>
      <c r="L1208" s="11">
        <f t="shared" si="639"/>
        <v>42006</v>
      </c>
      <c r="M1208" s="1">
        <f t="shared" si="653"/>
        <v>22</v>
      </c>
      <c r="N1208" s="1">
        <f t="shared" si="656"/>
        <v>17</v>
      </c>
      <c r="O1208" s="2">
        <f t="shared" si="640"/>
        <v>1.00393847</v>
      </c>
      <c r="P1208" s="10">
        <f t="shared" si="667"/>
        <v>1.00419919</v>
      </c>
      <c r="Q1208" s="10">
        <f t="shared" si="662"/>
        <v>1.2010210036918489</v>
      </c>
      <c r="R1208" s="2">
        <f t="shared" si="666"/>
        <v>1.20575118</v>
      </c>
      <c r="S1208" s="2">
        <f t="shared" si="657"/>
        <v>1.1892205600000001</v>
      </c>
      <c r="T1208" s="2">
        <f t="shared" si="641"/>
        <v>298207.38402083999</v>
      </c>
      <c r="U1208" s="2">
        <f t="shared" si="642"/>
        <v>4307.0220102027824</v>
      </c>
      <c r="V1208" s="2">
        <f t="shared" si="643"/>
        <v>46910.604820146349</v>
      </c>
      <c r="W1208" s="2">
        <f t="shared" si="644"/>
        <v>301976.31201557914</v>
      </c>
      <c r="X1208" s="27">
        <f t="shared" si="645"/>
        <v>0</v>
      </c>
      <c r="Y1208" s="2">
        <f t="shared" si="658"/>
        <v>0</v>
      </c>
      <c r="Z1208" s="67">
        <f t="shared" si="646"/>
        <v>0</v>
      </c>
      <c r="AA1208" s="2">
        <f t="shared" si="647"/>
        <v>0</v>
      </c>
      <c r="AB1208" s="26">
        <f t="shared" si="654"/>
        <v>6.7299999999999999E-2</v>
      </c>
      <c r="AC1208" s="27">
        <f t="shared" si="635"/>
        <v>17</v>
      </c>
      <c r="AD1208" s="27">
        <v>252</v>
      </c>
      <c r="AE1208" s="10">
        <f t="shared" si="663"/>
        <v>1.0044034989999999</v>
      </c>
      <c r="AF1208" s="2">
        <f t="shared" si="664"/>
        <v>1313.1559173200001</v>
      </c>
      <c r="AG1208" s="2">
        <f t="shared" si="648"/>
        <v>1329.7523879800001</v>
      </c>
      <c r="AH1208" s="3" t="str">
        <f t="shared" si="649"/>
        <v>-</v>
      </c>
      <c r="AI1208" s="4" t="str">
        <f t="shared" si="665"/>
        <v>A+J=</v>
      </c>
      <c r="AJ1208" s="11">
        <f t="shared" si="655"/>
        <v>42010</v>
      </c>
      <c r="AK1208" s="11"/>
      <c r="AL1208" s="4"/>
      <c r="AX1208" s="1"/>
      <c r="AY1208" s="1"/>
      <c r="AZ1208" s="1"/>
      <c r="BA1208" s="1"/>
      <c r="BB1208" s="1"/>
      <c r="BC1208" s="1"/>
    </row>
    <row r="1209" spans="1:55" x14ac:dyDescent="0.2">
      <c r="A1209" s="144">
        <f t="shared" si="650"/>
        <v>41998</v>
      </c>
      <c r="B1209" s="2">
        <f t="shared" si="636"/>
        <v>303448.33590341132</v>
      </c>
      <c r="C1209" s="2">
        <f t="shared" si="651"/>
        <v>250758.68518522999</v>
      </c>
      <c r="D1209" s="68">
        <f>SUM(Y1209:Y$1459)</f>
        <v>22761.91345276</v>
      </c>
      <c r="E1209" s="68">
        <f t="shared" si="637"/>
        <v>227996.77173246999</v>
      </c>
      <c r="F1209" s="72">
        <f t="shared" si="659"/>
        <v>4008</v>
      </c>
      <c r="G1209" s="3">
        <f>IF(N1209=1,VLOOKUP(A1208,[1]Plan1!$BG$69:$BI$188,3),G1208)</f>
        <v>4028.44</v>
      </c>
      <c r="H1209" s="11">
        <f t="shared" si="660"/>
        <v>41914</v>
      </c>
      <c r="I1209" s="11">
        <f t="shared" si="661"/>
        <v>41945</v>
      </c>
      <c r="J1209" s="26">
        <f t="shared" si="638"/>
        <v>5.0998003992015484E-3</v>
      </c>
      <c r="K1209" s="11">
        <f t="shared" si="652"/>
        <v>42006</v>
      </c>
      <c r="L1209" s="11">
        <f t="shared" si="639"/>
        <v>42006</v>
      </c>
      <c r="M1209" s="1">
        <f t="shared" si="653"/>
        <v>22</v>
      </c>
      <c r="N1209" s="1">
        <f t="shared" si="656"/>
        <v>18</v>
      </c>
      <c r="O1209" s="2">
        <f t="shared" si="640"/>
        <v>1.00417063</v>
      </c>
      <c r="P1209" s="10">
        <f t="shared" si="667"/>
        <v>1.00419919</v>
      </c>
      <c r="Q1209" s="10">
        <f t="shared" si="662"/>
        <v>1.2010210036918489</v>
      </c>
      <c r="R1209" s="2">
        <f t="shared" si="666"/>
        <v>1.2060300100000001</v>
      </c>
      <c r="S1209" s="2">
        <f t="shared" si="657"/>
        <v>1.1892205600000001</v>
      </c>
      <c r="T1209" s="2">
        <f t="shared" si="641"/>
        <v>298207.38402083999</v>
      </c>
      <c r="U1209" s="2">
        <f t="shared" si="642"/>
        <v>4307.0220102027824</v>
      </c>
      <c r="V1209" s="2">
        <f t="shared" si="643"/>
        <v>46974.177160008534</v>
      </c>
      <c r="W1209" s="2">
        <f t="shared" si="644"/>
        <v>302039.88435544132</v>
      </c>
      <c r="X1209" s="27">
        <f t="shared" si="645"/>
        <v>0</v>
      </c>
      <c r="Y1209" s="2">
        <f t="shared" si="658"/>
        <v>0</v>
      </c>
      <c r="Z1209" s="67">
        <f t="shared" si="646"/>
        <v>0</v>
      </c>
      <c r="AA1209" s="2">
        <f t="shared" si="647"/>
        <v>0</v>
      </c>
      <c r="AB1209" s="26">
        <f t="shared" si="654"/>
        <v>6.7299999999999999E-2</v>
      </c>
      <c r="AC1209" s="27">
        <f t="shared" si="635"/>
        <v>18</v>
      </c>
      <c r="AD1209" s="27">
        <v>252</v>
      </c>
      <c r="AE1209" s="10">
        <f t="shared" si="663"/>
        <v>1.004663131</v>
      </c>
      <c r="AF1209" s="2">
        <f t="shared" si="664"/>
        <v>1390.58009685</v>
      </c>
      <c r="AG1209" s="2">
        <f t="shared" si="648"/>
        <v>1408.4515479700001</v>
      </c>
      <c r="AH1209" s="3" t="str">
        <f t="shared" si="649"/>
        <v>-</v>
      </c>
      <c r="AI1209" s="4" t="str">
        <f t="shared" si="665"/>
        <v>A+J=</v>
      </c>
      <c r="AJ1209" s="11">
        <f t="shared" si="655"/>
        <v>42010</v>
      </c>
      <c r="AK1209" s="11"/>
      <c r="AL1209" s="4"/>
      <c r="AX1209" s="1"/>
      <c r="AY1209" s="1"/>
      <c r="AZ1209" s="1"/>
      <c r="BA1209" s="1"/>
      <c r="BB1209" s="1"/>
      <c r="BC1209" s="1"/>
    </row>
    <row r="1210" spans="1:55" x14ac:dyDescent="0.2">
      <c r="A1210" s="144">
        <f t="shared" si="650"/>
        <v>41999</v>
      </c>
      <c r="B1210" s="2">
        <f t="shared" si="636"/>
        <v>303448.33590341132</v>
      </c>
      <c r="C1210" s="2">
        <f t="shared" si="651"/>
        <v>250758.68518522999</v>
      </c>
      <c r="D1210" s="68">
        <f>SUM(Y1210:Y$1459)</f>
        <v>22761.91345276</v>
      </c>
      <c r="E1210" s="68">
        <f t="shared" si="637"/>
        <v>227996.77173246999</v>
      </c>
      <c r="F1210" s="72">
        <f t="shared" si="659"/>
        <v>4008</v>
      </c>
      <c r="G1210" s="3">
        <f>IF(N1210=1,VLOOKUP(A1209,[1]Plan1!$BG$69:$BI$188,3),G1209)</f>
        <v>4028.44</v>
      </c>
      <c r="H1210" s="11">
        <f t="shared" si="660"/>
        <v>41914</v>
      </c>
      <c r="I1210" s="11">
        <f t="shared" si="661"/>
        <v>41945</v>
      </c>
      <c r="J1210" s="26">
        <f t="shared" si="638"/>
        <v>5.0998003992015484E-3</v>
      </c>
      <c r="K1210" s="11">
        <f t="shared" si="652"/>
        <v>42006</v>
      </c>
      <c r="L1210" s="11">
        <f t="shared" si="639"/>
        <v>42006</v>
      </c>
      <c r="M1210" s="1">
        <f t="shared" si="653"/>
        <v>22</v>
      </c>
      <c r="N1210" s="1">
        <f t="shared" si="656"/>
        <v>18</v>
      </c>
      <c r="O1210" s="2">
        <f t="shared" si="640"/>
        <v>1.00417063</v>
      </c>
      <c r="P1210" s="10">
        <f t="shared" si="667"/>
        <v>1.00419919</v>
      </c>
      <c r="Q1210" s="10">
        <f t="shared" si="662"/>
        <v>1.2010210036918489</v>
      </c>
      <c r="R1210" s="2">
        <f t="shared" si="666"/>
        <v>1.2060300100000001</v>
      </c>
      <c r="S1210" s="2">
        <f t="shared" si="657"/>
        <v>1.1892205600000001</v>
      </c>
      <c r="T1210" s="2">
        <f t="shared" si="641"/>
        <v>298207.38402083999</v>
      </c>
      <c r="U1210" s="2">
        <f t="shared" si="642"/>
        <v>4307.0220102027824</v>
      </c>
      <c r="V1210" s="2">
        <f t="shared" si="643"/>
        <v>46974.177160008534</v>
      </c>
      <c r="W1210" s="2">
        <f t="shared" si="644"/>
        <v>302039.88435544132</v>
      </c>
      <c r="X1210" s="27">
        <f t="shared" si="645"/>
        <v>0</v>
      </c>
      <c r="Y1210" s="2">
        <f t="shared" si="658"/>
        <v>0</v>
      </c>
      <c r="Z1210" s="67">
        <f t="shared" si="646"/>
        <v>0</v>
      </c>
      <c r="AA1210" s="2">
        <f t="shared" si="647"/>
        <v>0</v>
      </c>
      <c r="AB1210" s="26">
        <f t="shared" si="654"/>
        <v>6.7299999999999999E-2</v>
      </c>
      <c r="AC1210" s="27">
        <f t="shared" si="635"/>
        <v>18</v>
      </c>
      <c r="AD1210" s="27">
        <v>252</v>
      </c>
      <c r="AE1210" s="10">
        <f t="shared" si="663"/>
        <v>1.004663131</v>
      </c>
      <c r="AF1210" s="2">
        <f t="shared" si="664"/>
        <v>1390.58009685</v>
      </c>
      <c r="AG1210" s="2">
        <f t="shared" si="648"/>
        <v>1408.4515479700001</v>
      </c>
      <c r="AH1210" s="3" t="str">
        <f t="shared" si="649"/>
        <v>-</v>
      </c>
      <c r="AI1210" s="4" t="str">
        <f t="shared" si="665"/>
        <v>A+J=</v>
      </c>
      <c r="AJ1210" s="11">
        <f t="shared" si="655"/>
        <v>42010</v>
      </c>
      <c r="AK1210" s="11"/>
      <c r="AL1210" s="4"/>
      <c r="AX1210" s="1"/>
      <c r="AY1210" s="1"/>
      <c r="AZ1210" s="1"/>
      <c r="BA1210" s="1"/>
      <c r="BB1210" s="1"/>
      <c r="BC1210" s="1"/>
    </row>
    <row r="1211" spans="1:55" x14ac:dyDescent="0.2">
      <c r="A1211" s="144">
        <f t="shared" si="650"/>
        <v>42000</v>
      </c>
      <c r="B1211" s="2">
        <f t="shared" si="636"/>
        <v>303590.67470427975</v>
      </c>
      <c r="C1211" s="2">
        <f t="shared" si="651"/>
        <v>250758.68518522999</v>
      </c>
      <c r="D1211" s="68">
        <f>SUM(Y1211:Y$1459)</f>
        <v>22761.91345276</v>
      </c>
      <c r="E1211" s="68">
        <f t="shared" si="637"/>
        <v>227996.77173246999</v>
      </c>
      <c r="F1211" s="72">
        <f t="shared" si="659"/>
        <v>4008</v>
      </c>
      <c r="G1211" s="3">
        <f>IF(N1211=1,VLOOKUP(A1210,[1]Plan1!$BG$69:$BI$188,3),G1210)</f>
        <v>4028.44</v>
      </c>
      <c r="H1211" s="11">
        <f t="shared" si="660"/>
        <v>41914</v>
      </c>
      <c r="I1211" s="11">
        <f t="shared" si="661"/>
        <v>41945</v>
      </c>
      <c r="J1211" s="26">
        <f t="shared" si="638"/>
        <v>5.0998003992015484E-3</v>
      </c>
      <c r="K1211" s="11">
        <f t="shared" si="652"/>
        <v>42006</v>
      </c>
      <c r="L1211" s="11">
        <f t="shared" si="639"/>
        <v>42006</v>
      </c>
      <c r="M1211" s="1">
        <f t="shared" si="653"/>
        <v>22</v>
      </c>
      <c r="N1211" s="1">
        <f t="shared" si="656"/>
        <v>19</v>
      </c>
      <c r="O1211" s="2">
        <f t="shared" si="640"/>
        <v>1.00440284</v>
      </c>
      <c r="P1211" s="10">
        <f t="shared" si="667"/>
        <v>1.00419919</v>
      </c>
      <c r="Q1211" s="10">
        <f t="shared" si="662"/>
        <v>1.2010210036918489</v>
      </c>
      <c r="R1211" s="2">
        <f t="shared" si="666"/>
        <v>1.2063089</v>
      </c>
      <c r="S1211" s="2">
        <f t="shared" si="657"/>
        <v>1.1892205600000001</v>
      </c>
      <c r="T1211" s="2">
        <f t="shared" si="641"/>
        <v>298207.38402083999</v>
      </c>
      <c r="U1211" s="2">
        <f t="shared" si="642"/>
        <v>4307.0220102027824</v>
      </c>
      <c r="V1211" s="2">
        <f t="shared" si="643"/>
        <v>47037.763179676986</v>
      </c>
      <c r="W1211" s="2">
        <f t="shared" si="644"/>
        <v>302103.47037510975</v>
      </c>
      <c r="X1211" s="27">
        <f t="shared" si="645"/>
        <v>0</v>
      </c>
      <c r="Y1211" s="2">
        <f t="shared" si="658"/>
        <v>0</v>
      </c>
      <c r="Z1211" s="67">
        <f t="shared" si="646"/>
        <v>0</v>
      </c>
      <c r="AA1211" s="2">
        <f t="shared" si="647"/>
        <v>0</v>
      </c>
      <c r="AB1211" s="26">
        <f t="shared" si="654"/>
        <v>6.7299999999999999E-2</v>
      </c>
      <c r="AC1211" s="27">
        <f t="shared" si="635"/>
        <v>19</v>
      </c>
      <c r="AD1211" s="27">
        <v>252</v>
      </c>
      <c r="AE1211" s="10">
        <f t="shared" si="663"/>
        <v>1.004922831</v>
      </c>
      <c r="AF1211" s="2">
        <f t="shared" si="664"/>
        <v>1468.02455448</v>
      </c>
      <c r="AG1211" s="2">
        <f t="shared" si="648"/>
        <v>1487.2043291699999</v>
      </c>
      <c r="AH1211" s="3" t="str">
        <f t="shared" si="649"/>
        <v>-</v>
      </c>
      <c r="AI1211" s="4" t="str">
        <f t="shared" si="665"/>
        <v>A+J=</v>
      </c>
      <c r="AJ1211" s="11">
        <f t="shared" si="655"/>
        <v>42010</v>
      </c>
      <c r="AK1211" s="11"/>
      <c r="AL1211" s="4"/>
      <c r="AX1211" s="1"/>
      <c r="AY1211" s="1"/>
      <c r="AZ1211" s="1"/>
      <c r="BA1211" s="1"/>
      <c r="BB1211" s="1"/>
      <c r="BC1211" s="1"/>
    </row>
    <row r="1212" spans="1:55" x14ac:dyDescent="0.2">
      <c r="A1212" s="144">
        <f t="shared" si="650"/>
        <v>42001</v>
      </c>
      <c r="B1212" s="2">
        <f t="shared" si="636"/>
        <v>303590.67470427975</v>
      </c>
      <c r="C1212" s="2">
        <f t="shared" si="651"/>
        <v>250758.68518522999</v>
      </c>
      <c r="D1212" s="68">
        <f>SUM(Y1212:Y$1459)</f>
        <v>22761.91345276</v>
      </c>
      <c r="E1212" s="68">
        <f t="shared" si="637"/>
        <v>227996.77173246999</v>
      </c>
      <c r="F1212" s="72">
        <f t="shared" si="659"/>
        <v>4008</v>
      </c>
      <c r="G1212" s="3">
        <f>IF(N1212=1,VLOOKUP(A1211,[1]Plan1!$BG$69:$BI$188,3),G1211)</f>
        <v>4028.44</v>
      </c>
      <c r="H1212" s="11">
        <f t="shared" si="660"/>
        <v>41914</v>
      </c>
      <c r="I1212" s="11">
        <f t="shared" si="661"/>
        <v>41945</v>
      </c>
      <c r="J1212" s="26">
        <f t="shared" si="638"/>
        <v>5.0998003992015484E-3</v>
      </c>
      <c r="K1212" s="11">
        <f t="shared" si="652"/>
        <v>42006</v>
      </c>
      <c r="L1212" s="11">
        <f t="shared" si="639"/>
        <v>42006</v>
      </c>
      <c r="M1212" s="1">
        <f t="shared" si="653"/>
        <v>22</v>
      </c>
      <c r="N1212" s="1">
        <f t="shared" si="656"/>
        <v>19</v>
      </c>
      <c r="O1212" s="2">
        <f t="shared" si="640"/>
        <v>1.00440284</v>
      </c>
      <c r="P1212" s="10">
        <f t="shared" si="667"/>
        <v>1.00419919</v>
      </c>
      <c r="Q1212" s="10">
        <f t="shared" si="662"/>
        <v>1.2010210036918489</v>
      </c>
      <c r="R1212" s="2">
        <f t="shared" si="666"/>
        <v>1.2063089</v>
      </c>
      <c r="S1212" s="2">
        <f t="shared" si="657"/>
        <v>1.1892205600000001</v>
      </c>
      <c r="T1212" s="2">
        <f t="shared" si="641"/>
        <v>298207.38402083999</v>
      </c>
      <c r="U1212" s="2">
        <f t="shared" si="642"/>
        <v>4307.0220102027824</v>
      </c>
      <c r="V1212" s="2">
        <f t="shared" si="643"/>
        <v>47037.763179676986</v>
      </c>
      <c r="W1212" s="2">
        <f t="shared" si="644"/>
        <v>302103.47037510975</v>
      </c>
      <c r="X1212" s="27">
        <f t="shared" si="645"/>
        <v>0</v>
      </c>
      <c r="Y1212" s="2">
        <f t="shared" si="658"/>
        <v>0</v>
      </c>
      <c r="Z1212" s="67">
        <f t="shared" si="646"/>
        <v>0</v>
      </c>
      <c r="AA1212" s="2">
        <f t="shared" si="647"/>
        <v>0</v>
      </c>
      <c r="AB1212" s="26">
        <f t="shared" si="654"/>
        <v>6.7299999999999999E-2</v>
      </c>
      <c r="AC1212" s="27">
        <f t="shared" ref="AC1212:AC1275" si="668">N1212</f>
        <v>19</v>
      </c>
      <c r="AD1212" s="27">
        <v>252</v>
      </c>
      <c r="AE1212" s="10">
        <f t="shared" si="663"/>
        <v>1.004922831</v>
      </c>
      <c r="AF1212" s="2">
        <f t="shared" si="664"/>
        <v>1468.02455448</v>
      </c>
      <c r="AG1212" s="2">
        <f t="shared" si="648"/>
        <v>1487.2043291699999</v>
      </c>
      <c r="AH1212" s="3" t="str">
        <f t="shared" si="649"/>
        <v>-</v>
      </c>
      <c r="AI1212" s="4" t="str">
        <f t="shared" si="665"/>
        <v>A+J=</v>
      </c>
      <c r="AJ1212" s="11">
        <f t="shared" si="655"/>
        <v>42010</v>
      </c>
      <c r="AK1212" s="11"/>
      <c r="AL1212" s="4"/>
      <c r="AX1212" s="1"/>
      <c r="AY1212" s="1"/>
      <c r="AZ1212" s="1"/>
      <c r="BA1212" s="1"/>
      <c r="BB1212" s="1"/>
      <c r="BC1212" s="1"/>
    </row>
    <row r="1213" spans="1:55" x14ac:dyDescent="0.2">
      <c r="A1213" s="144">
        <f t="shared" si="650"/>
        <v>42002</v>
      </c>
      <c r="B1213" s="2">
        <f t="shared" si="636"/>
        <v>303590.67470427975</v>
      </c>
      <c r="C1213" s="2">
        <f t="shared" si="651"/>
        <v>250758.68518522999</v>
      </c>
      <c r="D1213" s="68">
        <f>SUM(Y1213:Y$1459)</f>
        <v>22761.91345276</v>
      </c>
      <c r="E1213" s="68">
        <f t="shared" si="637"/>
        <v>227996.77173246999</v>
      </c>
      <c r="F1213" s="72">
        <f t="shared" si="659"/>
        <v>4008</v>
      </c>
      <c r="G1213" s="3">
        <f>IF(N1213=1,VLOOKUP(A1212,[1]Plan1!$BG$69:$BI$188,3),G1212)</f>
        <v>4028.44</v>
      </c>
      <c r="H1213" s="11">
        <f t="shared" si="660"/>
        <v>41914</v>
      </c>
      <c r="I1213" s="11">
        <f t="shared" si="661"/>
        <v>41945</v>
      </c>
      <c r="J1213" s="26">
        <f t="shared" si="638"/>
        <v>5.0998003992015484E-3</v>
      </c>
      <c r="K1213" s="11">
        <f t="shared" si="652"/>
        <v>42006</v>
      </c>
      <c r="L1213" s="11">
        <f t="shared" si="639"/>
        <v>42006</v>
      </c>
      <c r="M1213" s="1">
        <f t="shared" si="653"/>
        <v>22</v>
      </c>
      <c r="N1213" s="1">
        <f t="shared" si="656"/>
        <v>19</v>
      </c>
      <c r="O1213" s="2">
        <f t="shared" si="640"/>
        <v>1.00440284</v>
      </c>
      <c r="P1213" s="10">
        <f t="shared" si="667"/>
        <v>1.00419919</v>
      </c>
      <c r="Q1213" s="10">
        <f t="shared" si="662"/>
        <v>1.2010210036918489</v>
      </c>
      <c r="R1213" s="2">
        <f t="shared" si="666"/>
        <v>1.2063089</v>
      </c>
      <c r="S1213" s="2">
        <f t="shared" si="657"/>
        <v>1.1892205600000001</v>
      </c>
      <c r="T1213" s="2">
        <f t="shared" si="641"/>
        <v>298207.38402083999</v>
      </c>
      <c r="U1213" s="2">
        <f t="shared" si="642"/>
        <v>4307.0220102027824</v>
      </c>
      <c r="V1213" s="2">
        <f t="shared" si="643"/>
        <v>47037.763179676986</v>
      </c>
      <c r="W1213" s="2">
        <f t="shared" si="644"/>
        <v>302103.47037510975</v>
      </c>
      <c r="X1213" s="27">
        <f t="shared" si="645"/>
        <v>0</v>
      </c>
      <c r="Y1213" s="2">
        <f t="shared" si="658"/>
        <v>0</v>
      </c>
      <c r="Z1213" s="67">
        <f t="shared" si="646"/>
        <v>0</v>
      </c>
      <c r="AA1213" s="2">
        <f t="shared" si="647"/>
        <v>0</v>
      </c>
      <c r="AB1213" s="26">
        <f t="shared" si="654"/>
        <v>6.7299999999999999E-2</v>
      </c>
      <c r="AC1213" s="27">
        <f t="shared" si="668"/>
        <v>19</v>
      </c>
      <c r="AD1213" s="27">
        <v>252</v>
      </c>
      <c r="AE1213" s="10">
        <f t="shared" si="663"/>
        <v>1.004922831</v>
      </c>
      <c r="AF1213" s="2">
        <f t="shared" si="664"/>
        <v>1468.02455448</v>
      </c>
      <c r="AG1213" s="2">
        <f t="shared" si="648"/>
        <v>1487.2043291699999</v>
      </c>
      <c r="AH1213" s="3" t="str">
        <f t="shared" si="649"/>
        <v>-</v>
      </c>
      <c r="AI1213" s="4" t="str">
        <f t="shared" si="665"/>
        <v>A+J=</v>
      </c>
      <c r="AJ1213" s="11">
        <f t="shared" si="655"/>
        <v>42010</v>
      </c>
      <c r="AK1213" s="11"/>
      <c r="AL1213" s="4"/>
      <c r="AX1213" s="1"/>
      <c r="AY1213" s="1"/>
      <c r="AZ1213" s="1"/>
      <c r="BA1213" s="1"/>
      <c r="BB1213" s="1"/>
      <c r="BC1213" s="1"/>
    </row>
    <row r="1214" spans="1:55" x14ac:dyDescent="0.2">
      <c r="A1214" s="144">
        <f t="shared" si="650"/>
        <v>42003</v>
      </c>
      <c r="B1214" s="2">
        <f t="shared" si="636"/>
        <v>303733.08022544452</v>
      </c>
      <c r="C1214" s="2">
        <f t="shared" si="651"/>
        <v>250758.68518522999</v>
      </c>
      <c r="D1214" s="68">
        <f>SUM(Y1214:Y$1459)</f>
        <v>22761.91345276</v>
      </c>
      <c r="E1214" s="68">
        <f t="shared" si="637"/>
        <v>227996.77173246999</v>
      </c>
      <c r="F1214" s="72">
        <f t="shared" si="659"/>
        <v>4008</v>
      </c>
      <c r="G1214" s="3">
        <f>IF(N1214=1,VLOOKUP(A1213,[1]Plan1!$BG$69:$BI$188,3),G1213)</f>
        <v>4028.44</v>
      </c>
      <c r="H1214" s="11">
        <f t="shared" si="660"/>
        <v>41914</v>
      </c>
      <c r="I1214" s="11">
        <f t="shared" si="661"/>
        <v>41945</v>
      </c>
      <c r="J1214" s="26">
        <f t="shared" si="638"/>
        <v>5.0998003992015484E-3</v>
      </c>
      <c r="K1214" s="11">
        <f t="shared" si="652"/>
        <v>42006</v>
      </c>
      <c r="L1214" s="11">
        <f t="shared" si="639"/>
        <v>42006</v>
      </c>
      <c r="M1214" s="1">
        <f t="shared" si="653"/>
        <v>22</v>
      </c>
      <c r="N1214" s="1">
        <f t="shared" si="656"/>
        <v>20</v>
      </c>
      <c r="O1214" s="2">
        <f t="shared" si="640"/>
        <v>1.0046351</v>
      </c>
      <c r="P1214" s="10">
        <f t="shared" si="667"/>
        <v>1.00419919</v>
      </c>
      <c r="Q1214" s="10">
        <f t="shared" si="662"/>
        <v>1.2010210036918489</v>
      </c>
      <c r="R1214" s="2">
        <f t="shared" si="666"/>
        <v>1.20658785</v>
      </c>
      <c r="S1214" s="2">
        <f t="shared" si="657"/>
        <v>1.1892205600000001</v>
      </c>
      <c r="T1214" s="2">
        <f t="shared" si="641"/>
        <v>298207.38402083999</v>
      </c>
      <c r="U1214" s="2">
        <f t="shared" si="642"/>
        <v>4307.0220102027824</v>
      </c>
      <c r="V1214" s="2">
        <f t="shared" si="643"/>
        <v>47101.362879151755</v>
      </c>
      <c r="W1214" s="2">
        <f t="shared" si="644"/>
        <v>302167.07007458451</v>
      </c>
      <c r="X1214" s="27">
        <f t="shared" si="645"/>
        <v>0</v>
      </c>
      <c r="Y1214" s="2">
        <f t="shared" si="658"/>
        <v>0</v>
      </c>
      <c r="Z1214" s="67">
        <f t="shared" si="646"/>
        <v>0</v>
      </c>
      <c r="AA1214" s="2">
        <f t="shared" si="647"/>
        <v>0</v>
      </c>
      <c r="AB1214" s="26">
        <f t="shared" si="654"/>
        <v>6.7299999999999999E-2</v>
      </c>
      <c r="AC1214" s="27">
        <f t="shared" si="668"/>
        <v>20</v>
      </c>
      <c r="AD1214" s="27">
        <v>252</v>
      </c>
      <c r="AE1214" s="10">
        <f t="shared" si="663"/>
        <v>1.0051825969999999</v>
      </c>
      <c r="AF1214" s="2">
        <f t="shared" si="664"/>
        <v>1545.4886938</v>
      </c>
      <c r="AG1214" s="2">
        <f t="shared" si="648"/>
        <v>1566.0101508600001</v>
      </c>
      <c r="AH1214" s="3" t="str">
        <f t="shared" si="649"/>
        <v>-</v>
      </c>
      <c r="AI1214" s="4" t="str">
        <f t="shared" si="665"/>
        <v>A+J=</v>
      </c>
      <c r="AJ1214" s="11">
        <f t="shared" si="655"/>
        <v>42010</v>
      </c>
      <c r="AK1214" s="11"/>
      <c r="AL1214" s="4"/>
      <c r="AX1214" s="1"/>
      <c r="AY1214" s="1"/>
      <c r="AZ1214" s="1"/>
      <c r="BA1214" s="1"/>
      <c r="BB1214" s="1"/>
      <c r="BC1214" s="1"/>
    </row>
    <row r="1215" spans="1:55" x14ac:dyDescent="0.2">
      <c r="A1215" s="144">
        <f t="shared" si="650"/>
        <v>42004</v>
      </c>
      <c r="B1215" s="2">
        <f t="shared" si="636"/>
        <v>303875.55538701336</v>
      </c>
      <c r="C1215" s="2">
        <f t="shared" si="651"/>
        <v>250758.68518522999</v>
      </c>
      <c r="D1215" s="68">
        <f>SUM(Y1215:Y$1459)</f>
        <v>22761.91345276</v>
      </c>
      <c r="E1215" s="68">
        <f t="shared" si="637"/>
        <v>227996.77173246999</v>
      </c>
      <c r="F1215" s="72">
        <f t="shared" si="659"/>
        <v>4008</v>
      </c>
      <c r="G1215" s="3">
        <f>IF(N1215=1,VLOOKUP(A1214,[1]Plan1!$BG$69:$BI$188,3),G1214)</f>
        <v>4028.44</v>
      </c>
      <c r="H1215" s="11">
        <f t="shared" si="660"/>
        <v>41914</v>
      </c>
      <c r="I1215" s="11">
        <f t="shared" si="661"/>
        <v>41945</v>
      </c>
      <c r="J1215" s="26">
        <f t="shared" si="638"/>
        <v>5.0998003992015484E-3</v>
      </c>
      <c r="K1215" s="11">
        <f t="shared" si="652"/>
        <v>42006</v>
      </c>
      <c r="L1215" s="11">
        <f t="shared" si="639"/>
        <v>42006</v>
      </c>
      <c r="M1215" s="1">
        <f t="shared" si="653"/>
        <v>22</v>
      </c>
      <c r="N1215" s="1">
        <f t="shared" si="656"/>
        <v>21</v>
      </c>
      <c r="O1215" s="2">
        <f t="shared" si="640"/>
        <v>1.0048674200000001</v>
      </c>
      <c r="P1215" s="10">
        <f t="shared" si="667"/>
        <v>1.00419919</v>
      </c>
      <c r="Q1215" s="10">
        <f t="shared" si="662"/>
        <v>1.2010210036918489</v>
      </c>
      <c r="R1215" s="2">
        <f t="shared" si="666"/>
        <v>1.20686687</v>
      </c>
      <c r="S1215" s="2">
        <f t="shared" si="657"/>
        <v>1.1892205600000001</v>
      </c>
      <c r="T1215" s="2">
        <f t="shared" si="641"/>
        <v>298207.38402083999</v>
      </c>
      <c r="U1215" s="2">
        <f t="shared" si="642"/>
        <v>4307.0220102027824</v>
      </c>
      <c r="V1215" s="2">
        <f t="shared" si="643"/>
        <v>47164.978538400552</v>
      </c>
      <c r="W1215" s="2">
        <f t="shared" si="644"/>
        <v>302230.68573383335</v>
      </c>
      <c r="X1215" s="27">
        <f t="shared" si="645"/>
        <v>0</v>
      </c>
      <c r="Y1215" s="2">
        <f t="shared" si="658"/>
        <v>0</v>
      </c>
      <c r="Z1215" s="67">
        <f t="shared" si="646"/>
        <v>0</v>
      </c>
      <c r="AA1215" s="2">
        <f t="shared" si="647"/>
        <v>0</v>
      </c>
      <c r="AB1215" s="26">
        <f t="shared" si="654"/>
        <v>6.7299999999999999E-2</v>
      </c>
      <c r="AC1215" s="27">
        <f t="shared" si="668"/>
        <v>21</v>
      </c>
      <c r="AD1215" s="27">
        <v>252</v>
      </c>
      <c r="AE1215" s="10">
        <f t="shared" si="663"/>
        <v>1.0054424310000001</v>
      </c>
      <c r="AF1215" s="2">
        <f t="shared" si="664"/>
        <v>1622.97311122</v>
      </c>
      <c r="AG1215" s="2">
        <f t="shared" si="648"/>
        <v>1644.8696531799999</v>
      </c>
      <c r="AH1215" s="3" t="str">
        <f t="shared" si="649"/>
        <v>-</v>
      </c>
      <c r="AI1215" s="4" t="str">
        <f t="shared" si="665"/>
        <v>A+J=</v>
      </c>
      <c r="AJ1215" s="11">
        <f t="shared" si="655"/>
        <v>42010</v>
      </c>
      <c r="AK1215" s="11"/>
      <c r="AL1215" s="4"/>
      <c r="AX1215" s="1"/>
      <c r="AY1215" s="1"/>
      <c r="AZ1215" s="1"/>
      <c r="BA1215" s="1"/>
      <c r="BB1215" s="1"/>
      <c r="BC1215" s="1"/>
    </row>
    <row r="1216" spans="1:55" x14ac:dyDescent="0.2">
      <c r="A1216" s="144">
        <f t="shared" si="650"/>
        <v>42005</v>
      </c>
      <c r="B1216" s="2">
        <f t="shared" si="636"/>
        <v>304018.10220508388</v>
      </c>
      <c r="C1216" s="2">
        <f t="shared" si="651"/>
        <v>250758.68518522999</v>
      </c>
      <c r="D1216" s="68">
        <f>SUM(Y1216:Y$1459)</f>
        <v>22761.91345276</v>
      </c>
      <c r="E1216" s="68">
        <f t="shared" si="637"/>
        <v>227996.77173246999</v>
      </c>
      <c r="F1216" s="72">
        <f t="shared" si="659"/>
        <v>4008</v>
      </c>
      <c r="G1216" s="3">
        <f>IF(N1216=1,VLOOKUP(A1215,[1]Plan1!$BG$69:$BI$188,3),G1215)</f>
        <v>4028.44</v>
      </c>
      <c r="H1216" s="11">
        <f t="shared" si="660"/>
        <v>41914</v>
      </c>
      <c r="I1216" s="11">
        <f t="shared" si="661"/>
        <v>41945</v>
      </c>
      <c r="J1216" s="26">
        <f t="shared" si="638"/>
        <v>5.0998003992015484E-3</v>
      </c>
      <c r="K1216" s="11">
        <f t="shared" si="652"/>
        <v>42037</v>
      </c>
      <c r="L1216" s="11">
        <f t="shared" si="639"/>
        <v>42006</v>
      </c>
      <c r="M1216" s="1">
        <f t="shared" si="653"/>
        <v>22</v>
      </c>
      <c r="N1216" s="1">
        <f t="shared" si="656"/>
        <v>22</v>
      </c>
      <c r="O1216" s="2">
        <f t="shared" si="640"/>
        <v>1.0050998</v>
      </c>
      <c r="P1216" s="10">
        <f t="shared" si="667"/>
        <v>1.00419919</v>
      </c>
      <c r="Q1216" s="10">
        <f t="shared" si="662"/>
        <v>1.2010210036918489</v>
      </c>
      <c r="R1216" s="2">
        <f t="shared" si="666"/>
        <v>1.20714597</v>
      </c>
      <c r="S1216" s="2">
        <f t="shared" si="657"/>
        <v>1.1892205600000001</v>
      </c>
      <c r="T1216" s="2">
        <f t="shared" si="641"/>
        <v>298207.38402083999</v>
      </c>
      <c r="U1216" s="2">
        <f t="shared" si="642"/>
        <v>4307.0220102027824</v>
      </c>
      <c r="V1216" s="2">
        <f t="shared" si="643"/>
        <v>47228.612437391079</v>
      </c>
      <c r="W1216" s="2">
        <f t="shared" si="644"/>
        <v>302294.31963282387</v>
      </c>
      <c r="X1216" s="27">
        <f t="shared" si="645"/>
        <v>0</v>
      </c>
      <c r="Y1216" s="2">
        <f t="shared" si="658"/>
        <v>0</v>
      </c>
      <c r="Z1216" s="67">
        <f t="shared" si="646"/>
        <v>0</v>
      </c>
      <c r="AA1216" s="2">
        <f t="shared" si="647"/>
        <v>0</v>
      </c>
      <c r="AB1216" s="26">
        <f t="shared" si="654"/>
        <v>6.7299999999999999E-2</v>
      </c>
      <c r="AC1216" s="27">
        <f t="shared" si="668"/>
        <v>22</v>
      </c>
      <c r="AD1216" s="27">
        <v>252</v>
      </c>
      <c r="AE1216" s="10">
        <f t="shared" si="663"/>
        <v>1.005702332</v>
      </c>
      <c r="AF1216" s="2">
        <f t="shared" si="664"/>
        <v>1700.47750853</v>
      </c>
      <c r="AG1216" s="2">
        <f t="shared" si="648"/>
        <v>1723.7825722600001</v>
      </c>
      <c r="AH1216" s="3" t="str">
        <f t="shared" si="649"/>
        <v>-</v>
      </c>
      <c r="AI1216" s="4" t="str">
        <f t="shared" si="665"/>
        <v>A+J=</v>
      </c>
      <c r="AJ1216" s="11">
        <f t="shared" si="655"/>
        <v>42010</v>
      </c>
      <c r="AK1216" s="11"/>
      <c r="AL1216" s="4"/>
      <c r="AX1216" s="1"/>
      <c r="AY1216" s="1"/>
      <c r="AZ1216" s="1"/>
      <c r="BA1216" s="1"/>
      <c r="BB1216" s="1"/>
      <c r="BC1216" s="1"/>
    </row>
    <row r="1217" spans="1:55" x14ac:dyDescent="0.2">
      <c r="A1217" s="144">
        <f t="shared" si="650"/>
        <v>42006</v>
      </c>
      <c r="B1217" s="2">
        <f t="shared" si="636"/>
        <v>304018.10220508388</v>
      </c>
      <c r="C1217" s="2">
        <f t="shared" si="651"/>
        <v>250758.68518522999</v>
      </c>
      <c r="D1217" s="68">
        <f>SUM(Y1217:Y$1459)</f>
        <v>22761.91345276</v>
      </c>
      <c r="E1217" s="68">
        <f t="shared" si="637"/>
        <v>227996.77173246999</v>
      </c>
      <c r="F1217" s="72">
        <f t="shared" si="659"/>
        <v>4008</v>
      </c>
      <c r="G1217" s="3">
        <f>IF(N1217=1,VLOOKUP(A1216,[1]Plan1!$BG$69:$BI$188,3),G1216)</f>
        <v>4028.44</v>
      </c>
      <c r="H1217" s="11">
        <f t="shared" si="660"/>
        <v>41914</v>
      </c>
      <c r="I1217" s="11">
        <f t="shared" si="661"/>
        <v>41945</v>
      </c>
      <c r="J1217" s="26">
        <f t="shared" si="638"/>
        <v>5.0998003992015484E-3</v>
      </c>
      <c r="K1217" s="11">
        <f t="shared" si="652"/>
        <v>42037</v>
      </c>
      <c r="L1217" s="11">
        <f t="shared" si="639"/>
        <v>42006</v>
      </c>
      <c r="M1217" s="1">
        <f t="shared" si="653"/>
        <v>22</v>
      </c>
      <c r="N1217" s="1">
        <f t="shared" si="656"/>
        <v>22</v>
      </c>
      <c r="O1217" s="2">
        <f t="shared" si="640"/>
        <v>1.0050998</v>
      </c>
      <c r="P1217" s="10">
        <f t="shared" si="667"/>
        <v>1.00419919</v>
      </c>
      <c r="Q1217" s="10">
        <f t="shared" si="662"/>
        <v>1.2010210036918489</v>
      </c>
      <c r="R1217" s="2">
        <f t="shared" si="666"/>
        <v>1.20714597</v>
      </c>
      <c r="S1217" s="2">
        <f t="shared" si="657"/>
        <v>1.1892205600000001</v>
      </c>
      <c r="T1217" s="2">
        <f t="shared" si="641"/>
        <v>298207.38402083999</v>
      </c>
      <c r="U1217" s="2">
        <f t="shared" si="642"/>
        <v>4307.0220102027824</v>
      </c>
      <c r="V1217" s="2">
        <f t="shared" si="643"/>
        <v>47228.612437391079</v>
      </c>
      <c r="W1217" s="2">
        <f t="shared" si="644"/>
        <v>302294.31963282387</v>
      </c>
      <c r="X1217" s="27">
        <f t="shared" si="645"/>
        <v>39</v>
      </c>
      <c r="Y1217" s="2">
        <f t="shared" si="658"/>
        <v>2401.7620978199998</v>
      </c>
      <c r="Z1217" s="67">
        <f t="shared" si="646"/>
        <v>9.5779817E-3</v>
      </c>
      <c r="AA1217" s="2">
        <f t="shared" si="647"/>
        <v>2856.22486695</v>
      </c>
      <c r="AB1217" s="26">
        <f t="shared" si="654"/>
        <v>6.7299999999999999E-2</v>
      </c>
      <c r="AC1217" s="27">
        <f t="shared" si="668"/>
        <v>22</v>
      </c>
      <c r="AD1217" s="27">
        <v>252</v>
      </c>
      <c r="AE1217" s="10">
        <f t="shared" si="663"/>
        <v>1.005702332</v>
      </c>
      <c r="AF1217" s="2">
        <f t="shared" si="664"/>
        <v>1700.47750853</v>
      </c>
      <c r="AG1217" s="2">
        <f t="shared" si="648"/>
        <v>1723.7825722600001</v>
      </c>
      <c r="AH1217" s="3">
        <f t="shared" si="649"/>
        <v>4556.7023754800002</v>
      </c>
      <c r="AI1217" s="4" t="str">
        <f t="shared" si="665"/>
        <v>A+J=</v>
      </c>
      <c r="AJ1217" s="11">
        <f t="shared" si="655"/>
        <v>42010</v>
      </c>
      <c r="AK1217" s="11"/>
      <c r="AL1217" s="4"/>
      <c r="AX1217" s="1"/>
      <c r="AY1217" s="1"/>
      <c r="AZ1217" s="1"/>
      <c r="BA1217" s="1"/>
      <c r="BB1217" s="1"/>
      <c r="BC1217" s="1"/>
    </row>
    <row r="1218" spans="1:55" x14ac:dyDescent="0.2">
      <c r="A1218" s="144">
        <f t="shared" si="650"/>
        <v>42007</v>
      </c>
      <c r="B1218" s="2">
        <f t="shared" si="636"/>
        <v>299617.36564017506</v>
      </c>
      <c r="C1218" s="2">
        <f t="shared" si="651"/>
        <v>248356.92308740999</v>
      </c>
      <c r="D1218" s="68">
        <f>SUM(Y1218:Y$1459)</f>
        <v>20360.151354940001</v>
      </c>
      <c r="E1218" s="68">
        <f t="shared" si="637"/>
        <v>227996.77173246999</v>
      </c>
      <c r="F1218" s="72">
        <f t="shared" si="659"/>
        <v>4028.44</v>
      </c>
      <c r="G1218" s="3">
        <f>IF(N1218=1,VLOOKUP(A1217,[1]Plan1!$BG$69:$BI$188,3),G1217)</f>
        <v>4059.86</v>
      </c>
      <c r="H1218" s="11">
        <f t="shared" si="660"/>
        <v>41946</v>
      </c>
      <c r="I1218" s="11">
        <f t="shared" si="661"/>
        <v>41976</v>
      </c>
      <c r="J1218" s="26">
        <f t="shared" si="638"/>
        <v>7.7995452333905479E-3</v>
      </c>
      <c r="K1218" s="11">
        <f t="shared" si="652"/>
        <v>42037</v>
      </c>
      <c r="L1218" s="11">
        <f t="shared" si="639"/>
        <v>42037</v>
      </c>
      <c r="M1218" s="1">
        <f t="shared" si="653"/>
        <v>21</v>
      </c>
      <c r="N1218" s="1">
        <f t="shared" si="656"/>
        <v>1</v>
      </c>
      <c r="O1218" s="2">
        <f t="shared" si="640"/>
        <v>1.00037003</v>
      </c>
      <c r="P1218" s="10">
        <f t="shared" si="667"/>
        <v>1.0050998</v>
      </c>
      <c r="Q1218" s="10">
        <f t="shared" si="662"/>
        <v>1.2071459706064767</v>
      </c>
      <c r="R1218" s="2">
        <f t="shared" si="666"/>
        <v>1.20759265</v>
      </c>
      <c r="S1218" s="2">
        <f t="shared" si="657"/>
        <v>1.1892205600000001</v>
      </c>
      <c r="T1218" s="2">
        <f t="shared" si="641"/>
        <v>295351.15915388003</v>
      </c>
      <c r="U1218" s="2">
        <f t="shared" si="642"/>
        <v>3852.5592410665076</v>
      </c>
      <c r="V1218" s="2">
        <f t="shared" si="643"/>
        <v>47330.454035388546</v>
      </c>
      <c r="W1218" s="2">
        <f t="shared" si="644"/>
        <v>299539.93636386504</v>
      </c>
      <c r="X1218" s="27">
        <f t="shared" si="645"/>
        <v>0</v>
      </c>
      <c r="Y1218" s="2">
        <f t="shared" si="658"/>
        <v>0</v>
      </c>
      <c r="Z1218" s="67">
        <f t="shared" si="646"/>
        <v>0</v>
      </c>
      <c r="AA1218" s="2">
        <f t="shared" si="647"/>
        <v>0</v>
      </c>
      <c r="AB1218" s="26">
        <f t="shared" si="654"/>
        <v>6.7299999999999999E-2</v>
      </c>
      <c r="AC1218" s="27">
        <f t="shared" si="668"/>
        <v>1</v>
      </c>
      <c r="AD1218" s="27">
        <v>252</v>
      </c>
      <c r="AE1218" s="10">
        <f t="shared" si="663"/>
        <v>1.0002584940000001</v>
      </c>
      <c r="AF1218" s="2">
        <f t="shared" si="664"/>
        <v>76.346502529999995</v>
      </c>
      <c r="AG1218" s="2">
        <f t="shared" si="648"/>
        <v>77.429276310000006</v>
      </c>
      <c r="AH1218" s="3" t="str">
        <f t="shared" si="649"/>
        <v>-</v>
      </c>
      <c r="AI1218" s="4" t="str">
        <f t="shared" si="665"/>
        <v>A+J=</v>
      </c>
      <c r="AJ1218" s="11">
        <f t="shared" si="655"/>
        <v>42039</v>
      </c>
      <c r="AK1218" s="11"/>
      <c r="AL1218" s="4"/>
      <c r="AX1218" s="1"/>
      <c r="AY1218" s="1"/>
      <c r="AZ1218" s="1"/>
      <c r="BA1218" s="1"/>
      <c r="BB1218" s="1"/>
      <c r="BC1218" s="1"/>
    </row>
    <row r="1219" spans="1:55" x14ac:dyDescent="0.2">
      <c r="A1219" s="144">
        <f t="shared" si="650"/>
        <v>42008</v>
      </c>
      <c r="B1219" s="2">
        <f t="shared" si="636"/>
        <v>299617.36564017506</v>
      </c>
      <c r="C1219" s="2">
        <f t="shared" si="651"/>
        <v>248356.92308740999</v>
      </c>
      <c r="D1219" s="68">
        <f>SUM(Y1219:Y$1459)</f>
        <v>20360.151354940001</v>
      </c>
      <c r="E1219" s="68">
        <f t="shared" si="637"/>
        <v>227996.77173246999</v>
      </c>
      <c r="F1219" s="72">
        <f t="shared" si="659"/>
        <v>4028.44</v>
      </c>
      <c r="G1219" s="3">
        <f>IF(N1219=1,VLOOKUP(A1218,[1]Plan1!$BG$69:$BI$188,3),G1218)</f>
        <v>4059.86</v>
      </c>
      <c r="H1219" s="11">
        <f t="shared" si="660"/>
        <v>41946</v>
      </c>
      <c r="I1219" s="11">
        <f t="shared" si="661"/>
        <v>41976</v>
      </c>
      <c r="J1219" s="26">
        <f t="shared" si="638"/>
        <v>7.7995452333905479E-3</v>
      </c>
      <c r="K1219" s="11">
        <f t="shared" si="652"/>
        <v>42037</v>
      </c>
      <c r="L1219" s="11">
        <f t="shared" si="639"/>
        <v>42037</v>
      </c>
      <c r="M1219" s="1">
        <f t="shared" si="653"/>
        <v>21</v>
      </c>
      <c r="N1219" s="1">
        <f t="shared" si="656"/>
        <v>1</v>
      </c>
      <c r="O1219" s="2">
        <f t="shared" si="640"/>
        <v>1.00037003</v>
      </c>
      <c r="P1219" s="10">
        <f t="shared" si="667"/>
        <v>1.0050998</v>
      </c>
      <c r="Q1219" s="10">
        <f t="shared" si="662"/>
        <v>1.2071459706064767</v>
      </c>
      <c r="R1219" s="2">
        <f t="shared" si="666"/>
        <v>1.20759265</v>
      </c>
      <c r="S1219" s="2">
        <f t="shared" si="657"/>
        <v>1.1892205600000001</v>
      </c>
      <c r="T1219" s="2">
        <f t="shared" si="641"/>
        <v>295351.15915388003</v>
      </c>
      <c r="U1219" s="2">
        <f t="shared" si="642"/>
        <v>3852.5592410665076</v>
      </c>
      <c r="V1219" s="2">
        <f t="shared" si="643"/>
        <v>47330.454035388546</v>
      </c>
      <c r="W1219" s="2">
        <f t="shared" si="644"/>
        <v>299539.93636386504</v>
      </c>
      <c r="X1219" s="27">
        <f t="shared" si="645"/>
        <v>0</v>
      </c>
      <c r="Y1219" s="2">
        <f t="shared" si="658"/>
        <v>0</v>
      </c>
      <c r="Z1219" s="67">
        <f t="shared" si="646"/>
        <v>0</v>
      </c>
      <c r="AA1219" s="2">
        <f t="shared" si="647"/>
        <v>0</v>
      </c>
      <c r="AB1219" s="26">
        <f t="shared" si="654"/>
        <v>6.7299999999999999E-2</v>
      </c>
      <c r="AC1219" s="27">
        <f t="shared" si="668"/>
        <v>1</v>
      </c>
      <c r="AD1219" s="27">
        <v>252</v>
      </c>
      <c r="AE1219" s="10">
        <f t="shared" si="663"/>
        <v>1.0002584940000001</v>
      </c>
      <c r="AF1219" s="2">
        <f t="shared" si="664"/>
        <v>76.346502529999995</v>
      </c>
      <c r="AG1219" s="2">
        <f t="shared" si="648"/>
        <v>77.429276310000006</v>
      </c>
      <c r="AH1219" s="3" t="str">
        <f t="shared" si="649"/>
        <v>-</v>
      </c>
      <c r="AI1219" s="4" t="str">
        <f t="shared" si="665"/>
        <v>A+J=</v>
      </c>
      <c r="AJ1219" s="11">
        <f t="shared" si="655"/>
        <v>42039</v>
      </c>
      <c r="AK1219" s="11"/>
      <c r="AL1219" s="4"/>
      <c r="AX1219" s="1"/>
      <c r="AY1219" s="1"/>
      <c r="AZ1219" s="1"/>
      <c r="BA1219" s="1"/>
      <c r="BB1219" s="1"/>
      <c r="BC1219" s="1"/>
    </row>
    <row r="1220" spans="1:55" x14ac:dyDescent="0.2">
      <c r="A1220" s="144">
        <f t="shared" si="650"/>
        <v>42009</v>
      </c>
      <c r="B1220" s="2">
        <f t="shared" si="636"/>
        <v>299617.36564017506</v>
      </c>
      <c r="C1220" s="2">
        <f t="shared" si="651"/>
        <v>248356.92308740999</v>
      </c>
      <c r="D1220" s="68">
        <f>SUM(Y1220:Y$1459)</f>
        <v>20360.151354940001</v>
      </c>
      <c r="E1220" s="68">
        <f t="shared" si="637"/>
        <v>227996.77173246999</v>
      </c>
      <c r="F1220" s="72">
        <f t="shared" si="659"/>
        <v>4028.44</v>
      </c>
      <c r="G1220" s="3">
        <f>IF(N1220=1,VLOOKUP(A1219,[1]Plan1!$BG$69:$BI$188,3),G1219)</f>
        <v>4059.86</v>
      </c>
      <c r="H1220" s="11">
        <f t="shared" si="660"/>
        <v>41946</v>
      </c>
      <c r="I1220" s="11">
        <f t="shared" si="661"/>
        <v>41976</v>
      </c>
      <c r="J1220" s="26">
        <f t="shared" si="638"/>
        <v>7.7995452333905479E-3</v>
      </c>
      <c r="K1220" s="11">
        <f t="shared" si="652"/>
        <v>42037</v>
      </c>
      <c r="L1220" s="11">
        <f t="shared" si="639"/>
        <v>42037</v>
      </c>
      <c r="M1220" s="1">
        <f t="shared" si="653"/>
        <v>21</v>
      </c>
      <c r="N1220" s="1">
        <f t="shared" si="656"/>
        <v>1</v>
      </c>
      <c r="O1220" s="2">
        <f t="shared" si="640"/>
        <v>1.00037003</v>
      </c>
      <c r="P1220" s="10">
        <f t="shared" si="667"/>
        <v>1.0050998</v>
      </c>
      <c r="Q1220" s="10">
        <f t="shared" si="662"/>
        <v>1.2071459706064767</v>
      </c>
      <c r="R1220" s="2">
        <f t="shared" si="666"/>
        <v>1.20759265</v>
      </c>
      <c r="S1220" s="2">
        <f t="shared" si="657"/>
        <v>1.1892205600000001</v>
      </c>
      <c r="T1220" s="2">
        <f t="shared" si="641"/>
        <v>295351.15915388003</v>
      </c>
      <c r="U1220" s="2">
        <f t="shared" si="642"/>
        <v>3852.5592410665076</v>
      </c>
      <c r="V1220" s="2">
        <f t="shared" si="643"/>
        <v>47330.454035388546</v>
      </c>
      <c r="W1220" s="2">
        <f t="shared" si="644"/>
        <v>299539.93636386504</v>
      </c>
      <c r="X1220" s="27">
        <f t="shared" si="645"/>
        <v>0</v>
      </c>
      <c r="Y1220" s="2">
        <f t="shared" si="658"/>
        <v>0</v>
      </c>
      <c r="Z1220" s="67">
        <f t="shared" si="646"/>
        <v>0</v>
      </c>
      <c r="AA1220" s="2">
        <f t="shared" si="647"/>
        <v>0</v>
      </c>
      <c r="AB1220" s="26">
        <f t="shared" si="654"/>
        <v>6.7299999999999999E-2</v>
      </c>
      <c r="AC1220" s="27">
        <f t="shared" si="668"/>
        <v>1</v>
      </c>
      <c r="AD1220" s="27">
        <v>252</v>
      </c>
      <c r="AE1220" s="10">
        <f t="shared" si="663"/>
        <v>1.0002584940000001</v>
      </c>
      <c r="AF1220" s="2">
        <f t="shared" si="664"/>
        <v>76.346502529999995</v>
      </c>
      <c r="AG1220" s="2">
        <f t="shared" si="648"/>
        <v>77.429276310000006</v>
      </c>
      <c r="AH1220" s="3" t="str">
        <f t="shared" si="649"/>
        <v>-</v>
      </c>
      <c r="AI1220" s="4" t="str">
        <f t="shared" si="665"/>
        <v>A+J=</v>
      </c>
      <c r="AJ1220" s="11">
        <f t="shared" si="655"/>
        <v>42039</v>
      </c>
      <c r="AK1220" s="11"/>
      <c r="AL1220" s="4"/>
      <c r="AX1220" s="1"/>
      <c r="AY1220" s="1"/>
      <c r="AZ1220" s="1"/>
      <c r="BA1220" s="1"/>
      <c r="BB1220" s="1"/>
      <c r="BC1220" s="1"/>
    </row>
    <row r="1221" spans="1:55" x14ac:dyDescent="0.2">
      <c r="A1221" s="144">
        <f t="shared" si="650"/>
        <v>42010</v>
      </c>
      <c r="B1221" s="2">
        <f t="shared" si="636"/>
        <v>299796.74802085367</v>
      </c>
      <c r="C1221" s="2">
        <f t="shared" si="651"/>
        <v>248356.92308740999</v>
      </c>
      <c r="D1221" s="68">
        <f>SUM(Y1221:Y$1459)</f>
        <v>20360.151354940001</v>
      </c>
      <c r="E1221" s="68">
        <f t="shared" si="637"/>
        <v>227996.77173246999</v>
      </c>
      <c r="F1221" s="72">
        <f t="shared" si="659"/>
        <v>4028.44</v>
      </c>
      <c r="G1221" s="3">
        <f>IF(N1221=1,VLOOKUP(A1220,[1]Plan1!$BG$69:$BI$188,3),G1220)</f>
        <v>4059.86</v>
      </c>
      <c r="H1221" s="11">
        <f t="shared" si="660"/>
        <v>41946</v>
      </c>
      <c r="I1221" s="11">
        <f t="shared" si="661"/>
        <v>41976</v>
      </c>
      <c r="J1221" s="26">
        <f t="shared" si="638"/>
        <v>7.7995452333905479E-3</v>
      </c>
      <c r="K1221" s="11">
        <f t="shared" si="652"/>
        <v>42037</v>
      </c>
      <c r="L1221" s="11">
        <f t="shared" si="639"/>
        <v>42037</v>
      </c>
      <c r="M1221" s="1">
        <f t="shared" si="653"/>
        <v>21</v>
      </c>
      <c r="N1221" s="1">
        <f t="shared" si="656"/>
        <v>2</v>
      </c>
      <c r="O1221" s="2">
        <f t="shared" si="640"/>
        <v>1.0007402000000001</v>
      </c>
      <c r="P1221" s="10">
        <f t="shared" si="667"/>
        <v>1.0050998</v>
      </c>
      <c r="Q1221" s="10">
        <f t="shared" si="662"/>
        <v>1.2071459706064767</v>
      </c>
      <c r="R1221" s="2">
        <f t="shared" si="666"/>
        <v>1.2080394999999999</v>
      </c>
      <c r="S1221" s="2">
        <f t="shared" si="657"/>
        <v>1.1892205600000001</v>
      </c>
      <c r="T1221" s="2">
        <f t="shared" si="641"/>
        <v>295351.15915388003</v>
      </c>
      <c r="U1221" s="2">
        <f t="shared" si="642"/>
        <v>3852.5592410665076</v>
      </c>
      <c r="V1221" s="2">
        <f t="shared" si="643"/>
        <v>47432.334392837176</v>
      </c>
      <c r="W1221" s="2">
        <f t="shared" si="644"/>
        <v>299641.81672131369</v>
      </c>
      <c r="X1221" s="27">
        <f t="shared" si="645"/>
        <v>0</v>
      </c>
      <c r="Y1221" s="2">
        <f t="shared" si="658"/>
        <v>0</v>
      </c>
      <c r="Z1221" s="67">
        <f t="shared" si="646"/>
        <v>0</v>
      </c>
      <c r="AA1221" s="2">
        <f t="shared" si="647"/>
        <v>0</v>
      </c>
      <c r="AB1221" s="26">
        <f t="shared" si="654"/>
        <v>6.7299999999999999E-2</v>
      </c>
      <c r="AC1221" s="27">
        <f t="shared" si="668"/>
        <v>2</v>
      </c>
      <c r="AD1221" s="27">
        <v>252</v>
      </c>
      <c r="AE1221" s="10">
        <f t="shared" si="663"/>
        <v>1.000517055</v>
      </c>
      <c r="AF1221" s="2">
        <f t="shared" si="664"/>
        <v>152.71279358999999</v>
      </c>
      <c r="AG1221" s="2">
        <f t="shared" si="648"/>
        <v>154.93129954</v>
      </c>
      <c r="AH1221" s="3" t="str">
        <f t="shared" si="649"/>
        <v>-</v>
      </c>
      <c r="AI1221" s="4" t="str">
        <f t="shared" si="665"/>
        <v>A+J=</v>
      </c>
      <c r="AJ1221" s="11">
        <f t="shared" si="655"/>
        <v>42039</v>
      </c>
      <c r="AK1221" s="11"/>
      <c r="AL1221" s="4"/>
      <c r="AX1221" s="1"/>
      <c r="AY1221" s="1"/>
      <c r="AZ1221" s="1"/>
      <c r="BA1221" s="1"/>
      <c r="BB1221" s="1"/>
      <c r="BC1221" s="1"/>
    </row>
    <row r="1222" spans="1:55" x14ac:dyDescent="0.2">
      <c r="A1222" s="144">
        <f t="shared" si="650"/>
        <v>42011</v>
      </c>
      <c r="B1222" s="2">
        <f t="shared" si="636"/>
        <v>299976.23967671581</v>
      </c>
      <c r="C1222" s="2">
        <f t="shared" si="651"/>
        <v>248356.92308740999</v>
      </c>
      <c r="D1222" s="68">
        <f>SUM(Y1222:Y$1459)</f>
        <v>20360.151354940001</v>
      </c>
      <c r="E1222" s="68">
        <f t="shared" si="637"/>
        <v>227996.77173246999</v>
      </c>
      <c r="F1222" s="72">
        <f t="shared" si="659"/>
        <v>4028.44</v>
      </c>
      <c r="G1222" s="3">
        <f>IF(N1222=1,VLOOKUP(A1221,[1]Plan1!$BG$69:$BI$188,3),G1221)</f>
        <v>4059.86</v>
      </c>
      <c r="H1222" s="11">
        <f t="shared" si="660"/>
        <v>41946</v>
      </c>
      <c r="I1222" s="11">
        <f t="shared" si="661"/>
        <v>41976</v>
      </c>
      <c r="J1222" s="26">
        <f t="shared" si="638"/>
        <v>7.7995452333905479E-3</v>
      </c>
      <c r="K1222" s="11">
        <f t="shared" si="652"/>
        <v>42037</v>
      </c>
      <c r="L1222" s="11">
        <f t="shared" si="639"/>
        <v>42037</v>
      </c>
      <c r="M1222" s="1">
        <f t="shared" si="653"/>
        <v>21</v>
      </c>
      <c r="N1222" s="1">
        <f t="shared" si="656"/>
        <v>3</v>
      </c>
      <c r="O1222" s="2">
        <f t="shared" si="640"/>
        <v>1.00111051</v>
      </c>
      <c r="P1222" s="10">
        <f t="shared" si="667"/>
        <v>1.0050998</v>
      </c>
      <c r="Q1222" s="10">
        <f t="shared" si="662"/>
        <v>1.2071459706064767</v>
      </c>
      <c r="R1222" s="2">
        <f t="shared" si="666"/>
        <v>1.20848651</v>
      </c>
      <c r="S1222" s="2">
        <f t="shared" si="657"/>
        <v>1.1892205600000001</v>
      </c>
      <c r="T1222" s="2">
        <f t="shared" si="641"/>
        <v>295351.15915388003</v>
      </c>
      <c r="U1222" s="2">
        <f t="shared" si="642"/>
        <v>3852.5592410665076</v>
      </c>
      <c r="V1222" s="2">
        <f t="shared" si="643"/>
        <v>47534.25122976931</v>
      </c>
      <c r="W1222" s="2">
        <f t="shared" si="644"/>
        <v>299743.73355824582</v>
      </c>
      <c r="X1222" s="27">
        <f t="shared" si="645"/>
        <v>0</v>
      </c>
      <c r="Y1222" s="2">
        <f t="shared" si="658"/>
        <v>0</v>
      </c>
      <c r="Z1222" s="67">
        <f t="shared" si="646"/>
        <v>0</v>
      </c>
      <c r="AA1222" s="2">
        <f t="shared" si="647"/>
        <v>0</v>
      </c>
      <c r="AB1222" s="26">
        <f t="shared" si="654"/>
        <v>6.7299999999999999E-2</v>
      </c>
      <c r="AC1222" s="27">
        <f t="shared" si="668"/>
        <v>3</v>
      </c>
      <c r="AD1222" s="27">
        <v>252</v>
      </c>
      <c r="AE1222" s="10">
        <f t="shared" si="663"/>
        <v>1.0007756830000001</v>
      </c>
      <c r="AF1222" s="2">
        <f t="shared" si="664"/>
        <v>229.09887318</v>
      </c>
      <c r="AG1222" s="2">
        <f t="shared" si="648"/>
        <v>232.50611846999999</v>
      </c>
      <c r="AH1222" s="3" t="str">
        <f t="shared" si="649"/>
        <v>-</v>
      </c>
      <c r="AI1222" s="4" t="str">
        <f t="shared" si="665"/>
        <v>A+J=</v>
      </c>
      <c r="AJ1222" s="11">
        <f t="shared" si="655"/>
        <v>42039</v>
      </c>
      <c r="AK1222" s="11"/>
      <c r="AL1222" s="4"/>
      <c r="AX1222" s="1"/>
      <c r="AY1222" s="1"/>
      <c r="AZ1222" s="1"/>
      <c r="BA1222" s="1"/>
      <c r="BB1222" s="1"/>
      <c r="BC1222" s="1"/>
    </row>
    <row r="1223" spans="1:55" x14ac:dyDescent="0.2">
      <c r="A1223" s="144">
        <f t="shared" si="650"/>
        <v>42012</v>
      </c>
      <c r="B1223" s="2">
        <f t="shared" si="636"/>
        <v>300155.84263903921</v>
      </c>
      <c r="C1223" s="2">
        <f t="shared" si="651"/>
        <v>248356.92308740999</v>
      </c>
      <c r="D1223" s="68">
        <f>SUM(Y1223:Y$1459)</f>
        <v>20360.151354940001</v>
      </c>
      <c r="E1223" s="68">
        <f t="shared" si="637"/>
        <v>227996.77173246999</v>
      </c>
      <c r="F1223" s="72">
        <f t="shared" si="659"/>
        <v>4028.44</v>
      </c>
      <c r="G1223" s="3">
        <f>IF(N1223=1,VLOOKUP(A1222,[1]Plan1!$BG$69:$BI$188,3),G1222)</f>
        <v>4059.86</v>
      </c>
      <c r="H1223" s="11">
        <f t="shared" si="660"/>
        <v>41946</v>
      </c>
      <c r="I1223" s="11">
        <f t="shared" si="661"/>
        <v>41976</v>
      </c>
      <c r="J1223" s="26">
        <f t="shared" si="638"/>
        <v>7.7995452333905479E-3</v>
      </c>
      <c r="K1223" s="11">
        <f t="shared" si="652"/>
        <v>42037</v>
      </c>
      <c r="L1223" s="11">
        <f t="shared" si="639"/>
        <v>42037</v>
      </c>
      <c r="M1223" s="1">
        <f t="shared" si="653"/>
        <v>21</v>
      </c>
      <c r="N1223" s="1">
        <f t="shared" si="656"/>
        <v>4</v>
      </c>
      <c r="O1223" s="2">
        <f t="shared" si="640"/>
        <v>1.0014809499999999</v>
      </c>
      <c r="P1223" s="10">
        <f t="shared" si="667"/>
        <v>1.0050998</v>
      </c>
      <c r="Q1223" s="10">
        <f t="shared" si="662"/>
        <v>1.2071459706064767</v>
      </c>
      <c r="R1223" s="2">
        <f t="shared" si="666"/>
        <v>1.2089336900000001</v>
      </c>
      <c r="S1223" s="2">
        <f t="shared" si="657"/>
        <v>1.1892205600000001</v>
      </c>
      <c r="T1223" s="2">
        <f t="shared" si="641"/>
        <v>295351.15915388003</v>
      </c>
      <c r="U1223" s="2">
        <f t="shared" si="642"/>
        <v>3852.5592410665076</v>
      </c>
      <c r="V1223" s="2">
        <f t="shared" si="643"/>
        <v>47636.206826152666</v>
      </c>
      <c r="W1223" s="2">
        <f t="shared" si="644"/>
        <v>299845.68915462919</v>
      </c>
      <c r="X1223" s="27">
        <f t="shared" si="645"/>
        <v>0</v>
      </c>
      <c r="Y1223" s="2">
        <f t="shared" si="658"/>
        <v>0</v>
      </c>
      <c r="Z1223" s="67">
        <f t="shared" si="646"/>
        <v>0</v>
      </c>
      <c r="AA1223" s="2">
        <f t="shared" si="647"/>
        <v>0</v>
      </c>
      <c r="AB1223" s="26">
        <f t="shared" si="654"/>
        <v>6.7299999999999999E-2</v>
      </c>
      <c r="AC1223" s="27">
        <f t="shared" si="668"/>
        <v>4</v>
      </c>
      <c r="AD1223" s="27">
        <v>252</v>
      </c>
      <c r="AE1223" s="10">
        <f t="shared" si="663"/>
        <v>1.0010343770000001</v>
      </c>
      <c r="AF1223" s="2">
        <f t="shared" si="664"/>
        <v>305.50444594999999</v>
      </c>
      <c r="AG1223" s="2">
        <f t="shared" si="648"/>
        <v>310.15348440999998</v>
      </c>
      <c r="AH1223" s="3" t="str">
        <f t="shared" si="649"/>
        <v>-</v>
      </c>
      <c r="AI1223" s="4" t="str">
        <f t="shared" si="665"/>
        <v>A+J=</v>
      </c>
      <c r="AJ1223" s="11">
        <f t="shared" si="655"/>
        <v>42039</v>
      </c>
      <c r="AK1223" s="11"/>
      <c r="AL1223" s="4"/>
      <c r="AX1223" s="1"/>
      <c r="AY1223" s="1"/>
      <c r="AZ1223" s="1"/>
      <c r="BA1223" s="1"/>
      <c r="BB1223" s="1"/>
      <c r="BC1223" s="1"/>
    </row>
    <row r="1224" spans="1:55" x14ac:dyDescent="0.2">
      <c r="A1224" s="144">
        <f t="shared" si="650"/>
        <v>42013</v>
      </c>
      <c r="B1224" s="2">
        <f t="shared" si="636"/>
        <v>300335.55755796371</v>
      </c>
      <c r="C1224" s="2">
        <f t="shared" si="651"/>
        <v>248356.92308740999</v>
      </c>
      <c r="D1224" s="68">
        <f>SUM(Y1224:Y$1459)</f>
        <v>20360.151354940001</v>
      </c>
      <c r="E1224" s="68">
        <f t="shared" si="637"/>
        <v>227996.77173246999</v>
      </c>
      <c r="F1224" s="72">
        <f t="shared" si="659"/>
        <v>4028.44</v>
      </c>
      <c r="G1224" s="3">
        <f>IF(N1224=1,VLOOKUP(A1223,[1]Plan1!$BG$69:$BI$188,3),G1223)</f>
        <v>4059.86</v>
      </c>
      <c r="H1224" s="11">
        <f t="shared" si="660"/>
        <v>41946</v>
      </c>
      <c r="I1224" s="11">
        <f t="shared" si="661"/>
        <v>41976</v>
      </c>
      <c r="J1224" s="26">
        <f t="shared" si="638"/>
        <v>7.7995452333905479E-3</v>
      </c>
      <c r="K1224" s="11">
        <f t="shared" si="652"/>
        <v>42037</v>
      </c>
      <c r="L1224" s="11">
        <f t="shared" si="639"/>
        <v>42037</v>
      </c>
      <c r="M1224" s="1">
        <f t="shared" si="653"/>
        <v>21</v>
      </c>
      <c r="N1224" s="1">
        <f t="shared" si="656"/>
        <v>5</v>
      </c>
      <c r="O1224" s="2">
        <f t="shared" si="640"/>
        <v>1.0018515400000001</v>
      </c>
      <c r="P1224" s="10">
        <f t="shared" si="667"/>
        <v>1.0050998</v>
      </c>
      <c r="Q1224" s="10">
        <f t="shared" si="662"/>
        <v>1.2071459706064767</v>
      </c>
      <c r="R1224" s="2">
        <f t="shared" si="666"/>
        <v>1.20938104</v>
      </c>
      <c r="S1224" s="2">
        <f t="shared" si="657"/>
        <v>1.1892205600000001</v>
      </c>
      <c r="T1224" s="2">
        <f t="shared" si="641"/>
        <v>295351.15915388003</v>
      </c>
      <c r="U1224" s="2">
        <f t="shared" si="642"/>
        <v>3852.5592410665076</v>
      </c>
      <c r="V1224" s="2">
        <f t="shared" si="643"/>
        <v>47738.20118198717</v>
      </c>
      <c r="W1224" s="2">
        <f t="shared" si="644"/>
        <v>299947.68351046368</v>
      </c>
      <c r="X1224" s="27">
        <f t="shared" si="645"/>
        <v>0</v>
      </c>
      <c r="Y1224" s="2">
        <f t="shared" si="658"/>
        <v>0</v>
      </c>
      <c r="Z1224" s="67">
        <f t="shared" si="646"/>
        <v>0</v>
      </c>
      <c r="AA1224" s="2">
        <f t="shared" si="647"/>
        <v>0</v>
      </c>
      <c r="AB1224" s="26">
        <f t="shared" si="654"/>
        <v>6.7299999999999999E-2</v>
      </c>
      <c r="AC1224" s="27">
        <f t="shared" si="668"/>
        <v>5</v>
      </c>
      <c r="AD1224" s="27">
        <v>252</v>
      </c>
      <c r="AE1224" s="10">
        <f t="shared" si="663"/>
        <v>1.0012931389999999</v>
      </c>
      <c r="AF1224" s="2">
        <f t="shared" si="664"/>
        <v>381.93010258999999</v>
      </c>
      <c r="AG1224" s="2">
        <f t="shared" si="648"/>
        <v>387.87404750000002</v>
      </c>
      <c r="AH1224" s="3" t="str">
        <f t="shared" si="649"/>
        <v>-</v>
      </c>
      <c r="AI1224" s="4" t="str">
        <f t="shared" si="665"/>
        <v>A+J=</v>
      </c>
      <c r="AJ1224" s="11">
        <f t="shared" si="655"/>
        <v>42039</v>
      </c>
      <c r="AK1224" s="11"/>
      <c r="AL1224" s="4"/>
      <c r="AX1224" s="1"/>
      <c r="AY1224" s="1"/>
      <c r="AZ1224" s="1"/>
      <c r="BA1224" s="1"/>
      <c r="BB1224" s="1"/>
      <c r="BC1224" s="1"/>
    </row>
    <row r="1225" spans="1:55" x14ac:dyDescent="0.2">
      <c r="A1225" s="144">
        <f t="shared" si="650"/>
        <v>42014</v>
      </c>
      <c r="B1225" s="2">
        <f t="shared" si="636"/>
        <v>300515.38388430938</v>
      </c>
      <c r="C1225" s="2">
        <f t="shared" si="651"/>
        <v>248356.92308740999</v>
      </c>
      <c r="D1225" s="68">
        <f>SUM(Y1225:Y$1459)</f>
        <v>20360.151354940001</v>
      </c>
      <c r="E1225" s="68">
        <f t="shared" si="637"/>
        <v>227996.77173246999</v>
      </c>
      <c r="F1225" s="72">
        <f t="shared" si="659"/>
        <v>4028.44</v>
      </c>
      <c r="G1225" s="3">
        <f>IF(N1225=1,VLOOKUP(A1224,[1]Plan1!$BG$69:$BI$188,3),G1224)</f>
        <v>4059.86</v>
      </c>
      <c r="H1225" s="11">
        <f t="shared" si="660"/>
        <v>41946</v>
      </c>
      <c r="I1225" s="11">
        <f t="shared" si="661"/>
        <v>41976</v>
      </c>
      <c r="J1225" s="26">
        <f t="shared" si="638"/>
        <v>7.7995452333905479E-3</v>
      </c>
      <c r="K1225" s="11">
        <f t="shared" si="652"/>
        <v>42037</v>
      </c>
      <c r="L1225" s="11">
        <f t="shared" si="639"/>
        <v>42037</v>
      </c>
      <c r="M1225" s="1">
        <f t="shared" si="653"/>
        <v>21</v>
      </c>
      <c r="N1225" s="1">
        <f t="shared" si="656"/>
        <v>6</v>
      </c>
      <c r="O1225" s="2">
        <f t="shared" si="640"/>
        <v>1.0022222599999999</v>
      </c>
      <c r="P1225" s="10">
        <f t="shared" si="667"/>
        <v>1.0050998</v>
      </c>
      <c r="Q1225" s="10">
        <f t="shared" si="662"/>
        <v>1.2071459706064767</v>
      </c>
      <c r="R1225" s="2">
        <f t="shared" si="666"/>
        <v>1.2098285600000001</v>
      </c>
      <c r="S1225" s="2">
        <f t="shared" si="657"/>
        <v>1.1892205600000001</v>
      </c>
      <c r="T1225" s="2">
        <f t="shared" si="641"/>
        <v>295351.15915388003</v>
      </c>
      <c r="U1225" s="2">
        <f t="shared" si="642"/>
        <v>3852.5592410665076</v>
      </c>
      <c r="V1225" s="2">
        <f t="shared" si="643"/>
        <v>47840.234297272895</v>
      </c>
      <c r="W1225" s="2">
        <f t="shared" si="644"/>
        <v>300049.71662574937</v>
      </c>
      <c r="X1225" s="27">
        <f t="shared" si="645"/>
        <v>0</v>
      </c>
      <c r="Y1225" s="2">
        <f t="shared" si="658"/>
        <v>0</v>
      </c>
      <c r="Z1225" s="67">
        <f t="shared" si="646"/>
        <v>0</v>
      </c>
      <c r="AA1225" s="2">
        <f t="shared" si="647"/>
        <v>0</v>
      </c>
      <c r="AB1225" s="26">
        <f t="shared" si="654"/>
        <v>6.7299999999999999E-2</v>
      </c>
      <c r="AC1225" s="27">
        <f t="shared" si="668"/>
        <v>6</v>
      </c>
      <c r="AD1225" s="27">
        <v>252</v>
      </c>
      <c r="AE1225" s="10">
        <f t="shared" si="663"/>
        <v>1.0015519669999999</v>
      </c>
      <c r="AF1225" s="2">
        <f t="shared" si="664"/>
        <v>458.37525240999997</v>
      </c>
      <c r="AG1225" s="2">
        <f t="shared" si="648"/>
        <v>465.66725855999999</v>
      </c>
      <c r="AH1225" s="3" t="str">
        <f t="shared" si="649"/>
        <v>-</v>
      </c>
      <c r="AI1225" s="4" t="str">
        <f t="shared" si="665"/>
        <v>A+J=</v>
      </c>
      <c r="AJ1225" s="11">
        <f t="shared" si="655"/>
        <v>42039</v>
      </c>
      <c r="AK1225" s="11"/>
      <c r="AL1225" s="4"/>
      <c r="AX1225" s="1"/>
      <c r="AY1225" s="1"/>
      <c r="AZ1225" s="1"/>
      <c r="BA1225" s="1"/>
      <c r="BB1225" s="1"/>
      <c r="BC1225" s="1"/>
    </row>
    <row r="1226" spans="1:55" x14ac:dyDescent="0.2">
      <c r="A1226" s="144">
        <f t="shared" si="650"/>
        <v>42015</v>
      </c>
      <c r="B1226" s="2">
        <f t="shared" ref="B1226:B1289" si="669">(W1226+AG1226)</f>
        <v>300515.38388430938</v>
      </c>
      <c r="C1226" s="2">
        <f t="shared" si="651"/>
        <v>248356.92308740999</v>
      </c>
      <c r="D1226" s="68">
        <f>SUM(Y1226:Y$1459)</f>
        <v>20360.151354940001</v>
      </c>
      <c r="E1226" s="68">
        <f t="shared" ref="E1226:E1289" si="670">(C1226-D1226)</f>
        <v>227996.77173246999</v>
      </c>
      <c r="F1226" s="72">
        <f t="shared" si="659"/>
        <v>4028.44</v>
      </c>
      <c r="G1226" s="3">
        <f>IF(N1226=1,VLOOKUP(A1225,[1]Plan1!$BG$69:$BI$188,3),G1225)</f>
        <v>4059.86</v>
      </c>
      <c r="H1226" s="11">
        <f t="shared" si="660"/>
        <v>41946</v>
      </c>
      <c r="I1226" s="11">
        <f t="shared" si="661"/>
        <v>41976</v>
      </c>
      <c r="J1226" s="26">
        <f t="shared" ref="J1226:J1289" si="671">(G1226/F1226)-1</f>
        <v>7.7995452333905479E-3</v>
      </c>
      <c r="K1226" s="11">
        <f t="shared" si="652"/>
        <v>42037</v>
      </c>
      <c r="L1226" s="11">
        <f t="shared" ref="L1226:L1289" si="672">IF(A1226&gt;L1225,K1226,L1225)</f>
        <v>42037</v>
      </c>
      <c r="M1226" s="1">
        <f t="shared" si="653"/>
        <v>21</v>
      </c>
      <c r="N1226" s="1">
        <f t="shared" si="656"/>
        <v>6</v>
      </c>
      <c r="O1226" s="2">
        <f t="shared" ref="O1226:O1289" si="673">TRUNC((G1226/F1226)^TRUNC((N1226/M1226),9),8)</f>
        <v>1.0022222599999999</v>
      </c>
      <c r="P1226" s="10">
        <f t="shared" si="667"/>
        <v>1.0050998</v>
      </c>
      <c r="Q1226" s="10">
        <f t="shared" si="662"/>
        <v>1.2071459706064767</v>
      </c>
      <c r="R1226" s="2">
        <f t="shared" si="666"/>
        <v>1.2098285600000001</v>
      </c>
      <c r="S1226" s="2">
        <f t="shared" si="657"/>
        <v>1.1892205600000001</v>
      </c>
      <c r="T1226" s="2">
        <f t="shared" ref="T1226:T1289" si="674">TRUNC(C1226*S1226,8)</f>
        <v>295351.15915388003</v>
      </c>
      <c r="U1226" s="2">
        <f t="shared" ref="U1226:U1289" si="675">(D1226*(S1226-1))</f>
        <v>3852.5592410665076</v>
      </c>
      <c r="V1226" s="2">
        <f t="shared" ref="V1226:V1289" si="676">(E1226*(R1226-1))</f>
        <v>47840.234297272895</v>
      </c>
      <c r="W1226" s="2">
        <f t="shared" ref="W1226:W1289" si="677">(C1226+U1226+V1226)</f>
        <v>300049.71662574937</v>
      </c>
      <c r="X1226" s="27">
        <f t="shared" ref="X1226:X1289" si="678">IF(VLOOKUP(A1226,AN$10:AU$131,8)=VLOOKUP(A1225,AN$10:AU$131,8),0,VLOOKUP(A1226,AN$10:AU$131,8))</f>
        <v>0</v>
      </c>
      <c r="Y1226" s="2">
        <f t="shared" si="658"/>
        <v>0</v>
      </c>
      <c r="Z1226" s="67">
        <f t="shared" ref="Z1226:Z1289" si="679">IF(X1226&gt;0,VLOOKUP($A1226,$AN$10:$AS$131,6),0)</f>
        <v>0</v>
      </c>
      <c r="AA1226" s="2">
        <f t="shared" ref="AA1226:AA1289" si="680">IF(Z1226&gt;0,TRUNC(Z1226*T1226,8),0)</f>
        <v>0</v>
      </c>
      <c r="AB1226" s="26">
        <f t="shared" si="654"/>
        <v>6.7299999999999999E-2</v>
      </c>
      <c r="AC1226" s="27">
        <f t="shared" si="668"/>
        <v>6</v>
      </c>
      <c r="AD1226" s="27">
        <v>252</v>
      </c>
      <c r="AE1226" s="10">
        <f t="shared" si="663"/>
        <v>1.0015519669999999</v>
      </c>
      <c r="AF1226" s="2">
        <f t="shared" si="664"/>
        <v>458.37525240999997</v>
      </c>
      <c r="AG1226" s="2">
        <f t="shared" ref="AG1226:AG1289" si="681">TRUNC((W1226*(AE1226-1)),8)</f>
        <v>465.66725855999999</v>
      </c>
      <c r="AH1226" s="3" t="str">
        <f t="shared" ref="AH1226:AH1289" si="682">IF(AA1226&gt;0,AA1226+AF1226,"-")</f>
        <v>-</v>
      </c>
      <c r="AI1226" s="4" t="str">
        <f t="shared" si="665"/>
        <v>A+J=</v>
      </c>
      <c r="AJ1226" s="11">
        <f t="shared" si="655"/>
        <v>42039</v>
      </c>
      <c r="AK1226" s="11"/>
      <c r="AL1226" s="4"/>
      <c r="AX1226" s="1"/>
      <c r="AY1226" s="1"/>
      <c r="AZ1226" s="1"/>
      <c r="BA1226" s="1"/>
      <c r="BB1226" s="1"/>
      <c r="BC1226" s="1"/>
    </row>
    <row r="1227" spans="1:55" x14ac:dyDescent="0.2">
      <c r="A1227" s="144">
        <f t="shared" ref="A1227:A1290" si="683">(A1226+1)</f>
        <v>42016</v>
      </c>
      <c r="B1227" s="2">
        <f t="shared" si="669"/>
        <v>300515.38388430938</v>
      </c>
      <c r="C1227" s="2">
        <f t="shared" ref="C1227:C1290" si="684">TRUNC(IF(X1226&gt;0,VLOOKUP(A1226,$AN$12:$AO$131,2),C1226),8)</f>
        <v>248356.92308740999</v>
      </c>
      <c r="D1227" s="68">
        <f>SUM(Y1227:Y$1459)</f>
        <v>20360.151354940001</v>
      </c>
      <c r="E1227" s="68">
        <f t="shared" si="670"/>
        <v>227996.77173246999</v>
      </c>
      <c r="F1227" s="72">
        <f t="shared" si="659"/>
        <v>4028.44</v>
      </c>
      <c r="G1227" s="3">
        <f>IF(N1227=1,VLOOKUP(A1226,[1]Plan1!$BG$69:$BI$188,3),G1226)</f>
        <v>4059.86</v>
      </c>
      <c r="H1227" s="11">
        <f t="shared" si="660"/>
        <v>41946</v>
      </c>
      <c r="I1227" s="11">
        <f t="shared" si="661"/>
        <v>41976</v>
      </c>
      <c r="J1227" s="26">
        <f t="shared" si="671"/>
        <v>7.7995452333905479E-3</v>
      </c>
      <c r="K1227" s="11">
        <f t="shared" ref="K1227:K1290" si="685">IF(DAY(A1227)=1,VLOOKUP(A1227,AR$137:AW$275,4),K1226)</f>
        <v>42037</v>
      </c>
      <c r="L1227" s="11">
        <f t="shared" si="672"/>
        <v>42037</v>
      </c>
      <c r="M1227" s="1">
        <f t="shared" ref="M1227:M1290" si="686">IF(L1227=L1226,M1226,NETWORKDAYS(L1226,L1227,$AN$137:$AN$327)-1)</f>
        <v>21</v>
      </c>
      <c r="N1227" s="1">
        <f t="shared" si="656"/>
        <v>6</v>
      </c>
      <c r="O1227" s="2">
        <f t="shared" si="673"/>
        <v>1.0022222599999999</v>
      </c>
      <c r="P1227" s="10">
        <f t="shared" si="667"/>
        <v>1.0050998</v>
      </c>
      <c r="Q1227" s="10">
        <f t="shared" si="662"/>
        <v>1.2071459706064767</v>
      </c>
      <c r="R1227" s="2">
        <f t="shared" si="666"/>
        <v>1.2098285600000001</v>
      </c>
      <c r="S1227" s="2">
        <f t="shared" si="657"/>
        <v>1.1892205600000001</v>
      </c>
      <c r="T1227" s="2">
        <f t="shared" si="674"/>
        <v>295351.15915388003</v>
      </c>
      <c r="U1227" s="2">
        <f t="shared" si="675"/>
        <v>3852.5592410665076</v>
      </c>
      <c r="V1227" s="2">
        <f t="shared" si="676"/>
        <v>47840.234297272895</v>
      </c>
      <c r="W1227" s="2">
        <f t="shared" si="677"/>
        <v>300049.71662574937</v>
      </c>
      <c r="X1227" s="27">
        <f t="shared" si="678"/>
        <v>0</v>
      </c>
      <c r="Y1227" s="2">
        <f t="shared" si="658"/>
        <v>0</v>
      </c>
      <c r="Z1227" s="67">
        <f t="shared" si="679"/>
        <v>0</v>
      </c>
      <c r="AA1227" s="2">
        <f t="shared" si="680"/>
        <v>0</v>
      </c>
      <c r="AB1227" s="26">
        <f t="shared" ref="AB1227:AB1290" si="687">(AB1226)</f>
        <v>6.7299999999999999E-2</v>
      </c>
      <c r="AC1227" s="27">
        <f t="shared" si="668"/>
        <v>6</v>
      </c>
      <c r="AD1227" s="27">
        <v>252</v>
      </c>
      <c r="AE1227" s="10">
        <f t="shared" si="663"/>
        <v>1.0015519669999999</v>
      </c>
      <c r="AF1227" s="2">
        <f t="shared" si="664"/>
        <v>458.37525240999997</v>
      </c>
      <c r="AG1227" s="2">
        <f t="shared" si="681"/>
        <v>465.66725855999999</v>
      </c>
      <c r="AH1227" s="3" t="str">
        <f t="shared" si="682"/>
        <v>-</v>
      </c>
      <c r="AI1227" s="4" t="str">
        <f t="shared" si="665"/>
        <v>A+J=</v>
      </c>
      <c r="AJ1227" s="11">
        <f t="shared" ref="AJ1227:AJ1290" si="688">IF(X1226&gt;0,VLOOKUP(A1226,$AN$10:$AW$130,10),AJ1226)</f>
        <v>42039</v>
      </c>
      <c r="AK1227" s="11"/>
      <c r="AL1227" s="4"/>
      <c r="AX1227" s="1"/>
      <c r="AY1227" s="1"/>
      <c r="AZ1227" s="1"/>
      <c r="BA1227" s="1"/>
      <c r="BB1227" s="1"/>
      <c r="BC1227" s="1"/>
    </row>
    <row r="1228" spans="1:55" x14ac:dyDescent="0.2">
      <c r="A1228" s="144">
        <f t="shared" si="683"/>
        <v>42017</v>
      </c>
      <c r="B1228" s="2">
        <f t="shared" si="669"/>
        <v>300695.3174003209</v>
      </c>
      <c r="C1228" s="2">
        <f t="shared" si="684"/>
        <v>248356.92308740999</v>
      </c>
      <c r="D1228" s="68">
        <f>SUM(Y1228:Y$1459)</f>
        <v>20360.151354940001</v>
      </c>
      <c r="E1228" s="68">
        <f t="shared" si="670"/>
        <v>227996.77173246999</v>
      </c>
      <c r="F1228" s="72">
        <f t="shared" si="659"/>
        <v>4028.44</v>
      </c>
      <c r="G1228" s="3">
        <f>IF(N1228=1,VLOOKUP(A1227,[1]Plan1!$BG$69:$BI$188,3),G1227)</f>
        <v>4059.86</v>
      </c>
      <c r="H1228" s="11">
        <f t="shared" si="660"/>
        <v>41946</v>
      </c>
      <c r="I1228" s="11">
        <f t="shared" si="661"/>
        <v>41976</v>
      </c>
      <c r="J1228" s="26">
        <f t="shared" si="671"/>
        <v>7.7995452333905479E-3</v>
      </c>
      <c r="K1228" s="11">
        <f t="shared" si="685"/>
        <v>42037</v>
      </c>
      <c r="L1228" s="11">
        <f t="shared" si="672"/>
        <v>42037</v>
      </c>
      <c r="M1228" s="1">
        <f t="shared" si="686"/>
        <v>21</v>
      </c>
      <c r="N1228" s="1">
        <f t="shared" si="656"/>
        <v>7</v>
      </c>
      <c r="O1228" s="2">
        <f t="shared" si="673"/>
        <v>1.0025931100000001</v>
      </c>
      <c r="P1228" s="10">
        <f t="shared" si="667"/>
        <v>1.0050998</v>
      </c>
      <c r="Q1228" s="10">
        <f t="shared" si="662"/>
        <v>1.2071459706064767</v>
      </c>
      <c r="R1228" s="2">
        <f t="shared" si="666"/>
        <v>1.2102762300000001</v>
      </c>
      <c r="S1228" s="2">
        <f t="shared" si="657"/>
        <v>1.1892205600000001</v>
      </c>
      <c r="T1228" s="2">
        <f t="shared" si="674"/>
        <v>295351.15915388003</v>
      </c>
      <c r="U1228" s="2">
        <f t="shared" si="675"/>
        <v>3852.5592410665076</v>
      </c>
      <c r="V1228" s="2">
        <f t="shared" si="676"/>
        <v>47942.30161207437</v>
      </c>
      <c r="W1228" s="2">
        <f t="shared" si="677"/>
        <v>300151.78394055087</v>
      </c>
      <c r="X1228" s="27">
        <f t="shared" si="678"/>
        <v>0</v>
      </c>
      <c r="Y1228" s="2">
        <f t="shared" si="658"/>
        <v>0</v>
      </c>
      <c r="Z1228" s="67">
        <f t="shared" si="679"/>
        <v>0</v>
      </c>
      <c r="AA1228" s="2">
        <f t="shared" si="680"/>
        <v>0</v>
      </c>
      <c r="AB1228" s="26">
        <f t="shared" si="687"/>
        <v>6.7299999999999999E-2</v>
      </c>
      <c r="AC1228" s="27">
        <f t="shared" si="668"/>
        <v>7</v>
      </c>
      <c r="AD1228" s="27">
        <v>252</v>
      </c>
      <c r="AE1228" s="10">
        <f t="shared" si="663"/>
        <v>1.0018108619999999</v>
      </c>
      <c r="AF1228" s="2">
        <f t="shared" si="664"/>
        <v>534.84019076000004</v>
      </c>
      <c r="AG1228" s="2">
        <f t="shared" si="681"/>
        <v>543.53345977000004</v>
      </c>
      <c r="AH1228" s="3" t="str">
        <f t="shared" si="682"/>
        <v>-</v>
      </c>
      <c r="AI1228" s="4" t="str">
        <f t="shared" si="665"/>
        <v>A+J=</v>
      </c>
      <c r="AJ1228" s="11">
        <f t="shared" si="688"/>
        <v>42039</v>
      </c>
      <c r="AK1228" s="11"/>
      <c r="AL1228" s="4"/>
      <c r="AX1228" s="1"/>
      <c r="AY1228" s="1"/>
      <c r="AZ1228" s="1"/>
      <c r="BA1228" s="1"/>
      <c r="BB1228" s="1"/>
      <c r="BC1228" s="1"/>
    </row>
    <row r="1229" spans="1:55" x14ac:dyDescent="0.2">
      <c r="A1229" s="144">
        <f t="shared" si="683"/>
        <v>42018</v>
      </c>
      <c r="B1229" s="2">
        <f t="shared" si="669"/>
        <v>300875.36530738126</v>
      </c>
      <c r="C1229" s="2">
        <f t="shared" si="684"/>
        <v>248356.92308740999</v>
      </c>
      <c r="D1229" s="68">
        <f>SUM(Y1229:Y$1459)</f>
        <v>20360.151354940001</v>
      </c>
      <c r="E1229" s="68">
        <f t="shared" si="670"/>
        <v>227996.77173246999</v>
      </c>
      <c r="F1229" s="72">
        <f t="shared" si="659"/>
        <v>4028.44</v>
      </c>
      <c r="G1229" s="3">
        <f>IF(N1229=1,VLOOKUP(A1228,[1]Plan1!$BG$69:$BI$188,3),G1228)</f>
        <v>4059.86</v>
      </c>
      <c r="H1229" s="11">
        <f t="shared" si="660"/>
        <v>41946</v>
      </c>
      <c r="I1229" s="11">
        <f t="shared" si="661"/>
        <v>41976</v>
      </c>
      <c r="J1229" s="26">
        <f t="shared" si="671"/>
        <v>7.7995452333905479E-3</v>
      </c>
      <c r="K1229" s="11">
        <f t="shared" si="685"/>
        <v>42037</v>
      </c>
      <c r="L1229" s="11">
        <f t="shared" si="672"/>
        <v>42037</v>
      </c>
      <c r="M1229" s="1">
        <f t="shared" si="686"/>
        <v>21</v>
      </c>
      <c r="N1229" s="1">
        <f t="shared" si="656"/>
        <v>8</v>
      </c>
      <c r="O1229" s="2">
        <f t="shared" si="673"/>
        <v>1.00296411</v>
      </c>
      <c r="P1229" s="10">
        <f t="shared" si="667"/>
        <v>1.0050998</v>
      </c>
      <c r="Q1229" s="10">
        <f t="shared" si="662"/>
        <v>1.2071459706064767</v>
      </c>
      <c r="R1229" s="2">
        <f t="shared" si="666"/>
        <v>1.2107240800000001</v>
      </c>
      <c r="S1229" s="2">
        <f t="shared" si="657"/>
        <v>1.1892205600000001</v>
      </c>
      <c r="T1229" s="2">
        <f t="shared" si="674"/>
        <v>295351.15915388003</v>
      </c>
      <c r="U1229" s="2">
        <f t="shared" si="675"/>
        <v>3852.5592410665076</v>
      </c>
      <c r="V1229" s="2">
        <f t="shared" si="676"/>
        <v>48044.409966294763</v>
      </c>
      <c r="W1229" s="2">
        <f t="shared" si="677"/>
        <v>300253.89229477127</v>
      </c>
      <c r="X1229" s="27">
        <f t="shared" si="678"/>
        <v>0</v>
      </c>
      <c r="Y1229" s="2">
        <f t="shared" si="658"/>
        <v>0</v>
      </c>
      <c r="Z1229" s="67">
        <f t="shared" si="679"/>
        <v>0</v>
      </c>
      <c r="AA1229" s="2">
        <f t="shared" si="680"/>
        <v>0</v>
      </c>
      <c r="AB1229" s="26">
        <f t="shared" si="687"/>
        <v>6.7299999999999999E-2</v>
      </c>
      <c r="AC1229" s="27">
        <f t="shared" si="668"/>
        <v>8</v>
      </c>
      <c r="AD1229" s="27">
        <v>252</v>
      </c>
      <c r="AE1229" s="10">
        <f t="shared" si="663"/>
        <v>1.002069825</v>
      </c>
      <c r="AF1229" s="2">
        <f t="shared" si="664"/>
        <v>611.32521298999995</v>
      </c>
      <c r="AG1229" s="2">
        <f t="shared" si="681"/>
        <v>621.47301260999996</v>
      </c>
      <c r="AH1229" s="3" t="str">
        <f t="shared" si="682"/>
        <v>-</v>
      </c>
      <c r="AI1229" s="4" t="str">
        <f t="shared" si="665"/>
        <v>A+J=</v>
      </c>
      <c r="AJ1229" s="11">
        <f t="shared" si="688"/>
        <v>42039</v>
      </c>
      <c r="AK1229" s="11"/>
      <c r="AL1229" s="4"/>
      <c r="AX1229" s="1"/>
      <c r="AY1229" s="1"/>
      <c r="AZ1229" s="1"/>
      <c r="BA1229" s="1"/>
      <c r="BB1229" s="1"/>
      <c r="BC1229" s="1"/>
    </row>
    <row r="1230" spans="1:55" x14ac:dyDescent="0.2">
      <c r="A1230" s="144">
        <f t="shared" si="683"/>
        <v>42019</v>
      </c>
      <c r="B1230" s="2">
        <f t="shared" si="669"/>
        <v>301055.52248696517</v>
      </c>
      <c r="C1230" s="2">
        <f t="shared" si="684"/>
        <v>248356.92308740999</v>
      </c>
      <c r="D1230" s="68">
        <f>SUM(Y1230:Y$1459)</f>
        <v>20360.151354940001</v>
      </c>
      <c r="E1230" s="68">
        <f t="shared" si="670"/>
        <v>227996.77173246999</v>
      </c>
      <c r="F1230" s="72">
        <f t="shared" si="659"/>
        <v>4028.44</v>
      </c>
      <c r="G1230" s="3">
        <f>IF(N1230=1,VLOOKUP(A1229,[1]Plan1!$BG$69:$BI$188,3),G1229)</f>
        <v>4059.86</v>
      </c>
      <c r="H1230" s="11">
        <f t="shared" si="660"/>
        <v>41946</v>
      </c>
      <c r="I1230" s="11">
        <f t="shared" si="661"/>
        <v>41976</v>
      </c>
      <c r="J1230" s="26">
        <f t="shared" si="671"/>
        <v>7.7995452333905479E-3</v>
      </c>
      <c r="K1230" s="11">
        <f t="shared" si="685"/>
        <v>42037</v>
      </c>
      <c r="L1230" s="11">
        <f t="shared" si="672"/>
        <v>42037</v>
      </c>
      <c r="M1230" s="1">
        <f t="shared" si="686"/>
        <v>21</v>
      </c>
      <c r="N1230" s="1">
        <f t="shared" si="656"/>
        <v>9</v>
      </c>
      <c r="O1230" s="2">
        <f t="shared" si="673"/>
        <v>1.00333524</v>
      </c>
      <c r="P1230" s="10">
        <f t="shared" si="667"/>
        <v>1.0050998</v>
      </c>
      <c r="Q1230" s="10">
        <f t="shared" si="662"/>
        <v>1.2071459706064767</v>
      </c>
      <c r="R1230" s="2">
        <f t="shared" si="666"/>
        <v>1.21117209</v>
      </c>
      <c r="S1230" s="2">
        <f t="shared" si="657"/>
        <v>1.1892205600000001</v>
      </c>
      <c r="T1230" s="2">
        <f t="shared" si="674"/>
        <v>295351.15915388003</v>
      </c>
      <c r="U1230" s="2">
        <f t="shared" si="675"/>
        <v>3852.5592410665076</v>
      </c>
      <c r="V1230" s="2">
        <f t="shared" si="676"/>
        <v>48146.554799998616</v>
      </c>
      <c r="W1230" s="2">
        <f t="shared" si="677"/>
        <v>300356.03712847515</v>
      </c>
      <c r="X1230" s="27">
        <f t="shared" si="678"/>
        <v>0</v>
      </c>
      <c r="Y1230" s="2">
        <f t="shared" si="658"/>
        <v>0</v>
      </c>
      <c r="Z1230" s="67">
        <f t="shared" si="679"/>
        <v>0</v>
      </c>
      <c r="AA1230" s="2">
        <f t="shared" si="680"/>
        <v>0</v>
      </c>
      <c r="AB1230" s="26">
        <f t="shared" si="687"/>
        <v>6.7299999999999999E-2</v>
      </c>
      <c r="AC1230" s="27">
        <f t="shared" si="668"/>
        <v>9</v>
      </c>
      <c r="AD1230" s="27">
        <v>252</v>
      </c>
      <c r="AE1230" s="10">
        <f t="shared" si="663"/>
        <v>1.0023288539999999</v>
      </c>
      <c r="AF1230" s="2">
        <f t="shared" si="664"/>
        <v>687.82972840000002</v>
      </c>
      <c r="AG1230" s="2">
        <f t="shared" si="681"/>
        <v>699.48535848999995</v>
      </c>
      <c r="AH1230" s="3" t="str">
        <f t="shared" si="682"/>
        <v>-</v>
      </c>
      <c r="AI1230" s="4" t="str">
        <f t="shared" si="665"/>
        <v>A+J=</v>
      </c>
      <c r="AJ1230" s="11">
        <f t="shared" si="688"/>
        <v>42039</v>
      </c>
      <c r="AK1230" s="11"/>
      <c r="AL1230" s="4"/>
      <c r="AX1230" s="1"/>
      <c r="AY1230" s="1"/>
      <c r="AZ1230" s="1"/>
      <c r="BA1230" s="1"/>
      <c r="BB1230" s="1"/>
      <c r="BC1230" s="1"/>
    </row>
    <row r="1231" spans="1:55" x14ac:dyDescent="0.2">
      <c r="A1231" s="144">
        <f t="shared" si="683"/>
        <v>42020</v>
      </c>
      <c r="B1231" s="2">
        <f t="shared" si="669"/>
        <v>301235.78928807244</v>
      </c>
      <c r="C1231" s="2">
        <f t="shared" si="684"/>
        <v>248356.92308740999</v>
      </c>
      <c r="D1231" s="68">
        <f>SUM(Y1231:Y$1459)</f>
        <v>20360.151354940001</v>
      </c>
      <c r="E1231" s="68">
        <f t="shared" si="670"/>
        <v>227996.77173246999</v>
      </c>
      <c r="F1231" s="72">
        <f t="shared" si="659"/>
        <v>4028.44</v>
      </c>
      <c r="G1231" s="3">
        <f>IF(N1231=1,VLOOKUP(A1230,[1]Plan1!$BG$69:$BI$188,3),G1230)</f>
        <v>4059.86</v>
      </c>
      <c r="H1231" s="11">
        <f t="shared" si="660"/>
        <v>41946</v>
      </c>
      <c r="I1231" s="11">
        <f t="shared" si="661"/>
        <v>41976</v>
      </c>
      <c r="J1231" s="26">
        <f t="shared" si="671"/>
        <v>7.7995452333905479E-3</v>
      </c>
      <c r="K1231" s="11">
        <f t="shared" si="685"/>
        <v>42037</v>
      </c>
      <c r="L1231" s="11">
        <f t="shared" si="672"/>
        <v>42037</v>
      </c>
      <c r="M1231" s="1">
        <f t="shared" si="686"/>
        <v>21</v>
      </c>
      <c r="N1231" s="1">
        <f t="shared" si="656"/>
        <v>10</v>
      </c>
      <c r="O1231" s="2">
        <f t="shared" si="673"/>
        <v>1.00370651</v>
      </c>
      <c r="P1231" s="10">
        <f t="shared" si="667"/>
        <v>1.0050998</v>
      </c>
      <c r="Q1231" s="10">
        <f t="shared" si="662"/>
        <v>1.2071459706064767</v>
      </c>
      <c r="R1231" s="2">
        <f t="shared" si="666"/>
        <v>1.2116202599999999</v>
      </c>
      <c r="S1231" s="2">
        <f t="shared" si="657"/>
        <v>1.1892205600000001</v>
      </c>
      <c r="T1231" s="2">
        <f t="shared" si="674"/>
        <v>295351.15915388003</v>
      </c>
      <c r="U1231" s="2">
        <f t="shared" si="675"/>
        <v>3852.5592410665076</v>
      </c>
      <c r="V1231" s="2">
        <f t="shared" si="676"/>
        <v>48248.736113185929</v>
      </c>
      <c r="W1231" s="2">
        <f t="shared" si="677"/>
        <v>300458.21844166244</v>
      </c>
      <c r="X1231" s="27">
        <f t="shared" si="678"/>
        <v>0</v>
      </c>
      <c r="Y1231" s="2">
        <f t="shared" si="658"/>
        <v>0</v>
      </c>
      <c r="Z1231" s="67">
        <f t="shared" si="679"/>
        <v>0</v>
      </c>
      <c r="AA1231" s="2">
        <f t="shared" si="680"/>
        <v>0</v>
      </c>
      <c r="AB1231" s="26">
        <f t="shared" si="687"/>
        <v>6.7299999999999999E-2</v>
      </c>
      <c r="AC1231" s="27">
        <f t="shared" si="668"/>
        <v>10</v>
      </c>
      <c r="AD1231" s="27">
        <v>252</v>
      </c>
      <c r="AE1231" s="10">
        <f t="shared" si="663"/>
        <v>1.0025879499999999</v>
      </c>
      <c r="AF1231" s="2">
        <f t="shared" si="664"/>
        <v>764.35403233</v>
      </c>
      <c r="AG1231" s="2">
        <f t="shared" si="681"/>
        <v>777.57084640999994</v>
      </c>
      <c r="AH1231" s="3" t="str">
        <f t="shared" si="682"/>
        <v>-</v>
      </c>
      <c r="AI1231" s="4" t="str">
        <f t="shared" si="665"/>
        <v>A+J=</v>
      </c>
      <c r="AJ1231" s="11">
        <f t="shared" si="688"/>
        <v>42039</v>
      </c>
      <c r="AK1231" s="11"/>
      <c r="AL1231" s="4"/>
      <c r="AX1231" s="1"/>
      <c r="AY1231" s="1"/>
      <c r="AZ1231" s="1"/>
      <c r="BA1231" s="1"/>
      <c r="BB1231" s="1"/>
      <c r="BC1231" s="1"/>
    </row>
    <row r="1232" spans="1:55" x14ac:dyDescent="0.2">
      <c r="A1232" s="144">
        <f t="shared" si="683"/>
        <v>42021</v>
      </c>
      <c r="B1232" s="2">
        <f t="shared" si="669"/>
        <v>301416.16804607096</v>
      </c>
      <c r="C1232" s="2">
        <f t="shared" si="684"/>
        <v>248356.92308740999</v>
      </c>
      <c r="D1232" s="68">
        <f>SUM(Y1232:Y$1459)</f>
        <v>20360.151354940001</v>
      </c>
      <c r="E1232" s="68">
        <f t="shared" si="670"/>
        <v>227996.77173246999</v>
      </c>
      <c r="F1232" s="72">
        <f t="shared" si="659"/>
        <v>4028.44</v>
      </c>
      <c r="G1232" s="3">
        <f>IF(N1232=1,VLOOKUP(A1231,[1]Plan1!$BG$69:$BI$188,3),G1231)</f>
        <v>4059.86</v>
      </c>
      <c r="H1232" s="11">
        <f t="shared" si="660"/>
        <v>41946</v>
      </c>
      <c r="I1232" s="11">
        <f t="shared" si="661"/>
        <v>41976</v>
      </c>
      <c r="J1232" s="26">
        <f t="shared" si="671"/>
        <v>7.7995452333905479E-3</v>
      </c>
      <c r="K1232" s="11">
        <f t="shared" si="685"/>
        <v>42037</v>
      </c>
      <c r="L1232" s="11">
        <f t="shared" si="672"/>
        <v>42037</v>
      </c>
      <c r="M1232" s="1">
        <f t="shared" si="686"/>
        <v>21</v>
      </c>
      <c r="N1232" s="1">
        <f t="shared" si="656"/>
        <v>11</v>
      </c>
      <c r="O1232" s="2">
        <f t="shared" si="673"/>
        <v>1.0040779099999999</v>
      </c>
      <c r="P1232" s="10">
        <f t="shared" si="667"/>
        <v>1.0050998</v>
      </c>
      <c r="Q1232" s="10">
        <f t="shared" si="662"/>
        <v>1.2071459706064767</v>
      </c>
      <c r="R1232" s="2">
        <f t="shared" si="666"/>
        <v>1.2120686000000001</v>
      </c>
      <c r="S1232" s="2">
        <f t="shared" si="657"/>
        <v>1.1892205600000001</v>
      </c>
      <c r="T1232" s="2">
        <f t="shared" si="674"/>
        <v>295351.15915388003</v>
      </c>
      <c r="U1232" s="2">
        <f t="shared" si="675"/>
        <v>3852.5592410665076</v>
      </c>
      <c r="V1232" s="2">
        <f t="shared" si="676"/>
        <v>48350.9561858245</v>
      </c>
      <c r="W1232" s="2">
        <f t="shared" si="677"/>
        <v>300560.43851430097</v>
      </c>
      <c r="X1232" s="27">
        <f t="shared" si="678"/>
        <v>0</v>
      </c>
      <c r="Y1232" s="2">
        <f t="shared" si="658"/>
        <v>0</v>
      </c>
      <c r="Z1232" s="67">
        <f t="shared" si="679"/>
        <v>0</v>
      </c>
      <c r="AA1232" s="2">
        <f t="shared" si="680"/>
        <v>0</v>
      </c>
      <c r="AB1232" s="26">
        <f t="shared" si="687"/>
        <v>6.7299999999999999E-2</v>
      </c>
      <c r="AC1232" s="27">
        <f t="shared" si="668"/>
        <v>11</v>
      </c>
      <c r="AD1232" s="27">
        <v>252</v>
      </c>
      <c r="AE1232" s="10">
        <f t="shared" si="663"/>
        <v>1.0028471130000001</v>
      </c>
      <c r="AF1232" s="2">
        <f t="shared" si="664"/>
        <v>840.89812479</v>
      </c>
      <c r="AG1232" s="2">
        <f t="shared" si="681"/>
        <v>855.72953176999999</v>
      </c>
      <c r="AH1232" s="3" t="str">
        <f t="shared" si="682"/>
        <v>-</v>
      </c>
      <c r="AI1232" s="4" t="str">
        <f t="shared" si="665"/>
        <v>A+J=</v>
      </c>
      <c r="AJ1232" s="11">
        <f t="shared" si="688"/>
        <v>42039</v>
      </c>
      <c r="AK1232" s="11"/>
      <c r="AL1232" s="4"/>
      <c r="AX1232" s="1"/>
      <c r="AY1232" s="1"/>
      <c r="AZ1232" s="1"/>
      <c r="BA1232" s="1"/>
      <c r="BB1232" s="1"/>
      <c r="BC1232" s="1"/>
    </row>
    <row r="1233" spans="1:55" x14ac:dyDescent="0.2">
      <c r="A1233" s="144">
        <f t="shared" si="683"/>
        <v>42022</v>
      </c>
      <c r="B1233" s="2">
        <f t="shared" si="669"/>
        <v>301416.16804607096</v>
      </c>
      <c r="C1233" s="2">
        <f t="shared" si="684"/>
        <v>248356.92308740999</v>
      </c>
      <c r="D1233" s="68">
        <f>SUM(Y1233:Y$1459)</f>
        <v>20360.151354940001</v>
      </c>
      <c r="E1233" s="68">
        <f t="shared" si="670"/>
        <v>227996.77173246999</v>
      </c>
      <c r="F1233" s="72">
        <f t="shared" si="659"/>
        <v>4028.44</v>
      </c>
      <c r="G1233" s="3">
        <f>IF(N1233=1,VLOOKUP(A1232,[1]Plan1!$BG$69:$BI$188,3),G1232)</f>
        <v>4059.86</v>
      </c>
      <c r="H1233" s="11">
        <f t="shared" si="660"/>
        <v>41946</v>
      </c>
      <c r="I1233" s="11">
        <f t="shared" si="661"/>
        <v>41976</v>
      </c>
      <c r="J1233" s="26">
        <f t="shared" si="671"/>
        <v>7.7995452333905479E-3</v>
      </c>
      <c r="K1233" s="11">
        <f t="shared" si="685"/>
        <v>42037</v>
      </c>
      <c r="L1233" s="11">
        <f t="shared" si="672"/>
        <v>42037</v>
      </c>
      <c r="M1233" s="1">
        <f t="shared" si="686"/>
        <v>21</v>
      </c>
      <c r="N1233" s="1">
        <f t="shared" si="656"/>
        <v>11</v>
      </c>
      <c r="O1233" s="2">
        <f t="shared" si="673"/>
        <v>1.0040779099999999</v>
      </c>
      <c r="P1233" s="10">
        <f t="shared" si="667"/>
        <v>1.0050998</v>
      </c>
      <c r="Q1233" s="10">
        <f t="shared" si="662"/>
        <v>1.2071459706064767</v>
      </c>
      <c r="R1233" s="2">
        <f t="shared" si="666"/>
        <v>1.2120686000000001</v>
      </c>
      <c r="S1233" s="2">
        <f t="shared" si="657"/>
        <v>1.1892205600000001</v>
      </c>
      <c r="T1233" s="2">
        <f t="shared" si="674"/>
        <v>295351.15915388003</v>
      </c>
      <c r="U1233" s="2">
        <f t="shared" si="675"/>
        <v>3852.5592410665076</v>
      </c>
      <c r="V1233" s="2">
        <f t="shared" si="676"/>
        <v>48350.9561858245</v>
      </c>
      <c r="W1233" s="2">
        <f t="shared" si="677"/>
        <v>300560.43851430097</v>
      </c>
      <c r="X1233" s="27">
        <f t="shared" si="678"/>
        <v>0</v>
      </c>
      <c r="Y1233" s="2">
        <f t="shared" si="658"/>
        <v>0</v>
      </c>
      <c r="Z1233" s="67">
        <f t="shared" si="679"/>
        <v>0</v>
      </c>
      <c r="AA1233" s="2">
        <f t="shared" si="680"/>
        <v>0</v>
      </c>
      <c r="AB1233" s="26">
        <f t="shared" si="687"/>
        <v>6.7299999999999999E-2</v>
      </c>
      <c r="AC1233" s="27">
        <f t="shared" si="668"/>
        <v>11</v>
      </c>
      <c r="AD1233" s="27">
        <v>252</v>
      </c>
      <c r="AE1233" s="10">
        <f t="shared" si="663"/>
        <v>1.0028471130000001</v>
      </c>
      <c r="AF1233" s="2">
        <f t="shared" si="664"/>
        <v>840.89812479</v>
      </c>
      <c r="AG1233" s="2">
        <f t="shared" si="681"/>
        <v>855.72953176999999</v>
      </c>
      <c r="AH1233" s="3" t="str">
        <f t="shared" si="682"/>
        <v>-</v>
      </c>
      <c r="AI1233" s="4" t="str">
        <f t="shared" si="665"/>
        <v>A+J=</v>
      </c>
      <c r="AJ1233" s="11">
        <f t="shared" si="688"/>
        <v>42039</v>
      </c>
      <c r="AK1233" s="11"/>
      <c r="AL1233" s="4"/>
      <c r="AX1233" s="1"/>
      <c r="AY1233" s="1"/>
      <c r="AZ1233" s="1"/>
      <c r="BA1233" s="1"/>
      <c r="BB1233" s="1"/>
      <c r="BC1233" s="1"/>
    </row>
    <row r="1234" spans="1:55" x14ac:dyDescent="0.2">
      <c r="A1234" s="144">
        <f t="shared" si="683"/>
        <v>42023</v>
      </c>
      <c r="B1234" s="2">
        <f t="shared" si="669"/>
        <v>301416.16804607096</v>
      </c>
      <c r="C1234" s="2">
        <f t="shared" si="684"/>
        <v>248356.92308740999</v>
      </c>
      <c r="D1234" s="68">
        <f>SUM(Y1234:Y$1459)</f>
        <v>20360.151354940001</v>
      </c>
      <c r="E1234" s="68">
        <f t="shared" si="670"/>
        <v>227996.77173246999</v>
      </c>
      <c r="F1234" s="72">
        <f t="shared" si="659"/>
        <v>4028.44</v>
      </c>
      <c r="G1234" s="3">
        <f>IF(N1234=1,VLOOKUP(A1233,[1]Plan1!$BG$69:$BI$188,3),G1233)</f>
        <v>4059.86</v>
      </c>
      <c r="H1234" s="11">
        <f t="shared" si="660"/>
        <v>41946</v>
      </c>
      <c r="I1234" s="11">
        <f t="shared" si="661"/>
        <v>41976</v>
      </c>
      <c r="J1234" s="26">
        <f t="shared" si="671"/>
        <v>7.7995452333905479E-3</v>
      </c>
      <c r="K1234" s="11">
        <f t="shared" si="685"/>
        <v>42037</v>
      </c>
      <c r="L1234" s="11">
        <f t="shared" si="672"/>
        <v>42037</v>
      </c>
      <c r="M1234" s="1">
        <f t="shared" si="686"/>
        <v>21</v>
      </c>
      <c r="N1234" s="1">
        <f t="shared" si="656"/>
        <v>11</v>
      </c>
      <c r="O1234" s="2">
        <f t="shared" si="673"/>
        <v>1.0040779099999999</v>
      </c>
      <c r="P1234" s="10">
        <f t="shared" si="667"/>
        <v>1.0050998</v>
      </c>
      <c r="Q1234" s="10">
        <f t="shared" si="662"/>
        <v>1.2071459706064767</v>
      </c>
      <c r="R1234" s="2">
        <f t="shared" si="666"/>
        <v>1.2120686000000001</v>
      </c>
      <c r="S1234" s="2">
        <f t="shared" si="657"/>
        <v>1.1892205600000001</v>
      </c>
      <c r="T1234" s="2">
        <f t="shared" si="674"/>
        <v>295351.15915388003</v>
      </c>
      <c r="U1234" s="2">
        <f t="shared" si="675"/>
        <v>3852.5592410665076</v>
      </c>
      <c r="V1234" s="2">
        <f t="shared" si="676"/>
        <v>48350.9561858245</v>
      </c>
      <c r="W1234" s="2">
        <f t="shared" si="677"/>
        <v>300560.43851430097</v>
      </c>
      <c r="X1234" s="27">
        <f t="shared" si="678"/>
        <v>0</v>
      </c>
      <c r="Y1234" s="2">
        <f t="shared" si="658"/>
        <v>0</v>
      </c>
      <c r="Z1234" s="67">
        <f t="shared" si="679"/>
        <v>0</v>
      </c>
      <c r="AA1234" s="2">
        <f t="shared" si="680"/>
        <v>0</v>
      </c>
      <c r="AB1234" s="26">
        <f t="shared" si="687"/>
        <v>6.7299999999999999E-2</v>
      </c>
      <c r="AC1234" s="27">
        <f t="shared" si="668"/>
        <v>11</v>
      </c>
      <c r="AD1234" s="27">
        <v>252</v>
      </c>
      <c r="AE1234" s="10">
        <f t="shared" si="663"/>
        <v>1.0028471130000001</v>
      </c>
      <c r="AF1234" s="2">
        <f t="shared" si="664"/>
        <v>840.89812479</v>
      </c>
      <c r="AG1234" s="2">
        <f t="shared" si="681"/>
        <v>855.72953176999999</v>
      </c>
      <c r="AH1234" s="3" t="str">
        <f t="shared" si="682"/>
        <v>-</v>
      </c>
      <c r="AI1234" s="4" t="str">
        <f t="shared" si="665"/>
        <v>A+J=</v>
      </c>
      <c r="AJ1234" s="11">
        <f t="shared" si="688"/>
        <v>42039</v>
      </c>
      <c r="AK1234" s="11"/>
      <c r="AL1234" s="4"/>
      <c r="AX1234" s="1"/>
      <c r="AY1234" s="1"/>
      <c r="AZ1234" s="1"/>
      <c r="BA1234" s="1"/>
      <c r="BB1234" s="1"/>
      <c r="BC1234" s="1"/>
    </row>
    <row r="1235" spans="1:55" x14ac:dyDescent="0.2">
      <c r="A1235" s="144">
        <f t="shared" si="683"/>
        <v>42024</v>
      </c>
      <c r="B1235" s="2">
        <f t="shared" si="669"/>
        <v>301596.65881165076</v>
      </c>
      <c r="C1235" s="2">
        <f t="shared" si="684"/>
        <v>248356.92308740999</v>
      </c>
      <c r="D1235" s="68">
        <f>SUM(Y1235:Y$1459)</f>
        <v>20360.151354940001</v>
      </c>
      <c r="E1235" s="68">
        <f t="shared" si="670"/>
        <v>227996.77173246999</v>
      </c>
      <c r="F1235" s="72">
        <f t="shared" si="659"/>
        <v>4028.44</v>
      </c>
      <c r="G1235" s="3">
        <f>IF(N1235=1,VLOOKUP(A1234,[1]Plan1!$BG$69:$BI$188,3),G1234)</f>
        <v>4059.86</v>
      </c>
      <c r="H1235" s="11">
        <f t="shared" si="660"/>
        <v>41946</v>
      </c>
      <c r="I1235" s="11">
        <f t="shared" si="661"/>
        <v>41976</v>
      </c>
      <c r="J1235" s="26">
        <f t="shared" si="671"/>
        <v>7.7995452333905479E-3</v>
      </c>
      <c r="K1235" s="11">
        <f t="shared" si="685"/>
        <v>42037</v>
      </c>
      <c r="L1235" s="11">
        <f t="shared" si="672"/>
        <v>42037</v>
      </c>
      <c r="M1235" s="1">
        <f t="shared" si="686"/>
        <v>21</v>
      </c>
      <c r="N1235" s="1">
        <f t="shared" si="656"/>
        <v>12</v>
      </c>
      <c r="O1235" s="2">
        <f t="shared" si="673"/>
        <v>1.00444946</v>
      </c>
      <c r="P1235" s="10">
        <f t="shared" si="667"/>
        <v>1.0050998</v>
      </c>
      <c r="Q1235" s="10">
        <f t="shared" si="662"/>
        <v>1.2071459706064767</v>
      </c>
      <c r="R1235" s="2">
        <f t="shared" si="666"/>
        <v>1.2125171100000001</v>
      </c>
      <c r="S1235" s="2">
        <f t="shared" si="657"/>
        <v>1.1892205600000001</v>
      </c>
      <c r="T1235" s="2">
        <f t="shared" si="674"/>
        <v>295351.15915388003</v>
      </c>
      <c r="U1235" s="2">
        <f t="shared" si="675"/>
        <v>3852.5592410665076</v>
      </c>
      <c r="V1235" s="2">
        <f t="shared" si="676"/>
        <v>48453.215017914234</v>
      </c>
      <c r="W1235" s="2">
        <f t="shared" si="677"/>
        <v>300662.69734639075</v>
      </c>
      <c r="X1235" s="27">
        <f t="shared" si="678"/>
        <v>0</v>
      </c>
      <c r="Y1235" s="2">
        <f t="shared" si="658"/>
        <v>0</v>
      </c>
      <c r="Z1235" s="67">
        <f t="shared" si="679"/>
        <v>0</v>
      </c>
      <c r="AA1235" s="2">
        <f t="shared" si="680"/>
        <v>0</v>
      </c>
      <c r="AB1235" s="26">
        <f t="shared" si="687"/>
        <v>6.7299999999999999E-2</v>
      </c>
      <c r="AC1235" s="27">
        <f t="shared" si="668"/>
        <v>12</v>
      </c>
      <c r="AD1235" s="27">
        <v>252</v>
      </c>
      <c r="AE1235" s="10">
        <f t="shared" si="663"/>
        <v>1.003106343</v>
      </c>
      <c r="AF1235" s="2">
        <f t="shared" si="664"/>
        <v>917.46200577000002</v>
      </c>
      <c r="AG1235" s="2">
        <f t="shared" si="681"/>
        <v>933.96146525999995</v>
      </c>
      <c r="AH1235" s="3" t="str">
        <f t="shared" si="682"/>
        <v>-</v>
      </c>
      <c r="AI1235" s="4" t="str">
        <f t="shared" si="665"/>
        <v>A+J=</v>
      </c>
      <c r="AJ1235" s="11">
        <f t="shared" si="688"/>
        <v>42039</v>
      </c>
      <c r="AK1235" s="11"/>
      <c r="AL1235" s="4"/>
      <c r="AX1235" s="1"/>
      <c r="AY1235" s="1"/>
      <c r="AZ1235" s="1"/>
      <c r="BA1235" s="1"/>
      <c r="BB1235" s="1"/>
      <c r="BC1235" s="1"/>
    </row>
    <row r="1236" spans="1:55" x14ac:dyDescent="0.2">
      <c r="A1236" s="144">
        <f t="shared" si="683"/>
        <v>42025</v>
      </c>
      <c r="B1236" s="2">
        <f t="shared" si="669"/>
        <v>301777.26163549162</v>
      </c>
      <c r="C1236" s="2">
        <f t="shared" si="684"/>
        <v>248356.92308740999</v>
      </c>
      <c r="D1236" s="68">
        <f>SUM(Y1236:Y$1459)</f>
        <v>20360.151354940001</v>
      </c>
      <c r="E1236" s="68">
        <f t="shared" si="670"/>
        <v>227996.77173246999</v>
      </c>
      <c r="F1236" s="72">
        <f t="shared" si="659"/>
        <v>4028.44</v>
      </c>
      <c r="G1236" s="3">
        <f>IF(N1236=1,VLOOKUP(A1235,[1]Plan1!$BG$69:$BI$188,3),G1235)</f>
        <v>4059.86</v>
      </c>
      <c r="H1236" s="11">
        <f t="shared" si="660"/>
        <v>41946</v>
      </c>
      <c r="I1236" s="11">
        <f t="shared" si="661"/>
        <v>41976</v>
      </c>
      <c r="J1236" s="26">
        <f t="shared" si="671"/>
        <v>7.7995452333905479E-3</v>
      </c>
      <c r="K1236" s="11">
        <f t="shared" si="685"/>
        <v>42037</v>
      </c>
      <c r="L1236" s="11">
        <f t="shared" si="672"/>
        <v>42037</v>
      </c>
      <c r="M1236" s="1">
        <f t="shared" si="686"/>
        <v>21</v>
      </c>
      <c r="N1236" s="1">
        <f t="shared" si="656"/>
        <v>13</v>
      </c>
      <c r="O1236" s="2">
        <f t="shared" si="673"/>
        <v>1.00482114</v>
      </c>
      <c r="P1236" s="10">
        <f t="shared" si="667"/>
        <v>1.0050998</v>
      </c>
      <c r="Q1236" s="10">
        <f t="shared" si="662"/>
        <v>1.2071459706064767</v>
      </c>
      <c r="R1236" s="2">
        <f t="shared" si="666"/>
        <v>1.2129657899999999</v>
      </c>
      <c r="S1236" s="2">
        <f t="shared" si="657"/>
        <v>1.1892205600000001</v>
      </c>
      <c r="T1236" s="2">
        <f t="shared" si="674"/>
        <v>295351.15915388003</v>
      </c>
      <c r="U1236" s="2">
        <f t="shared" si="675"/>
        <v>3852.5592410665076</v>
      </c>
      <c r="V1236" s="2">
        <f t="shared" si="676"/>
        <v>48555.512609455123</v>
      </c>
      <c r="W1236" s="2">
        <f t="shared" si="677"/>
        <v>300764.99493793165</v>
      </c>
      <c r="X1236" s="27">
        <f t="shared" si="678"/>
        <v>0</v>
      </c>
      <c r="Y1236" s="2">
        <f t="shared" si="658"/>
        <v>0</v>
      </c>
      <c r="Z1236" s="67">
        <f t="shared" si="679"/>
        <v>0</v>
      </c>
      <c r="AA1236" s="2">
        <f t="shared" si="680"/>
        <v>0</v>
      </c>
      <c r="AB1236" s="26">
        <f t="shared" si="687"/>
        <v>6.7299999999999999E-2</v>
      </c>
      <c r="AC1236" s="27">
        <f t="shared" si="668"/>
        <v>13</v>
      </c>
      <c r="AD1236" s="27">
        <v>252</v>
      </c>
      <c r="AE1236" s="10">
        <f t="shared" si="663"/>
        <v>1.0033656399999999</v>
      </c>
      <c r="AF1236" s="2">
        <f t="shared" si="664"/>
        <v>994.04567528999996</v>
      </c>
      <c r="AG1236" s="2">
        <f t="shared" si="681"/>
        <v>1012.26669756</v>
      </c>
      <c r="AH1236" s="3" t="str">
        <f t="shared" si="682"/>
        <v>-</v>
      </c>
      <c r="AI1236" s="4" t="str">
        <f t="shared" si="665"/>
        <v>A+J=</v>
      </c>
      <c r="AJ1236" s="11">
        <f t="shared" si="688"/>
        <v>42039</v>
      </c>
      <c r="AK1236" s="11"/>
      <c r="AL1236" s="4"/>
      <c r="AX1236" s="1"/>
      <c r="AY1236" s="1"/>
      <c r="AZ1236" s="1"/>
      <c r="BA1236" s="1"/>
      <c r="BB1236" s="1"/>
      <c r="BC1236" s="1"/>
    </row>
    <row r="1237" spans="1:55" x14ac:dyDescent="0.2">
      <c r="A1237" s="144">
        <f t="shared" si="683"/>
        <v>42026</v>
      </c>
      <c r="B1237" s="2">
        <f t="shared" si="669"/>
        <v>301957.97428007604</v>
      </c>
      <c r="C1237" s="2">
        <f t="shared" si="684"/>
        <v>248356.92308740999</v>
      </c>
      <c r="D1237" s="68">
        <f>SUM(Y1237:Y$1459)</f>
        <v>20360.151354940001</v>
      </c>
      <c r="E1237" s="68">
        <f t="shared" si="670"/>
        <v>227996.77173246999</v>
      </c>
      <c r="F1237" s="72">
        <f t="shared" si="659"/>
        <v>4028.44</v>
      </c>
      <c r="G1237" s="3">
        <f>IF(N1237=1,VLOOKUP(A1236,[1]Plan1!$BG$69:$BI$188,3),G1236)</f>
        <v>4059.86</v>
      </c>
      <c r="H1237" s="11">
        <f t="shared" si="660"/>
        <v>41946</v>
      </c>
      <c r="I1237" s="11">
        <f t="shared" si="661"/>
        <v>41976</v>
      </c>
      <c r="J1237" s="26">
        <f t="shared" si="671"/>
        <v>7.7995452333905479E-3</v>
      </c>
      <c r="K1237" s="11">
        <f t="shared" si="685"/>
        <v>42037</v>
      </c>
      <c r="L1237" s="11">
        <f t="shared" si="672"/>
        <v>42037</v>
      </c>
      <c r="M1237" s="1">
        <f t="shared" si="686"/>
        <v>21</v>
      </c>
      <c r="N1237" s="1">
        <f t="shared" si="656"/>
        <v>14</v>
      </c>
      <c r="O1237" s="2">
        <f t="shared" si="673"/>
        <v>1.00519296</v>
      </c>
      <c r="P1237" s="10">
        <f t="shared" si="667"/>
        <v>1.0050998</v>
      </c>
      <c r="Q1237" s="10">
        <f t="shared" si="662"/>
        <v>1.2071459706064767</v>
      </c>
      <c r="R1237" s="2">
        <f t="shared" si="666"/>
        <v>1.2134146299999999</v>
      </c>
      <c r="S1237" s="2">
        <f t="shared" si="657"/>
        <v>1.1892205600000001</v>
      </c>
      <c r="T1237" s="2">
        <f t="shared" si="674"/>
        <v>295351.15915388003</v>
      </c>
      <c r="U1237" s="2">
        <f t="shared" si="675"/>
        <v>3852.5592410665076</v>
      </c>
      <c r="V1237" s="2">
        <f t="shared" si="676"/>
        <v>48657.846680479532</v>
      </c>
      <c r="W1237" s="2">
        <f t="shared" si="677"/>
        <v>300867.32900895603</v>
      </c>
      <c r="X1237" s="27">
        <f t="shared" si="678"/>
        <v>0</v>
      </c>
      <c r="Y1237" s="2">
        <f t="shared" si="658"/>
        <v>0</v>
      </c>
      <c r="Z1237" s="67">
        <f t="shared" si="679"/>
        <v>0</v>
      </c>
      <c r="AA1237" s="2">
        <f t="shared" si="680"/>
        <v>0</v>
      </c>
      <c r="AB1237" s="26">
        <f t="shared" si="687"/>
        <v>6.7299999999999999E-2</v>
      </c>
      <c r="AC1237" s="27">
        <f t="shared" si="668"/>
        <v>14</v>
      </c>
      <c r="AD1237" s="27">
        <v>252</v>
      </c>
      <c r="AE1237" s="10">
        <f t="shared" si="663"/>
        <v>1.0036250040000001</v>
      </c>
      <c r="AF1237" s="2">
        <f t="shared" si="664"/>
        <v>1070.64913333</v>
      </c>
      <c r="AG1237" s="2">
        <f t="shared" si="681"/>
        <v>1090.64527112</v>
      </c>
      <c r="AH1237" s="3" t="str">
        <f t="shared" si="682"/>
        <v>-</v>
      </c>
      <c r="AI1237" s="4" t="str">
        <f t="shared" si="665"/>
        <v>A+J=</v>
      </c>
      <c r="AJ1237" s="11">
        <f t="shared" si="688"/>
        <v>42039</v>
      </c>
      <c r="AK1237" s="11"/>
      <c r="AL1237" s="4"/>
      <c r="AX1237" s="1"/>
      <c r="AY1237" s="1"/>
      <c r="AZ1237" s="1"/>
      <c r="BA1237" s="1"/>
      <c r="BB1237" s="1"/>
      <c r="BC1237" s="1"/>
    </row>
    <row r="1238" spans="1:55" x14ac:dyDescent="0.2">
      <c r="A1238" s="144">
        <f t="shared" si="683"/>
        <v>42027</v>
      </c>
      <c r="B1238" s="2">
        <f t="shared" si="669"/>
        <v>302138.79450554616</v>
      </c>
      <c r="C1238" s="2">
        <f t="shared" si="684"/>
        <v>248356.92308740999</v>
      </c>
      <c r="D1238" s="68">
        <f>SUM(Y1238:Y$1459)</f>
        <v>20360.151354940001</v>
      </c>
      <c r="E1238" s="68">
        <f t="shared" si="670"/>
        <v>227996.77173246999</v>
      </c>
      <c r="F1238" s="72">
        <f t="shared" si="659"/>
        <v>4028.44</v>
      </c>
      <c r="G1238" s="3">
        <f>IF(N1238=1,VLOOKUP(A1237,[1]Plan1!$BG$69:$BI$188,3),G1237)</f>
        <v>4059.86</v>
      </c>
      <c r="H1238" s="11">
        <f t="shared" si="660"/>
        <v>41946</v>
      </c>
      <c r="I1238" s="11">
        <f t="shared" si="661"/>
        <v>41976</v>
      </c>
      <c r="J1238" s="26">
        <f t="shared" si="671"/>
        <v>7.7995452333905479E-3</v>
      </c>
      <c r="K1238" s="11">
        <f t="shared" si="685"/>
        <v>42037</v>
      </c>
      <c r="L1238" s="11">
        <f t="shared" si="672"/>
        <v>42037</v>
      </c>
      <c r="M1238" s="1">
        <f t="shared" si="686"/>
        <v>21</v>
      </c>
      <c r="N1238" s="1">
        <f t="shared" si="656"/>
        <v>15</v>
      </c>
      <c r="O1238" s="2">
        <f t="shared" si="673"/>
        <v>1.0055649099999999</v>
      </c>
      <c r="P1238" s="10">
        <f t="shared" si="667"/>
        <v>1.0050998</v>
      </c>
      <c r="Q1238" s="10">
        <f t="shared" si="662"/>
        <v>1.2071459706064767</v>
      </c>
      <c r="R1238" s="2">
        <f t="shared" si="666"/>
        <v>1.2138636199999999</v>
      </c>
      <c r="S1238" s="2">
        <f t="shared" si="657"/>
        <v>1.1892205600000001</v>
      </c>
      <c r="T1238" s="2">
        <f t="shared" si="674"/>
        <v>295351.15915388003</v>
      </c>
      <c r="U1238" s="2">
        <f t="shared" si="675"/>
        <v>3852.5592410665076</v>
      </c>
      <c r="V1238" s="2">
        <f t="shared" si="676"/>
        <v>48760.214951019683</v>
      </c>
      <c r="W1238" s="2">
        <f t="shared" si="677"/>
        <v>300969.69727949618</v>
      </c>
      <c r="X1238" s="27">
        <f t="shared" si="678"/>
        <v>0</v>
      </c>
      <c r="Y1238" s="2">
        <f t="shared" si="658"/>
        <v>0</v>
      </c>
      <c r="Z1238" s="67">
        <f t="shared" si="679"/>
        <v>0</v>
      </c>
      <c r="AA1238" s="2">
        <f t="shared" si="680"/>
        <v>0</v>
      </c>
      <c r="AB1238" s="26">
        <f t="shared" si="687"/>
        <v>6.7299999999999999E-2</v>
      </c>
      <c r="AC1238" s="27">
        <f t="shared" si="668"/>
        <v>15</v>
      </c>
      <c r="AD1238" s="27">
        <v>252</v>
      </c>
      <c r="AE1238" s="10">
        <f t="shared" si="663"/>
        <v>1.003884435</v>
      </c>
      <c r="AF1238" s="2">
        <f t="shared" si="664"/>
        <v>1147.2723799</v>
      </c>
      <c r="AG1238" s="2">
        <f t="shared" si="681"/>
        <v>1169.09722605</v>
      </c>
      <c r="AH1238" s="3" t="str">
        <f t="shared" si="682"/>
        <v>-</v>
      </c>
      <c r="AI1238" s="4" t="str">
        <f t="shared" si="665"/>
        <v>A+J=</v>
      </c>
      <c r="AJ1238" s="11">
        <f t="shared" si="688"/>
        <v>42039</v>
      </c>
      <c r="AK1238" s="11"/>
      <c r="AL1238" s="4"/>
      <c r="AX1238" s="1"/>
      <c r="AY1238" s="1"/>
      <c r="AZ1238" s="1"/>
      <c r="BA1238" s="1"/>
      <c r="BB1238" s="1"/>
      <c r="BC1238" s="1"/>
    </row>
    <row r="1239" spans="1:55" x14ac:dyDescent="0.2">
      <c r="A1239" s="144">
        <f t="shared" si="683"/>
        <v>42028</v>
      </c>
      <c r="B1239" s="2">
        <f t="shared" si="669"/>
        <v>302319.73181781307</v>
      </c>
      <c r="C1239" s="2">
        <f t="shared" si="684"/>
        <v>248356.92308740999</v>
      </c>
      <c r="D1239" s="68">
        <f>SUM(Y1239:Y$1459)</f>
        <v>20360.151354940001</v>
      </c>
      <c r="E1239" s="68">
        <f t="shared" si="670"/>
        <v>227996.77173246999</v>
      </c>
      <c r="F1239" s="72">
        <f t="shared" si="659"/>
        <v>4028.44</v>
      </c>
      <c r="G1239" s="3">
        <f>IF(N1239=1,VLOOKUP(A1238,[1]Plan1!$BG$69:$BI$188,3),G1238)</f>
        <v>4059.86</v>
      </c>
      <c r="H1239" s="11">
        <f t="shared" si="660"/>
        <v>41946</v>
      </c>
      <c r="I1239" s="11">
        <f t="shared" si="661"/>
        <v>41976</v>
      </c>
      <c r="J1239" s="26">
        <f t="shared" si="671"/>
        <v>7.7995452333905479E-3</v>
      </c>
      <c r="K1239" s="11">
        <f t="shared" si="685"/>
        <v>42037</v>
      </c>
      <c r="L1239" s="11">
        <f t="shared" si="672"/>
        <v>42037</v>
      </c>
      <c r="M1239" s="1">
        <f t="shared" si="686"/>
        <v>21</v>
      </c>
      <c r="N1239" s="1">
        <f t="shared" si="656"/>
        <v>16</v>
      </c>
      <c r="O1239" s="2">
        <f t="shared" si="673"/>
        <v>1.00593701</v>
      </c>
      <c r="P1239" s="10">
        <f t="shared" si="667"/>
        <v>1.0050998</v>
      </c>
      <c r="Q1239" s="10">
        <f t="shared" si="662"/>
        <v>1.2071459706064767</v>
      </c>
      <c r="R1239" s="2">
        <f t="shared" si="666"/>
        <v>1.2143128000000001</v>
      </c>
      <c r="S1239" s="2">
        <f t="shared" si="657"/>
        <v>1.1892205600000001</v>
      </c>
      <c r="T1239" s="2">
        <f t="shared" si="674"/>
        <v>295351.15915388003</v>
      </c>
      <c r="U1239" s="2">
        <f t="shared" si="675"/>
        <v>3852.5592410665076</v>
      </c>
      <c r="V1239" s="2">
        <f t="shared" si="676"/>
        <v>48862.626540946512</v>
      </c>
      <c r="W1239" s="2">
        <f t="shared" si="677"/>
        <v>301072.10886942304</v>
      </c>
      <c r="X1239" s="27">
        <f t="shared" si="678"/>
        <v>0</v>
      </c>
      <c r="Y1239" s="2">
        <f t="shared" si="658"/>
        <v>0</v>
      </c>
      <c r="Z1239" s="67">
        <f t="shared" si="679"/>
        <v>0</v>
      </c>
      <c r="AA1239" s="2">
        <f t="shared" si="680"/>
        <v>0</v>
      </c>
      <c r="AB1239" s="26">
        <f t="shared" si="687"/>
        <v>6.7299999999999999E-2</v>
      </c>
      <c r="AC1239" s="27">
        <f t="shared" si="668"/>
        <v>16</v>
      </c>
      <c r="AD1239" s="27">
        <v>252</v>
      </c>
      <c r="AE1239" s="10">
        <f t="shared" si="663"/>
        <v>1.004143934</v>
      </c>
      <c r="AF1239" s="2">
        <f t="shared" si="664"/>
        <v>1223.9157103499999</v>
      </c>
      <c r="AG1239" s="2">
        <f t="shared" si="681"/>
        <v>1247.6229483899999</v>
      </c>
      <c r="AH1239" s="3" t="str">
        <f t="shared" si="682"/>
        <v>-</v>
      </c>
      <c r="AI1239" s="4" t="str">
        <f t="shared" si="665"/>
        <v>A+J=</v>
      </c>
      <c r="AJ1239" s="11">
        <f t="shared" si="688"/>
        <v>42039</v>
      </c>
      <c r="AK1239" s="11"/>
      <c r="AL1239" s="4"/>
      <c r="AX1239" s="1"/>
      <c r="AY1239" s="1"/>
      <c r="AZ1239" s="1"/>
      <c r="BA1239" s="1"/>
      <c r="BB1239" s="1"/>
      <c r="BC1239" s="1"/>
    </row>
    <row r="1240" spans="1:55" x14ac:dyDescent="0.2">
      <c r="A1240" s="144">
        <f t="shared" si="683"/>
        <v>42029</v>
      </c>
      <c r="B1240" s="2">
        <f t="shared" si="669"/>
        <v>302319.73181781307</v>
      </c>
      <c r="C1240" s="2">
        <f t="shared" si="684"/>
        <v>248356.92308740999</v>
      </c>
      <c r="D1240" s="68">
        <f>SUM(Y1240:Y$1459)</f>
        <v>20360.151354940001</v>
      </c>
      <c r="E1240" s="68">
        <f t="shared" si="670"/>
        <v>227996.77173246999</v>
      </c>
      <c r="F1240" s="72">
        <f t="shared" si="659"/>
        <v>4028.44</v>
      </c>
      <c r="G1240" s="3">
        <f>IF(N1240=1,VLOOKUP(A1239,[1]Plan1!$BG$69:$BI$188,3),G1239)</f>
        <v>4059.86</v>
      </c>
      <c r="H1240" s="11">
        <f t="shared" si="660"/>
        <v>41946</v>
      </c>
      <c r="I1240" s="11">
        <f t="shared" si="661"/>
        <v>41976</v>
      </c>
      <c r="J1240" s="26">
        <f t="shared" si="671"/>
        <v>7.7995452333905479E-3</v>
      </c>
      <c r="K1240" s="11">
        <f t="shared" si="685"/>
        <v>42037</v>
      </c>
      <c r="L1240" s="11">
        <f t="shared" si="672"/>
        <v>42037</v>
      </c>
      <c r="M1240" s="1">
        <f t="shared" si="686"/>
        <v>21</v>
      </c>
      <c r="N1240" s="1">
        <f t="shared" si="656"/>
        <v>16</v>
      </c>
      <c r="O1240" s="2">
        <f t="shared" si="673"/>
        <v>1.00593701</v>
      </c>
      <c r="P1240" s="10">
        <f t="shared" si="667"/>
        <v>1.0050998</v>
      </c>
      <c r="Q1240" s="10">
        <f t="shared" si="662"/>
        <v>1.2071459706064767</v>
      </c>
      <c r="R1240" s="2">
        <f t="shared" si="666"/>
        <v>1.2143128000000001</v>
      </c>
      <c r="S1240" s="2">
        <f t="shared" si="657"/>
        <v>1.1892205600000001</v>
      </c>
      <c r="T1240" s="2">
        <f t="shared" si="674"/>
        <v>295351.15915388003</v>
      </c>
      <c r="U1240" s="2">
        <f t="shared" si="675"/>
        <v>3852.5592410665076</v>
      </c>
      <c r="V1240" s="2">
        <f t="shared" si="676"/>
        <v>48862.626540946512</v>
      </c>
      <c r="W1240" s="2">
        <f t="shared" si="677"/>
        <v>301072.10886942304</v>
      </c>
      <c r="X1240" s="27">
        <f t="shared" si="678"/>
        <v>0</v>
      </c>
      <c r="Y1240" s="2">
        <f t="shared" si="658"/>
        <v>0</v>
      </c>
      <c r="Z1240" s="67">
        <f t="shared" si="679"/>
        <v>0</v>
      </c>
      <c r="AA1240" s="2">
        <f t="shared" si="680"/>
        <v>0</v>
      </c>
      <c r="AB1240" s="26">
        <f t="shared" si="687"/>
        <v>6.7299999999999999E-2</v>
      </c>
      <c r="AC1240" s="27">
        <f t="shared" si="668"/>
        <v>16</v>
      </c>
      <c r="AD1240" s="27">
        <v>252</v>
      </c>
      <c r="AE1240" s="10">
        <f t="shared" si="663"/>
        <v>1.004143934</v>
      </c>
      <c r="AF1240" s="2">
        <f t="shared" si="664"/>
        <v>1223.9157103499999</v>
      </c>
      <c r="AG1240" s="2">
        <f t="shared" si="681"/>
        <v>1247.6229483899999</v>
      </c>
      <c r="AH1240" s="3" t="str">
        <f t="shared" si="682"/>
        <v>-</v>
      </c>
      <c r="AI1240" s="4" t="str">
        <f t="shared" si="665"/>
        <v>A+J=</v>
      </c>
      <c r="AJ1240" s="11">
        <f t="shared" si="688"/>
        <v>42039</v>
      </c>
      <c r="AK1240" s="11"/>
      <c r="AL1240" s="4"/>
      <c r="AX1240" s="1"/>
      <c r="AY1240" s="1"/>
      <c r="AZ1240" s="1"/>
      <c r="BA1240" s="1"/>
      <c r="BB1240" s="1"/>
      <c r="BC1240" s="1"/>
    </row>
    <row r="1241" spans="1:55" x14ac:dyDescent="0.2">
      <c r="A1241" s="144">
        <f t="shared" si="683"/>
        <v>42030</v>
      </c>
      <c r="B1241" s="2">
        <f t="shared" si="669"/>
        <v>302319.73181781307</v>
      </c>
      <c r="C1241" s="2">
        <f t="shared" si="684"/>
        <v>248356.92308740999</v>
      </c>
      <c r="D1241" s="68">
        <f>SUM(Y1241:Y$1459)</f>
        <v>20360.151354940001</v>
      </c>
      <c r="E1241" s="68">
        <f t="shared" si="670"/>
        <v>227996.77173246999</v>
      </c>
      <c r="F1241" s="72">
        <f t="shared" si="659"/>
        <v>4028.44</v>
      </c>
      <c r="G1241" s="3">
        <f>IF(N1241=1,VLOOKUP(A1240,[1]Plan1!$BG$69:$BI$188,3),G1240)</f>
        <v>4059.86</v>
      </c>
      <c r="H1241" s="11">
        <f t="shared" si="660"/>
        <v>41946</v>
      </c>
      <c r="I1241" s="11">
        <f t="shared" si="661"/>
        <v>41976</v>
      </c>
      <c r="J1241" s="26">
        <f t="shared" si="671"/>
        <v>7.7995452333905479E-3</v>
      </c>
      <c r="K1241" s="11">
        <f t="shared" si="685"/>
        <v>42037</v>
      </c>
      <c r="L1241" s="11">
        <f t="shared" si="672"/>
        <v>42037</v>
      </c>
      <c r="M1241" s="1">
        <f t="shared" si="686"/>
        <v>21</v>
      </c>
      <c r="N1241" s="1">
        <f t="shared" si="656"/>
        <v>16</v>
      </c>
      <c r="O1241" s="2">
        <f t="shared" si="673"/>
        <v>1.00593701</v>
      </c>
      <c r="P1241" s="10">
        <f t="shared" si="667"/>
        <v>1.0050998</v>
      </c>
      <c r="Q1241" s="10">
        <f t="shared" si="662"/>
        <v>1.2071459706064767</v>
      </c>
      <c r="R1241" s="2">
        <f t="shared" si="666"/>
        <v>1.2143128000000001</v>
      </c>
      <c r="S1241" s="2">
        <f t="shared" si="657"/>
        <v>1.1892205600000001</v>
      </c>
      <c r="T1241" s="2">
        <f t="shared" si="674"/>
        <v>295351.15915388003</v>
      </c>
      <c r="U1241" s="2">
        <f t="shared" si="675"/>
        <v>3852.5592410665076</v>
      </c>
      <c r="V1241" s="2">
        <f t="shared" si="676"/>
        <v>48862.626540946512</v>
      </c>
      <c r="W1241" s="2">
        <f t="shared" si="677"/>
        <v>301072.10886942304</v>
      </c>
      <c r="X1241" s="27">
        <f t="shared" si="678"/>
        <v>0</v>
      </c>
      <c r="Y1241" s="2">
        <f t="shared" si="658"/>
        <v>0</v>
      </c>
      <c r="Z1241" s="67">
        <f t="shared" si="679"/>
        <v>0</v>
      </c>
      <c r="AA1241" s="2">
        <f t="shared" si="680"/>
        <v>0</v>
      </c>
      <c r="AB1241" s="26">
        <f t="shared" si="687"/>
        <v>6.7299999999999999E-2</v>
      </c>
      <c r="AC1241" s="27">
        <f t="shared" si="668"/>
        <v>16</v>
      </c>
      <c r="AD1241" s="27">
        <v>252</v>
      </c>
      <c r="AE1241" s="10">
        <f t="shared" si="663"/>
        <v>1.004143934</v>
      </c>
      <c r="AF1241" s="2">
        <f t="shared" si="664"/>
        <v>1223.9157103499999</v>
      </c>
      <c r="AG1241" s="2">
        <f t="shared" si="681"/>
        <v>1247.6229483899999</v>
      </c>
      <c r="AH1241" s="3" t="str">
        <f t="shared" si="682"/>
        <v>-</v>
      </c>
      <c r="AI1241" s="4" t="str">
        <f t="shared" si="665"/>
        <v>A+J=</v>
      </c>
      <c r="AJ1241" s="11">
        <f t="shared" si="688"/>
        <v>42039</v>
      </c>
      <c r="AK1241" s="11"/>
      <c r="AL1241" s="4"/>
      <c r="AX1241" s="1"/>
      <c r="AY1241" s="1"/>
      <c r="AZ1241" s="1"/>
      <c r="BA1241" s="1"/>
      <c r="BB1241" s="1"/>
      <c r="BC1241" s="1"/>
    </row>
    <row r="1242" spans="1:55" x14ac:dyDescent="0.2">
      <c r="A1242" s="144">
        <f t="shared" si="683"/>
        <v>42031</v>
      </c>
      <c r="B1242" s="2">
        <f t="shared" si="669"/>
        <v>302500.77879913326</v>
      </c>
      <c r="C1242" s="2">
        <f t="shared" si="684"/>
        <v>248356.92308740999</v>
      </c>
      <c r="D1242" s="68">
        <f>SUM(Y1242:Y$1459)</f>
        <v>20360.151354940001</v>
      </c>
      <c r="E1242" s="68">
        <f t="shared" si="670"/>
        <v>227996.77173246999</v>
      </c>
      <c r="F1242" s="72">
        <f t="shared" si="659"/>
        <v>4028.44</v>
      </c>
      <c r="G1242" s="3">
        <f>IF(N1242=1,VLOOKUP(A1241,[1]Plan1!$BG$69:$BI$188,3),G1241)</f>
        <v>4059.86</v>
      </c>
      <c r="H1242" s="11">
        <f t="shared" si="660"/>
        <v>41946</v>
      </c>
      <c r="I1242" s="11">
        <f t="shared" si="661"/>
        <v>41976</v>
      </c>
      <c r="J1242" s="26">
        <f t="shared" si="671"/>
        <v>7.7995452333905479E-3</v>
      </c>
      <c r="K1242" s="11">
        <f t="shared" si="685"/>
        <v>42037</v>
      </c>
      <c r="L1242" s="11">
        <f t="shared" si="672"/>
        <v>42037</v>
      </c>
      <c r="M1242" s="1">
        <f t="shared" si="686"/>
        <v>21</v>
      </c>
      <c r="N1242" s="1">
        <f t="shared" si="656"/>
        <v>17</v>
      </c>
      <c r="O1242" s="2">
        <f t="shared" si="673"/>
        <v>1.00630924</v>
      </c>
      <c r="P1242" s="10">
        <f t="shared" si="667"/>
        <v>1.0050998</v>
      </c>
      <c r="Q1242" s="10">
        <f t="shared" si="662"/>
        <v>1.2071459706064767</v>
      </c>
      <c r="R1242" s="2">
        <f t="shared" si="666"/>
        <v>1.2147621399999999</v>
      </c>
      <c r="S1242" s="2">
        <f t="shared" si="657"/>
        <v>1.1892205600000001</v>
      </c>
      <c r="T1242" s="2">
        <f t="shared" si="674"/>
        <v>295351.15915388003</v>
      </c>
      <c r="U1242" s="2">
        <f t="shared" si="675"/>
        <v>3852.5592410665076</v>
      </c>
      <c r="V1242" s="2">
        <f t="shared" si="676"/>
        <v>48965.074610356751</v>
      </c>
      <c r="W1242" s="2">
        <f t="shared" si="677"/>
        <v>301174.55693883327</v>
      </c>
      <c r="X1242" s="27">
        <f t="shared" si="678"/>
        <v>0</v>
      </c>
      <c r="Y1242" s="2">
        <f t="shared" si="658"/>
        <v>0</v>
      </c>
      <c r="Z1242" s="67">
        <f t="shared" si="679"/>
        <v>0</v>
      </c>
      <c r="AA1242" s="2">
        <f t="shared" si="680"/>
        <v>0</v>
      </c>
      <c r="AB1242" s="26">
        <f t="shared" si="687"/>
        <v>6.7299999999999999E-2</v>
      </c>
      <c r="AC1242" s="27">
        <f t="shared" si="668"/>
        <v>17</v>
      </c>
      <c r="AD1242" s="27">
        <v>252</v>
      </c>
      <c r="AE1242" s="10">
        <f t="shared" si="663"/>
        <v>1.0044034989999999</v>
      </c>
      <c r="AF1242" s="2">
        <f t="shared" si="664"/>
        <v>1300.57853398</v>
      </c>
      <c r="AG1242" s="2">
        <f t="shared" si="681"/>
        <v>1326.2218602999999</v>
      </c>
      <c r="AH1242" s="3" t="str">
        <f t="shared" si="682"/>
        <v>-</v>
      </c>
      <c r="AI1242" s="4" t="str">
        <f t="shared" si="665"/>
        <v>A+J=</v>
      </c>
      <c r="AJ1242" s="11">
        <f t="shared" si="688"/>
        <v>42039</v>
      </c>
      <c r="AK1242" s="11"/>
      <c r="AL1242" s="4"/>
      <c r="AX1242" s="1"/>
      <c r="AY1242" s="1"/>
      <c r="AZ1242" s="1"/>
      <c r="BA1242" s="1"/>
      <c r="BB1242" s="1"/>
      <c r="BC1242" s="1"/>
    </row>
    <row r="1243" spans="1:55" x14ac:dyDescent="0.2">
      <c r="A1243" s="144">
        <f t="shared" si="683"/>
        <v>42032</v>
      </c>
      <c r="B1243" s="2">
        <f t="shared" si="669"/>
        <v>302681.93579946697</v>
      </c>
      <c r="C1243" s="2">
        <f t="shared" si="684"/>
        <v>248356.92308740999</v>
      </c>
      <c r="D1243" s="68">
        <f>SUM(Y1243:Y$1459)</f>
        <v>20360.151354940001</v>
      </c>
      <c r="E1243" s="68">
        <f t="shared" si="670"/>
        <v>227996.77173246999</v>
      </c>
      <c r="F1243" s="72">
        <f t="shared" si="659"/>
        <v>4028.44</v>
      </c>
      <c r="G1243" s="3">
        <f>IF(N1243=1,VLOOKUP(A1242,[1]Plan1!$BG$69:$BI$188,3),G1242)</f>
        <v>4059.86</v>
      </c>
      <c r="H1243" s="11">
        <f t="shared" si="660"/>
        <v>41946</v>
      </c>
      <c r="I1243" s="11">
        <f t="shared" si="661"/>
        <v>41976</v>
      </c>
      <c r="J1243" s="26">
        <f t="shared" si="671"/>
        <v>7.7995452333905479E-3</v>
      </c>
      <c r="K1243" s="11">
        <f t="shared" si="685"/>
        <v>42037</v>
      </c>
      <c r="L1243" s="11">
        <f t="shared" si="672"/>
        <v>42037</v>
      </c>
      <c r="M1243" s="1">
        <f t="shared" si="686"/>
        <v>21</v>
      </c>
      <c r="N1243" s="1">
        <f t="shared" si="656"/>
        <v>18</v>
      </c>
      <c r="O1243" s="2">
        <f t="shared" si="673"/>
        <v>1.00668161</v>
      </c>
      <c r="P1243" s="10">
        <f t="shared" si="667"/>
        <v>1.0050998</v>
      </c>
      <c r="Q1243" s="10">
        <f t="shared" si="662"/>
        <v>1.2071459706064767</v>
      </c>
      <c r="R1243" s="2">
        <f t="shared" si="666"/>
        <v>1.2152116399999999</v>
      </c>
      <c r="S1243" s="2">
        <f t="shared" si="657"/>
        <v>1.1892205600000001</v>
      </c>
      <c r="T1243" s="2">
        <f t="shared" si="674"/>
        <v>295351.15915388003</v>
      </c>
      <c r="U1243" s="2">
        <f t="shared" si="675"/>
        <v>3852.5592410665076</v>
      </c>
      <c r="V1243" s="2">
        <f t="shared" si="676"/>
        <v>49067.559159250493</v>
      </c>
      <c r="W1243" s="2">
        <f t="shared" si="677"/>
        <v>301277.04148772696</v>
      </c>
      <c r="X1243" s="27">
        <f t="shared" si="678"/>
        <v>0</v>
      </c>
      <c r="Y1243" s="2">
        <f t="shared" si="658"/>
        <v>0</v>
      </c>
      <c r="Z1243" s="67">
        <f t="shared" si="679"/>
        <v>0</v>
      </c>
      <c r="AA1243" s="2">
        <f t="shared" si="680"/>
        <v>0</v>
      </c>
      <c r="AB1243" s="26">
        <f t="shared" si="687"/>
        <v>6.7299999999999999E-2</v>
      </c>
      <c r="AC1243" s="27">
        <f t="shared" si="668"/>
        <v>18</v>
      </c>
      <c r="AD1243" s="27">
        <v>252</v>
      </c>
      <c r="AE1243" s="10">
        <f t="shared" si="663"/>
        <v>1.004663131</v>
      </c>
      <c r="AF1243" s="2">
        <f t="shared" si="664"/>
        <v>1377.26114613</v>
      </c>
      <c r="AG1243" s="2">
        <f t="shared" si="681"/>
        <v>1404.8943117399999</v>
      </c>
      <c r="AH1243" s="3" t="str">
        <f t="shared" si="682"/>
        <v>-</v>
      </c>
      <c r="AI1243" s="4" t="str">
        <f t="shared" si="665"/>
        <v>A+J=</v>
      </c>
      <c r="AJ1243" s="11">
        <f t="shared" si="688"/>
        <v>42039</v>
      </c>
      <c r="AK1243" s="11"/>
      <c r="AL1243" s="4"/>
      <c r="AX1243" s="1"/>
      <c r="AY1243" s="1"/>
      <c r="AZ1243" s="1"/>
      <c r="BA1243" s="1"/>
      <c r="BB1243" s="1"/>
      <c r="BC1243" s="1"/>
    </row>
    <row r="1244" spans="1:55" x14ac:dyDescent="0.2">
      <c r="A1244" s="144">
        <f t="shared" si="683"/>
        <v>42033</v>
      </c>
      <c r="B1244" s="2">
        <f t="shared" si="669"/>
        <v>302863.20546041196</v>
      </c>
      <c r="C1244" s="2">
        <f t="shared" si="684"/>
        <v>248356.92308740999</v>
      </c>
      <c r="D1244" s="68">
        <f>SUM(Y1244:Y$1459)</f>
        <v>20360.151354940001</v>
      </c>
      <c r="E1244" s="68">
        <f t="shared" si="670"/>
        <v>227996.77173246999</v>
      </c>
      <c r="F1244" s="72">
        <f t="shared" si="659"/>
        <v>4028.44</v>
      </c>
      <c r="G1244" s="3">
        <f>IF(N1244=1,VLOOKUP(A1243,[1]Plan1!$BG$69:$BI$188,3),G1243)</f>
        <v>4059.86</v>
      </c>
      <c r="H1244" s="11">
        <f t="shared" si="660"/>
        <v>41946</v>
      </c>
      <c r="I1244" s="11">
        <f t="shared" si="661"/>
        <v>41976</v>
      </c>
      <c r="J1244" s="26">
        <f t="shared" si="671"/>
        <v>7.7995452333905479E-3</v>
      </c>
      <c r="K1244" s="11">
        <f t="shared" si="685"/>
        <v>42037</v>
      </c>
      <c r="L1244" s="11">
        <f t="shared" si="672"/>
        <v>42037</v>
      </c>
      <c r="M1244" s="1">
        <f t="shared" si="686"/>
        <v>21</v>
      </c>
      <c r="N1244" s="1">
        <f t="shared" si="656"/>
        <v>19</v>
      </c>
      <c r="O1244" s="2">
        <f t="shared" si="673"/>
        <v>1.0070541099999999</v>
      </c>
      <c r="P1244" s="10">
        <f t="shared" si="667"/>
        <v>1.0050998</v>
      </c>
      <c r="Q1244" s="10">
        <f t="shared" si="662"/>
        <v>1.2071459706064767</v>
      </c>
      <c r="R1244" s="2">
        <f t="shared" si="666"/>
        <v>1.21566131</v>
      </c>
      <c r="S1244" s="2">
        <f t="shared" si="657"/>
        <v>1.1892205600000001</v>
      </c>
      <c r="T1244" s="2">
        <f t="shared" si="674"/>
        <v>295351.15915388003</v>
      </c>
      <c r="U1244" s="2">
        <f t="shared" si="675"/>
        <v>3852.5592410665076</v>
      </c>
      <c r="V1244" s="2">
        <f t="shared" si="676"/>
        <v>49170.08246759545</v>
      </c>
      <c r="W1244" s="2">
        <f t="shared" si="677"/>
        <v>301379.56479607197</v>
      </c>
      <c r="X1244" s="27">
        <f t="shared" si="678"/>
        <v>0</v>
      </c>
      <c r="Y1244" s="2">
        <f t="shared" si="658"/>
        <v>0</v>
      </c>
      <c r="Z1244" s="67">
        <f t="shared" si="679"/>
        <v>0</v>
      </c>
      <c r="AA1244" s="2">
        <f t="shared" si="680"/>
        <v>0</v>
      </c>
      <c r="AB1244" s="26">
        <f t="shared" si="687"/>
        <v>6.7299999999999999E-2</v>
      </c>
      <c r="AC1244" s="27">
        <f t="shared" si="668"/>
        <v>19</v>
      </c>
      <c r="AD1244" s="27">
        <v>252</v>
      </c>
      <c r="AE1244" s="10">
        <f t="shared" si="663"/>
        <v>1.004922831</v>
      </c>
      <c r="AF1244" s="2">
        <f t="shared" si="664"/>
        <v>1453.96384216</v>
      </c>
      <c r="AG1244" s="2">
        <f t="shared" si="681"/>
        <v>1483.6406643400001</v>
      </c>
      <c r="AH1244" s="3" t="str">
        <f t="shared" si="682"/>
        <v>-</v>
      </c>
      <c r="AI1244" s="4" t="str">
        <f t="shared" si="665"/>
        <v>A+J=</v>
      </c>
      <c r="AJ1244" s="11">
        <f t="shared" si="688"/>
        <v>42039</v>
      </c>
      <c r="AK1244" s="11"/>
      <c r="AL1244" s="4"/>
      <c r="AX1244" s="1"/>
      <c r="AY1244" s="1"/>
      <c r="AZ1244" s="1"/>
      <c r="BA1244" s="1"/>
      <c r="BB1244" s="1"/>
      <c r="BC1244" s="1"/>
    </row>
    <row r="1245" spans="1:55" x14ac:dyDescent="0.2">
      <c r="A1245" s="144">
        <f t="shared" si="683"/>
        <v>42034</v>
      </c>
      <c r="B1245" s="2">
        <f t="shared" si="669"/>
        <v>303044.58723009808</v>
      </c>
      <c r="C1245" s="2">
        <f t="shared" si="684"/>
        <v>248356.92308740999</v>
      </c>
      <c r="D1245" s="68">
        <f>SUM(Y1245:Y$1459)</f>
        <v>20360.151354940001</v>
      </c>
      <c r="E1245" s="68">
        <f t="shared" si="670"/>
        <v>227996.77173246999</v>
      </c>
      <c r="F1245" s="72">
        <f t="shared" si="659"/>
        <v>4028.44</v>
      </c>
      <c r="G1245" s="3">
        <f>IF(N1245=1,VLOOKUP(A1244,[1]Plan1!$BG$69:$BI$188,3),G1244)</f>
        <v>4059.86</v>
      </c>
      <c r="H1245" s="11">
        <f t="shared" si="660"/>
        <v>41946</v>
      </c>
      <c r="I1245" s="11">
        <f t="shared" si="661"/>
        <v>41976</v>
      </c>
      <c r="J1245" s="26">
        <f t="shared" si="671"/>
        <v>7.7995452333905479E-3</v>
      </c>
      <c r="K1245" s="11">
        <f t="shared" si="685"/>
        <v>42037</v>
      </c>
      <c r="L1245" s="11">
        <f t="shared" si="672"/>
        <v>42037</v>
      </c>
      <c r="M1245" s="1">
        <f t="shared" si="686"/>
        <v>21</v>
      </c>
      <c r="N1245" s="1">
        <f t="shared" ref="N1245:N1308" si="689">(M1245-(NETWORKDAYS(A1245,L1245,AN$137:AN$327)-1))</f>
        <v>20</v>
      </c>
      <c r="O1245" s="2">
        <f t="shared" si="673"/>
        <v>1.00742676</v>
      </c>
      <c r="P1245" s="10">
        <f t="shared" si="667"/>
        <v>1.0050998</v>
      </c>
      <c r="Q1245" s="10">
        <f t="shared" si="662"/>
        <v>1.2071459706064767</v>
      </c>
      <c r="R1245" s="2">
        <f t="shared" si="666"/>
        <v>1.2161111499999999</v>
      </c>
      <c r="S1245" s="2">
        <f t="shared" si="657"/>
        <v>1.1892205600000001</v>
      </c>
      <c r="T1245" s="2">
        <f t="shared" si="674"/>
        <v>295351.15915388003</v>
      </c>
      <c r="U1245" s="2">
        <f t="shared" si="675"/>
        <v>3852.5592410665076</v>
      </c>
      <c r="V1245" s="2">
        <f t="shared" si="676"/>
        <v>49272.644535391562</v>
      </c>
      <c r="W1245" s="2">
        <f t="shared" si="677"/>
        <v>301482.12686386809</v>
      </c>
      <c r="X1245" s="27">
        <f t="shared" si="678"/>
        <v>0</v>
      </c>
      <c r="Y1245" s="2">
        <f t="shared" si="658"/>
        <v>0</v>
      </c>
      <c r="Z1245" s="67">
        <f t="shared" si="679"/>
        <v>0</v>
      </c>
      <c r="AA1245" s="2">
        <f t="shared" si="680"/>
        <v>0</v>
      </c>
      <c r="AB1245" s="26">
        <f t="shared" si="687"/>
        <v>6.7299999999999999E-2</v>
      </c>
      <c r="AC1245" s="27">
        <f t="shared" si="668"/>
        <v>20</v>
      </c>
      <c r="AD1245" s="27">
        <v>252</v>
      </c>
      <c r="AE1245" s="10">
        <f t="shared" si="663"/>
        <v>1.0051825969999999</v>
      </c>
      <c r="AF1245" s="2">
        <f t="shared" si="664"/>
        <v>1530.6860313699999</v>
      </c>
      <c r="AG1245" s="2">
        <f t="shared" si="681"/>
        <v>1562.4603662300001</v>
      </c>
      <c r="AH1245" s="3" t="str">
        <f t="shared" si="682"/>
        <v>-</v>
      </c>
      <c r="AI1245" s="4" t="str">
        <f t="shared" si="665"/>
        <v>A+J=</v>
      </c>
      <c r="AJ1245" s="11">
        <f t="shared" si="688"/>
        <v>42039</v>
      </c>
      <c r="AK1245" s="11"/>
      <c r="AL1245" s="4"/>
      <c r="AX1245" s="1"/>
      <c r="AY1245" s="1"/>
      <c r="AZ1245" s="1"/>
      <c r="BA1245" s="1"/>
      <c r="BB1245" s="1"/>
      <c r="BC1245" s="1"/>
    </row>
    <row r="1246" spans="1:55" x14ac:dyDescent="0.2">
      <c r="A1246" s="144">
        <f t="shared" si="683"/>
        <v>42035</v>
      </c>
      <c r="B1246" s="2">
        <f t="shared" si="669"/>
        <v>303226.07946984767</v>
      </c>
      <c r="C1246" s="2">
        <f t="shared" si="684"/>
        <v>248356.92308740999</v>
      </c>
      <c r="D1246" s="68">
        <f>SUM(Y1246:Y$1459)</f>
        <v>20360.151354940001</v>
      </c>
      <c r="E1246" s="68">
        <f t="shared" si="670"/>
        <v>227996.77173246999</v>
      </c>
      <c r="F1246" s="72">
        <f t="shared" si="659"/>
        <v>4028.44</v>
      </c>
      <c r="G1246" s="3">
        <f>IF(N1246=1,VLOOKUP(A1245,[1]Plan1!$BG$69:$BI$188,3),G1245)</f>
        <v>4059.86</v>
      </c>
      <c r="H1246" s="11">
        <f t="shared" si="660"/>
        <v>41946</v>
      </c>
      <c r="I1246" s="11">
        <f t="shared" si="661"/>
        <v>41976</v>
      </c>
      <c r="J1246" s="26">
        <f t="shared" si="671"/>
        <v>7.7995452333905479E-3</v>
      </c>
      <c r="K1246" s="11">
        <f t="shared" si="685"/>
        <v>42037</v>
      </c>
      <c r="L1246" s="11">
        <f t="shared" si="672"/>
        <v>42037</v>
      </c>
      <c r="M1246" s="1">
        <f t="shared" si="686"/>
        <v>21</v>
      </c>
      <c r="N1246" s="1">
        <f t="shared" si="689"/>
        <v>21</v>
      </c>
      <c r="O1246" s="2">
        <f t="shared" si="673"/>
        <v>1.0077995399999999</v>
      </c>
      <c r="P1246" s="10">
        <f t="shared" si="667"/>
        <v>1.0050998</v>
      </c>
      <c r="Q1246" s="10">
        <f t="shared" si="662"/>
        <v>1.2071459706064767</v>
      </c>
      <c r="R1246" s="2">
        <f t="shared" si="666"/>
        <v>1.21656115</v>
      </c>
      <c r="S1246" s="2">
        <f t="shared" ref="S1246:S1309" si="690">IF(AND(X1246&gt;0,MONTH(A1246)=10),R1246,S1245)</f>
        <v>1.1892205600000001</v>
      </c>
      <c r="T1246" s="2">
        <f t="shared" si="674"/>
        <v>295351.15915388003</v>
      </c>
      <c r="U1246" s="2">
        <f t="shared" si="675"/>
        <v>3852.5592410665076</v>
      </c>
      <c r="V1246" s="2">
        <f t="shared" si="676"/>
        <v>49375.243082671186</v>
      </c>
      <c r="W1246" s="2">
        <f t="shared" si="677"/>
        <v>301584.72541114769</v>
      </c>
      <c r="X1246" s="27">
        <f t="shared" si="678"/>
        <v>0</v>
      </c>
      <c r="Y1246" s="2">
        <f t="shared" ref="Y1246:Y1309" si="691">IF(X1246&gt;0,VLOOKUP(A1246,AN$12:AR$131,5),0)</f>
        <v>0</v>
      </c>
      <c r="Z1246" s="67">
        <f t="shared" si="679"/>
        <v>0</v>
      </c>
      <c r="AA1246" s="2">
        <f t="shared" si="680"/>
        <v>0</v>
      </c>
      <c r="AB1246" s="26">
        <f t="shared" si="687"/>
        <v>6.7299999999999999E-2</v>
      </c>
      <c r="AC1246" s="27">
        <f t="shared" si="668"/>
        <v>21</v>
      </c>
      <c r="AD1246" s="27">
        <v>252</v>
      </c>
      <c r="AE1246" s="10">
        <f t="shared" si="663"/>
        <v>1.0054424310000001</v>
      </c>
      <c r="AF1246" s="2">
        <f t="shared" si="664"/>
        <v>1607.4283044599999</v>
      </c>
      <c r="AG1246" s="2">
        <f t="shared" si="681"/>
        <v>1641.3540587</v>
      </c>
      <c r="AH1246" s="3" t="str">
        <f t="shared" si="682"/>
        <v>-</v>
      </c>
      <c r="AI1246" s="4" t="str">
        <f t="shared" si="665"/>
        <v>A+J=</v>
      </c>
      <c r="AJ1246" s="11">
        <f t="shared" si="688"/>
        <v>42039</v>
      </c>
      <c r="AK1246" s="11"/>
      <c r="AL1246" s="4"/>
      <c r="AX1246" s="1"/>
      <c r="AY1246" s="1"/>
      <c r="AZ1246" s="1"/>
      <c r="BA1246" s="1"/>
      <c r="BB1246" s="1"/>
      <c r="BC1246" s="1"/>
    </row>
    <row r="1247" spans="1:55" x14ac:dyDescent="0.2">
      <c r="A1247" s="144">
        <f t="shared" si="683"/>
        <v>42036</v>
      </c>
      <c r="B1247" s="2">
        <f t="shared" si="669"/>
        <v>303226.07946984767</v>
      </c>
      <c r="C1247" s="2">
        <f t="shared" si="684"/>
        <v>248356.92308740999</v>
      </c>
      <c r="D1247" s="68">
        <f>SUM(Y1247:Y$1459)</f>
        <v>20360.151354940001</v>
      </c>
      <c r="E1247" s="68">
        <f t="shared" si="670"/>
        <v>227996.77173246999</v>
      </c>
      <c r="F1247" s="72">
        <f t="shared" ref="F1247:F1310" si="692">IF(G1247=G1246,F1246,G1246)</f>
        <v>4028.44</v>
      </c>
      <c r="G1247" s="3">
        <f>IF(N1247=1,VLOOKUP(A1246,[1]Plan1!$BG$69:$BI$188,3),G1246)</f>
        <v>4059.86</v>
      </c>
      <c r="H1247" s="11">
        <f t="shared" ref="H1247:H1310" si="693">EDATE(I1247,-1)</f>
        <v>41946</v>
      </c>
      <c r="I1247" s="11">
        <f t="shared" ref="I1247:I1310" si="694">IF(X1246&gt;0,EDATE(A1247,-1),+I1246)</f>
        <v>41976</v>
      </c>
      <c r="J1247" s="26">
        <f t="shared" si="671"/>
        <v>7.7995452333905479E-3</v>
      </c>
      <c r="K1247" s="11">
        <f t="shared" si="685"/>
        <v>42065</v>
      </c>
      <c r="L1247" s="11">
        <f t="shared" si="672"/>
        <v>42037</v>
      </c>
      <c r="M1247" s="1">
        <f t="shared" si="686"/>
        <v>21</v>
      </c>
      <c r="N1247" s="1">
        <f t="shared" si="689"/>
        <v>21</v>
      </c>
      <c r="O1247" s="2">
        <f t="shared" si="673"/>
        <v>1.0077995399999999</v>
      </c>
      <c r="P1247" s="10">
        <f t="shared" si="667"/>
        <v>1.0050998</v>
      </c>
      <c r="Q1247" s="10">
        <f t="shared" ref="Q1247:Q1310" si="695">IF(L1247&gt;L1246,Q1246*P1247,Q1246)</f>
        <v>1.2071459706064767</v>
      </c>
      <c r="R1247" s="2">
        <f t="shared" si="666"/>
        <v>1.21656115</v>
      </c>
      <c r="S1247" s="2">
        <f t="shared" si="690"/>
        <v>1.1892205600000001</v>
      </c>
      <c r="T1247" s="2">
        <f t="shared" si="674"/>
        <v>295351.15915388003</v>
      </c>
      <c r="U1247" s="2">
        <f t="shared" si="675"/>
        <v>3852.5592410665076</v>
      </c>
      <c r="V1247" s="2">
        <f t="shared" si="676"/>
        <v>49375.243082671186</v>
      </c>
      <c r="W1247" s="2">
        <f t="shared" si="677"/>
        <v>301584.72541114769</v>
      </c>
      <c r="X1247" s="27">
        <f t="shared" si="678"/>
        <v>0</v>
      </c>
      <c r="Y1247" s="2">
        <f t="shared" si="691"/>
        <v>0</v>
      </c>
      <c r="Z1247" s="67">
        <f t="shared" si="679"/>
        <v>0</v>
      </c>
      <c r="AA1247" s="2">
        <f t="shared" si="680"/>
        <v>0</v>
      </c>
      <c r="AB1247" s="26">
        <f t="shared" si="687"/>
        <v>6.7299999999999999E-2</v>
      </c>
      <c r="AC1247" s="27">
        <f t="shared" si="668"/>
        <v>21</v>
      </c>
      <c r="AD1247" s="27">
        <v>252</v>
      </c>
      <c r="AE1247" s="10">
        <f t="shared" ref="AE1247:AE1310" si="696">ROUND((1+AB1247)^TRUNC((AC1247/AD1247),9),9)</f>
        <v>1.0054424310000001</v>
      </c>
      <c r="AF1247" s="2">
        <f t="shared" si="664"/>
        <v>1607.4283044599999</v>
      </c>
      <c r="AG1247" s="2">
        <f t="shared" si="681"/>
        <v>1641.3540587</v>
      </c>
      <c r="AH1247" s="3" t="str">
        <f t="shared" si="682"/>
        <v>-</v>
      </c>
      <c r="AI1247" s="4" t="str">
        <f t="shared" si="665"/>
        <v>A+J=</v>
      </c>
      <c r="AJ1247" s="11">
        <f t="shared" si="688"/>
        <v>42039</v>
      </c>
      <c r="AK1247" s="11"/>
      <c r="AL1247" s="4"/>
      <c r="AX1247" s="1"/>
      <c r="AY1247" s="1"/>
      <c r="AZ1247" s="1"/>
      <c r="BA1247" s="1"/>
      <c r="BB1247" s="1"/>
      <c r="BC1247" s="1"/>
    </row>
    <row r="1248" spans="1:55" x14ac:dyDescent="0.2">
      <c r="A1248" s="144">
        <f t="shared" si="683"/>
        <v>42037</v>
      </c>
      <c r="B1248" s="2">
        <f t="shared" si="669"/>
        <v>303226.07946984767</v>
      </c>
      <c r="C1248" s="2">
        <f t="shared" si="684"/>
        <v>248356.92308740999</v>
      </c>
      <c r="D1248" s="68">
        <f>SUM(Y1248:Y$1459)</f>
        <v>20360.151354940001</v>
      </c>
      <c r="E1248" s="68">
        <f t="shared" si="670"/>
        <v>227996.77173246999</v>
      </c>
      <c r="F1248" s="72">
        <f t="shared" si="692"/>
        <v>4028.44</v>
      </c>
      <c r="G1248" s="3">
        <f>IF(N1248=1,VLOOKUP(A1247,[1]Plan1!$BG$69:$BI$188,3),G1247)</f>
        <v>4059.86</v>
      </c>
      <c r="H1248" s="11">
        <f t="shared" si="693"/>
        <v>41946</v>
      </c>
      <c r="I1248" s="11">
        <f t="shared" si="694"/>
        <v>41976</v>
      </c>
      <c r="J1248" s="26">
        <f t="shared" si="671"/>
        <v>7.7995452333905479E-3</v>
      </c>
      <c r="K1248" s="11">
        <f t="shared" si="685"/>
        <v>42065</v>
      </c>
      <c r="L1248" s="11">
        <f t="shared" si="672"/>
        <v>42037</v>
      </c>
      <c r="M1248" s="1">
        <f t="shared" si="686"/>
        <v>21</v>
      </c>
      <c r="N1248" s="1">
        <f t="shared" si="689"/>
        <v>21</v>
      </c>
      <c r="O1248" s="2">
        <f t="shared" si="673"/>
        <v>1.0077995399999999</v>
      </c>
      <c r="P1248" s="10">
        <f t="shared" si="667"/>
        <v>1.0050998</v>
      </c>
      <c r="Q1248" s="10">
        <f t="shared" si="695"/>
        <v>1.2071459706064767</v>
      </c>
      <c r="R1248" s="2">
        <f t="shared" si="666"/>
        <v>1.21656115</v>
      </c>
      <c r="S1248" s="2">
        <f t="shared" si="690"/>
        <v>1.1892205600000001</v>
      </c>
      <c r="T1248" s="2">
        <f t="shared" si="674"/>
        <v>295351.15915388003</v>
      </c>
      <c r="U1248" s="2">
        <f t="shared" si="675"/>
        <v>3852.5592410665076</v>
      </c>
      <c r="V1248" s="2">
        <f t="shared" si="676"/>
        <v>49375.243082671186</v>
      </c>
      <c r="W1248" s="2">
        <f t="shared" si="677"/>
        <v>301584.72541114769</v>
      </c>
      <c r="X1248" s="27">
        <f t="shared" si="678"/>
        <v>40</v>
      </c>
      <c r="Y1248" s="2">
        <f t="shared" si="691"/>
        <v>2480.0059299200002</v>
      </c>
      <c r="Z1248" s="67">
        <f t="shared" si="679"/>
        <v>9.9856524999999991E-3</v>
      </c>
      <c r="AA1248" s="2">
        <f t="shared" si="680"/>
        <v>2949.2740407800002</v>
      </c>
      <c r="AB1248" s="26">
        <f t="shared" si="687"/>
        <v>6.7299999999999999E-2</v>
      </c>
      <c r="AC1248" s="27">
        <f t="shared" si="668"/>
        <v>21</v>
      </c>
      <c r="AD1248" s="27">
        <v>252</v>
      </c>
      <c r="AE1248" s="10">
        <f t="shared" si="696"/>
        <v>1.0054424310000001</v>
      </c>
      <c r="AF1248" s="2">
        <f t="shared" si="664"/>
        <v>1607.4283044599999</v>
      </c>
      <c r="AG1248" s="2">
        <f t="shared" si="681"/>
        <v>1641.3540587</v>
      </c>
      <c r="AH1248" s="3">
        <f t="shared" si="682"/>
        <v>4556.7023452399999</v>
      </c>
      <c r="AI1248" s="4" t="str">
        <f t="shared" si="665"/>
        <v>A+J=</v>
      </c>
      <c r="AJ1248" s="11">
        <f t="shared" si="688"/>
        <v>42039</v>
      </c>
      <c r="AK1248" s="11"/>
      <c r="AL1248" s="4"/>
      <c r="AX1248" s="1"/>
      <c r="AY1248" s="1"/>
      <c r="AZ1248" s="1"/>
      <c r="BA1248" s="1"/>
      <c r="BB1248" s="1"/>
      <c r="BC1248" s="1"/>
    </row>
    <row r="1249" spans="1:55" x14ac:dyDescent="0.2">
      <c r="A1249" s="144">
        <f t="shared" si="683"/>
        <v>42038</v>
      </c>
      <c r="B1249" s="2">
        <f t="shared" si="669"/>
        <v>298902.65373601153</v>
      </c>
      <c r="C1249" s="2">
        <f t="shared" si="684"/>
        <v>245876.91715749001</v>
      </c>
      <c r="D1249" s="68">
        <f>SUM(Y1249:Y$1459)</f>
        <v>17880.14542502</v>
      </c>
      <c r="E1249" s="68">
        <f t="shared" si="670"/>
        <v>227996.77173247002</v>
      </c>
      <c r="F1249" s="72">
        <f t="shared" si="692"/>
        <v>4059.86</v>
      </c>
      <c r="G1249" s="3">
        <f>IF(N1249=1,VLOOKUP(A1248,[1]Plan1!$BG$69:$BI$188,3),G1248)</f>
        <v>4110.2</v>
      </c>
      <c r="H1249" s="11">
        <f t="shared" si="693"/>
        <v>41976</v>
      </c>
      <c r="I1249" s="11">
        <f t="shared" si="694"/>
        <v>42007</v>
      </c>
      <c r="J1249" s="26">
        <f t="shared" si="671"/>
        <v>1.2399442345302436E-2</v>
      </c>
      <c r="K1249" s="11">
        <f t="shared" si="685"/>
        <v>42065</v>
      </c>
      <c r="L1249" s="11">
        <f t="shared" si="672"/>
        <v>42065</v>
      </c>
      <c r="M1249" s="1">
        <f t="shared" si="686"/>
        <v>18</v>
      </c>
      <c r="N1249" s="1">
        <f t="shared" si="689"/>
        <v>1</v>
      </c>
      <c r="O1249" s="2">
        <f t="shared" si="673"/>
        <v>1.0006848500000001</v>
      </c>
      <c r="P1249" s="10">
        <f t="shared" si="667"/>
        <v>1.0077995399999999</v>
      </c>
      <c r="Q1249" s="10">
        <f t="shared" si="695"/>
        <v>1.2165611538900607</v>
      </c>
      <c r="R1249" s="2">
        <f t="shared" si="666"/>
        <v>1.21739431</v>
      </c>
      <c r="S1249" s="2">
        <f t="shared" si="690"/>
        <v>1.1892205600000001</v>
      </c>
      <c r="T1249" s="2">
        <f t="shared" si="674"/>
        <v>292401.8851131</v>
      </c>
      <c r="U1249" s="2">
        <f t="shared" si="675"/>
        <v>3383.2911302037242</v>
      </c>
      <c r="V1249" s="2">
        <f t="shared" si="676"/>
        <v>49565.200873007823</v>
      </c>
      <c r="W1249" s="2">
        <f t="shared" si="677"/>
        <v>298825.40916070156</v>
      </c>
      <c r="X1249" s="27">
        <f t="shared" si="678"/>
        <v>0</v>
      </c>
      <c r="Y1249" s="2">
        <f t="shared" si="691"/>
        <v>0</v>
      </c>
      <c r="Z1249" s="67">
        <f t="shared" si="679"/>
        <v>0</v>
      </c>
      <c r="AA1249" s="2">
        <f t="shared" si="680"/>
        <v>0</v>
      </c>
      <c r="AB1249" s="26">
        <f t="shared" si="687"/>
        <v>6.7299999999999999E-2</v>
      </c>
      <c r="AC1249" s="27">
        <f t="shared" si="668"/>
        <v>1</v>
      </c>
      <c r="AD1249" s="27">
        <v>252</v>
      </c>
      <c r="AE1249" s="10">
        <f t="shared" si="696"/>
        <v>1.0002584940000001</v>
      </c>
      <c r="AF1249" s="2">
        <f t="shared" ref="AF1249:AF1293" si="697">TRUNC((T1249*(AE1249-1)),8)</f>
        <v>75.584132890000006</v>
      </c>
      <c r="AG1249" s="2">
        <f t="shared" si="681"/>
        <v>77.244575310000002</v>
      </c>
      <c r="AH1249" s="3" t="str">
        <f t="shared" si="682"/>
        <v>-</v>
      </c>
      <c r="AI1249" s="4" t="str">
        <f t="shared" si="665"/>
        <v>A+J=</v>
      </c>
      <c r="AJ1249" s="11">
        <f t="shared" si="688"/>
        <v>42067</v>
      </c>
      <c r="AK1249" s="11"/>
      <c r="AL1249" s="4"/>
      <c r="AX1249" s="1"/>
      <c r="AY1249" s="1"/>
      <c r="AZ1249" s="1"/>
      <c r="BA1249" s="1"/>
      <c r="BB1249" s="1"/>
      <c r="BC1249" s="1"/>
    </row>
    <row r="1250" spans="1:55" x14ac:dyDescent="0.2">
      <c r="A1250" s="144">
        <f t="shared" si="683"/>
        <v>42039</v>
      </c>
      <c r="B1250" s="2">
        <f t="shared" si="669"/>
        <v>299170.10892924346</v>
      </c>
      <c r="C1250" s="2">
        <f t="shared" si="684"/>
        <v>245876.91715749001</v>
      </c>
      <c r="D1250" s="68">
        <f>SUM(Y1250:Y$1459)</f>
        <v>17880.14542502</v>
      </c>
      <c r="E1250" s="68">
        <f t="shared" si="670"/>
        <v>227996.77173247002</v>
      </c>
      <c r="F1250" s="72">
        <f t="shared" si="692"/>
        <v>4059.86</v>
      </c>
      <c r="G1250" s="3">
        <f>IF(N1250=1,VLOOKUP(A1249,[1]Plan1!$BG$69:$BI$188,3),G1249)</f>
        <v>4110.2</v>
      </c>
      <c r="H1250" s="11">
        <f t="shared" si="693"/>
        <v>41976</v>
      </c>
      <c r="I1250" s="11">
        <f t="shared" si="694"/>
        <v>42007</v>
      </c>
      <c r="J1250" s="26">
        <f t="shared" si="671"/>
        <v>1.2399442345302436E-2</v>
      </c>
      <c r="K1250" s="11">
        <f t="shared" si="685"/>
        <v>42065</v>
      </c>
      <c r="L1250" s="11">
        <f t="shared" si="672"/>
        <v>42065</v>
      </c>
      <c r="M1250" s="1">
        <f t="shared" si="686"/>
        <v>18</v>
      </c>
      <c r="N1250" s="1">
        <f t="shared" si="689"/>
        <v>2</v>
      </c>
      <c r="O1250" s="2">
        <f t="shared" si="673"/>
        <v>1.0013701800000001</v>
      </c>
      <c r="P1250" s="10">
        <f t="shared" si="667"/>
        <v>1.0077995399999999</v>
      </c>
      <c r="Q1250" s="10">
        <f t="shared" si="695"/>
        <v>1.2165611538900607</v>
      </c>
      <c r="R1250" s="2">
        <f t="shared" si="666"/>
        <v>1.2182280599999999</v>
      </c>
      <c r="S1250" s="2">
        <f t="shared" si="690"/>
        <v>1.1892205600000001</v>
      </c>
      <c r="T1250" s="2">
        <f t="shared" si="674"/>
        <v>292401.8851131</v>
      </c>
      <c r="U1250" s="2">
        <f t="shared" si="675"/>
        <v>3383.2911302037242</v>
      </c>
      <c r="V1250" s="2">
        <f t="shared" si="676"/>
        <v>49755.29318143976</v>
      </c>
      <c r="W1250" s="2">
        <f t="shared" si="677"/>
        <v>299015.50146913348</v>
      </c>
      <c r="X1250" s="27">
        <f t="shared" si="678"/>
        <v>0</v>
      </c>
      <c r="Y1250" s="2">
        <f t="shared" si="691"/>
        <v>0</v>
      </c>
      <c r="Z1250" s="67">
        <f t="shared" si="679"/>
        <v>0</v>
      </c>
      <c r="AA1250" s="2">
        <f t="shared" si="680"/>
        <v>0</v>
      </c>
      <c r="AB1250" s="26">
        <f t="shared" si="687"/>
        <v>6.7299999999999999E-2</v>
      </c>
      <c r="AC1250" s="27">
        <f t="shared" si="668"/>
        <v>2</v>
      </c>
      <c r="AD1250" s="27">
        <v>252</v>
      </c>
      <c r="AE1250" s="10">
        <f t="shared" si="696"/>
        <v>1.000517055</v>
      </c>
      <c r="AF1250" s="2">
        <f t="shared" si="697"/>
        <v>151.1878567</v>
      </c>
      <c r="AG1250" s="2">
        <f t="shared" si="681"/>
        <v>154.60746011000001</v>
      </c>
      <c r="AH1250" s="3" t="str">
        <f t="shared" si="682"/>
        <v>-</v>
      </c>
      <c r="AI1250" s="4" t="str">
        <f t="shared" ref="AI1250:AI1313" si="698">AI1249</f>
        <v>A+J=</v>
      </c>
      <c r="AJ1250" s="11">
        <f t="shared" si="688"/>
        <v>42067</v>
      </c>
      <c r="AK1250" s="11"/>
      <c r="AL1250" s="4"/>
      <c r="AX1250" s="1"/>
      <c r="AY1250" s="1"/>
      <c r="AZ1250" s="1"/>
      <c r="BA1250" s="1"/>
      <c r="BB1250" s="1"/>
      <c r="BC1250" s="1"/>
    </row>
    <row r="1251" spans="1:55" x14ac:dyDescent="0.2">
      <c r="A1251" s="144">
        <f t="shared" si="683"/>
        <v>42040</v>
      </c>
      <c r="B1251" s="2">
        <f t="shared" si="669"/>
        <v>299437.80796564987</v>
      </c>
      <c r="C1251" s="2">
        <f t="shared" si="684"/>
        <v>245876.91715749001</v>
      </c>
      <c r="D1251" s="68">
        <f>SUM(Y1251:Y$1459)</f>
        <v>17880.14542502</v>
      </c>
      <c r="E1251" s="68">
        <f t="shared" si="670"/>
        <v>227996.77173247002</v>
      </c>
      <c r="F1251" s="72">
        <f t="shared" si="692"/>
        <v>4059.86</v>
      </c>
      <c r="G1251" s="3">
        <f>IF(N1251=1,VLOOKUP(A1250,[1]Plan1!$BG$69:$BI$188,3),G1250)</f>
        <v>4110.2</v>
      </c>
      <c r="H1251" s="11">
        <f t="shared" si="693"/>
        <v>41976</v>
      </c>
      <c r="I1251" s="11">
        <f t="shared" si="694"/>
        <v>42007</v>
      </c>
      <c r="J1251" s="26">
        <f t="shared" si="671"/>
        <v>1.2399442345302436E-2</v>
      </c>
      <c r="K1251" s="11">
        <f t="shared" si="685"/>
        <v>42065</v>
      </c>
      <c r="L1251" s="11">
        <f t="shared" si="672"/>
        <v>42065</v>
      </c>
      <c r="M1251" s="1">
        <f t="shared" si="686"/>
        <v>18</v>
      </c>
      <c r="N1251" s="1">
        <f t="shared" si="689"/>
        <v>3</v>
      </c>
      <c r="O1251" s="2">
        <f t="shared" si="673"/>
        <v>1.00205597</v>
      </c>
      <c r="P1251" s="10">
        <f t="shared" si="667"/>
        <v>1.0077995399999999</v>
      </c>
      <c r="Q1251" s="10">
        <f t="shared" si="695"/>
        <v>1.2165611538900607</v>
      </c>
      <c r="R1251" s="2">
        <f t="shared" si="666"/>
        <v>1.2190623599999999</v>
      </c>
      <c r="S1251" s="2">
        <f t="shared" si="690"/>
        <v>1.1892205600000001</v>
      </c>
      <c r="T1251" s="2">
        <f t="shared" si="674"/>
        <v>292401.8851131</v>
      </c>
      <c r="U1251" s="2">
        <f t="shared" si="675"/>
        <v>3383.2911302037242</v>
      </c>
      <c r="V1251" s="2">
        <f t="shared" si="676"/>
        <v>49945.510888096149</v>
      </c>
      <c r="W1251" s="2">
        <f t="shared" si="677"/>
        <v>299205.71917578985</v>
      </c>
      <c r="X1251" s="27">
        <f t="shared" si="678"/>
        <v>0</v>
      </c>
      <c r="Y1251" s="2">
        <f t="shared" si="691"/>
        <v>0</v>
      </c>
      <c r="Z1251" s="67">
        <f t="shared" si="679"/>
        <v>0</v>
      </c>
      <c r="AA1251" s="2">
        <f t="shared" si="680"/>
        <v>0</v>
      </c>
      <c r="AB1251" s="26">
        <f t="shared" si="687"/>
        <v>6.7299999999999999E-2</v>
      </c>
      <c r="AC1251" s="27">
        <f t="shared" si="668"/>
        <v>3</v>
      </c>
      <c r="AD1251" s="27">
        <v>252</v>
      </c>
      <c r="AE1251" s="10">
        <f t="shared" si="696"/>
        <v>1.0007756830000001</v>
      </c>
      <c r="AF1251" s="2">
        <f t="shared" si="697"/>
        <v>226.81117144999999</v>
      </c>
      <c r="AG1251" s="2">
        <f t="shared" si="681"/>
        <v>232.08878985999999</v>
      </c>
      <c r="AH1251" s="3" t="str">
        <f t="shared" si="682"/>
        <v>-</v>
      </c>
      <c r="AI1251" s="4" t="str">
        <f t="shared" si="698"/>
        <v>A+J=</v>
      </c>
      <c r="AJ1251" s="11">
        <f t="shared" si="688"/>
        <v>42067</v>
      </c>
      <c r="AK1251" s="11"/>
      <c r="AL1251" s="4"/>
      <c r="AX1251" s="1"/>
      <c r="AY1251" s="1"/>
      <c r="AZ1251" s="1"/>
      <c r="BA1251" s="1"/>
      <c r="BB1251" s="1"/>
      <c r="BC1251" s="1"/>
    </row>
    <row r="1252" spans="1:55" x14ac:dyDescent="0.2">
      <c r="A1252" s="144">
        <f t="shared" si="683"/>
        <v>42041</v>
      </c>
      <c r="B1252" s="2">
        <f t="shared" si="669"/>
        <v>299705.75981068163</v>
      </c>
      <c r="C1252" s="2">
        <f t="shared" si="684"/>
        <v>245876.91715749001</v>
      </c>
      <c r="D1252" s="68">
        <f>SUM(Y1252:Y$1459)</f>
        <v>17880.14542502</v>
      </c>
      <c r="E1252" s="68">
        <f t="shared" si="670"/>
        <v>227996.77173247002</v>
      </c>
      <c r="F1252" s="72">
        <f t="shared" si="692"/>
        <v>4059.86</v>
      </c>
      <c r="G1252" s="3">
        <f>IF(N1252=1,VLOOKUP(A1251,[1]Plan1!$BG$69:$BI$188,3),G1251)</f>
        <v>4110.2</v>
      </c>
      <c r="H1252" s="11">
        <f t="shared" si="693"/>
        <v>41976</v>
      </c>
      <c r="I1252" s="11">
        <f t="shared" si="694"/>
        <v>42007</v>
      </c>
      <c r="J1252" s="26">
        <f t="shared" si="671"/>
        <v>1.2399442345302436E-2</v>
      </c>
      <c r="K1252" s="11">
        <f t="shared" si="685"/>
        <v>42065</v>
      </c>
      <c r="L1252" s="11">
        <f t="shared" si="672"/>
        <v>42065</v>
      </c>
      <c r="M1252" s="1">
        <f t="shared" si="686"/>
        <v>18</v>
      </c>
      <c r="N1252" s="1">
        <f t="shared" si="689"/>
        <v>4</v>
      </c>
      <c r="O1252" s="2">
        <f t="shared" si="673"/>
        <v>1.0027422399999999</v>
      </c>
      <c r="P1252" s="10">
        <f t="shared" si="667"/>
        <v>1.0077995399999999</v>
      </c>
      <c r="Q1252" s="10">
        <f t="shared" si="695"/>
        <v>1.2165611538900607</v>
      </c>
      <c r="R1252" s="2">
        <f t="shared" si="666"/>
        <v>1.21989725</v>
      </c>
      <c r="S1252" s="2">
        <f t="shared" si="690"/>
        <v>1.1892205600000001</v>
      </c>
      <c r="T1252" s="2">
        <f t="shared" si="674"/>
        <v>292401.8851131</v>
      </c>
      <c r="U1252" s="2">
        <f t="shared" si="675"/>
        <v>3383.2911302037242</v>
      </c>
      <c r="V1252" s="2">
        <f t="shared" si="676"/>
        <v>50135.863112847903</v>
      </c>
      <c r="W1252" s="2">
        <f t="shared" si="677"/>
        <v>299396.07140054164</v>
      </c>
      <c r="X1252" s="27">
        <f t="shared" si="678"/>
        <v>0</v>
      </c>
      <c r="Y1252" s="2">
        <f t="shared" si="691"/>
        <v>0</v>
      </c>
      <c r="Z1252" s="67">
        <f t="shared" si="679"/>
        <v>0</v>
      </c>
      <c r="AA1252" s="2">
        <f t="shared" si="680"/>
        <v>0</v>
      </c>
      <c r="AB1252" s="26">
        <f t="shared" si="687"/>
        <v>6.7299999999999999E-2</v>
      </c>
      <c r="AC1252" s="27">
        <f t="shared" si="668"/>
        <v>4</v>
      </c>
      <c r="AD1252" s="27">
        <v>252</v>
      </c>
      <c r="AE1252" s="10">
        <f t="shared" si="696"/>
        <v>1.0010343770000001</v>
      </c>
      <c r="AF1252" s="2">
        <f t="shared" si="697"/>
        <v>302.45378470999998</v>
      </c>
      <c r="AG1252" s="2">
        <f t="shared" si="681"/>
        <v>309.68841013999997</v>
      </c>
      <c r="AH1252" s="3" t="str">
        <f t="shared" si="682"/>
        <v>-</v>
      </c>
      <c r="AI1252" s="4" t="str">
        <f t="shared" si="698"/>
        <v>A+J=</v>
      </c>
      <c r="AJ1252" s="11">
        <f t="shared" si="688"/>
        <v>42067</v>
      </c>
      <c r="AK1252" s="11"/>
      <c r="AL1252" s="4"/>
      <c r="AX1252" s="1"/>
      <c r="AY1252" s="1"/>
      <c r="AZ1252" s="1"/>
      <c r="BA1252" s="1"/>
      <c r="BB1252" s="1"/>
      <c r="BC1252" s="1"/>
    </row>
    <row r="1253" spans="1:55" x14ac:dyDescent="0.2">
      <c r="A1253" s="144">
        <f t="shared" si="683"/>
        <v>42042</v>
      </c>
      <c r="B1253" s="2">
        <f t="shared" si="669"/>
        <v>299973.95835684554</v>
      </c>
      <c r="C1253" s="2">
        <f t="shared" si="684"/>
        <v>245876.91715749001</v>
      </c>
      <c r="D1253" s="68">
        <f>SUM(Y1253:Y$1459)</f>
        <v>17880.14542502</v>
      </c>
      <c r="E1253" s="68">
        <f t="shared" si="670"/>
        <v>227996.77173247002</v>
      </c>
      <c r="F1253" s="72">
        <f t="shared" si="692"/>
        <v>4059.86</v>
      </c>
      <c r="G1253" s="3">
        <f>IF(N1253=1,VLOOKUP(A1252,[1]Plan1!$BG$69:$BI$188,3),G1252)</f>
        <v>4110.2</v>
      </c>
      <c r="H1253" s="11">
        <f t="shared" si="693"/>
        <v>41976</v>
      </c>
      <c r="I1253" s="11">
        <f t="shared" si="694"/>
        <v>42007</v>
      </c>
      <c r="J1253" s="26">
        <f t="shared" si="671"/>
        <v>1.2399442345302436E-2</v>
      </c>
      <c r="K1253" s="11">
        <f t="shared" si="685"/>
        <v>42065</v>
      </c>
      <c r="L1253" s="11">
        <f t="shared" si="672"/>
        <v>42065</v>
      </c>
      <c r="M1253" s="1">
        <f t="shared" si="686"/>
        <v>18</v>
      </c>
      <c r="N1253" s="1">
        <f t="shared" si="689"/>
        <v>5</v>
      </c>
      <c r="O1253" s="2">
        <f t="shared" si="673"/>
        <v>1.0034289700000001</v>
      </c>
      <c r="P1253" s="10">
        <f t="shared" si="667"/>
        <v>1.0077995399999999</v>
      </c>
      <c r="Q1253" s="10">
        <f t="shared" si="695"/>
        <v>1.2165611538900607</v>
      </c>
      <c r="R1253" s="2">
        <f t="shared" si="666"/>
        <v>1.2207326999999999</v>
      </c>
      <c r="S1253" s="2">
        <f t="shared" si="690"/>
        <v>1.1892205600000001</v>
      </c>
      <c r="T1253" s="2">
        <f t="shared" si="674"/>
        <v>292401.8851131</v>
      </c>
      <c r="U1253" s="2">
        <f t="shared" si="675"/>
        <v>3383.2911302037242</v>
      </c>
      <c r="V1253" s="2">
        <f t="shared" si="676"/>
        <v>50326.343015791761</v>
      </c>
      <c r="W1253" s="2">
        <f t="shared" si="677"/>
        <v>299586.55130348552</v>
      </c>
      <c r="X1253" s="27">
        <f t="shared" si="678"/>
        <v>0</v>
      </c>
      <c r="Y1253" s="2">
        <f t="shared" si="691"/>
        <v>0</v>
      </c>
      <c r="Z1253" s="67">
        <f t="shared" si="679"/>
        <v>0</v>
      </c>
      <c r="AA1253" s="2">
        <f t="shared" si="680"/>
        <v>0</v>
      </c>
      <c r="AB1253" s="26">
        <f t="shared" si="687"/>
        <v>6.7299999999999999E-2</v>
      </c>
      <c r="AC1253" s="27">
        <f t="shared" si="668"/>
        <v>5</v>
      </c>
      <c r="AD1253" s="27">
        <v>252</v>
      </c>
      <c r="AE1253" s="10">
        <f t="shared" si="696"/>
        <v>1.0012931389999999</v>
      </c>
      <c r="AF1253" s="2">
        <f t="shared" si="697"/>
        <v>378.11628130999998</v>
      </c>
      <c r="AG1253" s="2">
        <f t="shared" si="681"/>
        <v>387.40705336000002</v>
      </c>
      <c r="AH1253" s="3" t="str">
        <f t="shared" si="682"/>
        <v>-</v>
      </c>
      <c r="AI1253" s="4" t="str">
        <f t="shared" si="698"/>
        <v>A+J=</v>
      </c>
      <c r="AJ1253" s="11">
        <f t="shared" si="688"/>
        <v>42067</v>
      </c>
      <c r="AK1253" s="11"/>
      <c r="AL1253" s="4"/>
      <c r="AX1253" s="1"/>
      <c r="AY1253" s="1"/>
      <c r="AZ1253" s="1"/>
      <c r="BA1253" s="1"/>
      <c r="BB1253" s="1"/>
      <c r="BC1253" s="1"/>
    </row>
    <row r="1254" spans="1:55" x14ac:dyDescent="0.2">
      <c r="A1254" s="144">
        <f t="shared" si="683"/>
        <v>42043</v>
      </c>
      <c r="B1254" s="2">
        <f t="shared" si="669"/>
        <v>299973.95835684554</v>
      </c>
      <c r="C1254" s="2">
        <f t="shared" si="684"/>
        <v>245876.91715749001</v>
      </c>
      <c r="D1254" s="68">
        <f>SUM(Y1254:Y$1459)</f>
        <v>17880.14542502</v>
      </c>
      <c r="E1254" s="68">
        <f t="shared" si="670"/>
        <v>227996.77173247002</v>
      </c>
      <c r="F1254" s="72">
        <f t="shared" si="692"/>
        <v>4059.86</v>
      </c>
      <c r="G1254" s="3">
        <f>IF(N1254=1,VLOOKUP(A1253,[1]Plan1!$BG$69:$BI$188,3),G1253)</f>
        <v>4110.2</v>
      </c>
      <c r="H1254" s="11">
        <f t="shared" si="693"/>
        <v>41976</v>
      </c>
      <c r="I1254" s="11">
        <f t="shared" si="694"/>
        <v>42007</v>
      </c>
      <c r="J1254" s="26">
        <f t="shared" si="671"/>
        <v>1.2399442345302436E-2</v>
      </c>
      <c r="K1254" s="11">
        <f t="shared" si="685"/>
        <v>42065</v>
      </c>
      <c r="L1254" s="11">
        <f t="shared" si="672"/>
        <v>42065</v>
      </c>
      <c r="M1254" s="1">
        <f t="shared" si="686"/>
        <v>18</v>
      </c>
      <c r="N1254" s="1">
        <f t="shared" si="689"/>
        <v>5</v>
      </c>
      <c r="O1254" s="2">
        <f t="shared" si="673"/>
        <v>1.0034289700000001</v>
      </c>
      <c r="P1254" s="10">
        <f t="shared" si="667"/>
        <v>1.0077995399999999</v>
      </c>
      <c r="Q1254" s="10">
        <f t="shared" si="695"/>
        <v>1.2165611538900607</v>
      </c>
      <c r="R1254" s="2">
        <f t="shared" si="666"/>
        <v>1.2207326999999999</v>
      </c>
      <c r="S1254" s="2">
        <f t="shared" si="690"/>
        <v>1.1892205600000001</v>
      </c>
      <c r="T1254" s="2">
        <f t="shared" si="674"/>
        <v>292401.8851131</v>
      </c>
      <c r="U1254" s="2">
        <f t="shared" si="675"/>
        <v>3383.2911302037242</v>
      </c>
      <c r="V1254" s="2">
        <f t="shared" si="676"/>
        <v>50326.343015791761</v>
      </c>
      <c r="W1254" s="2">
        <f t="shared" si="677"/>
        <v>299586.55130348552</v>
      </c>
      <c r="X1254" s="27">
        <f t="shared" si="678"/>
        <v>0</v>
      </c>
      <c r="Y1254" s="2">
        <f t="shared" si="691"/>
        <v>0</v>
      </c>
      <c r="Z1254" s="67">
        <f t="shared" si="679"/>
        <v>0</v>
      </c>
      <c r="AA1254" s="2">
        <f t="shared" si="680"/>
        <v>0</v>
      </c>
      <c r="AB1254" s="26">
        <f t="shared" si="687"/>
        <v>6.7299999999999999E-2</v>
      </c>
      <c r="AC1254" s="27">
        <f t="shared" si="668"/>
        <v>5</v>
      </c>
      <c r="AD1254" s="27">
        <v>252</v>
      </c>
      <c r="AE1254" s="10">
        <f t="shared" si="696"/>
        <v>1.0012931389999999</v>
      </c>
      <c r="AF1254" s="2">
        <f t="shared" si="697"/>
        <v>378.11628130999998</v>
      </c>
      <c r="AG1254" s="2">
        <f t="shared" si="681"/>
        <v>387.40705336000002</v>
      </c>
      <c r="AH1254" s="3" t="str">
        <f t="shared" si="682"/>
        <v>-</v>
      </c>
      <c r="AI1254" s="4" t="str">
        <f t="shared" si="698"/>
        <v>A+J=</v>
      </c>
      <c r="AJ1254" s="11">
        <f t="shared" si="688"/>
        <v>42067</v>
      </c>
      <c r="AK1254" s="11"/>
      <c r="AL1254" s="4"/>
      <c r="AX1254" s="1"/>
      <c r="AY1254" s="1"/>
      <c r="AZ1254" s="1"/>
      <c r="BA1254" s="1"/>
      <c r="BB1254" s="1"/>
      <c r="BC1254" s="1"/>
    </row>
    <row r="1255" spans="1:55" x14ac:dyDescent="0.2">
      <c r="A1255" s="144">
        <f t="shared" si="683"/>
        <v>42044</v>
      </c>
      <c r="B1255" s="2">
        <f t="shared" si="669"/>
        <v>299973.95835684554</v>
      </c>
      <c r="C1255" s="2">
        <f t="shared" si="684"/>
        <v>245876.91715749001</v>
      </c>
      <c r="D1255" s="68">
        <f>SUM(Y1255:Y$1459)</f>
        <v>17880.14542502</v>
      </c>
      <c r="E1255" s="68">
        <f t="shared" si="670"/>
        <v>227996.77173247002</v>
      </c>
      <c r="F1255" s="72">
        <f t="shared" si="692"/>
        <v>4059.86</v>
      </c>
      <c r="G1255" s="3">
        <f>IF(N1255=1,VLOOKUP(A1254,[1]Plan1!$BG$69:$BI$188,3),G1254)</f>
        <v>4110.2</v>
      </c>
      <c r="H1255" s="11">
        <f t="shared" si="693"/>
        <v>41976</v>
      </c>
      <c r="I1255" s="11">
        <f t="shared" si="694"/>
        <v>42007</v>
      </c>
      <c r="J1255" s="26">
        <f t="shared" si="671"/>
        <v>1.2399442345302436E-2</v>
      </c>
      <c r="K1255" s="11">
        <f t="shared" si="685"/>
        <v>42065</v>
      </c>
      <c r="L1255" s="11">
        <f t="shared" si="672"/>
        <v>42065</v>
      </c>
      <c r="M1255" s="1">
        <f t="shared" si="686"/>
        <v>18</v>
      </c>
      <c r="N1255" s="1">
        <f t="shared" si="689"/>
        <v>5</v>
      </c>
      <c r="O1255" s="2">
        <f t="shared" si="673"/>
        <v>1.0034289700000001</v>
      </c>
      <c r="P1255" s="10">
        <f t="shared" si="667"/>
        <v>1.0077995399999999</v>
      </c>
      <c r="Q1255" s="10">
        <f t="shared" si="695"/>
        <v>1.2165611538900607</v>
      </c>
      <c r="R1255" s="2">
        <f t="shared" si="666"/>
        <v>1.2207326999999999</v>
      </c>
      <c r="S1255" s="2">
        <f t="shared" si="690"/>
        <v>1.1892205600000001</v>
      </c>
      <c r="T1255" s="2">
        <f t="shared" si="674"/>
        <v>292401.8851131</v>
      </c>
      <c r="U1255" s="2">
        <f t="shared" si="675"/>
        <v>3383.2911302037242</v>
      </c>
      <c r="V1255" s="2">
        <f t="shared" si="676"/>
        <v>50326.343015791761</v>
      </c>
      <c r="W1255" s="2">
        <f t="shared" si="677"/>
        <v>299586.55130348552</v>
      </c>
      <c r="X1255" s="27">
        <f t="shared" si="678"/>
        <v>0</v>
      </c>
      <c r="Y1255" s="2">
        <f t="shared" si="691"/>
        <v>0</v>
      </c>
      <c r="Z1255" s="67">
        <f t="shared" si="679"/>
        <v>0</v>
      </c>
      <c r="AA1255" s="2">
        <f t="shared" si="680"/>
        <v>0</v>
      </c>
      <c r="AB1255" s="26">
        <f t="shared" si="687"/>
        <v>6.7299999999999999E-2</v>
      </c>
      <c r="AC1255" s="27">
        <f t="shared" si="668"/>
        <v>5</v>
      </c>
      <c r="AD1255" s="27">
        <v>252</v>
      </c>
      <c r="AE1255" s="10">
        <f t="shared" si="696"/>
        <v>1.0012931389999999</v>
      </c>
      <c r="AF1255" s="2">
        <f t="shared" si="697"/>
        <v>378.11628130999998</v>
      </c>
      <c r="AG1255" s="2">
        <f t="shared" si="681"/>
        <v>387.40705336000002</v>
      </c>
      <c r="AH1255" s="3" t="str">
        <f t="shared" si="682"/>
        <v>-</v>
      </c>
      <c r="AI1255" s="4" t="str">
        <f t="shared" si="698"/>
        <v>A+J=</v>
      </c>
      <c r="AJ1255" s="11">
        <f t="shared" si="688"/>
        <v>42067</v>
      </c>
      <c r="AK1255" s="11"/>
      <c r="AL1255" s="4"/>
      <c r="AX1255" s="1"/>
      <c r="AY1255" s="1"/>
      <c r="AZ1255" s="1"/>
      <c r="BA1255" s="1"/>
      <c r="BB1255" s="1"/>
      <c r="BC1255" s="1"/>
    </row>
    <row r="1256" spans="1:55" x14ac:dyDescent="0.2">
      <c r="A1256" s="144">
        <f t="shared" si="683"/>
        <v>42045</v>
      </c>
      <c r="B1256" s="2">
        <f t="shared" si="669"/>
        <v>300242.40770956699</v>
      </c>
      <c r="C1256" s="2">
        <f t="shared" si="684"/>
        <v>245876.91715749001</v>
      </c>
      <c r="D1256" s="68">
        <f>SUM(Y1256:Y$1459)</f>
        <v>17880.14542502</v>
      </c>
      <c r="E1256" s="68">
        <f t="shared" si="670"/>
        <v>227996.77173247002</v>
      </c>
      <c r="F1256" s="72">
        <f t="shared" si="692"/>
        <v>4059.86</v>
      </c>
      <c r="G1256" s="3">
        <f>IF(N1256=1,VLOOKUP(A1255,[1]Plan1!$BG$69:$BI$188,3),G1255)</f>
        <v>4110.2</v>
      </c>
      <c r="H1256" s="11">
        <f t="shared" si="693"/>
        <v>41976</v>
      </c>
      <c r="I1256" s="11">
        <f t="shared" si="694"/>
        <v>42007</v>
      </c>
      <c r="J1256" s="26">
        <f t="shared" si="671"/>
        <v>1.2399442345302436E-2</v>
      </c>
      <c r="K1256" s="11">
        <f t="shared" si="685"/>
        <v>42065</v>
      </c>
      <c r="L1256" s="11">
        <f t="shared" si="672"/>
        <v>42065</v>
      </c>
      <c r="M1256" s="1">
        <f t="shared" si="686"/>
        <v>18</v>
      </c>
      <c r="N1256" s="1">
        <f t="shared" si="689"/>
        <v>6</v>
      </c>
      <c r="O1256" s="2">
        <f t="shared" si="673"/>
        <v>1.00411618</v>
      </c>
      <c r="P1256" s="10">
        <f t="shared" si="667"/>
        <v>1.0077995399999999</v>
      </c>
      <c r="Q1256" s="10">
        <f t="shared" si="695"/>
        <v>1.2165611538900607</v>
      </c>
      <c r="R1256" s="2">
        <f t="shared" si="666"/>
        <v>1.22156873</v>
      </c>
      <c r="S1256" s="2">
        <f t="shared" si="690"/>
        <v>1.1892205600000001</v>
      </c>
      <c r="T1256" s="2">
        <f t="shared" si="674"/>
        <v>292401.8851131</v>
      </c>
      <c r="U1256" s="2">
        <f t="shared" si="675"/>
        <v>3383.2911302037242</v>
      </c>
      <c r="V1256" s="2">
        <f t="shared" si="676"/>
        <v>50516.955156863281</v>
      </c>
      <c r="W1256" s="2">
        <f t="shared" si="677"/>
        <v>299777.16344455699</v>
      </c>
      <c r="X1256" s="27">
        <f t="shared" si="678"/>
        <v>0</v>
      </c>
      <c r="Y1256" s="2">
        <f t="shared" si="691"/>
        <v>0</v>
      </c>
      <c r="Z1256" s="67">
        <f t="shared" si="679"/>
        <v>0</v>
      </c>
      <c r="AA1256" s="2">
        <f t="shared" si="680"/>
        <v>0</v>
      </c>
      <c r="AB1256" s="26">
        <f t="shared" si="687"/>
        <v>6.7299999999999999E-2</v>
      </c>
      <c r="AC1256" s="27">
        <f t="shared" si="668"/>
        <v>6</v>
      </c>
      <c r="AD1256" s="27">
        <v>252</v>
      </c>
      <c r="AE1256" s="10">
        <f t="shared" si="696"/>
        <v>1.0015519669999999</v>
      </c>
      <c r="AF1256" s="2">
        <f t="shared" si="697"/>
        <v>453.79807642999998</v>
      </c>
      <c r="AG1256" s="2">
        <f t="shared" si="681"/>
        <v>465.24426500999999</v>
      </c>
      <c r="AH1256" s="3" t="str">
        <f t="shared" si="682"/>
        <v>-</v>
      </c>
      <c r="AI1256" s="4" t="str">
        <f t="shared" si="698"/>
        <v>A+J=</v>
      </c>
      <c r="AJ1256" s="11">
        <f t="shared" si="688"/>
        <v>42067</v>
      </c>
      <c r="AK1256" s="11"/>
      <c r="AL1256" s="4"/>
      <c r="AX1256" s="1"/>
      <c r="AY1256" s="1"/>
      <c r="AZ1256" s="1"/>
      <c r="BA1256" s="1"/>
      <c r="BB1256" s="1"/>
      <c r="BC1256" s="1"/>
    </row>
    <row r="1257" spans="1:55" x14ac:dyDescent="0.2">
      <c r="A1257" s="144">
        <f t="shared" si="683"/>
        <v>42046</v>
      </c>
      <c r="B1257" s="2">
        <f t="shared" si="669"/>
        <v>300511.10602514842</v>
      </c>
      <c r="C1257" s="2">
        <f t="shared" si="684"/>
        <v>245876.91715749001</v>
      </c>
      <c r="D1257" s="68">
        <f>SUM(Y1257:Y$1459)</f>
        <v>17880.14542502</v>
      </c>
      <c r="E1257" s="68">
        <f t="shared" si="670"/>
        <v>227996.77173247002</v>
      </c>
      <c r="F1257" s="72">
        <f t="shared" si="692"/>
        <v>4059.86</v>
      </c>
      <c r="G1257" s="3">
        <f>IF(N1257=1,VLOOKUP(A1256,[1]Plan1!$BG$69:$BI$188,3),G1256)</f>
        <v>4110.2</v>
      </c>
      <c r="H1257" s="11">
        <f t="shared" si="693"/>
        <v>41976</v>
      </c>
      <c r="I1257" s="11">
        <f t="shared" si="694"/>
        <v>42007</v>
      </c>
      <c r="J1257" s="26">
        <f t="shared" si="671"/>
        <v>1.2399442345302436E-2</v>
      </c>
      <c r="K1257" s="11">
        <f t="shared" si="685"/>
        <v>42065</v>
      </c>
      <c r="L1257" s="11">
        <f t="shared" si="672"/>
        <v>42065</v>
      </c>
      <c r="M1257" s="1">
        <f t="shared" si="686"/>
        <v>18</v>
      </c>
      <c r="N1257" s="1">
        <f t="shared" si="689"/>
        <v>7</v>
      </c>
      <c r="O1257" s="2">
        <f t="shared" si="673"/>
        <v>1.0048038500000001</v>
      </c>
      <c r="P1257" s="10">
        <f t="shared" si="667"/>
        <v>1.0077995399999999</v>
      </c>
      <c r="Q1257" s="10">
        <f t="shared" si="695"/>
        <v>1.2165611538900607</v>
      </c>
      <c r="R1257" s="2">
        <f t="shared" ref="R1257:R1320" si="699">TRUNC(TRUNC((O1257*Q1257),15),8)</f>
        <v>1.22240533</v>
      </c>
      <c r="S1257" s="2">
        <f t="shared" si="690"/>
        <v>1.1892205600000001</v>
      </c>
      <c r="T1257" s="2">
        <f t="shared" si="674"/>
        <v>292401.8851131</v>
      </c>
      <c r="U1257" s="2">
        <f t="shared" si="675"/>
        <v>3383.2911302037242</v>
      </c>
      <c r="V1257" s="2">
        <f t="shared" si="676"/>
        <v>50707.69725609466</v>
      </c>
      <c r="W1257" s="2">
        <f t="shared" si="677"/>
        <v>299967.90554378839</v>
      </c>
      <c r="X1257" s="27">
        <f t="shared" si="678"/>
        <v>0</v>
      </c>
      <c r="Y1257" s="2">
        <f t="shared" si="691"/>
        <v>0</v>
      </c>
      <c r="Z1257" s="67">
        <f t="shared" si="679"/>
        <v>0</v>
      </c>
      <c r="AA1257" s="2">
        <f t="shared" si="680"/>
        <v>0</v>
      </c>
      <c r="AB1257" s="26">
        <f t="shared" si="687"/>
        <v>6.7299999999999999E-2</v>
      </c>
      <c r="AC1257" s="27">
        <f t="shared" si="668"/>
        <v>7</v>
      </c>
      <c r="AD1257" s="27">
        <v>252</v>
      </c>
      <c r="AE1257" s="10">
        <f t="shared" si="696"/>
        <v>1.0018108619999999</v>
      </c>
      <c r="AF1257" s="2">
        <f t="shared" si="697"/>
        <v>529.49946247000003</v>
      </c>
      <c r="AG1257" s="2">
        <f t="shared" si="681"/>
        <v>543.20048136000003</v>
      </c>
      <c r="AH1257" s="3" t="str">
        <f t="shared" si="682"/>
        <v>-</v>
      </c>
      <c r="AI1257" s="4" t="str">
        <f t="shared" si="698"/>
        <v>A+J=</v>
      </c>
      <c r="AJ1257" s="11">
        <f t="shared" si="688"/>
        <v>42067</v>
      </c>
      <c r="AK1257" s="11"/>
      <c r="AL1257" s="4"/>
      <c r="AX1257" s="1"/>
      <c r="AY1257" s="1"/>
      <c r="AZ1257" s="1"/>
      <c r="BA1257" s="1"/>
      <c r="BB1257" s="1"/>
      <c r="BC1257" s="1"/>
    </row>
    <row r="1258" spans="1:55" x14ac:dyDescent="0.2">
      <c r="A1258" s="144">
        <f t="shared" si="683"/>
        <v>42047</v>
      </c>
      <c r="B1258" s="2">
        <f t="shared" si="669"/>
        <v>300780.05374301964</v>
      </c>
      <c r="C1258" s="2">
        <f t="shared" si="684"/>
        <v>245876.91715749001</v>
      </c>
      <c r="D1258" s="68">
        <f>SUM(Y1258:Y$1459)</f>
        <v>17880.14542502</v>
      </c>
      <c r="E1258" s="68">
        <f t="shared" si="670"/>
        <v>227996.77173247002</v>
      </c>
      <c r="F1258" s="72">
        <f t="shared" si="692"/>
        <v>4059.86</v>
      </c>
      <c r="G1258" s="3">
        <f>IF(N1258=1,VLOOKUP(A1257,[1]Plan1!$BG$69:$BI$188,3),G1257)</f>
        <v>4110.2</v>
      </c>
      <c r="H1258" s="11">
        <f t="shared" si="693"/>
        <v>41976</v>
      </c>
      <c r="I1258" s="11">
        <f t="shared" si="694"/>
        <v>42007</v>
      </c>
      <c r="J1258" s="26">
        <f t="shared" si="671"/>
        <v>1.2399442345302436E-2</v>
      </c>
      <c r="K1258" s="11">
        <f t="shared" si="685"/>
        <v>42065</v>
      </c>
      <c r="L1258" s="11">
        <f t="shared" si="672"/>
        <v>42065</v>
      </c>
      <c r="M1258" s="1">
        <f t="shared" si="686"/>
        <v>18</v>
      </c>
      <c r="N1258" s="1">
        <f t="shared" si="689"/>
        <v>8</v>
      </c>
      <c r="O1258" s="2">
        <f t="shared" si="673"/>
        <v>1.0054920000000001</v>
      </c>
      <c r="P1258" s="10">
        <f t="shared" ref="P1258:P1321" si="700">IF(L1258&gt;L1257,O1257,P1257)</f>
        <v>1.0077995399999999</v>
      </c>
      <c r="Q1258" s="10">
        <f t="shared" si="695"/>
        <v>1.2165611538900607</v>
      </c>
      <c r="R1258" s="2">
        <f t="shared" si="699"/>
        <v>1.2232425</v>
      </c>
      <c r="S1258" s="2">
        <f t="shared" si="690"/>
        <v>1.1892205600000001</v>
      </c>
      <c r="T1258" s="2">
        <f t="shared" si="674"/>
        <v>292401.8851131</v>
      </c>
      <c r="U1258" s="2">
        <f t="shared" si="675"/>
        <v>3383.2911302037242</v>
      </c>
      <c r="V1258" s="2">
        <f t="shared" si="676"/>
        <v>50898.569313485939</v>
      </c>
      <c r="W1258" s="2">
        <f t="shared" si="677"/>
        <v>300158.77760117967</v>
      </c>
      <c r="X1258" s="27">
        <f t="shared" si="678"/>
        <v>0</v>
      </c>
      <c r="Y1258" s="2">
        <f t="shared" si="691"/>
        <v>0</v>
      </c>
      <c r="Z1258" s="67">
        <f t="shared" si="679"/>
        <v>0</v>
      </c>
      <c r="AA1258" s="2">
        <f t="shared" si="680"/>
        <v>0</v>
      </c>
      <c r="AB1258" s="26">
        <f t="shared" si="687"/>
        <v>6.7299999999999999E-2</v>
      </c>
      <c r="AC1258" s="27">
        <f t="shared" si="668"/>
        <v>8</v>
      </c>
      <c r="AD1258" s="27">
        <v>252</v>
      </c>
      <c r="AE1258" s="10">
        <f t="shared" si="696"/>
        <v>1.002069825</v>
      </c>
      <c r="AF1258" s="2">
        <f t="shared" si="697"/>
        <v>605.22073184999999</v>
      </c>
      <c r="AG1258" s="2">
        <f t="shared" si="681"/>
        <v>621.27614184000004</v>
      </c>
      <c r="AH1258" s="3" t="str">
        <f t="shared" si="682"/>
        <v>-</v>
      </c>
      <c r="AI1258" s="4" t="str">
        <f t="shared" si="698"/>
        <v>A+J=</v>
      </c>
      <c r="AJ1258" s="11">
        <f t="shared" si="688"/>
        <v>42067</v>
      </c>
      <c r="AK1258" s="11"/>
      <c r="AL1258" s="4"/>
      <c r="AX1258" s="1"/>
      <c r="AY1258" s="1"/>
      <c r="AZ1258" s="1"/>
      <c r="BA1258" s="1"/>
      <c r="BB1258" s="1"/>
      <c r="BC1258" s="1"/>
    </row>
    <row r="1259" spans="1:55" x14ac:dyDescent="0.2">
      <c r="A1259" s="144">
        <f t="shared" si="683"/>
        <v>42048</v>
      </c>
      <c r="B1259" s="2">
        <f t="shared" si="669"/>
        <v>301049.25268765859</v>
      </c>
      <c r="C1259" s="2">
        <f t="shared" si="684"/>
        <v>245876.91715749001</v>
      </c>
      <c r="D1259" s="68">
        <f>SUM(Y1259:Y$1459)</f>
        <v>17880.14542502</v>
      </c>
      <c r="E1259" s="68">
        <f t="shared" si="670"/>
        <v>227996.77173247002</v>
      </c>
      <c r="F1259" s="72">
        <f t="shared" si="692"/>
        <v>4059.86</v>
      </c>
      <c r="G1259" s="3">
        <f>IF(N1259=1,VLOOKUP(A1258,[1]Plan1!$BG$69:$BI$188,3),G1258)</f>
        <v>4110.2</v>
      </c>
      <c r="H1259" s="11">
        <f t="shared" si="693"/>
        <v>41976</v>
      </c>
      <c r="I1259" s="11">
        <f t="shared" si="694"/>
        <v>42007</v>
      </c>
      <c r="J1259" s="26">
        <f t="shared" si="671"/>
        <v>1.2399442345302436E-2</v>
      </c>
      <c r="K1259" s="11">
        <f t="shared" si="685"/>
        <v>42065</v>
      </c>
      <c r="L1259" s="11">
        <f t="shared" si="672"/>
        <v>42065</v>
      </c>
      <c r="M1259" s="1">
        <f t="shared" si="686"/>
        <v>18</v>
      </c>
      <c r="N1259" s="1">
        <f t="shared" si="689"/>
        <v>9</v>
      </c>
      <c r="O1259" s="2">
        <f t="shared" si="673"/>
        <v>1.0061806200000001</v>
      </c>
      <c r="P1259" s="10">
        <f t="shared" si="700"/>
        <v>1.0077995399999999</v>
      </c>
      <c r="Q1259" s="10">
        <f t="shared" si="695"/>
        <v>1.2165611538900607</v>
      </c>
      <c r="R1259" s="2">
        <f t="shared" si="699"/>
        <v>1.2240802500000001</v>
      </c>
      <c r="S1259" s="2">
        <f t="shared" si="690"/>
        <v>1.1892205600000001</v>
      </c>
      <c r="T1259" s="2">
        <f t="shared" si="674"/>
        <v>292401.8851131</v>
      </c>
      <c r="U1259" s="2">
        <f t="shared" si="675"/>
        <v>3383.2911302037242</v>
      </c>
      <c r="V1259" s="2">
        <f t="shared" si="676"/>
        <v>51089.573609004838</v>
      </c>
      <c r="W1259" s="2">
        <f t="shared" si="677"/>
        <v>300349.78189669858</v>
      </c>
      <c r="X1259" s="27">
        <f t="shared" si="678"/>
        <v>0</v>
      </c>
      <c r="Y1259" s="2">
        <f t="shared" si="691"/>
        <v>0</v>
      </c>
      <c r="Z1259" s="67">
        <f t="shared" si="679"/>
        <v>0</v>
      </c>
      <c r="AA1259" s="2">
        <f t="shared" si="680"/>
        <v>0</v>
      </c>
      <c r="AB1259" s="26">
        <f t="shared" si="687"/>
        <v>6.7299999999999999E-2</v>
      </c>
      <c r="AC1259" s="27">
        <f t="shared" si="668"/>
        <v>9</v>
      </c>
      <c r="AD1259" s="27">
        <v>252</v>
      </c>
      <c r="AE1259" s="10">
        <f t="shared" si="696"/>
        <v>1.0023288539999999</v>
      </c>
      <c r="AF1259" s="2">
        <f t="shared" si="697"/>
        <v>680.96129974999997</v>
      </c>
      <c r="AG1259" s="2">
        <f t="shared" si="681"/>
        <v>699.47079096000004</v>
      </c>
      <c r="AH1259" s="3" t="str">
        <f t="shared" si="682"/>
        <v>-</v>
      </c>
      <c r="AI1259" s="4" t="str">
        <f t="shared" si="698"/>
        <v>A+J=</v>
      </c>
      <c r="AJ1259" s="11">
        <f t="shared" si="688"/>
        <v>42067</v>
      </c>
      <c r="AK1259" s="11"/>
      <c r="AL1259" s="4"/>
      <c r="AX1259" s="1"/>
      <c r="AY1259" s="1"/>
      <c r="AZ1259" s="1"/>
      <c r="BA1259" s="1"/>
      <c r="BB1259" s="1"/>
      <c r="BC1259" s="1"/>
    </row>
    <row r="1260" spans="1:55" x14ac:dyDescent="0.2">
      <c r="A1260" s="144">
        <f t="shared" si="683"/>
        <v>42049</v>
      </c>
      <c r="B1260" s="2">
        <f t="shared" si="669"/>
        <v>301318.70101432729</v>
      </c>
      <c r="C1260" s="2">
        <f t="shared" si="684"/>
        <v>245876.91715749001</v>
      </c>
      <c r="D1260" s="68">
        <f>SUM(Y1260:Y$1459)</f>
        <v>17880.14542502</v>
      </c>
      <c r="E1260" s="68">
        <f t="shared" si="670"/>
        <v>227996.77173247002</v>
      </c>
      <c r="F1260" s="72">
        <f t="shared" si="692"/>
        <v>4059.86</v>
      </c>
      <c r="G1260" s="3">
        <f>IF(N1260=1,VLOOKUP(A1259,[1]Plan1!$BG$69:$BI$188,3),G1259)</f>
        <v>4110.2</v>
      </c>
      <c r="H1260" s="11">
        <f t="shared" si="693"/>
        <v>41976</v>
      </c>
      <c r="I1260" s="11">
        <f t="shared" si="694"/>
        <v>42007</v>
      </c>
      <c r="J1260" s="26">
        <f t="shared" si="671"/>
        <v>1.2399442345302436E-2</v>
      </c>
      <c r="K1260" s="11">
        <f t="shared" si="685"/>
        <v>42065</v>
      </c>
      <c r="L1260" s="11">
        <f t="shared" si="672"/>
        <v>42065</v>
      </c>
      <c r="M1260" s="1">
        <f t="shared" si="686"/>
        <v>18</v>
      </c>
      <c r="N1260" s="1">
        <f t="shared" si="689"/>
        <v>10</v>
      </c>
      <c r="O1260" s="2">
        <f t="shared" si="673"/>
        <v>1.0068697099999999</v>
      </c>
      <c r="P1260" s="10">
        <f t="shared" si="700"/>
        <v>1.0077995399999999</v>
      </c>
      <c r="Q1260" s="10">
        <f t="shared" si="695"/>
        <v>1.2165611538900607</v>
      </c>
      <c r="R1260" s="2">
        <f t="shared" si="699"/>
        <v>1.22491857</v>
      </c>
      <c r="S1260" s="2">
        <f t="shared" si="690"/>
        <v>1.1892205600000001</v>
      </c>
      <c r="T1260" s="2">
        <f t="shared" si="674"/>
        <v>292401.8851131</v>
      </c>
      <c r="U1260" s="2">
        <f t="shared" si="675"/>
        <v>3383.2911302037242</v>
      </c>
      <c r="V1260" s="2">
        <f t="shared" si="676"/>
        <v>51280.707862683586</v>
      </c>
      <c r="W1260" s="2">
        <f t="shared" si="677"/>
        <v>300540.91615037731</v>
      </c>
      <c r="X1260" s="27">
        <f t="shared" si="678"/>
        <v>0</v>
      </c>
      <c r="Y1260" s="2">
        <f t="shared" si="691"/>
        <v>0</v>
      </c>
      <c r="Z1260" s="67">
        <f t="shared" si="679"/>
        <v>0</v>
      </c>
      <c r="AA1260" s="2">
        <f t="shared" si="680"/>
        <v>0</v>
      </c>
      <c r="AB1260" s="26">
        <f t="shared" si="687"/>
        <v>6.7299999999999999E-2</v>
      </c>
      <c r="AC1260" s="27">
        <f t="shared" si="668"/>
        <v>10</v>
      </c>
      <c r="AD1260" s="27">
        <v>252</v>
      </c>
      <c r="AE1260" s="10">
        <f t="shared" si="696"/>
        <v>1.0025879499999999</v>
      </c>
      <c r="AF1260" s="2">
        <f t="shared" si="697"/>
        <v>756.72145856999998</v>
      </c>
      <c r="AG1260" s="2">
        <f t="shared" si="681"/>
        <v>777.78486395000004</v>
      </c>
      <c r="AH1260" s="3" t="str">
        <f t="shared" si="682"/>
        <v>-</v>
      </c>
      <c r="AI1260" s="4" t="str">
        <f t="shared" si="698"/>
        <v>A+J=</v>
      </c>
      <c r="AJ1260" s="11">
        <f t="shared" si="688"/>
        <v>42067</v>
      </c>
      <c r="AK1260" s="11"/>
      <c r="AL1260" s="4"/>
      <c r="AX1260" s="1"/>
      <c r="AY1260" s="1"/>
      <c r="AZ1260" s="1"/>
      <c r="BA1260" s="1"/>
      <c r="BB1260" s="1"/>
      <c r="BC1260" s="1"/>
    </row>
    <row r="1261" spans="1:55" x14ac:dyDescent="0.2">
      <c r="A1261" s="144">
        <f t="shared" si="683"/>
        <v>42050</v>
      </c>
      <c r="B1261" s="2">
        <f t="shared" si="669"/>
        <v>301318.70101432729</v>
      </c>
      <c r="C1261" s="2">
        <f t="shared" si="684"/>
        <v>245876.91715749001</v>
      </c>
      <c r="D1261" s="68">
        <f>SUM(Y1261:Y$1459)</f>
        <v>17880.14542502</v>
      </c>
      <c r="E1261" s="68">
        <f t="shared" si="670"/>
        <v>227996.77173247002</v>
      </c>
      <c r="F1261" s="72">
        <f t="shared" si="692"/>
        <v>4059.86</v>
      </c>
      <c r="G1261" s="3">
        <f>IF(N1261=1,VLOOKUP(A1260,[1]Plan1!$BG$69:$BI$188,3),G1260)</f>
        <v>4110.2</v>
      </c>
      <c r="H1261" s="11">
        <f t="shared" si="693"/>
        <v>41976</v>
      </c>
      <c r="I1261" s="11">
        <f t="shared" si="694"/>
        <v>42007</v>
      </c>
      <c r="J1261" s="26">
        <f t="shared" si="671"/>
        <v>1.2399442345302436E-2</v>
      </c>
      <c r="K1261" s="11">
        <f t="shared" si="685"/>
        <v>42065</v>
      </c>
      <c r="L1261" s="11">
        <f t="shared" si="672"/>
        <v>42065</v>
      </c>
      <c r="M1261" s="1">
        <f t="shared" si="686"/>
        <v>18</v>
      </c>
      <c r="N1261" s="1">
        <f t="shared" si="689"/>
        <v>10</v>
      </c>
      <c r="O1261" s="2">
        <f t="shared" si="673"/>
        <v>1.0068697099999999</v>
      </c>
      <c r="P1261" s="10">
        <f t="shared" si="700"/>
        <v>1.0077995399999999</v>
      </c>
      <c r="Q1261" s="10">
        <f t="shared" si="695"/>
        <v>1.2165611538900607</v>
      </c>
      <c r="R1261" s="2">
        <f t="shared" si="699"/>
        <v>1.22491857</v>
      </c>
      <c r="S1261" s="2">
        <f t="shared" si="690"/>
        <v>1.1892205600000001</v>
      </c>
      <c r="T1261" s="2">
        <f t="shared" si="674"/>
        <v>292401.8851131</v>
      </c>
      <c r="U1261" s="2">
        <f t="shared" si="675"/>
        <v>3383.2911302037242</v>
      </c>
      <c r="V1261" s="2">
        <f t="shared" si="676"/>
        <v>51280.707862683586</v>
      </c>
      <c r="W1261" s="2">
        <f t="shared" si="677"/>
        <v>300540.91615037731</v>
      </c>
      <c r="X1261" s="27">
        <f t="shared" si="678"/>
        <v>0</v>
      </c>
      <c r="Y1261" s="2">
        <f t="shared" si="691"/>
        <v>0</v>
      </c>
      <c r="Z1261" s="67">
        <f t="shared" si="679"/>
        <v>0</v>
      </c>
      <c r="AA1261" s="2">
        <f t="shared" si="680"/>
        <v>0</v>
      </c>
      <c r="AB1261" s="26">
        <f t="shared" si="687"/>
        <v>6.7299999999999999E-2</v>
      </c>
      <c r="AC1261" s="27">
        <f t="shared" si="668"/>
        <v>10</v>
      </c>
      <c r="AD1261" s="27">
        <v>252</v>
      </c>
      <c r="AE1261" s="10">
        <f t="shared" si="696"/>
        <v>1.0025879499999999</v>
      </c>
      <c r="AF1261" s="2">
        <f t="shared" si="697"/>
        <v>756.72145856999998</v>
      </c>
      <c r="AG1261" s="2">
        <f t="shared" si="681"/>
        <v>777.78486395000004</v>
      </c>
      <c r="AH1261" s="3" t="str">
        <f t="shared" si="682"/>
        <v>-</v>
      </c>
      <c r="AI1261" s="4" t="str">
        <f t="shared" si="698"/>
        <v>A+J=</v>
      </c>
      <c r="AJ1261" s="11">
        <f t="shared" si="688"/>
        <v>42067</v>
      </c>
      <c r="AK1261" s="11"/>
      <c r="AL1261" s="4"/>
      <c r="AX1261" s="1"/>
      <c r="AY1261" s="1"/>
      <c r="AZ1261" s="1"/>
      <c r="BA1261" s="1"/>
      <c r="BB1261" s="1"/>
      <c r="BC1261" s="1"/>
    </row>
    <row r="1262" spans="1:55" x14ac:dyDescent="0.2">
      <c r="A1262" s="144">
        <f t="shared" si="683"/>
        <v>42051</v>
      </c>
      <c r="B1262" s="2">
        <f t="shared" si="669"/>
        <v>301318.70101432729</v>
      </c>
      <c r="C1262" s="2">
        <f t="shared" si="684"/>
        <v>245876.91715749001</v>
      </c>
      <c r="D1262" s="68">
        <f>SUM(Y1262:Y$1459)</f>
        <v>17880.14542502</v>
      </c>
      <c r="E1262" s="68">
        <f t="shared" si="670"/>
        <v>227996.77173247002</v>
      </c>
      <c r="F1262" s="72">
        <f t="shared" si="692"/>
        <v>4059.86</v>
      </c>
      <c r="G1262" s="3">
        <f>IF(N1262=1,VLOOKUP(A1261,[1]Plan1!$BG$69:$BI$188,3),G1261)</f>
        <v>4110.2</v>
      </c>
      <c r="H1262" s="11">
        <f t="shared" si="693"/>
        <v>41976</v>
      </c>
      <c r="I1262" s="11">
        <f t="shared" si="694"/>
        <v>42007</v>
      </c>
      <c r="J1262" s="26">
        <f t="shared" si="671"/>
        <v>1.2399442345302436E-2</v>
      </c>
      <c r="K1262" s="11">
        <f t="shared" si="685"/>
        <v>42065</v>
      </c>
      <c r="L1262" s="11">
        <f t="shared" si="672"/>
        <v>42065</v>
      </c>
      <c r="M1262" s="1">
        <f t="shared" si="686"/>
        <v>18</v>
      </c>
      <c r="N1262" s="1">
        <f t="shared" si="689"/>
        <v>10</v>
      </c>
      <c r="O1262" s="2">
        <f t="shared" si="673"/>
        <v>1.0068697099999999</v>
      </c>
      <c r="P1262" s="10">
        <f t="shared" si="700"/>
        <v>1.0077995399999999</v>
      </c>
      <c r="Q1262" s="10">
        <f t="shared" si="695"/>
        <v>1.2165611538900607</v>
      </c>
      <c r="R1262" s="2">
        <f t="shared" si="699"/>
        <v>1.22491857</v>
      </c>
      <c r="S1262" s="2">
        <f t="shared" si="690"/>
        <v>1.1892205600000001</v>
      </c>
      <c r="T1262" s="2">
        <f t="shared" si="674"/>
        <v>292401.8851131</v>
      </c>
      <c r="U1262" s="2">
        <f t="shared" si="675"/>
        <v>3383.2911302037242</v>
      </c>
      <c r="V1262" s="2">
        <f t="shared" si="676"/>
        <v>51280.707862683586</v>
      </c>
      <c r="W1262" s="2">
        <f t="shared" si="677"/>
        <v>300540.91615037731</v>
      </c>
      <c r="X1262" s="27">
        <f t="shared" si="678"/>
        <v>0</v>
      </c>
      <c r="Y1262" s="2">
        <f t="shared" si="691"/>
        <v>0</v>
      </c>
      <c r="Z1262" s="67">
        <f t="shared" si="679"/>
        <v>0</v>
      </c>
      <c r="AA1262" s="2">
        <f t="shared" si="680"/>
        <v>0</v>
      </c>
      <c r="AB1262" s="26">
        <f t="shared" si="687"/>
        <v>6.7299999999999999E-2</v>
      </c>
      <c r="AC1262" s="27">
        <f t="shared" si="668"/>
        <v>10</v>
      </c>
      <c r="AD1262" s="27">
        <v>252</v>
      </c>
      <c r="AE1262" s="10">
        <f t="shared" si="696"/>
        <v>1.0025879499999999</v>
      </c>
      <c r="AF1262" s="2">
        <f t="shared" si="697"/>
        <v>756.72145856999998</v>
      </c>
      <c r="AG1262" s="2">
        <f t="shared" si="681"/>
        <v>777.78486395000004</v>
      </c>
      <c r="AH1262" s="3" t="str">
        <f t="shared" si="682"/>
        <v>-</v>
      </c>
      <c r="AI1262" s="4" t="str">
        <f t="shared" si="698"/>
        <v>A+J=</v>
      </c>
      <c r="AJ1262" s="11">
        <f t="shared" si="688"/>
        <v>42067</v>
      </c>
      <c r="AK1262" s="11"/>
      <c r="AL1262" s="4"/>
      <c r="AX1262" s="1"/>
      <c r="AY1262" s="1"/>
      <c r="AZ1262" s="1"/>
      <c r="BA1262" s="1"/>
      <c r="BB1262" s="1"/>
      <c r="BC1262" s="1"/>
    </row>
    <row r="1263" spans="1:55" x14ac:dyDescent="0.2">
      <c r="A1263" s="144">
        <f t="shared" si="683"/>
        <v>42052</v>
      </c>
      <c r="B1263" s="2">
        <f t="shared" si="669"/>
        <v>301318.70101432729</v>
      </c>
      <c r="C1263" s="2">
        <f t="shared" si="684"/>
        <v>245876.91715749001</v>
      </c>
      <c r="D1263" s="68">
        <f>SUM(Y1263:Y$1459)</f>
        <v>17880.14542502</v>
      </c>
      <c r="E1263" s="68">
        <f t="shared" si="670"/>
        <v>227996.77173247002</v>
      </c>
      <c r="F1263" s="72">
        <f t="shared" si="692"/>
        <v>4059.86</v>
      </c>
      <c r="G1263" s="3">
        <f>IF(N1263=1,VLOOKUP(A1262,[1]Plan1!$BG$69:$BI$188,3),G1262)</f>
        <v>4110.2</v>
      </c>
      <c r="H1263" s="11">
        <f t="shared" si="693"/>
        <v>41976</v>
      </c>
      <c r="I1263" s="11">
        <f t="shared" si="694"/>
        <v>42007</v>
      </c>
      <c r="J1263" s="26">
        <f t="shared" si="671"/>
        <v>1.2399442345302436E-2</v>
      </c>
      <c r="K1263" s="11">
        <f t="shared" si="685"/>
        <v>42065</v>
      </c>
      <c r="L1263" s="11">
        <f t="shared" si="672"/>
        <v>42065</v>
      </c>
      <c r="M1263" s="1">
        <f t="shared" si="686"/>
        <v>18</v>
      </c>
      <c r="N1263" s="1">
        <f t="shared" si="689"/>
        <v>10</v>
      </c>
      <c r="O1263" s="2">
        <f t="shared" si="673"/>
        <v>1.0068697099999999</v>
      </c>
      <c r="P1263" s="10">
        <f t="shared" si="700"/>
        <v>1.0077995399999999</v>
      </c>
      <c r="Q1263" s="10">
        <f t="shared" si="695"/>
        <v>1.2165611538900607</v>
      </c>
      <c r="R1263" s="2">
        <f t="shared" si="699"/>
        <v>1.22491857</v>
      </c>
      <c r="S1263" s="2">
        <f t="shared" si="690"/>
        <v>1.1892205600000001</v>
      </c>
      <c r="T1263" s="2">
        <f t="shared" si="674"/>
        <v>292401.8851131</v>
      </c>
      <c r="U1263" s="2">
        <f t="shared" si="675"/>
        <v>3383.2911302037242</v>
      </c>
      <c r="V1263" s="2">
        <f t="shared" si="676"/>
        <v>51280.707862683586</v>
      </c>
      <c r="W1263" s="2">
        <f t="shared" si="677"/>
        <v>300540.91615037731</v>
      </c>
      <c r="X1263" s="27">
        <f t="shared" si="678"/>
        <v>0</v>
      </c>
      <c r="Y1263" s="2">
        <f t="shared" si="691"/>
        <v>0</v>
      </c>
      <c r="Z1263" s="67">
        <f t="shared" si="679"/>
        <v>0</v>
      </c>
      <c r="AA1263" s="2">
        <f t="shared" si="680"/>
        <v>0</v>
      </c>
      <c r="AB1263" s="26">
        <f t="shared" si="687"/>
        <v>6.7299999999999999E-2</v>
      </c>
      <c r="AC1263" s="27">
        <f t="shared" si="668"/>
        <v>10</v>
      </c>
      <c r="AD1263" s="27">
        <v>252</v>
      </c>
      <c r="AE1263" s="10">
        <f t="shared" si="696"/>
        <v>1.0025879499999999</v>
      </c>
      <c r="AF1263" s="2">
        <f t="shared" si="697"/>
        <v>756.72145856999998</v>
      </c>
      <c r="AG1263" s="2">
        <f t="shared" si="681"/>
        <v>777.78486395000004</v>
      </c>
      <c r="AH1263" s="3" t="str">
        <f t="shared" si="682"/>
        <v>-</v>
      </c>
      <c r="AI1263" s="4" t="str">
        <f t="shared" si="698"/>
        <v>A+J=</v>
      </c>
      <c r="AJ1263" s="11">
        <f t="shared" si="688"/>
        <v>42067</v>
      </c>
      <c r="AK1263" s="11"/>
      <c r="AL1263" s="4"/>
      <c r="AX1263" s="1"/>
      <c r="AY1263" s="1"/>
      <c r="AZ1263" s="1"/>
      <c r="BA1263" s="1"/>
      <c r="BB1263" s="1"/>
      <c r="BC1263" s="1"/>
    </row>
    <row r="1264" spans="1:55" x14ac:dyDescent="0.2">
      <c r="A1264" s="144">
        <f t="shared" si="683"/>
        <v>42053</v>
      </c>
      <c r="B1264" s="2">
        <f t="shared" si="669"/>
        <v>301318.70101432729</v>
      </c>
      <c r="C1264" s="2">
        <f t="shared" si="684"/>
        <v>245876.91715749001</v>
      </c>
      <c r="D1264" s="68">
        <f>SUM(Y1264:Y$1459)</f>
        <v>17880.14542502</v>
      </c>
      <c r="E1264" s="68">
        <f t="shared" si="670"/>
        <v>227996.77173247002</v>
      </c>
      <c r="F1264" s="72">
        <f t="shared" si="692"/>
        <v>4059.86</v>
      </c>
      <c r="G1264" s="3">
        <f>IF(N1264=1,VLOOKUP(A1263,[1]Plan1!$BG$69:$BI$188,3),G1263)</f>
        <v>4110.2</v>
      </c>
      <c r="H1264" s="11">
        <f t="shared" si="693"/>
        <v>41976</v>
      </c>
      <c r="I1264" s="11">
        <f t="shared" si="694"/>
        <v>42007</v>
      </c>
      <c r="J1264" s="26">
        <f t="shared" si="671"/>
        <v>1.2399442345302436E-2</v>
      </c>
      <c r="K1264" s="11">
        <f t="shared" si="685"/>
        <v>42065</v>
      </c>
      <c r="L1264" s="11">
        <f t="shared" si="672"/>
        <v>42065</v>
      </c>
      <c r="M1264" s="1">
        <f t="shared" si="686"/>
        <v>18</v>
      </c>
      <c r="N1264" s="1">
        <f t="shared" si="689"/>
        <v>10</v>
      </c>
      <c r="O1264" s="2">
        <f t="shared" si="673"/>
        <v>1.0068697099999999</v>
      </c>
      <c r="P1264" s="10">
        <f t="shared" si="700"/>
        <v>1.0077995399999999</v>
      </c>
      <c r="Q1264" s="10">
        <f t="shared" si="695"/>
        <v>1.2165611538900607</v>
      </c>
      <c r="R1264" s="2">
        <f t="shared" si="699"/>
        <v>1.22491857</v>
      </c>
      <c r="S1264" s="2">
        <f t="shared" si="690"/>
        <v>1.1892205600000001</v>
      </c>
      <c r="T1264" s="2">
        <f t="shared" si="674"/>
        <v>292401.8851131</v>
      </c>
      <c r="U1264" s="2">
        <f t="shared" si="675"/>
        <v>3383.2911302037242</v>
      </c>
      <c r="V1264" s="2">
        <f t="shared" si="676"/>
        <v>51280.707862683586</v>
      </c>
      <c r="W1264" s="2">
        <f t="shared" si="677"/>
        <v>300540.91615037731</v>
      </c>
      <c r="X1264" s="27">
        <f t="shared" si="678"/>
        <v>0</v>
      </c>
      <c r="Y1264" s="2">
        <f t="shared" si="691"/>
        <v>0</v>
      </c>
      <c r="Z1264" s="67">
        <f t="shared" si="679"/>
        <v>0</v>
      </c>
      <c r="AA1264" s="2">
        <f t="shared" si="680"/>
        <v>0</v>
      </c>
      <c r="AB1264" s="26">
        <f t="shared" si="687"/>
        <v>6.7299999999999999E-2</v>
      </c>
      <c r="AC1264" s="27">
        <f t="shared" si="668"/>
        <v>10</v>
      </c>
      <c r="AD1264" s="27">
        <v>252</v>
      </c>
      <c r="AE1264" s="10">
        <f t="shared" si="696"/>
        <v>1.0025879499999999</v>
      </c>
      <c r="AF1264" s="2">
        <f t="shared" si="697"/>
        <v>756.72145856999998</v>
      </c>
      <c r="AG1264" s="2">
        <f t="shared" si="681"/>
        <v>777.78486395000004</v>
      </c>
      <c r="AH1264" s="3" t="str">
        <f t="shared" si="682"/>
        <v>-</v>
      </c>
      <c r="AI1264" s="4" t="str">
        <f t="shared" si="698"/>
        <v>A+J=</v>
      </c>
      <c r="AJ1264" s="11">
        <f t="shared" si="688"/>
        <v>42067</v>
      </c>
      <c r="AK1264" s="11"/>
      <c r="AL1264" s="4"/>
      <c r="AX1264" s="1"/>
      <c r="AY1264" s="1"/>
      <c r="AZ1264" s="1"/>
      <c r="BA1264" s="1"/>
      <c r="BB1264" s="1"/>
      <c r="BC1264" s="1"/>
    </row>
    <row r="1265" spans="1:55" x14ac:dyDescent="0.2">
      <c r="A1265" s="144">
        <f t="shared" si="683"/>
        <v>42054</v>
      </c>
      <c r="B1265" s="2">
        <f t="shared" si="669"/>
        <v>301588.39886243595</v>
      </c>
      <c r="C1265" s="2">
        <f t="shared" si="684"/>
        <v>245876.91715749001</v>
      </c>
      <c r="D1265" s="68">
        <f>SUM(Y1265:Y$1459)</f>
        <v>17880.14542502</v>
      </c>
      <c r="E1265" s="68">
        <f t="shared" si="670"/>
        <v>227996.77173247002</v>
      </c>
      <c r="F1265" s="72">
        <f t="shared" si="692"/>
        <v>4059.86</v>
      </c>
      <c r="G1265" s="3">
        <f>IF(N1265=1,VLOOKUP(A1264,[1]Plan1!$BG$69:$BI$188,3),G1264)</f>
        <v>4110.2</v>
      </c>
      <c r="H1265" s="11">
        <f t="shared" si="693"/>
        <v>41976</v>
      </c>
      <c r="I1265" s="11">
        <f t="shared" si="694"/>
        <v>42007</v>
      </c>
      <c r="J1265" s="26">
        <f t="shared" si="671"/>
        <v>1.2399442345302436E-2</v>
      </c>
      <c r="K1265" s="11">
        <f t="shared" si="685"/>
        <v>42065</v>
      </c>
      <c r="L1265" s="11">
        <f t="shared" si="672"/>
        <v>42065</v>
      </c>
      <c r="M1265" s="1">
        <f t="shared" si="686"/>
        <v>18</v>
      </c>
      <c r="N1265" s="1">
        <f t="shared" si="689"/>
        <v>11</v>
      </c>
      <c r="O1265" s="2">
        <f t="shared" si="673"/>
        <v>1.00755927</v>
      </c>
      <c r="P1265" s="10">
        <f t="shared" si="700"/>
        <v>1.0077995399999999</v>
      </c>
      <c r="Q1265" s="10">
        <f t="shared" si="695"/>
        <v>1.2165611538900607</v>
      </c>
      <c r="R1265" s="2">
        <f t="shared" si="699"/>
        <v>1.2257574600000001</v>
      </c>
      <c r="S1265" s="2">
        <f t="shared" si="690"/>
        <v>1.1892205600000001</v>
      </c>
      <c r="T1265" s="2">
        <f t="shared" si="674"/>
        <v>292401.8851131</v>
      </c>
      <c r="U1265" s="2">
        <f t="shared" si="675"/>
        <v>3383.2911302037242</v>
      </c>
      <c r="V1265" s="2">
        <f t="shared" si="676"/>
        <v>51471.972074522251</v>
      </c>
      <c r="W1265" s="2">
        <f t="shared" si="677"/>
        <v>300732.18036221596</v>
      </c>
      <c r="X1265" s="27">
        <f t="shared" si="678"/>
        <v>0</v>
      </c>
      <c r="Y1265" s="2">
        <f t="shared" si="691"/>
        <v>0</v>
      </c>
      <c r="Z1265" s="67">
        <f t="shared" si="679"/>
        <v>0</v>
      </c>
      <c r="AA1265" s="2">
        <f t="shared" si="680"/>
        <v>0</v>
      </c>
      <c r="AB1265" s="26">
        <f t="shared" si="687"/>
        <v>6.7299999999999999E-2</v>
      </c>
      <c r="AC1265" s="27">
        <f t="shared" si="668"/>
        <v>11</v>
      </c>
      <c r="AD1265" s="27">
        <v>252</v>
      </c>
      <c r="AE1265" s="10">
        <f t="shared" si="696"/>
        <v>1.0028471130000001</v>
      </c>
      <c r="AF1265" s="2">
        <f t="shared" si="697"/>
        <v>832.50120833000005</v>
      </c>
      <c r="AG1265" s="2">
        <f t="shared" si="681"/>
        <v>856.21850022000001</v>
      </c>
      <c r="AH1265" s="3" t="str">
        <f t="shared" si="682"/>
        <v>-</v>
      </c>
      <c r="AI1265" s="4" t="str">
        <f t="shared" si="698"/>
        <v>A+J=</v>
      </c>
      <c r="AJ1265" s="11">
        <f t="shared" si="688"/>
        <v>42067</v>
      </c>
      <c r="AK1265" s="11"/>
      <c r="AL1265" s="4"/>
      <c r="AX1265" s="1"/>
      <c r="AY1265" s="1"/>
      <c r="AZ1265" s="1"/>
      <c r="BA1265" s="1"/>
      <c r="BB1265" s="1"/>
      <c r="BC1265" s="1"/>
    </row>
    <row r="1266" spans="1:55" x14ac:dyDescent="0.2">
      <c r="A1266" s="144">
        <f t="shared" si="683"/>
        <v>42055</v>
      </c>
      <c r="B1266" s="2">
        <f t="shared" si="669"/>
        <v>301858.34865854221</v>
      </c>
      <c r="C1266" s="2">
        <f t="shared" si="684"/>
        <v>245876.91715749001</v>
      </c>
      <c r="D1266" s="68">
        <f>SUM(Y1266:Y$1459)</f>
        <v>17880.14542502</v>
      </c>
      <c r="E1266" s="68">
        <f t="shared" si="670"/>
        <v>227996.77173247002</v>
      </c>
      <c r="F1266" s="72">
        <f t="shared" si="692"/>
        <v>4059.86</v>
      </c>
      <c r="G1266" s="3">
        <f>IF(N1266=1,VLOOKUP(A1265,[1]Plan1!$BG$69:$BI$188,3),G1265)</f>
        <v>4110.2</v>
      </c>
      <c r="H1266" s="11">
        <f t="shared" si="693"/>
        <v>41976</v>
      </c>
      <c r="I1266" s="11">
        <f t="shared" si="694"/>
        <v>42007</v>
      </c>
      <c r="J1266" s="26">
        <f t="shared" si="671"/>
        <v>1.2399442345302436E-2</v>
      </c>
      <c r="K1266" s="11">
        <f t="shared" si="685"/>
        <v>42065</v>
      </c>
      <c r="L1266" s="11">
        <f t="shared" si="672"/>
        <v>42065</v>
      </c>
      <c r="M1266" s="1">
        <f t="shared" si="686"/>
        <v>18</v>
      </c>
      <c r="N1266" s="1">
        <f t="shared" si="689"/>
        <v>12</v>
      </c>
      <c r="O1266" s="2">
        <f t="shared" si="673"/>
        <v>1.0082492999999999</v>
      </c>
      <c r="P1266" s="10">
        <f t="shared" si="700"/>
        <v>1.0077995399999999</v>
      </c>
      <c r="Q1266" s="10">
        <f t="shared" si="695"/>
        <v>1.2165611538900607</v>
      </c>
      <c r="R1266" s="2">
        <f t="shared" si="699"/>
        <v>1.2265969299999999</v>
      </c>
      <c r="S1266" s="2">
        <f t="shared" si="690"/>
        <v>1.1892205600000001</v>
      </c>
      <c r="T1266" s="2">
        <f t="shared" si="674"/>
        <v>292401.8851131</v>
      </c>
      <c r="U1266" s="2">
        <f t="shared" si="675"/>
        <v>3383.2911302037242</v>
      </c>
      <c r="V1266" s="2">
        <f t="shared" si="676"/>
        <v>51663.368524488469</v>
      </c>
      <c r="W1266" s="2">
        <f t="shared" si="677"/>
        <v>300923.5768121822</v>
      </c>
      <c r="X1266" s="27">
        <f t="shared" si="678"/>
        <v>0</v>
      </c>
      <c r="Y1266" s="2">
        <f t="shared" si="691"/>
        <v>0</v>
      </c>
      <c r="Z1266" s="67">
        <f t="shared" si="679"/>
        <v>0</v>
      </c>
      <c r="AA1266" s="2">
        <f t="shared" si="680"/>
        <v>0</v>
      </c>
      <c r="AB1266" s="26">
        <f t="shared" si="687"/>
        <v>6.7299999999999999E-2</v>
      </c>
      <c r="AC1266" s="27">
        <f t="shared" si="668"/>
        <v>12</v>
      </c>
      <c r="AD1266" s="27">
        <v>252</v>
      </c>
      <c r="AE1266" s="10">
        <f t="shared" si="696"/>
        <v>1.003106343</v>
      </c>
      <c r="AF1266" s="2">
        <f t="shared" si="697"/>
        <v>908.30054900000005</v>
      </c>
      <c r="AG1266" s="2">
        <f t="shared" si="681"/>
        <v>934.77184636000004</v>
      </c>
      <c r="AH1266" s="3" t="str">
        <f t="shared" si="682"/>
        <v>-</v>
      </c>
      <c r="AI1266" s="4" t="str">
        <f t="shared" si="698"/>
        <v>A+J=</v>
      </c>
      <c r="AJ1266" s="11">
        <f t="shared" si="688"/>
        <v>42067</v>
      </c>
      <c r="AK1266" s="11"/>
      <c r="AL1266" s="4"/>
      <c r="AX1266" s="1"/>
      <c r="AY1266" s="1"/>
      <c r="AZ1266" s="1"/>
      <c r="BA1266" s="1"/>
      <c r="BB1266" s="1"/>
      <c r="BC1266" s="1"/>
    </row>
    <row r="1267" spans="1:55" x14ac:dyDescent="0.2">
      <c r="A1267" s="144">
        <f t="shared" si="683"/>
        <v>42056</v>
      </c>
      <c r="B1267" s="2">
        <f t="shared" si="669"/>
        <v>302128.54825630836</v>
      </c>
      <c r="C1267" s="2">
        <f t="shared" si="684"/>
        <v>245876.91715749001</v>
      </c>
      <c r="D1267" s="68">
        <f>SUM(Y1267:Y$1459)</f>
        <v>17880.14542502</v>
      </c>
      <c r="E1267" s="68">
        <f t="shared" si="670"/>
        <v>227996.77173247002</v>
      </c>
      <c r="F1267" s="72">
        <f t="shared" si="692"/>
        <v>4059.86</v>
      </c>
      <c r="G1267" s="3">
        <f>IF(N1267=1,VLOOKUP(A1266,[1]Plan1!$BG$69:$BI$188,3),G1266)</f>
        <v>4110.2</v>
      </c>
      <c r="H1267" s="11">
        <f t="shared" si="693"/>
        <v>41976</v>
      </c>
      <c r="I1267" s="11">
        <f t="shared" si="694"/>
        <v>42007</v>
      </c>
      <c r="J1267" s="26">
        <f t="shared" si="671"/>
        <v>1.2399442345302436E-2</v>
      </c>
      <c r="K1267" s="11">
        <f t="shared" si="685"/>
        <v>42065</v>
      </c>
      <c r="L1267" s="11">
        <f t="shared" si="672"/>
        <v>42065</v>
      </c>
      <c r="M1267" s="1">
        <f t="shared" si="686"/>
        <v>18</v>
      </c>
      <c r="N1267" s="1">
        <f t="shared" si="689"/>
        <v>13</v>
      </c>
      <c r="O1267" s="2">
        <f t="shared" si="673"/>
        <v>1.00893981</v>
      </c>
      <c r="P1267" s="10">
        <f t="shared" si="700"/>
        <v>1.0077995399999999</v>
      </c>
      <c r="Q1267" s="10">
        <f t="shared" si="695"/>
        <v>1.2165611538900607</v>
      </c>
      <c r="R1267" s="2">
        <f t="shared" si="699"/>
        <v>1.2274369700000001</v>
      </c>
      <c r="S1267" s="2">
        <f t="shared" si="690"/>
        <v>1.1892205600000001</v>
      </c>
      <c r="T1267" s="2">
        <f t="shared" si="674"/>
        <v>292401.8851131</v>
      </c>
      <c r="U1267" s="2">
        <f t="shared" si="675"/>
        <v>3383.2911302037242</v>
      </c>
      <c r="V1267" s="2">
        <f t="shared" si="676"/>
        <v>51854.894932614647</v>
      </c>
      <c r="W1267" s="2">
        <f t="shared" si="677"/>
        <v>301115.10322030837</v>
      </c>
      <c r="X1267" s="27">
        <f t="shared" si="678"/>
        <v>0</v>
      </c>
      <c r="Y1267" s="2">
        <f t="shared" si="691"/>
        <v>0</v>
      </c>
      <c r="Z1267" s="67">
        <f t="shared" si="679"/>
        <v>0</v>
      </c>
      <c r="AA1267" s="2">
        <f t="shared" si="680"/>
        <v>0</v>
      </c>
      <c r="AB1267" s="26">
        <f t="shared" si="687"/>
        <v>6.7299999999999999E-2</v>
      </c>
      <c r="AC1267" s="27">
        <f t="shared" si="668"/>
        <v>13</v>
      </c>
      <c r="AD1267" s="27">
        <v>252</v>
      </c>
      <c r="AE1267" s="10">
        <f t="shared" si="696"/>
        <v>1.0033656399999999</v>
      </c>
      <c r="AF1267" s="2">
        <f t="shared" si="697"/>
        <v>984.11948060999998</v>
      </c>
      <c r="AG1267" s="2">
        <f t="shared" si="681"/>
        <v>1013.445036</v>
      </c>
      <c r="AH1267" s="3" t="str">
        <f t="shared" si="682"/>
        <v>-</v>
      </c>
      <c r="AI1267" s="4" t="str">
        <f t="shared" si="698"/>
        <v>A+J=</v>
      </c>
      <c r="AJ1267" s="11">
        <f t="shared" si="688"/>
        <v>42067</v>
      </c>
      <c r="AK1267" s="11"/>
      <c r="AL1267" s="4"/>
      <c r="AX1267" s="1"/>
      <c r="AY1267" s="1"/>
      <c r="AZ1267" s="1"/>
      <c r="BA1267" s="1"/>
      <c r="BB1267" s="1"/>
      <c r="BC1267" s="1"/>
    </row>
    <row r="1268" spans="1:55" x14ac:dyDescent="0.2">
      <c r="A1268" s="144">
        <f t="shared" si="683"/>
        <v>42057</v>
      </c>
      <c r="B1268" s="2">
        <f t="shared" si="669"/>
        <v>302128.54825630836</v>
      </c>
      <c r="C1268" s="2">
        <f t="shared" si="684"/>
        <v>245876.91715749001</v>
      </c>
      <c r="D1268" s="68">
        <f>SUM(Y1268:Y$1459)</f>
        <v>17880.14542502</v>
      </c>
      <c r="E1268" s="68">
        <f t="shared" si="670"/>
        <v>227996.77173247002</v>
      </c>
      <c r="F1268" s="72">
        <f t="shared" si="692"/>
        <v>4059.86</v>
      </c>
      <c r="G1268" s="3">
        <f>IF(N1268=1,VLOOKUP(A1267,[1]Plan1!$BG$69:$BI$188,3),G1267)</f>
        <v>4110.2</v>
      </c>
      <c r="H1268" s="11">
        <f t="shared" si="693"/>
        <v>41976</v>
      </c>
      <c r="I1268" s="11">
        <f t="shared" si="694"/>
        <v>42007</v>
      </c>
      <c r="J1268" s="26">
        <f t="shared" si="671"/>
        <v>1.2399442345302436E-2</v>
      </c>
      <c r="K1268" s="11">
        <f t="shared" si="685"/>
        <v>42065</v>
      </c>
      <c r="L1268" s="11">
        <f t="shared" si="672"/>
        <v>42065</v>
      </c>
      <c r="M1268" s="1">
        <f t="shared" si="686"/>
        <v>18</v>
      </c>
      <c r="N1268" s="1">
        <f t="shared" si="689"/>
        <v>13</v>
      </c>
      <c r="O1268" s="2">
        <f t="shared" si="673"/>
        <v>1.00893981</v>
      </c>
      <c r="P1268" s="10">
        <f t="shared" si="700"/>
        <v>1.0077995399999999</v>
      </c>
      <c r="Q1268" s="10">
        <f t="shared" si="695"/>
        <v>1.2165611538900607</v>
      </c>
      <c r="R1268" s="2">
        <f t="shared" si="699"/>
        <v>1.2274369700000001</v>
      </c>
      <c r="S1268" s="2">
        <f t="shared" si="690"/>
        <v>1.1892205600000001</v>
      </c>
      <c r="T1268" s="2">
        <f t="shared" si="674"/>
        <v>292401.8851131</v>
      </c>
      <c r="U1268" s="2">
        <f t="shared" si="675"/>
        <v>3383.2911302037242</v>
      </c>
      <c r="V1268" s="2">
        <f t="shared" si="676"/>
        <v>51854.894932614647</v>
      </c>
      <c r="W1268" s="2">
        <f t="shared" si="677"/>
        <v>301115.10322030837</v>
      </c>
      <c r="X1268" s="27">
        <f t="shared" si="678"/>
        <v>0</v>
      </c>
      <c r="Y1268" s="2">
        <f t="shared" si="691"/>
        <v>0</v>
      </c>
      <c r="Z1268" s="67">
        <f t="shared" si="679"/>
        <v>0</v>
      </c>
      <c r="AA1268" s="2">
        <f t="shared" si="680"/>
        <v>0</v>
      </c>
      <c r="AB1268" s="26">
        <f t="shared" si="687"/>
        <v>6.7299999999999999E-2</v>
      </c>
      <c r="AC1268" s="27">
        <f t="shared" si="668"/>
        <v>13</v>
      </c>
      <c r="AD1268" s="27">
        <v>252</v>
      </c>
      <c r="AE1268" s="10">
        <f t="shared" si="696"/>
        <v>1.0033656399999999</v>
      </c>
      <c r="AF1268" s="2">
        <f t="shared" si="697"/>
        <v>984.11948060999998</v>
      </c>
      <c r="AG1268" s="2">
        <f t="shared" si="681"/>
        <v>1013.445036</v>
      </c>
      <c r="AH1268" s="3" t="str">
        <f t="shared" si="682"/>
        <v>-</v>
      </c>
      <c r="AI1268" s="4" t="str">
        <f t="shared" si="698"/>
        <v>A+J=</v>
      </c>
      <c r="AJ1268" s="11">
        <f t="shared" si="688"/>
        <v>42067</v>
      </c>
      <c r="AK1268" s="11"/>
      <c r="AL1268" s="4"/>
      <c r="AX1268" s="1"/>
      <c r="AY1268" s="1"/>
      <c r="AZ1268" s="1"/>
      <c r="BA1268" s="1"/>
      <c r="BB1268" s="1"/>
      <c r="BC1268" s="1"/>
    </row>
    <row r="1269" spans="1:55" x14ac:dyDescent="0.2">
      <c r="A1269" s="144">
        <f t="shared" si="683"/>
        <v>42058</v>
      </c>
      <c r="B1269" s="2">
        <f t="shared" si="669"/>
        <v>302128.54825630836</v>
      </c>
      <c r="C1269" s="2">
        <f t="shared" si="684"/>
        <v>245876.91715749001</v>
      </c>
      <c r="D1269" s="68">
        <f>SUM(Y1269:Y$1459)</f>
        <v>17880.14542502</v>
      </c>
      <c r="E1269" s="68">
        <f t="shared" si="670"/>
        <v>227996.77173247002</v>
      </c>
      <c r="F1269" s="72">
        <f t="shared" si="692"/>
        <v>4059.86</v>
      </c>
      <c r="G1269" s="3">
        <f>IF(N1269=1,VLOOKUP(A1268,[1]Plan1!$BG$69:$BI$188,3),G1268)</f>
        <v>4110.2</v>
      </c>
      <c r="H1269" s="11">
        <f t="shared" si="693"/>
        <v>41976</v>
      </c>
      <c r="I1269" s="11">
        <f t="shared" si="694"/>
        <v>42007</v>
      </c>
      <c r="J1269" s="26">
        <f t="shared" si="671"/>
        <v>1.2399442345302436E-2</v>
      </c>
      <c r="K1269" s="11">
        <f t="shared" si="685"/>
        <v>42065</v>
      </c>
      <c r="L1269" s="11">
        <f t="shared" si="672"/>
        <v>42065</v>
      </c>
      <c r="M1269" s="1">
        <f t="shared" si="686"/>
        <v>18</v>
      </c>
      <c r="N1269" s="1">
        <f t="shared" si="689"/>
        <v>13</v>
      </c>
      <c r="O1269" s="2">
        <f t="shared" si="673"/>
        <v>1.00893981</v>
      </c>
      <c r="P1269" s="10">
        <f t="shared" si="700"/>
        <v>1.0077995399999999</v>
      </c>
      <c r="Q1269" s="10">
        <f t="shared" si="695"/>
        <v>1.2165611538900607</v>
      </c>
      <c r="R1269" s="2">
        <f t="shared" si="699"/>
        <v>1.2274369700000001</v>
      </c>
      <c r="S1269" s="2">
        <f t="shared" si="690"/>
        <v>1.1892205600000001</v>
      </c>
      <c r="T1269" s="2">
        <f t="shared" si="674"/>
        <v>292401.8851131</v>
      </c>
      <c r="U1269" s="2">
        <f t="shared" si="675"/>
        <v>3383.2911302037242</v>
      </c>
      <c r="V1269" s="2">
        <f t="shared" si="676"/>
        <v>51854.894932614647</v>
      </c>
      <c r="W1269" s="2">
        <f t="shared" si="677"/>
        <v>301115.10322030837</v>
      </c>
      <c r="X1269" s="27">
        <f t="shared" si="678"/>
        <v>0</v>
      </c>
      <c r="Y1269" s="2">
        <f t="shared" si="691"/>
        <v>0</v>
      </c>
      <c r="Z1269" s="67">
        <f t="shared" si="679"/>
        <v>0</v>
      </c>
      <c r="AA1269" s="2">
        <f t="shared" si="680"/>
        <v>0</v>
      </c>
      <c r="AB1269" s="26">
        <f t="shared" si="687"/>
        <v>6.7299999999999999E-2</v>
      </c>
      <c r="AC1269" s="27">
        <f t="shared" si="668"/>
        <v>13</v>
      </c>
      <c r="AD1269" s="27">
        <v>252</v>
      </c>
      <c r="AE1269" s="10">
        <f t="shared" si="696"/>
        <v>1.0033656399999999</v>
      </c>
      <c r="AF1269" s="2">
        <f t="shared" si="697"/>
        <v>984.11948060999998</v>
      </c>
      <c r="AG1269" s="2">
        <f t="shared" si="681"/>
        <v>1013.445036</v>
      </c>
      <c r="AH1269" s="3" t="str">
        <f t="shared" si="682"/>
        <v>-</v>
      </c>
      <c r="AI1269" s="4" t="str">
        <f t="shared" si="698"/>
        <v>A+J=</v>
      </c>
      <c r="AJ1269" s="11">
        <f t="shared" si="688"/>
        <v>42067</v>
      </c>
      <c r="AK1269" s="11"/>
      <c r="AL1269" s="4"/>
      <c r="AX1269" s="1"/>
      <c r="AY1269" s="1"/>
      <c r="AZ1269" s="1"/>
      <c r="BA1269" s="1"/>
      <c r="BB1269" s="1"/>
      <c r="BC1269" s="1"/>
    </row>
    <row r="1270" spans="1:55" x14ac:dyDescent="0.2">
      <c r="A1270" s="144">
        <f t="shared" si="683"/>
        <v>42059</v>
      </c>
      <c r="B1270" s="2">
        <f t="shared" si="669"/>
        <v>302399.00008355215</v>
      </c>
      <c r="C1270" s="2">
        <f t="shared" si="684"/>
        <v>245876.91715749001</v>
      </c>
      <c r="D1270" s="68">
        <f>SUM(Y1270:Y$1459)</f>
        <v>17880.14542502</v>
      </c>
      <c r="E1270" s="68">
        <f t="shared" si="670"/>
        <v>227996.77173247002</v>
      </c>
      <c r="F1270" s="72">
        <f t="shared" si="692"/>
        <v>4059.86</v>
      </c>
      <c r="G1270" s="3">
        <f>IF(N1270=1,VLOOKUP(A1269,[1]Plan1!$BG$69:$BI$188,3),G1269)</f>
        <v>4110.2</v>
      </c>
      <c r="H1270" s="11">
        <f t="shared" si="693"/>
        <v>41976</v>
      </c>
      <c r="I1270" s="11">
        <f t="shared" si="694"/>
        <v>42007</v>
      </c>
      <c r="J1270" s="26">
        <f t="shared" si="671"/>
        <v>1.2399442345302436E-2</v>
      </c>
      <c r="K1270" s="11">
        <f t="shared" si="685"/>
        <v>42065</v>
      </c>
      <c r="L1270" s="11">
        <f t="shared" si="672"/>
        <v>42065</v>
      </c>
      <c r="M1270" s="1">
        <f t="shared" si="686"/>
        <v>18</v>
      </c>
      <c r="N1270" s="1">
        <f t="shared" si="689"/>
        <v>14</v>
      </c>
      <c r="O1270" s="2">
        <f t="shared" si="673"/>
        <v>1.0096307899999999</v>
      </c>
      <c r="P1270" s="10">
        <f t="shared" si="700"/>
        <v>1.0077995399999999</v>
      </c>
      <c r="Q1270" s="10">
        <f t="shared" si="695"/>
        <v>1.2165611538900607</v>
      </c>
      <c r="R1270" s="2">
        <f t="shared" si="699"/>
        <v>1.22827759</v>
      </c>
      <c r="S1270" s="2">
        <f t="shared" si="690"/>
        <v>1.1892205600000001</v>
      </c>
      <c r="T1270" s="2">
        <f t="shared" si="674"/>
        <v>292401.8851131</v>
      </c>
      <c r="U1270" s="2">
        <f t="shared" si="675"/>
        <v>3383.2911302037242</v>
      </c>
      <c r="V1270" s="2">
        <f t="shared" si="676"/>
        <v>52046.553578868385</v>
      </c>
      <c r="W1270" s="2">
        <f t="shared" si="677"/>
        <v>301306.76186656213</v>
      </c>
      <c r="X1270" s="27">
        <f t="shared" si="678"/>
        <v>0</v>
      </c>
      <c r="Y1270" s="2">
        <f t="shared" si="691"/>
        <v>0</v>
      </c>
      <c r="Z1270" s="67">
        <f t="shared" si="679"/>
        <v>0</v>
      </c>
      <c r="AA1270" s="2">
        <f t="shared" si="680"/>
        <v>0</v>
      </c>
      <c r="AB1270" s="26">
        <f t="shared" si="687"/>
        <v>6.7299999999999999E-2</v>
      </c>
      <c r="AC1270" s="27">
        <f t="shared" si="668"/>
        <v>14</v>
      </c>
      <c r="AD1270" s="27">
        <v>252</v>
      </c>
      <c r="AE1270" s="10">
        <f t="shared" si="696"/>
        <v>1.0036250040000001</v>
      </c>
      <c r="AF1270" s="2">
        <f t="shared" si="697"/>
        <v>1059.9580031400001</v>
      </c>
      <c r="AG1270" s="2">
        <f t="shared" si="681"/>
        <v>1092.23821699</v>
      </c>
      <c r="AH1270" s="3" t="str">
        <f t="shared" si="682"/>
        <v>-</v>
      </c>
      <c r="AI1270" s="4" t="str">
        <f t="shared" si="698"/>
        <v>A+J=</v>
      </c>
      <c r="AJ1270" s="11">
        <f t="shared" si="688"/>
        <v>42067</v>
      </c>
      <c r="AK1270" s="11"/>
      <c r="AL1270" s="4"/>
      <c r="AX1270" s="1"/>
      <c r="AY1270" s="1"/>
      <c r="AZ1270" s="1"/>
      <c r="BA1270" s="1"/>
      <c r="BB1270" s="1"/>
      <c r="BC1270" s="1"/>
    </row>
    <row r="1271" spans="1:55" x14ac:dyDescent="0.2">
      <c r="A1271" s="144">
        <f t="shared" si="683"/>
        <v>42060</v>
      </c>
      <c r="B1271" s="2">
        <f t="shared" si="669"/>
        <v>302669.70428169344</v>
      </c>
      <c r="C1271" s="2">
        <f t="shared" si="684"/>
        <v>245876.91715749001</v>
      </c>
      <c r="D1271" s="68">
        <f>SUM(Y1271:Y$1459)</f>
        <v>17880.14542502</v>
      </c>
      <c r="E1271" s="68">
        <f t="shared" si="670"/>
        <v>227996.77173247002</v>
      </c>
      <c r="F1271" s="72">
        <f t="shared" si="692"/>
        <v>4059.86</v>
      </c>
      <c r="G1271" s="3">
        <f>IF(N1271=1,VLOOKUP(A1270,[1]Plan1!$BG$69:$BI$188,3),G1270)</f>
        <v>4110.2</v>
      </c>
      <c r="H1271" s="11">
        <f t="shared" si="693"/>
        <v>41976</v>
      </c>
      <c r="I1271" s="11">
        <f t="shared" si="694"/>
        <v>42007</v>
      </c>
      <c r="J1271" s="26">
        <f t="shared" si="671"/>
        <v>1.2399442345302436E-2</v>
      </c>
      <c r="K1271" s="11">
        <f t="shared" si="685"/>
        <v>42065</v>
      </c>
      <c r="L1271" s="11">
        <f t="shared" si="672"/>
        <v>42065</v>
      </c>
      <c r="M1271" s="1">
        <f t="shared" si="686"/>
        <v>18</v>
      </c>
      <c r="N1271" s="1">
        <f t="shared" si="689"/>
        <v>15</v>
      </c>
      <c r="O1271" s="2">
        <f t="shared" si="673"/>
        <v>1.01032224</v>
      </c>
      <c r="P1271" s="10">
        <f t="shared" si="700"/>
        <v>1.0077995399999999</v>
      </c>
      <c r="Q1271" s="10">
        <f t="shared" si="695"/>
        <v>1.2165611538900607</v>
      </c>
      <c r="R1271" s="2">
        <f t="shared" si="699"/>
        <v>1.22911879</v>
      </c>
      <c r="S1271" s="2">
        <f t="shared" si="690"/>
        <v>1.1892205600000001</v>
      </c>
      <c r="T1271" s="2">
        <f t="shared" si="674"/>
        <v>292401.8851131</v>
      </c>
      <c r="U1271" s="2">
        <f t="shared" si="675"/>
        <v>3383.2911302037242</v>
      </c>
      <c r="V1271" s="2">
        <f t="shared" si="676"/>
        <v>52238.344463249741</v>
      </c>
      <c r="W1271" s="2">
        <f t="shared" si="677"/>
        <v>301498.55275094346</v>
      </c>
      <c r="X1271" s="27">
        <f t="shared" si="678"/>
        <v>0</v>
      </c>
      <c r="Y1271" s="2">
        <f t="shared" si="691"/>
        <v>0</v>
      </c>
      <c r="Z1271" s="67">
        <f t="shared" si="679"/>
        <v>0</v>
      </c>
      <c r="AA1271" s="2">
        <f t="shared" si="680"/>
        <v>0</v>
      </c>
      <c r="AB1271" s="26">
        <f t="shared" si="687"/>
        <v>6.7299999999999999E-2</v>
      </c>
      <c r="AC1271" s="27">
        <f t="shared" si="668"/>
        <v>15</v>
      </c>
      <c r="AD1271" s="27">
        <v>252</v>
      </c>
      <c r="AE1271" s="10">
        <f t="shared" si="696"/>
        <v>1.003884435</v>
      </c>
      <c r="AF1271" s="2">
        <f t="shared" si="697"/>
        <v>1135.8161165900001</v>
      </c>
      <c r="AG1271" s="2">
        <f t="shared" si="681"/>
        <v>1171.1515307499999</v>
      </c>
      <c r="AH1271" s="3" t="str">
        <f t="shared" si="682"/>
        <v>-</v>
      </c>
      <c r="AI1271" s="4" t="str">
        <f t="shared" si="698"/>
        <v>A+J=</v>
      </c>
      <c r="AJ1271" s="11">
        <f t="shared" si="688"/>
        <v>42067</v>
      </c>
      <c r="AK1271" s="11"/>
      <c r="AL1271" s="4"/>
      <c r="AX1271" s="1"/>
      <c r="AY1271" s="1"/>
      <c r="AZ1271" s="1"/>
      <c r="BA1271" s="1"/>
      <c r="BB1271" s="1"/>
      <c r="BC1271" s="1"/>
    </row>
    <row r="1272" spans="1:55" x14ac:dyDescent="0.2">
      <c r="A1272" s="144">
        <f t="shared" si="683"/>
        <v>42061</v>
      </c>
      <c r="B1272" s="2">
        <f t="shared" si="669"/>
        <v>302940.65671506699</v>
      </c>
      <c r="C1272" s="2">
        <f t="shared" si="684"/>
        <v>245876.91715749001</v>
      </c>
      <c r="D1272" s="68">
        <f>SUM(Y1272:Y$1459)</f>
        <v>17880.14542502</v>
      </c>
      <c r="E1272" s="68">
        <f t="shared" si="670"/>
        <v>227996.77173247002</v>
      </c>
      <c r="F1272" s="72">
        <f t="shared" si="692"/>
        <v>4059.86</v>
      </c>
      <c r="G1272" s="3">
        <f>IF(N1272=1,VLOOKUP(A1271,[1]Plan1!$BG$69:$BI$188,3),G1271)</f>
        <v>4110.2</v>
      </c>
      <c r="H1272" s="11">
        <f t="shared" si="693"/>
        <v>41976</v>
      </c>
      <c r="I1272" s="11">
        <f t="shared" si="694"/>
        <v>42007</v>
      </c>
      <c r="J1272" s="26">
        <f t="shared" si="671"/>
        <v>1.2399442345302436E-2</v>
      </c>
      <c r="K1272" s="11">
        <f t="shared" si="685"/>
        <v>42065</v>
      </c>
      <c r="L1272" s="11">
        <f t="shared" si="672"/>
        <v>42065</v>
      </c>
      <c r="M1272" s="1">
        <f t="shared" si="686"/>
        <v>18</v>
      </c>
      <c r="N1272" s="1">
        <f t="shared" si="689"/>
        <v>16</v>
      </c>
      <c r="O1272" s="2">
        <f t="shared" si="673"/>
        <v>1.01101416</v>
      </c>
      <c r="P1272" s="10">
        <f t="shared" si="700"/>
        <v>1.0077995399999999</v>
      </c>
      <c r="Q1272" s="10">
        <f t="shared" si="695"/>
        <v>1.2165611538900607</v>
      </c>
      <c r="R1272" s="2">
        <f t="shared" si="699"/>
        <v>1.2299605499999999</v>
      </c>
      <c r="S1272" s="2">
        <f t="shared" si="690"/>
        <v>1.1892205600000001</v>
      </c>
      <c r="T1272" s="2">
        <f t="shared" si="674"/>
        <v>292401.8851131</v>
      </c>
      <c r="U1272" s="2">
        <f t="shared" si="675"/>
        <v>3383.2911302037242</v>
      </c>
      <c r="V1272" s="2">
        <f t="shared" si="676"/>
        <v>52430.263025823246</v>
      </c>
      <c r="W1272" s="2">
        <f t="shared" si="677"/>
        <v>301690.47131351696</v>
      </c>
      <c r="X1272" s="27">
        <f t="shared" si="678"/>
        <v>0</v>
      </c>
      <c r="Y1272" s="2">
        <f t="shared" si="691"/>
        <v>0</v>
      </c>
      <c r="Z1272" s="67">
        <f t="shared" si="679"/>
        <v>0</v>
      </c>
      <c r="AA1272" s="2">
        <f t="shared" si="680"/>
        <v>0</v>
      </c>
      <c r="AB1272" s="26">
        <f t="shared" si="687"/>
        <v>6.7299999999999999E-2</v>
      </c>
      <c r="AC1272" s="27">
        <f t="shared" si="668"/>
        <v>16</v>
      </c>
      <c r="AD1272" s="27">
        <v>252</v>
      </c>
      <c r="AE1272" s="10">
        <f t="shared" si="696"/>
        <v>1.004143934</v>
      </c>
      <c r="AF1272" s="2">
        <f t="shared" si="697"/>
        <v>1211.6941133800001</v>
      </c>
      <c r="AG1272" s="2">
        <f t="shared" si="681"/>
        <v>1250.1854015500001</v>
      </c>
      <c r="AH1272" s="3" t="str">
        <f t="shared" si="682"/>
        <v>-</v>
      </c>
      <c r="AI1272" s="4" t="str">
        <f t="shared" si="698"/>
        <v>A+J=</v>
      </c>
      <c r="AJ1272" s="11">
        <f t="shared" si="688"/>
        <v>42067</v>
      </c>
      <c r="AK1272" s="11"/>
      <c r="AL1272" s="4"/>
      <c r="AX1272" s="1"/>
      <c r="AY1272" s="1"/>
      <c r="AZ1272" s="1"/>
      <c r="BA1272" s="1"/>
      <c r="BB1272" s="1"/>
      <c r="BC1272" s="1"/>
    </row>
    <row r="1273" spans="1:55" x14ac:dyDescent="0.2">
      <c r="A1273" s="144">
        <f t="shared" si="683"/>
        <v>42062</v>
      </c>
      <c r="B1273" s="2">
        <f t="shared" si="669"/>
        <v>303211.86378846585</v>
      </c>
      <c r="C1273" s="2">
        <f t="shared" si="684"/>
        <v>245876.91715749001</v>
      </c>
      <c r="D1273" s="68">
        <f>SUM(Y1273:Y$1459)</f>
        <v>17880.14542502</v>
      </c>
      <c r="E1273" s="68">
        <f t="shared" si="670"/>
        <v>227996.77173247002</v>
      </c>
      <c r="F1273" s="72">
        <f t="shared" si="692"/>
        <v>4059.86</v>
      </c>
      <c r="G1273" s="3">
        <f>IF(N1273=1,VLOOKUP(A1272,[1]Plan1!$BG$69:$BI$188,3),G1272)</f>
        <v>4110.2</v>
      </c>
      <c r="H1273" s="11">
        <f t="shared" si="693"/>
        <v>41976</v>
      </c>
      <c r="I1273" s="11">
        <f t="shared" si="694"/>
        <v>42007</v>
      </c>
      <c r="J1273" s="26">
        <f t="shared" si="671"/>
        <v>1.2399442345302436E-2</v>
      </c>
      <c r="K1273" s="11">
        <f t="shared" si="685"/>
        <v>42065</v>
      </c>
      <c r="L1273" s="11">
        <f t="shared" si="672"/>
        <v>42065</v>
      </c>
      <c r="M1273" s="1">
        <f t="shared" si="686"/>
        <v>18</v>
      </c>
      <c r="N1273" s="1">
        <f t="shared" si="689"/>
        <v>17</v>
      </c>
      <c r="O1273" s="2">
        <f t="shared" si="673"/>
        <v>1.0117065599999999</v>
      </c>
      <c r="P1273" s="10">
        <f t="shared" si="700"/>
        <v>1.0077995399999999</v>
      </c>
      <c r="Q1273" s="10">
        <f t="shared" si="695"/>
        <v>1.2165611538900607</v>
      </c>
      <c r="R1273" s="2">
        <f t="shared" si="699"/>
        <v>1.2308029</v>
      </c>
      <c r="S1273" s="2">
        <f t="shared" si="690"/>
        <v>1.1892205600000001</v>
      </c>
      <c r="T1273" s="2">
        <f t="shared" si="674"/>
        <v>292401.8851131</v>
      </c>
      <c r="U1273" s="2">
        <f t="shared" si="675"/>
        <v>3383.2911302037242</v>
      </c>
      <c r="V1273" s="2">
        <f t="shared" si="676"/>
        <v>52622.316106492115</v>
      </c>
      <c r="W1273" s="2">
        <f t="shared" si="677"/>
        <v>301882.52439418586</v>
      </c>
      <c r="X1273" s="27">
        <f t="shared" si="678"/>
        <v>0</v>
      </c>
      <c r="Y1273" s="2">
        <f t="shared" si="691"/>
        <v>0</v>
      </c>
      <c r="Z1273" s="67">
        <f t="shared" si="679"/>
        <v>0</v>
      </c>
      <c r="AA1273" s="2">
        <f t="shared" si="680"/>
        <v>0</v>
      </c>
      <c r="AB1273" s="26">
        <f t="shared" si="687"/>
        <v>6.7299999999999999E-2</v>
      </c>
      <c r="AC1273" s="27">
        <f t="shared" si="668"/>
        <v>17</v>
      </c>
      <c r="AD1273" s="27">
        <v>252</v>
      </c>
      <c r="AE1273" s="10">
        <f t="shared" si="696"/>
        <v>1.0044034989999999</v>
      </c>
      <c r="AF1273" s="2">
        <f t="shared" si="697"/>
        <v>1287.59140869</v>
      </c>
      <c r="AG1273" s="2">
        <f t="shared" si="681"/>
        <v>1329.3393942800001</v>
      </c>
      <c r="AH1273" s="3" t="str">
        <f t="shared" si="682"/>
        <v>-</v>
      </c>
      <c r="AI1273" s="4" t="str">
        <f t="shared" si="698"/>
        <v>A+J=</v>
      </c>
      <c r="AJ1273" s="11">
        <f t="shared" si="688"/>
        <v>42067</v>
      </c>
      <c r="AK1273" s="11"/>
      <c r="AL1273" s="4"/>
      <c r="AX1273" s="1"/>
      <c r="AY1273" s="1"/>
      <c r="AZ1273" s="1"/>
      <c r="BA1273" s="1"/>
      <c r="BB1273" s="1"/>
      <c r="BC1273" s="1"/>
    </row>
    <row r="1274" spans="1:55" x14ac:dyDescent="0.2">
      <c r="A1274" s="144">
        <f t="shared" si="683"/>
        <v>42063</v>
      </c>
      <c r="B1274" s="2">
        <f t="shared" si="669"/>
        <v>303483.32365615229</v>
      </c>
      <c r="C1274" s="2">
        <f t="shared" si="684"/>
        <v>245876.91715749001</v>
      </c>
      <c r="D1274" s="68">
        <f>SUM(Y1274:Y$1459)</f>
        <v>17880.14542502</v>
      </c>
      <c r="E1274" s="68">
        <f t="shared" si="670"/>
        <v>227996.77173247002</v>
      </c>
      <c r="F1274" s="72">
        <f t="shared" si="692"/>
        <v>4059.86</v>
      </c>
      <c r="G1274" s="3">
        <f>IF(N1274=1,VLOOKUP(A1273,[1]Plan1!$BG$69:$BI$188,3),G1273)</f>
        <v>4110.2</v>
      </c>
      <c r="H1274" s="11">
        <f t="shared" si="693"/>
        <v>41976</v>
      </c>
      <c r="I1274" s="11">
        <f t="shared" si="694"/>
        <v>42007</v>
      </c>
      <c r="J1274" s="26">
        <f t="shared" si="671"/>
        <v>1.2399442345302436E-2</v>
      </c>
      <c r="K1274" s="11">
        <f t="shared" si="685"/>
        <v>42065</v>
      </c>
      <c r="L1274" s="11">
        <f t="shared" si="672"/>
        <v>42065</v>
      </c>
      <c r="M1274" s="1">
        <f t="shared" si="686"/>
        <v>18</v>
      </c>
      <c r="N1274" s="1">
        <f t="shared" si="689"/>
        <v>18</v>
      </c>
      <c r="O1274" s="2">
        <f t="shared" si="673"/>
        <v>1.01239944</v>
      </c>
      <c r="P1274" s="10">
        <f t="shared" si="700"/>
        <v>1.0077995399999999</v>
      </c>
      <c r="Q1274" s="10">
        <f t="shared" si="695"/>
        <v>1.2165611538900607</v>
      </c>
      <c r="R1274" s="2">
        <f t="shared" si="699"/>
        <v>1.2316458299999999</v>
      </c>
      <c r="S1274" s="2">
        <f t="shared" si="690"/>
        <v>1.1892205600000001</v>
      </c>
      <c r="T1274" s="2">
        <f t="shared" si="674"/>
        <v>292401.8851131</v>
      </c>
      <c r="U1274" s="2">
        <f t="shared" si="675"/>
        <v>3383.2911302037242</v>
      </c>
      <c r="V1274" s="2">
        <f t="shared" si="676"/>
        <v>52814.501425288545</v>
      </c>
      <c r="W1274" s="2">
        <f t="shared" si="677"/>
        <v>302074.70971298229</v>
      </c>
      <c r="X1274" s="27">
        <f t="shared" si="678"/>
        <v>0</v>
      </c>
      <c r="Y1274" s="2">
        <f t="shared" si="691"/>
        <v>0</v>
      </c>
      <c r="Z1274" s="67">
        <f t="shared" si="679"/>
        <v>0</v>
      </c>
      <c r="AA1274" s="2">
        <f t="shared" si="680"/>
        <v>0</v>
      </c>
      <c r="AB1274" s="26">
        <f t="shared" si="687"/>
        <v>6.7299999999999999E-2</v>
      </c>
      <c r="AC1274" s="27">
        <f t="shared" si="668"/>
        <v>18</v>
      </c>
      <c r="AD1274" s="27">
        <v>252</v>
      </c>
      <c r="AE1274" s="10">
        <f t="shared" si="696"/>
        <v>1.004663131</v>
      </c>
      <c r="AF1274" s="2">
        <f t="shared" si="697"/>
        <v>1363.50829492</v>
      </c>
      <c r="AG1274" s="2">
        <f t="shared" si="681"/>
        <v>1408.6139431700001</v>
      </c>
      <c r="AH1274" s="3" t="str">
        <f t="shared" si="682"/>
        <v>-</v>
      </c>
      <c r="AI1274" s="4" t="str">
        <f t="shared" si="698"/>
        <v>A+J=</v>
      </c>
      <c r="AJ1274" s="11">
        <f t="shared" si="688"/>
        <v>42067</v>
      </c>
      <c r="AK1274" s="11"/>
      <c r="AL1274" s="4"/>
      <c r="AX1274" s="1"/>
      <c r="AY1274" s="1"/>
      <c r="AZ1274" s="1"/>
      <c r="BA1274" s="1"/>
      <c r="BB1274" s="1"/>
      <c r="BC1274" s="1"/>
    </row>
    <row r="1275" spans="1:55" x14ac:dyDescent="0.2">
      <c r="A1275" s="144">
        <f t="shared" si="683"/>
        <v>42064</v>
      </c>
      <c r="B1275" s="2">
        <f t="shared" si="669"/>
        <v>303483.32365615229</v>
      </c>
      <c r="C1275" s="2">
        <f t="shared" si="684"/>
        <v>245876.91715749001</v>
      </c>
      <c r="D1275" s="68">
        <f>SUM(Y1275:Y$1459)</f>
        <v>17880.14542502</v>
      </c>
      <c r="E1275" s="68">
        <f t="shared" si="670"/>
        <v>227996.77173247002</v>
      </c>
      <c r="F1275" s="72">
        <f t="shared" si="692"/>
        <v>4059.86</v>
      </c>
      <c r="G1275" s="3">
        <f>IF(N1275=1,VLOOKUP(A1274,[1]Plan1!$BG$69:$BI$188,3),G1274)</f>
        <v>4110.2</v>
      </c>
      <c r="H1275" s="11">
        <f t="shared" si="693"/>
        <v>41976</v>
      </c>
      <c r="I1275" s="11">
        <f t="shared" si="694"/>
        <v>42007</v>
      </c>
      <c r="J1275" s="26">
        <f t="shared" si="671"/>
        <v>1.2399442345302436E-2</v>
      </c>
      <c r="K1275" s="11">
        <f t="shared" si="685"/>
        <v>42095</v>
      </c>
      <c r="L1275" s="11">
        <f t="shared" si="672"/>
        <v>42065</v>
      </c>
      <c r="M1275" s="1">
        <f t="shared" si="686"/>
        <v>18</v>
      </c>
      <c r="N1275" s="1">
        <f t="shared" si="689"/>
        <v>18</v>
      </c>
      <c r="O1275" s="2">
        <f t="shared" si="673"/>
        <v>1.01239944</v>
      </c>
      <c r="P1275" s="10">
        <f t="shared" si="700"/>
        <v>1.0077995399999999</v>
      </c>
      <c r="Q1275" s="10">
        <f t="shared" si="695"/>
        <v>1.2165611538900607</v>
      </c>
      <c r="R1275" s="2">
        <f t="shared" si="699"/>
        <v>1.2316458299999999</v>
      </c>
      <c r="S1275" s="2">
        <f t="shared" si="690"/>
        <v>1.1892205600000001</v>
      </c>
      <c r="T1275" s="2">
        <f t="shared" si="674"/>
        <v>292401.8851131</v>
      </c>
      <c r="U1275" s="2">
        <f t="shared" si="675"/>
        <v>3383.2911302037242</v>
      </c>
      <c r="V1275" s="2">
        <f t="shared" si="676"/>
        <v>52814.501425288545</v>
      </c>
      <c r="W1275" s="2">
        <f t="shared" si="677"/>
        <v>302074.70971298229</v>
      </c>
      <c r="X1275" s="27">
        <f t="shared" si="678"/>
        <v>0</v>
      </c>
      <c r="Y1275" s="2">
        <f t="shared" si="691"/>
        <v>0</v>
      </c>
      <c r="Z1275" s="67">
        <f t="shared" si="679"/>
        <v>0</v>
      </c>
      <c r="AA1275" s="2">
        <f t="shared" si="680"/>
        <v>0</v>
      </c>
      <c r="AB1275" s="26">
        <f t="shared" si="687"/>
        <v>6.7299999999999999E-2</v>
      </c>
      <c r="AC1275" s="27">
        <f t="shared" si="668"/>
        <v>18</v>
      </c>
      <c r="AD1275" s="27">
        <v>252</v>
      </c>
      <c r="AE1275" s="10">
        <f t="shared" si="696"/>
        <v>1.004663131</v>
      </c>
      <c r="AF1275" s="2">
        <f t="shared" si="697"/>
        <v>1363.50829492</v>
      </c>
      <c r="AG1275" s="2">
        <f t="shared" si="681"/>
        <v>1408.6139431700001</v>
      </c>
      <c r="AH1275" s="3" t="str">
        <f t="shared" si="682"/>
        <v>-</v>
      </c>
      <c r="AI1275" s="4" t="str">
        <f t="shared" si="698"/>
        <v>A+J=</v>
      </c>
      <c r="AJ1275" s="11">
        <f t="shared" si="688"/>
        <v>42067</v>
      </c>
      <c r="AK1275" s="11"/>
      <c r="AL1275" s="4"/>
      <c r="AX1275" s="1"/>
      <c r="AY1275" s="1"/>
      <c r="AZ1275" s="1"/>
      <c r="BA1275" s="1"/>
      <c r="BB1275" s="1"/>
      <c r="BC1275" s="1"/>
    </row>
    <row r="1276" spans="1:55" x14ac:dyDescent="0.2">
      <c r="A1276" s="144">
        <f t="shared" si="683"/>
        <v>42065</v>
      </c>
      <c r="B1276" s="2">
        <f t="shared" si="669"/>
        <v>303483.32365615229</v>
      </c>
      <c r="C1276" s="2">
        <f t="shared" si="684"/>
        <v>245876.91715749001</v>
      </c>
      <c r="D1276" s="68">
        <f>SUM(Y1276:Y$1459)</f>
        <v>17880.14542502</v>
      </c>
      <c r="E1276" s="68">
        <f t="shared" si="670"/>
        <v>227996.77173247002</v>
      </c>
      <c r="F1276" s="72">
        <f t="shared" si="692"/>
        <v>4059.86</v>
      </c>
      <c r="G1276" s="3">
        <f>IF(N1276=1,VLOOKUP(A1275,[1]Plan1!$BG$69:$BI$188,3),G1275)</f>
        <v>4110.2</v>
      </c>
      <c r="H1276" s="11">
        <f t="shared" si="693"/>
        <v>41976</v>
      </c>
      <c r="I1276" s="11">
        <f t="shared" si="694"/>
        <v>42007</v>
      </c>
      <c r="J1276" s="26">
        <f t="shared" si="671"/>
        <v>1.2399442345302436E-2</v>
      </c>
      <c r="K1276" s="11">
        <f t="shared" si="685"/>
        <v>42095</v>
      </c>
      <c r="L1276" s="11">
        <f t="shared" si="672"/>
        <v>42065</v>
      </c>
      <c r="M1276" s="1">
        <f t="shared" si="686"/>
        <v>18</v>
      </c>
      <c r="N1276" s="1">
        <f t="shared" si="689"/>
        <v>18</v>
      </c>
      <c r="O1276" s="2">
        <f t="shared" si="673"/>
        <v>1.01239944</v>
      </c>
      <c r="P1276" s="10">
        <f t="shared" si="700"/>
        <v>1.0077995399999999</v>
      </c>
      <c r="Q1276" s="10">
        <f t="shared" si="695"/>
        <v>1.2165611538900607</v>
      </c>
      <c r="R1276" s="2">
        <f t="shared" si="699"/>
        <v>1.2316458299999999</v>
      </c>
      <c r="S1276" s="2">
        <f t="shared" si="690"/>
        <v>1.1892205600000001</v>
      </c>
      <c r="T1276" s="2">
        <f t="shared" si="674"/>
        <v>292401.8851131</v>
      </c>
      <c r="U1276" s="2">
        <f t="shared" si="675"/>
        <v>3383.2911302037242</v>
      </c>
      <c r="V1276" s="2">
        <f t="shared" si="676"/>
        <v>52814.501425288545</v>
      </c>
      <c r="W1276" s="2">
        <f t="shared" si="677"/>
        <v>302074.70971298229</v>
      </c>
      <c r="X1276" s="27">
        <f t="shared" si="678"/>
        <v>41</v>
      </c>
      <c r="Y1276" s="2">
        <f t="shared" si="691"/>
        <v>2685.1150525100002</v>
      </c>
      <c r="Z1276" s="67">
        <f t="shared" si="679"/>
        <v>1.0920565799999999E-2</v>
      </c>
      <c r="AA1276" s="2">
        <f t="shared" si="680"/>
        <v>3193.1940264199998</v>
      </c>
      <c r="AB1276" s="26">
        <f t="shared" si="687"/>
        <v>6.7299999999999999E-2</v>
      </c>
      <c r="AC1276" s="27">
        <f t="shared" ref="AC1276:AC1339" si="701">N1276</f>
        <v>18</v>
      </c>
      <c r="AD1276" s="27">
        <v>252</v>
      </c>
      <c r="AE1276" s="10">
        <f t="shared" si="696"/>
        <v>1.004663131</v>
      </c>
      <c r="AF1276" s="2">
        <f t="shared" si="697"/>
        <v>1363.50829492</v>
      </c>
      <c r="AG1276" s="2">
        <f t="shared" si="681"/>
        <v>1408.6139431700001</v>
      </c>
      <c r="AH1276" s="3">
        <f t="shared" si="682"/>
        <v>4556.7023213399998</v>
      </c>
      <c r="AI1276" s="4" t="str">
        <f t="shared" si="698"/>
        <v>A+J=</v>
      </c>
      <c r="AJ1276" s="11">
        <f t="shared" si="688"/>
        <v>42067</v>
      </c>
      <c r="AK1276" s="11"/>
      <c r="AL1276" s="4"/>
      <c r="AX1276" s="1"/>
      <c r="AY1276" s="1"/>
      <c r="AZ1276" s="1"/>
      <c r="BA1276" s="1"/>
      <c r="BB1276" s="1"/>
      <c r="BC1276" s="1"/>
    </row>
    <row r="1277" spans="1:55" x14ac:dyDescent="0.2">
      <c r="A1277" s="144">
        <f t="shared" si="683"/>
        <v>42066</v>
      </c>
      <c r="B1277" s="2">
        <f t="shared" si="669"/>
        <v>299113.62230994052</v>
      </c>
      <c r="C1277" s="2">
        <f t="shared" si="684"/>
        <v>243191.80210497999</v>
      </c>
      <c r="D1277" s="68">
        <f>SUM(Y1277:Y$1459)</f>
        <v>15195.030372509998</v>
      </c>
      <c r="E1277" s="68">
        <f t="shared" si="670"/>
        <v>227996.77173246999</v>
      </c>
      <c r="F1277" s="72">
        <f t="shared" si="692"/>
        <v>4110.2</v>
      </c>
      <c r="G1277" s="3">
        <f>IF(N1277=1,VLOOKUP(A1276,[1]Plan1!$BG$69:$BI$188,3),G1276)</f>
        <v>4160.34</v>
      </c>
      <c r="H1277" s="11">
        <f t="shared" si="693"/>
        <v>42007</v>
      </c>
      <c r="I1277" s="11">
        <f t="shared" si="694"/>
        <v>42038</v>
      </c>
      <c r="J1277" s="26">
        <f t="shared" si="671"/>
        <v>1.2198919760595617E-2</v>
      </c>
      <c r="K1277" s="11">
        <f t="shared" si="685"/>
        <v>42095</v>
      </c>
      <c r="L1277" s="11">
        <f t="shared" si="672"/>
        <v>42095</v>
      </c>
      <c r="M1277" s="1">
        <f t="shared" si="686"/>
        <v>22</v>
      </c>
      <c r="N1277" s="1">
        <f t="shared" si="689"/>
        <v>1</v>
      </c>
      <c r="O1277" s="2">
        <f t="shared" si="673"/>
        <v>1.00055129</v>
      </c>
      <c r="P1277" s="10">
        <f t="shared" si="700"/>
        <v>1.01239944</v>
      </c>
      <c r="Q1277" s="10">
        <f t="shared" si="695"/>
        <v>1.2316458309240512</v>
      </c>
      <c r="R1277" s="2">
        <f t="shared" si="699"/>
        <v>1.2323248200000001</v>
      </c>
      <c r="S1277" s="2">
        <f t="shared" si="690"/>
        <v>1.1892205600000001</v>
      </c>
      <c r="T1277" s="2">
        <f t="shared" si="674"/>
        <v>289208.69108669</v>
      </c>
      <c r="U1277" s="2">
        <f t="shared" si="675"/>
        <v>2875.212156303352</v>
      </c>
      <c r="V1277" s="2">
        <f t="shared" si="676"/>
        <v>52969.3089533272</v>
      </c>
      <c r="W1277" s="2">
        <f t="shared" si="677"/>
        <v>299036.32321461051</v>
      </c>
      <c r="X1277" s="27">
        <f t="shared" si="678"/>
        <v>0</v>
      </c>
      <c r="Y1277" s="2">
        <f t="shared" si="691"/>
        <v>0</v>
      </c>
      <c r="Z1277" s="67">
        <f t="shared" si="679"/>
        <v>0</v>
      </c>
      <c r="AA1277" s="2">
        <f t="shared" si="680"/>
        <v>0</v>
      </c>
      <c r="AB1277" s="26">
        <f t="shared" si="687"/>
        <v>6.7299999999999999E-2</v>
      </c>
      <c r="AC1277" s="27">
        <f t="shared" si="701"/>
        <v>1</v>
      </c>
      <c r="AD1277" s="27">
        <v>252</v>
      </c>
      <c r="AE1277" s="10">
        <f t="shared" si="696"/>
        <v>1.0002584940000001</v>
      </c>
      <c r="AF1277" s="2">
        <f t="shared" si="697"/>
        <v>74.758711390000002</v>
      </c>
      <c r="AG1277" s="2">
        <f t="shared" si="681"/>
        <v>77.29909533</v>
      </c>
      <c r="AH1277" s="3" t="str">
        <f t="shared" si="682"/>
        <v>-</v>
      </c>
      <c r="AI1277" s="4" t="str">
        <f t="shared" si="698"/>
        <v>A+J=</v>
      </c>
      <c r="AJ1277" s="11">
        <f t="shared" si="688"/>
        <v>42100</v>
      </c>
      <c r="AK1277" s="11"/>
      <c r="AL1277" s="4"/>
      <c r="AX1277" s="1"/>
      <c r="AY1277" s="1"/>
      <c r="AZ1277" s="1"/>
      <c r="BA1277" s="1"/>
      <c r="BB1277" s="1"/>
      <c r="BC1277" s="1"/>
    </row>
    <row r="1278" spans="1:55" x14ac:dyDescent="0.2">
      <c r="A1278" s="144">
        <f t="shared" si="683"/>
        <v>42067</v>
      </c>
      <c r="B1278" s="2">
        <f t="shared" si="669"/>
        <v>299345.91797747009</v>
      </c>
      <c r="C1278" s="2">
        <f t="shared" si="684"/>
        <v>243191.80210497999</v>
      </c>
      <c r="D1278" s="68">
        <f>SUM(Y1278:Y$1459)</f>
        <v>15195.030372509998</v>
      </c>
      <c r="E1278" s="68">
        <f t="shared" si="670"/>
        <v>227996.77173246999</v>
      </c>
      <c r="F1278" s="72">
        <f t="shared" si="692"/>
        <v>4110.2</v>
      </c>
      <c r="G1278" s="3">
        <f>IF(N1278=1,VLOOKUP(A1277,[1]Plan1!$BG$69:$BI$188,3),G1277)</f>
        <v>4160.34</v>
      </c>
      <c r="H1278" s="11">
        <f t="shared" si="693"/>
        <v>42007</v>
      </c>
      <c r="I1278" s="11">
        <f t="shared" si="694"/>
        <v>42038</v>
      </c>
      <c r="J1278" s="26">
        <f t="shared" si="671"/>
        <v>1.2198919760595617E-2</v>
      </c>
      <c r="K1278" s="11">
        <f t="shared" si="685"/>
        <v>42095</v>
      </c>
      <c r="L1278" s="11">
        <f t="shared" si="672"/>
        <v>42095</v>
      </c>
      <c r="M1278" s="1">
        <f t="shared" si="686"/>
        <v>22</v>
      </c>
      <c r="N1278" s="1">
        <f t="shared" si="689"/>
        <v>2</v>
      </c>
      <c r="O1278" s="2">
        <f t="shared" si="673"/>
        <v>1.0011028900000001</v>
      </c>
      <c r="P1278" s="10">
        <f t="shared" si="700"/>
        <v>1.01239944</v>
      </c>
      <c r="Q1278" s="10">
        <f t="shared" si="695"/>
        <v>1.2316458309240512</v>
      </c>
      <c r="R1278" s="2">
        <f t="shared" si="699"/>
        <v>1.2330042000000001</v>
      </c>
      <c r="S1278" s="2">
        <f t="shared" si="690"/>
        <v>1.1892205600000001</v>
      </c>
      <c r="T1278" s="2">
        <f t="shared" si="674"/>
        <v>289208.69108669</v>
      </c>
      <c r="U1278" s="2">
        <f t="shared" si="675"/>
        <v>2875.212156303352</v>
      </c>
      <c r="V1278" s="2">
        <f t="shared" si="676"/>
        <v>53124.20540010681</v>
      </c>
      <c r="W1278" s="2">
        <f t="shared" si="677"/>
        <v>299191.21966139012</v>
      </c>
      <c r="X1278" s="27">
        <f t="shared" si="678"/>
        <v>0</v>
      </c>
      <c r="Y1278" s="2">
        <f t="shared" si="691"/>
        <v>0</v>
      </c>
      <c r="Z1278" s="67">
        <f t="shared" si="679"/>
        <v>0</v>
      </c>
      <c r="AA1278" s="2">
        <f t="shared" si="680"/>
        <v>0</v>
      </c>
      <c r="AB1278" s="26">
        <f t="shared" si="687"/>
        <v>6.7299999999999999E-2</v>
      </c>
      <c r="AC1278" s="27">
        <f t="shared" si="701"/>
        <v>2</v>
      </c>
      <c r="AD1278" s="27">
        <v>252</v>
      </c>
      <c r="AE1278" s="10">
        <f t="shared" si="696"/>
        <v>1.000517055</v>
      </c>
      <c r="AF1278" s="2">
        <f t="shared" si="697"/>
        <v>149.53679976000001</v>
      </c>
      <c r="AG1278" s="2">
        <f t="shared" si="681"/>
        <v>154.69831608000001</v>
      </c>
      <c r="AH1278" s="3" t="str">
        <f t="shared" si="682"/>
        <v>-</v>
      </c>
      <c r="AI1278" s="4" t="str">
        <f t="shared" si="698"/>
        <v>A+J=</v>
      </c>
      <c r="AJ1278" s="11">
        <f t="shared" si="688"/>
        <v>42100</v>
      </c>
      <c r="AK1278" s="11"/>
      <c r="AL1278" s="4"/>
      <c r="AX1278" s="1"/>
      <c r="AY1278" s="1"/>
      <c r="AZ1278" s="1"/>
      <c r="BA1278" s="1"/>
      <c r="BB1278" s="1"/>
      <c r="BC1278" s="1"/>
    </row>
    <row r="1279" spans="1:55" x14ac:dyDescent="0.2">
      <c r="A1279" s="144">
        <f t="shared" si="683"/>
        <v>42068</v>
      </c>
      <c r="B1279" s="2">
        <f t="shared" si="669"/>
        <v>299578.39594404749</v>
      </c>
      <c r="C1279" s="2">
        <f t="shared" si="684"/>
        <v>243191.80210497999</v>
      </c>
      <c r="D1279" s="68">
        <f>SUM(Y1279:Y$1459)</f>
        <v>15195.030372509998</v>
      </c>
      <c r="E1279" s="68">
        <f t="shared" si="670"/>
        <v>227996.77173246999</v>
      </c>
      <c r="F1279" s="72">
        <f t="shared" si="692"/>
        <v>4110.2</v>
      </c>
      <c r="G1279" s="3">
        <f>IF(N1279=1,VLOOKUP(A1278,[1]Plan1!$BG$69:$BI$188,3),G1278)</f>
        <v>4160.34</v>
      </c>
      <c r="H1279" s="11">
        <f t="shared" si="693"/>
        <v>42007</v>
      </c>
      <c r="I1279" s="11">
        <f t="shared" si="694"/>
        <v>42038</v>
      </c>
      <c r="J1279" s="26">
        <f t="shared" si="671"/>
        <v>1.2198919760595617E-2</v>
      </c>
      <c r="K1279" s="11">
        <f t="shared" si="685"/>
        <v>42095</v>
      </c>
      <c r="L1279" s="11">
        <f t="shared" si="672"/>
        <v>42095</v>
      </c>
      <c r="M1279" s="1">
        <f t="shared" si="686"/>
        <v>22</v>
      </c>
      <c r="N1279" s="1">
        <f t="shared" si="689"/>
        <v>3</v>
      </c>
      <c r="O1279" s="2">
        <f t="shared" si="673"/>
        <v>1.0016547899999999</v>
      </c>
      <c r="P1279" s="10">
        <f t="shared" si="700"/>
        <v>1.01239944</v>
      </c>
      <c r="Q1279" s="10">
        <f t="shared" si="695"/>
        <v>1.2316458309240512</v>
      </c>
      <c r="R1279" s="2">
        <f t="shared" si="699"/>
        <v>1.2336839399999999</v>
      </c>
      <c r="S1279" s="2">
        <f t="shared" si="690"/>
        <v>1.1892205600000001</v>
      </c>
      <c r="T1279" s="2">
        <f t="shared" si="674"/>
        <v>289208.69108669</v>
      </c>
      <c r="U1279" s="2">
        <f t="shared" si="675"/>
        <v>2875.212156303352</v>
      </c>
      <c r="V1279" s="2">
        <f t="shared" si="676"/>
        <v>53279.183925724195</v>
      </c>
      <c r="W1279" s="2">
        <f t="shared" si="677"/>
        <v>299346.19818700751</v>
      </c>
      <c r="X1279" s="27">
        <f t="shared" si="678"/>
        <v>0</v>
      </c>
      <c r="Y1279" s="2">
        <f t="shared" si="691"/>
        <v>0</v>
      </c>
      <c r="Z1279" s="67">
        <f t="shared" si="679"/>
        <v>0</v>
      </c>
      <c r="AA1279" s="2">
        <f t="shared" si="680"/>
        <v>0</v>
      </c>
      <c r="AB1279" s="26">
        <f t="shared" si="687"/>
        <v>6.7299999999999999E-2</v>
      </c>
      <c r="AC1279" s="27">
        <f t="shared" si="701"/>
        <v>3</v>
      </c>
      <c r="AD1279" s="27">
        <v>252</v>
      </c>
      <c r="AE1279" s="10">
        <f t="shared" si="696"/>
        <v>1.0007756830000001</v>
      </c>
      <c r="AF1279" s="2">
        <f t="shared" si="697"/>
        <v>224.33426512</v>
      </c>
      <c r="AG1279" s="2">
        <f t="shared" si="681"/>
        <v>232.19775704</v>
      </c>
      <c r="AH1279" s="3" t="str">
        <f t="shared" si="682"/>
        <v>-</v>
      </c>
      <c r="AI1279" s="4" t="str">
        <f t="shared" si="698"/>
        <v>A+J=</v>
      </c>
      <c r="AJ1279" s="11">
        <f t="shared" si="688"/>
        <v>42100</v>
      </c>
      <c r="AK1279" s="11"/>
      <c r="AL1279" s="4"/>
      <c r="AX1279" s="1"/>
      <c r="AY1279" s="1"/>
      <c r="AZ1279" s="1"/>
      <c r="BA1279" s="1"/>
      <c r="BB1279" s="1"/>
      <c r="BC1279" s="1"/>
    </row>
    <row r="1280" spans="1:55" x14ac:dyDescent="0.2">
      <c r="A1280" s="144">
        <f t="shared" si="683"/>
        <v>42069</v>
      </c>
      <c r="B1280" s="2">
        <f t="shared" si="669"/>
        <v>299811.0605696782</v>
      </c>
      <c r="C1280" s="2">
        <f t="shared" si="684"/>
        <v>243191.80210497999</v>
      </c>
      <c r="D1280" s="68">
        <f>SUM(Y1280:Y$1459)</f>
        <v>15195.030372509998</v>
      </c>
      <c r="E1280" s="68">
        <f t="shared" si="670"/>
        <v>227996.77173246999</v>
      </c>
      <c r="F1280" s="72">
        <f t="shared" si="692"/>
        <v>4110.2</v>
      </c>
      <c r="G1280" s="3">
        <f>IF(N1280=1,VLOOKUP(A1279,[1]Plan1!$BG$69:$BI$188,3),G1279)</f>
        <v>4160.34</v>
      </c>
      <c r="H1280" s="11">
        <f t="shared" si="693"/>
        <v>42007</v>
      </c>
      <c r="I1280" s="11">
        <f t="shared" si="694"/>
        <v>42038</v>
      </c>
      <c r="J1280" s="26">
        <f t="shared" si="671"/>
        <v>1.2198919760595617E-2</v>
      </c>
      <c r="K1280" s="11">
        <f t="shared" si="685"/>
        <v>42095</v>
      </c>
      <c r="L1280" s="11">
        <f t="shared" si="672"/>
        <v>42095</v>
      </c>
      <c r="M1280" s="1">
        <f t="shared" si="686"/>
        <v>22</v>
      </c>
      <c r="N1280" s="1">
        <f t="shared" si="689"/>
        <v>4</v>
      </c>
      <c r="O1280" s="2">
        <f t="shared" si="673"/>
        <v>1.0022069899999999</v>
      </c>
      <c r="P1280" s="10">
        <f t="shared" si="700"/>
        <v>1.01239944</v>
      </c>
      <c r="Q1280" s="10">
        <f t="shared" si="695"/>
        <v>1.2316458309240512</v>
      </c>
      <c r="R1280" s="2">
        <f t="shared" si="699"/>
        <v>1.2343640600000001</v>
      </c>
      <c r="S1280" s="2">
        <f t="shared" si="690"/>
        <v>1.1892205600000001</v>
      </c>
      <c r="T1280" s="2">
        <f t="shared" si="674"/>
        <v>289208.69108669</v>
      </c>
      <c r="U1280" s="2">
        <f t="shared" si="675"/>
        <v>2875.212156303352</v>
      </c>
      <c r="V1280" s="2">
        <f t="shared" si="676"/>
        <v>53434.249090114921</v>
      </c>
      <c r="W1280" s="2">
        <f t="shared" si="677"/>
        <v>299501.26335139823</v>
      </c>
      <c r="X1280" s="27">
        <f t="shared" si="678"/>
        <v>0</v>
      </c>
      <c r="Y1280" s="2">
        <f t="shared" si="691"/>
        <v>0</v>
      </c>
      <c r="Z1280" s="67">
        <f t="shared" si="679"/>
        <v>0</v>
      </c>
      <c r="AA1280" s="2">
        <f t="shared" si="680"/>
        <v>0</v>
      </c>
      <c r="AB1280" s="26">
        <f t="shared" si="687"/>
        <v>6.7299999999999999E-2</v>
      </c>
      <c r="AC1280" s="27">
        <f t="shared" si="701"/>
        <v>4</v>
      </c>
      <c r="AD1280" s="27">
        <v>252</v>
      </c>
      <c r="AE1280" s="10">
        <f t="shared" si="696"/>
        <v>1.0010343770000001</v>
      </c>
      <c r="AF1280" s="2">
        <f t="shared" si="697"/>
        <v>299.15081825999999</v>
      </c>
      <c r="AG1280" s="2">
        <f t="shared" si="681"/>
        <v>309.79721827999998</v>
      </c>
      <c r="AH1280" s="3" t="str">
        <f t="shared" si="682"/>
        <v>-</v>
      </c>
      <c r="AI1280" s="4" t="str">
        <f t="shared" si="698"/>
        <v>A+J=</v>
      </c>
      <c r="AJ1280" s="11">
        <f t="shared" si="688"/>
        <v>42100</v>
      </c>
      <c r="AK1280" s="11"/>
      <c r="AL1280" s="4"/>
      <c r="AX1280" s="1"/>
      <c r="AY1280" s="1"/>
      <c r="AZ1280" s="1"/>
      <c r="BA1280" s="1"/>
      <c r="BB1280" s="1"/>
      <c r="BC1280" s="1"/>
    </row>
    <row r="1281" spans="1:55" x14ac:dyDescent="0.2">
      <c r="A1281" s="144">
        <f t="shared" si="683"/>
        <v>42070</v>
      </c>
      <c r="B1281" s="2">
        <f t="shared" si="669"/>
        <v>300043.91026867443</v>
      </c>
      <c r="C1281" s="2">
        <f t="shared" si="684"/>
        <v>243191.80210497999</v>
      </c>
      <c r="D1281" s="68">
        <f>SUM(Y1281:Y$1459)</f>
        <v>15195.030372509998</v>
      </c>
      <c r="E1281" s="68">
        <f t="shared" si="670"/>
        <v>227996.77173246999</v>
      </c>
      <c r="F1281" s="72">
        <f t="shared" si="692"/>
        <v>4110.2</v>
      </c>
      <c r="G1281" s="3">
        <f>IF(N1281=1,VLOOKUP(A1280,[1]Plan1!$BG$69:$BI$188,3),G1280)</f>
        <v>4160.34</v>
      </c>
      <c r="H1281" s="11">
        <f t="shared" si="693"/>
        <v>42007</v>
      </c>
      <c r="I1281" s="11">
        <f t="shared" si="694"/>
        <v>42038</v>
      </c>
      <c r="J1281" s="26">
        <f t="shared" si="671"/>
        <v>1.2198919760595617E-2</v>
      </c>
      <c r="K1281" s="11">
        <f t="shared" si="685"/>
        <v>42095</v>
      </c>
      <c r="L1281" s="11">
        <f t="shared" si="672"/>
        <v>42095</v>
      </c>
      <c r="M1281" s="1">
        <f t="shared" si="686"/>
        <v>22</v>
      </c>
      <c r="N1281" s="1">
        <f t="shared" si="689"/>
        <v>5</v>
      </c>
      <c r="O1281" s="2">
        <f t="shared" si="673"/>
        <v>1.0027595</v>
      </c>
      <c r="P1281" s="10">
        <f t="shared" si="700"/>
        <v>1.01239944</v>
      </c>
      <c r="Q1281" s="10">
        <f t="shared" si="695"/>
        <v>1.2316458309240512</v>
      </c>
      <c r="R1281" s="2">
        <f t="shared" si="699"/>
        <v>1.23504455</v>
      </c>
      <c r="S1281" s="2">
        <f t="shared" si="690"/>
        <v>1.1892205600000001</v>
      </c>
      <c r="T1281" s="2">
        <f t="shared" si="674"/>
        <v>289208.69108669</v>
      </c>
      <c r="U1281" s="2">
        <f t="shared" si="675"/>
        <v>2875.212156303352</v>
      </c>
      <c r="V1281" s="2">
        <f t="shared" si="676"/>
        <v>53589.398613311132</v>
      </c>
      <c r="W1281" s="2">
        <f t="shared" si="677"/>
        <v>299656.41287459445</v>
      </c>
      <c r="X1281" s="27">
        <f t="shared" si="678"/>
        <v>0</v>
      </c>
      <c r="Y1281" s="2">
        <f t="shared" si="691"/>
        <v>0</v>
      </c>
      <c r="Z1281" s="67">
        <f t="shared" si="679"/>
        <v>0</v>
      </c>
      <c r="AA1281" s="2">
        <f t="shared" si="680"/>
        <v>0</v>
      </c>
      <c r="AB1281" s="26">
        <f t="shared" si="687"/>
        <v>6.7299999999999999E-2</v>
      </c>
      <c r="AC1281" s="27">
        <f t="shared" si="701"/>
        <v>5</v>
      </c>
      <c r="AD1281" s="27">
        <v>252</v>
      </c>
      <c r="AE1281" s="10">
        <f t="shared" si="696"/>
        <v>1.0012931389999999</v>
      </c>
      <c r="AF1281" s="2">
        <f t="shared" si="697"/>
        <v>373.98703757999999</v>
      </c>
      <c r="AG1281" s="2">
        <f t="shared" si="681"/>
        <v>387.49739407999999</v>
      </c>
      <c r="AH1281" s="3" t="str">
        <f t="shared" si="682"/>
        <v>-</v>
      </c>
      <c r="AI1281" s="4" t="str">
        <f t="shared" si="698"/>
        <v>A+J=</v>
      </c>
      <c r="AJ1281" s="11">
        <f t="shared" si="688"/>
        <v>42100</v>
      </c>
      <c r="AK1281" s="11"/>
      <c r="AL1281" s="4"/>
      <c r="AX1281" s="1"/>
      <c r="AY1281" s="1"/>
      <c r="AZ1281" s="1"/>
      <c r="BA1281" s="1"/>
      <c r="BB1281" s="1"/>
      <c r="BC1281" s="1"/>
    </row>
    <row r="1282" spans="1:55" x14ac:dyDescent="0.2">
      <c r="A1282" s="144">
        <f t="shared" si="683"/>
        <v>42071</v>
      </c>
      <c r="B1282" s="2">
        <f t="shared" si="669"/>
        <v>300043.91026867443</v>
      </c>
      <c r="C1282" s="2">
        <f t="shared" si="684"/>
        <v>243191.80210497999</v>
      </c>
      <c r="D1282" s="68">
        <f>SUM(Y1282:Y$1459)</f>
        <v>15195.030372509998</v>
      </c>
      <c r="E1282" s="68">
        <f t="shared" si="670"/>
        <v>227996.77173246999</v>
      </c>
      <c r="F1282" s="72">
        <f t="shared" si="692"/>
        <v>4110.2</v>
      </c>
      <c r="G1282" s="3">
        <f>IF(N1282=1,VLOOKUP(A1281,[1]Plan1!$BG$69:$BI$188,3),G1281)</f>
        <v>4160.34</v>
      </c>
      <c r="H1282" s="11">
        <f t="shared" si="693"/>
        <v>42007</v>
      </c>
      <c r="I1282" s="11">
        <f t="shared" si="694"/>
        <v>42038</v>
      </c>
      <c r="J1282" s="26">
        <f t="shared" si="671"/>
        <v>1.2198919760595617E-2</v>
      </c>
      <c r="K1282" s="11">
        <f t="shared" si="685"/>
        <v>42095</v>
      </c>
      <c r="L1282" s="11">
        <f t="shared" si="672"/>
        <v>42095</v>
      </c>
      <c r="M1282" s="1">
        <f t="shared" si="686"/>
        <v>22</v>
      </c>
      <c r="N1282" s="1">
        <f t="shared" si="689"/>
        <v>5</v>
      </c>
      <c r="O1282" s="2">
        <f t="shared" si="673"/>
        <v>1.0027595</v>
      </c>
      <c r="P1282" s="10">
        <f t="shared" si="700"/>
        <v>1.01239944</v>
      </c>
      <c r="Q1282" s="10">
        <f t="shared" si="695"/>
        <v>1.2316458309240512</v>
      </c>
      <c r="R1282" s="2">
        <f t="shared" si="699"/>
        <v>1.23504455</v>
      </c>
      <c r="S1282" s="2">
        <f t="shared" si="690"/>
        <v>1.1892205600000001</v>
      </c>
      <c r="T1282" s="2">
        <f t="shared" si="674"/>
        <v>289208.69108669</v>
      </c>
      <c r="U1282" s="2">
        <f t="shared" si="675"/>
        <v>2875.212156303352</v>
      </c>
      <c r="V1282" s="2">
        <f t="shared" si="676"/>
        <v>53589.398613311132</v>
      </c>
      <c r="W1282" s="2">
        <f t="shared" si="677"/>
        <v>299656.41287459445</v>
      </c>
      <c r="X1282" s="27">
        <f t="shared" si="678"/>
        <v>0</v>
      </c>
      <c r="Y1282" s="2">
        <f t="shared" si="691"/>
        <v>0</v>
      </c>
      <c r="Z1282" s="67">
        <f t="shared" si="679"/>
        <v>0</v>
      </c>
      <c r="AA1282" s="2">
        <f t="shared" si="680"/>
        <v>0</v>
      </c>
      <c r="AB1282" s="26">
        <f t="shared" si="687"/>
        <v>6.7299999999999999E-2</v>
      </c>
      <c r="AC1282" s="27">
        <f t="shared" si="701"/>
        <v>5</v>
      </c>
      <c r="AD1282" s="27">
        <v>252</v>
      </c>
      <c r="AE1282" s="10">
        <f t="shared" si="696"/>
        <v>1.0012931389999999</v>
      </c>
      <c r="AF1282" s="2">
        <f t="shared" si="697"/>
        <v>373.98703757999999</v>
      </c>
      <c r="AG1282" s="2">
        <f t="shared" si="681"/>
        <v>387.49739407999999</v>
      </c>
      <c r="AH1282" s="3" t="str">
        <f t="shared" si="682"/>
        <v>-</v>
      </c>
      <c r="AI1282" s="4" t="str">
        <f t="shared" si="698"/>
        <v>A+J=</v>
      </c>
      <c r="AJ1282" s="11">
        <f t="shared" si="688"/>
        <v>42100</v>
      </c>
      <c r="AK1282" s="11"/>
      <c r="AL1282" s="4"/>
      <c r="AX1282" s="1"/>
      <c r="AY1282" s="1"/>
      <c r="AZ1282" s="1"/>
      <c r="BA1282" s="1"/>
      <c r="BB1282" s="1"/>
      <c r="BC1282" s="1"/>
    </row>
    <row r="1283" spans="1:55" x14ac:dyDescent="0.2">
      <c r="A1283" s="144">
        <f t="shared" si="683"/>
        <v>42072</v>
      </c>
      <c r="B1283" s="2">
        <f t="shared" si="669"/>
        <v>300043.91026867443</v>
      </c>
      <c r="C1283" s="2">
        <f t="shared" si="684"/>
        <v>243191.80210497999</v>
      </c>
      <c r="D1283" s="68">
        <f>SUM(Y1283:Y$1459)</f>
        <v>15195.030372509998</v>
      </c>
      <c r="E1283" s="68">
        <f t="shared" si="670"/>
        <v>227996.77173246999</v>
      </c>
      <c r="F1283" s="72">
        <f t="shared" si="692"/>
        <v>4110.2</v>
      </c>
      <c r="G1283" s="3">
        <f>IF(N1283=1,VLOOKUP(A1282,[1]Plan1!$BG$69:$BI$188,3),G1282)</f>
        <v>4160.34</v>
      </c>
      <c r="H1283" s="11">
        <f t="shared" si="693"/>
        <v>42007</v>
      </c>
      <c r="I1283" s="11">
        <f t="shared" si="694"/>
        <v>42038</v>
      </c>
      <c r="J1283" s="26">
        <f t="shared" si="671"/>
        <v>1.2198919760595617E-2</v>
      </c>
      <c r="K1283" s="11">
        <f t="shared" si="685"/>
        <v>42095</v>
      </c>
      <c r="L1283" s="11">
        <f t="shared" si="672"/>
        <v>42095</v>
      </c>
      <c r="M1283" s="1">
        <f t="shared" si="686"/>
        <v>22</v>
      </c>
      <c r="N1283" s="1">
        <f t="shared" si="689"/>
        <v>5</v>
      </c>
      <c r="O1283" s="2">
        <f t="shared" si="673"/>
        <v>1.0027595</v>
      </c>
      <c r="P1283" s="10">
        <f t="shared" si="700"/>
        <v>1.01239944</v>
      </c>
      <c r="Q1283" s="10">
        <f t="shared" si="695"/>
        <v>1.2316458309240512</v>
      </c>
      <c r="R1283" s="2">
        <f t="shared" si="699"/>
        <v>1.23504455</v>
      </c>
      <c r="S1283" s="2">
        <f t="shared" si="690"/>
        <v>1.1892205600000001</v>
      </c>
      <c r="T1283" s="2">
        <f t="shared" si="674"/>
        <v>289208.69108669</v>
      </c>
      <c r="U1283" s="2">
        <f t="shared" si="675"/>
        <v>2875.212156303352</v>
      </c>
      <c r="V1283" s="2">
        <f t="shared" si="676"/>
        <v>53589.398613311132</v>
      </c>
      <c r="W1283" s="2">
        <f t="shared" si="677"/>
        <v>299656.41287459445</v>
      </c>
      <c r="X1283" s="27">
        <f t="shared" si="678"/>
        <v>0</v>
      </c>
      <c r="Y1283" s="2">
        <f t="shared" si="691"/>
        <v>0</v>
      </c>
      <c r="Z1283" s="67">
        <f t="shared" si="679"/>
        <v>0</v>
      </c>
      <c r="AA1283" s="2">
        <f t="shared" si="680"/>
        <v>0</v>
      </c>
      <c r="AB1283" s="26">
        <f t="shared" si="687"/>
        <v>6.7299999999999999E-2</v>
      </c>
      <c r="AC1283" s="27">
        <f t="shared" si="701"/>
        <v>5</v>
      </c>
      <c r="AD1283" s="27">
        <v>252</v>
      </c>
      <c r="AE1283" s="10">
        <f t="shared" si="696"/>
        <v>1.0012931389999999</v>
      </c>
      <c r="AF1283" s="2">
        <f t="shared" si="697"/>
        <v>373.98703757999999</v>
      </c>
      <c r="AG1283" s="2">
        <f t="shared" si="681"/>
        <v>387.49739407999999</v>
      </c>
      <c r="AH1283" s="3" t="str">
        <f t="shared" si="682"/>
        <v>-</v>
      </c>
      <c r="AI1283" s="4" t="str">
        <f t="shared" si="698"/>
        <v>A+J=</v>
      </c>
      <c r="AJ1283" s="11">
        <f t="shared" si="688"/>
        <v>42100</v>
      </c>
      <c r="AK1283" s="11"/>
      <c r="AL1283" s="4"/>
      <c r="AX1283" s="1"/>
      <c r="AY1283" s="1"/>
      <c r="AZ1283" s="1"/>
      <c r="BA1283" s="1"/>
      <c r="BB1283" s="1"/>
      <c r="BC1283" s="1"/>
    </row>
    <row r="1284" spans="1:55" x14ac:dyDescent="0.2">
      <c r="A1284" s="144">
        <f t="shared" si="683"/>
        <v>42073</v>
      </c>
      <c r="B1284" s="2">
        <f t="shared" si="669"/>
        <v>300276.94910558162</v>
      </c>
      <c r="C1284" s="2">
        <f t="shared" si="684"/>
        <v>243191.80210497999</v>
      </c>
      <c r="D1284" s="68">
        <f>SUM(Y1284:Y$1459)</f>
        <v>15195.030372509998</v>
      </c>
      <c r="E1284" s="68">
        <f t="shared" si="670"/>
        <v>227996.77173246999</v>
      </c>
      <c r="F1284" s="72">
        <f t="shared" si="692"/>
        <v>4110.2</v>
      </c>
      <c r="G1284" s="3">
        <f>IF(N1284=1,VLOOKUP(A1283,[1]Plan1!$BG$69:$BI$188,3),G1283)</f>
        <v>4160.34</v>
      </c>
      <c r="H1284" s="11">
        <f t="shared" si="693"/>
        <v>42007</v>
      </c>
      <c r="I1284" s="11">
        <f t="shared" si="694"/>
        <v>42038</v>
      </c>
      <c r="J1284" s="26">
        <f t="shared" si="671"/>
        <v>1.2198919760595617E-2</v>
      </c>
      <c r="K1284" s="11">
        <f t="shared" si="685"/>
        <v>42095</v>
      </c>
      <c r="L1284" s="11">
        <f t="shared" si="672"/>
        <v>42095</v>
      </c>
      <c r="M1284" s="1">
        <f t="shared" si="686"/>
        <v>22</v>
      </c>
      <c r="N1284" s="1">
        <f t="shared" si="689"/>
        <v>6</v>
      </c>
      <c r="O1284" s="2">
        <f t="shared" si="673"/>
        <v>1.00331232</v>
      </c>
      <c r="P1284" s="10">
        <f t="shared" si="700"/>
        <v>1.01239944</v>
      </c>
      <c r="Q1284" s="10">
        <f t="shared" si="695"/>
        <v>1.2316458309240512</v>
      </c>
      <c r="R1284" s="2">
        <f t="shared" si="699"/>
        <v>1.23572543</v>
      </c>
      <c r="S1284" s="2">
        <f t="shared" si="690"/>
        <v>1.1892205600000001</v>
      </c>
      <c r="T1284" s="2">
        <f t="shared" si="674"/>
        <v>289208.69108669</v>
      </c>
      <c r="U1284" s="2">
        <f t="shared" si="675"/>
        <v>2875.212156303352</v>
      </c>
      <c r="V1284" s="2">
        <f t="shared" si="676"/>
        <v>53744.637055248335</v>
      </c>
      <c r="W1284" s="2">
        <f t="shared" si="677"/>
        <v>299811.65131653164</v>
      </c>
      <c r="X1284" s="27">
        <f t="shared" si="678"/>
        <v>0</v>
      </c>
      <c r="Y1284" s="2">
        <f t="shared" si="691"/>
        <v>0</v>
      </c>
      <c r="Z1284" s="67">
        <f t="shared" si="679"/>
        <v>0</v>
      </c>
      <c r="AA1284" s="2">
        <f t="shared" si="680"/>
        <v>0</v>
      </c>
      <c r="AB1284" s="26">
        <f t="shared" si="687"/>
        <v>6.7299999999999999E-2</v>
      </c>
      <c r="AC1284" s="27">
        <f t="shared" si="701"/>
        <v>6</v>
      </c>
      <c r="AD1284" s="27">
        <v>252</v>
      </c>
      <c r="AE1284" s="10">
        <f t="shared" si="696"/>
        <v>1.0015519669999999</v>
      </c>
      <c r="AF1284" s="2">
        <f t="shared" si="697"/>
        <v>448.84234466999999</v>
      </c>
      <c r="AG1284" s="2">
        <f t="shared" si="681"/>
        <v>465.29778905000001</v>
      </c>
      <c r="AH1284" s="3" t="str">
        <f t="shared" si="682"/>
        <v>-</v>
      </c>
      <c r="AI1284" s="4" t="str">
        <f t="shared" si="698"/>
        <v>A+J=</v>
      </c>
      <c r="AJ1284" s="11">
        <f t="shared" si="688"/>
        <v>42100</v>
      </c>
      <c r="AK1284" s="11"/>
      <c r="AL1284" s="4"/>
      <c r="AX1284" s="1"/>
      <c r="AY1284" s="1"/>
      <c r="AZ1284" s="1"/>
      <c r="BA1284" s="1"/>
      <c r="BB1284" s="1"/>
      <c r="BC1284" s="1"/>
    </row>
    <row r="1285" spans="1:55" x14ac:dyDescent="0.2">
      <c r="A1285" s="144">
        <f t="shared" si="683"/>
        <v>42074</v>
      </c>
      <c r="B1285" s="2">
        <f t="shared" si="669"/>
        <v>300510.1729119544</v>
      </c>
      <c r="C1285" s="2">
        <f t="shared" si="684"/>
        <v>243191.80210497999</v>
      </c>
      <c r="D1285" s="68">
        <f>SUM(Y1285:Y$1459)</f>
        <v>15195.030372509998</v>
      </c>
      <c r="E1285" s="68">
        <f t="shared" si="670"/>
        <v>227996.77173246999</v>
      </c>
      <c r="F1285" s="72">
        <f t="shared" si="692"/>
        <v>4110.2</v>
      </c>
      <c r="G1285" s="3">
        <f>IF(N1285=1,VLOOKUP(A1284,[1]Plan1!$BG$69:$BI$188,3),G1284)</f>
        <v>4160.34</v>
      </c>
      <c r="H1285" s="11">
        <f t="shared" si="693"/>
        <v>42007</v>
      </c>
      <c r="I1285" s="11">
        <f t="shared" si="694"/>
        <v>42038</v>
      </c>
      <c r="J1285" s="26">
        <f t="shared" si="671"/>
        <v>1.2198919760595617E-2</v>
      </c>
      <c r="K1285" s="11">
        <f t="shared" si="685"/>
        <v>42095</v>
      </c>
      <c r="L1285" s="11">
        <f t="shared" si="672"/>
        <v>42095</v>
      </c>
      <c r="M1285" s="1">
        <f t="shared" si="686"/>
        <v>22</v>
      </c>
      <c r="N1285" s="1">
        <f t="shared" si="689"/>
        <v>7</v>
      </c>
      <c r="O1285" s="2">
        <f t="shared" si="673"/>
        <v>1.00386544</v>
      </c>
      <c r="P1285" s="10">
        <f t="shared" si="700"/>
        <v>1.01239944</v>
      </c>
      <c r="Q1285" s="10">
        <f t="shared" si="695"/>
        <v>1.2316458309240512</v>
      </c>
      <c r="R1285" s="2">
        <f t="shared" si="699"/>
        <v>1.23640668</v>
      </c>
      <c r="S1285" s="2">
        <f t="shared" si="690"/>
        <v>1.1892205600000001</v>
      </c>
      <c r="T1285" s="2">
        <f t="shared" si="674"/>
        <v>289208.69108669</v>
      </c>
      <c r="U1285" s="2">
        <f t="shared" si="675"/>
        <v>2875.212156303352</v>
      </c>
      <c r="V1285" s="2">
        <f t="shared" si="676"/>
        <v>53899.959855991074</v>
      </c>
      <c r="W1285" s="2">
        <f t="shared" si="677"/>
        <v>299966.9741172744</v>
      </c>
      <c r="X1285" s="27">
        <f t="shared" si="678"/>
        <v>0</v>
      </c>
      <c r="Y1285" s="2">
        <f t="shared" si="691"/>
        <v>0</v>
      </c>
      <c r="Z1285" s="67">
        <f t="shared" si="679"/>
        <v>0</v>
      </c>
      <c r="AA1285" s="2">
        <f t="shared" si="680"/>
        <v>0</v>
      </c>
      <c r="AB1285" s="26">
        <f t="shared" si="687"/>
        <v>6.7299999999999999E-2</v>
      </c>
      <c r="AC1285" s="27">
        <f t="shared" si="701"/>
        <v>7</v>
      </c>
      <c r="AD1285" s="27">
        <v>252</v>
      </c>
      <c r="AE1285" s="10">
        <f t="shared" si="696"/>
        <v>1.0018108619999999</v>
      </c>
      <c r="AF1285" s="2">
        <f t="shared" si="697"/>
        <v>523.71702875000005</v>
      </c>
      <c r="AG1285" s="2">
        <f t="shared" si="681"/>
        <v>543.19879467999999</v>
      </c>
      <c r="AH1285" s="3" t="str">
        <f t="shared" si="682"/>
        <v>-</v>
      </c>
      <c r="AI1285" s="4" t="str">
        <f t="shared" si="698"/>
        <v>A+J=</v>
      </c>
      <c r="AJ1285" s="11">
        <f t="shared" si="688"/>
        <v>42100</v>
      </c>
      <c r="AK1285" s="11"/>
      <c r="AL1285" s="4"/>
      <c r="AX1285" s="1"/>
      <c r="AY1285" s="1"/>
      <c r="AZ1285" s="1"/>
      <c r="BA1285" s="1"/>
      <c r="BB1285" s="1"/>
      <c r="BC1285" s="1"/>
    </row>
    <row r="1286" spans="1:55" x14ac:dyDescent="0.2">
      <c r="A1286" s="144">
        <f t="shared" si="683"/>
        <v>42075</v>
      </c>
      <c r="B1286" s="2">
        <f t="shared" si="669"/>
        <v>300743.58208464266</v>
      </c>
      <c r="C1286" s="2">
        <f t="shared" si="684"/>
        <v>243191.80210497999</v>
      </c>
      <c r="D1286" s="68">
        <f>SUM(Y1286:Y$1459)</f>
        <v>15195.030372509998</v>
      </c>
      <c r="E1286" s="68">
        <f t="shared" si="670"/>
        <v>227996.77173246999</v>
      </c>
      <c r="F1286" s="72">
        <f t="shared" si="692"/>
        <v>4110.2</v>
      </c>
      <c r="G1286" s="3">
        <f>IF(N1286=1,VLOOKUP(A1285,[1]Plan1!$BG$69:$BI$188,3),G1285)</f>
        <v>4160.34</v>
      </c>
      <c r="H1286" s="11">
        <f t="shared" si="693"/>
        <v>42007</v>
      </c>
      <c r="I1286" s="11">
        <f t="shared" si="694"/>
        <v>42038</v>
      </c>
      <c r="J1286" s="26">
        <f t="shared" si="671"/>
        <v>1.2198919760595617E-2</v>
      </c>
      <c r="K1286" s="11">
        <f t="shared" si="685"/>
        <v>42095</v>
      </c>
      <c r="L1286" s="11">
        <f t="shared" si="672"/>
        <v>42095</v>
      </c>
      <c r="M1286" s="1">
        <f t="shared" si="686"/>
        <v>22</v>
      </c>
      <c r="N1286" s="1">
        <f t="shared" si="689"/>
        <v>8</v>
      </c>
      <c r="O1286" s="2">
        <f t="shared" si="673"/>
        <v>1.0044188599999999</v>
      </c>
      <c r="P1286" s="10">
        <f t="shared" si="700"/>
        <v>1.01239944</v>
      </c>
      <c r="Q1286" s="10">
        <f t="shared" si="695"/>
        <v>1.2316458309240512</v>
      </c>
      <c r="R1286" s="2">
        <f t="shared" si="699"/>
        <v>1.2370882999999999</v>
      </c>
      <c r="S1286" s="2">
        <f t="shared" si="690"/>
        <v>1.1892205600000001</v>
      </c>
      <c r="T1286" s="2">
        <f t="shared" si="674"/>
        <v>289208.69108669</v>
      </c>
      <c r="U1286" s="2">
        <f t="shared" si="675"/>
        <v>2875.212156303352</v>
      </c>
      <c r="V1286" s="2">
        <f t="shared" si="676"/>
        <v>54055.367015539348</v>
      </c>
      <c r="W1286" s="2">
        <f t="shared" si="677"/>
        <v>300122.38127682265</v>
      </c>
      <c r="X1286" s="27">
        <f t="shared" si="678"/>
        <v>0</v>
      </c>
      <c r="Y1286" s="2">
        <f t="shared" si="691"/>
        <v>0</v>
      </c>
      <c r="Z1286" s="67">
        <f t="shared" si="679"/>
        <v>0</v>
      </c>
      <c r="AA1286" s="2">
        <f t="shared" si="680"/>
        <v>0</v>
      </c>
      <c r="AB1286" s="26">
        <f t="shared" si="687"/>
        <v>6.7299999999999999E-2</v>
      </c>
      <c r="AC1286" s="27">
        <f t="shared" si="701"/>
        <v>8</v>
      </c>
      <c r="AD1286" s="27">
        <v>252</v>
      </c>
      <c r="AE1286" s="10">
        <f t="shared" si="696"/>
        <v>1.002069825</v>
      </c>
      <c r="AF1286" s="2">
        <f t="shared" si="697"/>
        <v>598.61137901999996</v>
      </c>
      <c r="AG1286" s="2">
        <f t="shared" si="681"/>
        <v>621.20080782000002</v>
      </c>
      <c r="AH1286" s="3" t="str">
        <f t="shared" si="682"/>
        <v>-</v>
      </c>
      <c r="AI1286" s="4" t="str">
        <f t="shared" si="698"/>
        <v>A+J=</v>
      </c>
      <c r="AJ1286" s="11">
        <f t="shared" si="688"/>
        <v>42100</v>
      </c>
      <c r="AK1286" s="11"/>
      <c r="AL1286" s="4"/>
      <c r="AX1286" s="1"/>
      <c r="AY1286" s="1"/>
      <c r="AZ1286" s="1"/>
      <c r="BA1286" s="1"/>
      <c r="BB1286" s="1"/>
      <c r="BC1286" s="1"/>
    </row>
    <row r="1287" spans="1:55" x14ac:dyDescent="0.2">
      <c r="A1287" s="144">
        <f t="shared" si="683"/>
        <v>42076</v>
      </c>
      <c r="B1287" s="2">
        <f t="shared" si="669"/>
        <v>300977.17840562423</v>
      </c>
      <c r="C1287" s="2">
        <f t="shared" si="684"/>
        <v>243191.80210497999</v>
      </c>
      <c r="D1287" s="68">
        <f>SUM(Y1287:Y$1459)</f>
        <v>15195.030372509998</v>
      </c>
      <c r="E1287" s="68">
        <f t="shared" si="670"/>
        <v>227996.77173246999</v>
      </c>
      <c r="F1287" s="72">
        <f t="shared" si="692"/>
        <v>4110.2</v>
      </c>
      <c r="G1287" s="3">
        <f>IF(N1287=1,VLOOKUP(A1286,[1]Plan1!$BG$69:$BI$188,3),G1286)</f>
        <v>4160.34</v>
      </c>
      <c r="H1287" s="11">
        <f t="shared" si="693"/>
        <v>42007</v>
      </c>
      <c r="I1287" s="11">
        <f t="shared" si="694"/>
        <v>42038</v>
      </c>
      <c r="J1287" s="26">
        <f t="shared" si="671"/>
        <v>1.2198919760595617E-2</v>
      </c>
      <c r="K1287" s="11">
        <f t="shared" si="685"/>
        <v>42095</v>
      </c>
      <c r="L1287" s="11">
        <f t="shared" si="672"/>
        <v>42095</v>
      </c>
      <c r="M1287" s="1">
        <f t="shared" si="686"/>
        <v>22</v>
      </c>
      <c r="N1287" s="1">
        <f t="shared" si="689"/>
        <v>9</v>
      </c>
      <c r="O1287" s="2">
        <f t="shared" si="673"/>
        <v>1.0049725899999999</v>
      </c>
      <c r="P1287" s="10">
        <f t="shared" si="700"/>
        <v>1.01239944</v>
      </c>
      <c r="Q1287" s="10">
        <f t="shared" si="695"/>
        <v>1.2316458309240512</v>
      </c>
      <c r="R1287" s="2">
        <f t="shared" si="699"/>
        <v>1.2377703</v>
      </c>
      <c r="S1287" s="2">
        <f t="shared" si="690"/>
        <v>1.1892205600000001</v>
      </c>
      <c r="T1287" s="2">
        <f t="shared" si="674"/>
        <v>289208.69108669</v>
      </c>
      <c r="U1287" s="2">
        <f t="shared" si="675"/>
        <v>2875.212156303352</v>
      </c>
      <c r="V1287" s="2">
        <f t="shared" si="676"/>
        <v>54210.860813860905</v>
      </c>
      <c r="W1287" s="2">
        <f t="shared" si="677"/>
        <v>300277.87507514423</v>
      </c>
      <c r="X1287" s="27">
        <f t="shared" si="678"/>
        <v>0</v>
      </c>
      <c r="Y1287" s="2">
        <f t="shared" si="691"/>
        <v>0</v>
      </c>
      <c r="Z1287" s="67">
        <f t="shared" si="679"/>
        <v>0</v>
      </c>
      <c r="AA1287" s="2">
        <f t="shared" si="680"/>
        <v>0</v>
      </c>
      <c r="AB1287" s="26">
        <f t="shared" si="687"/>
        <v>6.7299999999999999E-2</v>
      </c>
      <c r="AC1287" s="27">
        <f t="shared" si="701"/>
        <v>9</v>
      </c>
      <c r="AD1287" s="27">
        <v>252</v>
      </c>
      <c r="AE1287" s="10">
        <f t="shared" si="696"/>
        <v>1.0023288539999999</v>
      </c>
      <c r="AF1287" s="2">
        <f t="shared" si="697"/>
        <v>673.52481707000004</v>
      </c>
      <c r="AG1287" s="2">
        <f t="shared" si="681"/>
        <v>699.30333048</v>
      </c>
      <c r="AH1287" s="3" t="str">
        <f t="shared" si="682"/>
        <v>-</v>
      </c>
      <c r="AI1287" s="4" t="str">
        <f t="shared" si="698"/>
        <v>A+J=</v>
      </c>
      <c r="AJ1287" s="11">
        <f t="shared" si="688"/>
        <v>42100</v>
      </c>
      <c r="AK1287" s="11"/>
      <c r="AL1287" s="4"/>
      <c r="AX1287" s="1"/>
      <c r="AY1287" s="1"/>
      <c r="AZ1287" s="1"/>
      <c r="BA1287" s="1"/>
      <c r="BB1287" s="1"/>
      <c r="BC1287" s="1"/>
    </row>
    <row r="1288" spans="1:55" x14ac:dyDescent="0.2">
      <c r="A1288" s="144">
        <f t="shared" si="683"/>
        <v>42077</v>
      </c>
      <c r="B1288" s="2">
        <f t="shared" si="669"/>
        <v>301210.96227342903</v>
      </c>
      <c r="C1288" s="2">
        <f t="shared" si="684"/>
        <v>243191.80210497999</v>
      </c>
      <c r="D1288" s="68">
        <f>SUM(Y1288:Y$1459)</f>
        <v>15195.030372509998</v>
      </c>
      <c r="E1288" s="68">
        <f t="shared" si="670"/>
        <v>227996.77173246999</v>
      </c>
      <c r="F1288" s="72">
        <f t="shared" si="692"/>
        <v>4110.2</v>
      </c>
      <c r="G1288" s="3">
        <f>IF(N1288=1,VLOOKUP(A1287,[1]Plan1!$BG$69:$BI$188,3),G1287)</f>
        <v>4160.34</v>
      </c>
      <c r="H1288" s="11">
        <f t="shared" si="693"/>
        <v>42007</v>
      </c>
      <c r="I1288" s="11">
        <f t="shared" si="694"/>
        <v>42038</v>
      </c>
      <c r="J1288" s="26">
        <f t="shared" si="671"/>
        <v>1.2198919760595617E-2</v>
      </c>
      <c r="K1288" s="11">
        <f t="shared" si="685"/>
        <v>42095</v>
      </c>
      <c r="L1288" s="11">
        <f t="shared" si="672"/>
        <v>42095</v>
      </c>
      <c r="M1288" s="1">
        <f t="shared" si="686"/>
        <v>22</v>
      </c>
      <c r="N1288" s="1">
        <f t="shared" si="689"/>
        <v>10</v>
      </c>
      <c r="O1288" s="2">
        <f t="shared" si="673"/>
        <v>1.0055266300000001</v>
      </c>
      <c r="P1288" s="10">
        <f t="shared" si="700"/>
        <v>1.01239944</v>
      </c>
      <c r="Q1288" s="10">
        <f t="shared" si="695"/>
        <v>1.2316458309240512</v>
      </c>
      <c r="R1288" s="2">
        <f t="shared" si="699"/>
        <v>1.23845268</v>
      </c>
      <c r="S1288" s="2">
        <f t="shared" si="690"/>
        <v>1.1892205600000001</v>
      </c>
      <c r="T1288" s="2">
        <f t="shared" si="674"/>
        <v>289208.69108669</v>
      </c>
      <c r="U1288" s="2">
        <f t="shared" si="675"/>
        <v>2875.212156303352</v>
      </c>
      <c r="V1288" s="2">
        <f t="shared" si="676"/>
        <v>54366.441250955708</v>
      </c>
      <c r="W1288" s="2">
        <f t="shared" si="677"/>
        <v>300433.45551223902</v>
      </c>
      <c r="X1288" s="27">
        <f t="shared" si="678"/>
        <v>0</v>
      </c>
      <c r="Y1288" s="2">
        <f t="shared" si="691"/>
        <v>0</v>
      </c>
      <c r="Z1288" s="67">
        <f t="shared" si="679"/>
        <v>0</v>
      </c>
      <c r="AA1288" s="2">
        <f t="shared" si="680"/>
        <v>0</v>
      </c>
      <c r="AB1288" s="26">
        <f t="shared" si="687"/>
        <v>6.7299999999999999E-2</v>
      </c>
      <c r="AC1288" s="27">
        <f t="shared" si="701"/>
        <v>10</v>
      </c>
      <c r="AD1288" s="27">
        <v>252</v>
      </c>
      <c r="AE1288" s="10">
        <f t="shared" si="696"/>
        <v>1.0025879499999999</v>
      </c>
      <c r="AF1288" s="2">
        <f t="shared" si="697"/>
        <v>748.45763208999995</v>
      </c>
      <c r="AG1288" s="2">
        <f t="shared" si="681"/>
        <v>777.50676119000002</v>
      </c>
      <c r="AH1288" s="3" t="str">
        <f t="shared" si="682"/>
        <v>-</v>
      </c>
      <c r="AI1288" s="4" t="str">
        <f t="shared" si="698"/>
        <v>A+J=</v>
      </c>
      <c r="AJ1288" s="11">
        <f t="shared" si="688"/>
        <v>42100</v>
      </c>
      <c r="AK1288" s="11"/>
      <c r="AL1288" s="4"/>
      <c r="AX1288" s="1"/>
      <c r="AY1288" s="1"/>
      <c r="AZ1288" s="1"/>
      <c r="BA1288" s="1"/>
      <c r="BB1288" s="1"/>
      <c r="BC1288" s="1"/>
    </row>
    <row r="1289" spans="1:55" x14ac:dyDescent="0.2">
      <c r="A1289" s="144">
        <f t="shared" si="683"/>
        <v>42078</v>
      </c>
      <c r="B1289" s="2">
        <f t="shared" si="669"/>
        <v>301210.96227342903</v>
      </c>
      <c r="C1289" s="2">
        <f t="shared" si="684"/>
        <v>243191.80210497999</v>
      </c>
      <c r="D1289" s="68">
        <f>SUM(Y1289:Y$1459)</f>
        <v>15195.030372509998</v>
      </c>
      <c r="E1289" s="68">
        <f t="shared" si="670"/>
        <v>227996.77173246999</v>
      </c>
      <c r="F1289" s="72">
        <f t="shared" si="692"/>
        <v>4110.2</v>
      </c>
      <c r="G1289" s="3">
        <f>IF(N1289=1,VLOOKUP(A1288,[1]Plan1!$BG$69:$BI$188,3),G1288)</f>
        <v>4160.34</v>
      </c>
      <c r="H1289" s="11">
        <f t="shared" si="693"/>
        <v>42007</v>
      </c>
      <c r="I1289" s="11">
        <f t="shared" si="694"/>
        <v>42038</v>
      </c>
      <c r="J1289" s="26">
        <f t="shared" si="671"/>
        <v>1.2198919760595617E-2</v>
      </c>
      <c r="K1289" s="11">
        <f t="shared" si="685"/>
        <v>42095</v>
      </c>
      <c r="L1289" s="11">
        <f t="shared" si="672"/>
        <v>42095</v>
      </c>
      <c r="M1289" s="1">
        <f t="shared" si="686"/>
        <v>22</v>
      </c>
      <c r="N1289" s="1">
        <f t="shared" si="689"/>
        <v>10</v>
      </c>
      <c r="O1289" s="2">
        <f t="shared" si="673"/>
        <v>1.0055266300000001</v>
      </c>
      <c r="P1289" s="10">
        <f t="shared" si="700"/>
        <v>1.01239944</v>
      </c>
      <c r="Q1289" s="10">
        <f t="shared" si="695"/>
        <v>1.2316458309240512</v>
      </c>
      <c r="R1289" s="2">
        <f t="shared" si="699"/>
        <v>1.23845268</v>
      </c>
      <c r="S1289" s="2">
        <f t="shared" si="690"/>
        <v>1.1892205600000001</v>
      </c>
      <c r="T1289" s="2">
        <f t="shared" si="674"/>
        <v>289208.69108669</v>
      </c>
      <c r="U1289" s="2">
        <f t="shared" si="675"/>
        <v>2875.212156303352</v>
      </c>
      <c r="V1289" s="2">
        <f t="shared" si="676"/>
        <v>54366.441250955708</v>
      </c>
      <c r="W1289" s="2">
        <f t="shared" si="677"/>
        <v>300433.45551223902</v>
      </c>
      <c r="X1289" s="27">
        <f t="shared" si="678"/>
        <v>0</v>
      </c>
      <c r="Y1289" s="2">
        <f t="shared" si="691"/>
        <v>0</v>
      </c>
      <c r="Z1289" s="67">
        <f t="shared" si="679"/>
        <v>0</v>
      </c>
      <c r="AA1289" s="2">
        <f t="shared" si="680"/>
        <v>0</v>
      </c>
      <c r="AB1289" s="26">
        <f t="shared" si="687"/>
        <v>6.7299999999999999E-2</v>
      </c>
      <c r="AC1289" s="27">
        <f t="shared" si="701"/>
        <v>10</v>
      </c>
      <c r="AD1289" s="27">
        <v>252</v>
      </c>
      <c r="AE1289" s="10">
        <f t="shared" si="696"/>
        <v>1.0025879499999999</v>
      </c>
      <c r="AF1289" s="2">
        <f t="shared" si="697"/>
        <v>748.45763208999995</v>
      </c>
      <c r="AG1289" s="2">
        <f t="shared" si="681"/>
        <v>777.50676119000002</v>
      </c>
      <c r="AH1289" s="3" t="str">
        <f t="shared" si="682"/>
        <v>-</v>
      </c>
      <c r="AI1289" s="4" t="str">
        <f t="shared" si="698"/>
        <v>A+J=</v>
      </c>
      <c r="AJ1289" s="11">
        <f t="shared" si="688"/>
        <v>42100</v>
      </c>
      <c r="AK1289" s="11"/>
      <c r="AL1289" s="4"/>
      <c r="AX1289" s="1"/>
      <c r="AY1289" s="1"/>
      <c r="AZ1289" s="1"/>
      <c r="BA1289" s="1"/>
      <c r="BB1289" s="1"/>
      <c r="BC1289" s="1"/>
    </row>
    <row r="1290" spans="1:55" x14ac:dyDescent="0.2">
      <c r="A1290" s="144">
        <f t="shared" si="683"/>
        <v>42079</v>
      </c>
      <c r="B1290" s="2">
        <f t="shared" ref="B1290:B1353" si="702">(W1290+AG1290)</f>
        <v>301210.96227342903</v>
      </c>
      <c r="C1290" s="2">
        <f t="shared" si="684"/>
        <v>243191.80210497999</v>
      </c>
      <c r="D1290" s="68">
        <f>SUM(Y1290:Y$1459)</f>
        <v>15195.030372509998</v>
      </c>
      <c r="E1290" s="68">
        <f t="shared" ref="E1290:E1353" si="703">(C1290-D1290)</f>
        <v>227996.77173246999</v>
      </c>
      <c r="F1290" s="72">
        <f t="shared" si="692"/>
        <v>4110.2</v>
      </c>
      <c r="G1290" s="3">
        <f>IF(N1290=1,VLOOKUP(A1289,[1]Plan1!$BG$69:$BI$188,3),G1289)</f>
        <v>4160.34</v>
      </c>
      <c r="H1290" s="11">
        <f t="shared" si="693"/>
        <v>42007</v>
      </c>
      <c r="I1290" s="11">
        <f t="shared" si="694"/>
        <v>42038</v>
      </c>
      <c r="J1290" s="26">
        <f t="shared" ref="J1290:J1353" si="704">(G1290/F1290)-1</f>
        <v>1.2198919760595617E-2</v>
      </c>
      <c r="K1290" s="11">
        <f t="shared" si="685"/>
        <v>42095</v>
      </c>
      <c r="L1290" s="11">
        <f t="shared" ref="L1290:L1353" si="705">IF(A1290&gt;L1289,K1290,L1289)</f>
        <v>42095</v>
      </c>
      <c r="M1290" s="1">
        <f t="shared" si="686"/>
        <v>22</v>
      </c>
      <c r="N1290" s="1">
        <f t="shared" si="689"/>
        <v>10</v>
      </c>
      <c r="O1290" s="2">
        <f t="shared" ref="O1290:O1353" si="706">TRUNC((G1290/F1290)^TRUNC((N1290/M1290),9),8)</f>
        <v>1.0055266300000001</v>
      </c>
      <c r="P1290" s="10">
        <f t="shared" si="700"/>
        <v>1.01239944</v>
      </c>
      <c r="Q1290" s="10">
        <f t="shared" si="695"/>
        <v>1.2316458309240512</v>
      </c>
      <c r="R1290" s="2">
        <f t="shared" si="699"/>
        <v>1.23845268</v>
      </c>
      <c r="S1290" s="2">
        <f t="shared" si="690"/>
        <v>1.1892205600000001</v>
      </c>
      <c r="T1290" s="2">
        <f t="shared" ref="T1290:T1353" si="707">TRUNC(C1290*S1290,8)</f>
        <v>289208.69108669</v>
      </c>
      <c r="U1290" s="2">
        <f t="shared" ref="U1290:U1353" si="708">(D1290*(S1290-1))</f>
        <v>2875.212156303352</v>
      </c>
      <c r="V1290" s="2">
        <f t="shared" ref="V1290:V1353" si="709">(E1290*(R1290-1))</f>
        <v>54366.441250955708</v>
      </c>
      <c r="W1290" s="2">
        <f t="shared" ref="W1290:W1353" si="710">(C1290+U1290+V1290)</f>
        <v>300433.45551223902</v>
      </c>
      <c r="X1290" s="27">
        <f t="shared" ref="X1290:X1353" si="711">IF(VLOOKUP(A1290,AN$10:AU$131,8)=VLOOKUP(A1289,AN$10:AU$131,8),0,VLOOKUP(A1290,AN$10:AU$131,8))</f>
        <v>0</v>
      </c>
      <c r="Y1290" s="2">
        <f t="shared" si="691"/>
        <v>0</v>
      </c>
      <c r="Z1290" s="67">
        <f t="shared" ref="Z1290:Z1353" si="712">IF(X1290&gt;0,VLOOKUP($A1290,$AN$10:$AS$131,6),0)</f>
        <v>0</v>
      </c>
      <c r="AA1290" s="2">
        <f t="shared" ref="AA1290:AA1293" si="713">IF(Z1290&gt;0,TRUNC(Z1290*T1290,8),0)</f>
        <v>0</v>
      </c>
      <c r="AB1290" s="26">
        <f t="shared" si="687"/>
        <v>6.7299999999999999E-2</v>
      </c>
      <c r="AC1290" s="27">
        <f t="shared" si="701"/>
        <v>10</v>
      </c>
      <c r="AD1290" s="27">
        <v>252</v>
      </c>
      <c r="AE1290" s="10">
        <f t="shared" si="696"/>
        <v>1.0025879499999999</v>
      </c>
      <c r="AF1290" s="2">
        <f t="shared" si="697"/>
        <v>748.45763208999995</v>
      </c>
      <c r="AG1290" s="2">
        <f t="shared" ref="AG1290:AG1353" si="714">TRUNC((W1290*(AE1290-1)),8)</f>
        <v>777.50676119000002</v>
      </c>
      <c r="AH1290" s="3" t="str">
        <f t="shared" ref="AH1290:AH1353" si="715">IF(AA1290&gt;0,AA1290+AF1290,"-")</f>
        <v>-</v>
      </c>
      <c r="AI1290" s="4" t="str">
        <f t="shared" si="698"/>
        <v>A+J=</v>
      </c>
      <c r="AJ1290" s="11">
        <f t="shared" si="688"/>
        <v>42100</v>
      </c>
      <c r="AK1290" s="11"/>
      <c r="AL1290" s="4"/>
      <c r="AX1290" s="1"/>
      <c r="AY1290" s="1"/>
      <c r="AZ1290" s="1"/>
      <c r="BA1290" s="1"/>
      <c r="BB1290" s="1"/>
      <c r="BC1290" s="1"/>
    </row>
    <row r="1291" spans="1:55" x14ac:dyDescent="0.2">
      <c r="A1291" s="144">
        <f t="shared" ref="A1291:A1354" si="716">(A1290+1)</f>
        <v>42080</v>
      </c>
      <c r="B1291" s="2">
        <f t="shared" si="702"/>
        <v>301444.93150021933</v>
      </c>
      <c r="C1291" s="2">
        <f t="shared" ref="C1291:C1354" si="717">TRUNC(IF(X1290&gt;0,VLOOKUP(A1290,$AN$12:$AO$131,2),C1290),8)</f>
        <v>243191.80210497999</v>
      </c>
      <c r="D1291" s="68">
        <f>SUM(Y1291:Y$1459)</f>
        <v>15195.030372509998</v>
      </c>
      <c r="E1291" s="68">
        <f t="shared" si="703"/>
        <v>227996.77173246999</v>
      </c>
      <c r="F1291" s="72">
        <f t="shared" si="692"/>
        <v>4110.2</v>
      </c>
      <c r="G1291" s="3">
        <f>IF(N1291=1,VLOOKUP(A1290,[1]Plan1!$BG$69:$BI$188,3),G1290)</f>
        <v>4160.34</v>
      </c>
      <c r="H1291" s="11">
        <f t="shared" si="693"/>
        <v>42007</v>
      </c>
      <c r="I1291" s="11">
        <f t="shared" si="694"/>
        <v>42038</v>
      </c>
      <c r="J1291" s="26">
        <f t="shared" si="704"/>
        <v>1.2198919760595617E-2</v>
      </c>
      <c r="K1291" s="11">
        <f t="shared" ref="K1291:K1354" si="718">IF(DAY(A1291)=1,VLOOKUP(A1291,AR$137:AW$275,4),K1290)</f>
        <v>42095</v>
      </c>
      <c r="L1291" s="11">
        <f t="shared" si="705"/>
        <v>42095</v>
      </c>
      <c r="M1291" s="1">
        <f t="shared" ref="M1291:M1354" si="719">IF(L1291=L1290,M1290,NETWORKDAYS(L1290,L1291,$AN$137:$AN$327)-1)</f>
        <v>22</v>
      </c>
      <c r="N1291" s="1">
        <f t="shared" si="689"/>
        <v>11</v>
      </c>
      <c r="O1291" s="2">
        <f t="shared" si="706"/>
        <v>1.00608097</v>
      </c>
      <c r="P1291" s="10">
        <f t="shared" si="700"/>
        <v>1.01239944</v>
      </c>
      <c r="Q1291" s="10">
        <f t="shared" si="695"/>
        <v>1.2316458309240512</v>
      </c>
      <c r="R1291" s="2">
        <f t="shared" si="699"/>
        <v>1.2391354299999999</v>
      </c>
      <c r="S1291" s="2">
        <f t="shared" si="690"/>
        <v>1.1892205600000001</v>
      </c>
      <c r="T1291" s="2">
        <f t="shared" si="707"/>
        <v>289208.69108669</v>
      </c>
      <c r="U1291" s="2">
        <f t="shared" si="708"/>
        <v>2875.212156303352</v>
      </c>
      <c r="V1291" s="2">
        <f t="shared" si="709"/>
        <v>54522.106046856039</v>
      </c>
      <c r="W1291" s="2">
        <f t="shared" si="710"/>
        <v>300589.12030813936</v>
      </c>
      <c r="X1291" s="27">
        <f t="shared" si="711"/>
        <v>0</v>
      </c>
      <c r="Y1291" s="2">
        <f t="shared" si="691"/>
        <v>0</v>
      </c>
      <c r="Z1291" s="67">
        <f t="shared" si="712"/>
        <v>0</v>
      </c>
      <c r="AA1291" s="2">
        <f t="shared" si="713"/>
        <v>0</v>
      </c>
      <c r="AB1291" s="26">
        <f t="shared" ref="AB1291:AB1354" si="720">(AB1290)</f>
        <v>6.7299999999999999E-2</v>
      </c>
      <c r="AC1291" s="27">
        <f t="shared" si="701"/>
        <v>11</v>
      </c>
      <c r="AD1291" s="27">
        <v>252</v>
      </c>
      <c r="AE1291" s="10">
        <f t="shared" si="696"/>
        <v>1.0028471130000001</v>
      </c>
      <c r="AF1291" s="2">
        <f t="shared" si="697"/>
        <v>823.40982410000004</v>
      </c>
      <c r="AG1291" s="2">
        <f t="shared" si="714"/>
        <v>855.81119207999996</v>
      </c>
      <c r="AH1291" s="3" t="str">
        <f t="shared" si="715"/>
        <v>-</v>
      </c>
      <c r="AI1291" s="4" t="str">
        <f t="shared" si="698"/>
        <v>A+J=</v>
      </c>
      <c r="AJ1291" s="11">
        <f t="shared" ref="AJ1291:AJ1354" si="721">IF(X1290&gt;0,VLOOKUP(A1290,$AN$10:$AW$130,10),AJ1290)</f>
        <v>42100</v>
      </c>
      <c r="AK1291" s="11"/>
      <c r="AL1291" s="4"/>
      <c r="AX1291" s="1"/>
      <c r="AY1291" s="1"/>
      <c r="AZ1291" s="1"/>
      <c r="BA1291" s="1"/>
      <c r="BB1291" s="1"/>
      <c r="BC1291" s="1"/>
    </row>
    <row r="1292" spans="1:55" x14ac:dyDescent="0.2">
      <c r="A1292" s="144">
        <f t="shared" si="716"/>
        <v>42081</v>
      </c>
      <c r="B1292" s="2">
        <f t="shared" si="702"/>
        <v>301679.08618288528</v>
      </c>
      <c r="C1292" s="2">
        <f t="shared" si="717"/>
        <v>243191.80210497999</v>
      </c>
      <c r="D1292" s="68">
        <f>SUM(Y1292:Y$1459)</f>
        <v>15195.030372509998</v>
      </c>
      <c r="E1292" s="68">
        <f t="shared" si="703"/>
        <v>227996.77173246999</v>
      </c>
      <c r="F1292" s="72">
        <f t="shared" si="692"/>
        <v>4110.2</v>
      </c>
      <c r="G1292" s="3">
        <f>IF(N1292=1,VLOOKUP(A1291,[1]Plan1!$BG$69:$BI$188,3),G1291)</f>
        <v>4160.34</v>
      </c>
      <c r="H1292" s="11">
        <f t="shared" si="693"/>
        <v>42007</v>
      </c>
      <c r="I1292" s="11">
        <f t="shared" si="694"/>
        <v>42038</v>
      </c>
      <c r="J1292" s="26">
        <f t="shared" si="704"/>
        <v>1.2198919760595617E-2</v>
      </c>
      <c r="K1292" s="11">
        <f t="shared" si="718"/>
        <v>42095</v>
      </c>
      <c r="L1292" s="11">
        <f t="shared" si="705"/>
        <v>42095</v>
      </c>
      <c r="M1292" s="1">
        <f t="shared" si="719"/>
        <v>22</v>
      </c>
      <c r="N1292" s="1">
        <f t="shared" si="689"/>
        <v>12</v>
      </c>
      <c r="O1292" s="2">
        <f t="shared" si="706"/>
        <v>1.00663561</v>
      </c>
      <c r="P1292" s="10">
        <f t="shared" si="700"/>
        <v>1.01239944</v>
      </c>
      <c r="Q1292" s="10">
        <f t="shared" si="695"/>
        <v>1.2316458309240512</v>
      </c>
      <c r="R1292" s="2">
        <f t="shared" si="699"/>
        <v>1.2398185500000001</v>
      </c>
      <c r="S1292" s="2">
        <f t="shared" si="690"/>
        <v>1.1892205600000001</v>
      </c>
      <c r="T1292" s="2">
        <f t="shared" si="707"/>
        <v>289208.69108669</v>
      </c>
      <c r="U1292" s="2">
        <f t="shared" si="708"/>
        <v>2875.212156303352</v>
      </c>
      <c r="V1292" s="2">
        <f t="shared" si="709"/>
        <v>54677.855201561957</v>
      </c>
      <c r="W1292" s="2">
        <f t="shared" si="710"/>
        <v>300744.86946284526</v>
      </c>
      <c r="X1292" s="27">
        <f t="shared" si="711"/>
        <v>0</v>
      </c>
      <c r="Y1292" s="2">
        <f t="shared" si="691"/>
        <v>0</v>
      </c>
      <c r="Z1292" s="67">
        <f t="shared" si="712"/>
        <v>0</v>
      </c>
      <c r="AA1292" s="2">
        <f t="shared" si="713"/>
        <v>0</v>
      </c>
      <c r="AB1292" s="26">
        <f t="shared" si="720"/>
        <v>6.7299999999999999E-2</v>
      </c>
      <c r="AC1292" s="27">
        <f t="shared" si="701"/>
        <v>12</v>
      </c>
      <c r="AD1292" s="27">
        <v>252</v>
      </c>
      <c r="AE1292" s="10">
        <f t="shared" si="696"/>
        <v>1.003106343</v>
      </c>
      <c r="AF1292" s="2">
        <f t="shared" si="697"/>
        <v>898.38139308999996</v>
      </c>
      <c r="AG1292" s="2">
        <f t="shared" si="714"/>
        <v>934.21672004000004</v>
      </c>
      <c r="AH1292" s="3" t="str">
        <f t="shared" si="715"/>
        <v>-</v>
      </c>
      <c r="AI1292" s="4" t="str">
        <f t="shared" si="698"/>
        <v>A+J=</v>
      </c>
      <c r="AJ1292" s="11">
        <f t="shared" si="721"/>
        <v>42100</v>
      </c>
      <c r="AK1292" s="11"/>
      <c r="AL1292" s="4"/>
      <c r="AX1292" s="1"/>
      <c r="AY1292" s="1"/>
      <c r="AZ1292" s="1"/>
      <c r="BA1292" s="1"/>
      <c r="BB1292" s="1"/>
      <c r="BC1292" s="1"/>
    </row>
    <row r="1293" spans="1:55" x14ac:dyDescent="0.2">
      <c r="A1293" s="144">
        <f t="shared" si="716"/>
        <v>42082</v>
      </c>
      <c r="B1293" s="2">
        <f t="shared" si="702"/>
        <v>301913.4287059544</v>
      </c>
      <c r="C1293" s="2">
        <f t="shared" si="717"/>
        <v>243191.80210497999</v>
      </c>
      <c r="D1293" s="68">
        <f>SUM(Y1293:Y$1459)</f>
        <v>15195.030372509998</v>
      </c>
      <c r="E1293" s="68">
        <f t="shared" si="703"/>
        <v>227996.77173246999</v>
      </c>
      <c r="F1293" s="72">
        <f t="shared" si="692"/>
        <v>4110.2</v>
      </c>
      <c r="G1293" s="3">
        <f>IF(N1293=1,VLOOKUP(A1292,[1]Plan1!$BG$69:$BI$188,3),G1292)</f>
        <v>4160.34</v>
      </c>
      <c r="H1293" s="11">
        <f t="shared" si="693"/>
        <v>42007</v>
      </c>
      <c r="I1293" s="11">
        <f t="shared" si="694"/>
        <v>42038</v>
      </c>
      <c r="J1293" s="26">
        <f t="shared" si="704"/>
        <v>1.2198919760595617E-2</v>
      </c>
      <c r="K1293" s="11">
        <f t="shared" si="718"/>
        <v>42095</v>
      </c>
      <c r="L1293" s="11">
        <f t="shared" si="705"/>
        <v>42095</v>
      </c>
      <c r="M1293" s="1">
        <f t="shared" si="719"/>
        <v>22</v>
      </c>
      <c r="N1293" s="1">
        <f t="shared" si="689"/>
        <v>13</v>
      </c>
      <c r="O1293" s="2">
        <f t="shared" si="706"/>
        <v>1.00719056</v>
      </c>
      <c r="P1293" s="10">
        <f t="shared" si="700"/>
        <v>1.01239944</v>
      </c>
      <c r="Q1293" s="10">
        <f t="shared" si="695"/>
        <v>1.2316458309240512</v>
      </c>
      <c r="R1293" s="2">
        <f t="shared" si="699"/>
        <v>1.2405020499999999</v>
      </c>
      <c r="S1293" s="2">
        <f t="shared" si="690"/>
        <v>1.1892205600000001</v>
      </c>
      <c r="T1293" s="2">
        <f t="shared" si="707"/>
        <v>289208.69108669</v>
      </c>
      <c r="U1293" s="2">
        <f t="shared" si="708"/>
        <v>2875.212156303352</v>
      </c>
      <c r="V1293" s="2">
        <f t="shared" si="709"/>
        <v>54833.690995041063</v>
      </c>
      <c r="W1293" s="2">
        <f t="shared" si="710"/>
        <v>300900.70525632438</v>
      </c>
      <c r="X1293" s="27">
        <f t="shared" si="711"/>
        <v>0</v>
      </c>
      <c r="Y1293" s="2">
        <f t="shared" si="691"/>
        <v>0</v>
      </c>
      <c r="Z1293" s="67">
        <f t="shared" si="712"/>
        <v>0</v>
      </c>
      <c r="AA1293" s="2">
        <f t="shared" si="713"/>
        <v>0</v>
      </c>
      <c r="AB1293" s="26">
        <f t="shared" si="720"/>
        <v>6.7299999999999999E-2</v>
      </c>
      <c r="AC1293" s="27">
        <f t="shared" si="701"/>
        <v>13</v>
      </c>
      <c r="AD1293" s="27">
        <v>252</v>
      </c>
      <c r="AE1293" s="10">
        <f t="shared" si="696"/>
        <v>1.0033656399999999</v>
      </c>
      <c r="AF1293" s="2">
        <f t="shared" si="697"/>
        <v>973.37233905999994</v>
      </c>
      <c r="AG1293" s="2">
        <f t="shared" si="714"/>
        <v>1012.72344963</v>
      </c>
      <c r="AH1293" s="3" t="str">
        <f t="shared" si="715"/>
        <v>-</v>
      </c>
      <c r="AI1293" s="4" t="str">
        <f t="shared" si="698"/>
        <v>A+J=</v>
      </c>
      <c r="AJ1293" s="11">
        <f t="shared" si="721"/>
        <v>42100</v>
      </c>
      <c r="AK1293" s="11"/>
      <c r="AL1293" s="4"/>
      <c r="AX1293" s="1"/>
      <c r="AY1293" s="1"/>
      <c r="AZ1293" s="1"/>
      <c r="BA1293" s="1"/>
      <c r="BB1293" s="1"/>
      <c r="BC1293" s="1"/>
    </row>
    <row r="1294" spans="1:55" x14ac:dyDescent="0.2">
      <c r="A1294" s="144">
        <f t="shared" si="716"/>
        <v>42083</v>
      </c>
      <c r="B1294" s="2">
        <f t="shared" si="702"/>
        <v>302147.9591681668</v>
      </c>
      <c r="C1294" s="2">
        <f t="shared" si="717"/>
        <v>243191.80210497999</v>
      </c>
      <c r="D1294" s="68">
        <f>SUM(Y1294:Y$1459)</f>
        <v>15195.030372509998</v>
      </c>
      <c r="E1294" s="68">
        <f t="shared" si="703"/>
        <v>227996.77173246999</v>
      </c>
      <c r="F1294" s="72">
        <f t="shared" si="692"/>
        <v>4110.2</v>
      </c>
      <c r="G1294" s="3">
        <f>IF(N1294=1,VLOOKUP(A1293,[1]Plan1!$BG$69:$BI$188,3),G1293)</f>
        <v>4160.34</v>
      </c>
      <c r="H1294" s="11">
        <f t="shared" si="693"/>
        <v>42007</v>
      </c>
      <c r="I1294" s="11">
        <f t="shared" si="694"/>
        <v>42038</v>
      </c>
      <c r="J1294" s="26">
        <f t="shared" si="704"/>
        <v>1.2198919760595617E-2</v>
      </c>
      <c r="K1294" s="11">
        <f t="shared" si="718"/>
        <v>42095</v>
      </c>
      <c r="L1294" s="11">
        <f t="shared" si="705"/>
        <v>42095</v>
      </c>
      <c r="M1294" s="1">
        <f t="shared" si="719"/>
        <v>22</v>
      </c>
      <c r="N1294" s="1">
        <f t="shared" si="689"/>
        <v>14</v>
      </c>
      <c r="O1294" s="2">
        <f t="shared" si="706"/>
        <v>1.00774582</v>
      </c>
      <c r="P1294" s="10">
        <f t="shared" si="700"/>
        <v>1.01239944</v>
      </c>
      <c r="Q1294" s="10">
        <f t="shared" si="695"/>
        <v>1.2316458309240512</v>
      </c>
      <c r="R1294" s="2">
        <f t="shared" si="699"/>
        <v>1.2411859300000001</v>
      </c>
      <c r="S1294" s="2">
        <f t="shared" si="690"/>
        <v>1.1892205600000001</v>
      </c>
      <c r="T1294" s="2">
        <f t="shared" si="707"/>
        <v>289208.69108669</v>
      </c>
      <c r="U1294" s="2">
        <f t="shared" si="708"/>
        <v>2875.212156303352</v>
      </c>
      <c r="V1294" s="2">
        <f t="shared" si="709"/>
        <v>54989.613427293509</v>
      </c>
      <c r="W1294" s="2">
        <f t="shared" si="710"/>
        <v>301056.62768857682</v>
      </c>
      <c r="X1294" s="27">
        <f t="shared" si="711"/>
        <v>0</v>
      </c>
      <c r="Y1294" s="2">
        <f t="shared" si="691"/>
        <v>0</v>
      </c>
      <c r="Z1294" s="67">
        <f t="shared" si="712"/>
        <v>0</v>
      </c>
      <c r="AA1294" s="2">
        <f>IF(Z1294&gt;0,TRUNC(Z1294*T1293,8),0)</f>
        <v>0</v>
      </c>
      <c r="AB1294" s="26">
        <f t="shared" si="720"/>
        <v>6.7299999999999999E-2</v>
      </c>
      <c r="AC1294" s="27">
        <f t="shared" si="701"/>
        <v>14</v>
      </c>
      <c r="AD1294" s="27">
        <v>252</v>
      </c>
      <c r="AE1294" s="10">
        <f t="shared" si="696"/>
        <v>1.0036250040000001</v>
      </c>
      <c r="AF1294" s="2">
        <f>TRUNC((T1293*(AE1294-1)),8)</f>
        <v>1048.38266202</v>
      </c>
      <c r="AG1294" s="2">
        <f t="shared" si="714"/>
        <v>1091.3314795900001</v>
      </c>
      <c r="AH1294" s="3" t="str">
        <f t="shared" si="715"/>
        <v>-</v>
      </c>
      <c r="AI1294" s="4" t="str">
        <f t="shared" si="698"/>
        <v>A+J=</v>
      </c>
      <c r="AJ1294" s="11">
        <f t="shared" si="721"/>
        <v>42100</v>
      </c>
      <c r="AK1294" s="16"/>
      <c r="AL1294" s="81"/>
      <c r="AX1294" s="38"/>
      <c r="AY1294" s="38"/>
      <c r="AZ1294" s="38"/>
      <c r="BA1294" s="38"/>
      <c r="BB1294" s="38"/>
      <c r="BC1294" s="38"/>
    </row>
    <row r="1295" spans="1:55" x14ac:dyDescent="0.2">
      <c r="A1295" s="144">
        <f t="shared" si="716"/>
        <v>42084</v>
      </c>
      <c r="B1295" s="2">
        <f t="shared" si="702"/>
        <v>302382.67766827246</v>
      </c>
      <c r="C1295" s="2">
        <f t="shared" si="717"/>
        <v>243191.80210497999</v>
      </c>
      <c r="D1295" s="68">
        <f>SUM(Y1295:Y$1459)</f>
        <v>15195.030372509998</v>
      </c>
      <c r="E1295" s="68">
        <f t="shared" si="703"/>
        <v>227996.77173246999</v>
      </c>
      <c r="F1295" s="72">
        <f t="shared" si="692"/>
        <v>4110.2</v>
      </c>
      <c r="G1295" s="3">
        <f>IF(N1295=1,VLOOKUP(A1294,[1]Plan1!$BG$69:$BI$188,3),G1294)</f>
        <v>4160.34</v>
      </c>
      <c r="H1295" s="11">
        <f t="shared" si="693"/>
        <v>42007</v>
      </c>
      <c r="I1295" s="11">
        <f t="shared" si="694"/>
        <v>42038</v>
      </c>
      <c r="J1295" s="26">
        <f t="shared" si="704"/>
        <v>1.2198919760595617E-2</v>
      </c>
      <c r="K1295" s="11">
        <f t="shared" si="718"/>
        <v>42095</v>
      </c>
      <c r="L1295" s="11">
        <f t="shared" si="705"/>
        <v>42095</v>
      </c>
      <c r="M1295" s="1">
        <f t="shared" si="719"/>
        <v>22</v>
      </c>
      <c r="N1295" s="1">
        <f t="shared" si="689"/>
        <v>15</v>
      </c>
      <c r="O1295" s="2">
        <f t="shared" si="706"/>
        <v>1.00830138</v>
      </c>
      <c r="P1295" s="10">
        <f t="shared" si="700"/>
        <v>1.01239944</v>
      </c>
      <c r="Q1295" s="10">
        <f t="shared" si="695"/>
        <v>1.2316458309240512</v>
      </c>
      <c r="R1295" s="2">
        <f t="shared" si="699"/>
        <v>1.24187019</v>
      </c>
      <c r="S1295" s="2">
        <f t="shared" si="690"/>
        <v>1.1892205600000001</v>
      </c>
      <c r="T1295" s="2">
        <f t="shared" si="707"/>
        <v>289208.69108669</v>
      </c>
      <c r="U1295" s="2">
        <f t="shared" si="708"/>
        <v>2875.212156303352</v>
      </c>
      <c r="V1295" s="2">
        <f t="shared" si="709"/>
        <v>55145.622498319142</v>
      </c>
      <c r="W1295" s="2">
        <f t="shared" si="710"/>
        <v>301212.63675960246</v>
      </c>
      <c r="X1295" s="27">
        <f t="shared" si="711"/>
        <v>0</v>
      </c>
      <c r="Y1295" s="2">
        <f t="shared" si="691"/>
        <v>0</v>
      </c>
      <c r="Z1295" s="67">
        <f t="shared" si="712"/>
        <v>0</v>
      </c>
      <c r="AA1295" s="2">
        <f t="shared" ref="AA1295:AA1358" si="722">IF(Z1295&gt;0,TRUNC(Z1295*T1295,8),0)</f>
        <v>0</v>
      </c>
      <c r="AB1295" s="26">
        <f t="shared" si="720"/>
        <v>6.7299999999999999E-2</v>
      </c>
      <c r="AC1295" s="27">
        <f t="shared" si="701"/>
        <v>15</v>
      </c>
      <c r="AD1295" s="27">
        <v>252</v>
      </c>
      <c r="AE1295" s="10">
        <f t="shared" si="696"/>
        <v>1.003884435</v>
      </c>
      <c r="AF1295" s="2">
        <f t="shared" ref="AF1295:AF1358" si="723">TRUNC((T1295*(AE1295-1)),8)</f>
        <v>1123.41236196</v>
      </c>
      <c r="AG1295" s="2">
        <f t="shared" si="714"/>
        <v>1170.0409086699999</v>
      </c>
      <c r="AH1295" s="3" t="str">
        <f t="shared" si="715"/>
        <v>-</v>
      </c>
      <c r="AI1295" s="4" t="str">
        <f t="shared" si="698"/>
        <v>A+J=</v>
      </c>
      <c r="AJ1295" s="11">
        <f t="shared" si="721"/>
        <v>42100</v>
      </c>
      <c r="AK1295" s="11"/>
      <c r="AL1295" s="4"/>
      <c r="AX1295" s="1"/>
      <c r="AY1295" s="1"/>
      <c r="AZ1295" s="1"/>
      <c r="BA1295" s="1"/>
      <c r="BB1295" s="1"/>
      <c r="BC1295" s="1"/>
    </row>
    <row r="1296" spans="1:55" x14ac:dyDescent="0.2">
      <c r="A1296" s="144">
        <f t="shared" si="716"/>
        <v>42085</v>
      </c>
      <c r="B1296" s="2">
        <f t="shared" si="702"/>
        <v>302382.67766827246</v>
      </c>
      <c r="C1296" s="2">
        <f t="shared" si="717"/>
        <v>243191.80210497999</v>
      </c>
      <c r="D1296" s="68">
        <f>SUM(Y1296:Y$1459)</f>
        <v>15195.030372509998</v>
      </c>
      <c r="E1296" s="68">
        <f t="shared" si="703"/>
        <v>227996.77173246999</v>
      </c>
      <c r="F1296" s="72">
        <f t="shared" si="692"/>
        <v>4110.2</v>
      </c>
      <c r="G1296" s="3">
        <f>IF(N1296=1,VLOOKUP(A1295,[1]Plan1!$BG$69:$BI$188,3),G1295)</f>
        <v>4160.34</v>
      </c>
      <c r="H1296" s="11">
        <f t="shared" si="693"/>
        <v>42007</v>
      </c>
      <c r="I1296" s="11">
        <f t="shared" si="694"/>
        <v>42038</v>
      </c>
      <c r="J1296" s="26">
        <f t="shared" si="704"/>
        <v>1.2198919760595617E-2</v>
      </c>
      <c r="K1296" s="11">
        <f t="shared" si="718"/>
        <v>42095</v>
      </c>
      <c r="L1296" s="11">
        <f t="shared" si="705"/>
        <v>42095</v>
      </c>
      <c r="M1296" s="1">
        <f t="shared" si="719"/>
        <v>22</v>
      </c>
      <c r="N1296" s="1">
        <f t="shared" si="689"/>
        <v>15</v>
      </c>
      <c r="O1296" s="2">
        <f t="shared" si="706"/>
        <v>1.00830138</v>
      </c>
      <c r="P1296" s="10">
        <f t="shared" si="700"/>
        <v>1.01239944</v>
      </c>
      <c r="Q1296" s="10">
        <f t="shared" si="695"/>
        <v>1.2316458309240512</v>
      </c>
      <c r="R1296" s="2">
        <f t="shared" si="699"/>
        <v>1.24187019</v>
      </c>
      <c r="S1296" s="2">
        <f t="shared" si="690"/>
        <v>1.1892205600000001</v>
      </c>
      <c r="T1296" s="2">
        <f t="shared" si="707"/>
        <v>289208.69108669</v>
      </c>
      <c r="U1296" s="2">
        <f t="shared" si="708"/>
        <v>2875.212156303352</v>
      </c>
      <c r="V1296" s="2">
        <f t="shared" si="709"/>
        <v>55145.622498319142</v>
      </c>
      <c r="W1296" s="2">
        <f t="shared" si="710"/>
        <v>301212.63675960246</v>
      </c>
      <c r="X1296" s="27">
        <f t="shared" si="711"/>
        <v>0</v>
      </c>
      <c r="Y1296" s="2">
        <f t="shared" si="691"/>
        <v>0</v>
      </c>
      <c r="Z1296" s="67">
        <f t="shared" si="712"/>
        <v>0</v>
      </c>
      <c r="AA1296" s="2">
        <f t="shared" si="722"/>
        <v>0</v>
      </c>
      <c r="AB1296" s="26">
        <f t="shared" si="720"/>
        <v>6.7299999999999999E-2</v>
      </c>
      <c r="AC1296" s="27">
        <f t="shared" si="701"/>
        <v>15</v>
      </c>
      <c r="AD1296" s="27">
        <v>252</v>
      </c>
      <c r="AE1296" s="10">
        <f t="shared" si="696"/>
        <v>1.003884435</v>
      </c>
      <c r="AF1296" s="2">
        <f t="shared" si="723"/>
        <v>1123.41236196</v>
      </c>
      <c r="AG1296" s="2">
        <f t="shared" si="714"/>
        <v>1170.0409086699999</v>
      </c>
      <c r="AH1296" s="3" t="str">
        <f t="shared" si="715"/>
        <v>-</v>
      </c>
      <c r="AI1296" s="4" t="str">
        <f t="shared" si="698"/>
        <v>A+J=</v>
      </c>
      <c r="AJ1296" s="11">
        <f t="shared" si="721"/>
        <v>42100</v>
      </c>
      <c r="AK1296" s="11"/>
      <c r="AL1296" s="4"/>
      <c r="AX1296" s="1"/>
      <c r="AY1296" s="1"/>
      <c r="AZ1296" s="1"/>
      <c r="BA1296" s="1"/>
      <c r="BB1296" s="1"/>
      <c r="BC1296" s="1"/>
    </row>
    <row r="1297" spans="1:55" x14ac:dyDescent="0.2">
      <c r="A1297" s="144">
        <f t="shared" si="716"/>
        <v>42086</v>
      </c>
      <c r="B1297" s="2">
        <f t="shared" si="702"/>
        <v>302382.67766827246</v>
      </c>
      <c r="C1297" s="2">
        <f t="shared" si="717"/>
        <v>243191.80210497999</v>
      </c>
      <c r="D1297" s="68">
        <f>SUM(Y1297:Y$1459)</f>
        <v>15195.030372509998</v>
      </c>
      <c r="E1297" s="68">
        <f t="shared" si="703"/>
        <v>227996.77173246999</v>
      </c>
      <c r="F1297" s="72">
        <f t="shared" si="692"/>
        <v>4110.2</v>
      </c>
      <c r="G1297" s="3">
        <f>IF(N1297=1,VLOOKUP(A1296,[1]Plan1!$BG$69:$BI$188,3),G1296)</f>
        <v>4160.34</v>
      </c>
      <c r="H1297" s="11">
        <f t="shared" si="693"/>
        <v>42007</v>
      </c>
      <c r="I1297" s="11">
        <f t="shared" si="694"/>
        <v>42038</v>
      </c>
      <c r="J1297" s="26">
        <f t="shared" si="704"/>
        <v>1.2198919760595617E-2</v>
      </c>
      <c r="K1297" s="11">
        <f t="shared" si="718"/>
        <v>42095</v>
      </c>
      <c r="L1297" s="11">
        <f t="shared" si="705"/>
        <v>42095</v>
      </c>
      <c r="M1297" s="1">
        <f t="shared" si="719"/>
        <v>22</v>
      </c>
      <c r="N1297" s="1">
        <f t="shared" si="689"/>
        <v>15</v>
      </c>
      <c r="O1297" s="2">
        <f t="shared" si="706"/>
        <v>1.00830138</v>
      </c>
      <c r="P1297" s="10">
        <f t="shared" si="700"/>
        <v>1.01239944</v>
      </c>
      <c r="Q1297" s="10">
        <f t="shared" si="695"/>
        <v>1.2316458309240512</v>
      </c>
      <c r="R1297" s="2">
        <f t="shared" si="699"/>
        <v>1.24187019</v>
      </c>
      <c r="S1297" s="2">
        <f t="shared" si="690"/>
        <v>1.1892205600000001</v>
      </c>
      <c r="T1297" s="2">
        <f t="shared" si="707"/>
        <v>289208.69108669</v>
      </c>
      <c r="U1297" s="2">
        <f t="shared" si="708"/>
        <v>2875.212156303352</v>
      </c>
      <c r="V1297" s="2">
        <f t="shared" si="709"/>
        <v>55145.622498319142</v>
      </c>
      <c r="W1297" s="2">
        <f t="shared" si="710"/>
        <v>301212.63675960246</v>
      </c>
      <c r="X1297" s="27">
        <f t="shared" si="711"/>
        <v>0</v>
      </c>
      <c r="Y1297" s="2">
        <f t="shared" si="691"/>
        <v>0</v>
      </c>
      <c r="Z1297" s="67">
        <f t="shared" si="712"/>
        <v>0</v>
      </c>
      <c r="AA1297" s="2">
        <f t="shared" si="722"/>
        <v>0</v>
      </c>
      <c r="AB1297" s="26">
        <f t="shared" si="720"/>
        <v>6.7299999999999999E-2</v>
      </c>
      <c r="AC1297" s="27">
        <f t="shared" si="701"/>
        <v>15</v>
      </c>
      <c r="AD1297" s="27">
        <v>252</v>
      </c>
      <c r="AE1297" s="10">
        <f t="shared" si="696"/>
        <v>1.003884435</v>
      </c>
      <c r="AF1297" s="2">
        <f t="shared" si="723"/>
        <v>1123.41236196</v>
      </c>
      <c r="AG1297" s="2">
        <f t="shared" si="714"/>
        <v>1170.0409086699999</v>
      </c>
      <c r="AH1297" s="3" t="str">
        <f t="shared" si="715"/>
        <v>-</v>
      </c>
      <c r="AI1297" s="4" t="str">
        <f t="shared" si="698"/>
        <v>A+J=</v>
      </c>
      <c r="AJ1297" s="11">
        <f t="shared" si="721"/>
        <v>42100</v>
      </c>
      <c r="AK1297" s="11"/>
      <c r="AL1297" s="4"/>
      <c r="AX1297" s="1"/>
      <c r="AY1297" s="1"/>
      <c r="AZ1297" s="1"/>
      <c r="BA1297" s="1"/>
      <c r="BB1297" s="1"/>
      <c r="BC1297" s="1"/>
    </row>
    <row r="1298" spans="1:55" x14ac:dyDescent="0.2">
      <c r="A1298" s="144">
        <f t="shared" si="716"/>
        <v>42087</v>
      </c>
      <c r="B1298" s="2">
        <f t="shared" si="702"/>
        <v>302617.58231699368</v>
      </c>
      <c r="C1298" s="2">
        <f t="shared" si="717"/>
        <v>243191.80210497999</v>
      </c>
      <c r="D1298" s="68">
        <f>SUM(Y1298:Y$1459)</f>
        <v>15195.030372509998</v>
      </c>
      <c r="E1298" s="68">
        <f t="shared" si="703"/>
        <v>227996.77173246999</v>
      </c>
      <c r="F1298" s="72">
        <f t="shared" si="692"/>
        <v>4110.2</v>
      </c>
      <c r="G1298" s="3">
        <f>IF(N1298=1,VLOOKUP(A1297,[1]Plan1!$BG$69:$BI$188,3),G1297)</f>
        <v>4160.34</v>
      </c>
      <c r="H1298" s="11">
        <f t="shared" si="693"/>
        <v>42007</v>
      </c>
      <c r="I1298" s="11">
        <f t="shared" si="694"/>
        <v>42038</v>
      </c>
      <c r="J1298" s="26">
        <f t="shared" si="704"/>
        <v>1.2198919760595617E-2</v>
      </c>
      <c r="K1298" s="11">
        <f t="shared" si="718"/>
        <v>42095</v>
      </c>
      <c r="L1298" s="11">
        <f t="shared" si="705"/>
        <v>42095</v>
      </c>
      <c r="M1298" s="1">
        <f t="shared" si="719"/>
        <v>22</v>
      </c>
      <c r="N1298" s="1">
        <f t="shared" si="689"/>
        <v>16</v>
      </c>
      <c r="O1298" s="2">
        <f t="shared" si="706"/>
        <v>1.0088572499999999</v>
      </c>
      <c r="P1298" s="10">
        <f t="shared" si="700"/>
        <v>1.01239944</v>
      </c>
      <c r="Q1298" s="10">
        <f t="shared" si="695"/>
        <v>1.2316458309240512</v>
      </c>
      <c r="R1298" s="2">
        <f t="shared" si="699"/>
        <v>1.2425548200000001</v>
      </c>
      <c r="S1298" s="2">
        <f t="shared" si="690"/>
        <v>1.1892205600000001</v>
      </c>
      <c r="T1298" s="2">
        <f t="shared" si="707"/>
        <v>289208.69108669</v>
      </c>
      <c r="U1298" s="2">
        <f t="shared" si="708"/>
        <v>2875.212156303352</v>
      </c>
      <c r="V1298" s="2">
        <f t="shared" si="709"/>
        <v>55301.715928150363</v>
      </c>
      <c r="W1298" s="2">
        <f t="shared" si="710"/>
        <v>301368.73018943367</v>
      </c>
      <c r="X1298" s="27">
        <f t="shared" si="711"/>
        <v>0</v>
      </c>
      <c r="Y1298" s="2">
        <f t="shared" si="691"/>
        <v>0</v>
      </c>
      <c r="Z1298" s="67">
        <f t="shared" si="712"/>
        <v>0</v>
      </c>
      <c r="AA1298" s="2">
        <f t="shared" si="722"/>
        <v>0</v>
      </c>
      <c r="AB1298" s="26">
        <f t="shared" si="720"/>
        <v>6.7299999999999999E-2</v>
      </c>
      <c r="AC1298" s="27">
        <f t="shared" si="701"/>
        <v>16</v>
      </c>
      <c r="AD1298" s="27">
        <v>252</v>
      </c>
      <c r="AE1298" s="10">
        <f t="shared" si="696"/>
        <v>1.004143934</v>
      </c>
      <c r="AF1298" s="2">
        <f t="shared" si="723"/>
        <v>1198.4617280800001</v>
      </c>
      <c r="AG1298" s="2">
        <f t="shared" si="714"/>
        <v>1248.8521275600001</v>
      </c>
      <c r="AH1298" s="3" t="str">
        <f t="shared" si="715"/>
        <v>-</v>
      </c>
      <c r="AI1298" s="4" t="str">
        <f t="shared" si="698"/>
        <v>A+J=</v>
      </c>
      <c r="AJ1298" s="11">
        <f t="shared" si="721"/>
        <v>42100</v>
      </c>
      <c r="AK1298" s="11"/>
      <c r="AL1298" s="4"/>
      <c r="AX1298" s="1"/>
      <c r="AY1298" s="1"/>
      <c r="AZ1298" s="1"/>
      <c r="BA1298" s="1"/>
      <c r="BB1298" s="1"/>
      <c r="BC1298" s="1"/>
    </row>
    <row r="1299" spans="1:55" x14ac:dyDescent="0.2">
      <c r="A1299" s="144">
        <f t="shared" si="716"/>
        <v>42088</v>
      </c>
      <c r="B1299" s="2">
        <f t="shared" si="702"/>
        <v>302852.67718883586</v>
      </c>
      <c r="C1299" s="2">
        <f t="shared" si="717"/>
        <v>243191.80210497999</v>
      </c>
      <c r="D1299" s="68">
        <f>SUM(Y1299:Y$1459)</f>
        <v>15195.030372509998</v>
      </c>
      <c r="E1299" s="68">
        <f t="shared" si="703"/>
        <v>227996.77173246999</v>
      </c>
      <c r="F1299" s="72">
        <f t="shared" si="692"/>
        <v>4110.2</v>
      </c>
      <c r="G1299" s="3">
        <f>IF(N1299=1,VLOOKUP(A1298,[1]Plan1!$BG$69:$BI$188,3),G1298)</f>
        <v>4160.34</v>
      </c>
      <c r="H1299" s="11">
        <f t="shared" si="693"/>
        <v>42007</v>
      </c>
      <c r="I1299" s="11">
        <f t="shared" si="694"/>
        <v>42038</v>
      </c>
      <c r="J1299" s="26">
        <f t="shared" si="704"/>
        <v>1.2198919760595617E-2</v>
      </c>
      <c r="K1299" s="11">
        <f t="shared" si="718"/>
        <v>42095</v>
      </c>
      <c r="L1299" s="11">
        <f t="shared" si="705"/>
        <v>42095</v>
      </c>
      <c r="M1299" s="1">
        <f t="shared" si="719"/>
        <v>22</v>
      </c>
      <c r="N1299" s="1">
        <f t="shared" si="689"/>
        <v>17</v>
      </c>
      <c r="O1299" s="2">
        <f t="shared" si="706"/>
        <v>1.0094134299999999</v>
      </c>
      <c r="P1299" s="10">
        <f t="shared" si="700"/>
        <v>1.01239944</v>
      </c>
      <c r="Q1299" s="10">
        <f t="shared" si="695"/>
        <v>1.2316458309240512</v>
      </c>
      <c r="R1299" s="2">
        <f t="shared" si="699"/>
        <v>1.24323984</v>
      </c>
      <c r="S1299" s="2">
        <f t="shared" si="690"/>
        <v>1.1892205600000001</v>
      </c>
      <c r="T1299" s="2">
        <f t="shared" si="707"/>
        <v>289208.69108669</v>
      </c>
      <c r="U1299" s="2">
        <f t="shared" si="708"/>
        <v>2875.212156303352</v>
      </c>
      <c r="V1299" s="2">
        <f t="shared" si="709"/>
        <v>55457.898276722517</v>
      </c>
      <c r="W1299" s="2">
        <f t="shared" si="710"/>
        <v>301524.91253800585</v>
      </c>
      <c r="X1299" s="27">
        <f t="shared" si="711"/>
        <v>0</v>
      </c>
      <c r="Y1299" s="2">
        <f t="shared" si="691"/>
        <v>0</v>
      </c>
      <c r="Z1299" s="67">
        <f t="shared" si="712"/>
        <v>0</v>
      </c>
      <c r="AA1299" s="2">
        <f t="shared" si="722"/>
        <v>0</v>
      </c>
      <c r="AB1299" s="26">
        <f t="shared" si="720"/>
        <v>6.7299999999999999E-2</v>
      </c>
      <c r="AC1299" s="27">
        <f t="shared" si="701"/>
        <v>17</v>
      </c>
      <c r="AD1299" s="27">
        <v>252</v>
      </c>
      <c r="AE1299" s="10">
        <f t="shared" si="696"/>
        <v>1.0044034989999999</v>
      </c>
      <c r="AF1299" s="2">
        <f t="shared" si="723"/>
        <v>1273.5301819900001</v>
      </c>
      <c r="AG1299" s="2">
        <f t="shared" si="714"/>
        <v>1327.7646508299999</v>
      </c>
      <c r="AH1299" s="3" t="str">
        <f t="shared" si="715"/>
        <v>-</v>
      </c>
      <c r="AI1299" s="4" t="str">
        <f t="shared" si="698"/>
        <v>A+J=</v>
      </c>
      <c r="AJ1299" s="11">
        <f t="shared" si="721"/>
        <v>42100</v>
      </c>
      <c r="AK1299" s="11"/>
      <c r="AL1299" s="4"/>
      <c r="AX1299" s="1"/>
      <c r="AY1299" s="1"/>
      <c r="AZ1299" s="1"/>
      <c r="BA1299" s="1"/>
      <c r="BB1299" s="1"/>
      <c r="BC1299" s="1"/>
    </row>
    <row r="1300" spans="1:55" x14ac:dyDescent="0.2">
      <c r="A1300" s="144">
        <f t="shared" si="716"/>
        <v>42089</v>
      </c>
      <c r="B1300" s="2">
        <f t="shared" si="702"/>
        <v>303087.95581383584</v>
      </c>
      <c r="C1300" s="2">
        <f t="shared" si="717"/>
        <v>243191.80210497999</v>
      </c>
      <c r="D1300" s="68">
        <f>SUM(Y1300:Y$1459)</f>
        <v>15195.030372509998</v>
      </c>
      <c r="E1300" s="68">
        <f t="shared" si="703"/>
        <v>227996.77173246999</v>
      </c>
      <c r="F1300" s="72">
        <f t="shared" si="692"/>
        <v>4110.2</v>
      </c>
      <c r="G1300" s="3">
        <f>IF(N1300=1,VLOOKUP(A1299,[1]Plan1!$BG$69:$BI$188,3),G1299)</f>
        <v>4160.34</v>
      </c>
      <c r="H1300" s="11">
        <f t="shared" si="693"/>
        <v>42007</v>
      </c>
      <c r="I1300" s="11">
        <f t="shared" si="694"/>
        <v>42038</v>
      </c>
      <c r="J1300" s="26">
        <f t="shared" si="704"/>
        <v>1.2198919760595617E-2</v>
      </c>
      <c r="K1300" s="11">
        <f t="shared" si="718"/>
        <v>42095</v>
      </c>
      <c r="L1300" s="11">
        <f t="shared" si="705"/>
        <v>42095</v>
      </c>
      <c r="M1300" s="1">
        <f t="shared" si="719"/>
        <v>22</v>
      </c>
      <c r="N1300" s="1">
        <f t="shared" si="689"/>
        <v>18</v>
      </c>
      <c r="O1300" s="2">
        <f t="shared" si="706"/>
        <v>1.0099699099999999</v>
      </c>
      <c r="P1300" s="10">
        <f t="shared" si="700"/>
        <v>1.01239944</v>
      </c>
      <c r="Q1300" s="10">
        <f t="shared" si="695"/>
        <v>1.2316458309240512</v>
      </c>
      <c r="R1300" s="2">
        <f t="shared" si="699"/>
        <v>1.2439252199999999</v>
      </c>
      <c r="S1300" s="2">
        <f t="shared" si="690"/>
        <v>1.1892205600000001</v>
      </c>
      <c r="T1300" s="2">
        <f t="shared" si="707"/>
        <v>289208.69108669</v>
      </c>
      <c r="U1300" s="2">
        <f t="shared" si="708"/>
        <v>2875.212156303352</v>
      </c>
      <c r="V1300" s="2">
        <f t="shared" si="709"/>
        <v>55614.162704132512</v>
      </c>
      <c r="W1300" s="2">
        <f t="shared" si="710"/>
        <v>301681.17696541583</v>
      </c>
      <c r="X1300" s="27">
        <f t="shared" si="711"/>
        <v>0</v>
      </c>
      <c r="Y1300" s="2">
        <f t="shared" si="691"/>
        <v>0</v>
      </c>
      <c r="Z1300" s="67">
        <f t="shared" si="712"/>
        <v>0</v>
      </c>
      <c r="AA1300" s="2">
        <f t="shared" si="722"/>
        <v>0</v>
      </c>
      <c r="AB1300" s="26">
        <f t="shared" si="720"/>
        <v>6.7299999999999999E-2</v>
      </c>
      <c r="AC1300" s="27">
        <f t="shared" si="701"/>
        <v>18</v>
      </c>
      <c r="AD1300" s="27">
        <v>252</v>
      </c>
      <c r="AE1300" s="10">
        <f t="shared" si="696"/>
        <v>1.004663131</v>
      </c>
      <c r="AF1300" s="2">
        <f t="shared" si="723"/>
        <v>1348.61801287</v>
      </c>
      <c r="AG1300" s="2">
        <f t="shared" si="714"/>
        <v>1406.77884842</v>
      </c>
      <c r="AH1300" s="3" t="str">
        <f t="shared" si="715"/>
        <v>-</v>
      </c>
      <c r="AI1300" s="4" t="str">
        <f t="shared" si="698"/>
        <v>A+J=</v>
      </c>
      <c r="AJ1300" s="11">
        <f t="shared" si="721"/>
        <v>42100</v>
      </c>
      <c r="AK1300" s="11"/>
      <c r="AL1300" s="4"/>
      <c r="AM1300" s="1"/>
      <c r="AN1300" s="11"/>
      <c r="AO1300" s="1"/>
      <c r="AP1300" s="1"/>
      <c r="AQ1300" s="1"/>
      <c r="AR1300" s="1"/>
      <c r="AS1300" s="6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</row>
    <row r="1301" spans="1:55" x14ac:dyDescent="0.2">
      <c r="A1301" s="144">
        <f t="shared" si="716"/>
        <v>42090</v>
      </c>
      <c r="B1301" s="2">
        <f t="shared" si="702"/>
        <v>303323.42546274682</v>
      </c>
      <c r="C1301" s="2">
        <f t="shared" si="717"/>
        <v>243191.80210497999</v>
      </c>
      <c r="D1301" s="68">
        <f>SUM(Y1301:Y$1459)</f>
        <v>15195.030372509998</v>
      </c>
      <c r="E1301" s="68">
        <f t="shared" si="703"/>
        <v>227996.77173246999</v>
      </c>
      <c r="F1301" s="72">
        <f t="shared" si="692"/>
        <v>4110.2</v>
      </c>
      <c r="G1301" s="3">
        <f>IF(N1301=1,VLOOKUP(A1300,[1]Plan1!$BG$69:$BI$188,3),G1300)</f>
        <v>4160.34</v>
      </c>
      <c r="H1301" s="11">
        <f t="shared" si="693"/>
        <v>42007</v>
      </c>
      <c r="I1301" s="11">
        <f t="shared" si="694"/>
        <v>42038</v>
      </c>
      <c r="J1301" s="26">
        <f t="shared" si="704"/>
        <v>1.2198919760595617E-2</v>
      </c>
      <c r="K1301" s="11">
        <f t="shared" si="718"/>
        <v>42095</v>
      </c>
      <c r="L1301" s="11">
        <f t="shared" si="705"/>
        <v>42095</v>
      </c>
      <c r="M1301" s="1">
        <f t="shared" si="719"/>
        <v>22</v>
      </c>
      <c r="N1301" s="1">
        <f t="shared" si="689"/>
        <v>19</v>
      </c>
      <c r="O1301" s="2">
        <f t="shared" si="706"/>
        <v>1.0105267</v>
      </c>
      <c r="P1301" s="10">
        <f t="shared" si="700"/>
        <v>1.01239944</v>
      </c>
      <c r="Q1301" s="10">
        <f t="shared" si="695"/>
        <v>1.2316458309240512</v>
      </c>
      <c r="R1301" s="2">
        <f t="shared" si="699"/>
        <v>1.24461099</v>
      </c>
      <c r="S1301" s="2">
        <f t="shared" si="690"/>
        <v>1.1892205600000001</v>
      </c>
      <c r="T1301" s="2">
        <f t="shared" si="707"/>
        <v>289208.69108669</v>
      </c>
      <c r="U1301" s="2">
        <f t="shared" si="708"/>
        <v>2875.212156303352</v>
      </c>
      <c r="V1301" s="2">
        <f t="shared" si="709"/>
        <v>55770.516050283491</v>
      </c>
      <c r="W1301" s="2">
        <f t="shared" si="710"/>
        <v>301837.53031156684</v>
      </c>
      <c r="X1301" s="27">
        <f t="shared" si="711"/>
        <v>0</v>
      </c>
      <c r="Y1301" s="2">
        <f t="shared" si="691"/>
        <v>0</v>
      </c>
      <c r="Z1301" s="67">
        <f t="shared" si="712"/>
        <v>0</v>
      </c>
      <c r="AA1301" s="2">
        <f t="shared" si="722"/>
        <v>0</v>
      </c>
      <c r="AB1301" s="26">
        <f t="shared" si="720"/>
        <v>6.7299999999999999E-2</v>
      </c>
      <c r="AC1301" s="27">
        <f t="shared" si="701"/>
        <v>19</v>
      </c>
      <c r="AD1301" s="27">
        <v>252</v>
      </c>
      <c r="AE1301" s="10">
        <f t="shared" si="696"/>
        <v>1.004922831</v>
      </c>
      <c r="AF1301" s="2">
        <f t="shared" si="723"/>
        <v>1423.7255099500001</v>
      </c>
      <c r="AG1301" s="2">
        <f t="shared" si="714"/>
        <v>1485.8951511800001</v>
      </c>
      <c r="AH1301" s="3" t="str">
        <f t="shared" si="715"/>
        <v>-</v>
      </c>
      <c r="AI1301" s="4" t="str">
        <f t="shared" si="698"/>
        <v>A+J=</v>
      </c>
      <c r="AJ1301" s="11">
        <f t="shared" si="721"/>
        <v>42100</v>
      </c>
      <c r="AK1301" s="11"/>
      <c r="AL1301" s="4"/>
      <c r="AM1301" s="1"/>
      <c r="AN1301" s="11"/>
      <c r="AO1301" s="1"/>
      <c r="AP1301" s="1"/>
      <c r="AQ1301" s="1"/>
      <c r="AR1301" s="1"/>
      <c r="AS1301" s="6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</row>
    <row r="1302" spans="1:55" x14ac:dyDescent="0.2">
      <c r="A1302" s="144">
        <f t="shared" si="716"/>
        <v>42091</v>
      </c>
      <c r="B1302" s="2">
        <f t="shared" si="702"/>
        <v>303559.08334096108</v>
      </c>
      <c r="C1302" s="2">
        <f t="shared" si="717"/>
        <v>243191.80210497999</v>
      </c>
      <c r="D1302" s="68">
        <f>SUM(Y1302:Y$1459)</f>
        <v>15195.030372509998</v>
      </c>
      <c r="E1302" s="68">
        <f t="shared" si="703"/>
        <v>227996.77173246999</v>
      </c>
      <c r="F1302" s="72">
        <f t="shared" si="692"/>
        <v>4110.2</v>
      </c>
      <c r="G1302" s="3">
        <f>IF(N1302=1,VLOOKUP(A1301,[1]Plan1!$BG$69:$BI$188,3),G1301)</f>
        <v>4160.34</v>
      </c>
      <c r="H1302" s="11">
        <f t="shared" si="693"/>
        <v>42007</v>
      </c>
      <c r="I1302" s="11">
        <f t="shared" si="694"/>
        <v>42038</v>
      </c>
      <c r="J1302" s="26">
        <f t="shared" si="704"/>
        <v>1.2198919760595617E-2</v>
      </c>
      <c r="K1302" s="11">
        <f t="shared" si="718"/>
        <v>42095</v>
      </c>
      <c r="L1302" s="11">
        <f t="shared" si="705"/>
        <v>42095</v>
      </c>
      <c r="M1302" s="1">
        <f t="shared" si="719"/>
        <v>22</v>
      </c>
      <c r="N1302" s="1">
        <f t="shared" si="689"/>
        <v>20</v>
      </c>
      <c r="O1302" s="2">
        <f t="shared" si="706"/>
        <v>1.0110838</v>
      </c>
      <c r="P1302" s="10">
        <f t="shared" si="700"/>
        <v>1.01239944</v>
      </c>
      <c r="Q1302" s="10">
        <f t="shared" si="695"/>
        <v>1.2316458309240512</v>
      </c>
      <c r="R1302" s="2">
        <f t="shared" si="699"/>
        <v>1.2452971399999999</v>
      </c>
      <c r="S1302" s="2">
        <f t="shared" si="690"/>
        <v>1.1892205600000001</v>
      </c>
      <c r="T1302" s="2">
        <f t="shared" si="707"/>
        <v>289208.69108669</v>
      </c>
      <c r="U1302" s="2">
        <f t="shared" si="708"/>
        <v>2875.212156303352</v>
      </c>
      <c r="V1302" s="2">
        <f t="shared" si="709"/>
        <v>55926.956035207717</v>
      </c>
      <c r="W1302" s="2">
        <f t="shared" si="710"/>
        <v>301993.97029649105</v>
      </c>
      <c r="X1302" s="27">
        <f t="shared" si="711"/>
        <v>0</v>
      </c>
      <c r="Y1302" s="2">
        <f t="shared" si="691"/>
        <v>0</v>
      </c>
      <c r="Z1302" s="67">
        <f t="shared" si="712"/>
        <v>0</v>
      </c>
      <c r="AA1302" s="2">
        <f t="shared" si="722"/>
        <v>0</v>
      </c>
      <c r="AB1302" s="26">
        <f t="shared" si="720"/>
        <v>6.7299999999999999E-2</v>
      </c>
      <c r="AC1302" s="27">
        <f t="shared" si="701"/>
        <v>20</v>
      </c>
      <c r="AD1302" s="27">
        <v>252</v>
      </c>
      <c r="AE1302" s="10">
        <f t="shared" si="696"/>
        <v>1.0051825969999999</v>
      </c>
      <c r="AF1302" s="2">
        <f t="shared" si="723"/>
        <v>1498.8520947899999</v>
      </c>
      <c r="AG1302" s="2">
        <f t="shared" si="714"/>
        <v>1565.11304447</v>
      </c>
      <c r="AH1302" s="3" t="str">
        <f t="shared" si="715"/>
        <v>-</v>
      </c>
      <c r="AI1302" s="4" t="str">
        <f t="shared" si="698"/>
        <v>A+J=</v>
      </c>
      <c r="AJ1302" s="11">
        <f t="shared" si="721"/>
        <v>42100</v>
      </c>
      <c r="AK1302" s="11"/>
      <c r="AL1302" s="4"/>
      <c r="AM1302" s="1"/>
      <c r="AN1302" s="11"/>
      <c r="AO1302" s="1"/>
      <c r="AP1302" s="1"/>
      <c r="AQ1302" s="1"/>
      <c r="AR1302" s="1"/>
      <c r="AS1302" s="6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</row>
    <row r="1303" spans="1:55" x14ac:dyDescent="0.2">
      <c r="A1303" s="144">
        <f t="shared" si="716"/>
        <v>42092</v>
      </c>
      <c r="B1303" s="2">
        <f t="shared" si="702"/>
        <v>303559.08334096108</v>
      </c>
      <c r="C1303" s="2">
        <f t="shared" si="717"/>
        <v>243191.80210497999</v>
      </c>
      <c r="D1303" s="68">
        <f>SUM(Y1303:Y$1459)</f>
        <v>15195.030372509998</v>
      </c>
      <c r="E1303" s="68">
        <f t="shared" si="703"/>
        <v>227996.77173246999</v>
      </c>
      <c r="F1303" s="72">
        <f t="shared" si="692"/>
        <v>4110.2</v>
      </c>
      <c r="G1303" s="3">
        <f>IF(N1303=1,VLOOKUP(A1302,[1]Plan1!$BG$69:$BI$188,3),G1302)</f>
        <v>4160.34</v>
      </c>
      <c r="H1303" s="11">
        <f t="shared" si="693"/>
        <v>42007</v>
      </c>
      <c r="I1303" s="11">
        <f t="shared" si="694"/>
        <v>42038</v>
      </c>
      <c r="J1303" s="26">
        <f t="shared" si="704"/>
        <v>1.2198919760595617E-2</v>
      </c>
      <c r="K1303" s="11">
        <f t="shared" si="718"/>
        <v>42095</v>
      </c>
      <c r="L1303" s="11">
        <f t="shared" si="705"/>
        <v>42095</v>
      </c>
      <c r="M1303" s="1">
        <f t="shared" si="719"/>
        <v>22</v>
      </c>
      <c r="N1303" s="1">
        <f t="shared" si="689"/>
        <v>20</v>
      </c>
      <c r="O1303" s="2">
        <f t="shared" si="706"/>
        <v>1.0110838</v>
      </c>
      <c r="P1303" s="10">
        <f t="shared" si="700"/>
        <v>1.01239944</v>
      </c>
      <c r="Q1303" s="10">
        <f t="shared" si="695"/>
        <v>1.2316458309240512</v>
      </c>
      <c r="R1303" s="2">
        <f t="shared" si="699"/>
        <v>1.2452971399999999</v>
      </c>
      <c r="S1303" s="2">
        <f t="shared" si="690"/>
        <v>1.1892205600000001</v>
      </c>
      <c r="T1303" s="2">
        <f t="shared" si="707"/>
        <v>289208.69108669</v>
      </c>
      <c r="U1303" s="2">
        <f t="shared" si="708"/>
        <v>2875.212156303352</v>
      </c>
      <c r="V1303" s="2">
        <f t="shared" si="709"/>
        <v>55926.956035207717</v>
      </c>
      <c r="W1303" s="2">
        <f t="shared" si="710"/>
        <v>301993.97029649105</v>
      </c>
      <c r="X1303" s="27">
        <f t="shared" si="711"/>
        <v>0</v>
      </c>
      <c r="Y1303" s="2">
        <f t="shared" si="691"/>
        <v>0</v>
      </c>
      <c r="Z1303" s="67">
        <f t="shared" si="712"/>
        <v>0</v>
      </c>
      <c r="AA1303" s="2">
        <f t="shared" si="722"/>
        <v>0</v>
      </c>
      <c r="AB1303" s="26">
        <f t="shared" si="720"/>
        <v>6.7299999999999999E-2</v>
      </c>
      <c r="AC1303" s="27">
        <f t="shared" si="701"/>
        <v>20</v>
      </c>
      <c r="AD1303" s="27">
        <v>252</v>
      </c>
      <c r="AE1303" s="10">
        <f t="shared" si="696"/>
        <v>1.0051825969999999</v>
      </c>
      <c r="AF1303" s="2">
        <f t="shared" si="723"/>
        <v>1498.8520947899999</v>
      </c>
      <c r="AG1303" s="2">
        <f t="shared" si="714"/>
        <v>1565.11304447</v>
      </c>
      <c r="AH1303" s="3" t="str">
        <f t="shared" si="715"/>
        <v>-</v>
      </c>
      <c r="AI1303" s="4" t="str">
        <f t="shared" si="698"/>
        <v>A+J=</v>
      </c>
      <c r="AJ1303" s="11">
        <f t="shared" si="721"/>
        <v>42100</v>
      </c>
      <c r="AK1303" s="11"/>
      <c r="AL1303" s="4"/>
      <c r="AM1303" s="1"/>
      <c r="AN1303" s="11"/>
      <c r="AO1303" s="1"/>
      <c r="AP1303" s="1"/>
      <c r="AQ1303" s="1"/>
      <c r="AR1303" s="1"/>
      <c r="AS1303" s="6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</row>
    <row r="1304" spans="1:55" x14ac:dyDescent="0.2">
      <c r="A1304" s="144">
        <f t="shared" si="716"/>
        <v>42093</v>
      </c>
      <c r="B1304" s="2">
        <f t="shared" si="702"/>
        <v>303559.08334096108</v>
      </c>
      <c r="C1304" s="2">
        <f t="shared" si="717"/>
        <v>243191.80210497999</v>
      </c>
      <c r="D1304" s="68">
        <f>SUM(Y1304:Y$1459)</f>
        <v>15195.030372509998</v>
      </c>
      <c r="E1304" s="68">
        <f t="shared" si="703"/>
        <v>227996.77173246999</v>
      </c>
      <c r="F1304" s="72">
        <f t="shared" si="692"/>
        <v>4110.2</v>
      </c>
      <c r="G1304" s="3">
        <f>IF(N1304=1,VLOOKUP(A1303,[1]Plan1!$BG$69:$BI$188,3),G1303)</f>
        <v>4160.34</v>
      </c>
      <c r="H1304" s="11">
        <f t="shared" si="693"/>
        <v>42007</v>
      </c>
      <c r="I1304" s="11">
        <f t="shared" si="694"/>
        <v>42038</v>
      </c>
      <c r="J1304" s="26">
        <f t="shared" si="704"/>
        <v>1.2198919760595617E-2</v>
      </c>
      <c r="K1304" s="11">
        <f t="shared" si="718"/>
        <v>42095</v>
      </c>
      <c r="L1304" s="11">
        <f t="shared" si="705"/>
        <v>42095</v>
      </c>
      <c r="M1304" s="1">
        <f t="shared" si="719"/>
        <v>22</v>
      </c>
      <c r="N1304" s="1">
        <f t="shared" si="689"/>
        <v>20</v>
      </c>
      <c r="O1304" s="2">
        <f t="shared" si="706"/>
        <v>1.0110838</v>
      </c>
      <c r="P1304" s="10">
        <f t="shared" si="700"/>
        <v>1.01239944</v>
      </c>
      <c r="Q1304" s="10">
        <f t="shared" si="695"/>
        <v>1.2316458309240512</v>
      </c>
      <c r="R1304" s="2">
        <f t="shared" si="699"/>
        <v>1.2452971399999999</v>
      </c>
      <c r="S1304" s="2">
        <f t="shared" si="690"/>
        <v>1.1892205600000001</v>
      </c>
      <c r="T1304" s="2">
        <f t="shared" si="707"/>
        <v>289208.69108669</v>
      </c>
      <c r="U1304" s="2">
        <f t="shared" si="708"/>
        <v>2875.212156303352</v>
      </c>
      <c r="V1304" s="2">
        <f t="shared" si="709"/>
        <v>55926.956035207717</v>
      </c>
      <c r="W1304" s="2">
        <f t="shared" si="710"/>
        <v>301993.97029649105</v>
      </c>
      <c r="X1304" s="27">
        <f t="shared" si="711"/>
        <v>0</v>
      </c>
      <c r="Y1304" s="2">
        <f t="shared" si="691"/>
        <v>0</v>
      </c>
      <c r="Z1304" s="67">
        <f t="shared" si="712"/>
        <v>0</v>
      </c>
      <c r="AA1304" s="2">
        <f t="shared" si="722"/>
        <v>0</v>
      </c>
      <c r="AB1304" s="26">
        <f t="shared" si="720"/>
        <v>6.7299999999999999E-2</v>
      </c>
      <c r="AC1304" s="27">
        <f t="shared" si="701"/>
        <v>20</v>
      </c>
      <c r="AD1304" s="27">
        <v>252</v>
      </c>
      <c r="AE1304" s="10">
        <f t="shared" si="696"/>
        <v>1.0051825969999999</v>
      </c>
      <c r="AF1304" s="2">
        <f t="shared" si="723"/>
        <v>1498.8520947899999</v>
      </c>
      <c r="AG1304" s="2">
        <f t="shared" si="714"/>
        <v>1565.11304447</v>
      </c>
      <c r="AH1304" s="3" t="str">
        <f t="shared" si="715"/>
        <v>-</v>
      </c>
      <c r="AI1304" s="4" t="str">
        <f t="shared" si="698"/>
        <v>A+J=</v>
      </c>
      <c r="AJ1304" s="11">
        <f t="shared" si="721"/>
        <v>42100</v>
      </c>
      <c r="AK1304" s="11"/>
      <c r="AL1304" s="4"/>
      <c r="AM1304" s="1"/>
      <c r="AN1304" s="11"/>
      <c r="AO1304" s="1"/>
      <c r="AP1304" s="1"/>
      <c r="AQ1304" s="1"/>
      <c r="AR1304" s="1"/>
      <c r="AS1304" s="6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</row>
    <row r="1305" spans="1:55" x14ac:dyDescent="0.2">
      <c r="A1305" s="144">
        <f t="shared" si="716"/>
        <v>42094</v>
      </c>
      <c r="B1305" s="2">
        <f t="shared" si="702"/>
        <v>303794.92785891081</v>
      </c>
      <c r="C1305" s="2">
        <f t="shared" si="717"/>
        <v>243191.80210497999</v>
      </c>
      <c r="D1305" s="68">
        <f>SUM(Y1305:Y$1459)</f>
        <v>15195.030372509998</v>
      </c>
      <c r="E1305" s="68">
        <f t="shared" si="703"/>
        <v>227996.77173246999</v>
      </c>
      <c r="F1305" s="72">
        <f t="shared" si="692"/>
        <v>4110.2</v>
      </c>
      <c r="G1305" s="3">
        <f>IF(N1305=1,VLOOKUP(A1304,[1]Plan1!$BG$69:$BI$188,3),G1304)</f>
        <v>4160.34</v>
      </c>
      <c r="H1305" s="11">
        <f t="shared" si="693"/>
        <v>42007</v>
      </c>
      <c r="I1305" s="11">
        <f t="shared" si="694"/>
        <v>42038</v>
      </c>
      <c r="J1305" s="26">
        <f t="shared" si="704"/>
        <v>1.2198919760595617E-2</v>
      </c>
      <c r="K1305" s="11">
        <f t="shared" si="718"/>
        <v>42095</v>
      </c>
      <c r="L1305" s="11">
        <f t="shared" si="705"/>
        <v>42095</v>
      </c>
      <c r="M1305" s="1">
        <f t="shared" si="719"/>
        <v>22</v>
      </c>
      <c r="N1305" s="1">
        <f t="shared" si="689"/>
        <v>21</v>
      </c>
      <c r="O1305" s="2">
        <f t="shared" si="706"/>
        <v>1.0116411999999999</v>
      </c>
      <c r="P1305" s="10">
        <f t="shared" si="700"/>
        <v>1.01239944</v>
      </c>
      <c r="Q1305" s="10">
        <f t="shared" si="695"/>
        <v>1.2316458309240512</v>
      </c>
      <c r="R1305" s="2">
        <f t="shared" si="699"/>
        <v>1.24598366</v>
      </c>
      <c r="S1305" s="2">
        <f t="shared" si="690"/>
        <v>1.1892205600000001</v>
      </c>
      <c r="T1305" s="2">
        <f t="shared" si="707"/>
        <v>289208.69108669</v>
      </c>
      <c r="U1305" s="2">
        <f t="shared" si="708"/>
        <v>2875.212156303352</v>
      </c>
      <c r="V1305" s="2">
        <f t="shared" si="709"/>
        <v>56083.480378937522</v>
      </c>
      <c r="W1305" s="2">
        <f t="shared" si="710"/>
        <v>302150.49464022083</v>
      </c>
      <c r="X1305" s="27">
        <f t="shared" si="711"/>
        <v>0</v>
      </c>
      <c r="Y1305" s="2">
        <f t="shared" si="691"/>
        <v>0</v>
      </c>
      <c r="Z1305" s="67">
        <f t="shared" si="712"/>
        <v>0</v>
      </c>
      <c r="AA1305" s="2">
        <f t="shared" si="722"/>
        <v>0</v>
      </c>
      <c r="AB1305" s="26">
        <f t="shared" si="720"/>
        <v>6.7299999999999999E-2</v>
      </c>
      <c r="AC1305" s="27">
        <f t="shared" si="701"/>
        <v>21</v>
      </c>
      <c r="AD1305" s="27">
        <v>252</v>
      </c>
      <c r="AE1305" s="10">
        <f t="shared" si="696"/>
        <v>1.0054424310000001</v>
      </c>
      <c r="AF1305" s="2">
        <f t="shared" si="723"/>
        <v>1573.9983458300001</v>
      </c>
      <c r="AG1305" s="2">
        <f t="shared" si="714"/>
        <v>1644.4332186900001</v>
      </c>
      <c r="AH1305" s="3" t="str">
        <f t="shared" si="715"/>
        <v>-</v>
      </c>
      <c r="AI1305" s="4" t="str">
        <f t="shared" si="698"/>
        <v>A+J=</v>
      </c>
      <c r="AJ1305" s="11">
        <f t="shared" si="721"/>
        <v>42100</v>
      </c>
      <c r="AK1305" s="11"/>
      <c r="AL1305" s="4"/>
      <c r="AM1305" s="1"/>
      <c r="AN1305" s="11"/>
      <c r="AO1305" s="1"/>
      <c r="AP1305" s="1"/>
      <c r="AQ1305" s="1"/>
      <c r="AR1305" s="1"/>
      <c r="AS1305" s="6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</row>
    <row r="1306" spans="1:55" x14ac:dyDescent="0.2">
      <c r="A1306" s="144">
        <f t="shared" si="716"/>
        <v>42095</v>
      </c>
      <c r="B1306" s="2">
        <f t="shared" si="702"/>
        <v>304030.96110493387</v>
      </c>
      <c r="C1306" s="2">
        <f t="shared" si="717"/>
        <v>243191.80210497999</v>
      </c>
      <c r="D1306" s="68">
        <f>SUM(Y1306:Y$1459)</f>
        <v>15195.030372509998</v>
      </c>
      <c r="E1306" s="68">
        <f t="shared" si="703"/>
        <v>227996.77173246999</v>
      </c>
      <c r="F1306" s="72">
        <f t="shared" si="692"/>
        <v>4110.2</v>
      </c>
      <c r="G1306" s="3">
        <f>IF(N1306=1,VLOOKUP(A1305,[1]Plan1!$BG$69:$BI$188,3),G1305)</f>
        <v>4160.34</v>
      </c>
      <c r="H1306" s="11">
        <f t="shared" si="693"/>
        <v>42007</v>
      </c>
      <c r="I1306" s="11">
        <f t="shared" si="694"/>
        <v>42038</v>
      </c>
      <c r="J1306" s="26">
        <f t="shared" si="704"/>
        <v>1.2198919760595617E-2</v>
      </c>
      <c r="K1306" s="11">
        <f t="shared" si="718"/>
        <v>42128</v>
      </c>
      <c r="L1306" s="11">
        <f t="shared" si="705"/>
        <v>42095</v>
      </c>
      <c r="M1306" s="1">
        <f t="shared" si="719"/>
        <v>22</v>
      </c>
      <c r="N1306" s="1">
        <f t="shared" si="689"/>
        <v>22</v>
      </c>
      <c r="O1306" s="2">
        <f t="shared" si="706"/>
        <v>1.01219891</v>
      </c>
      <c r="P1306" s="10">
        <f t="shared" si="700"/>
        <v>1.01239944</v>
      </c>
      <c r="Q1306" s="10">
        <f t="shared" si="695"/>
        <v>1.2316458309240512</v>
      </c>
      <c r="R1306" s="2">
        <f t="shared" si="699"/>
        <v>1.2466705600000001</v>
      </c>
      <c r="S1306" s="2">
        <f t="shared" si="690"/>
        <v>1.1892205600000001</v>
      </c>
      <c r="T1306" s="2">
        <f t="shared" si="707"/>
        <v>289208.69108669</v>
      </c>
      <c r="U1306" s="2">
        <f t="shared" si="708"/>
        <v>2875.212156303352</v>
      </c>
      <c r="V1306" s="2">
        <f t="shared" si="709"/>
        <v>56240.091361440565</v>
      </c>
      <c r="W1306" s="2">
        <f t="shared" si="710"/>
        <v>302307.10562272387</v>
      </c>
      <c r="X1306" s="27">
        <f t="shared" si="711"/>
        <v>42</v>
      </c>
      <c r="Y1306" s="2">
        <f t="shared" si="691"/>
        <v>2444.9109808200001</v>
      </c>
      <c r="Z1306" s="67">
        <f t="shared" si="712"/>
        <v>1.0053426800000001E-2</v>
      </c>
      <c r="AA1306" s="2">
        <f t="shared" si="722"/>
        <v>2907.5384057599999</v>
      </c>
      <c r="AB1306" s="26">
        <f t="shared" si="720"/>
        <v>6.7299999999999999E-2</v>
      </c>
      <c r="AC1306" s="27">
        <f t="shared" si="701"/>
        <v>22</v>
      </c>
      <c r="AD1306" s="27">
        <v>252</v>
      </c>
      <c r="AE1306" s="10">
        <f t="shared" si="696"/>
        <v>1.005702332</v>
      </c>
      <c r="AF1306" s="2">
        <f t="shared" si="723"/>
        <v>1649.1639738599999</v>
      </c>
      <c r="AG1306" s="2">
        <f t="shared" si="714"/>
        <v>1723.85548221</v>
      </c>
      <c r="AH1306" s="3">
        <f t="shared" si="715"/>
        <v>4556.7023796200001</v>
      </c>
      <c r="AI1306" s="4" t="str">
        <f t="shared" si="698"/>
        <v>A+J=</v>
      </c>
      <c r="AJ1306" s="11">
        <f t="shared" si="721"/>
        <v>42100</v>
      </c>
      <c r="AK1306" s="11"/>
      <c r="AL1306" s="4"/>
      <c r="AM1306" s="1"/>
      <c r="AN1306" s="11"/>
      <c r="AO1306" s="1"/>
      <c r="AP1306" s="1"/>
      <c r="AQ1306" s="1"/>
      <c r="AR1306" s="1"/>
      <c r="AS1306" s="6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</row>
    <row r="1307" spans="1:55" x14ac:dyDescent="0.2">
      <c r="A1307" s="144">
        <f t="shared" si="716"/>
        <v>42096</v>
      </c>
      <c r="B1307" s="2">
        <f t="shared" si="702"/>
        <v>299663.44820240175</v>
      </c>
      <c r="C1307" s="2">
        <f t="shared" si="717"/>
        <v>240746.89112416</v>
      </c>
      <c r="D1307" s="68">
        <f>SUM(Y1307:Y$1459)</f>
        <v>12750.119391690001</v>
      </c>
      <c r="E1307" s="68">
        <f t="shared" si="703"/>
        <v>227996.77173246999</v>
      </c>
      <c r="F1307" s="72">
        <f t="shared" si="692"/>
        <v>4160.34</v>
      </c>
      <c r="G1307" s="3">
        <f>IF(N1307=1,VLOOKUP(A1306,[1]Plan1!$BG$69:$BI$188,3),G1306)</f>
        <v>4215.26</v>
      </c>
      <c r="H1307" s="11">
        <f t="shared" si="693"/>
        <v>42037</v>
      </c>
      <c r="I1307" s="11">
        <f t="shared" si="694"/>
        <v>42065</v>
      </c>
      <c r="J1307" s="26">
        <f t="shared" si="704"/>
        <v>1.3200844161775249E-2</v>
      </c>
      <c r="K1307" s="11">
        <f t="shared" si="718"/>
        <v>42128</v>
      </c>
      <c r="L1307" s="11">
        <f t="shared" si="705"/>
        <v>42128</v>
      </c>
      <c r="M1307" s="1">
        <f t="shared" si="719"/>
        <v>20</v>
      </c>
      <c r="N1307" s="1">
        <f t="shared" si="689"/>
        <v>1</v>
      </c>
      <c r="O1307" s="2">
        <f t="shared" si="706"/>
        <v>1.00065593</v>
      </c>
      <c r="P1307" s="10">
        <f t="shared" si="700"/>
        <v>1.01219891</v>
      </c>
      <c r="Q1307" s="10">
        <f t="shared" si="695"/>
        <v>1.2466705675673688</v>
      </c>
      <c r="R1307" s="2">
        <f t="shared" si="699"/>
        <v>1.2474882899999999</v>
      </c>
      <c r="S1307" s="2">
        <f t="shared" si="690"/>
        <v>1.1892205600000001</v>
      </c>
      <c r="T1307" s="2">
        <f t="shared" si="707"/>
        <v>286301.15268092998</v>
      </c>
      <c r="U1307" s="2">
        <f t="shared" si="708"/>
        <v>2412.5847313624427</v>
      </c>
      <c r="V1307" s="2">
        <f t="shared" si="709"/>
        <v>56426.531161589322</v>
      </c>
      <c r="W1307" s="2">
        <f t="shared" si="710"/>
        <v>299586.00701711175</v>
      </c>
      <c r="X1307" s="27">
        <f t="shared" si="711"/>
        <v>0</v>
      </c>
      <c r="Y1307" s="2">
        <f t="shared" si="691"/>
        <v>0</v>
      </c>
      <c r="Z1307" s="67">
        <f t="shared" si="712"/>
        <v>0</v>
      </c>
      <c r="AA1307" s="2">
        <f t="shared" si="722"/>
        <v>0</v>
      </c>
      <c r="AB1307" s="26">
        <f t="shared" si="720"/>
        <v>6.7299999999999999E-2</v>
      </c>
      <c r="AC1307" s="27">
        <f t="shared" si="701"/>
        <v>1</v>
      </c>
      <c r="AD1307" s="27">
        <v>252</v>
      </c>
      <c r="AE1307" s="10">
        <f t="shared" si="696"/>
        <v>1.0002584940000001</v>
      </c>
      <c r="AF1307" s="2">
        <f t="shared" si="723"/>
        <v>74.007130160000003</v>
      </c>
      <c r="AG1307" s="2">
        <f t="shared" si="714"/>
        <v>77.441185290000007</v>
      </c>
      <c r="AH1307" s="3" t="str">
        <f t="shared" si="715"/>
        <v>-</v>
      </c>
      <c r="AI1307" s="4" t="str">
        <f t="shared" si="698"/>
        <v>A+J=</v>
      </c>
      <c r="AJ1307" s="11">
        <f t="shared" si="721"/>
        <v>42130</v>
      </c>
      <c r="AK1307" s="11"/>
      <c r="AL1307" s="4"/>
      <c r="AM1307" s="1"/>
      <c r="AN1307" s="11"/>
      <c r="AO1307" s="1"/>
      <c r="AP1307" s="1"/>
      <c r="AQ1307" s="1"/>
      <c r="AR1307" s="1"/>
      <c r="AS1307" s="6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</row>
    <row r="1308" spans="1:55" x14ac:dyDescent="0.2">
      <c r="A1308" s="144">
        <f t="shared" si="716"/>
        <v>42097</v>
      </c>
      <c r="B1308" s="2">
        <f t="shared" si="702"/>
        <v>299927.57112280506</v>
      </c>
      <c r="C1308" s="2">
        <f t="shared" si="717"/>
        <v>240746.89112416</v>
      </c>
      <c r="D1308" s="68">
        <f>SUM(Y1308:Y$1459)</f>
        <v>12750.119391690001</v>
      </c>
      <c r="E1308" s="68">
        <f t="shared" si="703"/>
        <v>227996.77173246999</v>
      </c>
      <c r="F1308" s="72">
        <f t="shared" si="692"/>
        <v>4160.34</v>
      </c>
      <c r="G1308" s="3">
        <f>IF(N1308=1,VLOOKUP(A1307,[1]Plan1!$BG$69:$BI$188,3),G1307)</f>
        <v>4215.26</v>
      </c>
      <c r="H1308" s="11">
        <f t="shared" si="693"/>
        <v>42037</v>
      </c>
      <c r="I1308" s="11">
        <f t="shared" si="694"/>
        <v>42065</v>
      </c>
      <c r="J1308" s="26">
        <f t="shared" si="704"/>
        <v>1.3200844161775249E-2</v>
      </c>
      <c r="K1308" s="11">
        <f t="shared" si="718"/>
        <v>42128</v>
      </c>
      <c r="L1308" s="11">
        <f t="shared" si="705"/>
        <v>42128</v>
      </c>
      <c r="M1308" s="1">
        <f t="shared" si="719"/>
        <v>20</v>
      </c>
      <c r="N1308" s="1">
        <f t="shared" si="689"/>
        <v>2</v>
      </c>
      <c r="O1308" s="2">
        <f t="shared" si="706"/>
        <v>1.0013122999999999</v>
      </c>
      <c r="P1308" s="10">
        <f t="shared" si="700"/>
        <v>1.01219891</v>
      </c>
      <c r="Q1308" s="10">
        <f t="shared" si="695"/>
        <v>1.2466705675673688</v>
      </c>
      <c r="R1308" s="2">
        <f t="shared" si="699"/>
        <v>1.24830657</v>
      </c>
      <c r="S1308" s="2">
        <f t="shared" si="690"/>
        <v>1.1892205600000001</v>
      </c>
      <c r="T1308" s="2">
        <f t="shared" si="707"/>
        <v>286301.15268092998</v>
      </c>
      <c r="U1308" s="2">
        <f t="shared" si="708"/>
        <v>2412.5847313624427</v>
      </c>
      <c r="V1308" s="2">
        <f t="shared" si="709"/>
        <v>56613.096359962583</v>
      </c>
      <c r="W1308" s="2">
        <f t="shared" si="710"/>
        <v>299772.57221548504</v>
      </c>
      <c r="X1308" s="27">
        <f t="shared" si="711"/>
        <v>0</v>
      </c>
      <c r="Y1308" s="2">
        <f t="shared" si="691"/>
        <v>0</v>
      </c>
      <c r="Z1308" s="67">
        <f t="shared" si="712"/>
        <v>0</v>
      </c>
      <c r="AA1308" s="2">
        <f t="shared" si="722"/>
        <v>0</v>
      </c>
      <c r="AB1308" s="26">
        <f t="shared" si="720"/>
        <v>6.7299999999999999E-2</v>
      </c>
      <c r="AC1308" s="27">
        <f t="shared" si="701"/>
        <v>2</v>
      </c>
      <c r="AD1308" s="27">
        <v>252</v>
      </c>
      <c r="AE1308" s="10">
        <f t="shared" si="696"/>
        <v>1.000517055</v>
      </c>
      <c r="AF1308" s="2">
        <f t="shared" si="723"/>
        <v>148.03344249</v>
      </c>
      <c r="AG1308" s="2">
        <f t="shared" si="714"/>
        <v>154.99890732</v>
      </c>
      <c r="AH1308" s="3" t="str">
        <f t="shared" si="715"/>
        <v>-</v>
      </c>
      <c r="AI1308" s="4" t="str">
        <f t="shared" si="698"/>
        <v>A+J=</v>
      </c>
      <c r="AJ1308" s="11">
        <f t="shared" si="721"/>
        <v>42130</v>
      </c>
      <c r="AK1308" s="11"/>
      <c r="AL1308" s="4"/>
      <c r="AM1308" s="1"/>
      <c r="AN1308" s="11"/>
      <c r="AO1308" s="1"/>
      <c r="AP1308" s="1"/>
      <c r="AQ1308" s="1"/>
      <c r="AR1308" s="1"/>
      <c r="AS1308" s="6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</row>
    <row r="1309" spans="1:55" x14ac:dyDescent="0.2">
      <c r="A1309" s="144">
        <f t="shared" si="716"/>
        <v>42098</v>
      </c>
      <c r="B1309" s="2">
        <f t="shared" si="702"/>
        <v>299927.57112280506</v>
      </c>
      <c r="C1309" s="2">
        <f t="shared" si="717"/>
        <v>240746.89112416</v>
      </c>
      <c r="D1309" s="68">
        <f>SUM(Y1309:Y$1459)</f>
        <v>12750.119391690001</v>
      </c>
      <c r="E1309" s="68">
        <f t="shared" si="703"/>
        <v>227996.77173246999</v>
      </c>
      <c r="F1309" s="72">
        <f t="shared" si="692"/>
        <v>4160.34</v>
      </c>
      <c r="G1309" s="3">
        <f>IF(N1309=1,VLOOKUP(A1308,[1]Plan1!$BG$69:$BI$188,3),G1308)</f>
        <v>4215.26</v>
      </c>
      <c r="H1309" s="11">
        <f t="shared" si="693"/>
        <v>42037</v>
      </c>
      <c r="I1309" s="11">
        <f t="shared" si="694"/>
        <v>42065</v>
      </c>
      <c r="J1309" s="26">
        <f t="shared" si="704"/>
        <v>1.3200844161775249E-2</v>
      </c>
      <c r="K1309" s="11">
        <f t="shared" si="718"/>
        <v>42128</v>
      </c>
      <c r="L1309" s="11">
        <f t="shared" si="705"/>
        <v>42128</v>
      </c>
      <c r="M1309" s="1">
        <f t="shared" si="719"/>
        <v>20</v>
      </c>
      <c r="N1309" s="1">
        <f t="shared" ref="N1309:N1372" si="724">(M1309-(NETWORKDAYS(A1309,L1309,AN$137:AN$327)-1))</f>
        <v>2</v>
      </c>
      <c r="O1309" s="2">
        <f t="shared" si="706"/>
        <v>1.0013122999999999</v>
      </c>
      <c r="P1309" s="10">
        <f t="shared" si="700"/>
        <v>1.01219891</v>
      </c>
      <c r="Q1309" s="10">
        <f t="shared" si="695"/>
        <v>1.2466705675673688</v>
      </c>
      <c r="R1309" s="2">
        <f t="shared" si="699"/>
        <v>1.24830657</v>
      </c>
      <c r="S1309" s="2">
        <f t="shared" si="690"/>
        <v>1.1892205600000001</v>
      </c>
      <c r="T1309" s="2">
        <f t="shared" si="707"/>
        <v>286301.15268092998</v>
      </c>
      <c r="U1309" s="2">
        <f t="shared" si="708"/>
        <v>2412.5847313624427</v>
      </c>
      <c r="V1309" s="2">
        <f t="shared" si="709"/>
        <v>56613.096359962583</v>
      </c>
      <c r="W1309" s="2">
        <f t="shared" si="710"/>
        <v>299772.57221548504</v>
      </c>
      <c r="X1309" s="27">
        <f t="shared" si="711"/>
        <v>0</v>
      </c>
      <c r="Y1309" s="2">
        <f t="shared" si="691"/>
        <v>0</v>
      </c>
      <c r="Z1309" s="67">
        <f t="shared" si="712"/>
        <v>0</v>
      </c>
      <c r="AA1309" s="2">
        <f t="shared" si="722"/>
        <v>0</v>
      </c>
      <c r="AB1309" s="26">
        <f t="shared" si="720"/>
        <v>6.7299999999999999E-2</v>
      </c>
      <c r="AC1309" s="27">
        <f t="shared" si="701"/>
        <v>2</v>
      </c>
      <c r="AD1309" s="27">
        <v>252</v>
      </c>
      <c r="AE1309" s="10">
        <f t="shared" si="696"/>
        <v>1.000517055</v>
      </c>
      <c r="AF1309" s="2">
        <f t="shared" si="723"/>
        <v>148.03344249</v>
      </c>
      <c r="AG1309" s="2">
        <f t="shared" si="714"/>
        <v>154.99890732</v>
      </c>
      <c r="AH1309" s="3" t="str">
        <f t="shared" si="715"/>
        <v>-</v>
      </c>
      <c r="AI1309" s="4" t="str">
        <f t="shared" si="698"/>
        <v>A+J=</v>
      </c>
      <c r="AJ1309" s="11">
        <f t="shared" si="721"/>
        <v>42130</v>
      </c>
      <c r="AK1309" s="11"/>
      <c r="AL1309" s="4"/>
      <c r="AM1309" s="1"/>
      <c r="AN1309" s="11"/>
      <c r="AO1309" s="1"/>
      <c r="AP1309" s="1"/>
      <c r="AQ1309" s="1"/>
      <c r="AR1309" s="1"/>
      <c r="AS1309" s="6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</row>
    <row r="1310" spans="1:55" x14ac:dyDescent="0.2">
      <c r="A1310" s="144">
        <f t="shared" si="716"/>
        <v>42099</v>
      </c>
      <c r="B1310" s="2">
        <f t="shared" si="702"/>
        <v>299927.57112280506</v>
      </c>
      <c r="C1310" s="2">
        <f t="shared" si="717"/>
        <v>240746.89112416</v>
      </c>
      <c r="D1310" s="68">
        <f>SUM(Y1310:Y$1459)</f>
        <v>12750.119391690001</v>
      </c>
      <c r="E1310" s="68">
        <f t="shared" si="703"/>
        <v>227996.77173246999</v>
      </c>
      <c r="F1310" s="72">
        <f t="shared" si="692"/>
        <v>4160.34</v>
      </c>
      <c r="G1310" s="3">
        <f>IF(N1310=1,VLOOKUP(A1309,[1]Plan1!$BG$69:$BI$188,3),G1309)</f>
        <v>4215.26</v>
      </c>
      <c r="H1310" s="11">
        <f t="shared" si="693"/>
        <v>42037</v>
      </c>
      <c r="I1310" s="11">
        <f t="shared" si="694"/>
        <v>42065</v>
      </c>
      <c r="J1310" s="26">
        <f t="shared" si="704"/>
        <v>1.3200844161775249E-2</v>
      </c>
      <c r="K1310" s="11">
        <f t="shared" si="718"/>
        <v>42128</v>
      </c>
      <c r="L1310" s="11">
        <f t="shared" si="705"/>
        <v>42128</v>
      </c>
      <c r="M1310" s="1">
        <f t="shared" si="719"/>
        <v>20</v>
      </c>
      <c r="N1310" s="1">
        <f t="shared" si="724"/>
        <v>2</v>
      </c>
      <c r="O1310" s="2">
        <f t="shared" si="706"/>
        <v>1.0013122999999999</v>
      </c>
      <c r="P1310" s="10">
        <f t="shared" si="700"/>
        <v>1.01219891</v>
      </c>
      <c r="Q1310" s="10">
        <f t="shared" si="695"/>
        <v>1.2466705675673688</v>
      </c>
      <c r="R1310" s="2">
        <f t="shared" si="699"/>
        <v>1.24830657</v>
      </c>
      <c r="S1310" s="2">
        <f t="shared" ref="S1310:S1373" si="725">IF(AND(X1310&gt;0,MONTH(A1310)=10),R1310,S1309)</f>
        <v>1.1892205600000001</v>
      </c>
      <c r="T1310" s="2">
        <f t="shared" si="707"/>
        <v>286301.15268092998</v>
      </c>
      <c r="U1310" s="2">
        <f t="shared" si="708"/>
        <v>2412.5847313624427</v>
      </c>
      <c r="V1310" s="2">
        <f t="shared" si="709"/>
        <v>56613.096359962583</v>
      </c>
      <c r="W1310" s="2">
        <f t="shared" si="710"/>
        <v>299772.57221548504</v>
      </c>
      <c r="X1310" s="27">
        <f t="shared" si="711"/>
        <v>0</v>
      </c>
      <c r="Y1310" s="2">
        <f t="shared" ref="Y1310:Y1373" si="726">IF(X1310&gt;0,VLOOKUP(A1310,AN$12:AR$131,5),0)</f>
        <v>0</v>
      </c>
      <c r="Z1310" s="67">
        <f t="shared" si="712"/>
        <v>0</v>
      </c>
      <c r="AA1310" s="2">
        <f t="shared" si="722"/>
        <v>0</v>
      </c>
      <c r="AB1310" s="26">
        <f t="shared" si="720"/>
        <v>6.7299999999999999E-2</v>
      </c>
      <c r="AC1310" s="27">
        <f t="shared" si="701"/>
        <v>2</v>
      </c>
      <c r="AD1310" s="27">
        <v>252</v>
      </c>
      <c r="AE1310" s="10">
        <f t="shared" si="696"/>
        <v>1.000517055</v>
      </c>
      <c r="AF1310" s="2">
        <f t="shared" si="723"/>
        <v>148.03344249</v>
      </c>
      <c r="AG1310" s="2">
        <f t="shared" si="714"/>
        <v>154.99890732</v>
      </c>
      <c r="AH1310" s="3" t="str">
        <f t="shared" si="715"/>
        <v>-</v>
      </c>
      <c r="AI1310" s="4" t="str">
        <f t="shared" si="698"/>
        <v>A+J=</v>
      </c>
      <c r="AJ1310" s="11">
        <f t="shared" si="721"/>
        <v>42130</v>
      </c>
      <c r="AK1310" s="11"/>
      <c r="AL1310" s="4"/>
      <c r="AM1310" s="1"/>
      <c r="AN1310" s="11"/>
      <c r="AO1310" s="1"/>
      <c r="AP1310" s="1"/>
      <c r="AQ1310" s="1"/>
      <c r="AR1310" s="1"/>
      <c r="AS1310" s="6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</row>
    <row r="1311" spans="1:55" x14ac:dyDescent="0.2">
      <c r="A1311" s="144">
        <f t="shared" si="716"/>
        <v>42100</v>
      </c>
      <c r="B1311" s="2">
        <f t="shared" si="702"/>
        <v>299927.57112280506</v>
      </c>
      <c r="C1311" s="2">
        <f t="shared" si="717"/>
        <v>240746.89112416</v>
      </c>
      <c r="D1311" s="68">
        <f>SUM(Y1311:Y$1459)</f>
        <v>12750.119391690001</v>
      </c>
      <c r="E1311" s="68">
        <f t="shared" si="703"/>
        <v>227996.77173246999</v>
      </c>
      <c r="F1311" s="72">
        <f t="shared" ref="F1311:F1374" si="727">IF(G1311=G1310,F1310,G1310)</f>
        <v>4160.34</v>
      </c>
      <c r="G1311" s="3">
        <f>IF(N1311=1,VLOOKUP(A1310,[1]Plan1!$BG$69:$BI$188,3),G1310)</f>
        <v>4215.26</v>
      </c>
      <c r="H1311" s="11">
        <f t="shared" ref="H1311:H1374" si="728">EDATE(I1311,-1)</f>
        <v>42037</v>
      </c>
      <c r="I1311" s="11">
        <f t="shared" ref="I1311:I1374" si="729">IF(X1310&gt;0,EDATE(A1311,-1),+I1310)</f>
        <v>42065</v>
      </c>
      <c r="J1311" s="26">
        <f t="shared" si="704"/>
        <v>1.3200844161775249E-2</v>
      </c>
      <c r="K1311" s="11">
        <f t="shared" si="718"/>
        <v>42128</v>
      </c>
      <c r="L1311" s="11">
        <f t="shared" si="705"/>
        <v>42128</v>
      </c>
      <c r="M1311" s="1">
        <f t="shared" si="719"/>
        <v>20</v>
      </c>
      <c r="N1311" s="1">
        <f t="shared" si="724"/>
        <v>2</v>
      </c>
      <c r="O1311" s="2">
        <f t="shared" si="706"/>
        <v>1.0013122999999999</v>
      </c>
      <c r="P1311" s="10">
        <f t="shared" si="700"/>
        <v>1.01219891</v>
      </c>
      <c r="Q1311" s="10">
        <f t="shared" ref="Q1311:Q1374" si="730">IF(L1311&gt;L1310,Q1310*P1311,Q1310)</f>
        <v>1.2466705675673688</v>
      </c>
      <c r="R1311" s="2">
        <f t="shared" si="699"/>
        <v>1.24830657</v>
      </c>
      <c r="S1311" s="2">
        <f t="shared" si="725"/>
        <v>1.1892205600000001</v>
      </c>
      <c r="T1311" s="2">
        <f t="shared" si="707"/>
        <v>286301.15268092998</v>
      </c>
      <c r="U1311" s="2">
        <f t="shared" si="708"/>
        <v>2412.5847313624427</v>
      </c>
      <c r="V1311" s="2">
        <f t="shared" si="709"/>
        <v>56613.096359962583</v>
      </c>
      <c r="W1311" s="2">
        <f t="shared" si="710"/>
        <v>299772.57221548504</v>
      </c>
      <c r="X1311" s="27">
        <f t="shared" si="711"/>
        <v>0</v>
      </c>
      <c r="Y1311" s="2">
        <f t="shared" si="726"/>
        <v>0</v>
      </c>
      <c r="Z1311" s="67">
        <f t="shared" si="712"/>
        <v>0</v>
      </c>
      <c r="AA1311" s="2">
        <f t="shared" si="722"/>
        <v>0</v>
      </c>
      <c r="AB1311" s="26">
        <f t="shared" si="720"/>
        <v>6.7299999999999999E-2</v>
      </c>
      <c r="AC1311" s="27">
        <f t="shared" si="701"/>
        <v>2</v>
      </c>
      <c r="AD1311" s="27">
        <v>252</v>
      </c>
      <c r="AE1311" s="10">
        <f t="shared" ref="AE1311:AE1374" si="731">ROUND((1+AB1311)^TRUNC((AC1311/AD1311),9),9)</f>
        <v>1.000517055</v>
      </c>
      <c r="AF1311" s="2">
        <f t="shared" si="723"/>
        <v>148.03344249</v>
      </c>
      <c r="AG1311" s="2">
        <f t="shared" si="714"/>
        <v>154.99890732</v>
      </c>
      <c r="AH1311" s="3" t="str">
        <f t="shared" si="715"/>
        <v>-</v>
      </c>
      <c r="AI1311" s="4" t="str">
        <f t="shared" si="698"/>
        <v>A+J=</v>
      </c>
      <c r="AJ1311" s="11">
        <f t="shared" si="721"/>
        <v>42130</v>
      </c>
      <c r="AK1311" s="11"/>
      <c r="AL1311" s="4"/>
      <c r="AM1311" s="1"/>
      <c r="AN1311" s="11"/>
      <c r="AO1311" s="1"/>
      <c r="AP1311" s="1"/>
      <c r="AQ1311" s="1"/>
      <c r="AR1311" s="1"/>
      <c r="AS1311" s="6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</row>
    <row r="1312" spans="1:55" x14ac:dyDescent="0.2">
      <c r="A1312" s="144">
        <f t="shared" si="716"/>
        <v>42101</v>
      </c>
      <c r="B1312" s="2">
        <f t="shared" si="702"/>
        <v>300191.93154945731</v>
      </c>
      <c r="C1312" s="2">
        <f t="shared" si="717"/>
        <v>240746.89112416</v>
      </c>
      <c r="D1312" s="68">
        <f>SUM(Y1312:Y$1459)</f>
        <v>12750.119391690001</v>
      </c>
      <c r="E1312" s="68">
        <f t="shared" si="703"/>
        <v>227996.77173246999</v>
      </c>
      <c r="F1312" s="72">
        <f t="shared" si="727"/>
        <v>4160.34</v>
      </c>
      <c r="G1312" s="3">
        <f>IF(N1312=1,VLOOKUP(A1311,[1]Plan1!$BG$69:$BI$188,3),G1311)</f>
        <v>4215.26</v>
      </c>
      <c r="H1312" s="11">
        <f t="shared" si="728"/>
        <v>42037</v>
      </c>
      <c r="I1312" s="11">
        <f t="shared" si="729"/>
        <v>42065</v>
      </c>
      <c r="J1312" s="26">
        <f t="shared" si="704"/>
        <v>1.3200844161775249E-2</v>
      </c>
      <c r="K1312" s="11">
        <f t="shared" si="718"/>
        <v>42128</v>
      </c>
      <c r="L1312" s="11">
        <f t="shared" si="705"/>
        <v>42128</v>
      </c>
      <c r="M1312" s="1">
        <f t="shared" si="719"/>
        <v>20</v>
      </c>
      <c r="N1312" s="1">
        <f t="shared" si="724"/>
        <v>3</v>
      </c>
      <c r="O1312" s="2">
        <f t="shared" si="706"/>
        <v>1.0019690999999999</v>
      </c>
      <c r="P1312" s="10">
        <f t="shared" si="700"/>
        <v>1.01219891</v>
      </c>
      <c r="Q1312" s="10">
        <f t="shared" si="730"/>
        <v>1.2466705675673688</v>
      </c>
      <c r="R1312" s="2">
        <f t="shared" si="699"/>
        <v>1.24912538</v>
      </c>
      <c r="S1312" s="2">
        <f t="shared" si="725"/>
        <v>1.1892205600000001</v>
      </c>
      <c r="T1312" s="2">
        <f t="shared" si="707"/>
        <v>286301.15268092998</v>
      </c>
      <c r="U1312" s="2">
        <f t="shared" si="708"/>
        <v>2412.5847313624427</v>
      </c>
      <c r="V1312" s="2">
        <f t="shared" si="709"/>
        <v>56799.782396624832</v>
      </c>
      <c r="W1312" s="2">
        <f t="shared" si="710"/>
        <v>299959.25825214729</v>
      </c>
      <c r="X1312" s="27">
        <f t="shared" si="711"/>
        <v>0</v>
      </c>
      <c r="Y1312" s="2">
        <f t="shared" si="726"/>
        <v>0</v>
      </c>
      <c r="Z1312" s="67">
        <f t="shared" si="712"/>
        <v>0</v>
      </c>
      <c r="AA1312" s="2">
        <f t="shared" si="722"/>
        <v>0</v>
      </c>
      <c r="AB1312" s="26">
        <f t="shared" si="720"/>
        <v>6.7299999999999999E-2</v>
      </c>
      <c r="AC1312" s="27">
        <f t="shared" si="701"/>
        <v>3</v>
      </c>
      <c r="AD1312" s="27">
        <v>252</v>
      </c>
      <c r="AE1312" s="10">
        <f t="shared" si="731"/>
        <v>1.0007756830000001</v>
      </c>
      <c r="AF1312" s="2">
        <f t="shared" si="723"/>
        <v>222.07893701</v>
      </c>
      <c r="AG1312" s="2">
        <f t="shared" si="714"/>
        <v>232.67329731000001</v>
      </c>
      <c r="AH1312" s="3" t="str">
        <f t="shared" si="715"/>
        <v>-</v>
      </c>
      <c r="AI1312" s="4" t="str">
        <f t="shared" si="698"/>
        <v>A+J=</v>
      </c>
      <c r="AJ1312" s="11">
        <f t="shared" si="721"/>
        <v>42130</v>
      </c>
      <c r="AK1312" s="11"/>
      <c r="AL1312" s="4"/>
      <c r="AM1312" s="1"/>
      <c r="AN1312" s="11"/>
      <c r="AO1312" s="1"/>
      <c r="AP1312" s="1"/>
      <c r="AQ1312" s="1"/>
      <c r="AR1312" s="1"/>
      <c r="AS1312" s="6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</row>
    <row r="1313" spans="1:55" x14ac:dyDescent="0.2">
      <c r="A1313" s="144">
        <f t="shared" si="716"/>
        <v>42102</v>
      </c>
      <c r="B1313" s="2">
        <f t="shared" si="702"/>
        <v>300456.53159582627</v>
      </c>
      <c r="C1313" s="2">
        <f t="shared" si="717"/>
        <v>240746.89112416</v>
      </c>
      <c r="D1313" s="68">
        <f>SUM(Y1313:Y$1459)</f>
        <v>12750.119391690001</v>
      </c>
      <c r="E1313" s="68">
        <f t="shared" si="703"/>
        <v>227996.77173246999</v>
      </c>
      <c r="F1313" s="72">
        <f t="shared" si="727"/>
        <v>4160.34</v>
      </c>
      <c r="G1313" s="3">
        <f>IF(N1313=1,VLOOKUP(A1312,[1]Plan1!$BG$69:$BI$188,3),G1312)</f>
        <v>4215.26</v>
      </c>
      <c r="H1313" s="11">
        <f t="shared" si="728"/>
        <v>42037</v>
      </c>
      <c r="I1313" s="11">
        <f t="shared" si="729"/>
        <v>42065</v>
      </c>
      <c r="J1313" s="26">
        <f t="shared" si="704"/>
        <v>1.3200844161775249E-2</v>
      </c>
      <c r="K1313" s="11">
        <f t="shared" si="718"/>
        <v>42128</v>
      </c>
      <c r="L1313" s="11">
        <f t="shared" si="705"/>
        <v>42128</v>
      </c>
      <c r="M1313" s="1">
        <f t="shared" si="719"/>
        <v>20</v>
      </c>
      <c r="N1313" s="1">
        <f t="shared" si="724"/>
        <v>4</v>
      </c>
      <c r="O1313" s="2">
        <f t="shared" si="706"/>
        <v>1.00262633</v>
      </c>
      <c r="P1313" s="10">
        <f t="shared" si="700"/>
        <v>1.01219891</v>
      </c>
      <c r="Q1313" s="10">
        <f t="shared" si="730"/>
        <v>1.2466705675673688</v>
      </c>
      <c r="R1313" s="2">
        <f t="shared" si="699"/>
        <v>1.2499447299999999</v>
      </c>
      <c r="S1313" s="2">
        <f t="shared" si="725"/>
        <v>1.1892205600000001</v>
      </c>
      <c r="T1313" s="2">
        <f t="shared" si="707"/>
        <v>286301.15268092998</v>
      </c>
      <c r="U1313" s="2">
        <f t="shared" si="708"/>
        <v>2412.5847313624427</v>
      </c>
      <c r="V1313" s="2">
        <f t="shared" si="709"/>
        <v>56986.591551543832</v>
      </c>
      <c r="W1313" s="2">
        <f t="shared" si="710"/>
        <v>300146.06740706629</v>
      </c>
      <c r="X1313" s="27">
        <f t="shared" si="711"/>
        <v>0</v>
      </c>
      <c r="Y1313" s="2">
        <f t="shared" si="726"/>
        <v>0</v>
      </c>
      <c r="Z1313" s="67">
        <f t="shared" si="712"/>
        <v>0</v>
      </c>
      <c r="AA1313" s="2">
        <f t="shared" si="722"/>
        <v>0</v>
      </c>
      <c r="AB1313" s="26">
        <f t="shared" si="720"/>
        <v>6.7299999999999999E-2</v>
      </c>
      <c r="AC1313" s="27">
        <f t="shared" si="701"/>
        <v>4</v>
      </c>
      <c r="AD1313" s="27">
        <v>252</v>
      </c>
      <c r="AE1313" s="10">
        <f t="shared" si="731"/>
        <v>1.0010343770000001</v>
      </c>
      <c r="AF1313" s="2">
        <f t="shared" si="723"/>
        <v>296.14332739999998</v>
      </c>
      <c r="AG1313" s="2">
        <f t="shared" si="714"/>
        <v>310.46418876000001</v>
      </c>
      <c r="AH1313" s="3" t="str">
        <f t="shared" si="715"/>
        <v>-</v>
      </c>
      <c r="AI1313" s="4" t="str">
        <f t="shared" si="698"/>
        <v>A+J=</v>
      </c>
      <c r="AJ1313" s="11">
        <f t="shared" si="721"/>
        <v>42130</v>
      </c>
      <c r="AK1313" s="11"/>
      <c r="AL1313" s="4"/>
      <c r="AM1313" s="1"/>
      <c r="AN1313" s="11"/>
      <c r="AO1313" s="1"/>
      <c r="AP1313" s="1"/>
      <c r="AQ1313" s="1"/>
      <c r="AR1313" s="1"/>
      <c r="AS1313" s="6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</row>
    <row r="1314" spans="1:55" x14ac:dyDescent="0.2">
      <c r="A1314" s="144">
        <f t="shared" si="716"/>
        <v>42103</v>
      </c>
      <c r="B1314" s="2">
        <f t="shared" si="702"/>
        <v>300721.37199511204</v>
      </c>
      <c r="C1314" s="2">
        <f t="shared" si="717"/>
        <v>240746.89112416</v>
      </c>
      <c r="D1314" s="68">
        <f>SUM(Y1314:Y$1459)</f>
        <v>12750.119391690001</v>
      </c>
      <c r="E1314" s="68">
        <f t="shared" si="703"/>
        <v>227996.77173246999</v>
      </c>
      <c r="F1314" s="72">
        <f t="shared" si="727"/>
        <v>4160.34</v>
      </c>
      <c r="G1314" s="3">
        <f>IF(N1314=1,VLOOKUP(A1313,[1]Plan1!$BG$69:$BI$188,3),G1313)</f>
        <v>4215.26</v>
      </c>
      <c r="H1314" s="11">
        <f t="shared" si="728"/>
        <v>42037</v>
      </c>
      <c r="I1314" s="11">
        <f t="shared" si="729"/>
        <v>42065</v>
      </c>
      <c r="J1314" s="26">
        <f t="shared" si="704"/>
        <v>1.3200844161775249E-2</v>
      </c>
      <c r="K1314" s="11">
        <f t="shared" si="718"/>
        <v>42128</v>
      </c>
      <c r="L1314" s="11">
        <f t="shared" si="705"/>
        <v>42128</v>
      </c>
      <c r="M1314" s="1">
        <f t="shared" si="719"/>
        <v>20</v>
      </c>
      <c r="N1314" s="1">
        <f t="shared" si="724"/>
        <v>5</v>
      </c>
      <c r="O1314" s="2">
        <f t="shared" si="706"/>
        <v>1.0032839899999999</v>
      </c>
      <c r="P1314" s="10">
        <f t="shared" si="700"/>
        <v>1.01219891</v>
      </c>
      <c r="Q1314" s="10">
        <f t="shared" si="730"/>
        <v>1.2466705675673688</v>
      </c>
      <c r="R1314" s="2">
        <f t="shared" si="699"/>
        <v>1.25076462</v>
      </c>
      <c r="S1314" s="2">
        <f t="shared" si="725"/>
        <v>1.1892205600000001</v>
      </c>
      <c r="T1314" s="2">
        <f t="shared" si="707"/>
        <v>286301.15268092998</v>
      </c>
      <c r="U1314" s="2">
        <f t="shared" si="708"/>
        <v>2412.5847313624427</v>
      </c>
      <c r="V1314" s="2">
        <f t="shared" si="709"/>
        <v>57173.523824719581</v>
      </c>
      <c r="W1314" s="2">
        <f t="shared" si="710"/>
        <v>300332.99968024204</v>
      </c>
      <c r="X1314" s="27">
        <f t="shared" si="711"/>
        <v>0</v>
      </c>
      <c r="Y1314" s="2">
        <f t="shared" si="726"/>
        <v>0</v>
      </c>
      <c r="Z1314" s="67">
        <f t="shared" si="712"/>
        <v>0</v>
      </c>
      <c r="AA1314" s="2">
        <f t="shared" si="722"/>
        <v>0</v>
      </c>
      <c r="AB1314" s="26">
        <f t="shared" si="720"/>
        <v>6.7299999999999999E-2</v>
      </c>
      <c r="AC1314" s="27">
        <f t="shared" si="701"/>
        <v>5</v>
      </c>
      <c r="AD1314" s="27">
        <v>252</v>
      </c>
      <c r="AE1314" s="10">
        <f t="shared" si="731"/>
        <v>1.0012931389999999</v>
      </c>
      <c r="AF1314" s="2">
        <f t="shared" si="723"/>
        <v>370.22718627</v>
      </c>
      <c r="AG1314" s="2">
        <f t="shared" si="714"/>
        <v>388.37231487000003</v>
      </c>
      <c r="AH1314" s="3" t="str">
        <f t="shared" si="715"/>
        <v>-</v>
      </c>
      <c r="AI1314" s="4" t="str">
        <f t="shared" ref="AI1314:AI1377" si="732">AI1313</f>
        <v>A+J=</v>
      </c>
      <c r="AJ1314" s="11">
        <f t="shared" si="721"/>
        <v>42130</v>
      </c>
      <c r="AK1314" s="11"/>
      <c r="AL1314" s="4"/>
      <c r="AM1314" s="1"/>
      <c r="AN1314" s="11"/>
      <c r="AO1314" s="1"/>
      <c r="AP1314" s="1"/>
      <c r="AQ1314" s="1"/>
      <c r="AR1314" s="1"/>
      <c r="AS1314" s="6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</row>
    <row r="1315" spans="1:55" x14ac:dyDescent="0.2">
      <c r="A1315" s="144">
        <f t="shared" si="716"/>
        <v>42104</v>
      </c>
      <c r="B1315" s="2">
        <f t="shared" si="702"/>
        <v>300986.45227997453</v>
      </c>
      <c r="C1315" s="2">
        <f t="shared" si="717"/>
        <v>240746.89112416</v>
      </c>
      <c r="D1315" s="68">
        <f>SUM(Y1315:Y$1459)</f>
        <v>12750.119391690001</v>
      </c>
      <c r="E1315" s="68">
        <f t="shared" si="703"/>
        <v>227996.77173246999</v>
      </c>
      <c r="F1315" s="72">
        <f t="shared" si="727"/>
        <v>4160.34</v>
      </c>
      <c r="G1315" s="3">
        <f>IF(N1315=1,VLOOKUP(A1314,[1]Plan1!$BG$69:$BI$188,3),G1314)</f>
        <v>4215.26</v>
      </c>
      <c r="H1315" s="11">
        <f t="shared" si="728"/>
        <v>42037</v>
      </c>
      <c r="I1315" s="11">
        <f t="shared" si="729"/>
        <v>42065</v>
      </c>
      <c r="J1315" s="26">
        <f t="shared" si="704"/>
        <v>1.3200844161775249E-2</v>
      </c>
      <c r="K1315" s="11">
        <f t="shared" si="718"/>
        <v>42128</v>
      </c>
      <c r="L1315" s="11">
        <f t="shared" si="705"/>
        <v>42128</v>
      </c>
      <c r="M1315" s="1">
        <f t="shared" si="719"/>
        <v>20</v>
      </c>
      <c r="N1315" s="1">
        <f t="shared" si="724"/>
        <v>6</v>
      </c>
      <c r="O1315" s="2">
        <f t="shared" si="706"/>
        <v>1.00394209</v>
      </c>
      <c r="P1315" s="10">
        <f t="shared" si="700"/>
        <v>1.01219891</v>
      </c>
      <c r="Q1315" s="10">
        <f t="shared" si="730"/>
        <v>1.2466705675673688</v>
      </c>
      <c r="R1315" s="2">
        <f t="shared" si="699"/>
        <v>1.2515850500000001</v>
      </c>
      <c r="S1315" s="2">
        <f t="shared" si="725"/>
        <v>1.1892205600000001</v>
      </c>
      <c r="T1315" s="2">
        <f t="shared" si="707"/>
        <v>286301.15268092998</v>
      </c>
      <c r="U1315" s="2">
        <f t="shared" si="708"/>
        <v>2412.5847313624427</v>
      </c>
      <c r="V1315" s="2">
        <f t="shared" si="709"/>
        <v>57360.579216152073</v>
      </c>
      <c r="W1315" s="2">
        <f t="shared" si="710"/>
        <v>300520.05507167452</v>
      </c>
      <c r="X1315" s="27">
        <f t="shared" si="711"/>
        <v>0</v>
      </c>
      <c r="Y1315" s="2">
        <f t="shared" si="726"/>
        <v>0</v>
      </c>
      <c r="Z1315" s="67">
        <f t="shared" si="712"/>
        <v>0</v>
      </c>
      <c r="AA1315" s="2">
        <f t="shared" si="722"/>
        <v>0</v>
      </c>
      <c r="AB1315" s="26">
        <f t="shared" si="720"/>
        <v>6.7299999999999999E-2</v>
      </c>
      <c r="AC1315" s="27">
        <f t="shared" si="701"/>
        <v>6</v>
      </c>
      <c r="AD1315" s="27">
        <v>252</v>
      </c>
      <c r="AE1315" s="10">
        <f t="shared" si="731"/>
        <v>1.0015519669999999</v>
      </c>
      <c r="AF1315" s="2">
        <f t="shared" si="723"/>
        <v>444.32994101999998</v>
      </c>
      <c r="AG1315" s="2">
        <f t="shared" si="714"/>
        <v>466.39720829999999</v>
      </c>
      <c r="AH1315" s="3" t="str">
        <f t="shared" si="715"/>
        <v>-</v>
      </c>
      <c r="AI1315" s="4" t="str">
        <f t="shared" si="732"/>
        <v>A+J=</v>
      </c>
      <c r="AJ1315" s="11">
        <f t="shared" si="721"/>
        <v>42130</v>
      </c>
      <c r="AK1315" s="11"/>
      <c r="AL1315" s="4"/>
      <c r="AM1315" s="1"/>
      <c r="AN1315" s="11"/>
      <c r="AO1315" s="1"/>
      <c r="AP1315" s="1"/>
      <c r="AQ1315" s="1"/>
      <c r="AR1315" s="1"/>
      <c r="AS1315" s="6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</row>
    <row r="1316" spans="1:55" x14ac:dyDescent="0.2">
      <c r="A1316" s="144">
        <f t="shared" si="716"/>
        <v>42105</v>
      </c>
      <c r="B1316" s="2">
        <f t="shared" si="702"/>
        <v>301251.77059967601</v>
      </c>
      <c r="C1316" s="2">
        <f t="shared" si="717"/>
        <v>240746.89112416</v>
      </c>
      <c r="D1316" s="68">
        <f>SUM(Y1316:Y$1459)</f>
        <v>12750.119391690001</v>
      </c>
      <c r="E1316" s="68">
        <f t="shared" si="703"/>
        <v>227996.77173246999</v>
      </c>
      <c r="F1316" s="72">
        <f t="shared" si="727"/>
        <v>4160.34</v>
      </c>
      <c r="G1316" s="3">
        <f>IF(N1316=1,VLOOKUP(A1315,[1]Plan1!$BG$69:$BI$188,3),G1315)</f>
        <v>4215.26</v>
      </c>
      <c r="H1316" s="11">
        <f t="shared" si="728"/>
        <v>42037</v>
      </c>
      <c r="I1316" s="11">
        <f t="shared" si="729"/>
        <v>42065</v>
      </c>
      <c r="J1316" s="26">
        <f t="shared" si="704"/>
        <v>1.3200844161775249E-2</v>
      </c>
      <c r="K1316" s="11">
        <f t="shared" si="718"/>
        <v>42128</v>
      </c>
      <c r="L1316" s="11">
        <f t="shared" si="705"/>
        <v>42128</v>
      </c>
      <c r="M1316" s="1">
        <f t="shared" si="719"/>
        <v>20</v>
      </c>
      <c r="N1316" s="1">
        <f t="shared" si="724"/>
        <v>7</v>
      </c>
      <c r="O1316" s="2">
        <f t="shared" si="706"/>
        <v>1.00460061</v>
      </c>
      <c r="P1316" s="10">
        <f t="shared" si="700"/>
        <v>1.01219891</v>
      </c>
      <c r="Q1316" s="10">
        <f t="shared" si="730"/>
        <v>1.2466705675673688</v>
      </c>
      <c r="R1316" s="2">
        <f t="shared" si="699"/>
        <v>1.2524060100000001</v>
      </c>
      <c r="S1316" s="2">
        <f t="shared" si="725"/>
        <v>1.1892205600000001</v>
      </c>
      <c r="T1316" s="2">
        <f t="shared" si="707"/>
        <v>286301.15268092998</v>
      </c>
      <c r="U1316" s="2">
        <f t="shared" si="708"/>
        <v>2412.5847313624427</v>
      </c>
      <c r="V1316" s="2">
        <f t="shared" si="709"/>
        <v>57547.755445873554</v>
      </c>
      <c r="W1316" s="2">
        <f t="shared" si="710"/>
        <v>300707.23130139598</v>
      </c>
      <c r="X1316" s="27">
        <f t="shared" si="711"/>
        <v>0</v>
      </c>
      <c r="Y1316" s="2">
        <f t="shared" si="726"/>
        <v>0</v>
      </c>
      <c r="Z1316" s="67">
        <f t="shared" si="712"/>
        <v>0</v>
      </c>
      <c r="AA1316" s="2">
        <f t="shared" si="722"/>
        <v>0</v>
      </c>
      <c r="AB1316" s="26">
        <f t="shared" si="720"/>
        <v>6.7299999999999999E-2</v>
      </c>
      <c r="AC1316" s="27">
        <f t="shared" si="701"/>
        <v>7</v>
      </c>
      <c r="AD1316" s="27">
        <v>252</v>
      </c>
      <c r="AE1316" s="10">
        <f t="shared" si="731"/>
        <v>1.0018108619999999</v>
      </c>
      <c r="AF1316" s="2">
        <f t="shared" si="723"/>
        <v>518.45187794000003</v>
      </c>
      <c r="AG1316" s="2">
        <f t="shared" si="714"/>
        <v>544.53929828000003</v>
      </c>
      <c r="AH1316" s="3" t="str">
        <f t="shared" si="715"/>
        <v>-</v>
      </c>
      <c r="AI1316" s="4" t="str">
        <f t="shared" si="732"/>
        <v>A+J=</v>
      </c>
      <c r="AJ1316" s="11">
        <f t="shared" si="721"/>
        <v>42130</v>
      </c>
      <c r="AK1316" s="11"/>
      <c r="AL1316" s="4"/>
      <c r="AM1316" s="1"/>
      <c r="AN1316" s="11"/>
      <c r="AO1316" s="1"/>
      <c r="AP1316" s="1"/>
      <c r="AQ1316" s="1"/>
      <c r="AR1316" s="1"/>
      <c r="AS1316" s="6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</row>
    <row r="1317" spans="1:55" x14ac:dyDescent="0.2">
      <c r="A1317" s="144">
        <f t="shared" si="716"/>
        <v>42106</v>
      </c>
      <c r="B1317" s="2">
        <f t="shared" si="702"/>
        <v>301251.77059967601</v>
      </c>
      <c r="C1317" s="2">
        <f t="shared" si="717"/>
        <v>240746.89112416</v>
      </c>
      <c r="D1317" s="68">
        <f>SUM(Y1317:Y$1459)</f>
        <v>12750.119391690001</v>
      </c>
      <c r="E1317" s="68">
        <f t="shared" si="703"/>
        <v>227996.77173246999</v>
      </c>
      <c r="F1317" s="72">
        <f t="shared" si="727"/>
        <v>4160.34</v>
      </c>
      <c r="G1317" s="3">
        <f>IF(N1317=1,VLOOKUP(A1316,[1]Plan1!$BG$69:$BI$188,3),G1316)</f>
        <v>4215.26</v>
      </c>
      <c r="H1317" s="11">
        <f t="shared" si="728"/>
        <v>42037</v>
      </c>
      <c r="I1317" s="11">
        <f t="shared" si="729"/>
        <v>42065</v>
      </c>
      <c r="J1317" s="26">
        <f t="shared" si="704"/>
        <v>1.3200844161775249E-2</v>
      </c>
      <c r="K1317" s="11">
        <f t="shared" si="718"/>
        <v>42128</v>
      </c>
      <c r="L1317" s="11">
        <f t="shared" si="705"/>
        <v>42128</v>
      </c>
      <c r="M1317" s="1">
        <f t="shared" si="719"/>
        <v>20</v>
      </c>
      <c r="N1317" s="1">
        <f t="shared" si="724"/>
        <v>7</v>
      </c>
      <c r="O1317" s="2">
        <f t="shared" si="706"/>
        <v>1.00460061</v>
      </c>
      <c r="P1317" s="10">
        <f t="shared" si="700"/>
        <v>1.01219891</v>
      </c>
      <c r="Q1317" s="10">
        <f t="shared" si="730"/>
        <v>1.2466705675673688</v>
      </c>
      <c r="R1317" s="2">
        <f t="shared" si="699"/>
        <v>1.2524060100000001</v>
      </c>
      <c r="S1317" s="2">
        <f t="shared" si="725"/>
        <v>1.1892205600000001</v>
      </c>
      <c r="T1317" s="2">
        <f t="shared" si="707"/>
        <v>286301.15268092998</v>
      </c>
      <c r="U1317" s="2">
        <f t="shared" si="708"/>
        <v>2412.5847313624427</v>
      </c>
      <c r="V1317" s="2">
        <f t="shared" si="709"/>
        <v>57547.755445873554</v>
      </c>
      <c r="W1317" s="2">
        <f t="shared" si="710"/>
        <v>300707.23130139598</v>
      </c>
      <c r="X1317" s="27">
        <f t="shared" si="711"/>
        <v>0</v>
      </c>
      <c r="Y1317" s="2">
        <f t="shared" si="726"/>
        <v>0</v>
      </c>
      <c r="Z1317" s="67">
        <f t="shared" si="712"/>
        <v>0</v>
      </c>
      <c r="AA1317" s="2">
        <f t="shared" si="722"/>
        <v>0</v>
      </c>
      <c r="AB1317" s="26">
        <f t="shared" si="720"/>
        <v>6.7299999999999999E-2</v>
      </c>
      <c r="AC1317" s="27">
        <f t="shared" si="701"/>
        <v>7</v>
      </c>
      <c r="AD1317" s="27">
        <v>252</v>
      </c>
      <c r="AE1317" s="10">
        <f t="shared" si="731"/>
        <v>1.0018108619999999</v>
      </c>
      <c r="AF1317" s="2">
        <f t="shared" si="723"/>
        <v>518.45187794000003</v>
      </c>
      <c r="AG1317" s="2">
        <f t="shared" si="714"/>
        <v>544.53929828000003</v>
      </c>
      <c r="AH1317" s="3" t="str">
        <f t="shared" si="715"/>
        <v>-</v>
      </c>
      <c r="AI1317" s="4" t="str">
        <f t="shared" si="732"/>
        <v>A+J=</v>
      </c>
      <c r="AJ1317" s="11">
        <f t="shared" si="721"/>
        <v>42130</v>
      </c>
      <c r="AK1317" s="11"/>
      <c r="AL1317" s="4"/>
      <c r="AM1317" s="1"/>
      <c r="AN1317" s="11"/>
      <c r="AO1317" s="1"/>
      <c r="AP1317" s="1"/>
      <c r="AQ1317" s="1"/>
      <c r="AR1317" s="1"/>
      <c r="AS1317" s="6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</row>
    <row r="1318" spans="1:55" x14ac:dyDescent="0.2">
      <c r="A1318" s="144">
        <f t="shared" si="716"/>
        <v>42107</v>
      </c>
      <c r="B1318" s="2">
        <f t="shared" si="702"/>
        <v>301251.77059967601</v>
      </c>
      <c r="C1318" s="2">
        <f t="shared" si="717"/>
        <v>240746.89112416</v>
      </c>
      <c r="D1318" s="68">
        <f>SUM(Y1318:Y$1459)</f>
        <v>12750.119391690001</v>
      </c>
      <c r="E1318" s="68">
        <f t="shared" si="703"/>
        <v>227996.77173246999</v>
      </c>
      <c r="F1318" s="72">
        <f t="shared" si="727"/>
        <v>4160.34</v>
      </c>
      <c r="G1318" s="3">
        <f>IF(N1318=1,VLOOKUP(A1317,[1]Plan1!$BG$69:$BI$188,3),G1317)</f>
        <v>4215.26</v>
      </c>
      <c r="H1318" s="11">
        <f t="shared" si="728"/>
        <v>42037</v>
      </c>
      <c r="I1318" s="11">
        <f t="shared" si="729"/>
        <v>42065</v>
      </c>
      <c r="J1318" s="26">
        <f t="shared" si="704"/>
        <v>1.3200844161775249E-2</v>
      </c>
      <c r="K1318" s="11">
        <f t="shared" si="718"/>
        <v>42128</v>
      </c>
      <c r="L1318" s="11">
        <f t="shared" si="705"/>
        <v>42128</v>
      </c>
      <c r="M1318" s="1">
        <f t="shared" si="719"/>
        <v>20</v>
      </c>
      <c r="N1318" s="1">
        <f t="shared" si="724"/>
        <v>7</v>
      </c>
      <c r="O1318" s="2">
        <f t="shared" si="706"/>
        <v>1.00460061</v>
      </c>
      <c r="P1318" s="10">
        <f t="shared" si="700"/>
        <v>1.01219891</v>
      </c>
      <c r="Q1318" s="10">
        <f t="shared" si="730"/>
        <v>1.2466705675673688</v>
      </c>
      <c r="R1318" s="2">
        <f t="shared" si="699"/>
        <v>1.2524060100000001</v>
      </c>
      <c r="S1318" s="2">
        <f t="shared" si="725"/>
        <v>1.1892205600000001</v>
      </c>
      <c r="T1318" s="2">
        <f t="shared" si="707"/>
        <v>286301.15268092998</v>
      </c>
      <c r="U1318" s="2">
        <f t="shared" si="708"/>
        <v>2412.5847313624427</v>
      </c>
      <c r="V1318" s="2">
        <f t="shared" si="709"/>
        <v>57547.755445873554</v>
      </c>
      <c r="W1318" s="2">
        <f t="shared" si="710"/>
        <v>300707.23130139598</v>
      </c>
      <c r="X1318" s="27">
        <f t="shared" si="711"/>
        <v>0</v>
      </c>
      <c r="Y1318" s="2">
        <f t="shared" si="726"/>
        <v>0</v>
      </c>
      <c r="Z1318" s="67">
        <f t="shared" si="712"/>
        <v>0</v>
      </c>
      <c r="AA1318" s="2">
        <f t="shared" si="722"/>
        <v>0</v>
      </c>
      <c r="AB1318" s="26">
        <f t="shared" si="720"/>
        <v>6.7299999999999999E-2</v>
      </c>
      <c r="AC1318" s="27">
        <f t="shared" si="701"/>
        <v>7</v>
      </c>
      <c r="AD1318" s="27">
        <v>252</v>
      </c>
      <c r="AE1318" s="10">
        <f t="shared" si="731"/>
        <v>1.0018108619999999</v>
      </c>
      <c r="AF1318" s="2">
        <f t="shared" si="723"/>
        <v>518.45187794000003</v>
      </c>
      <c r="AG1318" s="2">
        <f t="shared" si="714"/>
        <v>544.53929828000003</v>
      </c>
      <c r="AH1318" s="3" t="str">
        <f t="shared" si="715"/>
        <v>-</v>
      </c>
      <c r="AI1318" s="4" t="str">
        <f t="shared" si="732"/>
        <v>A+J=</v>
      </c>
      <c r="AJ1318" s="11">
        <f t="shared" si="721"/>
        <v>42130</v>
      </c>
      <c r="AK1318" s="11"/>
      <c r="AL1318" s="4"/>
      <c r="AM1318" s="1"/>
      <c r="AN1318" s="11"/>
      <c r="AO1318" s="1"/>
      <c r="AP1318" s="1"/>
      <c r="AQ1318" s="1"/>
      <c r="AR1318" s="1"/>
      <c r="AS1318" s="6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</row>
    <row r="1319" spans="1:55" x14ac:dyDescent="0.2">
      <c r="A1319" s="144">
        <f t="shared" si="716"/>
        <v>42108</v>
      </c>
      <c r="B1319" s="2">
        <f t="shared" si="702"/>
        <v>301517.32967127423</v>
      </c>
      <c r="C1319" s="2">
        <f t="shared" si="717"/>
        <v>240746.89112416</v>
      </c>
      <c r="D1319" s="68">
        <f>SUM(Y1319:Y$1459)</f>
        <v>12750.119391690001</v>
      </c>
      <c r="E1319" s="68">
        <f t="shared" si="703"/>
        <v>227996.77173246999</v>
      </c>
      <c r="F1319" s="72">
        <f t="shared" si="727"/>
        <v>4160.34</v>
      </c>
      <c r="G1319" s="3">
        <f>IF(N1319=1,VLOOKUP(A1318,[1]Plan1!$BG$69:$BI$188,3),G1318)</f>
        <v>4215.26</v>
      </c>
      <c r="H1319" s="11">
        <f t="shared" si="728"/>
        <v>42037</v>
      </c>
      <c r="I1319" s="11">
        <f t="shared" si="729"/>
        <v>42065</v>
      </c>
      <c r="J1319" s="26">
        <f t="shared" si="704"/>
        <v>1.3200844161775249E-2</v>
      </c>
      <c r="K1319" s="11">
        <f t="shared" si="718"/>
        <v>42128</v>
      </c>
      <c r="L1319" s="11">
        <f t="shared" si="705"/>
        <v>42128</v>
      </c>
      <c r="M1319" s="1">
        <f t="shared" si="719"/>
        <v>20</v>
      </c>
      <c r="N1319" s="1">
        <f t="shared" si="724"/>
        <v>8</v>
      </c>
      <c r="O1319" s="2">
        <f t="shared" si="706"/>
        <v>1.00525957</v>
      </c>
      <c r="P1319" s="10">
        <f t="shared" si="700"/>
        <v>1.01219891</v>
      </c>
      <c r="Q1319" s="10">
        <f t="shared" si="730"/>
        <v>1.2466705675673688</v>
      </c>
      <c r="R1319" s="2">
        <f t="shared" si="699"/>
        <v>1.2532275100000001</v>
      </c>
      <c r="S1319" s="2">
        <f t="shared" si="725"/>
        <v>1.1892205600000001</v>
      </c>
      <c r="T1319" s="2">
        <f t="shared" si="707"/>
        <v>286301.15268092998</v>
      </c>
      <c r="U1319" s="2">
        <f t="shared" si="708"/>
        <v>2412.5847313624427</v>
      </c>
      <c r="V1319" s="2">
        <f t="shared" si="709"/>
        <v>57735.054793851785</v>
      </c>
      <c r="W1319" s="2">
        <f t="shared" si="710"/>
        <v>300894.53064937424</v>
      </c>
      <c r="X1319" s="27">
        <f t="shared" si="711"/>
        <v>0</v>
      </c>
      <c r="Y1319" s="2">
        <f t="shared" si="726"/>
        <v>0</v>
      </c>
      <c r="Z1319" s="67">
        <f t="shared" si="712"/>
        <v>0</v>
      </c>
      <c r="AA1319" s="2">
        <f t="shared" si="722"/>
        <v>0</v>
      </c>
      <c r="AB1319" s="26">
        <f t="shared" si="720"/>
        <v>6.7299999999999999E-2</v>
      </c>
      <c r="AC1319" s="27">
        <f t="shared" si="701"/>
        <v>8</v>
      </c>
      <c r="AD1319" s="27">
        <v>252</v>
      </c>
      <c r="AE1319" s="10">
        <f t="shared" si="731"/>
        <v>1.002069825</v>
      </c>
      <c r="AF1319" s="2">
        <f t="shared" si="723"/>
        <v>592.59328333999997</v>
      </c>
      <c r="AG1319" s="2">
        <f t="shared" si="714"/>
        <v>622.79902189999996</v>
      </c>
      <c r="AH1319" s="3" t="str">
        <f t="shared" si="715"/>
        <v>-</v>
      </c>
      <c r="AI1319" s="4" t="str">
        <f t="shared" si="732"/>
        <v>A+J=</v>
      </c>
      <c r="AJ1319" s="11">
        <f t="shared" si="721"/>
        <v>42130</v>
      </c>
      <c r="AK1319" s="11"/>
      <c r="AL1319" s="4"/>
      <c r="AM1319" s="1"/>
      <c r="AN1319" s="11"/>
      <c r="AO1319" s="1"/>
      <c r="AP1319" s="1"/>
      <c r="AQ1319" s="1"/>
      <c r="AR1319" s="1"/>
      <c r="AS1319" s="6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</row>
    <row r="1320" spans="1:55" x14ac:dyDescent="0.2">
      <c r="A1320" s="144">
        <f t="shared" si="716"/>
        <v>42109</v>
      </c>
      <c r="B1320" s="2">
        <f t="shared" si="702"/>
        <v>301783.13131172681</v>
      </c>
      <c r="C1320" s="2">
        <f t="shared" si="717"/>
        <v>240746.89112416</v>
      </c>
      <c r="D1320" s="68">
        <f>SUM(Y1320:Y$1459)</f>
        <v>12750.119391690001</v>
      </c>
      <c r="E1320" s="68">
        <f t="shared" si="703"/>
        <v>227996.77173246999</v>
      </c>
      <c r="F1320" s="72">
        <f t="shared" si="727"/>
        <v>4160.34</v>
      </c>
      <c r="G1320" s="3">
        <f>IF(N1320=1,VLOOKUP(A1319,[1]Plan1!$BG$69:$BI$188,3),G1319)</f>
        <v>4215.26</v>
      </c>
      <c r="H1320" s="11">
        <f t="shared" si="728"/>
        <v>42037</v>
      </c>
      <c r="I1320" s="11">
        <f t="shared" si="729"/>
        <v>42065</v>
      </c>
      <c r="J1320" s="26">
        <f t="shared" si="704"/>
        <v>1.3200844161775249E-2</v>
      </c>
      <c r="K1320" s="11">
        <f t="shared" si="718"/>
        <v>42128</v>
      </c>
      <c r="L1320" s="11">
        <f t="shared" si="705"/>
        <v>42128</v>
      </c>
      <c r="M1320" s="1">
        <f t="shared" si="719"/>
        <v>20</v>
      </c>
      <c r="N1320" s="1">
        <f t="shared" si="724"/>
        <v>9</v>
      </c>
      <c r="O1320" s="2">
        <f t="shared" si="706"/>
        <v>1.00591896</v>
      </c>
      <c r="P1320" s="10">
        <f t="shared" si="700"/>
        <v>1.01219891</v>
      </c>
      <c r="Q1320" s="10">
        <f t="shared" si="730"/>
        <v>1.2466705675673688</v>
      </c>
      <c r="R1320" s="2">
        <f t="shared" si="699"/>
        <v>1.2540495599999999</v>
      </c>
      <c r="S1320" s="2">
        <f t="shared" si="725"/>
        <v>1.1892205600000001</v>
      </c>
      <c r="T1320" s="2">
        <f t="shared" si="707"/>
        <v>286301.15268092998</v>
      </c>
      <c r="U1320" s="2">
        <f t="shared" si="708"/>
        <v>2412.5847313624427</v>
      </c>
      <c r="V1320" s="2">
        <f t="shared" si="709"/>
        <v>57922.479540054417</v>
      </c>
      <c r="W1320" s="2">
        <f t="shared" si="710"/>
        <v>301081.95539557684</v>
      </c>
      <c r="X1320" s="27">
        <f t="shared" si="711"/>
        <v>0</v>
      </c>
      <c r="Y1320" s="2">
        <f t="shared" si="726"/>
        <v>0</v>
      </c>
      <c r="Z1320" s="67">
        <f t="shared" si="712"/>
        <v>0</v>
      </c>
      <c r="AA1320" s="2">
        <f t="shared" si="722"/>
        <v>0</v>
      </c>
      <c r="AB1320" s="26">
        <f t="shared" si="720"/>
        <v>6.7299999999999999E-2</v>
      </c>
      <c r="AC1320" s="27">
        <f t="shared" si="701"/>
        <v>9</v>
      </c>
      <c r="AD1320" s="27">
        <v>252</v>
      </c>
      <c r="AE1320" s="10">
        <f t="shared" si="731"/>
        <v>1.0023288539999999</v>
      </c>
      <c r="AF1320" s="2">
        <f t="shared" si="723"/>
        <v>666.75358461999997</v>
      </c>
      <c r="AG1320" s="2">
        <f t="shared" si="714"/>
        <v>701.17591615000003</v>
      </c>
      <c r="AH1320" s="3" t="str">
        <f t="shared" si="715"/>
        <v>-</v>
      </c>
      <c r="AI1320" s="4" t="str">
        <f t="shared" si="732"/>
        <v>A+J=</v>
      </c>
      <c r="AJ1320" s="11">
        <f t="shared" si="721"/>
        <v>42130</v>
      </c>
      <c r="AK1320" s="11"/>
      <c r="AL1320" s="4"/>
      <c r="AM1320" s="1"/>
      <c r="AN1320" s="11"/>
      <c r="AO1320" s="1"/>
      <c r="AP1320" s="1"/>
      <c r="AQ1320" s="1"/>
      <c r="AR1320" s="1"/>
      <c r="AS1320" s="6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</row>
    <row r="1321" spans="1:55" x14ac:dyDescent="0.2">
      <c r="A1321" s="144">
        <f t="shared" si="716"/>
        <v>42110</v>
      </c>
      <c r="B1321" s="2">
        <f t="shared" si="702"/>
        <v>302049.16909926088</v>
      </c>
      <c r="C1321" s="2">
        <f t="shared" si="717"/>
        <v>240746.89112416</v>
      </c>
      <c r="D1321" s="68">
        <f>SUM(Y1321:Y$1459)</f>
        <v>12750.119391690001</v>
      </c>
      <c r="E1321" s="68">
        <f t="shared" si="703"/>
        <v>227996.77173246999</v>
      </c>
      <c r="F1321" s="72">
        <f t="shared" si="727"/>
        <v>4160.34</v>
      </c>
      <c r="G1321" s="3">
        <f>IF(N1321=1,VLOOKUP(A1320,[1]Plan1!$BG$69:$BI$188,3),G1320)</f>
        <v>4215.26</v>
      </c>
      <c r="H1321" s="11">
        <f t="shared" si="728"/>
        <v>42037</v>
      </c>
      <c r="I1321" s="11">
        <f t="shared" si="729"/>
        <v>42065</v>
      </c>
      <c r="J1321" s="26">
        <f t="shared" si="704"/>
        <v>1.3200844161775249E-2</v>
      </c>
      <c r="K1321" s="11">
        <f t="shared" si="718"/>
        <v>42128</v>
      </c>
      <c r="L1321" s="11">
        <f t="shared" si="705"/>
        <v>42128</v>
      </c>
      <c r="M1321" s="1">
        <f t="shared" si="719"/>
        <v>20</v>
      </c>
      <c r="N1321" s="1">
        <f t="shared" si="724"/>
        <v>10</v>
      </c>
      <c r="O1321" s="2">
        <f t="shared" si="706"/>
        <v>1.0065787799999999</v>
      </c>
      <c r="P1321" s="10">
        <f t="shared" si="700"/>
        <v>1.01219891</v>
      </c>
      <c r="Q1321" s="10">
        <f t="shared" si="730"/>
        <v>1.2466705675673688</v>
      </c>
      <c r="R1321" s="2">
        <f t="shared" ref="R1321:R1384" si="733">TRUNC(TRUNC((O1321*Q1321),15),8)</f>
        <v>1.2548721300000001</v>
      </c>
      <c r="S1321" s="2">
        <f t="shared" si="725"/>
        <v>1.1892205600000001</v>
      </c>
      <c r="T1321" s="2">
        <f t="shared" si="707"/>
        <v>286301.15268092998</v>
      </c>
      <c r="U1321" s="2">
        <f t="shared" si="708"/>
        <v>2412.5847313624427</v>
      </c>
      <c r="V1321" s="2">
        <f t="shared" si="709"/>
        <v>58110.022844578438</v>
      </c>
      <c r="W1321" s="2">
        <f t="shared" si="710"/>
        <v>301269.49870010087</v>
      </c>
      <c r="X1321" s="27">
        <f t="shared" si="711"/>
        <v>0</v>
      </c>
      <c r="Y1321" s="2">
        <f t="shared" si="726"/>
        <v>0</v>
      </c>
      <c r="Z1321" s="67">
        <f t="shared" si="712"/>
        <v>0</v>
      </c>
      <c r="AA1321" s="2">
        <f t="shared" si="722"/>
        <v>0</v>
      </c>
      <c r="AB1321" s="26">
        <f t="shared" si="720"/>
        <v>6.7299999999999999E-2</v>
      </c>
      <c r="AC1321" s="27">
        <f t="shared" si="701"/>
        <v>10</v>
      </c>
      <c r="AD1321" s="27">
        <v>252</v>
      </c>
      <c r="AE1321" s="10">
        <f t="shared" si="731"/>
        <v>1.0025879499999999</v>
      </c>
      <c r="AF1321" s="2">
        <f t="shared" si="723"/>
        <v>740.93306808</v>
      </c>
      <c r="AG1321" s="2">
        <f t="shared" si="714"/>
        <v>779.67039915999999</v>
      </c>
      <c r="AH1321" s="3" t="str">
        <f t="shared" si="715"/>
        <v>-</v>
      </c>
      <c r="AI1321" s="4" t="str">
        <f t="shared" si="732"/>
        <v>A+J=</v>
      </c>
      <c r="AJ1321" s="11">
        <f t="shared" si="721"/>
        <v>42130</v>
      </c>
      <c r="AK1321" s="11"/>
      <c r="AL1321" s="4"/>
      <c r="AM1321" s="1"/>
      <c r="AN1321" s="11"/>
      <c r="AO1321" s="1"/>
      <c r="AP1321" s="1"/>
      <c r="AQ1321" s="1"/>
      <c r="AR1321" s="1"/>
      <c r="AS1321" s="6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</row>
    <row r="1322" spans="1:55" x14ac:dyDescent="0.2">
      <c r="A1322" s="144">
        <f t="shared" si="716"/>
        <v>42111</v>
      </c>
      <c r="B1322" s="2">
        <f t="shared" si="702"/>
        <v>302315.45002309931</v>
      </c>
      <c r="C1322" s="2">
        <f t="shared" si="717"/>
        <v>240746.89112416</v>
      </c>
      <c r="D1322" s="68">
        <f>SUM(Y1322:Y$1459)</f>
        <v>12750.119391690001</v>
      </c>
      <c r="E1322" s="68">
        <f t="shared" si="703"/>
        <v>227996.77173246999</v>
      </c>
      <c r="F1322" s="72">
        <f t="shared" si="727"/>
        <v>4160.34</v>
      </c>
      <c r="G1322" s="3">
        <f>IF(N1322=1,VLOOKUP(A1321,[1]Plan1!$BG$69:$BI$188,3),G1321)</f>
        <v>4215.26</v>
      </c>
      <c r="H1322" s="11">
        <f t="shared" si="728"/>
        <v>42037</v>
      </c>
      <c r="I1322" s="11">
        <f t="shared" si="729"/>
        <v>42065</v>
      </c>
      <c r="J1322" s="26">
        <f t="shared" si="704"/>
        <v>1.3200844161775249E-2</v>
      </c>
      <c r="K1322" s="11">
        <f t="shared" si="718"/>
        <v>42128</v>
      </c>
      <c r="L1322" s="11">
        <f t="shared" si="705"/>
        <v>42128</v>
      </c>
      <c r="M1322" s="1">
        <f t="shared" si="719"/>
        <v>20</v>
      </c>
      <c r="N1322" s="1">
        <f t="shared" si="724"/>
        <v>11</v>
      </c>
      <c r="O1322" s="2">
        <f t="shared" si="706"/>
        <v>1.00723903</v>
      </c>
      <c r="P1322" s="10">
        <f t="shared" ref="P1322:P1385" si="734">IF(L1322&gt;L1321,O1321,P1321)</f>
        <v>1.01219891</v>
      </c>
      <c r="Q1322" s="10">
        <f t="shared" si="730"/>
        <v>1.2466705675673688</v>
      </c>
      <c r="R1322" s="2">
        <f t="shared" si="733"/>
        <v>1.25569525</v>
      </c>
      <c r="S1322" s="2">
        <f t="shared" si="725"/>
        <v>1.1892205600000001</v>
      </c>
      <c r="T1322" s="2">
        <f t="shared" si="707"/>
        <v>286301.15268092998</v>
      </c>
      <c r="U1322" s="2">
        <f t="shared" si="708"/>
        <v>2412.5847313624427</v>
      </c>
      <c r="V1322" s="2">
        <f t="shared" si="709"/>
        <v>58297.69154732686</v>
      </c>
      <c r="W1322" s="2">
        <f t="shared" si="710"/>
        <v>301457.1674028493</v>
      </c>
      <c r="X1322" s="27">
        <f t="shared" si="711"/>
        <v>0</v>
      </c>
      <c r="Y1322" s="2">
        <f t="shared" si="726"/>
        <v>0</v>
      </c>
      <c r="Z1322" s="67">
        <f t="shared" si="712"/>
        <v>0</v>
      </c>
      <c r="AA1322" s="2">
        <f t="shared" si="722"/>
        <v>0</v>
      </c>
      <c r="AB1322" s="26">
        <f t="shared" si="720"/>
        <v>6.7299999999999999E-2</v>
      </c>
      <c r="AC1322" s="27">
        <f t="shared" si="701"/>
        <v>11</v>
      </c>
      <c r="AD1322" s="27">
        <v>252</v>
      </c>
      <c r="AE1322" s="10">
        <f t="shared" si="731"/>
        <v>1.0028471130000001</v>
      </c>
      <c r="AF1322" s="2">
        <f t="shared" si="723"/>
        <v>815.13173371000005</v>
      </c>
      <c r="AG1322" s="2">
        <f t="shared" si="714"/>
        <v>858.28262025000004</v>
      </c>
      <c r="AH1322" s="3" t="str">
        <f t="shared" si="715"/>
        <v>-</v>
      </c>
      <c r="AI1322" s="4" t="str">
        <f t="shared" si="732"/>
        <v>A+J=</v>
      </c>
      <c r="AJ1322" s="11">
        <f t="shared" si="721"/>
        <v>42130</v>
      </c>
      <c r="AK1322" s="11"/>
      <c r="AL1322" s="4"/>
      <c r="AM1322" s="1"/>
      <c r="AN1322" s="11"/>
      <c r="AO1322" s="1"/>
      <c r="AP1322" s="1"/>
      <c r="AQ1322" s="1"/>
      <c r="AR1322" s="1"/>
      <c r="AS1322" s="6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</row>
    <row r="1323" spans="1:55" x14ac:dyDescent="0.2">
      <c r="A1323" s="144">
        <f t="shared" si="716"/>
        <v>42112</v>
      </c>
      <c r="B1323" s="2">
        <f t="shared" si="702"/>
        <v>302581.97193142446</v>
      </c>
      <c r="C1323" s="2">
        <f t="shared" si="717"/>
        <v>240746.89112416</v>
      </c>
      <c r="D1323" s="68">
        <f>SUM(Y1323:Y$1459)</f>
        <v>12750.119391690001</v>
      </c>
      <c r="E1323" s="68">
        <f t="shared" si="703"/>
        <v>227996.77173246999</v>
      </c>
      <c r="F1323" s="72">
        <f t="shared" si="727"/>
        <v>4160.34</v>
      </c>
      <c r="G1323" s="3">
        <f>IF(N1323=1,VLOOKUP(A1322,[1]Plan1!$BG$69:$BI$188,3),G1322)</f>
        <v>4215.26</v>
      </c>
      <c r="H1323" s="11">
        <f t="shared" si="728"/>
        <v>42037</v>
      </c>
      <c r="I1323" s="11">
        <f t="shared" si="729"/>
        <v>42065</v>
      </c>
      <c r="J1323" s="26">
        <f t="shared" si="704"/>
        <v>1.3200844161775249E-2</v>
      </c>
      <c r="K1323" s="11">
        <f t="shared" si="718"/>
        <v>42128</v>
      </c>
      <c r="L1323" s="11">
        <f t="shared" si="705"/>
        <v>42128</v>
      </c>
      <c r="M1323" s="1">
        <f t="shared" si="719"/>
        <v>20</v>
      </c>
      <c r="N1323" s="1">
        <f t="shared" si="724"/>
        <v>12</v>
      </c>
      <c r="O1323" s="2">
        <f t="shared" si="706"/>
        <v>1.0078997199999999</v>
      </c>
      <c r="P1323" s="10">
        <f t="shared" si="734"/>
        <v>1.01219891</v>
      </c>
      <c r="Q1323" s="10">
        <f t="shared" si="730"/>
        <v>1.2466705675673688</v>
      </c>
      <c r="R1323" s="2">
        <f t="shared" si="733"/>
        <v>1.25651891</v>
      </c>
      <c r="S1323" s="2">
        <f t="shared" si="725"/>
        <v>1.1892205600000001</v>
      </c>
      <c r="T1323" s="2">
        <f t="shared" si="707"/>
        <v>286301.15268092998</v>
      </c>
      <c r="U1323" s="2">
        <f t="shared" si="708"/>
        <v>2412.5847313624427</v>
      </c>
      <c r="V1323" s="2">
        <f t="shared" si="709"/>
        <v>58485.483368332025</v>
      </c>
      <c r="W1323" s="2">
        <f t="shared" si="710"/>
        <v>301644.95922385447</v>
      </c>
      <c r="X1323" s="27">
        <f t="shared" si="711"/>
        <v>0</v>
      </c>
      <c r="Y1323" s="2">
        <f t="shared" si="726"/>
        <v>0</v>
      </c>
      <c r="Z1323" s="67">
        <f t="shared" si="712"/>
        <v>0</v>
      </c>
      <c r="AA1323" s="2">
        <f t="shared" si="722"/>
        <v>0</v>
      </c>
      <c r="AB1323" s="26">
        <f t="shared" si="720"/>
        <v>6.7299999999999999E-2</v>
      </c>
      <c r="AC1323" s="27">
        <f t="shared" si="701"/>
        <v>12</v>
      </c>
      <c r="AD1323" s="27">
        <v>252</v>
      </c>
      <c r="AE1323" s="10">
        <f t="shared" si="731"/>
        <v>1.003106343</v>
      </c>
      <c r="AF1323" s="2">
        <f t="shared" si="723"/>
        <v>889.34958152000002</v>
      </c>
      <c r="AG1323" s="2">
        <f t="shared" si="714"/>
        <v>937.01270756999998</v>
      </c>
      <c r="AH1323" s="3" t="str">
        <f t="shared" si="715"/>
        <v>-</v>
      </c>
      <c r="AI1323" s="4" t="str">
        <f t="shared" si="732"/>
        <v>A+J=</v>
      </c>
      <c r="AJ1323" s="11">
        <f t="shared" si="721"/>
        <v>42130</v>
      </c>
      <c r="AK1323" s="11"/>
      <c r="AL1323" s="4"/>
      <c r="AM1323" s="1"/>
      <c r="AN1323" s="11"/>
      <c r="AO1323" s="1"/>
      <c r="AP1323" s="1"/>
      <c r="AQ1323" s="1"/>
      <c r="AR1323" s="1"/>
      <c r="AS1323" s="6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</row>
    <row r="1324" spans="1:55" x14ac:dyDescent="0.2">
      <c r="A1324" s="144">
        <f t="shared" si="716"/>
        <v>42113</v>
      </c>
      <c r="B1324" s="2">
        <f t="shared" si="702"/>
        <v>302581.97193142446</v>
      </c>
      <c r="C1324" s="2">
        <f t="shared" si="717"/>
        <v>240746.89112416</v>
      </c>
      <c r="D1324" s="68">
        <f>SUM(Y1324:Y$1459)</f>
        <v>12750.119391690001</v>
      </c>
      <c r="E1324" s="68">
        <f t="shared" si="703"/>
        <v>227996.77173246999</v>
      </c>
      <c r="F1324" s="72">
        <f t="shared" si="727"/>
        <v>4160.34</v>
      </c>
      <c r="G1324" s="3">
        <f>IF(N1324=1,VLOOKUP(A1323,[1]Plan1!$BG$69:$BI$188,3),G1323)</f>
        <v>4215.26</v>
      </c>
      <c r="H1324" s="11">
        <f t="shared" si="728"/>
        <v>42037</v>
      </c>
      <c r="I1324" s="11">
        <f t="shared" si="729"/>
        <v>42065</v>
      </c>
      <c r="J1324" s="26">
        <f t="shared" si="704"/>
        <v>1.3200844161775249E-2</v>
      </c>
      <c r="K1324" s="11">
        <f t="shared" si="718"/>
        <v>42128</v>
      </c>
      <c r="L1324" s="11">
        <f t="shared" si="705"/>
        <v>42128</v>
      </c>
      <c r="M1324" s="1">
        <f t="shared" si="719"/>
        <v>20</v>
      </c>
      <c r="N1324" s="1">
        <f t="shared" si="724"/>
        <v>12</v>
      </c>
      <c r="O1324" s="2">
        <f t="shared" si="706"/>
        <v>1.0078997199999999</v>
      </c>
      <c r="P1324" s="10">
        <f t="shared" si="734"/>
        <v>1.01219891</v>
      </c>
      <c r="Q1324" s="10">
        <f t="shared" si="730"/>
        <v>1.2466705675673688</v>
      </c>
      <c r="R1324" s="2">
        <f t="shared" si="733"/>
        <v>1.25651891</v>
      </c>
      <c r="S1324" s="2">
        <f t="shared" si="725"/>
        <v>1.1892205600000001</v>
      </c>
      <c r="T1324" s="2">
        <f t="shared" si="707"/>
        <v>286301.15268092998</v>
      </c>
      <c r="U1324" s="2">
        <f t="shared" si="708"/>
        <v>2412.5847313624427</v>
      </c>
      <c r="V1324" s="2">
        <f t="shared" si="709"/>
        <v>58485.483368332025</v>
      </c>
      <c r="W1324" s="2">
        <f t="shared" si="710"/>
        <v>301644.95922385447</v>
      </c>
      <c r="X1324" s="27">
        <f t="shared" si="711"/>
        <v>0</v>
      </c>
      <c r="Y1324" s="2">
        <f t="shared" si="726"/>
        <v>0</v>
      </c>
      <c r="Z1324" s="67">
        <f t="shared" si="712"/>
        <v>0</v>
      </c>
      <c r="AA1324" s="2">
        <f t="shared" si="722"/>
        <v>0</v>
      </c>
      <c r="AB1324" s="26">
        <f t="shared" si="720"/>
        <v>6.7299999999999999E-2</v>
      </c>
      <c r="AC1324" s="27">
        <f t="shared" si="701"/>
        <v>12</v>
      </c>
      <c r="AD1324" s="27">
        <v>252</v>
      </c>
      <c r="AE1324" s="10">
        <f t="shared" si="731"/>
        <v>1.003106343</v>
      </c>
      <c r="AF1324" s="2">
        <f t="shared" si="723"/>
        <v>889.34958152000002</v>
      </c>
      <c r="AG1324" s="2">
        <f t="shared" si="714"/>
        <v>937.01270756999998</v>
      </c>
      <c r="AH1324" s="3" t="str">
        <f t="shared" si="715"/>
        <v>-</v>
      </c>
      <c r="AI1324" s="4" t="str">
        <f t="shared" si="732"/>
        <v>A+J=</v>
      </c>
      <c r="AJ1324" s="11">
        <f t="shared" si="721"/>
        <v>42130</v>
      </c>
      <c r="AK1324" s="11"/>
      <c r="AL1324" s="4"/>
      <c r="AM1324" s="1"/>
      <c r="AN1324" s="11"/>
      <c r="AO1324" s="1"/>
      <c r="AP1324" s="1"/>
      <c r="AQ1324" s="1"/>
      <c r="AR1324" s="1"/>
      <c r="AS1324" s="6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</row>
    <row r="1325" spans="1:55" x14ac:dyDescent="0.2">
      <c r="A1325" s="144">
        <f t="shared" si="716"/>
        <v>42114</v>
      </c>
      <c r="B1325" s="2">
        <f t="shared" si="702"/>
        <v>302581.97193142446</v>
      </c>
      <c r="C1325" s="2">
        <f t="shared" si="717"/>
        <v>240746.89112416</v>
      </c>
      <c r="D1325" s="68">
        <f>SUM(Y1325:Y$1459)</f>
        <v>12750.119391690001</v>
      </c>
      <c r="E1325" s="68">
        <f t="shared" si="703"/>
        <v>227996.77173246999</v>
      </c>
      <c r="F1325" s="72">
        <f t="shared" si="727"/>
        <v>4160.34</v>
      </c>
      <c r="G1325" s="3">
        <f>IF(N1325=1,VLOOKUP(A1324,[1]Plan1!$BG$69:$BI$188,3),G1324)</f>
        <v>4215.26</v>
      </c>
      <c r="H1325" s="11">
        <f t="shared" si="728"/>
        <v>42037</v>
      </c>
      <c r="I1325" s="11">
        <f t="shared" si="729"/>
        <v>42065</v>
      </c>
      <c r="J1325" s="26">
        <f t="shared" si="704"/>
        <v>1.3200844161775249E-2</v>
      </c>
      <c r="K1325" s="11">
        <f t="shared" si="718"/>
        <v>42128</v>
      </c>
      <c r="L1325" s="11">
        <f t="shared" si="705"/>
        <v>42128</v>
      </c>
      <c r="M1325" s="1">
        <f t="shared" si="719"/>
        <v>20</v>
      </c>
      <c r="N1325" s="1">
        <f t="shared" si="724"/>
        <v>12</v>
      </c>
      <c r="O1325" s="2">
        <f t="shared" si="706"/>
        <v>1.0078997199999999</v>
      </c>
      <c r="P1325" s="10">
        <f t="shared" si="734"/>
        <v>1.01219891</v>
      </c>
      <c r="Q1325" s="10">
        <f t="shared" si="730"/>
        <v>1.2466705675673688</v>
      </c>
      <c r="R1325" s="2">
        <f t="shared" si="733"/>
        <v>1.25651891</v>
      </c>
      <c r="S1325" s="2">
        <f t="shared" si="725"/>
        <v>1.1892205600000001</v>
      </c>
      <c r="T1325" s="2">
        <f t="shared" si="707"/>
        <v>286301.15268092998</v>
      </c>
      <c r="U1325" s="2">
        <f t="shared" si="708"/>
        <v>2412.5847313624427</v>
      </c>
      <c r="V1325" s="2">
        <f t="shared" si="709"/>
        <v>58485.483368332025</v>
      </c>
      <c r="W1325" s="2">
        <f t="shared" si="710"/>
        <v>301644.95922385447</v>
      </c>
      <c r="X1325" s="27">
        <f t="shared" si="711"/>
        <v>0</v>
      </c>
      <c r="Y1325" s="2">
        <f t="shared" si="726"/>
        <v>0</v>
      </c>
      <c r="Z1325" s="67">
        <f t="shared" si="712"/>
        <v>0</v>
      </c>
      <c r="AA1325" s="2">
        <f t="shared" si="722"/>
        <v>0</v>
      </c>
      <c r="AB1325" s="26">
        <f t="shared" si="720"/>
        <v>6.7299999999999999E-2</v>
      </c>
      <c r="AC1325" s="27">
        <f t="shared" si="701"/>
        <v>12</v>
      </c>
      <c r="AD1325" s="27">
        <v>252</v>
      </c>
      <c r="AE1325" s="10">
        <f t="shared" si="731"/>
        <v>1.003106343</v>
      </c>
      <c r="AF1325" s="2">
        <f t="shared" si="723"/>
        <v>889.34958152000002</v>
      </c>
      <c r="AG1325" s="2">
        <f t="shared" si="714"/>
        <v>937.01270756999998</v>
      </c>
      <c r="AH1325" s="3" t="str">
        <f t="shared" si="715"/>
        <v>-</v>
      </c>
      <c r="AI1325" s="4" t="str">
        <f t="shared" si="732"/>
        <v>A+J=</v>
      </c>
      <c r="AJ1325" s="11">
        <f t="shared" si="721"/>
        <v>42130</v>
      </c>
      <c r="AK1325" s="11"/>
      <c r="AL1325" s="4"/>
      <c r="AM1325" s="1"/>
      <c r="AN1325" s="11"/>
      <c r="AO1325" s="1"/>
      <c r="AP1325" s="1"/>
      <c r="AQ1325" s="1"/>
      <c r="AR1325" s="1"/>
      <c r="AS1325" s="6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</row>
    <row r="1326" spans="1:55" x14ac:dyDescent="0.2">
      <c r="A1326" s="144">
        <f t="shared" si="716"/>
        <v>42115</v>
      </c>
      <c r="B1326" s="2">
        <f t="shared" si="702"/>
        <v>302848.73495770636</v>
      </c>
      <c r="C1326" s="2">
        <f t="shared" si="717"/>
        <v>240746.89112416</v>
      </c>
      <c r="D1326" s="68">
        <f>SUM(Y1326:Y$1459)</f>
        <v>12750.119391690001</v>
      </c>
      <c r="E1326" s="68">
        <f t="shared" si="703"/>
        <v>227996.77173246999</v>
      </c>
      <c r="F1326" s="72">
        <f t="shared" si="727"/>
        <v>4160.34</v>
      </c>
      <c r="G1326" s="3">
        <f>IF(N1326=1,VLOOKUP(A1325,[1]Plan1!$BG$69:$BI$188,3),G1325)</f>
        <v>4215.26</v>
      </c>
      <c r="H1326" s="11">
        <f t="shared" si="728"/>
        <v>42037</v>
      </c>
      <c r="I1326" s="11">
        <f t="shared" si="729"/>
        <v>42065</v>
      </c>
      <c r="J1326" s="26">
        <f t="shared" si="704"/>
        <v>1.3200844161775249E-2</v>
      </c>
      <c r="K1326" s="11">
        <f t="shared" si="718"/>
        <v>42128</v>
      </c>
      <c r="L1326" s="11">
        <f t="shared" si="705"/>
        <v>42128</v>
      </c>
      <c r="M1326" s="1">
        <f t="shared" si="719"/>
        <v>20</v>
      </c>
      <c r="N1326" s="1">
        <f t="shared" si="724"/>
        <v>13</v>
      </c>
      <c r="O1326" s="2">
        <f t="shared" si="706"/>
        <v>1.0085608399999999</v>
      </c>
      <c r="P1326" s="10">
        <f t="shared" si="734"/>
        <v>1.01219891</v>
      </c>
      <c r="Q1326" s="10">
        <f t="shared" si="730"/>
        <v>1.2466705675673688</v>
      </c>
      <c r="R1326" s="2">
        <f t="shared" si="733"/>
        <v>1.2573431100000001</v>
      </c>
      <c r="S1326" s="2">
        <f t="shared" si="725"/>
        <v>1.1892205600000001</v>
      </c>
      <c r="T1326" s="2">
        <f t="shared" si="707"/>
        <v>286301.15268092998</v>
      </c>
      <c r="U1326" s="2">
        <f t="shared" si="708"/>
        <v>2412.5847313624427</v>
      </c>
      <c r="V1326" s="2">
        <f t="shared" si="709"/>
        <v>58673.39830759394</v>
      </c>
      <c r="W1326" s="2">
        <f t="shared" si="710"/>
        <v>301832.87416311639</v>
      </c>
      <c r="X1326" s="27">
        <f t="shared" si="711"/>
        <v>0</v>
      </c>
      <c r="Y1326" s="2">
        <f t="shared" si="726"/>
        <v>0</v>
      </c>
      <c r="Z1326" s="67">
        <f t="shared" si="712"/>
        <v>0</v>
      </c>
      <c r="AA1326" s="2">
        <f t="shared" si="722"/>
        <v>0</v>
      </c>
      <c r="AB1326" s="26">
        <f t="shared" si="720"/>
        <v>6.7299999999999999E-2</v>
      </c>
      <c r="AC1326" s="27">
        <f t="shared" si="701"/>
        <v>13</v>
      </c>
      <c r="AD1326" s="27">
        <v>252</v>
      </c>
      <c r="AE1326" s="10">
        <f t="shared" si="731"/>
        <v>1.0033656399999999</v>
      </c>
      <c r="AF1326" s="2">
        <f t="shared" si="723"/>
        <v>963.5866115</v>
      </c>
      <c r="AG1326" s="2">
        <f t="shared" si="714"/>
        <v>1015.86079459</v>
      </c>
      <c r="AH1326" s="3" t="str">
        <f t="shared" si="715"/>
        <v>-</v>
      </c>
      <c r="AI1326" s="4" t="str">
        <f t="shared" si="732"/>
        <v>A+J=</v>
      </c>
      <c r="AJ1326" s="11">
        <f t="shared" si="721"/>
        <v>42130</v>
      </c>
      <c r="AK1326" s="11"/>
      <c r="AL1326" s="4"/>
      <c r="AM1326" s="1"/>
      <c r="AN1326" s="11"/>
      <c r="AO1326" s="1"/>
      <c r="AP1326" s="1"/>
      <c r="AQ1326" s="1"/>
      <c r="AR1326" s="1"/>
      <c r="AS1326" s="6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</row>
    <row r="1327" spans="1:55" x14ac:dyDescent="0.2">
      <c r="A1327" s="144">
        <f t="shared" si="716"/>
        <v>42116</v>
      </c>
      <c r="B1327" s="2">
        <f t="shared" si="702"/>
        <v>302848.73495770636</v>
      </c>
      <c r="C1327" s="2">
        <f t="shared" si="717"/>
        <v>240746.89112416</v>
      </c>
      <c r="D1327" s="68">
        <f>SUM(Y1327:Y$1459)</f>
        <v>12750.119391690001</v>
      </c>
      <c r="E1327" s="68">
        <f t="shared" si="703"/>
        <v>227996.77173246999</v>
      </c>
      <c r="F1327" s="72">
        <f t="shared" si="727"/>
        <v>4160.34</v>
      </c>
      <c r="G1327" s="3">
        <f>IF(N1327=1,VLOOKUP(A1326,[1]Plan1!$BG$69:$BI$188,3),G1326)</f>
        <v>4215.26</v>
      </c>
      <c r="H1327" s="11">
        <f t="shared" si="728"/>
        <v>42037</v>
      </c>
      <c r="I1327" s="11">
        <f t="shared" si="729"/>
        <v>42065</v>
      </c>
      <c r="J1327" s="26">
        <f t="shared" si="704"/>
        <v>1.3200844161775249E-2</v>
      </c>
      <c r="K1327" s="11">
        <f t="shared" si="718"/>
        <v>42128</v>
      </c>
      <c r="L1327" s="11">
        <f t="shared" si="705"/>
        <v>42128</v>
      </c>
      <c r="M1327" s="1">
        <f t="shared" si="719"/>
        <v>20</v>
      </c>
      <c r="N1327" s="1">
        <f t="shared" si="724"/>
        <v>13</v>
      </c>
      <c r="O1327" s="2">
        <f t="shared" si="706"/>
        <v>1.0085608399999999</v>
      </c>
      <c r="P1327" s="10">
        <f t="shared" si="734"/>
        <v>1.01219891</v>
      </c>
      <c r="Q1327" s="10">
        <f t="shared" si="730"/>
        <v>1.2466705675673688</v>
      </c>
      <c r="R1327" s="2">
        <f t="shared" si="733"/>
        <v>1.2573431100000001</v>
      </c>
      <c r="S1327" s="2">
        <f t="shared" si="725"/>
        <v>1.1892205600000001</v>
      </c>
      <c r="T1327" s="2">
        <f t="shared" si="707"/>
        <v>286301.15268092998</v>
      </c>
      <c r="U1327" s="2">
        <f t="shared" si="708"/>
        <v>2412.5847313624427</v>
      </c>
      <c r="V1327" s="2">
        <f t="shared" si="709"/>
        <v>58673.39830759394</v>
      </c>
      <c r="W1327" s="2">
        <f t="shared" si="710"/>
        <v>301832.87416311639</v>
      </c>
      <c r="X1327" s="27">
        <f t="shared" si="711"/>
        <v>0</v>
      </c>
      <c r="Y1327" s="2">
        <f t="shared" si="726"/>
        <v>0</v>
      </c>
      <c r="Z1327" s="67">
        <f t="shared" si="712"/>
        <v>0</v>
      </c>
      <c r="AA1327" s="2">
        <f t="shared" si="722"/>
        <v>0</v>
      </c>
      <c r="AB1327" s="26">
        <f t="shared" si="720"/>
        <v>6.7299999999999999E-2</v>
      </c>
      <c r="AC1327" s="27">
        <f t="shared" si="701"/>
        <v>13</v>
      </c>
      <c r="AD1327" s="27">
        <v>252</v>
      </c>
      <c r="AE1327" s="10">
        <f t="shared" si="731"/>
        <v>1.0033656399999999</v>
      </c>
      <c r="AF1327" s="2">
        <f t="shared" si="723"/>
        <v>963.5866115</v>
      </c>
      <c r="AG1327" s="2">
        <f t="shared" si="714"/>
        <v>1015.86079459</v>
      </c>
      <c r="AH1327" s="3" t="str">
        <f t="shared" si="715"/>
        <v>-</v>
      </c>
      <c r="AI1327" s="4" t="str">
        <f t="shared" si="732"/>
        <v>A+J=</v>
      </c>
      <c r="AJ1327" s="11">
        <f t="shared" si="721"/>
        <v>42130</v>
      </c>
      <c r="AK1327" s="11"/>
      <c r="AL1327" s="4"/>
      <c r="AM1327" s="1"/>
      <c r="AN1327" s="11"/>
      <c r="AO1327" s="1"/>
      <c r="AP1327" s="1"/>
      <c r="AQ1327" s="1"/>
      <c r="AR1327" s="1"/>
      <c r="AS1327" s="6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</row>
    <row r="1328" spans="1:55" x14ac:dyDescent="0.2">
      <c r="A1328" s="144">
        <f t="shared" si="716"/>
        <v>42117</v>
      </c>
      <c r="B1328" s="2">
        <f t="shared" si="702"/>
        <v>303115.73694727727</v>
      </c>
      <c r="C1328" s="2">
        <f t="shared" si="717"/>
        <v>240746.89112416</v>
      </c>
      <c r="D1328" s="68">
        <f>SUM(Y1328:Y$1459)</f>
        <v>12750.119391690001</v>
      </c>
      <c r="E1328" s="68">
        <f t="shared" si="703"/>
        <v>227996.77173246999</v>
      </c>
      <c r="F1328" s="72">
        <f t="shared" si="727"/>
        <v>4160.34</v>
      </c>
      <c r="G1328" s="3">
        <f>IF(N1328=1,VLOOKUP(A1327,[1]Plan1!$BG$69:$BI$188,3),G1327)</f>
        <v>4215.26</v>
      </c>
      <c r="H1328" s="11">
        <f t="shared" si="728"/>
        <v>42037</v>
      </c>
      <c r="I1328" s="11">
        <f t="shared" si="729"/>
        <v>42065</v>
      </c>
      <c r="J1328" s="26">
        <f t="shared" si="704"/>
        <v>1.3200844161775249E-2</v>
      </c>
      <c r="K1328" s="11">
        <f t="shared" si="718"/>
        <v>42128</v>
      </c>
      <c r="L1328" s="11">
        <f t="shared" si="705"/>
        <v>42128</v>
      </c>
      <c r="M1328" s="1">
        <f t="shared" si="719"/>
        <v>20</v>
      </c>
      <c r="N1328" s="1">
        <f t="shared" si="724"/>
        <v>14</v>
      </c>
      <c r="O1328" s="2">
        <f t="shared" si="706"/>
        <v>1.0092223899999999</v>
      </c>
      <c r="P1328" s="10">
        <f t="shared" si="734"/>
        <v>1.01219891</v>
      </c>
      <c r="Q1328" s="10">
        <f t="shared" si="730"/>
        <v>1.2466705675673688</v>
      </c>
      <c r="R1328" s="2">
        <f t="shared" si="733"/>
        <v>1.25816784</v>
      </c>
      <c r="S1328" s="2">
        <f t="shared" si="725"/>
        <v>1.1892205600000001</v>
      </c>
      <c r="T1328" s="2">
        <f t="shared" si="707"/>
        <v>286301.15268092998</v>
      </c>
      <c r="U1328" s="2">
        <f t="shared" si="708"/>
        <v>2412.5847313624427</v>
      </c>
      <c r="V1328" s="2">
        <f t="shared" si="709"/>
        <v>58861.434085144843</v>
      </c>
      <c r="W1328" s="2">
        <f t="shared" si="710"/>
        <v>302020.90994066728</v>
      </c>
      <c r="X1328" s="27">
        <f t="shared" si="711"/>
        <v>0</v>
      </c>
      <c r="Y1328" s="2">
        <f t="shared" si="726"/>
        <v>0</v>
      </c>
      <c r="Z1328" s="67">
        <f t="shared" si="712"/>
        <v>0</v>
      </c>
      <c r="AA1328" s="2">
        <f t="shared" si="722"/>
        <v>0</v>
      </c>
      <c r="AB1328" s="26">
        <f t="shared" si="720"/>
        <v>6.7299999999999999E-2</v>
      </c>
      <c r="AC1328" s="27">
        <f t="shared" si="701"/>
        <v>14</v>
      </c>
      <c r="AD1328" s="27">
        <v>252</v>
      </c>
      <c r="AE1328" s="10">
        <f t="shared" si="731"/>
        <v>1.0036250040000001</v>
      </c>
      <c r="AF1328" s="2">
        <f t="shared" si="723"/>
        <v>1037.8428236699999</v>
      </c>
      <c r="AG1328" s="2">
        <f t="shared" si="714"/>
        <v>1094.8270066099999</v>
      </c>
      <c r="AH1328" s="3" t="str">
        <f t="shared" si="715"/>
        <v>-</v>
      </c>
      <c r="AI1328" s="4" t="str">
        <f t="shared" si="732"/>
        <v>A+J=</v>
      </c>
      <c r="AJ1328" s="11">
        <f t="shared" si="721"/>
        <v>42130</v>
      </c>
      <c r="AK1328" s="11"/>
      <c r="AL1328" s="4"/>
      <c r="AM1328" s="1"/>
      <c r="AN1328" s="11"/>
      <c r="AO1328" s="1"/>
      <c r="AP1328" s="1"/>
      <c r="AQ1328" s="1"/>
      <c r="AR1328" s="1"/>
      <c r="AS1328" s="6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</row>
    <row r="1329" spans="1:55" x14ac:dyDescent="0.2">
      <c r="A1329" s="144">
        <f t="shared" si="716"/>
        <v>42118</v>
      </c>
      <c r="B1329" s="2">
        <f t="shared" si="702"/>
        <v>303382.98489842034</v>
      </c>
      <c r="C1329" s="2">
        <f t="shared" si="717"/>
        <v>240746.89112416</v>
      </c>
      <c r="D1329" s="68">
        <f>SUM(Y1329:Y$1459)</f>
        <v>12750.119391690001</v>
      </c>
      <c r="E1329" s="68">
        <f t="shared" si="703"/>
        <v>227996.77173246999</v>
      </c>
      <c r="F1329" s="72">
        <f t="shared" si="727"/>
        <v>4160.34</v>
      </c>
      <c r="G1329" s="3">
        <f>IF(N1329=1,VLOOKUP(A1328,[1]Plan1!$BG$69:$BI$188,3),G1328)</f>
        <v>4215.26</v>
      </c>
      <c r="H1329" s="11">
        <f t="shared" si="728"/>
        <v>42037</v>
      </c>
      <c r="I1329" s="11">
        <f t="shared" si="729"/>
        <v>42065</v>
      </c>
      <c r="J1329" s="26">
        <f t="shared" si="704"/>
        <v>1.3200844161775249E-2</v>
      </c>
      <c r="K1329" s="11">
        <f t="shared" si="718"/>
        <v>42128</v>
      </c>
      <c r="L1329" s="11">
        <f t="shared" si="705"/>
        <v>42128</v>
      </c>
      <c r="M1329" s="1">
        <f t="shared" si="719"/>
        <v>20</v>
      </c>
      <c r="N1329" s="1">
        <f t="shared" si="724"/>
        <v>15</v>
      </c>
      <c r="O1329" s="2">
        <f t="shared" si="706"/>
        <v>1.0098843799999999</v>
      </c>
      <c r="P1329" s="10">
        <f t="shared" si="734"/>
        <v>1.01219891</v>
      </c>
      <c r="Q1329" s="10">
        <f t="shared" si="730"/>
        <v>1.2466705675673688</v>
      </c>
      <c r="R1329" s="2">
        <f t="shared" si="733"/>
        <v>1.2589931299999999</v>
      </c>
      <c r="S1329" s="2">
        <f t="shared" si="725"/>
        <v>1.1892205600000001</v>
      </c>
      <c r="T1329" s="2">
        <f t="shared" si="707"/>
        <v>286301.15268092998</v>
      </c>
      <c r="U1329" s="2">
        <f t="shared" si="708"/>
        <v>2412.5847313624427</v>
      </c>
      <c r="V1329" s="2">
        <f t="shared" si="709"/>
        <v>59049.597540887902</v>
      </c>
      <c r="W1329" s="2">
        <f t="shared" si="710"/>
        <v>302209.07339641033</v>
      </c>
      <c r="X1329" s="27">
        <f t="shared" si="711"/>
        <v>0</v>
      </c>
      <c r="Y1329" s="2">
        <f t="shared" si="726"/>
        <v>0</v>
      </c>
      <c r="Z1329" s="67">
        <f t="shared" si="712"/>
        <v>0</v>
      </c>
      <c r="AA1329" s="2">
        <f t="shared" si="722"/>
        <v>0</v>
      </c>
      <c r="AB1329" s="26">
        <f t="shared" si="720"/>
        <v>6.7299999999999999E-2</v>
      </c>
      <c r="AC1329" s="27">
        <f t="shared" si="701"/>
        <v>15</v>
      </c>
      <c r="AD1329" s="27">
        <v>252</v>
      </c>
      <c r="AE1329" s="10">
        <f t="shared" si="731"/>
        <v>1.003884435</v>
      </c>
      <c r="AF1329" s="2">
        <f t="shared" si="723"/>
        <v>1112.11821801</v>
      </c>
      <c r="AG1329" s="2">
        <f t="shared" si="714"/>
        <v>1173.91150201</v>
      </c>
      <c r="AH1329" s="3" t="str">
        <f t="shared" si="715"/>
        <v>-</v>
      </c>
      <c r="AI1329" s="4" t="str">
        <f t="shared" si="732"/>
        <v>A+J=</v>
      </c>
      <c r="AJ1329" s="11">
        <f t="shared" si="721"/>
        <v>42130</v>
      </c>
      <c r="AK1329" s="11"/>
      <c r="AL1329" s="4"/>
      <c r="AM1329" s="1"/>
      <c r="AN1329" s="11"/>
      <c r="AO1329" s="1"/>
      <c r="AP1329" s="1"/>
      <c r="AQ1329" s="1"/>
      <c r="AR1329" s="1"/>
      <c r="AS1329" s="6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</row>
    <row r="1330" spans="1:55" x14ac:dyDescent="0.2">
      <c r="A1330" s="144">
        <f t="shared" si="716"/>
        <v>42119</v>
      </c>
      <c r="B1330" s="2">
        <f t="shared" si="702"/>
        <v>303650.47238248249</v>
      </c>
      <c r="C1330" s="2">
        <f t="shared" si="717"/>
        <v>240746.89112416</v>
      </c>
      <c r="D1330" s="68">
        <f>SUM(Y1330:Y$1459)</f>
        <v>12750.119391690001</v>
      </c>
      <c r="E1330" s="68">
        <f t="shared" si="703"/>
        <v>227996.77173246999</v>
      </c>
      <c r="F1330" s="72">
        <f t="shared" si="727"/>
        <v>4160.34</v>
      </c>
      <c r="G1330" s="3">
        <f>IF(N1330=1,VLOOKUP(A1329,[1]Plan1!$BG$69:$BI$188,3),G1329)</f>
        <v>4215.26</v>
      </c>
      <c r="H1330" s="11">
        <f t="shared" si="728"/>
        <v>42037</v>
      </c>
      <c r="I1330" s="11">
        <f t="shared" si="729"/>
        <v>42065</v>
      </c>
      <c r="J1330" s="26">
        <f t="shared" si="704"/>
        <v>1.3200844161775249E-2</v>
      </c>
      <c r="K1330" s="11">
        <f t="shared" si="718"/>
        <v>42128</v>
      </c>
      <c r="L1330" s="11">
        <f t="shared" si="705"/>
        <v>42128</v>
      </c>
      <c r="M1330" s="1">
        <f t="shared" si="719"/>
        <v>20</v>
      </c>
      <c r="N1330" s="1">
        <f t="shared" si="724"/>
        <v>16</v>
      </c>
      <c r="O1330" s="2">
        <f t="shared" si="706"/>
        <v>1.0105468</v>
      </c>
      <c r="P1330" s="10">
        <f t="shared" si="734"/>
        <v>1.01219891</v>
      </c>
      <c r="Q1330" s="10">
        <f t="shared" si="730"/>
        <v>1.2466705675673688</v>
      </c>
      <c r="R1330" s="2">
        <f t="shared" si="733"/>
        <v>1.2598189500000001</v>
      </c>
      <c r="S1330" s="2">
        <f t="shared" si="725"/>
        <v>1.1892205600000001</v>
      </c>
      <c r="T1330" s="2">
        <f t="shared" si="707"/>
        <v>286301.15268092998</v>
      </c>
      <c r="U1330" s="2">
        <f t="shared" si="708"/>
        <v>2412.5847313624427</v>
      </c>
      <c r="V1330" s="2">
        <f t="shared" si="709"/>
        <v>59237.881834920059</v>
      </c>
      <c r="W1330" s="2">
        <f t="shared" si="710"/>
        <v>302397.35769044247</v>
      </c>
      <c r="X1330" s="27">
        <f t="shared" si="711"/>
        <v>0</v>
      </c>
      <c r="Y1330" s="2">
        <f t="shared" si="726"/>
        <v>0</v>
      </c>
      <c r="Z1330" s="67">
        <f t="shared" si="712"/>
        <v>0</v>
      </c>
      <c r="AA1330" s="2">
        <f t="shared" si="722"/>
        <v>0</v>
      </c>
      <c r="AB1330" s="26">
        <f t="shared" si="720"/>
        <v>6.7299999999999999E-2</v>
      </c>
      <c r="AC1330" s="27">
        <f t="shared" si="701"/>
        <v>16</v>
      </c>
      <c r="AD1330" s="27">
        <v>252</v>
      </c>
      <c r="AE1330" s="10">
        <f t="shared" si="731"/>
        <v>1.004143934</v>
      </c>
      <c r="AF1330" s="2">
        <f t="shared" si="723"/>
        <v>1186.4130808299999</v>
      </c>
      <c r="AG1330" s="2">
        <f t="shared" si="714"/>
        <v>1253.1146920399999</v>
      </c>
      <c r="AH1330" s="3" t="str">
        <f t="shared" si="715"/>
        <v>-</v>
      </c>
      <c r="AI1330" s="4" t="str">
        <f t="shared" si="732"/>
        <v>A+J=</v>
      </c>
      <c r="AJ1330" s="11">
        <f t="shared" si="721"/>
        <v>42130</v>
      </c>
      <c r="AK1330" s="11"/>
      <c r="AL1330" s="4"/>
      <c r="AM1330" s="1"/>
      <c r="AN1330" s="11"/>
      <c r="AO1330" s="1"/>
      <c r="AP1330" s="1"/>
      <c r="AQ1330" s="1"/>
      <c r="AR1330" s="1"/>
      <c r="AS1330" s="6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</row>
    <row r="1331" spans="1:55" x14ac:dyDescent="0.2">
      <c r="A1331" s="144">
        <f t="shared" si="716"/>
        <v>42120</v>
      </c>
      <c r="B1331" s="2">
        <f t="shared" si="702"/>
        <v>303650.47238248249</v>
      </c>
      <c r="C1331" s="2">
        <f t="shared" si="717"/>
        <v>240746.89112416</v>
      </c>
      <c r="D1331" s="68">
        <f>SUM(Y1331:Y$1459)</f>
        <v>12750.119391690001</v>
      </c>
      <c r="E1331" s="68">
        <f t="shared" si="703"/>
        <v>227996.77173246999</v>
      </c>
      <c r="F1331" s="72">
        <f t="shared" si="727"/>
        <v>4160.34</v>
      </c>
      <c r="G1331" s="3">
        <f>IF(N1331=1,VLOOKUP(A1330,[1]Plan1!$BG$69:$BI$188,3),G1330)</f>
        <v>4215.26</v>
      </c>
      <c r="H1331" s="11">
        <f t="shared" si="728"/>
        <v>42037</v>
      </c>
      <c r="I1331" s="11">
        <f t="shared" si="729"/>
        <v>42065</v>
      </c>
      <c r="J1331" s="26">
        <f t="shared" si="704"/>
        <v>1.3200844161775249E-2</v>
      </c>
      <c r="K1331" s="11">
        <f t="shared" si="718"/>
        <v>42128</v>
      </c>
      <c r="L1331" s="11">
        <f t="shared" si="705"/>
        <v>42128</v>
      </c>
      <c r="M1331" s="1">
        <f t="shared" si="719"/>
        <v>20</v>
      </c>
      <c r="N1331" s="1">
        <f t="shared" si="724"/>
        <v>16</v>
      </c>
      <c r="O1331" s="2">
        <f t="shared" si="706"/>
        <v>1.0105468</v>
      </c>
      <c r="P1331" s="10">
        <f t="shared" si="734"/>
        <v>1.01219891</v>
      </c>
      <c r="Q1331" s="10">
        <f t="shared" si="730"/>
        <v>1.2466705675673688</v>
      </c>
      <c r="R1331" s="2">
        <f t="shared" si="733"/>
        <v>1.2598189500000001</v>
      </c>
      <c r="S1331" s="2">
        <f t="shared" si="725"/>
        <v>1.1892205600000001</v>
      </c>
      <c r="T1331" s="2">
        <f t="shared" si="707"/>
        <v>286301.15268092998</v>
      </c>
      <c r="U1331" s="2">
        <f t="shared" si="708"/>
        <v>2412.5847313624427</v>
      </c>
      <c r="V1331" s="2">
        <f t="shared" si="709"/>
        <v>59237.881834920059</v>
      </c>
      <c r="W1331" s="2">
        <f t="shared" si="710"/>
        <v>302397.35769044247</v>
      </c>
      <c r="X1331" s="27">
        <f t="shared" si="711"/>
        <v>0</v>
      </c>
      <c r="Y1331" s="2">
        <f t="shared" si="726"/>
        <v>0</v>
      </c>
      <c r="Z1331" s="67">
        <f t="shared" si="712"/>
        <v>0</v>
      </c>
      <c r="AA1331" s="2">
        <f t="shared" si="722"/>
        <v>0</v>
      </c>
      <c r="AB1331" s="26">
        <f t="shared" si="720"/>
        <v>6.7299999999999999E-2</v>
      </c>
      <c r="AC1331" s="27">
        <f t="shared" si="701"/>
        <v>16</v>
      </c>
      <c r="AD1331" s="27">
        <v>252</v>
      </c>
      <c r="AE1331" s="10">
        <f t="shared" si="731"/>
        <v>1.004143934</v>
      </c>
      <c r="AF1331" s="2">
        <f t="shared" si="723"/>
        <v>1186.4130808299999</v>
      </c>
      <c r="AG1331" s="2">
        <f t="shared" si="714"/>
        <v>1253.1146920399999</v>
      </c>
      <c r="AH1331" s="3" t="str">
        <f t="shared" si="715"/>
        <v>-</v>
      </c>
      <c r="AI1331" s="4" t="str">
        <f t="shared" si="732"/>
        <v>A+J=</v>
      </c>
      <c r="AJ1331" s="11">
        <f t="shared" si="721"/>
        <v>42130</v>
      </c>
      <c r="AK1331" s="11"/>
      <c r="AL1331" s="4"/>
      <c r="AM1331" s="1"/>
      <c r="AN1331" s="11"/>
      <c r="AO1331" s="1"/>
      <c r="AP1331" s="1"/>
      <c r="AQ1331" s="1"/>
      <c r="AR1331" s="1"/>
      <c r="AS1331" s="6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</row>
    <row r="1332" spans="1:55" x14ac:dyDescent="0.2">
      <c r="A1332" s="144">
        <f t="shared" si="716"/>
        <v>42121</v>
      </c>
      <c r="B1332" s="2">
        <f t="shared" si="702"/>
        <v>303650.47238248249</v>
      </c>
      <c r="C1332" s="2">
        <f t="shared" si="717"/>
        <v>240746.89112416</v>
      </c>
      <c r="D1332" s="68">
        <f>SUM(Y1332:Y$1459)</f>
        <v>12750.119391690001</v>
      </c>
      <c r="E1332" s="68">
        <f t="shared" si="703"/>
        <v>227996.77173246999</v>
      </c>
      <c r="F1332" s="72">
        <f t="shared" si="727"/>
        <v>4160.34</v>
      </c>
      <c r="G1332" s="3">
        <f>IF(N1332=1,VLOOKUP(A1331,[1]Plan1!$BG$69:$BI$188,3),G1331)</f>
        <v>4215.26</v>
      </c>
      <c r="H1332" s="11">
        <f t="shared" si="728"/>
        <v>42037</v>
      </c>
      <c r="I1332" s="11">
        <f t="shared" si="729"/>
        <v>42065</v>
      </c>
      <c r="J1332" s="26">
        <f t="shared" si="704"/>
        <v>1.3200844161775249E-2</v>
      </c>
      <c r="K1332" s="11">
        <f t="shared" si="718"/>
        <v>42128</v>
      </c>
      <c r="L1332" s="11">
        <f t="shared" si="705"/>
        <v>42128</v>
      </c>
      <c r="M1332" s="1">
        <f t="shared" si="719"/>
        <v>20</v>
      </c>
      <c r="N1332" s="1">
        <f t="shared" si="724"/>
        <v>16</v>
      </c>
      <c r="O1332" s="2">
        <f t="shared" si="706"/>
        <v>1.0105468</v>
      </c>
      <c r="P1332" s="10">
        <f t="shared" si="734"/>
        <v>1.01219891</v>
      </c>
      <c r="Q1332" s="10">
        <f t="shared" si="730"/>
        <v>1.2466705675673688</v>
      </c>
      <c r="R1332" s="2">
        <f t="shared" si="733"/>
        <v>1.2598189500000001</v>
      </c>
      <c r="S1332" s="2">
        <f t="shared" si="725"/>
        <v>1.1892205600000001</v>
      </c>
      <c r="T1332" s="2">
        <f t="shared" si="707"/>
        <v>286301.15268092998</v>
      </c>
      <c r="U1332" s="2">
        <f t="shared" si="708"/>
        <v>2412.5847313624427</v>
      </c>
      <c r="V1332" s="2">
        <f t="shared" si="709"/>
        <v>59237.881834920059</v>
      </c>
      <c r="W1332" s="2">
        <f t="shared" si="710"/>
        <v>302397.35769044247</v>
      </c>
      <c r="X1332" s="27">
        <f t="shared" si="711"/>
        <v>0</v>
      </c>
      <c r="Y1332" s="2">
        <f t="shared" si="726"/>
        <v>0</v>
      </c>
      <c r="Z1332" s="67">
        <f t="shared" si="712"/>
        <v>0</v>
      </c>
      <c r="AA1332" s="2">
        <f t="shared" si="722"/>
        <v>0</v>
      </c>
      <c r="AB1332" s="26">
        <f t="shared" si="720"/>
        <v>6.7299999999999999E-2</v>
      </c>
      <c r="AC1332" s="27">
        <f t="shared" si="701"/>
        <v>16</v>
      </c>
      <c r="AD1332" s="27">
        <v>252</v>
      </c>
      <c r="AE1332" s="10">
        <f t="shared" si="731"/>
        <v>1.004143934</v>
      </c>
      <c r="AF1332" s="2">
        <f t="shared" si="723"/>
        <v>1186.4130808299999</v>
      </c>
      <c r="AG1332" s="2">
        <f t="shared" si="714"/>
        <v>1253.1146920399999</v>
      </c>
      <c r="AH1332" s="3" t="str">
        <f t="shared" si="715"/>
        <v>-</v>
      </c>
      <c r="AI1332" s="4" t="str">
        <f t="shared" si="732"/>
        <v>A+J=</v>
      </c>
      <c r="AJ1332" s="11">
        <f t="shared" si="721"/>
        <v>42130</v>
      </c>
      <c r="AK1332" s="11"/>
      <c r="AL1332" s="4"/>
      <c r="AM1332" s="1"/>
      <c r="AN1332" s="11"/>
      <c r="AO1332" s="1"/>
      <c r="AP1332" s="1"/>
      <c r="AQ1332" s="1"/>
      <c r="AR1332" s="1"/>
      <c r="AS1332" s="6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</row>
    <row r="1333" spans="1:55" x14ac:dyDescent="0.2">
      <c r="A1333" s="144">
        <f t="shared" si="716"/>
        <v>42122</v>
      </c>
      <c r="B1333" s="2">
        <f t="shared" si="702"/>
        <v>303918.20350677904</v>
      </c>
      <c r="C1333" s="2">
        <f t="shared" si="717"/>
        <v>240746.89112416</v>
      </c>
      <c r="D1333" s="68">
        <f>SUM(Y1333:Y$1459)</f>
        <v>12750.119391690001</v>
      </c>
      <c r="E1333" s="68">
        <f t="shared" si="703"/>
        <v>227996.77173246999</v>
      </c>
      <c r="F1333" s="72">
        <f t="shared" si="727"/>
        <v>4160.34</v>
      </c>
      <c r="G1333" s="3">
        <f>IF(N1333=1,VLOOKUP(A1332,[1]Plan1!$BG$69:$BI$188,3),G1332)</f>
        <v>4215.26</v>
      </c>
      <c r="H1333" s="11">
        <f t="shared" si="728"/>
        <v>42037</v>
      </c>
      <c r="I1333" s="11">
        <f t="shared" si="729"/>
        <v>42065</v>
      </c>
      <c r="J1333" s="26">
        <f t="shared" si="704"/>
        <v>1.3200844161775249E-2</v>
      </c>
      <c r="K1333" s="11">
        <f t="shared" si="718"/>
        <v>42128</v>
      </c>
      <c r="L1333" s="11">
        <f t="shared" si="705"/>
        <v>42128</v>
      </c>
      <c r="M1333" s="1">
        <f t="shared" si="719"/>
        <v>20</v>
      </c>
      <c r="N1333" s="1">
        <f t="shared" si="724"/>
        <v>17</v>
      </c>
      <c r="O1333" s="2">
        <f t="shared" si="706"/>
        <v>1.01120966</v>
      </c>
      <c r="P1333" s="10">
        <f t="shared" si="734"/>
        <v>1.01219891</v>
      </c>
      <c r="Q1333" s="10">
        <f t="shared" si="730"/>
        <v>1.2466705675673688</v>
      </c>
      <c r="R1333" s="2">
        <f t="shared" si="733"/>
        <v>1.2606453200000001</v>
      </c>
      <c r="S1333" s="2">
        <f t="shared" si="725"/>
        <v>1.1892205600000001</v>
      </c>
      <c r="T1333" s="2">
        <f t="shared" si="707"/>
        <v>286301.15268092998</v>
      </c>
      <c r="U1333" s="2">
        <f t="shared" si="708"/>
        <v>2412.5847313624427</v>
      </c>
      <c r="V1333" s="2">
        <f t="shared" si="709"/>
        <v>59426.291527176611</v>
      </c>
      <c r="W1333" s="2">
        <f t="shared" si="710"/>
        <v>302585.76738269906</v>
      </c>
      <c r="X1333" s="27">
        <f t="shared" si="711"/>
        <v>0</v>
      </c>
      <c r="Y1333" s="2">
        <f t="shared" si="726"/>
        <v>0</v>
      </c>
      <c r="Z1333" s="67">
        <f t="shared" si="712"/>
        <v>0</v>
      </c>
      <c r="AA1333" s="2">
        <f t="shared" si="722"/>
        <v>0</v>
      </c>
      <c r="AB1333" s="26">
        <f t="shared" si="720"/>
        <v>6.7299999999999999E-2</v>
      </c>
      <c r="AC1333" s="27">
        <f t="shared" si="701"/>
        <v>17</v>
      </c>
      <c r="AD1333" s="27">
        <v>252</v>
      </c>
      <c r="AE1333" s="10">
        <f t="shared" si="731"/>
        <v>1.0044034989999999</v>
      </c>
      <c r="AF1333" s="2">
        <f t="shared" si="723"/>
        <v>1260.7268395200001</v>
      </c>
      <c r="AG1333" s="2">
        <f t="shared" si="714"/>
        <v>1332.4361240799999</v>
      </c>
      <c r="AH1333" s="3" t="str">
        <f t="shared" si="715"/>
        <v>-</v>
      </c>
      <c r="AI1333" s="4" t="str">
        <f t="shared" si="732"/>
        <v>A+J=</v>
      </c>
      <c r="AJ1333" s="11">
        <f t="shared" si="721"/>
        <v>42130</v>
      </c>
      <c r="AK1333" s="11"/>
      <c r="AL1333" s="4"/>
      <c r="AM1333" s="1"/>
      <c r="AN1333" s="11"/>
      <c r="AO1333" s="1"/>
      <c r="AP1333" s="1"/>
      <c r="AQ1333" s="1"/>
      <c r="AR1333" s="1"/>
      <c r="AS1333" s="6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</row>
    <row r="1334" spans="1:55" x14ac:dyDescent="0.2">
      <c r="A1334" s="144">
        <f t="shared" si="716"/>
        <v>42123</v>
      </c>
      <c r="B1334" s="2">
        <f t="shared" si="702"/>
        <v>304186.17412784457</v>
      </c>
      <c r="C1334" s="2">
        <f t="shared" si="717"/>
        <v>240746.89112416</v>
      </c>
      <c r="D1334" s="68">
        <f>SUM(Y1334:Y$1459)</f>
        <v>12750.119391690001</v>
      </c>
      <c r="E1334" s="68">
        <f t="shared" si="703"/>
        <v>227996.77173246999</v>
      </c>
      <c r="F1334" s="72">
        <f t="shared" si="727"/>
        <v>4160.34</v>
      </c>
      <c r="G1334" s="3">
        <f>IF(N1334=1,VLOOKUP(A1333,[1]Plan1!$BG$69:$BI$188,3),G1333)</f>
        <v>4215.26</v>
      </c>
      <c r="H1334" s="11">
        <f t="shared" si="728"/>
        <v>42037</v>
      </c>
      <c r="I1334" s="11">
        <f t="shared" si="729"/>
        <v>42065</v>
      </c>
      <c r="J1334" s="26">
        <f t="shared" si="704"/>
        <v>1.3200844161775249E-2</v>
      </c>
      <c r="K1334" s="11">
        <f t="shared" si="718"/>
        <v>42128</v>
      </c>
      <c r="L1334" s="11">
        <f t="shared" si="705"/>
        <v>42128</v>
      </c>
      <c r="M1334" s="1">
        <f t="shared" si="719"/>
        <v>20</v>
      </c>
      <c r="N1334" s="1">
        <f t="shared" si="724"/>
        <v>18</v>
      </c>
      <c r="O1334" s="2">
        <f t="shared" si="706"/>
        <v>1.0118729500000001</v>
      </c>
      <c r="P1334" s="10">
        <f t="shared" si="734"/>
        <v>1.01219891</v>
      </c>
      <c r="Q1334" s="10">
        <f t="shared" si="730"/>
        <v>1.2466705675673688</v>
      </c>
      <c r="R1334" s="2">
        <f t="shared" si="733"/>
        <v>1.2614722199999999</v>
      </c>
      <c r="S1334" s="2">
        <f t="shared" si="725"/>
        <v>1.1892205600000001</v>
      </c>
      <c r="T1334" s="2">
        <f t="shared" si="707"/>
        <v>286301.15268092998</v>
      </c>
      <c r="U1334" s="2">
        <f t="shared" si="708"/>
        <v>2412.5847313624427</v>
      </c>
      <c r="V1334" s="2">
        <f t="shared" si="709"/>
        <v>59614.822057722158</v>
      </c>
      <c r="W1334" s="2">
        <f t="shared" si="710"/>
        <v>302774.29791324458</v>
      </c>
      <c r="X1334" s="27">
        <f t="shared" si="711"/>
        <v>0</v>
      </c>
      <c r="Y1334" s="2">
        <f t="shared" si="726"/>
        <v>0</v>
      </c>
      <c r="Z1334" s="67">
        <f t="shared" si="712"/>
        <v>0</v>
      </c>
      <c r="AA1334" s="2">
        <f t="shared" si="722"/>
        <v>0</v>
      </c>
      <c r="AB1334" s="26">
        <f t="shared" si="720"/>
        <v>6.7299999999999999E-2</v>
      </c>
      <c r="AC1334" s="27">
        <f t="shared" si="701"/>
        <v>18</v>
      </c>
      <c r="AD1334" s="27">
        <v>252</v>
      </c>
      <c r="AE1334" s="10">
        <f t="shared" si="731"/>
        <v>1.004663131</v>
      </c>
      <c r="AF1334" s="2">
        <f t="shared" si="723"/>
        <v>1335.0597803999999</v>
      </c>
      <c r="AG1334" s="2">
        <f t="shared" si="714"/>
        <v>1411.8762145999999</v>
      </c>
      <c r="AH1334" s="3" t="str">
        <f t="shared" si="715"/>
        <v>-</v>
      </c>
      <c r="AI1334" s="4" t="str">
        <f t="shared" si="732"/>
        <v>A+J=</v>
      </c>
      <c r="AJ1334" s="11">
        <f t="shared" si="721"/>
        <v>42130</v>
      </c>
      <c r="AK1334" s="11"/>
      <c r="AL1334" s="4"/>
      <c r="AM1334" s="1"/>
      <c r="AN1334" s="11"/>
      <c r="AO1334" s="1"/>
      <c r="AP1334" s="1"/>
      <c r="AQ1334" s="1"/>
      <c r="AR1334" s="1"/>
      <c r="AS1334" s="6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</row>
    <row r="1335" spans="1:55" x14ac:dyDescent="0.2">
      <c r="A1335" s="144">
        <f t="shared" si="716"/>
        <v>42124</v>
      </c>
      <c r="B1335" s="2">
        <f t="shared" si="702"/>
        <v>304454.38926303468</v>
      </c>
      <c r="C1335" s="2">
        <f t="shared" si="717"/>
        <v>240746.89112416</v>
      </c>
      <c r="D1335" s="68">
        <f>SUM(Y1335:Y$1459)</f>
        <v>12750.119391690001</v>
      </c>
      <c r="E1335" s="68">
        <f t="shared" si="703"/>
        <v>227996.77173246999</v>
      </c>
      <c r="F1335" s="72">
        <f t="shared" si="727"/>
        <v>4160.34</v>
      </c>
      <c r="G1335" s="3">
        <f>IF(N1335=1,VLOOKUP(A1334,[1]Plan1!$BG$69:$BI$188,3),G1334)</f>
        <v>4215.26</v>
      </c>
      <c r="H1335" s="11">
        <f t="shared" si="728"/>
        <v>42037</v>
      </c>
      <c r="I1335" s="11">
        <f t="shared" si="729"/>
        <v>42065</v>
      </c>
      <c r="J1335" s="26">
        <f t="shared" si="704"/>
        <v>1.3200844161775249E-2</v>
      </c>
      <c r="K1335" s="11">
        <f t="shared" si="718"/>
        <v>42128</v>
      </c>
      <c r="L1335" s="11">
        <f t="shared" si="705"/>
        <v>42128</v>
      </c>
      <c r="M1335" s="1">
        <f t="shared" si="719"/>
        <v>20</v>
      </c>
      <c r="N1335" s="1">
        <f t="shared" si="724"/>
        <v>19</v>
      </c>
      <c r="O1335" s="2">
        <f t="shared" si="706"/>
        <v>1.01253668</v>
      </c>
      <c r="P1335" s="10">
        <f t="shared" si="734"/>
        <v>1.01219891</v>
      </c>
      <c r="Q1335" s="10">
        <f t="shared" si="730"/>
        <v>1.2466705675673688</v>
      </c>
      <c r="R1335" s="2">
        <f t="shared" si="733"/>
        <v>1.26229967</v>
      </c>
      <c r="S1335" s="2">
        <f t="shared" si="725"/>
        <v>1.1892205600000001</v>
      </c>
      <c r="T1335" s="2">
        <f t="shared" si="707"/>
        <v>286301.15268092998</v>
      </c>
      <c r="U1335" s="2">
        <f t="shared" si="708"/>
        <v>2412.5847313624427</v>
      </c>
      <c r="V1335" s="2">
        <f t="shared" si="709"/>
        <v>59803.477986492202</v>
      </c>
      <c r="W1335" s="2">
        <f t="shared" si="710"/>
        <v>302962.95384201466</v>
      </c>
      <c r="X1335" s="27">
        <f t="shared" si="711"/>
        <v>0</v>
      </c>
      <c r="Y1335" s="2">
        <f t="shared" si="726"/>
        <v>0</v>
      </c>
      <c r="Z1335" s="67">
        <f t="shared" si="712"/>
        <v>0</v>
      </c>
      <c r="AA1335" s="2">
        <f t="shared" si="722"/>
        <v>0</v>
      </c>
      <c r="AB1335" s="26">
        <f t="shared" si="720"/>
        <v>6.7299999999999999E-2</v>
      </c>
      <c r="AC1335" s="27">
        <f t="shared" si="701"/>
        <v>19</v>
      </c>
      <c r="AD1335" s="27">
        <v>252</v>
      </c>
      <c r="AE1335" s="10">
        <f t="shared" si="731"/>
        <v>1.004922831</v>
      </c>
      <c r="AF1335" s="2">
        <f t="shared" si="723"/>
        <v>1409.4121897499999</v>
      </c>
      <c r="AG1335" s="2">
        <f t="shared" si="714"/>
        <v>1491.4354210199999</v>
      </c>
      <c r="AH1335" s="3" t="str">
        <f t="shared" si="715"/>
        <v>-</v>
      </c>
      <c r="AI1335" s="4" t="str">
        <f t="shared" si="732"/>
        <v>A+J=</v>
      </c>
      <c r="AJ1335" s="11">
        <f t="shared" si="721"/>
        <v>42130</v>
      </c>
      <c r="AK1335" s="11"/>
      <c r="AL1335" s="4"/>
      <c r="AM1335" s="1"/>
      <c r="AN1335" s="11"/>
      <c r="AO1335" s="1"/>
      <c r="AP1335" s="1"/>
      <c r="AQ1335" s="1"/>
      <c r="AR1335" s="1"/>
      <c r="AS1335" s="6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</row>
    <row r="1336" spans="1:55" x14ac:dyDescent="0.2">
      <c r="A1336" s="144">
        <f t="shared" si="716"/>
        <v>42125</v>
      </c>
      <c r="B1336" s="2">
        <f t="shared" si="702"/>
        <v>304722.8461504514</v>
      </c>
      <c r="C1336" s="2">
        <f t="shared" si="717"/>
        <v>240746.89112416</v>
      </c>
      <c r="D1336" s="68">
        <f>SUM(Y1336:Y$1459)</f>
        <v>12750.119391690001</v>
      </c>
      <c r="E1336" s="68">
        <f t="shared" si="703"/>
        <v>227996.77173246999</v>
      </c>
      <c r="F1336" s="72">
        <f t="shared" si="727"/>
        <v>4160.34</v>
      </c>
      <c r="G1336" s="3">
        <f>IF(N1336=1,VLOOKUP(A1335,[1]Plan1!$BG$69:$BI$188,3),G1335)</f>
        <v>4215.26</v>
      </c>
      <c r="H1336" s="11">
        <f t="shared" si="728"/>
        <v>42037</v>
      </c>
      <c r="I1336" s="11">
        <f t="shared" si="729"/>
        <v>42065</v>
      </c>
      <c r="J1336" s="26">
        <f t="shared" si="704"/>
        <v>1.3200844161775249E-2</v>
      </c>
      <c r="K1336" s="11">
        <f t="shared" si="718"/>
        <v>42156</v>
      </c>
      <c r="L1336" s="11">
        <f t="shared" si="705"/>
        <v>42128</v>
      </c>
      <c r="M1336" s="1">
        <f t="shared" si="719"/>
        <v>20</v>
      </c>
      <c r="N1336" s="1">
        <f t="shared" si="724"/>
        <v>20</v>
      </c>
      <c r="O1336" s="2">
        <f t="shared" si="706"/>
        <v>1.0132008400000001</v>
      </c>
      <c r="P1336" s="10">
        <f t="shared" si="734"/>
        <v>1.01219891</v>
      </c>
      <c r="Q1336" s="10">
        <f t="shared" si="730"/>
        <v>1.2466705675673688</v>
      </c>
      <c r="R1336" s="2">
        <f t="shared" si="733"/>
        <v>1.2631276600000001</v>
      </c>
      <c r="S1336" s="2">
        <f t="shared" si="725"/>
        <v>1.1892205600000001</v>
      </c>
      <c r="T1336" s="2">
        <f t="shared" si="707"/>
        <v>286301.15268092998</v>
      </c>
      <c r="U1336" s="2">
        <f t="shared" si="708"/>
        <v>2412.5847313624427</v>
      </c>
      <c r="V1336" s="2">
        <f t="shared" si="709"/>
        <v>59992.257033518996</v>
      </c>
      <c r="W1336" s="2">
        <f t="shared" si="710"/>
        <v>303151.73288904142</v>
      </c>
      <c r="X1336" s="27">
        <f t="shared" si="711"/>
        <v>0</v>
      </c>
      <c r="Y1336" s="2">
        <f t="shared" si="726"/>
        <v>0</v>
      </c>
      <c r="Z1336" s="67">
        <f t="shared" si="712"/>
        <v>0</v>
      </c>
      <c r="AA1336" s="2">
        <f t="shared" si="722"/>
        <v>0</v>
      </c>
      <c r="AB1336" s="26">
        <f t="shared" si="720"/>
        <v>6.7299999999999999E-2</v>
      </c>
      <c r="AC1336" s="27">
        <f t="shared" si="701"/>
        <v>20</v>
      </c>
      <c r="AD1336" s="27">
        <v>252</v>
      </c>
      <c r="AE1336" s="10">
        <f t="shared" si="731"/>
        <v>1.0051825969999999</v>
      </c>
      <c r="AF1336" s="2">
        <f t="shared" si="723"/>
        <v>1483.7834949799999</v>
      </c>
      <c r="AG1336" s="2">
        <f t="shared" si="714"/>
        <v>1571.11326141</v>
      </c>
      <c r="AH1336" s="3" t="str">
        <f t="shared" si="715"/>
        <v>-</v>
      </c>
      <c r="AI1336" s="4" t="str">
        <f t="shared" si="732"/>
        <v>A+J=</v>
      </c>
      <c r="AJ1336" s="11">
        <f t="shared" si="721"/>
        <v>42130</v>
      </c>
      <c r="AK1336" s="11"/>
      <c r="AL1336" s="4"/>
      <c r="AM1336" s="1"/>
      <c r="AN1336" s="11"/>
      <c r="AO1336" s="1"/>
      <c r="AP1336" s="1"/>
      <c r="AQ1336" s="1"/>
      <c r="AR1336" s="1"/>
      <c r="AS1336" s="6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</row>
    <row r="1337" spans="1:55" x14ac:dyDescent="0.2">
      <c r="A1337" s="144">
        <f t="shared" si="716"/>
        <v>42126</v>
      </c>
      <c r="B1337" s="2">
        <f t="shared" si="702"/>
        <v>304722.8461504514</v>
      </c>
      <c r="C1337" s="2">
        <f t="shared" si="717"/>
        <v>240746.89112416</v>
      </c>
      <c r="D1337" s="68">
        <f>SUM(Y1337:Y$1459)</f>
        <v>12750.119391690001</v>
      </c>
      <c r="E1337" s="68">
        <f t="shared" si="703"/>
        <v>227996.77173246999</v>
      </c>
      <c r="F1337" s="72">
        <f t="shared" si="727"/>
        <v>4160.34</v>
      </c>
      <c r="G1337" s="3">
        <f>IF(N1337=1,VLOOKUP(A1336,[1]Plan1!$BG$69:$BI$188,3),G1336)</f>
        <v>4215.26</v>
      </c>
      <c r="H1337" s="11">
        <f t="shared" si="728"/>
        <v>42037</v>
      </c>
      <c r="I1337" s="11">
        <f t="shared" si="729"/>
        <v>42065</v>
      </c>
      <c r="J1337" s="26">
        <f t="shared" si="704"/>
        <v>1.3200844161775249E-2</v>
      </c>
      <c r="K1337" s="11">
        <f t="shared" si="718"/>
        <v>42156</v>
      </c>
      <c r="L1337" s="11">
        <f t="shared" si="705"/>
        <v>42128</v>
      </c>
      <c r="M1337" s="1">
        <f t="shared" si="719"/>
        <v>20</v>
      </c>
      <c r="N1337" s="1">
        <f t="shared" si="724"/>
        <v>20</v>
      </c>
      <c r="O1337" s="2">
        <f t="shared" si="706"/>
        <v>1.0132008400000001</v>
      </c>
      <c r="P1337" s="10">
        <f t="shared" si="734"/>
        <v>1.01219891</v>
      </c>
      <c r="Q1337" s="10">
        <f t="shared" si="730"/>
        <v>1.2466705675673688</v>
      </c>
      <c r="R1337" s="2">
        <f t="shared" si="733"/>
        <v>1.2631276600000001</v>
      </c>
      <c r="S1337" s="2">
        <f t="shared" si="725"/>
        <v>1.1892205600000001</v>
      </c>
      <c r="T1337" s="2">
        <f t="shared" si="707"/>
        <v>286301.15268092998</v>
      </c>
      <c r="U1337" s="2">
        <f t="shared" si="708"/>
        <v>2412.5847313624427</v>
      </c>
      <c r="V1337" s="2">
        <f t="shared" si="709"/>
        <v>59992.257033518996</v>
      </c>
      <c r="W1337" s="2">
        <f t="shared" si="710"/>
        <v>303151.73288904142</v>
      </c>
      <c r="X1337" s="27">
        <f t="shared" si="711"/>
        <v>0</v>
      </c>
      <c r="Y1337" s="2">
        <f t="shared" si="726"/>
        <v>0</v>
      </c>
      <c r="Z1337" s="67">
        <f t="shared" si="712"/>
        <v>0</v>
      </c>
      <c r="AA1337" s="2">
        <f t="shared" si="722"/>
        <v>0</v>
      </c>
      <c r="AB1337" s="26">
        <f t="shared" si="720"/>
        <v>6.7299999999999999E-2</v>
      </c>
      <c r="AC1337" s="27">
        <f t="shared" si="701"/>
        <v>20</v>
      </c>
      <c r="AD1337" s="27">
        <v>252</v>
      </c>
      <c r="AE1337" s="10">
        <f t="shared" si="731"/>
        <v>1.0051825969999999</v>
      </c>
      <c r="AF1337" s="2">
        <f t="shared" si="723"/>
        <v>1483.7834949799999</v>
      </c>
      <c r="AG1337" s="2">
        <f t="shared" si="714"/>
        <v>1571.11326141</v>
      </c>
      <c r="AH1337" s="3" t="str">
        <f t="shared" si="715"/>
        <v>-</v>
      </c>
      <c r="AI1337" s="4" t="str">
        <f t="shared" si="732"/>
        <v>A+J=</v>
      </c>
      <c r="AJ1337" s="11">
        <f t="shared" si="721"/>
        <v>42130</v>
      </c>
      <c r="AK1337" s="11"/>
      <c r="AL1337" s="4"/>
      <c r="AM1337" s="1"/>
      <c r="AN1337" s="11"/>
      <c r="AO1337" s="1"/>
      <c r="AP1337" s="1"/>
      <c r="AQ1337" s="1"/>
      <c r="AR1337" s="1"/>
      <c r="AS1337" s="6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</row>
    <row r="1338" spans="1:55" x14ac:dyDescent="0.2">
      <c r="A1338" s="144">
        <f t="shared" si="716"/>
        <v>42127</v>
      </c>
      <c r="B1338" s="2">
        <f t="shared" si="702"/>
        <v>304722.8461504514</v>
      </c>
      <c r="C1338" s="2">
        <f t="shared" si="717"/>
        <v>240746.89112416</v>
      </c>
      <c r="D1338" s="68">
        <f>SUM(Y1338:Y$1459)</f>
        <v>12750.119391690001</v>
      </c>
      <c r="E1338" s="68">
        <f t="shared" si="703"/>
        <v>227996.77173246999</v>
      </c>
      <c r="F1338" s="72">
        <f t="shared" si="727"/>
        <v>4160.34</v>
      </c>
      <c r="G1338" s="3">
        <f>IF(N1338=1,VLOOKUP(A1337,[1]Plan1!$BG$69:$BI$188,3),G1337)</f>
        <v>4215.26</v>
      </c>
      <c r="H1338" s="11">
        <f t="shared" si="728"/>
        <v>42037</v>
      </c>
      <c r="I1338" s="11">
        <f t="shared" si="729"/>
        <v>42065</v>
      </c>
      <c r="J1338" s="26">
        <f t="shared" si="704"/>
        <v>1.3200844161775249E-2</v>
      </c>
      <c r="K1338" s="11">
        <f t="shared" si="718"/>
        <v>42156</v>
      </c>
      <c r="L1338" s="11">
        <f t="shared" si="705"/>
        <v>42128</v>
      </c>
      <c r="M1338" s="1">
        <f t="shared" si="719"/>
        <v>20</v>
      </c>
      <c r="N1338" s="1">
        <f t="shared" si="724"/>
        <v>20</v>
      </c>
      <c r="O1338" s="2">
        <f t="shared" si="706"/>
        <v>1.0132008400000001</v>
      </c>
      <c r="P1338" s="10">
        <f t="shared" si="734"/>
        <v>1.01219891</v>
      </c>
      <c r="Q1338" s="10">
        <f t="shared" si="730"/>
        <v>1.2466705675673688</v>
      </c>
      <c r="R1338" s="2">
        <f t="shared" si="733"/>
        <v>1.2631276600000001</v>
      </c>
      <c r="S1338" s="2">
        <f t="shared" si="725"/>
        <v>1.1892205600000001</v>
      </c>
      <c r="T1338" s="2">
        <f t="shared" si="707"/>
        <v>286301.15268092998</v>
      </c>
      <c r="U1338" s="2">
        <f t="shared" si="708"/>
        <v>2412.5847313624427</v>
      </c>
      <c r="V1338" s="2">
        <f t="shared" si="709"/>
        <v>59992.257033518996</v>
      </c>
      <c r="W1338" s="2">
        <f t="shared" si="710"/>
        <v>303151.73288904142</v>
      </c>
      <c r="X1338" s="27">
        <f t="shared" si="711"/>
        <v>0</v>
      </c>
      <c r="Y1338" s="2">
        <f t="shared" si="726"/>
        <v>0</v>
      </c>
      <c r="Z1338" s="67">
        <f t="shared" si="712"/>
        <v>0</v>
      </c>
      <c r="AA1338" s="2">
        <f t="shared" si="722"/>
        <v>0</v>
      </c>
      <c r="AB1338" s="26">
        <f t="shared" si="720"/>
        <v>6.7299999999999999E-2</v>
      </c>
      <c r="AC1338" s="27">
        <f t="shared" si="701"/>
        <v>20</v>
      </c>
      <c r="AD1338" s="27">
        <v>252</v>
      </c>
      <c r="AE1338" s="10">
        <f t="shared" si="731"/>
        <v>1.0051825969999999</v>
      </c>
      <c r="AF1338" s="2">
        <f t="shared" si="723"/>
        <v>1483.7834949799999</v>
      </c>
      <c r="AG1338" s="2">
        <f t="shared" si="714"/>
        <v>1571.11326141</v>
      </c>
      <c r="AH1338" s="3" t="str">
        <f t="shared" si="715"/>
        <v>-</v>
      </c>
      <c r="AI1338" s="4" t="str">
        <f t="shared" si="732"/>
        <v>A+J=</v>
      </c>
      <c r="AJ1338" s="11">
        <f t="shared" si="721"/>
        <v>42130</v>
      </c>
      <c r="AK1338" s="11"/>
      <c r="AL1338" s="4"/>
      <c r="AM1338" s="1"/>
      <c r="AN1338" s="11"/>
      <c r="AO1338" s="1"/>
      <c r="AP1338" s="1"/>
      <c r="AQ1338" s="1"/>
      <c r="AR1338" s="1"/>
      <c r="AS1338" s="6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</row>
    <row r="1339" spans="1:55" x14ac:dyDescent="0.2">
      <c r="A1339" s="144">
        <f t="shared" si="716"/>
        <v>42128</v>
      </c>
      <c r="B1339" s="2">
        <f t="shared" si="702"/>
        <v>304722.8461504514</v>
      </c>
      <c r="C1339" s="2">
        <f t="shared" si="717"/>
        <v>240746.89112416</v>
      </c>
      <c r="D1339" s="68">
        <f>SUM(Y1339:Y$1459)</f>
        <v>12750.119391690001</v>
      </c>
      <c r="E1339" s="68">
        <f t="shared" si="703"/>
        <v>227996.77173246999</v>
      </c>
      <c r="F1339" s="72">
        <f t="shared" si="727"/>
        <v>4160.34</v>
      </c>
      <c r="G1339" s="3">
        <f>IF(N1339=1,VLOOKUP(A1338,[1]Plan1!$BG$69:$BI$188,3),G1338)</f>
        <v>4215.26</v>
      </c>
      <c r="H1339" s="11">
        <f t="shared" si="728"/>
        <v>42037</v>
      </c>
      <c r="I1339" s="11">
        <f t="shared" si="729"/>
        <v>42065</v>
      </c>
      <c r="J1339" s="26">
        <f t="shared" si="704"/>
        <v>1.3200844161775249E-2</v>
      </c>
      <c r="K1339" s="11">
        <f t="shared" si="718"/>
        <v>42156</v>
      </c>
      <c r="L1339" s="11">
        <f t="shared" si="705"/>
        <v>42128</v>
      </c>
      <c r="M1339" s="1">
        <f t="shared" si="719"/>
        <v>20</v>
      </c>
      <c r="N1339" s="1">
        <f t="shared" si="724"/>
        <v>20</v>
      </c>
      <c r="O1339" s="2">
        <f t="shared" si="706"/>
        <v>1.0132008400000001</v>
      </c>
      <c r="P1339" s="10">
        <f t="shared" si="734"/>
        <v>1.01219891</v>
      </c>
      <c r="Q1339" s="10">
        <f t="shared" si="730"/>
        <v>1.2466705675673688</v>
      </c>
      <c r="R1339" s="2">
        <f t="shared" si="733"/>
        <v>1.2631276600000001</v>
      </c>
      <c r="S1339" s="2">
        <f t="shared" si="725"/>
        <v>1.1892205600000001</v>
      </c>
      <c r="T1339" s="2">
        <f t="shared" si="707"/>
        <v>286301.15268092998</v>
      </c>
      <c r="U1339" s="2">
        <f t="shared" si="708"/>
        <v>2412.5847313624427</v>
      </c>
      <c r="V1339" s="2">
        <f t="shared" si="709"/>
        <v>59992.257033518996</v>
      </c>
      <c r="W1339" s="2">
        <f t="shared" si="710"/>
        <v>303151.73288904142</v>
      </c>
      <c r="X1339" s="27">
        <f t="shared" si="711"/>
        <v>43</v>
      </c>
      <c r="Y1339" s="2">
        <f t="shared" si="726"/>
        <v>2583.9771890299999</v>
      </c>
      <c r="Z1339" s="67">
        <f t="shared" si="712"/>
        <v>1.0733169499999999E-2</v>
      </c>
      <c r="AA1339" s="2">
        <f t="shared" si="722"/>
        <v>3072.9187997600002</v>
      </c>
      <c r="AB1339" s="26">
        <f t="shared" si="720"/>
        <v>6.7299999999999999E-2</v>
      </c>
      <c r="AC1339" s="27">
        <f t="shared" si="701"/>
        <v>20</v>
      </c>
      <c r="AD1339" s="27">
        <v>252</v>
      </c>
      <c r="AE1339" s="10">
        <f t="shared" si="731"/>
        <v>1.0051825969999999</v>
      </c>
      <c r="AF1339" s="2">
        <f t="shared" si="723"/>
        <v>1483.7834949799999</v>
      </c>
      <c r="AG1339" s="2">
        <f t="shared" si="714"/>
        <v>1571.11326141</v>
      </c>
      <c r="AH1339" s="3">
        <f t="shared" si="715"/>
        <v>4556.7022947400001</v>
      </c>
      <c r="AI1339" s="4" t="str">
        <f t="shared" si="732"/>
        <v>A+J=</v>
      </c>
      <c r="AJ1339" s="11">
        <f t="shared" si="721"/>
        <v>42130</v>
      </c>
      <c r="AK1339" s="11"/>
      <c r="AL1339" s="4"/>
      <c r="AM1339" s="1"/>
      <c r="AN1339" s="11"/>
      <c r="AO1339" s="1"/>
      <c r="AP1339" s="1"/>
      <c r="AQ1339" s="1"/>
      <c r="AR1339" s="1"/>
      <c r="AS1339" s="6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</row>
    <row r="1340" spans="1:55" x14ac:dyDescent="0.2">
      <c r="A1340" s="144">
        <f t="shared" si="716"/>
        <v>42129</v>
      </c>
      <c r="B1340" s="2">
        <f t="shared" si="702"/>
        <v>300258.30531904858</v>
      </c>
      <c r="C1340" s="2">
        <f t="shared" si="717"/>
        <v>238162.91393513</v>
      </c>
      <c r="D1340" s="68">
        <f>SUM(Y1340:Y$1459)</f>
        <v>10166.142202659999</v>
      </c>
      <c r="E1340" s="68">
        <f t="shared" si="703"/>
        <v>227996.77173246999</v>
      </c>
      <c r="F1340" s="72">
        <f t="shared" si="727"/>
        <v>4215.26</v>
      </c>
      <c r="G1340" s="3">
        <f>IF(N1340=1,VLOOKUP(A1339,[1]Plan1!$BG$69:$BI$188,3),G1339)</f>
        <v>4245.1899999999996</v>
      </c>
      <c r="H1340" s="11">
        <f t="shared" si="728"/>
        <v>42068</v>
      </c>
      <c r="I1340" s="11">
        <f t="shared" si="729"/>
        <v>42099</v>
      </c>
      <c r="J1340" s="26">
        <f t="shared" si="704"/>
        <v>7.1003923838623972E-3</v>
      </c>
      <c r="K1340" s="11">
        <f t="shared" si="718"/>
        <v>42156</v>
      </c>
      <c r="L1340" s="11">
        <f t="shared" si="705"/>
        <v>42156</v>
      </c>
      <c r="M1340" s="1">
        <f t="shared" si="719"/>
        <v>20</v>
      </c>
      <c r="N1340" s="1">
        <f t="shared" si="724"/>
        <v>1</v>
      </c>
      <c r="O1340" s="2">
        <f t="shared" si="706"/>
        <v>1.0003538199999999</v>
      </c>
      <c r="P1340" s="10">
        <f t="shared" si="734"/>
        <v>1.0132008400000001</v>
      </c>
      <c r="Q1340" s="10">
        <f t="shared" si="730"/>
        <v>1.263127666262535</v>
      </c>
      <c r="R1340" s="2">
        <f t="shared" si="733"/>
        <v>1.26357458</v>
      </c>
      <c r="S1340" s="2">
        <f t="shared" si="725"/>
        <v>1.1892205600000001</v>
      </c>
      <c r="T1340" s="2">
        <f t="shared" si="707"/>
        <v>283228.23388115998</v>
      </c>
      <c r="U1340" s="2">
        <f t="shared" si="708"/>
        <v>1923.6431206269594</v>
      </c>
      <c r="V1340" s="2">
        <f t="shared" si="709"/>
        <v>60094.153350741653</v>
      </c>
      <c r="W1340" s="2">
        <f t="shared" si="710"/>
        <v>300180.71040649858</v>
      </c>
      <c r="X1340" s="27">
        <f t="shared" si="711"/>
        <v>0</v>
      </c>
      <c r="Y1340" s="2">
        <f t="shared" si="726"/>
        <v>0</v>
      </c>
      <c r="Z1340" s="67">
        <f t="shared" si="712"/>
        <v>0</v>
      </c>
      <c r="AA1340" s="2">
        <f t="shared" si="722"/>
        <v>0</v>
      </c>
      <c r="AB1340" s="26">
        <f t="shared" si="720"/>
        <v>6.7299999999999999E-2</v>
      </c>
      <c r="AC1340" s="27">
        <f t="shared" ref="AC1340:AC1403" si="735">N1340</f>
        <v>1</v>
      </c>
      <c r="AD1340" s="27">
        <v>252</v>
      </c>
      <c r="AE1340" s="10">
        <f t="shared" si="731"/>
        <v>1.0002584940000001</v>
      </c>
      <c r="AF1340" s="2">
        <f t="shared" si="723"/>
        <v>73.212799079999996</v>
      </c>
      <c r="AG1340" s="2">
        <f t="shared" si="714"/>
        <v>77.594912550000004</v>
      </c>
      <c r="AH1340" s="3" t="str">
        <f t="shared" si="715"/>
        <v>-</v>
      </c>
      <c r="AI1340" s="4" t="str">
        <f t="shared" si="732"/>
        <v>A+J=</v>
      </c>
      <c r="AJ1340" s="11">
        <f t="shared" si="721"/>
        <v>42158</v>
      </c>
      <c r="AK1340" s="11"/>
      <c r="AL1340" s="4"/>
      <c r="AM1340" s="1"/>
      <c r="AN1340" s="11"/>
      <c r="AO1340" s="1"/>
      <c r="AP1340" s="1"/>
      <c r="AQ1340" s="1"/>
      <c r="AR1340" s="1"/>
      <c r="AS1340" s="6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</row>
    <row r="1341" spans="1:55" x14ac:dyDescent="0.2">
      <c r="A1341" s="144">
        <f t="shared" si="716"/>
        <v>42130</v>
      </c>
      <c r="B1341" s="2">
        <f t="shared" si="702"/>
        <v>300437.91040757013</v>
      </c>
      <c r="C1341" s="2">
        <f t="shared" si="717"/>
        <v>238162.91393513</v>
      </c>
      <c r="D1341" s="68">
        <f>SUM(Y1341:Y$1459)</f>
        <v>10166.142202659999</v>
      </c>
      <c r="E1341" s="68">
        <f t="shared" si="703"/>
        <v>227996.77173246999</v>
      </c>
      <c r="F1341" s="72">
        <f t="shared" si="727"/>
        <v>4215.26</v>
      </c>
      <c r="G1341" s="3">
        <f>IF(N1341=1,VLOOKUP(A1340,[1]Plan1!$BG$69:$BI$188,3),G1340)</f>
        <v>4245.1899999999996</v>
      </c>
      <c r="H1341" s="11">
        <f t="shared" si="728"/>
        <v>42068</v>
      </c>
      <c r="I1341" s="11">
        <f t="shared" si="729"/>
        <v>42099</v>
      </c>
      <c r="J1341" s="26">
        <f t="shared" si="704"/>
        <v>7.1003923838623972E-3</v>
      </c>
      <c r="K1341" s="11">
        <f t="shared" si="718"/>
        <v>42156</v>
      </c>
      <c r="L1341" s="11">
        <f t="shared" si="705"/>
        <v>42156</v>
      </c>
      <c r="M1341" s="1">
        <f t="shared" si="719"/>
        <v>20</v>
      </c>
      <c r="N1341" s="1">
        <f t="shared" si="724"/>
        <v>2</v>
      </c>
      <c r="O1341" s="2">
        <f t="shared" si="706"/>
        <v>1.0007077799999999</v>
      </c>
      <c r="P1341" s="10">
        <f t="shared" si="734"/>
        <v>1.0132008400000001</v>
      </c>
      <c r="Q1341" s="10">
        <f t="shared" si="730"/>
        <v>1.263127666262535</v>
      </c>
      <c r="R1341" s="2">
        <f t="shared" si="733"/>
        <v>1.2640216799999999</v>
      </c>
      <c r="S1341" s="2">
        <f t="shared" si="725"/>
        <v>1.1892205600000001</v>
      </c>
      <c r="T1341" s="2">
        <f t="shared" si="707"/>
        <v>283228.23388115998</v>
      </c>
      <c r="U1341" s="2">
        <f t="shared" si="708"/>
        <v>1923.6431206269594</v>
      </c>
      <c r="V1341" s="2">
        <f t="shared" si="709"/>
        <v>60196.09070738322</v>
      </c>
      <c r="W1341" s="2">
        <f t="shared" si="710"/>
        <v>300282.64776314015</v>
      </c>
      <c r="X1341" s="27">
        <f t="shared" si="711"/>
        <v>0</v>
      </c>
      <c r="Y1341" s="2">
        <f t="shared" si="726"/>
        <v>0</v>
      </c>
      <c r="Z1341" s="67">
        <f t="shared" si="712"/>
        <v>0</v>
      </c>
      <c r="AA1341" s="2">
        <f t="shared" si="722"/>
        <v>0</v>
      </c>
      <c r="AB1341" s="26">
        <f t="shared" si="720"/>
        <v>6.7299999999999999E-2</v>
      </c>
      <c r="AC1341" s="27">
        <f t="shared" si="735"/>
        <v>2</v>
      </c>
      <c r="AD1341" s="27">
        <v>252</v>
      </c>
      <c r="AE1341" s="10">
        <f t="shared" si="731"/>
        <v>1.000517055</v>
      </c>
      <c r="AF1341" s="2">
        <f t="shared" si="723"/>
        <v>146.44457446000001</v>
      </c>
      <c r="AG1341" s="2">
        <f t="shared" si="714"/>
        <v>155.26264442999999</v>
      </c>
      <c r="AH1341" s="3" t="str">
        <f t="shared" si="715"/>
        <v>-</v>
      </c>
      <c r="AI1341" s="4" t="str">
        <f t="shared" si="732"/>
        <v>A+J=</v>
      </c>
      <c r="AJ1341" s="11">
        <f t="shared" si="721"/>
        <v>42158</v>
      </c>
      <c r="AK1341" s="11"/>
      <c r="AL1341" s="4"/>
      <c r="AM1341" s="1"/>
      <c r="AN1341" s="11"/>
      <c r="AO1341" s="1"/>
      <c r="AP1341" s="1"/>
      <c r="AQ1341" s="1"/>
      <c r="AR1341" s="1"/>
      <c r="AS1341" s="6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</row>
    <row r="1342" spans="1:55" x14ac:dyDescent="0.2">
      <c r="A1342" s="144">
        <f t="shared" si="716"/>
        <v>42131</v>
      </c>
      <c r="B1342" s="2">
        <f t="shared" si="702"/>
        <v>300617.61799849209</v>
      </c>
      <c r="C1342" s="2">
        <f t="shared" si="717"/>
        <v>238162.91393513</v>
      </c>
      <c r="D1342" s="68">
        <f>SUM(Y1342:Y$1459)</f>
        <v>10166.142202659999</v>
      </c>
      <c r="E1342" s="68">
        <f t="shared" si="703"/>
        <v>227996.77173246999</v>
      </c>
      <c r="F1342" s="72">
        <f t="shared" si="727"/>
        <v>4215.26</v>
      </c>
      <c r="G1342" s="3">
        <f>IF(N1342=1,VLOOKUP(A1341,[1]Plan1!$BG$69:$BI$188,3),G1341)</f>
        <v>4245.1899999999996</v>
      </c>
      <c r="H1342" s="11">
        <f t="shared" si="728"/>
        <v>42068</v>
      </c>
      <c r="I1342" s="11">
        <f t="shared" si="729"/>
        <v>42099</v>
      </c>
      <c r="J1342" s="26">
        <f t="shared" si="704"/>
        <v>7.1003923838623972E-3</v>
      </c>
      <c r="K1342" s="11">
        <f t="shared" si="718"/>
        <v>42156</v>
      </c>
      <c r="L1342" s="11">
        <f t="shared" si="705"/>
        <v>42156</v>
      </c>
      <c r="M1342" s="1">
        <f t="shared" si="719"/>
        <v>20</v>
      </c>
      <c r="N1342" s="1">
        <f t="shared" si="724"/>
        <v>3</v>
      </c>
      <c r="O1342" s="2">
        <f t="shared" si="706"/>
        <v>1.0010618499999999</v>
      </c>
      <c r="P1342" s="10">
        <f t="shared" si="734"/>
        <v>1.0132008400000001</v>
      </c>
      <c r="Q1342" s="10">
        <f t="shared" si="730"/>
        <v>1.263127666262535</v>
      </c>
      <c r="R1342" s="2">
        <f t="shared" si="733"/>
        <v>1.2644689099999999</v>
      </c>
      <c r="S1342" s="2">
        <f t="shared" si="725"/>
        <v>1.1892205600000001</v>
      </c>
      <c r="T1342" s="2">
        <f t="shared" si="707"/>
        <v>283228.23388115998</v>
      </c>
      <c r="U1342" s="2">
        <f t="shared" si="708"/>
        <v>1923.6431206269594</v>
      </c>
      <c r="V1342" s="2">
        <f t="shared" si="709"/>
        <v>60298.05770360514</v>
      </c>
      <c r="W1342" s="2">
        <f t="shared" si="710"/>
        <v>300384.61475936207</v>
      </c>
      <c r="X1342" s="27">
        <f t="shared" si="711"/>
        <v>0</v>
      </c>
      <c r="Y1342" s="2">
        <f t="shared" si="726"/>
        <v>0</v>
      </c>
      <c r="Z1342" s="67">
        <f t="shared" si="712"/>
        <v>0</v>
      </c>
      <c r="AA1342" s="2">
        <f t="shared" si="722"/>
        <v>0</v>
      </c>
      <c r="AB1342" s="26">
        <f t="shared" si="720"/>
        <v>6.7299999999999999E-2</v>
      </c>
      <c r="AC1342" s="27">
        <f t="shared" si="735"/>
        <v>3</v>
      </c>
      <c r="AD1342" s="27">
        <v>252</v>
      </c>
      <c r="AE1342" s="10">
        <f t="shared" si="731"/>
        <v>1.0007756830000001</v>
      </c>
      <c r="AF1342" s="2">
        <f t="shared" si="723"/>
        <v>219.69532613999999</v>
      </c>
      <c r="AG1342" s="2">
        <f t="shared" si="714"/>
        <v>233.00323913</v>
      </c>
      <c r="AH1342" s="3" t="str">
        <f t="shared" si="715"/>
        <v>-</v>
      </c>
      <c r="AI1342" s="4" t="str">
        <f t="shared" si="732"/>
        <v>A+J=</v>
      </c>
      <c r="AJ1342" s="11">
        <f t="shared" si="721"/>
        <v>42158</v>
      </c>
      <c r="AK1342" s="11"/>
      <c r="AL1342" s="4"/>
      <c r="AM1342" s="1"/>
      <c r="AN1342" s="11"/>
      <c r="AO1342" s="1"/>
      <c r="AP1342" s="1"/>
      <c r="AQ1342" s="1"/>
      <c r="AR1342" s="1"/>
      <c r="AS1342" s="6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</row>
    <row r="1343" spans="1:55" x14ac:dyDescent="0.2">
      <c r="A1343" s="144">
        <f t="shared" si="716"/>
        <v>42132</v>
      </c>
      <c r="B1343" s="2">
        <f t="shared" si="702"/>
        <v>300797.44152875058</v>
      </c>
      <c r="C1343" s="2">
        <f t="shared" si="717"/>
        <v>238162.91393513</v>
      </c>
      <c r="D1343" s="68">
        <f>SUM(Y1343:Y$1459)</f>
        <v>10166.142202659999</v>
      </c>
      <c r="E1343" s="68">
        <f t="shared" si="703"/>
        <v>227996.77173246999</v>
      </c>
      <c r="F1343" s="72">
        <f t="shared" si="727"/>
        <v>4215.26</v>
      </c>
      <c r="G1343" s="3">
        <f>IF(N1343=1,VLOOKUP(A1342,[1]Plan1!$BG$69:$BI$188,3),G1342)</f>
        <v>4245.1899999999996</v>
      </c>
      <c r="H1343" s="11">
        <f t="shared" si="728"/>
        <v>42068</v>
      </c>
      <c r="I1343" s="11">
        <f t="shared" si="729"/>
        <v>42099</v>
      </c>
      <c r="J1343" s="26">
        <f t="shared" si="704"/>
        <v>7.1003923838623972E-3</v>
      </c>
      <c r="K1343" s="11">
        <f t="shared" si="718"/>
        <v>42156</v>
      </c>
      <c r="L1343" s="11">
        <f t="shared" si="705"/>
        <v>42156</v>
      </c>
      <c r="M1343" s="1">
        <f t="shared" si="719"/>
        <v>20</v>
      </c>
      <c r="N1343" s="1">
        <f t="shared" si="724"/>
        <v>4</v>
      </c>
      <c r="O1343" s="2">
        <f t="shared" si="706"/>
        <v>1.0014160599999999</v>
      </c>
      <c r="P1343" s="10">
        <f t="shared" si="734"/>
        <v>1.0132008400000001</v>
      </c>
      <c r="Q1343" s="10">
        <f t="shared" si="730"/>
        <v>1.263127666262535</v>
      </c>
      <c r="R1343" s="2">
        <f t="shared" si="733"/>
        <v>1.2649163299999999</v>
      </c>
      <c r="S1343" s="2">
        <f t="shared" si="725"/>
        <v>1.1892205600000001</v>
      </c>
      <c r="T1343" s="2">
        <f t="shared" si="707"/>
        <v>283228.23388115998</v>
      </c>
      <c r="U1343" s="2">
        <f t="shared" si="708"/>
        <v>1923.6431206269594</v>
      </c>
      <c r="V1343" s="2">
        <f t="shared" si="709"/>
        <v>60400.068019213672</v>
      </c>
      <c r="W1343" s="2">
        <f t="shared" si="710"/>
        <v>300486.62507497059</v>
      </c>
      <c r="X1343" s="27">
        <f t="shared" si="711"/>
        <v>0</v>
      </c>
      <c r="Y1343" s="2">
        <f t="shared" si="726"/>
        <v>0</v>
      </c>
      <c r="Z1343" s="67">
        <f t="shared" si="712"/>
        <v>0</v>
      </c>
      <c r="AA1343" s="2">
        <f t="shared" si="722"/>
        <v>0</v>
      </c>
      <c r="AB1343" s="26">
        <f t="shared" si="720"/>
        <v>6.7299999999999999E-2</v>
      </c>
      <c r="AC1343" s="27">
        <f t="shared" si="735"/>
        <v>4</v>
      </c>
      <c r="AD1343" s="27">
        <v>252</v>
      </c>
      <c r="AE1343" s="10">
        <f t="shared" si="731"/>
        <v>1.0010343770000001</v>
      </c>
      <c r="AF1343" s="2">
        <f t="shared" si="723"/>
        <v>292.96477087</v>
      </c>
      <c r="AG1343" s="2">
        <f t="shared" si="714"/>
        <v>310.81645378000002</v>
      </c>
      <c r="AH1343" s="3" t="str">
        <f t="shared" si="715"/>
        <v>-</v>
      </c>
      <c r="AI1343" s="4" t="str">
        <f t="shared" si="732"/>
        <v>A+J=</v>
      </c>
      <c r="AJ1343" s="11">
        <f t="shared" si="721"/>
        <v>42158</v>
      </c>
      <c r="AK1343" s="11"/>
      <c r="AL1343" s="4"/>
      <c r="AM1343" s="1"/>
      <c r="AN1343" s="11"/>
      <c r="AO1343" s="1"/>
      <c r="AP1343" s="1"/>
      <c r="AQ1343" s="1"/>
      <c r="AR1343" s="1"/>
      <c r="AS1343" s="6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</row>
    <row r="1344" spans="1:55" x14ac:dyDescent="0.2">
      <c r="A1344" s="144">
        <f t="shared" si="716"/>
        <v>42133</v>
      </c>
      <c r="B1344" s="2">
        <f t="shared" si="702"/>
        <v>300977.37023877719</v>
      </c>
      <c r="C1344" s="2">
        <f t="shared" si="717"/>
        <v>238162.91393513</v>
      </c>
      <c r="D1344" s="68">
        <f>SUM(Y1344:Y$1459)</f>
        <v>10166.142202659999</v>
      </c>
      <c r="E1344" s="68">
        <f t="shared" si="703"/>
        <v>227996.77173246999</v>
      </c>
      <c r="F1344" s="72">
        <f t="shared" si="727"/>
        <v>4215.26</v>
      </c>
      <c r="G1344" s="3">
        <f>IF(N1344=1,VLOOKUP(A1343,[1]Plan1!$BG$69:$BI$188,3),G1343)</f>
        <v>4245.1899999999996</v>
      </c>
      <c r="H1344" s="11">
        <f t="shared" si="728"/>
        <v>42068</v>
      </c>
      <c r="I1344" s="11">
        <f t="shared" si="729"/>
        <v>42099</v>
      </c>
      <c r="J1344" s="26">
        <f t="shared" si="704"/>
        <v>7.1003923838623972E-3</v>
      </c>
      <c r="K1344" s="11">
        <f t="shared" si="718"/>
        <v>42156</v>
      </c>
      <c r="L1344" s="11">
        <f t="shared" si="705"/>
        <v>42156</v>
      </c>
      <c r="M1344" s="1">
        <f t="shared" si="719"/>
        <v>20</v>
      </c>
      <c r="N1344" s="1">
        <f t="shared" si="724"/>
        <v>5</v>
      </c>
      <c r="O1344" s="2">
        <f t="shared" si="706"/>
        <v>1.0017703899999999</v>
      </c>
      <c r="P1344" s="10">
        <f t="shared" si="734"/>
        <v>1.0132008400000001</v>
      </c>
      <c r="Q1344" s="10">
        <f t="shared" si="730"/>
        <v>1.263127666262535</v>
      </c>
      <c r="R1344" s="2">
        <f t="shared" si="733"/>
        <v>1.2653638899999999</v>
      </c>
      <c r="S1344" s="2">
        <f t="shared" si="725"/>
        <v>1.1892205600000001</v>
      </c>
      <c r="T1344" s="2">
        <f t="shared" si="707"/>
        <v>283228.23388115998</v>
      </c>
      <c r="U1344" s="2">
        <f t="shared" si="708"/>
        <v>1923.6431206269594</v>
      </c>
      <c r="V1344" s="2">
        <f t="shared" si="709"/>
        <v>60502.110254370258</v>
      </c>
      <c r="W1344" s="2">
        <f t="shared" si="710"/>
        <v>300588.66731012717</v>
      </c>
      <c r="X1344" s="27">
        <f t="shared" si="711"/>
        <v>0</v>
      </c>
      <c r="Y1344" s="2">
        <f t="shared" si="726"/>
        <v>0</v>
      </c>
      <c r="Z1344" s="67">
        <f t="shared" si="712"/>
        <v>0</v>
      </c>
      <c r="AA1344" s="2">
        <f t="shared" si="722"/>
        <v>0</v>
      </c>
      <c r="AB1344" s="26">
        <f t="shared" si="720"/>
        <v>6.7299999999999999E-2</v>
      </c>
      <c r="AC1344" s="27">
        <f t="shared" si="735"/>
        <v>5</v>
      </c>
      <c r="AD1344" s="27">
        <v>252</v>
      </c>
      <c r="AE1344" s="10">
        <f t="shared" si="731"/>
        <v>1.0012931389999999</v>
      </c>
      <c r="AF1344" s="2">
        <f t="shared" si="723"/>
        <v>366.25347513000003</v>
      </c>
      <c r="AG1344" s="2">
        <f t="shared" si="714"/>
        <v>388.70292864999999</v>
      </c>
      <c r="AH1344" s="3" t="str">
        <f t="shared" si="715"/>
        <v>-</v>
      </c>
      <c r="AI1344" s="4" t="str">
        <f t="shared" si="732"/>
        <v>A+J=</v>
      </c>
      <c r="AJ1344" s="11">
        <f t="shared" si="721"/>
        <v>42158</v>
      </c>
      <c r="AK1344" s="11"/>
      <c r="AL1344" s="4"/>
      <c r="AM1344" s="1"/>
      <c r="AN1344" s="11"/>
      <c r="AO1344" s="1"/>
      <c r="AP1344" s="1"/>
      <c r="AQ1344" s="1"/>
      <c r="AR1344" s="1"/>
      <c r="AS1344" s="6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</row>
    <row r="1345" spans="1:55" x14ac:dyDescent="0.2">
      <c r="A1345" s="144">
        <f t="shared" si="716"/>
        <v>42134</v>
      </c>
      <c r="B1345" s="2">
        <f t="shared" si="702"/>
        <v>300977.37023877719</v>
      </c>
      <c r="C1345" s="2">
        <f t="shared" si="717"/>
        <v>238162.91393513</v>
      </c>
      <c r="D1345" s="68">
        <f>SUM(Y1345:Y$1459)</f>
        <v>10166.142202659999</v>
      </c>
      <c r="E1345" s="68">
        <f t="shared" si="703"/>
        <v>227996.77173246999</v>
      </c>
      <c r="F1345" s="72">
        <f t="shared" si="727"/>
        <v>4215.26</v>
      </c>
      <c r="G1345" s="3">
        <f>IF(N1345=1,VLOOKUP(A1344,[1]Plan1!$BG$69:$BI$188,3),G1344)</f>
        <v>4245.1899999999996</v>
      </c>
      <c r="H1345" s="11">
        <f t="shared" si="728"/>
        <v>42068</v>
      </c>
      <c r="I1345" s="11">
        <f t="shared" si="729"/>
        <v>42099</v>
      </c>
      <c r="J1345" s="26">
        <f t="shared" si="704"/>
        <v>7.1003923838623972E-3</v>
      </c>
      <c r="K1345" s="11">
        <f t="shared" si="718"/>
        <v>42156</v>
      </c>
      <c r="L1345" s="11">
        <f t="shared" si="705"/>
        <v>42156</v>
      </c>
      <c r="M1345" s="1">
        <f t="shared" si="719"/>
        <v>20</v>
      </c>
      <c r="N1345" s="1">
        <f t="shared" si="724"/>
        <v>5</v>
      </c>
      <c r="O1345" s="2">
        <f t="shared" si="706"/>
        <v>1.0017703899999999</v>
      </c>
      <c r="P1345" s="10">
        <f t="shared" si="734"/>
        <v>1.0132008400000001</v>
      </c>
      <c r="Q1345" s="10">
        <f t="shared" si="730"/>
        <v>1.263127666262535</v>
      </c>
      <c r="R1345" s="2">
        <f t="shared" si="733"/>
        <v>1.2653638899999999</v>
      </c>
      <c r="S1345" s="2">
        <f t="shared" si="725"/>
        <v>1.1892205600000001</v>
      </c>
      <c r="T1345" s="2">
        <f t="shared" si="707"/>
        <v>283228.23388115998</v>
      </c>
      <c r="U1345" s="2">
        <f t="shared" si="708"/>
        <v>1923.6431206269594</v>
      </c>
      <c r="V1345" s="2">
        <f t="shared" si="709"/>
        <v>60502.110254370258</v>
      </c>
      <c r="W1345" s="2">
        <f t="shared" si="710"/>
        <v>300588.66731012717</v>
      </c>
      <c r="X1345" s="27">
        <f t="shared" si="711"/>
        <v>0</v>
      </c>
      <c r="Y1345" s="2">
        <f t="shared" si="726"/>
        <v>0</v>
      </c>
      <c r="Z1345" s="67">
        <f t="shared" si="712"/>
        <v>0</v>
      </c>
      <c r="AA1345" s="2">
        <f t="shared" si="722"/>
        <v>0</v>
      </c>
      <c r="AB1345" s="26">
        <f t="shared" si="720"/>
        <v>6.7299999999999999E-2</v>
      </c>
      <c r="AC1345" s="27">
        <f t="shared" si="735"/>
        <v>5</v>
      </c>
      <c r="AD1345" s="27">
        <v>252</v>
      </c>
      <c r="AE1345" s="10">
        <f t="shared" si="731"/>
        <v>1.0012931389999999</v>
      </c>
      <c r="AF1345" s="2">
        <f t="shared" si="723"/>
        <v>366.25347513000003</v>
      </c>
      <c r="AG1345" s="2">
        <f t="shared" si="714"/>
        <v>388.70292864999999</v>
      </c>
      <c r="AH1345" s="3" t="str">
        <f t="shared" si="715"/>
        <v>-</v>
      </c>
      <c r="AI1345" s="4" t="str">
        <f t="shared" si="732"/>
        <v>A+J=</v>
      </c>
      <c r="AJ1345" s="11">
        <f t="shared" si="721"/>
        <v>42158</v>
      </c>
      <c r="AK1345" s="11"/>
      <c r="AL1345" s="4"/>
      <c r="AM1345" s="1"/>
      <c r="AN1345" s="11"/>
      <c r="AO1345" s="1"/>
      <c r="AP1345" s="1"/>
      <c r="AQ1345" s="1"/>
      <c r="AR1345" s="1"/>
      <c r="AS1345" s="6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</row>
    <row r="1346" spans="1:55" x14ac:dyDescent="0.2">
      <c r="A1346" s="144">
        <f t="shared" si="716"/>
        <v>42135</v>
      </c>
      <c r="B1346" s="2">
        <f t="shared" si="702"/>
        <v>300977.37023877719</v>
      </c>
      <c r="C1346" s="2">
        <f t="shared" si="717"/>
        <v>238162.91393513</v>
      </c>
      <c r="D1346" s="68">
        <f>SUM(Y1346:Y$1459)</f>
        <v>10166.142202659999</v>
      </c>
      <c r="E1346" s="68">
        <f t="shared" si="703"/>
        <v>227996.77173246999</v>
      </c>
      <c r="F1346" s="72">
        <f t="shared" si="727"/>
        <v>4215.26</v>
      </c>
      <c r="G1346" s="3">
        <f>IF(N1346=1,VLOOKUP(A1345,[1]Plan1!$BG$69:$BI$188,3),G1345)</f>
        <v>4245.1899999999996</v>
      </c>
      <c r="H1346" s="11">
        <f t="shared" si="728"/>
        <v>42068</v>
      </c>
      <c r="I1346" s="11">
        <f t="shared" si="729"/>
        <v>42099</v>
      </c>
      <c r="J1346" s="26">
        <f t="shared" si="704"/>
        <v>7.1003923838623972E-3</v>
      </c>
      <c r="K1346" s="11">
        <f t="shared" si="718"/>
        <v>42156</v>
      </c>
      <c r="L1346" s="11">
        <f t="shared" si="705"/>
        <v>42156</v>
      </c>
      <c r="M1346" s="1">
        <f t="shared" si="719"/>
        <v>20</v>
      </c>
      <c r="N1346" s="1">
        <f t="shared" si="724"/>
        <v>5</v>
      </c>
      <c r="O1346" s="2">
        <f t="shared" si="706"/>
        <v>1.0017703899999999</v>
      </c>
      <c r="P1346" s="10">
        <f t="shared" si="734"/>
        <v>1.0132008400000001</v>
      </c>
      <c r="Q1346" s="10">
        <f t="shared" si="730"/>
        <v>1.263127666262535</v>
      </c>
      <c r="R1346" s="2">
        <f t="shared" si="733"/>
        <v>1.2653638899999999</v>
      </c>
      <c r="S1346" s="2">
        <f t="shared" si="725"/>
        <v>1.1892205600000001</v>
      </c>
      <c r="T1346" s="2">
        <f t="shared" si="707"/>
        <v>283228.23388115998</v>
      </c>
      <c r="U1346" s="2">
        <f t="shared" si="708"/>
        <v>1923.6431206269594</v>
      </c>
      <c r="V1346" s="2">
        <f t="shared" si="709"/>
        <v>60502.110254370258</v>
      </c>
      <c r="W1346" s="2">
        <f t="shared" si="710"/>
        <v>300588.66731012717</v>
      </c>
      <c r="X1346" s="27">
        <f t="shared" si="711"/>
        <v>0</v>
      </c>
      <c r="Y1346" s="2">
        <f t="shared" si="726"/>
        <v>0</v>
      </c>
      <c r="Z1346" s="67">
        <f t="shared" si="712"/>
        <v>0</v>
      </c>
      <c r="AA1346" s="2">
        <f t="shared" si="722"/>
        <v>0</v>
      </c>
      <c r="AB1346" s="26">
        <f t="shared" si="720"/>
        <v>6.7299999999999999E-2</v>
      </c>
      <c r="AC1346" s="27">
        <f t="shared" si="735"/>
        <v>5</v>
      </c>
      <c r="AD1346" s="27">
        <v>252</v>
      </c>
      <c r="AE1346" s="10">
        <f t="shared" si="731"/>
        <v>1.0012931389999999</v>
      </c>
      <c r="AF1346" s="2">
        <f t="shared" si="723"/>
        <v>366.25347513000003</v>
      </c>
      <c r="AG1346" s="2">
        <f t="shared" si="714"/>
        <v>388.70292864999999</v>
      </c>
      <c r="AH1346" s="3" t="str">
        <f t="shared" si="715"/>
        <v>-</v>
      </c>
      <c r="AI1346" s="4" t="str">
        <f t="shared" si="732"/>
        <v>A+J=</v>
      </c>
      <c r="AJ1346" s="11">
        <f t="shared" si="721"/>
        <v>42158</v>
      </c>
      <c r="AK1346" s="11"/>
      <c r="AL1346" s="4"/>
      <c r="AM1346" s="1"/>
      <c r="AN1346" s="11"/>
      <c r="AO1346" s="1"/>
      <c r="AP1346" s="1"/>
      <c r="AQ1346" s="1"/>
      <c r="AR1346" s="1"/>
      <c r="AS1346" s="6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</row>
    <row r="1347" spans="1:55" x14ac:dyDescent="0.2">
      <c r="A1347" s="144">
        <f t="shared" si="716"/>
        <v>42136</v>
      </c>
      <c r="B1347" s="2">
        <f t="shared" si="702"/>
        <v>301157.40813979728</v>
      </c>
      <c r="C1347" s="2">
        <f t="shared" si="717"/>
        <v>238162.91393513</v>
      </c>
      <c r="D1347" s="68">
        <f>SUM(Y1347:Y$1459)</f>
        <v>10166.142202659999</v>
      </c>
      <c r="E1347" s="68">
        <f t="shared" si="703"/>
        <v>227996.77173246999</v>
      </c>
      <c r="F1347" s="72">
        <f t="shared" si="727"/>
        <v>4215.26</v>
      </c>
      <c r="G1347" s="3">
        <f>IF(N1347=1,VLOOKUP(A1346,[1]Plan1!$BG$69:$BI$188,3),G1346)</f>
        <v>4245.1899999999996</v>
      </c>
      <c r="H1347" s="11">
        <f t="shared" si="728"/>
        <v>42068</v>
      </c>
      <c r="I1347" s="11">
        <f t="shared" si="729"/>
        <v>42099</v>
      </c>
      <c r="J1347" s="26">
        <f t="shared" si="704"/>
        <v>7.1003923838623972E-3</v>
      </c>
      <c r="K1347" s="11">
        <f t="shared" si="718"/>
        <v>42156</v>
      </c>
      <c r="L1347" s="11">
        <f t="shared" si="705"/>
        <v>42156</v>
      </c>
      <c r="M1347" s="1">
        <f t="shared" si="719"/>
        <v>20</v>
      </c>
      <c r="N1347" s="1">
        <f t="shared" si="724"/>
        <v>6</v>
      </c>
      <c r="O1347" s="2">
        <f t="shared" si="706"/>
        <v>1.00212484</v>
      </c>
      <c r="P1347" s="10">
        <f t="shared" si="734"/>
        <v>1.0132008400000001</v>
      </c>
      <c r="Q1347" s="10">
        <f t="shared" si="730"/>
        <v>1.263127666262535</v>
      </c>
      <c r="R1347" s="2">
        <f t="shared" si="733"/>
        <v>1.2658116100000001</v>
      </c>
      <c r="S1347" s="2">
        <f t="shared" si="725"/>
        <v>1.1892205600000001</v>
      </c>
      <c r="T1347" s="2">
        <f t="shared" si="707"/>
        <v>283228.23388115998</v>
      </c>
      <c r="U1347" s="2">
        <f t="shared" si="708"/>
        <v>1923.6431206269594</v>
      </c>
      <c r="V1347" s="2">
        <f t="shared" si="709"/>
        <v>60604.188969010356</v>
      </c>
      <c r="W1347" s="2">
        <f t="shared" si="710"/>
        <v>300690.74602476729</v>
      </c>
      <c r="X1347" s="27">
        <f t="shared" si="711"/>
        <v>0</v>
      </c>
      <c r="Y1347" s="2">
        <f t="shared" si="726"/>
        <v>0</v>
      </c>
      <c r="Z1347" s="67">
        <f t="shared" si="712"/>
        <v>0</v>
      </c>
      <c r="AA1347" s="2">
        <f t="shared" si="722"/>
        <v>0</v>
      </c>
      <c r="AB1347" s="26">
        <f t="shared" si="720"/>
        <v>6.7299999999999999E-2</v>
      </c>
      <c r="AC1347" s="27">
        <f t="shared" si="735"/>
        <v>6</v>
      </c>
      <c r="AD1347" s="27">
        <v>252</v>
      </c>
      <c r="AE1347" s="10">
        <f t="shared" si="731"/>
        <v>1.0015519669999999</v>
      </c>
      <c r="AF1347" s="2">
        <f t="shared" si="723"/>
        <v>439.56087244999998</v>
      </c>
      <c r="AG1347" s="2">
        <f t="shared" si="714"/>
        <v>466.66211503</v>
      </c>
      <c r="AH1347" s="3" t="str">
        <f t="shared" si="715"/>
        <v>-</v>
      </c>
      <c r="AI1347" s="4" t="str">
        <f t="shared" si="732"/>
        <v>A+J=</v>
      </c>
      <c r="AJ1347" s="11">
        <f t="shared" si="721"/>
        <v>42158</v>
      </c>
      <c r="AK1347" s="11"/>
      <c r="AL1347" s="4"/>
      <c r="AM1347" s="1"/>
      <c r="AN1347" s="11"/>
      <c r="AO1347" s="1"/>
      <c r="AP1347" s="1"/>
      <c r="AQ1347" s="1"/>
      <c r="AR1347" s="1"/>
      <c r="AS1347" s="6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</row>
    <row r="1348" spans="1:55" x14ac:dyDescent="0.2">
      <c r="A1348" s="144">
        <f t="shared" si="716"/>
        <v>42137</v>
      </c>
      <c r="B1348" s="2">
        <f t="shared" si="702"/>
        <v>301337.5555811408</v>
      </c>
      <c r="C1348" s="2">
        <f t="shared" si="717"/>
        <v>238162.91393513</v>
      </c>
      <c r="D1348" s="68">
        <f>SUM(Y1348:Y$1459)</f>
        <v>10166.142202659999</v>
      </c>
      <c r="E1348" s="68">
        <f t="shared" si="703"/>
        <v>227996.77173246999</v>
      </c>
      <c r="F1348" s="72">
        <f t="shared" si="727"/>
        <v>4215.26</v>
      </c>
      <c r="G1348" s="3">
        <f>IF(N1348=1,VLOOKUP(A1347,[1]Plan1!$BG$69:$BI$188,3),G1347)</f>
        <v>4245.1899999999996</v>
      </c>
      <c r="H1348" s="11">
        <f t="shared" si="728"/>
        <v>42068</v>
      </c>
      <c r="I1348" s="11">
        <f t="shared" si="729"/>
        <v>42099</v>
      </c>
      <c r="J1348" s="26">
        <f t="shared" si="704"/>
        <v>7.1003923838623972E-3</v>
      </c>
      <c r="K1348" s="11">
        <f t="shared" si="718"/>
        <v>42156</v>
      </c>
      <c r="L1348" s="11">
        <f t="shared" si="705"/>
        <v>42156</v>
      </c>
      <c r="M1348" s="1">
        <f t="shared" si="719"/>
        <v>20</v>
      </c>
      <c r="N1348" s="1">
        <f t="shared" si="724"/>
        <v>7</v>
      </c>
      <c r="O1348" s="2">
        <f t="shared" si="706"/>
        <v>1.00247942</v>
      </c>
      <c r="P1348" s="10">
        <f t="shared" si="734"/>
        <v>1.0132008400000001</v>
      </c>
      <c r="Q1348" s="10">
        <f t="shared" si="730"/>
        <v>1.263127666262535</v>
      </c>
      <c r="R1348" s="2">
        <f t="shared" si="733"/>
        <v>1.2662594899999999</v>
      </c>
      <c r="S1348" s="2">
        <f t="shared" si="725"/>
        <v>1.1892205600000001</v>
      </c>
      <c r="T1348" s="2">
        <f t="shared" si="707"/>
        <v>283228.23388115998</v>
      </c>
      <c r="U1348" s="2">
        <f t="shared" si="708"/>
        <v>1923.6431206269594</v>
      </c>
      <c r="V1348" s="2">
        <f t="shared" si="709"/>
        <v>60706.304163133864</v>
      </c>
      <c r="W1348" s="2">
        <f t="shared" si="710"/>
        <v>300792.86121889082</v>
      </c>
      <c r="X1348" s="27">
        <f t="shared" si="711"/>
        <v>0</v>
      </c>
      <c r="Y1348" s="2">
        <f t="shared" si="726"/>
        <v>0</v>
      </c>
      <c r="Z1348" s="67">
        <f t="shared" si="712"/>
        <v>0</v>
      </c>
      <c r="AA1348" s="2">
        <f t="shared" si="722"/>
        <v>0</v>
      </c>
      <c r="AB1348" s="26">
        <f t="shared" si="720"/>
        <v>6.7299999999999999E-2</v>
      </c>
      <c r="AC1348" s="27">
        <f t="shared" si="735"/>
        <v>7</v>
      </c>
      <c r="AD1348" s="27">
        <v>252</v>
      </c>
      <c r="AE1348" s="10">
        <f t="shared" si="731"/>
        <v>1.0018108619999999</v>
      </c>
      <c r="AF1348" s="2">
        <f t="shared" si="723"/>
        <v>512.88724606000005</v>
      </c>
      <c r="AG1348" s="2">
        <f t="shared" si="714"/>
        <v>544.69436225000004</v>
      </c>
      <c r="AH1348" s="3" t="str">
        <f t="shared" si="715"/>
        <v>-</v>
      </c>
      <c r="AI1348" s="4" t="str">
        <f t="shared" si="732"/>
        <v>A+J=</v>
      </c>
      <c r="AJ1348" s="11">
        <f t="shared" si="721"/>
        <v>42158</v>
      </c>
      <c r="AK1348" s="11"/>
      <c r="AL1348" s="4"/>
      <c r="AM1348" s="1"/>
      <c r="AN1348" s="11"/>
      <c r="AO1348" s="1"/>
      <c r="AP1348" s="1"/>
      <c r="AQ1348" s="1"/>
      <c r="AR1348" s="1"/>
      <c r="AS1348" s="6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</row>
    <row r="1349" spans="1:55" x14ac:dyDescent="0.2">
      <c r="A1349" s="144">
        <f t="shared" si="716"/>
        <v>42138</v>
      </c>
      <c r="B1349" s="2">
        <f t="shared" si="702"/>
        <v>301517.81062787009</v>
      </c>
      <c r="C1349" s="2">
        <f t="shared" si="717"/>
        <v>238162.91393513</v>
      </c>
      <c r="D1349" s="68">
        <f>SUM(Y1349:Y$1459)</f>
        <v>10166.142202659999</v>
      </c>
      <c r="E1349" s="68">
        <f t="shared" si="703"/>
        <v>227996.77173246999</v>
      </c>
      <c r="F1349" s="72">
        <f t="shared" si="727"/>
        <v>4215.26</v>
      </c>
      <c r="G1349" s="3">
        <f>IF(N1349=1,VLOOKUP(A1348,[1]Plan1!$BG$69:$BI$188,3),G1348)</f>
        <v>4245.1899999999996</v>
      </c>
      <c r="H1349" s="11">
        <f t="shared" si="728"/>
        <v>42068</v>
      </c>
      <c r="I1349" s="11">
        <f t="shared" si="729"/>
        <v>42099</v>
      </c>
      <c r="J1349" s="26">
        <f t="shared" si="704"/>
        <v>7.1003923838623972E-3</v>
      </c>
      <c r="K1349" s="11">
        <f t="shared" si="718"/>
        <v>42156</v>
      </c>
      <c r="L1349" s="11">
        <f t="shared" si="705"/>
        <v>42156</v>
      </c>
      <c r="M1349" s="1">
        <f t="shared" si="719"/>
        <v>20</v>
      </c>
      <c r="N1349" s="1">
        <f t="shared" si="724"/>
        <v>8</v>
      </c>
      <c r="O1349" s="2">
        <f t="shared" si="706"/>
        <v>1.0028341199999999</v>
      </c>
      <c r="P1349" s="10">
        <f t="shared" si="734"/>
        <v>1.0132008400000001</v>
      </c>
      <c r="Q1349" s="10">
        <f t="shared" si="730"/>
        <v>1.263127666262535</v>
      </c>
      <c r="R1349" s="2">
        <f t="shared" si="733"/>
        <v>1.26670752</v>
      </c>
      <c r="S1349" s="2">
        <f t="shared" si="725"/>
        <v>1.1892205600000001</v>
      </c>
      <c r="T1349" s="2">
        <f t="shared" si="707"/>
        <v>283228.23388115998</v>
      </c>
      <c r="U1349" s="2">
        <f t="shared" si="708"/>
        <v>1923.6431206269594</v>
      </c>
      <c r="V1349" s="2">
        <f t="shared" si="709"/>
        <v>60808.453556773173</v>
      </c>
      <c r="W1349" s="2">
        <f t="shared" si="710"/>
        <v>300895.01061253011</v>
      </c>
      <c r="X1349" s="27">
        <f t="shared" si="711"/>
        <v>0</v>
      </c>
      <c r="Y1349" s="2">
        <f t="shared" si="726"/>
        <v>0</v>
      </c>
      <c r="Z1349" s="67">
        <f t="shared" si="712"/>
        <v>0</v>
      </c>
      <c r="AA1349" s="2">
        <f t="shared" si="722"/>
        <v>0</v>
      </c>
      <c r="AB1349" s="26">
        <f t="shared" si="720"/>
        <v>6.7299999999999999E-2</v>
      </c>
      <c r="AC1349" s="27">
        <f t="shared" si="735"/>
        <v>8</v>
      </c>
      <c r="AD1349" s="27">
        <v>252</v>
      </c>
      <c r="AE1349" s="10">
        <f t="shared" si="731"/>
        <v>1.002069825</v>
      </c>
      <c r="AF1349" s="2">
        <f t="shared" si="723"/>
        <v>586.23287918999995</v>
      </c>
      <c r="AG1349" s="2">
        <f t="shared" si="714"/>
        <v>622.80001533999996</v>
      </c>
      <c r="AH1349" s="3" t="str">
        <f t="shared" si="715"/>
        <v>-</v>
      </c>
      <c r="AI1349" s="4" t="str">
        <f t="shared" si="732"/>
        <v>A+J=</v>
      </c>
      <c r="AJ1349" s="11">
        <f t="shared" si="721"/>
        <v>42158</v>
      </c>
      <c r="AK1349" s="11"/>
      <c r="AL1349" s="4"/>
      <c r="AM1349" s="1"/>
      <c r="AN1349" s="11"/>
      <c r="AO1349" s="1"/>
      <c r="AP1349" s="1"/>
      <c r="AQ1349" s="1"/>
      <c r="AR1349" s="1"/>
      <c r="AS1349" s="6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</row>
    <row r="1350" spans="1:55" x14ac:dyDescent="0.2">
      <c r="A1350" s="144">
        <f t="shared" si="716"/>
        <v>42139</v>
      </c>
      <c r="B1350" s="2">
        <f t="shared" si="702"/>
        <v>301698.17729595065</v>
      </c>
      <c r="C1350" s="2">
        <f t="shared" si="717"/>
        <v>238162.91393513</v>
      </c>
      <c r="D1350" s="68">
        <f>SUM(Y1350:Y$1459)</f>
        <v>10166.142202659999</v>
      </c>
      <c r="E1350" s="68">
        <f t="shared" si="703"/>
        <v>227996.77173246999</v>
      </c>
      <c r="F1350" s="72">
        <f t="shared" si="727"/>
        <v>4215.26</v>
      </c>
      <c r="G1350" s="3">
        <f>IF(N1350=1,VLOOKUP(A1349,[1]Plan1!$BG$69:$BI$188,3),G1349)</f>
        <v>4245.1899999999996</v>
      </c>
      <c r="H1350" s="11">
        <f t="shared" si="728"/>
        <v>42068</v>
      </c>
      <c r="I1350" s="11">
        <f t="shared" si="729"/>
        <v>42099</v>
      </c>
      <c r="J1350" s="26">
        <f t="shared" si="704"/>
        <v>7.1003923838623972E-3</v>
      </c>
      <c r="K1350" s="11">
        <f t="shared" si="718"/>
        <v>42156</v>
      </c>
      <c r="L1350" s="11">
        <f t="shared" si="705"/>
        <v>42156</v>
      </c>
      <c r="M1350" s="1">
        <f t="shared" si="719"/>
        <v>20</v>
      </c>
      <c r="N1350" s="1">
        <f t="shared" si="724"/>
        <v>9</v>
      </c>
      <c r="O1350" s="2">
        <f t="shared" si="706"/>
        <v>1.0031889599999999</v>
      </c>
      <c r="P1350" s="10">
        <f t="shared" si="734"/>
        <v>1.0132008400000001</v>
      </c>
      <c r="Q1350" s="10">
        <f t="shared" si="730"/>
        <v>1.263127666262535</v>
      </c>
      <c r="R1350" s="2">
        <f t="shared" si="733"/>
        <v>1.2671557200000001</v>
      </c>
      <c r="S1350" s="2">
        <f t="shared" si="725"/>
        <v>1.1892205600000001</v>
      </c>
      <c r="T1350" s="2">
        <f t="shared" si="707"/>
        <v>283228.23388115998</v>
      </c>
      <c r="U1350" s="2">
        <f t="shared" si="708"/>
        <v>1923.6431206269594</v>
      </c>
      <c r="V1350" s="2">
        <f t="shared" si="709"/>
        <v>60910.641709863688</v>
      </c>
      <c r="W1350" s="2">
        <f t="shared" si="710"/>
        <v>300997.19876562065</v>
      </c>
      <c r="X1350" s="27">
        <f t="shared" si="711"/>
        <v>0</v>
      </c>
      <c r="Y1350" s="2">
        <f t="shared" si="726"/>
        <v>0</v>
      </c>
      <c r="Z1350" s="67">
        <f t="shared" si="712"/>
        <v>0</v>
      </c>
      <c r="AA1350" s="2">
        <f t="shared" si="722"/>
        <v>0</v>
      </c>
      <c r="AB1350" s="26">
        <f t="shared" si="720"/>
        <v>6.7299999999999999E-2</v>
      </c>
      <c r="AC1350" s="27">
        <f t="shared" si="735"/>
        <v>9</v>
      </c>
      <c r="AD1350" s="27">
        <v>252</v>
      </c>
      <c r="AE1350" s="10">
        <f t="shared" si="731"/>
        <v>1.0023288539999999</v>
      </c>
      <c r="AF1350" s="2">
        <f t="shared" si="723"/>
        <v>659.59720537999999</v>
      </c>
      <c r="AG1350" s="2">
        <f t="shared" si="714"/>
        <v>700.97853033000001</v>
      </c>
      <c r="AH1350" s="3" t="str">
        <f t="shared" si="715"/>
        <v>-</v>
      </c>
      <c r="AI1350" s="4" t="str">
        <f t="shared" si="732"/>
        <v>A+J=</v>
      </c>
      <c r="AJ1350" s="11">
        <f t="shared" si="721"/>
        <v>42158</v>
      </c>
      <c r="AK1350" s="11"/>
      <c r="AL1350" s="4"/>
      <c r="AM1350" s="1"/>
      <c r="AN1350" s="11"/>
      <c r="AO1350" s="1"/>
      <c r="AP1350" s="1"/>
      <c r="AQ1350" s="1"/>
      <c r="AR1350" s="1"/>
      <c r="AS1350" s="6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</row>
    <row r="1351" spans="1:55" x14ac:dyDescent="0.2">
      <c r="A1351" s="144">
        <f t="shared" si="716"/>
        <v>42140</v>
      </c>
      <c r="B1351" s="2">
        <f t="shared" si="702"/>
        <v>301878.65136510681</v>
      </c>
      <c r="C1351" s="2">
        <f t="shared" si="717"/>
        <v>238162.91393513</v>
      </c>
      <c r="D1351" s="68">
        <f>SUM(Y1351:Y$1459)</f>
        <v>10166.142202659999</v>
      </c>
      <c r="E1351" s="68">
        <f t="shared" si="703"/>
        <v>227996.77173246999</v>
      </c>
      <c r="F1351" s="72">
        <f t="shared" si="727"/>
        <v>4215.26</v>
      </c>
      <c r="G1351" s="3">
        <f>IF(N1351=1,VLOOKUP(A1350,[1]Plan1!$BG$69:$BI$188,3),G1350)</f>
        <v>4245.1899999999996</v>
      </c>
      <c r="H1351" s="11">
        <f t="shared" si="728"/>
        <v>42068</v>
      </c>
      <c r="I1351" s="11">
        <f t="shared" si="729"/>
        <v>42099</v>
      </c>
      <c r="J1351" s="26">
        <f t="shared" si="704"/>
        <v>7.1003923838623972E-3</v>
      </c>
      <c r="K1351" s="11">
        <f t="shared" si="718"/>
        <v>42156</v>
      </c>
      <c r="L1351" s="11">
        <f t="shared" si="705"/>
        <v>42156</v>
      </c>
      <c r="M1351" s="1">
        <f t="shared" si="719"/>
        <v>20</v>
      </c>
      <c r="N1351" s="1">
        <f t="shared" si="724"/>
        <v>10</v>
      </c>
      <c r="O1351" s="2">
        <f t="shared" si="706"/>
        <v>1.0035439100000001</v>
      </c>
      <c r="P1351" s="10">
        <f t="shared" si="734"/>
        <v>1.0132008400000001</v>
      </c>
      <c r="Q1351" s="10">
        <f t="shared" si="730"/>
        <v>1.263127666262535</v>
      </c>
      <c r="R1351" s="2">
        <f t="shared" si="733"/>
        <v>1.26760407</v>
      </c>
      <c r="S1351" s="2">
        <f t="shared" si="725"/>
        <v>1.1892205600000001</v>
      </c>
      <c r="T1351" s="2">
        <f t="shared" si="707"/>
        <v>283228.23388115998</v>
      </c>
      <c r="U1351" s="2">
        <f t="shared" si="708"/>
        <v>1923.6431206269594</v>
      </c>
      <c r="V1351" s="2">
        <f t="shared" si="709"/>
        <v>61012.864062469911</v>
      </c>
      <c r="W1351" s="2">
        <f t="shared" si="710"/>
        <v>301099.42111822683</v>
      </c>
      <c r="X1351" s="27">
        <f t="shared" si="711"/>
        <v>0</v>
      </c>
      <c r="Y1351" s="2">
        <f t="shared" si="726"/>
        <v>0</v>
      </c>
      <c r="Z1351" s="67">
        <f t="shared" si="712"/>
        <v>0</v>
      </c>
      <c r="AA1351" s="2">
        <f t="shared" si="722"/>
        <v>0</v>
      </c>
      <c r="AB1351" s="26">
        <f t="shared" si="720"/>
        <v>6.7299999999999999E-2</v>
      </c>
      <c r="AC1351" s="27">
        <f t="shared" si="735"/>
        <v>10</v>
      </c>
      <c r="AD1351" s="27">
        <v>252</v>
      </c>
      <c r="AE1351" s="10">
        <f t="shared" si="731"/>
        <v>1.0025879499999999</v>
      </c>
      <c r="AF1351" s="2">
        <f t="shared" si="723"/>
        <v>732.98050787</v>
      </c>
      <c r="AG1351" s="2">
        <f t="shared" si="714"/>
        <v>779.23024687999998</v>
      </c>
      <c r="AH1351" s="3" t="str">
        <f t="shared" si="715"/>
        <v>-</v>
      </c>
      <c r="AI1351" s="4" t="str">
        <f t="shared" si="732"/>
        <v>A+J=</v>
      </c>
      <c r="AJ1351" s="11">
        <f t="shared" si="721"/>
        <v>42158</v>
      </c>
      <c r="AK1351" s="11"/>
      <c r="AL1351" s="4"/>
      <c r="AM1351" s="1"/>
      <c r="AN1351" s="11"/>
      <c r="AO1351" s="1"/>
      <c r="AP1351" s="1"/>
      <c r="AQ1351" s="1"/>
      <c r="AR1351" s="1"/>
      <c r="AS1351" s="6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</row>
    <row r="1352" spans="1:55" x14ac:dyDescent="0.2">
      <c r="A1352" s="144">
        <f t="shared" si="716"/>
        <v>42141</v>
      </c>
      <c r="B1352" s="2">
        <f t="shared" si="702"/>
        <v>301878.65136510681</v>
      </c>
      <c r="C1352" s="2">
        <f t="shared" si="717"/>
        <v>238162.91393513</v>
      </c>
      <c r="D1352" s="68">
        <f>SUM(Y1352:Y$1459)</f>
        <v>10166.142202659999</v>
      </c>
      <c r="E1352" s="68">
        <f t="shared" si="703"/>
        <v>227996.77173246999</v>
      </c>
      <c r="F1352" s="72">
        <f t="shared" si="727"/>
        <v>4215.26</v>
      </c>
      <c r="G1352" s="3">
        <f>IF(N1352=1,VLOOKUP(A1351,[1]Plan1!$BG$69:$BI$188,3),G1351)</f>
        <v>4245.1899999999996</v>
      </c>
      <c r="H1352" s="11">
        <f t="shared" si="728"/>
        <v>42068</v>
      </c>
      <c r="I1352" s="11">
        <f t="shared" si="729"/>
        <v>42099</v>
      </c>
      <c r="J1352" s="26">
        <f t="shared" si="704"/>
        <v>7.1003923838623972E-3</v>
      </c>
      <c r="K1352" s="11">
        <f t="shared" si="718"/>
        <v>42156</v>
      </c>
      <c r="L1352" s="11">
        <f t="shared" si="705"/>
        <v>42156</v>
      </c>
      <c r="M1352" s="1">
        <f t="shared" si="719"/>
        <v>20</v>
      </c>
      <c r="N1352" s="1">
        <f t="shared" si="724"/>
        <v>10</v>
      </c>
      <c r="O1352" s="2">
        <f t="shared" si="706"/>
        <v>1.0035439100000001</v>
      </c>
      <c r="P1352" s="10">
        <f t="shared" si="734"/>
        <v>1.0132008400000001</v>
      </c>
      <c r="Q1352" s="10">
        <f t="shared" si="730"/>
        <v>1.263127666262535</v>
      </c>
      <c r="R1352" s="2">
        <f t="shared" si="733"/>
        <v>1.26760407</v>
      </c>
      <c r="S1352" s="2">
        <f t="shared" si="725"/>
        <v>1.1892205600000001</v>
      </c>
      <c r="T1352" s="2">
        <f t="shared" si="707"/>
        <v>283228.23388115998</v>
      </c>
      <c r="U1352" s="2">
        <f t="shared" si="708"/>
        <v>1923.6431206269594</v>
      </c>
      <c r="V1352" s="2">
        <f t="shared" si="709"/>
        <v>61012.864062469911</v>
      </c>
      <c r="W1352" s="2">
        <f t="shared" si="710"/>
        <v>301099.42111822683</v>
      </c>
      <c r="X1352" s="27">
        <f t="shared" si="711"/>
        <v>0</v>
      </c>
      <c r="Y1352" s="2">
        <f t="shared" si="726"/>
        <v>0</v>
      </c>
      <c r="Z1352" s="67">
        <f t="shared" si="712"/>
        <v>0</v>
      </c>
      <c r="AA1352" s="2">
        <f t="shared" si="722"/>
        <v>0</v>
      </c>
      <c r="AB1352" s="26">
        <f t="shared" si="720"/>
        <v>6.7299999999999999E-2</v>
      </c>
      <c r="AC1352" s="27">
        <f t="shared" si="735"/>
        <v>10</v>
      </c>
      <c r="AD1352" s="27">
        <v>252</v>
      </c>
      <c r="AE1352" s="10">
        <f t="shared" si="731"/>
        <v>1.0025879499999999</v>
      </c>
      <c r="AF1352" s="2">
        <f t="shared" si="723"/>
        <v>732.98050787</v>
      </c>
      <c r="AG1352" s="2">
        <f t="shared" si="714"/>
        <v>779.23024687999998</v>
      </c>
      <c r="AH1352" s="3" t="str">
        <f t="shared" si="715"/>
        <v>-</v>
      </c>
      <c r="AI1352" s="4" t="str">
        <f t="shared" si="732"/>
        <v>A+J=</v>
      </c>
      <c r="AJ1352" s="11">
        <f t="shared" si="721"/>
        <v>42158</v>
      </c>
      <c r="AK1352" s="11"/>
      <c r="AL1352" s="4"/>
      <c r="AM1352" s="1"/>
      <c r="AN1352" s="11"/>
      <c r="AO1352" s="1"/>
      <c r="AP1352" s="1"/>
      <c r="AQ1352" s="1"/>
      <c r="AR1352" s="1"/>
      <c r="AS1352" s="6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</row>
    <row r="1353" spans="1:55" x14ac:dyDescent="0.2">
      <c r="A1353" s="144">
        <f t="shared" si="716"/>
        <v>42142</v>
      </c>
      <c r="B1353" s="2">
        <f t="shared" si="702"/>
        <v>301878.65136510681</v>
      </c>
      <c r="C1353" s="2">
        <f t="shared" si="717"/>
        <v>238162.91393513</v>
      </c>
      <c r="D1353" s="68">
        <f>SUM(Y1353:Y$1459)</f>
        <v>10166.142202659999</v>
      </c>
      <c r="E1353" s="68">
        <f t="shared" si="703"/>
        <v>227996.77173246999</v>
      </c>
      <c r="F1353" s="72">
        <f t="shared" si="727"/>
        <v>4215.26</v>
      </c>
      <c r="G1353" s="3">
        <f>IF(N1353=1,VLOOKUP(A1352,[1]Plan1!$BG$69:$BI$188,3),G1352)</f>
        <v>4245.1899999999996</v>
      </c>
      <c r="H1353" s="11">
        <f t="shared" si="728"/>
        <v>42068</v>
      </c>
      <c r="I1353" s="11">
        <f t="shared" si="729"/>
        <v>42099</v>
      </c>
      <c r="J1353" s="26">
        <f t="shared" si="704"/>
        <v>7.1003923838623972E-3</v>
      </c>
      <c r="K1353" s="11">
        <f t="shared" si="718"/>
        <v>42156</v>
      </c>
      <c r="L1353" s="11">
        <f t="shared" si="705"/>
        <v>42156</v>
      </c>
      <c r="M1353" s="1">
        <f t="shared" si="719"/>
        <v>20</v>
      </c>
      <c r="N1353" s="1">
        <f t="shared" si="724"/>
        <v>10</v>
      </c>
      <c r="O1353" s="2">
        <f t="shared" si="706"/>
        <v>1.0035439100000001</v>
      </c>
      <c r="P1353" s="10">
        <f t="shared" si="734"/>
        <v>1.0132008400000001</v>
      </c>
      <c r="Q1353" s="10">
        <f t="shared" si="730"/>
        <v>1.263127666262535</v>
      </c>
      <c r="R1353" s="2">
        <f t="shared" si="733"/>
        <v>1.26760407</v>
      </c>
      <c r="S1353" s="2">
        <f t="shared" si="725"/>
        <v>1.1892205600000001</v>
      </c>
      <c r="T1353" s="2">
        <f t="shared" si="707"/>
        <v>283228.23388115998</v>
      </c>
      <c r="U1353" s="2">
        <f t="shared" si="708"/>
        <v>1923.6431206269594</v>
      </c>
      <c r="V1353" s="2">
        <f t="shared" si="709"/>
        <v>61012.864062469911</v>
      </c>
      <c r="W1353" s="2">
        <f t="shared" si="710"/>
        <v>301099.42111822683</v>
      </c>
      <c r="X1353" s="27">
        <f t="shared" si="711"/>
        <v>0</v>
      </c>
      <c r="Y1353" s="2">
        <f t="shared" si="726"/>
        <v>0</v>
      </c>
      <c r="Z1353" s="67">
        <f t="shared" si="712"/>
        <v>0</v>
      </c>
      <c r="AA1353" s="2">
        <f t="shared" si="722"/>
        <v>0</v>
      </c>
      <c r="AB1353" s="26">
        <f t="shared" si="720"/>
        <v>6.7299999999999999E-2</v>
      </c>
      <c r="AC1353" s="27">
        <f t="shared" si="735"/>
        <v>10</v>
      </c>
      <c r="AD1353" s="27">
        <v>252</v>
      </c>
      <c r="AE1353" s="10">
        <f t="shared" si="731"/>
        <v>1.0025879499999999</v>
      </c>
      <c r="AF1353" s="2">
        <f t="shared" si="723"/>
        <v>732.98050787</v>
      </c>
      <c r="AG1353" s="2">
        <f t="shared" si="714"/>
        <v>779.23024687999998</v>
      </c>
      <c r="AH1353" s="3" t="str">
        <f t="shared" si="715"/>
        <v>-</v>
      </c>
      <c r="AI1353" s="4" t="str">
        <f t="shared" si="732"/>
        <v>A+J=</v>
      </c>
      <c r="AJ1353" s="11">
        <f t="shared" si="721"/>
        <v>42158</v>
      </c>
      <c r="AK1353" s="11"/>
      <c r="AL1353" s="4"/>
      <c r="AM1353" s="1"/>
      <c r="AN1353" s="11"/>
      <c r="AO1353" s="1"/>
      <c r="AP1353" s="1"/>
      <c r="AQ1353" s="1"/>
      <c r="AR1353" s="1"/>
      <c r="AS1353" s="6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</row>
    <row r="1354" spans="1:55" x14ac:dyDescent="0.2">
      <c r="A1354" s="144">
        <f t="shared" si="716"/>
        <v>42143</v>
      </c>
      <c r="B1354" s="2">
        <f t="shared" ref="B1354:B1417" si="736">(W1354+AG1354)</f>
        <v>302059.23516891664</v>
      </c>
      <c r="C1354" s="2">
        <f t="shared" si="717"/>
        <v>238162.91393513</v>
      </c>
      <c r="D1354" s="68">
        <f>SUM(Y1354:Y$1459)</f>
        <v>10166.142202659999</v>
      </c>
      <c r="E1354" s="68">
        <f t="shared" ref="E1354:E1417" si="737">(C1354-D1354)</f>
        <v>227996.77173246999</v>
      </c>
      <c r="F1354" s="72">
        <f t="shared" si="727"/>
        <v>4215.26</v>
      </c>
      <c r="G1354" s="3">
        <f>IF(N1354=1,VLOOKUP(A1353,[1]Plan1!$BG$69:$BI$188,3),G1353)</f>
        <v>4245.1899999999996</v>
      </c>
      <c r="H1354" s="11">
        <f t="shared" si="728"/>
        <v>42068</v>
      </c>
      <c r="I1354" s="11">
        <f t="shared" si="729"/>
        <v>42099</v>
      </c>
      <c r="J1354" s="26">
        <f t="shared" ref="J1354:J1417" si="738">(G1354/F1354)-1</f>
        <v>7.1003923838623972E-3</v>
      </c>
      <c r="K1354" s="11">
        <f t="shared" si="718"/>
        <v>42156</v>
      </c>
      <c r="L1354" s="11">
        <f t="shared" ref="L1354:L1417" si="739">IF(A1354&gt;L1353,K1354,L1353)</f>
        <v>42156</v>
      </c>
      <c r="M1354" s="1">
        <f t="shared" si="719"/>
        <v>20</v>
      </c>
      <c r="N1354" s="1">
        <f t="shared" si="724"/>
        <v>11</v>
      </c>
      <c r="O1354" s="2">
        <f t="shared" ref="O1354:O1417" si="740">TRUNC((G1354/F1354)^TRUNC((N1354/M1354),9),8)</f>
        <v>1.0038989899999999</v>
      </c>
      <c r="P1354" s="10">
        <f t="shared" si="734"/>
        <v>1.0132008400000001</v>
      </c>
      <c r="Q1354" s="10">
        <f t="shared" si="730"/>
        <v>1.263127666262535</v>
      </c>
      <c r="R1354" s="2">
        <f t="shared" si="733"/>
        <v>1.26805258</v>
      </c>
      <c r="S1354" s="2">
        <f t="shared" si="725"/>
        <v>1.1892205600000001</v>
      </c>
      <c r="T1354" s="2">
        <f t="shared" ref="T1354:T1417" si="741">TRUNC(C1354*S1354,8)</f>
        <v>283228.23388115998</v>
      </c>
      <c r="U1354" s="2">
        <f t="shared" ref="U1354:U1417" si="742">(D1354*(S1354-1))</f>
        <v>1923.6431206269594</v>
      </c>
      <c r="V1354" s="2">
        <f t="shared" ref="V1354:V1417" si="743">(E1354*(R1354-1))</f>
        <v>61115.122894559645</v>
      </c>
      <c r="W1354" s="2">
        <f t="shared" ref="W1354:W1417" si="744">(C1354+U1354+V1354)</f>
        <v>301201.67995031661</v>
      </c>
      <c r="X1354" s="27">
        <f t="shared" ref="X1354:X1417" si="745">IF(VLOOKUP(A1354,AN$10:AU$131,8)=VLOOKUP(A1353,AN$10:AU$131,8),0,VLOOKUP(A1354,AN$10:AU$131,8))</f>
        <v>0</v>
      </c>
      <c r="Y1354" s="2">
        <f t="shared" si="726"/>
        <v>0</v>
      </c>
      <c r="Z1354" s="67">
        <f t="shared" ref="Z1354:Z1417" si="746">IF(X1354&gt;0,VLOOKUP($A1354,$AN$10:$AS$131,6),0)</f>
        <v>0</v>
      </c>
      <c r="AA1354" s="2">
        <f t="shared" si="722"/>
        <v>0</v>
      </c>
      <c r="AB1354" s="26">
        <f t="shared" si="720"/>
        <v>6.7299999999999999E-2</v>
      </c>
      <c r="AC1354" s="27">
        <f t="shared" si="735"/>
        <v>11</v>
      </c>
      <c r="AD1354" s="27">
        <v>252</v>
      </c>
      <c r="AE1354" s="10">
        <f t="shared" si="731"/>
        <v>1.0028471130000001</v>
      </c>
      <c r="AF1354" s="2">
        <f t="shared" si="723"/>
        <v>806.38278664999996</v>
      </c>
      <c r="AG1354" s="2">
        <f t="shared" ref="AG1354:AG1417" si="747">TRUNC((W1354*(AE1354-1)),8)</f>
        <v>857.55521859999999</v>
      </c>
      <c r="AH1354" s="3" t="str">
        <f t="shared" ref="AH1354:AH1417" si="748">IF(AA1354&gt;0,AA1354+AF1354,"-")</f>
        <v>-</v>
      </c>
      <c r="AI1354" s="4" t="str">
        <f t="shared" si="732"/>
        <v>A+J=</v>
      </c>
      <c r="AJ1354" s="11">
        <f t="shared" si="721"/>
        <v>42158</v>
      </c>
      <c r="AK1354" s="11"/>
      <c r="AL1354" s="4"/>
      <c r="AM1354" s="1"/>
      <c r="AN1354" s="11"/>
      <c r="AO1354" s="1"/>
      <c r="AP1354" s="1"/>
      <c r="AQ1354" s="1"/>
      <c r="AR1354" s="1"/>
      <c r="AS1354" s="6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</row>
    <row r="1355" spans="1:55" x14ac:dyDescent="0.2">
      <c r="A1355" s="144">
        <f t="shared" ref="A1355:A1418" si="749">(A1354+1)</f>
        <v>42144</v>
      </c>
      <c r="B1355" s="2">
        <f t="shared" si="736"/>
        <v>302239.93104335753</v>
      </c>
      <c r="C1355" s="2">
        <f t="shared" ref="C1355:C1418" si="750">TRUNC(IF(X1354&gt;0,VLOOKUP(A1354,$AN$12:$AO$131,2),C1354),8)</f>
        <v>238162.91393513</v>
      </c>
      <c r="D1355" s="68">
        <f>SUM(Y1355:Y$1459)</f>
        <v>10166.142202659999</v>
      </c>
      <c r="E1355" s="68">
        <f t="shared" si="737"/>
        <v>227996.77173246999</v>
      </c>
      <c r="F1355" s="72">
        <f t="shared" si="727"/>
        <v>4215.26</v>
      </c>
      <c r="G1355" s="3">
        <f>IF(N1355=1,VLOOKUP(A1354,[1]Plan1!$BG$69:$BI$188,3),G1354)</f>
        <v>4245.1899999999996</v>
      </c>
      <c r="H1355" s="11">
        <f t="shared" si="728"/>
        <v>42068</v>
      </c>
      <c r="I1355" s="11">
        <f t="shared" si="729"/>
        <v>42099</v>
      </c>
      <c r="J1355" s="26">
        <f t="shared" si="738"/>
        <v>7.1003923838623972E-3</v>
      </c>
      <c r="K1355" s="11">
        <f t="shared" ref="K1355:K1418" si="751">IF(DAY(A1355)=1,VLOOKUP(A1355,AR$137:AW$275,4),K1354)</f>
        <v>42156</v>
      </c>
      <c r="L1355" s="11">
        <f t="shared" si="739"/>
        <v>42156</v>
      </c>
      <c r="M1355" s="1">
        <f t="shared" ref="M1355:M1418" si="752">IF(L1355=L1354,M1354,NETWORKDAYS(L1354,L1355,$AN$137:$AN$327)-1)</f>
        <v>20</v>
      </c>
      <c r="N1355" s="1">
        <f t="shared" si="724"/>
        <v>12</v>
      </c>
      <c r="O1355" s="2">
        <f t="shared" si="740"/>
        <v>1.0042542000000001</v>
      </c>
      <c r="P1355" s="10">
        <f t="shared" si="734"/>
        <v>1.0132008400000001</v>
      </c>
      <c r="Q1355" s="10">
        <f t="shared" si="730"/>
        <v>1.263127666262535</v>
      </c>
      <c r="R1355" s="2">
        <f t="shared" si="733"/>
        <v>1.2685012600000001</v>
      </c>
      <c r="S1355" s="2">
        <f t="shared" si="725"/>
        <v>1.1892205600000001</v>
      </c>
      <c r="T1355" s="2">
        <f t="shared" si="741"/>
        <v>283228.23388115998</v>
      </c>
      <c r="U1355" s="2">
        <f t="shared" si="742"/>
        <v>1923.6431206269594</v>
      </c>
      <c r="V1355" s="2">
        <f t="shared" si="743"/>
        <v>61217.420486100593</v>
      </c>
      <c r="W1355" s="2">
        <f t="shared" si="744"/>
        <v>301303.97754185752</v>
      </c>
      <c r="X1355" s="27">
        <f t="shared" si="745"/>
        <v>0</v>
      </c>
      <c r="Y1355" s="2">
        <f t="shared" si="726"/>
        <v>0</v>
      </c>
      <c r="Z1355" s="67">
        <f t="shared" si="746"/>
        <v>0</v>
      </c>
      <c r="AA1355" s="2">
        <f t="shared" si="722"/>
        <v>0</v>
      </c>
      <c r="AB1355" s="26">
        <f t="shared" ref="AB1355:AB1418" si="753">(AB1354)</f>
        <v>6.7299999999999999E-2</v>
      </c>
      <c r="AC1355" s="27">
        <f t="shared" si="735"/>
        <v>12</v>
      </c>
      <c r="AD1355" s="27">
        <v>252</v>
      </c>
      <c r="AE1355" s="10">
        <f t="shared" si="731"/>
        <v>1.003106343</v>
      </c>
      <c r="AF1355" s="2">
        <f t="shared" si="723"/>
        <v>879.80404170999998</v>
      </c>
      <c r="AG1355" s="2">
        <f t="shared" si="747"/>
        <v>935.95350150000002</v>
      </c>
      <c r="AH1355" s="3" t="str">
        <f t="shared" si="748"/>
        <v>-</v>
      </c>
      <c r="AI1355" s="4" t="str">
        <f t="shared" si="732"/>
        <v>A+J=</v>
      </c>
      <c r="AJ1355" s="11">
        <f t="shared" ref="AJ1355:AJ1418" si="754">IF(X1354&gt;0,VLOOKUP(A1354,$AN$10:$AW$130,10),AJ1354)</f>
        <v>42158</v>
      </c>
      <c r="AK1355" s="11"/>
      <c r="AL1355" s="4"/>
      <c r="AM1355" s="1"/>
      <c r="AN1355" s="11"/>
      <c r="AO1355" s="1"/>
      <c r="AP1355" s="1"/>
      <c r="AQ1355" s="1"/>
      <c r="AR1355" s="1"/>
      <c r="AS1355" s="6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</row>
    <row r="1356" spans="1:55" x14ac:dyDescent="0.2">
      <c r="A1356" s="144">
        <f t="shared" si="749"/>
        <v>42145</v>
      </c>
      <c r="B1356" s="2">
        <f t="shared" si="736"/>
        <v>302420.73446385417</v>
      </c>
      <c r="C1356" s="2">
        <f t="shared" si="750"/>
        <v>238162.91393513</v>
      </c>
      <c r="D1356" s="68">
        <f>SUM(Y1356:Y$1459)</f>
        <v>10166.142202659999</v>
      </c>
      <c r="E1356" s="68">
        <f t="shared" si="737"/>
        <v>227996.77173246999</v>
      </c>
      <c r="F1356" s="72">
        <f t="shared" si="727"/>
        <v>4215.26</v>
      </c>
      <c r="G1356" s="3">
        <f>IF(N1356=1,VLOOKUP(A1355,[1]Plan1!$BG$69:$BI$188,3),G1355)</f>
        <v>4245.1899999999996</v>
      </c>
      <c r="H1356" s="11">
        <f t="shared" si="728"/>
        <v>42068</v>
      </c>
      <c r="I1356" s="11">
        <f t="shared" si="729"/>
        <v>42099</v>
      </c>
      <c r="J1356" s="26">
        <f t="shared" si="738"/>
        <v>7.1003923838623972E-3</v>
      </c>
      <c r="K1356" s="11">
        <f t="shared" si="751"/>
        <v>42156</v>
      </c>
      <c r="L1356" s="11">
        <f t="shared" si="739"/>
        <v>42156</v>
      </c>
      <c r="M1356" s="1">
        <f t="shared" si="752"/>
        <v>20</v>
      </c>
      <c r="N1356" s="1">
        <f t="shared" si="724"/>
        <v>13</v>
      </c>
      <c r="O1356" s="2">
        <f t="shared" si="740"/>
        <v>1.00460953</v>
      </c>
      <c r="P1356" s="10">
        <f t="shared" si="734"/>
        <v>1.0132008400000001</v>
      </c>
      <c r="Q1356" s="10">
        <f t="shared" si="730"/>
        <v>1.263127666262535</v>
      </c>
      <c r="R1356" s="2">
        <f t="shared" si="733"/>
        <v>1.2689500899999999</v>
      </c>
      <c r="S1356" s="2">
        <f t="shared" si="725"/>
        <v>1.1892205600000001</v>
      </c>
      <c r="T1356" s="2">
        <f t="shared" si="741"/>
        <v>283228.23388115998</v>
      </c>
      <c r="U1356" s="2">
        <f t="shared" si="742"/>
        <v>1923.6431206269594</v>
      </c>
      <c r="V1356" s="2">
        <f t="shared" si="743"/>
        <v>61319.75227715724</v>
      </c>
      <c r="W1356" s="2">
        <f t="shared" si="744"/>
        <v>301406.30933291418</v>
      </c>
      <c r="X1356" s="27">
        <f t="shared" si="745"/>
        <v>0</v>
      </c>
      <c r="Y1356" s="2">
        <f t="shared" si="726"/>
        <v>0</v>
      </c>
      <c r="Z1356" s="67">
        <f t="shared" si="746"/>
        <v>0</v>
      </c>
      <c r="AA1356" s="2">
        <f t="shared" si="722"/>
        <v>0</v>
      </c>
      <c r="AB1356" s="26">
        <f t="shared" si="753"/>
        <v>6.7299999999999999E-2</v>
      </c>
      <c r="AC1356" s="27">
        <f t="shared" si="735"/>
        <v>13</v>
      </c>
      <c r="AD1356" s="27">
        <v>252</v>
      </c>
      <c r="AE1356" s="10">
        <f t="shared" si="731"/>
        <v>1.0033656399999999</v>
      </c>
      <c r="AF1356" s="2">
        <f t="shared" si="723"/>
        <v>953.24427306999996</v>
      </c>
      <c r="AG1356" s="2">
        <f t="shared" si="747"/>
        <v>1014.42513094</v>
      </c>
      <c r="AH1356" s="3" t="str">
        <f t="shared" si="748"/>
        <v>-</v>
      </c>
      <c r="AI1356" s="4" t="str">
        <f t="shared" si="732"/>
        <v>A+J=</v>
      </c>
      <c r="AJ1356" s="11">
        <f t="shared" si="754"/>
        <v>42158</v>
      </c>
      <c r="AK1356" s="11"/>
      <c r="AL1356" s="4"/>
      <c r="AM1356" s="1"/>
      <c r="AN1356" s="11"/>
      <c r="AO1356" s="1"/>
      <c r="AP1356" s="1"/>
      <c r="AQ1356" s="1"/>
      <c r="AR1356" s="1"/>
      <c r="AS1356" s="6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</row>
    <row r="1357" spans="1:55" x14ac:dyDescent="0.2">
      <c r="A1357" s="144">
        <f t="shared" si="749"/>
        <v>42146</v>
      </c>
      <c r="B1357" s="2">
        <f t="shared" si="736"/>
        <v>302601.6477657943</v>
      </c>
      <c r="C1357" s="2">
        <f t="shared" si="750"/>
        <v>238162.91393513</v>
      </c>
      <c r="D1357" s="68">
        <f>SUM(Y1357:Y$1459)</f>
        <v>10166.142202659999</v>
      </c>
      <c r="E1357" s="68">
        <f t="shared" si="737"/>
        <v>227996.77173246999</v>
      </c>
      <c r="F1357" s="72">
        <f t="shared" si="727"/>
        <v>4215.26</v>
      </c>
      <c r="G1357" s="3">
        <f>IF(N1357=1,VLOOKUP(A1356,[1]Plan1!$BG$69:$BI$188,3),G1356)</f>
        <v>4245.1899999999996</v>
      </c>
      <c r="H1357" s="11">
        <f t="shared" si="728"/>
        <v>42068</v>
      </c>
      <c r="I1357" s="11">
        <f t="shared" si="729"/>
        <v>42099</v>
      </c>
      <c r="J1357" s="26">
        <f t="shared" si="738"/>
        <v>7.1003923838623972E-3</v>
      </c>
      <c r="K1357" s="11">
        <f t="shared" si="751"/>
        <v>42156</v>
      </c>
      <c r="L1357" s="11">
        <f t="shared" si="739"/>
        <v>42156</v>
      </c>
      <c r="M1357" s="1">
        <f t="shared" si="752"/>
        <v>20</v>
      </c>
      <c r="N1357" s="1">
        <f t="shared" si="724"/>
        <v>14</v>
      </c>
      <c r="O1357" s="2">
        <f t="shared" si="740"/>
        <v>1.0049649899999999</v>
      </c>
      <c r="P1357" s="10">
        <f t="shared" si="734"/>
        <v>1.0132008400000001</v>
      </c>
      <c r="Q1357" s="10">
        <f t="shared" si="730"/>
        <v>1.263127666262535</v>
      </c>
      <c r="R1357" s="2">
        <f t="shared" si="733"/>
        <v>1.2693990799999999</v>
      </c>
      <c r="S1357" s="2">
        <f t="shared" si="725"/>
        <v>1.1892205600000001</v>
      </c>
      <c r="T1357" s="2">
        <f t="shared" si="741"/>
        <v>283228.23388115998</v>
      </c>
      <c r="U1357" s="2">
        <f t="shared" si="742"/>
        <v>1923.6431206269594</v>
      </c>
      <c r="V1357" s="2">
        <f t="shared" si="743"/>
        <v>61422.120547697399</v>
      </c>
      <c r="W1357" s="2">
        <f t="shared" si="744"/>
        <v>301508.67760345433</v>
      </c>
      <c r="X1357" s="27">
        <f t="shared" si="745"/>
        <v>0</v>
      </c>
      <c r="Y1357" s="2">
        <f t="shared" si="726"/>
        <v>0</v>
      </c>
      <c r="Z1357" s="67">
        <f t="shared" si="746"/>
        <v>0</v>
      </c>
      <c r="AA1357" s="2">
        <f t="shared" si="722"/>
        <v>0</v>
      </c>
      <c r="AB1357" s="26">
        <f t="shared" si="753"/>
        <v>6.7299999999999999E-2</v>
      </c>
      <c r="AC1357" s="27">
        <f t="shared" si="735"/>
        <v>14</v>
      </c>
      <c r="AD1357" s="27">
        <v>252</v>
      </c>
      <c r="AE1357" s="10">
        <f t="shared" si="731"/>
        <v>1.0036250040000001</v>
      </c>
      <c r="AF1357" s="2">
        <f t="shared" si="723"/>
        <v>1026.7034807299999</v>
      </c>
      <c r="AG1357" s="2">
        <f t="shared" si="747"/>
        <v>1092.9701623399999</v>
      </c>
      <c r="AH1357" s="3" t="str">
        <f t="shared" si="748"/>
        <v>-</v>
      </c>
      <c r="AI1357" s="4" t="str">
        <f t="shared" si="732"/>
        <v>A+J=</v>
      </c>
      <c r="AJ1357" s="11">
        <f t="shared" si="754"/>
        <v>42158</v>
      </c>
      <c r="AK1357" s="11"/>
      <c r="AL1357" s="4"/>
      <c r="AM1357" s="1"/>
      <c r="AN1357" s="11"/>
      <c r="AO1357" s="1"/>
      <c r="AP1357" s="1"/>
      <c r="AQ1357" s="1"/>
      <c r="AR1357" s="1"/>
      <c r="AS1357" s="6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</row>
    <row r="1358" spans="1:55" x14ac:dyDescent="0.2">
      <c r="A1358" s="144">
        <f t="shared" si="749"/>
        <v>42147</v>
      </c>
      <c r="B1358" s="2">
        <f t="shared" si="736"/>
        <v>302782.67099815799</v>
      </c>
      <c r="C1358" s="2">
        <f t="shared" si="750"/>
        <v>238162.91393513</v>
      </c>
      <c r="D1358" s="68">
        <f>SUM(Y1358:Y$1459)</f>
        <v>10166.142202659999</v>
      </c>
      <c r="E1358" s="68">
        <f t="shared" si="737"/>
        <v>227996.77173246999</v>
      </c>
      <c r="F1358" s="72">
        <f t="shared" si="727"/>
        <v>4215.26</v>
      </c>
      <c r="G1358" s="3">
        <f>IF(N1358=1,VLOOKUP(A1357,[1]Plan1!$BG$69:$BI$188,3),G1357)</f>
        <v>4245.1899999999996</v>
      </c>
      <c r="H1358" s="11">
        <f t="shared" si="728"/>
        <v>42068</v>
      </c>
      <c r="I1358" s="11">
        <f t="shared" si="729"/>
        <v>42099</v>
      </c>
      <c r="J1358" s="26">
        <f t="shared" si="738"/>
        <v>7.1003923838623972E-3</v>
      </c>
      <c r="K1358" s="11">
        <f t="shared" si="751"/>
        <v>42156</v>
      </c>
      <c r="L1358" s="11">
        <f t="shared" si="739"/>
        <v>42156</v>
      </c>
      <c r="M1358" s="1">
        <f t="shared" si="752"/>
        <v>20</v>
      </c>
      <c r="N1358" s="1">
        <f t="shared" si="724"/>
        <v>15</v>
      </c>
      <c r="O1358" s="2">
        <f t="shared" si="740"/>
        <v>1.00532058</v>
      </c>
      <c r="P1358" s="10">
        <f t="shared" si="734"/>
        <v>1.0132008400000001</v>
      </c>
      <c r="Q1358" s="10">
        <f t="shared" si="730"/>
        <v>1.263127666262535</v>
      </c>
      <c r="R1358" s="2">
        <f t="shared" si="733"/>
        <v>1.26984823</v>
      </c>
      <c r="S1358" s="2">
        <f t="shared" si="725"/>
        <v>1.1892205600000001</v>
      </c>
      <c r="T1358" s="2">
        <f t="shared" si="741"/>
        <v>283228.23388115998</v>
      </c>
      <c r="U1358" s="2">
        <f t="shared" si="742"/>
        <v>1923.6431206269594</v>
      </c>
      <c r="V1358" s="2">
        <f t="shared" si="743"/>
        <v>61524.525297721069</v>
      </c>
      <c r="W1358" s="2">
        <f t="shared" si="744"/>
        <v>301611.08235347801</v>
      </c>
      <c r="X1358" s="27">
        <f t="shared" si="745"/>
        <v>0</v>
      </c>
      <c r="Y1358" s="2">
        <f t="shared" si="726"/>
        <v>0</v>
      </c>
      <c r="Z1358" s="67">
        <f t="shared" si="746"/>
        <v>0</v>
      </c>
      <c r="AA1358" s="2">
        <f t="shared" si="722"/>
        <v>0</v>
      </c>
      <c r="AB1358" s="26">
        <f t="shared" si="753"/>
        <v>6.7299999999999999E-2</v>
      </c>
      <c r="AC1358" s="27">
        <f t="shared" si="735"/>
        <v>15</v>
      </c>
      <c r="AD1358" s="27">
        <v>252</v>
      </c>
      <c r="AE1358" s="10">
        <f t="shared" si="731"/>
        <v>1.003884435</v>
      </c>
      <c r="AF1358" s="2">
        <f t="shared" si="723"/>
        <v>1100.1816646699999</v>
      </c>
      <c r="AG1358" s="2">
        <f t="shared" si="747"/>
        <v>1171.58864468</v>
      </c>
      <c r="AH1358" s="3" t="str">
        <f t="shared" si="748"/>
        <v>-</v>
      </c>
      <c r="AI1358" s="4" t="str">
        <f t="shared" si="732"/>
        <v>A+J=</v>
      </c>
      <c r="AJ1358" s="11">
        <f t="shared" si="754"/>
        <v>42158</v>
      </c>
      <c r="AK1358" s="11"/>
      <c r="AL1358" s="4"/>
      <c r="AM1358" s="1"/>
      <c r="AN1358" s="11"/>
      <c r="AO1358" s="1"/>
      <c r="AP1358" s="1"/>
      <c r="AQ1358" s="1"/>
      <c r="AR1358" s="1"/>
      <c r="AS1358" s="6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</row>
    <row r="1359" spans="1:55" x14ac:dyDescent="0.2">
      <c r="A1359" s="144">
        <f t="shared" si="749"/>
        <v>42148</v>
      </c>
      <c r="B1359" s="2">
        <f t="shared" si="736"/>
        <v>302782.67099815799</v>
      </c>
      <c r="C1359" s="2">
        <f t="shared" si="750"/>
        <v>238162.91393513</v>
      </c>
      <c r="D1359" s="68">
        <f>SUM(Y1359:Y$1459)</f>
        <v>10166.142202659999</v>
      </c>
      <c r="E1359" s="68">
        <f t="shared" si="737"/>
        <v>227996.77173246999</v>
      </c>
      <c r="F1359" s="72">
        <f t="shared" si="727"/>
        <v>4215.26</v>
      </c>
      <c r="G1359" s="3">
        <f>IF(N1359=1,VLOOKUP(A1358,[1]Plan1!$BG$69:$BI$188,3),G1358)</f>
        <v>4245.1899999999996</v>
      </c>
      <c r="H1359" s="11">
        <f t="shared" si="728"/>
        <v>42068</v>
      </c>
      <c r="I1359" s="11">
        <f t="shared" si="729"/>
        <v>42099</v>
      </c>
      <c r="J1359" s="26">
        <f t="shared" si="738"/>
        <v>7.1003923838623972E-3</v>
      </c>
      <c r="K1359" s="11">
        <f t="shared" si="751"/>
        <v>42156</v>
      </c>
      <c r="L1359" s="11">
        <f t="shared" si="739"/>
        <v>42156</v>
      </c>
      <c r="M1359" s="1">
        <f t="shared" si="752"/>
        <v>20</v>
      </c>
      <c r="N1359" s="1">
        <f t="shared" si="724"/>
        <v>15</v>
      </c>
      <c r="O1359" s="2">
        <f t="shared" si="740"/>
        <v>1.00532058</v>
      </c>
      <c r="P1359" s="10">
        <f t="shared" si="734"/>
        <v>1.0132008400000001</v>
      </c>
      <c r="Q1359" s="10">
        <f t="shared" si="730"/>
        <v>1.263127666262535</v>
      </c>
      <c r="R1359" s="2">
        <f t="shared" si="733"/>
        <v>1.26984823</v>
      </c>
      <c r="S1359" s="2">
        <f t="shared" si="725"/>
        <v>1.1892205600000001</v>
      </c>
      <c r="T1359" s="2">
        <f t="shared" si="741"/>
        <v>283228.23388115998</v>
      </c>
      <c r="U1359" s="2">
        <f t="shared" si="742"/>
        <v>1923.6431206269594</v>
      </c>
      <c r="V1359" s="2">
        <f t="shared" si="743"/>
        <v>61524.525297721069</v>
      </c>
      <c r="W1359" s="2">
        <f t="shared" si="744"/>
        <v>301611.08235347801</v>
      </c>
      <c r="X1359" s="27">
        <f t="shared" si="745"/>
        <v>0</v>
      </c>
      <c r="Y1359" s="2">
        <f t="shared" si="726"/>
        <v>0</v>
      </c>
      <c r="Z1359" s="67">
        <f t="shared" si="746"/>
        <v>0</v>
      </c>
      <c r="AA1359" s="2">
        <f t="shared" ref="AA1359:AA1422" si="755">IF(Z1359&gt;0,TRUNC(Z1359*T1359,8),0)</f>
        <v>0</v>
      </c>
      <c r="AB1359" s="26">
        <f t="shared" si="753"/>
        <v>6.7299999999999999E-2</v>
      </c>
      <c r="AC1359" s="27">
        <f t="shared" si="735"/>
        <v>15</v>
      </c>
      <c r="AD1359" s="27">
        <v>252</v>
      </c>
      <c r="AE1359" s="10">
        <f t="shared" si="731"/>
        <v>1.003884435</v>
      </c>
      <c r="AF1359" s="2">
        <f t="shared" ref="AF1359:AF1422" si="756">TRUNC((T1359*(AE1359-1)),8)</f>
        <v>1100.1816646699999</v>
      </c>
      <c r="AG1359" s="2">
        <f t="shared" si="747"/>
        <v>1171.58864468</v>
      </c>
      <c r="AH1359" s="3" t="str">
        <f t="shared" si="748"/>
        <v>-</v>
      </c>
      <c r="AI1359" s="4" t="str">
        <f t="shared" si="732"/>
        <v>A+J=</v>
      </c>
      <c r="AJ1359" s="11">
        <f t="shared" si="754"/>
        <v>42158</v>
      </c>
      <c r="AK1359" s="11"/>
      <c r="AL1359" s="4"/>
      <c r="AM1359" s="1"/>
      <c r="AN1359" s="11"/>
      <c r="AO1359" s="1"/>
      <c r="AP1359" s="1"/>
      <c r="AQ1359" s="1"/>
      <c r="AR1359" s="1"/>
      <c r="AS1359" s="6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</row>
    <row r="1360" spans="1:55" x14ac:dyDescent="0.2">
      <c r="A1360" s="144">
        <f t="shared" si="749"/>
        <v>42149</v>
      </c>
      <c r="B1360" s="2">
        <f t="shared" si="736"/>
        <v>302782.67099815799</v>
      </c>
      <c r="C1360" s="2">
        <f t="shared" si="750"/>
        <v>238162.91393513</v>
      </c>
      <c r="D1360" s="68">
        <f>SUM(Y1360:Y$1459)</f>
        <v>10166.142202659999</v>
      </c>
      <c r="E1360" s="68">
        <f t="shared" si="737"/>
        <v>227996.77173246999</v>
      </c>
      <c r="F1360" s="72">
        <f t="shared" si="727"/>
        <v>4215.26</v>
      </c>
      <c r="G1360" s="3">
        <f>IF(N1360=1,VLOOKUP(A1359,[1]Plan1!$BG$69:$BI$188,3),G1359)</f>
        <v>4245.1899999999996</v>
      </c>
      <c r="H1360" s="11">
        <f t="shared" si="728"/>
        <v>42068</v>
      </c>
      <c r="I1360" s="11">
        <f t="shared" si="729"/>
        <v>42099</v>
      </c>
      <c r="J1360" s="26">
        <f t="shared" si="738"/>
        <v>7.1003923838623972E-3</v>
      </c>
      <c r="K1360" s="11">
        <f t="shared" si="751"/>
        <v>42156</v>
      </c>
      <c r="L1360" s="11">
        <f t="shared" si="739"/>
        <v>42156</v>
      </c>
      <c r="M1360" s="1">
        <f t="shared" si="752"/>
        <v>20</v>
      </c>
      <c r="N1360" s="1">
        <f t="shared" si="724"/>
        <v>15</v>
      </c>
      <c r="O1360" s="2">
        <f t="shared" si="740"/>
        <v>1.00532058</v>
      </c>
      <c r="P1360" s="10">
        <f t="shared" si="734"/>
        <v>1.0132008400000001</v>
      </c>
      <c r="Q1360" s="10">
        <f t="shared" si="730"/>
        <v>1.263127666262535</v>
      </c>
      <c r="R1360" s="2">
        <f t="shared" si="733"/>
        <v>1.26984823</v>
      </c>
      <c r="S1360" s="2">
        <f t="shared" si="725"/>
        <v>1.1892205600000001</v>
      </c>
      <c r="T1360" s="2">
        <f t="shared" si="741"/>
        <v>283228.23388115998</v>
      </c>
      <c r="U1360" s="2">
        <f t="shared" si="742"/>
        <v>1923.6431206269594</v>
      </c>
      <c r="V1360" s="2">
        <f t="shared" si="743"/>
        <v>61524.525297721069</v>
      </c>
      <c r="W1360" s="2">
        <f t="shared" si="744"/>
        <v>301611.08235347801</v>
      </c>
      <c r="X1360" s="27">
        <f t="shared" si="745"/>
        <v>0</v>
      </c>
      <c r="Y1360" s="2">
        <f t="shared" si="726"/>
        <v>0</v>
      </c>
      <c r="Z1360" s="67">
        <f t="shared" si="746"/>
        <v>0</v>
      </c>
      <c r="AA1360" s="2">
        <f t="shared" si="755"/>
        <v>0</v>
      </c>
      <c r="AB1360" s="26">
        <f t="shared" si="753"/>
        <v>6.7299999999999999E-2</v>
      </c>
      <c r="AC1360" s="27">
        <f t="shared" si="735"/>
        <v>15</v>
      </c>
      <c r="AD1360" s="27">
        <v>252</v>
      </c>
      <c r="AE1360" s="10">
        <f t="shared" si="731"/>
        <v>1.003884435</v>
      </c>
      <c r="AF1360" s="2">
        <f t="shared" si="756"/>
        <v>1100.1816646699999</v>
      </c>
      <c r="AG1360" s="2">
        <f t="shared" si="747"/>
        <v>1171.58864468</v>
      </c>
      <c r="AH1360" s="3" t="str">
        <f t="shared" si="748"/>
        <v>-</v>
      </c>
      <c r="AI1360" s="4" t="str">
        <f t="shared" si="732"/>
        <v>A+J=</v>
      </c>
      <c r="AJ1360" s="11">
        <f t="shared" si="754"/>
        <v>42158</v>
      </c>
      <c r="AK1360" s="11"/>
      <c r="AL1360" s="4"/>
      <c r="AM1360" s="1"/>
      <c r="AN1360" s="11"/>
      <c r="AO1360" s="1"/>
      <c r="AP1360" s="1"/>
      <c r="AQ1360" s="1"/>
      <c r="AR1360" s="1"/>
      <c r="AS1360" s="6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</row>
    <row r="1361" spans="1:55" x14ac:dyDescent="0.2">
      <c r="A1361" s="144">
        <f t="shared" si="749"/>
        <v>42150</v>
      </c>
      <c r="B1361" s="2">
        <f t="shared" si="736"/>
        <v>302963.80451161513</v>
      </c>
      <c r="C1361" s="2">
        <f t="shared" si="750"/>
        <v>238162.91393513</v>
      </c>
      <c r="D1361" s="68">
        <f>SUM(Y1361:Y$1459)</f>
        <v>10166.142202659999</v>
      </c>
      <c r="E1361" s="68">
        <f t="shared" si="737"/>
        <v>227996.77173246999</v>
      </c>
      <c r="F1361" s="72">
        <f t="shared" si="727"/>
        <v>4215.26</v>
      </c>
      <c r="G1361" s="3">
        <f>IF(N1361=1,VLOOKUP(A1360,[1]Plan1!$BG$69:$BI$188,3),G1360)</f>
        <v>4245.1899999999996</v>
      </c>
      <c r="H1361" s="11">
        <f t="shared" si="728"/>
        <v>42068</v>
      </c>
      <c r="I1361" s="11">
        <f t="shared" si="729"/>
        <v>42099</v>
      </c>
      <c r="J1361" s="26">
        <f t="shared" si="738"/>
        <v>7.1003923838623972E-3</v>
      </c>
      <c r="K1361" s="11">
        <f t="shared" si="751"/>
        <v>42156</v>
      </c>
      <c r="L1361" s="11">
        <f t="shared" si="739"/>
        <v>42156</v>
      </c>
      <c r="M1361" s="1">
        <f t="shared" si="752"/>
        <v>20</v>
      </c>
      <c r="N1361" s="1">
        <f t="shared" si="724"/>
        <v>16</v>
      </c>
      <c r="O1361" s="2">
        <f t="shared" si="740"/>
        <v>1.00567629</v>
      </c>
      <c r="P1361" s="10">
        <f t="shared" si="734"/>
        <v>1.0132008400000001</v>
      </c>
      <c r="Q1361" s="10">
        <f t="shared" si="730"/>
        <v>1.263127666262535</v>
      </c>
      <c r="R1361" s="2">
        <f t="shared" si="733"/>
        <v>1.2702975400000001</v>
      </c>
      <c r="S1361" s="2">
        <f t="shared" si="725"/>
        <v>1.1892205600000001</v>
      </c>
      <c r="T1361" s="2">
        <f t="shared" si="741"/>
        <v>283228.23388115998</v>
      </c>
      <c r="U1361" s="2">
        <f t="shared" si="742"/>
        <v>1923.6431206269594</v>
      </c>
      <c r="V1361" s="2">
        <f t="shared" si="743"/>
        <v>61626.966527228193</v>
      </c>
      <c r="W1361" s="2">
        <f t="shared" si="744"/>
        <v>301713.52358298516</v>
      </c>
      <c r="X1361" s="27">
        <f t="shared" si="745"/>
        <v>0</v>
      </c>
      <c r="Y1361" s="2">
        <f t="shared" si="726"/>
        <v>0</v>
      </c>
      <c r="Z1361" s="67">
        <f t="shared" si="746"/>
        <v>0</v>
      </c>
      <c r="AA1361" s="2">
        <f t="shared" si="755"/>
        <v>0</v>
      </c>
      <c r="AB1361" s="26">
        <f t="shared" si="753"/>
        <v>6.7299999999999999E-2</v>
      </c>
      <c r="AC1361" s="27">
        <f t="shared" si="735"/>
        <v>16</v>
      </c>
      <c r="AD1361" s="27">
        <v>252</v>
      </c>
      <c r="AE1361" s="10">
        <f t="shared" si="731"/>
        <v>1.004143934</v>
      </c>
      <c r="AF1361" s="2">
        <f t="shared" si="756"/>
        <v>1173.6791081399999</v>
      </c>
      <c r="AG1361" s="2">
        <f t="shared" si="747"/>
        <v>1250.2809286300001</v>
      </c>
      <c r="AH1361" s="3" t="str">
        <f t="shared" si="748"/>
        <v>-</v>
      </c>
      <c r="AI1361" s="4" t="str">
        <f t="shared" si="732"/>
        <v>A+J=</v>
      </c>
      <c r="AJ1361" s="11">
        <f t="shared" si="754"/>
        <v>42158</v>
      </c>
      <c r="AK1361" s="11"/>
      <c r="AL1361" s="4"/>
      <c r="AM1361" s="1"/>
      <c r="AN1361" s="11"/>
      <c r="AO1361" s="1"/>
      <c r="AP1361" s="1"/>
      <c r="AQ1361" s="1"/>
      <c r="AR1361" s="1"/>
      <c r="AS1361" s="6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</row>
    <row r="1362" spans="1:55" x14ac:dyDescent="0.2">
      <c r="A1362" s="144">
        <f t="shared" si="749"/>
        <v>42151</v>
      </c>
      <c r="B1362" s="2">
        <f t="shared" si="736"/>
        <v>303145.04546183802</v>
      </c>
      <c r="C1362" s="2">
        <f t="shared" si="750"/>
        <v>238162.91393513</v>
      </c>
      <c r="D1362" s="68">
        <f>SUM(Y1362:Y$1459)</f>
        <v>10166.142202659999</v>
      </c>
      <c r="E1362" s="68">
        <f t="shared" si="737"/>
        <v>227996.77173246999</v>
      </c>
      <c r="F1362" s="72">
        <f t="shared" si="727"/>
        <v>4215.26</v>
      </c>
      <c r="G1362" s="3">
        <f>IF(N1362=1,VLOOKUP(A1361,[1]Plan1!$BG$69:$BI$188,3),G1361)</f>
        <v>4245.1899999999996</v>
      </c>
      <c r="H1362" s="11">
        <f t="shared" si="728"/>
        <v>42068</v>
      </c>
      <c r="I1362" s="11">
        <f t="shared" si="729"/>
        <v>42099</v>
      </c>
      <c r="J1362" s="26">
        <f t="shared" si="738"/>
        <v>7.1003923838623972E-3</v>
      </c>
      <c r="K1362" s="11">
        <f t="shared" si="751"/>
        <v>42156</v>
      </c>
      <c r="L1362" s="11">
        <f t="shared" si="739"/>
        <v>42156</v>
      </c>
      <c r="M1362" s="1">
        <f t="shared" si="752"/>
        <v>20</v>
      </c>
      <c r="N1362" s="1">
        <f t="shared" si="724"/>
        <v>17</v>
      </c>
      <c r="O1362" s="2">
        <f t="shared" si="740"/>
        <v>1.00603212</v>
      </c>
      <c r="P1362" s="10">
        <f t="shared" si="734"/>
        <v>1.0132008400000001</v>
      </c>
      <c r="Q1362" s="10">
        <f t="shared" si="730"/>
        <v>1.263127666262535</v>
      </c>
      <c r="R1362" s="2">
        <f t="shared" si="733"/>
        <v>1.2707470000000001</v>
      </c>
      <c r="S1362" s="2">
        <f t="shared" si="725"/>
        <v>1.1892205600000001</v>
      </c>
      <c r="T1362" s="2">
        <f t="shared" si="741"/>
        <v>283228.23388115998</v>
      </c>
      <c r="U1362" s="2">
        <f t="shared" si="742"/>
        <v>1923.6431206269594</v>
      </c>
      <c r="V1362" s="2">
        <f t="shared" si="743"/>
        <v>61729.441956251067</v>
      </c>
      <c r="W1362" s="2">
        <f t="shared" si="744"/>
        <v>301815.99901200802</v>
      </c>
      <c r="X1362" s="27">
        <f t="shared" si="745"/>
        <v>0</v>
      </c>
      <c r="Y1362" s="2">
        <f t="shared" si="726"/>
        <v>0</v>
      </c>
      <c r="Z1362" s="67">
        <f t="shared" si="746"/>
        <v>0</v>
      </c>
      <c r="AA1362" s="2">
        <f t="shared" si="755"/>
        <v>0</v>
      </c>
      <c r="AB1362" s="26">
        <f t="shared" si="753"/>
        <v>6.7299999999999999E-2</v>
      </c>
      <c r="AC1362" s="27">
        <f t="shared" si="735"/>
        <v>17</v>
      </c>
      <c r="AD1362" s="27">
        <v>252</v>
      </c>
      <c r="AE1362" s="10">
        <f t="shared" si="731"/>
        <v>1.0044034989999999</v>
      </c>
      <c r="AF1362" s="2">
        <f t="shared" si="756"/>
        <v>1247.1952446600001</v>
      </c>
      <c r="AG1362" s="2">
        <f t="shared" si="747"/>
        <v>1329.04644983</v>
      </c>
      <c r="AH1362" s="3" t="str">
        <f t="shared" si="748"/>
        <v>-</v>
      </c>
      <c r="AI1362" s="4" t="str">
        <f t="shared" si="732"/>
        <v>A+J=</v>
      </c>
      <c r="AJ1362" s="11">
        <f t="shared" si="754"/>
        <v>42158</v>
      </c>
      <c r="AK1362" s="11"/>
      <c r="AL1362" s="4"/>
      <c r="AM1362" s="1"/>
      <c r="AN1362" s="11"/>
      <c r="AO1362" s="1"/>
      <c r="AP1362" s="1"/>
      <c r="AQ1362" s="1"/>
      <c r="AR1362" s="1"/>
      <c r="AS1362" s="6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</row>
    <row r="1363" spans="1:55" x14ac:dyDescent="0.2">
      <c r="A1363" s="144">
        <f t="shared" si="749"/>
        <v>42152</v>
      </c>
      <c r="B1363" s="2">
        <f t="shared" si="736"/>
        <v>303326.39877885208</v>
      </c>
      <c r="C1363" s="2">
        <f t="shared" si="750"/>
        <v>238162.91393513</v>
      </c>
      <c r="D1363" s="68">
        <f>SUM(Y1363:Y$1459)</f>
        <v>10166.142202659999</v>
      </c>
      <c r="E1363" s="68">
        <f t="shared" si="737"/>
        <v>227996.77173246999</v>
      </c>
      <c r="F1363" s="72">
        <f t="shared" si="727"/>
        <v>4215.26</v>
      </c>
      <c r="G1363" s="3">
        <f>IF(N1363=1,VLOOKUP(A1362,[1]Plan1!$BG$69:$BI$188,3),G1362)</f>
        <v>4245.1899999999996</v>
      </c>
      <c r="H1363" s="11">
        <f t="shared" si="728"/>
        <v>42068</v>
      </c>
      <c r="I1363" s="11">
        <f t="shared" si="729"/>
        <v>42099</v>
      </c>
      <c r="J1363" s="26">
        <f t="shared" si="738"/>
        <v>7.1003923838623972E-3</v>
      </c>
      <c r="K1363" s="11">
        <f t="shared" si="751"/>
        <v>42156</v>
      </c>
      <c r="L1363" s="11">
        <f t="shared" si="739"/>
        <v>42156</v>
      </c>
      <c r="M1363" s="1">
        <f t="shared" si="752"/>
        <v>20</v>
      </c>
      <c r="N1363" s="1">
        <f t="shared" si="724"/>
        <v>18</v>
      </c>
      <c r="O1363" s="2">
        <f t="shared" si="740"/>
        <v>1.00638809</v>
      </c>
      <c r="P1363" s="10">
        <f t="shared" si="734"/>
        <v>1.0132008400000001</v>
      </c>
      <c r="Q1363" s="10">
        <f t="shared" si="730"/>
        <v>1.263127666262535</v>
      </c>
      <c r="R1363" s="2">
        <f t="shared" si="733"/>
        <v>1.2711966299999999</v>
      </c>
      <c r="S1363" s="2">
        <f t="shared" si="725"/>
        <v>1.1892205600000001</v>
      </c>
      <c r="T1363" s="2">
        <f t="shared" si="741"/>
        <v>283228.23388115998</v>
      </c>
      <c r="U1363" s="2">
        <f t="shared" si="742"/>
        <v>1923.6431206269594</v>
      </c>
      <c r="V1363" s="2">
        <f t="shared" si="743"/>
        <v>61831.956144725111</v>
      </c>
      <c r="W1363" s="2">
        <f t="shared" si="744"/>
        <v>301918.51320048206</v>
      </c>
      <c r="X1363" s="27">
        <f t="shared" si="745"/>
        <v>0</v>
      </c>
      <c r="Y1363" s="2">
        <f t="shared" si="726"/>
        <v>0</v>
      </c>
      <c r="Z1363" s="67">
        <f t="shared" si="746"/>
        <v>0</v>
      </c>
      <c r="AA1363" s="2">
        <f t="shared" si="755"/>
        <v>0</v>
      </c>
      <c r="AB1363" s="26">
        <f t="shared" si="753"/>
        <v>6.7299999999999999E-2</v>
      </c>
      <c r="AC1363" s="27">
        <f t="shared" si="735"/>
        <v>18</v>
      </c>
      <c r="AD1363" s="27">
        <v>252</v>
      </c>
      <c r="AE1363" s="10">
        <f t="shared" si="731"/>
        <v>1.004663131</v>
      </c>
      <c r="AF1363" s="2">
        <f t="shared" si="756"/>
        <v>1320.7303574800001</v>
      </c>
      <c r="AG1363" s="2">
        <f t="shared" si="747"/>
        <v>1407.8855783700001</v>
      </c>
      <c r="AH1363" s="3" t="str">
        <f t="shared" si="748"/>
        <v>-</v>
      </c>
      <c r="AI1363" s="4" t="str">
        <f t="shared" si="732"/>
        <v>A+J=</v>
      </c>
      <c r="AJ1363" s="11">
        <f t="shared" si="754"/>
        <v>42158</v>
      </c>
      <c r="AK1363" s="11"/>
      <c r="AL1363" s="4"/>
      <c r="AM1363" s="1"/>
      <c r="AN1363" s="11"/>
      <c r="AO1363" s="1"/>
      <c r="AP1363" s="1"/>
      <c r="AQ1363" s="1"/>
      <c r="AR1363" s="1"/>
      <c r="AS1363" s="6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</row>
    <row r="1364" spans="1:55" x14ac:dyDescent="0.2">
      <c r="A1364" s="144">
        <f t="shared" si="749"/>
        <v>42153</v>
      </c>
      <c r="B1364" s="2">
        <f t="shared" si="736"/>
        <v>303507.86023311189</v>
      </c>
      <c r="C1364" s="2">
        <f t="shared" si="750"/>
        <v>238162.91393513</v>
      </c>
      <c r="D1364" s="68">
        <f>SUM(Y1364:Y$1459)</f>
        <v>10166.142202659999</v>
      </c>
      <c r="E1364" s="68">
        <f t="shared" si="737"/>
        <v>227996.77173246999</v>
      </c>
      <c r="F1364" s="72">
        <f t="shared" si="727"/>
        <v>4215.26</v>
      </c>
      <c r="G1364" s="3">
        <f>IF(N1364=1,VLOOKUP(A1363,[1]Plan1!$BG$69:$BI$188,3),G1363)</f>
        <v>4245.1899999999996</v>
      </c>
      <c r="H1364" s="11">
        <f t="shared" si="728"/>
        <v>42068</v>
      </c>
      <c r="I1364" s="11">
        <f t="shared" si="729"/>
        <v>42099</v>
      </c>
      <c r="J1364" s="26">
        <f t="shared" si="738"/>
        <v>7.1003923838623972E-3</v>
      </c>
      <c r="K1364" s="11">
        <f t="shared" si="751"/>
        <v>42156</v>
      </c>
      <c r="L1364" s="11">
        <f t="shared" si="739"/>
        <v>42156</v>
      </c>
      <c r="M1364" s="1">
        <f t="shared" si="752"/>
        <v>20</v>
      </c>
      <c r="N1364" s="1">
        <f t="shared" si="724"/>
        <v>19</v>
      </c>
      <c r="O1364" s="2">
        <f t="shared" si="740"/>
        <v>1.0067441699999999</v>
      </c>
      <c r="P1364" s="10">
        <f t="shared" si="734"/>
        <v>1.0132008400000001</v>
      </c>
      <c r="Q1364" s="10">
        <f t="shared" si="730"/>
        <v>1.263127666262535</v>
      </c>
      <c r="R1364" s="2">
        <f t="shared" si="733"/>
        <v>1.27164641</v>
      </c>
      <c r="S1364" s="2">
        <f t="shared" si="725"/>
        <v>1.1892205600000001</v>
      </c>
      <c r="T1364" s="2">
        <f t="shared" si="741"/>
        <v>283228.23388115998</v>
      </c>
      <c r="U1364" s="2">
        <f t="shared" si="742"/>
        <v>1923.6431206269594</v>
      </c>
      <c r="V1364" s="2">
        <f t="shared" si="743"/>
        <v>61934.504532714956</v>
      </c>
      <c r="W1364" s="2">
        <f t="shared" si="744"/>
        <v>302021.06158847187</v>
      </c>
      <c r="X1364" s="27">
        <f t="shared" si="745"/>
        <v>0</v>
      </c>
      <c r="Y1364" s="2">
        <f t="shared" si="726"/>
        <v>0</v>
      </c>
      <c r="Z1364" s="67">
        <f t="shared" si="746"/>
        <v>0</v>
      </c>
      <c r="AA1364" s="2">
        <f t="shared" si="755"/>
        <v>0</v>
      </c>
      <c r="AB1364" s="26">
        <f t="shared" si="753"/>
        <v>6.7299999999999999E-2</v>
      </c>
      <c r="AC1364" s="27">
        <f t="shared" si="735"/>
        <v>19</v>
      </c>
      <c r="AD1364" s="27">
        <v>252</v>
      </c>
      <c r="AE1364" s="10">
        <f t="shared" si="731"/>
        <v>1.004922831</v>
      </c>
      <c r="AF1364" s="2">
        <f t="shared" si="756"/>
        <v>1394.2847298199999</v>
      </c>
      <c r="AG1364" s="2">
        <f t="shared" si="747"/>
        <v>1486.79864464</v>
      </c>
      <c r="AH1364" s="3" t="str">
        <f t="shared" si="748"/>
        <v>-</v>
      </c>
      <c r="AI1364" s="4" t="str">
        <f t="shared" si="732"/>
        <v>A+J=</v>
      </c>
      <c r="AJ1364" s="11">
        <f t="shared" si="754"/>
        <v>42158</v>
      </c>
      <c r="AK1364" s="11"/>
      <c r="AL1364" s="4"/>
      <c r="AM1364" s="1"/>
      <c r="AN1364" s="11"/>
      <c r="AO1364" s="1"/>
      <c r="AP1364" s="1"/>
      <c r="AQ1364" s="1"/>
      <c r="AR1364" s="1"/>
      <c r="AS1364" s="6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</row>
    <row r="1365" spans="1:55" x14ac:dyDescent="0.2">
      <c r="A1365" s="144">
        <f t="shared" si="749"/>
        <v>42154</v>
      </c>
      <c r="B1365" s="2">
        <f t="shared" si="736"/>
        <v>303689.43385147292</v>
      </c>
      <c r="C1365" s="2">
        <f t="shared" si="750"/>
        <v>238162.91393513</v>
      </c>
      <c r="D1365" s="68">
        <f>SUM(Y1365:Y$1459)</f>
        <v>10166.142202659999</v>
      </c>
      <c r="E1365" s="68">
        <f t="shared" si="737"/>
        <v>227996.77173246999</v>
      </c>
      <c r="F1365" s="72">
        <f t="shared" si="727"/>
        <v>4215.26</v>
      </c>
      <c r="G1365" s="3">
        <f>IF(N1365=1,VLOOKUP(A1364,[1]Plan1!$BG$69:$BI$188,3),G1364)</f>
        <v>4245.1899999999996</v>
      </c>
      <c r="H1365" s="11">
        <f t="shared" si="728"/>
        <v>42068</v>
      </c>
      <c r="I1365" s="11">
        <f t="shared" si="729"/>
        <v>42099</v>
      </c>
      <c r="J1365" s="26">
        <f t="shared" si="738"/>
        <v>7.1003923838623972E-3</v>
      </c>
      <c r="K1365" s="11">
        <f t="shared" si="751"/>
        <v>42156</v>
      </c>
      <c r="L1365" s="11">
        <f t="shared" si="739"/>
        <v>42156</v>
      </c>
      <c r="M1365" s="1">
        <f t="shared" si="752"/>
        <v>20</v>
      </c>
      <c r="N1365" s="1">
        <f t="shared" si="724"/>
        <v>20</v>
      </c>
      <c r="O1365" s="2">
        <f t="shared" si="740"/>
        <v>1.00710039</v>
      </c>
      <c r="P1365" s="10">
        <f t="shared" si="734"/>
        <v>1.0132008400000001</v>
      </c>
      <c r="Q1365" s="10">
        <f t="shared" si="730"/>
        <v>1.263127666262535</v>
      </c>
      <c r="R1365" s="2">
        <f t="shared" si="733"/>
        <v>1.2720963599999999</v>
      </c>
      <c r="S1365" s="2">
        <f t="shared" si="725"/>
        <v>1.1892205600000001</v>
      </c>
      <c r="T1365" s="2">
        <f t="shared" si="741"/>
        <v>283228.23388115998</v>
      </c>
      <c r="U1365" s="2">
        <f t="shared" si="742"/>
        <v>1923.6431206269594</v>
      </c>
      <c r="V1365" s="2">
        <f t="shared" si="743"/>
        <v>62037.091680155965</v>
      </c>
      <c r="W1365" s="2">
        <f t="shared" si="744"/>
        <v>302123.64873591292</v>
      </c>
      <c r="X1365" s="27">
        <f t="shared" si="745"/>
        <v>0</v>
      </c>
      <c r="Y1365" s="2">
        <f t="shared" si="726"/>
        <v>0</v>
      </c>
      <c r="Z1365" s="67">
        <f t="shared" si="746"/>
        <v>0</v>
      </c>
      <c r="AA1365" s="2">
        <f t="shared" si="755"/>
        <v>0</v>
      </c>
      <c r="AB1365" s="26">
        <f t="shared" si="753"/>
        <v>6.7299999999999999E-2</v>
      </c>
      <c r="AC1365" s="27">
        <f t="shared" si="735"/>
        <v>20</v>
      </c>
      <c r="AD1365" s="27">
        <v>252</v>
      </c>
      <c r="AE1365" s="10">
        <f t="shared" si="731"/>
        <v>1.0051825969999999</v>
      </c>
      <c r="AF1365" s="2">
        <f t="shared" si="756"/>
        <v>1467.8577952200001</v>
      </c>
      <c r="AG1365" s="2">
        <f t="shared" si="747"/>
        <v>1565.7851155599999</v>
      </c>
      <c r="AH1365" s="3" t="str">
        <f t="shared" si="748"/>
        <v>-</v>
      </c>
      <c r="AI1365" s="4" t="str">
        <f t="shared" si="732"/>
        <v>A+J=</v>
      </c>
      <c r="AJ1365" s="11">
        <f t="shared" si="754"/>
        <v>42158</v>
      </c>
      <c r="AK1365" s="11"/>
      <c r="AL1365" s="4"/>
      <c r="AM1365" s="1"/>
      <c r="AN1365" s="11"/>
      <c r="AO1365" s="1"/>
      <c r="AP1365" s="1"/>
      <c r="AQ1365" s="1"/>
      <c r="AR1365" s="1"/>
      <c r="AS1365" s="6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</row>
    <row r="1366" spans="1:55" x14ac:dyDescent="0.2">
      <c r="A1366" s="144">
        <f t="shared" si="749"/>
        <v>42155</v>
      </c>
      <c r="B1366" s="2">
        <f t="shared" si="736"/>
        <v>303689.43385147292</v>
      </c>
      <c r="C1366" s="2">
        <f t="shared" si="750"/>
        <v>238162.91393513</v>
      </c>
      <c r="D1366" s="68">
        <f>SUM(Y1366:Y$1459)</f>
        <v>10166.142202659999</v>
      </c>
      <c r="E1366" s="68">
        <f t="shared" si="737"/>
        <v>227996.77173246999</v>
      </c>
      <c r="F1366" s="72">
        <f t="shared" si="727"/>
        <v>4215.26</v>
      </c>
      <c r="G1366" s="3">
        <f>IF(N1366=1,VLOOKUP(A1365,[1]Plan1!$BG$69:$BI$188,3),G1365)</f>
        <v>4245.1899999999996</v>
      </c>
      <c r="H1366" s="11">
        <f t="shared" si="728"/>
        <v>42068</v>
      </c>
      <c r="I1366" s="11">
        <f t="shared" si="729"/>
        <v>42099</v>
      </c>
      <c r="J1366" s="26">
        <f t="shared" si="738"/>
        <v>7.1003923838623972E-3</v>
      </c>
      <c r="K1366" s="11">
        <f t="shared" si="751"/>
        <v>42156</v>
      </c>
      <c r="L1366" s="11">
        <f t="shared" si="739"/>
        <v>42156</v>
      </c>
      <c r="M1366" s="1">
        <f t="shared" si="752"/>
        <v>20</v>
      </c>
      <c r="N1366" s="1">
        <f t="shared" si="724"/>
        <v>20</v>
      </c>
      <c r="O1366" s="2">
        <f t="shared" si="740"/>
        <v>1.00710039</v>
      </c>
      <c r="P1366" s="10">
        <f t="shared" si="734"/>
        <v>1.0132008400000001</v>
      </c>
      <c r="Q1366" s="10">
        <f t="shared" si="730"/>
        <v>1.263127666262535</v>
      </c>
      <c r="R1366" s="2">
        <f t="shared" si="733"/>
        <v>1.2720963599999999</v>
      </c>
      <c r="S1366" s="2">
        <f t="shared" si="725"/>
        <v>1.1892205600000001</v>
      </c>
      <c r="T1366" s="2">
        <f t="shared" si="741"/>
        <v>283228.23388115998</v>
      </c>
      <c r="U1366" s="2">
        <f t="shared" si="742"/>
        <v>1923.6431206269594</v>
      </c>
      <c r="V1366" s="2">
        <f t="shared" si="743"/>
        <v>62037.091680155965</v>
      </c>
      <c r="W1366" s="2">
        <f t="shared" si="744"/>
        <v>302123.64873591292</v>
      </c>
      <c r="X1366" s="27">
        <f t="shared" si="745"/>
        <v>0</v>
      </c>
      <c r="Y1366" s="2">
        <f t="shared" si="726"/>
        <v>0</v>
      </c>
      <c r="Z1366" s="67">
        <f t="shared" si="746"/>
        <v>0</v>
      </c>
      <c r="AA1366" s="2">
        <f t="shared" si="755"/>
        <v>0</v>
      </c>
      <c r="AB1366" s="26">
        <f t="shared" si="753"/>
        <v>6.7299999999999999E-2</v>
      </c>
      <c r="AC1366" s="27">
        <f t="shared" si="735"/>
        <v>20</v>
      </c>
      <c r="AD1366" s="27">
        <v>252</v>
      </c>
      <c r="AE1366" s="10">
        <f t="shared" si="731"/>
        <v>1.0051825969999999</v>
      </c>
      <c r="AF1366" s="2">
        <f t="shared" si="756"/>
        <v>1467.8577952200001</v>
      </c>
      <c r="AG1366" s="2">
        <f t="shared" si="747"/>
        <v>1565.7851155599999</v>
      </c>
      <c r="AH1366" s="3" t="str">
        <f t="shared" si="748"/>
        <v>-</v>
      </c>
      <c r="AI1366" s="4" t="str">
        <f t="shared" si="732"/>
        <v>A+J=</v>
      </c>
      <c r="AJ1366" s="11">
        <f t="shared" si="754"/>
        <v>42158</v>
      </c>
      <c r="AK1366" s="11"/>
      <c r="AL1366" s="4"/>
      <c r="AM1366" s="1"/>
      <c r="AN1366" s="11"/>
      <c r="AO1366" s="1"/>
      <c r="AP1366" s="1"/>
      <c r="AQ1366" s="1"/>
      <c r="AR1366" s="1"/>
      <c r="AS1366" s="6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</row>
    <row r="1367" spans="1:55" x14ac:dyDescent="0.2">
      <c r="A1367" s="144">
        <f t="shared" si="749"/>
        <v>42156</v>
      </c>
      <c r="B1367" s="2">
        <f t="shared" si="736"/>
        <v>303689.43385147292</v>
      </c>
      <c r="C1367" s="2">
        <f t="shared" si="750"/>
        <v>238162.91393513</v>
      </c>
      <c r="D1367" s="68">
        <f>SUM(Y1367:Y$1459)</f>
        <v>10166.142202659999</v>
      </c>
      <c r="E1367" s="68">
        <f t="shared" si="737"/>
        <v>227996.77173246999</v>
      </c>
      <c r="F1367" s="72">
        <f t="shared" si="727"/>
        <v>4215.26</v>
      </c>
      <c r="G1367" s="3">
        <f>IF(N1367=1,VLOOKUP(A1366,[1]Plan1!$BG$69:$BI$188,3),G1366)</f>
        <v>4245.1899999999996</v>
      </c>
      <c r="H1367" s="11">
        <f t="shared" si="728"/>
        <v>42068</v>
      </c>
      <c r="I1367" s="11">
        <f t="shared" si="729"/>
        <v>42099</v>
      </c>
      <c r="J1367" s="26">
        <f t="shared" si="738"/>
        <v>7.1003923838623972E-3</v>
      </c>
      <c r="K1367" s="11">
        <f t="shared" si="751"/>
        <v>42186</v>
      </c>
      <c r="L1367" s="11">
        <f t="shared" si="739"/>
        <v>42156</v>
      </c>
      <c r="M1367" s="1">
        <f t="shared" si="752"/>
        <v>20</v>
      </c>
      <c r="N1367" s="1">
        <f t="shared" si="724"/>
        <v>20</v>
      </c>
      <c r="O1367" s="2">
        <f t="shared" si="740"/>
        <v>1.00710039</v>
      </c>
      <c r="P1367" s="10">
        <f t="shared" si="734"/>
        <v>1.0132008400000001</v>
      </c>
      <c r="Q1367" s="10">
        <f t="shared" si="730"/>
        <v>1.263127666262535</v>
      </c>
      <c r="R1367" s="2">
        <f t="shared" si="733"/>
        <v>1.2720963599999999</v>
      </c>
      <c r="S1367" s="2">
        <f t="shared" si="725"/>
        <v>1.1892205600000001</v>
      </c>
      <c r="T1367" s="2">
        <f t="shared" si="741"/>
        <v>283228.23388115998</v>
      </c>
      <c r="U1367" s="2">
        <f t="shared" si="742"/>
        <v>1923.6431206269594</v>
      </c>
      <c r="V1367" s="2">
        <f t="shared" si="743"/>
        <v>62037.091680155965</v>
      </c>
      <c r="W1367" s="2">
        <f t="shared" si="744"/>
        <v>302123.64873591292</v>
      </c>
      <c r="X1367" s="27">
        <f t="shared" si="745"/>
        <v>44</v>
      </c>
      <c r="Y1367" s="2">
        <f t="shared" si="726"/>
        <v>2597.3688958500002</v>
      </c>
      <c r="Z1367" s="67">
        <f t="shared" si="746"/>
        <v>1.09058495E-2</v>
      </c>
      <c r="AA1367" s="2">
        <f t="shared" si="755"/>
        <v>3088.8444928499998</v>
      </c>
      <c r="AB1367" s="26">
        <f t="shared" si="753"/>
        <v>6.7299999999999999E-2</v>
      </c>
      <c r="AC1367" s="27">
        <f t="shared" si="735"/>
        <v>20</v>
      </c>
      <c r="AD1367" s="27">
        <v>252</v>
      </c>
      <c r="AE1367" s="10">
        <f t="shared" si="731"/>
        <v>1.0051825969999999</v>
      </c>
      <c r="AF1367" s="2">
        <f t="shared" si="756"/>
        <v>1467.8577952200001</v>
      </c>
      <c r="AG1367" s="2">
        <f t="shared" si="747"/>
        <v>1565.7851155599999</v>
      </c>
      <c r="AH1367" s="3">
        <f t="shared" si="748"/>
        <v>4556.7022880699997</v>
      </c>
      <c r="AI1367" s="4" t="str">
        <f t="shared" si="732"/>
        <v>A+J=</v>
      </c>
      <c r="AJ1367" s="11">
        <f t="shared" si="754"/>
        <v>42158</v>
      </c>
      <c r="AK1367" s="11"/>
      <c r="AL1367" s="4"/>
      <c r="AM1367" s="1"/>
      <c r="AN1367" s="11"/>
      <c r="AO1367" s="1"/>
      <c r="AP1367" s="1"/>
      <c r="AQ1367" s="1"/>
      <c r="AR1367" s="1"/>
      <c r="AS1367" s="6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</row>
    <row r="1368" spans="1:55" x14ac:dyDescent="0.2">
      <c r="A1368" s="144">
        <f t="shared" si="749"/>
        <v>42157</v>
      </c>
      <c r="B1368" s="2">
        <f t="shared" si="736"/>
        <v>299213.95718584477</v>
      </c>
      <c r="C1368" s="2">
        <f t="shared" si="750"/>
        <v>235565.54503928</v>
      </c>
      <c r="D1368" s="68">
        <f>SUM(Y1368:Y$1459)</f>
        <v>7568.7733068100006</v>
      </c>
      <c r="E1368" s="68">
        <f t="shared" si="737"/>
        <v>227996.77173246999</v>
      </c>
      <c r="F1368" s="72">
        <f t="shared" si="727"/>
        <v>4245.1899999999996</v>
      </c>
      <c r="G1368" s="3">
        <f>IF(N1368=1,VLOOKUP(A1367,[1]Plan1!$BG$69:$BI$188,3),G1367)</f>
        <v>4276.6000000000004</v>
      </c>
      <c r="H1368" s="11">
        <f t="shared" si="728"/>
        <v>42096</v>
      </c>
      <c r="I1368" s="11">
        <f t="shared" si="729"/>
        <v>42126</v>
      </c>
      <c r="J1368" s="26">
        <f t="shared" si="738"/>
        <v>7.3989621194812116E-3</v>
      </c>
      <c r="K1368" s="11">
        <f t="shared" si="751"/>
        <v>42186</v>
      </c>
      <c r="L1368" s="11">
        <f t="shared" si="739"/>
        <v>42186</v>
      </c>
      <c r="M1368" s="1">
        <f t="shared" si="752"/>
        <v>21</v>
      </c>
      <c r="N1368" s="1">
        <f t="shared" si="724"/>
        <v>1</v>
      </c>
      <c r="O1368" s="2">
        <f t="shared" si="740"/>
        <v>1.0003510900000001</v>
      </c>
      <c r="P1368" s="10">
        <f t="shared" si="734"/>
        <v>1.00710039</v>
      </c>
      <c r="Q1368" s="10">
        <f t="shared" si="730"/>
        <v>1.2720963653127888</v>
      </c>
      <c r="R1368" s="2">
        <f t="shared" si="733"/>
        <v>1.2725429800000001</v>
      </c>
      <c r="S1368" s="2">
        <f t="shared" si="725"/>
        <v>1.1892205600000001</v>
      </c>
      <c r="T1368" s="2">
        <f t="shared" si="741"/>
        <v>280139.38938831002</v>
      </c>
      <c r="U1368" s="2">
        <f t="shared" si="742"/>
        <v>1432.1675236276408</v>
      </c>
      <c r="V1368" s="2">
        <f t="shared" si="743"/>
        <v>62138.919598347158</v>
      </c>
      <c r="W1368" s="2">
        <f t="shared" si="744"/>
        <v>299136.63216125476</v>
      </c>
      <c r="X1368" s="27">
        <f t="shared" si="745"/>
        <v>0</v>
      </c>
      <c r="Y1368" s="2">
        <f t="shared" si="726"/>
        <v>0</v>
      </c>
      <c r="Z1368" s="67">
        <f t="shared" si="746"/>
        <v>0</v>
      </c>
      <c r="AA1368" s="2">
        <f t="shared" si="755"/>
        <v>0</v>
      </c>
      <c r="AB1368" s="26">
        <f t="shared" si="753"/>
        <v>6.7299999999999999E-2</v>
      </c>
      <c r="AC1368" s="27">
        <f t="shared" si="735"/>
        <v>1</v>
      </c>
      <c r="AD1368" s="27">
        <v>252</v>
      </c>
      <c r="AE1368" s="10">
        <f t="shared" si="731"/>
        <v>1.0002584940000001</v>
      </c>
      <c r="AF1368" s="2">
        <f t="shared" si="756"/>
        <v>72.414351319999994</v>
      </c>
      <c r="AG1368" s="2">
        <f t="shared" si="747"/>
        <v>77.325024589999998</v>
      </c>
      <c r="AH1368" s="3" t="str">
        <f t="shared" si="748"/>
        <v>-</v>
      </c>
      <c r="AI1368" s="4" t="str">
        <f t="shared" si="732"/>
        <v>A+J=</v>
      </c>
      <c r="AJ1368" s="11">
        <f t="shared" si="754"/>
        <v>42188</v>
      </c>
      <c r="AK1368" s="11"/>
      <c r="AL1368" s="4"/>
      <c r="AM1368" s="1"/>
      <c r="AN1368" s="11"/>
      <c r="AO1368" s="1"/>
      <c r="AP1368" s="1"/>
      <c r="AQ1368" s="1"/>
      <c r="AR1368" s="1"/>
      <c r="AS1368" s="6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</row>
    <row r="1369" spans="1:55" x14ac:dyDescent="0.2">
      <c r="A1369" s="144">
        <f t="shared" si="749"/>
        <v>42158</v>
      </c>
      <c r="B1369" s="2">
        <f t="shared" si="736"/>
        <v>299393.2216009071</v>
      </c>
      <c r="C1369" s="2">
        <f t="shared" si="750"/>
        <v>235565.54503928</v>
      </c>
      <c r="D1369" s="68">
        <f>SUM(Y1369:Y$1459)</f>
        <v>7568.7733068100006</v>
      </c>
      <c r="E1369" s="68">
        <f t="shared" si="737"/>
        <v>227996.77173246999</v>
      </c>
      <c r="F1369" s="72">
        <f t="shared" si="727"/>
        <v>4245.1899999999996</v>
      </c>
      <c r="G1369" s="3">
        <f>IF(N1369=1,VLOOKUP(A1368,[1]Plan1!$BG$69:$BI$188,3),G1368)</f>
        <v>4276.6000000000004</v>
      </c>
      <c r="H1369" s="11">
        <f t="shared" si="728"/>
        <v>42096</v>
      </c>
      <c r="I1369" s="11">
        <f t="shared" si="729"/>
        <v>42126</v>
      </c>
      <c r="J1369" s="26">
        <f t="shared" si="738"/>
        <v>7.3989621194812116E-3</v>
      </c>
      <c r="K1369" s="11">
        <f t="shared" si="751"/>
        <v>42186</v>
      </c>
      <c r="L1369" s="11">
        <f t="shared" si="739"/>
        <v>42186</v>
      </c>
      <c r="M1369" s="1">
        <f t="shared" si="752"/>
        <v>21</v>
      </c>
      <c r="N1369" s="1">
        <f t="shared" si="724"/>
        <v>2</v>
      </c>
      <c r="O1369" s="2">
        <f t="shared" si="740"/>
        <v>1.0007023100000001</v>
      </c>
      <c r="P1369" s="10">
        <f t="shared" si="734"/>
        <v>1.00710039</v>
      </c>
      <c r="Q1369" s="10">
        <f t="shared" si="730"/>
        <v>1.2720963653127888</v>
      </c>
      <c r="R1369" s="2">
        <f t="shared" si="733"/>
        <v>1.2729897699999999</v>
      </c>
      <c r="S1369" s="2">
        <f t="shared" si="725"/>
        <v>1.1892205600000001</v>
      </c>
      <c r="T1369" s="2">
        <f t="shared" si="741"/>
        <v>280139.38938831002</v>
      </c>
      <c r="U1369" s="2">
        <f t="shared" si="742"/>
        <v>1432.1675236276408</v>
      </c>
      <c r="V1369" s="2">
        <f t="shared" si="743"/>
        <v>62240.786275989463</v>
      </c>
      <c r="W1369" s="2">
        <f t="shared" si="744"/>
        <v>299238.4988388971</v>
      </c>
      <c r="X1369" s="27">
        <f t="shared" si="745"/>
        <v>0</v>
      </c>
      <c r="Y1369" s="2">
        <f t="shared" si="726"/>
        <v>0</v>
      </c>
      <c r="Z1369" s="67">
        <f t="shared" si="746"/>
        <v>0</v>
      </c>
      <c r="AA1369" s="2">
        <f t="shared" si="755"/>
        <v>0</v>
      </c>
      <c r="AB1369" s="26">
        <f t="shared" si="753"/>
        <v>6.7299999999999999E-2</v>
      </c>
      <c r="AC1369" s="27">
        <f t="shared" si="735"/>
        <v>2</v>
      </c>
      <c r="AD1369" s="27">
        <v>252</v>
      </c>
      <c r="AE1369" s="10">
        <f t="shared" si="731"/>
        <v>1.000517055</v>
      </c>
      <c r="AF1369" s="2">
        <f t="shared" si="756"/>
        <v>144.84747197999999</v>
      </c>
      <c r="AG1369" s="2">
        <f t="shared" si="747"/>
        <v>154.72276201</v>
      </c>
      <c r="AH1369" s="3" t="str">
        <f t="shared" si="748"/>
        <v>-</v>
      </c>
      <c r="AI1369" s="4" t="str">
        <f t="shared" si="732"/>
        <v>A+J=</v>
      </c>
      <c r="AJ1369" s="11">
        <f t="shared" si="754"/>
        <v>42188</v>
      </c>
      <c r="AK1369" s="11"/>
      <c r="AL1369" s="4"/>
      <c r="AM1369" s="1"/>
      <c r="AN1369" s="11"/>
      <c r="AO1369" s="1"/>
      <c r="AP1369" s="1"/>
      <c r="AQ1369" s="1"/>
      <c r="AR1369" s="1"/>
      <c r="AS1369" s="6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</row>
    <row r="1370" spans="1:55" x14ac:dyDescent="0.2">
      <c r="A1370" s="144">
        <f t="shared" si="749"/>
        <v>42159</v>
      </c>
      <c r="B1370" s="2">
        <f t="shared" si="736"/>
        <v>299572.5906935875</v>
      </c>
      <c r="C1370" s="2">
        <f t="shared" si="750"/>
        <v>235565.54503928</v>
      </c>
      <c r="D1370" s="68">
        <f>SUM(Y1370:Y$1459)</f>
        <v>7568.7733068100006</v>
      </c>
      <c r="E1370" s="68">
        <f t="shared" si="737"/>
        <v>227996.77173246999</v>
      </c>
      <c r="F1370" s="72">
        <f t="shared" si="727"/>
        <v>4245.1899999999996</v>
      </c>
      <c r="G1370" s="3">
        <f>IF(N1370=1,VLOOKUP(A1369,[1]Plan1!$BG$69:$BI$188,3),G1369)</f>
        <v>4276.6000000000004</v>
      </c>
      <c r="H1370" s="11">
        <f t="shared" si="728"/>
        <v>42096</v>
      </c>
      <c r="I1370" s="11">
        <f t="shared" si="729"/>
        <v>42126</v>
      </c>
      <c r="J1370" s="26">
        <f t="shared" si="738"/>
        <v>7.3989621194812116E-3</v>
      </c>
      <c r="K1370" s="11">
        <f t="shared" si="751"/>
        <v>42186</v>
      </c>
      <c r="L1370" s="11">
        <f t="shared" si="739"/>
        <v>42186</v>
      </c>
      <c r="M1370" s="1">
        <f t="shared" si="752"/>
        <v>21</v>
      </c>
      <c r="N1370" s="1">
        <f t="shared" si="724"/>
        <v>3</v>
      </c>
      <c r="O1370" s="2">
        <f t="shared" si="740"/>
        <v>1.00105365</v>
      </c>
      <c r="P1370" s="10">
        <f t="shared" si="734"/>
        <v>1.00710039</v>
      </c>
      <c r="Q1370" s="10">
        <f t="shared" si="730"/>
        <v>1.2720963653127888</v>
      </c>
      <c r="R1370" s="2">
        <f t="shared" si="733"/>
        <v>1.2734367</v>
      </c>
      <c r="S1370" s="2">
        <f t="shared" si="725"/>
        <v>1.1892205600000001</v>
      </c>
      <c r="T1370" s="2">
        <f t="shared" si="741"/>
        <v>280139.38938831002</v>
      </c>
      <c r="U1370" s="2">
        <f t="shared" si="742"/>
        <v>1432.1675236276408</v>
      </c>
      <c r="V1370" s="2">
        <f t="shared" si="743"/>
        <v>62342.684873179875</v>
      </c>
      <c r="W1370" s="2">
        <f t="shared" si="744"/>
        <v>299340.39743608749</v>
      </c>
      <c r="X1370" s="27">
        <f t="shared" si="745"/>
        <v>0</v>
      </c>
      <c r="Y1370" s="2">
        <f t="shared" si="726"/>
        <v>0</v>
      </c>
      <c r="Z1370" s="67">
        <f t="shared" si="746"/>
        <v>0</v>
      </c>
      <c r="AA1370" s="2">
        <f t="shared" si="755"/>
        <v>0</v>
      </c>
      <c r="AB1370" s="26">
        <f t="shared" si="753"/>
        <v>6.7299999999999999E-2</v>
      </c>
      <c r="AC1370" s="27">
        <f t="shared" si="735"/>
        <v>3</v>
      </c>
      <c r="AD1370" s="27">
        <v>252</v>
      </c>
      <c r="AE1370" s="10">
        <f t="shared" si="731"/>
        <v>1.0007756830000001</v>
      </c>
      <c r="AF1370" s="2">
        <f t="shared" si="756"/>
        <v>217.29936197000001</v>
      </c>
      <c r="AG1370" s="2">
        <f t="shared" si="747"/>
        <v>232.19325749999999</v>
      </c>
      <c r="AH1370" s="3" t="str">
        <f t="shared" si="748"/>
        <v>-</v>
      </c>
      <c r="AI1370" s="4" t="str">
        <f t="shared" si="732"/>
        <v>A+J=</v>
      </c>
      <c r="AJ1370" s="11">
        <f t="shared" si="754"/>
        <v>42188</v>
      </c>
      <c r="AK1370" s="11"/>
      <c r="AL1370" s="4"/>
      <c r="AM1370" s="1"/>
      <c r="AN1370" s="11"/>
      <c r="AO1370" s="1"/>
      <c r="AP1370" s="1"/>
      <c r="AQ1370" s="1"/>
      <c r="AR1370" s="1"/>
      <c r="AS1370" s="6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</row>
    <row r="1371" spans="1:55" x14ac:dyDescent="0.2">
      <c r="A1371" s="144">
        <f t="shared" si="749"/>
        <v>42160</v>
      </c>
      <c r="B1371" s="2">
        <f t="shared" si="736"/>
        <v>299572.5906935875</v>
      </c>
      <c r="C1371" s="2">
        <f t="shared" si="750"/>
        <v>235565.54503928</v>
      </c>
      <c r="D1371" s="68">
        <f>SUM(Y1371:Y$1459)</f>
        <v>7568.7733068100006</v>
      </c>
      <c r="E1371" s="68">
        <f t="shared" si="737"/>
        <v>227996.77173246999</v>
      </c>
      <c r="F1371" s="72">
        <f t="shared" si="727"/>
        <v>4245.1899999999996</v>
      </c>
      <c r="G1371" s="3">
        <f>IF(N1371=1,VLOOKUP(A1370,[1]Plan1!$BG$69:$BI$188,3),G1370)</f>
        <v>4276.6000000000004</v>
      </c>
      <c r="H1371" s="11">
        <f t="shared" si="728"/>
        <v>42096</v>
      </c>
      <c r="I1371" s="11">
        <f t="shared" si="729"/>
        <v>42126</v>
      </c>
      <c r="J1371" s="26">
        <f t="shared" si="738"/>
        <v>7.3989621194812116E-3</v>
      </c>
      <c r="K1371" s="11">
        <f t="shared" si="751"/>
        <v>42186</v>
      </c>
      <c r="L1371" s="11">
        <f t="shared" si="739"/>
        <v>42186</v>
      </c>
      <c r="M1371" s="1">
        <f t="shared" si="752"/>
        <v>21</v>
      </c>
      <c r="N1371" s="1">
        <f t="shared" si="724"/>
        <v>3</v>
      </c>
      <c r="O1371" s="2">
        <f t="shared" si="740"/>
        <v>1.00105365</v>
      </c>
      <c r="P1371" s="10">
        <f t="shared" si="734"/>
        <v>1.00710039</v>
      </c>
      <c r="Q1371" s="10">
        <f t="shared" si="730"/>
        <v>1.2720963653127888</v>
      </c>
      <c r="R1371" s="2">
        <f t="shared" si="733"/>
        <v>1.2734367</v>
      </c>
      <c r="S1371" s="2">
        <f t="shared" si="725"/>
        <v>1.1892205600000001</v>
      </c>
      <c r="T1371" s="2">
        <f t="shared" si="741"/>
        <v>280139.38938831002</v>
      </c>
      <c r="U1371" s="2">
        <f t="shared" si="742"/>
        <v>1432.1675236276408</v>
      </c>
      <c r="V1371" s="2">
        <f t="shared" si="743"/>
        <v>62342.684873179875</v>
      </c>
      <c r="W1371" s="2">
        <f t="shared" si="744"/>
        <v>299340.39743608749</v>
      </c>
      <c r="X1371" s="27">
        <f t="shared" si="745"/>
        <v>0</v>
      </c>
      <c r="Y1371" s="2">
        <f t="shared" si="726"/>
        <v>0</v>
      </c>
      <c r="Z1371" s="67">
        <f t="shared" si="746"/>
        <v>0</v>
      </c>
      <c r="AA1371" s="2">
        <f t="shared" si="755"/>
        <v>0</v>
      </c>
      <c r="AB1371" s="26">
        <f t="shared" si="753"/>
        <v>6.7299999999999999E-2</v>
      </c>
      <c r="AC1371" s="27">
        <f t="shared" si="735"/>
        <v>3</v>
      </c>
      <c r="AD1371" s="27">
        <v>252</v>
      </c>
      <c r="AE1371" s="10">
        <f t="shared" si="731"/>
        <v>1.0007756830000001</v>
      </c>
      <c r="AF1371" s="2">
        <f t="shared" si="756"/>
        <v>217.29936197000001</v>
      </c>
      <c r="AG1371" s="2">
        <f t="shared" si="747"/>
        <v>232.19325749999999</v>
      </c>
      <c r="AH1371" s="3" t="str">
        <f t="shared" si="748"/>
        <v>-</v>
      </c>
      <c r="AI1371" s="4" t="str">
        <f t="shared" si="732"/>
        <v>A+J=</v>
      </c>
      <c r="AJ1371" s="11">
        <f t="shared" si="754"/>
        <v>42188</v>
      </c>
      <c r="AK1371" s="11"/>
      <c r="AL1371" s="4"/>
      <c r="AM1371" s="1"/>
      <c r="AN1371" s="11"/>
      <c r="AO1371" s="1"/>
      <c r="AP1371" s="1"/>
      <c r="AQ1371" s="1"/>
      <c r="AR1371" s="1"/>
      <c r="AS1371" s="6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</row>
    <row r="1372" spans="1:55" x14ac:dyDescent="0.2">
      <c r="A1372" s="144">
        <f t="shared" si="749"/>
        <v>42161</v>
      </c>
      <c r="B1372" s="2">
        <f t="shared" si="736"/>
        <v>299752.07333898684</v>
      </c>
      <c r="C1372" s="2">
        <f t="shared" si="750"/>
        <v>235565.54503928</v>
      </c>
      <c r="D1372" s="68">
        <f>SUM(Y1372:Y$1459)</f>
        <v>7568.7733068100006</v>
      </c>
      <c r="E1372" s="68">
        <f t="shared" si="737"/>
        <v>227996.77173246999</v>
      </c>
      <c r="F1372" s="72">
        <f t="shared" si="727"/>
        <v>4245.1899999999996</v>
      </c>
      <c r="G1372" s="3">
        <f>IF(N1372=1,VLOOKUP(A1371,[1]Plan1!$BG$69:$BI$188,3),G1371)</f>
        <v>4276.6000000000004</v>
      </c>
      <c r="H1372" s="11">
        <f t="shared" si="728"/>
        <v>42096</v>
      </c>
      <c r="I1372" s="11">
        <f t="shared" si="729"/>
        <v>42126</v>
      </c>
      <c r="J1372" s="26">
        <f t="shared" si="738"/>
        <v>7.3989621194812116E-3</v>
      </c>
      <c r="K1372" s="11">
        <f t="shared" si="751"/>
        <v>42186</v>
      </c>
      <c r="L1372" s="11">
        <f t="shared" si="739"/>
        <v>42186</v>
      </c>
      <c r="M1372" s="1">
        <f t="shared" si="752"/>
        <v>21</v>
      </c>
      <c r="N1372" s="1">
        <f t="shared" si="724"/>
        <v>4</v>
      </c>
      <c r="O1372" s="2">
        <f t="shared" si="740"/>
        <v>1.00140512</v>
      </c>
      <c r="P1372" s="10">
        <f t="shared" si="734"/>
        <v>1.00710039</v>
      </c>
      <c r="Q1372" s="10">
        <f t="shared" si="730"/>
        <v>1.2720963653127888</v>
      </c>
      <c r="R1372" s="2">
        <f t="shared" si="733"/>
        <v>1.2738838100000001</v>
      </c>
      <c r="S1372" s="2">
        <f t="shared" si="725"/>
        <v>1.1892205600000001</v>
      </c>
      <c r="T1372" s="2">
        <f t="shared" si="741"/>
        <v>280139.38938831002</v>
      </c>
      <c r="U1372" s="2">
        <f t="shared" si="742"/>
        <v>1432.1675236276408</v>
      </c>
      <c r="V1372" s="2">
        <f t="shared" si="743"/>
        <v>62444.624509789195</v>
      </c>
      <c r="W1372" s="2">
        <f t="shared" si="744"/>
        <v>299442.33707269683</v>
      </c>
      <c r="X1372" s="27">
        <f t="shared" si="745"/>
        <v>0</v>
      </c>
      <c r="Y1372" s="2">
        <f t="shared" si="726"/>
        <v>0</v>
      </c>
      <c r="Z1372" s="67">
        <f t="shared" si="746"/>
        <v>0</v>
      </c>
      <c r="AA1372" s="2">
        <f t="shared" si="755"/>
        <v>0</v>
      </c>
      <c r="AB1372" s="26">
        <f t="shared" si="753"/>
        <v>6.7299999999999999E-2</v>
      </c>
      <c r="AC1372" s="27">
        <f t="shared" si="735"/>
        <v>4</v>
      </c>
      <c r="AD1372" s="27">
        <v>252</v>
      </c>
      <c r="AE1372" s="10">
        <f t="shared" si="731"/>
        <v>1.0010343770000001</v>
      </c>
      <c r="AF1372" s="2">
        <f t="shared" si="756"/>
        <v>289.76974116999997</v>
      </c>
      <c r="AG1372" s="2">
        <f t="shared" si="747"/>
        <v>309.73626629</v>
      </c>
      <c r="AH1372" s="3" t="str">
        <f t="shared" si="748"/>
        <v>-</v>
      </c>
      <c r="AI1372" s="4" t="str">
        <f t="shared" si="732"/>
        <v>A+J=</v>
      </c>
      <c r="AJ1372" s="11">
        <f t="shared" si="754"/>
        <v>42188</v>
      </c>
      <c r="AK1372" s="11"/>
      <c r="AL1372" s="4"/>
      <c r="AM1372" s="1"/>
      <c r="AN1372" s="11"/>
      <c r="AO1372" s="1"/>
      <c r="AP1372" s="1"/>
      <c r="AQ1372" s="1"/>
      <c r="AR1372" s="1"/>
      <c r="AS1372" s="6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</row>
    <row r="1373" spans="1:55" x14ac:dyDescent="0.2">
      <c r="A1373" s="144">
        <f t="shared" si="749"/>
        <v>42162</v>
      </c>
      <c r="B1373" s="2">
        <f t="shared" si="736"/>
        <v>299752.07333898684</v>
      </c>
      <c r="C1373" s="2">
        <f t="shared" si="750"/>
        <v>235565.54503928</v>
      </c>
      <c r="D1373" s="68">
        <f>SUM(Y1373:Y$1459)</f>
        <v>7568.7733068100006</v>
      </c>
      <c r="E1373" s="68">
        <f t="shared" si="737"/>
        <v>227996.77173246999</v>
      </c>
      <c r="F1373" s="72">
        <f t="shared" si="727"/>
        <v>4245.1899999999996</v>
      </c>
      <c r="G1373" s="3">
        <f>IF(N1373=1,VLOOKUP(A1372,[1]Plan1!$BG$69:$BI$188,3),G1372)</f>
        <v>4276.6000000000004</v>
      </c>
      <c r="H1373" s="11">
        <f t="shared" si="728"/>
        <v>42096</v>
      </c>
      <c r="I1373" s="11">
        <f t="shared" si="729"/>
        <v>42126</v>
      </c>
      <c r="J1373" s="26">
        <f t="shared" si="738"/>
        <v>7.3989621194812116E-3</v>
      </c>
      <c r="K1373" s="11">
        <f t="shared" si="751"/>
        <v>42186</v>
      </c>
      <c r="L1373" s="11">
        <f t="shared" si="739"/>
        <v>42186</v>
      </c>
      <c r="M1373" s="1">
        <f t="shared" si="752"/>
        <v>21</v>
      </c>
      <c r="N1373" s="1">
        <f t="shared" ref="N1373:N1436" si="757">(M1373-(NETWORKDAYS(A1373,L1373,AN$137:AN$327)-1))</f>
        <v>4</v>
      </c>
      <c r="O1373" s="2">
        <f t="shared" si="740"/>
        <v>1.00140512</v>
      </c>
      <c r="P1373" s="10">
        <f t="shared" si="734"/>
        <v>1.00710039</v>
      </c>
      <c r="Q1373" s="10">
        <f t="shared" si="730"/>
        <v>1.2720963653127888</v>
      </c>
      <c r="R1373" s="2">
        <f t="shared" si="733"/>
        <v>1.2738838100000001</v>
      </c>
      <c r="S1373" s="2">
        <f t="shared" si="725"/>
        <v>1.1892205600000001</v>
      </c>
      <c r="T1373" s="2">
        <f t="shared" si="741"/>
        <v>280139.38938831002</v>
      </c>
      <c r="U1373" s="2">
        <f t="shared" si="742"/>
        <v>1432.1675236276408</v>
      </c>
      <c r="V1373" s="2">
        <f t="shared" si="743"/>
        <v>62444.624509789195</v>
      </c>
      <c r="W1373" s="2">
        <f t="shared" si="744"/>
        <v>299442.33707269683</v>
      </c>
      <c r="X1373" s="27">
        <f t="shared" si="745"/>
        <v>0</v>
      </c>
      <c r="Y1373" s="2">
        <f t="shared" si="726"/>
        <v>0</v>
      </c>
      <c r="Z1373" s="67">
        <f t="shared" si="746"/>
        <v>0</v>
      </c>
      <c r="AA1373" s="2">
        <f t="shared" si="755"/>
        <v>0</v>
      </c>
      <c r="AB1373" s="26">
        <f t="shared" si="753"/>
        <v>6.7299999999999999E-2</v>
      </c>
      <c r="AC1373" s="27">
        <f t="shared" si="735"/>
        <v>4</v>
      </c>
      <c r="AD1373" s="27">
        <v>252</v>
      </c>
      <c r="AE1373" s="10">
        <f t="shared" si="731"/>
        <v>1.0010343770000001</v>
      </c>
      <c r="AF1373" s="2">
        <f t="shared" si="756"/>
        <v>289.76974116999997</v>
      </c>
      <c r="AG1373" s="2">
        <f t="shared" si="747"/>
        <v>309.73626629</v>
      </c>
      <c r="AH1373" s="3" t="str">
        <f t="shared" si="748"/>
        <v>-</v>
      </c>
      <c r="AI1373" s="4" t="str">
        <f t="shared" si="732"/>
        <v>A+J=</v>
      </c>
      <c r="AJ1373" s="11">
        <f t="shared" si="754"/>
        <v>42188</v>
      </c>
      <c r="AK1373" s="11"/>
      <c r="AL1373" s="4"/>
      <c r="AM1373" s="1"/>
      <c r="AN1373" s="11"/>
      <c r="AO1373" s="1"/>
      <c r="AP1373" s="1"/>
      <c r="AQ1373" s="1"/>
      <c r="AR1373" s="1"/>
      <c r="AS1373" s="6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</row>
    <row r="1374" spans="1:55" x14ac:dyDescent="0.2">
      <c r="A1374" s="144">
        <f t="shared" si="749"/>
        <v>42163</v>
      </c>
      <c r="B1374" s="2">
        <f t="shared" si="736"/>
        <v>299752.07333898684</v>
      </c>
      <c r="C1374" s="2">
        <f t="shared" si="750"/>
        <v>235565.54503928</v>
      </c>
      <c r="D1374" s="68">
        <f>SUM(Y1374:Y$1459)</f>
        <v>7568.7733068100006</v>
      </c>
      <c r="E1374" s="68">
        <f t="shared" si="737"/>
        <v>227996.77173246999</v>
      </c>
      <c r="F1374" s="72">
        <f t="shared" si="727"/>
        <v>4245.1899999999996</v>
      </c>
      <c r="G1374" s="3">
        <f>IF(N1374=1,VLOOKUP(A1373,[1]Plan1!$BG$69:$BI$188,3),G1373)</f>
        <v>4276.6000000000004</v>
      </c>
      <c r="H1374" s="11">
        <f t="shared" si="728"/>
        <v>42096</v>
      </c>
      <c r="I1374" s="11">
        <f t="shared" si="729"/>
        <v>42126</v>
      </c>
      <c r="J1374" s="26">
        <f t="shared" si="738"/>
        <v>7.3989621194812116E-3</v>
      </c>
      <c r="K1374" s="11">
        <f t="shared" si="751"/>
        <v>42186</v>
      </c>
      <c r="L1374" s="11">
        <f t="shared" si="739"/>
        <v>42186</v>
      </c>
      <c r="M1374" s="1">
        <f t="shared" si="752"/>
        <v>21</v>
      </c>
      <c r="N1374" s="1">
        <f t="shared" si="757"/>
        <v>4</v>
      </c>
      <c r="O1374" s="2">
        <f t="shared" si="740"/>
        <v>1.00140512</v>
      </c>
      <c r="P1374" s="10">
        <f t="shared" si="734"/>
        <v>1.00710039</v>
      </c>
      <c r="Q1374" s="10">
        <f t="shared" si="730"/>
        <v>1.2720963653127888</v>
      </c>
      <c r="R1374" s="2">
        <f t="shared" si="733"/>
        <v>1.2738838100000001</v>
      </c>
      <c r="S1374" s="2">
        <f t="shared" ref="S1374:S1437" si="758">IF(AND(X1374&gt;0,MONTH(A1374)=10),R1374,S1373)</f>
        <v>1.1892205600000001</v>
      </c>
      <c r="T1374" s="2">
        <f t="shared" si="741"/>
        <v>280139.38938831002</v>
      </c>
      <c r="U1374" s="2">
        <f t="shared" si="742"/>
        <v>1432.1675236276408</v>
      </c>
      <c r="V1374" s="2">
        <f t="shared" si="743"/>
        <v>62444.624509789195</v>
      </c>
      <c r="W1374" s="2">
        <f t="shared" si="744"/>
        <v>299442.33707269683</v>
      </c>
      <c r="X1374" s="27">
        <f t="shared" si="745"/>
        <v>0</v>
      </c>
      <c r="Y1374" s="2">
        <f t="shared" ref="Y1374:Y1437" si="759">IF(X1374&gt;0,VLOOKUP(A1374,AN$12:AR$131,5),0)</f>
        <v>0</v>
      </c>
      <c r="Z1374" s="67">
        <f t="shared" si="746"/>
        <v>0</v>
      </c>
      <c r="AA1374" s="2">
        <f t="shared" si="755"/>
        <v>0</v>
      </c>
      <c r="AB1374" s="26">
        <f t="shared" si="753"/>
        <v>6.7299999999999999E-2</v>
      </c>
      <c r="AC1374" s="27">
        <f t="shared" si="735"/>
        <v>4</v>
      </c>
      <c r="AD1374" s="27">
        <v>252</v>
      </c>
      <c r="AE1374" s="10">
        <f t="shared" si="731"/>
        <v>1.0010343770000001</v>
      </c>
      <c r="AF1374" s="2">
        <f t="shared" si="756"/>
        <v>289.76974116999997</v>
      </c>
      <c r="AG1374" s="2">
        <f t="shared" si="747"/>
        <v>309.73626629</v>
      </c>
      <c r="AH1374" s="3" t="str">
        <f t="shared" si="748"/>
        <v>-</v>
      </c>
      <c r="AI1374" s="4" t="str">
        <f t="shared" si="732"/>
        <v>A+J=</v>
      </c>
      <c r="AJ1374" s="11">
        <f t="shared" si="754"/>
        <v>42188</v>
      </c>
      <c r="AK1374" s="11"/>
      <c r="AL1374" s="4"/>
      <c r="AM1374" s="1"/>
      <c r="AN1374" s="11"/>
      <c r="AO1374" s="1"/>
      <c r="AP1374" s="1"/>
      <c r="AQ1374" s="1"/>
      <c r="AR1374" s="1"/>
      <c r="AS1374" s="6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</row>
    <row r="1375" spans="1:55" x14ac:dyDescent="0.2">
      <c r="A1375" s="144">
        <f t="shared" si="749"/>
        <v>42164</v>
      </c>
      <c r="B1375" s="2">
        <f t="shared" si="736"/>
        <v>299931.66105656419</v>
      </c>
      <c r="C1375" s="2">
        <f t="shared" si="750"/>
        <v>235565.54503928</v>
      </c>
      <c r="D1375" s="68">
        <f>SUM(Y1375:Y$1459)</f>
        <v>7568.7733068100006</v>
      </c>
      <c r="E1375" s="68">
        <f t="shared" si="737"/>
        <v>227996.77173246999</v>
      </c>
      <c r="F1375" s="72">
        <f t="shared" ref="F1375:F1438" si="760">IF(G1375=G1374,F1374,G1374)</f>
        <v>4245.1899999999996</v>
      </c>
      <c r="G1375" s="3">
        <f>IF(N1375=1,VLOOKUP(A1374,[1]Plan1!$BG$69:$BI$188,3),G1374)</f>
        <v>4276.6000000000004</v>
      </c>
      <c r="H1375" s="11">
        <f t="shared" ref="H1375:H1438" si="761">EDATE(I1375,-1)</f>
        <v>42096</v>
      </c>
      <c r="I1375" s="11">
        <f t="shared" ref="I1375:I1438" si="762">IF(X1374&gt;0,EDATE(A1375,-1),+I1374)</f>
        <v>42126</v>
      </c>
      <c r="J1375" s="26">
        <f t="shared" si="738"/>
        <v>7.3989621194812116E-3</v>
      </c>
      <c r="K1375" s="11">
        <f t="shared" si="751"/>
        <v>42186</v>
      </c>
      <c r="L1375" s="11">
        <f t="shared" si="739"/>
        <v>42186</v>
      </c>
      <c r="M1375" s="1">
        <f t="shared" si="752"/>
        <v>21</v>
      </c>
      <c r="N1375" s="1">
        <f t="shared" si="757"/>
        <v>5</v>
      </c>
      <c r="O1375" s="2">
        <f t="shared" si="740"/>
        <v>1.00175671</v>
      </c>
      <c r="P1375" s="10">
        <f t="shared" si="734"/>
        <v>1.00710039</v>
      </c>
      <c r="Q1375" s="10">
        <f t="shared" ref="Q1375:Q1438" si="763">IF(L1375&gt;L1374,Q1374*P1375,Q1374)</f>
        <v>1.2720963653127888</v>
      </c>
      <c r="R1375" s="2">
        <f t="shared" si="733"/>
        <v>1.27433106</v>
      </c>
      <c r="S1375" s="2">
        <f t="shared" si="758"/>
        <v>1.1892205600000001</v>
      </c>
      <c r="T1375" s="2">
        <f t="shared" si="741"/>
        <v>280139.38938831002</v>
      </c>
      <c r="U1375" s="2">
        <f t="shared" si="742"/>
        <v>1432.1675236276408</v>
      </c>
      <c r="V1375" s="2">
        <f t="shared" si="743"/>
        <v>62546.59606594652</v>
      </c>
      <c r="W1375" s="2">
        <f t="shared" si="744"/>
        <v>299544.30862885417</v>
      </c>
      <c r="X1375" s="27">
        <f t="shared" si="745"/>
        <v>0</v>
      </c>
      <c r="Y1375" s="2">
        <f t="shared" si="759"/>
        <v>0</v>
      </c>
      <c r="Z1375" s="67">
        <f t="shared" si="746"/>
        <v>0</v>
      </c>
      <c r="AA1375" s="2">
        <f t="shared" si="755"/>
        <v>0</v>
      </c>
      <c r="AB1375" s="26">
        <f t="shared" si="753"/>
        <v>6.7299999999999999E-2</v>
      </c>
      <c r="AC1375" s="27">
        <f t="shared" si="735"/>
        <v>5</v>
      </c>
      <c r="AD1375" s="27">
        <v>252</v>
      </c>
      <c r="AE1375" s="10">
        <f t="shared" ref="AE1375:AE1438" si="764">ROUND((1+AB1375)^TRUNC((AC1375/AD1375),9),9)</f>
        <v>1.0012931389999999</v>
      </c>
      <c r="AF1375" s="2">
        <f t="shared" si="756"/>
        <v>362.25916984999998</v>
      </c>
      <c r="AG1375" s="2">
        <f t="shared" si="747"/>
        <v>387.35242770999997</v>
      </c>
      <c r="AH1375" s="3" t="str">
        <f t="shared" si="748"/>
        <v>-</v>
      </c>
      <c r="AI1375" s="4" t="str">
        <f t="shared" si="732"/>
        <v>A+J=</v>
      </c>
      <c r="AJ1375" s="11">
        <f t="shared" si="754"/>
        <v>42188</v>
      </c>
      <c r="AK1375" s="11"/>
      <c r="AL1375" s="4"/>
      <c r="AM1375" s="1"/>
      <c r="AN1375" s="11"/>
      <c r="AO1375" s="1"/>
      <c r="AP1375" s="1"/>
      <c r="AQ1375" s="1"/>
      <c r="AR1375" s="1"/>
      <c r="AS1375" s="6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</row>
    <row r="1376" spans="1:55" x14ac:dyDescent="0.2">
      <c r="A1376" s="144">
        <f t="shared" si="749"/>
        <v>42165</v>
      </c>
      <c r="B1376" s="2">
        <f t="shared" si="736"/>
        <v>300111.35785962496</v>
      </c>
      <c r="C1376" s="2">
        <f t="shared" si="750"/>
        <v>235565.54503928</v>
      </c>
      <c r="D1376" s="68">
        <f>SUM(Y1376:Y$1459)</f>
        <v>7568.7733068100006</v>
      </c>
      <c r="E1376" s="68">
        <f t="shared" si="737"/>
        <v>227996.77173246999</v>
      </c>
      <c r="F1376" s="72">
        <f t="shared" si="760"/>
        <v>4245.1899999999996</v>
      </c>
      <c r="G1376" s="3">
        <f>IF(N1376=1,VLOOKUP(A1375,[1]Plan1!$BG$69:$BI$188,3),G1375)</f>
        <v>4276.6000000000004</v>
      </c>
      <c r="H1376" s="11">
        <f t="shared" si="761"/>
        <v>42096</v>
      </c>
      <c r="I1376" s="11">
        <f t="shared" si="762"/>
        <v>42126</v>
      </c>
      <c r="J1376" s="26">
        <f t="shared" si="738"/>
        <v>7.3989621194812116E-3</v>
      </c>
      <c r="K1376" s="11">
        <f t="shared" si="751"/>
        <v>42186</v>
      </c>
      <c r="L1376" s="11">
        <f t="shared" si="739"/>
        <v>42186</v>
      </c>
      <c r="M1376" s="1">
        <f t="shared" si="752"/>
        <v>21</v>
      </c>
      <c r="N1376" s="1">
        <f t="shared" si="757"/>
        <v>6</v>
      </c>
      <c r="O1376" s="2">
        <f t="shared" si="740"/>
        <v>1.0021084200000001</v>
      </c>
      <c r="P1376" s="10">
        <f t="shared" si="734"/>
        <v>1.00710039</v>
      </c>
      <c r="Q1376" s="10">
        <f t="shared" si="763"/>
        <v>1.2720963653127888</v>
      </c>
      <c r="R1376" s="2">
        <f t="shared" si="733"/>
        <v>1.27477847</v>
      </c>
      <c r="S1376" s="2">
        <f t="shared" si="758"/>
        <v>1.1892205600000001</v>
      </c>
      <c r="T1376" s="2">
        <f t="shared" si="741"/>
        <v>280139.38938831002</v>
      </c>
      <c r="U1376" s="2">
        <f t="shared" si="742"/>
        <v>1432.1675236276408</v>
      </c>
      <c r="V1376" s="2">
        <f t="shared" si="743"/>
        <v>62648.604101587356</v>
      </c>
      <c r="W1376" s="2">
        <f t="shared" si="744"/>
        <v>299646.31666449498</v>
      </c>
      <c r="X1376" s="27">
        <f t="shared" si="745"/>
        <v>0</v>
      </c>
      <c r="Y1376" s="2">
        <f t="shared" si="759"/>
        <v>0</v>
      </c>
      <c r="Z1376" s="67">
        <f t="shared" si="746"/>
        <v>0</v>
      </c>
      <c r="AA1376" s="2">
        <f t="shared" si="755"/>
        <v>0</v>
      </c>
      <c r="AB1376" s="26">
        <f t="shared" si="753"/>
        <v>6.7299999999999999E-2</v>
      </c>
      <c r="AC1376" s="27">
        <f t="shared" si="735"/>
        <v>6</v>
      </c>
      <c r="AD1376" s="27">
        <v>252</v>
      </c>
      <c r="AE1376" s="10">
        <f t="shared" si="764"/>
        <v>1.0015519669999999</v>
      </c>
      <c r="AF1376" s="2">
        <f t="shared" si="756"/>
        <v>434.76708773000001</v>
      </c>
      <c r="AG1376" s="2">
        <f t="shared" si="747"/>
        <v>465.04119513000001</v>
      </c>
      <c r="AH1376" s="3" t="str">
        <f t="shared" si="748"/>
        <v>-</v>
      </c>
      <c r="AI1376" s="4" t="str">
        <f t="shared" si="732"/>
        <v>A+J=</v>
      </c>
      <c r="AJ1376" s="11">
        <f t="shared" si="754"/>
        <v>42188</v>
      </c>
      <c r="AK1376" s="11"/>
      <c r="AL1376" s="4"/>
      <c r="AM1376" s="1"/>
      <c r="AN1376" s="11"/>
      <c r="AO1376" s="1"/>
      <c r="AP1376" s="1"/>
      <c r="AQ1376" s="1"/>
      <c r="AR1376" s="1"/>
      <c r="AS1376" s="6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</row>
    <row r="1377" spans="1:55" x14ac:dyDescent="0.2">
      <c r="A1377" s="144">
        <f t="shared" si="749"/>
        <v>42166</v>
      </c>
      <c r="B1377" s="2">
        <f t="shared" si="736"/>
        <v>300291.16638053703</v>
      </c>
      <c r="C1377" s="2">
        <f t="shared" si="750"/>
        <v>235565.54503928</v>
      </c>
      <c r="D1377" s="68">
        <f>SUM(Y1377:Y$1459)</f>
        <v>7568.7733068100006</v>
      </c>
      <c r="E1377" s="68">
        <f t="shared" si="737"/>
        <v>227996.77173246999</v>
      </c>
      <c r="F1377" s="72">
        <f t="shared" si="760"/>
        <v>4245.1899999999996</v>
      </c>
      <c r="G1377" s="3">
        <f>IF(N1377=1,VLOOKUP(A1376,[1]Plan1!$BG$69:$BI$188,3),G1376)</f>
        <v>4276.6000000000004</v>
      </c>
      <c r="H1377" s="11">
        <f t="shared" si="761"/>
        <v>42096</v>
      </c>
      <c r="I1377" s="11">
        <f t="shared" si="762"/>
        <v>42126</v>
      </c>
      <c r="J1377" s="26">
        <f t="shared" si="738"/>
        <v>7.3989621194812116E-3</v>
      </c>
      <c r="K1377" s="11">
        <f t="shared" si="751"/>
        <v>42186</v>
      </c>
      <c r="L1377" s="11">
        <f t="shared" si="739"/>
        <v>42186</v>
      </c>
      <c r="M1377" s="1">
        <f t="shared" si="752"/>
        <v>21</v>
      </c>
      <c r="N1377" s="1">
        <f t="shared" si="757"/>
        <v>7</v>
      </c>
      <c r="O1377" s="2">
        <f t="shared" si="740"/>
        <v>1.0024602600000001</v>
      </c>
      <c r="P1377" s="10">
        <f t="shared" si="734"/>
        <v>1.00710039</v>
      </c>
      <c r="Q1377" s="10">
        <f t="shared" si="763"/>
        <v>1.2720963653127888</v>
      </c>
      <c r="R1377" s="2">
        <f t="shared" si="733"/>
        <v>1.2752260500000001</v>
      </c>
      <c r="S1377" s="2">
        <f t="shared" si="758"/>
        <v>1.1892205600000001</v>
      </c>
      <c r="T1377" s="2">
        <f t="shared" si="741"/>
        <v>280139.38938831002</v>
      </c>
      <c r="U1377" s="2">
        <f t="shared" si="742"/>
        <v>1432.1675236276408</v>
      </c>
      <c r="V1377" s="2">
        <f t="shared" si="743"/>
        <v>62750.650896679399</v>
      </c>
      <c r="W1377" s="2">
        <f t="shared" si="744"/>
        <v>299748.36345958704</v>
      </c>
      <c r="X1377" s="27">
        <f t="shared" si="745"/>
        <v>0</v>
      </c>
      <c r="Y1377" s="2">
        <f t="shared" si="759"/>
        <v>0</v>
      </c>
      <c r="Z1377" s="67">
        <f t="shared" si="746"/>
        <v>0</v>
      </c>
      <c r="AA1377" s="2">
        <f t="shared" si="755"/>
        <v>0</v>
      </c>
      <c r="AB1377" s="26">
        <f t="shared" si="753"/>
        <v>6.7299999999999999E-2</v>
      </c>
      <c r="AC1377" s="27">
        <f t="shared" si="735"/>
        <v>7</v>
      </c>
      <c r="AD1377" s="27">
        <v>252</v>
      </c>
      <c r="AE1377" s="10">
        <f t="shared" si="764"/>
        <v>1.0018108619999999</v>
      </c>
      <c r="AF1377" s="2">
        <f t="shared" si="756"/>
        <v>507.29377493999999</v>
      </c>
      <c r="AG1377" s="2">
        <f t="shared" si="747"/>
        <v>542.80292095000004</v>
      </c>
      <c r="AH1377" s="3" t="str">
        <f t="shared" si="748"/>
        <v>-</v>
      </c>
      <c r="AI1377" s="4" t="str">
        <f t="shared" si="732"/>
        <v>A+J=</v>
      </c>
      <c r="AJ1377" s="11">
        <f t="shared" si="754"/>
        <v>42188</v>
      </c>
      <c r="AK1377" s="11"/>
      <c r="AL1377" s="4"/>
      <c r="AM1377" s="1"/>
      <c r="AN1377" s="11"/>
      <c r="AO1377" s="1"/>
      <c r="AP1377" s="1"/>
      <c r="AQ1377" s="1"/>
      <c r="AR1377" s="1"/>
      <c r="AS1377" s="6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</row>
    <row r="1378" spans="1:55" x14ac:dyDescent="0.2">
      <c r="A1378" s="144">
        <f t="shared" si="749"/>
        <v>42167</v>
      </c>
      <c r="B1378" s="2">
        <f t="shared" si="736"/>
        <v>300471.08240038482</v>
      </c>
      <c r="C1378" s="2">
        <f t="shared" si="750"/>
        <v>235565.54503928</v>
      </c>
      <c r="D1378" s="68">
        <f>SUM(Y1378:Y$1459)</f>
        <v>7568.7733068100006</v>
      </c>
      <c r="E1378" s="68">
        <f t="shared" si="737"/>
        <v>227996.77173246999</v>
      </c>
      <c r="F1378" s="72">
        <f t="shared" si="760"/>
        <v>4245.1899999999996</v>
      </c>
      <c r="G1378" s="3">
        <f>IF(N1378=1,VLOOKUP(A1377,[1]Plan1!$BG$69:$BI$188,3),G1377)</f>
        <v>4276.6000000000004</v>
      </c>
      <c r="H1378" s="11">
        <f t="shared" si="761"/>
        <v>42096</v>
      </c>
      <c r="I1378" s="11">
        <f t="shared" si="762"/>
        <v>42126</v>
      </c>
      <c r="J1378" s="26">
        <f t="shared" si="738"/>
        <v>7.3989621194812116E-3</v>
      </c>
      <c r="K1378" s="11">
        <f t="shared" si="751"/>
        <v>42186</v>
      </c>
      <c r="L1378" s="11">
        <f t="shared" si="739"/>
        <v>42186</v>
      </c>
      <c r="M1378" s="1">
        <f t="shared" si="752"/>
        <v>21</v>
      </c>
      <c r="N1378" s="1">
        <f t="shared" si="757"/>
        <v>8</v>
      </c>
      <c r="O1378" s="2">
        <f t="shared" si="740"/>
        <v>1.00281222</v>
      </c>
      <c r="P1378" s="10">
        <f t="shared" si="734"/>
        <v>1.00710039</v>
      </c>
      <c r="Q1378" s="10">
        <f t="shared" si="763"/>
        <v>1.2720963653127888</v>
      </c>
      <c r="R1378" s="2">
        <f t="shared" si="733"/>
        <v>1.27567378</v>
      </c>
      <c r="S1378" s="2">
        <f t="shared" si="758"/>
        <v>1.1892205600000001</v>
      </c>
      <c r="T1378" s="2">
        <f t="shared" si="741"/>
        <v>280139.38938831002</v>
      </c>
      <c r="U1378" s="2">
        <f t="shared" si="742"/>
        <v>1432.1675236276408</v>
      </c>
      <c r="V1378" s="2">
        <f t="shared" si="743"/>
        <v>62852.731891287149</v>
      </c>
      <c r="W1378" s="2">
        <f t="shared" si="744"/>
        <v>299850.4444541948</v>
      </c>
      <c r="X1378" s="27">
        <f t="shared" si="745"/>
        <v>0</v>
      </c>
      <c r="Y1378" s="2">
        <f t="shared" si="759"/>
        <v>0</v>
      </c>
      <c r="Z1378" s="67">
        <f t="shared" si="746"/>
        <v>0</v>
      </c>
      <c r="AA1378" s="2">
        <f t="shared" si="755"/>
        <v>0</v>
      </c>
      <c r="AB1378" s="26">
        <f t="shared" si="753"/>
        <v>6.7299999999999999E-2</v>
      </c>
      <c r="AC1378" s="27">
        <f t="shared" si="735"/>
        <v>8</v>
      </c>
      <c r="AD1378" s="27">
        <v>252</v>
      </c>
      <c r="AE1378" s="10">
        <f t="shared" si="764"/>
        <v>1.002069825</v>
      </c>
      <c r="AF1378" s="2">
        <f t="shared" si="756"/>
        <v>579.83951163999996</v>
      </c>
      <c r="AG1378" s="2">
        <f t="shared" si="747"/>
        <v>620.63794618999998</v>
      </c>
      <c r="AH1378" s="3" t="str">
        <f t="shared" si="748"/>
        <v>-</v>
      </c>
      <c r="AI1378" s="4" t="str">
        <f t="shared" ref="AI1378:AI1441" si="765">AI1377</f>
        <v>A+J=</v>
      </c>
      <c r="AJ1378" s="11">
        <f t="shared" si="754"/>
        <v>42188</v>
      </c>
      <c r="AK1378" s="11"/>
      <c r="AL1378" s="4"/>
      <c r="AM1378" s="1"/>
      <c r="AN1378" s="11"/>
      <c r="AO1378" s="1"/>
      <c r="AP1378" s="1"/>
      <c r="AQ1378" s="1"/>
      <c r="AR1378" s="1"/>
      <c r="AS1378" s="6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</row>
    <row r="1379" spans="1:55" x14ac:dyDescent="0.2">
      <c r="A1379" s="144">
        <f t="shared" si="749"/>
        <v>42168</v>
      </c>
      <c r="B1379" s="2">
        <f t="shared" si="736"/>
        <v>300651.1030813806</v>
      </c>
      <c r="C1379" s="2">
        <f t="shared" si="750"/>
        <v>235565.54503928</v>
      </c>
      <c r="D1379" s="68">
        <f>SUM(Y1379:Y$1459)</f>
        <v>7568.7733068100006</v>
      </c>
      <c r="E1379" s="68">
        <f t="shared" si="737"/>
        <v>227996.77173246999</v>
      </c>
      <c r="F1379" s="72">
        <f t="shared" si="760"/>
        <v>4245.1899999999996</v>
      </c>
      <c r="G1379" s="3">
        <f>IF(N1379=1,VLOOKUP(A1378,[1]Plan1!$BG$69:$BI$188,3),G1378)</f>
        <v>4276.6000000000004</v>
      </c>
      <c r="H1379" s="11">
        <f t="shared" si="761"/>
        <v>42096</v>
      </c>
      <c r="I1379" s="11">
        <f t="shared" si="762"/>
        <v>42126</v>
      </c>
      <c r="J1379" s="26">
        <f t="shared" si="738"/>
        <v>7.3989621194812116E-3</v>
      </c>
      <c r="K1379" s="11">
        <f t="shared" si="751"/>
        <v>42186</v>
      </c>
      <c r="L1379" s="11">
        <f t="shared" si="739"/>
        <v>42186</v>
      </c>
      <c r="M1379" s="1">
        <f t="shared" si="752"/>
        <v>21</v>
      </c>
      <c r="N1379" s="1">
        <f t="shared" si="757"/>
        <v>9</v>
      </c>
      <c r="O1379" s="2">
        <f t="shared" si="740"/>
        <v>1.0031642999999999</v>
      </c>
      <c r="P1379" s="10">
        <f t="shared" si="734"/>
        <v>1.00710039</v>
      </c>
      <c r="Q1379" s="10">
        <f t="shared" si="763"/>
        <v>1.2720963653127888</v>
      </c>
      <c r="R1379" s="2">
        <f t="shared" si="733"/>
        <v>1.2761216500000001</v>
      </c>
      <c r="S1379" s="2">
        <f t="shared" si="758"/>
        <v>1.1892205600000001</v>
      </c>
      <c r="T1379" s="2">
        <f t="shared" si="741"/>
        <v>280139.38938831002</v>
      </c>
      <c r="U1379" s="2">
        <f t="shared" si="742"/>
        <v>1432.1675236276408</v>
      </c>
      <c r="V1379" s="2">
        <f t="shared" si="743"/>
        <v>62954.844805442997</v>
      </c>
      <c r="W1379" s="2">
        <f t="shared" si="744"/>
        <v>299952.55736835062</v>
      </c>
      <c r="X1379" s="27">
        <f t="shared" si="745"/>
        <v>0</v>
      </c>
      <c r="Y1379" s="2">
        <f t="shared" si="759"/>
        <v>0</v>
      </c>
      <c r="Z1379" s="67">
        <f t="shared" si="746"/>
        <v>0</v>
      </c>
      <c r="AA1379" s="2">
        <f t="shared" si="755"/>
        <v>0</v>
      </c>
      <c r="AB1379" s="26">
        <f t="shared" si="753"/>
        <v>6.7299999999999999E-2</v>
      </c>
      <c r="AC1379" s="27">
        <f t="shared" si="735"/>
        <v>9</v>
      </c>
      <c r="AD1379" s="27">
        <v>252</v>
      </c>
      <c r="AE1379" s="10">
        <f t="shared" si="764"/>
        <v>1.0023288539999999</v>
      </c>
      <c r="AF1379" s="2">
        <f t="shared" si="756"/>
        <v>652.40373752999994</v>
      </c>
      <c r="AG1379" s="2">
        <f t="shared" si="747"/>
        <v>698.54571303</v>
      </c>
      <c r="AH1379" s="3" t="str">
        <f t="shared" si="748"/>
        <v>-</v>
      </c>
      <c r="AI1379" s="4" t="str">
        <f t="shared" si="765"/>
        <v>A+J=</v>
      </c>
      <c r="AJ1379" s="11">
        <f t="shared" si="754"/>
        <v>42188</v>
      </c>
      <c r="AK1379" s="11"/>
      <c r="AL1379" s="4"/>
      <c r="AM1379" s="1"/>
      <c r="AN1379" s="11"/>
      <c r="AO1379" s="1"/>
      <c r="AP1379" s="1"/>
      <c r="AQ1379" s="1"/>
      <c r="AR1379" s="1"/>
      <c r="AS1379" s="6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</row>
    <row r="1380" spans="1:55" x14ac:dyDescent="0.2">
      <c r="A1380" s="144">
        <f t="shared" si="749"/>
        <v>42169</v>
      </c>
      <c r="B1380" s="2">
        <f t="shared" si="736"/>
        <v>300651.1030813806</v>
      </c>
      <c r="C1380" s="2">
        <f t="shared" si="750"/>
        <v>235565.54503928</v>
      </c>
      <c r="D1380" s="68">
        <f>SUM(Y1380:Y$1459)</f>
        <v>7568.7733068100006</v>
      </c>
      <c r="E1380" s="68">
        <f t="shared" si="737"/>
        <v>227996.77173246999</v>
      </c>
      <c r="F1380" s="72">
        <f t="shared" si="760"/>
        <v>4245.1899999999996</v>
      </c>
      <c r="G1380" s="3">
        <f>IF(N1380=1,VLOOKUP(A1379,[1]Plan1!$BG$69:$BI$188,3),G1379)</f>
        <v>4276.6000000000004</v>
      </c>
      <c r="H1380" s="11">
        <f t="shared" si="761"/>
        <v>42096</v>
      </c>
      <c r="I1380" s="11">
        <f t="shared" si="762"/>
        <v>42126</v>
      </c>
      <c r="J1380" s="26">
        <f t="shared" si="738"/>
        <v>7.3989621194812116E-3</v>
      </c>
      <c r="K1380" s="11">
        <f t="shared" si="751"/>
        <v>42186</v>
      </c>
      <c r="L1380" s="11">
        <f t="shared" si="739"/>
        <v>42186</v>
      </c>
      <c r="M1380" s="1">
        <f t="shared" si="752"/>
        <v>21</v>
      </c>
      <c r="N1380" s="1">
        <f t="shared" si="757"/>
        <v>9</v>
      </c>
      <c r="O1380" s="2">
        <f t="shared" si="740"/>
        <v>1.0031642999999999</v>
      </c>
      <c r="P1380" s="10">
        <f t="shared" si="734"/>
        <v>1.00710039</v>
      </c>
      <c r="Q1380" s="10">
        <f t="shared" si="763"/>
        <v>1.2720963653127888</v>
      </c>
      <c r="R1380" s="2">
        <f t="shared" si="733"/>
        <v>1.2761216500000001</v>
      </c>
      <c r="S1380" s="2">
        <f t="shared" si="758"/>
        <v>1.1892205600000001</v>
      </c>
      <c r="T1380" s="2">
        <f t="shared" si="741"/>
        <v>280139.38938831002</v>
      </c>
      <c r="U1380" s="2">
        <f t="shared" si="742"/>
        <v>1432.1675236276408</v>
      </c>
      <c r="V1380" s="2">
        <f t="shared" si="743"/>
        <v>62954.844805442997</v>
      </c>
      <c r="W1380" s="2">
        <f t="shared" si="744"/>
        <v>299952.55736835062</v>
      </c>
      <c r="X1380" s="27">
        <f t="shared" si="745"/>
        <v>0</v>
      </c>
      <c r="Y1380" s="2">
        <f t="shared" si="759"/>
        <v>0</v>
      </c>
      <c r="Z1380" s="67">
        <f t="shared" si="746"/>
        <v>0</v>
      </c>
      <c r="AA1380" s="2">
        <f t="shared" si="755"/>
        <v>0</v>
      </c>
      <c r="AB1380" s="26">
        <f t="shared" si="753"/>
        <v>6.7299999999999999E-2</v>
      </c>
      <c r="AC1380" s="27">
        <f t="shared" si="735"/>
        <v>9</v>
      </c>
      <c r="AD1380" s="27">
        <v>252</v>
      </c>
      <c r="AE1380" s="10">
        <f t="shared" si="764"/>
        <v>1.0023288539999999</v>
      </c>
      <c r="AF1380" s="2">
        <f t="shared" si="756"/>
        <v>652.40373752999994</v>
      </c>
      <c r="AG1380" s="2">
        <f t="shared" si="747"/>
        <v>698.54571303</v>
      </c>
      <c r="AH1380" s="3" t="str">
        <f t="shared" si="748"/>
        <v>-</v>
      </c>
      <c r="AI1380" s="4" t="str">
        <f t="shared" si="765"/>
        <v>A+J=</v>
      </c>
      <c r="AJ1380" s="11">
        <f t="shared" si="754"/>
        <v>42188</v>
      </c>
      <c r="AK1380" s="11"/>
      <c r="AL1380" s="4"/>
      <c r="AM1380" s="1"/>
      <c r="AN1380" s="11"/>
      <c r="AO1380" s="1"/>
      <c r="AP1380" s="1"/>
      <c r="AQ1380" s="1"/>
      <c r="AR1380" s="1"/>
      <c r="AS1380" s="6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</row>
    <row r="1381" spans="1:55" x14ac:dyDescent="0.2">
      <c r="A1381" s="144">
        <f t="shared" si="749"/>
        <v>42170</v>
      </c>
      <c r="B1381" s="2">
        <f t="shared" si="736"/>
        <v>300651.1030813806</v>
      </c>
      <c r="C1381" s="2">
        <f t="shared" si="750"/>
        <v>235565.54503928</v>
      </c>
      <c r="D1381" s="68">
        <f>SUM(Y1381:Y$1459)</f>
        <v>7568.7733068100006</v>
      </c>
      <c r="E1381" s="68">
        <f t="shared" si="737"/>
        <v>227996.77173246999</v>
      </c>
      <c r="F1381" s="72">
        <f t="shared" si="760"/>
        <v>4245.1899999999996</v>
      </c>
      <c r="G1381" s="3">
        <f>IF(N1381=1,VLOOKUP(A1380,[1]Plan1!$BG$69:$BI$188,3),G1380)</f>
        <v>4276.6000000000004</v>
      </c>
      <c r="H1381" s="11">
        <f t="shared" si="761"/>
        <v>42096</v>
      </c>
      <c r="I1381" s="11">
        <f t="shared" si="762"/>
        <v>42126</v>
      </c>
      <c r="J1381" s="26">
        <f t="shared" si="738"/>
        <v>7.3989621194812116E-3</v>
      </c>
      <c r="K1381" s="11">
        <f t="shared" si="751"/>
        <v>42186</v>
      </c>
      <c r="L1381" s="11">
        <f t="shared" si="739"/>
        <v>42186</v>
      </c>
      <c r="M1381" s="1">
        <f t="shared" si="752"/>
        <v>21</v>
      </c>
      <c r="N1381" s="1">
        <f t="shared" si="757"/>
        <v>9</v>
      </c>
      <c r="O1381" s="2">
        <f t="shared" si="740"/>
        <v>1.0031642999999999</v>
      </c>
      <c r="P1381" s="10">
        <f t="shared" si="734"/>
        <v>1.00710039</v>
      </c>
      <c r="Q1381" s="10">
        <f t="shared" si="763"/>
        <v>1.2720963653127888</v>
      </c>
      <c r="R1381" s="2">
        <f t="shared" si="733"/>
        <v>1.2761216500000001</v>
      </c>
      <c r="S1381" s="2">
        <f t="shared" si="758"/>
        <v>1.1892205600000001</v>
      </c>
      <c r="T1381" s="2">
        <f t="shared" si="741"/>
        <v>280139.38938831002</v>
      </c>
      <c r="U1381" s="2">
        <f t="shared" si="742"/>
        <v>1432.1675236276408</v>
      </c>
      <c r="V1381" s="2">
        <f t="shared" si="743"/>
        <v>62954.844805442997</v>
      </c>
      <c r="W1381" s="2">
        <f t="shared" si="744"/>
        <v>299952.55736835062</v>
      </c>
      <c r="X1381" s="27">
        <f t="shared" si="745"/>
        <v>0</v>
      </c>
      <c r="Y1381" s="2">
        <f t="shared" si="759"/>
        <v>0</v>
      </c>
      <c r="Z1381" s="67">
        <f t="shared" si="746"/>
        <v>0</v>
      </c>
      <c r="AA1381" s="2">
        <f t="shared" si="755"/>
        <v>0</v>
      </c>
      <c r="AB1381" s="26">
        <f t="shared" si="753"/>
        <v>6.7299999999999999E-2</v>
      </c>
      <c r="AC1381" s="27">
        <f t="shared" si="735"/>
        <v>9</v>
      </c>
      <c r="AD1381" s="27">
        <v>252</v>
      </c>
      <c r="AE1381" s="10">
        <f t="shared" si="764"/>
        <v>1.0023288539999999</v>
      </c>
      <c r="AF1381" s="2">
        <f t="shared" si="756"/>
        <v>652.40373752999994</v>
      </c>
      <c r="AG1381" s="2">
        <f t="shared" si="747"/>
        <v>698.54571303</v>
      </c>
      <c r="AH1381" s="3" t="str">
        <f t="shared" si="748"/>
        <v>-</v>
      </c>
      <c r="AI1381" s="4" t="str">
        <f t="shared" si="765"/>
        <v>A+J=</v>
      </c>
      <c r="AJ1381" s="11">
        <f t="shared" si="754"/>
        <v>42188</v>
      </c>
      <c r="AK1381" s="11"/>
      <c r="AL1381" s="4"/>
      <c r="AM1381" s="1"/>
      <c r="AN1381" s="11"/>
      <c r="AO1381" s="1"/>
      <c r="AP1381" s="1"/>
      <c r="AQ1381" s="1"/>
      <c r="AR1381" s="1"/>
      <c r="AS1381" s="6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</row>
    <row r="1382" spans="1:55" x14ac:dyDescent="0.2">
      <c r="A1382" s="144">
        <f t="shared" si="749"/>
        <v>42171</v>
      </c>
      <c r="B1382" s="2">
        <f t="shared" si="736"/>
        <v>300831.23791208531</v>
      </c>
      <c r="C1382" s="2">
        <f t="shared" si="750"/>
        <v>235565.54503928</v>
      </c>
      <c r="D1382" s="68">
        <f>SUM(Y1382:Y$1459)</f>
        <v>7568.7733068100006</v>
      </c>
      <c r="E1382" s="68">
        <f t="shared" si="737"/>
        <v>227996.77173246999</v>
      </c>
      <c r="F1382" s="72">
        <f t="shared" si="760"/>
        <v>4245.1899999999996</v>
      </c>
      <c r="G1382" s="3">
        <f>IF(N1382=1,VLOOKUP(A1381,[1]Plan1!$BG$69:$BI$188,3),G1381)</f>
        <v>4276.6000000000004</v>
      </c>
      <c r="H1382" s="11">
        <f t="shared" si="761"/>
        <v>42096</v>
      </c>
      <c r="I1382" s="11">
        <f t="shared" si="762"/>
        <v>42126</v>
      </c>
      <c r="J1382" s="26">
        <f t="shared" si="738"/>
        <v>7.3989621194812116E-3</v>
      </c>
      <c r="K1382" s="11">
        <f t="shared" si="751"/>
        <v>42186</v>
      </c>
      <c r="L1382" s="11">
        <f t="shared" si="739"/>
        <v>42186</v>
      </c>
      <c r="M1382" s="1">
        <f t="shared" si="752"/>
        <v>21</v>
      </c>
      <c r="N1382" s="1">
        <f t="shared" si="757"/>
        <v>10</v>
      </c>
      <c r="O1382" s="2">
        <f t="shared" si="740"/>
        <v>1.0035165100000001</v>
      </c>
      <c r="P1382" s="10">
        <f t="shared" si="734"/>
        <v>1.00710039</v>
      </c>
      <c r="Q1382" s="10">
        <f t="shared" si="763"/>
        <v>1.2720963653127888</v>
      </c>
      <c r="R1382" s="2">
        <f t="shared" si="733"/>
        <v>1.2765697</v>
      </c>
      <c r="S1382" s="2">
        <f t="shared" si="758"/>
        <v>1.1892205600000001</v>
      </c>
      <c r="T1382" s="2">
        <f t="shared" si="741"/>
        <v>280139.38938831002</v>
      </c>
      <c r="U1382" s="2">
        <f t="shared" si="742"/>
        <v>1432.1675236276408</v>
      </c>
      <c r="V1382" s="2">
        <f t="shared" si="743"/>
        <v>63056.998759017712</v>
      </c>
      <c r="W1382" s="2">
        <f t="shared" si="744"/>
        <v>300054.71132192534</v>
      </c>
      <c r="X1382" s="27">
        <f t="shared" si="745"/>
        <v>0</v>
      </c>
      <c r="Y1382" s="2">
        <f t="shared" si="759"/>
        <v>0</v>
      </c>
      <c r="Z1382" s="67">
        <f t="shared" si="746"/>
        <v>0</v>
      </c>
      <c r="AA1382" s="2">
        <f t="shared" si="755"/>
        <v>0</v>
      </c>
      <c r="AB1382" s="26">
        <f t="shared" si="753"/>
        <v>6.7299999999999999E-2</v>
      </c>
      <c r="AC1382" s="27">
        <f t="shared" si="735"/>
        <v>10</v>
      </c>
      <c r="AD1382" s="27">
        <v>252</v>
      </c>
      <c r="AE1382" s="10">
        <f t="shared" si="764"/>
        <v>1.0025879499999999</v>
      </c>
      <c r="AF1382" s="2">
        <f t="shared" si="756"/>
        <v>724.98673276</v>
      </c>
      <c r="AG1382" s="2">
        <f t="shared" si="747"/>
        <v>776.52659015999996</v>
      </c>
      <c r="AH1382" s="3" t="str">
        <f t="shared" si="748"/>
        <v>-</v>
      </c>
      <c r="AI1382" s="4" t="str">
        <f t="shared" si="765"/>
        <v>A+J=</v>
      </c>
      <c r="AJ1382" s="11">
        <f t="shared" si="754"/>
        <v>42188</v>
      </c>
      <c r="AK1382" s="11"/>
      <c r="AL1382" s="4"/>
      <c r="AM1382" s="1"/>
      <c r="AN1382" s="11"/>
      <c r="AO1382" s="1"/>
      <c r="AP1382" s="1"/>
      <c r="AQ1382" s="1"/>
      <c r="AR1382" s="1"/>
      <c r="AS1382" s="6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</row>
    <row r="1383" spans="1:55" x14ac:dyDescent="0.2">
      <c r="A1383" s="144">
        <f t="shared" si="749"/>
        <v>42172</v>
      </c>
      <c r="B1383" s="2">
        <f t="shared" si="736"/>
        <v>301011.4800855458</v>
      </c>
      <c r="C1383" s="2">
        <f t="shared" si="750"/>
        <v>235565.54503928</v>
      </c>
      <c r="D1383" s="68">
        <f>SUM(Y1383:Y$1459)</f>
        <v>7568.7733068100006</v>
      </c>
      <c r="E1383" s="68">
        <f t="shared" si="737"/>
        <v>227996.77173246999</v>
      </c>
      <c r="F1383" s="72">
        <f t="shared" si="760"/>
        <v>4245.1899999999996</v>
      </c>
      <c r="G1383" s="3">
        <f>IF(N1383=1,VLOOKUP(A1382,[1]Plan1!$BG$69:$BI$188,3),G1382)</f>
        <v>4276.6000000000004</v>
      </c>
      <c r="H1383" s="11">
        <f t="shared" si="761"/>
        <v>42096</v>
      </c>
      <c r="I1383" s="11">
        <f t="shared" si="762"/>
        <v>42126</v>
      </c>
      <c r="J1383" s="26">
        <f t="shared" si="738"/>
        <v>7.3989621194812116E-3</v>
      </c>
      <c r="K1383" s="11">
        <f t="shared" si="751"/>
        <v>42186</v>
      </c>
      <c r="L1383" s="11">
        <f t="shared" si="739"/>
        <v>42186</v>
      </c>
      <c r="M1383" s="1">
        <f t="shared" si="752"/>
        <v>21</v>
      </c>
      <c r="N1383" s="1">
        <f t="shared" si="757"/>
        <v>11</v>
      </c>
      <c r="O1383" s="2">
        <f t="shared" si="740"/>
        <v>1.00386884</v>
      </c>
      <c r="P1383" s="10">
        <f t="shared" si="734"/>
        <v>1.00710039</v>
      </c>
      <c r="Q1383" s="10">
        <f t="shared" si="763"/>
        <v>1.2720963653127888</v>
      </c>
      <c r="R1383" s="2">
        <f t="shared" si="733"/>
        <v>1.2770178999999999</v>
      </c>
      <c r="S1383" s="2">
        <f t="shared" si="758"/>
        <v>1.1892205600000001</v>
      </c>
      <c r="T1383" s="2">
        <f t="shared" si="741"/>
        <v>280139.38938831002</v>
      </c>
      <c r="U1383" s="2">
        <f t="shared" si="742"/>
        <v>1432.1675236276408</v>
      </c>
      <c r="V1383" s="2">
        <f t="shared" si="743"/>
        <v>63159.186912108184</v>
      </c>
      <c r="W1383" s="2">
        <f t="shared" si="744"/>
        <v>300156.89947501582</v>
      </c>
      <c r="X1383" s="27">
        <f t="shared" si="745"/>
        <v>0</v>
      </c>
      <c r="Y1383" s="2">
        <f t="shared" si="759"/>
        <v>0</v>
      </c>
      <c r="Z1383" s="67">
        <f t="shared" si="746"/>
        <v>0</v>
      </c>
      <c r="AA1383" s="2">
        <f t="shared" si="755"/>
        <v>0</v>
      </c>
      <c r="AB1383" s="26">
        <f t="shared" si="753"/>
        <v>6.7299999999999999E-2</v>
      </c>
      <c r="AC1383" s="27">
        <f t="shared" si="735"/>
        <v>11</v>
      </c>
      <c r="AD1383" s="27">
        <v>252</v>
      </c>
      <c r="AE1383" s="10">
        <f t="shared" si="764"/>
        <v>1.0028471130000001</v>
      </c>
      <c r="AF1383" s="2">
        <f t="shared" si="756"/>
        <v>797.58849733</v>
      </c>
      <c r="AG1383" s="2">
        <f t="shared" si="747"/>
        <v>854.58061052999994</v>
      </c>
      <c r="AH1383" s="3" t="str">
        <f t="shared" si="748"/>
        <v>-</v>
      </c>
      <c r="AI1383" s="4" t="str">
        <f t="shared" si="765"/>
        <v>A+J=</v>
      </c>
      <c r="AJ1383" s="11">
        <f t="shared" si="754"/>
        <v>42188</v>
      </c>
      <c r="AK1383" s="11"/>
      <c r="AL1383" s="4"/>
      <c r="AM1383" s="1"/>
      <c r="AN1383" s="11"/>
      <c r="AO1383" s="1"/>
      <c r="AP1383" s="1"/>
      <c r="AQ1383" s="1"/>
      <c r="AR1383" s="1"/>
      <c r="AS1383" s="6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</row>
    <row r="1384" spans="1:55" x14ac:dyDescent="0.2">
      <c r="A1384" s="144">
        <f t="shared" si="749"/>
        <v>42173</v>
      </c>
      <c r="B1384" s="2">
        <f t="shared" si="736"/>
        <v>301191.82964889205</v>
      </c>
      <c r="C1384" s="2">
        <f t="shared" si="750"/>
        <v>235565.54503928</v>
      </c>
      <c r="D1384" s="68">
        <f>SUM(Y1384:Y$1459)</f>
        <v>7568.7733068100006</v>
      </c>
      <c r="E1384" s="68">
        <f t="shared" si="737"/>
        <v>227996.77173246999</v>
      </c>
      <c r="F1384" s="72">
        <f t="shared" si="760"/>
        <v>4245.1899999999996</v>
      </c>
      <c r="G1384" s="3">
        <f>IF(N1384=1,VLOOKUP(A1383,[1]Plan1!$BG$69:$BI$188,3),G1383)</f>
        <v>4276.6000000000004</v>
      </c>
      <c r="H1384" s="11">
        <f t="shared" si="761"/>
        <v>42096</v>
      </c>
      <c r="I1384" s="11">
        <f t="shared" si="762"/>
        <v>42126</v>
      </c>
      <c r="J1384" s="26">
        <f t="shared" si="738"/>
        <v>7.3989621194812116E-3</v>
      </c>
      <c r="K1384" s="11">
        <f t="shared" si="751"/>
        <v>42186</v>
      </c>
      <c r="L1384" s="11">
        <f t="shared" si="739"/>
        <v>42186</v>
      </c>
      <c r="M1384" s="1">
        <f t="shared" si="752"/>
        <v>21</v>
      </c>
      <c r="N1384" s="1">
        <f t="shared" si="757"/>
        <v>12</v>
      </c>
      <c r="O1384" s="2">
        <f t="shared" si="740"/>
        <v>1.00422129</v>
      </c>
      <c r="P1384" s="10">
        <f t="shared" si="734"/>
        <v>1.00710039</v>
      </c>
      <c r="Q1384" s="10">
        <f t="shared" si="763"/>
        <v>1.2720963653127888</v>
      </c>
      <c r="R1384" s="2">
        <f t="shared" si="733"/>
        <v>1.27746625</v>
      </c>
      <c r="S1384" s="2">
        <f t="shared" si="758"/>
        <v>1.1892205600000001</v>
      </c>
      <c r="T1384" s="2">
        <f t="shared" si="741"/>
        <v>280139.38938831002</v>
      </c>
      <c r="U1384" s="2">
        <f t="shared" si="742"/>
        <v>1432.1675236276408</v>
      </c>
      <c r="V1384" s="2">
        <f t="shared" si="743"/>
        <v>63261.409264714457</v>
      </c>
      <c r="W1384" s="2">
        <f t="shared" si="744"/>
        <v>300259.12182762206</v>
      </c>
      <c r="X1384" s="27">
        <f t="shared" si="745"/>
        <v>0</v>
      </c>
      <c r="Y1384" s="2">
        <f t="shared" si="759"/>
        <v>0</v>
      </c>
      <c r="Z1384" s="67">
        <f t="shared" si="746"/>
        <v>0</v>
      </c>
      <c r="AA1384" s="2">
        <f t="shared" si="755"/>
        <v>0</v>
      </c>
      <c r="AB1384" s="26">
        <f t="shared" si="753"/>
        <v>6.7299999999999999E-2</v>
      </c>
      <c r="AC1384" s="27">
        <f t="shared" si="735"/>
        <v>12</v>
      </c>
      <c r="AD1384" s="27">
        <v>252</v>
      </c>
      <c r="AE1384" s="10">
        <f t="shared" si="764"/>
        <v>1.003106343</v>
      </c>
      <c r="AF1384" s="2">
        <f t="shared" si="756"/>
        <v>870.20903124999995</v>
      </c>
      <c r="AG1384" s="2">
        <f t="shared" si="747"/>
        <v>932.70782126999995</v>
      </c>
      <c r="AH1384" s="3" t="str">
        <f t="shared" si="748"/>
        <v>-</v>
      </c>
      <c r="AI1384" s="4" t="str">
        <f t="shared" si="765"/>
        <v>A+J=</v>
      </c>
      <c r="AJ1384" s="11">
        <f t="shared" si="754"/>
        <v>42188</v>
      </c>
      <c r="AK1384" s="11"/>
      <c r="AL1384" s="4"/>
      <c r="AM1384" s="1"/>
      <c r="AN1384" s="11"/>
      <c r="AO1384" s="1"/>
      <c r="AP1384" s="1"/>
      <c r="AQ1384" s="1"/>
      <c r="AR1384" s="1"/>
      <c r="AS1384" s="6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</row>
    <row r="1385" spans="1:55" x14ac:dyDescent="0.2">
      <c r="A1385" s="144">
        <f t="shared" si="749"/>
        <v>42174</v>
      </c>
      <c r="B1385" s="2">
        <f t="shared" si="736"/>
        <v>301372.28893691185</v>
      </c>
      <c r="C1385" s="2">
        <f t="shared" si="750"/>
        <v>235565.54503928</v>
      </c>
      <c r="D1385" s="68">
        <f>SUM(Y1385:Y$1459)</f>
        <v>7568.7733068100006</v>
      </c>
      <c r="E1385" s="68">
        <f t="shared" si="737"/>
        <v>227996.77173246999</v>
      </c>
      <c r="F1385" s="72">
        <f t="shared" si="760"/>
        <v>4245.1899999999996</v>
      </c>
      <c r="G1385" s="3">
        <f>IF(N1385=1,VLOOKUP(A1384,[1]Plan1!$BG$69:$BI$188,3),G1384)</f>
        <v>4276.6000000000004</v>
      </c>
      <c r="H1385" s="11">
        <f t="shared" si="761"/>
        <v>42096</v>
      </c>
      <c r="I1385" s="11">
        <f t="shared" si="762"/>
        <v>42126</v>
      </c>
      <c r="J1385" s="26">
        <f t="shared" si="738"/>
        <v>7.3989621194812116E-3</v>
      </c>
      <c r="K1385" s="11">
        <f t="shared" si="751"/>
        <v>42186</v>
      </c>
      <c r="L1385" s="11">
        <f t="shared" si="739"/>
        <v>42186</v>
      </c>
      <c r="M1385" s="1">
        <f t="shared" si="752"/>
        <v>21</v>
      </c>
      <c r="N1385" s="1">
        <f t="shared" si="757"/>
        <v>13</v>
      </c>
      <c r="O1385" s="2">
        <f t="shared" si="740"/>
        <v>1.00457387</v>
      </c>
      <c r="P1385" s="10">
        <f t="shared" si="734"/>
        <v>1.00710039</v>
      </c>
      <c r="Q1385" s="10">
        <f t="shared" si="763"/>
        <v>1.2720963653127888</v>
      </c>
      <c r="R1385" s="2">
        <f t="shared" ref="R1385:R1448" si="766">TRUNC(TRUNC((O1385*Q1385),15),8)</f>
        <v>1.27791476</v>
      </c>
      <c r="S1385" s="2">
        <f t="shared" si="758"/>
        <v>1.1892205600000001</v>
      </c>
      <c r="T1385" s="2">
        <f t="shared" si="741"/>
        <v>280139.38938831002</v>
      </c>
      <c r="U1385" s="2">
        <f t="shared" si="742"/>
        <v>1432.1675236276408</v>
      </c>
      <c r="V1385" s="2">
        <f t="shared" si="743"/>
        <v>63363.668096804191</v>
      </c>
      <c r="W1385" s="2">
        <f t="shared" si="744"/>
        <v>300361.38065971184</v>
      </c>
      <c r="X1385" s="27">
        <f t="shared" si="745"/>
        <v>0</v>
      </c>
      <c r="Y1385" s="2">
        <f t="shared" si="759"/>
        <v>0</v>
      </c>
      <c r="Z1385" s="67">
        <f t="shared" si="746"/>
        <v>0</v>
      </c>
      <c r="AA1385" s="2">
        <f t="shared" si="755"/>
        <v>0</v>
      </c>
      <c r="AB1385" s="26">
        <f t="shared" si="753"/>
        <v>6.7299999999999999E-2</v>
      </c>
      <c r="AC1385" s="27">
        <f t="shared" si="735"/>
        <v>13</v>
      </c>
      <c r="AD1385" s="27">
        <v>252</v>
      </c>
      <c r="AE1385" s="10">
        <f t="shared" si="764"/>
        <v>1.0033656399999999</v>
      </c>
      <c r="AF1385" s="2">
        <f t="shared" si="756"/>
        <v>942.84833449999996</v>
      </c>
      <c r="AG1385" s="2">
        <f t="shared" si="747"/>
        <v>1010.9082772</v>
      </c>
      <c r="AH1385" s="3" t="str">
        <f t="shared" si="748"/>
        <v>-</v>
      </c>
      <c r="AI1385" s="4" t="str">
        <f t="shared" si="765"/>
        <v>A+J=</v>
      </c>
      <c r="AJ1385" s="11">
        <f t="shared" si="754"/>
        <v>42188</v>
      </c>
      <c r="AK1385" s="11"/>
      <c r="AL1385" s="4"/>
      <c r="AM1385" s="1"/>
      <c r="AN1385" s="11"/>
      <c r="AO1385" s="1"/>
      <c r="AP1385" s="1"/>
      <c r="AQ1385" s="1"/>
      <c r="AR1385" s="1"/>
      <c r="AS1385" s="6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</row>
    <row r="1386" spans="1:55" x14ac:dyDescent="0.2">
      <c r="A1386" s="144">
        <f t="shared" si="749"/>
        <v>42175</v>
      </c>
      <c r="B1386" s="2">
        <f t="shared" si="736"/>
        <v>301552.85799853504</v>
      </c>
      <c r="C1386" s="2">
        <f t="shared" si="750"/>
        <v>235565.54503928</v>
      </c>
      <c r="D1386" s="68">
        <f>SUM(Y1386:Y$1459)</f>
        <v>7568.7733068100006</v>
      </c>
      <c r="E1386" s="68">
        <f t="shared" si="737"/>
        <v>227996.77173246999</v>
      </c>
      <c r="F1386" s="72">
        <f t="shared" si="760"/>
        <v>4245.1899999999996</v>
      </c>
      <c r="G1386" s="3">
        <f>IF(N1386=1,VLOOKUP(A1385,[1]Plan1!$BG$69:$BI$188,3),G1385)</f>
        <v>4276.6000000000004</v>
      </c>
      <c r="H1386" s="11">
        <f t="shared" si="761"/>
        <v>42096</v>
      </c>
      <c r="I1386" s="11">
        <f t="shared" si="762"/>
        <v>42126</v>
      </c>
      <c r="J1386" s="26">
        <f t="shared" si="738"/>
        <v>7.3989621194812116E-3</v>
      </c>
      <c r="K1386" s="11">
        <f t="shared" si="751"/>
        <v>42186</v>
      </c>
      <c r="L1386" s="11">
        <f t="shared" si="739"/>
        <v>42186</v>
      </c>
      <c r="M1386" s="1">
        <f t="shared" si="752"/>
        <v>21</v>
      </c>
      <c r="N1386" s="1">
        <f t="shared" si="757"/>
        <v>14</v>
      </c>
      <c r="O1386" s="2">
        <f t="shared" si="740"/>
        <v>1.0049265700000001</v>
      </c>
      <c r="P1386" s="10">
        <f t="shared" ref="P1386:P1449" si="767">IF(L1386&gt;L1385,O1385,P1385)</f>
        <v>1.00710039</v>
      </c>
      <c r="Q1386" s="10">
        <f t="shared" si="763"/>
        <v>1.2720963653127888</v>
      </c>
      <c r="R1386" s="2">
        <f t="shared" si="766"/>
        <v>1.27836343</v>
      </c>
      <c r="S1386" s="2">
        <f t="shared" si="758"/>
        <v>1.1892205600000001</v>
      </c>
      <c r="T1386" s="2">
        <f t="shared" si="741"/>
        <v>280139.38938831002</v>
      </c>
      <c r="U1386" s="2">
        <f t="shared" si="742"/>
        <v>1432.1675236276408</v>
      </c>
      <c r="V1386" s="2">
        <f t="shared" si="743"/>
        <v>63465.963408377385</v>
      </c>
      <c r="W1386" s="2">
        <f t="shared" si="744"/>
        <v>300463.67597128503</v>
      </c>
      <c r="X1386" s="27">
        <f t="shared" si="745"/>
        <v>0</v>
      </c>
      <c r="Y1386" s="2">
        <f t="shared" si="759"/>
        <v>0</v>
      </c>
      <c r="Z1386" s="67">
        <f t="shared" si="746"/>
        <v>0</v>
      </c>
      <c r="AA1386" s="2">
        <f t="shared" si="755"/>
        <v>0</v>
      </c>
      <c r="AB1386" s="26">
        <f t="shared" si="753"/>
        <v>6.7299999999999999E-2</v>
      </c>
      <c r="AC1386" s="27">
        <f t="shared" si="735"/>
        <v>14</v>
      </c>
      <c r="AD1386" s="27">
        <v>252</v>
      </c>
      <c r="AE1386" s="10">
        <f t="shared" si="764"/>
        <v>1.0036250040000001</v>
      </c>
      <c r="AF1386" s="2">
        <f t="shared" si="756"/>
        <v>1015.50640709</v>
      </c>
      <c r="AG1386" s="2">
        <f t="shared" si="747"/>
        <v>1089.1820272499999</v>
      </c>
      <c r="AH1386" s="3" t="str">
        <f t="shared" si="748"/>
        <v>-</v>
      </c>
      <c r="AI1386" s="4" t="str">
        <f t="shared" si="765"/>
        <v>A+J=</v>
      </c>
      <c r="AJ1386" s="11">
        <f t="shared" si="754"/>
        <v>42188</v>
      </c>
      <c r="AK1386" s="11"/>
      <c r="AL1386" s="4"/>
      <c r="AM1386" s="1"/>
      <c r="AN1386" s="11"/>
      <c r="AO1386" s="1"/>
      <c r="AP1386" s="1"/>
      <c r="AQ1386" s="1"/>
      <c r="AR1386" s="1"/>
      <c r="AS1386" s="6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</row>
    <row r="1387" spans="1:55" x14ac:dyDescent="0.2">
      <c r="A1387" s="144">
        <f t="shared" si="749"/>
        <v>42176</v>
      </c>
      <c r="B1387" s="2">
        <f t="shared" si="736"/>
        <v>301552.85799853504</v>
      </c>
      <c r="C1387" s="2">
        <f t="shared" si="750"/>
        <v>235565.54503928</v>
      </c>
      <c r="D1387" s="68">
        <f>SUM(Y1387:Y$1459)</f>
        <v>7568.7733068100006</v>
      </c>
      <c r="E1387" s="68">
        <f t="shared" si="737"/>
        <v>227996.77173246999</v>
      </c>
      <c r="F1387" s="72">
        <f t="shared" si="760"/>
        <v>4245.1899999999996</v>
      </c>
      <c r="G1387" s="3">
        <f>IF(N1387=1,VLOOKUP(A1386,[1]Plan1!$BG$69:$BI$188,3),G1386)</f>
        <v>4276.6000000000004</v>
      </c>
      <c r="H1387" s="11">
        <f t="shared" si="761"/>
        <v>42096</v>
      </c>
      <c r="I1387" s="11">
        <f t="shared" si="762"/>
        <v>42126</v>
      </c>
      <c r="J1387" s="26">
        <f t="shared" si="738"/>
        <v>7.3989621194812116E-3</v>
      </c>
      <c r="K1387" s="11">
        <f t="shared" si="751"/>
        <v>42186</v>
      </c>
      <c r="L1387" s="11">
        <f t="shared" si="739"/>
        <v>42186</v>
      </c>
      <c r="M1387" s="1">
        <f t="shared" si="752"/>
        <v>21</v>
      </c>
      <c r="N1387" s="1">
        <f t="shared" si="757"/>
        <v>14</v>
      </c>
      <c r="O1387" s="2">
        <f t="shared" si="740"/>
        <v>1.0049265700000001</v>
      </c>
      <c r="P1387" s="10">
        <f t="shared" si="767"/>
        <v>1.00710039</v>
      </c>
      <c r="Q1387" s="10">
        <f t="shared" si="763"/>
        <v>1.2720963653127888</v>
      </c>
      <c r="R1387" s="2">
        <f t="shared" si="766"/>
        <v>1.27836343</v>
      </c>
      <c r="S1387" s="2">
        <f t="shared" si="758"/>
        <v>1.1892205600000001</v>
      </c>
      <c r="T1387" s="2">
        <f t="shared" si="741"/>
        <v>280139.38938831002</v>
      </c>
      <c r="U1387" s="2">
        <f t="shared" si="742"/>
        <v>1432.1675236276408</v>
      </c>
      <c r="V1387" s="2">
        <f t="shared" si="743"/>
        <v>63465.963408377385</v>
      </c>
      <c r="W1387" s="2">
        <f t="shared" si="744"/>
        <v>300463.67597128503</v>
      </c>
      <c r="X1387" s="27">
        <f t="shared" si="745"/>
        <v>0</v>
      </c>
      <c r="Y1387" s="2">
        <f t="shared" si="759"/>
        <v>0</v>
      </c>
      <c r="Z1387" s="67">
        <f t="shared" si="746"/>
        <v>0</v>
      </c>
      <c r="AA1387" s="2">
        <f t="shared" si="755"/>
        <v>0</v>
      </c>
      <c r="AB1387" s="26">
        <f t="shared" si="753"/>
        <v>6.7299999999999999E-2</v>
      </c>
      <c r="AC1387" s="27">
        <f t="shared" si="735"/>
        <v>14</v>
      </c>
      <c r="AD1387" s="27">
        <v>252</v>
      </c>
      <c r="AE1387" s="10">
        <f t="shared" si="764"/>
        <v>1.0036250040000001</v>
      </c>
      <c r="AF1387" s="2">
        <f t="shared" si="756"/>
        <v>1015.50640709</v>
      </c>
      <c r="AG1387" s="2">
        <f t="shared" si="747"/>
        <v>1089.1820272499999</v>
      </c>
      <c r="AH1387" s="3" t="str">
        <f t="shared" si="748"/>
        <v>-</v>
      </c>
      <c r="AI1387" s="4" t="str">
        <f t="shared" si="765"/>
        <v>A+J=</v>
      </c>
      <c r="AJ1387" s="11">
        <f t="shared" si="754"/>
        <v>42188</v>
      </c>
      <c r="AK1387" s="11"/>
      <c r="AL1387" s="4"/>
      <c r="AM1387" s="1"/>
      <c r="AN1387" s="11"/>
      <c r="AO1387" s="1"/>
      <c r="AP1387" s="1"/>
      <c r="AQ1387" s="1"/>
      <c r="AR1387" s="1"/>
      <c r="AS1387" s="6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</row>
    <row r="1388" spans="1:55" x14ac:dyDescent="0.2">
      <c r="A1388" s="144">
        <f t="shared" si="749"/>
        <v>42177</v>
      </c>
      <c r="B1388" s="2">
        <f t="shared" si="736"/>
        <v>301552.85799853504</v>
      </c>
      <c r="C1388" s="2">
        <f t="shared" si="750"/>
        <v>235565.54503928</v>
      </c>
      <c r="D1388" s="68">
        <f>SUM(Y1388:Y$1459)</f>
        <v>7568.7733068100006</v>
      </c>
      <c r="E1388" s="68">
        <f t="shared" si="737"/>
        <v>227996.77173246999</v>
      </c>
      <c r="F1388" s="72">
        <f t="shared" si="760"/>
        <v>4245.1899999999996</v>
      </c>
      <c r="G1388" s="3">
        <f>IF(N1388=1,VLOOKUP(A1387,[1]Plan1!$BG$69:$BI$188,3),G1387)</f>
        <v>4276.6000000000004</v>
      </c>
      <c r="H1388" s="11">
        <f t="shared" si="761"/>
        <v>42096</v>
      </c>
      <c r="I1388" s="11">
        <f t="shared" si="762"/>
        <v>42126</v>
      </c>
      <c r="J1388" s="26">
        <f t="shared" si="738"/>
        <v>7.3989621194812116E-3</v>
      </c>
      <c r="K1388" s="11">
        <f t="shared" si="751"/>
        <v>42186</v>
      </c>
      <c r="L1388" s="11">
        <f t="shared" si="739"/>
        <v>42186</v>
      </c>
      <c r="M1388" s="1">
        <f t="shared" si="752"/>
        <v>21</v>
      </c>
      <c r="N1388" s="1">
        <f t="shared" si="757"/>
        <v>14</v>
      </c>
      <c r="O1388" s="2">
        <f t="shared" si="740"/>
        <v>1.0049265700000001</v>
      </c>
      <c r="P1388" s="10">
        <f t="shared" si="767"/>
        <v>1.00710039</v>
      </c>
      <c r="Q1388" s="10">
        <f t="shared" si="763"/>
        <v>1.2720963653127888</v>
      </c>
      <c r="R1388" s="2">
        <f t="shared" si="766"/>
        <v>1.27836343</v>
      </c>
      <c r="S1388" s="2">
        <f t="shared" si="758"/>
        <v>1.1892205600000001</v>
      </c>
      <c r="T1388" s="2">
        <f t="shared" si="741"/>
        <v>280139.38938831002</v>
      </c>
      <c r="U1388" s="2">
        <f t="shared" si="742"/>
        <v>1432.1675236276408</v>
      </c>
      <c r="V1388" s="2">
        <f t="shared" si="743"/>
        <v>63465.963408377385</v>
      </c>
      <c r="W1388" s="2">
        <f t="shared" si="744"/>
        <v>300463.67597128503</v>
      </c>
      <c r="X1388" s="27">
        <f t="shared" si="745"/>
        <v>0</v>
      </c>
      <c r="Y1388" s="2">
        <f t="shared" si="759"/>
        <v>0</v>
      </c>
      <c r="Z1388" s="67">
        <f t="shared" si="746"/>
        <v>0</v>
      </c>
      <c r="AA1388" s="2">
        <f t="shared" si="755"/>
        <v>0</v>
      </c>
      <c r="AB1388" s="26">
        <f t="shared" si="753"/>
        <v>6.7299999999999999E-2</v>
      </c>
      <c r="AC1388" s="27">
        <f t="shared" si="735"/>
        <v>14</v>
      </c>
      <c r="AD1388" s="27">
        <v>252</v>
      </c>
      <c r="AE1388" s="10">
        <f t="shared" si="764"/>
        <v>1.0036250040000001</v>
      </c>
      <c r="AF1388" s="2">
        <f t="shared" si="756"/>
        <v>1015.50640709</v>
      </c>
      <c r="AG1388" s="2">
        <f t="shared" si="747"/>
        <v>1089.1820272499999</v>
      </c>
      <c r="AH1388" s="3" t="str">
        <f t="shared" si="748"/>
        <v>-</v>
      </c>
      <c r="AI1388" s="4" t="str">
        <f t="shared" si="765"/>
        <v>A+J=</v>
      </c>
      <c r="AJ1388" s="11">
        <f t="shared" si="754"/>
        <v>42188</v>
      </c>
      <c r="AK1388" s="11"/>
      <c r="AL1388" s="4"/>
      <c r="AM1388" s="1"/>
      <c r="AN1388" s="11"/>
      <c r="AO1388" s="1"/>
      <c r="AP1388" s="1"/>
      <c r="AQ1388" s="1"/>
      <c r="AR1388" s="1"/>
      <c r="AS1388" s="6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</row>
    <row r="1389" spans="1:55" x14ac:dyDescent="0.2">
      <c r="A1389" s="144">
        <f t="shared" si="749"/>
        <v>42178</v>
      </c>
      <c r="B1389" s="2">
        <f t="shared" si="736"/>
        <v>301733.5391715194</v>
      </c>
      <c r="C1389" s="2">
        <f t="shared" si="750"/>
        <v>235565.54503928</v>
      </c>
      <c r="D1389" s="68">
        <f>SUM(Y1389:Y$1459)</f>
        <v>7568.7733068100006</v>
      </c>
      <c r="E1389" s="68">
        <f t="shared" si="737"/>
        <v>227996.77173246999</v>
      </c>
      <c r="F1389" s="72">
        <f t="shared" si="760"/>
        <v>4245.1899999999996</v>
      </c>
      <c r="G1389" s="3">
        <f>IF(N1389=1,VLOOKUP(A1388,[1]Plan1!$BG$69:$BI$188,3),G1388)</f>
        <v>4276.6000000000004</v>
      </c>
      <c r="H1389" s="11">
        <f t="shared" si="761"/>
        <v>42096</v>
      </c>
      <c r="I1389" s="11">
        <f t="shared" si="762"/>
        <v>42126</v>
      </c>
      <c r="J1389" s="26">
        <f t="shared" si="738"/>
        <v>7.3989621194812116E-3</v>
      </c>
      <c r="K1389" s="11">
        <f t="shared" si="751"/>
        <v>42186</v>
      </c>
      <c r="L1389" s="11">
        <f t="shared" si="739"/>
        <v>42186</v>
      </c>
      <c r="M1389" s="1">
        <f t="shared" si="752"/>
        <v>21</v>
      </c>
      <c r="N1389" s="1">
        <f t="shared" si="757"/>
        <v>15</v>
      </c>
      <c r="O1389" s="2">
        <f t="shared" si="740"/>
        <v>1.0052794</v>
      </c>
      <c r="P1389" s="10">
        <f t="shared" si="767"/>
        <v>1.00710039</v>
      </c>
      <c r="Q1389" s="10">
        <f t="shared" si="763"/>
        <v>1.2720963653127888</v>
      </c>
      <c r="R1389" s="2">
        <f t="shared" si="766"/>
        <v>1.27881227</v>
      </c>
      <c r="S1389" s="2">
        <f t="shared" si="758"/>
        <v>1.1892205600000001</v>
      </c>
      <c r="T1389" s="2">
        <f t="shared" si="741"/>
        <v>280139.38938831002</v>
      </c>
      <c r="U1389" s="2">
        <f t="shared" si="742"/>
        <v>1432.1675236276408</v>
      </c>
      <c r="V1389" s="2">
        <f t="shared" si="743"/>
        <v>63568.297479401786</v>
      </c>
      <c r="W1389" s="2">
        <f t="shared" si="744"/>
        <v>300566.01004230941</v>
      </c>
      <c r="X1389" s="27">
        <f t="shared" si="745"/>
        <v>0</v>
      </c>
      <c r="Y1389" s="2">
        <f t="shared" si="759"/>
        <v>0</v>
      </c>
      <c r="Z1389" s="67">
        <f t="shared" si="746"/>
        <v>0</v>
      </c>
      <c r="AA1389" s="2">
        <f t="shared" si="755"/>
        <v>0</v>
      </c>
      <c r="AB1389" s="26">
        <f t="shared" si="753"/>
        <v>6.7299999999999999E-2</v>
      </c>
      <c r="AC1389" s="27">
        <f t="shared" si="735"/>
        <v>15</v>
      </c>
      <c r="AD1389" s="27">
        <v>252</v>
      </c>
      <c r="AE1389" s="10">
        <f t="shared" si="764"/>
        <v>1.003884435</v>
      </c>
      <c r="AF1389" s="2">
        <f t="shared" si="756"/>
        <v>1088.1832490100001</v>
      </c>
      <c r="AG1389" s="2">
        <f t="shared" si="747"/>
        <v>1167.5291292100001</v>
      </c>
      <c r="AH1389" s="3" t="str">
        <f t="shared" si="748"/>
        <v>-</v>
      </c>
      <c r="AI1389" s="4" t="str">
        <f t="shared" si="765"/>
        <v>A+J=</v>
      </c>
      <c r="AJ1389" s="11">
        <f t="shared" si="754"/>
        <v>42188</v>
      </c>
      <c r="AK1389" s="11"/>
      <c r="AL1389" s="4"/>
      <c r="AM1389" s="1"/>
      <c r="AN1389" s="11"/>
      <c r="AO1389" s="1"/>
      <c r="AP1389" s="1"/>
      <c r="AQ1389" s="1"/>
      <c r="AR1389" s="1"/>
      <c r="AS1389" s="6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</row>
    <row r="1390" spans="1:55" x14ac:dyDescent="0.2">
      <c r="A1390" s="144">
        <f t="shared" si="749"/>
        <v>42179</v>
      </c>
      <c r="B1390" s="2">
        <f t="shared" si="736"/>
        <v>301914.32593904191</v>
      </c>
      <c r="C1390" s="2">
        <f t="shared" si="750"/>
        <v>235565.54503928</v>
      </c>
      <c r="D1390" s="68">
        <f>SUM(Y1390:Y$1459)</f>
        <v>7568.7733068100006</v>
      </c>
      <c r="E1390" s="68">
        <f t="shared" si="737"/>
        <v>227996.77173246999</v>
      </c>
      <c r="F1390" s="72">
        <f t="shared" si="760"/>
        <v>4245.1899999999996</v>
      </c>
      <c r="G1390" s="3">
        <f>IF(N1390=1,VLOOKUP(A1389,[1]Plan1!$BG$69:$BI$188,3),G1389)</f>
        <v>4276.6000000000004</v>
      </c>
      <c r="H1390" s="11">
        <f t="shared" si="761"/>
        <v>42096</v>
      </c>
      <c r="I1390" s="11">
        <f t="shared" si="762"/>
        <v>42126</v>
      </c>
      <c r="J1390" s="26">
        <f t="shared" si="738"/>
        <v>7.3989621194812116E-3</v>
      </c>
      <c r="K1390" s="11">
        <f t="shared" si="751"/>
        <v>42186</v>
      </c>
      <c r="L1390" s="11">
        <f t="shared" si="739"/>
        <v>42186</v>
      </c>
      <c r="M1390" s="1">
        <f t="shared" si="752"/>
        <v>21</v>
      </c>
      <c r="N1390" s="1">
        <f t="shared" si="757"/>
        <v>16</v>
      </c>
      <c r="O1390" s="2">
        <f t="shared" si="740"/>
        <v>1.00563235</v>
      </c>
      <c r="P1390" s="10">
        <f t="shared" si="767"/>
        <v>1.00710039</v>
      </c>
      <c r="Q1390" s="10">
        <f t="shared" si="763"/>
        <v>1.2720963653127888</v>
      </c>
      <c r="R1390" s="2">
        <f t="shared" si="766"/>
        <v>1.27926125</v>
      </c>
      <c r="S1390" s="2">
        <f t="shared" si="758"/>
        <v>1.1892205600000001</v>
      </c>
      <c r="T1390" s="2">
        <f t="shared" si="741"/>
        <v>280139.38938831002</v>
      </c>
      <c r="U1390" s="2">
        <f t="shared" si="742"/>
        <v>1432.1675236276408</v>
      </c>
      <c r="V1390" s="2">
        <f t="shared" si="743"/>
        <v>63670.663469974243</v>
      </c>
      <c r="W1390" s="2">
        <f t="shared" si="744"/>
        <v>300668.3760328819</v>
      </c>
      <c r="X1390" s="27">
        <f t="shared" si="745"/>
        <v>0</v>
      </c>
      <c r="Y1390" s="2">
        <f t="shared" si="759"/>
        <v>0</v>
      </c>
      <c r="Z1390" s="67">
        <f t="shared" si="746"/>
        <v>0</v>
      </c>
      <c r="AA1390" s="2">
        <f t="shared" si="755"/>
        <v>0</v>
      </c>
      <c r="AB1390" s="26">
        <f t="shared" si="753"/>
        <v>6.7299999999999999E-2</v>
      </c>
      <c r="AC1390" s="27">
        <f t="shared" si="735"/>
        <v>16</v>
      </c>
      <c r="AD1390" s="27">
        <v>252</v>
      </c>
      <c r="AE1390" s="10">
        <f t="shared" si="764"/>
        <v>1.004143934</v>
      </c>
      <c r="AF1390" s="2">
        <f t="shared" si="756"/>
        <v>1160.8791404200001</v>
      </c>
      <c r="AG1390" s="2">
        <f t="shared" si="747"/>
        <v>1245.94990616</v>
      </c>
      <c r="AH1390" s="3" t="str">
        <f t="shared" si="748"/>
        <v>-</v>
      </c>
      <c r="AI1390" s="4" t="str">
        <f t="shared" si="765"/>
        <v>A+J=</v>
      </c>
      <c r="AJ1390" s="11">
        <f t="shared" si="754"/>
        <v>42188</v>
      </c>
      <c r="AK1390" s="11"/>
      <c r="AL1390" s="4"/>
      <c r="AM1390" s="1"/>
      <c r="AN1390" s="11"/>
      <c r="AO1390" s="1"/>
      <c r="AP1390" s="1"/>
      <c r="AQ1390" s="1"/>
      <c r="AR1390" s="1"/>
      <c r="AS1390" s="6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</row>
    <row r="1391" spans="1:55" x14ac:dyDescent="0.2">
      <c r="A1391" s="144">
        <f t="shared" si="749"/>
        <v>42180</v>
      </c>
      <c r="B1391" s="2">
        <f t="shared" si="736"/>
        <v>302095.22232529777</v>
      </c>
      <c r="C1391" s="2">
        <f t="shared" si="750"/>
        <v>235565.54503928</v>
      </c>
      <c r="D1391" s="68">
        <f>SUM(Y1391:Y$1459)</f>
        <v>7568.7733068100006</v>
      </c>
      <c r="E1391" s="68">
        <f t="shared" si="737"/>
        <v>227996.77173246999</v>
      </c>
      <c r="F1391" s="72">
        <f t="shared" si="760"/>
        <v>4245.1899999999996</v>
      </c>
      <c r="G1391" s="3">
        <f>IF(N1391=1,VLOOKUP(A1390,[1]Plan1!$BG$69:$BI$188,3),G1390)</f>
        <v>4276.6000000000004</v>
      </c>
      <c r="H1391" s="11">
        <f t="shared" si="761"/>
        <v>42096</v>
      </c>
      <c r="I1391" s="11">
        <f t="shared" si="762"/>
        <v>42126</v>
      </c>
      <c r="J1391" s="26">
        <f t="shared" si="738"/>
        <v>7.3989621194812116E-3</v>
      </c>
      <c r="K1391" s="11">
        <f t="shared" si="751"/>
        <v>42186</v>
      </c>
      <c r="L1391" s="11">
        <f t="shared" si="739"/>
        <v>42186</v>
      </c>
      <c r="M1391" s="1">
        <f t="shared" si="752"/>
        <v>21</v>
      </c>
      <c r="N1391" s="1">
        <f t="shared" si="757"/>
        <v>17</v>
      </c>
      <c r="O1391" s="2">
        <f t="shared" si="740"/>
        <v>1.00598542</v>
      </c>
      <c r="P1391" s="10">
        <f t="shared" si="767"/>
        <v>1.00710039</v>
      </c>
      <c r="Q1391" s="10">
        <f t="shared" si="763"/>
        <v>1.2720963653127888</v>
      </c>
      <c r="R1391" s="2">
        <f t="shared" si="766"/>
        <v>1.27971039</v>
      </c>
      <c r="S1391" s="2">
        <f t="shared" si="758"/>
        <v>1.1892205600000001</v>
      </c>
      <c r="T1391" s="2">
        <f t="shared" si="741"/>
        <v>280139.38938831002</v>
      </c>
      <c r="U1391" s="2">
        <f t="shared" si="742"/>
        <v>1432.1675236276408</v>
      </c>
      <c r="V1391" s="2">
        <f t="shared" si="743"/>
        <v>63773.065940030152</v>
      </c>
      <c r="W1391" s="2">
        <f t="shared" si="744"/>
        <v>300770.77850293776</v>
      </c>
      <c r="X1391" s="27">
        <f t="shared" si="745"/>
        <v>0</v>
      </c>
      <c r="Y1391" s="2">
        <f t="shared" si="759"/>
        <v>0</v>
      </c>
      <c r="Z1391" s="67">
        <f t="shared" si="746"/>
        <v>0</v>
      </c>
      <c r="AA1391" s="2">
        <f t="shared" si="755"/>
        <v>0</v>
      </c>
      <c r="AB1391" s="26">
        <f t="shared" si="753"/>
        <v>6.7299999999999999E-2</v>
      </c>
      <c r="AC1391" s="27">
        <f t="shared" si="735"/>
        <v>17</v>
      </c>
      <c r="AD1391" s="27">
        <v>252</v>
      </c>
      <c r="AE1391" s="10">
        <f t="shared" si="764"/>
        <v>1.0044034989999999</v>
      </c>
      <c r="AF1391" s="2">
        <f t="shared" si="756"/>
        <v>1233.5935210299999</v>
      </c>
      <c r="AG1391" s="2">
        <f t="shared" si="747"/>
        <v>1324.44382236</v>
      </c>
      <c r="AH1391" s="3" t="str">
        <f t="shared" si="748"/>
        <v>-</v>
      </c>
      <c r="AI1391" s="4" t="str">
        <f t="shared" si="765"/>
        <v>A+J=</v>
      </c>
      <c r="AJ1391" s="11">
        <f t="shared" si="754"/>
        <v>42188</v>
      </c>
      <c r="AK1391" s="11"/>
      <c r="AL1391" s="4"/>
      <c r="AM1391" s="1"/>
      <c r="AN1391" s="11"/>
      <c r="AO1391" s="1"/>
      <c r="AP1391" s="1"/>
      <c r="AQ1391" s="1"/>
      <c r="AR1391" s="1"/>
      <c r="AS1391" s="6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</row>
    <row r="1392" spans="1:55" x14ac:dyDescent="0.2">
      <c r="A1392" s="144">
        <f t="shared" si="749"/>
        <v>42181</v>
      </c>
      <c r="B1392" s="2">
        <f t="shared" si="736"/>
        <v>302276.23097044491</v>
      </c>
      <c r="C1392" s="2">
        <f t="shared" si="750"/>
        <v>235565.54503928</v>
      </c>
      <c r="D1392" s="68">
        <f>SUM(Y1392:Y$1459)</f>
        <v>7568.7733068100006</v>
      </c>
      <c r="E1392" s="68">
        <f t="shared" si="737"/>
        <v>227996.77173246999</v>
      </c>
      <c r="F1392" s="72">
        <f t="shared" si="760"/>
        <v>4245.1899999999996</v>
      </c>
      <c r="G1392" s="3">
        <f>IF(N1392=1,VLOOKUP(A1391,[1]Plan1!$BG$69:$BI$188,3),G1391)</f>
        <v>4276.6000000000004</v>
      </c>
      <c r="H1392" s="11">
        <f t="shared" si="761"/>
        <v>42096</v>
      </c>
      <c r="I1392" s="11">
        <f t="shared" si="762"/>
        <v>42126</v>
      </c>
      <c r="J1392" s="26">
        <f t="shared" si="738"/>
        <v>7.3989621194812116E-3</v>
      </c>
      <c r="K1392" s="11">
        <f t="shared" si="751"/>
        <v>42186</v>
      </c>
      <c r="L1392" s="11">
        <f t="shared" si="739"/>
        <v>42186</v>
      </c>
      <c r="M1392" s="1">
        <f t="shared" si="752"/>
        <v>21</v>
      </c>
      <c r="N1392" s="1">
        <f t="shared" si="757"/>
        <v>18</v>
      </c>
      <c r="O1392" s="2">
        <f t="shared" si="740"/>
        <v>1.00633862</v>
      </c>
      <c r="P1392" s="10">
        <f t="shared" si="767"/>
        <v>1.00710039</v>
      </c>
      <c r="Q1392" s="10">
        <f t="shared" si="763"/>
        <v>1.2720963653127888</v>
      </c>
      <c r="R1392" s="2">
        <f t="shared" si="766"/>
        <v>1.2801597</v>
      </c>
      <c r="S1392" s="2">
        <f t="shared" si="758"/>
        <v>1.1892205600000001</v>
      </c>
      <c r="T1392" s="2">
        <f t="shared" si="741"/>
        <v>280139.38938831002</v>
      </c>
      <c r="U1392" s="2">
        <f t="shared" si="742"/>
        <v>1432.1675236276408</v>
      </c>
      <c r="V1392" s="2">
        <f t="shared" si="743"/>
        <v>63875.507169537275</v>
      </c>
      <c r="W1392" s="2">
        <f t="shared" si="744"/>
        <v>300873.21973244491</v>
      </c>
      <c r="X1392" s="27">
        <f t="shared" si="745"/>
        <v>0</v>
      </c>
      <c r="Y1392" s="2">
        <f t="shared" si="759"/>
        <v>0</v>
      </c>
      <c r="Z1392" s="67">
        <f t="shared" si="746"/>
        <v>0</v>
      </c>
      <c r="AA1392" s="2">
        <f t="shared" si="755"/>
        <v>0</v>
      </c>
      <c r="AB1392" s="26">
        <f t="shared" si="753"/>
        <v>6.7299999999999999E-2</v>
      </c>
      <c r="AC1392" s="27">
        <f t="shared" si="735"/>
        <v>18</v>
      </c>
      <c r="AD1392" s="27">
        <v>252</v>
      </c>
      <c r="AE1392" s="10">
        <f t="shared" si="764"/>
        <v>1.004663131</v>
      </c>
      <c r="AF1392" s="2">
        <f t="shared" si="756"/>
        <v>1306.3266709699999</v>
      </c>
      <c r="AG1392" s="2">
        <f t="shared" si="747"/>
        <v>1403.011238</v>
      </c>
      <c r="AH1392" s="3" t="str">
        <f t="shared" si="748"/>
        <v>-</v>
      </c>
      <c r="AI1392" s="4" t="str">
        <f t="shared" si="765"/>
        <v>A+J=</v>
      </c>
      <c r="AJ1392" s="11">
        <f t="shared" si="754"/>
        <v>42188</v>
      </c>
      <c r="AK1392" s="11"/>
      <c r="AL1392" s="4"/>
      <c r="AM1392" s="1"/>
      <c r="AN1392" s="11"/>
      <c r="AO1392" s="1"/>
      <c r="AP1392" s="1"/>
      <c r="AQ1392" s="1"/>
      <c r="AR1392" s="1"/>
      <c r="AS1392" s="6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</row>
    <row r="1393" spans="1:55" x14ac:dyDescent="0.2">
      <c r="A1393" s="144">
        <f t="shared" si="749"/>
        <v>42182</v>
      </c>
      <c r="B1393" s="2">
        <f t="shared" si="736"/>
        <v>302457.34535266011</v>
      </c>
      <c r="C1393" s="2">
        <f t="shared" si="750"/>
        <v>235565.54503928</v>
      </c>
      <c r="D1393" s="68">
        <f>SUM(Y1393:Y$1459)</f>
        <v>7568.7733068100006</v>
      </c>
      <c r="E1393" s="68">
        <f t="shared" si="737"/>
        <v>227996.77173246999</v>
      </c>
      <c r="F1393" s="72">
        <f t="shared" si="760"/>
        <v>4245.1899999999996</v>
      </c>
      <c r="G1393" s="3">
        <f>IF(N1393=1,VLOOKUP(A1392,[1]Plan1!$BG$69:$BI$188,3),G1392)</f>
        <v>4276.6000000000004</v>
      </c>
      <c r="H1393" s="11">
        <f t="shared" si="761"/>
        <v>42096</v>
      </c>
      <c r="I1393" s="11">
        <f t="shared" si="762"/>
        <v>42126</v>
      </c>
      <c r="J1393" s="26">
        <f t="shared" si="738"/>
        <v>7.3989621194812116E-3</v>
      </c>
      <c r="K1393" s="11">
        <f t="shared" si="751"/>
        <v>42186</v>
      </c>
      <c r="L1393" s="11">
        <f t="shared" si="739"/>
        <v>42186</v>
      </c>
      <c r="M1393" s="1">
        <f t="shared" si="752"/>
        <v>21</v>
      </c>
      <c r="N1393" s="1">
        <f t="shared" si="757"/>
        <v>19</v>
      </c>
      <c r="O1393" s="2">
        <f t="shared" si="740"/>
        <v>1.0066919400000001</v>
      </c>
      <c r="P1393" s="10">
        <f t="shared" si="767"/>
        <v>1.00710039</v>
      </c>
      <c r="Q1393" s="10">
        <f t="shared" si="763"/>
        <v>1.2720963653127888</v>
      </c>
      <c r="R1393" s="2">
        <f t="shared" si="766"/>
        <v>1.2806091500000001</v>
      </c>
      <c r="S1393" s="2">
        <f t="shared" si="758"/>
        <v>1.1892205600000001</v>
      </c>
      <c r="T1393" s="2">
        <f t="shared" si="741"/>
        <v>280139.38938831002</v>
      </c>
      <c r="U1393" s="2">
        <f t="shared" si="742"/>
        <v>1432.1675236276408</v>
      </c>
      <c r="V1393" s="2">
        <f t="shared" si="743"/>
        <v>63977.980318592454</v>
      </c>
      <c r="W1393" s="2">
        <f t="shared" si="744"/>
        <v>300975.69288150012</v>
      </c>
      <c r="X1393" s="27">
        <f t="shared" si="745"/>
        <v>0</v>
      </c>
      <c r="Y1393" s="2">
        <f t="shared" si="759"/>
        <v>0</v>
      </c>
      <c r="Z1393" s="67">
        <f t="shared" si="746"/>
        <v>0</v>
      </c>
      <c r="AA1393" s="2">
        <f t="shared" si="755"/>
        <v>0</v>
      </c>
      <c r="AB1393" s="26">
        <f t="shared" si="753"/>
        <v>6.7299999999999999E-2</v>
      </c>
      <c r="AC1393" s="27">
        <f t="shared" si="735"/>
        <v>19</v>
      </c>
      <c r="AD1393" s="27">
        <v>252</v>
      </c>
      <c r="AE1393" s="10">
        <f t="shared" si="764"/>
        <v>1.004922831</v>
      </c>
      <c r="AF1393" s="2">
        <f t="shared" si="756"/>
        <v>1379.0788703999999</v>
      </c>
      <c r="AG1393" s="2">
        <f t="shared" si="747"/>
        <v>1481.65247116</v>
      </c>
      <c r="AH1393" s="3" t="str">
        <f t="shared" si="748"/>
        <v>-</v>
      </c>
      <c r="AI1393" s="4" t="str">
        <f t="shared" si="765"/>
        <v>A+J=</v>
      </c>
      <c r="AJ1393" s="11">
        <f t="shared" si="754"/>
        <v>42188</v>
      </c>
      <c r="AK1393" s="11"/>
      <c r="AL1393" s="4"/>
      <c r="AM1393" s="1"/>
      <c r="AN1393" s="11"/>
      <c r="AO1393" s="1"/>
      <c r="AP1393" s="1"/>
      <c r="AQ1393" s="1"/>
      <c r="AR1393" s="1"/>
      <c r="AS1393" s="6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</row>
    <row r="1394" spans="1:55" x14ac:dyDescent="0.2">
      <c r="A1394" s="144">
        <f t="shared" si="749"/>
        <v>42183</v>
      </c>
      <c r="B1394" s="2">
        <f t="shared" si="736"/>
        <v>302457.34535266011</v>
      </c>
      <c r="C1394" s="2">
        <f t="shared" si="750"/>
        <v>235565.54503928</v>
      </c>
      <c r="D1394" s="68">
        <f>SUM(Y1394:Y$1459)</f>
        <v>7568.7733068100006</v>
      </c>
      <c r="E1394" s="68">
        <f t="shared" si="737"/>
        <v>227996.77173246999</v>
      </c>
      <c r="F1394" s="72">
        <f t="shared" si="760"/>
        <v>4245.1899999999996</v>
      </c>
      <c r="G1394" s="3">
        <f>IF(N1394=1,VLOOKUP(A1393,[1]Plan1!$BG$69:$BI$188,3),G1393)</f>
        <v>4276.6000000000004</v>
      </c>
      <c r="H1394" s="11">
        <f t="shared" si="761"/>
        <v>42096</v>
      </c>
      <c r="I1394" s="11">
        <f t="shared" si="762"/>
        <v>42126</v>
      </c>
      <c r="J1394" s="26">
        <f t="shared" si="738"/>
        <v>7.3989621194812116E-3</v>
      </c>
      <c r="K1394" s="11">
        <f t="shared" si="751"/>
        <v>42186</v>
      </c>
      <c r="L1394" s="11">
        <f t="shared" si="739"/>
        <v>42186</v>
      </c>
      <c r="M1394" s="1">
        <f t="shared" si="752"/>
        <v>21</v>
      </c>
      <c r="N1394" s="1">
        <f t="shared" si="757"/>
        <v>19</v>
      </c>
      <c r="O1394" s="2">
        <f t="shared" si="740"/>
        <v>1.0066919400000001</v>
      </c>
      <c r="P1394" s="10">
        <f t="shared" si="767"/>
        <v>1.00710039</v>
      </c>
      <c r="Q1394" s="10">
        <f t="shared" si="763"/>
        <v>1.2720963653127888</v>
      </c>
      <c r="R1394" s="2">
        <f t="shared" si="766"/>
        <v>1.2806091500000001</v>
      </c>
      <c r="S1394" s="2">
        <f t="shared" si="758"/>
        <v>1.1892205600000001</v>
      </c>
      <c r="T1394" s="2">
        <f t="shared" si="741"/>
        <v>280139.38938831002</v>
      </c>
      <c r="U1394" s="2">
        <f t="shared" si="742"/>
        <v>1432.1675236276408</v>
      </c>
      <c r="V1394" s="2">
        <f t="shared" si="743"/>
        <v>63977.980318592454</v>
      </c>
      <c r="W1394" s="2">
        <f t="shared" si="744"/>
        <v>300975.69288150012</v>
      </c>
      <c r="X1394" s="27">
        <f t="shared" si="745"/>
        <v>0</v>
      </c>
      <c r="Y1394" s="2">
        <f t="shared" si="759"/>
        <v>0</v>
      </c>
      <c r="Z1394" s="67">
        <f t="shared" si="746"/>
        <v>0</v>
      </c>
      <c r="AA1394" s="2">
        <f t="shared" si="755"/>
        <v>0</v>
      </c>
      <c r="AB1394" s="26">
        <f t="shared" si="753"/>
        <v>6.7299999999999999E-2</v>
      </c>
      <c r="AC1394" s="27">
        <f t="shared" si="735"/>
        <v>19</v>
      </c>
      <c r="AD1394" s="27">
        <v>252</v>
      </c>
      <c r="AE1394" s="10">
        <f t="shared" si="764"/>
        <v>1.004922831</v>
      </c>
      <c r="AF1394" s="2">
        <f t="shared" si="756"/>
        <v>1379.0788703999999</v>
      </c>
      <c r="AG1394" s="2">
        <f t="shared" si="747"/>
        <v>1481.65247116</v>
      </c>
      <c r="AH1394" s="3" t="str">
        <f t="shared" si="748"/>
        <v>-</v>
      </c>
      <c r="AI1394" s="4" t="str">
        <f t="shared" si="765"/>
        <v>A+J=</v>
      </c>
      <c r="AJ1394" s="11">
        <f t="shared" si="754"/>
        <v>42188</v>
      </c>
      <c r="AK1394" s="11"/>
      <c r="AL1394" s="4"/>
      <c r="AM1394" s="1"/>
      <c r="AN1394" s="11"/>
      <c r="AO1394" s="1"/>
      <c r="AP1394" s="1"/>
      <c r="AQ1394" s="1"/>
      <c r="AR1394" s="1"/>
      <c r="AS1394" s="6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</row>
    <row r="1395" spans="1:55" x14ac:dyDescent="0.2">
      <c r="A1395" s="144">
        <f t="shared" si="749"/>
        <v>42184</v>
      </c>
      <c r="B1395" s="2">
        <f t="shared" si="736"/>
        <v>302457.34535266011</v>
      </c>
      <c r="C1395" s="2">
        <f t="shared" si="750"/>
        <v>235565.54503928</v>
      </c>
      <c r="D1395" s="68">
        <f>SUM(Y1395:Y$1459)</f>
        <v>7568.7733068100006</v>
      </c>
      <c r="E1395" s="68">
        <f t="shared" si="737"/>
        <v>227996.77173246999</v>
      </c>
      <c r="F1395" s="72">
        <f t="shared" si="760"/>
        <v>4245.1899999999996</v>
      </c>
      <c r="G1395" s="3">
        <f>IF(N1395=1,VLOOKUP(A1394,[1]Plan1!$BG$69:$BI$188,3),G1394)</f>
        <v>4276.6000000000004</v>
      </c>
      <c r="H1395" s="11">
        <f t="shared" si="761"/>
        <v>42096</v>
      </c>
      <c r="I1395" s="11">
        <f t="shared" si="762"/>
        <v>42126</v>
      </c>
      <c r="J1395" s="26">
        <f t="shared" si="738"/>
        <v>7.3989621194812116E-3</v>
      </c>
      <c r="K1395" s="11">
        <f t="shared" si="751"/>
        <v>42186</v>
      </c>
      <c r="L1395" s="11">
        <f t="shared" si="739"/>
        <v>42186</v>
      </c>
      <c r="M1395" s="1">
        <f t="shared" si="752"/>
        <v>21</v>
      </c>
      <c r="N1395" s="1">
        <f t="shared" si="757"/>
        <v>19</v>
      </c>
      <c r="O1395" s="2">
        <f t="shared" si="740"/>
        <v>1.0066919400000001</v>
      </c>
      <c r="P1395" s="10">
        <f t="shared" si="767"/>
        <v>1.00710039</v>
      </c>
      <c r="Q1395" s="10">
        <f t="shared" si="763"/>
        <v>1.2720963653127888</v>
      </c>
      <c r="R1395" s="2">
        <f t="shared" si="766"/>
        <v>1.2806091500000001</v>
      </c>
      <c r="S1395" s="2">
        <f t="shared" si="758"/>
        <v>1.1892205600000001</v>
      </c>
      <c r="T1395" s="2">
        <f t="shared" si="741"/>
        <v>280139.38938831002</v>
      </c>
      <c r="U1395" s="2">
        <f t="shared" si="742"/>
        <v>1432.1675236276408</v>
      </c>
      <c r="V1395" s="2">
        <f t="shared" si="743"/>
        <v>63977.980318592454</v>
      </c>
      <c r="W1395" s="2">
        <f t="shared" si="744"/>
        <v>300975.69288150012</v>
      </c>
      <c r="X1395" s="27">
        <f t="shared" si="745"/>
        <v>0</v>
      </c>
      <c r="Y1395" s="2">
        <f t="shared" si="759"/>
        <v>0</v>
      </c>
      <c r="Z1395" s="67">
        <f t="shared" si="746"/>
        <v>0</v>
      </c>
      <c r="AA1395" s="2">
        <f t="shared" si="755"/>
        <v>0</v>
      </c>
      <c r="AB1395" s="26">
        <f t="shared" si="753"/>
        <v>6.7299999999999999E-2</v>
      </c>
      <c r="AC1395" s="27">
        <f t="shared" si="735"/>
        <v>19</v>
      </c>
      <c r="AD1395" s="27">
        <v>252</v>
      </c>
      <c r="AE1395" s="10">
        <f t="shared" si="764"/>
        <v>1.004922831</v>
      </c>
      <c r="AF1395" s="2">
        <f t="shared" si="756"/>
        <v>1379.0788703999999</v>
      </c>
      <c r="AG1395" s="2">
        <f t="shared" si="747"/>
        <v>1481.65247116</v>
      </c>
      <c r="AH1395" s="3" t="str">
        <f t="shared" si="748"/>
        <v>-</v>
      </c>
      <c r="AI1395" s="4" t="str">
        <f t="shared" si="765"/>
        <v>A+J=</v>
      </c>
      <c r="AJ1395" s="11">
        <f t="shared" si="754"/>
        <v>42188</v>
      </c>
      <c r="AK1395" s="11"/>
      <c r="AL1395" s="4"/>
      <c r="AM1395" s="1"/>
      <c r="AN1395" s="11"/>
      <c r="AO1395" s="1"/>
      <c r="AP1395" s="1"/>
      <c r="AQ1395" s="1"/>
      <c r="AR1395" s="1"/>
      <c r="AS1395" s="6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</row>
    <row r="1396" spans="1:55" x14ac:dyDescent="0.2">
      <c r="A1396" s="144">
        <f t="shared" si="749"/>
        <v>42185</v>
      </c>
      <c r="B1396" s="2">
        <f t="shared" si="736"/>
        <v>302638.57408269407</v>
      </c>
      <c r="C1396" s="2">
        <f t="shared" si="750"/>
        <v>235565.54503928</v>
      </c>
      <c r="D1396" s="68">
        <f>SUM(Y1396:Y$1459)</f>
        <v>7568.7733068100006</v>
      </c>
      <c r="E1396" s="68">
        <f t="shared" si="737"/>
        <v>227996.77173246999</v>
      </c>
      <c r="F1396" s="72">
        <f t="shared" si="760"/>
        <v>4245.1899999999996</v>
      </c>
      <c r="G1396" s="3">
        <f>IF(N1396=1,VLOOKUP(A1395,[1]Plan1!$BG$69:$BI$188,3),G1395)</f>
        <v>4276.6000000000004</v>
      </c>
      <c r="H1396" s="11">
        <f t="shared" si="761"/>
        <v>42096</v>
      </c>
      <c r="I1396" s="11">
        <f t="shared" si="762"/>
        <v>42126</v>
      </c>
      <c r="J1396" s="26">
        <f t="shared" si="738"/>
        <v>7.3989621194812116E-3</v>
      </c>
      <c r="K1396" s="11">
        <f t="shared" si="751"/>
        <v>42186</v>
      </c>
      <c r="L1396" s="11">
        <f t="shared" si="739"/>
        <v>42186</v>
      </c>
      <c r="M1396" s="1">
        <f t="shared" si="752"/>
        <v>21</v>
      </c>
      <c r="N1396" s="1">
        <f t="shared" si="757"/>
        <v>20</v>
      </c>
      <c r="O1396" s="2">
        <f t="shared" si="740"/>
        <v>1.00704539</v>
      </c>
      <c r="P1396" s="10">
        <f t="shared" si="767"/>
        <v>1.00710039</v>
      </c>
      <c r="Q1396" s="10">
        <f t="shared" si="763"/>
        <v>1.2720963653127888</v>
      </c>
      <c r="R1396" s="2">
        <f t="shared" si="766"/>
        <v>1.28105878</v>
      </c>
      <c r="S1396" s="2">
        <f t="shared" si="758"/>
        <v>1.1892205600000001</v>
      </c>
      <c r="T1396" s="2">
        <f t="shared" si="741"/>
        <v>280139.38938831002</v>
      </c>
      <c r="U1396" s="2">
        <f t="shared" si="742"/>
        <v>1432.1675236276408</v>
      </c>
      <c r="V1396" s="2">
        <f t="shared" si="743"/>
        <v>64080.494507066491</v>
      </c>
      <c r="W1396" s="2">
        <f t="shared" si="744"/>
        <v>301078.2070699741</v>
      </c>
      <c r="X1396" s="27">
        <f t="shared" si="745"/>
        <v>0</v>
      </c>
      <c r="Y1396" s="2">
        <f t="shared" si="759"/>
        <v>0</v>
      </c>
      <c r="Z1396" s="67">
        <f t="shared" si="746"/>
        <v>0</v>
      </c>
      <c r="AA1396" s="2">
        <f t="shared" si="755"/>
        <v>0</v>
      </c>
      <c r="AB1396" s="26">
        <f t="shared" si="753"/>
        <v>6.7299999999999999E-2</v>
      </c>
      <c r="AC1396" s="27">
        <f t="shared" si="735"/>
        <v>20</v>
      </c>
      <c r="AD1396" s="27">
        <v>252</v>
      </c>
      <c r="AE1396" s="10">
        <f t="shared" si="764"/>
        <v>1.0051825969999999</v>
      </c>
      <c r="AF1396" s="2">
        <f t="shared" si="756"/>
        <v>1451.84955902</v>
      </c>
      <c r="AG1396" s="2">
        <f t="shared" si="747"/>
        <v>1560.36701272</v>
      </c>
      <c r="AH1396" s="3" t="str">
        <f t="shared" si="748"/>
        <v>-</v>
      </c>
      <c r="AI1396" s="4" t="str">
        <f t="shared" si="765"/>
        <v>A+J=</v>
      </c>
      <c r="AJ1396" s="11">
        <f t="shared" si="754"/>
        <v>42188</v>
      </c>
      <c r="AK1396" s="11"/>
      <c r="AL1396" s="4"/>
      <c r="AM1396" s="1"/>
      <c r="AN1396" s="11"/>
      <c r="AO1396" s="1"/>
      <c r="AP1396" s="1"/>
      <c r="AQ1396" s="1"/>
      <c r="AR1396" s="1"/>
      <c r="AS1396" s="6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</row>
    <row r="1397" spans="1:55" x14ac:dyDescent="0.2">
      <c r="A1397" s="144">
        <f t="shared" si="749"/>
        <v>42186</v>
      </c>
      <c r="B1397" s="2">
        <f t="shared" si="736"/>
        <v>302819.90864568629</v>
      </c>
      <c r="C1397" s="2">
        <f t="shared" si="750"/>
        <v>235565.54503928</v>
      </c>
      <c r="D1397" s="68">
        <f>SUM(Y1397:Y$1459)</f>
        <v>7568.7733068100006</v>
      </c>
      <c r="E1397" s="68">
        <f t="shared" si="737"/>
        <v>227996.77173246999</v>
      </c>
      <c r="F1397" s="72">
        <f t="shared" si="760"/>
        <v>4245.1899999999996</v>
      </c>
      <c r="G1397" s="3">
        <f>IF(N1397=1,VLOOKUP(A1396,[1]Plan1!$BG$69:$BI$188,3),G1396)</f>
        <v>4276.6000000000004</v>
      </c>
      <c r="H1397" s="11">
        <f t="shared" si="761"/>
        <v>42096</v>
      </c>
      <c r="I1397" s="11">
        <f t="shared" si="762"/>
        <v>42126</v>
      </c>
      <c r="J1397" s="26">
        <f t="shared" si="738"/>
        <v>7.3989621194812116E-3</v>
      </c>
      <c r="K1397" s="11">
        <f t="shared" si="751"/>
        <v>42219</v>
      </c>
      <c r="L1397" s="11">
        <f t="shared" si="739"/>
        <v>42186</v>
      </c>
      <c r="M1397" s="1">
        <f t="shared" si="752"/>
        <v>21</v>
      </c>
      <c r="N1397" s="1">
        <f t="shared" si="757"/>
        <v>21</v>
      </c>
      <c r="O1397" s="2">
        <f t="shared" si="740"/>
        <v>1.00739896</v>
      </c>
      <c r="P1397" s="10">
        <f t="shared" si="767"/>
        <v>1.00710039</v>
      </c>
      <c r="Q1397" s="10">
        <f t="shared" si="763"/>
        <v>1.2720963653127888</v>
      </c>
      <c r="R1397" s="2">
        <f t="shared" si="766"/>
        <v>1.2815085500000001</v>
      </c>
      <c r="S1397" s="2">
        <f t="shared" si="758"/>
        <v>1.1892205600000001</v>
      </c>
      <c r="T1397" s="2">
        <f t="shared" si="741"/>
        <v>280139.38938831002</v>
      </c>
      <c r="U1397" s="2">
        <f t="shared" si="742"/>
        <v>1432.1675236276408</v>
      </c>
      <c r="V1397" s="2">
        <f t="shared" si="743"/>
        <v>64183.040615088634</v>
      </c>
      <c r="W1397" s="2">
        <f t="shared" si="744"/>
        <v>301180.75317799626</v>
      </c>
      <c r="X1397" s="27">
        <f t="shared" si="745"/>
        <v>45</v>
      </c>
      <c r="Y1397" s="2">
        <f t="shared" si="759"/>
        <v>2549.6221224800001</v>
      </c>
      <c r="Z1397" s="67">
        <f t="shared" si="746"/>
        <v>1.0823408499999999E-2</v>
      </c>
      <c r="AA1397" s="2">
        <f t="shared" si="755"/>
        <v>3032.0630482900001</v>
      </c>
      <c r="AB1397" s="26">
        <f t="shared" si="753"/>
        <v>6.7299999999999999E-2</v>
      </c>
      <c r="AC1397" s="27">
        <f t="shared" si="735"/>
        <v>21</v>
      </c>
      <c r="AD1397" s="27">
        <v>252</v>
      </c>
      <c r="AE1397" s="10">
        <f t="shared" si="764"/>
        <v>1.0054424310000001</v>
      </c>
      <c r="AF1397" s="2">
        <f t="shared" si="756"/>
        <v>1524.63929712</v>
      </c>
      <c r="AG1397" s="2">
        <f t="shared" si="747"/>
        <v>1639.15546769</v>
      </c>
      <c r="AH1397" s="3">
        <f t="shared" si="748"/>
        <v>4556.7023454099999</v>
      </c>
      <c r="AI1397" s="4" t="str">
        <f t="shared" si="765"/>
        <v>A+J=</v>
      </c>
      <c r="AJ1397" s="11">
        <f t="shared" si="754"/>
        <v>42188</v>
      </c>
      <c r="AK1397" s="11"/>
      <c r="AL1397" s="4"/>
      <c r="AM1397" s="1"/>
      <c r="AN1397" s="11"/>
      <c r="AO1397" s="1"/>
      <c r="AP1397" s="1"/>
      <c r="AQ1397" s="1"/>
      <c r="AR1397" s="1"/>
      <c r="AS1397" s="6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</row>
    <row r="1398" spans="1:55" x14ac:dyDescent="0.2">
      <c r="A1398" s="144">
        <f t="shared" si="749"/>
        <v>42187</v>
      </c>
      <c r="B1398" s="2">
        <f t="shared" si="736"/>
        <v>298325.77816886088</v>
      </c>
      <c r="C1398" s="2">
        <f t="shared" si="750"/>
        <v>233015.92291679999</v>
      </c>
      <c r="D1398" s="68">
        <f>SUM(Y1398:Y$1459)</f>
        <v>5019.1511843299995</v>
      </c>
      <c r="E1398" s="68">
        <f t="shared" si="737"/>
        <v>227996.77173246999</v>
      </c>
      <c r="F1398" s="72">
        <f t="shared" si="760"/>
        <v>4276.6000000000004</v>
      </c>
      <c r="G1398" s="3">
        <f>IF(N1398=1,VLOOKUP(A1397,[1]Plan1!$BG$69:$BI$188,3),G1397)</f>
        <v>4310.3900000000003</v>
      </c>
      <c r="H1398" s="11">
        <f t="shared" si="761"/>
        <v>42126</v>
      </c>
      <c r="I1398" s="11">
        <f t="shared" si="762"/>
        <v>42157</v>
      </c>
      <c r="J1398" s="26">
        <f t="shared" si="738"/>
        <v>7.9011364167795861E-3</v>
      </c>
      <c r="K1398" s="11">
        <f t="shared" si="751"/>
        <v>42219</v>
      </c>
      <c r="L1398" s="11">
        <f t="shared" si="739"/>
        <v>42219</v>
      </c>
      <c r="M1398" s="1">
        <f t="shared" si="752"/>
        <v>23</v>
      </c>
      <c r="N1398" s="1">
        <f t="shared" si="757"/>
        <v>1</v>
      </c>
      <c r="O1398" s="2">
        <f t="shared" si="740"/>
        <v>1.00034223</v>
      </c>
      <c r="P1398" s="10">
        <f t="shared" si="767"/>
        <v>1.00739896</v>
      </c>
      <c r="Q1398" s="10">
        <f t="shared" si="763"/>
        <v>1.2815085554358834</v>
      </c>
      <c r="R1398" s="2">
        <f t="shared" si="766"/>
        <v>1.2819471200000001</v>
      </c>
      <c r="S1398" s="2">
        <f t="shared" si="758"/>
        <v>1.1892205600000001</v>
      </c>
      <c r="T1398" s="2">
        <f t="shared" si="741"/>
        <v>277107.32634003001</v>
      </c>
      <c r="U1398" s="2">
        <f t="shared" si="742"/>
        <v>949.72659782358619</v>
      </c>
      <c r="V1398" s="2">
        <f t="shared" si="743"/>
        <v>64283.033159267346</v>
      </c>
      <c r="W1398" s="2">
        <f t="shared" si="744"/>
        <v>298248.6826738909</v>
      </c>
      <c r="X1398" s="27">
        <f t="shared" si="745"/>
        <v>0</v>
      </c>
      <c r="Y1398" s="2">
        <f t="shared" si="759"/>
        <v>0</v>
      </c>
      <c r="Z1398" s="67">
        <f t="shared" si="746"/>
        <v>0</v>
      </c>
      <c r="AA1398" s="2">
        <f t="shared" si="755"/>
        <v>0</v>
      </c>
      <c r="AB1398" s="26">
        <f t="shared" si="753"/>
        <v>6.7299999999999999E-2</v>
      </c>
      <c r="AC1398" s="27">
        <f t="shared" si="735"/>
        <v>1</v>
      </c>
      <c r="AD1398" s="27">
        <v>252</v>
      </c>
      <c r="AE1398" s="10">
        <f t="shared" si="764"/>
        <v>1.0002584940000001</v>
      </c>
      <c r="AF1398" s="2">
        <f t="shared" si="756"/>
        <v>71.630581210000003</v>
      </c>
      <c r="AG1398" s="2">
        <f t="shared" si="747"/>
        <v>77.095494970000004</v>
      </c>
      <c r="AH1398" s="3" t="str">
        <f t="shared" si="748"/>
        <v>-</v>
      </c>
      <c r="AI1398" s="4" t="str">
        <f t="shared" si="765"/>
        <v>A+J=</v>
      </c>
      <c r="AJ1398" s="11">
        <f t="shared" si="754"/>
        <v>42221</v>
      </c>
      <c r="AK1398" s="11"/>
      <c r="AL1398" s="4"/>
      <c r="AM1398" s="1"/>
      <c r="AN1398" s="11"/>
      <c r="AO1398" s="1"/>
      <c r="AP1398" s="1"/>
      <c r="AQ1398" s="1"/>
      <c r="AR1398" s="1"/>
      <c r="AS1398" s="6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</row>
    <row r="1399" spans="1:55" x14ac:dyDescent="0.2">
      <c r="A1399" s="144">
        <f t="shared" si="749"/>
        <v>42188</v>
      </c>
      <c r="B1399" s="2">
        <f t="shared" si="736"/>
        <v>298502.9743906731</v>
      </c>
      <c r="C1399" s="2">
        <f t="shared" si="750"/>
        <v>233015.92291679999</v>
      </c>
      <c r="D1399" s="68">
        <f>SUM(Y1399:Y$1459)</f>
        <v>5019.1511843299995</v>
      </c>
      <c r="E1399" s="68">
        <f t="shared" si="737"/>
        <v>227996.77173246999</v>
      </c>
      <c r="F1399" s="72">
        <f t="shared" si="760"/>
        <v>4276.6000000000004</v>
      </c>
      <c r="G1399" s="3">
        <f>IF(N1399=1,VLOOKUP(A1398,[1]Plan1!$BG$69:$BI$188,3),G1398)</f>
        <v>4310.3900000000003</v>
      </c>
      <c r="H1399" s="11">
        <f t="shared" si="761"/>
        <v>42126</v>
      </c>
      <c r="I1399" s="11">
        <f t="shared" si="762"/>
        <v>42157</v>
      </c>
      <c r="J1399" s="26">
        <f t="shared" si="738"/>
        <v>7.9011364167795861E-3</v>
      </c>
      <c r="K1399" s="11">
        <f t="shared" si="751"/>
        <v>42219</v>
      </c>
      <c r="L1399" s="11">
        <f t="shared" si="739"/>
        <v>42219</v>
      </c>
      <c r="M1399" s="1">
        <f t="shared" si="752"/>
        <v>23</v>
      </c>
      <c r="N1399" s="1">
        <f t="shared" si="757"/>
        <v>2</v>
      </c>
      <c r="O1399" s="2">
        <f t="shared" si="740"/>
        <v>1.0006845799999999</v>
      </c>
      <c r="P1399" s="10">
        <f t="shared" si="767"/>
        <v>1.00739896</v>
      </c>
      <c r="Q1399" s="10">
        <f t="shared" si="763"/>
        <v>1.2815085554358834</v>
      </c>
      <c r="R1399" s="2">
        <f t="shared" si="766"/>
        <v>1.28238585</v>
      </c>
      <c r="S1399" s="2">
        <f t="shared" si="758"/>
        <v>1.1892205600000001</v>
      </c>
      <c r="T1399" s="2">
        <f t="shared" si="741"/>
        <v>277107.32634003001</v>
      </c>
      <c r="U1399" s="2">
        <f t="shared" si="742"/>
        <v>949.72659782358619</v>
      </c>
      <c r="V1399" s="2">
        <f t="shared" si="743"/>
        <v>64383.06218292952</v>
      </c>
      <c r="W1399" s="2">
        <f t="shared" si="744"/>
        <v>298348.71169755311</v>
      </c>
      <c r="X1399" s="27">
        <f t="shared" si="745"/>
        <v>0</v>
      </c>
      <c r="Y1399" s="2">
        <f t="shared" si="759"/>
        <v>0</v>
      </c>
      <c r="Z1399" s="67">
        <f t="shared" si="746"/>
        <v>0</v>
      </c>
      <c r="AA1399" s="2">
        <f t="shared" si="755"/>
        <v>0</v>
      </c>
      <c r="AB1399" s="26">
        <f t="shared" si="753"/>
        <v>6.7299999999999999E-2</v>
      </c>
      <c r="AC1399" s="27">
        <f t="shared" si="735"/>
        <v>2</v>
      </c>
      <c r="AD1399" s="27">
        <v>252</v>
      </c>
      <c r="AE1399" s="10">
        <f t="shared" si="764"/>
        <v>1.000517055</v>
      </c>
      <c r="AF1399" s="2">
        <f t="shared" si="756"/>
        <v>143.27972861999999</v>
      </c>
      <c r="AG1399" s="2">
        <f t="shared" si="747"/>
        <v>154.26269311999999</v>
      </c>
      <c r="AH1399" s="3" t="str">
        <f t="shared" si="748"/>
        <v>-</v>
      </c>
      <c r="AI1399" s="4" t="str">
        <f t="shared" si="765"/>
        <v>A+J=</v>
      </c>
      <c r="AJ1399" s="11">
        <f t="shared" si="754"/>
        <v>42221</v>
      </c>
      <c r="AK1399" s="11"/>
      <c r="AL1399" s="4"/>
      <c r="AM1399" s="1"/>
      <c r="AN1399" s="11"/>
      <c r="AO1399" s="1"/>
      <c r="AP1399" s="1"/>
      <c r="AQ1399" s="1"/>
      <c r="AR1399" s="1"/>
      <c r="AS1399" s="6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</row>
    <row r="1400" spans="1:55" x14ac:dyDescent="0.2">
      <c r="A1400" s="144">
        <f t="shared" si="749"/>
        <v>42189</v>
      </c>
      <c r="B1400" s="2">
        <f t="shared" si="736"/>
        <v>298680.27884353872</v>
      </c>
      <c r="C1400" s="2">
        <f t="shared" si="750"/>
        <v>233015.92291679999</v>
      </c>
      <c r="D1400" s="68">
        <f>SUM(Y1400:Y$1459)</f>
        <v>5019.1511843299995</v>
      </c>
      <c r="E1400" s="68">
        <f t="shared" si="737"/>
        <v>227996.77173246999</v>
      </c>
      <c r="F1400" s="72">
        <f t="shared" si="760"/>
        <v>4276.6000000000004</v>
      </c>
      <c r="G1400" s="3">
        <f>IF(N1400=1,VLOOKUP(A1399,[1]Plan1!$BG$69:$BI$188,3),G1399)</f>
        <v>4310.3900000000003</v>
      </c>
      <c r="H1400" s="11">
        <f t="shared" si="761"/>
        <v>42126</v>
      </c>
      <c r="I1400" s="11">
        <f t="shared" si="762"/>
        <v>42157</v>
      </c>
      <c r="J1400" s="26">
        <f t="shared" si="738"/>
        <v>7.9011364167795861E-3</v>
      </c>
      <c r="K1400" s="11">
        <f t="shared" si="751"/>
        <v>42219</v>
      </c>
      <c r="L1400" s="11">
        <f t="shared" si="739"/>
        <v>42219</v>
      </c>
      <c r="M1400" s="1">
        <f t="shared" si="752"/>
        <v>23</v>
      </c>
      <c r="N1400" s="1">
        <f t="shared" si="757"/>
        <v>3</v>
      </c>
      <c r="O1400" s="2">
        <f t="shared" si="740"/>
        <v>1.00102706</v>
      </c>
      <c r="P1400" s="10">
        <f t="shared" si="767"/>
        <v>1.00739896</v>
      </c>
      <c r="Q1400" s="10">
        <f t="shared" si="763"/>
        <v>1.2815085554358834</v>
      </c>
      <c r="R1400" s="2">
        <f t="shared" si="766"/>
        <v>1.2828247399999999</v>
      </c>
      <c r="S1400" s="2">
        <f t="shared" si="758"/>
        <v>1.1892205600000001</v>
      </c>
      <c r="T1400" s="2">
        <f t="shared" si="741"/>
        <v>277107.32634003001</v>
      </c>
      <c r="U1400" s="2">
        <f t="shared" si="742"/>
        <v>949.72659782358619</v>
      </c>
      <c r="V1400" s="2">
        <f t="shared" si="743"/>
        <v>64483.127686075153</v>
      </c>
      <c r="W1400" s="2">
        <f t="shared" si="744"/>
        <v>298448.77720069874</v>
      </c>
      <c r="X1400" s="27">
        <f t="shared" si="745"/>
        <v>0</v>
      </c>
      <c r="Y1400" s="2">
        <f t="shared" si="759"/>
        <v>0</v>
      </c>
      <c r="Z1400" s="67">
        <f t="shared" si="746"/>
        <v>0</v>
      </c>
      <c r="AA1400" s="2">
        <f t="shared" si="755"/>
        <v>0</v>
      </c>
      <c r="AB1400" s="26">
        <f t="shared" si="753"/>
        <v>6.7299999999999999E-2</v>
      </c>
      <c r="AC1400" s="27">
        <f t="shared" si="735"/>
        <v>3</v>
      </c>
      <c r="AD1400" s="27">
        <v>252</v>
      </c>
      <c r="AE1400" s="10">
        <f t="shared" si="764"/>
        <v>1.0007756830000001</v>
      </c>
      <c r="AF1400" s="2">
        <f t="shared" si="756"/>
        <v>214.94744220999999</v>
      </c>
      <c r="AG1400" s="2">
        <f t="shared" si="747"/>
        <v>231.50164283999999</v>
      </c>
      <c r="AH1400" s="3" t="str">
        <f t="shared" si="748"/>
        <v>-</v>
      </c>
      <c r="AI1400" s="4" t="str">
        <f t="shared" si="765"/>
        <v>A+J=</v>
      </c>
      <c r="AJ1400" s="11">
        <f t="shared" si="754"/>
        <v>42221</v>
      </c>
      <c r="AK1400" s="11"/>
      <c r="AL1400" s="4"/>
      <c r="AM1400" s="1"/>
      <c r="AN1400" s="11"/>
      <c r="AO1400" s="1"/>
      <c r="AP1400" s="1"/>
      <c r="AQ1400" s="1"/>
      <c r="AR1400" s="1"/>
      <c r="AS1400" s="6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</row>
    <row r="1401" spans="1:55" x14ac:dyDescent="0.2">
      <c r="A1401" s="144">
        <f t="shared" si="749"/>
        <v>42190</v>
      </c>
      <c r="B1401" s="2">
        <f t="shared" si="736"/>
        <v>298680.27884353872</v>
      </c>
      <c r="C1401" s="2">
        <f t="shared" si="750"/>
        <v>233015.92291679999</v>
      </c>
      <c r="D1401" s="68">
        <f>SUM(Y1401:Y$1459)</f>
        <v>5019.1511843299995</v>
      </c>
      <c r="E1401" s="68">
        <f t="shared" si="737"/>
        <v>227996.77173246999</v>
      </c>
      <c r="F1401" s="72">
        <f t="shared" si="760"/>
        <v>4276.6000000000004</v>
      </c>
      <c r="G1401" s="3">
        <f>IF(N1401=1,VLOOKUP(A1400,[1]Plan1!$BG$69:$BI$188,3),G1400)</f>
        <v>4310.3900000000003</v>
      </c>
      <c r="H1401" s="11">
        <f t="shared" si="761"/>
        <v>42126</v>
      </c>
      <c r="I1401" s="11">
        <f t="shared" si="762"/>
        <v>42157</v>
      </c>
      <c r="J1401" s="26">
        <f t="shared" si="738"/>
        <v>7.9011364167795861E-3</v>
      </c>
      <c r="K1401" s="11">
        <f t="shared" si="751"/>
        <v>42219</v>
      </c>
      <c r="L1401" s="11">
        <f t="shared" si="739"/>
        <v>42219</v>
      </c>
      <c r="M1401" s="1">
        <f t="shared" si="752"/>
        <v>23</v>
      </c>
      <c r="N1401" s="1">
        <f t="shared" si="757"/>
        <v>3</v>
      </c>
      <c r="O1401" s="2">
        <f t="shared" si="740"/>
        <v>1.00102706</v>
      </c>
      <c r="P1401" s="10">
        <f t="shared" si="767"/>
        <v>1.00739896</v>
      </c>
      <c r="Q1401" s="10">
        <f t="shared" si="763"/>
        <v>1.2815085554358834</v>
      </c>
      <c r="R1401" s="2">
        <f t="shared" si="766"/>
        <v>1.2828247399999999</v>
      </c>
      <c r="S1401" s="2">
        <f t="shared" si="758"/>
        <v>1.1892205600000001</v>
      </c>
      <c r="T1401" s="2">
        <f t="shared" si="741"/>
        <v>277107.32634003001</v>
      </c>
      <c r="U1401" s="2">
        <f t="shared" si="742"/>
        <v>949.72659782358619</v>
      </c>
      <c r="V1401" s="2">
        <f t="shared" si="743"/>
        <v>64483.127686075153</v>
      </c>
      <c r="W1401" s="2">
        <f t="shared" si="744"/>
        <v>298448.77720069874</v>
      </c>
      <c r="X1401" s="27">
        <f t="shared" si="745"/>
        <v>0</v>
      </c>
      <c r="Y1401" s="2">
        <f t="shared" si="759"/>
        <v>0</v>
      </c>
      <c r="Z1401" s="67">
        <f t="shared" si="746"/>
        <v>0</v>
      </c>
      <c r="AA1401" s="2">
        <f t="shared" si="755"/>
        <v>0</v>
      </c>
      <c r="AB1401" s="26">
        <f t="shared" si="753"/>
        <v>6.7299999999999999E-2</v>
      </c>
      <c r="AC1401" s="27">
        <f t="shared" si="735"/>
        <v>3</v>
      </c>
      <c r="AD1401" s="27">
        <v>252</v>
      </c>
      <c r="AE1401" s="10">
        <f t="shared" si="764"/>
        <v>1.0007756830000001</v>
      </c>
      <c r="AF1401" s="2">
        <f t="shared" si="756"/>
        <v>214.94744220999999</v>
      </c>
      <c r="AG1401" s="2">
        <f t="shared" si="747"/>
        <v>231.50164283999999</v>
      </c>
      <c r="AH1401" s="3" t="str">
        <f t="shared" si="748"/>
        <v>-</v>
      </c>
      <c r="AI1401" s="4" t="str">
        <f t="shared" si="765"/>
        <v>A+J=</v>
      </c>
      <c r="AJ1401" s="11">
        <f t="shared" si="754"/>
        <v>42221</v>
      </c>
      <c r="AK1401" s="11"/>
      <c r="AL1401" s="4"/>
      <c r="AM1401" s="1"/>
      <c r="AN1401" s="11"/>
      <c r="AO1401" s="1"/>
      <c r="AP1401" s="1"/>
      <c r="AQ1401" s="1"/>
      <c r="AR1401" s="1"/>
      <c r="AS1401" s="6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</row>
    <row r="1402" spans="1:55" x14ac:dyDescent="0.2">
      <c r="A1402" s="144">
        <f t="shared" si="749"/>
        <v>42191</v>
      </c>
      <c r="B1402" s="2">
        <f t="shared" si="736"/>
        <v>298680.27884353872</v>
      </c>
      <c r="C1402" s="2">
        <f t="shared" si="750"/>
        <v>233015.92291679999</v>
      </c>
      <c r="D1402" s="68">
        <f>SUM(Y1402:Y$1459)</f>
        <v>5019.1511843299995</v>
      </c>
      <c r="E1402" s="68">
        <f t="shared" si="737"/>
        <v>227996.77173246999</v>
      </c>
      <c r="F1402" s="72">
        <f t="shared" si="760"/>
        <v>4276.6000000000004</v>
      </c>
      <c r="G1402" s="3">
        <f>IF(N1402=1,VLOOKUP(A1401,[1]Plan1!$BG$69:$BI$188,3),G1401)</f>
        <v>4310.3900000000003</v>
      </c>
      <c r="H1402" s="11">
        <f t="shared" si="761"/>
        <v>42126</v>
      </c>
      <c r="I1402" s="11">
        <f t="shared" si="762"/>
        <v>42157</v>
      </c>
      <c r="J1402" s="26">
        <f t="shared" si="738"/>
        <v>7.9011364167795861E-3</v>
      </c>
      <c r="K1402" s="11">
        <f t="shared" si="751"/>
        <v>42219</v>
      </c>
      <c r="L1402" s="11">
        <f t="shared" si="739"/>
        <v>42219</v>
      </c>
      <c r="M1402" s="1">
        <f t="shared" si="752"/>
        <v>23</v>
      </c>
      <c r="N1402" s="1">
        <f t="shared" si="757"/>
        <v>3</v>
      </c>
      <c r="O1402" s="2">
        <f t="shared" si="740"/>
        <v>1.00102706</v>
      </c>
      <c r="P1402" s="10">
        <f t="shared" si="767"/>
        <v>1.00739896</v>
      </c>
      <c r="Q1402" s="10">
        <f t="shared" si="763"/>
        <v>1.2815085554358834</v>
      </c>
      <c r="R1402" s="2">
        <f t="shared" si="766"/>
        <v>1.2828247399999999</v>
      </c>
      <c r="S1402" s="2">
        <f t="shared" si="758"/>
        <v>1.1892205600000001</v>
      </c>
      <c r="T1402" s="2">
        <f t="shared" si="741"/>
        <v>277107.32634003001</v>
      </c>
      <c r="U1402" s="2">
        <f t="shared" si="742"/>
        <v>949.72659782358619</v>
      </c>
      <c r="V1402" s="2">
        <f t="shared" si="743"/>
        <v>64483.127686075153</v>
      </c>
      <c r="W1402" s="2">
        <f t="shared" si="744"/>
        <v>298448.77720069874</v>
      </c>
      <c r="X1402" s="27">
        <f t="shared" si="745"/>
        <v>0</v>
      </c>
      <c r="Y1402" s="2">
        <f t="shared" si="759"/>
        <v>0</v>
      </c>
      <c r="Z1402" s="67">
        <f t="shared" si="746"/>
        <v>0</v>
      </c>
      <c r="AA1402" s="2">
        <f t="shared" si="755"/>
        <v>0</v>
      </c>
      <c r="AB1402" s="26">
        <f t="shared" si="753"/>
        <v>6.7299999999999999E-2</v>
      </c>
      <c r="AC1402" s="27">
        <f t="shared" si="735"/>
        <v>3</v>
      </c>
      <c r="AD1402" s="27">
        <v>252</v>
      </c>
      <c r="AE1402" s="10">
        <f t="shared" si="764"/>
        <v>1.0007756830000001</v>
      </c>
      <c r="AF1402" s="2">
        <f t="shared" si="756"/>
        <v>214.94744220999999</v>
      </c>
      <c r="AG1402" s="2">
        <f t="shared" si="747"/>
        <v>231.50164283999999</v>
      </c>
      <c r="AH1402" s="3" t="str">
        <f t="shared" si="748"/>
        <v>-</v>
      </c>
      <c r="AI1402" s="4" t="str">
        <f t="shared" si="765"/>
        <v>A+J=</v>
      </c>
      <c r="AJ1402" s="11">
        <f t="shared" si="754"/>
        <v>42221</v>
      </c>
      <c r="AK1402" s="11"/>
      <c r="AL1402" s="4"/>
      <c r="AM1402" s="1"/>
      <c r="AN1402" s="11"/>
      <c r="AO1402" s="1"/>
      <c r="AP1402" s="1"/>
      <c r="AQ1402" s="1"/>
      <c r="AR1402" s="1"/>
      <c r="AS1402" s="6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</row>
    <row r="1403" spans="1:55" x14ac:dyDescent="0.2">
      <c r="A1403" s="144">
        <f t="shared" si="749"/>
        <v>42192</v>
      </c>
      <c r="B1403" s="2">
        <f t="shared" si="736"/>
        <v>298857.68443034479</v>
      </c>
      <c r="C1403" s="2">
        <f t="shared" si="750"/>
        <v>233015.92291679999</v>
      </c>
      <c r="D1403" s="68">
        <f>SUM(Y1403:Y$1459)</f>
        <v>5019.1511843299995</v>
      </c>
      <c r="E1403" s="68">
        <f t="shared" si="737"/>
        <v>227996.77173246999</v>
      </c>
      <c r="F1403" s="72">
        <f t="shared" si="760"/>
        <v>4276.6000000000004</v>
      </c>
      <c r="G1403" s="3">
        <f>IF(N1403=1,VLOOKUP(A1402,[1]Plan1!$BG$69:$BI$188,3),G1402)</f>
        <v>4310.3900000000003</v>
      </c>
      <c r="H1403" s="11">
        <f t="shared" si="761"/>
        <v>42126</v>
      </c>
      <c r="I1403" s="11">
        <f t="shared" si="762"/>
        <v>42157</v>
      </c>
      <c r="J1403" s="26">
        <f t="shared" si="738"/>
        <v>7.9011364167795861E-3</v>
      </c>
      <c r="K1403" s="11">
        <f t="shared" si="751"/>
        <v>42219</v>
      </c>
      <c r="L1403" s="11">
        <f t="shared" si="739"/>
        <v>42219</v>
      </c>
      <c r="M1403" s="1">
        <f t="shared" si="752"/>
        <v>23</v>
      </c>
      <c r="N1403" s="1">
        <f t="shared" si="757"/>
        <v>4</v>
      </c>
      <c r="O1403" s="2">
        <f t="shared" si="740"/>
        <v>1.0013696400000001</v>
      </c>
      <c r="P1403" s="10">
        <f t="shared" si="767"/>
        <v>1.00739896</v>
      </c>
      <c r="Q1403" s="10">
        <f t="shared" si="763"/>
        <v>1.2815085554358834</v>
      </c>
      <c r="R1403" s="2">
        <f t="shared" si="766"/>
        <v>1.2832637600000001</v>
      </c>
      <c r="S1403" s="2">
        <f t="shared" si="758"/>
        <v>1.1892205600000001</v>
      </c>
      <c r="T1403" s="2">
        <f t="shared" si="741"/>
        <v>277107.32634003001</v>
      </c>
      <c r="U1403" s="2">
        <f t="shared" si="742"/>
        <v>949.72659782358619</v>
      </c>
      <c r="V1403" s="2">
        <f t="shared" si="743"/>
        <v>64583.222828801183</v>
      </c>
      <c r="W1403" s="2">
        <f t="shared" si="744"/>
        <v>298548.87234342477</v>
      </c>
      <c r="X1403" s="27">
        <f t="shared" si="745"/>
        <v>0</v>
      </c>
      <c r="Y1403" s="2">
        <f t="shared" si="759"/>
        <v>0</v>
      </c>
      <c r="Z1403" s="67">
        <f t="shared" si="746"/>
        <v>0</v>
      </c>
      <c r="AA1403" s="2">
        <f t="shared" si="755"/>
        <v>0</v>
      </c>
      <c r="AB1403" s="26">
        <f t="shared" si="753"/>
        <v>6.7299999999999999E-2</v>
      </c>
      <c r="AC1403" s="27">
        <f t="shared" si="735"/>
        <v>4</v>
      </c>
      <c r="AD1403" s="27">
        <v>252</v>
      </c>
      <c r="AE1403" s="10">
        <f t="shared" si="764"/>
        <v>1.0010343770000001</v>
      </c>
      <c r="AF1403" s="2">
        <f t="shared" si="756"/>
        <v>286.63344489000002</v>
      </c>
      <c r="AG1403" s="2">
        <f t="shared" si="747"/>
        <v>308.81208692000001</v>
      </c>
      <c r="AH1403" s="3" t="str">
        <f t="shared" si="748"/>
        <v>-</v>
      </c>
      <c r="AI1403" s="4" t="str">
        <f t="shared" si="765"/>
        <v>A+J=</v>
      </c>
      <c r="AJ1403" s="11">
        <f t="shared" si="754"/>
        <v>42221</v>
      </c>
      <c r="AK1403" s="11"/>
      <c r="AL1403" s="4"/>
      <c r="AM1403" s="1"/>
      <c r="AN1403" s="11"/>
      <c r="AO1403" s="1"/>
      <c r="AP1403" s="1"/>
      <c r="AQ1403" s="1"/>
      <c r="AR1403" s="1"/>
      <c r="AS1403" s="6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</row>
    <row r="1404" spans="1:55" x14ac:dyDescent="0.2">
      <c r="A1404" s="144">
        <f t="shared" si="749"/>
        <v>42193</v>
      </c>
      <c r="B1404" s="2">
        <f t="shared" si="736"/>
        <v>299035.19863996422</v>
      </c>
      <c r="C1404" s="2">
        <f t="shared" si="750"/>
        <v>233015.92291679999</v>
      </c>
      <c r="D1404" s="68">
        <f>SUM(Y1404:Y$1459)</f>
        <v>5019.1511843299995</v>
      </c>
      <c r="E1404" s="68">
        <f t="shared" si="737"/>
        <v>227996.77173246999</v>
      </c>
      <c r="F1404" s="72">
        <f t="shared" si="760"/>
        <v>4276.6000000000004</v>
      </c>
      <c r="G1404" s="3">
        <f>IF(N1404=1,VLOOKUP(A1403,[1]Plan1!$BG$69:$BI$188,3),G1403)</f>
        <v>4310.3900000000003</v>
      </c>
      <c r="H1404" s="11">
        <f t="shared" si="761"/>
        <v>42126</v>
      </c>
      <c r="I1404" s="11">
        <f t="shared" si="762"/>
        <v>42157</v>
      </c>
      <c r="J1404" s="26">
        <f t="shared" si="738"/>
        <v>7.9011364167795861E-3</v>
      </c>
      <c r="K1404" s="11">
        <f t="shared" si="751"/>
        <v>42219</v>
      </c>
      <c r="L1404" s="11">
        <f t="shared" si="739"/>
        <v>42219</v>
      </c>
      <c r="M1404" s="1">
        <f t="shared" si="752"/>
        <v>23</v>
      </c>
      <c r="N1404" s="1">
        <f t="shared" si="757"/>
        <v>5</v>
      </c>
      <c r="O1404" s="2">
        <f t="shared" si="740"/>
        <v>1.00171235</v>
      </c>
      <c r="P1404" s="10">
        <f t="shared" si="767"/>
        <v>1.00739896</v>
      </c>
      <c r="Q1404" s="10">
        <f t="shared" si="763"/>
        <v>1.2815085554358834</v>
      </c>
      <c r="R1404" s="2">
        <f t="shared" si="766"/>
        <v>1.28370294</v>
      </c>
      <c r="S1404" s="2">
        <f t="shared" si="758"/>
        <v>1.1892205600000001</v>
      </c>
      <c r="T1404" s="2">
        <f t="shared" si="741"/>
        <v>277107.32634003001</v>
      </c>
      <c r="U1404" s="2">
        <f t="shared" si="742"/>
        <v>949.72659782358619</v>
      </c>
      <c r="V1404" s="2">
        <f t="shared" si="743"/>
        <v>64683.354451010622</v>
      </c>
      <c r="W1404" s="2">
        <f t="shared" si="744"/>
        <v>298649.00396563421</v>
      </c>
      <c r="X1404" s="27">
        <f t="shared" si="745"/>
        <v>0</v>
      </c>
      <c r="Y1404" s="2">
        <f t="shared" si="759"/>
        <v>0</v>
      </c>
      <c r="Z1404" s="67">
        <f t="shared" si="746"/>
        <v>0</v>
      </c>
      <c r="AA1404" s="2">
        <f t="shared" si="755"/>
        <v>0</v>
      </c>
      <c r="AB1404" s="26">
        <f t="shared" si="753"/>
        <v>6.7299999999999999E-2</v>
      </c>
      <c r="AC1404" s="27">
        <f t="shared" ref="AC1404:AC1467" si="768">N1404</f>
        <v>5</v>
      </c>
      <c r="AD1404" s="27">
        <v>252</v>
      </c>
      <c r="AE1404" s="10">
        <f t="shared" si="764"/>
        <v>1.0012931389999999</v>
      </c>
      <c r="AF1404" s="2">
        <f t="shared" si="756"/>
        <v>358.33829086999998</v>
      </c>
      <c r="AG1404" s="2">
        <f t="shared" si="747"/>
        <v>386.19467433</v>
      </c>
      <c r="AH1404" s="3" t="str">
        <f t="shared" si="748"/>
        <v>-</v>
      </c>
      <c r="AI1404" s="4" t="str">
        <f t="shared" si="765"/>
        <v>A+J=</v>
      </c>
      <c r="AJ1404" s="11">
        <f t="shared" si="754"/>
        <v>42221</v>
      </c>
      <c r="AK1404" s="11"/>
      <c r="AL1404" s="4"/>
      <c r="AM1404" s="1"/>
      <c r="AN1404" s="11"/>
      <c r="AO1404" s="1"/>
      <c r="AP1404" s="1"/>
      <c r="AQ1404" s="1"/>
      <c r="AR1404" s="1"/>
      <c r="AS1404" s="6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</row>
    <row r="1405" spans="1:55" x14ac:dyDescent="0.2">
      <c r="A1405" s="144">
        <f t="shared" si="749"/>
        <v>42194</v>
      </c>
      <c r="B1405" s="2">
        <f t="shared" si="736"/>
        <v>299212.81864013942</v>
      </c>
      <c r="C1405" s="2">
        <f t="shared" si="750"/>
        <v>233015.92291679999</v>
      </c>
      <c r="D1405" s="68">
        <f>SUM(Y1405:Y$1459)</f>
        <v>5019.1511843299995</v>
      </c>
      <c r="E1405" s="68">
        <f t="shared" si="737"/>
        <v>227996.77173246999</v>
      </c>
      <c r="F1405" s="72">
        <f t="shared" si="760"/>
        <v>4276.6000000000004</v>
      </c>
      <c r="G1405" s="3">
        <f>IF(N1405=1,VLOOKUP(A1404,[1]Plan1!$BG$69:$BI$188,3),G1404)</f>
        <v>4310.3900000000003</v>
      </c>
      <c r="H1405" s="11">
        <f t="shared" si="761"/>
        <v>42126</v>
      </c>
      <c r="I1405" s="11">
        <f t="shared" si="762"/>
        <v>42157</v>
      </c>
      <c r="J1405" s="26">
        <f t="shared" si="738"/>
        <v>7.9011364167795861E-3</v>
      </c>
      <c r="K1405" s="11">
        <f t="shared" si="751"/>
        <v>42219</v>
      </c>
      <c r="L1405" s="11">
        <f t="shared" si="739"/>
        <v>42219</v>
      </c>
      <c r="M1405" s="1">
        <f t="shared" si="752"/>
        <v>23</v>
      </c>
      <c r="N1405" s="1">
        <f t="shared" si="757"/>
        <v>6</v>
      </c>
      <c r="O1405" s="2">
        <f t="shared" si="740"/>
        <v>1.00205517</v>
      </c>
      <c r="P1405" s="10">
        <f t="shared" si="767"/>
        <v>1.00739896</v>
      </c>
      <c r="Q1405" s="10">
        <f t="shared" si="763"/>
        <v>1.2815085554358834</v>
      </c>
      <c r="R1405" s="2">
        <f t="shared" si="766"/>
        <v>1.28414227</v>
      </c>
      <c r="S1405" s="2">
        <f t="shared" si="758"/>
        <v>1.1892205600000001</v>
      </c>
      <c r="T1405" s="2">
        <f t="shared" si="741"/>
        <v>277107.32634003001</v>
      </c>
      <c r="U1405" s="2">
        <f t="shared" si="742"/>
        <v>949.72659782358619</v>
      </c>
      <c r="V1405" s="2">
        <f t="shared" si="743"/>
        <v>64783.520272735863</v>
      </c>
      <c r="W1405" s="2">
        <f t="shared" si="744"/>
        <v>298749.16978735942</v>
      </c>
      <c r="X1405" s="27">
        <f t="shared" si="745"/>
        <v>0</v>
      </c>
      <c r="Y1405" s="2">
        <f t="shared" si="759"/>
        <v>0</v>
      </c>
      <c r="Z1405" s="67">
        <f t="shared" si="746"/>
        <v>0</v>
      </c>
      <c r="AA1405" s="2">
        <f t="shared" si="755"/>
        <v>0</v>
      </c>
      <c r="AB1405" s="26">
        <f t="shared" si="753"/>
        <v>6.7299999999999999E-2</v>
      </c>
      <c r="AC1405" s="27">
        <f t="shared" si="768"/>
        <v>6</v>
      </c>
      <c r="AD1405" s="27">
        <v>252</v>
      </c>
      <c r="AE1405" s="10">
        <f t="shared" si="764"/>
        <v>1.0015519669999999</v>
      </c>
      <c r="AF1405" s="2">
        <f t="shared" si="756"/>
        <v>430.06142592999998</v>
      </c>
      <c r="AG1405" s="2">
        <f t="shared" si="747"/>
        <v>463.64885278000003</v>
      </c>
      <c r="AH1405" s="3" t="str">
        <f t="shared" si="748"/>
        <v>-</v>
      </c>
      <c r="AI1405" s="4" t="str">
        <f t="shared" si="765"/>
        <v>A+J=</v>
      </c>
      <c r="AJ1405" s="11">
        <f t="shared" si="754"/>
        <v>42221</v>
      </c>
      <c r="AK1405" s="11"/>
      <c r="AL1405" s="4"/>
      <c r="AM1405" s="1"/>
      <c r="AN1405" s="11"/>
      <c r="AO1405" s="1"/>
      <c r="AP1405" s="1"/>
      <c r="AQ1405" s="1"/>
      <c r="AR1405" s="1"/>
      <c r="AS1405" s="6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</row>
    <row r="1406" spans="1:55" x14ac:dyDescent="0.2">
      <c r="A1406" s="144">
        <f t="shared" si="749"/>
        <v>42195</v>
      </c>
      <c r="B1406" s="2">
        <f t="shared" si="736"/>
        <v>299390.54477611039</v>
      </c>
      <c r="C1406" s="2">
        <f t="shared" si="750"/>
        <v>233015.92291679999</v>
      </c>
      <c r="D1406" s="68">
        <f>SUM(Y1406:Y$1459)</f>
        <v>5019.1511843299995</v>
      </c>
      <c r="E1406" s="68">
        <f t="shared" si="737"/>
        <v>227996.77173246999</v>
      </c>
      <c r="F1406" s="72">
        <f t="shared" si="760"/>
        <v>4276.6000000000004</v>
      </c>
      <c r="G1406" s="3">
        <f>IF(N1406=1,VLOOKUP(A1405,[1]Plan1!$BG$69:$BI$188,3),G1405)</f>
        <v>4310.3900000000003</v>
      </c>
      <c r="H1406" s="11">
        <f t="shared" si="761"/>
        <v>42126</v>
      </c>
      <c r="I1406" s="11">
        <f t="shared" si="762"/>
        <v>42157</v>
      </c>
      <c r="J1406" s="26">
        <f t="shared" si="738"/>
        <v>7.9011364167795861E-3</v>
      </c>
      <c r="K1406" s="11">
        <f t="shared" si="751"/>
        <v>42219</v>
      </c>
      <c r="L1406" s="11">
        <f t="shared" si="739"/>
        <v>42219</v>
      </c>
      <c r="M1406" s="1">
        <f t="shared" si="752"/>
        <v>23</v>
      </c>
      <c r="N1406" s="1">
        <f t="shared" si="757"/>
        <v>7</v>
      </c>
      <c r="O1406" s="2">
        <f t="shared" si="740"/>
        <v>1.0023981099999999</v>
      </c>
      <c r="P1406" s="10">
        <f t="shared" si="767"/>
        <v>1.00739896</v>
      </c>
      <c r="Q1406" s="10">
        <f t="shared" si="763"/>
        <v>1.2815085554358834</v>
      </c>
      <c r="R1406" s="2">
        <f t="shared" si="766"/>
        <v>1.2845817500000001</v>
      </c>
      <c r="S1406" s="2">
        <f t="shared" si="758"/>
        <v>1.1892205600000001</v>
      </c>
      <c r="T1406" s="2">
        <f t="shared" si="741"/>
        <v>277107.32634003001</v>
      </c>
      <c r="U1406" s="2">
        <f t="shared" si="742"/>
        <v>949.72659782358619</v>
      </c>
      <c r="V1406" s="2">
        <f t="shared" si="743"/>
        <v>64883.720293976861</v>
      </c>
      <c r="W1406" s="2">
        <f t="shared" si="744"/>
        <v>298849.3698086004</v>
      </c>
      <c r="X1406" s="27">
        <f t="shared" si="745"/>
        <v>0</v>
      </c>
      <c r="Y1406" s="2">
        <f t="shared" si="759"/>
        <v>0</v>
      </c>
      <c r="Z1406" s="67">
        <f t="shared" si="746"/>
        <v>0</v>
      </c>
      <c r="AA1406" s="2">
        <f t="shared" si="755"/>
        <v>0</v>
      </c>
      <c r="AB1406" s="26">
        <f t="shared" si="753"/>
        <v>6.7299999999999999E-2</v>
      </c>
      <c r="AC1406" s="27">
        <f t="shared" si="768"/>
        <v>7</v>
      </c>
      <c r="AD1406" s="27">
        <v>252</v>
      </c>
      <c r="AE1406" s="10">
        <f t="shared" si="764"/>
        <v>1.0018108619999999</v>
      </c>
      <c r="AF1406" s="2">
        <f t="shared" si="756"/>
        <v>501.80312719</v>
      </c>
      <c r="AG1406" s="2">
        <f t="shared" si="747"/>
        <v>541.17496750999999</v>
      </c>
      <c r="AH1406" s="3" t="str">
        <f t="shared" si="748"/>
        <v>-</v>
      </c>
      <c r="AI1406" s="4" t="str">
        <f t="shared" si="765"/>
        <v>A+J=</v>
      </c>
      <c r="AJ1406" s="11">
        <f t="shared" si="754"/>
        <v>42221</v>
      </c>
      <c r="AK1406" s="11"/>
      <c r="AL1406" s="4"/>
      <c r="AM1406" s="1"/>
      <c r="AN1406" s="11"/>
      <c r="AO1406" s="1"/>
      <c r="AP1406" s="1"/>
      <c r="AQ1406" s="1"/>
      <c r="AR1406" s="1"/>
      <c r="AS1406" s="6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</row>
    <row r="1407" spans="1:55" x14ac:dyDescent="0.2">
      <c r="A1407" s="144">
        <f t="shared" si="749"/>
        <v>42196</v>
      </c>
      <c r="B1407" s="2">
        <f t="shared" si="736"/>
        <v>299568.37739351718</v>
      </c>
      <c r="C1407" s="2">
        <f t="shared" si="750"/>
        <v>233015.92291679999</v>
      </c>
      <c r="D1407" s="68">
        <f>SUM(Y1407:Y$1459)</f>
        <v>5019.1511843299995</v>
      </c>
      <c r="E1407" s="68">
        <f t="shared" si="737"/>
        <v>227996.77173246999</v>
      </c>
      <c r="F1407" s="72">
        <f t="shared" si="760"/>
        <v>4276.6000000000004</v>
      </c>
      <c r="G1407" s="3">
        <f>IF(N1407=1,VLOOKUP(A1406,[1]Plan1!$BG$69:$BI$188,3),G1406)</f>
        <v>4310.3900000000003</v>
      </c>
      <c r="H1407" s="11">
        <f t="shared" si="761"/>
        <v>42126</v>
      </c>
      <c r="I1407" s="11">
        <f t="shared" si="762"/>
        <v>42157</v>
      </c>
      <c r="J1407" s="26">
        <f t="shared" si="738"/>
        <v>7.9011364167795861E-3</v>
      </c>
      <c r="K1407" s="11">
        <f t="shared" si="751"/>
        <v>42219</v>
      </c>
      <c r="L1407" s="11">
        <f t="shared" si="739"/>
        <v>42219</v>
      </c>
      <c r="M1407" s="1">
        <f t="shared" si="752"/>
        <v>23</v>
      </c>
      <c r="N1407" s="1">
        <f t="shared" si="757"/>
        <v>8</v>
      </c>
      <c r="O1407" s="2">
        <f t="shared" si="740"/>
        <v>1.00274117</v>
      </c>
      <c r="P1407" s="10">
        <f t="shared" si="767"/>
        <v>1.00739896</v>
      </c>
      <c r="Q1407" s="10">
        <f t="shared" si="763"/>
        <v>1.2815085554358834</v>
      </c>
      <c r="R1407" s="2">
        <f t="shared" si="766"/>
        <v>1.2850213800000001</v>
      </c>
      <c r="S1407" s="2">
        <f t="shared" si="758"/>
        <v>1.1892205600000001</v>
      </c>
      <c r="T1407" s="2">
        <f t="shared" si="741"/>
        <v>277107.32634003001</v>
      </c>
      <c r="U1407" s="2">
        <f t="shared" si="742"/>
        <v>949.72659782358619</v>
      </c>
      <c r="V1407" s="2">
        <f t="shared" si="743"/>
        <v>64983.95451473361</v>
      </c>
      <c r="W1407" s="2">
        <f t="shared" si="744"/>
        <v>298949.6040293572</v>
      </c>
      <c r="X1407" s="27">
        <f t="shared" si="745"/>
        <v>0</v>
      </c>
      <c r="Y1407" s="2">
        <f t="shared" si="759"/>
        <v>0</v>
      </c>
      <c r="Z1407" s="67">
        <f t="shared" si="746"/>
        <v>0</v>
      </c>
      <c r="AA1407" s="2">
        <f t="shared" si="755"/>
        <v>0</v>
      </c>
      <c r="AB1407" s="26">
        <f t="shared" si="753"/>
        <v>6.7299999999999999E-2</v>
      </c>
      <c r="AC1407" s="27">
        <f t="shared" si="768"/>
        <v>8</v>
      </c>
      <c r="AD1407" s="27">
        <v>252</v>
      </c>
      <c r="AE1407" s="10">
        <f t="shared" si="764"/>
        <v>1.002069825</v>
      </c>
      <c r="AF1407" s="2">
        <f t="shared" si="756"/>
        <v>573.56367174000002</v>
      </c>
      <c r="AG1407" s="2">
        <f t="shared" si="747"/>
        <v>618.77336416000003</v>
      </c>
      <c r="AH1407" s="3" t="str">
        <f t="shared" si="748"/>
        <v>-</v>
      </c>
      <c r="AI1407" s="4" t="str">
        <f t="shared" si="765"/>
        <v>A+J=</v>
      </c>
      <c r="AJ1407" s="11">
        <f t="shared" si="754"/>
        <v>42221</v>
      </c>
      <c r="AK1407" s="11"/>
      <c r="AL1407" s="4"/>
      <c r="AM1407" s="1"/>
      <c r="AN1407" s="11"/>
      <c r="AO1407" s="1"/>
      <c r="AP1407" s="1"/>
      <c r="AQ1407" s="1"/>
      <c r="AR1407" s="1"/>
      <c r="AS1407" s="6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</row>
    <row r="1408" spans="1:55" x14ac:dyDescent="0.2">
      <c r="A1408" s="144">
        <f t="shared" si="749"/>
        <v>42197</v>
      </c>
      <c r="B1408" s="2">
        <f t="shared" si="736"/>
        <v>299568.37739351718</v>
      </c>
      <c r="C1408" s="2">
        <f t="shared" si="750"/>
        <v>233015.92291679999</v>
      </c>
      <c r="D1408" s="68">
        <f>SUM(Y1408:Y$1459)</f>
        <v>5019.1511843299995</v>
      </c>
      <c r="E1408" s="68">
        <f t="shared" si="737"/>
        <v>227996.77173246999</v>
      </c>
      <c r="F1408" s="72">
        <f t="shared" si="760"/>
        <v>4276.6000000000004</v>
      </c>
      <c r="G1408" s="3">
        <f>IF(N1408=1,VLOOKUP(A1407,[1]Plan1!$BG$69:$BI$188,3),G1407)</f>
        <v>4310.3900000000003</v>
      </c>
      <c r="H1408" s="11">
        <f t="shared" si="761"/>
        <v>42126</v>
      </c>
      <c r="I1408" s="11">
        <f t="shared" si="762"/>
        <v>42157</v>
      </c>
      <c r="J1408" s="26">
        <f t="shared" si="738"/>
        <v>7.9011364167795861E-3</v>
      </c>
      <c r="K1408" s="11">
        <f t="shared" si="751"/>
        <v>42219</v>
      </c>
      <c r="L1408" s="11">
        <f t="shared" si="739"/>
        <v>42219</v>
      </c>
      <c r="M1408" s="1">
        <f t="shared" si="752"/>
        <v>23</v>
      </c>
      <c r="N1408" s="1">
        <f t="shared" si="757"/>
        <v>8</v>
      </c>
      <c r="O1408" s="2">
        <f t="shared" si="740"/>
        <v>1.00274117</v>
      </c>
      <c r="P1408" s="10">
        <f t="shared" si="767"/>
        <v>1.00739896</v>
      </c>
      <c r="Q1408" s="10">
        <f t="shared" si="763"/>
        <v>1.2815085554358834</v>
      </c>
      <c r="R1408" s="2">
        <f t="shared" si="766"/>
        <v>1.2850213800000001</v>
      </c>
      <c r="S1408" s="2">
        <f t="shared" si="758"/>
        <v>1.1892205600000001</v>
      </c>
      <c r="T1408" s="2">
        <f t="shared" si="741"/>
        <v>277107.32634003001</v>
      </c>
      <c r="U1408" s="2">
        <f t="shared" si="742"/>
        <v>949.72659782358619</v>
      </c>
      <c r="V1408" s="2">
        <f t="shared" si="743"/>
        <v>64983.95451473361</v>
      </c>
      <c r="W1408" s="2">
        <f t="shared" si="744"/>
        <v>298949.6040293572</v>
      </c>
      <c r="X1408" s="27">
        <f t="shared" si="745"/>
        <v>0</v>
      </c>
      <c r="Y1408" s="2">
        <f t="shared" si="759"/>
        <v>0</v>
      </c>
      <c r="Z1408" s="67">
        <f t="shared" si="746"/>
        <v>0</v>
      </c>
      <c r="AA1408" s="2">
        <f t="shared" si="755"/>
        <v>0</v>
      </c>
      <c r="AB1408" s="26">
        <f t="shared" si="753"/>
        <v>6.7299999999999999E-2</v>
      </c>
      <c r="AC1408" s="27">
        <f t="shared" si="768"/>
        <v>8</v>
      </c>
      <c r="AD1408" s="27">
        <v>252</v>
      </c>
      <c r="AE1408" s="10">
        <f t="shared" si="764"/>
        <v>1.002069825</v>
      </c>
      <c r="AF1408" s="2">
        <f t="shared" si="756"/>
        <v>573.56367174000002</v>
      </c>
      <c r="AG1408" s="2">
        <f t="shared" si="747"/>
        <v>618.77336416000003</v>
      </c>
      <c r="AH1408" s="3" t="str">
        <f t="shared" si="748"/>
        <v>-</v>
      </c>
      <c r="AI1408" s="4" t="str">
        <f t="shared" si="765"/>
        <v>A+J=</v>
      </c>
      <c r="AJ1408" s="11">
        <f t="shared" si="754"/>
        <v>42221</v>
      </c>
      <c r="AK1408" s="11"/>
      <c r="AL1408" s="4"/>
      <c r="AM1408" s="1"/>
      <c r="AN1408" s="11"/>
      <c r="AO1408" s="1"/>
      <c r="AP1408" s="1"/>
      <c r="AQ1408" s="1"/>
      <c r="AR1408" s="1"/>
      <c r="AS1408" s="6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</row>
    <row r="1409" spans="1:55" x14ac:dyDescent="0.2">
      <c r="A1409" s="144">
        <f t="shared" si="749"/>
        <v>42198</v>
      </c>
      <c r="B1409" s="2">
        <f t="shared" si="736"/>
        <v>299568.37739351718</v>
      </c>
      <c r="C1409" s="2">
        <f t="shared" si="750"/>
        <v>233015.92291679999</v>
      </c>
      <c r="D1409" s="68">
        <f>SUM(Y1409:Y$1459)</f>
        <v>5019.1511843299995</v>
      </c>
      <c r="E1409" s="68">
        <f t="shared" si="737"/>
        <v>227996.77173246999</v>
      </c>
      <c r="F1409" s="72">
        <f t="shared" si="760"/>
        <v>4276.6000000000004</v>
      </c>
      <c r="G1409" s="3">
        <f>IF(N1409=1,VLOOKUP(A1408,[1]Plan1!$BG$69:$BI$188,3),G1408)</f>
        <v>4310.3900000000003</v>
      </c>
      <c r="H1409" s="11">
        <f t="shared" si="761"/>
        <v>42126</v>
      </c>
      <c r="I1409" s="11">
        <f t="shared" si="762"/>
        <v>42157</v>
      </c>
      <c r="J1409" s="26">
        <f t="shared" si="738"/>
        <v>7.9011364167795861E-3</v>
      </c>
      <c r="K1409" s="11">
        <f t="shared" si="751"/>
        <v>42219</v>
      </c>
      <c r="L1409" s="11">
        <f t="shared" si="739"/>
        <v>42219</v>
      </c>
      <c r="M1409" s="1">
        <f t="shared" si="752"/>
        <v>23</v>
      </c>
      <c r="N1409" s="1">
        <f t="shared" si="757"/>
        <v>8</v>
      </c>
      <c r="O1409" s="2">
        <f t="shared" si="740"/>
        <v>1.00274117</v>
      </c>
      <c r="P1409" s="10">
        <f t="shared" si="767"/>
        <v>1.00739896</v>
      </c>
      <c r="Q1409" s="10">
        <f t="shared" si="763"/>
        <v>1.2815085554358834</v>
      </c>
      <c r="R1409" s="2">
        <f t="shared" si="766"/>
        <v>1.2850213800000001</v>
      </c>
      <c r="S1409" s="2">
        <f t="shared" si="758"/>
        <v>1.1892205600000001</v>
      </c>
      <c r="T1409" s="2">
        <f t="shared" si="741"/>
        <v>277107.32634003001</v>
      </c>
      <c r="U1409" s="2">
        <f t="shared" si="742"/>
        <v>949.72659782358619</v>
      </c>
      <c r="V1409" s="2">
        <f t="shared" si="743"/>
        <v>64983.95451473361</v>
      </c>
      <c r="W1409" s="2">
        <f t="shared" si="744"/>
        <v>298949.6040293572</v>
      </c>
      <c r="X1409" s="27">
        <f t="shared" si="745"/>
        <v>0</v>
      </c>
      <c r="Y1409" s="2">
        <f t="shared" si="759"/>
        <v>0</v>
      </c>
      <c r="Z1409" s="67">
        <f t="shared" si="746"/>
        <v>0</v>
      </c>
      <c r="AA1409" s="2">
        <f t="shared" si="755"/>
        <v>0</v>
      </c>
      <c r="AB1409" s="26">
        <f t="shared" si="753"/>
        <v>6.7299999999999999E-2</v>
      </c>
      <c r="AC1409" s="27">
        <f t="shared" si="768"/>
        <v>8</v>
      </c>
      <c r="AD1409" s="27">
        <v>252</v>
      </c>
      <c r="AE1409" s="10">
        <f t="shared" si="764"/>
        <v>1.002069825</v>
      </c>
      <c r="AF1409" s="2">
        <f t="shared" si="756"/>
        <v>573.56367174000002</v>
      </c>
      <c r="AG1409" s="2">
        <f t="shared" si="747"/>
        <v>618.77336416000003</v>
      </c>
      <c r="AH1409" s="3" t="str">
        <f t="shared" si="748"/>
        <v>-</v>
      </c>
      <c r="AI1409" s="4" t="str">
        <f t="shared" si="765"/>
        <v>A+J=</v>
      </c>
      <c r="AJ1409" s="11">
        <f t="shared" si="754"/>
        <v>42221</v>
      </c>
      <c r="AK1409" s="11"/>
      <c r="AL1409" s="4"/>
      <c r="AM1409" s="1"/>
      <c r="AN1409" s="11"/>
      <c r="AO1409" s="1"/>
      <c r="AP1409" s="1"/>
      <c r="AQ1409" s="1"/>
      <c r="AR1409" s="1"/>
      <c r="AS1409" s="6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</row>
    <row r="1410" spans="1:55" x14ac:dyDescent="0.2">
      <c r="A1410" s="144">
        <f t="shared" si="749"/>
        <v>42199</v>
      </c>
      <c r="B1410" s="2">
        <f t="shared" si="736"/>
        <v>299746.3159412797</v>
      </c>
      <c r="C1410" s="2">
        <f t="shared" si="750"/>
        <v>233015.92291679999</v>
      </c>
      <c r="D1410" s="68">
        <f>SUM(Y1410:Y$1459)</f>
        <v>5019.1511843299995</v>
      </c>
      <c r="E1410" s="68">
        <f t="shared" si="737"/>
        <v>227996.77173246999</v>
      </c>
      <c r="F1410" s="72">
        <f t="shared" si="760"/>
        <v>4276.6000000000004</v>
      </c>
      <c r="G1410" s="3">
        <f>IF(N1410=1,VLOOKUP(A1409,[1]Plan1!$BG$69:$BI$188,3),G1409)</f>
        <v>4310.3900000000003</v>
      </c>
      <c r="H1410" s="11">
        <f t="shared" si="761"/>
        <v>42126</v>
      </c>
      <c r="I1410" s="11">
        <f t="shared" si="762"/>
        <v>42157</v>
      </c>
      <c r="J1410" s="26">
        <f t="shared" si="738"/>
        <v>7.9011364167795861E-3</v>
      </c>
      <c r="K1410" s="11">
        <f t="shared" si="751"/>
        <v>42219</v>
      </c>
      <c r="L1410" s="11">
        <f t="shared" si="739"/>
        <v>42219</v>
      </c>
      <c r="M1410" s="1">
        <f t="shared" si="752"/>
        <v>23</v>
      </c>
      <c r="N1410" s="1">
        <f t="shared" si="757"/>
        <v>9</v>
      </c>
      <c r="O1410" s="2">
        <f t="shared" si="740"/>
        <v>1.00308434</v>
      </c>
      <c r="P1410" s="10">
        <f t="shared" si="767"/>
        <v>1.00739896</v>
      </c>
      <c r="Q1410" s="10">
        <f t="shared" si="763"/>
        <v>1.2815085554358834</v>
      </c>
      <c r="R1410" s="2">
        <f t="shared" si="766"/>
        <v>1.2854611600000001</v>
      </c>
      <c r="S1410" s="2">
        <f t="shared" si="758"/>
        <v>1.1892205600000001</v>
      </c>
      <c r="T1410" s="2">
        <f t="shared" si="741"/>
        <v>277107.32634003001</v>
      </c>
      <c r="U1410" s="2">
        <f t="shared" si="742"/>
        <v>949.72659782358619</v>
      </c>
      <c r="V1410" s="2">
        <f t="shared" si="743"/>
        <v>65084.222935006117</v>
      </c>
      <c r="W1410" s="2">
        <f t="shared" si="744"/>
        <v>299049.87244962971</v>
      </c>
      <c r="X1410" s="27">
        <f t="shared" si="745"/>
        <v>0</v>
      </c>
      <c r="Y1410" s="2">
        <f t="shared" si="759"/>
        <v>0</v>
      </c>
      <c r="Z1410" s="67">
        <f t="shared" si="746"/>
        <v>0</v>
      </c>
      <c r="AA1410" s="2">
        <f t="shared" si="755"/>
        <v>0</v>
      </c>
      <c r="AB1410" s="26">
        <f t="shared" si="753"/>
        <v>6.7299999999999999E-2</v>
      </c>
      <c r="AC1410" s="27">
        <f t="shared" si="768"/>
        <v>9</v>
      </c>
      <c r="AD1410" s="27">
        <v>252</v>
      </c>
      <c r="AE1410" s="10">
        <f t="shared" si="764"/>
        <v>1.0023288539999999</v>
      </c>
      <c r="AF1410" s="2">
        <f t="shared" si="756"/>
        <v>645.34250537000003</v>
      </c>
      <c r="AG1410" s="2">
        <f t="shared" si="747"/>
        <v>696.44349165000006</v>
      </c>
      <c r="AH1410" s="3" t="str">
        <f t="shared" si="748"/>
        <v>-</v>
      </c>
      <c r="AI1410" s="4" t="str">
        <f t="shared" si="765"/>
        <v>A+J=</v>
      </c>
      <c r="AJ1410" s="11">
        <f t="shared" si="754"/>
        <v>42221</v>
      </c>
      <c r="AK1410" s="11"/>
      <c r="AL1410" s="4"/>
      <c r="AM1410" s="1"/>
      <c r="AN1410" s="11"/>
      <c r="AO1410" s="1"/>
      <c r="AP1410" s="1"/>
      <c r="AQ1410" s="1"/>
      <c r="AR1410" s="1"/>
      <c r="AS1410" s="6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</row>
    <row r="1411" spans="1:55" x14ac:dyDescent="0.2">
      <c r="A1411" s="144">
        <f t="shared" si="749"/>
        <v>42200</v>
      </c>
      <c r="B1411" s="2">
        <f t="shared" si="736"/>
        <v>299924.36076498794</v>
      </c>
      <c r="C1411" s="2">
        <f t="shared" si="750"/>
        <v>233015.92291679999</v>
      </c>
      <c r="D1411" s="68">
        <f>SUM(Y1411:Y$1459)</f>
        <v>5019.1511843299995</v>
      </c>
      <c r="E1411" s="68">
        <f t="shared" si="737"/>
        <v>227996.77173246999</v>
      </c>
      <c r="F1411" s="72">
        <f t="shared" si="760"/>
        <v>4276.6000000000004</v>
      </c>
      <c r="G1411" s="3">
        <f>IF(N1411=1,VLOOKUP(A1410,[1]Plan1!$BG$69:$BI$188,3),G1410)</f>
        <v>4310.3900000000003</v>
      </c>
      <c r="H1411" s="11">
        <f t="shared" si="761"/>
        <v>42126</v>
      </c>
      <c r="I1411" s="11">
        <f t="shared" si="762"/>
        <v>42157</v>
      </c>
      <c r="J1411" s="26">
        <f t="shared" si="738"/>
        <v>7.9011364167795861E-3</v>
      </c>
      <c r="K1411" s="11">
        <f t="shared" si="751"/>
        <v>42219</v>
      </c>
      <c r="L1411" s="11">
        <f t="shared" si="739"/>
        <v>42219</v>
      </c>
      <c r="M1411" s="1">
        <f t="shared" si="752"/>
        <v>23</v>
      </c>
      <c r="N1411" s="1">
        <f t="shared" si="757"/>
        <v>10</v>
      </c>
      <c r="O1411" s="2">
        <f t="shared" si="740"/>
        <v>1.00342763</v>
      </c>
      <c r="P1411" s="10">
        <f t="shared" si="767"/>
        <v>1.00739896</v>
      </c>
      <c r="Q1411" s="10">
        <f t="shared" si="763"/>
        <v>1.2815085554358834</v>
      </c>
      <c r="R1411" s="2">
        <f t="shared" si="766"/>
        <v>1.2859010900000001</v>
      </c>
      <c r="S1411" s="2">
        <f t="shared" si="758"/>
        <v>1.1892205600000001</v>
      </c>
      <c r="T1411" s="2">
        <f t="shared" si="741"/>
        <v>277107.32634003001</v>
      </c>
      <c r="U1411" s="2">
        <f t="shared" si="742"/>
        <v>949.72659782358619</v>
      </c>
      <c r="V1411" s="2">
        <f t="shared" si="743"/>
        <v>65184.525554794374</v>
      </c>
      <c r="W1411" s="2">
        <f t="shared" si="744"/>
        <v>299150.17506941792</v>
      </c>
      <c r="X1411" s="27">
        <f t="shared" si="745"/>
        <v>0</v>
      </c>
      <c r="Y1411" s="2">
        <f t="shared" si="759"/>
        <v>0</v>
      </c>
      <c r="Z1411" s="67">
        <f t="shared" si="746"/>
        <v>0</v>
      </c>
      <c r="AA1411" s="2">
        <f t="shared" si="755"/>
        <v>0</v>
      </c>
      <c r="AB1411" s="26">
        <f t="shared" si="753"/>
        <v>6.7299999999999999E-2</v>
      </c>
      <c r="AC1411" s="27">
        <f t="shared" si="768"/>
        <v>10</v>
      </c>
      <c r="AD1411" s="27">
        <v>252</v>
      </c>
      <c r="AE1411" s="10">
        <f t="shared" si="764"/>
        <v>1.0025879499999999</v>
      </c>
      <c r="AF1411" s="2">
        <f t="shared" si="756"/>
        <v>717.13990520000004</v>
      </c>
      <c r="AG1411" s="2">
        <f t="shared" si="747"/>
        <v>774.18569557000001</v>
      </c>
      <c r="AH1411" s="3" t="str">
        <f t="shared" si="748"/>
        <v>-</v>
      </c>
      <c r="AI1411" s="4" t="str">
        <f t="shared" si="765"/>
        <v>A+J=</v>
      </c>
      <c r="AJ1411" s="11">
        <f t="shared" si="754"/>
        <v>42221</v>
      </c>
      <c r="AK1411" s="11"/>
      <c r="AL1411" s="4"/>
      <c r="AM1411" s="1"/>
      <c r="AN1411" s="11"/>
      <c r="AO1411" s="1"/>
      <c r="AP1411" s="1"/>
      <c r="AQ1411" s="1"/>
      <c r="AR1411" s="1"/>
      <c r="AS1411" s="6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</row>
    <row r="1412" spans="1:55" x14ac:dyDescent="0.2">
      <c r="A1412" s="144">
        <f t="shared" si="749"/>
        <v>42201</v>
      </c>
      <c r="B1412" s="2">
        <f t="shared" si="736"/>
        <v>300102.51191137196</v>
      </c>
      <c r="C1412" s="2">
        <f t="shared" si="750"/>
        <v>233015.92291679999</v>
      </c>
      <c r="D1412" s="68">
        <f>SUM(Y1412:Y$1459)</f>
        <v>5019.1511843299995</v>
      </c>
      <c r="E1412" s="68">
        <f t="shared" si="737"/>
        <v>227996.77173246999</v>
      </c>
      <c r="F1412" s="72">
        <f t="shared" si="760"/>
        <v>4276.6000000000004</v>
      </c>
      <c r="G1412" s="3">
        <f>IF(N1412=1,VLOOKUP(A1411,[1]Plan1!$BG$69:$BI$188,3),G1411)</f>
        <v>4310.3900000000003</v>
      </c>
      <c r="H1412" s="11">
        <f t="shared" si="761"/>
        <v>42126</v>
      </c>
      <c r="I1412" s="11">
        <f t="shared" si="762"/>
        <v>42157</v>
      </c>
      <c r="J1412" s="26">
        <f t="shared" si="738"/>
        <v>7.9011364167795861E-3</v>
      </c>
      <c r="K1412" s="11">
        <f t="shared" si="751"/>
        <v>42219</v>
      </c>
      <c r="L1412" s="11">
        <f t="shared" si="739"/>
        <v>42219</v>
      </c>
      <c r="M1412" s="1">
        <f t="shared" si="752"/>
        <v>23</v>
      </c>
      <c r="N1412" s="1">
        <f t="shared" si="757"/>
        <v>11</v>
      </c>
      <c r="O1412" s="2">
        <f t="shared" si="740"/>
        <v>1.0037710399999999</v>
      </c>
      <c r="P1412" s="10">
        <f t="shared" si="767"/>
        <v>1.00739896</v>
      </c>
      <c r="Q1412" s="10">
        <f t="shared" si="763"/>
        <v>1.2815085554358834</v>
      </c>
      <c r="R1412" s="2">
        <f t="shared" si="766"/>
        <v>1.28634117</v>
      </c>
      <c r="S1412" s="2">
        <f t="shared" si="758"/>
        <v>1.1892205600000001</v>
      </c>
      <c r="T1412" s="2">
        <f t="shared" si="741"/>
        <v>277107.32634003001</v>
      </c>
      <c r="U1412" s="2">
        <f t="shared" si="742"/>
        <v>949.72659782358619</v>
      </c>
      <c r="V1412" s="2">
        <f t="shared" si="743"/>
        <v>65284.862374098389</v>
      </c>
      <c r="W1412" s="2">
        <f t="shared" si="744"/>
        <v>299250.51188872196</v>
      </c>
      <c r="X1412" s="27">
        <f t="shared" si="745"/>
        <v>0</v>
      </c>
      <c r="Y1412" s="2">
        <f t="shared" si="759"/>
        <v>0</v>
      </c>
      <c r="Z1412" s="67">
        <f t="shared" si="746"/>
        <v>0</v>
      </c>
      <c r="AA1412" s="2">
        <f t="shared" si="755"/>
        <v>0</v>
      </c>
      <c r="AB1412" s="26">
        <f t="shared" si="753"/>
        <v>6.7299999999999999E-2</v>
      </c>
      <c r="AC1412" s="27">
        <f t="shared" si="768"/>
        <v>11</v>
      </c>
      <c r="AD1412" s="27">
        <v>252</v>
      </c>
      <c r="AE1412" s="10">
        <f t="shared" si="764"/>
        <v>1.0028471130000001</v>
      </c>
      <c r="AF1412" s="2">
        <f t="shared" si="756"/>
        <v>788.95587121000005</v>
      </c>
      <c r="AG1412" s="2">
        <f t="shared" si="747"/>
        <v>852.00002265000001</v>
      </c>
      <c r="AH1412" s="3" t="str">
        <f t="shared" si="748"/>
        <v>-</v>
      </c>
      <c r="AI1412" s="4" t="str">
        <f t="shared" si="765"/>
        <v>A+J=</v>
      </c>
      <c r="AJ1412" s="11">
        <f t="shared" si="754"/>
        <v>42221</v>
      </c>
      <c r="AK1412" s="11"/>
      <c r="AL1412" s="4"/>
      <c r="AM1412" s="1"/>
      <c r="AN1412" s="11"/>
      <c r="AO1412" s="1"/>
      <c r="AP1412" s="1"/>
      <c r="AQ1412" s="1"/>
      <c r="AR1412" s="1"/>
      <c r="AS1412" s="6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</row>
    <row r="1413" spans="1:55" x14ac:dyDescent="0.2">
      <c r="A1413" s="144">
        <f t="shared" si="749"/>
        <v>42202</v>
      </c>
      <c r="B1413" s="2">
        <f t="shared" si="736"/>
        <v>300280.77171424939</v>
      </c>
      <c r="C1413" s="2">
        <f t="shared" si="750"/>
        <v>233015.92291679999</v>
      </c>
      <c r="D1413" s="68">
        <f>SUM(Y1413:Y$1459)</f>
        <v>5019.1511843299995</v>
      </c>
      <c r="E1413" s="68">
        <f t="shared" si="737"/>
        <v>227996.77173246999</v>
      </c>
      <c r="F1413" s="72">
        <f t="shared" si="760"/>
        <v>4276.6000000000004</v>
      </c>
      <c r="G1413" s="3">
        <f>IF(N1413=1,VLOOKUP(A1412,[1]Plan1!$BG$69:$BI$188,3),G1412)</f>
        <v>4310.3900000000003</v>
      </c>
      <c r="H1413" s="11">
        <f t="shared" si="761"/>
        <v>42126</v>
      </c>
      <c r="I1413" s="11">
        <f t="shared" si="762"/>
        <v>42157</v>
      </c>
      <c r="J1413" s="26">
        <f t="shared" si="738"/>
        <v>7.9011364167795861E-3</v>
      </c>
      <c r="K1413" s="11">
        <f t="shared" si="751"/>
        <v>42219</v>
      </c>
      <c r="L1413" s="11">
        <f t="shared" si="739"/>
        <v>42219</v>
      </c>
      <c r="M1413" s="1">
        <f t="shared" si="752"/>
        <v>23</v>
      </c>
      <c r="N1413" s="1">
        <f t="shared" si="757"/>
        <v>12</v>
      </c>
      <c r="O1413" s="2">
        <f t="shared" si="740"/>
        <v>1.00411457</v>
      </c>
      <c r="P1413" s="10">
        <f t="shared" si="767"/>
        <v>1.00739896</v>
      </c>
      <c r="Q1413" s="10">
        <f t="shared" si="763"/>
        <v>1.2815085554358834</v>
      </c>
      <c r="R1413" s="2">
        <f t="shared" si="766"/>
        <v>1.2867814099999999</v>
      </c>
      <c r="S1413" s="2">
        <f t="shared" si="758"/>
        <v>1.1892205600000001</v>
      </c>
      <c r="T1413" s="2">
        <f t="shared" si="741"/>
        <v>277107.32634003001</v>
      </c>
      <c r="U1413" s="2">
        <f t="shared" si="742"/>
        <v>949.72659782358619</v>
      </c>
      <c r="V1413" s="2">
        <f t="shared" si="743"/>
        <v>65385.235672885865</v>
      </c>
      <c r="W1413" s="2">
        <f t="shared" si="744"/>
        <v>299350.88518750941</v>
      </c>
      <c r="X1413" s="27">
        <f t="shared" si="745"/>
        <v>0</v>
      </c>
      <c r="Y1413" s="2">
        <f t="shared" si="759"/>
        <v>0</v>
      </c>
      <c r="Z1413" s="67">
        <f t="shared" si="746"/>
        <v>0</v>
      </c>
      <c r="AA1413" s="2">
        <f t="shared" si="755"/>
        <v>0</v>
      </c>
      <c r="AB1413" s="26">
        <f t="shared" si="753"/>
        <v>6.7299999999999999E-2</v>
      </c>
      <c r="AC1413" s="27">
        <f t="shared" si="768"/>
        <v>12</v>
      </c>
      <c r="AD1413" s="27">
        <v>252</v>
      </c>
      <c r="AE1413" s="10">
        <f t="shared" si="764"/>
        <v>1.003106343</v>
      </c>
      <c r="AF1413" s="2">
        <f t="shared" si="756"/>
        <v>860.79040341999996</v>
      </c>
      <c r="AG1413" s="2">
        <f t="shared" si="747"/>
        <v>929.88652674000002</v>
      </c>
      <c r="AH1413" s="3" t="str">
        <f t="shared" si="748"/>
        <v>-</v>
      </c>
      <c r="AI1413" s="4" t="str">
        <f t="shared" si="765"/>
        <v>A+J=</v>
      </c>
      <c r="AJ1413" s="11">
        <f t="shared" si="754"/>
        <v>42221</v>
      </c>
      <c r="AK1413" s="11"/>
      <c r="AL1413" s="4"/>
      <c r="AM1413" s="1"/>
      <c r="AN1413" s="11"/>
      <c r="AO1413" s="1"/>
      <c r="AP1413" s="1"/>
      <c r="AQ1413" s="1"/>
      <c r="AR1413" s="1"/>
      <c r="AS1413" s="6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</row>
    <row r="1414" spans="1:55" x14ac:dyDescent="0.2">
      <c r="A1414" s="144">
        <f t="shared" si="749"/>
        <v>42203</v>
      </c>
      <c r="B1414" s="2">
        <f t="shared" si="736"/>
        <v>300459.13335923734</v>
      </c>
      <c r="C1414" s="2">
        <f t="shared" si="750"/>
        <v>233015.92291679999</v>
      </c>
      <c r="D1414" s="68">
        <f>SUM(Y1414:Y$1459)</f>
        <v>5019.1511843299995</v>
      </c>
      <c r="E1414" s="68">
        <f t="shared" si="737"/>
        <v>227996.77173246999</v>
      </c>
      <c r="F1414" s="72">
        <f t="shared" si="760"/>
        <v>4276.6000000000004</v>
      </c>
      <c r="G1414" s="3">
        <f>IF(N1414=1,VLOOKUP(A1413,[1]Plan1!$BG$69:$BI$188,3),G1413)</f>
        <v>4310.3900000000003</v>
      </c>
      <c r="H1414" s="11">
        <f t="shared" si="761"/>
        <v>42126</v>
      </c>
      <c r="I1414" s="11">
        <f t="shared" si="762"/>
        <v>42157</v>
      </c>
      <c r="J1414" s="26">
        <f t="shared" si="738"/>
        <v>7.9011364167795861E-3</v>
      </c>
      <c r="K1414" s="11">
        <f t="shared" si="751"/>
        <v>42219</v>
      </c>
      <c r="L1414" s="11">
        <f t="shared" si="739"/>
        <v>42219</v>
      </c>
      <c r="M1414" s="1">
        <f t="shared" si="752"/>
        <v>23</v>
      </c>
      <c r="N1414" s="1">
        <f t="shared" si="757"/>
        <v>13</v>
      </c>
      <c r="O1414" s="2">
        <f t="shared" si="740"/>
        <v>1.0044582099999999</v>
      </c>
      <c r="P1414" s="10">
        <f t="shared" si="767"/>
        <v>1.00739896</v>
      </c>
      <c r="Q1414" s="10">
        <f t="shared" si="763"/>
        <v>1.2815085554358834</v>
      </c>
      <c r="R1414" s="2">
        <f t="shared" si="766"/>
        <v>1.2872217800000001</v>
      </c>
      <c r="S1414" s="2">
        <f t="shared" si="758"/>
        <v>1.1892205600000001</v>
      </c>
      <c r="T1414" s="2">
        <f t="shared" si="741"/>
        <v>277107.32634003001</v>
      </c>
      <c r="U1414" s="2">
        <f t="shared" si="742"/>
        <v>949.72659782358619</v>
      </c>
      <c r="V1414" s="2">
        <f t="shared" si="743"/>
        <v>65485.638611253737</v>
      </c>
      <c r="W1414" s="2">
        <f t="shared" si="744"/>
        <v>299451.28812587733</v>
      </c>
      <c r="X1414" s="27">
        <f t="shared" si="745"/>
        <v>0</v>
      </c>
      <c r="Y1414" s="2">
        <f t="shared" si="759"/>
        <v>0</v>
      </c>
      <c r="Z1414" s="67">
        <f t="shared" si="746"/>
        <v>0</v>
      </c>
      <c r="AA1414" s="2">
        <f t="shared" si="755"/>
        <v>0</v>
      </c>
      <c r="AB1414" s="26">
        <f t="shared" si="753"/>
        <v>6.7299999999999999E-2</v>
      </c>
      <c r="AC1414" s="27">
        <f t="shared" si="768"/>
        <v>13</v>
      </c>
      <c r="AD1414" s="27">
        <v>252</v>
      </c>
      <c r="AE1414" s="10">
        <f t="shared" si="764"/>
        <v>1.0033656399999999</v>
      </c>
      <c r="AF1414" s="2">
        <f t="shared" si="756"/>
        <v>932.64350181999998</v>
      </c>
      <c r="AG1414" s="2">
        <f t="shared" si="747"/>
        <v>1007.84523336</v>
      </c>
      <c r="AH1414" s="3" t="str">
        <f t="shared" si="748"/>
        <v>-</v>
      </c>
      <c r="AI1414" s="4" t="str">
        <f t="shared" si="765"/>
        <v>A+J=</v>
      </c>
      <c r="AJ1414" s="11">
        <f t="shared" si="754"/>
        <v>42221</v>
      </c>
      <c r="AK1414" s="11"/>
      <c r="AL1414" s="4"/>
      <c r="AM1414" s="1"/>
      <c r="AN1414" s="11"/>
      <c r="AO1414" s="1"/>
      <c r="AP1414" s="1"/>
      <c r="AQ1414" s="1"/>
      <c r="AR1414" s="1"/>
      <c r="AS1414" s="6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</row>
    <row r="1415" spans="1:55" x14ac:dyDescent="0.2">
      <c r="A1415" s="144">
        <f t="shared" si="749"/>
        <v>42204</v>
      </c>
      <c r="B1415" s="2">
        <f t="shared" si="736"/>
        <v>300459.13335923734</v>
      </c>
      <c r="C1415" s="2">
        <f t="shared" si="750"/>
        <v>233015.92291679999</v>
      </c>
      <c r="D1415" s="68">
        <f>SUM(Y1415:Y$1459)</f>
        <v>5019.1511843299995</v>
      </c>
      <c r="E1415" s="68">
        <f t="shared" si="737"/>
        <v>227996.77173246999</v>
      </c>
      <c r="F1415" s="72">
        <f t="shared" si="760"/>
        <v>4276.6000000000004</v>
      </c>
      <c r="G1415" s="3">
        <f>IF(N1415=1,VLOOKUP(A1414,[1]Plan1!$BG$69:$BI$188,3),G1414)</f>
        <v>4310.3900000000003</v>
      </c>
      <c r="H1415" s="11">
        <f t="shared" si="761"/>
        <v>42126</v>
      </c>
      <c r="I1415" s="11">
        <f t="shared" si="762"/>
        <v>42157</v>
      </c>
      <c r="J1415" s="26">
        <f t="shared" si="738"/>
        <v>7.9011364167795861E-3</v>
      </c>
      <c r="K1415" s="11">
        <f t="shared" si="751"/>
        <v>42219</v>
      </c>
      <c r="L1415" s="11">
        <f t="shared" si="739"/>
        <v>42219</v>
      </c>
      <c r="M1415" s="1">
        <f t="shared" si="752"/>
        <v>23</v>
      </c>
      <c r="N1415" s="1">
        <f t="shared" si="757"/>
        <v>13</v>
      </c>
      <c r="O1415" s="2">
        <f t="shared" si="740"/>
        <v>1.0044582099999999</v>
      </c>
      <c r="P1415" s="10">
        <f t="shared" si="767"/>
        <v>1.00739896</v>
      </c>
      <c r="Q1415" s="10">
        <f t="shared" si="763"/>
        <v>1.2815085554358834</v>
      </c>
      <c r="R1415" s="2">
        <f t="shared" si="766"/>
        <v>1.2872217800000001</v>
      </c>
      <c r="S1415" s="2">
        <f t="shared" si="758"/>
        <v>1.1892205600000001</v>
      </c>
      <c r="T1415" s="2">
        <f t="shared" si="741"/>
        <v>277107.32634003001</v>
      </c>
      <c r="U1415" s="2">
        <f t="shared" si="742"/>
        <v>949.72659782358619</v>
      </c>
      <c r="V1415" s="2">
        <f t="shared" si="743"/>
        <v>65485.638611253737</v>
      </c>
      <c r="W1415" s="2">
        <f t="shared" si="744"/>
        <v>299451.28812587733</v>
      </c>
      <c r="X1415" s="27">
        <f t="shared" si="745"/>
        <v>0</v>
      </c>
      <c r="Y1415" s="2">
        <f t="shared" si="759"/>
        <v>0</v>
      </c>
      <c r="Z1415" s="67">
        <f t="shared" si="746"/>
        <v>0</v>
      </c>
      <c r="AA1415" s="2">
        <f t="shared" si="755"/>
        <v>0</v>
      </c>
      <c r="AB1415" s="26">
        <f t="shared" si="753"/>
        <v>6.7299999999999999E-2</v>
      </c>
      <c r="AC1415" s="27">
        <f t="shared" si="768"/>
        <v>13</v>
      </c>
      <c r="AD1415" s="27">
        <v>252</v>
      </c>
      <c r="AE1415" s="10">
        <f t="shared" si="764"/>
        <v>1.0033656399999999</v>
      </c>
      <c r="AF1415" s="2">
        <f t="shared" si="756"/>
        <v>932.64350181999998</v>
      </c>
      <c r="AG1415" s="2">
        <f t="shared" si="747"/>
        <v>1007.84523336</v>
      </c>
      <c r="AH1415" s="3" t="str">
        <f t="shared" si="748"/>
        <v>-</v>
      </c>
      <c r="AI1415" s="4" t="str">
        <f t="shared" si="765"/>
        <v>A+J=</v>
      </c>
      <c r="AJ1415" s="11">
        <f t="shared" si="754"/>
        <v>42221</v>
      </c>
      <c r="AK1415" s="11"/>
      <c r="AL1415" s="4"/>
      <c r="AM1415" s="1"/>
      <c r="AN1415" s="11"/>
      <c r="AO1415" s="1"/>
      <c r="AP1415" s="1"/>
      <c r="AQ1415" s="1"/>
      <c r="AR1415" s="1"/>
      <c r="AS1415" s="6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</row>
    <row r="1416" spans="1:55" x14ac:dyDescent="0.2">
      <c r="A1416" s="144">
        <f t="shared" si="749"/>
        <v>42205</v>
      </c>
      <c r="B1416" s="2">
        <f t="shared" si="736"/>
        <v>300459.13335923734</v>
      </c>
      <c r="C1416" s="2">
        <f t="shared" si="750"/>
        <v>233015.92291679999</v>
      </c>
      <c r="D1416" s="68">
        <f>SUM(Y1416:Y$1459)</f>
        <v>5019.1511843299995</v>
      </c>
      <c r="E1416" s="68">
        <f t="shared" si="737"/>
        <v>227996.77173246999</v>
      </c>
      <c r="F1416" s="72">
        <f t="shared" si="760"/>
        <v>4276.6000000000004</v>
      </c>
      <c r="G1416" s="3">
        <f>IF(N1416=1,VLOOKUP(A1415,[1]Plan1!$BG$69:$BI$188,3),G1415)</f>
        <v>4310.3900000000003</v>
      </c>
      <c r="H1416" s="11">
        <f t="shared" si="761"/>
        <v>42126</v>
      </c>
      <c r="I1416" s="11">
        <f t="shared" si="762"/>
        <v>42157</v>
      </c>
      <c r="J1416" s="26">
        <f t="shared" si="738"/>
        <v>7.9011364167795861E-3</v>
      </c>
      <c r="K1416" s="11">
        <f t="shared" si="751"/>
        <v>42219</v>
      </c>
      <c r="L1416" s="11">
        <f t="shared" si="739"/>
        <v>42219</v>
      </c>
      <c r="M1416" s="1">
        <f t="shared" si="752"/>
        <v>23</v>
      </c>
      <c r="N1416" s="1">
        <f t="shared" si="757"/>
        <v>13</v>
      </c>
      <c r="O1416" s="2">
        <f t="shared" si="740"/>
        <v>1.0044582099999999</v>
      </c>
      <c r="P1416" s="10">
        <f t="shared" si="767"/>
        <v>1.00739896</v>
      </c>
      <c r="Q1416" s="10">
        <f t="shared" si="763"/>
        <v>1.2815085554358834</v>
      </c>
      <c r="R1416" s="2">
        <f t="shared" si="766"/>
        <v>1.2872217800000001</v>
      </c>
      <c r="S1416" s="2">
        <f t="shared" si="758"/>
        <v>1.1892205600000001</v>
      </c>
      <c r="T1416" s="2">
        <f t="shared" si="741"/>
        <v>277107.32634003001</v>
      </c>
      <c r="U1416" s="2">
        <f t="shared" si="742"/>
        <v>949.72659782358619</v>
      </c>
      <c r="V1416" s="2">
        <f t="shared" si="743"/>
        <v>65485.638611253737</v>
      </c>
      <c r="W1416" s="2">
        <f t="shared" si="744"/>
        <v>299451.28812587733</v>
      </c>
      <c r="X1416" s="27">
        <f t="shared" si="745"/>
        <v>0</v>
      </c>
      <c r="Y1416" s="2">
        <f t="shared" si="759"/>
        <v>0</v>
      </c>
      <c r="Z1416" s="67">
        <f t="shared" si="746"/>
        <v>0</v>
      </c>
      <c r="AA1416" s="2">
        <f t="shared" si="755"/>
        <v>0</v>
      </c>
      <c r="AB1416" s="26">
        <f t="shared" si="753"/>
        <v>6.7299999999999999E-2</v>
      </c>
      <c r="AC1416" s="27">
        <f t="shared" si="768"/>
        <v>13</v>
      </c>
      <c r="AD1416" s="27">
        <v>252</v>
      </c>
      <c r="AE1416" s="10">
        <f t="shared" si="764"/>
        <v>1.0033656399999999</v>
      </c>
      <c r="AF1416" s="2">
        <f t="shared" si="756"/>
        <v>932.64350181999998</v>
      </c>
      <c r="AG1416" s="2">
        <f t="shared" si="747"/>
        <v>1007.84523336</v>
      </c>
      <c r="AH1416" s="3" t="str">
        <f t="shared" si="748"/>
        <v>-</v>
      </c>
      <c r="AI1416" s="4" t="str">
        <f t="shared" si="765"/>
        <v>A+J=</v>
      </c>
      <c r="AJ1416" s="11">
        <f t="shared" si="754"/>
        <v>42221</v>
      </c>
      <c r="AK1416" s="11"/>
      <c r="AL1416" s="4"/>
      <c r="AM1416" s="1"/>
      <c r="AN1416" s="11"/>
      <c r="AO1416" s="1"/>
      <c r="AP1416" s="1"/>
      <c r="AQ1416" s="1"/>
      <c r="AR1416" s="1"/>
      <c r="AS1416" s="6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</row>
    <row r="1417" spans="1:55" x14ac:dyDescent="0.2">
      <c r="A1417" s="144">
        <f t="shared" si="749"/>
        <v>42206</v>
      </c>
      <c r="B1417" s="2">
        <f t="shared" si="736"/>
        <v>300637.60604250629</v>
      </c>
      <c r="C1417" s="2">
        <f t="shared" si="750"/>
        <v>233015.92291679999</v>
      </c>
      <c r="D1417" s="68">
        <f>SUM(Y1417:Y$1459)</f>
        <v>5019.1511843299995</v>
      </c>
      <c r="E1417" s="68">
        <f t="shared" si="737"/>
        <v>227996.77173246999</v>
      </c>
      <c r="F1417" s="72">
        <f t="shared" si="760"/>
        <v>4276.6000000000004</v>
      </c>
      <c r="G1417" s="3">
        <f>IF(N1417=1,VLOOKUP(A1416,[1]Plan1!$BG$69:$BI$188,3),G1416)</f>
        <v>4310.3900000000003</v>
      </c>
      <c r="H1417" s="11">
        <f t="shared" si="761"/>
        <v>42126</v>
      </c>
      <c r="I1417" s="11">
        <f t="shared" si="762"/>
        <v>42157</v>
      </c>
      <c r="J1417" s="26">
        <f t="shared" si="738"/>
        <v>7.9011364167795861E-3</v>
      </c>
      <c r="K1417" s="11">
        <f t="shared" si="751"/>
        <v>42219</v>
      </c>
      <c r="L1417" s="11">
        <f t="shared" si="739"/>
        <v>42219</v>
      </c>
      <c r="M1417" s="1">
        <f t="shared" si="752"/>
        <v>23</v>
      </c>
      <c r="N1417" s="1">
        <f t="shared" si="757"/>
        <v>14</v>
      </c>
      <c r="O1417" s="2">
        <f t="shared" si="740"/>
        <v>1.0048019699999999</v>
      </c>
      <c r="P1417" s="10">
        <f t="shared" si="767"/>
        <v>1.00739896</v>
      </c>
      <c r="Q1417" s="10">
        <f t="shared" si="763"/>
        <v>1.2815085554358834</v>
      </c>
      <c r="R1417" s="2">
        <f t="shared" si="766"/>
        <v>1.2876623199999999</v>
      </c>
      <c r="S1417" s="2">
        <f t="shared" si="758"/>
        <v>1.1892205600000001</v>
      </c>
      <c r="T1417" s="2">
        <f t="shared" si="741"/>
        <v>277107.32634003001</v>
      </c>
      <c r="U1417" s="2">
        <f t="shared" si="742"/>
        <v>949.72659782358619</v>
      </c>
      <c r="V1417" s="2">
        <f t="shared" si="743"/>
        <v>65586.080309072713</v>
      </c>
      <c r="W1417" s="2">
        <f t="shared" si="744"/>
        <v>299551.72982369631</v>
      </c>
      <c r="X1417" s="27">
        <f t="shared" si="745"/>
        <v>0</v>
      </c>
      <c r="Y1417" s="2">
        <f t="shared" si="759"/>
        <v>0</v>
      </c>
      <c r="Z1417" s="67">
        <f t="shared" si="746"/>
        <v>0</v>
      </c>
      <c r="AA1417" s="2">
        <f t="shared" si="755"/>
        <v>0</v>
      </c>
      <c r="AB1417" s="26">
        <f t="shared" si="753"/>
        <v>6.7299999999999999E-2</v>
      </c>
      <c r="AC1417" s="27">
        <f t="shared" si="768"/>
        <v>14</v>
      </c>
      <c r="AD1417" s="27">
        <v>252</v>
      </c>
      <c r="AE1417" s="10">
        <f t="shared" si="764"/>
        <v>1.0036250040000001</v>
      </c>
      <c r="AF1417" s="2">
        <f t="shared" si="756"/>
        <v>1004.51516641</v>
      </c>
      <c r="AG1417" s="2">
        <f t="shared" si="747"/>
        <v>1085.87621881</v>
      </c>
      <c r="AH1417" s="3" t="str">
        <f t="shared" si="748"/>
        <v>-</v>
      </c>
      <c r="AI1417" s="4" t="str">
        <f t="shared" si="765"/>
        <v>A+J=</v>
      </c>
      <c r="AJ1417" s="11">
        <f t="shared" si="754"/>
        <v>42221</v>
      </c>
      <c r="AK1417" s="11"/>
      <c r="AL1417" s="4"/>
      <c r="AM1417" s="1"/>
      <c r="AN1417" s="11"/>
      <c r="AO1417" s="1"/>
      <c r="AP1417" s="1"/>
      <c r="AQ1417" s="1"/>
      <c r="AR1417" s="1"/>
      <c r="AS1417" s="6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</row>
    <row r="1418" spans="1:55" x14ac:dyDescent="0.2">
      <c r="A1418" s="144">
        <f t="shared" si="749"/>
        <v>42207</v>
      </c>
      <c r="B1418" s="2">
        <f t="shared" ref="B1418:B1481" si="769">(W1418+AG1418)</f>
        <v>300816.18294793332</v>
      </c>
      <c r="C1418" s="2">
        <f t="shared" si="750"/>
        <v>233015.92291679999</v>
      </c>
      <c r="D1418" s="68">
        <f>SUM(Y1418:Y$1459)</f>
        <v>5019.1511843299995</v>
      </c>
      <c r="E1418" s="68">
        <f t="shared" ref="E1418:E1481" si="770">(C1418-D1418)</f>
        <v>227996.77173246999</v>
      </c>
      <c r="F1418" s="72">
        <f t="shared" si="760"/>
        <v>4276.6000000000004</v>
      </c>
      <c r="G1418" s="3">
        <f>IF(N1418=1,VLOOKUP(A1417,[1]Plan1!$BG$69:$BI$188,3),G1417)</f>
        <v>4310.3900000000003</v>
      </c>
      <c r="H1418" s="11">
        <f t="shared" si="761"/>
        <v>42126</v>
      </c>
      <c r="I1418" s="11">
        <f t="shared" si="762"/>
        <v>42157</v>
      </c>
      <c r="J1418" s="26">
        <f t="shared" ref="J1418:J1481" si="771">(G1418/F1418)-1</f>
        <v>7.9011364167795861E-3</v>
      </c>
      <c r="K1418" s="11">
        <f t="shared" si="751"/>
        <v>42219</v>
      </c>
      <c r="L1418" s="11">
        <f t="shared" ref="L1418:L1481" si="772">IF(A1418&gt;L1417,K1418,L1417)</f>
        <v>42219</v>
      </c>
      <c r="M1418" s="1">
        <f t="shared" si="752"/>
        <v>23</v>
      </c>
      <c r="N1418" s="1">
        <f t="shared" si="757"/>
        <v>15</v>
      </c>
      <c r="O1418" s="2">
        <f t="shared" ref="O1418:O1481" si="773">TRUNC((G1418/F1418)^TRUNC((N1418/M1418),9),8)</f>
        <v>1.0051458499999999</v>
      </c>
      <c r="P1418" s="10">
        <f t="shared" si="767"/>
        <v>1.00739896</v>
      </c>
      <c r="Q1418" s="10">
        <f t="shared" si="763"/>
        <v>1.2815085554358834</v>
      </c>
      <c r="R1418" s="2">
        <f t="shared" si="766"/>
        <v>1.288103</v>
      </c>
      <c r="S1418" s="2">
        <f t="shared" si="758"/>
        <v>1.1892205600000001</v>
      </c>
      <c r="T1418" s="2">
        <f t="shared" ref="T1418:T1481" si="774">TRUNC(C1418*S1418,8)</f>
        <v>277107.32634003001</v>
      </c>
      <c r="U1418" s="2">
        <f t="shared" ref="U1418:U1481" si="775">(D1418*(S1418-1))</f>
        <v>949.72659782358619</v>
      </c>
      <c r="V1418" s="2">
        <f t="shared" ref="V1418:V1481" si="776">(E1418*(R1418-1))</f>
        <v>65686.553926439796</v>
      </c>
      <c r="W1418" s="2">
        <f t="shared" ref="W1418:W1481" si="777">(C1418+U1418+V1418)</f>
        <v>299652.20344106335</v>
      </c>
      <c r="X1418" s="27">
        <f t="shared" ref="X1418:X1481" si="778">IF(VLOOKUP(A1418,AN$10:AU$131,8)=VLOOKUP(A1417,AN$10:AU$131,8),0,VLOOKUP(A1418,AN$10:AU$131,8))</f>
        <v>0</v>
      </c>
      <c r="Y1418" s="2">
        <f t="shared" si="759"/>
        <v>0</v>
      </c>
      <c r="Z1418" s="67">
        <f t="shared" ref="Z1418:Z1481" si="779">IF(X1418&gt;0,VLOOKUP($A1418,$AN$10:$AS$131,6),0)</f>
        <v>0</v>
      </c>
      <c r="AA1418" s="2">
        <f t="shared" si="755"/>
        <v>0</v>
      </c>
      <c r="AB1418" s="26">
        <f t="shared" si="753"/>
        <v>6.7299999999999999E-2</v>
      </c>
      <c r="AC1418" s="27">
        <f t="shared" si="768"/>
        <v>15</v>
      </c>
      <c r="AD1418" s="27">
        <v>252</v>
      </c>
      <c r="AE1418" s="10">
        <f t="shared" si="764"/>
        <v>1.003884435</v>
      </c>
      <c r="AF1418" s="2">
        <f t="shared" si="756"/>
        <v>1076.40539719</v>
      </c>
      <c r="AG1418" s="2">
        <f t="shared" ref="AG1418:AG1481" si="780">TRUNC((W1418*(AE1418-1)),8)</f>
        <v>1163.97950687</v>
      </c>
      <c r="AH1418" s="3" t="str">
        <f t="shared" ref="AH1418:AH1481" si="781">IF(AA1418&gt;0,AA1418+AF1418,"-")</f>
        <v>-</v>
      </c>
      <c r="AI1418" s="4" t="str">
        <f t="shared" si="765"/>
        <v>A+J=</v>
      </c>
      <c r="AJ1418" s="11">
        <f t="shared" si="754"/>
        <v>42221</v>
      </c>
      <c r="AK1418" s="11"/>
      <c r="AL1418" s="4"/>
      <c r="AM1418" s="1"/>
      <c r="AN1418" s="11"/>
      <c r="AO1418" s="1"/>
      <c r="AP1418" s="1"/>
      <c r="AQ1418" s="1"/>
      <c r="AR1418" s="1"/>
      <c r="AS1418" s="6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</row>
    <row r="1419" spans="1:55" x14ac:dyDescent="0.2">
      <c r="A1419" s="144">
        <f t="shared" ref="A1419:A1482" si="782">(A1418+1)</f>
        <v>42208</v>
      </c>
      <c r="B1419" s="2">
        <f t="shared" si="769"/>
        <v>300994.86899913393</v>
      </c>
      <c r="C1419" s="2">
        <f t="shared" ref="C1419:C1482" si="783">TRUNC(IF(X1418&gt;0,VLOOKUP(A1418,$AN$12:$AO$131,2),C1418),8)</f>
        <v>233015.92291679999</v>
      </c>
      <c r="D1419" s="68">
        <f>SUM(Y1419:Y$1459)</f>
        <v>5019.1511843299995</v>
      </c>
      <c r="E1419" s="68">
        <f t="shared" si="770"/>
        <v>227996.77173246999</v>
      </c>
      <c r="F1419" s="72">
        <f t="shared" si="760"/>
        <v>4276.6000000000004</v>
      </c>
      <c r="G1419" s="3">
        <f>IF(N1419=1,VLOOKUP(A1418,[1]Plan1!$BG$69:$BI$188,3),G1418)</f>
        <v>4310.3900000000003</v>
      </c>
      <c r="H1419" s="11">
        <f t="shared" si="761"/>
        <v>42126</v>
      </c>
      <c r="I1419" s="11">
        <f t="shared" si="762"/>
        <v>42157</v>
      </c>
      <c r="J1419" s="26">
        <f t="shared" si="771"/>
        <v>7.9011364167795861E-3</v>
      </c>
      <c r="K1419" s="11">
        <f t="shared" ref="K1419:K1482" si="784">IF(DAY(A1419)=1,VLOOKUP(A1419,AR$137:AW$275,4),K1418)</f>
        <v>42219</v>
      </c>
      <c r="L1419" s="11">
        <f t="shared" si="772"/>
        <v>42219</v>
      </c>
      <c r="M1419" s="1">
        <f t="shared" ref="M1419:M1482" si="785">IF(L1419=L1418,M1418,NETWORKDAYS(L1418,L1419,$AN$137:$AN$327)-1)</f>
        <v>23</v>
      </c>
      <c r="N1419" s="1">
        <f t="shared" si="757"/>
        <v>16</v>
      </c>
      <c r="O1419" s="2">
        <f t="shared" si="773"/>
        <v>1.00548985</v>
      </c>
      <c r="P1419" s="10">
        <f t="shared" si="767"/>
        <v>1.00739896</v>
      </c>
      <c r="Q1419" s="10">
        <f t="shared" si="763"/>
        <v>1.2815085554358834</v>
      </c>
      <c r="R1419" s="2">
        <f t="shared" si="766"/>
        <v>1.28854384</v>
      </c>
      <c r="S1419" s="2">
        <f t="shared" si="758"/>
        <v>1.1892205600000001</v>
      </c>
      <c r="T1419" s="2">
        <f t="shared" si="774"/>
        <v>277107.32634003001</v>
      </c>
      <c r="U1419" s="2">
        <f t="shared" si="775"/>
        <v>949.72659782358619</v>
      </c>
      <c r="V1419" s="2">
        <f t="shared" si="776"/>
        <v>65787.064023290339</v>
      </c>
      <c r="W1419" s="2">
        <f t="shared" si="777"/>
        <v>299752.71353791392</v>
      </c>
      <c r="X1419" s="27">
        <f t="shared" si="778"/>
        <v>0</v>
      </c>
      <c r="Y1419" s="2">
        <f t="shared" si="759"/>
        <v>0</v>
      </c>
      <c r="Z1419" s="67">
        <f t="shared" si="779"/>
        <v>0</v>
      </c>
      <c r="AA1419" s="2">
        <f t="shared" si="755"/>
        <v>0</v>
      </c>
      <c r="AB1419" s="26">
        <f t="shared" ref="AB1419:AB1482" si="786">(AB1418)</f>
        <v>6.7299999999999999E-2</v>
      </c>
      <c r="AC1419" s="27">
        <f t="shared" si="768"/>
        <v>16</v>
      </c>
      <c r="AD1419" s="27">
        <v>252</v>
      </c>
      <c r="AE1419" s="10">
        <f t="shared" si="764"/>
        <v>1.004143934</v>
      </c>
      <c r="AF1419" s="2">
        <f t="shared" si="756"/>
        <v>1148.3144712599999</v>
      </c>
      <c r="AG1419" s="2">
        <f t="shared" si="780"/>
        <v>1242.15546122</v>
      </c>
      <c r="AH1419" s="3" t="str">
        <f t="shared" si="781"/>
        <v>-</v>
      </c>
      <c r="AI1419" s="4" t="str">
        <f t="shared" si="765"/>
        <v>A+J=</v>
      </c>
      <c r="AJ1419" s="11">
        <f t="shared" ref="AJ1419:AJ1482" si="787">IF(X1418&gt;0,VLOOKUP(A1418,$AN$10:$AW$130,10),AJ1418)</f>
        <v>42221</v>
      </c>
      <c r="AK1419" s="11"/>
      <c r="AL1419" s="4"/>
      <c r="AM1419" s="1"/>
      <c r="AN1419" s="11"/>
      <c r="AO1419" s="1"/>
      <c r="AP1419" s="1"/>
      <c r="AQ1419" s="1"/>
      <c r="AR1419" s="1"/>
      <c r="AS1419" s="6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</row>
    <row r="1420" spans="1:55" x14ac:dyDescent="0.2">
      <c r="A1420" s="144">
        <f t="shared" si="782"/>
        <v>42209</v>
      </c>
      <c r="B1420" s="2">
        <f t="shared" si="769"/>
        <v>301173.66135529021</v>
      </c>
      <c r="C1420" s="2">
        <f t="shared" si="783"/>
        <v>233015.92291679999</v>
      </c>
      <c r="D1420" s="68">
        <f>SUM(Y1420:Y$1459)</f>
        <v>5019.1511843299995</v>
      </c>
      <c r="E1420" s="68">
        <f t="shared" si="770"/>
        <v>227996.77173246999</v>
      </c>
      <c r="F1420" s="72">
        <f t="shared" si="760"/>
        <v>4276.6000000000004</v>
      </c>
      <c r="G1420" s="3">
        <f>IF(N1420=1,VLOOKUP(A1419,[1]Plan1!$BG$69:$BI$188,3),G1419)</f>
        <v>4310.3900000000003</v>
      </c>
      <c r="H1420" s="11">
        <f t="shared" si="761"/>
        <v>42126</v>
      </c>
      <c r="I1420" s="11">
        <f t="shared" si="762"/>
        <v>42157</v>
      </c>
      <c r="J1420" s="26">
        <f t="shared" si="771"/>
        <v>7.9011364167795861E-3</v>
      </c>
      <c r="K1420" s="11">
        <f t="shared" si="784"/>
        <v>42219</v>
      </c>
      <c r="L1420" s="11">
        <f t="shared" si="772"/>
        <v>42219</v>
      </c>
      <c r="M1420" s="1">
        <f t="shared" si="785"/>
        <v>23</v>
      </c>
      <c r="N1420" s="1">
        <f t="shared" si="757"/>
        <v>17</v>
      </c>
      <c r="O1420" s="2">
        <f t="shared" si="773"/>
        <v>1.0058339700000001</v>
      </c>
      <c r="P1420" s="10">
        <f t="shared" si="767"/>
        <v>1.00739896</v>
      </c>
      <c r="Q1420" s="10">
        <f t="shared" si="763"/>
        <v>1.2815085554358834</v>
      </c>
      <c r="R1420" s="2">
        <f t="shared" si="766"/>
        <v>1.28898483</v>
      </c>
      <c r="S1420" s="2">
        <f t="shared" si="758"/>
        <v>1.1892205600000001</v>
      </c>
      <c r="T1420" s="2">
        <f t="shared" si="774"/>
        <v>277107.32634003001</v>
      </c>
      <c r="U1420" s="2">
        <f t="shared" si="775"/>
        <v>949.72659782358619</v>
      </c>
      <c r="V1420" s="2">
        <f t="shared" si="776"/>
        <v>65887.608319656632</v>
      </c>
      <c r="W1420" s="2">
        <f t="shared" si="777"/>
        <v>299853.2578342802</v>
      </c>
      <c r="X1420" s="27">
        <f t="shared" si="778"/>
        <v>0</v>
      </c>
      <c r="Y1420" s="2">
        <f t="shared" si="759"/>
        <v>0</v>
      </c>
      <c r="Z1420" s="67">
        <f t="shared" si="779"/>
        <v>0</v>
      </c>
      <c r="AA1420" s="2">
        <f t="shared" si="755"/>
        <v>0</v>
      </c>
      <c r="AB1420" s="26">
        <f t="shared" si="786"/>
        <v>6.7299999999999999E-2</v>
      </c>
      <c r="AC1420" s="27">
        <f t="shared" si="768"/>
        <v>17</v>
      </c>
      <c r="AD1420" s="27">
        <v>252</v>
      </c>
      <c r="AE1420" s="10">
        <f t="shared" si="764"/>
        <v>1.0044034989999999</v>
      </c>
      <c r="AF1420" s="2">
        <f t="shared" si="756"/>
        <v>1220.2418344299999</v>
      </c>
      <c r="AG1420" s="2">
        <f t="shared" si="780"/>
        <v>1320.4035210100001</v>
      </c>
      <c r="AH1420" s="3" t="str">
        <f t="shared" si="781"/>
        <v>-</v>
      </c>
      <c r="AI1420" s="4" t="str">
        <f t="shared" si="765"/>
        <v>A+J=</v>
      </c>
      <c r="AJ1420" s="11">
        <f t="shared" si="787"/>
        <v>42221</v>
      </c>
      <c r="AK1420" s="11"/>
      <c r="AL1420" s="4"/>
      <c r="AM1420" s="1"/>
      <c r="AN1420" s="11"/>
      <c r="AO1420" s="1"/>
      <c r="AP1420" s="1"/>
      <c r="AQ1420" s="1"/>
      <c r="AR1420" s="1"/>
      <c r="AS1420" s="6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</row>
    <row r="1421" spans="1:55" x14ac:dyDescent="0.2">
      <c r="A1421" s="144">
        <f t="shared" si="782"/>
        <v>42210</v>
      </c>
      <c r="B1421" s="2">
        <f t="shared" si="769"/>
        <v>301352.56036292226</v>
      </c>
      <c r="C1421" s="2">
        <f t="shared" si="783"/>
        <v>233015.92291679999</v>
      </c>
      <c r="D1421" s="68">
        <f>SUM(Y1421:Y$1459)</f>
        <v>5019.1511843299995</v>
      </c>
      <c r="E1421" s="68">
        <f t="shared" si="770"/>
        <v>227996.77173246999</v>
      </c>
      <c r="F1421" s="72">
        <f t="shared" si="760"/>
        <v>4276.6000000000004</v>
      </c>
      <c r="G1421" s="3">
        <f>IF(N1421=1,VLOOKUP(A1420,[1]Plan1!$BG$69:$BI$188,3),G1420)</f>
        <v>4310.3900000000003</v>
      </c>
      <c r="H1421" s="11">
        <f t="shared" si="761"/>
        <v>42126</v>
      </c>
      <c r="I1421" s="11">
        <f t="shared" si="762"/>
        <v>42157</v>
      </c>
      <c r="J1421" s="26">
        <f t="shared" si="771"/>
        <v>7.9011364167795861E-3</v>
      </c>
      <c r="K1421" s="11">
        <f t="shared" si="784"/>
        <v>42219</v>
      </c>
      <c r="L1421" s="11">
        <f t="shared" si="772"/>
        <v>42219</v>
      </c>
      <c r="M1421" s="1">
        <f t="shared" si="785"/>
        <v>23</v>
      </c>
      <c r="N1421" s="1">
        <f t="shared" si="757"/>
        <v>18</v>
      </c>
      <c r="O1421" s="2">
        <f t="shared" si="773"/>
        <v>1.0061781999999999</v>
      </c>
      <c r="P1421" s="10">
        <f t="shared" si="767"/>
        <v>1.00739896</v>
      </c>
      <c r="Q1421" s="10">
        <f t="shared" si="763"/>
        <v>1.2815085554358834</v>
      </c>
      <c r="R1421" s="2">
        <f t="shared" si="766"/>
        <v>1.2894259699999999</v>
      </c>
      <c r="S1421" s="2">
        <f t="shared" si="758"/>
        <v>1.1892205600000001</v>
      </c>
      <c r="T1421" s="2">
        <f t="shared" si="774"/>
        <v>277107.32634003001</v>
      </c>
      <c r="U1421" s="2">
        <f t="shared" si="775"/>
        <v>949.72659782358619</v>
      </c>
      <c r="V1421" s="2">
        <f t="shared" si="776"/>
        <v>65988.186815538691</v>
      </c>
      <c r="W1421" s="2">
        <f t="shared" si="777"/>
        <v>299953.83633016224</v>
      </c>
      <c r="X1421" s="27">
        <f t="shared" si="778"/>
        <v>0</v>
      </c>
      <c r="Y1421" s="2">
        <f t="shared" si="759"/>
        <v>0</v>
      </c>
      <c r="Z1421" s="67">
        <f t="shared" si="779"/>
        <v>0</v>
      </c>
      <c r="AA1421" s="2">
        <f t="shared" si="755"/>
        <v>0</v>
      </c>
      <c r="AB1421" s="26">
        <f t="shared" si="786"/>
        <v>6.7299999999999999E-2</v>
      </c>
      <c r="AC1421" s="27">
        <f t="shared" si="768"/>
        <v>18</v>
      </c>
      <c r="AD1421" s="27">
        <v>252</v>
      </c>
      <c r="AE1421" s="10">
        <f t="shared" si="764"/>
        <v>1.004663131</v>
      </c>
      <c r="AF1421" s="2">
        <f t="shared" si="756"/>
        <v>1292.1877637800001</v>
      </c>
      <c r="AG1421" s="2">
        <f t="shared" si="780"/>
        <v>1398.72403276</v>
      </c>
      <c r="AH1421" s="3" t="str">
        <f t="shared" si="781"/>
        <v>-</v>
      </c>
      <c r="AI1421" s="4" t="str">
        <f t="shared" si="765"/>
        <v>A+J=</v>
      </c>
      <c r="AJ1421" s="11">
        <f t="shared" si="787"/>
        <v>42221</v>
      </c>
      <c r="AK1421" s="11"/>
      <c r="AL1421" s="4"/>
      <c r="AM1421" s="1"/>
      <c r="AN1421" s="11"/>
      <c r="AO1421" s="1"/>
      <c r="AP1421" s="1"/>
      <c r="AQ1421" s="1"/>
      <c r="AR1421" s="1"/>
      <c r="AS1421" s="6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</row>
    <row r="1422" spans="1:55" x14ac:dyDescent="0.2">
      <c r="A1422" s="144">
        <f t="shared" si="782"/>
        <v>42211</v>
      </c>
      <c r="B1422" s="2">
        <f t="shared" si="769"/>
        <v>301352.56036292226</v>
      </c>
      <c r="C1422" s="2">
        <f t="shared" si="783"/>
        <v>233015.92291679999</v>
      </c>
      <c r="D1422" s="68">
        <f>SUM(Y1422:Y$1459)</f>
        <v>5019.1511843299995</v>
      </c>
      <c r="E1422" s="68">
        <f t="shared" si="770"/>
        <v>227996.77173246999</v>
      </c>
      <c r="F1422" s="72">
        <f t="shared" si="760"/>
        <v>4276.6000000000004</v>
      </c>
      <c r="G1422" s="3">
        <f>IF(N1422=1,VLOOKUP(A1421,[1]Plan1!$BG$69:$BI$188,3),G1421)</f>
        <v>4310.3900000000003</v>
      </c>
      <c r="H1422" s="11">
        <f t="shared" si="761"/>
        <v>42126</v>
      </c>
      <c r="I1422" s="11">
        <f t="shared" si="762"/>
        <v>42157</v>
      </c>
      <c r="J1422" s="26">
        <f t="shared" si="771"/>
        <v>7.9011364167795861E-3</v>
      </c>
      <c r="K1422" s="11">
        <f t="shared" si="784"/>
        <v>42219</v>
      </c>
      <c r="L1422" s="11">
        <f t="shared" si="772"/>
        <v>42219</v>
      </c>
      <c r="M1422" s="1">
        <f t="shared" si="785"/>
        <v>23</v>
      </c>
      <c r="N1422" s="1">
        <f t="shared" si="757"/>
        <v>18</v>
      </c>
      <c r="O1422" s="2">
        <f t="shared" si="773"/>
        <v>1.0061781999999999</v>
      </c>
      <c r="P1422" s="10">
        <f t="shared" si="767"/>
        <v>1.00739896</v>
      </c>
      <c r="Q1422" s="10">
        <f t="shared" si="763"/>
        <v>1.2815085554358834</v>
      </c>
      <c r="R1422" s="2">
        <f t="shared" si="766"/>
        <v>1.2894259699999999</v>
      </c>
      <c r="S1422" s="2">
        <f t="shared" si="758"/>
        <v>1.1892205600000001</v>
      </c>
      <c r="T1422" s="2">
        <f t="shared" si="774"/>
        <v>277107.32634003001</v>
      </c>
      <c r="U1422" s="2">
        <f t="shared" si="775"/>
        <v>949.72659782358619</v>
      </c>
      <c r="V1422" s="2">
        <f t="shared" si="776"/>
        <v>65988.186815538691</v>
      </c>
      <c r="W1422" s="2">
        <f t="shared" si="777"/>
        <v>299953.83633016224</v>
      </c>
      <c r="X1422" s="27">
        <f t="shared" si="778"/>
        <v>0</v>
      </c>
      <c r="Y1422" s="2">
        <f t="shared" si="759"/>
        <v>0</v>
      </c>
      <c r="Z1422" s="67">
        <f t="shared" si="779"/>
        <v>0</v>
      </c>
      <c r="AA1422" s="2">
        <f t="shared" si="755"/>
        <v>0</v>
      </c>
      <c r="AB1422" s="26">
        <f t="shared" si="786"/>
        <v>6.7299999999999999E-2</v>
      </c>
      <c r="AC1422" s="27">
        <f t="shared" si="768"/>
        <v>18</v>
      </c>
      <c r="AD1422" s="27">
        <v>252</v>
      </c>
      <c r="AE1422" s="10">
        <f t="shared" si="764"/>
        <v>1.004663131</v>
      </c>
      <c r="AF1422" s="2">
        <f t="shared" si="756"/>
        <v>1292.1877637800001</v>
      </c>
      <c r="AG1422" s="2">
        <f t="shared" si="780"/>
        <v>1398.72403276</v>
      </c>
      <c r="AH1422" s="3" t="str">
        <f t="shared" si="781"/>
        <v>-</v>
      </c>
      <c r="AI1422" s="4" t="str">
        <f t="shared" si="765"/>
        <v>A+J=</v>
      </c>
      <c r="AJ1422" s="11">
        <f t="shared" si="787"/>
        <v>42221</v>
      </c>
      <c r="AK1422" s="11"/>
      <c r="AL1422" s="4"/>
      <c r="AM1422" s="1"/>
      <c r="AN1422" s="11"/>
      <c r="AO1422" s="1"/>
      <c r="AP1422" s="1"/>
      <c r="AQ1422" s="1"/>
      <c r="AR1422" s="1"/>
      <c r="AS1422" s="6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</row>
    <row r="1423" spans="1:55" x14ac:dyDescent="0.2">
      <c r="A1423" s="144">
        <f t="shared" si="782"/>
        <v>42212</v>
      </c>
      <c r="B1423" s="2">
        <f t="shared" si="769"/>
        <v>301352.56036292226</v>
      </c>
      <c r="C1423" s="2">
        <f t="shared" si="783"/>
        <v>233015.92291679999</v>
      </c>
      <c r="D1423" s="68">
        <f>SUM(Y1423:Y$1459)</f>
        <v>5019.1511843299995</v>
      </c>
      <c r="E1423" s="68">
        <f t="shared" si="770"/>
        <v>227996.77173246999</v>
      </c>
      <c r="F1423" s="72">
        <f t="shared" si="760"/>
        <v>4276.6000000000004</v>
      </c>
      <c r="G1423" s="3">
        <f>IF(N1423=1,VLOOKUP(A1422,[1]Plan1!$BG$69:$BI$188,3),G1422)</f>
        <v>4310.3900000000003</v>
      </c>
      <c r="H1423" s="11">
        <f t="shared" si="761"/>
        <v>42126</v>
      </c>
      <c r="I1423" s="11">
        <f t="shared" si="762"/>
        <v>42157</v>
      </c>
      <c r="J1423" s="26">
        <f t="shared" si="771"/>
        <v>7.9011364167795861E-3</v>
      </c>
      <c r="K1423" s="11">
        <f t="shared" si="784"/>
        <v>42219</v>
      </c>
      <c r="L1423" s="11">
        <f t="shared" si="772"/>
        <v>42219</v>
      </c>
      <c r="M1423" s="1">
        <f t="shared" si="785"/>
        <v>23</v>
      </c>
      <c r="N1423" s="1">
        <f t="shared" si="757"/>
        <v>18</v>
      </c>
      <c r="O1423" s="2">
        <f t="shared" si="773"/>
        <v>1.0061781999999999</v>
      </c>
      <c r="P1423" s="10">
        <f t="shared" si="767"/>
        <v>1.00739896</v>
      </c>
      <c r="Q1423" s="10">
        <f t="shared" si="763"/>
        <v>1.2815085554358834</v>
      </c>
      <c r="R1423" s="2">
        <f t="shared" si="766"/>
        <v>1.2894259699999999</v>
      </c>
      <c r="S1423" s="2">
        <f t="shared" si="758"/>
        <v>1.1892205600000001</v>
      </c>
      <c r="T1423" s="2">
        <f t="shared" si="774"/>
        <v>277107.32634003001</v>
      </c>
      <c r="U1423" s="2">
        <f t="shared" si="775"/>
        <v>949.72659782358619</v>
      </c>
      <c r="V1423" s="2">
        <f t="shared" si="776"/>
        <v>65988.186815538691</v>
      </c>
      <c r="W1423" s="2">
        <f t="shared" si="777"/>
        <v>299953.83633016224</v>
      </c>
      <c r="X1423" s="27">
        <f t="shared" si="778"/>
        <v>0</v>
      </c>
      <c r="Y1423" s="2">
        <f t="shared" si="759"/>
        <v>0</v>
      </c>
      <c r="Z1423" s="67">
        <f t="shared" si="779"/>
        <v>0</v>
      </c>
      <c r="AA1423" s="2">
        <f t="shared" ref="AA1423:AA1486" si="788">IF(Z1423&gt;0,TRUNC(Z1423*T1423,8),0)</f>
        <v>0</v>
      </c>
      <c r="AB1423" s="26">
        <f t="shared" si="786"/>
        <v>6.7299999999999999E-2</v>
      </c>
      <c r="AC1423" s="27">
        <f t="shared" si="768"/>
        <v>18</v>
      </c>
      <c r="AD1423" s="27">
        <v>252</v>
      </c>
      <c r="AE1423" s="10">
        <f t="shared" si="764"/>
        <v>1.004663131</v>
      </c>
      <c r="AF1423" s="2">
        <f t="shared" ref="AF1423:AF1486" si="789">TRUNC((T1423*(AE1423-1)),8)</f>
        <v>1292.1877637800001</v>
      </c>
      <c r="AG1423" s="2">
        <f t="shared" si="780"/>
        <v>1398.72403276</v>
      </c>
      <c r="AH1423" s="3" t="str">
        <f t="shared" si="781"/>
        <v>-</v>
      </c>
      <c r="AI1423" s="4" t="str">
        <f t="shared" si="765"/>
        <v>A+J=</v>
      </c>
      <c r="AJ1423" s="11">
        <f t="shared" si="787"/>
        <v>42221</v>
      </c>
      <c r="AK1423" s="11"/>
      <c r="AL1423" s="4"/>
      <c r="AM1423" s="1"/>
      <c r="AN1423" s="11"/>
      <c r="AO1423" s="1"/>
      <c r="AP1423" s="1"/>
      <c r="AQ1423" s="1"/>
      <c r="AR1423" s="1"/>
      <c r="AS1423" s="6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</row>
    <row r="1424" spans="1:55" x14ac:dyDescent="0.2">
      <c r="A1424" s="144">
        <f t="shared" si="782"/>
        <v>42213</v>
      </c>
      <c r="B1424" s="2">
        <f t="shared" si="769"/>
        <v>301531.56407771236</v>
      </c>
      <c r="C1424" s="2">
        <f t="shared" si="783"/>
        <v>233015.92291679999</v>
      </c>
      <c r="D1424" s="68">
        <f>SUM(Y1424:Y$1459)</f>
        <v>5019.1511843299995</v>
      </c>
      <c r="E1424" s="68">
        <f t="shared" si="770"/>
        <v>227996.77173246999</v>
      </c>
      <c r="F1424" s="72">
        <f t="shared" si="760"/>
        <v>4276.6000000000004</v>
      </c>
      <c r="G1424" s="3">
        <f>IF(N1424=1,VLOOKUP(A1423,[1]Plan1!$BG$69:$BI$188,3),G1423)</f>
        <v>4310.3900000000003</v>
      </c>
      <c r="H1424" s="11">
        <f t="shared" si="761"/>
        <v>42126</v>
      </c>
      <c r="I1424" s="11">
        <f t="shared" si="762"/>
        <v>42157</v>
      </c>
      <c r="J1424" s="26">
        <f t="shared" si="771"/>
        <v>7.9011364167795861E-3</v>
      </c>
      <c r="K1424" s="11">
        <f t="shared" si="784"/>
        <v>42219</v>
      </c>
      <c r="L1424" s="11">
        <f t="shared" si="772"/>
        <v>42219</v>
      </c>
      <c r="M1424" s="1">
        <f t="shared" si="785"/>
        <v>23</v>
      </c>
      <c r="N1424" s="1">
        <f t="shared" si="757"/>
        <v>19</v>
      </c>
      <c r="O1424" s="2">
        <f t="shared" si="773"/>
        <v>1.0065225499999999</v>
      </c>
      <c r="P1424" s="10">
        <f t="shared" si="767"/>
        <v>1.00739896</v>
      </c>
      <c r="Q1424" s="10">
        <f t="shared" si="763"/>
        <v>1.2815085554358834</v>
      </c>
      <c r="R1424" s="2">
        <f t="shared" si="766"/>
        <v>1.2898672499999999</v>
      </c>
      <c r="S1424" s="2">
        <f t="shared" si="758"/>
        <v>1.1892205600000001</v>
      </c>
      <c r="T1424" s="2">
        <f t="shared" si="774"/>
        <v>277107.32634003001</v>
      </c>
      <c r="U1424" s="2">
        <f t="shared" si="775"/>
        <v>949.72659782358619</v>
      </c>
      <c r="V1424" s="2">
        <f t="shared" si="776"/>
        <v>66088.79723096879</v>
      </c>
      <c r="W1424" s="2">
        <f t="shared" si="777"/>
        <v>300054.44674559234</v>
      </c>
      <c r="X1424" s="27">
        <f t="shared" si="778"/>
        <v>0</v>
      </c>
      <c r="Y1424" s="2">
        <f t="shared" si="759"/>
        <v>0</v>
      </c>
      <c r="Z1424" s="67">
        <f t="shared" si="779"/>
        <v>0</v>
      </c>
      <c r="AA1424" s="2">
        <f t="shared" si="788"/>
        <v>0</v>
      </c>
      <c r="AB1424" s="26">
        <f t="shared" si="786"/>
        <v>6.7299999999999999E-2</v>
      </c>
      <c r="AC1424" s="27">
        <f t="shared" si="768"/>
        <v>19</v>
      </c>
      <c r="AD1424" s="27">
        <v>252</v>
      </c>
      <c r="AE1424" s="10">
        <f t="shared" si="764"/>
        <v>1.004922831</v>
      </c>
      <c r="AF1424" s="2">
        <f t="shared" si="789"/>
        <v>1364.1525364300001</v>
      </c>
      <c r="AG1424" s="2">
        <f t="shared" si="780"/>
        <v>1477.1173321199999</v>
      </c>
      <c r="AH1424" s="3" t="str">
        <f t="shared" si="781"/>
        <v>-</v>
      </c>
      <c r="AI1424" s="4" t="str">
        <f t="shared" si="765"/>
        <v>A+J=</v>
      </c>
      <c r="AJ1424" s="11">
        <f t="shared" si="787"/>
        <v>42221</v>
      </c>
      <c r="AK1424" s="11"/>
      <c r="AL1424" s="4"/>
      <c r="AM1424" s="1"/>
      <c r="AN1424" s="11"/>
      <c r="AO1424" s="1"/>
      <c r="AP1424" s="1"/>
      <c r="AQ1424" s="1"/>
      <c r="AR1424" s="1"/>
      <c r="AS1424" s="6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</row>
    <row r="1425" spans="1:55" x14ac:dyDescent="0.2">
      <c r="A1425" s="144">
        <f t="shared" si="782"/>
        <v>42214</v>
      </c>
      <c r="B1425" s="2">
        <f t="shared" si="769"/>
        <v>301710.67882012366</v>
      </c>
      <c r="C1425" s="2">
        <f t="shared" si="783"/>
        <v>233015.92291679999</v>
      </c>
      <c r="D1425" s="68">
        <f>SUM(Y1425:Y$1459)</f>
        <v>5019.1511843299995</v>
      </c>
      <c r="E1425" s="68">
        <f t="shared" si="770"/>
        <v>227996.77173246999</v>
      </c>
      <c r="F1425" s="72">
        <f t="shared" si="760"/>
        <v>4276.6000000000004</v>
      </c>
      <c r="G1425" s="3">
        <f>IF(N1425=1,VLOOKUP(A1424,[1]Plan1!$BG$69:$BI$188,3),G1424)</f>
        <v>4310.3900000000003</v>
      </c>
      <c r="H1425" s="11">
        <f t="shared" si="761"/>
        <v>42126</v>
      </c>
      <c r="I1425" s="11">
        <f t="shared" si="762"/>
        <v>42157</v>
      </c>
      <c r="J1425" s="26">
        <f t="shared" si="771"/>
        <v>7.9011364167795861E-3</v>
      </c>
      <c r="K1425" s="11">
        <f t="shared" si="784"/>
        <v>42219</v>
      </c>
      <c r="L1425" s="11">
        <f t="shared" si="772"/>
        <v>42219</v>
      </c>
      <c r="M1425" s="1">
        <f t="shared" si="785"/>
        <v>23</v>
      </c>
      <c r="N1425" s="1">
        <f t="shared" si="757"/>
        <v>20</v>
      </c>
      <c r="O1425" s="2">
        <f t="shared" si="773"/>
        <v>1.0068670200000001</v>
      </c>
      <c r="P1425" s="10">
        <f t="shared" si="767"/>
        <v>1.00739896</v>
      </c>
      <c r="Q1425" s="10">
        <f t="shared" si="763"/>
        <v>1.2815085554358834</v>
      </c>
      <c r="R1425" s="2">
        <f t="shared" si="766"/>
        <v>1.2903087</v>
      </c>
      <c r="S1425" s="2">
        <f t="shared" si="758"/>
        <v>1.1892205600000001</v>
      </c>
      <c r="T1425" s="2">
        <f t="shared" si="774"/>
        <v>277107.32634003001</v>
      </c>
      <c r="U1425" s="2">
        <f t="shared" si="775"/>
        <v>949.72659782358619</v>
      </c>
      <c r="V1425" s="2">
        <f t="shared" si="776"/>
        <v>66189.446405850103</v>
      </c>
      <c r="W1425" s="2">
        <f t="shared" si="777"/>
        <v>300155.09592047369</v>
      </c>
      <c r="X1425" s="27">
        <f t="shared" si="778"/>
        <v>0</v>
      </c>
      <c r="Y1425" s="2">
        <f t="shared" si="759"/>
        <v>0</v>
      </c>
      <c r="Z1425" s="67">
        <f t="shared" si="779"/>
        <v>0</v>
      </c>
      <c r="AA1425" s="2">
        <f t="shared" si="788"/>
        <v>0</v>
      </c>
      <c r="AB1425" s="26">
        <f t="shared" si="786"/>
        <v>6.7299999999999999E-2</v>
      </c>
      <c r="AC1425" s="27">
        <f t="shared" si="768"/>
        <v>20</v>
      </c>
      <c r="AD1425" s="27">
        <v>252</v>
      </c>
      <c r="AE1425" s="10">
        <f t="shared" si="764"/>
        <v>1.0051825969999999</v>
      </c>
      <c r="AF1425" s="2">
        <f t="shared" si="789"/>
        <v>1436.13559816</v>
      </c>
      <c r="AG1425" s="2">
        <f t="shared" si="780"/>
        <v>1555.5828996499999</v>
      </c>
      <c r="AH1425" s="3" t="str">
        <f t="shared" si="781"/>
        <v>-</v>
      </c>
      <c r="AI1425" s="4" t="str">
        <f t="shared" si="765"/>
        <v>A+J=</v>
      </c>
      <c r="AJ1425" s="11">
        <f t="shared" si="787"/>
        <v>42221</v>
      </c>
      <c r="AK1425" s="11"/>
      <c r="AL1425" s="4"/>
      <c r="AM1425" s="1"/>
      <c r="AN1425" s="11"/>
      <c r="AO1425" s="1"/>
      <c r="AP1425" s="1"/>
      <c r="AQ1425" s="1"/>
      <c r="AR1425" s="1"/>
      <c r="AS1425" s="6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</row>
    <row r="1426" spans="1:55" x14ac:dyDescent="0.2">
      <c r="A1426" s="144">
        <f t="shared" si="782"/>
        <v>42215</v>
      </c>
      <c r="B1426" s="2">
        <f t="shared" si="769"/>
        <v>301889.89607127523</v>
      </c>
      <c r="C1426" s="2">
        <f t="shared" si="783"/>
        <v>233015.92291679999</v>
      </c>
      <c r="D1426" s="68">
        <f>SUM(Y1426:Y$1459)</f>
        <v>5019.1511843299995</v>
      </c>
      <c r="E1426" s="68">
        <f t="shared" si="770"/>
        <v>227996.77173246999</v>
      </c>
      <c r="F1426" s="72">
        <f t="shared" si="760"/>
        <v>4276.6000000000004</v>
      </c>
      <c r="G1426" s="3">
        <f>IF(N1426=1,VLOOKUP(A1425,[1]Plan1!$BG$69:$BI$188,3),G1425)</f>
        <v>4310.3900000000003</v>
      </c>
      <c r="H1426" s="11">
        <f t="shared" si="761"/>
        <v>42126</v>
      </c>
      <c r="I1426" s="11">
        <f t="shared" si="762"/>
        <v>42157</v>
      </c>
      <c r="J1426" s="26">
        <f t="shared" si="771"/>
        <v>7.9011364167795861E-3</v>
      </c>
      <c r="K1426" s="11">
        <f t="shared" si="784"/>
        <v>42219</v>
      </c>
      <c r="L1426" s="11">
        <f t="shared" si="772"/>
        <v>42219</v>
      </c>
      <c r="M1426" s="1">
        <f t="shared" si="785"/>
        <v>23</v>
      </c>
      <c r="N1426" s="1">
        <f t="shared" si="757"/>
        <v>21</v>
      </c>
      <c r="O1426" s="2">
        <f t="shared" si="773"/>
        <v>1.0072116</v>
      </c>
      <c r="P1426" s="10">
        <f t="shared" si="767"/>
        <v>1.00739896</v>
      </c>
      <c r="Q1426" s="10">
        <f t="shared" si="763"/>
        <v>1.2815085554358834</v>
      </c>
      <c r="R1426" s="2">
        <f t="shared" si="766"/>
        <v>1.2907502799999999</v>
      </c>
      <c r="S1426" s="2">
        <f t="shared" si="758"/>
        <v>1.1892205600000001</v>
      </c>
      <c r="T1426" s="2">
        <f t="shared" si="774"/>
        <v>277107.32634003001</v>
      </c>
      <c r="U1426" s="2">
        <f t="shared" si="775"/>
        <v>949.72659782358619</v>
      </c>
      <c r="V1426" s="2">
        <f t="shared" si="776"/>
        <v>66290.125220311718</v>
      </c>
      <c r="W1426" s="2">
        <f t="shared" si="777"/>
        <v>300255.77473493526</v>
      </c>
      <c r="X1426" s="27">
        <f t="shared" si="778"/>
        <v>0</v>
      </c>
      <c r="Y1426" s="2">
        <f t="shared" si="759"/>
        <v>0</v>
      </c>
      <c r="Z1426" s="67">
        <f t="shared" si="779"/>
        <v>0</v>
      </c>
      <c r="AA1426" s="2">
        <f t="shared" si="788"/>
        <v>0</v>
      </c>
      <c r="AB1426" s="26">
        <f t="shared" si="786"/>
        <v>6.7299999999999999E-2</v>
      </c>
      <c r="AC1426" s="27">
        <f t="shared" si="768"/>
        <v>21</v>
      </c>
      <c r="AD1426" s="27">
        <v>252</v>
      </c>
      <c r="AE1426" s="10">
        <f t="shared" si="764"/>
        <v>1.0054424310000001</v>
      </c>
      <c r="AF1426" s="2">
        <f t="shared" si="789"/>
        <v>1508.1375032000001</v>
      </c>
      <c r="AG1426" s="2">
        <f t="shared" si="780"/>
        <v>1634.12133634</v>
      </c>
      <c r="AH1426" s="3" t="str">
        <f t="shared" si="781"/>
        <v>-</v>
      </c>
      <c r="AI1426" s="4" t="str">
        <f t="shared" si="765"/>
        <v>A+J=</v>
      </c>
      <c r="AJ1426" s="11">
        <f t="shared" si="787"/>
        <v>42221</v>
      </c>
      <c r="AK1426" s="11"/>
      <c r="AL1426" s="4"/>
      <c r="AM1426" s="1"/>
      <c r="AN1426" s="11"/>
      <c r="AO1426" s="1"/>
      <c r="AP1426" s="1"/>
      <c r="AQ1426" s="1"/>
      <c r="AR1426" s="1"/>
      <c r="AS1426" s="6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</row>
    <row r="1427" spans="1:55" x14ac:dyDescent="0.2">
      <c r="A1427" s="144">
        <f t="shared" si="782"/>
        <v>42216</v>
      </c>
      <c r="B1427" s="2">
        <f t="shared" si="769"/>
        <v>302069.22474634805</v>
      </c>
      <c r="C1427" s="2">
        <f t="shared" si="783"/>
        <v>233015.92291679999</v>
      </c>
      <c r="D1427" s="68">
        <f>SUM(Y1427:Y$1459)</f>
        <v>5019.1511843299995</v>
      </c>
      <c r="E1427" s="68">
        <f t="shared" si="770"/>
        <v>227996.77173246999</v>
      </c>
      <c r="F1427" s="72">
        <f t="shared" si="760"/>
        <v>4276.6000000000004</v>
      </c>
      <c r="G1427" s="3">
        <f>IF(N1427=1,VLOOKUP(A1426,[1]Plan1!$BG$69:$BI$188,3),G1426)</f>
        <v>4310.3900000000003</v>
      </c>
      <c r="H1427" s="11">
        <f t="shared" si="761"/>
        <v>42126</v>
      </c>
      <c r="I1427" s="11">
        <f t="shared" si="762"/>
        <v>42157</v>
      </c>
      <c r="J1427" s="26">
        <f t="shared" si="771"/>
        <v>7.9011364167795861E-3</v>
      </c>
      <c r="K1427" s="11">
        <f t="shared" si="784"/>
        <v>42219</v>
      </c>
      <c r="L1427" s="11">
        <f t="shared" si="772"/>
        <v>42219</v>
      </c>
      <c r="M1427" s="1">
        <f t="shared" si="785"/>
        <v>23</v>
      </c>
      <c r="N1427" s="1">
        <f t="shared" si="757"/>
        <v>22</v>
      </c>
      <c r="O1427" s="2">
        <f t="shared" si="773"/>
        <v>1.00755631</v>
      </c>
      <c r="P1427" s="10">
        <f t="shared" si="767"/>
        <v>1.00739896</v>
      </c>
      <c r="Q1427" s="10">
        <f t="shared" si="763"/>
        <v>1.2815085554358834</v>
      </c>
      <c r="R1427" s="2">
        <f t="shared" si="766"/>
        <v>1.2911920299999999</v>
      </c>
      <c r="S1427" s="2">
        <f t="shared" si="758"/>
        <v>1.1892205600000001</v>
      </c>
      <c r="T1427" s="2">
        <f t="shared" si="774"/>
        <v>277107.32634003001</v>
      </c>
      <c r="U1427" s="2">
        <f t="shared" si="775"/>
        <v>949.72659782358619</v>
      </c>
      <c r="V1427" s="2">
        <f t="shared" si="776"/>
        <v>66390.842794224533</v>
      </c>
      <c r="W1427" s="2">
        <f t="shared" si="777"/>
        <v>300356.49230884807</v>
      </c>
      <c r="X1427" s="27">
        <f t="shared" si="778"/>
        <v>0</v>
      </c>
      <c r="Y1427" s="2">
        <f t="shared" si="759"/>
        <v>0</v>
      </c>
      <c r="Z1427" s="67">
        <f t="shared" si="779"/>
        <v>0</v>
      </c>
      <c r="AA1427" s="2">
        <f t="shared" si="788"/>
        <v>0</v>
      </c>
      <c r="AB1427" s="26">
        <f t="shared" si="786"/>
        <v>6.7299999999999999E-2</v>
      </c>
      <c r="AC1427" s="27">
        <f t="shared" si="768"/>
        <v>22</v>
      </c>
      <c r="AD1427" s="27">
        <v>252</v>
      </c>
      <c r="AE1427" s="10">
        <f t="shared" si="764"/>
        <v>1.005702332</v>
      </c>
      <c r="AF1427" s="2">
        <f t="shared" si="789"/>
        <v>1580.1579744200001</v>
      </c>
      <c r="AG1427" s="2">
        <f t="shared" si="780"/>
        <v>1712.7324375000001</v>
      </c>
      <c r="AH1427" s="3" t="str">
        <f t="shared" si="781"/>
        <v>-</v>
      </c>
      <c r="AI1427" s="4" t="str">
        <f t="shared" si="765"/>
        <v>A+J=</v>
      </c>
      <c r="AJ1427" s="11">
        <f t="shared" si="787"/>
        <v>42221</v>
      </c>
      <c r="AK1427" s="11"/>
      <c r="AL1427" s="4"/>
      <c r="AM1427" s="1"/>
      <c r="AN1427" s="11"/>
      <c r="AO1427" s="1"/>
      <c r="AP1427" s="1"/>
      <c r="AQ1427" s="1"/>
      <c r="AR1427" s="1"/>
      <c r="AS1427" s="6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</row>
    <row r="1428" spans="1:55" x14ac:dyDescent="0.2">
      <c r="A1428" s="144">
        <f t="shared" si="782"/>
        <v>42217</v>
      </c>
      <c r="B1428" s="2">
        <f t="shared" si="769"/>
        <v>302248.658015099</v>
      </c>
      <c r="C1428" s="2">
        <f t="shared" si="783"/>
        <v>233015.92291679999</v>
      </c>
      <c r="D1428" s="68">
        <f>SUM(Y1428:Y$1459)</f>
        <v>5019.1511843299995</v>
      </c>
      <c r="E1428" s="68">
        <f t="shared" si="770"/>
        <v>227996.77173246999</v>
      </c>
      <c r="F1428" s="72">
        <f t="shared" si="760"/>
        <v>4276.6000000000004</v>
      </c>
      <c r="G1428" s="3">
        <f>IF(N1428=1,VLOOKUP(A1427,[1]Plan1!$BG$69:$BI$188,3),G1427)</f>
        <v>4310.3900000000003</v>
      </c>
      <c r="H1428" s="11">
        <f t="shared" si="761"/>
        <v>42126</v>
      </c>
      <c r="I1428" s="11">
        <f t="shared" si="762"/>
        <v>42157</v>
      </c>
      <c r="J1428" s="26">
        <f t="shared" si="771"/>
        <v>7.9011364167795861E-3</v>
      </c>
      <c r="K1428" s="11">
        <f t="shared" si="784"/>
        <v>42248</v>
      </c>
      <c r="L1428" s="11">
        <f t="shared" si="772"/>
        <v>42219</v>
      </c>
      <c r="M1428" s="1">
        <f t="shared" si="785"/>
        <v>23</v>
      </c>
      <c r="N1428" s="1">
        <f t="shared" si="757"/>
        <v>23</v>
      </c>
      <c r="O1428" s="2">
        <f t="shared" si="773"/>
        <v>1.00790113</v>
      </c>
      <c r="P1428" s="10">
        <f t="shared" si="767"/>
        <v>1.00739896</v>
      </c>
      <c r="Q1428" s="10">
        <f t="shared" si="763"/>
        <v>1.2815085554358834</v>
      </c>
      <c r="R1428" s="2">
        <f t="shared" si="766"/>
        <v>1.29163392</v>
      </c>
      <c r="S1428" s="2">
        <f t="shared" si="758"/>
        <v>1.1892205600000001</v>
      </c>
      <c r="T1428" s="2">
        <f t="shared" si="774"/>
        <v>277107.32634003001</v>
      </c>
      <c r="U1428" s="2">
        <f t="shared" si="775"/>
        <v>949.72659782358619</v>
      </c>
      <c r="V1428" s="2">
        <f t="shared" si="776"/>
        <v>66491.592287685417</v>
      </c>
      <c r="W1428" s="2">
        <f t="shared" si="777"/>
        <v>300457.241802309</v>
      </c>
      <c r="X1428" s="27">
        <f t="shared" si="778"/>
        <v>0</v>
      </c>
      <c r="Y1428" s="2">
        <f t="shared" si="759"/>
        <v>0</v>
      </c>
      <c r="Z1428" s="67">
        <f t="shared" si="779"/>
        <v>0</v>
      </c>
      <c r="AA1428" s="2">
        <f t="shared" si="788"/>
        <v>0</v>
      </c>
      <c r="AB1428" s="26">
        <f t="shared" si="786"/>
        <v>6.7299999999999999E-2</v>
      </c>
      <c r="AC1428" s="27">
        <f t="shared" si="768"/>
        <v>23</v>
      </c>
      <c r="AD1428" s="27">
        <v>252</v>
      </c>
      <c r="AE1428" s="10">
        <f t="shared" si="764"/>
        <v>1.0059623</v>
      </c>
      <c r="AF1428" s="2">
        <f t="shared" si="789"/>
        <v>1652.1970118300001</v>
      </c>
      <c r="AG1428" s="2">
        <f t="shared" si="780"/>
        <v>1791.4162127899999</v>
      </c>
      <c r="AH1428" s="3" t="str">
        <f t="shared" si="781"/>
        <v>-</v>
      </c>
      <c r="AI1428" s="4" t="str">
        <f t="shared" si="765"/>
        <v>A+J=</v>
      </c>
      <c r="AJ1428" s="11">
        <f t="shared" si="787"/>
        <v>42221</v>
      </c>
      <c r="AK1428" s="11"/>
      <c r="AL1428" s="4"/>
      <c r="AM1428" s="1"/>
      <c r="AN1428" s="11"/>
      <c r="AO1428" s="1"/>
      <c r="AP1428" s="1"/>
      <c r="AQ1428" s="1"/>
      <c r="AR1428" s="1"/>
      <c r="AS1428" s="6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</row>
    <row r="1429" spans="1:55" x14ac:dyDescent="0.2">
      <c r="A1429" s="144">
        <f t="shared" si="782"/>
        <v>42218</v>
      </c>
      <c r="B1429" s="2">
        <f t="shared" si="769"/>
        <v>302248.658015099</v>
      </c>
      <c r="C1429" s="2">
        <f t="shared" si="783"/>
        <v>233015.92291679999</v>
      </c>
      <c r="D1429" s="68">
        <f>SUM(Y1429:Y$1459)</f>
        <v>5019.1511843299995</v>
      </c>
      <c r="E1429" s="68">
        <f t="shared" si="770"/>
        <v>227996.77173246999</v>
      </c>
      <c r="F1429" s="72">
        <f t="shared" si="760"/>
        <v>4276.6000000000004</v>
      </c>
      <c r="G1429" s="3">
        <f>IF(N1429=1,VLOOKUP(A1428,[1]Plan1!$BG$69:$BI$188,3),G1428)</f>
        <v>4310.3900000000003</v>
      </c>
      <c r="H1429" s="11">
        <f t="shared" si="761"/>
        <v>42126</v>
      </c>
      <c r="I1429" s="11">
        <f t="shared" si="762"/>
        <v>42157</v>
      </c>
      <c r="J1429" s="26">
        <f t="shared" si="771"/>
        <v>7.9011364167795861E-3</v>
      </c>
      <c r="K1429" s="11">
        <f t="shared" si="784"/>
        <v>42248</v>
      </c>
      <c r="L1429" s="11">
        <f t="shared" si="772"/>
        <v>42219</v>
      </c>
      <c r="M1429" s="1">
        <f t="shared" si="785"/>
        <v>23</v>
      </c>
      <c r="N1429" s="1">
        <f t="shared" si="757"/>
        <v>23</v>
      </c>
      <c r="O1429" s="2">
        <f t="shared" si="773"/>
        <v>1.00790113</v>
      </c>
      <c r="P1429" s="10">
        <f t="shared" si="767"/>
        <v>1.00739896</v>
      </c>
      <c r="Q1429" s="10">
        <f t="shared" si="763"/>
        <v>1.2815085554358834</v>
      </c>
      <c r="R1429" s="2">
        <f t="shared" si="766"/>
        <v>1.29163392</v>
      </c>
      <c r="S1429" s="2">
        <f t="shared" si="758"/>
        <v>1.1892205600000001</v>
      </c>
      <c r="T1429" s="2">
        <f t="shared" si="774"/>
        <v>277107.32634003001</v>
      </c>
      <c r="U1429" s="2">
        <f t="shared" si="775"/>
        <v>949.72659782358619</v>
      </c>
      <c r="V1429" s="2">
        <f t="shared" si="776"/>
        <v>66491.592287685417</v>
      </c>
      <c r="W1429" s="2">
        <f t="shared" si="777"/>
        <v>300457.241802309</v>
      </c>
      <c r="X1429" s="27">
        <f t="shared" si="778"/>
        <v>0</v>
      </c>
      <c r="Y1429" s="2">
        <f t="shared" si="759"/>
        <v>0</v>
      </c>
      <c r="Z1429" s="67">
        <f t="shared" si="779"/>
        <v>0</v>
      </c>
      <c r="AA1429" s="2">
        <f t="shared" si="788"/>
        <v>0</v>
      </c>
      <c r="AB1429" s="26">
        <f t="shared" si="786"/>
        <v>6.7299999999999999E-2</v>
      </c>
      <c r="AC1429" s="27">
        <f t="shared" si="768"/>
        <v>23</v>
      </c>
      <c r="AD1429" s="27">
        <v>252</v>
      </c>
      <c r="AE1429" s="10">
        <f t="shared" si="764"/>
        <v>1.0059623</v>
      </c>
      <c r="AF1429" s="2">
        <f t="shared" si="789"/>
        <v>1652.1970118300001</v>
      </c>
      <c r="AG1429" s="2">
        <f t="shared" si="780"/>
        <v>1791.4162127899999</v>
      </c>
      <c r="AH1429" s="3" t="str">
        <f t="shared" si="781"/>
        <v>-</v>
      </c>
      <c r="AI1429" s="4" t="str">
        <f t="shared" si="765"/>
        <v>A+J=</v>
      </c>
      <c r="AJ1429" s="11">
        <f t="shared" si="787"/>
        <v>42221</v>
      </c>
      <c r="AK1429" s="11"/>
      <c r="AL1429" s="4"/>
      <c r="AM1429" s="1"/>
      <c r="AN1429" s="11"/>
      <c r="AO1429" s="1"/>
      <c r="AP1429" s="1"/>
      <c r="AQ1429" s="1"/>
      <c r="AR1429" s="1"/>
      <c r="AS1429" s="6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</row>
    <row r="1430" spans="1:55" x14ac:dyDescent="0.2">
      <c r="A1430" s="144">
        <f t="shared" si="782"/>
        <v>42219</v>
      </c>
      <c r="B1430" s="2">
        <f t="shared" si="769"/>
        <v>302248.658015099</v>
      </c>
      <c r="C1430" s="2">
        <f t="shared" si="783"/>
        <v>233015.92291679999</v>
      </c>
      <c r="D1430" s="68">
        <f>SUM(Y1430:Y$1459)</f>
        <v>5019.1511843299995</v>
      </c>
      <c r="E1430" s="68">
        <f t="shared" si="770"/>
        <v>227996.77173246999</v>
      </c>
      <c r="F1430" s="72">
        <f t="shared" si="760"/>
        <v>4276.6000000000004</v>
      </c>
      <c r="G1430" s="3">
        <f>IF(N1430=1,VLOOKUP(A1429,[1]Plan1!$BG$69:$BI$188,3),G1429)</f>
        <v>4310.3900000000003</v>
      </c>
      <c r="H1430" s="11">
        <f t="shared" si="761"/>
        <v>42126</v>
      </c>
      <c r="I1430" s="11">
        <f t="shared" si="762"/>
        <v>42157</v>
      </c>
      <c r="J1430" s="26">
        <f t="shared" si="771"/>
        <v>7.9011364167795861E-3</v>
      </c>
      <c r="K1430" s="11">
        <f t="shared" si="784"/>
        <v>42248</v>
      </c>
      <c r="L1430" s="11">
        <f t="shared" si="772"/>
        <v>42219</v>
      </c>
      <c r="M1430" s="1">
        <f t="shared" si="785"/>
        <v>23</v>
      </c>
      <c r="N1430" s="1">
        <f t="shared" si="757"/>
        <v>23</v>
      </c>
      <c r="O1430" s="2">
        <f t="shared" si="773"/>
        <v>1.00790113</v>
      </c>
      <c r="P1430" s="10">
        <f t="shared" si="767"/>
        <v>1.00739896</v>
      </c>
      <c r="Q1430" s="10">
        <f t="shared" si="763"/>
        <v>1.2815085554358834</v>
      </c>
      <c r="R1430" s="2">
        <f t="shared" si="766"/>
        <v>1.29163392</v>
      </c>
      <c r="S1430" s="2">
        <f t="shared" si="758"/>
        <v>1.1892205600000001</v>
      </c>
      <c r="T1430" s="2">
        <f t="shared" si="774"/>
        <v>277107.32634003001</v>
      </c>
      <c r="U1430" s="2">
        <f t="shared" si="775"/>
        <v>949.72659782358619</v>
      </c>
      <c r="V1430" s="2">
        <f t="shared" si="776"/>
        <v>66491.592287685417</v>
      </c>
      <c r="W1430" s="2">
        <f t="shared" si="777"/>
        <v>300457.241802309</v>
      </c>
      <c r="X1430" s="27">
        <f t="shared" si="778"/>
        <v>46</v>
      </c>
      <c r="Y1430" s="2">
        <f t="shared" si="759"/>
        <v>2442.3605204300002</v>
      </c>
      <c r="Z1430" s="67">
        <f t="shared" si="779"/>
        <v>1.04815177E-2</v>
      </c>
      <c r="AA1430" s="2">
        <f t="shared" si="788"/>
        <v>2904.5053458299999</v>
      </c>
      <c r="AB1430" s="26">
        <f t="shared" si="786"/>
        <v>6.7299999999999999E-2</v>
      </c>
      <c r="AC1430" s="27">
        <f t="shared" si="768"/>
        <v>23</v>
      </c>
      <c r="AD1430" s="27">
        <v>252</v>
      </c>
      <c r="AE1430" s="10">
        <f t="shared" si="764"/>
        <v>1.0059623</v>
      </c>
      <c r="AF1430" s="2">
        <f t="shared" si="789"/>
        <v>1652.1970118300001</v>
      </c>
      <c r="AG1430" s="2">
        <f t="shared" si="780"/>
        <v>1791.4162127899999</v>
      </c>
      <c r="AH1430" s="3">
        <f t="shared" si="781"/>
        <v>4556.7023576600004</v>
      </c>
      <c r="AI1430" s="4" t="str">
        <f t="shared" si="765"/>
        <v>A+J=</v>
      </c>
      <c r="AJ1430" s="11">
        <f t="shared" si="787"/>
        <v>42221</v>
      </c>
      <c r="AK1430" s="11"/>
      <c r="AL1430" s="4"/>
      <c r="AM1430" s="1"/>
      <c r="AN1430" s="11"/>
      <c r="AO1430" s="1"/>
      <c r="AP1430" s="1"/>
      <c r="AQ1430" s="1"/>
      <c r="AR1430" s="1"/>
      <c r="AS1430" s="6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</row>
    <row r="1431" spans="1:55" x14ac:dyDescent="0.2">
      <c r="A1431" s="144">
        <f t="shared" si="782"/>
        <v>42220</v>
      </c>
      <c r="B1431" s="2">
        <f t="shared" si="769"/>
        <v>297716.34743075544</v>
      </c>
      <c r="C1431" s="2">
        <f t="shared" si="783"/>
        <v>230573.56239636999</v>
      </c>
      <c r="D1431" s="68">
        <f>SUM(Y1431:Y$1459)</f>
        <v>2576.7906638999998</v>
      </c>
      <c r="E1431" s="68">
        <f t="shared" si="770"/>
        <v>227996.77173246999</v>
      </c>
      <c r="F1431" s="72">
        <f t="shared" si="760"/>
        <v>4310.3900000000003</v>
      </c>
      <c r="G1431" s="3">
        <f>IF(N1431=1,VLOOKUP(A1430,[1]Plan1!$BG$69:$BI$188,3),G1430)</f>
        <v>4337.1099999999997</v>
      </c>
      <c r="H1431" s="11">
        <f t="shared" si="761"/>
        <v>42159</v>
      </c>
      <c r="I1431" s="11">
        <f t="shared" si="762"/>
        <v>42189</v>
      </c>
      <c r="J1431" s="26">
        <f t="shared" si="771"/>
        <v>6.1989750347415384E-3</v>
      </c>
      <c r="K1431" s="11">
        <f t="shared" si="784"/>
        <v>42248</v>
      </c>
      <c r="L1431" s="11">
        <f t="shared" si="772"/>
        <v>42248</v>
      </c>
      <c r="M1431" s="1">
        <f t="shared" si="785"/>
        <v>21</v>
      </c>
      <c r="N1431" s="1">
        <f t="shared" si="757"/>
        <v>1</v>
      </c>
      <c r="O1431" s="2">
        <f t="shared" si="773"/>
        <v>1.0002943200000001</v>
      </c>
      <c r="P1431" s="10">
        <f t="shared" si="767"/>
        <v>1.00790113</v>
      </c>
      <c r="Q1431" s="10">
        <f t="shared" si="763"/>
        <v>1.2916339211284946</v>
      </c>
      <c r="R1431" s="2">
        <f t="shared" si="766"/>
        <v>1.29201407</v>
      </c>
      <c r="S1431" s="2">
        <f t="shared" si="758"/>
        <v>1.1892205600000001</v>
      </c>
      <c r="T1431" s="2">
        <f t="shared" si="774"/>
        <v>274202.82099420001</v>
      </c>
      <c r="U1431" s="2">
        <f t="shared" si="775"/>
        <v>487.58177242593001</v>
      </c>
      <c r="V1431" s="2">
        <f t="shared" si="776"/>
        <v>66578.265260459521</v>
      </c>
      <c r="W1431" s="2">
        <f t="shared" si="777"/>
        <v>297639.40942925547</v>
      </c>
      <c r="X1431" s="27">
        <f t="shared" si="778"/>
        <v>0</v>
      </c>
      <c r="Y1431" s="2">
        <f t="shared" si="759"/>
        <v>0</v>
      </c>
      <c r="Z1431" s="67">
        <f t="shared" si="779"/>
        <v>0</v>
      </c>
      <c r="AA1431" s="2">
        <f t="shared" si="788"/>
        <v>0</v>
      </c>
      <c r="AB1431" s="26">
        <f t="shared" si="786"/>
        <v>6.7299999999999999E-2</v>
      </c>
      <c r="AC1431" s="27">
        <f t="shared" si="768"/>
        <v>1</v>
      </c>
      <c r="AD1431" s="27">
        <v>252</v>
      </c>
      <c r="AE1431" s="10">
        <f t="shared" si="764"/>
        <v>1.0002584940000001</v>
      </c>
      <c r="AF1431" s="2">
        <f t="shared" si="789"/>
        <v>70.879784009999995</v>
      </c>
      <c r="AG1431" s="2">
        <f t="shared" si="780"/>
        <v>76.938001499999999</v>
      </c>
      <c r="AH1431" s="3" t="str">
        <f t="shared" si="781"/>
        <v>-</v>
      </c>
      <c r="AI1431" s="4" t="str">
        <f t="shared" si="765"/>
        <v>A+J=</v>
      </c>
      <c r="AJ1431" s="11">
        <f t="shared" si="787"/>
        <v>42250</v>
      </c>
      <c r="AK1431" s="11"/>
      <c r="AL1431" s="4"/>
      <c r="AM1431" s="1"/>
      <c r="AN1431" s="11"/>
      <c r="AO1431" s="1"/>
      <c r="AP1431" s="1"/>
      <c r="AQ1431" s="1"/>
      <c r="AR1431" s="1"/>
      <c r="AS1431" s="6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</row>
    <row r="1432" spans="1:55" x14ac:dyDescent="0.2">
      <c r="A1432" s="144">
        <f t="shared" si="782"/>
        <v>42221</v>
      </c>
      <c r="B1432" s="2">
        <f t="shared" si="769"/>
        <v>297880.04825417441</v>
      </c>
      <c r="C1432" s="2">
        <f t="shared" si="783"/>
        <v>230573.56239636999</v>
      </c>
      <c r="D1432" s="68">
        <f>SUM(Y1432:Y$1459)</f>
        <v>2576.7906638999998</v>
      </c>
      <c r="E1432" s="68">
        <f t="shared" si="770"/>
        <v>227996.77173246999</v>
      </c>
      <c r="F1432" s="72">
        <f t="shared" si="760"/>
        <v>4310.3900000000003</v>
      </c>
      <c r="G1432" s="3">
        <f>IF(N1432=1,VLOOKUP(A1431,[1]Plan1!$BG$69:$BI$188,3),G1431)</f>
        <v>4337.1099999999997</v>
      </c>
      <c r="H1432" s="11">
        <f t="shared" si="761"/>
        <v>42159</v>
      </c>
      <c r="I1432" s="11">
        <f t="shared" si="762"/>
        <v>42189</v>
      </c>
      <c r="J1432" s="26">
        <f t="shared" si="771"/>
        <v>6.1989750347415384E-3</v>
      </c>
      <c r="K1432" s="11">
        <f t="shared" si="784"/>
        <v>42248</v>
      </c>
      <c r="L1432" s="11">
        <f t="shared" si="772"/>
        <v>42248</v>
      </c>
      <c r="M1432" s="1">
        <f t="shared" si="785"/>
        <v>21</v>
      </c>
      <c r="N1432" s="1">
        <f t="shared" si="757"/>
        <v>2</v>
      </c>
      <c r="O1432" s="2">
        <f t="shared" si="773"/>
        <v>1.0005887200000001</v>
      </c>
      <c r="P1432" s="10">
        <f t="shared" si="767"/>
        <v>1.00790113</v>
      </c>
      <c r="Q1432" s="10">
        <f t="shared" si="763"/>
        <v>1.2916339211284946</v>
      </c>
      <c r="R1432" s="2">
        <f t="shared" si="766"/>
        <v>1.29239433</v>
      </c>
      <c r="S1432" s="2">
        <f t="shared" si="758"/>
        <v>1.1892205600000001</v>
      </c>
      <c r="T1432" s="2">
        <f t="shared" si="774"/>
        <v>274202.82099420001</v>
      </c>
      <c r="U1432" s="2">
        <f t="shared" si="775"/>
        <v>487.58177242593001</v>
      </c>
      <c r="V1432" s="2">
        <f t="shared" si="776"/>
        <v>66664.963312878506</v>
      </c>
      <c r="W1432" s="2">
        <f t="shared" si="777"/>
        <v>297726.10748167441</v>
      </c>
      <c r="X1432" s="27">
        <f t="shared" si="778"/>
        <v>0</v>
      </c>
      <c r="Y1432" s="2">
        <f t="shared" si="759"/>
        <v>0</v>
      </c>
      <c r="Z1432" s="67">
        <f t="shared" si="779"/>
        <v>0</v>
      </c>
      <c r="AA1432" s="2">
        <f t="shared" si="788"/>
        <v>0</v>
      </c>
      <c r="AB1432" s="26">
        <f t="shared" si="786"/>
        <v>6.7299999999999999E-2</v>
      </c>
      <c r="AC1432" s="27">
        <f t="shared" si="768"/>
        <v>2</v>
      </c>
      <c r="AD1432" s="27">
        <v>252</v>
      </c>
      <c r="AE1432" s="10">
        <f t="shared" si="764"/>
        <v>1.000517055</v>
      </c>
      <c r="AF1432" s="2">
        <f t="shared" si="789"/>
        <v>141.7779396</v>
      </c>
      <c r="AG1432" s="2">
        <f t="shared" si="780"/>
        <v>153.94077250000001</v>
      </c>
      <c r="AH1432" s="3" t="str">
        <f t="shared" si="781"/>
        <v>-</v>
      </c>
      <c r="AI1432" s="4" t="str">
        <f t="shared" si="765"/>
        <v>A+J=</v>
      </c>
      <c r="AJ1432" s="11">
        <f t="shared" si="787"/>
        <v>42250</v>
      </c>
      <c r="AK1432" s="11"/>
      <c r="AL1432" s="4"/>
      <c r="AM1432" s="1"/>
      <c r="AN1432" s="11"/>
      <c r="AO1432" s="1"/>
      <c r="AP1432" s="1"/>
      <c r="AQ1432" s="1"/>
      <c r="AR1432" s="1"/>
      <c r="AS1432" s="6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</row>
    <row r="1433" spans="1:55" x14ac:dyDescent="0.2">
      <c r="A1433" s="144">
        <f t="shared" si="782"/>
        <v>42222</v>
      </c>
      <c r="B1433" s="2">
        <f t="shared" si="769"/>
        <v>298043.84124535602</v>
      </c>
      <c r="C1433" s="2">
        <f t="shared" si="783"/>
        <v>230573.56239636999</v>
      </c>
      <c r="D1433" s="68">
        <f>SUM(Y1433:Y$1459)</f>
        <v>2576.7906638999998</v>
      </c>
      <c r="E1433" s="68">
        <f t="shared" si="770"/>
        <v>227996.77173246999</v>
      </c>
      <c r="F1433" s="72">
        <f t="shared" si="760"/>
        <v>4310.3900000000003</v>
      </c>
      <c r="G1433" s="3">
        <f>IF(N1433=1,VLOOKUP(A1432,[1]Plan1!$BG$69:$BI$188,3),G1432)</f>
        <v>4337.1099999999997</v>
      </c>
      <c r="H1433" s="11">
        <f t="shared" si="761"/>
        <v>42159</v>
      </c>
      <c r="I1433" s="11">
        <f t="shared" si="762"/>
        <v>42189</v>
      </c>
      <c r="J1433" s="26">
        <f t="shared" si="771"/>
        <v>6.1989750347415384E-3</v>
      </c>
      <c r="K1433" s="11">
        <f t="shared" si="784"/>
        <v>42248</v>
      </c>
      <c r="L1433" s="11">
        <f t="shared" si="772"/>
        <v>42248</v>
      </c>
      <c r="M1433" s="1">
        <f t="shared" si="785"/>
        <v>21</v>
      </c>
      <c r="N1433" s="1">
        <f t="shared" si="757"/>
        <v>3</v>
      </c>
      <c r="O1433" s="2">
        <f t="shared" si="773"/>
        <v>1.00088322</v>
      </c>
      <c r="P1433" s="10">
        <f t="shared" si="767"/>
        <v>1.00790113</v>
      </c>
      <c r="Q1433" s="10">
        <f t="shared" si="763"/>
        <v>1.2916339211284946</v>
      </c>
      <c r="R1433" s="2">
        <f t="shared" si="766"/>
        <v>1.29277471</v>
      </c>
      <c r="S1433" s="2">
        <f t="shared" si="758"/>
        <v>1.1892205600000001</v>
      </c>
      <c r="T1433" s="2">
        <f t="shared" si="774"/>
        <v>274202.82099420001</v>
      </c>
      <c r="U1433" s="2">
        <f t="shared" si="775"/>
        <v>487.58177242593001</v>
      </c>
      <c r="V1433" s="2">
        <f t="shared" si="776"/>
        <v>66751.688724910098</v>
      </c>
      <c r="W1433" s="2">
        <f t="shared" si="777"/>
        <v>297812.83289370604</v>
      </c>
      <c r="X1433" s="27">
        <f t="shared" si="778"/>
        <v>0</v>
      </c>
      <c r="Y1433" s="2">
        <f t="shared" si="759"/>
        <v>0</v>
      </c>
      <c r="Z1433" s="67">
        <f t="shared" si="779"/>
        <v>0</v>
      </c>
      <c r="AA1433" s="2">
        <f t="shared" si="788"/>
        <v>0</v>
      </c>
      <c r="AB1433" s="26">
        <f t="shared" si="786"/>
        <v>6.7299999999999999E-2</v>
      </c>
      <c r="AC1433" s="27">
        <f t="shared" si="768"/>
        <v>3</v>
      </c>
      <c r="AD1433" s="27">
        <v>252</v>
      </c>
      <c r="AE1433" s="10">
        <f t="shared" si="764"/>
        <v>1.0007756830000001</v>
      </c>
      <c r="AF1433" s="2">
        <f t="shared" si="789"/>
        <v>212.69446679000001</v>
      </c>
      <c r="AG1433" s="2">
        <f t="shared" si="780"/>
        <v>231.00835165000001</v>
      </c>
      <c r="AH1433" s="3" t="str">
        <f t="shared" si="781"/>
        <v>-</v>
      </c>
      <c r="AI1433" s="4" t="str">
        <f t="shared" si="765"/>
        <v>A+J=</v>
      </c>
      <c r="AJ1433" s="11">
        <f t="shared" si="787"/>
        <v>42250</v>
      </c>
      <c r="AK1433" s="11"/>
      <c r="AL1433" s="4"/>
      <c r="AM1433" s="1"/>
      <c r="AN1433" s="11"/>
      <c r="AO1433" s="1"/>
      <c r="AP1433" s="1"/>
      <c r="AQ1433" s="1"/>
      <c r="AR1433" s="1"/>
      <c r="AS1433" s="6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</row>
    <row r="1434" spans="1:55" x14ac:dyDescent="0.2">
      <c r="A1434" s="144">
        <f t="shared" si="782"/>
        <v>42223</v>
      </c>
      <c r="B1434" s="2">
        <f t="shared" si="769"/>
        <v>298207.72386274248</v>
      </c>
      <c r="C1434" s="2">
        <f t="shared" si="783"/>
        <v>230573.56239636999</v>
      </c>
      <c r="D1434" s="68">
        <f>SUM(Y1434:Y$1459)</f>
        <v>2576.7906638999998</v>
      </c>
      <c r="E1434" s="68">
        <f t="shared" si="770"/>
        <v>227996.77173246999</v>
      </c>
      <c r="F1434" s="72">
        <f t="shared" si="760"/>
        <v>4310.3900000000003</v>
      </c>
      <c r="G1434" s="3">
        <f>IF(N1434=1,VLOOKUP(A1433,[1]Plan1!$BG$69:$BI$188,3),G1433)</f>
        <v>4337.1099999999997</v>
      </c>
      <c r="H1434" s="11">
        <f t="shared" si="761"/>
        <v>42159</v>
      </c>
      <c r="I1434" s="11">
        <f t="shared" si="762"/>
        <v>42189</v>
      </c>
      <c r="J1434" s="26">
        <f t="shared" si="771"/>
        <v>6.1989750347415384E-3</v>
      </c>
      <c r="K1434" s="11">
        <f t="shared" si="784"/>
        <v>42248</v>
      </c>
      <c r="L1434" s="11">
        <f t="shared" si="772"/>
        <v>42248</v>
      </c>
      <c r="M1434" s="1">
        <f t="shared" si="785"/>
        <v>21</v>
      </c>
      <c r="N1434" s="1">
        <f t="shared" si="757"/>
        <v>4</v>
      </c>
      <c r="O1434" s="2">
        <f t="shared" si="773"/>
        <v>1.0011778</v>
      </c>
      <c r="P1434" s="10">
        <f t="shared" si="767"/>
        <v>1.00790113</v>
      </c>
      <c r="Q1434" s="10">
        <f t="shared" si="763"/>
        <v>1.2916339211284946</v>
      </c>
      <c r="R1434" s="2">
        <f t="shared" si="766"/>
        <v>1.2931551999999999</v>
      </c>
      <c r="S1434" s="2">
        <f t="shared" si="758"/>
        <v>1.1892205600000001</v>
      </c>
      <c r="T1434" s="2">
        <f t="shared" si="774"/>
        <v>274202.82099420001</v>
      </c>
      <c r="U1434" s="2">
        <f t="shared" si="775"/>
        <v>487.58177242593001</v>
      </c>
      <c r="V1434" s="2">
        <f t="shared" si="776"/>
        <v>66838.439216586572</v>
      </c>
      <c r="W1434" s="2">
        <f t="shared" si="777"/>
        <v>297899.58338538249</v>
      </c>
      <c r="X1434" s="27">
        <f t="shared" si="778"/>
        <v>0</v>
      </c>
      <c r="Y1434" s="2">
        <f t="shared" si="759"/>
        <v>0</v>
      </c>
      <c r="Z1434" s="67">
        <f t="shared" si="779"/>
        <v>0</v>
      </c>
      <c r="AA1434" s="2">
        <f t="shared" si="788"/>
        <v>0</v>
      </c>
      <c r="AB1434" s="26">
        <f t="shared" si="786"/>
        <v>6.7299999999999999E-2</v>
      </c>
      <c r="AC1434" s="27">
        <f t="shared" si="768"/>
        <v>4</v>
      </c>
      <c r="AD1434" s="27">
        <v>252</v>
      </c>
      <c r="AE1434" s="10">
        <f t="shared" si="764"/>
        <v>1.0010343770000001</v>
      </c>
      <c r="AF1434" s="2">
        <f t="shared" si="789"/>
        <v>283.62909137000003</v>
      </c>
      <c r="AG1434" s="2">
        <f t="shared" si="780"/>
        <v>308.14047735999998</v>
      </c>
      <c r="AH1434" s="3" t="str">
        <f t="shared" si="781"/>
        <v>-</v>
      </c>
      <c r="AI1434" s="4" t="str">
        <f t="shared" si="765"/>
        <v>A+J=</v>
      </c>
      <c r="AJ1434" s="11">
        <f t="shared" si="787"/>
        <v>42250</v>
      </c>
      <c r="AK1434" s="11"/>
      <c r="AL1434" s="4"/>
      <c r="AM1434" s="1"/>
      <c r="AN1434" s="11"/>
      <c r="AO1434" s="1"/>
      <c r="AP1434" s="1"/>
      <c r="AQ1434" s="1"/>
      <c r="AR1434" s="1"/>
      <c r="AS1434" s="6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</row>
    <row r="1435" spans="1:55" x14ac:dyDescent="0.2">
      <c r="A1435" s="144">
        <f t="shared" si="782"/>
        <v>42224</v>
      </c>
      <c r="B1435" s="2">
        <f t="shared" si="769"/>
        <v>298371.69902185164</v>
      </c>
      <c r="C1435" s="2">
        <f t="shared" si="783"/>
        <v>230573.56239636999</v>
      </c>
      <c r="D1435" s="68">
        <f>SUM(Y1435:Y$1459)</f>
        <v>2576.7906638999998</v>
      </c>
      <c r="E1435" s="68">
        <f t="shared" si="770"/>
        <v>227996.77173246999</v>
      </c>
      <c r="F1435" s="72">
        <f t="shared" si="760"/>
        <v>4310.3900000000003</v>
      </c>
      <c r="G1435" s="3">
        <f>IF(N1435=1,VLOOKUP(A1434,[1]Plan1!$BG$69:$BI$188,3),G1434)</f>
        <v>4337.1099999999997</v>
      </c>
      <c r="H1435" s="11">
        <f t="shared" si="761"/>
        <v>42159</v>
      </c>
      <c r="I1435" s="11">
        <f t="shared" si="762"/>
        <v>42189</v>
      </c>
      <c r="J1435" s="26">
        <f t="shared" si="771"/>
        <v>6.1989750347415384E-3</v>
      </c>
      <c r="K1435" s="11">
        <f t="shared" si="784"/>
        <v>42248</v>
      </c>
      <c r="L1435" s="11">
        <f t="shared" si="772"/>
        <v>42248</v>
      </c>
      <c r="M1435" s="1">
        <f t="shared" si="785"/>
        <v>21</v>
      </c>
      <c r="N1435" s="1">
        <f t="shared" si="757"/>
        <v>5</v>
      </c>
      <c r="O1435" s="2">
        <f t="shared" si="773"/>
        <v>1.0014724699999999</v>
      </c>
      <c r="P1435" s="10">
        <f t="shared" si="767"/>
        <v>1.00790113</v>
      </c>
      <c r="Q1435" s="10">
        <f t="shared" si="763"/>
        <v>1.2916339211284946</v>
      </c>
      <c r="R1435" s="2">
        <f t="shared" si="766"/>
        <v>1.2935358100000001</v>
      </c>
      <c r="S1435" s="2">
        <f t="shared" si="758"/>
        <v>1.1892205600000001</v>
      </c>
      <c r="T1435" s="2">
        <f t="shared" si="774"/>
        <v>274202.82099420001</v>
      </c>
      <c r="U1435" s="2">
        <f t="shared" si="775"/>
        <v>487.58177242593001</v>
      </c>
      <c r="V1435" s="2">
        <f t="shared" si="776"/>
        <v>66925.217067875696</v>
      </c>
      <c r="W1435" s="2">
        <f t="shared" si="777"/>
        <v>297986.36123667163</v>
      </c>
      <c r="X1435" s="27">
        <f t="shared" si="778"/>
        <v>0</v>
      </c>
      <c r="Y1435" s="2">
        <f t="shared" si="759"/>
        <v>0</v>
      </c>
      <c r="Z1435" s="67">
        <f t="shared" si="779"/>
        <v>0</v>
      </c>
      <c r="AA1435" s="2">
        <f t="shared" si="788"/>
        <v>0</v>
      </c>
      <c r="AB1435" s="26">
        <f t="shared" si="786"/>
        <v>6.7299999999999999E-2</v>
      </c>
      <c r="AC1435" s="27">
        <f t="shared" si="768"/>
        <v>5</v>
      </c>
      <c r="AD1435" s="27">
        <v>252</v>
      </c>
      <c r="AE1435" s="10">
        <f t="shared" si="764"/>
        <v>1.0012931389999999</v>
      </c>
      <c r="AF1435" s="2">
        <f t="shared" si="789"/>
        <v>354.58236173</v>
      </c>
      <c r="AG1435" s="2">
        <f t="shared" si="780"/>
        <v>385.33778518000003</v>
      </c>
      <c r="AH1435" s="3" t="str">
        <f t="shared" si="781"/>
        <v>-</v>
      </c>
      <c r="AI1435" s="4" t="str">
        <f t="shared" si="765"/>
        <v>A+J=</v>
      </c>
      <c r="AJ1435" s="11">
        <f t="shared" si="787"/>
        <v>42250</v>
      </c>
      <c r="AK1435" s="11"/>
      <c r="AL1435" s="4"/>
      <c r="AM1435" s="1"/>
      <c r="AN1435" s="11"/>
      <c r="AO1435" s="1"/>
      <c r="AP1435" s="1"/>
      <c r="AQ1435" s="1"/>
      <c r="AR1435" s="1"/>
      <c r="AS1435" s="6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</row>
    <row r="1436" spans="1:55" x14ac:dyDescent="0.2">
      <c r="A1436" s="144">
        <f t="shared" si="782"/>
        <v>42225</v>
      </c>
      <c r="B1436" s="2">
        <f t="shared" si="769"/>
        <v>298371.69902185164</v>
      </c>
      <c r="C1436" s="2">
        <f t="shared" si="783"/>
        <v>230573.56239636999</v>
      </c>
      <c r="D1436" s="68">
        <f>SUM(Y1436:Y$1459)</f>
        <v>2576.7906638999998</v>
      </c>
      <c r="E1436" s="68">
        <f t="shared" si="770"/>
        <v>227996.77173246999</v>
      </c>
      <c r="F1436" s="72">
        <f t="shared" si="760"/>
        <v>4310.3900000000003</v>
      </c>
      <c r="G1436" s="3">
        <f>IF(N1436=1,VLOOKUP(A1435,[1]Plan1!$BG$69:$BI$188,3),G1435)</f>
        <v>4337.1099999999997</v>
      </c>
      <c r="H1436" s="11">
        <f t="shared" si="761"/>
        <v>42159</v>
      </c>
      <c r="I1436" s="11">
        <f t="shared" si="762"/>
        <v>42189</v>
      </c>
      <c r="J1436" s="26">
        <f t="shared" si="771"/>
        <v>6.1989750347415384E-3</v>
      </c>
      <c r="K1436" s="11">
        <f t="shared" si="784"/>
        <v>42248</v>
      </c>
      <c r="L1436" s="11">
        <f t="shared" si="772"/>
        <v>42248</v>
      </c>
      <c r="M1436" s="1">
        <f t="shared" si="785"/>
        <v>21</v>
      </c>
      <c r="N1436" s="1">
        <f t="shared" si="757"/>
        <v>5</v>
      </c>
      <c r="O1436" s="2">
        <f t="shared" si="773"/>
        <v>1.0014724699999999</v>
      </c>
      <c r="P1436" s="10">
        <f t="shared" si="767"/>
        <v>1.00790113</v>
      </c>
      <c r="Q1436" s="10">
        <f t="shared" si="763"/>
        <v>1.2916339211284946</v>
      </c>
      <c r="R1436" s="2">
        <f t="shared" si="766"/>
        <v>1.2935358100000001</v>
      </c>
      <c r="S1436" s="2">
        <f t="shared" si="758"/>
        <v>1.1892205600000001</v>
      </c>
      <c r="T1436" s="2">
        <f t="shared" si="774"/>
        <v>274202.82099420001</v>
      </c>
      <c r="U1436" s="2">
        <f t="shared" si="775"/>
        <v>487.58177242593001</v>
      </c>
      <c r="V1436" s="2">
        <f t="shared" si="776"/>
        <v>66925.217067875696</v>
      </c>
      <c r="W1436" s="2">
        <f t="shared" si="777"/>
        <v>297986.36123667163</v>
      </c>
      <c r="X1436" s="27">
        <f t="shared" si="778"/>
        <v>0</v>
      </c>
      <c r="Y1436" s="2">
        <f t="shared" si="759"/>
        <v>0</v>
      </c>
      <c r="Z1436" s="67">
        <f t="shared" si="779"/>
        <v>0</v>
      </c>
      <c r="AA1436" s="2">
        <f t="shared" si="788"/>
        <v>0</v>
      </c>
      <c r="AB1436" s="26">
        <f t="shared" si="786"/>
        <v>6.7299999999999999E-2</v>
      </c>
      <c r="AC1436" s="27">
        <f t="shared" si="768"/>
        <v>5</v>
      </c>
      <c r="AD1436" s="27">
        <v>252</v>
      </c>
      <c r="AE1436" s="10">
        <f t="shared" si="764"/>
        <v>1.0012931389999999</v>
      </c>
      <c r="AF1436" s="2">
        <f t="shared" si="789"/>
        <v>354.58236173</v>
      </c>
      <c r="AG1436" s="2">
        <f t="shared" si="780"/>
        <v>385.33778518000003</v>
      </c>
      <c r="AH1436" s="3" t="str">
        <f t="shared" si="781"/>
        <v>-</v>
      </c>
      <c r="AI1436" s="4" t="str">
        <f t="shared" si="765"/>
        <v>A+J=</v>
      </c>
      <c r="AJ1436" s="11">
        <f t="shared" si="787"/>
        <v>42250</v>
      </c>
      <c r="AK1436" s="11"/>
      <c r="AL1436" s="4"/>
      <c r="AM1436" s="1"/>
      <c r="AN1436" s="11"/>
      <c r="AO1436" s="1"/>
      <c r="AP1436" s="1"/>
      <c r="AQ1436" s="1"/>
      <c r="AR1436" s="1"/>
      <c r="AS1436" s="6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</row>
    <row r="1437" spans="1:55" x14ac:dyDescent="0.2">
      <c r="A1437" s="144">
        <f t="shared" si="782"/>
        <v>42226</v>
      </c>
      <c r="B1437" s="2">
        <f t="shared" si="769"/>
        <v>298371.69902185164</v>
      </c>
      <c r="C1437" s="2">
        <f t="shared" si="783"/>
        <v>230573.56239636999</v>
      </c>
      <c r="D1437" s="68">
        <f>SUM(Y1437:Y$1459)</f>
        <v>2576.7906638999998</v>
      </c>
      <c r="E1437" s="68">
        <f t="shared" si="770"/>
        <v>227996.77173246999</v>
      </c>
      <c r="F1437" s="72">
        <f t="shared" si="760"/>
        <v>4310.3900000000003</v>
      </c>
      <c r="G1437" s="3">
        <f>IF(N1437=1,VLOOKUP(A1436,[1]Plan1!$BG$69:$BI$188,3),G1436)</f>
        <v>4337.1099999999997</v>
      </c>
      <c r="H1437" s="11">
        <f t="shared" si="761"/>
        <v>42159</v>
      </c>
      <c r="I1437" s="11">
        <f t="shared" si="762"/>
        <v>42189</v>
      </c>
      <c r="J1437" s="26">
        <f t="shared" si="771"/>
        <v>6.1989750347415384E-3</v>
      </c>
      <c r="K1437" s="11">
        <f t="shared" si="784"/>
        <v>42248</v>
      </c>
      <c r="L1437" s="11">
        <f t="shared" si="772"/>
        <v>42248</v>
      </c>
      <c r="M1437" s="1">
        <f t="shared" si="785"/>
        <v>21</v>
      </c>
      <c r="N1437" s="1">
        <f t="shared" ref="N1437:N1500" si="790">(M1437-(NETWORKDAYS(A1437,L1437,AN$137:AN$327)-1))</f>
        <v>5</v>
      </c>
      <c r="O1437" s="2">
        <f t="shared" si="773"/>
        <v>1.0014724699999999</v>
      </c>
      <c r="P1437" s="10">
        <f t="shared" si="767"/>
        <v>1.00790113</v>
      </c>
      <c r="Q1437" s="10">
        <f t="shared" si="763"/>
        <v>1.2916339211284946</v>
      </c>
      <c r="R1437" s="2">
        <f t="shared" si="766"/>
        <v>1.2935358100000001</v>
      </c>
      <c r="S1437" s="2">
        <f t="shared" si="758"/>
        <v>1.1892205600000001</v>
      </c>
      <c r="T1437" s="2">
        <f t="shared" si="774"/>
        <v>274202.82099420001</v>
      </c>
      <c r="U1437" s="2">
        <f t="shared" si="775"/>
        <v>487.58177242593001</v>
      </c>
      <c r="V1437" s="2">
        <f t="shared" si="776"/>
        <v>66925.217067875696</v>
      </c>
      <c r="W1437" s="2">
        <f t="shared" si="777"/>
        <v>297986.36123667163</v>
      </c>
      <c r="X1437" s="27">
        <f t="shared" si="778"/>
        <v>0</v>
      </c>
      <c r="Y1437" s="2">
        <f t="shared" si="759"/>
        <v>0</v>
      </c>
      <c r="Z1437" s="67">
        <f t="shared" si="779"/>
        <v>0</v>
      </c>
      <c r="AA1437" s="2">
        <f t="shared" si="788"/>
        <v>0</v>
      </c>
      <c r="AB1437" s="26">
        <f t="shared" si="786"/>
        <v>6.7299999999999999E-2</v>
      </c>
      <c r="AC1437" s="27">
        <f t="shared" si="768"/>
        <v>5</v>
      </c>
      <c r="AD1437" s="27">
        <v>252</v>
      </c>
      <c r="AE1437" s="10">
        <f t="shared" si="764"/>
        <v>1.0012931389999999</v>
      </c>
      <c r="AF1437" s="2">
        <f t="shared" si="789"/>
        <v>354.58236173</v>
      </c>
      <c r="AG1437" s="2">
        <f t="shared" si="780"/>
        <v>385.33778518000003</v>
      </c>
      <c r="AH1437" s="3" t="str">
        <f t="shared" si="781"/>
        <v>-</v>
      </c>
      <c r="AI1437" s="4" t="str">
        <f t="shared" si="765"/>
        <v>A+J=</v>
      </c>
      <c r="AJ1437" s="11">
        <f t="shared" si="787"/>
        <v>42250</v>
      </c>
      <c r="AK1437" s="11"/>
      <c r="AL1437" s="4"/>
      <c r="AM1437" s="1"/>
      <c r="AN1437" s="11"/>
      <c r="AO1437" s="1"/>
      <c r="AP1437" s="1"/>
      <c r="AQ1437" s="1"/>
      <c r="AR1437" s="1"/>
      <c r="AS1437" s="6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</row>
    <row r="1438" spans="1:55" x14ac:dyDescent="0.2">
      <c r="A1438" s="144">
        <f t="shared" si="782"/>
        <v>42227</v>
      </c>
      <c r="B1438" s="2">
        <f t="shared" si="769"/>
        <v>298535.76159846789</v>
      </c>
      <c r="C1438" s="2">
        <f t="shared" si="783"/>
        <v>230573.56239636999</v>
      </c>
      <c r="D1438" s="68">
        <f>SUM(Y1438:Y$1459)</f>
        <v>2576.7906638999998</v>
      </c>
      <c r="E1438" s="68">
        <f t="shared" si="770"/>
        <v>227996.77173246999</v>
      </c>
      <c r="F1438" s="72">
        <f t="shared" si="760"/>
        <v>4310.3900000000003</v>
      </c>
      <c r="G1438" s="3">
        <f>IF(N1438=1,VLOOKUP(A1437,[1]Plan1!$BG$69:$BI$188,3),G1437)</f>
        <v>4337.1099999999997</v>
      </c>
      <c r="H1438" s="11">
        <f t="shared" si="761"/>
        <v>42159</v>
      </c>
      <c r="I1438" s="11">
        <f t="shared" si="762"/>
        <v>42189</v>
      </c>
      <c r="J1438" s="26">
        <f t="shared" si="771"/>
        <v>6.1989750347415384E-3</v>
      </c>
      <c r="K1438" s="11">
        <f t="shared" si="784"/>
        <v>42248</v>
      </c>
      <c r="L1438" s="11">
        <f t="shared" si="772"/>
        <v>42248</v>
      </c>
      <c r="M1438" s="1">
        <f t="shared" si="785"/>
        <v>21</v>
      </c>
      <c r="N1438" s="1">
        <f t="shared" si="790"/>
        <v>6</v>
      </c>
      <c r="O1438" s="2">
        <f t="shared" si="773"/>
        <v>1.0017672200000001</v>
      </c>
      <c r="P1438" s="10">
        <f t="shared" si="767"/>
        <v>1.00790113</v>
      </c>
      <c r="Q1438" s="10">
        <f t="shared" si="763"/>
        <v>1.2916339211284946</v>
      </c>
      <c r="R1438" s="2">
        <f t="shared" si="766"/>
        <v>1.29391652</v>
      </c>
      <c r="S1438" s="2">
        <f t="shared" ref="S1438:S1501" si="791">IF(AND(X1438&gt;0,MONTH(A1438)=10),R1438,S1437)</f>
        <v>1.1892205600000001</v>
      </c>
      <c r="T1438" s="2">
        <f t="shared" si="774"/>
        <v>274202.82099420001</v>
      </c>
      <c r="U1438" s="2">
        <f t="shared" si="775"/>
        <v>487.58177242593001</v>
      </c>
      <c r="V1438" s="2">
        <f t="shared" si="776"/>
        <v>67012.017718841947</v>
      </c>
      <c r="W1438" s="2">
        <f t="shared" si="777"/>
        <v>298073.16188763786</v>
      </c>
      <c r="X1438" s="27">
        <f t="shared" si="778"/>
        <v>0</v>
      </c>
      <c r="Y1438" s="2">
        <f t="shared" ref="Y1438:Y1501" si="792">IF(X1438&gt;0,VLOOKUP(A1438,AN$12:AR$131,5),0)</f>
        <v>0</v>
      </c>
      <c r="Z1438" s="67">
        <f t="shared" si="779"/>
        <v>0</v>
      </c>
      <c r="AA1438" s="2">
        <f t="shared" si="788"/>
        <v>0</v>
      </c>
      <c r="AB1438" s="26">
        <f t="shared" si="786"/>
        <v>6.7299999999999999E-2</v>
      </c>
      <c r="AC1438" s="27">
        <f t="shared" si="768"/>
        <v>6</v>
      </c>
      <c r="AD1438" s="27">
        <v>252</v>
      </c>
      <c r="AE1438" s="10">
        <f t="shared" si="764"/>
        <v>1.0015519669999999</v>
      </c>
      <c r="AF1438" s="2">
        <f t="shared" si="789"/>
        <v>425.55372948000002</v>
      </c>
      <c r="AG1438" s="2">
        <f t="shared" si="780"/>
        <v>462.59971082999999</v>
      </c>
      <c r="AH1438" s="3" t="str">
        <f t="shared" si="781"/>
        <v>-</v>
      </c>
      <c r="AI1438" s="4" t="str">
        <f t="shared" si="765"/>
        <v>A+J=</v>
      </c>
      <c r="AJ1438" s="11">
        <f t="shared" si="787"/>
        <v>42250</v>
      </c>
      <c r="AK1438" s="11"/>
      <c r="AL1438" s="4"/>
      <c r="AM1438" s="1"/>
      <c r="AN1438" s="11"/>
      <c r="AO1438" s="1"/>
      <c r="AP1438" s="1"/>
      <c r="AQ1438" s="1"/>
      <c r="AR1438" s="1"/>
      <c r="AS1438" s="6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</row>
    <row r="1439" spans="1:55" x14ac:dyDescent="0.2">
      <c r="A1439" s="144">
        <f t="shared" si="782"/>
        <v>42228</v>
      </c>
      <c r="B1439" s="2">
        <f t="shared" si="769"/>
        <v>298699.91420973901</v>
      </c>
      <c r="C1439" s="2">
        <f t="shared" si="783"/>
        <v>230573.56239636999</v>
      </c>
      <c r="D1439" s="68">
        <f>SUM(Y1439:Y$1459)</f>
        <v>2576.7906638999998</v>
      </c>
      <c r="E1439" s="68">
        <f t="shared" si="770"/>
        <v>227996.77173246999</v>
      </c>
      <c r="F1439" s="72">
        <f t="shared" ref="F1439:F1502" si="793">IF(G1439=G1438,F1438,G1438)</f>
        <v>4310.3900000000003</v>
      </c>
      <c r="G1439" s="3">
        <f>IF(N1439=1,VLOOKUP(A1438,[1]Plan1!$BG$69:$BI$188,3),G1438)</f>
        <v>4337.1099999999997</v>
      </c>
      <c r="H1439" s="11">
        <f t="shared" ref="H1439:H1502" si="794">EDATE(I1439,-1)</f>
        <v>42159</v>
      </c>
      <c r="I1439" s="11">
        <f t="shared" ref="I1439:I1502" si="795">IF(X1438&gt;0,EDATE(A1439,-1),+I1438)</f>
        <v>42189</v>
      </c>
      <c r="J1439" s="26">
        <f t="shared" si="771"/>
        <v>6.1989750347415384E-3</v>
      </c>
      <c r="K1439" s="11">
        <f t="shared" si="784"/>
        <v>42248</v>
      </c>
      <c r="L1439" s="11">
        <f t="shared" si="772"/>
        <v>42248</v>
      </c>
      <c r="M1439" s="1">
        <f t="shared" si="785"/>
        <v>21</v>
      </c>
      <c r="N1439" s="1">
        <f t="shared" si="790"/>
        <v>7</v>
      </c>
      <c r="O1439" s="2">
        <f t="shared" si="773"/>
        <v>1.0020620600000001</v>
      </c>
      <c r="P1439" s="10">
        <f t="shared" si="767"/>
        <v>1.00790113</v>
      </c>
      <c r="Q1439" s="10">
        <f t="shared" ref="Q1439:Q1502" si="796">IF(L1439&gt;L1438,Q1438*P1439,Q1438)</f>
        <v>1.2916339211284946</v>
      </c>
      <c r="R1439" s="2">
        <f t="shared" si="766"/>
        <v>1.29429734</v>
      </c>
      <c r="S1439" s="2">
        <f t="shared" si="791"/>
        <v>1.1892205600000001</v>
      </c>
      <c r="T1439" s="2">
        <f t="shared" si="774"/>
        <v>274202.82099420001</v>
      </c>
      <c r="U1439" s="2">
        <f t="shared" si="775"/>
        <v>487.58177242593001</v>
      </c>
      <c r="V1439" s="2">
        <f t="shared" si="776"/>
        <v>67098.843449453096</v>
      </c>
      <c r="W1439" s="2">
        <f t="shared" si="777"/>
        <v>298159.98761824903</v>
      </c>
      <c r="X1439" s="27">
        <f t="shared" si="778"/>
        <v>0</v>
      </c>
      <c r="Y1439" s="2">
        <f t="shared" si="792"/>
        <v>0</v>
      </c>
      <c r="Z1439" s="67">
        <f t="shared" si="779"/>
        <v>0</v>
      </c>
      <c r="AA1439" s="2">
        <f t="shared" si="788"/>
        <v>0</v>
      </c>
      <c r="AB1439" s="26">
        <f t="shared" si="786"/>
        <v>6.7299999999999999E-2</v>
      </c>
      <c r="AC1439" s="27">
        <f t="shared" si="768"/>
        <v>7</v>
      </c>
      <c r="AD1439" s="27">
        <v>252</v>
      </c>
      <c r="AE1439" s="10">
        <f t="shared" ref="AE1439:AE1502" si="797">ROUND((1+AB1439)^TRUNC((AC1439/AD1439),9),9)</f>
        <v>1.0018108619999999</v>
      </c>
      <c r="AF1439" s="2">
        <f t="shared" si="789"/>
        <v>496.54346882999999</v>
      </c>
      <c r="AG1439" s="2">
        <f t="shared" si="780"/>
        <v>539.92659148999996</v>
      </c>
      <c r="AH1439" s="3" t="str">
        <f t="shared" si="781"/>
        <v>-</v>
      </c>
      <c r="AI1439" s="4" t="str">
        <f t="shared" si="765"/>
        <v>A+J=</v>
      </c>
      <c r="AJ1439" s="11">
        <f t="shared" si="787"/>
        <v>42250</v>
      </c>
      <c r="AK1439" s="11"/>
      <c r="AL1439" s="4"/>
      <c r="AM1439" s="1"/>
      <c r="AN1439" s="11"/>
      <c r="AO1439" s="1"/>
      <c r="AP1439" s="1"/>
      <c r="AQ1439" s="1"/>
      <c r="AR1439" s="1"/>
      <c r="AS1439" s="6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</row>
    <row r="1440" spans="1:55" x14ac:dyDescent="0.2">
      <c r="A1440" s="144">
        <f t="shared" si="782"/>
        <v>42229</v>
      </c>
      <c r="B1440" s="2">
        <f t="shared" si="769"/>
        <v>298864.15947553283</v>
      </c>
      <c r="C1440" s="2">
        <f t="shared" si="783"/>
        <v>230573.56239636999</v>
      </c>
      <c r="D1440" s="68">
        <f>SUM(Y1440:Y$1459)</f>
        <v>2576.7906638999998</v>
      </c>
      <c r="E1440" s="68">
        <f t="shared" si="770"/>
        <v>227996.77173246999</v>
      </c>
      <c r="F1440" s="72">
        <f t="shared" si="793"/>
        <v>4310.3900000000003</v>
      </c>
      <c r="G1440" s="3">
        <f>IF(N1440=1,VLOOKUP(A1439,[1]Plan1!$BG$69:$BI$188,3),G1439)</f>
        <v>4337.1099999999997</v>
      </c>
      <c r="H1440" s="11">
        <f t="shared" si="794"/>
        <v>42159</v>
      </c>
      <c r="I1440" s="11">
        <f t="shared" si="795"/>
        <v>42189</v>
      </c>
      <c r="J1440" s="26">
        <f t="shared" si="771"/>
        <v>6.1989750347415384E-3</v>
      </c>
      <c r="K1440" s="11">
        <f t="shared" si="784"/>
        <v>42248</v>
      </c>
      <c r="L1440" s="11">
        <f t="shared" si="772"/>
        <v>42248</v>
      </c>
      <c r="M1440" s="1">
        <f t="shared" si="785"/>
        <v>21</v>
      </c>
      <c r="N1440" s="1">
        <f t="shared" si="790"/>
        <v>8</v>
      </c>
      <c r="O1440" s="2">
        <f t="shared" si="773"/>
        <v>1.00235699</v>
      </c>
      <c r="P1440" s="10">
        <f t="shared" si="767"/>
        <v>1.00790113</v>
      </c>
      <c r="Q1440" s="10">
        <f t="shared" si="796"/>
        <v>1.2916339211284946</v>
      </c>
      <c r="R1440" s="2">
        <f t="shared" si="766"/>
        <v>1.2946782800000001</v>
      </c>
      <c r="S1440" s="2">
        <f t="shared" si="791"/>
        <v>1.1892205600000001</v>
      </c>
      <c r="T1440" s="2">
        <f t="shared" si="774"/>
        <v>274202.82099420001</v>
      </c>
      <c r="U1440" s="2">
        <f t="shared" si="775"/>
        <v>487.58177242593001</v>
      </c>
      <c r="V1440" s="2">
        <f t="shared" si="776"/>
        <v>67185.696539676894</v>
      </c>
      <c r="W1440" s="2">
        <f t="shared" si="777"/>
        <v>298246.84070847282</v>
      </c>
      <c r="X1440" s="27">
        <f t="shared" si="778"/>
        <v>0</v>
      </c>
      <c r="Y1440" s="2">
        <f t="shared" si="792"/>
        <v>0</v>
      </c>
      <c r="Z1440" s="67">
        <f t="shared" si="779"/>
        <v>0</v>
      </c>
      <c r="AA1440" s="2">
        <f t="shared" si="788"/>
        <v>0</v>
      </c>
      <c r="AB1440" s="26">
        <f t="shared" si="786"/>
        <v>6.7299999999999999E-2</v>
      </c>
      <c r="AC1440" s="27">
        <f t="shared" si="768"/>
        <v>8</v>
      </c>
      <c r="AD1440" s="27">
        <v>252</v>
      </c>
      <c r="AE1440" s="10">
        <f t="shared" si="797"/>
        <v>1.002069825</v>
      </c>
      <c r="AF1440" s="2">
        <f t="shared" si="789"/>
        <v>567.55185396000002</v>
      </c>
      <c r="AG1440" s="2">
        <f t="shared" si="780"/>
        <v>617.31876706000003</v>
      </c>
      <c r="AH1440" s="3" t="str">
        <f t="shared" si="781"/>
        <v>-</v>
      </c>
      <c r="AI1440" s="4" t="str">
        <f t="shared" si="765"/>
        <v>A+J=</v>
      </c>
      <c r="AJ1440" s="11">
        <f t="shared" si="787"/>
        <v>42250</v>
      </c>
      <c r="AK1440" s="11"/>
      <c r="AL1440" s="4"/>
      <c r="AM1440" s="1"/>
      <c r="AN1440" s="11"/>
      <c r="AO1440" s="1"/>
      <c r="AP1440" s="1"/>
      <c r="AQ1440" s="1"/>
      <c r="AR1440" s="1"/>
      <c r="AS1440" s="6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</row>
    <row r="1441" spans="1:55" x14ac:dyDescent="0.2">
      <c r="A1441" s="144">
        <f t="shared" si="782"/>
        <v>42230</v>
      </c>
      <c r="B1441" s="2">
        <f t="shared" si="769"/>
        <v>299028.49683815916</v>
      </c>
      <c r="C1441" s="2">
        <f t="shared" si="783"/>
        <v>230573.56239636999</v>
      </c>
      <c r="D1441" s="68">
        <f>SUM(Y1441:Y$1459)</f>
        <v>2576.7906638999998</v>
      </c>
      <c r="E1441" s="68">
        <f t="shared" si="770"/>
        <v>227996.77173246999</v>
      </c>
      <c r="F1441" s="72">
        <f t="shared" si="793"/>
        <v>4310.3900000000003</v>
      </c>
      <c r="G1441" s="3">
        <f>IF(N1441=1,VLOOKUP(A1440,[1]Plan1!$BG$69:$BI$188,3),G1440)</f>
        <v>4337.1099999999997</v>
      </c>
      <c r="H1441" s="11">
        <f t="shared" si="794"/>
        <v>42159</v>
      </c>
      <c r="I1441" s="11">
        <f t="shared" si="795"/>
        <v>42189</v>
      </c>
      <c r="J1441" s="26">
        <f t="shared" si="771"/>
        <v>6.1989750347415384E-3</v>
      </c>
      <c r="K1441" s="11">
        <f t="shared" si="784"/>
        <v>42248</v>
      </c>
      <c r="L1441" s="11">
        <f t="shared" si="772"/>
        <v>42248</v>
      </c>
      <c r="M1441" s="1">
        <f t="shared" si="785"/>
        <v>21</v>
      </c>
      <c r="N1441" s="1">
        <f t="shared" si="790"/>
        <v>9</v>
      </c>
      <c r="O1441" s="2">
        <f t="shared" si="773"/>
        <v>1.00265201</v>
      </c>
      <c r="P1441" s="10">
        <f t="shared" si="767"/>
        <v>1.00790113</v>
      </c>
      <c r="Q1441" s="10">
        <f t="shared" si="796"/>
        <v>1.2916339211284946</v>
      </c>
      <c r="R1441" s="2">
        <f t="shared" si="766"/>
        <v>1.2950593399999999</v>
      </c>
      <c r="S1441" s="2">
        <f t="shared" si="791"/>
        <v>1.1892205600000001</v>
      </c>
      <c r="T1441" s="2">
        <f t="shared" si="774"/>
        <v>274202.82099420001</v>
      </c>
      <c r="U1441" s="2">
        <f t="shared" si="775"/>
        <v>487.58177242593001</v>
      </c>
      <c r="V1441" s="2">
        <f t="shared" si="776"/>
        <v>67272.576989513225</v>
      </c>
      <c r="W1441" s="2">
        <f t="shared" si="777"/>
        <v>298333.72115830914</v>
      </c>
      <c r="X1441" s="27">
        <f t="shared" si="778"/>
        <v>0</v>
      </c>
      <c r="Y1441" s="2">
        <f t="shared" si="792"/>
        <v>0</v>
      </c>
      <c r="Z1441" s="67">
        <f t="shared" si="779"/>
        <v>0</v>
      </c>
      <c r="AA1441" s="2">
        <f t="shared" si="788"/>
        <v>0</v>
      </c>
      <c r="AB1441" s="26">
        <f t="shared" si="786"/>
        <v>6.7299999999999999E-2</v>
      </c>
      <c r="AC1441" s="27">
        <f t="shared" si="768"/>
        <v>9</v>
      </c>
      <c r="AD1441" s="27">
        <v>252</v>
      </c>
      <c r="AE1441" s="10">
        <f t="shared" si="797"/>
        <v>1.0023288539999999</v>
      </c>
      <c r="AF1441" s="2">
        <f t="shared" si="789"/>
        <v>638.57833647999996</v>
      </c>
      <c r="AG1441" s="2">
        <f t="shared" si="780"/>
        <v>694.77567984999996</v>
      </c>
      <c r="AH1441" s="3" t="str">
        <f t="shared" si="781"/>
        <v>-</v>
      </c>
      <c r="AI1441" s="4" t="str">
        <f t="shared" si="765"/>
        <v>A+J=</v>
      </c>
      <c r="AJ1441" s="11">
        <f t="shared" si="787"/>
        <v>42250</v>
      </c>
      <c r="AK1441" s="11"/>
      <c r="AL1441" s="4"/>
      <c r="AM1441" s="1"/>
      <c r="AN1441" s="11"/>
      <c r="AO1441" s="1"/>
      <c r="AP1441" s="1"/>
      <c r="AQ1441" s="1"/>
      <c r="AR1441" s="1"/>
      <c r="AS1441" s="6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</row>
    <row r="1442" spans="1:55" x14ac:dyDescent="0.2">
      <c r="A1442" s="144">
        <f t="shared" si="782"/>
        <v>42231</v>
      </c>
      <c r="B1442" s="2">
        <f t="shared" si="769"/>
        <v>299192.92206275271</v>
      </c>
      <c r="C1442" s="2">
        <f t="shared" si="783"/>
        <v>230573.56239636999</v>
      </c>
      <c r="D1442" s="68">
        <f>SUM(Y1442:Y$1459)</f>
        <v>2576.7906638999998</v>
      </c>
      <c r="E1442" s="68">
        <f t="shared" si="770"/>
        <v>227996.77173246999</v>
      </c>
      <c r="F1442" s="72">
        <f t="shared" si="793"/>
        <v>4310.3900000000003</v>
      </c>
      <c r="G1442" s="3">
        <f>IF(N1442=1,VLOOKUP(A1441,[1]Plan1!$BG$69:$BI$188,3),G1441)</f>
        <v>4337.1099999999997</v>
      </c>
      <c r="H1442" s="11">
        <f t="shared" si="794"/>
        <v>42159</v>
      </c>
      <c r="I1442" s="11">
        <f t="shared" si="795"/>
        <v>42189</v>
      </c>
      <c r="J1442" s="26">
        <f t="shared" si="771"/>
        <v>6.1989750347415384E-3</v>
      </c>
      <c r="K1442" s="11">
        <f t="shared" si="784"/>
        <v>42248</v>
      </c>
      <c r="L1442" s="11">
        <f t="shared" si="772"/>
        <v>42248</v>
      </c>
      <c r="M1442" s="1">
        <f t="shared" si="785"/>
        <v>21</v>
      </c>
      <c r="N1442" s="1">
        <f t="shared" si="790"/>
        <v>10</v>
      </c>
      <c r="O1442" s="2">
        <f t="shared" si="773"/>
        <v>1.00294711</v>
      </c>
      <c r="P1442" s="10">
        <f t="shared" si="767"/>
        <v>1.00790113</v>
      </c>
      <c r="Q1442" s="10">
        <f t="shared" si="796"/>
        <v>1.2916339211284946</v>
      </c>
      <c r="R1442" s="2">
        <f t="shared" si="766"/>
        <v>1.2954405</v>
      </c>
      <c r="S1442" s="2">
        <f t="shared" si="791"/>
        <v>1.1892205600000001</v>
      </c>
      <c r="T1442" s="2">
        <f t="shared" si="774"/>
        <v>274202.82099420001</v>
      </c>
      <c r="U1442" s="2">
        <f t="shared" si="775"/>
        <v>487.58177242593001</v>
      </c>
      <c r="V1442" s="2">
        <f t="shared" si="776"/>
        <v>67359.480239026801</v>
      </c>
      <c r="W1442" s="2">
        <f t="shared" si="777"/>
        <v>298420.62440782273</v>
      </c>
      <c r="X1442" s="27">
        <f t="shared" si="778"/>
        <v>0</v>
      </c>
      <c r="Y1442" s="2">
        <f t="shared" si="792"/>
        <v>0</v>
      </c>
      <c r="Z1442" s="67">
        <f t="shared" si="779"/>
        <v>0</v>
      </c>
      <c r="AA1442" s="2">
        <f t="shared" si="788"/>
        <v>0</v>
      </c>
      <c r="AB1442" s="26">
        <f t="shared" si="786"/>
        <v>6.7299999999999999E-2</v>
      </c>
      <c r="AC1442" s="27">
        <f t="shared" si="768"/>
        <v>10</v>
      </c>
      <c r="AD1442" s="27">
        <v>252</v>
      </c>
      <c r="AE1442" s="10">
        <f t="shared" si="797"/>
        <v>1.0025879499999999</v>
      </c>
      <c r="AF1442" s="2">
        <f t="shared" si="789"/>
        <v>709.62319059000004</v>
      </c>
      <c r="AG1442" s="2">
        <f t="shared" si="780"/>
        <v>772.29765493000002</v>
      </c>
      <c r="AH1442" s="3" t="str">
        <f t="shared" si="781"/>
        <v>-</v>
      </c>
      <c r="AI1442" s="4" t="str">
        <f t="shared" ref="AI1442:AI1505" si="798">AI1441</f>
        <v>A+J=</v>
      </c>
      <c r="AJ1442" s="11">
        <f t="shared" si="787"/>
        <v>42250</v>
      </c>
      <c r="AK1442" s="11"/>
      <c r="AL1442" s="4"/>
      <c r="AM1442" s="1"/>
      <c r="AN1442" s="11"/>
      <c r="AO1442" s="1"/>
      <c r="AP1442" s="1"/>
      <c r="AQ1442" s="1"/>
      <c r="AR1442" s="1"/>
      <c r="AS1442" s="6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</row>
    <row r="1443" spans="1:55" x14ac:dyDescent="0.2">
      <c r="A1443" s="144">
        <f t="shared" si="782"/>
        <v>42232</v>
      </c>
      <c r="B1443" s="2">
        <f t="shared" si="769"/>
        <v>299192.92206275271</v>
      </c>
      <c r="C1443" s="2">
        <f t="shared" si="783"/>
        <v>230573.56239636999</v>
      </c>
      <c r="D1443" s="68">
        <f>SUM(Y1443:Y$1459)</f>
        <v>2576.7906638999998</v>
      </c>
      <c r="E1443" s="68">
        <f t="shared" si="770"/>
        <v>227996.77173246999</v>
      </c>
      <c r="F1443" s="72">
        <f t="shared" si="793"/>
        <v>4310.3900000000003</v>
      </c>
      <c r="G1443" s="3">
        <f>IF(N1443=1,VLOOKUP(A1442,[1]Plan1!$BG$69:$BI$188,3),G1442)</f>
        <v>4337.1099999999997</v>
      </c>
      <c r="H1443" s="11">
        <f t="shared" si="794"/>
        <v>42159</v>
      </c>
      <c r="I1443" s="11">
        <f t="shared" si="795"/>
        <v>42189</v>
      </c>
      <c r="J1443" s="26">
        <f t="shared" si="771"/>
        <v>6.1989750347415384E-3</v>
      </c>
      <c r="K1443" s="11">
        <f t="shared" si="784"/>
        <v>42248</v>
      </c>
      <c r="L1443" s="11">
        <f t="shared" si="772"/>
        <v>42248</v>
      </c>
      <c r="M1443" s="1">
        <f t="shared" si="785"/>
        <v>21</v>
      </c>
      <c r="N1443" s="1">
        <f t="shared" si="790"/>
        <v>10</v>
      </c>
      <c r="O1443" s="2">
        <f t="shared" si="773"/>
        <v>1.00294711</v>
      </c>
      <c r="P1443" s="10">
        <f t="shared" si="767"/>
        <v>1.00790113</v>
      </c>
      <c r="Q1443" s="10">
        <f t="shared" si="796"/>
        <v>1.2916339211284946</v>
      </c>
      <c r="R1443" s="2">
        <f t="shared" si="766"/>
        <v>1.2954405</v>
      </c>
      <c r="S1443" s="2">
        <f t="shared" si="791"/>
        <v>1.1892205600000001</v>
      </c>
      <c r="T1443" s="2">
        <f t="shared" si="774"/>
        <v>274202.82099420001</v>
      </c>
      <c r="U1443" s="2">
        <f t="shared" si="775"/>
        <v>487.58177242593001</v>
      </c>
      <c r="V1443" s="2">
        <f t="shared" si="776"/>
        <v>67359.480239026801</v>
      </c>
      <c r="W1443" s="2">
        <f t="shared" si="777"/>
        <v>298420.62440782273</v>
      </c>
      <c r="X1443" s="27">
        <f t="shared" si="778"/>
        <v>0</v>
      </c>
      <c r="Y1443" s="2">
        <f t="shared" si="792"/>
        <v>0</v>
      </c>
      <c r="Z1443" s="67">
        <f t="shared" si="779"/>
        <v>0</v>
      </c>
      <c r="AA1443" s="2">
        <f t="shared" si="788"/>
        <v>0</v>
      </c>
      <c r="AB1443" s="26">
        <f t="shared" si="786"/>
        <v>6.7299999999999999E-2</v>
      </c>
      <c r="AC1443" s="27">
        <f t="shared" si="768"/>
        <v>10</v>
      </c>
      <c r="AD1443" s="27">
        <v>252</v>
      </c>
      <c r="AE1443" s="10">
        <f t="shared" si="797"/>
        <v>1.0025879499999999</v>
      </c>
      <c r="AF1443" s="2">
        <f t="shared" si="789"/>
        <v>709.62319059000004</v>
      </c>
      <c r="AG1443" s="2">
        <f t="shared" si="780"/>
        <v>772.29765493000002</v>
      </c>
      <c r="AH1443" s="3" t="str">
        <f t="shared" si="781"/>
        <v>-</v>
      </c>
      <c r="AI1443" s="4" t="str">
        <f t="shared" si="798"/>
        <v>A+J=</v>
      </c>
      <c r="AJ1443" s="11">
        <f t="shared" si="787"/>
        <v>42250</v>
      </c>
      <c r="AK1443" s="11"/>
      <c r="AL1443" s="4"/>
      <c r="AM1443" s="1"/>
      <c r="AN1443" s="11"/>
      <c r="AO1443" s="1"/>
      <c r="AP1443" s="1"/>
      <c r="AQ1443" s="1"/>
      <c r="AR1443" s="1"/>
      <c r="AS1443" s="6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</row>
    <row r="1444" spans="1:55" x14ac:dyDescent="0.2">
      <c r="A1444" s="144">
        <f t="shared" si="782"/>
        <v>42233</v>
      </c>
      <c r="B1444" s="2">
        <f t="shared" si="769"/>
        <v>299192.92206275271</v>
      </c>
      <c r="C1444" s="2">
        <f t="shared" si="783"/>
        <v>230573.56239636999</v>
      </c>
      <c r="D1444" s="68">
        <f>SUM(Y1444:Y$1459)</f>
        <v>2576.7906638999998</v>
      </c>
      <c r="E1444" s="68">
        <f t="shared" si="770"/>
        <v>227996.77173246999</v>
      </c>
      <c r="F1444" s="72">
        <f t="shared" si="793"/>
        <v>4310.3900000000003</v>
      </c>
      <c r="G1444" s="3">
        <f>IF(N1444=1,VLOOKUP(A1443,[1]Plan1!$BG$69:$BI$188,3),G1443)</f>
        <v>4337.1099999999997</v>
      </c>
      <c r="H1444" s="11">
        <f t="shared" si="794"/>
        <v>42159</v>
      </c>
      <c r="I1444" s="11">
        <f t="shared" si="795"/>
        <v>42189</v>
      </c>
      <c r="J1444" s="26">
        <f t="shared" si="771"/>
        <v>6.1989750347415384E-3</v>
      </c>
      <c r="K1444" s="11">
        <f t="shared" si="784"/>
        <v>42248</v>
      </c>
      <c r="L1444" s="11">
        <f t="shared" si="772"/>
        <v>42248</v>
      </c>
      <c r="M1444" s="1">
        <f t="shared" si="785"/>
        <v>21</v>
      </c>
      <c r="N1444" s="1">
        <f t="shared" si="790"/>
        <v>10</v>
      </c>
      <c r="O1444" s="2">
        <f t="shared" si="773"/>
        <v>1.00294711</v>
      </c>
      <c r="P1444" s="10">
        <f t="shared" si="767"/>
        <v>1.00790113</v>
      </c>
      <c r="Q1444" s="10">
        <f t="shared" si="796"/>
        <v>1.2916339211284946</v>
      </c>
      <c r="R1444" s="2">
        <f t="shared" si="766"/>
        <v>1.2954405</v>
      </c>
      <c r="S1444" s="2">
        <f t="shared" si="791"/>
        <v>1.1892205600000001</v>
      </c>
      <c r="T1444" s="2">
        <f t="shared" si="774"/>
        <v>274202.82099420001</v>
      </c>
      <c r="U1444" s="2">
        <f t="shared" si="775"/>
        <v>487.58177242593001</v>
      </c>
      <c r="V1444" s="2">
        <f t="shared" si="776"/>
        <v>67359.480239026801</v>
      </c>
      <c r="W1444" s="2">
        <f t="shared" si="777"/>
        <v>298420.62440782273</v>
      </c>
      <c r="X1444" s="27">
        <f t="shared" si="778"/>
        <v>0</v>
      </c>
      <c r="Y1444" s="2">
        <f t="shared" si="792"/>
        <v>0</v>
      </c>
      <c r="Z1444" s="67">
        <f t="shared" si="779"/>
        <v>0</v>
      </c>
      <c r="AA1444" s="2">
        <f t="shared" si="788"/>
        <v>0</v>
      </c>
      <c r="AB1444" s="26">
        <f t="shared" si="786"/>
        <v>6.7299999999999999E-2</v>
      </c>
      <c r="AC1444" s="27">
        <f t="shared" si="768"/>
        <v>10</v>
      </c>
      <c r="AD1444" s="27">
        <v>252</v>
      </c>
      <c r="AE1444" s="10">
        <f t="shared" si="797"/>
        <v>1.0025879499999999</v>
      </c>
      <c r="AF1444" s="2">
        <f t="shared" si="789"/>
        <v>709.62319059000004</v>
      </c>
      <c r="AG1444" s="2">
        <f t="shared" si="780"/>
        <v>772.29765493000002</v>
      </c>
      <c r="AH1444" s="3" t="str">
        <f t="shared" si="781"/>
        <v>-</v>
      </c>
      <c r="AI1444" s="4" t="str">
        <f t="shared" si="798"/>
        <v>A+J=</v>
      </c>
      <c r="AJ1444" s="11">
        <f t="shared" si="787"/>
        <v>42250</v>
      </c>
      <c r="AK1444" s="11"/>
      <c r="AL1444" s="4"/>
      <c r="AM1444" s="1"/>
      <c r="AN1444" s="11"/>
      <c r="AO1444" s="1"/>
      <c r="AP1444" s="1"/>
      <c r="AQ1444" s="1"/>
      <c r="AR1444" s="1"/>
      <c r="AS1444" s="6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</row>
    <row r="1445" spans="1:55" x14ac:dyDescent="0.2">
      <c r="A1445" s="144">
        <f t="shared" si="782"/>
        <v>42234</v>
      </c>
      <c r="B1445" s="2">
        <f t="shared" si="769"/>
        <v>299357.43975742889</v>
      </c>
      <c r="C1445" s="2">
        <f t="shared" si="783"/>
        <v>230573.56239636999</v>
      </c>
      <c r="D1445" s="68">
        <f>SUM(Y1445:Y$1459)</f>
        <v>2576.7906638999998</v>
      </c>
      <c r="E1445" s="68">
        <f t="shared" si="770"/>
        <v>227996.77173246999</v>
      </c>
      <c r="F1445" s="72">
        <f t="shared" si="793"/>
        <v>4310.3900000000003</v>
      </c>
      <c r="G1445" s="3">
        <f>IF(N1445=1,VLOOKUP(A1444,[1]Plan1!$BG$69:$BI$188,3),G1444)</f>
        <v>4337.1099999999997</v>
      </c>
      <c r="H1445" s="11">
        <f t="shared" si="794"/>
        <v>42159</v>
      </c>
      <c r="I1445" s="11">
        <f t="shared" si="795"/>
        <v>42189</v>
      </c>
      <c r="J1445" s="26">
        <f t="shared" si="771"/>
        <v>6.1989750347415384E-3</v>
      </c>
      <c r="K1445" s="11">
        <f t="shared" si="784"/>
        <v>42248</v>
      </c>
      <c r="L1445" s="11">
        <f t="shared" si="772"/>
        <v>42248</v>
      </c>
      <c r="M1445" s="1">
        <f t="shared" si="785"/>
        <v>21</v>
      </c>
      <c r="N1445" s="1">
        <f t="shared" si="790"/>
        <v>11</v>
      </c>
      <c r="O1445" s="2">
        <f t="shared" si="773"/>
        <v>1.0032422999999999</v>
      </c>
      <c r="P1445" s="10">
        <f t="shared" si="767"/>
        <v>1.00790113</v>
      </c>
      <c r="Q1445" s="10">
        <f t="shared" si="796"/>
        <v>1.2916339211284946</v>
      </c>
      <c r="R1445" s="2">
        <f t="shared" si="766"/>
        <v>1.29582178</v>
      </c>
      <c r="S1445" s="2">
        <f t="shared" si="791"/>
        <v>1.1892205600000001</v>
      </c>
      <c r="T1445" s="2">
        <f t="shared" si="774"/>
        <v>274202.82099420001</v>
      </c>
      <c r="U1445" s="2">
        <f t="shared" si="775"/>
        <v>487.58177242593001</v>
      </c>
      <c r="V1445" s="2">
        <f t="shared" si="776"/>
        <v>67446.410848152969</v>
      </c>
      <c r="W1445" s="2">
        <f t="shared" si="777"/>
        <v>298507.5550169489</v>
      </c>
      <c r="X1445" s="27">
        <f t="shared" si="778"/>
        <v>0</v>
      </c>
      <c r="Y1445" s="2">
        <f t="shared" si="792"/>
        <v>0</v>
      </c>
      <c r="Z1445" s="67">
        <f t="shared" si="779"/>
        <v>0</v>
      </c>
      <c r="AA1445" s="2">
        <f t="shared" si="788"/>
        <v>0</v>
      </c>
      <c r="AB1445" s="26">
        <f t="shared" si="786"/>
        <v>6.7299999999999999E-2</v>
      </c>
      <c r="AC1445" s="27">
        <f t="shared" si="768"/>
        <v>11</v>
      </c>
      <c r="AD1445" s="27">
        <v>252</v>
      </c>
      <c r="AE1445" s="10">
        <f t="shared" si="797"/>
        <v>1.0028471130000001</v>
      </c>
      <c r="AF1445" s="2">
        <f t="shared" si="789"/>
        <v>780.68641628</v>
      </c>
      <c r="AG1445" s="2">
        <f t="shared" si="780"/>
        <v>849.88474048</v>
      </c>
      <c r="AH1445" s="3" t="str">
        <f t="shared" si="781"/>
        <v>-</v>
      </c>
      <c r="AI1445" s="4" t="str">
        <f t="shared" si="798"/>
        <v>A+J=</v>
      </c>
      <c r="AJ1445" s="11">
        <f t="shared" si="787"/>
        <v>42250</v>
      </c>
      <c r="AK1445" s="11"/>
      <c r="AL1445" s="4"/>
      <c r="AM1445" s="1"/>
      <c r="AN1445" s="11"/>
      <c r="AO1445" s="1"/>
      <c r="AP1445" s="1"/>
      <c r="AQ1445" s="1"/>
      <c r="AR1445" s="1"/>
      <c r="AS1445" s="6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</row>
    <row r="1446" spans="1:55" x14ac:dyDescent="0.2">
      <c r="A1446" s="144">
        <f t="shared" si="782"/>
        <v>42235</v>
      </c>
      <c r="B1446" s="2">
        <f t="shared" si="769"/>
        <v>299522.04538683215</v>
      </c>
      <c r="C1446" s="2">
        <f t="shared" si="783"/>
        <v>230573.56239636999</v>
      </c>
      <c r="D1446" s="68">
        <f>SUM(Y1446:Y$1459)</f>
        <v>2576.7906638999998</v>
      </c>
      <c r="E1446" s="68">
        <f t="shared" si="770"/>
        <v>227996.77173246999</v>
      </c>
      <c r="F1446" s="72">
        <f t="shared" si="793"/>
        <v>4310.3900000000003</v>
      </c>
      <c r="G1446" s="3">
        <f>IF(N1446=1,VLOOKUP(A1445,[1]Plan1!$BG$69:$BI$188,3),G1445)</f>
        <v>4337.1099999999997</v>
      </c>
      <c r="H1446" s="11">
        <f t="shared" si="794"/>
        <v>42159</v>
      </c>
      <c r="I1446" s="11">
        <f t="shared" si="795"/>
        <v>42189</v>
      </c>
      <c r="J1446" s="26">
        <f t="shared" si="771"/>
        <v>6.1989750347415384E-3</v>
      </c>
      <c r="K1446" s="11">
        <f t="shared" si="784"/>
        <v>42248</v>
      </c>
      <c r="L1446" s="11">
        <f t="shared" si="772"/>
        <v>42248</v>
      </c>
      <c r="M1446" s="1">
        <f t="shared" si="785"/>
        <v>21</v>
      </c>
      <c r="N1446" s="1">
        <f t="shared" si="790"/>
        <v>12</v>
      </c>
      <c r="O1446" s="2">
        <f t="shared" si="773"/>
        <v>1.00353757</v>
      </c>
      <c r="P1446" s="10">
        <f t="shared" si="767"/>
        <v>1.00790113</v>
      </c>
      <c r="Q1446" s="10">
        <f t="shared" si="796"/>
        <v>1.2916339211284946</v>
      </c>
      <c r="R1446" s="2">
        <f t="shared" si="766"/>
        <v>1.2962031599999999</v>
      </c>
      <c r="S1446" s="2">
        <f t="shared" si="791"/>
        <v>1.1892205600000001</v>
      </c>
      <c r="T1446" s="2">
        <f t="shared" si="774"/>
        <v>274202.82099420001</v>
      </c>
      <c r="U1446" s="2">
        <f t="shared" si="775"/>
        <v>487.58177242593001</v>
      </c>
      <c r="V1446" s="2">
        <f t="shared" si="776"/>
        <v>67533.364256956265</v>
      </c>
      <c r="W1446" s="2">
        <f t="shared" si="777"/>
        <v>298594.50842575217</v>
      </c>
      <c r="X1446" s="27">
        <f t="shared" si="778"/>
        <v>0</v>
      </c>
      <c r="Y1446" s="2">
        <f t="shared" si="792"/>
        <v>0</v>
      </c>
      <c r="Z1446" s="67">
        <f t="shared" si="779"/>
        <v>0</v>
      </c>
      <c r="AA1446" s="2">
        <f t="shared" si="788"/>
        <v>0</v>
      </c>
      <c r="AB1446" s="26">
        <f t="shared" si="786"/>
        <v>6.7299999999999999E-2</v>
      </c>
      <c r="AC1446" s="27">
        <f t="shared" si="768"/>
        <v>12</v>
      </c>
      <c r="AD1446" s="27">
        <v>252</v>
      </c>
      <c r="AE1446" s="10">
        <f t="shared" si="797"/>
        <v>1.003106343</v>
      </c>
      <c r="AF1446" s="2">
        <f t="shared" si="789"/>
        <v>851.76801356999999</v>
      </c>
      <c r="AG1446" s="2">
        <f t="shared" si="780"/>
        <v>927.53696107999997</v>
      </c>
      <c r="AH1446" s="3" t="str">
        <f t="shared" si="781"/>
        <v>-</v>
      </c>
      <c r="AI1446" s="4" t="str">
        <f t="shared" si="798"/>
        <v>A+J=</v>
      </c>
      <c r="AJ1446" s="11">
        <f t="shared" si="787"/>
        <v>42250</v>
      </c>
      <c r="AK1446" s="11"/>
      <c r="AL1446" s="4"/>
      <c r="AM1446" s="1"/>
      <c r="AN1446" s="11"/>
      <c r="AO1446" s="1"/>
      <c r="AP1446" s="1"/>
      <c r="AQ1446" s="1"/>
      <c r="AR1446" s="1"/>
      <c r="AS1446" s="6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</row>
    <row r="1447" spans="1:55" x14ac:dyDescent="0.2">
      <c r="A1447" s="144">
        <f t="shared" si="782"/>
        <v>42236</v>
      </c>
      <c r="B1447" s="2">
        <f t="shared" si="769"/>
        <v>299686.74584909587</v>
      </c>
      <c r="C1447" s="2">
        <f t="shared" si="783"/>
        <v>230573.56239636999</v>
      </c>
      <c r="D1447" s="68">
        <f>SUM(Y1447:Y$1459)</f>
        <v>2576.7906638999998</v>
      </c>
      <c r="E1447" s="68">
        <f t="shared" si="770"/>
        <v>227996.77173246999</v>
      </c>
      <c r="F1447" s="72">
        <f t="shared" si="793"/>
        <v>4310.3900000000003</v>
      </c>
      <c r="G1447" s="3">
        <f>IF(N1447=1,VLOOKUP(A1446,[1]Plan1!$BG$69:$BI$188,3),G1446)</f>
        <v>4337.1099999999997</v>
      </c>
      <c r="H1447" s="11">
        <f t="shared" si="794"/>
        <v>42159</v>
      </c>
      <c r="I1447" s="11">
        <f t="shared" si="795"/>
        <v>42189</v>
      </c>
      <c r="J1447" s="26">
        <f t="shared" si="771"/>
        <v>6.1989750347415384E-3</v>
      </c>
      <c r="K1447" s="11">
        <f t="shared" si="784"/>
        <v>42248</v>
      </c>
      <c r="L1447" s="11">
        <f t="shared" si="772"/>
        <v>42248</v>
      </c>
      <c r="M1447" s="1">
        <f t="shared" si="785"/>
        <v>21</v>
      </c>
      <c r="N1447" s="1">
        <f t="shared" si="790"/>
        <v>13</v>
      </c>
      <c r="O1447" s="2">
        <f t="shared" si="773"/>
        <v>1.0038329399999999</v>
      </c>
      <c r="P1447" s="10">
        <f t="shared" si="767"/>
        <v>1.00790113</v>
      </c>
      <c r="Q1447" s="10">
        <f t="shared" si="796"/>
        <v>1.2916339211284946</v>
      </c>
      <c r="R1447" s="2">
        <f t="shared" si="766"/>
        <v>1.2965846700000001</v>
      </c>
      <c r="S1447" s="2">
        <f t="shared" si="791"/>
        <v>1.1892205600000001</v>
      </c>
      <c r="T1447" s="2">
        <f t="shared" si="774"/>
        <v>274202.82099420001</v>
      </c>
      <c r="U1447" s="2">
        <f t="shared" si="775"/>
        <v>487.58177242593001</v>
      </c>
      <c r="V1447" s="2">
        <f t="shared" si="776"/>
        <v>67620.347305339965</v>
      </c>
      <c r="W1447" s="2">
        <f t="shared" si="777"/>
        <v>298681.4914741359</v>
      </c>
      <c r="X1447" s="27">
        <f t="shared" si="778"/>
        <v>0</v>
      </c>
      <c r="Y1447" s="2">
        <f t="shared" si="792"/>
        <v>0</v>
      </c>
      <c r="Z1447" s="67">
        <f t="shared" si="779"/>
        <v>0</v>
      </c>
      <c r="AA1447" s="2">
        <f t="shared" si="788"/>
        <v>0</v>
      </c>
      <c r="AB1447" s="26">
        <f t="shared" si="786"/>
        <v>6.7299999999999999E-2</v>
      </c>
      <c r="AC1447" s="27">
        <f t="shared" si="768"/>
        <v>13</v>
      </c>
      <c r="AD1447" s="27">
        <v>252</v>
      </c>
      <c r="AE1447" s="10">
        <f t="shared" si="797"/>
        <v>1.0033656399999999</v>
      </c>
      <c r="AF1447" s="2">
        <f t="shared" si="789"/>
        <v>922.86798245</v>
      </c>
      <c r="AG1447" s="2">
        <f t="shared" si="780"/>
        <v>1005.25437496</v>
      </c>
      <c r="AH1447" s="3" t="str">
        <f t="shared" si="781"/>
        <v>-</v>
      </c>
      <c r="AI1447" s="4" t="str">
        <f t="shared" si="798"/>
        <v>A+J=</v>
      </c>
      <c r="AJ1447" s="11">
        <f t="shared" si="787"/>
        <v>42250</v>
      </c>
      <c r="AK1447" s="11"/>
      <c r="AL1447" s="4"/>
      <c r="AM1447" s="1"/>
      <c r="AN1447" s="11"/>
      <c r="AO1447" s="1"/>
      <c r="AP1447" s="1"/>
      <c r="AQ1447" s="1"/>
      <c r="AR1447" s="1"/>
      <c r="AS1447" s="6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</row>
    <row r="1448" spans="1:55" x14ac:dyDescent="0.2">
      <c r="A1448" s="144">
        <f t="shared" si="782"/>
        <v>42237</v>
      </c>
      <c r="B1448" s="2">
        <f t="shared" si="769"/>
        <v>299851.53432005667</v>
      </c>
      <c r="C1448" s="2">
        <f t="shared" si="783"/>
        <v>230573.56239636999</v>
      </c>
      <c r="D1448" s="68">
        <f>SUM(Y1448:Y$1459)</f>
        <v>2576.7906638999998</v>
      </c>
      <c r="E1448" s="68">
        <f t="shared" si="770"/>
        <v>227996.77173246999</v>
      </c>
      <c r="F1448" s="72">
        <f t="shared" si="793"/>
        <v>4310.3900000000003</v>
      </c>
      <c r="G1448" s="3">
        <f>IF(N1448=1,VLOOKUP(A1447,[1]Plan1!$BG$69:$BI$188,3),G1447)</f>
        <v>4337.1099999999997</v>
      </c>
      <c r="H1448" s="11">
        <f t="shared" si="794"/>
        <v>42159</v>
      </c>
      <c r="I1448" s="11">
        <f t="shared" si="795"/>
        <v>42189</v>
      </c>
      <c r="J1448" s="26">
        <f t="shared" si="771"/>
        <v>6.1989750347415384E-3</v>
      </c>
      <c r="K1448" s="11">
        <f t="shared" si="784"/>
        <v>42248</v>
      </c>
      <c r="L1448" s="11">
        <f t="shared" si="772"/>
        <v>42248</v>
      </c>
      <c r="M1448" s="1">
        <f t="shared" si="785"/>
        <v>21</v>
      </c>
      <c r="N1448" s="1">
        <f t="shared" si="790"/>
        <v>14</v>
      </c>
      <c r="O1448" s="2">
        <f t="shared" si="773"/>
        <v>1.00412839</v>
      </c>
      <c r="P1448" s="10">
        <f t="shared" si="767"/>
        <v>1.00790113</v>
      </c>
      <c r="Q1448" s="10">
        <f t="shared" si="796"/>
        <v>1.2916339211284946</v>
      </c>
      <c r="R1448" s="2">
        <f t="shared" si="766"/>
        <v>1.2969662799999999</v>
      </c>
      <c r="S1448" s="2">
        <f t="shared" si="791"/>
        <v>1.1892205600000001</v>
      </c>
      <c r="T1448" s="2">
        <f t="shared" si="774"/>
        <v>274202.82099420001</v>
      </c>
      <c r="U1448" s="2">
        <f t="shared" si="775"/>
        <v>487.58177242593001</v>
      </c>
      <c r="V1448" s="2">
        <f t="shared" si="776"/>
        <v>67707.353153400749</v>
      </c>
      <c r="W1448" s="2">
        <f t="shared" si="777"/>
        <v>298768.49732219666</v>
      </c>
      <c r="X1448" s="27">
        <f t="shared" si="778"/>
        <v>0</v>
      </c>
      <c r="Y1448" s="2">
        <f t="shared" si="792"/>
        <v>0</v>
      </c>
      <c r="Z1448" s="67">
        <f t="shared" si="779"/>
        <v>0</v>
      </c>
      <c r="AA1448" s="2">
        <f t="shared" si="788"/>
        <v>0</v>
      </c>
      <c r="AB1448" s="26">
        <f t="shared" si="786"/>
        <v>6.7299999999999999E-2</v>
      </c>
      <c r="AC1448" s="27">
        <f t="shared" si="768"/>
        <v>14</v>
      </c>
      <c r="AD1448" s="27">
        <v>252</v>
      </c>
      <c r="AE1448" s="10">
        <f t="shared" si="797"/>
        <v>1.0036250040000001</v>
      </c>
      <c r="AF1448" s="2">
        <f t="shared" si="789"/>
        <v>993.98632291000001</v>
      </c>
      <c r="AG1448" s="2">
        <f t="shared" si="780"/>
        <v>1083.0369978599999</v>
      </c>
      <c r="AH1448" s="3" t="str">
        <f t="shared" si="781"/>
        <v>-</v>
      </c>
      <c r="AI1448" s="4" t="str">
        <f t="shared" si="798"/>
        <v>A+J=</v>
      </c>
      <c r="AJ1448" s="11">
        <f t="shared" si="787"/>
        <v>42250</v>
      </c>
      <c r="AK1448" s="11"/>
      <c r="AL1448" s="4"/>
      <c r="AM1448" s="1"/>
      <c r="AN1448" s="11"/>
      <c r="AO1448" s="1"/>
      <c r="AP1448" s="1"/>
      <c r="AQ1448" s="1"/>
      <c r="AR1448" s="1"/>
      <c r="AS1448" s="6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</row>
    <row r="1449" spans="1:55" x14ac:dyDescent="0.2">
      <c r="A1449" s="144">
        <f t="shared" si="782"/>
        <v>42238</v>
      </c>
      <c r="B1449" s="2">
        <f t="shared" si="769"/>
        <v>300016.41312377242</v>
      </c>
      <c r="C1449" s="2">
        <f t="shared" si="783"/>
        <v>230573.56239636999</v>
      </c>
      <c r="D1449" s="68">
        <f>SUM(Y1449:Y$1459)</f>
        <v>2576.7906638999998</v>
      </c>
      <c r="E1449" s="68">
        <f t="shared" si="770"/>
        <v>227996.77173246999</v>
      </c>
      <c r="F1449" s="72">
        <f t="shared" si="793"/>
        <v>4310.3900000000003</v>
      </c>
      <c r="G1449" s="3">
        <f>IF(N1449=1,VLOOKUP(A1448,[1]Plan1!$BG$69:$BI$188,3),G1448)</f>
        <v>4337.1099999999997</v>
      </c>
      <c r="H1449" s="11">
        <f t="shared" si="794"/>
        <v>42159</v>
      </c>
      <c r="I1449" s="11">
        <f t="shared" si="795"/>
        <v>42189</v>
      </c>
      <c r="J1449" s="26">
        <f t="shared" si="771"/>
        <v>6.1989750347415384E-3</v>
      </c>
      <c r="K1449" s="11">
        <f t="shared" si="784"/>
        <v>42248</v>
      </c>
      <c r="L1449" s="11">
        <f t="shared" si="772"/>
        <v>42248</v>
      </c>
      <c r="M1449" s="1">
        <f t="shared" si="785"/>
        <v>21</v>
      </c>
      <c r="N1449" s="1">
        <f t="shared" si="790"/>
        <v>15</v>
      </c>
      <c r="O1449" s="2">
        <f t="shared" si="773"/>
        <v>1.00442392</v>
      </c>
      <c r="P1449" s="10">
        <f t="shared" si="767"/>
        <v>1.00790113</v>
      </c>
      <c r="Q1449" s="10">
        <f t="shared" si="796"/>
        <v>1.2916339211284946</v>
      </c>
      <c r="R1449" s="2">
        <f t="shared" ref="R1449:R1512" si="799">TRUNC(TRUNC((O1449*Q1449),15),8)</f>
        <v>1.2973479999999999</v>
      </c>
      <c r="S1449" s="2">
        <f t="shared" si="791"/>
        <v>1.1892205600000001</v>
      </c>
      <c r="T1449" s="2">
        <f t="shared" si="774"/>
        <v>274202.82099420001</v>
      </c>
      <c r="U1449" s="2">
        <f t="shared" si="775"/>
        <v>487.58177242593001</v>
      </c>
      <c r="V1449" s="2">
        <f t="shared" si="776"/>
        <v>67794.384081106473</v>
      </c>
      <c r="W1449" s="2">
        <f t="shared" si="777"/>
        <v>298855.52824990242</v>
      </c>
      <c r="X1449" s="27">
        <f t="shared" si="778"/>
        <v>0</v>
      </c>
      <c r="Y1449" s="2">
        <f t="shared" si="792"/>
        <v>0</v>
      </c>
      <c r="Z1449" s="67">
        <f t="shared" si="779"/>
        <v>0</v>
      </c>
      <c r="AA1449" s="2">
        <f t="shared" si="788"/>
        <v>0</v>
      </c>
      <c r="AB1449" s="26">
        <f t="shared" si="786"/>
        <v>6.7299999999999999E-2</v>
      </c>
      <c r="AC1449" s="27">
        <f t="shared" si="768"/>
        <v>15</v>
      </c>
      <c r="AD1449" s="27">
        <v>252</v>
      </c>
      <c r="AE1449" s="10">
        <f t="shared" si="797"/>
        <v>1.003884435</v>
      </c>
      <c r="AF1449" s="2">
        <f t="shared" si="789"/>
        <v>1065.12303496</v>
      </c>
      <c r="AG1449" s="2">
        <f t="shared" si="780"/>
        <v>1160.8848738700001</v>
      </c>
      <c r="AH1449" s="3" t="str">
        <f t="shared" si="781"/>
        <v>-</v>
      </c>
      <c r="AI1449" s="4" t="str">
        <f t="shared" si="798"/>
        <v>A+J=</v>
      </c>
      <c r="AJ1449" s="11">
        <f t="shared" si="787"/>
        <v>42250</v>
      </c>
      <c r="AK1449" s="11"/>
      <c r="AL1449" s="4"/>
      <c r="AM1449" s="1"/>
      <c r="AN1449" s="11"/>
      <c r="AO1449" s="1"/>
      <c r="AP1449" s="1"/>
      <c r="AQ1449" s="1"/>
      <c r="AR1449" s="1"/>
      <c r="AS1449" s="6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</row>
    <row r="1450" spans="1:55" x14ac:dyDescent="0.2">
      <c r="A1450" s="144">
        <f t="shared" si="782"/>
        <v>42239</v>
      </c>
      <c r="B1450" s="2">
        <f t="shared" si="769"/>
        <v>300016.41312377242</v>
      </c>
      <c r="C1450" s="2">
        <f t="shared" si="783"/>
        <v>230573.56239636999</v>
      </c>
      <c r="D1450" s="68">
        <f>SUM(Y1450:Y$1459)</f>
        <v>2576.7906638999998</v>
      </c>
      <c r="E1450" s="68">
        <f t="shared" si="770"/>
        <v>227996.77173246999</v>
      </c>
      <c r="F1450" s="72">
        <f t="shared" si="793"/>
        <v>4310.3900000000003</v>
      </c>
      <c r="G1450" s="3">
        <f>IF(N1450=1,VLOOKUP(A1449,[1]Plan1!$BG$69:$BI$188,3),G1449)</f>
        <v>4337.1099999999997</v>
      </c>
      <c r="H1450" s="11">
        <f t="shared" si="794"/>
        <v>42159</v>
      </c>
      <c r="I1450" s="11">
        <f t="shared" si="795"/>
        <v>42189</v>
      </c>
      <c r="J1450" s="26">
        <f t="shared" si="771"/>
        <v>6.1989750347415384E-3</v>
      </c>
      <c r="K1450" s="11">
        <f t="shared" si="784"/>
        <v>42248</v>
      </c>
      <c r="L1450" s="11">
        <f t="shared" si="772"/>
        <v>42248</v>
      </c>
      <c r="M1450" s="1">
        <f t="shared" si="785"/>
        <v>21</v>
      </c>
      <c r="N1450" s="1">
        <f t="shared" si="790"/>
        <v>15</v>
      </c>
      <c r="O1450" s="2">
        <f t="shared" si="773"/>
        <v>1.00442392</v>
      </c>
      <c r="P1450" s="10">
        <f t="shared" ref="P1450:P1513" si="800">IF(L1450&gt;L1449,O1449,P1449)</f>
        <v>1.00790113</v>
      </c>
      <c r="Q1450" s="10">
        <f t="shared" si="796"/>
        <v>1.2916339211284946</v>
      </c>
      <c r="R1450" s="2">
        <f t="shared" si="799"/>
        <v>1.2973479999999999</v>
      </c>
      <c r="S1450" s="2">
        <f t="shared" si="791"/>
        <v>1.1892205600000001</v>
      </c>
      <c r="T1450" s="2">
        <f t="shared" si="774"/>
        <v>274202.82099420001</v>
      </c>
      <c r="U1450" s="2">
        <f t="shared" si="775"/>
        <v>487.58177242593001</v>
      </c>
      <c r="V1450" s="2">
        <f t="shared" si="776"/>
        <v>67794.384081106473</v>
      </c>
      <c r="W1450" s="2">
        <f t="shared" si="777"/>
        <v>298855.52824990242</v>
      </c>
      <c r="X1450" s="27">
        <f t="shared" si="778"/>
        <v>0</v>
      </c>
      <c r="Y1450" s="2">
        <f t="shared" si="792"/>
        <v>0</v>
      </c>
      <c r="Z1450" s="67">
        <f t="shared" si="779"/>
        <v>0</v>
      </c>
      <c r="AA1450" s="2">
        <f t="shared" si="788"/>
        <v>0</v>
      </c>
      <c r="AB1450" s="26">
        <f t="shared" si="786"/>
        <v>6.7299999999999999E-2</v>
      </c>
      <c r="AC1450" s="27">
        <f t="shared" si="768"/>
        <v>15</v>
      </c>
      <c r="AD1450" s="27">
        <v>252</v>
      </c>
      <c r="AE1450" s="10">
        <f t="shared" si="797"/>
        <v>1.003884435</v>
      </c>
      <c r="AF1450" s="2">
        <f t="shared" si="789"/>
        <v>1065.12303496</v>
      </c>
      <c r="AG1450" s="2">
        <f t="shared" si="780"/>
        <v>1160.8848738700001</v>
      </c>
      <c r="AH1450" s="3" t="str">
        <f t="shared" si="781"/>
        <v>-</v>
      </c>
      <c r="AI1450" s="4" t="str">
        <f t="shared" si="798"/>
        <v>A+J=</v>
      </c>
      <c r="AJ1450" s="11">
        <f t="shared" si="787"/>
        <v>42250</v>
      </c>
      <c r="AK1450" s="11"/>
      <c r="AL1450" s="4"/>
      <c r="AM1450" s="1"/>
      <c r="AN1450" s="11"/>
      <c r="AO1450" s="1"/>
      <c r="AP1450" s="1"/>
      <c r="AQ1450" s="1"/>
      <c r="AR1450" s="1"/>
      <c r="AS1450" s="6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</row>
    <row r="1451" spans="1:55" x14ac:dyDescent="0.2">
      <c r="A1451" s="144">
        <f t="shared" si="782"/>
        <v>42240</v>
      </c>
      <c r="B1451" s="2">
        <f t="shared" si="769"/>
        <v>300016.41312377242</v>
      </c>
      <c r="C1451" s="2">
        <f t="shared" si="783"/>
        <v>230573.56239636999</v>
      </c>
      <c r="D1451" s="68">
        <f>SUM(Y1451:Y$1459)</f>
        <v>2576.7906638999998</v>
      </c>
      <c r="E1451" s="68">
        <f t="shared" si="770"/>
        <v>227996.77173246999</v>
      </c>
      <c r="F1451" s="72">
        <f t="shared" si="793"/>
        <v>4310.3900000000003</v>
      </c>
      <c r="G1451" s="3">
        <f>IF(N1451=1,VLOOKUP(A1450,[1]Plan1!$BG$69:$BI$188,3),G1450)</f>
        <v>4337.1099999999997</v>
      </c>
      <c r="H1451" s="11">
        <f t="shared" si="794"/>
        <v>42159</v>
      </c>
      <c r="I1451" s="11">
        <f t="shared" si="795"/>
        <v>42189</v>
      </c>
      <c r="J1451" s="26">
        <f t="shared" si="771"/>
        <v>6.1989750347415384E-3</v>
      </c>
      <c r="K1451" s="11">
        <f t="shared" si="784"/>
        <v>42248</v>
      </c>
      <c r="L1451" s="11">
        <f t="shared" si="772"/>
        <v>42248</v>
      </c>
      <c r="M1451" s="1">
        <f t="shared" si="785"/>
        <v>21</v>
      </c>
      <c r="N1451" s="1">
        <f t="shared" si="790"/>
        <v>15</v>
      </c>
      <c r="O1451" s="2">
        <f t="shared" si="773"/>
        <v>1.00442392</v>
      </c>
      <c r="P1451" s="10">
        <f t="shared" si="800"/>
        <v>1.00790113</v>
      </c>
      <c r="Q1451" s="10">
        <f t="shared" si="796"/>
        <v>1.2916339211284946</v>
      </c>
      <c r="R1451" s="2">
        <f t="shared" si="799"/>
        <v>1.2973479999999999</v>
      </c>
      <c r="S1451" s="2">
        <f t="shared" si="791"/>
        <v>1.1892205600000001</v>
      </c>
      <c r="T1451" s="2">
        <f t="shared" si="774"/>
        <v>274202.82099420001</v>
      </c>
      <c r="U1451" s="2">
        <f t="shared" si="775"/>
        <v>487.58177242593001</v>
      </c>
      <c r="V1451" s="2">
        <f t="shared" si="776"/>
        <v>67794.384081106473</v>
      </c>
      <c r="W1451" s="2">
        <f t="shared" si="777"/>
        <v>298855.52824990242</v>
      </c>
      <c r="X1451" s="27">
        <f t="shared" si="778"/>
        <v>0</v>
      </c>
      <c r="Y1451" s="2">
        <f t="shared" si="792"/>
        <v>0</v>
      </c>
      <c r="Z1451" s="67">
        <f t="shared" si="779"/>
        <v>0</v>
      </c>
      <c r="AA1451" s="2">
        <f t="shared" si="788"/>
        <v>0</v>
      </c>
      <c r="AB1451" s="26">
        <f t="shared" si="786"/>
        <v>6.7299999999999999E-2</v>
      </c>
      <c r="AC1451" s="27">
        <f t="shared" si="768"/>
        <v>15</v>
      </c>
      <c r="AD1451" s="27">
        <v>252</v>
      </c>
      <c r="AE1451" s="10">
        <f t="shared" si="797"/>
        <v>1.003884435</v>
      </c>
      <c r="AF1451" s="2">
        <f t="shared" si="789"/>
        <v>1065.12303496</v>
      </c>
      <c r="AG1451" s="2">
        <f t="shared" si="780"/>
        <v>1160.8848738700001</v>
      </c>
      <c r="AH1451" s="3" t="str">
        <f t="shared" si="781"/>
        <v>-</v>
      </c>
      <c r="AI1451" s="4" t="str">
        <f t="shared" si="798"/>
        <v>A+J=</v>
      </c>
      <c r="AJ1451" s="11">
        <f t="shared" si="787"/>
        <v>42250</v>
      </c>
      <c r="AK1451" s="11"/>
      <c r="AL1451" s="4"/>
      <c r="AM1451" s="1"/>
      <c r="AN1451" s="11"/>
      <c r="AO1451" s="1"/>
      <c r="AP1451" s="1"/>
      <c r="AQ1451" s="1"/>
      <c r="AR1451" s="1"/>
      <c r="AS1451" s="6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</row>
    <row r="1452" spans="1:55" x14ac:dyDescent="0.2">
      <c r="A1452" s="144">
        <f t="shared" si="782"/>
        <v>42241</v>
      </c>
      <c r="B1452" s="2">
        <f t="shared" si="769"/>
        <v>300181.38717502845</v>
      </c>
      <c r="C1452" s="2">
        <f t="shared" si="783"/>
        <v>230573.56239636999</v>
      </c>
      <c r="D1452" s="68">
        <f>SUM(Y1452:Y$1459)</f>
        <v>2576.7906638999998</v>
      </c>
      <c r="E1452" s="68">
        <f t="shared" si="770"/>
        <v>227996.77173246999</v>
      </c>
      <c r="F1452" s="72">
        <f t="shared" si="793"/>
        <v>4310.3900000000003</v>
      </c>
      <c r="G1452" s="3">
        <f>IF(N1452=1,VLOOKUP(A1451,[1]Plan1!$BG$69:$BI$188,3),G1451)</f>
        <v>4337.1099999999997</v>
      </c>
      <c r="H1452" s="11">
        <f t="shared" si="794"/>
        <v>42159</v>
      </c>
      <c r="I1452" s="11">
        <f t="shared" si="795"/>
        <v>42189</v>
      </c>
      <c r="J1452" s="26">
        <f t="shared" si="771"/>
        <v>6.1989750347415384E-3</v>
      </c>
      <c r="K1452" s="11">
        <f t="shared" si="784"/>
        <v>42248</v>
      </c>
      <c r="L1452" s="11">
        <f t="shared" si="772"/>
        <v>42248</v>
      </c>
      <c r="M1452" s="1">
        <f t="shared" si="785"/>
        <v>21</v>
      </c>
      <c r="N1452" s="1">
        <f t="shared" si="790"/>
        <v>16</v>
      </c>
      <c r="O1452" s="2">
        <f t="shared" si="773"/>
        <v>1.0047195499999999</v>
      </c>
      <c r="P1452" s="10">
        <f t="shared" si="800"/>
        <v>1.00790113</v>
      </c>
      <c r="Q1452" s="10">
        <f t="shared" si="796"/>
        <v>1.2916339211284946</v>
      </c>
      <c r="R1452" s="2">
        <f t="shared" si="799"/>
        <v>1.2977298500000001</v>
      </c>
      <c r="S1452" s="2">
        <f t="shared" si="791"/>
        <v>1.1892205600000001</v>
      </c>
      <c r="T1452" s="2">
        <f t="shared" si="774"/>
        <v>274202.82099420001</v>
      </c>
      <c r="U1452" s="2">
        <f t="shared" si="775"/>
        <v>487.58177242593001</v>
      </c>
      <c r="V1452" s="2">
        <f t="shared" si="776"/>
        <v>67881.444648392542</v>
      </c>
      <c r="W1452" s="2">
        <f t="shared" si="777"/>
        <v>298942.58881718846</v>
      </c>
      <c r="X1452" s="27">
        <f t="shared" si="778"/>
        <v>0</v>
      </c>
      <c r="Y1452" s="2">
        <f t="shared" si="792"/>
        <v>0</v>
      </c>
      <c r="Z1452" s="67">
        <f t="shared" si="779"/>
        <v>0</v>
      </c>
      <c r="AA1452" s="2">
        <f t="shared" si="788"/>
        <v>0</v>
      </c>
      <c r="AB1452" s="26">
        <f t="shared" si="786"/>
        <v>6.7299999999999999E-2</v>
      </c>
      <c r="AC1452" s="27">
        <f t="shared" si="768"/>
        <v>16</v>
      </c>
      <c r="AD1452" s="27">
        <v>252</v>
      </c>
      <c r="AE1452" s="10">
        <f t="shared" si="797"/>
        <v>1.004143934</v>
      </c>
      <c r="AF1452" s="2">
        <f t="shared" si="789"/>
        <v>1136.27839281</v>
      </c>
      <c r="AG1452" s="2">
        <f t="shared" si="780"/>
        <v>1238.7983578400001</v>
      </c>
      <c r="AH1452" s="3" t="str">
        <f t="shared" si="781"/>
        <v>-</v>
      </c>
      <c r="AI1452" s="4" t="str">
        <f t="shared" si="798"/>
        <v>A+J=</v>
      </c>
      <c r="AJ1452" s="11">
        <f t="shared" si="787"/>
        <v>42250</v>
      </c>
      <c r="AK1452" s="11"/>
      <c r="AL1452" s="4"/>
      <c r="AM1452" s="1"/>
      <c r="AN1452" s="11"/>
      <c r="AO1452" s="1"/>
      <c r="AP1452" s="1"/>
      <c r="AQ1452" s="1"/>
      <c r="AR1452" s="1"/>
      <c r="AS1452" s="6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</row>
    <row r="1453" spans="1:55" x14ac:dyDescent="0.2">
      <c r="A1453" s="144">
        <f t="shared" si="782"/>
        <v>42242</v>
      </c>
      <c r="B1453" s="2">
        <f t="shared" si="769"/>
        <v>300346.44904658169</v>
      </c>
      <c r="C1453" s="2">
        <f t="shared" si="783"/>
        <v>230573.56239636999</v>
      </c>
      <c r="D1453" s="68">
        <f>SUM(Y1453:Y$1459)</f>
        <v>2576.7906638999998</v>
      </c>
      <c r="E1453" s="68">
        <f t="shared" si="770"/>
        <v>227996.77173246999</v>
      </c>
      <c r="F1453" s="72">
        <f t="shared" si="793"/>
        <v>4310.3900000000003</v>
      </c>
      <c r="G1453" s="3">
        <f>IF(N1453=1,VLOOKUP(A1452,[1]Plan1!$BG$69:$BI$188,3),G1452)</f>
        <v>4337.1099999999997</v>
      </c>
      <c r="H1453" s="11">
        <f t="shared" si="794"/>
        <v>42159</v>
      </c>
      <c r="I1453" s="11">
        <f t="shared" si="795"/>
        <v>42189</v>
      </c>
      <c r="J1453" s="26">
        <f t="shared" si="771"/>
        <v>6.1989750347415384E-3</v>
      </c>
      <c r="K1453" s="11">
        <f t="shared" si="784"/>
        <v>42248</v>
      </c>
      <c r="L1453" s="11">
        <f t="shared" si="772"/>
        <v>42248</v>
      </c>
      <c r="M1453" s="1">
        <f t="shared" si="785"/>
        <v>21</v>
      </c>
      <c r="N1453" s="1">
        <f t="shared" si="790"/>
        <v>17</v>
      </c>
      <c r="O1453" s="2">
        <f t="shared" si="773"/>
        <v>1.00501526</v>
      </c>
      <c r="P1453" s="10">
        <f t="shared" si="800"/>
        <v>1.00790113</v>
      </c>
      <c r="Q1453" s="10">
        <f t="shared" si="796"/>
        <v>1.2916339211284946</v>
      </c>
      <c r="R1453" s="2">
        <f t="shared" si="799"/>
        <v>1.2981118</v>
      </c>
      <c r="S1453" s="2">
        <f t="shared" si="791"/>
        <v>1.1892205600000001</v>
      </c>
      <c r="T1453" s="2">
        <f t="shared" si="774"/>
        <v>274202.82099420001</v>
      </c>
      <c r="U1453" s="2">
        <f t="shared" si="775"/>
        <v>487.58177242593001</v>
      </c>
      <c r="V1453" s="2">
        <f t="shared" si="776"/>
        <v>67968.528015355754</v>
      </c>
      <c r="W1453" s="2">
        <f t="shared" si="777"/>
        <v>299029.67218415171</v>
      </c>
      <c r="X1453" s="27">
        <f t="shared" si="778"/>
        <v>0</v>
      </c>
      <c r="Y1453" s="2">
        <f t="shared" si="792"/>
        <v>0</v>
      </c>
      <c r="Z1453" s="67">
        <f t="shared" si="779"/>
        <v>0</v>
      </c>
      <c r="AA1453" s="2">
        <f t="shared" si="788"/>
        <v>0</v>
      </c>
      <c r="AB1453" s="26">
        <f t="shared" si="786"/>
        <v>6.7299999999999999E-2</v>
      </c>
      <c r="AC1453" s="27">
        <f t="shared" si="768"/>
        <v>17</v>
      </c>
      <c r="AD1453" s="27">
        <v>252</v>
      </c>
      <c r="AE1453" s="10">
        <f t="shared" si="797"/>
        <v>1.0044034989999999</v>
      </c>
      <c r="AF1453" s="2">
        <f t="shared" si="789"/>
        <v>1207.45184804</v>
      </c>
      <c r="AG1453" s="2">
        <f t="shared" si="780"/>
        <v>1316.7768624299999</v>
      </c>
      <c r="AH1453" s="3" t="str">
        <f t="shared" si="781"/>
        <v>-</v>
      </c>
      <c r="AI1453" s="4" t="str">
        <f t="shared" si="798"/>
        <v>A+J=</v>
      </c>
      <c r="AJ1453" s="11">
        <f t="shared" si="787"/>
        <v>42250</v>
      </c>
      <c r="AK1453" s="11"/>
      <c r="AL1453" s="4"/>
      <c r="AM1453" s="1"/>
      <c r="AN1453" s="11"/>
      <c r="AO1453" s="1"/>
      <c r="AP1453" s="1"/>
      <c r="AQ1453" s="1"/>
      <c r="AR1453" s="1"/>
      <c r="AS1453" s="6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</row>
    <row r="1454" spans="1:55" x14ac:dyDescent="0.2">
      <c r="A1454" s="144">
        <f t="shared" si="782"/>
        <v>42243</v>
      </c>
      <c r="B1454" s="2">
        <f t="shared" si="769"/>
        <v>300511.6013631298</v>
      </c>
      <c r="C1454" s="2">
        <f t="shared" si="783"/>
        <v>230573.56239636999</v>
      </c>
      <c r="D1454" s="68">
        <f>SUM(Y1454:Y$1459)</f>
        <v>2576.7906638999998</v>
      </c>
      <c r="E1454" s="68">
        <f t="shared" si="770"/>
        <v>227996.77173246999</v>
      </c>
      <c r="F1454" s="72">
        <f t="shared" si="793"/>
        <v>4310.3900000000003</v>
      </c>
      <c r="G1454" s="3">
        <f>IF(N1454=1,VLOOKUP(A1453,[1]Plan1!$BG$69:$BI$188,3),G1453)</f>
        <v>4337.1099999999997</v>
      </c>
      <c r="H1454" s="11">
        <f t="shared" si="794"/>
        <v>42159</v>
      </c>
      <c r="I1454" s="11">
        <f t="shared" si="795"/>
        <v>42189</v>
      </c>
      <c r="J1454" s="26">
        <f t="shared" si="771"/>
        <v>6.1989750347415384E-3</v>
      </c>
      <c r="K1454" s="11">
        <f t="shared" si="784"/>
        <v>42248</v>
      </c>
      <c r="L1454" s="11">
        <f t="shared" si="772"/>
        <v>42248</v>
      </c>
      <c r="M1454" s="1">
        <f t="shared" si="785"/>
        <v>21</v>
      </c>
      <c r="N1454" s="1">
        <f t="shared" si="790"/>
        <v>18</v>
      </c>
      <c r="O1454" s="2">
        <f t="shared" si="773"/>
        <v>1.0053110599999999</v>
      </c>
      <c r="P1454" s="10">
        <f t="shared" si="800"/>
        <v>1.00790113</v>
      </c>
      <c r="Q1454" s="10">
        <f t="shared" si="796"/>
        <v>1.2916339211284946</v>
      </c>
      <c r="R1454" s="2">
        <f t="shared" si="799"/>
        <v>1.29849386</v>
      </c>
      <c r="S1454" s="2">
        <f t="shared" si="791"/>
        <v>1.1892205600000001</v>
      </c>
      <c r="T1454" s="2">
        <f t="shared" si="774"/>
        <v>274202.82099420001</v>
      </c>
      <c r="U1454" s="2">
        <f t="shared" si="775"/>
        <v>487.58177242593001</v>
      </c>
      <c r="V1454" s="2">
        <f t="shared" si="776"/>
        <v>68055.636461963848</v>
      </c>
      <c r="W1454" s="2">
        <f t="shared" si="777"/>
        <v>299116.78063075978</v>
      </c>
      <c r="X1454" s="27">
        <f t="shared" si="778"/>
        <v>0</v>
      </c>
      <c r="Y1454" s="2">
        <f t="shared" si="792"/>
        <v>0</v>
      </c>
      <c r="Z1454" s="67">
        <f t="shared" si="779"/>
        <v>0</v>
      </c>
      <c r="AA1454" s="2">
        <f t="shared" si="788"/>
        <v>0</v>
      </c>
      <c r="AB1454" s="26">
        <f t="shared" si="786"/>
        <v>6.7299999999999999E-2</v>
      </c>
      <c r="AC1454" s="27">
        <f t="shared" si="768"/>
        <v>18</v>
      </c>
      <c r="AD1454" s="27">
        <v>252</v>
      </c>
      <c r="AE1454" s="10">
        <f t="shared" si="797"/>
        <v>1.004663131</v>
      </c>
      <c r="AF1454" s="2">
        <f t="shared" si="789"/>
        <v>1278.6436748599999</v>
      </c>
      <c r="AG1454" s="2">
        <f t="shared" si="780"/>
        <v>1394.8207323700001</v>
      </c>
      <c r="AH1454" s="3" t="str">
        <f t="shared" si="781"/>
        <v>-</v>
      </c>
      <c r="AI1454" s="4" t="str">
        <f t="shared" si="798"/>
        <v>A+J=</v>
      </c>
      <c r="AJ1454" s="11">
        <f t="shared" si="787"/>
        <v>42250</v>
      </c>
      <c r="AK1454" s="11"/>
      <c r="AL1454" s="4"/>
      <c r="AM1454" s="1"/>
      <c r="AN1454" s="11"/>
      <c r="AO1454" s="1"/>
      <c r="AP1454" s="1"/>
      <c r="AQ1454" s="1"/>
      <c r="AR1454" s="1"/>
      <c r="AS1454" s="6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</row>
    <row r="1455" spans="1:55" x14ac:dyDescent="0.2">
      <c r="A1455" s="144">
        <f t="shared" si="782"/>
        <v>42244</v>
      </c>
      <c r="B1455" s="2">
        <f t="shared" si="769"/>
        <v>300676.84446094278</v>
      </c>
      <c r="C1455" s="2">
        <f t="shared" si="783"/>
        <v>230573.56239636999</v>
      </c>
      <c r="D1455" s="68">
        <f>SUM(Y1455:Y$1459)</f>
        <v>2576.7906638999998</v>
      </c>
      <c r="E1455" s="68">
        <f t="shared" si="770"/>
        <v>227996.77173246999</v>
      </c>
      <c r="F1455" s="72">
        <f t="shared" si="793"/>
        <v>4310.3900000000003</v>
      </c>
      <c r="G1455" s="3">
        <f>IF(N1455=1,VLOOKUP(A1454,[1]Plan1!$BG$69:$BI$188,3),G1454)</f>
        <v>4337.1099999999997</v>
      </c>
      <c r="H1455" s="11">
        <f t="shared" si="794"/>
        <v>42159</v>
      </c>
      <c r="I1455" s="11">
        <f t="shared" si="795"/>
        <v>42189</v>
      </c>
      <c r="J1455" s="26">
        <f t="shared" si="771"/>
        <v>6.1989750347415384E-3</v>
      </c>
      <c r="K1455" s="11">
        <f t="shared" si="784"/>
        <v>42248</v>
      </c>
      <c r="L1455" s="11">
        <f t="shared" si="772"/>
        <v>42248</v>
      </c>
      <c r="M1455" s="1">
        <f t="shared" si="785"/>
        <v>21</v>
      </c>
      <c r="N1455" s="1">
        <f t="shared" si="790"/>
        <v>19</v>
      </c>
      <c r="O1455" s="2">
        <f t="shared" si="773"/>
        <v>1.0056069400000001</v>
      </c>
      <c r="P1455" s="10">
        <f t="shared" si="800"/>
        <v>1.00790113</v>
      </c>
      <c r="Q1455" s="10">
        <f t="shared" si="796"/>
        <v>1.2916339211284946</v>
      </c>
      <c r="R1455" s="2">
        <f t="shared" si="799"/>
        <v>1.29887603</v>
      </c>
      <c r="S1455" s="2">
        <f t="shared" si="791"/>
        <v>1.1892205600000001</v>
      </c>
      <c r="T1455" s="2">
        <f t="shared" si="774"/>
        <v>274202.82099420001</v>
      </c>
      <c r="U1455" s="2">
        <f t="shared" si="775"/>
        <v>487.58177242593001</v>
      </c>
      <c r="V1455" s="2">
        <f t="shared" si="776"/>
        <v>68142.769988216838</v>
      </c>
      <c r="W1455" s="2">
        <f t="shared" si="777"/>
        <v>299203.91415701277</v>
      </c>
      <c r="X1455" s="27">
        <f t="shared" si="778"/>
        <v>0</v>
      </c>
      <c r="Y1455" s="2">
        <f t="shared" si="792"/>
        <v>0</v>
      </c>
      <c r="Z1455" s="67">
        <f t="shared" si="779"/>
        <v>0</v>
      </c>
      <c r="AA1455" s="2">
        <f t="shared" si="788"/>
        <v>0</v>
      </c>
      <c r="AB1455" s="26">
        <f t="shared" si="786"/>
        <v>6.7299999999999999E-2</v>
      </c>
      <c r="AC1455" s="27">
        <f t="shared" si="768"/>
        <v>19</v>
      </c>
      <c r="AD1455" s="27">
        <v>252</v>
      </c>
      <c r="AE1455" s="10">
        <f t="shared" si="797"/>
        <v>1.004922831</v>
      </c>
      <c r="AF1455" s="2">
        <f t="shared" si="789"/>
        <v>1349.85414747</v>
      </c>
      <c r="AG1455" s="2">
        <f t="shared" si="780"/>
        <v>1472.93030393</v>
      </c>
      <c r="AH1455" s="3" t="str">
        <f t="shared" si="781"/>
        <v>-</v>
      </c>
      <c r="AI1455" s="4" t="str">
        <f t="shared" si="798"/>
        <v>A+J=</v>
      </c>
      <c r="AJ1455" s="11">
        <f t="shared" si="787"/>
        <v>42250</v>
      </c>
      <c r="AK1455" s="11"/>
      <c r="AL1455" s="4"/>
      <c r="AM1455" s="1"/>
      <c r="AN1455" s="11"/>
      <c r="AO1455" s="1"/>
      <c r="AP1455" s="1"/>
      <c r="AQ1455" s="1"/>
      <c r="AR1455" s="1"/>
      <c r="AS1455" s="6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</row>
    <row r="1456" spans="1:55" x14ac:dyDescent="0.2">
      <c r="A1456" s="144">
        <f t="shared" si="782"/>
        <v>42245</v>
      </c>
      <c r="B1456" s="2">
        <f t="shared" si="769"/>
        <v>300842.17777873063</v>
      </c>
      <c r="C1456" s="2">
        <f t="shared" si="783"/>
        <v>230573.56239636999</v>
      </c>
      <c r="D1456" s="68">
        <f>SUM(Y1456:Y$1459)</f>
        <v>2576.7906638999998</v>
      </c>
      <c r="E1456" s="68">
        <f t="shared" si="770"/>
        <v>227996.77173246999</v>
      </c>
      <c r="F1456" s="72">
        <f t="shared" si="793"/>
        <v>4310.3900000000003</v>
      </c>
      <c r="G1456" s="3">
        <f>IF(N1456=1,VLOOKUP(A1455,[1]Plan1!$BG$69:$BI$188,3),G1455)</f>
        <v>4337.1099999999997</v>
      </c>
      <c r="H1456" s="11">
        <f t="shared" si="794"/>
        <v>42159</v>
      </c>
      <c r="I1456" s="11">
        <f t="shared" si="795"/>
        <v>42189</v>
      </c>
      <c r="J1456" s="26">
        <f t="shared" si="771"/>
        <v>6.1989750347415384E-3</v>
      </c>
      <c r="K1456" s="11">
        <f t="shared" si="784"/>
        <v>42248</v>
      </c>
      <c r="L1456" s="11">
        <f t="shared" si="772"/>
        <v>42248</v>
      </c>
      <c r="M1456" s="1">
        <f t="shared" si="785"/>
        <v>21</v>
      </c>
      <c r="N1456" s="1">
        <f t="shared" si="790"/>
        <v>20</v>
      </c>
      <c r="O1456" s="2">
        <f t="shared" si="773"/>
        <v>1.0059029100000001</v>
      </c>
      <c r="P1456" s="10">
        <f t="shared" si="800"/>
        <v>1.00790113</v>
      </c>
      <c r="Q1456" s="10">
        <f t="shared" si="796"/>
        <v>1.2916339211284946</v>
      </c>
      <c r="R1456" s="2">
        <f t="shared" si="799"/>
        <v>1.2992583099999999</v>
      </c>
      <c r="S1456" s="2">
        <f t="shared" si="791"/>
        <v>1.1892205600000001</v>
      </c>
      <c r="T1456" s="2">
        <f t="shared" si="774"/>
        <v>274202.82099420001</v>
      </c>
      <c r="U1456" s="2">
        <f t="shared" si="775"/>
        <v>487.58177242593001</v>
      </c>
      <c r="V1456" s="2">
        <f t="shared" si="776"/>
        <v>68229.928594114725</v>
      </c>
      <c r="W1456" s="2">
        <f t="shared" si="777"/>
        <v>299291.07276291063</v>
      </c>
      <c r="X1456" s="27">
        <f t="shared" si="778"/>
        <v>0</v>
      </c>
      <c r="Y1456" s="2">
        <f t="shared" si="792"/>
        <v>0</v>
      </c>
      <c r="Z1456" s="67">
        <f t="shared" si="779"/>
        <v>0</v>
      </c>
      <c r="AA1456" s="2">
        <f t="shared" si="788"/>
        <v>0</v>
      </c>
      <c r="AB1456" s="26">
        <f t="shared" si="786"/>
        <v>6.7299999999999999E-2</v>
      </c>
      <c r="AC1456" s="27">
        <f t="shared" si="768"/>
        <v>20</v>
      </c>
      <c r="AD1456" s="27">
        <v>252</v>
      </c>
      <c r="AE1456" s="10">
        <f t="shared" si="797"/>
        <v>1.0051825969999999</v>
      </c>
      <c r="AF1456" s="2">
        <f t="shared" si="789"/>
        <v>1421.08271747</v>
      </c>
      <c r="AG1456" s="2">
        <f t="shared" si="780"/>
        <v>1551.1050158200001</v>
      </c>
      <c r="AH1456" s="3" t="str">
        <f t="shared" si="781"/>
        <v>-</v>
      </c>
      <c r="AI1456" s="4" t="str">
        <f t="shared" si="798"/>
        <v>A+J=</v>
      </c>
      <c r="AJ1456" s="11">
        <f t="shared" si="787"/>
        <v>42250</v>
      </c>
      <c r="AK1456" s="11"/>
      <c r="AL1456" s="4"/>
      <c r="AM1456" s="1"/>
      <c r="AN1456" s="11"/>
      <c r="AO1456" s="1"/>
      <c r="AP1456" s="1"/>
      <c r="AQ1456" s="1"/>
      <c r="AR1456" s="1"/>
      <c r="AS1456" s="6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</row>
    <row r="1457" spans="1:55" x14ac:dyDescent="0.2">
      <c r="A1457" s="144">
        <f t="shared" si="782"/>
        <v>42246</v>
      </c>
      <c r="B1457" s="2">
        <f t="shared" si="769"/>
        <v>300842.17777873063</v>
      </c>
      <c r="C1457" s="2">
        <f t="shared" si="783"/>
        <v>230573.56239636999</v>
      </c>
      <c r="D1457" s="68">
        <f>SUM(Y1457:Y$1459)</f>
        <v>2576.7906638999998</v>
      </c>
      <c r="E1457" s="68">
        <f t="shared" si="770"/>
        <v>227996.77173246999</v>
      </c>
      <c r="F1457" s="72">
        <f t="shared" si="793"/>
        <v>4310.3900000000003</v>
      </c>
      <c r="G1457" s="3">
        <f>IF(N1457=1,VLOOKUP(A1456,[1]Plan1!$BG$69:$BI$188,3),G1456)</f>
        <v>4337.1099999999997</v>
      </c>
      <c r="H1457" s="11">
        <f t="shared" si="794"/>
        <v>42159</v>
      </c>
      <c r="I1457" s="11">
        <f t="shared" si="795"/>
        <v>42189</v>
      </c>
      <c r="J1457" s="26">
        <f t="shared" si="771"/>
        <v>6.1989750347415384E-3</v>
      </c>
      <c r="K1457" s="11">
        <f t="shared" si="784"/>
        <v>42248</v>
      </c>
      <c r="L1457" s="11">
        <f t="shared" si="772"/>
        <v>42248</v>
      </c>
      <c r="M1457" s="1">
        <f t="shared" si="785"/>
        <v>21</v>
      </c>
      <c r="N1457" s="1">
        <f t="shared" si="790"/>
        <v>20</v>
      </c>
      <c r="O1457" s="2">
        <f t="shared" si="773"/>
        <v>1.0059029100000001</v>
      </c>
      <c r="P1457" s="10">
        <f t="shared" si="800"/>
        <v>1.00790113</v>
      </c>
      <c r="Q1457" s="10">
        <f t="shared" si="796"/>
        <v>1.2916339211284946</v>
      </c>
      <c r="R1457" s="2">
        <f t="shared" si="799"/>
        <v>1.2992583099999999</v>
      </c>
      <c r="S1457" s="2">
        <f t="shared" si="791"/>
        <v>1.1892205600000001</v>
      </c>
      <c r="T1457" s="2">
        <f t="shared" si="774"/>
        <v>274202.82099420001</v>
      </c>
      <c r="U1457" s="2">
        <f t="shared" si="775"/>
        <v>487.58177242593001</v>
      </c>
      <c r="V1457" s="2">
        <f t="shared" si="776"/>
        <v>68229.928594114725</v>
      </c>
      <c r="W1457" s="2">
        <f t="shared" si="777"/>
        <v>299291.07276291063</v>
      </c>
      <c r="X1457" s="27">
        <f t="shared" si="778"/>
        <v>0</v>
      </c>
      <c r="Y1457" s="2">
        <f t="shared" si="792"/>
        <v>0</v>
      </c>
      <c r="Z1457" s="67">
        <f t="shared" si="779"/>
        <v>0</v>
      </c>
      <c r="AA1457" s="2">
        <f t="shared" si="788"/>
        <v>0</v>
      </c>
      <c r="AB1457" s="26">
        <f t="shared" si="786"/>
        <v>6.7299999999999999E-2</v>
      </c>
      <c r="AC1457" s="27">
        <f t="shared" si="768"/>
        <v>20</v>
      </c>
      <c r="AD1457" s="27">
        <v>252</v>
      </c>
      <c r="AE1457" s="10">
        <f t="shared" si="797"/>
        <v>1.0051825969999999</v>
      </c>
      <c r="AF1457" s="2">
        <f t="shared" si="789"/>
        <v>1421.08271747</v>
      </c>
      <c r="AG1457" s="2">
        <f t="shared" si="780"/>
        <v>1551.1050158200001</v>
      </c>
      <c r="AH1457" s="3" t="str">
        <f t="shared" si="781"/>
        <v>-</v>
      </c>
      <c r="AI1457" s="4" t="str">
        <f t="shared" si="798"/>
        <v>A+J=</v>
      </c>
      <c r="AJ1457" s="11">
        <f t="shared" si="787"/>
        <v>42250</v>
      </c>
      <c r="AK1457" s="11"/>
      <c r="AL1457" s="4"/>
      <c r="AM1457" s="1"/>
      <c r="AN1457" s="11"/>
      <c r="AO1457" s="1"/>
      <c r="AP1457" s="1"/>
      <c r="AQ1457" s="1"/>
      <c r="AR1457" s="1"/>
      <c r="AS1457" s="6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</row>
    <row r="1458" spans="1:55" x14ac:dyDescent="0.2">
      <c r="A1458" s="144">
        <f t="shared" si="782"/>
        <v>42247</v>
      </c>
      <c r="B1458" s="2">
        <f t="shared" si="769"/>
        <v>300842.17777873063</v>
      </c>
      <c r="C1458" s="2">
        <f t="shared" si="783"/>
        <v>230573.56239636999</v>
      </c>
      <c r="D1458" s="68">
        <f>SUM(Y1458:Y$1459)</f>
        <v>2576.7906638999998</v>
      </c>
      <c r="E1458" s="68">
        <f t="shared" si="770"/>
        <v>227996.77173246999</v>
      </c>
      <c r="F1458" s="72">
        <f t="shared" si="793"/>
        <v>4310.3900000000003</v>
      </c>
      <c r="G1458" s="3">
        <f>IF(N1458=1,VLOOKUP(A1457,[1]Plan1!$BG$69:$BI$188,3),G1457)</f>
        <v>4337.1099999999997</v>
      </c>
      <c r="H1458" s="11">
        <f t="shared" si="794"/>
        <v>42159</v>
      </c>
      <c r="I1458" s="11">
        <f t="shared" si="795"/>
        <v>42189</v>
      </c>
      <c r="J1458" s="26">
        <f t="shared" si="771"/>
        <v>6.1989750347415384E-3</v>
      </c>
      <c r="K1458" s="11">
        <f t="shared" si="784"/>
        <v>42248</v>
      </c>
      <c r="L1458" s="11">
        <f t="shared" si="772"/>
        <v>42248</v>
      </c>
      <c r="M1458" s="1">
        <f t="shared" si="785"/>
        <v>21</v>
      </c>
      <c r="N1458" s="1">
        <f t="shared" si="790"/>
        <v>20</v>
      </c>
      <c r="O1458" s="2">
        <f t="shared" si="773"/>
        <v>1.0059029100000001</v>
      </c>
      <c r="P1458" s="10">
        <f t="shared" si="800"/>
        <v>1.00790113</v>
      </c>
      <c r="Q1458" s="10">
        <f t="shared" si="796"/>
        <v>1.2916339211284946</v>
      </c>
      <c r="R1458" s="2">
        <f t="shared" si="799"/>
        <v>1.2992583099999999</v>
      </c>
      <c r="S1458" s="2">
        <f t="shared" si="791"/>
        <v>1.1892205600000001</v>
      </c>
      <c r="T1458" s="2">
        <f t="shared" si="774"/>
        <v>274202.82099420001</v>
      </c>
      <c r="U1458" s="2">
        <f t="shared" si="775"/>
        <v>487.58177242593001</v>
      </c>
      <c r="V1458" s="2">
        <f t="shared" si="776"/>
        <v>68229.928594114725</v>
      </c>
      <c r="W1458" s="2">
        <f t="shared" si="777"/>
        <v>299291.07276291063</v>
      </c>
      <c r="X1458" s="27">
        <f t="shared" si="778"/>
        <v>0</v>
      </c>
      <c r="Y1458" s="2">
        <f t="shared" si="792"/>
        <v>0</v>
      </c>
      <c r="Z1458" s="67">
        <f t="shared" si="779"/>
        <v>0</v>
      </c>
      <c r="AA1458" s="2">
        <f t="shared" si="788"/>
        <v>0</v>
      </c>
      <c r="AB1458" s="26">
        <f t="shared" si="786"/>
        <v>6.7299999999999999E-2</v>
      </c>
      <c r="AC1458" s="27">
        <f t="shared" si="768"/>
        <v>20</v>
      </c>
      <c r="AD1458" s="27">
        <v>252</v>
      </c>
      <c r="AE1458" s="10">
        <f t="shared" si="797"/>
        <v>1.0051825969999999</v>
      </c>
      <c r="AF1458" s="2">
        <f t="shared" si="789"/>
        <v>1421.08271747</v>
      </c>
      <c r="AG1458" s="2">
        <f t="shared" si="780"/>
        <v>1551.1050158200001</v>
      </c>
      <c r="AH1458" s="3" t="str">
        <f t="shared" si="781"/>
        <v>-</v>
      </c>
      <c r="AI1458" s="4" t="str">
        <f t="shared" si="798"/>
        <v>A+J=</v>
      </c>
      <c r="AJ1458" s="11">
        <f t="shared" si="787"/>
        <v>42250</v>
      </c>
      <c r="AK1458" s="11"/>
      <c r="AL1458" s="4"/>
      <c r="AM1458" s="1"/>
      <c r="AN1458" s="11"/>
      <c r="AO1458" s="1"/>
      <c r="AP1458" s="1"/>
      <c r="AQ1458" s="1"/>
      <c r="AR1458" s="1"/>
      <c r="AS1458" s="6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</row>
    <row r="1459" spans="1:55" x14ac:dyDescent="0.2">
      <c r="A1459" s="144">
        <f t="shared" si="782"/>
        <v>42248</v>
      </c>
      <c r="B1459" s="2">
        <f t="shared" si="769"/>
        <v>301007.6065368189</v>
      </c>
      <c r="C1459" s="2">
        <f t="shared" si="783"/>
        <v>230573.56239636999</v>
      </c>
      <c r="D1459" s="68">
        <f>SUM(Y1459:Y$1459)</f>
        <v>2576.7906638999998</v>
      </c>
      <c r="E1459" s="68">
        <f t="shared" si="770"/>
        <v>227996.77173246999</v>
      </c>
      <c r="F1459" s="72">
        <f t="shared" si="793"/>
        <v>4310.3900000000003</v>
      </c>
      <c r="G1459" s="3">
        <f>IF(N1459=1,VLOOKUP(A1458,[1]Plan1!$BG$69:$BI$188,3),G1458)</f>
        <v>4337.1099999999997</v>
      </c>
      <c r="H1459" s="11">
        <f t="shared" si="794"/>
        <v>42159</v>
      </c>
      <c r="I1459" s="11">
        <f t="shared" si="795"/>
        <v>42189</v>
      </c>
      <c r="J1459" s="26">
        <f t="shared" si="771"/>
        <v>6.1989750347415384E-3</v>
      </c>
      <c r="K1459" s="11">
        <f t="shared" si="784"/>
        <v>42278</v>
      </c>
      <c r="L1459" s="11">
        <f t="shared" si="772"/>
        <v>42248</v>
      </c>
      <c r="M1459" s="1">
        <f t="shared" si="785"/>
        <v>21</v>
      </c>
      <c r="N1459" s="1">
        <f t="shared" si="790"/>
        <v>21</v>
      </c>
      <c r="O1459" s="2">
        <f t="shared" si="773"/>
        <v>1.00619897</v>
      </c>
      <c r="P1459" s="10">
        <f t="shared" si="800"/>
        <v>1.00790113</v>
      </c>
      <c r="Q1459" s="10">
        <f t="shared" si="796"/>
        <v>1.2916339211284946</v>
      </c>
      <c r="R1459" s="2">
        <f t="shared" si="799"/>
        <v>1.29964072</v>
      </c>
      <c r="S1459" s="2">
        <f t="shared" si="791"/>
        <v>1.1892205600000001</v>
      </c>
      <c r="T1459" s="2">
        <f t="shared" si="774"/>
        <v>274202.82099420001</v>
      </c>
      <c r="U1459" s="2">
        <f t="shared" si="775"/>
        <v>487.58177242593001</v>
      </c>
      <c r="V1459" s="2">
        <f t="shared" si="776"/>
        <v>68317.116839592956</v>
      </c>
      <c r="W1459" s="2">
        <f t="shared" si="777"/>
        <v>299378.26100838889</v>
      </c>
      <c r="X1459" s="27">
        <f t="shared" si="778"/>
        <v>47</v>
      </c>
      <c r="Y1459" s="2">
        <f t="shared" si="792"/>
        <v>2576.7906638999998</v>
      </c>
      <c r="Z1459" s="67">
        <f t="shared" si="779"/>
        <v>1.1175568600000001E-2</v>
      </c>
      <c r="AA1459" s="2">
        <f t="shared" si="788"/>
        <v>3064.3724363299998</v>
      </c>
      <c r="AB1459" s="26">
        <f t="shared" si="786"/>
        <v>6.7299999999999999E-2</v>
      </c>
      <c r="AC1459" s="27">
        <f t="shared" si="768"/>
        <v>21</v>
      </c>
      <c r="AD1459" s="27">
        <v>252</v>
      </c>
      <c r="AE1459" s="10">
        <f t="shared" si="797"/>
        <v>1.0054424310000001</v>
      </c>
      <c r="AF1459" s="2">
        <f t="shared" si="789"/>
        <v>1492.32993326</v>
      </c>
      <c r="AG1459" s="2">
        <f t="shared" si="780"/>
        <v>1629.3455284300001</v>
      </c>
      <c r="AH1459" s="3">
        <f t="shared" si="781"/>
        <v>4556.7023695899998</v>
      </c>
      <c r="AI1459" s="4" t="str">
        <f t="shared" si="798"/>
        <v>A+J=</v>
      </c>
      <c r="AJ1459" s="11">
        <f t="shared" si="787"/>
        <v>42250</v>
      </c>
      <c r="AK1459" s="11"/>
      <c r="AL1459" s="4"/>
      <c r="AM1459" s="1"/>
      <c r="AN1459" s="11"/>
      <c r="AO1459" s="1"/>
      <c r="AP1459" s="1"/>
      <c r="AQ1459" s="1"/>
      <c r="AR1459" s="1"/>
      <c r="AS1459" s="6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</row>
    <row r="1460" spans="1:55" x14ac:dyDescent="0.2">
      <c r="A1460" s="144">
        <f t="shared" si="782"/>
        <v>42249</v>
      </c>
      <c r="B1460" s="2">
        <f t="shared" si="769"/>
        <v>296421.49494948314</v>
      </c>
      <c r="C1460" s="2">
        <f t="shared" si="783"/>
        <v>227996.77173246999</v>
      </c>
      <c r="D1460" s="2">
        <v>0</v>
      </c>
      <c r="E1460" s="68">
        <f t="shared" si="770"/>
        <v>227996.77173246999</v>
      </c>
      <c r="F1460" s="72">
        <f t="shared" si="793"/>
        <v>4337.1099999999997</v>
      </c>
      <c r="G1460" s="3">
        <f>IF(N1460=1,VLOOKUP(A1459,[1]Plan1!$BG$69:$BI$188,3),G1459)</f>
        <v>4346.6499999999996</v>
      </c>
      <c r="H1460" s="11">
        <f t="shared" si="794"/>
        <v>42187</v>
      </c>
      <c r="I1460" s="11">
        <f t="shared" si="795"/>
        <v>42218</v>
      </c>
      <c r="J1460" s="26">
        <f t="shared" si="771"/>
        <v>2.1996214068815689E-3</v>
      </c>
      <c r="K1460" s="11">
        <f t="shared" si="784"/>
        <v>42278</v>
      </c>
      <c r="L1460" s="11">
        <f t="shared" si="772"/>
        <v>42278</v>
      </c>
      <c r="M1460" s="1">
        <f t="shared" si="785"/>
        <v>21</v>
      </c>
      <c r="N1460" s="1">
        <f t="shared" si="790"/>
        <v>1</v>
      </c>
      <c r="O1460" s="2">
        <f t="shared" si="773"/>
        <v>1.00010463</v>
      </c>
      <c r="P1460" s="10">
        <f t="shared" si="800"/>
        <v>1.00619897</v>
      </c>
      <c r="Q1460" s="10">
        <f t="shared" si="796"/>
        <v>1.2996407210565526</v>
      </c>
      <c r="R1460" s="2">
        <f t="shared" si="799"/>
        <v>1.2997767</v>
      </c>
      <c r="S1460" s="2">
        <f t="shared" si="791"/>
        <v>1.1892205600000001</v>
      </c>
      <c r="T1460" s="2">
        <f t="shared" si="774"/>
        <v>271138.44855788001</v>
      </c>
      <c r="U1460" s="2">
        <f t="shared" si="775"/>
        <v>0</v>
      </c>
      <c r="V1460" s="2">
        <f t="shared" si="776"/>
        <v>68348.119840613144</v>
      </c>
      <c r="W1460" s="2">
        <f t="shared" si="777"/>
        <v>296344.89157308312</v>
      </c>
      <c r="X1460" s="27">
        <f t="shared" si="778"/>
        <v>0</v>
      </c>
      <c r="Y1460" s="2">
        <f t="shared" si="792"/>
        <v>0</v>
      </c>
      <c r="Z1460" s="67">
        <f t="shared" si="779"/>
        <v>0</v>
      </c>
      <c r="AA1460" s="2">
        <f t="shared" si="788"/>
        <v>0</v>
      </c>
      <c r="AB1460" s="26">
        <f t="shared" si="786"/>
        <v>6.7299999999999999E-2</v>
      </c>
      <c r="AC1460" s="27">
        <f t="shared" si="768"/>
        <v>1</v>
      </c>
      <c r="AD1460" s="27">
        <v>252</v>
      </c>
      <c r="AE1460" s="10">
        <f t="shared" si="797"/>
        <v>1.0002584940000001</v>
      </c>
      <c r="AF1460" s="2">
        <f t="shared" si="789"/>
        <v>70.087662120000005</v>
      </c>
      <c r="AG1460" s="2">
        <f t="shared" si="780"/>
        <v>76.603376400000002</v>
      </c>
      <c r="AH1460" s="3" t="str">
        <f t="shared" si="781"/>
        <v>-</v>
      </c>
      <c r="AI1460" s="4" t="str">
        <f t="shared" si="798"/>
        <v>A+J=</v>
      </c>
      <c r="AJ1460" s="11">
        <f t="shared" si="787"/>
        <v>42282</v>
      </c>
      <c r="AK1460" s="11"/>
      <c r="AL1460" s="4"/>
      <c r="AM1460" s="1"/>
      <c r="AN1460" s="11"/>
      <c r="AO1460" s="1"/>
      <c r="AP1460" s="1"/>
      <c r="AQ1460" s="1"/>
      <c r="AR1460" s="1"/>
      <c r="AS1460" s="6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</row>
    <row r="1461" spans="1:55" x14ac:dyDescent="0.2">
      <c r="A1461" s="144">
        <f t="shared" si="782"/>
        <v>42250</v>
      </c>
      <c r="B1461" s="2">
        <f t="shared" si="769"/>
        <v>296529.139493411</v>
      </c>
      <c r="C1461" s="2">
        <f t="shared" si="783"/>
        <v>227996.77173246999</v>
      </c>
      <c r="D1461" s="2">
        <v>0</v>
      </c>
      <c r="E1461" s="68">
        <f t="shared" si="770"/>
        <v>227996.77173246999</v>
      </c>
      <c r="F1461" s="72">
        <f t="shared" si="793"/>
        <v>4337.1099999999997</v>
      </c>
      <c r="G1461" s="3">
        <f>IF(N1461=1,VLOOKUP(A1460,[1]Plan1!$BG$69:$BI$188,3),G1460)</f>
        <v>4346.6499999999996</v>
      </c>
      <c r="H1461" s="11">
        <f t="shared" si="794"/>
        <v>42187</v>
      </c>
      <c r="I1461" s="11">
        <f t="shared" si="795"/>
        <v>42218</v>
      </c>
      <c r="J1461" s="26">
        <f t="shared" si="771"/>
        <v>2.1996214068815689E-3</v>
      </c>
      <c r="K1461" s="11">
        <f t="shared" si="784"/>
        <v>42278</v>
      </c>
      <c r="L1461" s="11">
        <f t="shared" si="772"/>
        <v>42278</v>
      </c>
      <c r="M1461" s="1">
        <f t="shared" si="785"/>
        <v>21</v>
      </c>
      <c r="N1461" s="1">
        <f t="shared" si="790"/>
        <v>2</v>
      </c>
      <c r="O1461" s="2">
        <f t="shared" si="773"/>
        <v>1.00020927</v>
      </c>
      <c r="P1461" s="10">
        <f t="shared" si="800"/>
        <v>1.00619897</v>
      </c>
      <c r="Q1461" s="10">
        <f t="shared" si="796"/>
        <v>1.2996407210565526</v>
      </c>
      <c r="R1461" s="2">
        <f t="shared" si="799"/>
        <v>1.29991269</v>
      </c>
      <c r="S1461" s="2">
        <f t="shared" si="791"/>
        <v>1.1892205600000001</v>
      </c>
      <c r="T1461" s="2">
        <f t="shared" si="774"/>
        <v>271138.44855788001</v>
      </c>
      <c r="U1461" s="2">
        <f t="shared" si="775"/>
        <v>0</v>
      </c>
      <c r="V1461" s="2">
        <f t="shared" si="776"/>
        <v>68379.125121601028</v>
      </c>
      <c r="W1461" s="2">
        <f t="shared" si="777"/>
        <v>296375.896854071</v>
      </c>
      <c r="X1461" s="27">
        <f t="shared" si="778"/>
        <v>0</v>
      </c>
      <c r="Y1461" s="2">
        <f t="shared" si="792"/>
        <v>0</v>
      </c>
      <c r="Z1461" s="67">
        <f t="shared" si="779"/>
        <v>0</v>
      </c>
      <c r="AA1461" s="2">
        <f t="shared" si="788"/>
        <v>0</v>
      </c>
      <c r="AB1461" s="26">
        <f t="shared" si="786"/>
        <v>6.7299999999999999E-2</v>
      </c>
      <c r="AC1461" s="27">
        <f t="shared" si="768"/>
        <v>2</v>
      </c>
      <c r="AD1461" s="27">
        <v>252</v>
      </c>
      <c r="AE1461" s="10">
        <f t="shared" si="797"/>
        <v>1.000517055</v>
      </c>
      <c r="AF1461" s="2">
        <f t="shared" si="789"/>
        <v>140.19349051</v>
      </c>
      <c r="AG1461" s="2">
        <f t="shared" si="780"/>
        <v>153.24263934000001</v>
      </c>
      <c r="AH1461" s="3" t="str">
        <f t="shared" si="781"/>
        <v>-</v>
      </c>
      <c r="AI1461" s="4" t="str">
        <f t="shared" si="798"/>
        <v>A+J=</v>
      </c>
      <c r="AJ1461" s="11">
        <f t="shared" si="787"/>
        <v>42282</v>
      </c>
      <c r="AK1461" s="11"/>
      <c r="AL1461" s="4"/>
      <c r="AM1461" s="1"/>
      <c r="AN1461" s="11"/>
      <c r="AO1461" s="1"/>
      <c r="AP1461" s="1"/>
      <c r="AQ1461" s="1"/>
      <c r="AR1461" s="1"/>
      <c r="AS1461" s="6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</row>
    <row r="1462" spans="1:55" x14ac:dyDescent="0.2">
      <c r="A1462" s="144">
        <f t="shared" si="782"/>
        <v>42251</v>
      </c>
      <c r="B1462" s="2">
        <f t="shared" si="769"/>
        <v>296636.8267753321</v>
      </c>
      <c r="C1462" s="2">
        <f t="shared" si="783"/>
        <v>227996.77173246999</v>
      </c>
      <c r="D1462" s="2">
        <v>0</v>
      </c>
      <c r="E1462" s="68">
        <f t="shared" si="770"/>
        <v>227996.77173246999</v>
      </c>
      <c r="F1462" s="72">
        <f t="shared" si="793"/>
        <v>4337.1099999999997</v>
      </c>
      <c r="G1462" s="3">
        <f>IF(N1462=1,VLOOKUP(A1461,[1]Plan1!$BG$69:$BI$188,3),G1461)</f>
        <v>4346.6499999999996</v>
      </c>
      <c r="H1462" s="11">
        <f t="shared" si="794"/>
        <v>42187</v>
      </c>
      <c r="I1462" s="11">
        <f t="shared" si="795"/>
        <v>42218</v>
      </c>
      <c r="J1462" s="26">
        <f t="shared" si="771"/>
        <v>2.1996214068815689E-3</v>
      </c>
      <c r="K1462" s="11">
        <f t="shared" si="784"/>
        <v>42278</v>
      </c>
      <c r="L1462" s="11">
        <f t="shared" si="772"/>
        <v>42278</v>
      </c>
      <c r="M1462" s="1">
        <f t="shared" si="785"/>
        <v>21</v>
      </c>
      <c r="N1462" s="1">
        <f t="shared" si="790"/>
        <v>3</v>
      </c>
      <c r="O1462" s="2">
        <f t="shared" si="773"/>
        <v>1.0003139299999999</v>
      </c>
      <c r="P1462" s="10">
        <f t="shared" si="800"/>
        <v>1.00619897</v>
      </c>
      <c r="Q1462" s="10">
        <f t="shared" si="796"/>
        <v>1.2996407210565526</v>
      </c>
      <c r="R1462" s="2">
        <f t="shared" si="799"/>
        <v>1.30004871</v>
      </c>
      <c r="S1462" s="2">
        <f t="shared" si="791"/>
        <v>1.1892205600000001</v>
      </c>
      <c r="T1462" s="2">
        <f t="shared" si="774"/>
        <v>271138.44855788001</v>
      </c>
      <c r="U1462" s="2">
        <f t="shared" si="775"/>
        <v>0</v>
      </c>
      <c r="V1462" s="2">
        <f t="shared" si="776"/>
        <v>68410.137242492085</v>
      </c>
      <c r="W1462" s="2">
        <f t="shared" si="777"/>
        <v>296406.90897496208</v>
      </c>
      <c r="X1462" s="27">
        <f t="shared" si="778"/>
        <v>0</v>
      </c>
      <c r="Y1462" s="2">
        <f t="shared" si="792"/>
        <v>0</v>
      </c>
      <c r="Z1462" s="67">
        <f t="shared" si="779"/>
        <v>0</v>
      </c>
      <c r="AA1462" s="2">
        <f t="shared" si="788"/>
        <v>0</v>
      </c>
      <c r="AB1462" s="26">
        <f t="shared" si="786"/>
        <v>6.7299999999999999E-2</v>
      </c>
      <c r="AC1462" s="27">
        <f t="shared" si="768"/>
        <v>3</v>
      </c>
      <c r="AD1462" s="27">
        <v>252</v>
      </c>
      <c r="AE1462" s="10">
        <f t="shared" si="797"/>
        <v>1.0007756830000001</v>
      </c>
      <c r="AF1462" s="2">
        <f t="shared" si="789"/>
        <v>210.31748519000001</v>
      </c>
      <c r="AG1462" s="2">
        <f t="shared" si="780"/>
        <v>229.91780037000001</v>
      </c>
      <c r="AH1462" s="3" t="str">
        <f t="shared" si="781"/>
        <v>-</v>
      </c>
      <c r="AI1462" s="4" t="str">
        <f t="shared" si="798"/>
        <v>A+J=</v>
      </c>
      <c r="AJ1462" s="11">
        <f t="shared" si="787"/>
        <v>42282</v>
      </c>
      <c r="AK1462" s="11"/>
      <c r="AL1462" s="4"/>
      <c r="AM1462" s="1"/>
      <c r="AN1462" s="11"/>
      <c r="AO1462" s="1"/>
      <c r="AP1462" s="1"/>
      <c r="AQ1462" s="1"/>
      <c r="AR1462" s="1"/>
      <c r="AS1462" s="6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</row>
    <row r="1463" spans="1:55" x14ac:dyDescent="0.2">
      <c r="A1463" s="144">
        <f t="shared" si="782"/>
        <v>42252</v>
      </c>
      <c r="B1463" s="2">
        <f t="shared" si="769"/>
        <v>296744.55422800849</v>
      </c>
      <c r="C1463" s="2">
        <f t="shared" si="783"/>
        <v>227996.77173246999</v>
      </c>
      <c r="D1463" s="2">
        <v>0</v>
      </c>
      <c r="E1463" s="68">
        <f t="shared" si="770"/>
        <v>227996.77173246999</v>
      </c>
      <c r="F1463" s="72">
        <f t="shared" si="793"/>
        <v>4337.1099999999997</v>
      </c>
      <c r="G1463" s="3">
        <f>IF(N1463=1,VLOOKUP(A1462,[1]Plan1!$BG$69:$BI$188,3),G1462)</f>
        <v>4346.6499999999996</v>
      </c>
      <c r="H1463" s="11">
        <f t="shared" si="794"/>
        <v>42187</v>
      </c>
      <c r="I1463" s="11">
        <f t="shared" si="795"/>
        <v>42218</v>
      </c>
      <c r="J1463" s="26">
        <f t="shared" si="771"/>
        <v>2.1996214068815689E-3</v>
      </c>
      <c r="K1463" s="11">
        <f t="shared" si="784"/>
        <v>42278</v>
      </c>
      <c r="L1463" s="11">
        <f t="shared" si="772"/>
        <v>42278</v>
      </c>
      <c r="M1463" s="1">
        <f t="shared" si="785"/>
        <v>21</v>
      </c>
      <c r="N1463" s="1">
        <f t="shared" si="790"/>
        <v>4</v>
      </c>
      <c r="O1463" s="2">
        <f t="shared" si="773"/>
        <v>1.0004185999999999</v>
      </c>
      <c r="P1463" s="10">
        <f t="shared" si="800"/>
        <v>1.00619897</v>
      </c>
      <c r="Q1463" s="10">
        <f t="shared" si="796"/>
        <v>1.2996407210565526</v>
      </c>
      <c r="R1463" s="2">
        <f t="shared" si="799"/>
        <v>1.3001847499999999</v>
      </c>
      <c r="S1463" s="2">
        <f t="shared" si="791"/>
        <v>1.1892205600000001</v>
      </c>
      <c r="T1463" s="2">
        <f t="shared" si="774"/>
        <v>271138.44855788001</v>
      </c>
      <c r="U1463" s="2">
        <f t="shared" si="775"/>
        <v>0</v>
      </c>
      <c r="V1463" s="2">
        <f t="shared" si="776"/>
        <v>68441.153923318547</v>
      </c>
      <c r="W1463" s="2">
        <f t="shared" si="777"/>
        <v>296437.92565578851</v>
      </c>
      <c r="X1463" s="27">
        <f t="shared" si="778"/>
        <v>0</v>
      </c>
      <c r="Y1463" s="2">
        <f t="shared" si="792"/>
        <v>0</v>
      </c>
      <c r="Z1463" s="67">
        <f t="shared" si="779"/>
        <v>0</v>
      </c>
      <c r="AA1463" s="2">
        <f t="shared" si="788"/>
        <v>0</v>
      </c>
      <c r="AB1463" s="26">
        <f t="shared" si="786"/>
        <v>6.7299999999999999E-2</v>
      </c>
      <c r="AC1463" s="27">
        <f t="shared" si="768"/>
        <v>4</v>
      </c>
      <c r="AD1463" s="27">
        <v>252</v>
      </c>
      <c r="AE1463" s="10">
        <f t="shared" si="797"/>
        <v>1.0010343770000001</v>
      </c>
      <c r="AF1463" s="2">
        <f t="shared" si="789"/>
        <v>280.45937500000002</v>
      </c>
      <c r="AG1463" s="2">
        <f t="shared" si="780"/>
        <v>306.62857222000002</v>
      </c>
      <c r="AH1463" s="3" t="str">
        <f t="shared" si="781"/>
        <v>-</v>
      </c>
      <c r="AI1463" s="4" t="str">
        <f t="shared" si="798"/>
        <v>A+J=</v>
      </c>
      <c r="AJ1463" s="11">
        <f t="shared" si="787"/>
        <v>42282</v>
      </c>
      <c r="AK1463" s="11"/>
      <c r="AL1463" s="4"/>
      <c r="AM1463" s="1"/>
      <c r="AN1463" s="11"/>
      <c r="AO1463" s="1"/>
      <c r="AP1463" s="1"/>
      <c r="AQ1463" s="1"/>
      <c r="AR1463" s="1"/>
      <c r="AS1463" s="6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</row>
    <row r="1464" spans="1:55" x14ac:dyDescent="0.2">
      <c r="A1464" s="144">
        <f t="shared" si="782"/>
        <v>42253</v>
      </c>
      <c r="B1464" s="2">
        <f t="shared" si="769"/>
        <v>296744.55422800849</v>
      </c>
      <c r="C1464" s="2">
        <f t="shared" si="783"/>
        <v>227996.77173246999</v>
      </c>
      <c r="D1464" s="2">
        <v>0</v>
      </c>
      <c r="E1464" s="68">
        <f t="shared" si="770"/>
        <v>227996.77173246999</v>
      </c>
      <c r="F1464" s="72">
        <f t="shared" si="793"/>
        <v>4337.1099999999997</v>
      </c>
      <c r="G1464" s="3">
        <f>IF(N1464=1,VLOOKUP(A1463,[1]Plan1!$BG$69:$BI$188,3),G1463)</f>
        <v>4346.6499999999996</v>
      </c>
      <c r="H1464" s="11">
        <f t="shared" si="794"/>
        <v>42187</v>
      </c>
      <c r="I1464" s="11">
        <f t="shared" si="795"/>
        <v>42218</v>
      </c>
      <c r="J1464" s="26">
        <f t="shared" si="771"/>
        <v>2.1996214068815689E-3</v>
      </c>
      <c r="K1464" s="11">
        <f t="shared" si="784"/>
        <v>42278</v>
      </c>
      <c r="L1464" s="11">
        <f t="shared" si="772"/>
        <v>42278</v>
      </c>
      <c r="M1464" s="1">
        <f t="shared" si="785"/>
        <v>21</v>
      </c>
      <c r="N1464" s="1">
        <f t="shared" si="790"/>
        <v>4</v>
      </c>
      <c r="O1464" s="2">
        <f t="shared" si="773"/>
        <v>1.0004185999999999</v>
      </c>
      <c r="P1464" s="10">
        <f t="shared" si="800"/>
        <v>1.00619897</v>
      </c>
      <c r="Q1464" s="10">
        <f t="shared" si="796"/>
        <v>1.2996407210565526</v>
      </c>
      <c r="R1464" s="2">
        <f t="shared" si="799"/>
        <v>1.3001847499999999</v>
      </c>
      <c r="S1464" s="2">
        <f t="shared" si="791"/>
        <v>1.1892205600000001</v>
      </c>
      <c r="T1464" s="2">
        <f t="shared" si="774"/>
        <v>271138.44855788001</v>
      </c>
      <c r="U1464" s="2">
        <f t="shared" si="775"/>
        <v>0</v>
      </c>
      <c r="V1464" s="2">
        <f t="shared" si="776"/>
        <v>68441.153923318547</v>
      </c>
      <c r="W1464" s="2">
        <f t="shared" si="777"/>
        <v>296437.92565578851</v>
      </c>
      <c r="X1464" s="27">
        <f t="shared" si="778"/>
        <v>0</v>
      </c>
      <c r="Y1464" s="2">
        <f t="shared" si="792"/>
        <v>0</v>
      </c>
      <c r="Z1464" s="67">
        <f t="shared" si="779"/>
        <v>0</v>
      </c>
      <c r="AA1464" s="2">
        <f t="shared" si="788"/>
        <v>0</v>
      </c>
      <c r="AB1464" s="26">
        <f t="shared" si="786"/>
        <v>6.7299999999999999E-2</v>
      </c>
      <c r="AC1464" s="27">
        <f t="shared" si="768"/>
        <v>4</v>
      </c>
      <c r="AD1464" s="27">
        <v>252</v>
      </c>
      <c r="AE1464" s="10">
        <f t="shared" si="797"/>
        <v>1.0010343770000001</v>
      </c>
      <c r="AF1464" s="2">
        <f t="shared" si="789"/>
        <v>280.45937500000002</v>
      </c>
      <c r="AG1464" s="2">
        <f t="shared" si="780"/>
        <v>306.62857222000002</v>
      </c>
      <c r="AH1464" s="3" t="str">
        <f t="shared" si="781"/>
        <v>-</v>
      </c>
      <c r="AI1464" s="4" t="str">
        <f t="shared" si="798"/>
        <v>A+J=</v>
      </c>
      <c r="AJ1464" s="11">
        <f t="shared" si="787"/>
        <v>42282</v>
      </c>
      <c r="AK1464" s="11"/>
      <c r="AL1464" s="4"/>
      <c r="AM1464" s="1"/>
      <c r="AN1464" s="11"/>
      <c r="AO1464" s="1"/>
      <c r="AP1464" s="1"/>
      <c r="AQ1464" s="1"/>
      <c r="AR1464" s="1"/>
      <c r="AS1464" s="6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</row>
    <row r="1465" spans="1:55" x14ac:dyDescent="0.2">
      <c r="A1465" s="144">
        <f t="shared" si="782"/>
        <v>42254</v>
      </c>
      <c r="B1465" s="2">
        <f t="shared" si="769"/>
        <v>296744.55422800849</v>
      </c>
      <c r="C1465" s="2">
        <f t="shared" si="783"/>
        <v>227996.77173246999</v>
      </c>
      <c r="D1465" s="2">
        <v>0</v>
      </c>
      <c r="E1465" s="68">
        <f t="shared" si="770"/>
        <v>227996.77173246999</v>
      </c>
      <c r="F1465" s="72">
        <f t="shared" si="793"/>
        <v>4337.1099999999997</v>
      </c>
      <c r="G1465" s="3">
        <f>IF(N1465=1,VLOOKUP(A1464,[1]Plan1!$BG$69:$BI$188,3),G1464)</f>
        <v>4346.6499999999996</v>
      </c>
      <c r="H1465" s="11">
        <f t="shared" si="794"/>
        <v>42187</v>
      </c>
      <c r="I1465" s="11">
        <f t="shared" si="795"/>
        <v>42218</v>
      </c>
      <c r="J1465" s="26">
        <f t="shared" si="771"/>
        <v>2.1996214068815689E-3</v>
      </c>
      <c r="K1465" s="11">
        <f t="shared" si="784"/>
        <v>42278</v>
      </c>
      <c r="L1465" s="11">
        <f t="shared" si="772"/>
        <v>42278</v>
      </c>
      <c r="M1465" s="1">
        <f t="shared" si="785"/>
        <v>21</v>
      </c>
      <c r="N1465" s="1">
        <f t="shared" si="790"/>
        <v>4</v>
      </c>
      <c r="O1465" s="2">
        <f t="shared" si="773"/>
        <v>1.0004185999999999</v>
      </c>
      <c r="P1465" s="10">
        <f t="shared" si="800"/>
        <v>1.00619897</v>
      </c>
      <c r="Q1465" s="10">
        <f t="shared" si="796"/>
        <v>1.2996407210565526</v>
      </c>
      <c r="R1465" s="2">
        <f t="shared" si="799"/>
        <v>1.3001847499999999</v>
      </c>
      <c r="S1465" s="2">
        <f t="shared" si="791"/>
        <v>1.1892205600000001</v>
      </c>
      <c r="T1465" s="2">
        <f t="shared" si="774"/>
        <v>271138.44855788001</v>
      </c>
      <c r="U1465" s="2">
        <f t="shared" si="775"/>
        <v>0</v>
      </c>
      <c r="V1465" s="2">
        <f t="shared" si="776"/>
        <v>68441.153923318547</v>
      </c>
      <c r="W1465" s="2">
        <f t="shared" si="777"/>
        <v>296437.92565578851</v>
      </c>
      <c r="X1465" s="27">
        <f t="shared" si="778"/>
        <v>0</v>
      </c>
      <c r="Y1465" s="2">
        <f t="shared" si="792"/>
        <v>0</v>
      </c>
      <c r="Z1465" s="67">
        <f t="shared" si="779"/>
        <v>0</v>
      </c>
      <c r="AA1465" s="2">
        <f t="shared" si="788"/>
        <v>0</v>
      </c>
      <c r="AB1465" s="26">
        <f t="shared" si="786"/>
        <v>6.7299999999999999E-2</v>
      </c>
      <c r="AC1465" s="27">
        <f t="shared" si="768"/>
        <v>4</v>
      </c>
      <c r="AD1465" s="27">
        <v>252</v>
      </c>
      <c r="AE1465" s="10">
        <f t="shared" si="797"/>
        <v>1.0010343770000001</v>
      </c>
      <c r="AF1465" s="2">
        <f t="shared" si="789"/>
        <v>280.45937500000002</v>
      </c>
      <c r="AG1465" s="2">
        <f t="shared" si="780"/>
        <v>306.62857222000002</v>
      </c>
      <c r="AH1465" s="3" t="str">
        <f t="shared" si="781"/>
        <v>-</v>
      </c>
      <c r="AI1465" s="4" t="str">
        <f t="shared" si="798"/>
        <v>A+J=</v>
      </c>
      <c r="AJ1465" s="11">
        <f t="shared" si="787"/>
        <v>42282</v>
      </c>
      <c r="AK1465" s="11"/>
      <c r="AL1465" s="4"/>
      <c r="AM1465" s="1"/>
      <c r="AN1465" s="11"/>
      <c r="AO1465" s="1"/>
      <c r="AP1465" s="1"/>
      <c r="AQ1465" s="1"/>
      <c r="AR1465" s="1"/>
      <c r="AS1465" s="6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</row>
    <row r="1466" spans="1:55" x14ac:dyDescent="0.2">
      <c r="A1466" s="144">
        <f t="shared" si="782"/>
        <v>42255</v>
      </c>
      <c r="B1466" s="2">
        <f t="shared" si="769"/>
        <v>296744.55422800849</v>
      </c>
      <c r="C1466" s="2">
        <f t="shared" si="783"/>
        <v>227996.77173246999</v>
      </c>
      <c r="D1466" s="2">
        <v>0</v>
      </c>
      <c r="E1466" s="68">
        <f t="shared" si="770"/>
        <v>227996.77173246999</v>
      </c>
      <c r="F1466" s="72">
        <f t="shared" si="793"/>
        <v>4337.1099999999997</v>
      </c>
      <c r="G1466" s="3">
        <f>IF(N1466=1,VLOOKUP(A1465,[1]Plan1!$BG$69:$BI$188,3),G1465)</f>
        <v>4346.6499999999996</v>
      </c>
      <c r="H1466" s="11">
        <f t="shared" si="794"/>
        <v>42187</v>
      </c>
      <c r="I1466" s="11">
        <f t="shared" si="795"/>
        <v>42218</v>
      </c>
      <c r="J1466" s="26">
        <f t="shared" si="771"/>
        <v>2.1996214068815689E-3</v>
      </c>
      <c r="K1466" s="11">
        <f t="shared" si="784"/>
        <v>42278</v>
      </c>
      <c r="L1466" s="11">
        <f t="shared" si="772"/>
        <v>42278</v>
      </c>
      <c r="M1466" s="1">
        <f t="shared" si="785"/>
        <v>21</v>
      </c>
      <c r="N1466" s="1">
        <f t="shared" si="790"/>
        <v>4</v>
      </c>
      <c r="O1466" s="2">
        <f t="shared" si="773"/>
        <v>1.0004185999999999</v>
      </c>
      <c r="P1466" s="10">
        <f t="shared" si="800"/>
        <v>1.00619897</v>
      </c>
      <c r="Q1466" s="10">
        <f t="shared" si="796"/>
        <v>1.2996407210565526</v>
      </c>
      <c r="R1466" s="2">
        <f t="shared" si="799"/>
        <v>1.3001847499999999</v>
      </c>
      <c r="S1466" s="2">
        <f t="shared" si="791"/>
        <v>1.1892205600000001</v>
      </c>
      <c r="T1466" s="2">
        <f t="shared" si="774"/>
        <v>271138.44855788001</v>
      </c>
      <c r="U1466" s="2">
        <f t="shared" si="775"/>
        <v>0</v>
      </c>
      <c r="V1466" s="2">
        <f t="shared" si="776"/>
        <v>68441.153923318547</v>
      </c>
      <c r="W1466" s="2">
        <f t="shared" si="777"/>
        <v>296437.92565578851</v>
      </c>
      <c r="X1466" s="27">
        <f t="shared" si="778"/>
        <v>0</v>
      </c>
      <c r="Y1466" s="2">
        <f t="shared" si="792"/>
        <v>0</v>
      </c>
      <c r="Z1466" s="67">
        <f t="shared" si="779"/>
        <v>0</v>
      </c>
      <c r="AA1466" s="2">
        <f t="shared" si="788"/>
        <v>0</v>
      </c>
      <c r="AB1466" s="26">
        <f t="shared" si="786"/>
        <v>6.7299999999999999E-2</v>
      </c>
      <c r="AC1466" s="27">
        <f t="shared" si="768"/>
        <v>4</v>
      </c>
      <c r="AD1466" s="27">
        <v>252</v>
      </c>
      <c r="AE1466" s="10">
        <f t="shared" si="797"/>
        <v>1.0010343770000001</v>
      </c>
      <c r="AF1466" s="2">
        <f t="shared" si="789"/>
        <v>280.45937500000002</v>
      </c>
      <c r="AG1466" s="2">
        <f t="shared" si="780"/>
        <v>306.62857222000002</v>
      </c>
      <c r="AH1466" s="3" t="str">
        <f t="shared" si="781"/>
        <v>-</v>
      </c>
      <c r="AI1466" s="4" t="str">
        <f t="shared" si="798"/>
        <v>A+J=</v>
      </c>
      <c r="AJ1466" s="11">
        <f t="shared" si="787"/>
        <v>42282</v>
      </c>
      <c r="AK1466" s="11"/>
      <c r="AL1466" s="4"/>
      <c r="AM1466" s="1"/>
      <c r="AN1466" s="11"/>
      <c r="AO1466" s="1"/>
      <c r="AP1466" s="1"/>
      <c r="AQ1466" s="1"/>
      <c r="AR1466" s="1"/>
      <c r="AS1466" s="6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</row>
    <row r="1467" spans="1:55" x14ac:dyDescent="0.2">
      <c r="A1467" s="144">
        <f t="shared" si="782"/>
        <v>42256</v>
      </c>
      <c r="B1467" s="2">
        <f t="shared" si="769"/>
        <v>296852.31788823503</v>
      </c>
      <c r="C1467" s="2">
        <f t="shared" si="783"/>
        <v>227996.77173246999</v>
      </c>
      <c r="D1467" s="2">
        <v>0</v>
      </c>
      <c r="E1467" s="68">
        <f t="shared" si="770"/>
        <v>227996.77173246999</v>
      </c>
      <c r="F1467" s="72">
        <f t="shared" si="793"/>
        <v>4337.1099999999997</v>
      </c>
      <c r="G1467" s="3">
        <f>IF(N1467=1,VLOOKUP(A1466,[1]Plan1!$BG$69:$BI$188,3),G1466)</f>
        <v>4346.6499999999996</v>
      </c>
      <c r="H1467" s="11">
        <f t="shared" si="794"/>
        <v>42187</v>
      </c>
      <c r="I1467" s="11">
        <f t="shared" si="795"/>
        <v>42218</v>
      </c>
      <c r="J1467" s="26">
        <f t="shared" si="771"/>
        <v>2.1996214068815689E-3</v>
      </c>
      <c r="K1467" s="11">
        <f t="shared" si="784"/>
        <v>42278</v>
      </c>
      <c r="L1467" s="11">
        <f t="shared" si="772"/>
        <v>42278</v>
      </c>
      <c r="M1467" s="1">
        <f t="shared" si="785"/>
        <v>21</v>
      </c>
      <c r="N1467" s="1">
        <f t="shared" si="790"/>
        <v>5</v>
      </c>
      <c r="O1467" s="2">
        <f t="shared" si="773"/>
        <v>1.0005232799999999</v>
      </c>
      <c r="P1467" s="10">
        <f t="shared" si="800"/>
        <v>1.00619897</v>
      </c>
      <c r="Q1467" s="10">
        <f t="shared" si="796"/>
        <v>1.2996407210565526</v>
      </c>
      <c r="R1467" s="2">
        <f t="shared" si="799"/>
        <v>1.30032079</v>
      </c>
      <c r="S1467" s="2">
        <f t="shared" si="791"/>
        <v>1.1892205600000001</v>
      </c>
      <c r="T1467" s="2">
        <f t="shared" si="774"/>
        <v>271138.44855788001</v>
      </c>
      <c r="U1467" s="2">
        <f t="shared" si="775"/>
        <v>0</v>
      </c>
      <c r="V1467" s="2">
        <f t="shared" si="776"/>
        <v>68472.170604145052</v>
      </c>
      <c r="W1467" s="2">
        <f t="shared" si="777"/>
        <v>296468.94233661506</v>
      </c>
      <c r="X1467" s="27">
        <f t="shared" si="778"/>
        <v>0</v>
      </c>
      <c r="Y1467" s="2">
        <f t="shared" si="792"/>
        <v>0</v>
      </c>
      <c r="Z1467" s="67">
        <f t="shared" si="779"/>
        <v>0</v>
      </c>
      <c r="AA1467" s="2">
        <f t="shared" si="788"/>
        <v>0</v>
      </c>
      <c r="AB1467" s="26">
        <f t="shared" si="786"/>
        <v>6.7299999999999999E-2</v>
      </c>
      <c r="AC1467" s="27">
        <f t="shared" si="768"/>
        <v>5</v>
      </c>
      <c r="AD1467" s="27">
        <v>252</v>
      </c>
      <c r="AE1467" s="10">
        <f t="shared" si="797"/>
        <v>1.0012931389999999</v>
      </c>
      <c r="AF1467" s="2">
        <f t="shared" si="789"/>
        <v>350.61970222000002</v>
      </c>
      <c r="AG1467" s="2">
        <f t="shared" si="780"/>
        <v>383.37555162000001</v>
      </c>
      <c r="AH1467" s="3" t="str">
        <f t="shared" si="781"/>
        <v>-</v>
      </c>
      <c r="AI1467" s="4" t="str">
        <f t="shared" si="798"/>
        <v>A+J=</v>
      </c>
      <c r="AJ1467" s="11">
        <f t="shared" si="787"/>
        <v>42282</v>
      </c>
      <c r="AK1467" s="11"/>
      <c r="AL1467" s="4"/>
      <c r="AM1467" s="1"/>
      <c r="AN1467" s="11"/>
      <c r="AO1467" s="1"/>
      <c r="AP1467" s="1"/>
      <c r="AQ1467" s="1"/>
      <c r="AR1467" s="1"/>
      <c r="AS1467" s="6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</row>
    <row r="1468" spans="1:55" x14ac:dyDescent="0.2">
      <c r="A1468" s="144">
        <f t="shared" si="782"/>
        <v>42257</v>
      </c>
      <c r="B1468" s="2">
        <f t="shared" si="769"/>
        <v>296960.12173634698</v>
      </c>
      <c r="C1468" s="2">
        <f t="shared" si="783"/>
        <v>227996.77173246999</v>
      </c>
      <c r="D1468" s="2">
        <v>0</v>
      </c>
      <c r="E1468" s="68">
        <f t="shared" si="770"/>
        <v>227996.77173246999</v>
      </c>
      <c r="F1468" s="72">
        <f t="shared" si="793"/>
        <v>4337.1099999999997</v>
      </c>
      <c r="G1468" s="3">
        <f>IF(N1468=1,VLOOKUP(A1467,[1]Plan1!$BG$69:$BI$188,3),G1467)</f>
        <v>4346.6499999999996</v>
      </c>
      <c r="H1468" s="11">
        <f t="shared" si="794"/>
        <v>42187</v>
      </c>
      <c r="I1468" s="11">
        <f t="shared" si="795"/>
        <v>42218</v>
      </c>
      <c r="J1468" s="26">
        <f t="shared" si="771"/>
        <v>2.1996214068815689E-3</v>
      </c>
      <c r="K1468" s="11">
        <f t="shared" si="784"/>
        <v>42278</v>
      </c>
      <c r="L1468" s="11">
        <f t="shared" si="772"/>
        <v>42278</v>
      </c>
      <c r="M1468" s="1">
        <f t="shared" si="785"/>
        <v>21</v>
      </c>
      <c r="N1468" s="1">
        <f t="shared" si="790"/>
        <v>6</v>
      </c>
      <c r="O1468" s="2">
        <f t="shared" si="773"/>
        <v>1.00062797</v>
      </c>
      <c r="P1468" s="10">
        <f t="shared" si="800"/>
        <v>1.00619897</v>
      </c>
      <c r="Q1468" s="10">
        <f t="shared" si="796"/>
        <v>1.2996407210565526</v>
      </c>
      <c r="R1468" s="2">
        <f t="shared" si="799"/>
        <v>1.30045685</v>
      </c>
      <c r="S1468" s="2">
        <f t="shared" si="791"/>
        <v>1.1892205600000001</v>
      </c>
      <c r="T1468" s="2">
        <f t="shared" si="774"/>
        <v>271138.44855788001</v>
      </c>
      <c r="U1468" s="2">
        <f t="shared" si="775"/>
        <v>0</v>
      </c>
      <c r="V1468" s="2">
        <f t="shared" si="776"/>
        <v>68503.191844906978</v>
      </c>
      <c r="W1468" s="2">
        <f t="shared" si="777"/>
        <v>296499.96357737697</v>
      </c>
      <c r="X1468" s="27">
        <f t="shared" si="778"/>
        <v>0</v>
      </c>
      <c r="Y1468" s="2">
        <f t="shared" si="792"/>
        <v>0</v>
      </c>
      <c r="Z1468" s="67">
        <f t="shared" si="779"/>
        <v>0</v>
      </c>
      <c r="AA1468" s="2">
        <f t="shared" si="788"/>
        <v>0</v>
      </c>
      <c r="AB1468" s="26">
        <f t="shared" si="786"/>
        <v>6.7299999999999999E-2</v>
      </c>
      <c r="AC1468" s="27">
        <f t="shared" ref="AC1468:AC1531" si="801">N1468</f>
        <v>6</v>
      </c>
      <c r="AD1468" s="27">
        <v>252</v>
      </c>
      <c r="AE1468" s="10">
        <f t="shared" si="797"/>
        <v>1.0015519669999999</v>
      </c>
      <c r="AF1468" s="2">
        <f t="shared" si="789"/>
        <v>420.79792458999998</v>
      </c>
      <c r="AG1468" s="2">
        <f t="shared" si="780"/>
        <v>460.15815896999999</v>
      </c>
      <c r="AH1468" s="3" t="str">
        <f t="shared" si="781"/>
        <v>-</v>
      </c>
      <c r="AI1468" s="4" t="str">
        <f t="shared" si="798"/>
        <v>A+J=</v>
      </c>
      <c r="AJ1468" s="11">
        <f t="shared" si="787"/>
        <v>42282</v>
      </c>
      <c r="AK1468" s="11"/>
      <c r="AL1468" s="4"/>
      <c r="AM1468" s="1"/>
      <c r="AN1468" s="11"/>
      <c r="AO1468" s="1"/>
      <c r="AP1468" s="1"/>
      <c r="AQ1468" s="1"/>
      <c r="AR1468" s="1"/>
      <c r="AS1468" s="6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</row>
    <row r="1469" spans="1:55" x14ac:dyDescent="0.2">
      <c r="A1469" s="144">
        <f t="shared" si="782"/>
        <v>42258</v>
      </c>
      <c r="B1469" s="2">
        <f t="shared" si="769"/>
        <v>297067.96379445656</v>
      </c>
      <c r="C1469" s="2">
        <f t="shared" si="783"/>
        <v>227996.77173246999</v>
      </c>
      <c r="D1469" s="2">
        <v>0</v>
      </c>
      <c r="E1469" s="68">
        <f t="shared" si="770"/>
        <v>227996.77173246999</v>
      </c>
      <c r="F1469" s="72">
        <f t="shared" si="793"/>
        <v>4337.1099999999997</v>
      </c>
      <c r="G1469" s="3">
        <f>IF(N1469=1,VLOOKUP(A1468,[1]Plan1!$BG$69:$BI$188,3),G1468)</f>
        <v>4346.6499999999996</v>
      </c>
      <c r="H1469" s="11">
        <f t="shared" si="794"/>
        <v>42187</v>
      </c>
      <c r="I1469" s="11">
        <f t="shared" si="795"/>
        <v>42218</v>
      </c>
      <c r="J1469" s="26">
        <f t="shared" si="771"/>
        <v>2.1996214068815689E-3</v>
      </c>
      <c r="K1469" s="11">
        <f t="shared" si="784"/>
        <v>42278</v>
      </c>
      <c r="L1469" s="11">
        <f t="shared" si="772"/>
        <v>42278</v>
      </c>
      <c r="M1469" s="1">
        <f t="shared" si="785"/>
        <v>21</v>
      </c>
      <c r="N1469" s="1">
        <f t="shared" si="790"/>
        <v>7</v>
      </c>
      <c r="O1469" s="2">
        <f t="shared" si="773"/>
        <v>1.0007326700000001</v>
      </c>
      <c r="P1469" s="10">
        <f t="shared" si="800"/>
        <v>1.00619897</v>
      </c>
      <c r="Q1469" s="10">
        <f t="shared" si="796"/>
        <v>1.2996407210565526</v>
      </c>
      <c r="R1469" s="2">
        <f t="shared" si="799"/>
        <v>1.3005929199999999</v>
      </c>
      <c r="S1469" s="2">
        <f t="shared" si="791"/>
        <v>1.1892205600000001</v>
      </c>
      <c r="T1469" s="2">
        <f t="shared" si="774"/>
        <v>271138.44855788001</v>
      </c>
      <c r="U1469" s="2">
        <f t="shared" si="775"/>
        <v>0</v>
      </c>
      <c r="V1469" s="2">
        <f t="shared" si="776"/>
        <v>68534.215365636599</v>
      </c>
      <c r="W1469" s="2">
        <f t="shared" si="777"/>
        <v>296530.98709810659</v>
      </c>
      <c r="X1469" s="27">
        <f t="shared" si="778"/>
        <v>0</v>
      </c>
      <c r="Y1469" s="2">
        <f t="shared" si="792"/>
        <v>0</v>
      </c>
      <c r="Z1469" s="67">
        <f t="shared" si="779"/>
        <v>0</v>
      </c>
      <c r="AA1469" s="2">
        <f t="shared" si="788"/>
        <v>0</v>
      </c>
      <c r="AB1469" s="26">
        <f t="shared" si="786"/>
        <v>6.7299999999999999E-2</v>
      </c>
      <c r="AC1469" s="27">
        <f t="shared" si="801"/>
        <v>7</v>
      </c>
      <c r="AD1469" s="27">
        <v>252</v>
      </c>
      <c r="AE1469" s="10">
        <f t="shared" si="797"/>
        <v>1.0018108619999999</v>
      </c>
      <c r="AF1469" s="2">
        <f t="shared" si="789"/>
        <v>490.99431322999999</v>
      </c>
      <c r="AG1469" s="2">
        <f t="shared" si="780"/>
        <v>536.97669635</v>
      </c>
      <c r="AH1469" s="3" t="str">
        <f t="shared" si="781"/>
        <v>-</v>
      </c>
      <c r="AI1469" s="4" t="str">
        <f t="shared" si="798"/>
        <v>A+J=</v>
      </c>
      <c r="AJ1469" s="11">
        <f t="shared" si="787"/>
        <v>42282</v>
      </c>
      <c r="AK1469" s="11"/>
      <c r="AL1469" s="81"/>
      <c r="AM1469" s="38"/>
      <c r="AN1469" s="16"/>
      <c r="AO1469" s="38"/>
      <c r="AP1469" s="38"/>
      <c r="AQ1469" s="38"/>
      <c r="AR1469" s="38"/>
      <c r="AS1469" s="66"/>
      <c r="AT1469" s="38"/>
      <c r="AU1469" s="38"/>
      <c r="AV1469" s="38"/>
      <c r="AW1469" s="38"/>
      <c r="AX1469" s="38"/>
      <c r="AY1469" s="38"/>
      <c r="AZ1469" s="38"/>
      <c r="BA1469" s="38"/>
      <c r="BB1469" s="38"/>
      <c r="BC1469" s="38"/>
    </row>
    <row r="1470" spans="1:55" x14ac:dyDescent="0.2">
      <c r="A1470" s="144">
        <f t="shared" si="782"/>
        <v>42259</v>
      </c>
      <c r="B1470" s="2">
        <f t="shared" si="769"/>
        <v>297175.8466518317</v>
      </c>
      <c r="C1470" s="2">
        <f t="shared" si="783"/>
        <v>227996.77173246999</v>
      </c>
      <c r="D1470" s="2">
        <v>0</v>
      </c>
      <c r="E1470" s="68">
        <f t="shared" si="770"/>
        <v>227996.77173246999</v>
      </c>
      <c r="F1470" s="72">
        <f t="shared" si="793"/>
        <v>4337.1099999999997</v>
      </c>
      <c r="G1470" s="3">
        <f>IF(N1470=1,VLOOKUP(A1469,[1]Plan1!$BG$69:$BI$188,3),G1469)</f>
        <v>4346.6499999999996</v>
      </c>
      <c r="H1470" s="11">
        <f t="shared" si="794"/>
        <v>42187</v>
      </c>
      <c r="I1470" s="11">
        <f t="shared" si="795"/>
        <v>42218</v>
      </c>
      <c r="J1470" s="26">
        <f t="shared" si="771"/>
        <v>2.1996214068815689E-3</v>
      </c>
      <c r="K1470" s="11">
        <f t="shared" si="784"/>
        <v>42278</v>
      </c>
      <c r="L1470" s="11">
        <f t="shared" si="772"/>
        <v>42278</v>
      </c>
      <c r="M1470" s="1">
        <f t="shared" si="785"/>
        <v>21</v>
      </c>
      <c r="N1470" s="1">
        <f t="shared" si="790"/>
        <v>8</v>
      </c>
      <c r="O1470" s="2">
        <f t="shared" si="773"/>
        <v>1.0008373800000001</v>
      </c>
      <c r="P1470" s="10">
        <f t="shared" si="800"/>
        <v>1.00619897</v>
      </c>
      <c r="Q1470" s="10">
        <f t="shared" si="796"/>
        <v>1.2996407210565526</v>
      </c>
      <c r="R1470" s="2">
        <f t="shared" si="799"/>
        <v>1.30072901</v>
      </c>
      <c r="S1470" s="2">
        <f t="shared" si="791"/>
        <v>1.1892205600000001</v>
      </c>
      <c r="T1470" s="2">
        <f t="shared" si="774"/>
        <v>271138.44855788001</v>
      </c>
      <c r="U1470" s="2">
        <f t="shared" si="775"/>
        <v>0</v>
      </c>
      <c r="V1470" s="2">
        <f t="shared" si="776"/>
        <v>68565.243446301683</v>
      </c>
      <c r="W1470" s="2">
        <f t="shared" si="777"/>
        <v>296562.01517877169</v>
      </c>
      <c r="X1470" s="27">
        <f t="shared" si="778"/>
        <v>0</v>
      </c>
      <c r="Y1470" s="2">
        <f t="shared" si="792"/>
        <v>0</v>
      </c>
      <c r="Z1470" s="67">
        <f t="shared" si="779"/>
        <v>0</v>
      </c>
      <c r="AA1470" s="2">
        <f t="shared" si="788"/>
        <v>0</v>
      </c>
      <c r="AB1470" s="26">
        <f t="shared" si="786"/>
        <v>6.7299999999999999E-2</v>
      </c>
      <c r="AC1470" s="27">
        <f t="shared" si="801"/>
        <v>8</v>
      </c>
      <c r="AD1470" s="27">
        <v>252</v>
      </c>
      <c r="AE1470" s="10">
        <f t="shared" si="797"/>
        <v>1.002069825</v>
      </c>
      <c r="AF1470" s="2">
        <f t="shared" si="789"/>
        <v>561.20913928000004</v>
      </c>
      <c r="AG1470" s="2">
        <f t="shared" si="780"/>
        <v>613.83147306000001</v>
      </c>
      <c r="AH1470" s="3" t="str">
        <f t="shared" si="781"/>
        <v>-</v>
      </c>
      <c r="AI1470" s="4" t="str">
        <f t="shared" si="798"/>
        <v>A+J=</v>
      </c>
      <c r="AJ1470" s="11">
        <f t="shared" si="787"/>
        <v>42282</v>
      </c>
      <c r="AK1470" s="11"/>
      <c r="AL1470" s="4"/>
      <c r="AM1470" s="1"/>
      <c r="AN1470" s="11"/>
      <c r="AO1470" s="1"/>
      <c r="AP1470" s="1"/>
      <c r="AQ1470" s="1"/>
      <c r="AR1470" s="1"/>
      <c r="AS1470" s="6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</row>
    <row r="1471" spans="1:55" x14ac:dyDescent="0.2">
      <c r="A1471" s="144">
        <f t="shared" si="782"/>
        <v>42260</v>
      </c>
      <c r="B1471" s="2">
        <f t="shared" si="769"/>
        <v>297175.8466518317</v>
      </c>
      <c r="C1471" s="2">
        <f t="shared" si="783"/>
        <v>227996.77173246999</v>
      </c>
      <c r="D1471" s="2">
        <v>0</v>
      </c>
      <c r="E1471" s="68">
        <f t="shared" si="770"/>
        <v>227996.77173246999</v>
      </c>
      <c r="F1471" s="72">
        <f t="shared" si="793"/>
        <v>4337.1099999999997</v>
      </c>
      <c r="G1471" s="3">
        <f>IF(N1471=1,VLOOKUP(A1470,[1]Plan1!$BG$69:$BI$188,3),G1470)</f>
        <v>4346.6499999999996</v>
      </c>
      <c r="H1471" s="11">
        <f t="shared" si="794"/>
        <v>42187</v>
      </c>
      <c r="I1471" s="11">
        <f t="shared" si="795"/>
        <v>42218</v>
      </c>
      <c r="J1471" s="26">
        <f t="shared" si="771"/>
        <v>2.1996214068815689E-3</v>
      </c>
      <c r="K1471" s="11">
        <f t="shared" si="784"/>
        <v>42278</v>
      </c>
      <c r="L1471" s="11">
        <f t="shared" si="772"/>
        <v>42278</v>
      </c>
      <c r="M1471" s="1">
        <f t="shared" si="785"/>
        <v>21</v>
      </c>
      <c r="N1471" s="1">
        <f t="shared" si="790"/>
        <v>8</v>
      </c>
      <c r="O1471" s="2">
        <f t="shared" si="773"/>
        <v>1.0008373800000001</v>
      </c>
      <c r="P1471" s="10">
        <f t="shared" si="800"/>
        <v>1.00619897</v>
      </c>
      <c r="Q1471" s="10">
        <f t="shared" si="796"/>
        <v>1.2996407210565526</v>
      </c>
      <c r="R1471" s="2">
        <f t="shared" si="799"/>
        <v>1.30072901</v>
      </c>
      <c r="S1471" s="2">
        <f t="shared" si="791"/>
        <v>1.1892205600000001</v>
      </c>
      <c r="T1471" s="2">
        <f t="shared" si="774"/>
        <v>271138.44855788001</v>
      </c>
      <c r="U1471" s="2">
        <f t="shared" si="775"/>
        <v>0</v>
      </c>
      <c r="V1471" s="2">
        <f t="shared" si="776"/>
        <v>68565.243446301683</v>
      </c>
      <c r="W1471" s="2">
        <f t="shared" si="777"/>
        <v>296562.01517877169</v>
      </c>
      <c r="X1471" s="27">
        <f t="shared" si="778"/>
        <v>0</v>
      </c>
      <c r="Y1471" s="2">
        <f t="shared" si="792"/>
        <v>0</v>
      </c>
      <c r="Z1471" s="67">
        <f t="shared" si="779"/>
        <v>0</v>
      </c>
      <c r="AA1471" s="2">
        <f t="shared" si="788"/>
        <v>0</v>
      </c>
      <c r="AB1471" s="26">
        <f t="shared" si="786"/>
        <v>6.7299999999999999E-2</v>
      </c>
      <c r="AC1471" s="27">
        <f t="shared" si="801"/>
        <v>8</v>
      </c>
      <c r="AD1471" s="27">
        <v>252</v>
      </c>
      <c r="AE1471" s="10">
        <f t="shared" si="797"/>
        <v>1.002069825</v>
      </c>
      <c r="AF1471" s="2">
        <f t="shared" si="789"/>
        <v>561.20913928000004</v>
      </c>
      <c r="AG1471" s="2">
        <f t="shared" si="780"/>
        <v>613.83147306000001</v>
      </c>
      <c r="AH1471" s="3" t="str">
        <f t="shared" si="781"/>
        <v>-</v>
      </c>
      <c r="AI1471" s="4" t="str">
        <f t="shared" si="798"/>
        <v>A+J=</v>
      </c>
      <c r="AJ1471" s="11">
        <f t="shared" si="787"/>
        <v>42282</v>
      </c>
      <c r="AK1471" s="11"/>
      <c r="AL1471" s="4"/>
      <c r="AM1471" s="1"/>
      <c r="AN1471" s="11"/>
      <c r="AO1471" s="1"/>
      <c r="AP1471" s="1"/>
      <c r="AQ1471" s="1"/>
      <c r="AR1471" s="1"/>
      <c r="AS1471" s="6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</row>
    <row r="1472" spans="1:55" x14ac:dyDescent="0.2">
      <c r="A1472" s="144">
        <f t="shared" si="782"/>
        <v>42261</v>
      </c>
      <c r="B1472" s="2">
        <f t="shared" si="769"/>
        <v>297175.8466518317</v>
      </c>
      <c r="C1472" s="2">
        <f t="shared" si="783"/>
        <v>227996.77173246999</v>
      </c>
      <c r="D1472" s="2">
        <v>0</v>
      </c>
      <c r="E1472" s="68">
        <f t="shared" si="770"/>
        <v>227996.77173246999</v>
      </c>
      <c r="F1472" s="72">
        <f t="shared" si="793"/>
        <v>4337.1099999999997</v>
      </c>
      <c r="G1472" s="3">
        <f>IF(N1472=1,VLOOKUP(A1471,[1]Plan1!$BG$69:$BI$188,3),G1471)</f>
        <v>4346.6499999999996</v>
      </c>
      <c r="H1472" s="11">
        <f t="shared" si="794"/>
        <v>42187</v>
      </c>
      <c r="I1472" s="11">
        <f t="shared" si="795"/>
        <v>42218</v>
      </c>
      <c r="J1472" s="26">
        <f t="shared" si="771"/>
        <v>2.1996214068815689E-3</v>
      </c>
      <c r="K1472" s="11">
        <f t="shared" si="784"/>
        <v>42278</v>
      </c>
      <c r="L1472" s="11">
        <f t="shared" si="772"/>
        <v>42278</v>
      </c>
      <c r="M1472" s="1">
        <f t="shared" si="785"/>
        <v>21</v>
      </c>
      <c r="N1472" s="1">
        <f t="shared" si="790"/>
        <v>8</v>
      </c>
      <c r="O1472" s="2">
        <f t="shared" si="773"/>
        <v>1.0008373800000001</v>
      </c>
      <c r="P1472" s="10">
        <f t="shared" si="800"/>
        <v>1.00619897</v>
      </c>
      <c r="Q1472" s="10">
        <f t="shared" si="796"/>
        <v>1.2996407210565526</v>
      </c>
      <c r="R1472" s="2">
        <f t="shared" si="799"/>
        <v>1.30072901</v>
      </c>
      <c r="S1472" s="2">
        <f t="shared" si="791"/>
        <v>1.1892205600000001</v>
      </c>
      <c r="T1472" s="2">
        <f t="shared" si="774"/>
        <v>271138.44855788001</v>
      </c>
      <c r="U1472" s="2">
        <f t="shared" si="775"/>
        <v>0</v>
      </c>
      <c r="V1472" s="2">
        <f t="shared" si="776"/>
        <v>68565.243446301683</v>
      </c>
      <c r="W1472" s="2">
        <f t="shared" si="777"/>
        <v>296562.01517877169</v>
      </c>
      <c r="X1472" s="27">
        <f t="shared" si="778"/>
        <v>0</v>
      </c>
      <c r="Y1472" s="2">
        <f t="shared" si="792"/>
        <v>0</v>
      </c>
      <c r="Z1472" s="67">
        <f t="shared" si="779"/>
        <v>0</v>
      </c>
      <c r="AA1472" s="2">
        <f t="shared" si="788"/>
        <v>0</v>
      </c>
      <c r="AB1472" s="26">
        <f t="shared" si="786"/>
        <v>6.7299999999999999E-2</v>
      </c>
      <c r="AC1472" s="27">
        <f t="shared" si="801"/>
        <v>8</v>
      </c>
      <c r="AD1472" s="27">
        <v>252</v>
      </c>
      <c r="AE1472" s="10">
        <f t="shared" si="797"/>
        <v>1.002069825</v>
      </c>
      <c r="AF1472" s="2">
        <f t="shared" si="789"/>
        <v>561.20913928000004</v>
      </c>
      <c r="AG1472" s="2">
        <f t="shared" si="780"/>
        <v>613.83147306000001</v>
      </c>
      <c r="AH1472" s="3" t="str">
        <f t="shared" si="781"/>
        <v>-</v>
      </c>
      <c r="AI1472" s="4" t="str">
        <f t="shared" si="798"/>
        <v>A+J=</v>
      </c>
      <c r="AJ1472" s="11">
        <f t="shared" si="787"/>
        <v>42282</v>
      </c>
      <c r="AK1472" s="11"/>
      <c r="AL1472" s="4"/>
      <c r="AM1472" s="1"/>
      <c r="AN1472" s="11"/>
      <c r="AO1472" s="1"/>
      <c r="AP1472" s="1"/>
      <c r="AQ1472" s="1"/>
      <c r="AR1472" s="1"/>
      <c r="AS1472" s="6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</row>
    <row r="1473" spans="1:55" x14ac:dyDescent="0.2">
      <c r="A1473" s="144">
        <f t="shared" si="782"/>
        <v>42262</v>
      </c>
      <c r="B1473" s="2">
        <f t="shared" si="769"/>
        <v>297283.76743987441</v>
      </c>
      <c r="C1473" s="2">
        <f t="shared" si="783"/>
        <v>227996.77173246999</v>
      </c>
      <c r="D1473" s="2">
        <v>0</v>
      </c>
      <c r="E1473" s="68">
        <f t="shared" si="770"/>
        <v>227996.77173246999</v>
      </c>
      <c r="F1473" s="72">
        <f t="shared" si="793"/>
        <v>4337.1099999999997</v>
      </c>
      <c r="G1473" s="3">
        <f>IF(N1473=1,VLOOKUP(A1472,[1]Plan1!$BG$69:$BI$188,3),G1472)</f>
        <v>4346.6499999999996</v>
      </c>
      <c r="H1473" s="11">
        <f t="shared" si="794"/>
        <v>42187</v>
      </c>
      <c r="I1473" s="11">
        <f t="shared" si="795"/>
        <v>42218</v>
      </c>
      <c r="J1473" s="26">
        <f t="shared" si="771"/>
        <v>2.1996214068815689E-3</v>
      </c>
      <c r="K1473" s="11">
        <f t="shared" si="784"/>
        <v>42278</v>
      </c>
      <c r="L1473" s="11">
        <f t="shared" si="772"/>
        <v>42278</v>
      </c>
      <c r="M1473" s="1">
        <f t="shared" si="785"/>
        <v>21</v>
      </c>
      <c r="N1473" s="1">
        <f t="shared" si="790"/>
        <v>9</v>
      </c>
      <c r="O1473" s="2">
        <f t="shared" si="773"/>
        <v>1.0009421000000001</v>
      </c>
      <c r="P1473" s="10">
        <f t="shared" si="800"/>
        <v>1.00619897</v>
      </c>
      <c r="Q1473" s="10">
        <f t="shared" si="796"/>
        <v>1.2996407210565526</v>
      </c>
      <c r="R1473" s="2">
        <f t="shared" si="799"/>
        <v>1.3008651099999999</v>
      </c>
      <c r="S1473" s="2">
        <f t="shared" si="791"/>
        <v>1.1892205600000001</v>
      </c>
      <c r="T1473" s="2">
        <f t="shared" si="774"/>
        <v>271138.44855788001</v>
      </c>
      <c r="U1473" s="2">
        <f t="shared" si="775"/>
        <v>0</v>
      </c>
      <c r="V1473" s="2">
        <f t="shared" si="776"/>
        <v>68596.273806934463</v>
      </c>
      <c r="W1473" s="2">
        <f t="shared" si="777"/>
        <v>296593.04553940444</v>
      </c>
      <c r="X1473" s="27">
        <f t="shared" si="778"/>
        <v>0</v>
      </c>
      <c r="Y1473" s="2">
        <f t="shared" si="792"/>
        <v>0</v>
      </c>
      <c r="Z1473" s="67">
        <f t="shared" si="779"/>
        <v>0</v>
      </c>
      <c r="AA1473" s="2">
        <f t="shared" si="788"/>
        <v>0</v>
      </c>
      <c r="AB1473" s="26">
        <f t="shared" si="786"/>
        <v>6.7299999999999999E-2</v>
      </c>
      <c r="AC1473" s="27">
        <f t="shared" si="801"/>
        <v>9</v>
      </c>
      <c r="AD1473" s="27">
        <v>252</v>
      </c>
      <c r="AE1473" s="10">
        <f t="shared" si="797"/>
        <v>1.0023288539999999</v>
      </c>
      <c r="AF1473" s="2">
        <f t="shared" si="789"/>
        <v>631.44186047000005</v>
      </c>
      <c r="AG1473" s="2">
        <f t="shared" si="780"/>
        <v>690.72190047000004</v>
      </c>
      <c r="AH1473" s="3" t="str">
        <f t="shared" si="781"/>
        <v>-</v>
      </c>
      <c r="AI1473" s="4" t="str">
        <f t="shared" si="798"/>
        <v>A+J=</v>
      </c>
      <c r="AJ1473" s="11">
        <f t="shared" si="787"/>
        <v>42282</v>
      </c>
      <c r="AK1473" s="11"/>
      <c r="AL1473" s="4"/>
      <c r="AM1473" s="1"/>
      <c r="AN1473" s="11"/>
      <c r="AO1473" s="1"/>
      <c r="AP1473" s="1"/>
      <c r="AQ1473" s="1"/>
      <c r="AR1473" s="1"/>
      <c r="AS1473" s="6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</row>
    <row r="1474" spans="1:55" x14ac:dyDescent="0.2">
      <c r="A1474" s="144">
        <f t="shared" si="782"/>
        <v>42263</v>
      </c>
      <c r="B1474" s="2">
        <f t="shared" si="769"/>
        <v>297391.72646312497</v>
      </c>
      <c r="C1474" s="2">
        <f t="shared" si="783"/>
        <v>227996.77173246999</v>
      </c>
      <c r="D1474" s="2">
        <v>0</v>
      </c>
      <c r="E1474" s="68">
        <f t="shared" si="770"/>
        <v>227996.77173246999</v>
      </c>
      <c r="F1474" s="72">
        <f t="shared" si="793"/>
        <v>4337.1099999999997</v>
      </c>
      <c r="G1474" s="3">
        <f>IF(N1474=1,VLOOKUP(A1473,[1]Plan1!$BG$69:$BI$188,3),G1473)</f>
        <v>4346.6499999999996</v>
      </c>
      <c r="H1474" s="11">
        <f t="shared" si="794"/>
        <v>42187</v>
      </c>
      <c r="I1474" s="11">
        <f t="shared" si="795"/>
        <v>42218</v>
      </c>
      <c r="J1474" s="26">
        <f t="shared" si="771"/>
        <v>2.1996214068815689E-3</v>
      </c>
      <c r="K1474" s="11">
        <f t="shared" si="784"/>
        <v>42278</v>
      </c>
      <c r="L1474" s="11">
        <f t="shared" si="772"/>
        <v>42278</v>
      </c>
      <c r="M1474" s="1">
        <f t="shared" si="785"/>
        <v>21</v>
      </c>
      <c r="N1474" s="1">
        <f t="shared" si="790"/>
        <v>10</v>
      </c>
      <c r="O1474" s="2">
        <f t="shared" si="773"/>
        <v>1.0010468299999999</v>
      </c>
      <c r="P1474" s="10">
        <f t="shared" si="800"/>
        <v>1.00619897</v>
      </c>
      <c r="Q1474" s="10">
        <f t="shared" si="796"/>
        <v>1.2996407210565526</v>
      </c>
      <c r="R1474" s="2">
        <f t="shared" si="799"/>
        <v>1.3010012200000001</v>
      </c>
      <c r="S1474" s="2">
        <f t="shared" si="791"/>
        <v>1.1892205600000001</v>
      </c>
      <c r="T1474" s="2">
        <f t="shared" si="774"/>
        <v>271138.44855788001</v>
      </c>
      <c r="U1474" s="2">
        <f t="shared" si="775"/>
        <v>0</v>
      </c>
      <c r="V1474" s="2">
        <f t="shared" si="776"/>
        <v>68627.306447534997</v>
      </c>
      <c r="W1474" s="2">
        <f t="shared" si="777"/>
        <v>296624.07818000496</v>
      </c>
      <c r="X1474" s="27">
        <f t="shared" si="778"/>
        <v>0</v>
      </c>
      <c r="Y1474" s="2">
        <f t="shared" si="792"/>
        <v>0</v>
      </c>
      <c r="Z1474" s="67">
        <f t="shared" si="779"/>
        <v>0</v>
      </c>
      <c r="AA1474" s="2">
        <f t="shared" si="788"/>
        <v>0</v>
      </c>
      <c r="AB1474" s="26">
        <f t="shared" si="786"/>
        <v>6.7299999999999999E-2</v>
      </c>
      <c r="AC1474" s="27">
        <f t="shared" si="801"/>
        <v>10</v>
      </c>
      <c r="AD1474" s="27">
        <v>252</v>
      </c>
      <c r="AE1474" s="10">
        <f t="shared" si="797"/>
        <v>1.0025879499999999</v>
      </c>
      <c r="AF1474" s="2">
        <f t="shared" si="789"/>
        <v>701.69274794</v>
      </c>
      <c r="AG1474" s="2">
        <f t="shared" si="780"/>
        <v>767.64828311999997</v>
      </c>
      <c r="AH1474" s="3" t="str">
        <f t="shared" si="781"/>
        <v>-</v>
      </c>
      <c r="AI1474" s="4" t="str">
        <f t="shared" si="798"/>
        <v>A+J=</v>
      </c>
      <c r="AJ1474" s="11">
        <f t="shared" si="787"/>
        <v>42282</v>
      </c>
      <c r="AK1474" s="11"/>
      <c r="AL1474" s="4"/>
      <c r="AM1474" s="1"/>
      <c r="AN1474" s="11"/>
      <c r="AO1474" s="1"/>
      <c r="AP1474" s="1"/>
      <c r="AQ1474" s="1"/>
      <c r="AR1474" s="1"/>
      <c r="AS1474" s="6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</row>
    <row r="1475" spans="1:55" x14ac:dyDescent="0.2">
      <c r="A1475" s="144">
        <f t="shared" si="782"/>
        <v>42264</v>
      </c>
      <c r="B1475" s="2">
        <f t="shared" si="769"/>
        <v>297499.72372959321</v>
      </c>
      <c r="C1475" s="2">
        <f t="shared" si="783"/>
        <v>227996.77173246999</v>
      </c>
      <c r="D1475" s="2">
        <v>0</v>
      </c>
      <c r="E1475" s="68">
        <f t="shared" si="770"/>
        <v>227996.77173246999</v>
      </c>
      <c r="F1475" s="72">
        <f t="shared" si="793"/>
        <v>4337.1099999999997</v>
      </c>
      <c r="G1475" s="3">
        <f>IF(N1475=1,VLOOKUP(A1474,[1]Plan1!$BG$69:$BI$188,3),G1474)</f>
        <v>4346.6499999999996</v>
      </c>
      <c r="H1475" s="11">
        <f t="shared" si="794"/>
        <v>42187</v>
      </c>
      <c r="I1475" s="11">
        <f t="shared" si="795"/>
        <v>42218</v>
      </c>
      <c r="J1475" s="26">
        <f t="shared" si="771"/>
        <v>2.1996214068815689E-3</v>
      </c>
      <c r="K1475" s="11">
        <f t="shared" si="784"/>
        <v>42278</v>
      </c>
      <c r="L1475" s="11">
        <f t="shared" si="772"/>
        <v>42278</v>
      </c>
      <c r="M1475" s="1">
        <f t="shared" si="785"/>
        <v>21</v>
      </c>
      <c r="N1475" s="1">
        <f t="shared" si="790"/>
        <v>11</v>
      </c>
      <c r="O1475" s="2">
        <f t="shared" si="773"/>
        <v>1.00115157</v>
      </c>
      <c r="P1475" s="10">
        <f t="shared" si="800"/>
        <v>1.00619897</v>
      </c>
      <c r="Q1475" s="10">
        <f t="shared" si="796"/>
        <v>1.2996407210565526</v>
      </c>
      <c r="R1475" s="2">
        <f t="shared" si="799"/>
        <v>1.3011373399999999</v>
      </c>
      <c r="S1475" s="2">
        <f t="shared" si="791"/>
        <v>1.1892205600000001</v>
      </c>
      <c r="T1475" s="2">
        <f t="shared" si="774"/>
        <v>271138.44855788001</v>
      </c>
      <c r="U1475" s="2">
        <f t="shared" si="775"/>
        <v>0</v>
      </c>
      <c r="V1475" s="2">
        <f t="shared" si="776"/>
        <v>68658.341368103182</v>
      </c>
      <c r="W1475" s="2">
        <f t="shared" si="777"/>
        <v>296655.11310057319</v>
      </c>
      <c r="X1475" s="27">
        <f t="shared" si="778"/>
        <v>0</v>
      </c>
      <c r="Y1475" s="2">
        <f t="shared" si="792"/>
        <v>0</v>
      </c>
      <c r="Z1475" s="67">
        <f t="shared" si="779"/>
        <v>0</v>
      </c>
      <c r="AA1475" s="2">
        <f t="shared" si="788"/>
        <v>0</v>
      </c>
      <c r="AB1475" s="26">
        <f t="shared" si="786"/>
        <v>6.7299999999999999E-2</v>
      </c>
      <c r="AC1475" s="27">
        <f t="shared" si="801"/>
        <v>11</v>
      </c>
      <c r="AD1475" s="27">
        <v>252</v>
      </c>
      <c r="AE1475" s="10">
        <f t="shared" si="797"/>
        <v>1.0028471130000001</v>
      </c>
      <c r="AF1475" s="2">
        <f t="shared" si="789"/>
        <v>771.96180168000001</v>
      </c>
      <c r="AG1475" s="2">
        <f t="shared" si="780"/>
        <v>844.61062902000003</v>
      </c>
      <c r="AH1475" s="3" t="str">
        <f t="shared" si="781"/>
        <v>-</v>
      </c>
      <c r="AI1475" s="4" t="str">
        <f t="shared" si="798"/>
        <v>A+J=</v>
      </c>
      <c r="AJ1475" s="11">
        <f t="shared" si="787"/>
        <v>42282</v>
      </c>
      <c r="AK1475" s="11"/>
      <c r="AL1475" s="4"/>
      <c r="AM1475" s="1"/>
      <c r="AN1475" s="11"/>
      <c r="AO1475" s="1"/>
      <c r="AP1475" s="1"/>
      <c r="AQ1475" s="1"/>
      <c r="AR1475" s="1"/>
      <c r="AS1475" s="6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</row>
    <row r="1476" spans="1:55" x14ac:dyDescent="0.2">
      <c r="A1476" s="144">
        <f t="shared" si="782"/>
        <v>42265</v>
      </c>
      <c r="B1476" s="2">
        <f t="shared" si="769"/>
        <v>297607.76382138458</v>
      </c>
      <c r="C1476" s="2">
        <f t="shared" si="783"/>
        <v>227996.77173246999</v>
      </c>
      <c r="D1476" s="2">
        <v>0</v>
      </c>
      <c r="E1476" s="68">
        <f t="shared" si="770"/>
        <v>227996.77173246999</v>
      </c>
      <c r="F1476" s="72">
        <f t="shared" si="793"/>
        <v>4337.1099999999997</v>
      </c>
      <c r="G1476" s="3">
        <f>IF(N1476=1,VLOOKUP(A1475,[1]Plan1!$BG$69:$BI$188,3),G1475)</f>
        <v>4346.6499999999996</v>
      </c>
      <c r="H1476" s="11">
        <f t="shared" si="794"/>
        <v>42187</v>
      </c>
      <c r="I1476" s="11">
        <f t="shared" si="795"/>
        <v>42218</v>
      </c>
      <c r="J1476" s="26">
        <f t="shared" si="771"/>
        <v>2.1996214068815689E-3</v>
      </c>
      <c r="K1476" s="11">
        <f t="shared" si="784"/>
        <v>42278</v>
      </c>
      <c r="L1476" s="11">
        <f t="shared" si="772"/>
        <v>42278</v>
      </c>
      <c r="M1476" s="1">
        <f t="shared" si="785"/>
        <v>21</v>
      </c>
      <c r="N1476" s="1">
        <f t="shared" si="790"/>
        <v>12</v>
      </c>
      <c r="O1476" s="2">
        <f t="shared" si="773"/>
        <v>1.0012563299999999</v>
      </c>
      <c r="P1476" s="10">
        <f t="shared" si="800"/>
        <v>1.00619897</v>
      </c>
      <c r="Q1476" s="10">
        <f t="shared" si="796"/>
        <v>1.2996407210565526</v>
      </c>
      <c r="R1476" s="2">
        <f t="shared" si="799"/>
        <v>1.30127349</v>
      </c>
      <c r="S1476" s="2">
        <f t="shared" si="791"/>
        <v>1.1892205600000001</v>
      </c>
      <c r="T1476" s="2">
        <f t="shared" si="774"/>
        <v>271138.44855788001</v>
      </c>
      <c r="U1476" s="2">
        <f t="shared" si="775"/>
        <v>0</v>
      </c>
      <c r="V1476" s="2">
        <f t="shared" si="776"/>
        <v>68689.383128574584</v>
      </c>
      <c r="W1476" s="2">
        <f t="shared" si="777"/>
        <v>296686.1548610446</v>
      </c>
      <c r="X1476" s="27">
        <f t="shared" si="778"/>
        <v>0</v>
      </c>
      <c r="Y1476" s="2">
        <f t="shared" si="792"/>
        <v>0</v>
      </c>
      <c r="Z1476" s="67">
        <f t="shared" si="779"/>
        <v>0</v>
      </c>
      <c r="AA1476" s="2">
        <f t="shared" si="788"/>
        <v>0</v>
      </c>
      <c r="AB1476" s="26">
        <f t="shared" si="786"/>
        <v>6.7299999999999999E-2</v>
      </c>
      <c r="AC1476" s="27">
        <f t="shared" si="801"/>
        <v>12</v>
      </c>
      <c r="AD1476" s="27">
        <v>252</v>
      </c>
      <c r="AE1476" s="10">
        <f t="shared" si="797"/>
        <v>1.003106343</v>
      </c>
      <c r="AF1476" s="2">
        <f t="shared" si="789"/>
        <v>842.24902169999996</v>
      </c>
      <c r="AG1476" s="2">
        <f t="shared" si="780"/>
        <v>921.60896033999995</v>
      </c>
      <c r="AH1476" s="3" t="str">
        <f t="shared" si="781"/>
        <v>-</v>
      </c>
      <c r="AI1476" s="4" t="str">
        <f t="shared" si="798"/>
        <v>A+J=</v>
      </c>
      <c r="AJ1476" s="11">
        <f t="shared" si="787"/>
        <v>42282</v>
      </c>
      <c r="AK1476" s="11"/>
      <c r="AL1476" s="4"/>
      <c r="AM1476" s="1"/>
      <c r="AN1476" s="11"/>
      <c r="AO1476" s="1"/>
      <c r="AP1476" s="1"/>
      <c r="AQ1476" s="1"/>
      <c r="AR1476" s="1"/>
      <c r="AS1476" s="6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</row>
    <row r="1477" spans="1:55" x14ac:dyDescent="0.2">
      <c r="A1477" s="144">
        <f t="shared" si="782"/>
        <v>42266</v>
      </c>
      <c r="B1477" s="2">
        <f t="shared" si="769"/>
        <v>297715.84446243139</v>
      </c>
      <c r="C1477" s="2">
        <f t="shared" si="783"/>
        <v>227996.77173246999</v>
      </c>
      <c r="D1477" s="2">
        <v>0</v>
      </c>
      <c r="E1477" s="68">
        <f t="shared" si="770"/>
        <v>227996.77173246999</v>
      </c>
      <c r="F1477" s="72">
        <f t="shared" si="793"/>
        <v>4337.1099999999997</v>
      </c>
      <c r="G1477" s="3">
        <f>IF(N1477=1,VLOOKUP(A1476,[1]Plan1!$BG$69:$BI$188,3),G1476)</f>
        <v>4346.6499999999996</v>
      </c>
      <c r="H1477" s="11">
        <f t="shared" si="794"/>
        <v>42187</v>
      </c>
      <c r="I1477" s="11">
        <f t="shared" si="795"/>
        <v>42218</v>
      </c>
      <c r="J1477" s="26">
        <f t="shared" si="771"/>
        <v>2.1996214068815689E-3</v>
      </c>
      <c r="K1477" s="11">
        <f t="shared" si="784"/>
        <v>42278</v>
      </c>
      <c r="L1477" s="11">
        <f t="shared" si="772"/>
        <v>42278</v>
      </c>
      <c r="M1477" s="1">
        <f t="shared" si="785"/>
        <v>21</v>
      </c>
      <c r="N1477" s="1">
        <f t="shared" si="790"/>
        <v>13</v>
      </c>
      <c r="O1477" s="2">
        <f t="shared" si="773"/>
        <v>1.0013611</v>
      </c>
      <c r="P1477" s="10">
        <f t="shared" si="800"/>
        <v>1.00619897</v>
      </c>
      <c r="Q1477" s="10">
        <f t="shared" si="796"/>
        <v>1.2996407210565526</v>
      </c>
      <c r="R1477" s="2">
        <f t="shared" si="799"/>
        <v>1.30140966</v>
      </c>
      <c r="S1477" s="2">
        <f t="shared" si="791"/>
        <v>1.1892205600000001</v>
      </c>
      <c r="T1477" s="2">
        <f t="shared" si="774"/>
        <v>271138.44855788001</v>
      </c>
      <c r="U1477" s="2">
        <f t="shared" si="775"/>
        <v>0</v>
      </c>
      <c r="V1477" s="2">
        <f t="shared" si="776"/>
        <v>68720.429448981391</v>
      </c>
      <c r="W1477" s="2">
        <f t="shared" si="777"/>
        <v>296717.20118145138</v>
      </c>
      <c r="X1477" s="27">
        <f t="shared" si="778"/>
        <v>0</v>
      </c>
      <c r="Y1477" s="2">
        <f t="shared" si="792"/>
        <v>0</v>
      </c>
      <c r="Z1477" s="67">
        <f t="shared" si="779"/>
        <v>0</v>
      </c>
      <c r="AA1477" s="2">
        <f t="shared" si="788"/>
        <v>0</v>
      </c>
      <c r="AB1477" s="26">
        <f t="shared" si="786"/>
        <v>6.7299999999999999E-2</v>
      </c>
      <c r="AC1477" s="27">
        <f t="shared" si="801"/>
        <v>13</v>
      </c>
      <c r="AD1477" s="27">
        <v>252</v>
      </c>
      <c r="AE1477" s="10">
        <f t="shared" si="797"/>
        <v>1.0033656399999999</v>
      </c>
      <c r="AF1477" s="2">
        <f t="shared" si="789"/>
        <v>912.55440799999997</v>
      </c>
      <c r="AG1477" s="2">
        <f t="shared" si="780"/>
        <v>998.64328097999999</v>
      </c>
      <c r="AH1477" s="3" t="str">
        <f t="shared" si="781"/>
        <v>-</v>
      </c>
      <c r="AI1477" s="4" t="str">
        <f t="shared" si="798"/>
        <v>A+J=</v>
      </c>
      <c r="AJ1477" s="11">
        <f t="shared" si="787"/>
        <v>42282</v>
      </c>
      <c r="AK1477" s="11"/>
      <c r="AL1477" s="4"/>
      <c r="AM1477" s="1"/>
      <c r="AN1477" s="11"/>
      <c r="AO1477" s="1"/>
      <c r="AP1477" s="1"/>
      <c r="AQ1477" s="1"/>
      <c r="AR1477" s="1"/>
      <c r="AS1477" s="6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</row>
    <row r="1478" spans="1:55" x14ac:dyDescent="0.2">
      <c r="A1478" s="144">
        <f t="shared" si="782"/>
        <v>42267</v>
      </c>
      <c r="B1478" s="2">
        <f t="shared" si="769"/>
        <v>297715.84446243139</v>
      </c>
      <c r="C1478" s="2">
        <f t="shared" si="783"/>
        <v>227996.77173246999</v>
      </c>
      <c r="D1478" s="2">
        <v>0</v>
      </c>
      <c r="E1478" s="68">
        <f t="shared" si="770"/>
        <v>227996.77173246999</v>
      </c>
      <c r="F1478" s="72">
        <f t="shared" si="793"/>
        <v>4337.1099999999997</v>
      </c>
      <c r="G1478" s="3">
        <f>IF(N1478=1,VLOOKUP(A1477,[1]Plan1!$BG$69:$BI$188,3),G1477)</f>
        <v>4346.6499999999996</v>
      </c>
      <c r="H1478" s="11">
        <f t="shared" si="794"/>
        <v>42187</v>
      </c>
      <c r="I1478" s="11">
        <f t="shared" si="795"/>
        <v>42218</v>
      </c>
      <c r="J1478" s="26">
        <f t="shared" si="771"/>
        <v>2.1996214068815689E-3</v>
      </c>
      <c r="K1478" s="11">
        <f t="shared" si="784"/>
        <v>42278</v>
      </c>
      <c r="L1478" s="11">
        <f t="shared" si="772"/>
        <v>42278</v>
      </c>
      <c r="M1478" s="1">
        <f t="shared" si="785"/>
        <v>21</v>
      </c>
      <c r="N1478" s="1">
        <f t="shared" si="790"/>
        <v>13</v>
      </c>
      <c r="O1478" s="2">
        <f t="shared" si="773"/>
        <v>1.0013611</v>
      </c>
      <c r="P1478" s="10">
        <f t="shared" si="800"/>
        <v>1.00619897</v>
      </c>
      <c r="Q1478" s="10">
        <f t="shared" si="796"/>
        <v>1.2996407210565526</v>
      </c>
      <c r="R1478" s="2">
        <f t="shared" si="799"/>
        <v>1.30140966</v>
      </c>
      <c r="S1478" s="2">
        <f t="shared" si="791"/>
        <v>1.1892205600000001</v>
      </c>
      <c r="T1478" s="2">
        <f t="shared" si="774"/>
        <v>271138.44855788001</v>
      </c>
      <c r="U1478" s="2">
        <f t="shared" si="775"/>
        <v>0</v>
      </c>
      <c r="V1478" s="2">
        <f t="shared" si="776"/>
        <v>68720.429448981391</v>
      </c>
      <c r="W1478" s="2">
        <f t="shared" si="777"/>
        <v>296717.20118145138</v>
      </c>
      <c r="X1478" s="27">
        <f t="shared" si="778"/>
        <v>0</v>
      </c>
      <c r="Y1478" s="2">
        <f t="shared" si="792"/>
        <v>0</v>
      </c>
      <c r="Z1478" s="67">
        <f t="shared" si="779"/>
        <v>0</v>
      </c>
      <c r="AA1478" s="2">
        <f t="shared" si="788"/>
        <v>0</v>
      </c>
      <c r="AB1478" s="26">
        <f t="shared" si="786"/>
        <v>6.7299999999999999E-2</v>
      </c>
      <c r="AC1478" s="27">
        <f t="shared" si="801"/>
        <v>13</v>
      </c>
      <c r="AD1478" s="27">
        <v>252</v>
      </c>
      <c r="AE1478" s="10">
        <f t="shared" si="797"/>
        <v>1.0033656399999999</v>
      </c>
      <c r="AF1478" s="2">
        <f t="shared" si="789"/>
        <v>912.55440799999997</v>
      </c>
      <c r="AG1478" s="2">
        <f t="shared" si="780"/>
        <v>998.64328097999999</v>
      </c>
      <c r="AH1478" s="3" t="str">
        <f t="shared" si="781"/>
        <v>-</v>
      </c>
      <c r="AI1478" s="4" t="str">
        <f t="shared" si="798"/>
        <v>A+J=</v>
      </c>
      <c r="AJ1478" s="11">
        <f t="shared" si="787"/>
        <v>42282</v>
      </c>
      <c r="AK1478" s="11"/>
      <c r="AL1478" s="4"/>
      <c r="AM1478" s="1"/>
      <c r="AN1478" s="11"/>
      <c r="AO1478" s="1"/>
      <c r="AP1478" s="1"/>
      <c r="AQ1478" s="1"/>
      <c r="AR1478" s="1"/>
      <c r="AS1478" s="6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</row>
    <row r="1479" spans="1:55" x14ac:dyDescent="0.2">
      <c r="A1479" s="144">
        <f t="shared" si="782"/>
        <v>42268</v>
      </c>
      <c r="B1479" s="2">
        <f t="shared" si="769"/>
        <v>297715.84446243139</v>
      </c>
      <c r="C1479" s="2">
        <f t="shared" si="783"/>
        <v>227996.77173246999</v>
      </c>
      <c r="D1479" s="2">
        <v>0</v>
      </c>
      <c r="E1479" s="68">
        <f t="shared" si="770"/>
        <v>227996.77173246999</v>
      </c>
      <c r="F1479" s="72">
        <f t="shared" si="793"/>
        <v>4337.1099999999997</v>
      </c>
      <c r="G1479" s="3">
        <f>IF(N1479=1,VLOOKUP(A1478,[1]Plan1!$BG$69:$BI$188,3),G1478)</f>
        <v>4346.6499999999996</v>
      </c>
      <c r="H1479" s="11">
        <f t="shared" si="794"/>
        <v>42187</v>
      </c>
      <c r="I1479" s="11">
        <f t="shared" si="795"/>
        <v>42218</v>
      </c>
      <c r="J1479" s="26">
        <f t="shared" si="771"/>
        <v>2.1996214068815689E-3</v>
      </c>
      <c r="K1479" s="11">
        <f t="shared" si="784"/>
        <v>42278</v>
      </c>
      <c r="L1479" s="11">
        <f t="shared" si="772"/>
        <v>42278</v>
      </c>
      <c r="M1479" s="1">
        <f t="shared" si="785"/>
        <v>21</v>
      </c>
      <c r="N1479" s="1">
        <f t="shared" si="790"/>
        <v>13</v>
      </c>
      <c r="O1479" s="2">
        <f t="shared" si="773"/>
        <v>1.0013611</v>
      </c>
      <c r="P1479" s="10">
        <f t="shared" si="800"/>
        <v>1.00619897</v>
      </c>
      <c r="Q1479" s="10">
        <f t="shared" si="796"/>
        <v>1.2996407210565526</v>
      </c>
      <c r="R1479" s="2">
        <f t="shared" si="799"/>
        <v>1.30140966</v>
      </c>
      <c r="S1479" s="2">
        <f t="shared" si="791"/>
        <v>1.1892205600000001</v>
      </c>
      <c r="T1479" s="2">
        <f t="shared" si="774"/>
        <v>271138.44855788001</v>
      </c>
      <c r="U1479" s="2">
        <f t="shared" si="775"/>
        <v>0</v>
      </c>
      <c r="V1479" s="2">
        <f t="shared" si="776"/>
        <v>68720.429448981391</v>
      </c>
      <c r="W1479" s="2">
        <f t="shared" si="777"/>
        <v>296717.20118145138</v>
      </c>
      <c r="X1479" s="27">
        <f t="shared" si="778"/>
        <v>0</v>
      </c>
      <c r="Y1479" s="2">
        <f t="shared" si="792"/>
        <v>0</v>
      </c>
      <c r="Z1479" s="67">
        <f t="shared" si="779"/>
        <v>0</v>
      </c>
      <c r="AA1479" s="2">
        <f t="shared" si="788"/>
        <v>0</v>
      </c>
      <c r="AB1479" s="26">
        <f t="shared" si="786"/>
        <v>6.7299999999999999E-2</v>
      </c>
      <c r="AC1479" s="27">
        <f t="shared" si="801"/>
        <v>13</v>
      </c>
      <c r="AD1479" s="27">
        <v>252</v>
      </c>
      <c r="AE1479" s="10">
        <f t="shared" si="797"/>
        <v>1.0033656399999999</v>
      </c>
      <c r="AF1479" s="2">
        <f t="shared" si="789"/>
        <v>912.55440799999997</v>
      </c>
      <c r="AG1479" s="2">
        <f t="shared" si="780"/>
        <v>998.64328097999999</v>
      </c>
      <c r="AH1479" s="3" t="str">
        <f t="shared" si="781"/>
        <v>-</v>
      </c>
      <c r="AI1479" s="4" t="str">
        <f t="shared" si="798"/>
        <v>A+J=</v>
      </c>
      <c r="AJ1479" s="11">
        <f t="shared" si="787"/>
        <v>42282</v>
      </c>
      <c r="AK1479" s="11"/>
      <c r="AL1479" s="4"/>
      <c r="AM1479" s="1"/>
      <c r="AN1479" s="11"/>
      <c r="AO1479" s="1"/>
      <c r="AP1479" s="1"/>
      <c r="AQ1479" s="1"/>
      <c r="AR1479" s="1"/>
      <c r="AS1479" s="6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</row>
    <row r="1480" spans="1:55" x14ac:dyDescent="0.2">
      <c r="A1480" s="144">
        <f t="shared" si="782"/>
        <v>42269</v>
      </c>
      <c r="B1480" s="2">
        <f t="shared" si="769"/>
        <v>297823.95879781048</v>
      </c>
      <c r="C1480" s="2">
        <f t="shared" si="783"/>
        <v>227996.77173246999</v>
      </c>
      <c r="D1480" s="2">
        <v>0</v>
      </c>
      <c r="E1480" s="68">
        <f t="shared" si="770"/>
        <v>227996.77173246999</v>
      </c>
      <c r="F1480" s="72">
        <f t="shared" si="793"/>
        <v>4337.1099999999997</v>
      </c>
      <c r="G1480" s="3">
        <f>IF(N1480=1,VLOOKUP(A1479,[1]Plan1!$BG$69:$BI$188,3),G1479)</f>
        <v>4346.6499999999996</v>
      </c>
      <c r="H1480" s="11">
        <f t="shared" si="794"/>
        <v>42187</v>
      </c>
      <c r="I1480" s="11">
        <f t="shared" si="795"/>
        <v>42218</v>
      </c>
      <c r="J1480" s="26">
        <f t="shared" si="771"/>
        <v>2.1996214068815689E-3</v>
      </c>
      <c r="K1480" s="11">
        <f t="shared" si="784"/>
        <v>42278</v>
      </c>
      <c r="L1480" s="11">
        <f t="shared" si="772"/>
        <v>42278</v>
      </c>
      <c r="M1480" s="1">
        <f t="shared" si="785"/>
        <v>21</v>
      </c>
      <c r="N1480" s="1">
        <f t="shared" si="790"/>
        <v>14</v>
      </c>
      <c r="O1480" s="2">
        <f t="shared" si="773"/>
        <v>1.0014658700000001</v>
      </c>
      <c r="P1480" s="10">
        <f t="shared" si="800"/>
        <v>1.00619897</v>
      </c>
      <c r="Q1480" s="10">
        <f t="shared" si="796"/>
        <v>1.2996407210565526</v>
      </c>
      <c r="R1480" s="2">
        <f t="shared" si="799"/>
        <v>1.3015458200000001</v>
      </c>
      <c r="S1480" s="2">
        <f t="shared" si="791"/>
        <v>1.1892205600000001</v>
      </c>
      <c r="T1480" s="2">
        <f t="shared" si="774"/>
        <v>271138.44855788001</v>
      </c>
      <c r="U1480" s="2">
        <f t="shared" si="775"/>
        <v>0</v>
      </c>
      <c r="V1480" s="2">
        <f t="shared" si="776"/>
        <v>68751.473489420503</v>
      </c>
      <c r="W1480" s="2">
        <f t="shared" si="777"/>
        <v>296748.24522189051</v>
      </c>
      <c r="X1480" s="27">
        <f t="shared" si="778"/>
        <v>0</v>
      </c>
      <c r="Y1480" s="2">
        <f t="shared" si="792"/>
        <v>0</v>
      </c>
      <c r="Z1480" s="67">
        <f t="shared" si="779"/>
        <v>0</v>
      </c>
      <c r="AA1480" s="2">
        <f t="shared" si="788"/>
        <v>0</v>
      </c>
      <c r="AB1480" s="26">
        <f t="shared" si="786"/>
        <v>6.7299999999999999E-2</v>
      </c>
      <c r="AC1480" s="27">
        <f t="shared" si="801"/>
        <v>14</v>
      </c>
      <c r="AD1480" s="27">
        <v>252</v>
      </c>
      <c r="AE1480" s="10">
        <f t="shared" si="797"/>
        <v>1.0036250040000001</v>
      </c>
      <c r="AF1480" s="2">
        <f t="shared" si="789"/>
        <v>982.87796057000003</v>
      </c>
      <c r="AG1480" s="2">
        <f t="shared" si="780"/>
        <v>1075.71357592</v>
      </c>
      <c r="AH1480" s="3" t="str">
        <f t="shared" si="781"/>
        <v>-</v>
      </c>
      <c r="AI1480" s="4" t="str">
        <f t="shared" si="798"/>
        <v>A+J=</v>
      </c>
      <c r="AJ1480" s="11">
        <f t="shared" si="787"/>
        <v>42282</v>
      </c>
      <c r="AK1480" s="11"/>
      <c r="AL1480" s="4"/>
      <c r="AM1480" s="1"/>
      <c r="AN1480" s="11"/>
      <c r="AO1480" s="1"/>
      <c r="AP1480" s="1"/>
      <c r="AQ1480" s="1"/>
      <c r="AR1480" s="1"/>
      <c r="AS1480" s="6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</row>
    <row r="1481" spans="1:55" x14ac:dyDescent="0.2">
      <c r="A1481" s="144">
        <f t="shared" si="782"/>
        <v>42270</v>
      </c>
      <c r="B1481" s="2">
        <f t="shared" si="769"/>
        <v>297932.11598728271</v>
      </c>
      <c r="C1481" s="2">
        <f t="shared" si="783"/>
        <v>227996.77173246999</v>
      </c>
      <c r="D1481" s="2">
        <v>0</v>
      </c>
      <c r="E1481" s="68">
        <f t="shared" si="770"/>
        <v>227996.77173246999</v>
      </c>
      <c r="F1481" s="72">
        <f t="shared" si="793"/>
        <v>4337.1099999999997</v>
      </c>
      <c r="G1481" s="3">
        <f>IF(N1481=1,VLOOKUP(A1480,[1]Plan1!$BG$69:$BI$188,3),G1480)</f>
        <v>4346.6499999999996</v>
      </c>
      <c r="H1481" s="11">
        <f t="shared" si="794"/>
        <v>42187</v>
      </c>
      <c r="I1481" s="11">
        <f t="shared" si="795"/>
        <v>42218</v>
      </c>
      <c r="J1481" s="26">
        <f t="shared" si="771"/>
        <v>2.1996214068815689E-3</v>
      </c>
      <c r="K1481" s="11">
        <f t="shared" si="784"/>
        <v>42278</v>
      </c>
      <c r="L1481" s="11">
        <f t="shared" si="772"/>
        <v>42278</v>
      </c>
      <c r="M1481" s="1">
        <f t="shared" si="785"/>
        <v>21</v>
      </c>
      <c r="N1481" s="1">
        <f t="shared" si="790"/>
        <v>15</v>
      </c>
      <c r="O1481" s="2">
        <f t="shared" si="773"/>
        <v>1.0015706600000001</v>
      </c>
      <c r="P1481" s="10">
        <f t="shared" si="800"/>
        <v>1.00619897</v>
      </c>
      <c r="Q1481" s="10">
        <f t="shared" si="796"/>
        <v>1.2996407210565526</v>
      </c>
      <c r="R1481" s="2">
        <f t="shared" si="799"/>
        <v>1.3016820099999999</v>
      </c>
      <c r="S1481" s="2">
        <f t="shared" si="791"/>
        <v>1.1892205600000001</v>
      </c>
      <c r="T1481" s="2">
        <f t="shared" si="774"/>
        <v>271138.44855788001</v>
      </c>
      <c r="U1481" s="2">
        <f t="shared" si="775"/>
        <v>0</v>
      </c>
      <c r="V1481" s="2">
        <f t="shared" si="776"/>
        <v>68782.524369762716</v>
      </c>
      <c r="W1481" s="2">
        <f t="shared" si="777"/>
        <v>296779.29610223271</v>
      </c>
      <c r="X1481" s="27">
        <f t="shared" si="778"/>
        <v>0</v>
      </c>
      <c r="Y1481" s="2">
        <f t="shared" si="792"/>
        <v>0</v>
      </c>
      <c r="Z1481" s="67">
        <f t="shared" si="779"/>
        <v>0</v>
      </c>
      <c r="AA1481" s="2">
        <f t="shared" si="788"/>
        <v>0</v>
      </c>
      <c r="AB1481" s="26">
        <f t="shared" si="786"/>
        <v>6.7299999999999999E-2</v>
      </c>
      <c r="AC1481" s="27">
        <f t="shared" si="801"/>
        <v>15</v>
      </c>
      <c r="AD1481" s="27">
        <v>252</v>
      </c>
      <c r="AE1481" s="10">
        <f t="shared" si="797"/>
        <v>1.003884435</v>
      </c>
      <c r="AF1481" s="2">
        <f t="shared" si="789"/>
        <v>1053.2196794199999</v>
      </c>
      <c r="AG1481" s="2">
        <f t="shared" si="780"/>
        <v>1152.81988505</v>
      </c>
      <c r="AH1481" s="3" t="str">
        <f t="shared" si="781"/>
        <v>-</v>
      </c>
      <c r="AI1481" s="4" t="str">
        <f t="shared" si="798"/>
        <v>A+J=</v>
      </c>
      <c r="AJ1481" s="11">
        <f t="shared" si="787"/>
        <v>42282</v>
      </c>
      <c r="AK1481" s="11"/>
      <c r="AL1481" s="4"/>
      <c r="AM1481" s="1"/>
      <c r="AN1481" s="11"/>
      <c r="AO1481" s="1"/>
      <c r="AP1481" s="1"/>
      <c r="AQ1481" s="1"/>
      <c r="AR1481" s="1"/>
      <c r="AS1481" s="6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</row>
    <row r="1482" spans="1:55" x14ac:dyDescent="0.2">
      <c r="A1482" s="144">
        <f t="shared" si="782"/>
        <v>42271</v>
      </c>
      <c r="B1482" s="2">
        <f t="shared" ref="B1482:B1545" si="802">(W1482+AG1482)</f>
        <v>298040.31176040269</v>
      </c>
      <c r="C1482" s="2">
        <f t="shared" si="783"/>
        <v>227996.77173246999</v>
      </c>
      <c r="D1482" s="2">
        <v>0</v>
      </c>
      <c r="E1482" s="68">
        <f t="shared" ref="E1482:E1545" si="803">(C1482-D1482)</f>
        <v>227996.77173246999</v>
      </c>
      <c r="F1482" s="72">
        <f t="shared" si="793"/>
        <v>4337.1099999999997</v>
      </c>
      <c r="G1482" s="3">
        <f>IF(N1482=1,VLOOKUP(A1481,[1]Plan1!$BG$69:$BI$188,3),G1481)</f>
        <v>4346.6499999999996</v>
      </c>
      <c r="H1482" s="11">
        <f t="shared" si="794"/>
        <v>42187</v>
      </c>
      <c r="I1482" s="11">
        <f t="shared" si="795"/>
        <v>42218</v>
      </c>
      <c r="J1482" s="26">
        <f t="shared" ref="J1482:J1545" si="804">(G1482/F1482)-1</f>
        <v>2.1996214068815689E-3</v>
      </c>
      <c r="K1482" s="11">
        <f t="shared" si="784"/>
        <v>42278</v>
      </c>
      <c r="L1482" s="11">
        <f t="shared" ref="L1482:L1545" si="805">IF(A1482&gt;L1481,K1482,L1481)</f>
        <v>42278</v>
      </c>
      <c r="M1482" s="1">
        <f t="shared" si="785"/>
        <v>21</v>
      </c>
      <c r="N1482" s="1">
        <f t="shared" si="790"/>
        <v>16</v>
      </c>
      <c r="O1482" s="2">
        <f t="shared" ref="O1482:O1545" si="806">TRUNC((G1482/F1482)^TRUNC((N1482/M1482),9),8)</f>
        <v>1.00167546</v>
      </c>
      <c r="P1482" s="10">
        <f t="shared" si="800"/>
        <v>1.00619897</v>
      </c>
      <c r="Q1482" s="10">
        <f t="shared" si="796"/>
        <v>1.2996407210565526</v>
      </c>
      <c r="R1482" s="2">
        <f t="shared" si="799"/>
        <v>1.30181821</v>
      </c>
      <c r="S1482" s="2">
        <f t="shared" si="791"/>
        <v>1.1892205600000001</v>
      </c>
      <c r="T1482" s="2">
        <f t="shared" ref="T1482:T1545" si="807">TRUNC(C1482*S1482,8)</f>
        <v>271138.44855788001</v>
      </c>
      <c r="U1482" s="2">
        <f t="shared" ref="U1482:U1545" si="808">(D1482*(S1482-1))</f>
        <v>0</v>
      </c>
      <c r="V1482" s="2">
        <f t="shared" ref="V1482:V1545" si="809">(E1482*(R1482-1))</f>
        <v>68813.577530072682</v>
      </c>
      <c r="W1482" s="2">
        <f t="shared" ref="W1482:W1545" si="810">(C1482+U1482+V1482)</f>
        <v>296810.34926254267</v>
      </c>
      <c r="X1482" s="27">
        <f t="shared" ref="X1482:X1545" si="811">IF(VLOOKUP(A1482,AN$10:AU$131,8)=VLOOKUP(A1481,AN$10:AU$131,8),0,VLOOKUP(A1482,AN$10:AU$131,8))</f>
        <v>0</v>
      </c>
      <c r="Y1482" s="2">
        <f t="shared" si="792"/>
        <v>0</v>
      </c>
      <c r="Z1482" s="67">
        <f t="shared" ref="Z1482:Z1545" si="812">IF(X1482&gt;0,VLOOKUP($A1482,$AN$10:$AS$131,6),0)</f>
        <v>0</v>
      </c>
      <c r="AA1482" s="2">
        <f t="shared" si="788"/>
        <v>0</v>
      </c>
      <c r="AB1482" s="26">
        <f t="shared" si="786"/>
        <v>6.7299999999999999E-2</v>
      </c>
      <c r="AC1482" s="27">
        <f t="shared" si="801"/>
        <v>16</v>
      </c>
      <c r="AD1482" s="27">
        <v>252</v>
      </c>
      <c r="AE1482" s="10">
        <f t="shared" si="797"/>
        <v>1.004143934</v>
      </c>
      <c r="AF1482" s="2">
        <f t="shared" si="789"/>
        <v>1123.5798356800001</v>
      </c>
      <c r="AG1482" s="2">
        <f t="shared" ref="AG1482:AG1545" si="813">TRUNC((W1482*(AE1482-1)),8)</f>
        <v>1229.96249786</v>
      </c>
      <c r="AH1482" s="3" t="str">
        <f t="shared" ref="AH1482:AH1545" si="814">IF(AA1482&gt;0,AA1482+AF1482,"-")</f>
        <v>-</v>
      </c>
      <c r="AI1482" s="4" t="str">
        <f t="shared" si="798"/>
        <v>A+J=</v>
      </c>
      <c r="AJ1482" s="11">
        <f t="shared" si="787"/>
        <v>42282</v>
      </c>
      <c r="AK1482" s="11"/>
      <c r="AL1482" s="4"/>
      <c r="AM1482" s="1"/>
      <c r="AN1482" s="11"/>
      <c r="AO1482" s="1"/>
      <c r="AP1482" s="1"/>
      <c r="AQ1482" s="1"/>
      <c r="AR1482" s="1"/>
      <c r="AS1482" s="6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</row>
    <row r="1483" spans="1:55" x14ac:dyDescent="0.2">
      <c r="A1483" s="144">
        <f t="shared" ref="A1483:A1546" si="815">(A1482+1)</f>
        <v>42272</v>
      </c>
      <c r="B1483" s="2">
        <f t="shared" si="802"/>
        <v>298148.54782158812</v>
      </c>
      <c r="C1483" s="2">
        <f t="shared" ref="C1483:C1546" si="816">TRUNC(IF(X1482&gt;0,VLOOKUP(A1482,$AN$12:$AO$131,2),C1482),8)</f>
        <v>227996.77173246999</v>
      </c>
      <c r="D1483" s="2">
        <v>0</v>
      </c>
      <c r="E1483" s="68">
        <f t="shared" si="803"/>
        <v>227996.77173246999</v>
      </c>
      <c r="F1483" s="72">
        <f t="shared" si="793"/>
        <v>4337.1099999999997</v>
      </c>
      <c r="G1483" s="3">
        <f>IF(N1483=1,VLOOKUP(A1482,[1]Plan1!$BG$69:$BI$188,3),G1482)</f>
        <v>4346.6499999999996</v>
      </c>
      <c r="H1483" s="11">
        <f t="shared" si="794"/>
        <v>42187</v>
      </c>
      <c r="I1483" s="11">
        <f t="shared" si="795"/>
        <v>42218</v>
      </c>
      <c r="J1483" s="26">
        <f t="shared" si="804"/>
        <v>2.1996214068815689E-3</v>
      </c>
      <c r="K1483" s="11">
        <f t="shared" ref="K1483:K1546" si="817">IF(DAY(A1483)=1,VLOOKUP(A1483,AR$137:AW$275,4),K1482)</f>
        <v>42278</v>
      </c>
      <c r="L1483" s="11">
        <f t="shared" si="805"/>
        <v>42278</v>
      </c>
      <c r="M1483" s="1">
        <f t="shared" ref="M1483:M1546" si="818">IF(L1483=L1482,M1482,NETWORKDAYS(L1482,L1483,$AN$137:$AN$327)-1)</f>
        <v>21</v>
      </c>
      <c r="N1483" s="1">
        <f t="shared" si="790"/>
        <v>17</v>
      </c>
      <c r="O1483" s="2">
        <f t="shared" si="806"/>
        <v>1.00178027</v>
      </c>
      <c r="P1483" s="10">
        <f t="shared" si="800"/>
        <v>1.00619897</v>
      </c>
      <c r="Q1483" s="10">
        <f t="shared" si="796"/>
        <v>1.2996407210565526</v>
      </c>
      <c r="R1483" s="2">
        <f t="shared" si="799"/>
        <v>1.3019544300000001</v>
      </c>
      <c r="S1483" s="2">
        <f t="shared" si="791"/>
        <v>1.1892205600000001</v>
      </c>
      <c r="T1483" s="2">
        <f t="shared" si="807"/>
        <v>271138.44855788001</v>
      </c>
      <c r="U1483" s="2">
        <f t="shared" si="808"/>
        <v>0</v>
      </c>
      <c r="V1483" s="2">
        <f t="shared" si="809"/>
        <v>68844.635250318112</v>
      </c>
      <c r="W1483" s="2">
        <f t="shared" si="810"/>
        <v>296841.40698278812</v>
      </c>
      <c r="X1483" s="27">
        <f t="shared" si="811"/>
        <v>0</v>
      </c>
      <c r="Y1483" s="2">
        <f t="shared" si="792"/>
        <v>0</v>
      </c>
      <c r="Z1483" s="67">
        <f t="shared" si="812"/>
        <v>0</v>
      </c>
      <c r="AA1483" s="2">
        <f t="shared" si="788"/>
        <v>0</v>
      </c>
      <c r="AB1483" s="26">
        <f t="shared" ref="AB1483:AB1546" si="819">(AB1482)</f>
        <v>6.7299999999999999E-2</v>
      </c>
      <c r="AC1483" s="27">
        <f t="shared" si="801"/>
        <v>17</v>
      </c>
      <c r="AD1483" s="27">
        <v>252</v>
      </c>
      <c r="AE1483" s="10">
        <f t="shared" si="797"/>
        <v>1.0044034989999999</v>
      </c>
      <c r="AF1483" s="2">
        <f t="shared" si="789"/>
        <v>1193.9578870800001</v>
      </c>
      <c r="AG1483" s="2">
        <f t="shared" si="813"/>
        <v>1307.1408388</v>
      </c>
      <c r="AH1483" s="3" t="str">
        <f t="shared" si="814"/>
        <v>-</v>
      </c>
      <c r="AI1483" s="4" t="str">
        <f t="shared" si="798"/>
        <v>A+J=</v>
      </c>
      <c r="AJ1483" s="11">
        <f t="shared" ref="AJ1483:AJ1546" si="820">IF(X1482&gt;0,VLOOKUP(A1482,$AN$10:$AW$130,10),AJ1482)</f>
        <v>42282</v>
      </c>
      <c r="AK1483" s="11"/>
      <c r="AL1483" s="4"/>
      <c r="AM1483" s="1"/>
      <c r="AN1483" s="11"/>
      <c r="AO1483" s="1"/>
      <c r="AP1483" s="1"/>
      <c r="AQ1483" s="1"/>
      <c r="AR1483" s="1"/>
      <c r="AS1483" s="6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</row>
    <row r="1484" spans="1:55" x14ac:dyDescent="0.2">
      <c r="A1484" s="144">
        <f t="shared" si="815"/>
        <v>42273</v>
      </c>
      <c r="B1484" s="2">
        <f t="shared" si="802"/>
        <v>298256.82218683121</v>
      </c>
      <c r="C1484" s="2">
        <f t="shared" si="816"/>
        <v>227996.77173246999</v>
      </c>
      <c r="D1484" s="2">
        <v>0</v>
      </c>
      <c r="E1484" s="68">
        <f t="shared" si="803"/>
        <v>227996.77173246999</v>
      </c>
      <c r="F1484" s="72">
        <f t="shared" si="793"/>
        <v>4337.1099999999997</v>
      </c>
      <c r="G1484" s="3">
        <f>IF(N1484=1,VLOOKUP(A1483,[1]Plan1!$BG$69:$BI$188,3),G1483)</f>
        <v>4346.6499999999996</v>
      </c>
      <c r="H1484" s="11">
        <f t="shared" si="794"/>
        <v>42187</v>
      </c>
      <c r="I1484" s="11">
        <f t="shared" si="795"/>
        <v>42218</v>
      </c>
      <c r="J1484" s="26">
        <f t="shared" si="804"/>
        <v>2.1996214068815689E-3</v>
      </c>
      <c r="K1484" s="11">
        <f t="shared" si="817"/>
        <v>42278</v>
      </c>
      <c r="L1484" s="11">
        <f t="shared" si="805"/>
        <v>42278</v>
      </c>
      <c r="M1484" s="1">
        <f t="shared" si="818"/>
        <v>21</v>
      </c>
      <c r="N1484" s="1">
        <f t="shared" si="790"/>
        <v>18</v>
      </c>
      <c r="O1484" s="2">
        <f t="shared" si="806"/>
        <v>1.00188509</v>
      </c>
      <c r="P1484" s="10">
        <f t="shared" si="800"/>
        <v>1.00619897</v>
      </c>
      <c r="Q1484" s="10">
        <f t="shared" si="796"/>
        <v>1.2996407210565526</v>
      </c>
      <c r="R1484" s="2">
        <f t="shared" si="799"/>
        <v>1.30209066</v>
      </c>
      <c r="S1484" s="2">
        <f t="shared" si="791"/>
        <v>1.1892205600000001</v>
      </c>
      <c r="T1484" s="2">
        <f t="shared" si="807"/>
        <v>271138.44855788001</v>
      </c>
      <c r="U1484" s="2">
        <f t="shared" si="808"/>
        <v>0</v>
      </c>
      <c r="V1484" s="2">
        <f t="shared" si="809"/>
        <v>68875.695250531193</v>
      </c>
      <c r="W1484" s="2">
        <f t="shared" si="810"/>
        <v>296872.46698300121</v>
      </c>
      <c r="X1484" s="27">
        <f t="shared" si="811"/>
        <v>0</v>
      </c>
      <c r="Y1484" s="2">
        <f t="shared" si="792"/>
        <v>0</v>
      </c>
      <c r="Z1484" s="67">
        <f t="shared" si="812"/>
        <v>0</v>
      </c>
      <c r="AA1484" s="2">
        <f t="shared" si="788"/>
        <v>0</v>
      </c>
      <c r="AB1484" s="26">
        <f t="shared" si="819"/>
        <v>6.7299999999999999E-2</v>
      </c>
      <c r="AC1484" s="27">
        <f t="shared" si="801"/>
        <v>18</v>
      </c>
      <c r="AD1484" s="27">
        <v>252</v>
      </c>
      <c r="AE1484" s="10">
        <f t="shared" si="797"/>
        <v>1.004663131</v>
      </c>
      <c r="AF1484" s="2">
        <f t="shared" si="789"/>
        <v>1264.3541047599999</v>
      </c>
      <c r="AG1484" s="2">
        <f t="shared" si="813"/>
        <v>1384.3552038299999</v>
      </c>
      <c r="AH1484" s="3" t="str">
        <f t="shared" si="814"/>
        <v>-</v>
      </c>
      <c r="AI1484" s="4" t="str">
        <f t="shared" si="798"/>
        <v>A+J=</v>
      </c>
      <c r="AJ1484" s="11">
        <f t="shared" si="820"/>
        <v>42282</v>
      </c>
      <c r="AK1484" s="11"/>
      <c r="AL1484" s="4"/>
      <c r="AM1484" s="1"/>
      <c r="AN1484" s="11"/>
      <c r="AO1484" s="1"/>
      <c r="AP1484" s="1"/>
      <c r="AQ1484" s="1"/>
      <c r="AR1484" s="1"/>
      <c r="AS1484" s="6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</row>
    <row r="1485" spans="1:55" x14ac:dyDescent="0.2">
      <c r="A1485" s="144">
        <f t="shared" si="815"/>
        <v>42274</v>
      </c>
      <c r="B1485" s="2">
        <f t="shared" si="802"/>
        <v>298256.82218683121</v>
      </c>
      <c r="C1485" s="2">
        <f t="shared" si="816"/>
        <v>227996.77173246999</v>
      </c>
      <c r="D1485" s="2">
        <v>0</v>
      </c>
      <c r="E1485" s="68">
        <f t="shared" si="803"/>
        <v>227996.77173246999</v>
      </c>
      <c r="F1485" s="72">
        <f t="shared" si="793"/>
        <v>4337.1099999999997</v>
      </c>
      <c r="G1485" s="3">
        <f>IF(N1485=1,VLOOKUP(A1484,[1]Plan1!$BG$69:$BI$188,3),G1484)</f>
        <v>4346.6499999999996</v>
      </c>
      <c r="H1485" s="11">
        <f t="shared" si="794"/>
        <v>42187</v>
      </c>
      <c r="I1485" s="11">
        <f t="shared" si="795"/>
        <v>42218</v>
      </c>
      <c r="J1485" s="26">
        <f t="shared" si="804"/>
        <v>2.1996214068815689E-3</v>
      </c>
      <c r="K1485" s="11">
        <f t="shared" si="817"/>
        <v>42278</v>
      </c>
      <c r="L1485" s="11">
        <f t="shared" si="805"/>
        <v>42278</v>
      </c>
      <c r="M1485" s="1">
        <f t="shared" si="818"/>
        <v>21</v>
      </c>
      <c r="N1485" s="1">
        <f t="shared" si="790"/>
        <v>18</v>
      </c>
      <c r="O1485" s="2">
        <f t="shared" si="806"/>
        <v>1.00188509</v>
      </c>
      <c r="P1485" s="10">
        <f t="shared" si="800"/>
        <v>1.00619897</v>
      </c>
      <c r="Q1485" s="10">
        <f t="shared" si="796"/>
        <v>1.2996407210565526</v>
      </c>
      <c r="R1485" s="2">
        <f t="shared" si="799"/>
        <v>1.30209066</v>
      </c>
      <c r="S1485" s="2">
        <f t="shared" si="791"/>
        <v>1.1892205600000001</v>
      </c>
      <c r="T1485" s="2">
        <f t="shared" si="807"/>
        <v>271138.44855788001</v>
      </c>
      <c r="U1485" s="2">
        <f t="shared" si="808"/>
        <v>0</v>
      </c>
      <c r="V1485" s="2">
        <f t="shared" si="809"/>
        <v>68875.695250531193</v>
      </c>
      <c r="W1485" s="2">
        <f t="shared" si="810"/>
        <v>296872.46698300121</v>
      </c>
      <c r="X1485" s="27">
        <f t="shared" si="811"/>
        <v>0</v>
      </c>
      <c r="Y1485" s="2">
        <f t="shared" si="792"/>
        <v>0</v>
      </c>
      <c r="Z1485" s="67">
        <f t="shared" si="812"/>
        <v>0</v>
      </c>
      <c r="AA1485" s="2">
        <f t="shared" si="788"/>
        <v>0</v>
      </c>
      <c r="AB1485" s="26">
        <f t="shared" si="819"/>
        <v>6.7299999999999999E-2</v>
      </c>
      <c r="AC1485" s="27">
        <f t="shared" si="801"/>
        <v>18</v>
      </c>
      <c r="AD1485" s="27">
        <v>252</v>
      </c>
      <c r="AE1485" s="10">
        <f t="shared" si="797"/>
        <v>1.004663131</v>
      </c>
      <c r="AF1485" s="2">
        <f t="shared" si="789"/>
        <v>1264.3541047599999</v>
      </c>
      <c r="AG1485" s="2">
        <f t="shared" si="813"/>
        <v>1384.3552038299999</v>
      </c>
      <c r="AH1485" s="3" t="str">
        <f t="shared" si="814"/>
        <v>-</v>
      </c>
      <c r="AI1485" s="4" t="str">
        <f t="shared" si="798"/>
        <v>A+J=</v>
      </c>
      <c r="AJ1485" s="11">
        <f t="shared" si="820"/>
        <v>42282</v>
      </c>
      <c r="AK1485" s="11"/>
      <c r="AL1485" s="4"/>
      <c r="AM1485" s="1"/>
      <c r="AN1485" s="11"/>
      <c r="AO1485" s="1"/>
      <c r="AP1485" s="1"/>
      <c r="AQ1485" s="1"/>
      <c r="AR1485" s="1"/>
      <c r="AS1485" s="6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</row>
    <row r="1486" spans="1:55" x14ac:dyDescent="0.2">
      <c r="A1486" s="144">
        <f t="shared" si="815"/>
        <v>42275</v>
      </c>
      <c r="B1486" s="2">
        <f t="shared" si="802"/>
        <v>298256.82218683121</v>
      </c>
      <c r="C1486" s="2">
        <f t="shared" si="816"/>
        <v>227996.77173246999</v>
      </c>
      <c r="D1486" s="2">
        <v>0</v>
      </c>
      <c r="E1486" s="68">
        <f t="shared" si="803"/>
        <v>227996.77173246999</v>
      </c>
      <c r="F1486" s="72">
        <f t="shared" si="793"/>
        <v>4337.1099999999997</v>
      </c>
      <c r="G1486" s="3">
        <f>IF(N1486=1,VLOOKUP(A1485,[1]Plan1!$BG$69:$BI$188,3),G1485)</f>
        <v>4346.6499999999996</v>
      </c>
      <c r="H1486" s="11">
        <f t="shared" si="794"/>
        <v>42187</v>
      </c>
      <c r="I1486" s="11">
        <f t="shared" si="795"/>
        <v>42218</v>
      </c>
      <c r="J1486" s="26">
        <f t="shared" si="804"/>
        <v>2.1996214068815689E-3</v>
      </c>
      <c r="K1486" s="11">
        <f t="shared" si="817"/>
        <v>42278</v>
      </c>
      <c r="L1486" s="11">
        <f t="shared" si="805"/>
        <v>42278</v>
      </c>
      <c r="M1486" s="1">
        <f t="shared" si="818"/>
        <v>21</v>
      </c>
      <c r="N1486" s="1">
        <f t="shared" si="790"/>
        <v>18</v>
      </c>
      <c r="O1486" s="2">
        <f t="shared" si="806"/>
        <v>1.00188509</v>
      </c>
      <c r="P1486" s="10">
        <f t="shared" si="800"/>
        <v>1.00619897</v>
      </c>
      <c r="Q1486" s="10">
        <f t="shared" si="796"/>
        <v>1.2996407210565526</v>
      </c>
      <c r="R1486" s="2">
        <f t="shared" si="799"/>
        <v>1.30209066</v>
      </c>
      <c r="S1486" s="2">
        <f t="shared" si="791"/>
        <v>1.1892205600000001</v>
      </c>
      <c r="T1486" s="2">
        <f t="shared" si="807"/>
        <v>271138.44855788001</v>
      </c>
      <c r="U1486" s="2">
        <f t="shared" si="808"/>
        <v>0</v>
      </c>
      <c r="V1486" s="2">
        <f t="shared" si="809"/>
        <v>68875.695250531193</v>
      </c>
      <c r="W1486" s="2">
        <f t="shared" si="810"/>
        <v>296872.46698300121</v>
      </c>
      <c r="X1486" s="27">
        <f t="shared" si="811"/>
        <v>0</v>
      </c>
      <c r="Y1486" s="2">
        <f t="shared" si="792"/>
        <v>0</v>
      </c>
      <c r="Z1486" s="67">
        <f t="shared" si="812"/>
        <v>0</v>
      </c>
      <c r="AA1486" s="2">
        <f t="shared" si="788"/>
        <v>0</v>
      </c>
      <c r="AB1486" s="26">
        <f t="shared" si="819"/>
        <v>6.7299999999999999E-2</v>
      </c>
      <c r="AC1486" s="27">
        <f t="shared" si="801"/>
        <v>18</v>
      </c>
      <c r="AD1486" s="27">
        <v>252</v>
      </c>
      <c r="AE1486" s="10">
        <f t="shared" si="797"/>
        <v>1.004663131</v>
      </c>
      <c r="AF1486" s="2">
        <f t="shared" si="789"/>
        <v>1264.3541047599999</v>
      </c>
      <c r="AG1486" s="2">
        <f t="shared" si="813"/>
        <v>1384.3552038299999</v>
      </c>
      <c r="AH1486" s="3" t="str">
        <f t="shared" si="814"/>
        <v>-</v>
      </c>
      <c r="AI1486" s="4" t="str">
        <f t="shared" si="798"/>
        <v>A+J=</v>
      </c>
      <c r="AJ1486" s="11">
        <f t="shared" si="820"/>
        <v>42282</v>
      </c>
      <c r="AK1486" s="11"/>
      <c r="AL1486" s="4"/>
      <c r="AM1486" s="1"/>
      <c r="AN1486" s="11"/>
      <c r="AO1486" s="1"/>
      <c r="AP1486" s="1"/>
      <c r="AQ1486" s="1"/>
      <c r="AR1486" s="1"/>
      <c r="AS1486" s="6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</row>
    <row r="1487" spans="1:55" x14ac:dyDescent="0.2">
      <c r="A1487" s="144">
        <f t="shared" si="815"/>
        <v>42276</v>
      </c>
      <c r="B1487" s="2">
        <f t="shared" si="802"/>
        <v>298365.13516104204</v>
      </c>
      <c r="C1487" s="2">
        <f t="shared" si="816"/>
        <v>227996.77173246999</v>
      </c>
      <c r="D1487" s="2">
        <v>0</v>
      </c>
      <c r="E1487" s="68">
        <f t="shared" si="803"/>
        <v>227996.77173246999</v>
      </c>
      <c r="F1487" s="72">
        <f t="shared" si="793"/>
        <v>4337.1099999999997</v>
      </c>
      <c r="G1487" s="3">
        <f>IF(N1487=1,VLOOKUP(A1486,[1]Plan1!$BG$69:$BI$188,3),G1486)</f>
        <v>4346.6499999999996</v>
      </c>
      <c r="H1487" s="11">
        <f t="shared" si="794"/>
        <v>42187</v>
      </c>
      <c r="I1487" s="11">
        <f t="shared" si="795"/>
        <v>42218</v>
      </c>
      <c r="J1487" s="26">
        <f t="shared" si="804"/>
        <v>2.1996214068815689E-3</v>
      </c>
      <c r="K1487" s="11">
        <f t="shared" si="817"/>
        <v>42278</v>
      </c>
      <c r="L1487" s="11">
        <f t="shared" si="805"/>
        <v>42278</v>
      </c>
      <c r="M1487" s="1">
        <f t="shared" si="818"/>
        <v>21</v>
      </c>
      <c r="N1487" s="1">
        <f t="shared" si="790"/>
        <v>19</v>
      </c>
      <c r="O1487" s="2">
        <f t="shared" si="806"/>
        <v>1.00198992</v>
      </c>
      <c r="P1487" s="10">
        <f t="shared" si="800"/>
        <v>1.00619897</v>
      </c>
      <c r="Q1487" s="10">
        <f t="shared" si="796"/>
        <v>1.2996407210565526</v>
      </c>
      <c r="R1487" s="2">
        <f t="shared" si="799"/>
        <v>1.3022269</v>
      </c>
      <c r="S1487" s="2">
        <f t="shared" si="791"/>
        <v>1.1892205600000001</v>
      </c>
      <c r="T1487" s="2">
        <f t="shared" si="807"/>
        <v>271138.44855788001</v>
      </c>
      <c r="U1487" s="2">
        <f t="shared" si="808"/>
        <v>0</v>
      </c>
      <c r="V1487" s="2">
        <f t="shared" si="809"/>
        <v>68906.757530712028</v>
      </c>
      <c r="W1487" s="2">
        <f t="shared" si="810"/>
        <v>296903.52926318202</v>
      </c>
      <c r="X1487" s="27">
        <f t="shared" si="811"/>
        <v>0</v>
      </c>
      <c r="Y1487" s="2">
        <f t="shared" si="792"/>
        <v>0</v>
      </c>
      <c r="Z1487" s="67">
        <f t="shared" si="812"/>
        <v>0</v>
      </c>
      <c r="AA1487" s="2">
        <f t="shared" ref="AA1487:AA1550" si="821">IF(Z1487&gt;0,TRUNC(Z1487*T1487,8),0)</f>
        <v>0</v>
      </c>
      <c r="AB1487" s="26">
        <f t="shared" si="819"/>
        <v>6.7299999999999999E-2</v>
      </c>
      <c r="AC1487" s="27">
        <f t="shared" si="801"/>
        <v>19</v>
      </c>
      <c r="AD1487" s="27">
        <v>252</v>
      </c>
      <c r="AE1487" s="10">
        <f t="shared" si="797"/>
        <v>1.004922831</v>
      </c>
      <c r="AF1487" s="2">
        <f t="shared" ref="AF1487:AF1550" si="822">TRUNC((T1487*(AE1487-1)),8)</f>
        <v>1334.7687598499999</v>
      </c>
      <c r="AG1487" s="2">
        <f t="shared" si="813"/>
        <v>1461.6058978599999</v>
      </c>
      <c r="AH1487" s="3" t="str">
        <f t="shared" si="814"/>
        <v>-</v>
      </c>
      <c r="AI1487" s="4" t="str">
        <f t="shared" si="798"/>
        <v>A+J=</v>
      </c>
      <c r="AJ1487" s="11">
        <f t="shared" si="820"/>
        <v>42282</v>
      </c>
      <c r="AK1487" s="11"/>
      <c r="AL1487" s="4"/>
      <c r="AM1487" s="1"/>
      <c r="AN1487" s="11"/>
      <c r="AO1487" s="1"/>
      <c r="AP1487" s="1"/>
      <c r="AQ1487" s="1"/>
      <c r="AR1487" s="1"/>
      <c r="AS1487" s="6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</row>
    <row r="1488" spans="1:55" x14ac:dyDescent="0.2">
      <c r="A1488" s="144">
        <f t="shared" si="815"/>
        <v>42277</v>
      </c>
      <c r="B1488" s="2">
        <f t="shared" si="802"/>
        <v>298473.48615847051</v>
      </c>
      <c r="C1488" s="2">
        <f t="shared" si="816"/>
        <v>227996.77173246999</v>
      </c>
      <c r="D1488" s="2">
        <v>0</v>
      </c>
      <c r="E1488" s="68">
        <f t="shared" si="803"/>
        <v>227996.77173246999</v>
      </c>
      <c r="F1488" s="72">
        <f t="shared" si="793"/>
        <v>4337.1099999999997</v>
      </c>
      <c r="G1488" s="3">
        <f>IF(N1488=1,VLOOKUP(A1487,[1]Plan1!$BG$69:$BI$188,3),G1487)</f>
        <v>4346.6499999999996</v>
      </c>
      <c r="H1488" s="11">
        <f t="shared" si="794"/>
        <v>42187</v>
      </c>
      <c r="I1488" s="11">
        <f t="shared" si="795"/>
        <v>42218</v>
      </c>
      <c r="J1488" s="26">
        <f t="shared" si="804"/>
        <v>2.1996214068815689E-3</v>
      </c>
      <c r="K1488" s="11">
        <f t="shared" si="817"/>
        <v>42278</v>
      </c>
      <c r="L1488" s="11">
        <f t="shared" si="805"/>
        <v>42278</v>
      </c>
      <c r="M1488" s="1">
        <f t="shared" si="818"/>
        <v>21</v>
      </c>
      <c r="N1488" s="1">
        <f t="shared" si="790"/>
        <v>20</v>
      </c>
      <c r="O1488" s="2">
        <f t="shared" si="806"/>
        <v>1.0020947600000001</v>
      </c>
      <c r="P1488" s="10">
        <f t="shared" si="800"/>
        <v>1.00619897</v>
      </c>
      <c r="Q1488" s="10">
        <f t="shared" si="796"/>
        <v>1.2996407210565526</v>
      </c>
      <c r="R1488" s="2">
        <f t="shared" si="799"/>
        <v>1.3023631499999999</v>
      </c>
      <c r="S1488" s="2">
        <f t="shared" si="791"/>
        <v>1.1892205600000001</v>
      </c>
      <c r="T1488" s="2">
        <f t="shared" si="807"/>
        <v>271138.44855788001</v>
      </c>
      <c r="U1488" s="2">
        <f t="shared" si="808"/>
        <v>0</v>
      </c>
      <c r="V1488" s="2">
        <f t="shared" si="809"/>
        <v>68937.822090860558</v>
      </c>
      <c r="W1488" s="2">
        <f t="shared" si="810"/>
        <v>296934.59382333054</v>
      </c>
      <c r="X1488" s="27">
        <f t="shared" si="811"/>
        <v>0</v>
      </c>
      <c r="Y1488" s="2">
        <f t="shared" si="792"/>
        <v>0</v>
      </c>
      <c r="Z1488" s="67">
        <f t="shared" si="812"/>
        <v>0</v>
      </c>
      <c r="AA1488" s="2">
        <f t="shared" si="821"/>
        <v>0</v>
      </c>
      <c r="AB1488" s="26">
        <f t="shared" si="819"/>
        <v>6.7299999999999999E-2</v>
      </c>
      <c r="AC1488" s="27">
        <f t="shared" si="801"/>
        <v>20</v>
      </c>
      <c r="AD1488" s="27">
        <v>252</v>
      </c>
      <c r="AE1488" s="10">
        <f t="shared" si="797"/>
        <v>1.0051825969999999</v>
      </c>
      <c r="AF1488" s="2">
        <f t="shared" si="822"/>
        <v>1405.20131008</v>
      </c>
      <c r="AG1488" s="2">
        <f t="shared" si="813"/>
        <v>1538.8923351399999</v>
      </c>
      <c r="AH1488" s="3" t="str">
        <f t="shared" si="814"/>
        <v>-</v>
      </c>
      <c r="AI1488" s="4" t="str">
        <f t="shared" si="798"/>
        <v>A+J=</v>
      </c>
      <c r="AJ1488" s="11">
        <f t="shared" si="820"/>
        <v>42282</v>
      </c>
      <c r="AK1488" s="11"/>
      <c r="AL1488" s="4"/>
      <c r="AM1488" s="1"/>
      <c r="AN1488" s="11"/>
      <c r="AO1488" s="1"/>
      <c r="AP1488" s="1"/>
      <c r="AQ1488" s="1"/>
      <c r="AR1488" s="1"/>
      <c r="AS1488" s="6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</row>
    <row r="1489" spans="1:154" x14ac:dyDescent="0.2">
      <c r="A1489" s="143">
        <f t="shared" si="815"/>
        <v>42278</v>
      </c>
      <c r="B1489" s="73">
        <f t="shared" si="802"/>
        <v>298581.88036572223</v>
      </c>
      <c r="C1489" s="73">
        <f t="shared" si="816"/>
        <v>227996.77173246999</v>
      </c>
      <c r="D1489" s="73">
        <v>0</v>
      </c>
      <c r="E1489" s="74">
        <f t="shared" si="803"/>
        <v>227996.77173246999</v>
      </c>
      <c r="F1489" s="75">
        <f t="shared" si="793"/>
        <v>4337.1099999999997</v>
      </c>
      <c r="G1489" s="76">
        <f>IF(N1489=1,VLOOKUP(A1488,[1]Plan1!$BG$69:$BI$188,3),G1488)</f>
        <v>4346.6499999999996</v>
      </c>
      <c r="H1489" s="16">
        <f t="shared" si="794"/>
        <v>42187</v>
      </c>
      <c r="I1489" s="16">
        <f t="shared" si="795"/>
        <v>42218</v>
      </c>
      <c r="J1489" s="77">
        <f t="shared" si="804"/>
        <v>2.1996214068815689E-3</v>
      </c>
      <c r="K1489" s="16">
        <f t="shared" si="817"/>
        <v>42311</v>
      </c>
      <c r="L1489" s="16">
        <f t="shared" si="805"/>
        <v>42278</v>
      </c>
      <c r="M1489" s="38">
        <f t="shared" si="818"/>
        <v>21</v>
      </c>
      <c r="N1489" s="38">
        <f t="shared" si="790"/>
        <v>21</v>
      </c>
      <c r="O1489" s="73">
        <f t="shared" si="806"/>
        <v>1.0021996200000001</v>
      </c>
      <c r="P1489" s="78">
        <f t="shared" si="800"/>
        <v>1.00619897</v>
      </c>
      <c r="Q1489" s="78">
        <f t="shared" si="796"/>
        <v>1.2996407210565526</v>
      </c>
      <c r="R1489" s="73">
        <f t="shared" si="799"/>
        <v>1.3024994299999999</v>
      </c>
      <c r="S1489" s="73">
        <f t="shared" si="791"/>
        <v>1.3024994299999999</v>
      </c>
      <c r="T1489" s="73">
        <f t="shared" si="807"/>
        <v>296965.66522338003</v>
      </c>
      <c r="U1489" s="73">
        <f t="shared" si="808"/>
        <v>0</v>
      </c>
      <c r="V1489" s="73">
        <f t="shared" si="809"/>
        <v>68968.893490912262</v>
      </c>
      <c r="W1489" s="73">
        <f t="shared" si="810"/>
        <v>296965.66522338224</v>
      </c>
      <c r="X1489" s="79">
        <f t="shared" si="811"/>
        <v>48</v>
      </c>
      <c r="Y1489" s="73">
        <f t="shared" si="792"/>
        <v>2590.81466275</v>
      </c>
      <c r="Z1489" s="80">
        <f t="shared" si="812"/>
        <v>1.1363383099999999E-2</v>
      </c>
      <c r="AA1489" s="73">
        <f t="shared" si="821"/>
        <v>3374.5346214699998</v>
      </c>
      <c r="AB1489" s="77">
        <f t="shared" si="819"/>
        <v>6.7299999999999999E-2</v>
      </c>
      <c r="AC1489" s="79">
        <f t="shared" si="801"/>
        <v>21</v>
      </c>
      <c r="AD1489" s="79">
        <v>252</v>
      </c>
      <c r="AE1489" s="78">
        <f t="shared" si="797"/>
        <v>1.0054424310000001</v>
      </c>
      <c r="AF1489" s="73">
        <f t="shared" si="822"/>
        <v>1616.2151423400001</v>
      </c>
      <c r="AG1489" s="73">
        <f t="shared" si="813"/>
        <v>1616.2151423400001</v>
      </c>
      <c r="AH1489" s="76">
        <f t="shared" si="814"/>
        <v>4990.7497638099994</v>
      </c>
      <c r="AI1489" s="81" t="str">
        <f t="shared" si="798"/>
        <v>A+J=</v>
      </c>
      <c r="AJ1489" s="16">
        <f t="shared" si="820"/>
        <v>42282</v>
      </c>
      <c r="AK1489" s="16"/>
      <c r="AL1489" s="81"/>
      <c r="AM1489" s="38"/>
      <c r="AN1489" s="16"/>
      <c r="AO1489" s="38"/>
      <c r="AP1489" s="38"/>
      <c r="AQ1489" s="38"/>
      <c r="AR1489" s="38"/>
      <c r="AS1489" s="66"/>
      <c r="AT1489" s="38"/>
      <c r="AU1489" s="38"/>
      <c r="AV1489" s="38"/>
      <c r="AW1489" s="38"/>
      <c r="AX1489" s="38"/>
      <c r="AY1489" s="38"/>
      <c r="AZ1489" s="38"/>
      <c r="BA1489" s="38"/>
      <c r="BB1489" s="38"/>
      <c r="BC1489" s="38"/>
      <c r="BD1489" s="38"/>
      <c r="BE1489" s="38"/>
      <c r="BF1489" s="38"/>
      <c r="BG1489" s="38"/>
      <c r="BH1489" s="38"/>
      <c r="BI1489" s="38"/>
      <c r="BJ1489" s="38"/>
      <c r="BK1489" s="38"/>
      <c r="BL1489" s="38"/>
      <c r="BM1489" s="38"/>
      <c r="BN1489" s="38"/>
      <c r="BO1489" s="38"/>
      <c r="BP1489" s="38"/>
      <c r="BQ1489" s="38"/>
      <c r="BR1489" s="38"/>
      <c r="BS1489" s="38"/>
      <c r="BT1489" s="38"/>
      <c r="BU1489" s="38"/>
      <c r="BV1489" s="38"/>
      <c r="BW1489" s="38"/>
      <c r="BX1489" s="38"/>
      <c r="BY1489" s="38"/>
      <c r="BZ1489" s="38"/>
      <c r="CA1489" s="38"/>
      <c r="CB1489" s="38"/>
      <c r="CC1489" s="38"/>
      <c r="CD1489" s="38"/>
      <c r="CE1489" s="38"/>
      <c r="CF1489" s="38"/>
      <c r="CG1489" s="38"/>
      <c r="CH1489" s="38"/>
      <c r="CI1489" s="38"/>
      <c r="CJ1489" s="38"/>
      <c r="CK1489" s="38"/>
      <c r="CL1489" s="38"/>
      <c r="CM1489" s="38"/>
      <c r="CN1489" s="38"/>
      <c r="CO1489" s="38"/>
      <c r="CP1489" s="38"/>
      <c r="CQ1489" s="38"/>
      <c r="CR1489" s="38"/>
      <c r="CS1489" s="38"/>
      <c r="CT1489" s="38"/>
      <c r="CU1489" s="38"/>
      <c r="CV1489" s="38"/>
      <c r="CW1489" s="38"/>
      <c r="CX1489" s="38"/>
      <c r="CY1489" s="38"/>
      <c r="CZ1489" s="38"/>
      <c r="DA1489" s="38"/>
      <c r="DB1489" s="38"/>
      <c r="DC1489" s="38"/>
      <c r="DD1489" s="38"/>
      <c r="DE1489" s="38"/>
      <c r="DF1489" s="38"/>
      <c r="DG1489" s="38"/>
      <c r="DH1489" s="38"/>
      <c r="DI1489" s="38"/>
      <c r="DJ1489" s="38"/>
      <c r="DK1489" s="38"/>
      <c r="DL1489" s="38"/>
      <c r="DM1489" s="38"/>
      <c r="DN1489" s="38"/>
      <c r="DO1489" s="38"/>
      <c r="DP1489" s="38"/>
      <c r="DQ1489" s="38"/>
      <c r="DR1489" s="38"/>
      <c r="DS1489" s="38"/>
      <c r="DT1489" s="38"/>
      <c r="DU1489" s="38"/>
      <c r="DV1489" s="38"/>
      <c r="DW1489" s="38"/>
      <c r="DX1489" s="38"/>
      <c r="DY1489" s="38"/>
      <c r="DZ1489" s="38"/>
      <c r="EA1489" s="38"/>
      <c r="EB1489" s="38"/>
      <c r="EC1489" s="38"/>
      <c r="ED1489" s="38"/>
      <c r="EE1489" s="38"/>
      <c r="EF1489" s="38"/>
      <c r="EG1489" s="38"/>
      <c r="EH1489" s="38"/>
      <c r="EI1489" s="38"/>
      <c r="EJ1489" s="38"/>
      <c r="EK1489" s="38"/>
      <c r="EL1489" s="38"/>
      <c r="EM1489" s="38"/>
      <c r="EN1489" s="38"/>
      <c r="EO1489" s="38"/>
      <c r="EP1489" s="38"/>
      <c r="EQ1489" s="38"/>
      <c r="ER1489" s="38"/>
      <c r="ES1489" s="38"/>
      <c r="ET1489" s="38"/>
      <c r="EU1489" s="38"/>
      <c r="EV1489" s="38"/>
      <c r="EW1489" s="38"/>
      <c r="EX1489" s="38"/>
    </row>
    <row r="1490" spans="1:154" x14ac:dyDescent="0.2">
      <c r="A1490" s="144">
        <f t="shared" si="815"/>
        <v>42279</v>
      </c>
      <c r="B1490" s="2">
        <f t="shared" si="802"/>
        <v>293732.4915505391</v>
      </c>
      <c r="C1490" s="2">
        <f t="shared" si="816"/>
        <v>225405.95706972</v>
      </c>
      <c r="D1490" s="68">
        <f>SUM(Y1490:Y$1825)</f>
        <v>29463.902692069998</v>
      </c>
      <c r="E1490" s="68">
        <f t="shared" si="803"/>
        <v>195942.05437765</v>
      </c>
      <c r="F1490" s="72">
        <f t="shared" si="793"/>
        <v>4346.6499999999996</v>
      </c>
      <c r="G1490" s="3">
        <f>IF(N1490=1,VLOOKUP(A1489,[1]Plan1!$BG$69:$BI$188,3),G1489)</f>
        <v>4370.12</v>
      </c>
      <c r="H1490" s="11">
        <f t="shared" si="794"/>
        <v>42218</v>
      </c>
      <c r="I1490" s="11">
        <f t="shared" si="795"/>
        <v>42249</v>
      </c>
      <c r="J1490" s="26">
        <f t="shared" si="804"/>
        <v>5.3995605811372194E-3</v>
      </c>
      <c r="K1490" s="11">
        <f t="shared" si="817"/>
        <v>42311</v>
      </c>
      <c r="L1490" s="11">
        <f t="shared" si="805"/>
        <v>42311</v>
      </c>
      <c r="M1490" s="1">
        <f t="shared" si="818"/>
        <v>21</v>
      </c>
      <c r="N1490" s="1">
        <f t="shared" si="790"/>
        <v>1</v>
      </c>
      <c r="O1490" s="2">
        <f t="shared" si="806"/>
        <v>1.0002564599999999</v>
      </c>
      <c r="P1490" s="10">
        <f t="shared" si="800"/>
        <v>1.0021996200000001</v>
      </c>
      <c r="Q1490" s="10">
        <f t="shared" si="796"/>
        <v>1.3024994367794032</v>
      </c>
      <c r="R1490" s="2">
        <f t="shared" si="799"/>
        <v>1.3028334699999999</v>
      </c>
      <c r="S1490" s="2">
        <f t="shared" si="791"/>
        <v>1.3024994299999999</v>
      </c>
      <c r="T1490" s="2">
        <f t="shared" si="807"/>
        <v>293591.13060191</v>
      </c>
      <c r="U1490" s="2">
        <f t="shared" si="808"/>
        <v>8912.8137699266372</v>
      </c>
      <c r="V1490" s="2">
        <f t="shared" si="809"/>
        <v>59337.812246112429</v>
      </c>
      <c r="W1490" s="2">
        <f t="shared" si="810"/>
        <v>293656.58308575908</v>
      </c>
      <c r="X1490" s="27">
        <f t="shared" si="811"/>
        <v>0</v>
      </c>
      <c r="Y1490" s="2">
        <f t="shared" si="792"/>
        <v>0</v>
      </c>
      <c r="Z1490" s="67">
        <f t="shared" si="812"/>
        <v>0</v>
      </c>
      <c r="AA1490" s="2">
        <f t="shared" si="821"/>
        <v>0</v>
      </c>
      <c r="AB1490" s="26">
        <f t="shared" si="819"/>
        <v>6.7299999999999999E-2</v>
      </c>
      <c r="AC1490" s="27">
        <f t="shared" si="801"/>
        <v>1</v>
      </c>
      <c r="AD1490" s="27">
        <v>252</v>
      </c>
      <c r="AE1490" s="10">
        <f t="shared" si="797"/>
        <v>1.0002584940000001</v>
      </c>
      <c r="AF1490" s="2">
        <f t="shared" si="822"/>
        <v>75.891545710000003</v>
      </c>
      <c r="AG1490" s="2">
        <f t="shared" si="813"/>
        <v>75.908464780000003</v>
      </c>
      <c r="AH1490" s="3" t="str">
        <f t="shared" si="814"/>
        <v>-</v>
      </c>
      <c r="AI1490" s="4" t="str">
        <f t="shared" si="798"/>
        <v>A+J=</v>
      </c>
      <c r="AJ1490" s="11">
        <f t="shared" si="820"/>
        <v>42313</v>
      </c>
      <c r="AK1490" s="11"/>
      <c r="AL1490" s="4"/>
      <c r="AM1490" s="1"/>
      <c r="AN1490" s="11"/>
      <c r="AO1490" s="1"/>
      <c r="AP1490" s="1"/>
      <c r="AQ1490" s="1"/>
      <c r="AR1490" s="1"/>
      <c r="AS1490" s="6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</row>
    <row r="1491" spans="1:154" x14ac:dyDescent="0.2">
      <c r="A1491" s="144">
        <f t="shared" si="815"/>
        <v>42280</v>
      </c>
      <c r="B1491" s="2">
        <f t="shared" si="802"/>
        <v>293873.92366059829</v>
      </c>
      <c r="C1491" s="2">
        <f t="shared" si="816"/>
        <v>225405.95706972</v>
      </c>
      <c r="D1491" s="68">
        <f>SUM(Y1491:Y$1825)</f>
        <v>29463.902692069998</v>
      </c>
      <c r="E1491" s="68">
        <f t="shared" si="803"/>
        <v>195942.05437765</v>
      </c>
      <c r="F1491" s="72">
        <f t="shared" si="793"/>
        <v>4346.6499999999996</v>
      </c>
      <c r="G1491" s="3">
        <f>IF(N1491=1,VLOOKUP(A1490,[1]Plan1!$BG$69:$BI$188,3),G1490)</f>
        <v>4370.12</v>
      </c>
      <c r="H1491" s="11">
        <f t="shared" si="794"/>
        <v>42218</v>
      </c>
      <c r="I1491" s="11">
        <f t="shared" si="795"/>
        <v>42249</v>
      </c>
      <c r="J1491" s="26">
        <f t="shared" si="804"/>
        <v>5.3995605811372194E-3</v>
      </c>
      <c r="K1491" s="11">
        <f t="shared" si="817"/>
        <v>42311</v>
      </c>
      <c r="L1491" s="11">
        <f t="shared" si="805"/>
        <v>42311</v>
      </c>
      <c r="M1491" s="1">
        <f t="shared" si="818"/>
        <v>21</v>
      </c>
      <c r="N1491" s="1">
        <f t="shared" si="790"/>
        <v>2</v>
      </c>
      <c r="O1491" s="2">
        <f t="shared" si="806"/>
        <v>1.00051299</v>
      </c>
      <c r="P1491" s="10">
        <f t="shared" si="800"/>
        <v>1.0021996200000001</v>
      </c>
      <c r="Q1491" s="10">
        <f t="shared" si="796"/>
        <v>1.3024994367794032</v>
      </c>
      <c r="R1491" s="2">
        <f t="shared" si="799"/>
        <v>1.3031676000000001</v>
      </c>
      <c r="S1491" s="2">
        <f t="shared" si="791"/>
        <v>1.3024994299999999</v>
      </c>
      <c r="T1491" s="2">
        <f t="shared" si="807"/>
        <v>293591.13060191</v>
      </c>
      <c r="U1491" s="2">
        <f t="shared" si="808"/>
        <v>8912.8137699266372</v>
      </c>
      <c r="V1491" s="2">
        <f t="shared" si="809"/>
        <v>59403.282364741659</v>
      </c>
      <c r="W1491" s="2">
        <f t="shared" si="810"/>
        <v>293722.0532043883</v>
      </c>
      <c r="X1491" s="27">
        <f t="shared" si="811"/>
        <v>0</v>
      </c>
      <c r="Y1491" s="2">
        <f t="shared" si="792"/>
        <v>0</v>
      </c>
      <c r="Z1491" s="67">
        <f t="shared" si="812"/>
        <v>0</v>
      </c>
      <c r="AA1491" s="2">
        <f t="shared" si="821"/>
        <v>0</v>
      </c>
      <c r="AB1491" s="26">
        <f t="shared" si="819"/>
        <v>6.7299999999999999E-2</v>
      </c>
      <c r="AC1491" s="27">
        <f t="shared" si="801"/>
        <v>2</v>
      </c>
      <c r="AD1491" s="27">
        <v>252</v>
      </c>
      <c r="AE1491" s="10">
        <f t="shared" si="797"/>
        <v>1.000517055</v>
      </c>
      <c r="AF1491" s="2">
        <f t="shared" si="822"/>
        <v>151.80276203</v>
      </c>
      <c r="AG1491" s="2">
        <f t="shared" si="813"/>
        <v>151.87045620999999</v>
      </c>
      <c r="AH1491" s="3" t="str">
        <f t="shared" si="814"/>
        <v>-</v>
      </c>
      <c r="AI1491" s="4" t="str">
        <f t="shared" si="798"/>
        <v>A+J=</v>
      </c>
      <c r="AJ1491" s="11">
        <f t="shared" si="820"/>
        <v>42313</v>
      </c>
      <c r="AK1491" s="11"/>
      <c r="AL1491" s="4"/>
      <c r="AM1491" s="1"/>
      <c r="AN1491" s="11"/>
      <c r="AO1491" s="1"/>
      <c r="AP1491" s="1"/>
      <c r="AQ1491" s="1"/>
      <c r="AR1491" s="1"/>
      <c r="AS1491" s="6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</row>
    <row r="1492" spans="1:154" x14ac:dyDescent="0.2">
      <c r="A1492" s="144">
        <f t="shared" si="815"/>
        <v>42281</v>
      </c>
      <c r="B1492" s="2">
        <f t="shared" si="802"/>
        <v>293873.92366059829</v>
      </c>
      <c r="C1492" s="2">
        <f t="shared" si="816"/>
        <v>225405.95706972</v>
      </c>
      <c r="D1492" s="68">
        <f>SUM(Y1492:Y$1825)</f>
        <v>29463.902692069998</v>
      </c>
      <c r="E1492" s="68">
        <f t="shared" si="803"/>
        <v>195942.05437765</v>
      </c>
      <c r="F1492" s="72">
        <f t="shared" si="793"/>
        <v>4346.6499999999996</v>
      </c>
      <c r="G1492" s="3">
        <f>IF(N1492=1,VLOOKUP(A1491,[1]Plan1!$BG$69:$BI$188,3),G1491)</f>
        <v>4370.12</v>
      </c>
      <c r="H1492" s="11">
        <f t="shared" si="794"/>
        <v>42218</v>
      </c>
      <c r="I1492" s="11">
        <f t="shared" si="795"/>
        <v>42249</v>
      </c>
      <c r="J1492" s="26">
        <f t="shared" si="804"/>
        <v>5.3995605811372194E-3</v>
      </c>
      <c r="K1492" s="11">
        <f t="shared" si="817"/>
        <v>42311</v>
      </c>
      <c r="L1492" s="11">
        <f t="shared" si="805"/>
        <v>42311</v>
      </c>
      <c r="M1492" s="1">
        <f t="shared" si="818"/>
        <v>21</v>
      </c>
      <c r="N1492" s="1">
        <f t="shared" si="790"/>
        <v>2</v>
      </c>
      <c r="O1492" s="2">
        <f t="shared" si="806"/>
        <v>1.00051299</v>
      </c>
      <c r="P1492" s="10">
        <f t="shared" si="800"/>
        <v>1.0021996200000001</v>
      </c>
      <c r="Q1492" s="10">
        <f t="shared" si="796"/>
        <v>1.3024994367794032</v>
      </c>
      <c r="R1492" s="2">
        <f t="shared" si="799"/>
        <v>1.3031676000000001</v>
      </c>
      <c r="S1492" s="2">
        <f t="shared" si="791"/>
        <v>1.3024994299999999</v>
      </c>
      <c r="T1492" s="2">
        <f t="shared" si="807"/>
        <v>293591.13060191</v>
      </c>
      <c r="U1492" s="2">
        <f t="shared" si="808"/>
        <v>8912.8137699266372</v>
      </c>
      <c r="V1492" s="2">
        <f t="shared" si="809"/>
        <v>59403.282364741659</v>
      </c>
      <c r="W1492" s="2">
        <f t="shared" si="810"/>
        <v>293722.0532043883</v>
      </c>
      <c r="X1492" s="27">
        <f t="shared" si="811"/>
        <v>0</v>
      </c>
      <c r="Y1492" s="2">
        <f t="shared" si="792"/>
        <v>0</v>
      </c>
      <c r="Z1492" s="67">
        <f t="shared" si="812"/>
        <v>0</v>
      </c>
      <c r="AA1492" s="2">
        <f t="shared" si="821"/>
        <v>0</v>
      </c>
      <c r="AB1492" s="26">
        <f t="shared" si="819"/>
        <v>6.7299999999999999E-2</v>
      </c>
      <c r="AC1492" s="27">
        <f t="shared" si="801"/>
        <v>2</v>
      </c>
      <c r="AD1492" s="27">
        <v>252</v>
      </c>
      <c r="AE1492" s="10">
        <f t="shared" si="797"/>
        <v>1.000517055</v>
      </c>
      <c r="AF1492" s="2">
        <f t="shared" si="822"/>
        <v>151.80276203</v>
      </c>
      <c r="AG1492" s="2">
        <f t="shared" si="813"/>
        <v>151.87045620999999</v>
      </c>
      <c r="AH1492" s="3" t="str">
        <f t="shared" si="814"/>
        <v>-</v>
      </c>
      <c r="AI1492" s="4" t="str">
        <f t="shared" si="798"/>
        <v>A+J=</v>
      </c>
      <c r="AJ1492" s="11">
        <f t="shared" si="820"/>
        <v>42313</v>
      </c>
      <c r="AK1492" s="11"/>
      <c r="AL1492" s="4"/>
      <c r="AM1492" s="1"/>
      <c r="AN1492" s="11"/>
      <c r="AO1492" s="1"/>
      <c r="AP1492" s="1"/>
      <c r="AQ1492" s="1"/>
      <c r="AR1492" s="1"/>
      <c r="AS1492" s="6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</row>
    <row r="1493" spans="1:154" x14ac:dyDescent="0.2">
      <c r="A1493" s="144">
        <f t="shared" si="815"/>
        <v>42282</v>
      </c>
      <c r="B1493" s="2">
        <f t="shared" si="802"/>
        <v>293873.92366059829</v>
      </c>
      <c r="C1493" s="2">
        <f t="shared" si="816"/>
        <v>225405.95706972</v>
      </c>
      <c r="D1493" s="68">
        <f>SUM(Y1493:Y$1825)</f>
        <v>29463.902692069998</v>
      </c>
      <c r="E1493" s="68">
        <f t="shared" si="803"/>
        <v>195942.05437765</v>
      </c>
      <c r="F1493" s="72">
        <f t="shared" si="793"/>
        <v>4346.6499999999996</v>
      </c>
      <c r="G1493" s="3">
        <f>IF(N1493=1,VLOOKUP(A1492,[1]Plan1!$BG$69:$BI$188,3),G1492)</f>
        <v>4370.12</v>
      </c>
      <c r="H1493" s="11">
        <f t="shared" si="794"/>
        <v>42218</v>
      </c>
      <c r="I1493" s="11">
        <f t="shared" si="795"/>
        <v>42249</v>
      </c>
      <c r="J1493" s="26">
        <f t="shared" si="804"/>
        <v>5.3995605811372194E-3</v>
      </c>
      <c r="K1493" s="11">
        <f t="shared" si="817"/>
        <v>42311</v>
      </c>
      <c r="L1493" s="11">
        <f t="shared" si="805"/>
        <v>42311</v>
      </c>
      <c r="M1493" s="1">
        <f t="shared" si="818"/>
        <v>21</v>
      </c>
      <c r="N1493" s="1">
        <f t="shared" si="790"/>
        <v>2</v>
      </c>
      <c r="O1493" s="2">
        <f t="shared" si="806"/>
        <v>1.00051299</v>
      </c>
      <c r="P1493" s="10">
        <f t="shared" si="800"/>
        <v>1.0021996200000001</v>
      </c>
      <c r="Q1493" s="10">
        <f t="shared" si="796"/>
        <v>1.3024994367794032</v>
      </c>
      <c r="R1493" s="2">
        <f t="shared" si="799"/>
        <v>1.3031676000000001</v>
      </c>
      <c r="S1493" s="2">
        <f t="shared" si="791"/>
        <v>1.3024994299999999</v>
      </c>
      <c r="T1493" s="2">
        <f t="shared" si="807"/>
        <v>293591.13060191</v>
      </c>
      <c r="U1493" s="2">
        <f t="shared" si="808"/>
        <v>8912.8137699266372</v>
      </c>
      <c r="V1493" s="2">
        <f t="shared" si="809"/>
        <v>59403.282364741659</v>
      </c>
      <c r="W1493" s="2">
        <f t="shared" si="810"/>
        <v>293722.0532043883</v>
      </c>
      <c r="X1493" s="27">
        <f t="shared" si="811"/>
        <v>0</v>
      </c>
      <c r="Y1493" s="2">
        <f t="shared" si="792"/>
        <v>0</v>
      </c>
      <c r="Z1493" s="67">
        <f t="shared" si="812"/>
        <v>0</v>
      </c>
      <c r="AA1493" s="2">
        <f t="shared" si="821"/>
        <v>0</v>
      </c>
      <c r="AB1493" s="26">
        <f t="shared" si="819"/>
        <v>6.7299999999999999E-2</v>
      </c>
      <c r="AC1493" s="27">
        <f t="shared" si="801"/>
        <v>2</v>
      </c>
      <c r="AD1493" s="27">
        <v>252</v>
      </c>
      <c r="AE1493" s="10">
        <f t="shared" si="797"/>
        <v>1.000517055</v>
      </c>
      <c r="AF1493" s="2">
        <f t="shared" si="822"/>
        <v>151.80276203</v>
      </c>
      <c r="AG1493" s="2">
        <f t="shared" si="813"/>
        <v>151.87045620999999</v>
      </c>
      <c r="AH1493" s="3" t="str">
        <f t="shared" si="814"/>
        <v>-</v>
      </c>
      <c r="AI1493" s="4" t="str">
        <f t="shared" si="798"/>
        <v>A+J=</v>
      </c>
      <c r="AJ1493" s="11">
        <f t="shared" si="820"/>
        <v>42313</v>
      </c>
      <c r="AK1493" s="11"/>
      <c r="AL1493" s="4"/>
      <c r="AM1493" s="1"/>
      <c r="AN1493" s="11"/>
      <c r="AO1493" s="1"/>
      <c r="AP1493" s="1"/>
      <c r="AQ1493" s="1"/>
      <c r="AR1493" s="1"/>
      <c r="AS1493" s="6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</row>
    <row r="1494" spans="1:154" x14ac:dyDescent="0.2">
      <c r="A1494" s="144">
        <f t="shared" si="815"/>
        <v>42283</v>
      </c>
      <c r="B1494" s="2">
        <f t="shared" si="802"/>
        <v>294015.42499799182</v>
      </c>
      <c r="C1494" s="2">
        <f t="shared" si="816"/>
        <v>225405.95706972</v>
      </c>
      <c r="D1494" s="68">
        <f>SUM(Y1494:Y$1825)</f>
        <v>29463.902692069998</v>
      </c>
      <c r="E1494" s="68">
        <f t="shared" si="803"/>
        <v>195942.05437765</v>
      </c>
      <c r="F1494" s="72">
        <f t="shared" si="793"/>
        <v>4346.6499999999996</v>
      </c>
      <c r="G1494" s="3">
        <f>IF(N1494=1,VLOOKUP(A1493,[1]Plan1!$BG$69:$BI$188,3),G1493)</f>
        <v>4370.12</v>
      </c>
      <c r="H1494" s="11">
        <f t="shared" si="794"/>
        <v>42218</v>
      </c>
      <c r="I1494" s="11">
        <f t="shared" si="795"/>
        <v>42249</v>
      </c>
      <c r="J1494" s="26">
        <f t="shared" si="804"/>
        <v>5.3995605811372194E-3</v>
      </c>
      <c r="K1494" s="11">
        <f t="shared" si="817"/>
        <v>42311</v>
      </c>
      <c r="L1494" s="11">
        <f t="shared" si="805"/>
        <v>42311</v>
      </c>
      <c r="M1494" s="1">
        <f t="shared" si="818"/>
        <v>21</v>
      </c>
      <c r="N1494" s="1">
        <f t="shared" si="790"/>
        <v>3</v>
      </c>
      <c r="O1494" s="2">
        <f t="shared" si="806"/>
        <v>1.00076958</v>
      </c>
      <c r="P1494" s="10">
        <f t="shared" si="800"/>
        <v>1.0021996200000001</v>
      </c>
      <c r="Q1494" s="10">
        <f t="shared" si="796"/>
        <v>1.3024994367794032</v>
      </c>
      <c r="R1494" s="2">
        <f t="shared" si="799"/>
        <v>1.30350181</v>
      </c>
      <c r="S1494" s="2">
        <f t="shared" si="791"/>
        <v>1.3024994299999999</v>
      </c>
      <c r="T1494" s="2">
        <f t="shared" si="807"/>
        <v>293591.13060191</v>
      </c>
      <c r="U1494" s="2">
        <f t="shared" si="808"/>
        <v>8912.8137699266372</v>
      </c>
      <c r="V1494" s="2">
        <f t="shared" si="809"/>
        <v>59468.768158735198</v>
      </c>
      <c r="W1494" s="2">
        <f t="shared" si="810"/>
        <v>293787.53899838182</v>
      </c>
      <c r="X1494" s="27">
        <f t="shared" si="811"/>
        <v>0</v>
      </c>
      <c r="Y1494" s="2">
        <f t="shared" si="792"/>
        <v>0</v>
      </c>
      <c r="Z1494" s="67">
        <f t="shared" si="812"/>
        <v>0</v>
      </c>
      <c r="AA1494" s="2">
        <f t="shared" si="821"/>
        <v>0</v>
      </c>
      <c r="AB1494" s="26">
        <f t="shared" si="819"/>
        <v>6.7299999999999999E-2</v>
      </c>
      <c r="AC1494" s="27">
        <f t="shared" si="801"/>
        <v>3</v>
      </c>
      <c r="AD1494" s="27">
        <v>252</v>
      </c>
      <c r="AE1494" s="10">
        <f t="shared" si="797"/>
        <v>1.0007756830000001</v>
      </c>
      <c r="AF1494" s="2">
        <f t="shared" si="822"/>
        <v>227.73364895</v>
      </c>
      <c r="AG1494" s="2">
        <f t="shared" si="813"/>
        <v>227.88599961</v>
      </c>
      <c r="AH1494" s="3" t="str">
        <f t="shared" si="814"/>
        <v>-</v>
      </c>
      <c r="AI1494" s="4" t="str">
        <f t="shared" si="798"/>
        <v>A+J=</v>
      </c>
      <c r="AJ1494" s="11">
        <f t="shared" si="820"/>
        <v>42313</v>
      </c>
      <c r="AK1494" s="11"/>
      <c r="AL1494" s="4"/>
      <c r="AM1494" s="1"/>
      <c r="AN1494" s="11"/>
      <c r="AO1494" s="1"/>
      <c r="AP1494" s="1"/>
      <c r="AQ1494" s="1"/>
      <c r="AR1494" s="1"/>
      <c r="AS1494" s="6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</row>
    <row r="1495" spans="1:154" x14ac:dyDescent="0.2">
      <c r="A1495" s="144">
        <f t="shared" si="815"/>
        <v>42284</v>
      </c>
      <c r="B1495" s="2">
        <f t="shared" si="802"/>
        <v>294156.99725562026</v>
      </c>
      <c r="C1495" s="2">
        <f t="shared" si="816"/>
        <v>225405.95706972</v>
      </c>
      <c r="D1495" s="68">
        <f>SUM(Y1495:Y$1825)</f>
        <v>29463.902692069998</v>
      </c>
      <c r="E1495" s="68">
        <f t="shared" si="803"/>
        <v>195942.05437765</v>
      </c>
      <c r="F1495" s="72">
        <f t="shared" si="793"/>
        <v>4346.6499999999996</v>
      </c>
      <c r="G1495" s="3">
        <f>IF(N1495=1,VLOOKUP(A1494,[1]Plan1!$BG$69:$BI$188,3),G1494)</f>
        <v>4370.12</v>
      </c>
      <c r="H1495" s="11">
        <f t="shared" si="794"/>
        <v>42218</v>
      </c>
      <c r="I1495" s="11">
        <f t="shared" si="795"/>
        <v>42249</v>
      </c>
      <c r="J1495" s="26">
        <f t="shared" si="804"/>
        <v>5.3995605811372194E-3</v>
      </c>
      <c r="K1495" s="11">
        <f t="shared" si="817"/>
        <v>42311</v>
      </c>
      <c r="L1495" s="11">
        <f t="shared" si="805"/>
        <v>42311</v>
      </c>
      <c r="M1495" s="1">
        <f t="shared" si="818"/>
        <v>21</v>
      </c>
      <c r="N1495" s="1">
        <f t="shared" si="790"/>
        <v>4</v>
      </c>
      <c r="O1495" s="2">
        <f t="shared" si="806"/>
        <v>1.0010262400000001</v>
      </c>
      <c r="P1495" s="10">
        <f t="shared" si="800"/>
        <v>1.0021996200000001</v>
      </c>
      <c r="Q1495" s="10">
        <f t="shared" si="796"/>
        <v>1.3024994367794032</v>
      </c>
      <c r="R1495" s="2">
        <f t="shared" si="799"/>
        <v>1.30383611</v>
      </c>
      <c r="S1495" s="2">
        <f t="shared" si="791"/>
        <v>1.3024994299999999</v>
      </c>
      <c r="T1495" s="2">
        <f t="shared" si="807"/>
        <v>293591.13060191</v>
      </c>
      <c r="U1495" s="2">
        <f t="shared" si="808"/>
        <v>8912.8137699266372</v>
      </c>
      <c r="V1495" s="2">
        <f t="shared" si="809"/>
        <v>59534.271587513642</v>
      </c>
      <c r="W1495" s="2">
        <f t="shared" si="810"/>
        <v>293853.04242716025</v>
      </c>
      <c r="X1495" s="27">
        <f t="shared" si="811"/>
        <v>0</v>
      </c>
      <c r="Y1495" s="2">
        <f t="shared" si="792"/>
        <v>0</v>
      </c>
      <c r="Z1495" s="67">
        <f t="shared" si="812"/>
        <v>0</v>
      </c>
      <c r="AA1495" s="2">
        <f t="shared" si="821"/>
        <v>0</v>
      </c>
      <c r="AB1495" s="26">
        <f t="shared" si="819"/>
        <v>6.7299999999999999E-2</v>
      </c>
      <c r="AC1495" s="27">
        <f t="shared" si="801"/>
        <v>4</v>
      </c>
      <c r="AD1495" s="27">
        <v>252</v>
      </c>
      <c r="AE1495" s="10">
        <f t="shared" si="797"/>
        <v>1.0010343770000001</v>
      </c>
      <c r="AF1495" s="2">
        <f t="shared" si="822"/>
        <v>303.68391288999999</v>
      </c>
      <c r="AG1495" s="2">
        <f t="shared" si="813"/>
        <v>303.95482845999999</v>
      </c>
      <c r="AH1495" s="3" t="str">
        <f t="shared" si="814"/>
        <v>-</v>
      </c>
      <c r="AI1495" s="4" t="str">
        <f t="shared" si="798"/>
        <v>A+J=</v>
      </c>
      <c r="AJ1495" s="11">
        <f t="shared" si="820"/>
        <v>42313</v>
      </c>
      <c r="AK1495" s="11"/>
      <c r="AL1495" s="4"/>
      <c r="AM1495" s="1"/>
      <c r="AN1495" s="11"/>
      <c r="AO1495" s="1"/>
      <c r="AP1495" s="1"/>
      <c r="AQ1495" s="1"/>
      <c r="AR1495" s="1"/>
      <c r="AS1495" s="6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</row>
    <row r="1496" spans="1:154" x14ac:dyDescent="0.2">
      <c r="A1496" s="144">
        <f t="shared" si="815"/>
        <v>42285</v>
      </c>
      <c r="B1496" s="2">
        <f t="shared" si="802"/>
        <v>294298.64104799362</v>
      </c>
      <c r="C1496" s="2">
        <f t="shared" si="816"/>
        <v>225405.95706972</v>
      </c>
      <c r="D1496" s="68">
        <f>SUM(Y1496:Y$1825)</f>
        <v>29463.902692069998</v>
      </c>
      <c r="E1496" s="68">
        <f t="shared" si="803"/>
        <v>195942.05437765</v>
      </c>
      <c r="F1496" s="72">
        <f t="shared" si="793"/>
        <v>4346.6499999999996</v>
      </c>
      <c r="G1496" s="3">
        <f>IF(N1496=1,VLOOKUP(A1495,[1]Plan1!$BG$69:$BI$188,3),G1495)</f>
        <v>4370.12</v>
      </c>
      <c r="H1496" s="11">
        <f t="shared" si="794"/>
        <v>42218</v>
      </c>
      <c r="I1496" s="11">
        <f t="shared" si="795"/>
        <v>42249</v>
      </c>
      <c r="J1496" s="26">
        <f t="shared" si="804"/>
        <v>5.3995605811372194E-3</v>
      </c>
      <c r="K1496" s="11">
        <f t="shared" si="817"/>
        <v>42311</v>
      </c>
      <c r="L1496" s="11">
        <f t="shared" si="805"/>
        <v>42311</v>
      </c>
      <c r="M1496" s="1">
        <f t="shared" si="818"/>
        <v>21</v>
      </c>
      <c r="N1496" s="1">
        <f t="shared" si="790"/>
        <v>5</v>
      </c>
      <c r="O1496" s="2">
        <f t="shared" si="806"/>
        <v>1.0012829700000001</v>
      </c>
      <c r="P1496" s="10">
        <f t="shared" si="800"/>
        <v>1.0021996200000001</v>
      </c>
      <c r="Q1496" s="10">
        <f t="shared" si="796"/>
        <v>1.3024994367794032</v>
      </c>
      <c r="R1496" s="2">
        <f t="shared" si="799"/>
        <v>1.3041704999999999</v>
      </c>
      <c r="S1496" s="2">
        <f t="shared" si="791"/>
        <v>1.3024994299999999</v>
      </c>
      <c r="T1496" s="2">
        <f t="shared" si="807"/>
        <v>293591.13060191</v>
      </c>
      <c r="U1496" s="2">
        <f t="shared" si="808"/>
        <v>8912.8137699266372</v>
      </c>
      <c r="V1496" s="2">
        <f t="shared" si="809"/>
        <v>59599.792651076968</v>
      </c>
      <c r="W1496" s="2">
        <f t="shared" si="810"/>
        <v>293918.56349072361</v>
      </c>
      <c r="X1496" s="27">
        <f t="shared" si="811"/>
        <v>0</v>
      </c>
      <c r="Y1496" s="2">
        <f t="shared" si="792"/>
        <v>0</v>
      </c>
      <c r="Z1496" s="67">
        <f t="shared" si="812"/>
        <v>0</v>
      </c>
      <c r="AA1496" s="2">
        <f t="shared" si="821"/>
        <v>0</v>
      </c>
      <c r="AB1496" s="26">
        <f t="shared" si="819"/>
        <v>6.7299999999999999E-2</v>
      </c>
      <c r="AC1496" s="27">
        <f t="shared" si="801"/>
        <v>5</v>
      </c>
      <c r="AD1496" s="27">
        <v>252</v>
      </c>
      <c r="AE1496" s="10">
        <f t="shared" si="797"/>
        <v>1.0012931389999999</v>
      </c>
      <c r="AF1496" s="2">
        <f t="shared" si="822"/>
        <v>379.65414103000001</v>
      </c>
      <c r="AG1496" s="2">
        <f t="shared" si="813"/>
        <v>380.07755727</v>
      </c>
      <c r="AH1496" s="3" t="str">
        <f t="shared" si="814"/>
        <v>-</v>
      </c>
      <c r="AI1496" s="4" t="str">
        <f t="shared" si="798"/>
        <v>A+J=</v>
      </c>
      <c r="AJ1496" s="11">
        <f t="shared" si="820"/>
        <v>42313</v>
      </c>
      <c r="AK1496" s="11"/>
      <c r="AL1496" s="4"/>
      <c r="AM1496" s="1"/>
      <c r="AN1496" s="11"/>
      <c r="AO1496" s="1"/>
      <c r="AP1496" s="1"/>
      <c r="AQ1496" s="1"/>
      <c r="AR1496" s="1"/>
      <c r="AS1496" s="6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</row>
    <row r="1497" spans="1:154" x14ac:dyDescent="0.2">
      <c r="A1497" s="144">
        <f t="shared" si="815"/>
        <v>42286</v>
      </c>
      <c r="B1497" s="2">
        <f t="shared" si="802"/>
        <v>294440.35385173134</v>
      </c>
      <c r="C1497" s="2">
        <f t="shared" si="816"/>
        <v>225405.95706972</v>
      </c>
      <c r="D1497" s="68">
        <f>SUM(Y1497:Y$1825)</f>
        <v>29463.902692069998</v>
      </c>
      <c r="E1497" s="68">
        <f t="shared" si="803"/>
        <v>195942.05437765</v>
      </c>
      <c r="F1497" s="72">
        <f t="shared" si="793"/>
        <v>4346.6499999999996</v>
      </c>
      <c r="G1497" s="3">
        <f>IF(N1497=1,VLOOKUP(A1496,[1]Plan1!$BG$69:$BI$188,3),G1496)</f>
        <v>4370.12</v>
      </c>
      <c r="H1497" s="11">
        <f t="shared" si="794"/>
        <v>42218</v>
      </c>
      <c r="I1497" s="11">
        <f t="shared" si="795"/>
        <v>42249</v>
      </c>
      <c r="J1497" s="26">
        <f t="shared" si="804"/>
        <v>5.3995605811372194E-3</v>
      </c>
      <c r="K1497" s="11">
        <f t="shared" si="817"/>
        <v>42311</v>
      </c>
      <c r="L1497" s="11">
        <f t="shared" si="805"/>
        <v>42311</v>
      </c>
      <c r="M1497" s="1">
        <f t="shared" si="818"/>
        <v>21</v>
      </c>
      <c r="N1497" s="1">
        <f t="shared" si="790"/>
        <v>6</v>
      </c>
      <c r="O1497" s="2">
        <f t="shared" si="806"/>
        <v>1.00153976</v>
      </c>
      <c r="P1497" s="10">
        <f t="shared" si="800"/>
        <v>1.0021996200000001</v>
      </c>
      <c r="Q1497" s="10">
        <f t="shared" si="796"/>
        <v>1.3024994367794032</v>
      </c>
      <c r="R1497" s="2">
        <f t="shared" si="799"/>
        <v>1.30450497</v>
      </c>
      <c r="S1497" s="2">
        <f t="shared" si="791"/>
        <v>1.3024994299999999</v>
      </c>
      <c r="T1497" s="2">
        <f t="shared" si="807"/>
        <v>293591.13060191</v>
      </c>
      <c r="U1497" s="2">
        <f t="shared" si="808"/>
        <v>8912.8137699266372</v>
      </c>
      <c r="V1497" s="2">
        <f t="shared" si="809"/>
        <v>59665.329390004677</v>
      </c>
      <c r="W1497" s="2">
        <f t="shared" si="810"/>
        <v>293984.10022965132</v>
      </c>
      <c r="X1497" s="27">
        <f t="shared" si="811"/>
        <v>0</v>
      </c>
      <c r="Y1497" s="2">
        <f t="shared" si="792"/>
        <v>0</v>
      </c>
      <c r="Z1497" s="67">
        <f t="shared" si="812"/>
        <v>0</v>
      </c>
      <c r="AA1497" s="2">
        <f t="shared" si="821"/>
        <v>0</v>
      </c>
      <c r="AB1497" s="26">
        <f t="shared" si="819"/>
        <v>6.7299999999999999E-2</v>
      </c>
      <c r="AC1497" s="27">
        <f t="shared" si="801"/>
        <v>6</v>
      </c>
      <c r="AD1497" s="27">
        <v>252</v>
      </c>
      <c r="AE1497" s="10">
        <f t="shared" si="797"/>
        <v>1.0015519669999999</v>
      </c>
      <c r="AF1497" s="2">
        <f t="shared" si="822"/>
        <v>455.64374617999999</v>
      </c>
      <c r="AG1497" s="2">
        <f t="shared" si="813"/>
        <v>456.25362208000001</v>
      </c>
      <c r="AH1497" s="3" t="str">
        <f t="shared" si="814"/>
        <v>-</v>
      </c>
      <c r="AI1497" s="4" t="str">
        <f t="shared" si="798"/>
        <v>A+J=</v>
      </c>
      <c r="AJ1497" s="11">
        <f t="shared" si="820"/>
        <v>42313</v>
      </c>
      <c r="AK1497" s="11"/>
      <c r="AL1497" s="4"/>
      <c r="AM1497" s="1"/>
      <c r="AN1497" s="11"/>
      <c r="AO1497" s="1"/>
      <c r="AP1497" s="1"/>
      <c r="AQ1497" s="1"/>
      <c r="AR1497" s="1"/>
      <c r="AS1497" s="6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</row>
    <row r="1498" spans="1:154" x14ac:dyDescent="0.2">
      <c r="A1498" s="144">
        <f t="shared" si="815"/>
        <v>42287</v>
      </c>
      <c r="B1498" s="2">
        <f t="shared" si="802"/>
        <v>294582.13794899388</v>
      </c>
      <c r="C1498" s="2">
        <f t="shared" si="816"/>
        <v>225405.95706972</v>
      </c>
      <c r="D1498" s="68">
        <f>SUM(Y1498:Y$1825)</f>
        <v>29463.902692069998</v>
      </c>
      <c r="E1498" s="68">
        <f t="shared" si="803"/>
        <v>195942.05437765</v>
      </c>
      <c r="F1498" s="72">
        <f t="shared" si="793"/>
        <v>4346.6499999999996</v>
      </c>
      <c r="G1498" s="3">
        <f>IF(N1498=1,VLOOKUP(A1497,[1]Plan1!$BG$69:$BI$188,3),G1497)</f>
        <v>4370.12</v>
      </c>
      <c r="H1498" s="11">
        <f t="shared" si="794"/>
        <v>42218</v>
      </c>
      <c r="I1498" s="11">
        <f t="shared" si="795"/>
        <v>42249</v>
      </c>
      <c r="J1498" s="26">
        <f t="shared" si="804"/>
        <v>5.3995605811372194E-3</v>
      </c>
      <c r="K1498" s="11">
        <f t="shared" si="817"/>
        <v>42311</v>
      </c>
      <c r="L1498" s="11">
        <f t="shared" si="805"/>
        <v>42311</v>
      </c>
      <c r="M1498" s="1">
        <f t="shared" si="818"/>
        <v>21</v>
      </c>
      <c r="N1498" s="1">
        <f t="shared" si="790"/>
        <v>7</v>
      </c>
      <c r="O1498" s="2">
        <f t="shared" si="806"/>
        <v>1.0017966199999999</v>
      </c>
      <c r="P1498" s="10">
        <f t="shared" si="800"/>
        <v>1.0021996200000001</v>
      </c>
      <c r="Q1498" s="10">
        <f t="shared" si="796"/>
        <v>1.3024994367794032</v>
      </c>
      <c r="R1498" s="2">
        <f t="shared" si="799"/>
        <v>1.30483953</v>
      </c>
      <c r="S1498" s="2">
        <f t="shared" si="791"/>
        <v>1.3024994299999999</v>
      </c>
      <c r="T1498" s="2">
        <f t="shared" si="807"/>
        <v>293591.13060191</v>
      </c>
      <c r="U1498" s="2">
        <f t="shared" si="808"/>
        <v>8912.8137699266372</v>
      </c>
      <c r="V1498" s="2">
        <f t="shared" si="809"/>
        <v>59730.883763717262</v>
      </c>
      <c r="W1498" s="2">
        <f t="shared" si="810"/>
        <v>294049.65460336389</v>
      </c>
      <c r="X1498" s="27">
        <f t="shared" si="811"/>
        <v>0</v>
      </c>
      <c r="Y1498" s="2">
        <f t="shared" si="792"/>
        <v>0</v>
      </c>
      <c r="Z1498" s="67">
        <f t="shared" si="812"/>
        <v>0</v>
      </c>
      <c r="AA1498" s="2">
        <f t="shared" si="821"/>
        <v>0</v>
      </c>
      <c r="AB1498" s="26">
        <f t="shared" si="819"/>
        <v>6.7299999999999999E-2</v>
      </c>
      <c r="AC1498" s="27">
        <f t="shared" si="801"/>
        <v>7</v>
      </c>
      <c r="AD1498" s="27">
        <v>252</v>
      </c>
      <c r="AE1498" s="10">
        <f t="shared" si="797"/>
        <v>1.0018108619999999</v>
      </c>
      <c r="AF1498" s="2">
        <f t="shared" si="822"/>
        <v>531.65302194000003</v>
      </c>
      <c r="AG1498" s="2">
        <f t="shared" si="813"/>
        <v>532.48334563000003</v>
      </c>
      <c r="AH1498" s="3" t="str">
        <f t="shared" si="814"/>
        <v>-</v>
      </c>
      <c r="AI1498" s="4" t="str">
        <f t="shared" si="798"/>
        <v>A+J=</v>
      </c>
      <c r="AJ1498" s="11">
        <f t="shared" si="820"/>
        <v>42313</v>
      </c>
      <c r="AK1498" s="11"/>
      <c r="AL1498" s="4"/>
      <c r="AM1498" s="1"/>
      <c r="AN1498" s="11"/>
      <c r="AO1498" s="1"/>
      <c r="AP1498" s="1"/>
      <c r="AQ1498" s="1"/>
      <c r="AR1498" s="1"/>
      <c r="AS1498" s="6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</row>
    <row r="1499" spans="1:154" x14ac:dyDescent="0.2">
      <c r="A1499" s="144">
        <f t="shared" si="815"/>
        <v>42288</v>
      </c>
      <c r="B1499" s="2">
        <f t="shared" si="802"/>
        <v>294582.13794899388</v>
      </c>
      <c r="C1499" s="2">
        <f t="shared" si="816"/>
        <v>225405.95706972</v>
      </c>
      <c r="D1499" s="68">
        <f>SUM(Y1499:Y$1825)</f>
        <v>29463.902692069998</v>
      </c>
      <c r="E1499" s="68">
        <f t="shared" si="803"/>
        <v>195942.05437765</v>
      </c>
      <c r="F1499" s="72">
        <f t="shared" si="793"/>
        <v>4346.6499999999996</v>
      </c>
      <c r="G1499" s="3">
        <f>IF(N1499=1,VLOOKUP(A1498,[1]Plan1!$BG$69:$BI$188,3),G1498)</f>
        <v>4370.12</v>
      </c>
      <c r="H1499" s="11">
        <f t="shared" si="794"/>
        <v>42218</v>
      </c>
      <c r="I1499" s="11">
        <f t="shared" si="795"/>
        <v>42249</v>
      </c>
      <c r="J1499" s="26">
        <f t="shared" si="804"/>
        <v>5.3995605811372194E-3</v>
      </c>
      <c r="K1499" s="11">
        <f t="shared" si="817"/>
        <v>42311</v>
      </c>
      <c r="L1499" s="11">
        <f t="shared" si="805"/>
        <v>42311</v>
      </c>
      <c r="M1499" s="1">
        <f t="shared" si="818"/>
        <v>21</v>
      </c>
      <c r="N1499" s="1">
        <f t="shared" si="790"/>
        <v>7</v>
      </c>
      <c r="O1499" s="2">
        <f t="shared" si="806"/>
        <v>1.0017966199999999</v>
      </c>
      <c r="P1499" s="10">
        <f t="shared" si="800"/>
        <v>1.0021996200000001</v>
      </c>
      <c r="Q1499" s="10">
        <f t="shared" si="796"/>
        <v>1.3024994367794032</v>
      </c>
      <c r="R1499" s="2">
        <f t="shared" si="799"/>
        <v>1.30483953</v>
      </c>
      <c r="S1499" s="2">
        <f t="shared" si="791"/>
        <v>1.3024994299999999</v>
      </c>
      <c r="T1499" s="2">
        <f t="shared" si="807"/>
        <v>293591.13060191</v>
      </c>
      <c r="U1499" s="2">
        <f t="shared" si="808"/>
        <v>8912.8137699266372</v>
      </c>
      <c r="V1499" s="2">
        <f t="shared" si="809"/>
        <v>59730.883763717262</v>
      </c>
      <c r="W1499" s="2">
        <f t="shared" si="810"/>
        <v>294049.65460336389</v>
      </c>
      <c r="X1499" s="27">
        <f t="shared" si="811"/>
        <v>0</v>
      </c>
      <c r="Y1499" s="2">
        <f t="shared" si="792"/>
        <v>0</v>
      </c>
      <c r="Z1499" s="67">
        <f t="shared" si="812"/>
        <v>0</v>
      </c>
      <c r="AA1499" s="2">
        <f t="shared" si="821"/>
        <v>0</v>
      </c>
      <c r="AB1499" s="26">
        <f t="shared" si="819"/>
        <v>6.7299999999999999E-2</v>
      </c>
      <c r="AC1499" s="27">
        <f t="shared" si="801"/>
        <v>7</v>
      </c>
      <c r="AD1499" s="27">
        <v>252</v>
      </c>
      <c r="AE1499" s="10">
        <f t="shared" si="797"/>
        <v>1.0018108619999999</v>
      </c>
      <c r="AF1499" s="2">
        <f t="shared" si="822"/>
        <v>531.65302194000003</v>
      </c>
      <c r="AG1499" s="2">
        <f t="shared" si="813"/>
        <v>532.48334563000003</v>
      </c>
      <c r="AH1499" s="3" t="str">
        <f t="shared" si="814"/>
        <v>-</v>
      </c>
      <c r="AI1499" s="4" t="str">
        <f t="shared" si="798"/>
        <v>A+J=</v>
      </c>
      <c r="AJ1499" s="11">
        <f t="shared" si="820"/>
        <v>42313</v>
      </c>
      <c r="AK1499" s="11"/>
      <c r="AL1499" s="4"/>
      <c r="AM1499" s="1"/>
      <c r="AN1499" s="11"/>
      <c r="AO1499" s="1"/>
      <c r="AP1499" s="1"/>
      <c r="AQ1499" s="1"/>
      <c r="AR1499" s="1"/>
      <c r="AS1499" s="6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</row>
    <row r="1500" spans="1:154" x14ac:dyDescent="0.2">
      <c r="A1500" s="144">
        <f t="shared" si="815"/>
        <v>42289</v>
      </c>
      <c r="B1500" s="2">
        <f t="shared" si="802"/>
        <v>294582.13794899388</v>
      </c>
      <c r="C1500" s="2">
        <f t="shared" si="816"/>
        <v>225405.95706972</v>
      </c>
      <c r="D1500" s="68">
        <f>SUM(Y1500:Y$1825)</f>
        <v>29463.902692069998</v>
      </c>
      <c r="E1500" s="68">
        <f t="shared" si="803"/>
        <v>195942.05437765</v>
      </c>
      <c r="F1500" s="72">
        <f t="shared" si="793"/>
        <v>4346.6499999999996</v>
      </c>
      <c r="G1500" s="3">
        <f>IF(N1500=1,VLOOKUP(A1499,[1]Plan1!$BG$69:$BI$188,3),G1499)</f>
        <v>4370.12</v>
      </c>
      <c r="H1500" s="11">
        <f t="shared" si="794"/>
        <v>42218</v>
      </c>
      <c r="I1500" s="11">
        <f t="shared" si="795"/>
        <v>42249</v>
      </c>
      <c r="J1500" s="26">
        <f t="shared" si="804"/>
        <v>5.3995605811372194E-3</v>
      </c>
      <c r="K1500" s="11">
        <f t="shared" si="817"/>
        <v>42311</v>
      </c>
      <c r="L1500" s="11">
        <f t="shared" si="805"/>
        <v>42311</v>
      </c>
      <c r="M1500" s="1">
        <f t="shared" si="818"/>
        <v>21</v>
      </c>
      <c r="N1500" s="1">
        <f t="shared" si="790"/>
        <v>7</v>
      </c>
      <c r="O1500" s="2">
        <f t="shared" si="806"/>
        <v>1.0017966199999999</v>
      </c>
      <c r="P1500" s="10">
        <f t="shared" si="800"/>
        <v>1.0021996200000001</v>
      </c>
      <c r="Q1500" s="10">
        <f t="shared" si="796"/>
        <v>1.3024994367794032</v>
      </c>
      <c r="R1500" s="2">
        <f t="shared" si="799"/>
        <v>1.30483953</v>
      </c>
      <c r="S1500" s="2">
        <f t="shared" si="791"/>
        <v>1.3024994299999999</v>
      </c>
      <c r="T1500" s="2">
        <f t="shared" si="807"/>
        <v>293591.13060191</v>
      </c>
      <c r="U1500" s="2">
        <f t="shared" si="808"/>
        <v>8912.8137699266372</v>
      </c>
      <c r="V1500" s="2">
        <f t="shared" si="809"/>
        <v>59730.883763717262</v>
      </c>
      <c r="W1500" s="2">
        <f t="shared" si="810"/>
        <v>294049.65460336389</v>
      </c>
      <c r="X1500" s="27">
        <f t="shared" si="811"/>
        <v>0</v>
      </c>
      <c r="Y1500" s="2">
        <f t="shared" si="792"/>
        <v>0</v>
      </c>
      <c r="Z1500" s="67">
        <f t="shared" si="812"/>
        <v>0</v>
      </c>
      <c r="AA1500" s="2">
        <f t="shared" si="821"/>
        <v>0</v>
      </c>
      <c r="AB1500" s="26">
        <f t="shared" si="819"/>
        <v>6.7299999999999999E-2</v>
      </c>
      <c r="AC1500" s="27">
        <f t="shared" si="801"/>
        <v>7</v>
      </c>
      <c r="AD1500" s="27">
        <v>252</v>
      </c>
      <c r="AE1500" s="10">
        <f t="shared" si="797"/>
        <v>1.0018108619999999</v>
      </c>
      <c r="AF1500" s="2">
        <f t="shared" si="822"/>
        <v>531.65302194000003</v>
      </c>
      <c r="AG1500" s="2">
        <f t="shared" si="813"/>
        <v>532.48334563000003</v>
      </c>
      <c r="AH1500" s="3" t="str">
        <f t="shared" si="814"/>
        <v>-</v>
      </c>
      <c r="AI1500" s="4" t="str">
        <f t="shared" si="798"/>
        <v>A+J=</v>
      </c>
      <c r="AJ1500" s="11">
        <f t="shared" si="820"/>
        <v>42313</v>
      </c>
      <c r="AK1500" s="11"/>
      <c r="AL1500" s="4"/>
      <c r="AM1500" s="1"/>
      <c r="AN1500" s="11"/>
      <c r="AO1500" s="1"/>
      <c r="AP1500" s="1"/>
      <c r="AQ1500" s="1"/>
      <c r="AR1500" s="1"/>
      <c r="AS1500" s="6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</row>
    <row r="1501" spans="1:154" x14ac:dyDescent="0.2">
      <c r="A1501" s="144">
        <f t="shared" si="815"/>
        <v>42290</v>
      </c>
      <c r="B1501" s="2">
        <f t="shared" si="802"/>
        <v>294582.13794899388</v>
      </c>
      <c r="C1501" s="2">
        <f t="shared" si="816"/>
        <v>225405.95706972</v>
      </c>
      <c r="D1501" s="68">
        <f>SUM(Y1501:Y$1825)</f>
        <v>29463.902692069998</v>
      </c>
      <c r="E1501" s="68">
        <f t="shared" si="803"/>
        <v>195942.05437765</v>
      </c>
      <c r="F1501" s="72">
        <f t="shared" si="793"/>
        <v>4346.6499999999996</v>
      </c>
      <c r="G1501" s="3">
        <f>IF(N1501=1,VLOOKUP(A1500,[1]Plan1!$BG$69:$BI$188,3),G1500)</f>
        <v>4370.12</v>
      </c>
      <c r="H1501" s="11">
        <f t="shared" si="794"/>
        <v>42218</v>
      </c>
      <c r="I1501" s="11">
        <f t="shared" si="795"/>
        <v>42249</v>
      </c>
      <c r="J1501" s="26">
        <f t="shared" si="804"/>
        <v>5.3995605811372194E-3</v>
      </c>
      <c r="K1501" s="11">
        <f t="shared" si="817"/>
        <v>42311</v>
      </c>
      <c r="L1501" s="11">
        <f t="shared" si="805"/>
        <v>42311</v>
      </c>
      <c r="M1501" s="1">
        <f t="shared" si="818"/>
        <v>21</v>
      </c>
      <c r="N1501" s="1">
        <f t="shared" ref="N1501:N1564" si="823">(M1501-(NETWORKDAYS(A1501,L1501,AN$137:AN$327)-1))</f>
        <v>7</v>
      </c>
      <c r="O1501" s="2">
        <f t="shared" si="806"/>
        <v>1.0017966199999999</v>
      </c>
      <c r="P1501" s="10">
        <f t="shared" si="800"/>
        <v>1.0021996200000001</v>
      </c>
      <c r="Q1501" s="10">
        <f t="shared" si="796"/>
        <v>1.3024994367794032</v>
      </c>
      <c r="R1501" s="2">
        <f t="shared" si="799"/>
        <v>1.30483953</v>
      </c>
      <c r="S1501" s="2">
        <f t="shared" si="791"/>
        <v>1.3024994299999999</v>
      </c>
      <c r="T1501" s="2">
        <f t="shared" si="807"/>
        <v>293591.13060191</v>
      </c>
      <c r="U1501" s="2">
        <f t="shared" si="808"/>
        <v>8912.8137699266372</v>
      </c>
      <c r="V1501" s="2">
        <f t="shared" si="809"/>
        <v>59730.883763717262</v>
      </c>
      <c r="W1501" s="2">
        <f t="shared" si="810"/>
        <v>294049.65460336389</v>
      </c>
      <c r="X1501" s="27">
        <f t="shared" si="811"/>
        <v>0</v>
      </c>
      <c r="Y1501" s="2">
        <f t="shared" si="792"/>
        <v>0</v>
      </c>
      <c r="Z1501" s="67">
        <f t="shared" si="812"/>
        <v>0</v>
      </c>
      <c r="AA1501" s="2">
        <f t="shared" si="821"/>
        <v>0</v>
      </c>
      <c r="AB1501" s="26">
        <f t="shared" si="819"/>
        <v>6.7299999999999999E-2</v>
      </c>
      <c r="AC1501" s="27">
        <f t="shared" si="801"/>
        <v>7</v>
      </c>
      <c r="AD1501" s="27">
        <v>252</v>
      </c>
      <c r="AE1501" s="10">
        <f t="shared" si="797"/>
        <v>1.0018108619999999</v>
      </c>
      <c r="AF1501" s="2">
        <f t="shared" si="822"/>
        <v>531.65302194000003</v>
      </c>
      <c r="AG1501" s="2">
        <f t="shared" si="813"/>
        <v>532.48334563000003</v>
      </c>
      <c r="AH1501" s="3" t="str">
        <f t="shared" si="814"/>
        <v>-</v>
      </c>
      <c r="AI1501" s="4" t="str">
        <f t="shared" si="798"/>
        <v>A+J=</v>
      </c>
      <c r="AJ1501" s="11">
        <f t="shared" si="820"/>
        <v>42313</v>
      </c>
      <c r="AK1501" s="11"/>
      <c r="AL1501" s="4"/>
      <c r="AM1501" s="1"/>
      <c r="AN1501" s="11"/>
      <c r="AO1501" s="1"/>
      <c r="AP1501" s="1"/>
      <c r="AQ1501" s="1"/>
      <c r="AR1501" s="1"/>
      <c r="AS1501" s="6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</row>
    <row r="1502" spans="1:154" x14ac:dyDescent="0.2">
      <c r="A1502" s="144">
        <f t="shared" si="815"/>
        <v>42291</v>
      </c>
      <c r="B1502" s="2">
        <f t="shared" si="802"/>
        <v>294723.99169730081</v>
      </c>
      <c r="C1502" s="2">
        <f t="shared" si="816"/>
        <v>225405.95706972</v>
      </c>
      <c r="D1502" s="68">
        <f>SUM(Y1502:Y$1825)</f>
        <v>29463.902692069998</v>
      </c>
      <c r="E1502" s="68">
        <f t="shared" si="803"/>
        <v>195942.05437765</v>
      </c>
      <c r="F1502" s="72">
        <f t="shared" si="793"/>
        <v>4346.6499999999996</v>
      </c>
      <c r="G1502" s="3">
        <f>IF(N1502=1,VLOOKUP(A1501,[1]Plan1!$BG$69:$BI$188,3),G1501)</f>
        <v>4370.12</v>
      </c>
      <c r="H1502" s="11">
        <f t="shared" si="794"/>
        <v>42218</v>
      </c>
      <c r="I1502" s="11">
        <f t="shared" si="795"/>
        <v>42249</v>
      </c>
      <c r="J1502" s="26">
        <f t="shared" si="804"/>
        <v>5.3995605811372194E-3</v>
      </c>
      <c r="K1502" s="11">
        <f t="shared" si="817"/>
        <v>42311</v>
      </c>
      <c r="L1502" s="11">
        <f t="shared" si="805"/>
        <v>42311</v>
      </c>
      <c r="M1502" s="1">
        <f t="shared" si="818"/>
        <v>21</v>
      </c>
      <c r="N1502" s="1">
        <f t="shared" si="823"/>
        <v>8</v>
      </c>
      <c r="O1502" s="2">
        <f t="shared" si="806"/>
        <v>1.0020535399999999</v>
      </c>
      <c r="P1502" s="10">
        <f t="shared" si="800"/>
        <v>1.0021996200000001</v>
      </c>
      <c r="Q1502" s="10">
        <f t="shared" si="796"/>
        <v>1.3024994367794032</v>
      </c>
      <c r="R1502" s="2">
        <f t="shared" si="799"/>
        <v>1.3051741699999999</v>
      </c>
      <c r="S1502" s="2">
        <f t="shared" ref="S1502:S1565" si="824">IF(AND(X1502&gt;0,MONTH(A1502)=10),R1502,S1501)</f>
        <v>1.3024994299999999</v>
      </c>
      <c r="T1502" s="2">
        <f t="shared" si="807"/>
        <v>293591.13060191</v>
      </c>
      <c r="U1502" s="2">
        <f t="shared" si="808"/>
        <v>8912.8137699266372</v>
      </c>
      <c r="V1502" s="2">
        <f t="shared" si="809"/>
        <v>59796.453812794185</v>
      </c>
      <c r="W1502" s="2">
        <f t="shared" si="810"/>
        <v>294115.22465244081</v>
      </c>
      <c r="X1502" s="27">
        <f t="shared" si="811"/>
        <v>0</v>
      </c>
      <c r="Y1502" s="2">
        <f t="shared" ref="Y1502:Y1565" si="825">IF(X1502&gt;0,VLOOKUP(A1502,AN$12:AR$131,5),0)</f>
        <v>0</v>
      </c>
      <c r="Z1502" s="67">
        <f t="shared" si="812"/>
        <v>0</v>
      </c>
      <c r="AA1502" s="2">
        <f t="shared" si="821"/>
        <v>0</v>
      </c>
      <c r="AB1502" s="26">
        <f t="shared" si="819"/>
        <v>6.7299999999999999E-2</v>
      </c>
      <c r="AC1502" s="27">
        <f t="shared" si="801"/>
        <v>8</v>
      </c>
      <c r="AD1502" s="27">
        <v>252</v>
      </c>
      <c r="AE1502" s="10">
        <f t="shared" si="797"/>
        <v>1.002069825</v>
      </c>
      <c r="AF1502" s="2">
        <f t="shared" si="822"/>
        <v>607.68226188999995</v>
      </c>
      <c r="AG1502" s="2">
        <f t="shared" si="813"/>
        <v>608.76704486000006</v>
      </c>
      <c r="AH1502" s="3" t="str">
        <f t="shared" si="814"/>
        <v>-</v>
      </c>
      <c r="AI1502" s="4" t="str">
        <f t="shared" si="798"/>
        <v>A+J=</v>
      </c>
      <c r="AJ1502" s="11">
        <f t="shared" si="820"/>
        <v>42313</v>
      </c>
      <c r="AK1502" s="11"/>
      <c r="AL1502" s="4"/>
      <c r="AM1502" s="1"/>
      <c r="AN1502" s="11"/>
      <c r="AO1502" s="1"/>
      <c r="AP1502" s="1"/>
      <c r="AQ1502" s="1"/>
      <c r="AR1502" s="1"/>
      <c r="AS1502" s="6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</row>
    <row r="1503" spans="1:154" x14ac:dyDescent="0.2">
      <c r="A1503" s="144">
        <f t="shared" si="815"/>
        <v>42292</v>
      </c>
      <c r="B1503" s="2">
        <f t="shared" si="802"/>
        <v>294865.91649783263</v>
      </c>
      <c r="C1503" s="2">
        <f t="shared" si="816"/>
        <v>225405.95706972</v>
      </c>
      <c r="D1503" s="68">
        <f>SUM(Y1503:Y$1825)</f>
        <v>29463.902692069998</v>
      </c>
      <c r="E1503" s="68">
        <f t="shared" si="803"/>
        <v>195942.05437765</v>
      </c>
      <c r="F1503" s="72">
        <f t="shared" ref="F1503:F1566" si="826">IF(G1503=G1502,F1502,G1502)</f>
        <v>4346.6499999999996</v>
      </c>
      <c r="G1503" s="3">
        <f>IF(N1503=1,VLOOKUP(A1502,[1]Plan1!$BG$69:$BI$188,3),G1502)</f>
        <v>4370.12</v>
      </c>
      <c r="H1503" s="11">
        <f t="shared" ref="H1503:H1566" si="827">EDATE(I1503,-1)</f>
        <v>42218</v>
      </c>
      <c r="I1503" s="11">
        <f t="shared" ref="I1503:I1566" si="828">IF(X1502&gt;0,EDATE(A1503,-1),+I1502)</f>
        <v>42249</v>
      </c>
      <c r="J1503" s="26">
        <f t="shared" si="804"/>
        <v>5.3995605811372194E-3</v>
      </c>
      <c r="K1503" s="11">
        <f t="shared" si="817"/>
        <v>42311</v>
      </c>
      <c r="L1503" s="11">
        <f t="shared" si="805"/>
        <v>42311</v>
      </c>
      <c r="M1503" s="1">
        <f t="shared" si="818"/>
        <v>21</v>
      </c>
      <c r="N1503" s="1">
        <f t="shared" si="823"/>
        <v>9</v>
      </c>
      <c r="O1503" s="2">
        <f t="shared" si="806"/>
        <v>1.0023105299999999</v>
      </c>
      <c r="P1503" s="10">
        <f t="shared" si="800"/>
        <v>1.0021996200000001</v>
      </c>
      <c r="Q1503" s="10">
        <f t="shared" ref="Q1503:Q1566" si="829">IF(L1503&gt;L1502,Q1502*P1503,Q1502)</f>
        <v>1.3024994367794032</v>
      </c>
      <c r="R1503" s="2">
        <f t="shared" si="799"/>
        <v>1.3055089</v>
      </c>
      <c r="S1503" s="2">
        <f t="shared" si="824"/>
        <v>1.3024994299999999</v>
      </c>
      <c r="T1503" s="2">
        <f t="shared" si="807"/>
        <v>293591.13060191</v>
      </c>
      <c r="U1503" s="2">
        <f t="shared" si="808"/>
        <v>8912.8137699266372</v>
      </c>
      <c r="V1503" s="2">
        <f t="shared" si="809"/>
        <v>59862.041496656027</v>
      </c>
      <c r="W1503" s="2">
        <f t="shared" si="810"/>
        <v>294180.81233630265</v>
      </c>
      <c r="X1503" s="27">
        <f t="shared" si="811"/>
        <v>0</v>
      </c>
      <c r="Y1503" s="2">
        <f t="shared" si="825"/>
        <v>0</v>
      </c>
      <c r="Z1503" s="67">
        <f t="shared" si="812"/>
        <v>0</v>
      </c>
      <c r="AA1503" s="2">
        <f t="shared" si="821"/>
        <v>0</v>
      </c>
      <c r="AB1503" s="26">
        <f t="shared" si="819"/>
        <v>6.7299999999999999E-2</v>
      </c>
      <c r="AC1503" s="27">
        <f t="shared" si="801"/>
        <v>9</v>
      </c>
      <c r="AD1503" s="27">
        <v>252</v>
      </c>
      <c r="AE1503" s="10">
        <f t="shared" ref="AE1503:AE1566" si="830">ROUND((1+AB1503)^TRUNC((AC1503/AD1503),9),9)</f>
        <v>1.0023288539999999</v>
      </c>
      <c r="AF1503" s="2">
        <f t="shared" si="822"/>
        <v>683.73087885999996</v>
      </c>
      <c r="AG1503" s="2">
        <f t="shared" si="813"/>
        <v>685.10416153000006</v>
      </c>
      <c r="AH1503" s="3" t="str">
        <f t="shared" si="814"/>
        <v>-</v>
      </c>
      <c r="AI1503" s="4" t="str">
        <f t="shared" si="798"/>
        <v>A+J=</v>
      </c>
      <c r="AJ1503" s="11">
        <f t="shared" si="820"/>
        <v>42313</v>
      </c>
      <c r="AK1503" s="11"/>
      <c r="AL1503" s="4"/>
      <c r="AM1503" s="1"/>
      <c r="AN1503" s="11"/>
      <c r="AO1503" s="1"/>
      <c r="AP1503" s="1"/>
      <c r="AQ1503" s="1"/>
      <c r="AR1503" s="1"/>
      <c r="AS1503" s="6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</row>
    <row r="1504" spans="1:154" x14ac:dyDescent="0.2">
      <c r="A1504" s="144">
        <f t="shared" si="815"/>
        <v>42293</v>
      </c>
      <c r="B1504" s="2">
        <f t="shared" si="802"/>
        <v>295007.91267151939</v>
      </c>
      <c r="C1504" s="2">
        <f t="shared" si="816"/>
        <v>225405.95706972</v>
      </c>
      <c r="D1504" s="68">
        <f>SUM(Y1504:Y$1825)</f>
        <v>29463.902692069998</v>
      </c>
      <c r="E1504" s="68">
        <f t="shared" si="803"/>
        <v>195942.05437765</v>
      </c>
      <c r="F1504" s="72">
        <f t="shared" si="826"/>
        <v>4346.6499999999996</v>
      </c>
      <c r="G1504" s="3">
        <f>IF(N1504=1,VLOOKUP(A1503,[1]Plan1!$BG$69:$BI$188,3),G1503)</f>
        <v>4370.12</v>
      </c>
      <c r="H1504" s="11">
        <f t="shared" si="827"/>
        <v>42218</v>
      </c>
      <c r="I1504" s="11">
        <f t="shared" si="828"/>
        <v>42249</v>
      </c>
      <c r="J1504" s="26">
        <f t="shared" si="804"/>
        <v>5.3995605811372194E-3</v>
      </c>
      <c r="K1504" s="11">
        <f t="shared" si="817"/>
        <v>42311</v>
      </c>
      <c r="L1504" s="11">
        <f t="shared" si="805"/>
        <v>42311</v>
      </c>
      <c r="M1504" s="1">
        <f t="shared" si="818"/>
        <v>21</v>
      </c>
      <c r="N1504" s="1">
        <f t="shared" si="823"/>
        <v>10</v>
      </c>
      <c r="O1504" s="2">
        <f t="shared" si="806"/>
        <v>1.00256759</v>
      </c>
      <c r="P1504" s="10">
        <f t="shared" si="800"/>
        <v>1.0021996200000001</v>
      </c>
      <c r="Q1504" s="10">
        <f t="shared" si="829"/>
        <v>1.3024994367794032</v>
      </c>
      <c r="R1504" s="2">
        <f t="shared" si="799"/>
        <v>1.3058437199999999</v>
      </c>
      <c r="S1504" s="2">
        <f t="shared" si="824"/>
        <v>1.3024994299999999</v>
      </c>
      <c r="T1504" s="2">
        <f t="shared" si="807"/>
        <v>293591.13060191</v>
      </c>
      <c r="U1504" s="2">
        <f t="shared" si="808"/>
        <v>8912.8137699266372</v>
      </c>
      <c r="V1504" s="2">
        <f t="shared" si="809"/>
        <v>59927.646815302745</v>
      </c>
      <c r="W1504" s="2">
        <f t="shared" si="810"/>
        <v>294246.41765494936</v>
      </c>
      <c r="X1504" s="27">
        <f t="shared" si="811"/>
        <v>0</v>
      </c>
      <c r="Y1504" s="2">
        <f t="shared" si="825"/>
        <v>0</v>
      </c>
      <c r="Z1504" s="67">
        <f t="shared" si="812"/>
        <v>0</v>
      </c>
      <c r="AA1504" s="2">
        <f t="shared" si="821"/>
        <v>0</v>
      </c>
      <c r="AB1504" s="26">
        <f t="shared" si="819"/>
        <v>6.7299999999999999E-2</v>
      </c>
      <c r="AC1504" s="27">
        <f t="shared" si="801"/>
        <v>10</v>
      </c>
      <c r="AD1504" s="27">
        <v>252</v>
      </c>
      <c r="AE1504" s="10">
        <f t="shared" si="830"/>
        <v>1.0025879499999999</v>
      </c>
      <c r="AF1504" s="2">
        <f t="shared" si="822"/>
        <v>759.79916644000002</v>
      </c>
      <c r="AG1504" s="2">
        <f t="shared" si="813"/>
        <v>761.49501656999996</v>
      </c>
      <c r="AH1504" s="3" t="str">
        <f t="shared" si="814"/>
        <v>-</v>
      </c>
      <c r="AI1504" s="4" t="str">
        <f t="shared" si="798"/>
        <v>A+J=</v>
      </c>
      <c r="AJ1504" s="11">
        <f t="shared" si="820"/>
        <v>42313</v>
      </c>
      <c r="AK1504" s="11"/>
      <c r="AL1504" s="4"/>
      <c r="AM1504" s="1"/>
      <c r="AN1504" s="11"/>
      <c r="AO1504" s="1"/>
      <c r="AP1504" s="1"/>
      <c r="AQ1504" s="1"/>
      <c r="AR1504" s="1"/>
      <c r="AS1504" s="6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</row>
    <row r="1505" spans="1:55" x14ac:dyDescent="0.2">
      <c r="A1505" s="144">
        <f t="shared" si="815"/>
        <v>42294</v>
      </c>
      <c r="B1505" s="2">
        <f t="shared" si="802"/>
        <v>295149.97631524992</v>
      </c>
      <c r="C1505" s="2">
        <f t="shared" si="816"/>
        <v>225405.95706972</v>
      </c>
      <c r="D1505" s="68">
        <f>SUM(Y1505:Y$1825)</f>
        <v>29463.902692069998</v>
      </c>
      <c r="E1505" s="68">
        <f t="shared" si="803"/>
        <v>195942.05437765</v>
      </c>
      <c r="F1505" s="72">
        <f t="shared" si="826"/>
        <v>4346.6499999999996</v>
      </c>
      <c r="G1505" s="3">
        <f>IF(N1505=1,VLOOKUP(A1504,[1]Plan1!$BG$69:$BI$188,3),G1504)</f>
        <v>4370.12</v>
      </c>
      <c r="H1505" s="11">
        <f t="shared" si="827"/>
        <v>42218</v>
      </c>
      <c r="I1505" s="11">
        <f t="shared" si="828"/>
        <v>42249</v>
      </c>
      <c r="J1505" s="26">
        <f t="shared" si="804"/>
        <v>5.3995605811372194E-3</v>
      </c>
      <c r="K1505" s="11">
        <f t="shared" si="817"/>
        <v>42311</v>
      </c>
      <c r="L1505" s="11">
        <f t="shared" si="805"/>
        <v>42311</v>
      </c>
      <c r="M1505" s="1">
        <f t="shared" si="818"/>
        <v>21</v>
      </c>
      <c r="N1505" s="1">
        <f t="shared" si="823"/>
        <v>11</v>
      </c>
      <c r="O1505" s="2">
        <f t="shared" si="806"/>
        <v>1.0028247100000001</v>
      </c>
      <c r="P1505" s="10">
        <f t="shared" si="800"/>
        <v>1.0021996200000001</v>
      </c>
      <c r="Q1505" s="10">
        <f t="shared" si="829"/>
        <v>1.3024994367794032</v>
      </c>
      <c r="R1505" s="2">
        <f t="shared" si="799"/>
        <v>1.3061786099999999</v>
      </c>
      <c r="S1505" s="2">
        <f t="shared" si="824"/>
        <v>1.3024994299999999</v>
      </c>
      <c r="T1505" s="2">
        <f t="shared" si="807"/>
        <v>293591.13060191</v>
      </c>
      <c r="U1505" s="2">
        <f t="shared" si="808"/>
        <v>8912.8137699266372</v>
      </c>
      <c r="V1505" s="2">
        <f t="shared" si="809"/>
        <v>59993.265849893272</v>
      </c>
      <c r="W1505" s="2">
        <f t="shared" si="810"/>
        <v>294312.03668953991</v>
      </c>
      <c r="X1505" s="27">
        <f t="shared" si="811"/>
        <v>0</v>
      </c>
      <c r="Y1505" s="2">
        <f t="shared" si="825"/>
        <v>0</v>
      </c>
      <c r="Z1505" s="67">
        <f t="shared" si="812"/>
        <v>0</v>
      </c>
      <c r="AA1505" s="2">
        <f t="shared" si="821"/>
        <v>0</v>
      </c>
      <c r="AB1505" s="26">
        <f t="shared" si="819"/>
        <v>6.7299999999999999E-2</v>
      </c>
      <c r="AC1505" s="27">
        <f t="shared" si="801"/>
        <v>11</v>
      </c>
      <c r="AD1505" s="27">
        <v>252</v>
      </c>
      <c r="AE1505" s="10">
        <f t="shared" si="830"/>
        <v>1.0028471130000001</v>
      </c>
      <c r="AF1505" s="2">
        <f t="shared" si="822"/>
        <v>835.88712462000001</v>
      </c>
      <c r="AG1505" s="2">
        <f t="shared" si="813"/>
        <v>837.93962570999997</v>
      </c>
      <c r="AH1505" s="3" t="str">
        <f t="shared" si="814"/>
        <v>-</v>
      </c>
      <c r="AI1505" s="4" t="str">
        <f t="shared" si="798"/>
        <v>A+J=</v>
      </c>
      <c r="AJ1505" s="11">
        <f t="shared" si="820"/>
        <v>42313</v>
      </c>
      <c r="AK1505" s="11"/>
      <c r="AL1505" s="4"/>
      <c r="AM1505" s="1"/>
      <c r="AN1505" s="11"/>
      <c r="AO1505" s="1"/>
      <c r="AP1505" s="1"/>
      <c r="AQ1505" s="1"/>
      <c r="AR1505" s="1"/>
      <c r="AS1505" s="6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</row>
    <row r="1506" spans="1:55" x14ac:dyDescent="0.2">
      <c r="A1506" s="144">
        <f t="shared" si="815"/>
        <v>42295</v>
      </c>
      <c r="B1506" s="2">
        <f t="shared" si="802"/>
        <v>295149.97631524992</v>
      </c>
      <c r="C1506" s="2">
        <f t="shared" si="816"/>
        <v>225405.95706972</v>
      </c>
      <c r="D1506" s="68">
        <f>SUM(Y1506:Y$1825)</f>
        <v>29463.902692069998</v>
      </c>
      <c r="E1506" s="68">
        <f t="shared" si="803"/>
        <v>195942.05437765</v>
      </c>
      <c r="F1506" s="72">
        <f t="shared" si="826"/>
        <v>4346.6499999999996</v>
      </c>
      <c r="G1506" s="3">
        <f>IF(N1506=1,VLOOKUP(A1505,[1]Plan1!$BG$69:$BI$188,3),G1505)</f>
        <v>4370.12</v>
      </c>
      <c r="H1506" s="11">
        <f t="shared" si="827"/>
        <v>42218</v>
      </c>
      <c r="I1506" s="11">
        <f t="shared" si="828"/>
        <v>42249</v>
      </c>
      <c r="J1506" s="26">
        <f t="shared" si="804"/>
        <v>5.3995605811372194E-3</v>
      </c>
      <c r="K1506" s="11">
        <f t="shared" si="817"/>
        <v>42311</v>
      </c>
      <c r="L1506" s="11">
        <f t="shared" si="805"/>
        <v>42311</v>
      </c>
      <c r="M1506" s="1">
        <f t="shared" si="818"/>
        <v>21</v>
      </c>
      <c r="N1506" s="1">
        <f t="shared" si="823"/>
        <v>11</v>
      </c>
      <c r="O1506" s="2">
        <f t="shared" si="806"/>
        <v>1.0028247100000001</v>
      </c>
      <c r="P1506" s="10">
        <f t="shared" si="800"/>
        <v>1.0021996200000001</v>
      </c>
      <c r="Q1506" s="10">
        <f t="shared" si="829"/>
        <v>1.3024994367794032</v>
      </c>
      <c r="R1506" s="2">
        <f t="shared" si="799"/>
        <v>1.3061786099999999</v>
      </c>
      <c r="S1506" s="2">
        <f t="shared" si="824"/>
        <v>1.3024994299999999</v>
      </c>
      <c r="T1506" s="2">
        <f t="shared" si="807"/>
        <v>293591.13060191</v>
      </c>
      <c r="U1506" s="2">
        <f t="shared" si="808"/>
        <v>8912.8137699266372</v>
      </c>
      <c r="V1506" s="2">
        <f t="shared" si="809"/>
        <v>59993.265849893272</v>
      </c>
      <c r="W1506" s="2">
        <f t="shared" si="810"/>
        <v>294312.03668953991</v>
      </c>
      <c r="X1506" s="27">
        <f t="shared" si="811"/>
        <v>0</v>
      </c>
      <c r="Y1506" s="2">
        <f t="shared" si="825"/>
        <v>0</v>
      </c>
      <c r="Z1506" s="67">
        <f t="shared" si="812"/>
        <v>0</v>
      </c>
      <c r="AA1506" s="2">
        <f t="shared" si="821"/>
        <v>0</v>
      </c>
      <c r="AB1506" s="26">
        <f t="shared" si="819"/>
        <v>6.7299999999999999E-2</v>
      </c>
      <c r="AC1506" s="27">
        <f t="shared" si="801"/>
        <v>11</v>
      </c>
      <c r="AD1506" s="27">
        <v>252</v>
      </c>
      <c r="AE1506" s="10">
        <f t="shared" si="830"/>
        <v>1.0028471130000001</v>
      </c>
      <c r="AF1506" s="2">
        <f t="shared" si="822"/>
        <v>835.88712462000001</v>
      </c>
      <c r="AG1506" s="2">
        <f t="shared" si="813"/>
        <v>837.93962570999997</v>
      </c>
      <c r="AH1506" s="3" t="str">
        <f t="shared" si="814"/>
        <v>-</v>
      </c>
      <c r="AI1506" s="4" t="str">
        <f t="shared" ref="AI1506:AI1569" si="831">AI1505</f>
        <v>A+J=</v>
      </c>
      <c r="AJ1506" s="11">
        <f t="shared" si="820"/>
        <v>42313</v>
      </c>
      <c r="AK1506" s="11"/>
      <c r="AL1506" s="4"/>
      <c r="AM1506" s="1"/>
      <c r="AN1506" s="11"/>
      <c r="AO1506" s="1"/>
      <c r="AP1506" s="1"/>
      <c r="AQ1506" s="1"/>
      <c r="AR1506" s="1"/>
      <c r="AS1506" s="6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</row>
    <row r="1507" spans="1:55" x14ac:dyDescent="0.2">
      <c r="A1507" s="144">
        <f t="shared" si="815"/>
        <v>42296</v>
      </c>
      <c r="B1507" s="2">
        <f t="shared" si="802"/>
        <v>295149.97631524992</v>
      </c>
      <c r="C1507" s="2">
        <f t="shared" si="816"/>
        <v>225405.95706972</v>
      </c>
      <c r="D1507" s="68">
        <f>SUM(Y1507:Y$1825)</f>
        <v>29463.902692069998</v>
      </c>
      <c r="E1507" s="68">
        <f t="shared" si="803"/>
        <v>195942.05437765</v>
      </c>
      <c r="F1507" s="72">
        <f t="shared" si="826"/>
        <v>4346.6499999999996</v>
      </c>
      <c r="G1507" s="3">
        <f>IF(N1507=1,VLOOKUP(A1506,[1]Plan1!$BG$69:$BI$188,3),G1506)</f>
        <v>4370.12</v>
      </c>
      <c r="H1507" s="11">
        <f t="shared" si="827"/>
        <v>42218</v>
      </c>
      <c r="I1507" s="11">
        <f t="shared" si="828"/>
        <v>42249</v>
      </c>
      <c r="J1507" s="26">
        <f t="shared" si="804"/>
        <v>5.3995605811372194E-3</v>
      </c>
      <c r="K1507" s="11">
        <f t="shared" si="817"/>
        <v>42311</v>
      </c>
      <c r="L1507" s="11">
        <f t="shared" si="805"/>
        <v>42311</v>
      </c>
      <c r="M1507" s="1">
        <f t="shared" si="818"/>
        <v>21</v>
      </c>
      <c r="N1507" s="1">
        <f t="shared" si="823"/>
        <v>11</v>
      </c>
      <c r="O1507" s="2">
        <f t="shared" si="806"/>
        <v>1.0028247100000001</v>
      </c>
      <c r="P1507" s="10">
        <f t="shared" si="800"/>
        <v>1.0021996200000001</v>
      </c>
      <c r="Q1507" s="10">
        <f t="shared" si="829"/>
        <v>1.3024994367794032</v>
      </c>
      <c r="R1507" s="2">
        <f t="shared" si="799"/>
        <v>1.3061786099999999</v>
      </c>
      <c r="S1507" s="2">
        <f t="shared" si="824"/>
        <v>1.3024994299999999</v>
      </c>
      <c r="T1507" s="2">
        <f t="shared" si="807"/>
        <v>293591.13060191</v>
      </c>
      <c r="U1507" s="2">
        <f t="shared" si="808"/>
        <v>8912.8137699266372</v>
      </c>
      <c r="V1507" s="2">
        <f t="shared" si="809"/>
        <v>59993.265849893272</v>
      </c>
      <c r="W1507" s="2">
        <f t="shared" si="810"/>
        <v>294312.03668953991</v>
      </c>
      <c r="X1507" s="27">
        <f t="shared" si="811"/>
        <v>0</v>
      </c>
      <c r="Y1507" s="2">
        <f t="shared" si="825"/>
        <v>0</v>
      </c>
      <c r="Z1507" s="67">
        <f t="shared" si="812"/>
        <v>0</v>
      </c>
      <c r="AA1507" s="2">
        <f t="shared" si="821"/>
        <v>0</v>
      </c>
      <c r="AB1507" s="26">
        <f t="shared" si="819"/>
        <v>6.7299999999999999E-2</v>
      </c>
      <c r="AC1507" s="27">
        <f t="shared" si="801"/>
        <v>11</v>
      </c>
      <c r="AD1507" s="27">
        <v>252</v>
      </c>
      <c r="AE1507" s="10">
        <f t="shared" si="830"/>
        <v>1.0028471130000001</v>
      </c>
      <c r="AF1507" s="2">
        <f t="shared" si="822"/>
        <v>835.88712462000001</v>
      </c>
      <c r="AG1507" s="2">
        <f t="shared" si="813"/>
        <v>837.93962570999997</v>
      </c>
      <c r="AH1507" s="3" t="str">
        <f t="shared" si="814"/>
        <v>-</v>
      </c>
      <c r="AI1507" s="4" t="str">
        <f t="shared" si="831"/>
        <v>A+J=</v>
      </c>
      <c r="AJ1507" s="11">
        <f t="shared" si="820"/>
        <v>42313</v>
      </c>
      <c r="AK1507" s="11"/>
      <c r="AL1507" s="4"/>
      <c r="AM1507" s="1"/>
      <c r="AN1507" s="11"/>
      <c r="AO1507" s="1"/>
      <c r="AP1507" s="1"/>
      <c r="AQ1507" s="1"/>
      <c r="AR1507" s="1"/>
      <c r="AS1507" s="6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</row>
    <row r="1508" spans="1:55" x14ac:dyDescent="0.2">
      <c r="A1508" s="144">
        <f t="shared" si="815"/>
        <v>42297</v>
      </c>
      <c r="B1508" s="2">
        <f t="shared" si="802"/>
        <v>295292.11334941589</v>
      </c>
      <c r="C1508" s="2">
        <f t="shared" si="816"/>
        <v>225405.95706972</v>
      </c>
      <c r="D1508" s="68">
        <f>SUM(Y1508:Y$1825)</f>
        <v>29463.902692069998</v>
      </c>
      <c r="E1508" s="68">
        <f t="shared" si="803"/>
        <v>195942.05437765</v>
      </c>
      <c r="F1508" s="72">
        <f t="shared" si="826"/>
        <v>4346.6499999999996</v>
      </c>
      <c r="G1508" s="3">
        <f>IF(N1508=1,VLOOKUP(A1507,[1]Plan1!$BG$69:$BI$188,3),G1507)</f>
        <v>4370.12</v>
      </c>
      <c r="H1508" s="11">
        <f t="shared" si="827"/>
        <v>42218</v>
      </c>
      <c r="I1508" s="11">
        <f t="shared" si="828"/>
        <v>42249</v>
      </c>
      <c r="J1508" s="26">
        <f t="shared" si="804"/>
        <v>5.3995605811372194E-3</v>
      </c>
      <c r="K1508" s="11">
        <f t="shared" si="817"/>
        <v>42311</v>
      </c>
      <c r="L1508" s="11">
        <f t="shared" si="805"/>
        <v>42311</v>
      </c>
      <c r="M1508" s="1">
        <f t="shared" si="818"/>
        <v>21</v>
      </c>
      <c r="N1508" s="1">
        <f t="shared" si="823"/>
        <v>12</v>
      </c>
      <c r="O1508" s="2">
        <f t="shared" si="806"/>
        <v>1.0030819</v>
      </c>
      <c r="P1508" s="10">
        <f t="shared" si="800"/>
        <v>1.0021996200000001</v>
      </c>
      <c r="Q1508" s="10">
        <f t="shared" si="829"/>
        <v>1.3024994367794032</v>
      </c>
      <c r="R1508" s="2">
        <f t="shared" si="799"/>
        <v>1.3065135999999999</v>
      </c>
      <c r="S1508" s="2">
        <f t="shared" si="824"/>
        <v>1.3024994299999999</v>
      </c>
      <c r="T1508" s="2">
        <f t="shared" si="807"/>
        <v>293591.13060191</v>
      </c>
      <c r="U1508" s="2">
        <f t="shared" si="808"/>
        <v>8912.8137699266372</v>
      </c>
      <c r="V1508" s="2">
        <f t="shared" si="809"/>
        <v>60058.904478689248</v>
      </c>
      <c r="W1508" s="2">
        <f t="shared" si="810"/>
        <v>294377.67531833588</v>
      </c>
      <c r="X1508" s="27">
        <f t="shared" si="811"/>
        <v>0</v>
      </c>
      <c r="Y1508" s="2">
        <f t="shared" si="825"/>
        <v>0</v>
      </c>
      <c r="Z1508" s="67">
        <f t="shared" si="812"/>
        <v>0</v>
      </c>
      <c r="AA1508" s="2">
        <f t="shared" si="821"/>
        <v>0</v>
      </c>
      <c r="AB1508" s="26">
        <f t="shared" si="819"/>
        <v>6.7299999999999999E-2</v>
      </c>
      <c r="AC1508" s="27">
        <f t="shared" si="801"/>
        <v>12</v>
      </c>
      <c r="AD1508" s="27">
        <v>252</v>
      </c>
      <c r="AE1508" s="10">
        <f t="shared" si="830"/>
        <v>1.003106343</v>
      </c>
      <c r="AF1508" s="2">
        <f t="shared" si="822"/>
        <v>911.99475340000004</v>
      </c>
      <c r="AG1508" s="2">
        <f t="shared" si="813"/>
        <v>914.43803107999997</v>
      </c>
      <c r="AH1508" s="3" t="str">
        <f t="shared" si="814"/>
        <v>-</v>
      </c>
      <c r="AI1508" s="4" t="str">
        <f t="shared" si="831"/>
        <v>A+J=</v>
      </c>
      <c r="AJ1508" s="11">
        <f t="shared" si="820"/>
        <v>42313</v>
      </c>
      <c r="AK1508" s="11"/>
      <c r="AL1508" s="4"/>
      <c r="AM1508" s="1"/>
      <c r="AN1508" s="11"/>
      <c r="AO1508" s="1"/>
      <c r="AP1508" s="1"/>
      <c r="AQ1508" s="1"/>
      <c r="AR1508" s="1"/>
      <c r="AS1508" s="6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</row>
    <row r="1509" spans="1:55" x14ac:dyDescent="0.2">
      <c r="A1509" s="144">
        <f t="shared" si="815"/>
        <v>42298</v>
      </c>
      <c r="B1509" s="2">
        <f t="shared" si="802"/>
        <v>295434.31987040624</v>
      </c>
      <c r="C1509" s="2">
        <f t="shared" si="816"/>
        <v>225405.95706972</v>
      </c>
      <c r="D1509" s="68">
        <f>SUM(Y1509:Y$1825)</f>
        <v>29463.902692069998</v>
      </c>
      <c r="E1509" s="68">
        <f t="shared" si="803"/>
        <v>195942.05437765</v>
      </c>
      <c r="F1509" s="72">
        <f t="shared" si="826"/>
        <v>4346.6499999999996</v>
      </c>
      <c r="G1509" s="3">
        <f>IF(N1509=1,VLOOKUP(A1508,[1]Plan1!$BG$69:$BI$188,3),G1508)</f>
        <v>4370.12</v>
      </c>
      <c r="H1509" s="11">
        <f t="shared" si="827"/>
        <v>42218</v>
      </c>
      <c r="I1509" s="11">
        <f t="shared" si="828"/>
        <v>42249</v>
      </c>
      <c r="J1509" s="26">
        <f t="shared" si="804"/>
        <v>5.3995605811372194E-3</v>
      </c>
      <c r="K1509" s="11">
        <f t="shared" si="817"/>
        <v>42311</v>
      </c>
      <c r="L1509" s="11">
        <f t="shared" si="805"/>
        <v>42311</v>
      </c>
      <c r="M1509" s="1">
        <f t="shared" si="818"/>
        <v>21</v>
      </c>
      <c r="N1509" s="1">
        <f t="shared" si="823"/>
        <v>13</v>
      </c>
      <c r="O1509" s="2">
        <f t="shared" si="806"/>
        <v>1.00333915</v>
      </c>
      <c r="P1509" s="10">
        <f t="shared" si="800"/>
        <v>1.0021996200000001</v>
      </c>
      <c r="Q1509" s="10">
        <f t="shared" si="829"/>
        <v>1.3024994367794032</v>
      </c>
      <c r="R1509" s="2">
        <f t="shared" si="799"/>
        <v>1.3068486699999999</v>
      </c>
      <c r="S1509" s="2">
        <f t="shared" si="824"/>
        <v>1.3024994299999999</v>
      </c>
      <c r="T1509" s="2">
        <f t="shared" si="807"/>
        <v>293591.13060191</v>
      </c>
      <c r="U1509" s="2">
        <f t="shared" si="808"/>
        <v>8912.8137699266372</v>
      </c>
      <c r="V1509" s="2">
        <f t="shared" si="809"/>
        <v>60124.55878284957</v>
      </c>
      <c r="W1509" s="2">
        <f t="shared" si="810"/>
        <v>294443.32962249621</v>
      </c>
      <c r="X1509" s="27">
        <f t="shared" si="811"/>
        <v>0</v>
      </c>
      <c r="Y1509" s="2">
        <f t="shared" si="825"/>
        <v>0</v>
      </c>
      <c r="Z1509" s="67">
        <f t="shared" si="812"/>
        <v>0</v>
      </c>
      <c r="AA1509" s="2">
        <f t="shared" si="821"/>
        <v>0</v>
      </c>
      <c r="AB1509" s="26">
        <f t="shared" si="819"/>
        <v>6.7299999999999999E-2</v>
      </c>
      <c r="AC1509" s="27">
        <f t="shared" si="801"/>
        <v>13</v>
      </c>
      <c r="AD1509" s="27">
        <v>252</v>
      </c>
      <c r="AE1509" s="10">
        <f t="shared" si="830"/>
        <v>1.0033656399999999</v>
      </c>
      <c r="AF1509" s="2">
        <f t="shared" si="822"/>
        <v>988.12205279</v>
      </c>
      <c r="AG1509" s="2">
        <f t="shared" si="813"/>
        <v>990.99024790999999</v>
      </c>
      <c r="AH1509" s="3" t="str">
        <f t="shared" si="814"/>
        <v>-</v>
      </c>
      <c r="AI1509" s="4" t="str">
        <f t="shared" si="831"/>
        <v>A+J=</v>
      </c>
      <c r="AJ1509" s="11">
        <f t="shared" si="820"/>
        <v>42313</v>
      </c>
      <c r="AK1509" s="11"/>
      <c r="AL1509" s="4"/>
      <c r="AM1509" s="1"/>
      <c r="AN1509" s="11"/>
      <c r="AO1509" s="1"/>
      <c r="AP1509" s="1"/>
      <c r="AQ1509" s="1"/>
      <c r="AR1509" s="1"/>
      <c r="AS1509" s="6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</row>
    <row r="1510" spans="1:55" x14ac:dyDescent="0.2">
      <c r="A1510" s="144">
        <f t="shared" si="815"/>
        <v>42299</v>
      </c>
      <c r="B1510" s="2">
        <f t="shared" si="802"/>
        <v>295576.59787013143</v>
      </c>
      <c r="C1510" s="2">
        <f t="shared" si="816"/>
        <v>225405.95706972</v>
      </c>
      <c r="D1510" s="68">
        <f>SUM(Y1510:Y$1825)</f>
        <v>29463.902692069998</v>
      </c>
      <c r="E1510" s="68">
        <f t="shared" si="803"/>
        <v>195942.05437765</v>
      </c>
      <c r="F1510" s="72">
        <f t="shared" si="826"/>
        <v>4346.6499999999996</v>
      </c>
      <c r="G1510" s="3">
        <f>IF(N1510=1,VLOOKUP(A1509,[1]Plan1!$BG$69:$BI$188,3),G1509)</f>
        <v>4370.12</v>
      </c>
      <c r="H1510" s="11">
        <f t="shared" si="827"/>
        <v>42218</v>
      </c>
      <c r="I1510" s="11">
        <f t="shared" si="828"/>
        <v>42249</v>
      </c>
      <c r="J1510" s="26">
        <f t="shared" si="804"/>
        <v>5.3995605811372194E-3</v>
      </c>
      <c r="K1510" s="11">
        <f t="shared" si="817"/>
        <v>42311</v>
      </c>
      <c r="L1510" s="11">
        <f t="shared" si="805"/>
        <v>42311</v>
      </c>
      <c r="M1510" s="1">
        <f t="shared" si="818"/>
        <v>21</v>
      </c>
      <c r="N1510" s="1">
        <f t="shared" si="823"/>
        <v>14</v>
      </c>
      <c r="O1510" s="2">
        <f t="shared" si="806"/>
        <v>1.00359647</v>
      </c>
      <c r="P1510" s="10">
        <f t="shared" si="800"/>
        <v>1.0021996200000001</v>
      </c>
      <c r="Q1510" s="10">
        <f t="shared" si="829"/>
        <v>1.3024994367794032</v>
      </c>
      <c r="R1510" s="2">
        <f t="shared" si="799"/>
        <v>1.30718383</v>
      </c>
      <c r="S1510" s="2">
        <f t="shared" si="824"/>
        <v>1.3024994299999999</v>
      </c>
      <c r="T1510" s="2">
        <f t="shared" si="807"/>
        <v>293591.13060191</v>
      </c>
      <c r="U1510" s="2">
        <f t="shared" si="808"/>
        <v>8912.8137699266372</v>
      </c>
      <c r="V1510" s="2">
        <f t="shared" si="809"/>
        <v>60190.230721794804</v>
      </c>
      <c r="W1510" s="2">
        <f t="shared" si="810"/>
        <v>294509.00156144146</v>
      </c>
      <c r="X1510" s="27">
        <f t="shared" si="811"/>
        <v>0</v>
      </c>
      <c r="Y1510" s="2">
        <f t="shared" si="825"/>
        <v>0</v>
      </c>
      <c r="Z1510" s="67">
        <f t="shared" si="812"/>
        <v>0</v>
      </c>
      <c r="AA1510" s="2">
        <f t="shared" si="821"/>
        <v>0</v>
      </c>
      <c r="AB1510" s="26">
        <f t="shared" si="819"/>
        <v>6.7299999999999999E-2</v>
      </c>
      <c r="AC1510" s="27">
        <f t="shared" si="801"/>
        <v>14</v>
      </c>
      <c r="AD1510" s="27">
        <v>252</v>
      </c>
      <c r="AE1510" s="10">
        <f t="shared" si="830"/>
        <v>1.0036250040000001</v>
      </c>
      <c r="AF1510" s="2">
        <f t="shared" si="822"/>
        <v>1064.26902279</v>
      </c>
      <c r="AG1510" s="2">
        <f t="shared" si="813"/>
        <v>1067.5963086899999</v>
      </c>
      <c r="AH1510" s="3" t="str">
        <f t="shared" si="814"/>
        <v>-</v>
      </c>
      <c r="AI1510" s="4" t="str">
        <f t="shared" si="831"/>
        <v>A+J=</v>
      </c>
      <c r="AJ1510" s="11">
        <f t="shared" si="820"/>
        <v>42313</v>
      </c>
      <c r="AK1510" s="11"/>
      <c r="AL1510" s="4"/>
      <c r="AM1510" s="1"/>
      <c r="AN1510" s="11"/>
      <c r="AO1510" s="1"/>
      <c r="AP1510" s="1"/>
      <c r="AQ1510" s="1"/>
      <c r="AR1510" s="1"/>
      <c r="AS1510" s="6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</row>
    <row r="1511" spans="1:55" x14ac:dyDescent="0.2">
      <c r="A1511" s="144">
        <f t="shared" si="815"/>
        <v>42300</v>
      </c>
      <c r="B1511" s="2">
        <f t="shared" si="802"/>
        <v>295718.94737552159</v>
      </c>
      <c r="C1511" s="2">
        <f t="shared" si="816"/>
        <v>225405.95706972</v>
      </c>
      <c r="D1511" s="68">
        <f>SUM(Y1511:Y$1825)</f>
        <v>29463.902692069998</v>
      </c>
      <c r="E1511" s="68">
        <f t="shared" si="803"/>
        <v>195942.05437765</v>
      </c>
      <c r="F1511" s="72">
        <f t="shared" si="826"/>
        <v>4346.6499999999996</v>
      </c>
      <c r="G1511" s="3">
        <f>IF(N1511=1,VLOOKUP(A1510,[1]Plan1!$BG$69:$BI$188,3),G1510)</f>
        <v>4370.12</v>
      </c>
      <c r="H1511" s="11">
        <f t="shared" si="827"/>
        <v>42218</v>
      </c>
      <c r="I1511" s="11">
        <f t="shared" si="828"/>
        <v>42249</v>
      </c>
      <c r="J1511" s="26">
        <f t="shared" si="804"/>
        <v>5.3995605811372194E-3</v>
      </c>
      <c r="K1511" s="11">
        <f t="shared" si="817"/>
        <v>42311</v>
      </c>
      <c r="L1511" s="11">
        <f t="shared" si="805"/>
        <v>42311</v>
      </c>
      <c r="M1511" s="1">
        <f t="shared" si="818"/>
        <v>21</v>
      </c>
      <c r="N1511" s="1">
        <f t="shared" si="823"/>
        <v>15</v>
      </c>
      <c r="O1511" s="2">
        <f t="shared" si="806"/>
        <v>1.00385386</v>
      </c>
      <c r="P1511" s="10">
        <f t="shared" si="800"/>
        <v>1.0021996200000001</v>
      </c>
      <c r="Q1511" s="10">
        <f t="shared" si="829"/>
        <v>1.3024994367794032</v>
      </c>
      <c r="R1511" s="2">
        <f t="shared" si="799"/>
        <v>1.3075190800000001</v>
      </c>
      <c r="S1511" s="2">
        <f t="shared" si="824"/>
        <v>1.3024994299999999</v>
      </c>
      <c r="T1511" s="2">
        <f t="shared" si="807"/>
        <v>293591.13060191</v>
      </c>
      <c r="U1511" s="2">
        <f t="shared" si="808"/>
        <v>8912.8137699266372</v>
      </c>
      <c r="V1511" s="2">
        <f t="shared" si="809"/>
        <v>60255.920295524913</v>
      </c>
      <c r="W1511" s="2">
        <f t="shared" si="810"/>
        <v>294574.69113517157</v>
      </c>
      <c r="X1511" s="27">
        <f t="shared" si="811"/>
        <v>0</v>
      </c>
      <c r="Y1511" s="2">
        <f t="shared" si="825"/>
        <v>0</v>
      </c>
      <c r="Z1511" s="67">
        <f t="shared" si="812"/>
        <v>0</v>
      </c>
      <c r="AA1511" s="2">
        <f t="shared" si="821"/>
        <v>0</v>
      </c>
      <c r="AB1511" s="26">
        <f t="shared" si="819"/>
        <v>6.7299999999999999E-2</v>
      </c>
      <c r="AC1511" s="27">
        <f t="shared" si="801"/>
        <v>15</v>
      </c>
      <c r="AD1511" s="27">
        <v>252</v>
      </c>
      <c r="AE1511" s="10">
        <f t="shared" si="830"/>
        <v>1.003884435</v>
      </c>
      <c r="AF1511" s="2">
        <f t="shared" si="822"/>
        <v>1140.4356633899999</v>
      </c>
      <c r="AG1511" s="2">
        <f t="shared" si="813"/>
        <v>1144.2562403500001</v>
      </c>
      <c r="AH1511" s="3" t="str">
        <f t="shared" si="814"/>
        <v>-</v>
      </c>
      <c r="AI1511" s="4" t="str">
        <f t="shared" si="831"/>
        <v>A+J=</v>
      </c>
      <c r="AJ1511" s="11">
        <f t="shared" si="820"/>
        <v>42313</v>
      </c>
      <c r="AK1511" s="11"/>
      <c r="AL1511" s="4"/>
      <c r="AM1511" s="1"/>
      <c r="AN1511" s="11"/>
      <c r="AO1511" s="1"/>
      <c r="AP1511" s="1"/>
      <c r="AQ1511" s="1"/>
      <c r="AR1511" s="1"/>
      <c r="AS1511" s="6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</row>
    <row r="1512" spans="1:55" x14ac:dyDescent="0.2">
      <c r="A1512" s="144">
        <f t="shared" si="815"/>
        <v>42301</v>
      </c>
      <c r="B1512" s="2">
        <f t="shared" si="802"/>
        <v>295861.36674061598</v>
      </c>
      <c r="C1512" s="2">
        <f t="shared" si="816"/>
        <v>225405.95706972</v>
      </c>
      <c r="D1512" s="68">
        <f>SUM(Y1512:Y$1825)</f>
        <v>29463.902692069998</v>
      </c>
      <c r="E1512" s="68">
        <f t="shared" si="803"/>
        <v>195942.05437765</v>
      </c>
      <c r="F1512" s="72">
        <f t="shared" si="826"/>
        <v>4346.6499999999996</v>
      </c>
      <c r="G1512" s="3">
        <f>IF(N1512=1,VLOOKUP(A1511,[1]Plan1!$BG$69:$BI$188,3),G1511)</f>
        <v>4370.12</v>
      </c>
      <c r="H1512" s="11">
        <f t="shared" si="827"/>
        <v>42218</v>
      </c>
      <c r="I1512" s="11">
        <f t="shared" si="828"/>
        <v>42249</v>
      </c>
      <c r="J1512" s="26">
        <f t="shared" si="804"/>
        <v>5.3995605811372194E-3</v>
      </c>
      <c r="K1512" s="11">
        <f t="shared" si="817"/>
        <v>42311</v>
      </c>
      <c r="L1512" s="11">
        <f t="shared" si="805"/>
        <v>42311</v>
      </c>
      <c r="M1512" s="1">
        <f t="shared" si="818"/>
        <v>21</v>
      </c>
      <c r="N1512" s="1">
        <f t="shared" si="823"/>
        <v>16</v>
      </c>
      <c r="O1512" s="2">
        <f t="shared" si="806"/>
        <v>1.0041113100000001</v>
      </c>
      <c r="P1512" s="10">
        <f t="shared" si="800"/>
        <v>1.0021996200000001</v>
      </c>
      <c r="Q1512" s="10">
        <f t="shared" si="829"/>
        <v>1.3024994367794032</v>
      </c>
      <c r="R1512" s="2">
        <f t="shared" si="799"/>
        <v>1.30785441</v>
      </c>
      <c r="S1512" s="2">
        <f t="shared" si="824"/>
        <v>1.3024994299999999</v>
      </c>
      <c r="T1512" s="2">
        <f t="shared" si="807"/>
        <v>293591.13060191</v>
      </c>
      <c r="U1512" s="2">
        <f t="shared" si="808"/>
        <v>8912.8137699266372</v>
      </c>
      <c r="V1512" s="2">
        <f t="shared" si="809"/>
        <v>60321.625544619361</v>
      </c>
      <c r="W1512" s="2">
        <f t="shared" si="810"/>
        <v>294640.39638426597</v>
      </c>
      <c r="X1512" s="27">
        <f t="shared" si="811"/>
        <v>0</v>
      </c>
      <c r="Y1512" s="2">
        <f t="shared" si="825"/>
        <v>0</v>
      </c>
      <c r="Z1512" s="67">
        <f t="shared" si="812"/>
        <v>0</v>
      </c>
      <c r="AA1512" s="2">
        <f t="shared" si="821"/>
        <v>0</v>
      </c>
      <c r="AB1512" s="26">
        <f t="shared" si="819"/>
        <v>6.7299999999999999E-2</v>
      </c>
      <c r="AC1512" s="27">
        <f t="shared" si="801"/>
        <v>16</v>
      </c>
      <c r="AD1512" s="27">
        <v>252</v>
      </c>
      <c r="AE1512" s="10">
        <f t="shared" si="830"/>
        <v>1.004143934</v>
      </c>
      <c r="AF1512" s="2">
        <f t="shared" si="822"/>
        <v>1216.6222681900001</v>
      </c>
      <c r="AG1512" s="2">
        <f t="shared" si="813"/>
        <v>1220.97035635</v>
      </c>
      <c r="AH1512" s="3" t="str">
        <f t="shared" si="814"/>
        <v>-</v>
      </c>
      <c r="AI1512" s="4" t="str">
        <f t="shared" si="831"/>
        <v>A+J=</v>
      </c>
      <c r="AJ1512" s="11">
        <f t="shared" si="820"/>
        <v>42313</v>
      </c>
      <c r="AK1512" s="11"/>
      <c r="AL1512" s="4"/>
      <c r="AM1512" s="1"/>
      <c r="AN1512" s="11"/>
      <c r="AO1512" s="1"/>
      <c r="AP1512" s="1"/>
      <c r="AQ1512" s="1"/>
      <c r="AR1512" s="1"/>
      <c r="AS1512" s="6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</row>
    <row r="1513" spans="1:55" x14ac:dyDescent="0.2">
      <c r="A1513" s="144">
        <f t="shared" si="815"/>
        <v>42302</v>
      </c>
      <c r="B1513" s="2">
        <f t="shared" si="802"/>
        <v>295861.36674061598</v>
      </c>
      <c r="C1513" s="2">
        <f t="shared" si="816"/>
        <v>225405.95706972</v>
      </c>
      <c r="D1513" s="68">
        <f>SUM(Y1513:Y$1825)</f>
        <v>29463.902692069998</v>
      </c>
      <c r="E1513" s="68">
        <f t="shared" si="803"/>
        <v>195942.05437765</v>
      </c>
      <c r="F1513" s="72">
        <f t="shared" si="826"/>
        <v>4346.6499999999996</v>
      </c>
      <c r="G1513" s="3">
        <f>IF(N1513=1,VLOOKUP(A1512,[1]Plan1!$BG$69:$BI$188,3),G1512)</f>
        <v>4370.12</v>
      </c>
      <c r="H1513" s="11">
        <f t="shared" si="827"/>
        <v>42218</v>
      </c>
      <c r="I1513" s="11">
        <f t="shared" si="828"/>
        <v>42249</v>
      </c>
      <c r="J1513" s="26">
        <f t="shared" si="804"/>
        <v>5.3995605811372194E-3</v>
      </c>
      <c r="K1513" s="11">
        <f t="shared" si="817"/>
        <v>42311</v>
      </c>
      <c r="L1513" s="11">
        <f t="shared" si="805"/>
        <v>42311</v>
      </c>
      <c r="M1513" s="1">
        <f t="shared" si="818"/>
        <v>21</v>
      </c>
      <c r="N1513" s="1">
        <f t="shared" si="823"/>
        <v>16</v>
      </c>
      <c r="O1513" s="2">
        <f t="shared" si="806"/>
        <v>1.0041113100000001</v>
      </c>
      <c r="P1513" s="10">
        <f t="shared" si="800"/>
        <v>1.0021996200000001</v>
      </c>
      <c r="Q1513" s="10">
        <f t="shared" si="829"/>
        <v>1.3024994367794032</v>
      </c>
      <c r="R1513" s="2">
        <f t="shared" ref="R1513:R1576" si="832">TRUNC(TRUNC((O1513*Q1513),15),8)</f>
        <v>1.30785441</v>
      </c>
      <c r="S1513" s="2">
        <f t="shared" si="824"/>
        <v>1.3024994299999999</v>
      </c>
      <c r="T1513" s="2">
        <f t="shared" si="807"/>
        <v>293591.13060191</v>
      </c>
      <c r="U1513" s="2">
        <f t="shared" si="808"/>
        <v>8912.8137699266372</v>
      </c>
      <c r="V1513" s="2">
        <f t="shared" si="809"/>
        <v>60321.625544619361</v>
      </c>
      <c r="W1513" s="2">
        <f t="shared" si="810"/>
        <v>294640.39638426597</v>
      </c>
      <c r="X1513" s="27">
        <f t="shared" si="811"/>
        <v>0</v>
      </c>
      <c r="Y1513" s="2">
        <f t="shared" si="825"/>
        <v>0</v>
      </c>
      <c r="Z1513" s="67">
        <f t="shared" si="812"/>
        <v>0</v>
      </c>
      <c r="AA1513" s="2">
        <f t="shared" si="821"/>
        <v>0</v>
      </c>
      <c r="AB1513" s="26">
        <f t="shared" si="819"/>
        <v>6.7299999999999999E-2</v>
      </c>
      <c r="AC1513" s="27">
        <f t="shared" si="801"/>
        <v>16</v>
      </c>
      <c r="AD1513" s="27">
        <v>252</v>
      </c>
      <c r="AE1513" s="10">
        <f t="shared" si="830"/>
        <v>1.004143934</v>
      </c>
      <c r="AF1513" s="2">
        <f t="shared" si="822"/>
        <v>1216.6222681900001</v>
      </c>
      <c r="AG1513" s="2">
        <f t="shared" si="813"/>
        <v>1220.97035635</v>
      </c>
      <c r="AH1513" s="3" t="str">
        <f t="shared" si="814"/>
        <v>-</v>
      </c>
      <c r="AI1513" s="4" t="str">
        <f t="shared" si="831"/>
        <v>A+J=</v>
      </c>
      <c r="AJ1513" s="11">
        <f t="shared" si="820"/>
        <v>42313</v>
      </c>
      <c r="AK1513" s="11"/>
      <c r="AL1513" s="4"/>
      <c r="AM1513" s="1"/>
      <c r="AN1513" s="11"/>
      <c r="AO1513" s="1"/>
      <c r="AP1513" s="1"/>
      <c r="AQ1513" s="1"/>
      <c r="AR1513" s="1"/>
      <c r="AS1513" s="6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</row>
    <row r="1514" spans="1:55" x14ac:dyDescent="0.2">
      <c r="A1514" s="144">
        <f t="shared" si="815"/>
        <v>42303</v>
      </c>
      <c r="B1514" s="2">
        <f t="shared" si="802"/>
        <v>295861.36674061598</v>
      </c>
      <c r="C1514" s="2">
        <f t="shared" si="816"/>
        <v>225405.95706972</v>
      </c>
      <c r="D1514" s="68">
        <f>SUM(Y1514:Y$1825)</f>
        <v>29463.902692069998</v>
      </c>
      <c r="E1514" s="68">
        <f t="shared" si="803"/>
        <v>195942.05437765</v>
      </c>
      <c r="F1514" s="72">
        <f t="shared" si="826"/>
        <v>4346.6499999999996</v>
      </c>
      <c r="G1514" s="3">
        <f>IF(N1514=1,VLOOKUP(A1513,[1]Plan1!$BG$69:$BI$188,3),G1513)</f>
        <v>4370.12</v>
      </c>
      <c r="H1514" s="11">
        <f t="shared" si="827"/>
        <v>42218</v>
      </c>
      <c r="I1514" s="11">
        <f t="shared" si="828"/>
        <v>42249</v>
      </c>
      <c r="J1514" s="26">
        <f t="shared" si="804"/>
        <v>5.3995605811372194E-3</v>
      </c>
      <c r="K1514" s="11">
        <f t="shared" si="817"/>
        <v>42311</v>
      </c>
      <c r="L1514" s="11">
        <f t="shared" si="805"/>
        <v>42311</v>
      </c>
      <c r="M1514" s="1">
        <f t="shared" si="818"/>
        <v>21</v>
      </c>
      <c r="N1514" s="1">
        <f t="shared" si="823"/>
        <v>16</v>
      </c>
      <c r="O1514" s="2">
        <f t="shared" si="806"/>
        <v>1.0041113100000001</v>
      </c>
      <c r="P1514" s="10">
        <f t="shared" ref="P1514:P1577" si="833">IF(L1514&gt;L1513,O1513,P1513)</f>
        <v>1.0021996200000001</v>
      </c>
      <c r="Q1514" s="10">
        <f t="shared" si="829"/>
        <v>1.3024994367794032</v>
      </c>
      <c r="R1514" s="2">
        <f t="shared" si="832"/>
        <v>1.30785441</v>
      </c>
      <c r="S1514" s="2">
        <f t="shared" si="824"/>
        <v>1.3024994299999999</v>
      </c>
      <c r="T1514" s="2">
        <f t="shared" si="807"/>
        <v>293591.13060191</v>
      </c>
      <c r="U1514" s="2">
        <f t="shared" si="808"/>
        <v>8912.8137699266372</v>
      </c>
      <c r="V1514" s="2">
        <f t="shared" si="809"/>
        <v>60321.625544619361</v>
      </c>
      <c r="W1514" s="2">
        <f t="shared" si="810"/>
        <v>294640.39638426597</v>
      </c>
      <c r="X1514" s="27">
        <f t="shared" si="811"/>
        <v>0</v>
      </c>
      <c r="Y1514" s="2">
        <f t="shared" si="825"/>
        <v>0</v>
      </c>
      <c r="Z1514" s="67">
        <f t="shared" si="812"/>
        <v>0</v>
      </c>
      <c r="AA1514" s="2">
        <f t="shared" si="821"/>
        <v>0</v>
      </c>
      <c r="AB1514" s="26">
        <f t="shared" si="819"/>
        <v>6.7299999999999999E-2</v>
      </c>
      <c r="AC1514" s="27">
        <f t="shared" si="801"/>
        <v>16</v>
      </c>
      <c r="AD1514" s="27">
        <v>252</v>
      </c>
      <c r="AE1514" s="10">
        <f t="shared" si="830"/>
        <v>1.004143934</v>
      </c>
      <c r="AF1514" s="2">
        <f t="shared" si="822"/>
        <v>1216.6222681900001</v>
      </c>
      <c r="AG1514" s="2">
        <f t="shared" si="813"/>
        <v>1220.97035635</v>
      </c>
      <c r="AH1514" s="3" t="str">
        <f t="shared" si="814"/>
        <v>-</v>
      </c>
      <c r="AI1514" s="4" t="str">
        <f t="shared" si="831"/>
        <v>A+J=</v>
      </c>
      <c r="AJ1514" s="11">
        <f t="shared" si="820"/>
        <v>42313</v>
      </c>
      <c r="AK1514" s="11"/>
      <c r="AL1514" s="4"/>
      <c r="AM1514" s="1"/>
      <c r="AN1514" s="11"/>
      <c r="AO1514" s="1"/>
      <c r="AP1514" s="1"/>
      <c r="AQ1514" s="1"/>
      <c r="AR1514" s="1"/>
      <c r="AS1514" s="6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</row>
    <row r="1515" spans="1:55" x14ac:dyDescent="0.2">
      <c r="A1515" s="144">
        <f t="shared" si="815"/>
        <v>42304</v>
      </c>
      <c r="B1515" s="2">
        <f t="shared" si="802"/>
        <v>296003.85540158476</v>
      </c>
      <c r="C1515" s="2">
        <f t="shared" si="816"/>
        <v>225405.95706972</v>
      </c>
      <c r="D1515" s="68">
        <f>SUM(Y1515:Y$1825)</f>
        <v>29463.902692069998</v>
      </c>
      <c r="E1515" s="68">
        <f t="shared" si="803"/>
        <v>195942.05437765</v>
      </c>
      <c r="F1515" s="72">
        <f t="shared" si="826"/>
        <v>4346.6499999999996</v>
      </c>
      <c r="G1515" s="3">
        <f>IF(N1515=1,VLOOKUP(A1514,[1]Plan1!$BG$69:$BI$188,3),G1514)</f>
        <v>4370.12</v>
      </c>
      <c r="H1515" s="11">
        <f t="shared" si="827"/>
        <v>42218</v>
      </c>
      <c r="I1515" s="11">
        <f t="shared" si="828"/>
        <v>42249</v>
      </c>
      <c r="J1515" s="26">
        <f t="shared" si="804"/>
        <v>5.3995605811372194E-3</v>
      </c>
      <c r="K1515" s="11">
        <f t="shared" si="817"/>
        <v>42311</v>
      </c>
      <c r="L1515" s="11">
        <f t="shared" si="805"/>
        <v>42311</v>
      </c>
      <c r="M1515" s="1">
        <f t="shared" si="818"/>
        <v>21</v>
      </c>
      <c r="N1515" s="1">
        <f t="shared" si="823"/>
        <v>17</v>
      </c>
      <c r="O1515" s="2">
        <f t="shared" si="806"/>
        <v>1.0043688200000001</v>
      </c>
      <c r="P1515" s="10">
        <f t="shared" si="833"/>
        <v>1.0021996200000001</v>
      </c>
      <c r="Q1515" s="10">
        <f t="shared" si="829"/>
        <v>1.3024994367794032</v>
      </c>
      <c r="R1515" s="2">
        <f t="shared" si="832"/>
        <v>1.3081898199999999</v>
      </c>
      <c r="S1515" s="2">
        <f t="shared" si="824"/>
        <v>1.3024994299999999</v>
      </c>
      <c r="T1515" s="2">
        <f t="shared" si="807"/>
        <v>293591.13060191</v>
      </c>
      <c r="U1515" s="2">
        <f t="shared" si="808"/>
        <v>8912.8137699266372</v>
      </c>
      <c r="V1515" s="2">
        <f t="shared" si="809"/>
        <v>60387.346469078155</v>
      </c>
      <c r="W1515" s="2">
        <f t="shared" si="810"/>
        <v>294706.11730872479</v>
      </c>
      <c r="X1515" s="27">
        <f t="shared" si="811"/>
        <v>0</v>
      </c>
      <c r="Y1515" s="2">
        <f t="shared" si="825"/>
        <v>0</v>
      </c>
      <c r="Z1515" s="67">
        <f t="shared" si="812"/>
        <v>0</v>
      </c>
      <c r="AA1515" s="2">
        <f t="shared" si="821"/>
        <v>0</v>
      </c>
      <c r="AB1515" s="26">
        <f t="shared" si="819"/>
        <v>6.7299999999999999E-2</v>
      </c>
      <c r="AC1515" s="27">
        <f t="shared" si="801"/>
        <v>17</v>
      </c>
      <c r="AD1515" s="27">
        <v>252</v>
      </c>
      <c r="AE1515" s="10">
        <f t="shared" si="830"/>
        <v>1.0044034989999999</v>
      </c>
      <c r="AF1515" s="2">
        <f t="shared" si="822"/>
        <v>1292.8282500099999</v>
      </c>
      <c r="AG1515" s="2">
        <f t="shared" si="813"/>
        <v>1297.7380928600001</v>
      </c>
      <c r="AH1515" s="3" t="str">
        <f t="shared" si="814"/>
        <v>-</v>
      </c>
      <c r="AI1515" s="4" t="str">
        <f t="shared" si="831"/>
        <v>A+J=</v>
      </c>
      <c r="AJ1515" s="11">
        <f t="shared" si="820"/>
        <v>42313</v>
      </c>
      <c r="AK1515" s="11"/>
      <c r="AL1515" s="4"/>
      <c r="AM1515" s="1"/>
      <c r="AN1515" s="11"/>
      <c r="AO1515" s="1"/>
      <c r="AP1515" s="1"/>
      <c r="AQ1515" s="1"/>
      <c r="AR1515" s="1"/>
      <c r="AS1515" s="6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</row>
    <row r="1516" spans="1:55" x14ac:dyDescent="0.2">
      <c r="A1516" s="144">
        <f t="shared" si="815"/>
        <v>42305</v>
      </c>
      <c r="B1516" s="2">
        <f t="shared" si="802"/>
        <v>296146.41761554906</v>
      </c>
      <c r="C1516" s="2">
        <f t="shared" si="816"/>
        <v>225405.95706972</v>
      </c>
      <c r="D1516" s="68">
        <f>SUM(Y1516:Y$1825)</f>
        <v>29463.902692069998</v>
      </c>
      <c r="E1516" s="68">
        <f t="shared" si="803"/>
        <v>195942.05437765</v>
      </c>
      <c r="F1516" s="72">
        <f t="shared" si="826"/>
        <v>4346.6499999999996</v>
      </c>
      <c r="G1516" s="3">
        <f>IF(N1516=1,VLOOKUP(A1515,[1]Plan1!$BG$69:$BI$188,3),G1515)</f>
        <v>4370.12</v>
      </c>
      <c r="H1516" s="11">
        <f t="shared" si="827"/>
        <v>42218</v>
      </c>
      <c r="I1516" s="11">
        <f t="shared" si="828"/>
        <v>42249</v>
      </c>
      <c r="J1516" s="26">
        <f t="shared" si="804"/>
        <v>5.3995605811372194E-3</v>
      </c>
      <c r="K1516" s="11">
        <f t="shared" si="817"/>
        <v>42311</v>
      </c>
      <c r="L1516" s="11">
        <f t="shared" si="805"/>
        <v>42311</v>
      </c>
      <c r="M1516" s="1">
        <f t="shared" si="818"/>
        <v>21</v>
      </c>
      <c r="N1516" s="1">
        <f t="shared" si="823"/>
        <v>18</v>
      </c>
      <c r="O1516" s="2">
        <f t="shared" si="806"/>
        <v>1.00462641</v>
      </c>
      <c r="P1516" s="10">
        <f t="shared" si="833"/>
        <v>1.0021996200000001</v>
      </c>
      <c r="Q1516" s="10">
        <f t="shared" si="829"/>
        <v>1.3024994367794032</v>
      </c>
      <c r="R1516" s="2">
        <f t="shared" si="832"/>
        <v>1.3085253299999999</v>
      </c>
      <c r="S1516" s="2">
        <f t="shared" si="824"/>
        <v>1.3024994299999999</v>
      </c>
      <c r="T1516" s="2">
        <f t="shared" si="807"/>
        <v>293591.13060191</v>
      </c>
      <c r="U1516" s="2">
        <f t="shared" si="808"/>
        <v>8912.8137699266372</v>
      </c>
      <c r="V1516" s="2">
        <f t="shared" si="809"/>
        <v>60453.086987742397</v>
      </c>
      <c r="W1516" s="2">
        <f t="shared" si="810"/>
        <v>294771.85782738903</v>
      </c>
      <c r="X1516" s="27">
        <f t="shared" si="811"/>
        <v>0</v>
      </c>
      <c r="Y1516" s="2">
        <f t="shared" si="825"/>
        <v>0</v>
      </c>
      <c r="Z1516" s="67">
        <f t="shared" si="812"/>
        <v>0</v>
      </c>
      <c r="AA1516" s="2">
        <f t="shared" si="821"/>
        <v>0</v>
      </c>
      <c r="AB1516" s="26">
        <f t="shared" si="819"/>
        <v>6.7299999999999999E-2</v>
      </c>
      <c r="AC1516" s="27">
        <f t="shared" si="801"/>
        <v>18</v>
      </c>
      <c r="AD1516" s="27">
        <v>252</v>
      </c>
      <c r="AE1516" s="10">
        <f t="shared" si="830"/>
        <v>1.004663131</v>
      </c>
      <c r="AF1516" s="2">
        <f t="shared" si="822"/>
        <v>1369.0539024300001</v>
      </c>
      <c r="AG1516" s="2">
        <f t="shared" si="813"/>
        <v>1374.5597881599999</v>
      </c>
      <c r="AH1516" s="3" t="str">
        <f t="shared" si="814"/>
        <v>-</v>
      </c>
      <c r="AI1516" s="4" t="str">
        <f t="shared" si="831"/>
        <v>A+J=</v>
      </c>
      <c r="AJ1516" s="11">
        <f t="shared" si="820"/>
        <v>42313</v>
      </c>
      <c r="AK1516" s="11"/>
      <c r="AL1516" s="4"/>
      <c r="AM1516" s="1"/>
      <c r="AN1516" s="11"/>
      <c r="AO1516" s="1"/>
      <c r="AP1516" s="1"/>
      <c r="AQ1516" s="1"/>
      <c r="AR1516" s="1"/>
      <c r="AS1516" s="6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</row>
    <row r="1517" spans="1:55" x14ac:dyDescent="0.2">
      <c r="A1517" s="144">
        <f t="shared" si="815"/>
        <v>42306</v>
      </c>
      <c r="B1517" s="2">
        <f t="shared" si="802"/>
        <v>296289.04976768768</v>
      </c>
      <c r="C1517" s="2">
        <f t="shared" si="816"/>
        <v>225405.95706972</v>
      </c>
      <c r="D1517" s="68">
        <f>SUM(Y1517:Y$1825)</f>
        <v>29463.902692069998</v>
      </c>
      <c r="E1517" s="68">
        <f t="shared" si="803"/>
        <v>195942.05437765</v>
      </c>
      <c r="F1517" s="72">
        <f t="shared" si="826"/>
        <v>4346.6499999999996</v>
      </c>
      <c r="G1517" s="3">
        <f>IF(N1517=1,VLOOKUP(A1516,[1]Plan1!$BG$69:$BI$188,3),G1516)</f>
        <v>4370.12</v>
      </c>
      <c r="H1517" s="11">
        <f t="shared" si="827"/>
        <v>42218</v>
      </c>
      <c r="I1517" s="11">
        <f t="shared" si="828"/>
        <v>42249</v>
      </c>
      <c r="J1517" s="26">
        <f t="shared" si="804"/>
        <v>5.3995605811372194E-3</v>
      </c>
      <c r="K1517" s="11">
        <f t="shared" si="817"/>
        <v>42311</v>
      </c>
      <c r="L1517" s="11">
        <f t="shared" si="805"/>
        <v>42311</v>
      </c>
      <c r="M1517" s="1">
        <f t="shared" si="818"/>
        <v>21</v>
      </c>
      <c r="N1517" s="1">
        <f t="shared" si="823"/>
        <v>19</v>
      </c>
      <c r="O1517" s="2">
        <f t="shared" si="806"/>
        <v>1.00488406</v>
      </c>
      <c r="P1517" s="10">
        <f t="shared" si="833"/>
        <v>1.0021996200000001</v>
      </c>
      <c r="Q1517" s="10">
        <f t="shared" si="829"/>
        <v>1.3024994367794032</v>
      </c>
      <c r="R1517" s="2">
        <f t="shared" si="832"/>
        <v>1.3088609200000001</v>
      </c>
      <c r="S1517" s="2">
        <f t="shared" si="824"/>
        <v>1.3024994299999999</v>
      </c>
      <c r="T1517" s="2">
        <f t="shared" si="807"/>
        <v>293591.13060191</v>
      </c>
      <c r="U1517" s="2">
        <f t="shared" si="808"/>
        <v>8912.8137699266372</v>
      </c>
      <c r="V1517" s="2">
        <f t="shared" si="809"/>
        <v>60518.843181771023</v>
      </c>
      <c r="W1517" s="2">
        <f t="shared" si="810"/>
        <v>294837.61402141768</v>
      </c>
      <c r="X1517" s="27">
        <f t="shared" si="811"/>
        <v>0</v>
      </c>
      <c r="Y1517" s="2">
        <f t="shared" si="825"/>
        <v>0</v>
      </c>
      <c r="Z1517" s="67">
        <f t="shared" si="812"/>
        <v>0</v>
      </c>
      <c r="AA1517" s="2">
        <f t="shared" si="821"/>
        <v>0</v>
      </c>
      <c r="AB1517" s="26">
        <f t="shared" si="819"/>
        <v>6.7299999999999999E-2</v>
      </c>
      <c r="AC1517" s="27">
        <f t="shared" si="801"/>
        <v>19</v>
      </c>
      <c r="AD1517" s="27">
        <v>252</v>
      </c>
      <c r="AE1517" s="10">
        <f t="shared" si="830"/>
        <v>1.004922831</v>
      </c>
      <c r="AF1517" s="2">
        <f t="shared" si="822"/>
        <v>1445.2995190500001</v>
      </c>
      <c r="AG1517" s="2">
        <f t="shared" si="813"/>
        <v>1451.43574627</v>
      </c>
      <c r="AH1517" s="3" t="str">
        <f t="shared" si="814"/>
        <v>-</v>
      </c>
      <c r="AI1517" s="4" t="str">
        <f t="shared" si="831"/>
        <v>A+J=</v>
      </c>
      <c r="AJ1517" s="11">
        <f t="shared" si="820"/>
        <v>42313</v>
      </c>
      <c r="AK1517" s="11"/>
      <c r="AL1517" s="4"/>
      <c r="AM1517" s="1"/>
      <c r="AN1517" s="11"/>
      <c r="AO1517" s="1"/>
      <c r="AP1517" s="1"/>
      <c r="AQ1517" s="1"/>
      <c r="AR1517" s="1"/>
      <c r="AS1517" s="6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</row>
    <row r="1518" spans="1:55" x14ac:dyDescent="0.2">
      <c r="A1518" s="144">
        <f t="shared" si="815"/>
        <v>42307</v>
      </c>
      <c r="B1518" s="2">
        <f t="shared" si="802"/>
        <v>296431.74932424008</v>
      </c>
      <c r="C1518" s="2">
        <f t="shared" si="816"/>
        <v>225405.95706972</v>
      </c>
      <c r="D1518" s="68">
        <f>SUM(Y1518:Y$1825)</f>
        <v>29463.902692069998</v>
      </c>
      <c r="E1518" s="68">
        <f t="shared" si="803"/>
        <v>195942.05437765</v>
      </c>
      <c r="F1518" s="72">
        <f t="shared" si="826"/>
        <v>4346.6499999999996</v>
      </c>
      <c r="G1518" s="3">
        <f>IF(N1518=1,VLOOKUP(A1517,[1]Plan1!$BG$69:$BI$188,3),G1517)</f>
        <v>4370.12</v>
      </c>
      <c r="H1518" s="11">
        <f t="shared" si="827"/>
        <v>42218</v>
      </c>
      <c r="I1518" s="11">
        <f t="shared" si="828"/>
        <v>42249</v>
      </c>
      <c r="J1518" s="26">
        <f t="shared" si="804"/>
        <v>5.3995605811372194E-3</v>
      </c>
      <c r="K1518" s="11">
        <f t="shared" si="817"/>
        <v>42311</v>
      </c>
      <c r="L1518" s="11">
        <f t="shared" si="805"/>
        <v>42311</v>
      </c>
      <c r="M1518" s="1">
        <f t="shared" si="818"/>
        <v>21</v>
      </c>
      <c r="N1518" s="1">
        <f t="shared" si="823"/>
        <v>20</v>
      </c>
      <c r="O1518" s="2">
        <f t="shared" si="806"/>
        <v>1.00514177</v>
      </c>
      <c r="P1518" s="10">
        <f t="shared" si="833"/>
        <v>1.0021996200000001</v>
      </c>
      <c r="Q1518" s="10">
        <f t="shared" si="829"/>
        <v>1.3024994367794032</v>
      </c>
      <c r="R1518" s="2">
        <f t="shared" si="832"/>
        <v>1.3091965800000001</v>
      </c>
      <c r="S1518" s="2">
        <f t="shared" si="824"/>
        <v>1.3024994299999999</v>
      </c>
      <c r="T1518" s="2">
        <f t="shared" si="807"/>
        <v>293591.13060191</v>
      </c>
      <c r="U1518" s="2">
        <f t="shared" si="808"/>
        <v>8912.8137699266372</v>
      </c>
      <c r="V1518" s="2">
        <f t="shared" si="809"/>
        <v>60584.61309174342</v>
      </c>
      <c r="W1518" s="2">
        <f t="shared" si="810"/>
        <v>294903.38393139007</v>
      </c>
      <c r="X1518" s="27">
        <f t="shared" si="811"/>
        <v>0</v>
      </c>
      <c r="Y1518" s="2">
        <f t="shared" si="825"/>
        <v>0</v>
      </c>
      <c r="Z1518" s="67">
        <f t="shared" si="812"/>
        <v>0</v>
      </c>
      <c r="AA1518" s="2">
        <f t="shared" si="821"/>
        <v>0</v>
      </c>
      <c r="AB1518" s="26">
        <f t="shared" si="819"/>
        <v>6.7299999999999999E-2</v>
      </c>
      <c r="AC1518" s="27">
        <f t="shared" si="801"/>
        <v>20</v>
      </c>
      <c r="AD1518" s="27">
        <v>252</v>
      </c>
      <c r="AE1518" s="10">
        <f t="shared" si="830"/>
        <v>1.0051825969999999</v>
      </c>
      <c r="AF1518" s="2">
        <f t="shared" si="822"/>
        <v>1521.56451268</v>
      </c>
      <c r="AG1518" s="2">
        <f t="shared" si="813"/>
        <v>1528.36539285</v>
      </c>
      <c r="AH1518" s="3" t="str">
        <f t="shared" si="814"/>
        <v>-</v>
      </c>
      <c r="AI1518" s="4" t="str">
        <f t="shared" si="831"/>
        <v>A+J=</v>
      </c>
      <c r="AJ1518" s="11">
        <f t="shared" si="820"/>
        <v>42313</v>
      </c>
      <c r="AK1518" s="11"/>
      <c r="AL1518" s="4"/>
      <c r="AM1518" s="1"/>
      <c r="AN1518" s="11"/>
      <c r="AO1518" s="1"/>
      <c r="AP1518" s="1"/>
      <c r="AQ1518" s="1"/>
      <c r="AR1518" s="1"/>
      <c r="AS1518" s="6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</row>
    <row r="1519" spans="1:55" x14ac:dyDescent="0.2">
      <c r="A1519" s="144">
        <f t="shared" si="815"/>
        <v>42308</v>
      </c>
      <c r="B1519" s="2">
        <f t="shared" si="802"/>
        <v>296574.52674927894</v>
      </c>
      <c r="C1519" s="2">
        <f t="shared" si="816"/>
        <v>225405.95706972</v>
      </c>
      <c r="D1519" s="68">
        <f>SUM(Y1519:Y$1825)</f>
        <v>29463.902692069998</v>
      </c>
      <c r="E1519" s="68">
        <f t="shared" si="803"/>
        <v>195942.05437765</v>
      </c>
      <c r="F1519" s="72">
        <f t="shared" si="826"/>
        <v>4346.6499999999996</v>
      </c>
      <c r="G1519" s="3">
        <f>IF(N1519=1,VLOOKUP(A1518,[1]Plan1!$BG$69:$BI$188,3),G1518)</f>
        <v>4370.12</v>
      </c>
      <c r="H1519" s="11">
        <f t="shared" si="827"/>
        <v>42218</v>
      </c>
      <c r="I1519" s="11">
        <f t="shared" si="828"/>
        <v>42249</v>
      </c>
      <c r="J1519" s="26">
        <f t="shared" si="804"/>
        <v>5.3995605811372194E-3</v>
      </c>
      <c r="K1519" s="11">
        <f t="shared" si="817"/>
        <v>42311</v>
      </c>
      <c r="L1519" s="11">
        <f t="shared" si="805"/>
        <v>42311</v>
      </c>
      <c r="M1519" s="1">
        <f t="shared" si="818"/>
        <v>21</v>
      </c>
      <c r="N1519" s="1">
        <f t="shared" si="823"/>
        <v>21</v>
      </c>
      <c r="O1519" s="2">
        <f t="shared" si="806"/>
        <v>1.0053995600000001</v>
      </c>
      <c r="P1519" s="10">
        <f t="shared" si="833"/>
        <v>1.0021996200000001</v>
      </c>
      <c r="Q1519" s="10">
        <f t="shared" si="829"/>
        <v>1.3024994367794032</v>
      </c>
      <c r="R1519" s="2">
        <f t="shared" si="832"/>
        <v>1.30953236</v>
      </c>
      <c r="S1519" s="2">
        <f t="shared" si="824"/>
        <v>1.3024994299999999</v>
      </c>
      <c r="T1519" s="2">
        <f t="shared" si="807"/>
        <v>293591.13060191</v>
      </c>
      <c r="U1519" s="2">
        <f t="shared" si="808"/>
        <v>8912.8137699266372</v>
      </c>
      <c r="V1519" s="2">
        <f t="shared" si="809"/>
        <v>60650.406514762326</v>
      </c>
      <c r="W1519" s="2">
        <f t="shared" si="810"/>
        <v>294969.17735440895</v>
      </c>
      <c r="X1519" s="27">
        <f t="shared" si="811"/>
        <v>0</v>
      </c>
      <c r="Y1519" s="2">
        <f t="shared" si="825"/>
        <v>0</v>
      </c>
      <c r="Z1519" s="67">
        <f t="shared" si="812"/>
        <v>0</v>
      </c>
      <c r="AA1519" s="2">
        <f t="shared" si="821"/>
        <v>0</v>
      </c>
      <c r="AB1519" s="26">
        <f t="shared" si="819"/>
        <v>6.7299999999999999E-2</v>
      </c>
      <c r="AC1519" s="27">
        <f t="shared" si="801"/>
        <v>21</v>
      </c>
      <c r="AD1519" s="27">
        <v>252</v>
      </c>
      <c r="AE1519" s="10">
        <f t="shared" si="830"/>
        <v>1.0054424310000001</v>
      </c>
      <c r="AF1519" s="2">
        <f t="shared" si="822"/>
        <v>1597.8494705099999</v>
      </c>
      <c r="AG1519" s="2">
        <f t="shared" si="813"/>
        <v>1605.34939487</v>
      </c>
      <c r="AH1519" s="3" t="str">
        <f t="shared" si="814"/>
        <v>-</v>
      </c>
      <c r="AI1519" s="4" t="str">
        <f t="shared" si="831"/>
        <v>A+J=</v>
      </c>
      <c r="AJ1519" s="11">
        <f t="shared" si="820"/>
        <v>42313</v>
      </c>
      <c r="AK1519" s="11"/>
      <c r="AL1519" s="4"/>
      <c r="AM1519" s="1"/>
      <c r="AN1519" s="11"/>
      <c r="AO1519" s="1"/>
      <c r="AP1519" s="1"/>
      <c r="AQ1519" s="1"/>
      <c r="AR1519" s="1"/>
      <c r="AS1519" s="6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</row>
    <row r="1520" spans="1:55" x14ac:dyDescent="0.2">
      <c r="A1520" s="144">
        <f t="shared" si="815"/>
        <v>42309</v>
      </c>
      <c r="B1520" s="2">
        <f t="shared" si="802"/>
        <v>296574.52674927894</v>
      </c>
      <c r="C1520" s="2">
        <f t="shared" si="816"/>
        <v>225405.95706972</v>
      </c>
      <c r="D1520" s="68">
        <f>SUM(Y1520:Y$1825)</f>
        <v>29463.902692069998</v>
      </c>
      <c r="E1520" s="68">
        <f t="shared" si="803"/>
        <v>195942.05437765</v>
      </c>
      <c r="F1520" s="72">
        <f t="shared" si="826"/>
        <v>4346.6499999999996</v>
      </c>
      <c r="G1520" s="3">
        <f>IF(N1520=1,VLOOKUP(A1519,[1]Plan1!$BG$69:$BI$188,3),G1519)</f>
        <v>4370.12</v>
      </c>
      <c r="H1520" s="11">
        <f t="shared" si="827"/>
        <v>42218</v>
      </c>
      <c r="I1520" s="11">
        <f t="shared" si="828"/>
        <v>42249</v>
      </c>
      <c r="J1520" s="26">
        <f t="shared" si="804"/>
        <v>5.3995605811372194E-3</v>
      </c>
      <c r="K1520" s="11">
        <f t="shared" si="817"/>
        <v>42339</v>
      </c>
      <c r="L1520" s="11">
        <f t="shared" si="805"/>
        <v>42311</v>
      </c>
      <c r="M1520" s="1">
        <f t="shared" si="818"/>
        <v>21</v>
      </c>
      <c r="N1520" s="1">
        <f t="shared" si="823"/>
        <v>21</v>
      </c>
      <c r="O1520" s="2">
        <f t="shared" si="806"/>
        <v>1.0053995600000001</v>
      </c>
      <c r="P1520" s="10">
        <f t="shared" si="833"/>
        <v>1.0021996200000001</v>
      </c>
      <c r="Q1520" s="10">
        <f t="shared" si="829"/>
        <v>1.3024994367794032</v>
      </c>
      <c r="R1520" s="2">
        <f t="shared" si="832"/>
        <v>1.30953236</v>
      </c>
      <c r="S1520" s="2">
        <f t="shared" si="824"/>
        <v>1.3024994299999999</v>
      </c>
      <c r="T1520" s="2">
        <f t="shared" si="807"/>
        <v>293591.13060191</v>
      </c>
      <c r="U1520" s="2">
        <f t="shared" si="808"/>
        <v>8912.8137699266372</v>
      </c>
      <c r="V1520" s="2">
        <f t="shared" si="809"/>
        <v>60650.406514762326</v>
      </c>
      <c r="W1520" s="2">
        <f t="shared" si="810"/>
        <v>294969.17735440895</v>
      </c>
      <c r="X1520" s="27">
        <f t="shared" si="811"/>
        <v>0</v>
      </c>
      <c r="Y1520" s="2">
        <f t="shared" si="825"/>
        <v>0</v>
      </c>
      <c r="Z1520" s="67">
        <f t="shared" si="812"/>
        <v>0</v>
      </c>
      <c r="AA1520" s="2">
        <f t="shared" si="821"/>
        <v>0</v>
      </c>
      <c r="AB1520" s="26">
        <f t="shared" si="819"/>
        <v>6.7299999999999999E-2</v>
      </c>
      <c r="AC1520" s="27">
        <f t="shared" si="801"/>
        <v>21</v>
      </c>
      <c r="AD1520" s="27">
        <v>252</v>
      </c>
      <c r="AE1520" s="10">
        <f t="shared" si="830"/>
        <v>1.0054424310000001</v>
      </c>
      <c r="AF1520" s="2">
        <f t="shared" si="822"/>
        <v>1597.8494705099999</v>
      </c>
      <c r="AG1520" s="2">
        <f t="shared" si="813"/>
        <v>1605.34939487</v>
      </c>
      <c r="AH1520" s="3" t="str">
        <f t="shared" si="814"/>
        <v>-</v>
      </c>
      <c r="AI1520" s="4" t="str">
        <f t="shared" si="831"/>
        <v>A+J=</v>
      </c>
      <c r="AJ1520" s="11">
        <f t="shared" si="820"/>
        <v>42313</v>
      </c>
      <c r="AK1520" s="11"/>
      <c r="AL1520" s="4"/>
      <c r="AM1520" s="1"/>
      <c r="AN1520" s="11"/>
      <c r="AO1520" s="1"/>
      <c r="AP1520" s="1"/>
      <c r="AQ1520" s="1"/>
      <c r="AR1520" s="1"/>
      <c r="AS1520" s="6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</row>
    <row r="1521" spans="1:55" x14ac:dyDescent="0.2">
      <c r="A1521" s="144">
        <f t="shared" si="815"/>
        <v>42310</v>
      </c>
      <c r="B1521" s="2">
        <f t="shared" si="802"/>
        <v>296574.52674927894</v>
      </c>
      <c r="C1521" s="2">
        <f t="shared" si="816"/>
        <v>225405.95706972</v>
      </c>
      <c r="D1521" s="68">
        <f>SUM(Y1521:Y$1825)</f>
        <v>29463.902692069998</v>
      </c>
      <c r="E1521" s="68">
        <f t="shared" si="803"/>
        <v>195942.05437765</v>
      </c>
      <c r="F1521" s="72">
        <f t="shared" si="826"/>
        <v>4346.6499999999996</v>
      </c>
      <c r="G1521" s="3">
        <f>IF(N1521=1,VLOOKUP(A1520,[1]Plan1!$BG$69:$BI$188,3),G1520)</f>
        <v>4370.12</v>
      </c>
      <c r="H1521" s="11">
        <f t="shared" si="827"/>
        <v>42218</v>
      </c>
      <c r="I1521" s="11">
        <f t="shared" si="828"/>
        <v>42249</v>
      </c>
      <c r="J1521" s="26">
        <f t="shared" si="804"/>
        <v>5.3995605811372194E-3</v>
      </c>
      <c r="K1521" s="11">
        <f t="shared" si="817"/>
        <v>42339</v>
      </c>
      <c r="L1521" s="11">
        <f t="shared" si="805"/>
        <v>42311</v>
      </c>
      <c r="M1521" s="1">
        <f t="shared" si="818"/>
        <v>21</v>
      </c>
      <c r="N1521" s="1">
        <f t="shared" si="823"/>
        <v>21</v>
      </c>
      <c r="O1521" s="2">
        <f t="shared" si="806"/>
        <v>1.0053995600000001</v>
      </c>
      <c r="P1521" s="10">
        <f t="shared" si="833"/>
        <v>1.0021996200000001</v>
      </c>
      <c r="Q1521" s="10">
        <f t="shared" si="829"/>
        <v>1.3024994367794032</v>
      </c>
      <c r="R1521" s="2">
        <f t="shared" si="832"/>
        <v>1.30953236</v>
      </c>
      <c r="S1521" s="2">
        <f t="shared" si="824"/>
        <v>1.3024994299999999</v>
      </c>
      <c r="T1521" s="2">
        <f t="shared" si="807"/>
        <v>293591.13060191</v>
      </c>
      <c r="U1521" s="2">
        <f t="shared" si="808"/>
        <v>8912.8137699266372</v>
      </c>
      <c r="V1521" s="2">
        <f t="shared" si="809"/>
        <v>60650.406514762326</v>
      </c>
      <c r="W1521" s="2">
        <f t="shared" si="810"/>
        <v>294969.17735440895</v>
      </c>
      <c r="X1521" s="27">
        <f t="shared" si="811"/>
        <v>0</v>
      </c>
      <c r="Y1521" s="2">
        <f t="shared" si="825"/>
        <v>0</v>
      </c>
      <c r="Z1521" s="67">
        <f t="shared" si="812"/>
        <v>0</v>
      </c>
      <c r="AA1521" s="2">
        <f t="shared" si="821"/>
        <v>0</v>
      </c>
      <c r="AB1521" s="26">
        <f t="shared" si="819"/>
        <v>6.7299999999999999E-2</v>
      </c>
      <c r="AC1521" s="27">
        <f t="shared" si="801"/>
        <v>21</v>
      </c>
      <c r="AD1521" s="27">
        <v>252</v>
      </c>
      <c r="AE1521" s="10">
        <f t="shared" si="830"/>
        <v>1.0054424310000001</v>
      </c>
      <c r="AF1521" s="2">
        <f t="shared" si="822"/>
        <v>1597.8494705099999</v>
      </c>
      <c r="AG1521" s="2">
        <f t="shared" si="813"/>
        <v>1605.34939487</v>
      </c>
      <c r="AH1521" s="3" t="str">
        <f t="shared" si="814"/>
        <v>-</v>
      </c>
      <c r="AI1521" s="4" t="str">
        <f t="shared" si="831"/>
        <v>A+J=</v>
      </c>
      <c r="AJ1521" s="11">
        <f t="shared" si="820"/>
        <v>42313</v>
      </c>
      <c r="AK1521" s="11"/>
      <c r="AL1521" s="4"/>
      <c r="AM1521" s="1"/>
      <c r="AN1521" s="11"/>
      <c r="AO1521" s="1"/>
      <c r="AP1521" s="1"/>
      <c r="AQ1521" s="1"/>
      <c r="AR1521" s="1"/>
      <c r="AS1521" s="6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</row>
    <row r="1522" spans="1:55" x14ac:dyDescent="0.2">
      <c r="A1522" s="144">
        <f t="shared" si="815"/>
        <v>42311</v>
      </c>
      <c r="B1522" s="2">
        <f t="shared" si="802"/>
        <v>296574.52674927894</v>
      </c>
      <c r="C1522" s="2">
        <f t="shared" si="816"/>
        <v>225405.95706972</v>
      </c>
      <c r="D1522" s="68">
        <f>SUM(Y1522:Y$1825)</f>
        <v>29463.902692069998</v>
      </c>
      <c r="E1522" s="68">
        <f t="shared" si="803"/>
        <v>195942.05437765</v>
      </c>
      <c r="F1522" s="72">
        <f t="shared" si="826"/>
        <v>4346.6499999999996</v>
      </c>
      <c r="G1522" s="3">
        <f>IF(N1522=1,VLOOKUP(A1521,[1]Plan1!$BG$69:$BI$188,3),G1521)</f>
        <v>4370.12</v>
      </c>
      <c r="H1522" s="11">
        <f t="shared" si="827"/>
        <v>42218</v>
      </c>
      <c r="I1522" s="11">
        <f t="shared" si="828"/>
        <v>42249</v>
      </c>
      <c r="J1522" s="26">
        <f t="shared" si="804"/>
        <v>5.3995605811372194E-3</v>
      </c>
      <c r="K1522" s="11">
        <f t="shared" si="817"/>
        <v>42339</v>
      </c>
      <c r="L1522" s="11">
        <f t="shared" si="805"/>
        <v>42311</v>
      </c>
      <c r="M1522" s="1">
        <f t="shared" si="818"/>
        <v>21</v>
      </c>
      <c r="N1522" s="1">
        <f t="shared" si="823"/>
        <v>21</v>
      </c>
      <c r="O1522" s="2">
        <f t="shared" si="806"/>
        <v>1.0053995600000001</v>
      </c>
      <c r="P1522" s="10">
        <f t="shared" si="833"/>
        <v>1.0021996200000001</v>
      </c>
      <c r="Q1522" s="10">
        <f t="shared" si="829"/>
        <v>1.3024994367794032</v>
      </c>
      <c r="R1522" s="2">
        <f t="shared" si="832"/>
        <v>1.30953236</v>
      </c>
      <c r="S1522" s="2">
        <f t="shared" si="824"/>
        <v>1.3024994299999999</v>
      </c>
      <c r="T1522" s="2">
        <f t="shared" si="807"/>
        <v>293591.13060191</v>
      </c>
      <c r="U1522" s="2">
        <f t="shared" si="808"/>
        <v>8912.8137699266372</v>
      </c>
      <c r="V1522" s="2">
        <f t="shared" si="809"/>
        <v>60650.406514762326</v>
      </c>
      <c r="W1522" s="2">
        <f t="shared" si="810"/>
        <v>294969.17735440895</v>
      </c>
      <c r="X1522" s="27">
        <f t="shared" si="811"/>
        <v>49</v>
      </c>
      <c r="Y1522" s="2">
        <f t="shared" si="825"/>
        <v>2604.9149877599998</v>
      </c>
      <c r="Z1522" s="67">
        <f t="shared" si="812"/>
        <v>1.1556548999999999E-2</v>
      </c>
      <c r="AA1522" s="2">
        <f t="shared" si="821"/>
        <v>3392.9002867600002</v>
      </c>
      <c r="AB1522" s="26">
        <f t="shared" si="819"/>
        <v>6.7299999999999999E-2</v>
      </c>
      <c r="AC1522" s="27">
        <f t="shared" si="801"/>
        <v>21</v>
      </c>
      <c r="AD1522" s="27">
        <v>252</v>
      </c>
      <c r="AE1522" s="10">
        <f t="shared" si="830"/>
        <v>1.0054424310000001</v>
      </c>
      <c r="AF1522" s="2">
        <f t="shared" si="822"/>
        <v>1597.8494705099999</v>
      </c>
      <c r="AG1522" s="2">
        <f t="shared" si="813"/>
        <v>1605.34939487</v>
      </c>
      <c r="AH1522" s="3">
        <f t="shared" si="814"/>
        <v>4990.7497572700004</v>
      </c>
      <c r="AI1522" s="4" t="str">
        <f t="shared" si="831"/>
        <v>A+J=</v>
      </c>
      <c r="AJ1522" s="11">
        <f t="shared" si="820"/>
        <v>42313</v>
      </c>
      <c r="AK1522" s="11"/>
      <c r="AL1522" s="4"/>
      <c r="AM1522" s="1"/>
      <c r="AN1522" s="11"/>
      <c r="AO1522" s="1"/>
      <c r="AP1522" s="1"/>
      <c r="AQ1522" s="1"/>
      <c r="AR1522" s="1"/>
      <c r="AS1522" s="6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</row>
    <row r="1523" spans="1:55" x14ac:dyDescent="0.2">
      <c r="A1523" s="144">
        <f t="shared" si="815"/>
        <v>42312</v>
      </c>
      <c r="B1523" s="2">
        <f t="shared" si="802"/>
        <v>291756.45292447106</v>
      </c>
      <c r="C1523" s="2">
        <f t="shared" si="816"/>
        <v>222801.04208196001</v>
      </c>
      <c r="D1523" s="68">
        <f>SUM(Y1523:Y$1825)</f>
        <v>26858.987704309999</v>
      </c>
      <c r="E1523" s="68">
        <f t="shared" si="803"/>
        <v>195942.05437765003</v>
      </c>
      <c r="F1523" s="72">
        <f t="shared" si="826"/>
        <v>4370.12</v>
      </c>
      <c r="G1523" s="3">
        <f>IF(N1523=1,VLOOKUP(A1522,[1]Plan1!$BG$69:$BI$188,3),G1522)</f>
        <v>4405.95</v>
      </c>
      <c r="H1523" s="11">
        <f t="shared" si="827"/>
        <v>42251</v>
      </c>
      <c r="I1523" s="11">
        <f t="shared" si="828"/>
        <v>42281</v>
      </c>
      <c r="J1523" s="26">
        <f t="shared" si="804"/>
        <v>8.1988595278847942E-3</v>
      </c>
      <c r="K1523" s="11">
        <f t="shared" si="817"/>
        <v>42339</v>
      </c>
      <c r="L1523" s="11">
        <f t="shared" si="805"/>
        <v>42339</v>
      </c>
      <c r="M1523" s="1">
        <f t="shared" si="818"/>
        <v>20</v>
      </c>
      <c r="N1523" s="1">
        <f t="shared" si="823"/>
        <v>1</v>
      </c>
      <c r="O1523" s="2">
        <f t="shared" si="806"/>
        <v>1.0004083500000001</v>
      </c>
      <c r="P1523" s="10">
        <f t="shared" si="833"/>
        <v>1.0053995600000001</v>
      </c>
      <c r="Q1523" s="10">
        <f t="shared" si="829"/>
        <v>1.3095323606382598</v>
      </c>
      <c r="R1523" s="2">
        <f t="shared" si="832"/>
        <v>1.3100670999999999</v>
      </c>
      <c r="S1523" s="2">
        <f t="shared" si="824"/>
        <v>1.3024994299999999</v>
      </c>
      <c r="T1523" s="2">
        <f t="shared" si="807"/>
        <v>290198.23031514999</v>
      </c>
      <c r="U1523" s="2">
        <f t="shared" si="808"/>
        <v>8124.8284709307809</v>
      </c>
      <c r="V1523" s="2">
        <f t="shared" si="809"/>
        <v>60755.184568920238</v>
      </c>
      <c r="W1523" s="2">
        <f t="shared" si="810"/>
        <v>291681.05512181105</v>
      </c>
      <c r="X1523" s="27">
        <f t="shared" si="811"/>
        <v>0</v>
      </c>
      <c r="Y1523" s="2">
        <f t="shared" si="825"/>
        <v>0</v>
      </c>
      <c r="Z1523" s="67">
        <f t="shared" si="812"/>
        <v>0</v>
      </c>
      <c r="AA1523" s="2">
        <f t="shared" si="821"/>
        <v>0</v>
      </c>
      <c r="AB1523" s="26">
        <f t="shared" si="819"/>
        <v>6.7299999999999999E-2</v>
      </c>
      <c r="AC1523" s="27">
        <f t="shared" si="801"/>
        <v>1</v>
      </c>
      <c r="AD1523" s="27">
        <v>252</v>
      </c>
      <c r="AE1523" s="10">
        <f t="shared" si="830"/>
        <v>1.0002584940000001</v>
      </c>
      <c r="AF1523" s="2">
        <f t="shared" si="822"/>
        <v>75.014501339999995</v>
      </c>
      <c r="AG1523" s="2">
        <f t="shared" si="813"/>
        <v>75.397802659999996</v>
      </c>
      <c r="AH1523" s="3" t="str">
        <f t="shared" si="814"/>
        <v>-</v>
      </c>
      <c r="AI1523" s="4" t="str">
        <f t="shared" si="831"/>
        <v>A+J=</v>
      </c>
      <c r="AJ1523" s="11">
        <f t="shared" si="820"/>
        <v>42341</v>
      </c>
      <c r="AK1523" s="11"/>
      <c r="AL1523" s="4"/>
      <c r="AM1523" s="1"/>
      <c r="AN1523" s="11"/>
      <c r="AO1523" s="1"/>
      <c r="AP1523" s="1"/>
      <c r="AQ1523" s="1"/>
      <c r="AR1523" s="1"/>
      <c r="AS1523" s="6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</row>
    <row r="1524" spans="1:55" x14ac:dyDescent="0.2">
      <c r="A1524" s="144">
        <f t="shared" si="815"/>
        <v>42313</v>
      </c>
      <c r="B1524" s="2">
        <f t="shared" si="802"/>
        <v>291936.74758991145</v>
      </c>
      <c r="C1524" s="2">
        <f t="shared" si="816"/>
        <v>222801.04208196001</v>
      </c>
      <c r="D1524" s="68">
        <f>SUM(Y1524:Y$1825)</f>
        <v>26858.987704309999</v>
      </c>
      <c r="E1524" s="68">
        <f t="shared" si="803"/>
        <v>195942.05437765003</v>
      </c>
      <c r="F1524" s="72">
        <f t="shared" si="826"/>
        <v>4370.12</v>
      </c>
      <c r="G1524" s="3">
        <f>IF(N1524=1,VLOOKUP(A1523,[1]Plan1!$BG$69:$BI$188,3),G1523)</f>
        <v>4405.95</v>
      </c>
      <c r="H1524" s="11">
        <f t="shared" si="827"/>
        <v>42251</v>
      </c>
      <c r="I1524" s="11">
        <f t="shared" si="828"/>
        <v>42281</v>
      </c>
      <c r="J1524" s="26">
        <f t="shared" si="804"/>
        <v>8.1988595278847942E-3</v>
      </c>
      <c r="K1524" s="11">
        <f t="shared" si="817"/>
        <v>42339</v>
      </c>
      <c r="L1524" s="11">
        <f t="shared" si="805"/>
        <v>42339</v>
      </c>
      <c r="M1524" s="1">
        <f t="shared" si="818"/>
        <v>20</v>
      </c>
      <c r="N1524" s="1">
        <f t="shared" si="823"/>
        <v>2</v>
      </c>
      <c r="O1524" s="2">
        <f t="shared" si="806"/>
        <v>1.00081687</v>
      </c>
      <c r="P1524" s="10">
        <f t="shared" si="833"/>
        <v>1.0053995600000001</v>
      </c>
      <c r="Q1524" s="10">
        <f t="shared" si="829"/>
        <v>1.3095323606382598</v>
      </c>
      <c r="R1524" s="2">
        <f t="shared" si="832"/>
        <v>1.3106020700000001</v>
      </c>
      <c r="S1524" s="2">
        <f t="shared" si="824"/>
        <v>1.3024994299999999</v>
      </c>
      <c r="T1524" s="2">
        <f t="shared" si="807"/>
        <v>290198.23031514999</v>
      </c>
      <c r="U1524" s="2">
        <f t="shared" si="808"/>
        <v>8124.8284709307809</v>
      </c>
      <c r="V1524" s="2">
        <f t="shared" si="809"/>
        <v>60860.007689750673</v>
      </c>
      <c r="W1524" s="2">
        <f t="shared" si="810"/>
        <v>291785.87824264145</v>
      </c>
      <c r="X1524" s="27">
        <f t="shared" si="811"/>
        <v>0</v>
      </c>
      <c r="Y1524" s="2">
        <f t="shared" si="825"/>
        <v>0</v>
      </c>
      <c r="Z1524" s="67">
        <f t="shared" si="812"/>
        <v>0</v>
      </c>
      <c r="AA1524" s="2">
        <f t="shared" si="821"/>
        <v>0</v>
      </c>
      <c r="AB1524" s="26">
        <f t="shared" si="819"/>
        <v>6.7299999999999999E-2</v>
      </c>
      <c r="AC1524" s="27">
        <f t="shared" si="801"/>
        <v>2</v>
      </c>
      <c r="AD1524" s="27">
        <v>252</v>
      </c>
      <c r="AE1524" s="10">
        <f t="shared" si="830"/>
        <v>1.000517055</v>
      </c>
      <c r="AF1524" s="2">
        <f t="shared" si="822"/>
        <v>150.04844596999999</v>
      </c>
      <c r="AG1524" s="2">
        <f t="shared" si="813"/>
        <v>150.86934726999999</v>
      </c>
      <c r="AH1524" s="3" t="str">
        <f t="shared" si="814"/>
        <v>-</v>
      </c>
      <c r="AI1524" s="4" t="str">
        <f t="shared" si="831"/>
        <v>A+J=</v>
      </c>
      <c r="AJ1524" s="11">
        <f t="shared" si="820"/>
        <v>42341</v>
      </c>
      <c r="AK1524" s="11"/>
      <c r="AL1524" s="4"/>
      <c r="AM1524" s="1"/>
      <c r="AN1524" s="11"/>
      <c r="AO1524" s="1"/>
      <c r="AP1524" s="1"/>
      <c r="AQ1524" s="1"/>
      <c r="AR1524" s="1"/>
      <c r="AS1524" s="6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</row>
    <row r="1525" spans="1:55" x14ac:dyDescent="0.2">
      <c r="A1525" s="144">
        <f t="shared" si="815"/>
        <v>42314</v>
      </c>
      <c r="B1525" s="2">
        <f t="shared" si="802"/>
        <v>292117.16112000437</v>
      </c>
      <c r="C1525" s="2">
        <f t="shared" si="816"/>
        <v>222801.04208196001</v>
      </c>
      <c r="D1525" s="68">
        <f>SUM(Y1525:Y$1825)</f>
        <v>26858.987704309999</v>
      </c>
      <c r="E1525" s="68">
        <f t="shared" si="803"/>
        <v>195942.05437765003</v>
      </c>
      <c r="F1525" s="72">
        <f t="shared" si="826"/>
        <v>4370.12</v>
      </c>
      <c r="G1525" s="3">
        <f>IF(N1525=1,VLOOKUP(A1524,[1]Plan1!$BG$69:$BI$188,3),G1524)</f>
        <v>4405.95</v>
      </c>
      <c r="H1525" s="11">
        <f t="shared" si="827"/>
        <v>42251</v>
      </c>
      <c r="I1525" s="11">
        <f t="shared" si="828"/>
        <v>42281</v>
      </c>
      <c r="J1525" s="26">
        <f t="shared" si="804"/>
        <v>8.1988595278847942E-3</v>
      </c>
      <c r="K1525" s="11">
        <f t="shared" si="817"/>
        <v>42339</v>
      </c>
      <c r="L1525" s="11">
        <f t="shared" si="805"/>
        <v>42339</v>
      </c>
      <c r="M1525" s="1">
        <f t="shared" si="818"/>
        <v>20</v>
      </c>
      <c r="N1525" s="1">
        <f t="shared" si="823"/>
        <v>3</v>
      </c>
      <c r="O1525" s="2">
        <f t="shared" si="806"/>
        <v>1.00122556</v>
      </c>
      <c r="P1525" s="10">
        <f t="shared" si="833"/>
        <v>1.0053995600000001</v>
      </c>
      <c r="Q1525" s="10">
        <f t="shared" si="829"/>
        <v>1.3095323606382598</v>
      </c>
      <c r="R1525" s="2">
        <f t="shared" si="832"/>
        <v>1.3111372699999999</v>
      </c>
      <c r="S1525" s="2">
        <f t="shared" si="824"/>
        <v>1.3024994299999999</v>
      </c>
      <c r="T1525" s="2">
        <f t="shared" si="807"/>
        <v>290198.23031514999</v>
      </c>
      <c r="U1525" s="2">
        <f t="shared" si="808"/>
        <v>8124.8284709307809</v>
      </c>
      <c r="V1525" s="2">
        <f t="shared" si="809"/>
        <v>60964.875877253558</v>
      </c>
      <c r="W1525" s="2">
        <f t="shared" si="810"/>
        <v>291890.74643014435</v>
      </c>
      <c r="X1525" s="27">
        <f t="shared" si="811"/>
        <v>0</v>
      </c>
      <c r="Y1525" s="2">
        <f t="shared" si="825"/>
        <v>0</v>
      </c>
      <c r="Z1525" s="67">
        <f t="shared" si="812"/>
        <v>0</v>
      </c>
      <c r="AA1525" s="2">
        <f t="shared" si="821"/>
        <v>0</v>
      </c>
      <c r="AB1525" s="26">
        <f t="shared" si="819"/>
        <v>6.7299999999999999E-2</v>
      </c>
      <c r="AC1525" s="27">
        <f t="shared" si="801"/>
        <v>3</v>
      </c>
      <c r="AD1525" s="27">
        <v>252</v>
      </c>
      <c r="AE1525" s="10">
        <f t="shared" si="830"/>
        <v>1.0007756830000001</v>
      </c>
      <c r="AF1525" s="2">
        <f t="shared" si="822"/>
        <v>225.10183387999999</v>
      </c>
      <c r="AG1525" s="2">
        <f t="shared" si="813"/>
        <v>226.41468986000001</v>
      </c>
      <c r="AH1525" s="3" t="str">
        <f t="shared" si="814"/>
        <v>-</v>
      </c>
      <c r="AI1525" s="4" t="str">
        <f t="shared" si="831"/>
        <v>A+J=</v>
      </c>
      <c r="AJ1525" s="11">
        <f t="shared" si="820"/>
        <v>42341</v>
      </c>
      <c r="AK1525" s="11"/>
      <c r="AL1525" s="4"/>
      <c r="AM1525" s="1"/>
      <c r="AN1525" s="11"/>
      <c r="AO1525" s="1"/>
      <c r="AP1525" s="1"/>
      <c r="AQ1525" s="1"/>
      <c r="AR1525" s="1"/>
      <c r="AS1525" s="6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</row>
    <row r="1526" spans="1:55" x14ac:dyDescent="0.2">
      <c r="A1526" s="144">
        <f t="shared" si="815"/>
        <v>42315</v>
      </c>
      <c r="B1526" s="2">
        <f t="shared" si="802"/>
        <v>292297.68935589871</v>
      </c>
      <c r="C1526" s="2">
        <f t="shared" si="816"/>
        <v>222801.04208196001</v>
      </c>
      <c r="D1526" s="68">
        <f>SUM(Y1526:Y$1825)</f>
        <v>26858.987704309999</v>
      </c>
      <c r="E1526" s="68">
        <f t="shared" si="803"/>
        <v>195942.05437765003</v>
      </c>
      <c r="F1526" s="72">
        <f t="shared" si="826"/>
        <v>4370.12</v>
      </c>
      <c r="G1526" s="3">
        <f>IF(N1526=1,VLOOKUP(A1525,[1]Plan1!$BG$69:$BI$188,3),G1525)</f>
        <v>4405.95</v>
      </c>
      <c r="H1526" s="11">
        <f t="shared" si="827"/>
        <v>42251</v>
      </c>
      <c r="I1526" s="11">
        <f t="shared" si="828"/>
        <v>42281</v>
      </c>
      <c r="J1526" s="26">
        <f t="shared" si="804"/>
        <v>8.1988595278847942E-3</v>
      </c>
      <c r="K1526" s="11">
        <f t="shared" si="817"/>
        <v>42339</v>
      </c>
      <c r="L1526" s="11">
        <f t="shared" si="805"/>
        <v>42339</v>
      </c>
      <c r="M1526" s="1">
        <f t="shared" si="818"/>
        <v>20</v>
      </c>
      <c r="N1526" s="1">
        <f t="shared" si="823"/>
        <v>4</v>
      </c>
      <c r="O1526" s="2">
        <f t="shared" si="806"/>
        <v>1.00163442</v>
      </c>
      <c r="P1526" s="10">
        <f t="shared" si="833"/>
        <v>1.0053995600000001</v>
      </c>
      <c r="Q1526" s="10">
        <f t="shared" si="829"/>
        <v>1.3095323606382598</v>
      </c>
      <c r="R1526" s="2">
        <f t="shared" si="832"/>
        <v>1.31167268</v>
      </c>
      <c r="S1526" s="2">
        <f t="shared" si="824"/>
        <v>1.3024994299999999</v>
      </c>
      <c r="T1526" s="2">
        <f t="shared" si="807"/>
        <v>290198.23031514999</v>
      </c>
      <c r="U1526" s="2">
        <f t="shared" si="808"/>
        <v>8124.8284709307809</v>
      </c>
      <c r="V1526" s="2">
        <f t="shared" si="809"/>
        <v>61069.785212587922</v>
      </c>
      <c r="W1526" s="2">
        <f t="shared" si="810"/>
        <v>291995.65576547873</v>
      </c>
      <c r="X1526" s="27">
        <f t="shared" si="811"/>
        <v>0</v>
      </c>
      <c r="Y1526" s="2">
        <f t="shared" si="825"/>
        <v>0</v>
      </c>
      <c r="Z1526" s="67">
        <f t="shared" si="812"/>
        <v>0</v>
      </c>
      <c r="AA1526" s="2">
        <f t="shared" si="821"/>
        <v>0</v>
      </c>
      <c r="AB1526" s="26">
        <f t="shared" si="819"/>
        <v>6.7299999999999999E-2</v>
      </c>
      <c r="AC1526" s="27">
        <f t="shared" si="801"/>
        <v>4</v>
      </c>
      <c r="AD1526" s="27">
        <v>252</v>
      </c>
      <c r="AE1526" s="10">
        <f t="shared" si="830"/>
        <v>1.0010343770000001</v>
      </c>
      <c r="AF1526" s="2">
        <f t="shared" si="822"/>
        <v>300.17437487000001</v>
      </c>
      <c r="AG1526" s="2">
        <f t="shared" si="813"/>
        <v>302.03359042</v>
      </c>
      <c r="AH1526" s="3" t="str">
        <f t="shared" si="814"/>
        <v>-</v>
      </c>
      <c r="AI1526" s="4" t="str">
        <f t="shared" si="831"/>
        <v>A+J=</v>
      </c>
      <c r="AJ1526" s="11">
        <f t="shared" si="820"/>
        <v>42341</v>
      </c>
      <c r="AK1526" s="11"/>
      <c r="AL1526" s="4"/>
      <c r="AM1526" s="1"/>
      <c r="AN1526" s="11"/>
      <c r="AO1526" s="1"/>
      <c r="AP1526" s="1"/>
      <c r="AQ1526" s="1"/>
      <c r="AR1526" s="1"/>
      <c r="AS1526" s="6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</row>
    <row r="1527" spans="1:55" x14ac:dyDescent="0.2">
      <c r="A1527" s="144">
        <f t="shared" si="815"/>
        <v>42316</v>
      </c>
      <c r="B1527" s="2">
        <f t="shared" si="802"/>
        <v>292297.68935589871</v>
      </c>
      <c r="C1527" s="2">
        <f t="shared" si="816"/>
        <v>222801.04208196001</v>
      </c>
      <c r="D1527" s="68">
        <f>SUM(Y1527:Y$1825)</f>
        <v>26858.987704309999</v>
      </c>
      <c r="E1527" s="68">
        <f t="shared" si="803"/>
        <v>195942.05437765003</v>
      </c>
      <c r="F1527" s="72">
        <f t="shared" si="826"/>
        <v>4370.12</v>
      </c>
      <c r="G1527" s="3">
        <f>IF(N1527=1,VLOOKUP(A1526,[1]Plan1!$BG$69:$BI$188,3),G1526)</f>
        <v>4405.95</v>
      </c>
      <c r="H1527" s="11">
        <f t="shared" si="827"/>
        <v>42251</v>
      </c>
      <c r="I1527" s="11">
        <f t="shared" si="828"/>
        <v>42281</v>
      </c>
      <c r="J1527" s="26">
        <f t="shared" si="804"/>
        <v>8.1988595278847942E-3</v>
      </c>
      <c r="K1527" s="11">
        <f t="shared" si="817"/>
        <v>42339</v>
      </c>
      <c r="L1527" s="11">
        <f t="shared" si="805"/>
        <v>42339</v>
      </c>
      <c r="M1527" s="1">
        <f t="shared" si="818"/>
        <v>20</v>
      </c>
      <c r="N1527" s="1">
        <f t="shared" si="823"/>
        <v>4</v>
      </c>
      <c r="O1527" s="2">
        <f t="shared" si="806"/>
        <v>1.00163442</v>
      </c>
      <c r="P1527" s="10">
        <f t="shared" si="833"/>
        <v>1.0053995600000001</v>
      </c>
      <c r="Q1527" s="10">
        <f t="shared" si="829"/>
        <v>1.3095323606382598</v>
      </c>
      <c r="R1527" s="2">
        <f t="shared" si="832"/>
        <v>1.31167268</v>
      </c>
      <c r="S1527" s="2">
        <f t="shared" si="824"/>
        <v>1.3024994299999999</v>
      </c>
      <c r="T1527" s="2">
        <f t="shared" si="807"/>
        <v>290198.23031514999</v>
      </c>
      <c r="U1527" s="2">
        <f t="shared" si="808"/>
        <v>8124.8284709307809</v>
      </c>
      <c r="V1527" s="2">
        <f t="shared" si="809"/>
        <v>61069.785212587922</v>
      </c>
      <c r="W1527" s="2">
        <f t="shared" si="810"/>
        <v>291995.65576547873</v>
      </c>
      <c r="X1527" s="27">
        <f t="shared" si="811"/>
        <v>0</v>
      </c>
      <c r="Y1527" s="2">
        <f t="shared" si="825"/>
        <v>0</v>
      </c>
      <c r="Z1527" s="67">
        <f t="shared" si="812"/>
        <v>0</v>
      </c>
      <c r="AA1527" s="2">
        <f t="shared" si="821"/>
        <v>0</v>
      </c>
      <c r="AB1527" s="26">
        <f t="shared" si="819"/>
        <v>6.7299999999999999E-2</v>
      </c>
      <c r="AC1527" s="27">
        <f t="shared" si="801"/>
        <v>4</v>
      </c>
      <c r="AD1527" s="27">
        <v>252</v>
      </c>
      <c r="AE1527" s="10">
        <f t="shared" si="830"/>
        <v>1.0010343770000001</v>
      </c>
      <c r="AF1527" s="2">
        <f t="shared" si="822"/>
        <v>300.17437487000001</v>
      </c>
      <c r="AG1527" s="2">
        <f t="shared" si="813"/>
        <v>302.03359042</v>
      </c>
      <c r="AH1527" s="3" t="str">
        <f t="shared" si="814"/>
        <v>-</v>
      </c>
      <c r="AI1527" s="4" t="str">
        <f t="shared" si="831"/>
        <v>A+J=</v>
      </c>
      <c r="AJ1527" s="11">
        <f t="shared" si="820"/>
        <v>42341</v>
      </c>
      <c r="AK1527" s="11"/>
      <c r="AL1527" s="4"/>
      <c r="AM1527" s="1"/>
      <c r="AN1527" s="11"/>
      <c r="AO1527" s="1"/>
      <c r="AP1527" s="1"/>
      <c r="AQ1527" s="1"/>
      <c r="AR1527" s="1"/>
      <c r="AS1527" s="6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</row>
    <row r="1528" spans="1:55" x14ac:dyDescent="0.2">
      <c r="A1528" s="144">
        <f t="shared" si="815"/>
        <v>42317</v>
      </c>
      <c r="B1528" s="2">
        <f t="shared" si="802"/>
        <v>292297.68935589871</v>
      </c>
      <c r="C1528" s="2">
        <f t="shared" si="816"/>
        <v>222801.04208196001</v>
      </c>
      <c r="D1528" s="68">
        <f>SUM(Y1528:Y$1825)</f>
        <v>26858.987704309999</v>
      </c>
      <c r="E1528" s="68">
        <f t="shared" si="803"/>
        <v>195942.05437765003</v>
      </c>
      <c r="F1528" s="72">
        <f t="shared" si="826"/>
        <v>4370.12</v>
      </c>
      <c r="G1528" s="3">
        <f>IF(N1528=1,VLOOKUP(A1527,[1]Plan1!$BG$69:$BI$188,3),G1527)</f>
        <v>4405.95</v>
      </c>
      <c r="H1528" s="11">
        <f t="shared" si="827"/>
        <v>42251</v>
      </c>
      <c r="I1528" s="11">
        <f t="shared" si="828"/>
        <v>42281</v>
      </c>
      <c r="J1528" s="26">
        <f t="shared" si="804"/>
        <v>8.1988595278847942E-3</v>
      </c>
      <c r="K1528" s="11">
        <f t="shared" si="817"/>
        <v>42339</v>
      </c>
      <c r="L1528" s="11">
        <f t="shared" si="805"/>
        <v>42339</v>
      </c>
      <c r="M1528" s="1">
        <f t="shared" si="818"/>
        <v>20</v>
      </c>
      <c r="N1528" s="1">
        <f t="shared" si="823"/>
        <v>4</v>
      </c>
      <c r="O1528" s="2">
        <f t="shared" si="806"/>
        <v>1.00163442</v>
      </c>
      <c r="P1528" s="10">
        <f t="shared" si="833"/>
        <v>1.0053995600000001</v>
      </c>
      <c r="Q1528" s="10">
        <f t="shared" si="829"/>
        <v>1.3095323606382598</v>
      </c>
      <c r="R1528" s="2">
        <f t="shared" si="832"/>
        <v>1.31167268</v>
      </c>
      <c r="S1528" s="2">
        <f t="shared" si="824"/>
        <v>1.3024994299999999</v>
      </c>
      <c r="T1528" s="2">
        <f t="shared" si="807"/>
        <v>290198.23031514999</v>
      </c>
      <c r="U1528" s="2">
        <f t="shared" si="808"/>
        <v>8124.8284709307809</v>
      </c>
      <c r="V1528" s="2">
        <f t="shared" si="809"/>
        <v>61069.785212587922</v>
      </c>
      <c r="W1528" s="2">
        <f t="shared" si="810"/>
        <v>291995.65576547873</v>
      </c>
      <c r="X1528" s="27">
        <f t="shared" si="811"/>
        <v>0</v>
      </c>
      <c r="Y1528" s="2">
        <f t="shared" si="825"/>
        <v>0</v>
      </c>
      <c r="Z1528" s="67">
        <f t="shared" si="812"/>
        <v>0</v>
      </c>
      <c r="AA1528" s="2">
        <f t="shared" si="821"/>
        <v>0</v>
      </c>
      <c r="AB1528" s="26">
        <f t="shared" si="819"/>
        <v>6.7299999999999999E-2</v>
      </c>
      <c r="AC1528" s="27">
        <f t="shared" si="801"/>
        <v>4</v>
      </c>
      <c r="AD1528" s="27">
        <v>252</v>
      </c>
      <c r="AE1528" s="10">
        <f t="shared" si="830"/>
        <v>1.0010343770000001</v>
      </c>
      <c r="AF1528" s="2">
        <f t="shared" si="822"/>
        <v>300.17437487000001</v>
      </c>
      <c r="AG1528" s="2">
        <f t="shared" si="813"/>
        <v>302.03359042</v>
      </c>
      <c r="AH1528" s="3" t="str">
        <f t="shared" si="814"/>
        <v>-</v>
      </c>
      <c r="AI1528" s="4" t="str">
        <f t="shared" si="831"/>
        <v>A+J=</v>
      </c>
      <c r="AJ1528" s="11">
        <f t="shared" si="820"/>
        <v>42341</v>
      </c>
      <c r="AK1528" s="11"/>
      <c r="AL1528" s="4"/>
      <c r="AM1528" s="1"/>
      <c r="AN1528" s="11"/>
      <c r="AO1528" s="1"/>
      <c r="AP1528" s="1"/>
      <c r="AQ1528" s="1"/>
      <c r="AR1528" s="1"/>
      <c r="AS1528" s="6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</row>
    <row r="1529" spans="1:55" x14ac:dyDescent="0.2">
      <c r="A1529" s="144">
        <f t="shared" si="815"/>
        <v>42318</v>
      </c>
      <c r="B1529" s="2">
        <f t="shared" si="802"/>
        <v>292478.334896455</v>
      </c>
      <c r="C1529" s="2">
        <f t="shared" si="816"/>
        <v>222801.04208196001</v>
      </c>
      <c r="D1529" s="68">
        <f>SUM(Y1529:Y$1825)</f>
        <v>26858.987704309999</v>
      </c>
      <c r="E1529" s="68">
        <f t="shared" si="803"/>
        <v>195942.05437765003</v>
      </c>
      <c r="F1529" s="72">
        <f t="shared" si="826"/>
        <v>4370.12</v>
      </c>
      <c r="G1529" s="3">
        <f>IF(N1529=1,VLOOKUP(A1528,[1]Plan1!$BG$69:$BI$188,3),G1528)</f>
        <v>4405.95</v>
      </c>
      <c r="H1529" s="11">
        <f t="shared" si="827"/>
        <v>42251</v>
      </c>
      <c r="I1529" s="11">
        <f t="shared" si="828"/>
        <v>42281</v>
      </c>
      <c r="J1529" s="26">
        <f t="shared" si="804"/>
        <v>8.1988595278847942E-3</v>
      </c>
      <c r="K1529" s="11">
        <f t="shared" si="817"/>
        <v>42339</v>
      </c>
      <c r="L1529" s="11">
        <f t="shared" si="805"/>
        <v>42339</v>
      </c>
      <c r="M1529" s="1">
        <f t="shared" si="818"/>
        <v>20</v>
      </c>
      <c r="N1529" s="1">
        <f t="shared" si="823"/>
        <v>5</v>
      </c>
      <c r="O1529" s="2">
        <f t="shared" si="806"/>
        <v>1.00204344</v>
      </c>
      <c r="P1529" s="10">
        <f t="shared" si="833"/>
        <v>1.0053995600000001</v>
      </c>
      <c r="Q1529" s="10">
        <f t="shared" si="829"/>
        <v>1.3095323606382598</v>
      </c>
      <c r="R1529" s="2">
        <f t="shared" si="832"/>
        <v>1.3122083099999999</v>
      </c>
      <c r="S1529" s="2">
        <f t="shared" si="824"/>
        <v>1.3024994299999999</v>
      </c>
      <c r="T1529" s="2">
        <f t="shared" si="807"/>
        <v>290198.23031514999</v>
      </c>
      <c r="U1529" s="2">
        <f t="shared" si="808"/>
        <v>8124.8284709307809</v>
      </c>
      <c r="V1529" s="2">
        <f t="shared" si="809"/>
        <v>61174.737655174205</v>
      </c>
      <c r="W1529" s="2">
        <f t="shared" si="810"/>
        <v>292100.60820806498</v>
      </c>
      <c r="X1529" s="27">
        <f t="shared" si="811"/>
        <v>0</v>
      </c>
      <c r="Y1529" s="2">
        <f t="shared" si="825"/>
        <v>0</v>
      </c>
      <c r="Z1529" s="67">
        <f t="shared" si="812"/>
        <v>0</v>
      </c>
      <c r="AA1529" s="2">
        <f t="shared" si="821"/>
        <v>0</v>
      </c>
      <c r="AB1529" s="26">
        <f t="shared" si="819"/>
        <v>6.7299999999999999E-2</v>
      </c>
      <c r="AC1529" s="27">
        <f t="shared" si="801"/>
        <v>5</v>
      </c>
      <c r="AD1529" s="27">
        <v>252</v>
      </c>
      <c r="AE1529" s="10">
        <f t="shared" si="830"/>
        <v>1.0012931389999999</v>
      </c>
      <c r="AF1529" s="2">
        <f t="shared" si="822"/>
        <v>375.26664935000002</v>
      </c>
      <c r="AG1529" s="2">
        <f t="shared" si="813"/>
        <v>377.72668838999999</v>
      </c>
      <c r="AH1529" s="3" t="str">
        <f t="shared" si="814"/>
        <v>-</v>
      </c>
      <c r="AI1529" s="4" t="str">
        <f t="shared" si="831"/>
        <v>A+J=</v>
      </c>
      <c r="AJ1529" s="11">
        <f t="shared" si="820"/>
        <v>42341</v>
      </c>
      <c r="AK1529" s="11"/>
      <c r="AL1529" s="4"/>
      <c r="AM1529" s="1"/>
      <c r="AN1529" s="11"/>
      <c r="AO1529" s="1"/>
      <c r="AP1529" s="1"/>
      <c r="AQ1529" s="1"/>
      <c r="AR1529" s="1"/>
      <c r="AS1529" s="6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</row>
    <row r="1530" spans="1:55" x14ac:dyDescent="0.2">
      <c r="A1530" s="144">
        <f t="shared" si="815"/>
        <v>42319</v>
      </c>
      <c r="B1530" s="2">
        <f t="shared" si="802"/>
        <v>292659.09524968278</v>
      </c>
      <c r="C1530" s="2">
        <f t="shared" si="816"/>
        <v>222801.04208196001</v>
      </c>
      <c r="D1530" s="68">
        <f>SUM(Y1530:Y$1825)</f>
        <v>26858.987704309999</v>
      </c>
      <c r="E1530" s="68">
        <f t="shared" si="803"/>
        <v>195942.05437765003</v>
      </c>
      <c r="F1530" s="72">
        <f t="shared" si="826"/>
        <v>4370.12</v>
      </c>
      <c r="G1530" s="3">
        <f>IF(N1530=1,VLOOKUP(A1529,[1]Plan1!$BG$69:$BI$188,3),G1529)</f>
        <v>4405.95</v>
      </c>
      <c r="H1530" s="11">
        <f t="shared" si="827"/>
        <v>42251</v>
      </c>
      <c r="I1530" s="11">
        <f t="shared" si="828"/>
        <v>42281</v>
      </c>
      <c r="J1530" s="26">
        <f t="shared" si="804"/>
        <v>8.1988595278847942E-3</v>
      </c>
      <c r="K1530" s="11">
        <f t="shared" si="817"/>
        <v>42339</v>
      </c>
      <c r="L1530" s="11">
        <f t="shared" si="805"/>
        <v>42339</v>
      </c>
      <c r="M1530" s="1">
        <f t="shared" si="818"/>
        <v>20</v>
      </c>
      <c r="N1530" s="1">
        <f t="shared" si="823"/>
        <v>6</v>
      </c>
      <c r="O1530" s="2">
        <f t="shared" si="806"/>
        <v>1.0024526300000001</v>
      </c>
      <c r="P1530" s="10">
        <f t="shared" si="833"/>
        <v>1.0053995600000001</v>
      </c>
      <c r="Q1530" s="10">
        <f t="shared" si="829"/>
        <v>1.3095323606382598</v>
      </c>
      <c r="R1530" s="2">
        <f t="shared" si="832"/>
        <v>1.3127441500000001</v>
      </c>
      <c r="S1530" s="2">
        <f t="shared" si="824"/>
        <v>1.3024994299999999</v>
      </c>
      <c r="T1530" s="2">
        <f t="shared" si="807"/>
        <v>290198.23031514999</v>
      </c>
      <c r="U1530" s="2">
        <f t="shared" si="808"/>
        <v>8124.8284709307809</v>
      </c>
      <c r="V1530" s="2">
        <f t="shared" si="809"/>
        <v>61279.73124559196</v>
      </c>
      <c r="W1530" s="2">
        <f t="shared" si="810"/>
        <v>292205.60179848276</v>
      </c>
      <c r="X1530" s="27">
        <f t="shared" si="811"/>
        <v>0</v>
      </c>
      <c r="Y1530" s="2">
        <f t="shared" si="825"/>
        <v>0</v>
      </c>
      <c r="Z1530" s="67">
        <f t="shared" si="812"/>
        <v>0</v>
      </c>
      <c r="AA1530" s="2">
        <f t="shared" si="821"/>
        <v>0</v>
      </c>
      <c r="AB1530" s="26">
        <f t="shared" si="819"/>
        <v>6.7299999999999999E-2</v>
      </c>
      <c r="AC1530" s="27">
        <f t="shared" si="801"/>
        <v>6</v>
      </c>
      <c r="AD1530" s="27">
        <v>252</v>
      </c>
      <c r="AE1530" s="10">
        <f t="shared" si="830"/>
        <v>1.0015519669999999</v>
      </c>
      <c r="AF1530" s="2">
        <f t="shared" si="822"/>
        <v>450.3780769</v>
      </c>
      <c r="AG1530" s="2">
        <f t="shared" si="813"/>
        <v>453.49345119999998</v>
      </c>
      <c r="AH1530" s="3" t="str">
        <f t="shared" si="814"/>
        <v>-</v>
      </c>
      <c r="AI1530" s="4" t="str">
        <f t="shared" si="831"/>
        <v>A+J=</v>
      </c>
      <c r="AJ1530" s="11">
        <f t="shared" si="820"/>
        <v>42341</v>
      </c>
      <c r="AK1530" s="11"/>
      <c r="AL1530" s="4"/>
      <c r="AM1530" s="1"/>
      <c r="AN1530" s="11"/>
      <c r="AO1530" s="1"/>
      <c r="AP1530" s="1"/>
      <c r="AQ1530" s="1"/>
      <c r="AR1530" s="1"/>
      <c r="AS1530" s="6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</row>
    <row r="1531" spans="1:55" x14ac:dyDescent="0.2">
      <c r="A1531" s="144">
        <f t="shared" si="815"/>
        <v>42320</v>
      </c>
      <c r="B1531" s="2">
        <f t="shared" si="802"/>
        <v>292839.97272359242</v>
      </c>
      <c r="C1531" s="2">
        <f t="shared" si="816"/>
        <v>222801.04208196001</v>
      </c>
      <c r="D1531" s="68">
        <f>SUM(Y1531:Y$1825)</f>
        <v>26858.987704309999</v>
      </c>
      <c r="E1531" s="68">
        <f t="shared" si="803"/>
        <v>195942.05437765003</v>
      </c>
      <c r="F1531" s="72">
        <f t="shared" si="826"/>
        <v>4370.12</v>
      </c>
      <c r="G1531" s="3">
        <f>IF(N1531=1,VLOOKUP(A1530,[1]Plan1!$BG$69:$BI$188,3),G1530)</f>
        <v>4405.95</v>
      </c>
      <c r="H1531" s="11">
        <f t="shared" si="827"/>
        <v>42251</v>
      </c>
      <c r="I1531" s="11">
        <f t="shared" si="828"/>
        <v>42281</v>
      </c>
      <c r="J1531" s="26">
        <f t="shared" si="804"/>
        <v>8.1988595278847942E-3</v>
      </c>
      <c r="K1531" s="11">
        <f t="shared" si="817"/>
        <v>42339</v>
      </c>
      <c r="L1531" s="11">
        <f t="shared" si="805"/>
        <v>42339</v>
      </c>
      <c r="M1531" s="1">
        <f t="shared" si="818"/>
        <v>20</v>
      </c>
      <c r="N1531" s="1">
        <f t="shared" si="823"/>
        <v>7</v>
      </c>
      <c r="O1531" s="2">
        <f t="shared" si="806"/>
        <v>1.00286198</v>
      </c>
      <c r="P1531" s="10">
        <f t="shared" si="833"/>
        <v>1.0053995600000001</v>
      </c>
      <c r="Q1531" s="10">
        <f t="shared" si="829"/>
        <v>1.3095323606382598</v>
      </c>
      <c r="R1531" s="2">
        <f t="shared" si="832"/>
        <v>1.3132802100000001</v>
      </c>
      <c r="S1531" s="2">
        <f t="shared" si="824"/>
        <v>1.3024994299999999</v>
      </c>
      <c r="T1531" s="2">
        <f t="shared" si="807"/>
        <v>290198.23031514999</v>
      </c>
      <c r="U1531" s="2">
        <f t="shared" si="808"/>
        <v>8124.8284709307809</v>
      </c>
      <c r="V1531" s="2">
        <f t="shared" si="809"/>
        <v>61384.767943261628</v>
      </c>
      <c r="W1531" s="2">
        <f t="shared" si="810"/>
        <v>292310.63849615242</v>
      </c>
      <c r="X1531" s="27">
        <f t="shared" si="811"/>
        <v>0</v>
      </c>
      <c r="Y1531" s="2">
        <f t="shared" si="825"/>
        <v>0</v>
      </c>
      <c r="Z1531" s="67">
        <f t="shared" si="812"/>
        <v>0</v>
      </c>
      <c r="AA1531" s="2">
        <f t="shared" si="821"/>
        <v>0</v>
      </c>
      <c r="AB1531" s="26">
        <f t="shared" si="819"/>
        <v>6.7299999999999999E-2</v>
      </c>
      <c r="AC1531" s="27">
        <f t="shared" si="801"/>
        <v>7</v>
      </c>
      <c r="AD1531" s="27">
        <v>252</v>
      </c>
      <c r="AE1531" s="10">
        <f t="shared" si="830"/>
        <v>1.0018108619999999</v>
      </c>
      <c r="AF1531" s="2">
        <f t="shared" si="822"/>
        <v>525.50894774000005</v>
      </c>
      <c r="AG1531" s="2">
        <f t="shared" si="813"/>
        <v>529.33422743999995</v>
      </c>
      <c r="AH1531" s="3" t="str">
        <f t="shared" si="814"/>
        <v>-</v>
      </c>
      <c r="AI1531" s="4" t="str">
        <f t="shared" si="831"/>
        <v>A+J=</v>
      </c>
      <c r="AJ1531" s="11">
        <f t="shared" si="820"/>
        <v>42341</v>
      </c>
      <c r="AK1531" s="11"/>
      <c r="AL1531" s="4"/>
      <c r="AM1531" s="1"/>
      <c r="AN1531" s="11"/>
      <c r="AO1531" s="1"/>
      <c r="AP1531" s="1"/>
      <c r="AQ1531" s="1"/>
      <c r="AR1531" s="1"/>
      <c r="AS1531" s="6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</row>
    <row r="1532" spans="1:55" x14ac:dyDescent="0.2">
      <c r="A1532" s="144">
        <f t="shared" si="815"/>
        <v>42321</v>
      </c>
      <c r="B1532" s="2">
        <f t="shared" si="802"/>
        <v>293020.96962867456</v>
      </c>
      <c r="C1532" s="2">
        <f t="shared" si="816"/>
        <v>222801.04208196001</v>
      </c>
      <c r="D1532" s="68">
        <f>SUM(Y1532:Y$1825)</f>
        <v>26858.987704309999</v>
      </c>
      <c r="E1532" s="68">
        <f t="shared" si="803"/>
        <v>195942.05437765003</v>
      </c>
      <c r="F1532" s="72">
        <f t="shared" si="826"/>
        <v>4370.12</v>
      </c>
      <c r="G1532" s="3">
        <f>IF(N1532=1,VLOOKUP(A1531,[1]Plan1!$BG$69:$BI$188,3),G1531)</f>
        <v>4405.95</v>
      </c>
      <c r="H1532" s="11">
        <f t="shared" si="827"/>
        <v>42251</v>
      </c>
      <c r="I1532" s="11">
        <f t="shared" si="828"/>
        <v>42281</v>
      </c>
      <c r="J1532" s="26">
        <f t="shared" si="804"/>
        <v>8.1988595278847942E-3</v>
      </c>
      <c r="K1532" s="11">
        <f t="shared" si="817"/>
        <v>42339</v>
      </c>
      <c r="L1532" s="11">
        <f t="shared" si="805"/>
        <v>42339</v>
      </c>
      <c r="M1532" s="1">
        <f t="shared" si="818"/>
        <v>20</v>
      </c>
      <c r="N1532" s="1">
        <f t="shared" si="823"/>
        <v>8</v>
      </c>
      <c r="O1532" s="2">
        <f t="shared" si="806"/>
        <v>1.00327151</v>
      </c>
      <c r="P1532" s="10">
        <f t="shared" si="833"/>
        <v>1.0053995600000001</v>
      </c>
      <c r="Q1532" s="10">
        <f t="shared" si="829"/>
        <v>1.3095323606382598</v>
      </c>
      <c r="R1532" s="2">
        <f t="shared" si="832"/>
        <v>1.3138164999999999</v>
      </c>
      <c r="S1532" s="2">
        <f t="shared" si="824"/>
        <v>1.3024994299999999</v>
      </c>
      <c r="T1532" s="2">
        <f t="shared" si="807"/>
        <v>290198.23031514999</v>
      </c>
      <c r="U1532" s="2">
        <f t="shared" si="808"/>
        <v>8124.8284709307809</v>
      </c>
      <c r="V1532" s="2">
        <f t="shared" si="809"/>
        <v>61489.849707603797</v>
      </c>
      <c r="W1532" s="2">
        <f t="shared" si="810"/>
        <v>292415.72026049456</v>
      </c>
      <c r="X1532" s="27">
        <f t="shared" si="811"/>
        <v>0</v>
      </c>
      <c r="Y1532" s="2">
        <f t="shared" si="825"/>
        <v>0</v>
      </c>
      <c r="Z1532" s="67">
        <f t="shared" si="812"/>
        <v>0</v>
      </c>
      <c r="AA1532" s="2">
        <f t="shared" si="821"/>
        <v>0</v>
      </c>
      <c r="AB1532" s="26">
        <f t="shared" si="819"/>
        <v>6.7299999999999999E-2</v>
      </c>
      <c r="AC1532" s="27">
        <f t="shared" ref="AC1532:AC1595" si="834">N1532</f>
        <v>8</v>
      </c>
      <c r="AD1532" s="27">
        <v>252</v>
      </c>
      <c r="AE1532" s="10">
        <f t="shared" si="830"/>
        <v>1.002069825</v>
      </c>
      <c r="AF1532" s="2">
        <f t="shared" si="822"/>
        <v>600.65955206000001</v>
      </c>
      <c r="AG1532" s="2">
        <f t="shared" si="813"/>
        <v>605.24936818000003</v>
      </c>
      <c r="AH1532" s="3" t="str">
        <f t="shared" si="814"/>
        <v>-</v>
      </c>
      <c r="AI1532" s="4" t="str">
        <f t="shared" si="831"/>
        <v>A+J=</v>
      </c>
      <c r="AJ1532" s="11">
        <f t="shared" si="820"/>
        <v>42341</v>
      </c>
      <c r="AK1532" s="11"/>
      <c r="AL1532" s="4"/>
      <c r="AM1532" s="1"/>
      <c r="AN1532" s="11"/>
      <c r="AO1532" s="1"/>
      <c r="AP1532" s="1"/>
      <c r="AQ1532" s="1"/>
      <c r="AR1532" s="1"/>
      <c r="AS1532" s="6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</row>
    <row r="1533" spans="1:55" x14ac:dyDescent="0.2">
      <c r="A1533" s="144">
        <f t="shared" si="815"/>
        <v>42322</v>
      </c>
      <c r="B1533" s="2">
        <f t="shared" si="802"/>
        <v>293202.08347234875</v>
      </c>
      <c r="C1533" s="2">
        <f t="shared" si="816"/>
        <v>222801.04208196001</v>
      </c>
      <c r="D1533" s="68">
        <f>SUM(Y1533:Y$1825)</f>
        <v>26858.987704309999</v>
      </c>
      <c r="E1533" s="68">
        <f t="shared" si="803"/>
        <v>195942.05437765003</v>
      </c>
      <c r="F1533" s="72">
        <f t="shared" si="826"/>
        <v>4370.12</v>
      </c>
      <c r="G1533" s="3">
        <f>IF(N1533=1,VLOOKUP(A1532,[1]Plan1!$BG$69:$BI$188,3),G1532)</f>
        <v>4405.95</v>
      </c>
      <c r="H1533" s="11">
        <f t="shared" si="827"/>
        <v>42251</v>
      </c>
      <c r="I1533" s="11">
        <f t="shared" si="828"/>
        <v>42281</v>
      </c>
      <c r="J1533" s="26">
        <f t="shared" si="804"/>
        <v>8.1988595278847942E-3</v>
      </c>
      <c r="K1533" s="11">
        <f t="shared" si="817"/>
        <v>42339</v>
      </c>
      <c r="L1533" s="11">
        <f t="shared" si="805"/>
        <v>42339</v>
      </c>
      <c r="M1533" s="1">
        <f t="shared" si="818"/>
        <v>20</v>
      </c>
      <c r="N1533" s="1">
        <f t="shared" si="823"/>
        <v>9</v>
      </c>
      <c r="O1533" s="2">
        <f t="shared" si="806"/>
        <v>1.0036811999999999</v>
      </c>
      <c r="P1533" s="10">
        <f t="shared" si="833"/>
        <v>1.0053995600000001</v>
      </c>
      <c r="Q1533" s="10">
        <f t="shared" si="829"/>
        <v>1.3095323606382598</v>
      </c>
      <c r="R1533" s="2">
        <f t="shared" si="832"/>
        <v>1.31435301</v>
      </c>
      <c r="S1533" s="2">
        <f t="shared" si="824"/>
        <v>1.3024994299999999</v>
      </c>
      <c r="T1533" s="2">
        <f t="shared" si="807"/>
        <v>290198.23031514999</v>
      </c>
      <c r="U1533" s="2">
        <f t="shared" si="808"/>
        <v>8124.8284709307809</v>
      </c>
      <c r="V1533" s="2">
        <f t="shared" si="809"/>
        <v>61594.974579197973</v>
      </c>
      <c r="W1533" s="2">
        <f t="shared" si="810"/>
        <v>292520.84513208875</v>
      </c>
      <c r="X1533" s="27">
        <f t="shared" si="811"/>
        <v>0</v>
      </c>
      <c r="Y1533" s="2">
        <f t="shared" si="825"/>
        <v>0</v>
      </c>
      <c r="Z1533" s="67">
        <f t="shared" si="812"/>
        <v>0</v>
      </c>
      <c r="AA1533" s="2">
        <f t="shared" si="821"/>
        <v>0</v>
      </c>
      <c r="AB1533" s="26">
        <f t="shared" si="819"/>
        <v>6.7299999999999999E-2</v>
      </c>
      <c r="AC1533" s="27">
        <f t="shared" si="834"/>
        <v>9</v>
      </c>
      <c r="AD1533" s="27">
        <v>252</v>
      </c>
      <c r="AE1533" s="10">
        <f t="shared" si="830"/>
        <v>1.0023288539999999</v>
      </c>
      <c r="AF1533" s="2">
        <f t="shared" si="822"/>
        <v>675.82930945999999</v>
      </c>
      <c r="AG1533" s="2">
        <f t="shared" si="813"/>
        <v>681.23834025999997</v>
      </c>
      <c r="AH1533" s="3" t="str">
        <f t="shared" si="814"/>
        <v>-</v>
      </c>
      <c r="AI1533" s="4" t="str">
        <f t="shared" si="831"/>
        <v>A+J=</v>
      </c>
      <c r="AJ1533" s="11">
        <f t="shared" si="820"/>
        <v>42341</v>
      </c>
      <c r="AK1533" s="11"/>
      <c r="AL1533" s="4"/>
      <c r="AM1533" s="1"/>
      <c r="AN1533" s="11"/>
      <c r="AO1533" s="1"/>
      <c r="AP1533" s="1"/>
      <c r="AQ1533" s="1"/>
      <c r="AR1533" s="1"/>
      <c r="AS1533" s="6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</row>
    <row r="1534" spans="1:55" x14ac:dyDescent="0.2">
      <c r="A1534" s="144">
        <f t="shared" si="815"/>
        <v>42323</v>
      </c>
      <c r="B1534" s="2">
        <f t="shared" si="802"/>
        <v>293202.08347234875</v>
      </c>
      <c r="C1534" s="2">
        <f t="shared" si="816"/>
        <v>222801.04208196001</v>
      </c>
      <c r="D1534" s="68">
        <f>SUM(Y1534:Y$1825)</f>
        <v>26858.987704309999</v>
      </c>
      <c r="E1534" s="68">
        <f t="shared" si="803"/>
        <v>195942.05437765003</v>
      </c>
      <c r="F1534" s="72">
        <f t="shared" si="826"/>
        <v>4370.12</v>
      </c>
      <c r="G1534" s="3">
        <f>IF(N1534=1,VLOOKUP(A1533,[1]Plan1!$BG$69:$BI$188,3),G1533)</f>
        <v>4405.95</v>
      </c>
      <c r="H1534" s="11">
        <f t="shared" si="827"/>
        <v>42251</v>
      </c>
      <c r="I1534" s="11">
        <f t="shared" si="828"/>
        <v>42281</v>
      </c>
      <c r="J1534" s="26">
        <f t="shared" si="804"/>
        <v>8.1988595278847942E-3</v>
      </c>
      <c r="K1534" s="11">
        <f t="shared" si="817"/>
        <v>42339</v>
      </c>
      <c r="L1534" s="11">
        <f t="shared" si="805"/>
        <v>42339</v>
      </c>
      <c r="M1534" s="1">
        <f t="shared" si="818"/>
        <v>20</v>
      </c>
      <c r="N1534" s="1">
        <f t="shared" si="823"/>
        <v>9</v>
      </c>
      <c r="O1534" s="2">
        <f t="shared" si="806"/>
        <v>1.0036811999999999</v>
      </c>
      <c r="P1534" s="10">
        <f t="shared" si="833"/>
        <v>1.0053995600000001</v>
      </c>
      <c r="Q1534" s="10">
        <f t="shared" si="829"/>
        <v>1.3095323606382598</v>
      </c>
      <c r="R1534" s="2">
        <f t="shared" si="832"/>
        <v>1.31435301</v>
      </c>
      <c r="S1534" s="2">
        <f t="shared" si="824"/>
        <v>1.3024994299999999</v>
      </c>
      <c r="T1534" s="2">
        <f t="shared" si="807"/>
        <v>290198.23031514999</v>
      </c>
      <c r="U1534" s="2">
        <f t="shared" si="808"/>
        <v>8124.8284709307809</v>
      </c>
      <c r="V1534" s="2">
        <f t="shared" si="809"/>
        <v>61594.974579197973</v>
      </c>
      <c r="W1534" s="2">
        <f t="shared" si="810"/>
        <v>292520.84513208875</v>
      </c>
      <c r="X1534" s="27">
        <f t="shared" si="811"/>
        <v>0</v>
      </c>
      <c r="Y1534" s="2">
        <f t="shared" si="825"/>
        <v>0</v>
      </c>
      <c r="Z1534" s="67">
        <f t="shared" si="812"/>
        <v>0</v>
      </c>
      <c r="AA1534" s="2">
        <f t="shared" si="821"/>
        <v>0</v>
      </c>
      <c r="AB1534" s="26">
        <f t="shared" si="819"/>
        <v>6.7299999999999999E-2</v>
      </c>
      <c r="AC1534" s="27">
        <f t="shared" si="834"/>
        <v>9</v>
      </c>
      <c r="AD1534" s="27">
        <v>252</v>
      </c>
      <c r="AE1534" s="10">
        <f t="shared" si="830"/>
        <v>1.0023288539999999</v>
      </c>
      <c r="AF1534" s="2">
        <f t="shared" si="822"/>
        <v>675.82930945999999</v>
      </c>
      <c r="AG1534" s="2">
        <f t="shared" si="813"/>
        <v>681.23834025999997</v>
      </c>
      <c r="AH1534" s="3" t="str">
        <f t="shared" si="814"/>
        <v>-</v>
      </c>
      <c r="AI1534" s="4" t="str">
        <f t="shared" si="831"/>
        <v>A+J=</v>
      </c>
      <c r="AJ1534" s="11">
        <f t="shared" si="820"/>
        <v>42341</v>
      </c>
      <c r="AK1534" s="11"/>
      <c r="AL1534" s="4"/>
      <c r="AM1534" s="1"/>
      <c r="AN1534" s="11"/>
      <c r="AO1534" s="1"/>
      <c r="AP1534" s="1"/>
      <c r="AQ1534" s="1"/>
      <c r="AR1534" s="1"/>
      <c r="AS1534" s="6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</row>
    <row r="1535" spans="1:55" x14ac:dyDescent="0.2">
      <c r="A1535" s="144">
        <f t="shared" si="815"/>
        <v>42324</v>
      </c>
      <c r="B1535" s="2">
        <f t="shared" si="802"/>
        <v>293202.08347234875</v>
      </c>
      <c r="C1535" s="2">
        <f t="shared" si="816"/>
        <v>222801.04208196001</v>
      </c>
      <c r="D1535" s="68">
        <f>SUM(Y1535:Y$1825)</f>
        <v>26858.987704309999</v>
      </c>
      <c r="E1535" s="68">
        <f t="shared" si="803"/>
        <v>195942.05437765003</v>
      </c>
      <c r="F1535" s="72">
        <f t="shared" si="826"/>
        <v>4370.12</v>
      </c>
      <c r="G1535" s="3">
        <f>IF(N1535=1,VLOOKUP(A1534,[1]Plan1!$BG$69:$BI$188,3),G1534)</f>
        <v>4405.95</v>
      </c>
      <c r="H1535" s="11">
        <f t="shared" si="827"/>
        <v>42251</v>
      </c>
      <c r="I1535" s="11">
        <f t="shared" si="828"/>
        <v>42281</v>
      </c>
      <c r="J1535" s="26">
        <f t="shared" si="804"/>
        <v>8.1988595278847942E-3</v>
      </c>
      <c r="K1535" s="11">
        <f t="shared" si="817"/>
        <v>42339</v>
      </c>
      <c r="L1535" s="11">
        <f t="shared" si="805"/>
        <v>42339</v>
      </c>
      <c r="M1535" s="1">
        <f t="shared" si="818"/>
        <v>20</v>
      </c>
      <c r="N1535" s="1">
        <f t="shared" si="823"/>
        <v>9</v>
      </c>
      <c r="O1535" s="2">
        <f t="shared" si="806"/>
        <v>1.0036811999999999</v>
      </c>
      <c r="P1535" s="10">
        <f t="shared" si="833"/>
        <v>1.0053995600000001</v>
      </c>
      <c r="Q1535" s="10">
        <f t="shared" si="829"/>
        <v>1.3095323606382598</v>
      </c>
      <c r="R1535" s="2">
        <f t="shared" si="832"/>
        <v>1.31435301</v>
      </c>
      <c r="S1535" s="2">
        <f t="shared" si="824"/>
        <v>1.3024994299999999</v>
      </c>
      <c r="T1535" s="2">
        <f t="shared" si="807"/>
        <v>290198.23031514999</v>
      </c>
      <c r="U1535" s="2">
        <f t="shared" si="808"/>
        <v>8124.8284709307809</v>
      </c>
      <c r="V1535" s="2">
        <f t="shared" si="809"/>
        <v>61594.974579197973</v>
      </c>
      <c r="W1535" s="2">
        <f t="shared" si="810"/>
        <v>292520.84513208875</v>
      </c>
      <c r="X1535" s="27">
        <f t="shared" si="811"/>
        <v>0</v>
      </c>
      <c r="Y1535" s="2">
        <f t="shared" si="825"/>
        <v>0</v>
      </c>
      <c r="Z1535" s="67">
        <f t="shared" si="812"/>
        <v>0</v>
      </c>
      <c r="AA1535" s="2">
        <f t="shared" si="821"/>
        <v>0</v>
      </c>
      <c r="AB1535" s="26">
        <f t="shared" si="819"/>
        <v>6.7299999999999999E-2</v>
      </c>
      <c r="AC1535" s="27">
        <f t="shared" si="834"/>
        <v>9</v>
      </c>
      <c r="AD1535" s="27">
        <v>252</v>
      </c>
      <c r="AE1535" s="10">
        <f t="shared" si="830"/>
        <v>1.0023288539999999</v>
      </c>
      <c r="AF1535" s="2">
        <f t="shared" si="822"/>
        <v>675.82930945999999</v>
      </c>
      <c r="AG1535" s="2">
        <f t="shared" si="813"/>
        <v>681.23834025999997</v>
      </c>
      <c r="AH1535" s="3" t="str">
        <f t="shared" si="814"/>
        <v>-</v>
      </c>
      <c r="AI1535" s="4" t="str">
        <f t="shared" si="831"/>
        <v>A+J=</v>
      </c>
      <c r="AJ1535" s="11">
        <f t="shared" si="820"/>
        <v>42341</v>
      </c>
      <c r="AK1535" s="11"/>
      <c r="AL1535" s="4"/>
      <c r="AM1535" s="1"/>
      <c r="AN1535" s="11"/>
      <c r="AO1535" s="1"/>
      <c r="AP1535" s="1"/>
      <c r="AQ1535" s="1"/>
      <c r="AR1535" s="1"/>
      <c r="AS1535" s="6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</row>
    <row r="1536" spans="1:55" x14ac:dyDescent="0.2">
      <c r="A1536" s="144">
        <f t="shared" si="815"/>
        <v>42325</v>
      </c>
      <c r="B1536" s="2">
        <f t="shared" si="802"/>
        <v>293383.31263706431</v>
      </c>
      <c r="C1536" s="2">
        <f t="shared" si="816"/>
        <v>222801.04208196001</v>
      </c>
      <c r="D1536" s="68">
        <f>SUM(Y1536:Y$1825)</f>
        <v>26858.987704309999</v>
      </c>
      <c r="E1536" s="68">
        <f t="shared" si="803"/>
        <v>195942.05437765003</v>
      </c>
      <c r="F1536" s="72">
        <f t="shared" si="826"/>
        <v>4370.12</v>
      </c>
      <c r="G1536" s="3">
        <f>IF(N1536=1,VLOOKUP(A1535,[1]Plan1!$BG$69:$BI$188,3),G1535)</f>
        <v>4405.95</v>
      </c>
      <c r="H1536" s="11">
        <f t="shared" si="827"/>
        <v>42251</v>
      </c>
      <c r="I1536" s="11">
        <f t="shared" si="828"/>
        <v>42281</v>
      </c>
      <c r="J1536" s="26">
        <f t="shared" si="804"/>
        <v>8.1988595278847942E-3</v>
      </c>
      <c r="K1536" s="11">
        <f t="shared" si="817"/>
        <v>42339</v>
      </c>
      <c r="L1536" s="11">
        <f t="shared" si="805"/>
        <v>42339</v>
      </c>
      <c r="M1536" s="1">
        <f t="shared" si="818"/>
        <v>20</v>
      </c>
      <c r="N1536" s="1">
        <f t="shared" si="823"/>
        <v>10</v>
      </c>
      <c r="O1536" s="2">
        <f t="shared" si="806"/>
        <v>1.0040910599999999</v>
      </c>
      <c r="P1536" s="10">
        <f t="shared" si="833"/>
        <v>1.0053995600000001</v>
      </c>
      <c r="Q1536" s="10">
        <f t="shared" si="829"/>
        <v>1.3095323606382598</v>
      </c>
      <c r="R1536" s="2">
        <f t="shared" si="832"/>
        <v>1.31488973</v>
      </c>
      <c r="S1536" s="2">
        <f t="shared" si="824"/>
        <v>1.3024994299999999</v>
      </c>
      <c r="T1536" s="2">
        <f t="shared" si="807"/>
        <v>290198.23031514999</v>
      </c>
      <c r="U1536" s="2">
        <f t="shared" si="808"/>
        <v>8124.8284709307809</v>
      </c>
      <c r="V1536" s="2">
        <f t="shared" si="809"/>
        <v>61700.140598623533</v>
      </c>
      <c r="W1536" s="2">
        <f t="shared" si="810"/>
        <v>292626.01115151431</v>
      </c>
      <c r="X1536" s="27">
        <f t="shared" si="811"/>
        <v>0</v>
      </c>
      <c r="Y1536" s="2">
        <f t="shared" si="825"/>
        <v>0</v>
      </c>
      <c r="Z1536" s="67">
        <f t="shared" si="812"/>
        <v>0</v>
      </c>
      <c r="AA1536" s="2">
        <f t="shared" si="821"/>
        <v>0</v>
      </c>
      <c r="AB1536" s="26">
        <f t="shared" si="819"/>
        <v>6.7299999999999999E-2</v>
      </c>
      <c r="AC1536" s="27">
        <f t="shared" si="834"/>
        <v>10</v>
      </c>
      <c r="AD1536" s="27">
        <v>252</v>
      </c>
      <c r="AE1536" s="10">
        <f t="shared" si="830"/>
        <v>1.0025879499999999</v>
      </c>
      <c r="AF1536" s="2">
        <f t="shared" si="822"/>
        <v>751.01851013999999</v>
      </c>
      <c r="AG1536" s="2">
        <f t="shared" si="813"/>
        <v>757.30148555000005</v>
      </c>
      <c r="AH1536" s="3" t="str">
        <f t="shared" si="814"/>
        <v>-</v>
      </c>
      <c r="AI1536" s="4" t="str">
        <f t="shared" si="831"/>
        <v>A+J=</v>
      </c>
      <c r="AJ1536" s="11">
        <f t="shared" si="820"/>
        <v>42341</v>
      </c>
      <c r="AK1536" s="11"/>
      <c r="AL1536" s="4"/>
      <c r="AM1536" s="1"/>
      <c r="AN1536" s="11"/>
      <c r="AO1536" s="1"/>
      <c r="AP1536" s="1"/>
      <c r="AQ1536" s="1"/>
      <c r="AR1536" s="1"/>
      <c r="AS1536" s="6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</row>
    <row r="1537" spans="1:55" x14ac:dyDescent="0.2">
      <c r="A1537" s="144">
        <f t="shared" si="815"/>
        <v>42326</v>
      </c>
      <c r="B1537" s="2">
        <f t="shared" si="802"/>
        <v>293564.65914094186</v>
      </c>
      <c r="C1537" s="2">
        <f t="shared" si="816"/>
        <v>222801.04208196001</v>
      </c>
      <c r="D1537" s="68">
        <f>SUM(Y1537:Y$1825)</f>
        <v>26858.987704309999</v>
      </c>
      <c r="E1537" s="68">
        <f t="shared" si="803"/>
        <v>195942.05437765003</v>
      </c>
      <c r="F1537" s="72">
        <f t="shared" si="826"/>
        <v>4370.12</v>
      </c>
      <c r="G1537" s="3">
        <f>IF(N1537=1,VLOOKUP(A1536,[1]Plan1!$BG$69:$BI$188,3),G1536)</f>
        <v>4405.95</v>
      </c>
      <c r="H1537" s="11">
        <f t="shared" si="827"/>
        <v>42251</v>
      </c>
      <c r="I1537" s="11">
        <f t="shared" si="828"/>
        <v>42281</v>
      </c>
      <c r="J1537" s="26">
        <f t="shared" si="804"/>
        <v>8.1988595278847942E-3</v>
      </c>
      <c r="K1537" s="11">
        <f t="shared" si="817"/>
        <v>42339</v>
      </c>
      <c r="L1537" s="11">
        <f t="shared" si="805"/>
        <v>42339</v>
      </c>
      <c r="M1537" s="1">
        <f t="shared" si="818"/>
        <v>20</v>
      </c>
      <c r="N1537" s="1">
        <f t="shared" si="823"/>
        <v>11</v>
      </c>
      <c r="O1537" s="2">
        <f t="shared" si="806"/>
        <v>1.00450108</v>
      </c>
      <c r="P1537" s="10">
        <f t="shared" si="833"/>
        <v>1.0053995600000001</v>
      </c>
      <c r="Q1537" s="10">
        <f t="shared" si="829"/>
        <v>1.3095323606382598</v>
      </c>
      <c r="R1537" s="2">
        <f t="shared" si="832"/>
        <v>1.3154266699999999</v>
      </c>
      <c r="S1537" s="2">
        <f t="shared" si="824"/>
        <v>1.3024994299999999</v>
      </c>
      <c r="T1537" s="2">
        <f t="shared" si="807"/>
        <v>290198.23031514999</v>
      </c>
      <c r="U1537" s="2">
        <f t="shared" si="808"/>
        <v>8124.8284709307809</v>
      </c>
      <c r="V1537" s="2">
        <f t="shared" si="809"/>
        <v>61805.34972530105</v>
      </c>
      <c r="W1537" s="2">
        <f t="shared" si="810"/>
        <v>292731.22027819185</v>
      </c>
      <c r="X1537" s="27">
        <f t="shared" si="811"/>
        <v>0</v>
      </c>
      <c r="Y1537" s="2">
        <f t="shared" si="825"/>
        <v>0</v>
      </c>
      <c r="Z1537" s="67">
        <f t="shared" si="812"/>
        <v>0</v>
      </c>
      <c r="AA1537" s="2">
        <f t="shared" si="821"/>
        <v>0</v>
      </c>
      <c r="AB1537" s="26">
        <f t="shared" si="819"/>
        <v>6.7299999999999999E-2</v>
      </c>
      <c r="AC1537" s="27">
        <f t="shared" si="834"/>
        <v>11</v>
      </c>
      <c r="AD1537" s="27">
        <v>252</v>
      </c>
      <c r="AE1537" s="10">
        <f t="shared" si="830"/>
        <v>1.0028471130000001</v>
      </c>
      <c r="AF1537" s="2">
        <f t="shared" si="822"/>
        <v>826.22715410000001</v>
      </c>
      <c r="AG1537" s="2">
        <f t="shared" si="813"/>
        <v>833.43886275</v>
      </c>
      <c r="AH1537" s="3" t="str">
        <f t="shared" si="814"/>
        <v>-</v>
      </c>
      <c r="AI1537" s="4" t="str">
        <f t="shared" si="831"/>
        <v>A+J=</v>
      </c>
      <c r="AJ1537" s="11">
        <f t="shared" si="820"/>
        <v>42341</v>
      </c>
      <c r="AK1537" s="11"/>
      <c r="AL1537" s="4"/>
      <c r="AM1537" s="1"/>
      <c r="AN1537" s="11"/>
      <c r="AO1537" s="1"/>
      <c r="AP1537" s="1"/>
      <c r="AQ1537" s="1"/>
      <c r="AR1537" s="1"/>
      <c r="AS1537" s="6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</row>
    <row r="1538" spans="1:55" x14ac:dyDescent="0.2">
      <c r="A1538" s="144">
        <f t="shared" si="815"/>
        <v>42327</v>
      </c>
      <c r="B1538" s="2">
        <f t="shared" si="802"/>
        <v>293746.12107314082</v>
      </c>
      <c r="C1538" s="2">
        <f t="shared" si="816"/>
        <v>222801.04208196001</v>
      </c>
      <c r="D1538" s="68">
        <f>SUM(Y1538:Y$1825)</f>
        <v>26858.987704309999</v>
      </c>
      <c r="E1538" s="68">
        <f t="shared" si="803"/>
        <v>195942.05437765003</v>
      </c>
      <c r="F1538" s="72">
        <f t="shared" si="826"/>
        <v>4370.12</v>
      </c>
      <c r="G1538" s="3">
        <f>IF(N1538=1,VLOOKUP(A1537,[1]Plan1!$BG$69:$BI$188,3),G1537)</f>
        <v>4405.95</v>
      </c>
      <c r="H1538" s="11">
        <f t="shared" si="827"/>
        <v>42251</v>
      </c>
      <c r="I1538" s="11">
        <f t="shared" si="828"/>
        <v>42281</v>
      </c>
      <c r="J1538" s="26">
        <f t="shared" si="804"/>
        <v>8.1988595278847942E-3</v>
      </c>
      <c r="K1538" s="11">
        <f t="shared" si="817"/>
        <v>42339</v>
      </c>
      <c r="L1538" s="11">
        <f t="shared" si="805"/>
        <v>42339</v>
      </c>
      <c r="M1538" s="1">
        <f t="shared" si="818"/>
        <v>20</v>
      </c>
      <c r="N1538" s="1">
        <f t="shared" si="823"/>
        <v>12</v>
      </c>
      <c r="O1538" s="2">
        <f t="shared" si="806"/>
        <v>1.00491127</v>
      </c>
      <c r="P1538" s="10">
        <f t="shared" si="833"/>
        <v>1.0053995600000001</v>
      </c>
      <c r="Q1538" s="10">
        <f t="shared" si="829"/>
        <v>1.3095323606382598</v>
      </c>
      <c r="R1538" s="2">
        <f t="shared" si="832"/>
        <v>1.3159638199999999</v>
      </c>
      <c r="S1538" s="2">
        <f t="shared" si="824"/>
        <v>1.3024994299999999</v>
      </c>
      <c r="T1538" s="2">
        <f t="shared" si="807"/>
        <v>290198.23031514999</v>
      </c>
      <c r="U1538" s="2">
        <f t="shared" si="808"/>
        <v>8124.8284709307809</v>
      </c>
      <c r="V1538" s="2">
        <f t="shared" si="809"/>
        <v>61910.599999810001</v>
      </c>
      <c r="W1538" s="2">
        <f t="shared" si="810"/>
        <v>292836.4705527008</v>
      </c>
      <c r="X1538" s="27">
        <f t="shared" si="811"/>
        <v>0</v>
      </c>
      <c r="Y1538" s="2">
        <f t="shared" si="825"/>
        <v>0</v>
      </c>
      <c r="Z1538" s="67">
        <f t="shared" si="812"/>
        <v>0</v>
      </c>
      <c r="AA1538" s="2">
        <f t="shared" si="821"/>
        <v>0</v>
      </c>
      <c r="AB1538" s="26">
        <f t="shared" si="819"/>
        <v>6.7299999999999999E-2</v>
      </c>
      <c r="AC1538" s="27">
        <f t="shared" si="834"/>
        <v>12</v>
      </c>
      <c r="AD1538" s="27">
        <v>252</v>
      </c>
      <c r="AE1538" s="10">
        <f t="shared" si="830"/>
        <v>1.003106343</v>
      </c>
      <c r="AF1538" s="2">
        <f t="shared" si="822"/>
        <v>901.45524135000005</v>
      </c>
      <c r="AG1538" s="2">
        <f t="shared" si="813"/>
        <v>909.65052044000004</v>
      </c>
      <c r="AH1538" s="3" t="str">
        <f t="shared" si="814"/>
        <v>-</v>
      </c>
      <c r="AI1538" s="4" t="str">
        <f t="shared" si="831"/>
        <v>A+J=</v>
      </c>
      <c r="AJ1538" s="11">
        <f t="shared" si="820"/>
        <v>42341</v>
      </c>
      <c r="AK1538" s="11"/>
      <c r="AL1538" s="4"/>
      <c r="AM1538" s="1"/>
      <c r="AN1538" s="11"/>
      <c r="AO1538" s="1"/>
      <c r="AP1538" s="1"/>
      <c r="AQ1538" s="1"/>
      <c r="AR1538" s="1"/>
      <c r="AS1538" s="6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</row>
    <row r="1539" spans="1:55" x14ac:dyDescent="0.2">
      <c r="A1539" s="144">
        <f t="shared" si="815"/>
        <v>42328</v>
      </c>
      <c r="B1539" s="2">
        <f t="shared" si="802"/>
        <v>293927.70635087334</v>
      </c>
      <c r="C1539" s="2">
        <f t="shared" si="816"/>
        <v>222801.04208196001</v>
      </c>
      <c r="D1539" s="68">
        <f>SUM(Y1539:Y$1825)</f>
        <v>26858.987704309999</v>
      </c>
      <c r="E1539" s="68">
        <f t="shared" si="803"/>
        <v>195942.05437765003</v>
      </c>
      <c r="F1539" s="72">
        <f t="shared" si="826"/>
        <v>4370.12</v>
      </c>
      <c r="G1539" s="3">
        <f>IF(N1539=1,VLOOKUP(A1538,[1]Plan1!$BG$69:$BI$188,3),G1538)</f>
        <v>4405.95</v>
      </c>
      <c r="H1539" s="11">
        <f t="shared" si="827"/>
        <v>42251</v>
      </c>
      <c r="I1539" s="11">
        <f t="shared" si="828"/>
        <v>42281</v>
      </c>
      <c r="J1539" s="26">
        <f t="shared" si="804"/>
        <v>8.1988595278847942E-3</v>
      </c>
      <c r="K1539" s="11">
        <f t="shared" si="817"/>
        <v>42339</v>
      </c>
      <c r="L1539" s="11">
        <f t="shared" si="805"/>
        <v>42339</v>
      </c>
      <c r="M1539" s="1">
        <f t="shared" si="818"/>
        <v>20</v>
      </c>
      <c r="N1539" s="1">
        <f t="shared" si="823"/>
        <v>13</v>
      </c>
      <c r="O1539" s="2">
        <f t="shared" si="806"/>
        <v>1.00532164</v>
      </c>
      <c r="P1539" s="10">
        <f t="shared" si="833"/>
        <v>1.0053995600000001</v>
      </c>
      <c r="Q1539" s="10">
        <f t="shared" si="829"/>
        <v>1.3095323606382598</v>
      </c>
      <c r="R1539" s="2">
        <f t="shared" si="832"/>
        <v>1.3165012199999999</v>
      </c>
      <c r="S1539" s="2">
        <f t="shared" si="824"/>
        <v>1.3024994299999999</v>
      </c>
      <c r="T1539" s="2">
        <f t="shared" si="807"/>
        <v>290198.23031514999</v>
      </c>
      <c r="U1539" s="2">
        <f t="shared" si="808"/>
        <v>8124.8284709307809</v>
      </c>
      <c r="V1539" s="2">
        <f t="shared" si="809"/>
        <v>62015.899259832557</v>
      </c>
      <c r="W1539" s="2">
        <f t="shared" si="810"/>
        <v>292941.76981272333</v>
      </c>
      <c r="X1539" s="27">
        <f t="shared" si="811"/>
        <v>0</v>
      </c>
      <c r="Y1539" s="2">
        <f t="shared" si="825"/>
        <v>0</v>
      </c>
      <c r="Z1539" s="67">
        <f t="shared" si="812"/>
        <v>0</v>
      </c>
      <c r="AA1539" s="2">
        <f t="shared" si="821"/>
        <v>0</v>
      </c>
      <c r="AB1539" s="26">
        <f t="shared" si="819"/>
        <v>6.7299999999999999E-2</v>
      </c>
      <c r="AC1539" s="27">
        <f t="shared" si="834"/>
        <v>13</v>
      </c>
      <c r="AD1539" s="27">
        <v>252</v>
      </c>
      <c r="AE1539" s="10">
        <f t="shared" si="830"/>
        <v>1.0033656399999999</v>
      </c>
      <c r="AF1539" s="2">
        <f t="shared" si="822"/>
        <v>976.70277186999999</v>
      </c>
      <c r="AG1539" s="2">
        <f t="shared" si="813"/>
        <v>985.93653815000005</v>
      </c>
      <c r="AH1539" s="3" t="str">
        <f t="shared" si="814"/>
        <v>-</v>
      </c>
      <c r="AI1539" s="4" t="str">
        <f t="shared" si="831"/>
        <v>A+J=</v>
      </c>
      <c r="AJ1539" s="11">
        <f t="shared" si="820"/>
        <v>42341</v>
      </c>
      <c r="AK1539" s="11"/>
      <c r="AL1539" s="4"/>
      <c r="AM1539" s="1"/>
      <c r="AN1539" s="11"/>
      <c r="AO1539" s="1"/>
      <c r="AP1539" s="1"/>
      <c r="AQ1539" s="1"/>
      <c r="AR1539" s="1"/>
      <c r="AS1539" s="6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</row>
    <row r="1540" spans="1:55" x14ac:dyDescent="0.2">
      <c r="A1540" s="144">
        <f t="shared" si="815"/>
        <v>42329</v>
      </c>
      <c r="B1540" s="2">
        <f t="shared" si="802"/>
        <v>294109.4012677357</v>
      </c>
      <c r="C1540" s="2">
        <f t="shared" si="816"/>
        <v>222801.04208196001</v>
      </c>
      <c r="D1540" s="68">
        <f>SUM(Y1540:Y$1825)</f>
        <v>26858.987704309999</v>
      </c>
      <c r="E1540" s="68">
        <f t="shared" si="803"/>
        <v>195942.05437765003</v>
      </c>
      <c r="F1540" s="72">
        <f t="shared" si="826"/>
        <v>4370.12</v>
      </c>
      <c r="G1540" s="3">
        <f>IF(N1540=1,VLOOKUP(A1539,[1]Plan1!$BG$69:$BI$188,3),G1539)</f>
        <v>4405.95</v>
      </c>
      <c r="H1540" s="11">
        <f t="shared" si="827"/>
        <v>42251</v>
      </c>
      <c r="I1540" s="11">
        <f t="shared" si="828"/>
        <v>42281</v>
      </c>
      <c r="J1540" s="26">
        <f t="shared" si="804"/>
        <v>8.1988595278847942E-3</v>
      </c>
      <c r="K1540" s="11">
        <f t="shared" si="817"/>
        <v>42339</v>
      </c>
      <c r="L1540" s="11">
        <f t="shared" si="805"/>
        <v>42339</v>
      </c>
      <c r="M1540" s="1">
        <f t="shared" si="818"/>
        <v>20</v>
      </c>
      <c r="N1540" s="1">
        <f t="shared" si="823"/>
        <v>14</v>
      </c>
      <c r="O1540" s="2">
        <f t="shared" si="806"/>
        <v>1.00573216</v>
      </c>
      <c r="P1540" s="10">
        <f t="shared" si="833"/>
        <v>1.0053995600000001</v>
      </c>
      <c r="Q1540" s="10">
        <f t="shared" si="829"/>
        <v>1.3095323606382598</v>
      </c>
      <c r="R1540" s="2">
        <f t="shared" si="832"/>
        <v>1.3170388</v>
      </c>
      <c r="S1540" s="2">
        <f t="shared" si="824"/>
        <v>1.3024994299999999</v>
      </c>
      <c r="T1540" s="2">
        <f t="shared" si="807"/>
        <v>290198.23031514999</v>
      </c>
      <c r="U1540" s="2">
        <f t="shared" si="808"/>
        <v>8124.8284709307809</v>
      </c>
      <c r="V1540" s="2">
        <f t="shared" si="809"/>
        <v>62121.233789424899</v>
      </c>
      <c r="W1540" s="2">
        <f t="shared" si="810"/>
        <v>293047.1043423157</v>
      </c>
      <c r="X1540" s="27">
        <f t="shared" si="811"/>
        <v>0</v>
      </c>
      <c r="Y1540" s="2">
        <f t="shared" si="825"/>
        <v>0</v>
      </c>
      <c r="Z1540" s="67">
        <f t="shared" si="812"/>
        <v>0</v>
      </c>
      <c r="AA1540" s="2">
        <f t="shared" si="821"/>
        <v>0</v>
      </c>
      <c r="AB1540" s="26">
        <f t="shared" si="819"/>
        <v>6.7299999999999999E-2</v>
      </c>
      <c r="AC1540" s="27">
        <f t="shared" si="834"/>
        <v>14</v>
      </c>
      <c r="AD1540" s="27">
        <v>252</v>
      </c>
      <c r="AE1540" s="10">
        <f t="shared" si="830"/>
        <v>1.0036250040000001</v>
      </c>
      <c r="AF1540" s="2">
        <f t="shared" si="822"/>
        <v>1051.96974568</v>
      </c>
      <c r="AG1540" s="2">
        <f t="shared" si="813"/>
        <v>1062.29692542</v>
      </c>
      <c r="AH1540" s="3" t="str">
        <f t="shared" si="814"/>
        <v>-</v>
      </c>
      <c r="AI1540" s="4" t="str">
        <f t="shared" si="831"/>
        <v>A+J=</v>
      </c>
      <c r="AJ1540" s="11">
        <f t="shared" si="820"/>
        <v>42341</v>
      </c>
      <c r="AK1540" s="11"/>
      <c r="AL1540" s="4"/>
      <c r="AM1540" s="1"/>
      <c r="AN1540" s="11"/>
      <c r="AO1540" s="1"/>
      <c r="AP1540" s="1"/>
      <c r="AQ1540" s="1"/>
      <c r="AR1540" s="1"/>
      <c r="AS1540" s="6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</row>
    <row r="1541" spans="1:55" x14ac:dyDescent="0.2">
      <c r="A1541" s="144">
        <f t="shared" si="815"/>
        <v>42330</v>
      </c>
      <c r="B1541" s="2">
        <f t="shared" si="802"/>
        <v>294109.4012677357</v>
      </c>
      <c r="C1541" s="2">
        <f t="shared" si="816"/>
        <v>222801.04208196001</v>
      </c>
      <c r="D1541" s="68">
        <f>SUM(Y1541:Y$1825)</f>
        <v>26858.987704309999</v>
      </c>
      <c r="E1541" s="68">
        <f t="shared" si="803"/>
        <v>195942.05437765003</v>
      </c>
      <c r="F1541" s="72">
        <f t="shared" si="826"/>
        <v>4370.12</v>
      </c>
      <c r="G1541" s="3">
        <f>IF(N1541=1,VLOOKUP(A1540,[1]Plan1!$BG$69:$BI$188,3),G1540)</f>
        <v>4405.95</v>
      </c>
      <c r="H1541" s="11">
        <f t="shared" si="827"/>
        <v>42251</v>
      </c>
      <c r="I1541" s="11">
        <f t="shared" si="828"/>
        <v>42281</v>
      </c>
      <c r="J1541" s="26">
        <f t="shared" si="804"/>
        <v>8.1988595278847942E-3</v>
      </c>
      <c r="K1541" s="11">
        <f t="shared" si="817"/>
        <v>42339</v>
      </c>
      <c r="L1541" s="11">
        <f t="shared" si="805"/>
        <v>42339</v>
      </c>
      <c r="M1541" s="1">
        <f t="shared" si="818"/>
        <v>20</v>
      </c>
      <c r="N1541" s="1">
        <f t="shared" si="823"/>
        <v>14</v>
      </c>
      <c r="O1541" s="2">
        <f t="shared" si="806"/>
        <v>1.00573216</v>
      </c>
      <c r="P1541" s="10">
        <f t="shared" si="833"/>
        <v>1.0053995600000001</v>
      </c>
      <c r="Q1541" s="10">
        <f t="shared" si="829"/>
        <v>1.3095323606382598</v>
      </c>
      <c r="R1541" s="2">
        <f t="shared" si="832"/>
        <v>1.3170388</v>
      </c>
      <c r="S1541" s="2">
        <f t="shared" si="824"/>
        <v>1.3024994299999999</v>
      </c>
      <c r="T1541" s="2">
        <f t="shared" si="807"/>
        <v>290198.23031514999</v>
      </c>
      <c r="U1541" s="2">
        <f t="shared" si="808"/>
        <v>8124.8284709307809</v>
      </c>
      <c r="V1541" s="2">
        <f t="shared" si="809"/>
        <v>62121.233789424899</v>
      </c>
      <c r="W1541" s="2">
        <f t="shared" si="810"/>
        <v>293047.1043423157</v>
      </c>
      <c r="X1541" s="27">
        <f t="shared" si="811"/>
        <v>0</v>
      </c>
      <c r="Y1541" s="2">
        <f t="shared" si="825"/>
        <v>0</v>
      </c>
      <c r="Z1541" s="67">
        <f t="shared" si="812"/>
        <v>0</v>
      </c>
      <c r="AA1541" s="2">
        <f t="shared" si="821"/>
        <v>0</v>
      </c>
      <c r="AB1541" s="26">
        <f t="shared" si="819"/>
        <v>6.7299999999999999E-2</v>
      </c>
      <c r="AC1541" s="27">
        <f t="shared" si="834"/>
        <v>14</v>
      </c>
      <c r="AD1541" s="27">
        <v>252</v>
      </c>
      <c r="AE1541" s="10">
        <f t="shared" si="830"/>
        <v>1.0036250040000001</v>
      </c>
      <c r="AF1541" s="2">
        <f t="shared" si="822"/>
        <v>1051.96974568</v>
      </c>
      <c r="AG1541" s="2">
        <f t="shared" si="813"/>
        <v>1062.29692542</v>
      </c>
      <c r="AH1541" s="3" t="str">
        <f t="shared" si="814"/>
        <v>-</v>
      </c>
      <c r="AI1541" s="4" t="str">
        <f t="shared" si="831"/>
        <v>A+J=</v>
      </c>
      <c r="AJ1541" s="11">
        <f t="shared" si="820"/>
        <v>42341</v>
      </c>
      <c r="AK1541" s="11"/>
      <c r="AL1541" s="4"/>
      <c r="AM1541" s="1"/>
      <c r="AN1541" s="11"/>
      <c r="AO1541" s="1"/>
      <c r="AP1541" s="1"/>
      <c r="AQ1541" s="1"/>
      <c r="AR1541" s="1"/>
      <c r="AS1541" s="6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</row>
    <row r="1542" spans="1:55" x14ac:dyDescent="0.2">
      <c r="A1542" s="144">
        <f t="shared" si="815"/>
        <v>42331</v>
      </c>
      <c r="B1542" s="2">
        <f t="shared" si="802"/>
        <v>294109.4012677357</v>
      </c>
      <c r="C1542" s="2">
        <f t="shared" si="816"/>
        <v>222801.04208196001</v>
      </c>
      <c r="D1542" s="68">
        <f>SUM(Y1542:Y$1825)</f>
        <v>26858.987704309999</v>
      </c>
      <c r="E1542" s="68">
        <f t="shared" si="803"/>
        <v>195942.05437765003</v>
      </c>
      <c r="F1542" s="72">
        <f t="shared" si="826"/>
        <v>4370.12</v>
      </c>
      <c r="G1542" s="3">
        <f>IF(N1542=1,VLOOKUP(A1541,[1]Plan1!$BG$69:$BI$188,3),G1541)</f>
        <v>4405.95</v>
      </c>
      <c r="H1542" s="11">
        <f t="shared" si="827"/>
        <v>42251</v>
      </c>
      <c r="I1542" s="11">
        <f t="shared" si="828"/>
        <v>42281</v>
      </c>
      <c r="J1542" s="26">
        <f t="shared" si="804"/>
        <v>8.1988595278847942E-3</v>
      </c>
      <c r="K1542" s="11">
        <f t="shared" si="817"/>
        <v>42339</v>
      </c>
      <c r="L1542" s="11">
        <f t="shared" si="805"/>
        <v>42339</v>
      </c>
      <c r="M1542" s="1">
        <f t="shared" si="818"/>
        <v>20</v>
      </c>
      <c r="N1542" s="1">
        <f t="shared" si="823"/>
        <v>14</v>
      </c>
      <c r="O1542" s="2">
        <f t="shared" si="806"/>
        <v>1.00573216</v>
      </c>
      <c r="P1542" s="10">
        <f t="shared" si="833"/>
        <v>1.0053995600000001</v>
      </c>
      <c r="Q1542" s="10">
        <f t="shared" si="829"/>
        <v>1.3095323606382598</v>
      </c>
      <c r="R1542" s="2">
        <f t="shared" si="832"/>
        <v>1.3170388</v>
      </c>
      <c r="S1542" s="2">
        <f t="shared" si="824"/>
        <v>1.3024994299999999</v>
      </c>
      <c r="T1542" s="2">
        <f t="shared" si="807"/>
        <v>290198.23031514999</v>
      </c>
      <c r="U1542" s="2">
        <f t="shared" si="808"/>
        <v>8124.8284709307809</v>
      </c>
      <c r="V1542" s="2">
        <f t="shared" si="809"/>
        <v>62121.233789424899</v>
      </c>
      <c r="W1542" s="2">
        <f t="shared" si="810"/>
        <v>293047.1043423157</v>
      </c>
      <c r="X1542" s="27">
        <f t="shared" si="811"/>
        <v>0</v>
      </c>
      <c r="Y1542" s="2">
        <f t="shared" si="825"/>
        <v>0</v>
      </c>
      <c r="Z1542" s="67">
        <f t="shared" si="812"/>
        <v>0</v>
      </c>
      <c r="AA1542" s="2">
        <f t="shared" si="821"/>
        <v>0</v>
      </c>
      <c r="AB1542" s="26">
        <f t="shared" si="819"/>
        <v>6.7299999999999999E-2</v>
      </c>
      <c r="AC1542" s="27">
        <f t="shared" si="834"/>
        <v>14</v>
      </c>
      <c r="AD1542" s="27">
        <v>252</v>
      </c>
      <c r="AE1542" s="10">
        <f t="shared" si="830"/>
        <v>1.0036250040000001</v>
      </c>
      <c r="AF1542" s="2">
        <f t="shared" si="822"/>
        <v>1051.96974568</v>
      </c>
      <c r="AG1542" s="2">
        <f t="shared" si="813"/>
        <v>1062.29692542</v>
      </c>
      <c r="AH1542" s="3" t="str">
        <f t="shared" si="814"/>
        <v>-</v>
      </c>
      <c r="AI1542" s="4" t="str">
        <f t="shared" si="831"/>
        <v>A+J=</v>
      </c>
      <c r="AJ1542" s="11">
        <f t="shared" si="820"/>
        <v>42341</v>
      </c>
      <c r="AK1542" s="11"/>
      <c r="AL1542" s="4"/>
      <c r="AM1542" s="1"/>
      <c r="AN1542" s="11"/>
      <c r="AO1542" s="1"/>
      <c r="AP1542" s="1"/>
      <c r="AQ1542" s="1"/>
      <c r="AR1542" s="1"/>
      <c r="AS1542" s="6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</row>
    <row r="1543" spans="1:55" x14ac:dyDescent="0.2">
      <c r="A1543" s="144">
        <f t="shared" si="815"/>
        <v>42332</v>
      </c>
      <c r="B1543" s="2">
        <f t="shared" si="802"/>
        <v>294291.21964159166</v>
      </c>
      <c r="C1543" s="2">
        <f t="shared" si="816"/>
        <v>222801.04208196001</v>
      </c>
      <c r="D1543" s="68">
        <f>SUM(Y1543:Y$1825)</f>
        <v>26858.987704309999</v>
      </c>
      <c r="E1543" s="68">
        <f t="shared" si="803"/>
        <v>195942.05437765003</v>
      </c>
      <c r="F1543" s="72">
        <f t="shared" si="826"/>
        <v>4370.12</v>
      </c>
      <c r="G1543" s="3">
        <f>IF(N1543=1,VLOOKUP(A1542,[1]Plan1!$BG$69:$BI$188,3),G1542)</f>
        <v>4405.95</v>
      </c>
      <c r="H1543" s="11">
        <f t="shared" si="827"/>
        <v>42251</v>
      </c>
      <c r="I1543" s="11">
        <f t="shared" si="828"/>
        <v>42281</v>
      </c>
      <c r="J1543" s="26">
        <f t="shared" si="804"/>
        <v>8.1988595278847942E-3</v>
      </c>
      <c r="K1543" s="11">
        <f t="shared" si="817"/>
        <v>42339</v>
      </c>
      <c r="L1543" s="11">
        <f t="shared" si="805"/>
        <v>42339</v>
      </c>
      <c r="M1543" s="1">
        <f t="shared" si="818"/>
        <v>20</v>
      </c>
      <c r="N1543" s="1">
        <f t="shared" si="823"/>
        <v>15</v>
      </c>
      <c r="O1543" s="2">
        <f t="shared" si="806"/>
        <v>1.00614286</v>
      </c>
      <c r="P1543" s="10">
        <f t="shared" si="833"/>
        <v>1.0053995600000001</v>
      </c>
      <c r="Q1543" s="10">
        <f t="shared" si="829"/>
        <v>1.3095323606382598</v>
      </c>
      <c r="R1543" s="2">
        <f t="shared" si="832"/>
        <v>1.31757663</v>
      </c>
      <c r="S1543" s="2">
        <f t="shared" si="824"/>
        <v>1.3024994299999999</v>
      </c>
      <c r="T1543" s="2">
        <f t="shared" si="807"/>
        <v>290198.23031514999</v>
      </c>
      <c r="U1543" s="2">
        <f t="shared" si="808"/>
        <v>8124.8284709307809</v>
      </c>
      <c r="V1543" s="2">
        <f t="shared" si="809"/>
        <v>62226.617304530846</v>
      </c>
      <c r="W1543" s="2">
        <f t="shared" si="810"/>
        <v>293152.48785742163</v>
      </c>
      <c r="X1543" s="27">
        <f t="shared" si="811"/>
        <v>0</v>
      </c>
      <c r="Y1543" s="2">
        <f t="shared" si="825"/>
        <v>0</v>
      </c>
      <c r="Z1543" s="67">
        <f t="shared" si="812"/>
        <v>0</v>
      </c>
      <c r="AA1543" s="2">
        <f t="shared" si="821"/>
        <v>0</v>
      </c>
      <c r="AB1543" s="26">
        <f t="shared" si="819"/>
        <v>6.7299999999999999E-2</v>
      </c>
      <c r="AC1543" s="27">
        <f t="shared" si="834"/>
        <v>15</v>
      </c>
      <c r="AD1543" s="27">
        <v>252</v>
      </c>
      <c r="AE1543" s="10">
        <f t="shared" si="830"/>
        <v>1.003884435</v>
      </c>
      <c r="AF1543" s="2">
        <f t="shared" si="822"/>
        <v>1127.2561627699999</v>
      </c>
      <c r="AG1543" s="2">
        <f t="shared" si="813"/>
        <v>1138.7317841700001</v>
      </c>
      <c r="AH1543" s="3" t="str">
        <f t="shared" si="814"/>
        <v>-</v>
      </c>
      <c r="AI1543" s="4" t="str">
        <f t="shared" si="831"/>
        <v>A+J=</v>
      </c>
      <c r="AJ1543" s="11">
        <f t="shared" si="820"/>
        <v>42341</v>
      </c>
      <c r="AK1543" s="11"/>
      <c r="AL1543" s="4"/>
      <c r="AM1543" s="1"/>
      <c r="AN1543" s="11"/>
      <c r="AO1543" s="1"/>
      <c r="AP1543" s="1"/>
      <c r="AQ1543" s="1"/>
      <c r="AR1543" s="1"/>
      <c r="AS1543" s="6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</row>
    <row r="1544" spans="1:55" x14ac:dyDescent="0.2">
      <c r="A1544" s="144">
        <f t="shared" si="815"/>
        <v>42333</v>
      </c>
      <c r="B1544" s="2">
        <f t="shared" si="802"/>
        <v>294473.15198727843</v>
      </c>
      <c r="C1544" s="2">
        <f t="shared" si="816"/>
        <v>222801.04208196001</v>
      </c>
      <c r="D1544" s="68">
        <f>SUM(Y1544:Y$1825)</f>
        <v>26858.987704309999</v>
      </c>
      <c r="E1544" s="68">
        <f t="shared" si="803"/>
        <v>195942.05437765003</v>
      </c>
      <c r="F1544" s="72">
        <f t="shared" si="826"/>
        <v>4370.12</v>
      </c>
      <c r="G1544" s="3">
        <f>IF(N1544=1,VLOOKUP(A1543,[1]Plan1!$BG$69:$BI$188,3),G1543)</f>
        <v>4405.95</v>
      </c>
      <c r="H1544" s="11">
        <f t="shared" si="827"/>
        <v>42251</v>
      </c>
      <c r="I1544" s="11">
        <f t="shared" si="828"/>
        <v>42281</v>
      </c>
      <c r="J1544" s="26">
        <f t="shared" si="804"/>
        <v>8.1988595278847942E-3</v>
      </c>
      <c r="K1544" s="11">
        <f t="shared" si="817"/>
        <v>42339</v>
      </c>
      <c r="L1544" s="11">
        <f t="shared" si="805"/>
        <v>42339</v>
      </c>
      <c r="M1544" s="1">
        <f t="shared" si="818"/>
        <v>20</v>
      </c>
      <c r="N1544" s="1">
        <f t="shared" si="823"/>
        <v>16</v>
      </c>
      <c r="O1544" s="2">
        <f t="shared" si="806"/>
        <v>1.0065537200000001</v>
      </c>
      <c r="P1544" s="10">
        <f t="shared" si="833"/>
        <v>1.0053995600000001</v>
      </c>
      <c r="Q1544" s="10">
        <f t="shared" si="829"/>
        <v>1.3095323606382598</v>
      </c>
      <c r="R1544" s="2">
        <f t="shared" si="832"/>
        <v>1.31811466</v>
      </c>
      <c r="S1544" s="2">
        <f t="shared" si="824"/>
        <v>1.3024994299999999</v>
      </c>
      <c r="T1544" s="2">
        <f t="shared" si="807"/>
        <v>290198.23031514999</v>
      </c>
      <c r="U1544" s="2">
        <f t="shared" si="808"/>
        <v>8124.8284709307809</v>
      </c>
      <c r="V1544" s="2">
        <f t="shared" si="809"/>
        <v>62332.040008047647</v>
      </c>
      <c r="W1544" s="2">
        <f t="shared" si="810"/>
        <v>293257.91056093841</v>
      </c>
      <c r="X1544" s="27">
        <f t="shared" si="811"/>
        <v>0</v>
      </c>
      <c r="Y1544" s="2">
        <f t="shared" si="825"/>
        <v>0</v>
      </c>
      <c r="Z1544" s="67">
        <f t="shared" si="812"/>
        <v>0</v>
      </c>
      <c r="AA1544" s="2">
        <f t="shared" si="821"/>
        <v>0</v>
      </c>
      <c r="AB1544" s="26">
        <f t="shared" si="819"/>
        <v>6.7299999999999999E-2</v>
      </c>
      <c r="AC1544" s="27">
        <f t="shared" si="834"/>
        <v>16</v>
      </c>
      <c r="AD1544" s="27">
        <v>252</v>
      </c>
      <c r="AE1544" s="10">
        <f t="shared" si="830"/>
        <v>1.004143934</v>
      </c>
      <c r="AF1544" s="2">
        <f t="shared" si="822"/>
        <v>1202.5623133399999</v>
      </c>
      <c r="AG1544" s="2">
        <f t="shared" si="813"/>
        <v>1215.2414263400001</v>
      </c>
      <c r="AH1544" s="3" t="str">
        <f t="shared" si="814"/>
        <v>-</v>
      </c>
      <c r="AI1544" s="4" t="str">
        <f t="shared" si="831"/>
        <v>A+J=</v>
      </c>
      <c r="AJ1544" s="11">
        <f t="shared" si="820"/>
        <v>42341</v>
      </c>
      <c r="AK1544" s="11"/>
      <c r="AL1544" s="4"/>
      <c r="AM1544" s="1"/>
      <c r="AN1544" s="11"/>
      <c r="AO1544" s="1"/>
      <c r="AP1544" s="1"/>
      <c r="AQ1544" s="1"/>
      <c r="AR1544" s="1"/>
      <c r="AS1544" s="6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</row>
    <row r="1545" spans="1:55" x14ac:dyDescent="0.2">
      <c r="A1545" s="144">
        <f t="shared" si="815"/>
        <v>42334</v>
      </c>
      <c r="B1545" s="2">
        <f t="shared" si="802"/>
        <v>294655.20367423777</v>
      </c>
      <c r="C1545" s="2">
        <f t="shared" si="816"/>
        <v>222801.04208196001</v>
      </c>
      <c r="D1545" s="68">
        <f>SUM(Y1545:Y$1825)</f>
        <v>26858.987704309999</v>
      </c>
      <c r="E1545" s="68">
        <f t="shared" si="803"/>
        <v>195942.05437765003</v>
      </c>
      <c r="F1545" s="72">
        <f t="shared" si="826"/>
        <v>4370.12</v>
      </c>
      <c r="G1545" s="3">
        <f>IF(N1545=1,VLOOKUP(A1544,[1]Plan1!$BG$69:$BI$188,3),G1544)</f>
        <v>4405.95</v>
      </c>
      <c r="H1545" s="11">
        <f t="shared" si="827"/>
        <v>42251</v>
      </c>
      <c r="I1545" s="11">
        <f t="shared" si="828"/>
        <v>42281</v>
      </c>
      <c r="J1545" s="26">
        <f t="shared" si="804"/>
        <v>8.1988595278847942E-3</v>
      </c>
      <c r="K1545" s="11">
        <f t="shared" si="817"/>
        <v>42339</v>
      </c>
      <c r="L1545" s="11">
        <f t="shared" si="805"/>
        <v>42339</v>
      </c>
      <c r="M1545" s="1">
        <f t="shared" si="818"/>
        <v>20</v>
      </c>
      <c r="N1545" s="1">
        <f t="shared" si="823"/>
        <v>17</v>
      </c>
      <c r="O1545" s="2">
        <f t="shared" si="806"/>
        <v>1.0069647500000001</v>
      </c>
      <c r="P1545" s="10">
        <f t="shared" si="833"/>
        <v>1.0053995600000001</v>
      </c>
      <c r="Q1545" s="10">
        <f t="shared" si="829"/>
        <v>1.3095323606382598</v>
      </c>
      <c r="R1545" s="2">
        <f t="shared" si="832"/>
        <v>1.3186529199999999</v>
      </c>
      <c r="S1545" s="2">
        <f t="shared" si="824"/>
        <v>1.3024994299999999</v>
      </c>
      <c r="T1545" s="2">
        <f t="shared" si="807"/>
        <v>290198.23031514999</v>
      </c>
      <c r="U1545" s="2">
        <f t="shared" si="808"/>
        <v>8124.8284709307809</v>
      </c>
      <c r="V1545" s="2">
        <f t="shared" si="809"/>
        <v>62437.507778236941</v>
      </c>
      <c r="W1545" s="2">
        <f t="shared" si="810"/>
        <v>293363.37833112775</v>
      </c>
      <c r="X1545" s="27">
        <f t="shared" si="811"/>
        <v>0</v>
      </c>
      <c r="Y1545" s="2">
        <f t="shared" si="825"/>
        <v>0</v>
      </c>
      <c r="Z1545" s="67">
        <f t="shared" si="812"/>
        <v>0</v>
      </c>
      <c r="AA1545" s="2">
        <f t="shared" si="821"/>
        <v>0</v>
      </c>
      <c r="AB1545" s="26">
        <f t="shared" si="819"/>
        <v>6.7299999999999999E-2</v>
      </c>
      <c r="AC1545" s="27">
        <f t="shared" si="834"/>
        <v>17</v>
      </c>
      <c r="AD1545" s="27">
        <v>252</v>
      </c>
      <c r="AE1545" s="10">
        <f t="shared" si="830"/>
        <v>1.0044034989999999</v>
      </c>
      <c r="AF1545" s="2">
        <f t="shared" si="822"/>
        <v>1277.88761699</v>
      </c>
      <c r="AG1545" s="2">
        <f t="shared" si="813"/>
        <v>1291.8253431099999</v>
      </c>
      <c r="AH1545" s="3" t="str">
        <f t="shared" si="814"/>
        <v>-</v>
      </c>
      <c r="AI1545" s="4" t="str">
        <f t="shared" si="831"/>
        <v>A+J=</v>
      </c>
      <c r="AJ1545" s="11">
        <f t="shared" si="820"/>
        <v>42341</v>
      </c>
      <c r="AK1545" s="11"/>
      <c r="AL1545" s="4"/>
      <c r="AM1545" s="1"/>
      <c r="AN1545" s="11"/>
      <c r="AO1545" s="1"/>
      <c r="AP1545" s="1"/>
      <c r="AQ1545" s="1"/>
      <c r="AR1545" s="1"/>
      <c r="AS1545" s="6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</row>
    <row r="1546" spans="1:55" x14ac:dyDescent="0.2">
      <c r="A1546" s="144">
        <f t="shared" si="815"/>
        <v>42335</v>
      </c>
      <c r="B1546" s="2">
        <f t="shared" ref="B1546:B1609" si="835">(W1546+AG1546)</f>
        <v>294837.37308336899</v>
      </c>
      <c r="C1546" s="2">
        <f t="shared" si="816"/>
        <v>222801.04208196001</v>
      </c>
      <c r="D1546" s="68">
        <f>SUM(Y1546:Y$1825)</f>
        <v>26858.987704309999</v>
      </c>
      <c r="E1546" s="68">
        <f t="shared" ref="E1546:E1609" si="836">(C1546-D1546)</f>
        <v>195942.05437765003</v>
      </c>
      <c r="F1546" s="72">
        <f t="shared" si="826"/>
        <v>4370.12</v>
      </c>
      <c r="G1546" s="3">
        <f>IF(N1546=1,VLOOKUP(A1545,[1]Plan1!$BG$69:$BI$188,3),G1545)</f>
        <v>4405.95</v>
      </c>
      <c r="H1546" s="11">
        <f t="shared" si="827"/>
        <v>42251</v>
      </c>
      <c r="I1546" s="11">
        <f t="shared" si="828"/>
        <v>42281</v>
      </c>
      <c r="J1546" s="26">
        <f t="shared" ref="J1546:J1609" si="837">(G1546/F1546)-1</f>
        <v>8.1988595278847942E-3</v>
      </c>
      <c r="K1546" s="11">
        <f t="shared" si="817"/>
        <v>42339</v>
      </c>
      <c r="L1546" s="11">
        <f t="shared" ref="L1546:L1609" si="838">IF(A1546&gt;L1545,K1546,L1545)</f>
        <v>42339</v>
      </c>
      <c r="M1546" s="1">
        <f t="shared" si="818"/>
        <v>20</v>
      </c>
      <c r="N1546" s="1">
        <f t="shared" si="823"/>
        <v>18</v>
      </c>
      <c r="O1546" s="2">
        <f t="shared" ref="O1546:O1609" si="839">TRUNC((G1546/F1546)^TRUNC((N1546/M1546),9),8)</f>
        <v>1.0073759499999999</v>
      </c>
      <c r="P1546" s="10">
        <f t="shared" si="833"/>
        <v>1.0053995600000001</v>
      </c>
      <c r="Q1546" s="10">
        <f t="shared" si="829"/>
        <v>1.3095323606382598</v>
      </c>
      <c r="R1546" s="2">
        <f t="shared" si="832"/>
        <v>1.3191914</v>
      </c>
      <c r="S1546" s="2">
        <f t="shared" si="824"/>
        <v>1.3024994299999999</v>
      </c>
      <c r="T1546" s="2">
        <f t="shared" ref="T1546:T1609" si="840">TRUNC(C1546*S1546,8)</f>
        <v>290198.23031514999</v>
      </c>
      <c r="U1546" s="2">
        <f t="shared" ref="U1546:U1609" si="841">(D1546*(S1546-1))</f>
        <v>8124.8284709307809</v>
      </c>
      <c r="V1546" s="2">
        <f t="shared" ref="V1546:V1609" si="842">(E1546*(R1546-1))</f>
        <v>62543.018655678243</v>
      </c>
      <c r="W1546" s="2">
        <f t="shared" ref="W1546:W1609" si="843">(C1546+U1546+V1546)</f>
        <v>293468.88920856902</v>
      </c>
      <c r="X1546" s="27">
        <f t="shared" ref="X1546:X1609" si="844">IF(VLOOKUP(A1546,AN$10:AU$131,8)=VLOOKUP(A1545,AN$10:AU$131,8),0,VLOOKUP(A1546,AN$10:AU$131,8))</f>
        <v>0</v>
      </c>
      <c r="Y1546" s="2">
        <f t="shared" si="825"/>
        <v>0</v>
      </c>
      <c r="Z1546" s="67">
        <f t="shared" ref="Z1546:Z1609" si="845">IF(X1546&gt;0,VLOOKUP($A1546,$AN$10:$AS$131,6),0)</f>
        <v>0</v>
      </c>
      <c r="AA1546" s="2">
        <f t="shared" si="821"/>
        <v>0</v>
      </c>
      <c r="AB1546" s="26">
        <f t="shared" si="819"/>
        <v>6.7299999999999999E-2</v>
      </c>
      <c r="AC1546" s="27">
        <f t="shared" si="834"/>
        <v>18</v>
      </c>
      <c r="AD1546" s="27">
        <v>252</v>
      </c>
      <c r="AE1546" s="10">
        <f t="shared" si="830"/>
        <v>1.004663131</v>
      </c>
      <c r="AF1546" s="2">
        <f t="shared" si="822"/>
        <v>1353.2323639199999</v>
      </c>
      <c r="AG1546" s="2">
        <f t="shared" ref="AG1546:AG1609" si="846">TRUNC((W1546*(AE1546-1)),8)</f>
        <v>1368.4838748</v>
      </c>
      <c r="AH1546" s="3" t="str">
        <f t="shared" ref="AH1546:AH1609" si="847">IF(AA1546&gt;0,AA1546+AF1546,"-")</f>
        <v>-</v>
      </c>
      <c r="AI1546" s="4" t="str">
        <f t="shared" si="831"/>
        <v>A+J=</v>
      </c>
      <c r="AJ1546" s="11">
        <f t="shared" si="820"/>
        <v>42341</v>
      </c>
      <c r="AK1546" s="11"/>
      <c r="AL1546" s="4"/>
      <c r="AM1546" s="1"/>
      <c r="AN1546" s="11"/>
      <c r="AO1546" s="1"/>
      <c r="AP1546" s="1"/>
      <c r="AQ1546" s="1"/>
      <c r="AR1546" s="1"/>
      <c r="AS1546" s="6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</row>
    <row r="1547" spans="1:55" x14ac:dyDescent="0.2">
      <c r="A1547" s="144">
        <f t="shared" ref="A1547:A1610" si="848">(A1546+1)</f>
        <v>42336</v>
      </c>
      <c r="B1547" s="2">
        <f t="shared" si="835"/>
        <v>295019.66056301229</v>
      </c>
      <c r="C1547" s="2">
        <f t="shared" ref="C1547:C1610" si="849">TRUNC(IF(X1546&gt;0,VLOOKUP(A1546,$AN$12:$AO$131,2),C1546),8)</f>
        <v>222801.04208196001</v>
      </c>
      <c r="D1547" s="68">
        <f>SUM(Y1547:Y$1825)</f>
        <v>26858.987704309999</v>
      </c>
      <c r="E1547" s="68">
        <f t="shared" si="836"/>
        <v>195942.05437765003</v>
      </c>
      <c r="F1547" s="72">
        <f t="shared" si="826"/>
        <v>4370.12</v>
      </c>
      <c r="G1547" s="3">
        <f>IF(N1547=1,VLOOKUP(A1546,[1]Plan1!$BG$69:$BI$188,3),G1546)</f>
        <v>4405.95</v>
      </c>
      <c r="H1547" s="11">
        <f t="shared" si="827"/>
        <v>42251</v>
      </c>
      <c r="I1547" s="11">
        <f t="shared" si="828"/>
        <v>42281</v>
      </c>
      <c r="J1547" s="26">
        <f t="shared" si="837"/>
        <v>8.1988595278847942E-3</v>
      </c>
      <c r="K1547" s="11">
        <f t="shared" ref="K1547:K1610" si="850">IF(DAY(A1547)=1,VLOOKUP(A1547,AR$137:AW$275,4),K1546)</f>
        <v>42339</v>
      </c>
      <c r="L1547" s="11">
        <f t="shared" si="838"/>
        <v>42339</v>
      </c>
      <c r="M1547" s="1">
        <f t="shared" ref="M1547:M1610" si="851">IF(L1547=L1546,M1546,NETWORKDAYS(L1546,L1547,$AN$137:$AN$327)-1)</f>
        <v>20</v>
      </c>
      <c r="N1547" s="1">
        <f t="shared" si="823"/>
        <v>19</v>
      </c>
      <c r="O1547" s="2">
        <f t="shared" si="839"/>
        <v>1.00778732</v>
      </c>
      <c r="P1547" s="10">
        <f t="shared" si="833"/>
        <v>1.0053995600000001</v>
      </c>
      <c r="Q1547" s="10">
        <f t="shared" si="829"/>
        <v>1.3095323606382598</v>
      </c>
      <c r="R1547" s="2">
        <f t="shared" si="832"/>
        <v>1.3197300999999999</v>
      </c>
      <c r="S1547" s="2">
        <f t="shared" si="824"/>
        <v>1.3024994299999999</v>
      </c>
      <c r="T1547" s="2">
        <f t="shared" si="840"/>
        <v>290198.23031514999</v>
      </c>
      <c r="U1547" s="2">
        <f t="shared" si="841"/>
        <v>8124.8284709307809</v>
      </c>
      <c r="V1547" s="2">
        <f t="shared" si="842"/>
        <v>62648.572640371465</v>
      </c>
      <c r="W1547" s="2">
        <f t="shared" si="843"/>
        <v>293574.44319326227</v>
      </c>
      <c r="X1547" s="27">
        <f t="shared" si="844"/>
        <v>0</v>
      </c>
      <c r="Y1547" s="2">
        <f t="shared" si="825"/>
        <v>0</v>
      </c>
      <c r="Z1547" s="67">
        <f t="shared" si="845"/>
        <v>0</v>
      </c>
      <c r="AA1547" s="2">
        <f t="shared" si="821"/>
        <v>0</v>
      </c>
      <c r="AB1547" s="26">
        <f t="shared" ref="AB1547:AB1610" si="852">(AB1546)</f>
        <v>6.7299999999999999E-2</v>
      </c>
      <c r="AC1547" s="27">
        <f t="shared" si="834"/>
        <v>19</v>
      </c>
      <c r="AD1547" s="27">
        <v>252</v>
      </c>
      <c r="AE1547" s="10">
        <f t="shared" si="830"/>
        <v>1.004922831</v>
      </c>
      <c r="AF1547" s="2">
        <f t="shared" si="822"/>
        <v>1428.59684434</v>
      </c>
      <c r="AG1547" s="2">
        <f t="shared" si="846"/>
        <v>1445.21736975</v>
      </c>
      <c r="AH1547" s="3" t="str">
        <f t="shared" si="847"/>
        <v>-</v>
      </c>
      <c r="AI1547" s="4" t="str">
        <f t="shared" si="831"/>
        <v>A+J=</v>
      </c>
      <c r="AJ1547" s="11">
        <f t="shared" ref="AJ1547:AJ1610" si="853">IF(X1546&gt;0,VLOOKUP(A1546,$AN$10:$AW$130,10),AJ1546)</f>
        <v>42341</v>
      </c>
      <c r="AK1547" s="11"/>
      <c r="AL1547" s="4"/>
      <c r="AM1547" s="1"/>
      <c r="AN1547" s="11"/>
      <c r="AO1547" s="1"/>
      <c r="AP1547" s="1"/>
      <c r="AQ1547" s="1"/>
      <c r="AR1547" s="1"/>
      <c r="AS1547" s="6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</row>
    <row r="1548" spans="1:55" x14ac:dyDescent="0.2">
      <c r="A1548" s="144">
        <f t="shared" si="848"/>
        <v>42337</v>
      </c>
      <c r="B1548" s="2">
        <f t="shared" si="835"/>
        <v>295019.66056301229</v>
      </c>
      <c r="C1548" s="2">
        <f t="shared" si="849"/>
        <v>222801.04208196001</v>
      </c>
      <c r="D1548" s="68">
        <f>SUM(Y1548:Y$1825)</f>
        <v>26858.987704309999</v>
      </c>
      <c r="E1548" s="68">
        <f t="shared" si="836"/>
        <v>195942.05437765003</v>
      </c>
      <c r="F1548" s="72">
        <f t="shared" si="826"/>
        <v>4370.12</v>
      </c>
      <c r="G1548" s="3">
        <f>IF(N1548=1,VLOOKUP(A1547,[1]Plan1!$BG$69:$BI$188,3),G1547)</f>
        <v>4405.95</v>
      </c>
      <c r="H1548" s="11">
        <f t="shared" si="827"/>
        <v>42251</v>
      </c>
      <c r="I1548" s="11">
        <f t="shared" si="828"/>
        <v>42281</v>
      </c>
      <c r="J1548" s="26">
        <f t="shared" si="837"/>
        <v>8.1988595278847942E-3</v>
      </c>
      <c r="K1548" s="11">
        <f t="shared" si="850"/>
        <v>42339</v>
      </c>
      <c r="L1548" s="11">
        <f t="shared" si="838"/>
        <v>42339</v>
      </c>
      <c r="M1548" s="1">
        <f t="shared" si="851"/>
        <v>20</v>
      </c>
      <c r="N1548" s="1">
        <f t="shared" si="823"/>
        <v>19</v>
      </c>
      <c r="O1548" s="2">
        <f t="shared" si="839"/>
        <v>1.00778732</v>
      </c>
      <c r="P1548" s="10">
        <f t="shared" si="833"/>
        <v>1.0053995600000001</v>
      </c>
      <c r="Q1548" s="10">
        <f t="shared" si="829"/>
        <v>1.3095323606382598</v>
      </c>
      <c r="R1548" s="2">
        <f t="shared" si="832"/>
        <v>1.3197300999999999</v>
      </c>
      <c r="S1548" s="2">
        <f t="shared" si="824"/>
        <v>1.3024994299999999</v>
      </c>
      <c r="T1548" s="2">
        <f t="shared" si="840"/>
        <v>290198.23031514999</v>
      </c>
      <c r="U1548" s="2">
        <f t="shared" si="841"/>
        <v>8124.8284709307809</v>
      </c>
      <c r="V1548" s="2">
        <f t="shared" si="842"/>
        <v>62648.572640371465</v>
      </c>
      <c r="W1548" s="2">
        <f t="shared" si="843"/>
        <v>293574.44319326227</v>
      </c>
      <c r="X1548" s="27">
        <f t="shared" si="844"/>
        <v>0</v>
      </c>
      <c r="Y1548" s="2">
        <f t="shared" si="825"/>
        <v>0</v>
      </c>
      <c r="Z1548" s="67">
        <f t="shared" si="845"/>
        <v>0</v>
      </c>
      <c r="AA1548" s="2">
        <f t="shared" si="821"/>
        <v>0</v>
      </c>
      <c r="AB1548" s="26">
        <f t="shared" si="852"/>
        <v>6.7299999999999999E-2</v>
      </c>
      <c r="AC1548" s="27">
        <f t="shared" si="834"/>
        <v>19</v>
      </c>
      <c r="AD1548" s="27">
        <v>252</v>
      </c>
      <c r="AE1548" s="10">
        <f t="shared" si="830"/>
        <v>1.004922831</v>
      </c>
      <c r="AF1548" s="2">
        <f t="shared" si="822"/>
        <v>1428.59684434</v>
      </c>
      <c r="AG1548" s="2">
        <f t="shared" si="846"/>
        <v>1445.21736975</v>
      </c>
      <c r="AH1548" s="3" t="str">
        <f t="shared" si="847"/>
        <v>-</v>
      </c>
      <c r="AI1548" s="4" t="str">
        <f t="shared" si="831"/>
        <v>A+J=</v>
      </c>
      <c r="AJ1548" s="11">
        <f t="shared" si="853"/>
        <v>42341</v>
      </c>
      <c r="AK1548" s="11"/>
      <c r="AL1548" s="4"/>
      <c r="AM1548" s="1"/>
      <c r="AN1548" s="11"/>
      <c r="AO1548" s="1"/>
      <c r="AP1548" s="1"/>
      <c r="AQ1548" s="1"/>
      <c r="AR1548" s="1"/>
      <c r="AS1548" s="6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</row>
    <row r="1549" spans="1:55" x14ac:dyDescent="0.2">
      <c r="A1549" s="144">
        <f t="shared" si="848"/>
        <v>42338</v>
      </c>
      <c r="B1549" s="2">
        <f t="shared" si="835"/>
        <v>295019.66056301229</v>
      </c>
      <c r="C1549" s="2">
        <f t="shared" si="849"/>
        <v>222801.04208196001</v>
      </c>
      <c r="D1549" s="68">
        <f>SUM(Y1549:Y$1825)</f>
        <v>26858.987704309999</v>
      </c>
      <c r="E1549" s="68">
        <f t="shared" si="836"/>
        <v>195942.05437765003</v>
      </c>
      <c r="F1549" s="72">
        <f t="shared" si="826"/>
        <v>4370.12</v>
      </c>
      <c r="G1549" s="3">
        <f>IF(N1549=1,VLOOKUP(A1548,[1]Plan1!$BG$69:$BI$188,3),G1548)</f>
        <v>4405.95</v>
      </c>
      <c r="H1549" s="11">
        <f t="shared" si="827"/>
        <v>42251</v>
      </c>
      <c r="I1549" s="11">
        <f t="shared" si="828"/>
        <v>42281</v>
      </c>
      <c r="J1549" s="26">
        <f t="shared" si="837"/>
        <v>8.1988595278847942E-3</v>
      </c>
      <c r="K1549" s="11">
        <f t="shared" si="850"/>
        <v>42339</v>
      </c>
      <c r="L1549" s="11">
        <f t="shared" si="838"/>
        <v>42339</v>
      </c>
      <c r="M1549" s="1">
        <f t="shared" si="851"/>
        <v>20</v>
      </c>
      <c r="N1549" s="1">
        <f t="shared" si="823"/>
        <v>19</v>
      </c>
      <c r="O1549" s="2">
        <f t="shared" si="839"/>
        <v>1.00778732</v>
      </c>
      <c r="P1549" s="10">
        <f t="shared" si="833"/>
        <v>1.0053995600000001</v>
      </c>
      <c r="Q1549" s="10">
        <f t="shared" si="829"/>
        <v>1.3095323606382598</v>
      </c>
      <c r="R1549" s="2">
        <f t="shared" si="832"/>
        <v>1.3197300999999999</v>
      </c>
      <c r="S1549" s="2">
        <f t="shared" si="824"/>
        <v>1.3024994299999999</v>
      </c>
      <c r="T1549" s="2">
        <f t="shared" si="840"/>
        <v>290198.23031514999</v>
      </c>
      <c r="U1549" s="2">
        <f t="shared" si="841"/>
        <v>8124.8284709307809</v>
      </c>
      <c r="V1549" s="2">
        <f t="shared" si="842"/>
        <v>62648.572640371465</v>
      </c>
      <c r="W1549" s="2">
        <f t="shared" si="843"/>
        <v>293574.44319326227</v>
      </c>
      <c r="X1549" s="27">
        <f t="shared" si="844"/>
        <v>0</v>
      </c>
      <c r="Y1549" s="2">
        <f t="shared" si="825"/>
        <v>0</v>
      </c>
      <c r="Z1549" s="67">
        <f t="shared" si="845"/>
        <v>0</v>
      </c>
      <c r="AA1549" s="2">
        <f t="shared" si="821"/>
        <v>0</v>
      </c>
      <c r="AB1549" s="26">
        <f t="shared" si="852"/>
        <v>6.7299999999999999E-2</v>
      </c>
      <c r="AC1549" s="27">
        <f t="shared" si="834"/>
        <v>19</v>
      </c>
      <c r="AD1549" s="27">
        <v>252</v>
      </c>
      <c r="AE1549" s="10">
        <f t="shared" si="830"/>
        <v>1.004922831</v>
      </c>
      <c r="AF1549" s="2">
        <f t="shared" si="822"/>
        <v>1428.59684434</v>
      </c>
      <c r="AG1549" s="2">
        <f t="shared" si="846"/>
        <v>1445.21736975</v>
      </c>
      <c r="AH1549" s="3" t="str">
        <f t="shared" si="847"/>
        <v>-</v>
      </c>
      <c r="AI1549" s="4" t="str">
        <f t="shared" si="831"/>
        <v>A+J=</v>
      </c>
      <c r="AJ1549" s="11">
        <f t="shared" si="853"/>
        <v>42341</v>
      </c>
      <c r="AK1549" s="11"/>
      <c r="AL1549" s="4"/>
      <c r="AM1549" s="1"/>
      <c r="AN1549" s="11"/>
      <c r="AO1549" s="1"/>
      <c r="AP1549" s="1"/>
      <c r="AQ1549" s="1"/>
      <c r="AR1549" s="1"/>
      <c r="AS1549" s="6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</row>
    <row r="1550" spans="1:55" x14ac:dyDescent="0.2">
      <c r="A1550" s="144">
        <f t="shared" si="848"/>
        <v>42339</v>
      </c>
      <c r="B1550" s="2">
        <f t="shared" si="835"/>
        <v>295202.06558094744</v>
      </c>
      <c r="C1550" s="2">
        <f t="shared" si="849"/>
        <v>222801.04208196001</v>
      </c>
      <c r="D1550" s="68">
        <f>SUM(Y1550:Y$1825)</f>
        <v>26858.987704309999</v>
      </c>
      <c r="E1550" s="68">
        <f t="shared" si="836"/>
        <v>195942.05437765003</v>
      </c>
      <c r="F1550" s="72">
        <f t="shared" si="826"/>
        <v>4370.12</v>
      </c>
      <c r="G1550" s="3">
        <f>IF(N1550=1,VLOOKUP(A1549,[1]Plan1!$BG$69:$BI$188,3),G1549)</f>
        <v>4405.95</v>
      </c>
      <c r="H1550" s="11">
        <f t="shared" si="827"/>
        <v>42251</v>
      </c>
      <c r="I1550" s="11">
        <f t="shared" si="828"/>
        <v>42281</v>
      </c>
      <c r="J1550" s="26">
        <f t="shared" si="837"/>
        <v>8.1988595278847942E-3</v>
      </c>
      <c r="K1550" s="11">
        <f t="shared" si="850"/>
        <v>42373</v>
      </c>
      <c r="L1550" s="11">
        <f t="shared" si="838"/>
        <v>42339</v>
      </c>
      <c r="M1550" s="1">
        <f t="shared" si="851"/>
        <v>20</v>
      </c>
      <c r="N1550" s="1">
        <f t="shared" si="823"/>
        <v>20</v>
      </c>
      <c r="O1550" s="2">
        <f t="shared" si="839"/>
        <v>1.0081988500000001</v>
      </c>
      <c r="P1550" s="10">
        <f t="shared" si="833"/>
        <v>1.0053995600000001</v>
      </c>
      <c r="Q1550" s="10">
        <f t="shared" si="829"/>
        <v>1.3095323606382598</v>
      </c>
      <c r="R1550" s="2">
        <f t="shared" si="832"/>
        <v>1.32026902</v>
      </c>
      <c r="S1550" s="2">
        <f t="shared" si="824"/>
        <v>1.3024994299999999</v>
      </c>
      <c r="T1550" s="2">
        <f t="shared" si="840"/>
        <v>290198.23031514999</v>
      </c>
      <c r="U1550" s="2">
        <f t="shared" si="841"/>
        <v>8124.8284709307809</v>
      </c>
      <c r="V1550" s="2">
        <f t="shared" si="842"/>
        <v>62754.169732316688</v>
      </c>
      <c r="W1550" s="2">
        <f t="shared" si="843"/>
        <v>293680.04028520745</v>
      </c>
      <c r="X1550" s="27">
        <f t="shared" si="844"/>
        <v>50</v>
      </c>
      <c r="Y1550" s="2">
        <f t="shared" si="825"/>
        <v>2676.9833064999998</v>
      </c>
      <c r="Z1550" s="67">
        <f t="shared" si="845"/>
        <v>1.20151292E-2</v>
      </c>
      <c r="AA1550" s="2">
        <f t="shared" si="821"/>
        <v>3486.7692308400001</v>
      </c>
      <c r="AB1550" s="26">
        <f t="shared" si="852"/>
        <v>6.7299999999999999E-2</v>
      </c>
      <c r="AC1550" s="27">
        <f t="shared" si="834"/>
        <v>20</v>
      </c>
      <c r="AD1550" s="27">
        <v>252</v>
      </c>
      <c r="AE1550" s="10">
        <f t="shared" si="830"/>
        <v>1.0051825969999999</v>
      </c>
      <c r="AF1550" s="2">
        <f t="shared" si="822"/>
        <v>1503.9804778299999</v>
      </c>
      <c r="AG1550" s="2">
        <f t="shared" si="846"/>
        <v>1522.02529574</v>
      </c>
      <c r="AH1550" s="3">
        <f t="shared" si="847"/>
        <v>4990.7497086700005</v>
      </c>
      <c r="AI1550" s="4" t="str">
        <f t="shared" si="831"/>
        <v>A+J=</v>
      </c>
      <c r="AJ1550" s="11">
        <f t="shared" si="853"/>
        <v>42341</v>
      </c>
      <c r="AK1550" s="11"/>
      <c r="AL1550" s="4"/>
      <c r="AM1550" s="1"/>
      <c r="AN1550" s="11"/>
      <c r="AO1550" s="1"/>
      <c r="AP1550" s="1"/>
      <c r="AQ1550" s="1"/>
      <c r="AR1550" s="1"/>
      <c r="AS1550" s="6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</row>
    <row r="1551" spans="1:55" x14ac:dyDescent="0.2">
      <c r="A1551" s="144">
        <f t="shared" si="848"/>
        <v>42340</v>
      </c>
      <c r="B1551" s="2">
        <f t="shared" si="835"/>
        <v>290386.50903289282</v>
      </c>
      <c r="C1551" s="2">
        <f t="shared" si="849"/>
        <v>220124.05877546</v>
      </c>
      <c r="D1551" s="68">
        <f>SUM(Y1551:Y$1825)</f>
        <v>24182.00439781</v>
      </c>
      <c r="E1551" s="68">
        <f t="shared" si="836"/>
        <v>195942.05437765</v>
      </c>
      <c r="F1551" s="72">
        <f t="shared" si="826"/>
        <v>4405.95</v>
      </c>
      <c r="G1551" s="3">
        <f>IF(N1551=1,VLOOKUP(A1550,[1]Plan1!$BG$69:$BI$188,3),G1550)</f>
        <v>4450.45</v>
      </c>
      <c r="H1551" s="11">
        <f t="shared" si="827"/>
        <v>42279</v>
      </c>
      <c r="I1551" s="11">
        <f t="shared" si="828"/>
        <v>42310</v>
      </c>
      <c r="J1551" s="26">
        <f t="shared" si="837"/>
        <v>1.009997843824828E-2</v>
      </c>
      <c r="K1551" s="11">
        <f t="shared" si="850"/>
        <v>42373</v>
      </c>
      <c r="L1551" s="11">
        <f t="shared" si="838"/>
        <v>42373</v>
      </c>
      <c r="M1551" s="1">
        <f t="shared" si="851"/>
        <v>22</v>
      </c>
      <c r="N1551" s="1">
        <f t="shared" si="823"/>
        <v>1</v>
      </c>
      <c r="O1551" s="2">
        <f t="shared" si="839"/>
        <v>1.0004568899999999</v>
      </c>
      <c r="P1551" s="10">
        <f t="shared" si="833"/>
        <v>1.0081988500000001</v>
      </c>
      <c r="Q1551" s="10">
        <f t="shared" si="829"/>
        <v>1.320269020033279</v>
      </c>
      <c r="R1551" s="2">
        <f t="shared" si="832"/>
        <v>1.32087223</v>
      </c>
      <c r="S1551" s="2">
        <f t="shared" si="824"/>
        <v>1.3024994299999999</v>
      </c>
      <c r="T1551" s="2">
        <f t="shared" si="840"/>
        <v>286711.46108431998</v>
      </c>
      <c r="U1551" s="2">
        <f t="shared" si="841"/>
        <v>7315.0425465950157</v>
      </c>
      <c r="V1551" s="2">
        <f t="shared" si="842"/>
        <v>62872.363938937815</v>
      </c>
      <c r="W1551" s="2">
        <f t="shared" si="843"/>
        <v>290311.46526099282</v>
      </c>
      <c r="X1551" s="27">
        <f t="shared" si="844"/>
        <v>0</v>
      </c>
      <c r="Y1551" s="2">
        <f t="shared" si="825"/>
        <v>0</v>
      </c>
      <c r="Z1551" s="67">
        <f t="shared" si="845"/>
        <v>0</v>
      </c>
      <c r="AA1551" s="2">
        <f t="shared" ref="AA1551:AA1614" si="854">IF(Z1551&gt;0,TRUNC(Z1551*T1551,8),0)</f>
        <v>0</v>
      </c>
      <c r="AB1551" s="26">
        <f t="shared" si="852"/>
        <v>6.7299999999999999E-2</v>
      </c>
      <c r="AC1551" s="27">
        <f t="shared" si="834"/>
        <v>1</v>
      </c>
      <c r="AD1551" s="27">
        <v>252</v>
      </c>
      <c r="AE1551" s="10">
        <f t="shared" si="830"/>
        <v>1.0002584940000001</v>
      </c>
      <c r="AF1551" s="2">
        <f t="shared" ref="AF1551:AF1614" si="855">TRUNC((T1551*(AE1551-1)),8)</f>
        <v>74.113192420000004</v>
      </c>
      <c r="AG1551" s="2">
        <f t="shared" si="846"/>
        <v>75.043771899999996</v>
      </c>
      <c r="AH1551" s="3" t="str">
        <f t="shared" si="847"/>
        <v>-</v>
      </c>
      <c r="AI1551" s="4" t="str">
        <f t="shared" si="831"/>
        <v>A+J=</v>
      </c>
      <c r="AJ1551" s="11">
        <f t="shared" si="853"/>
        <v>42375</v>
      </c>
      <c r="AK1551" s="11"/>
      <c r="AL1551" s="4"/>
      <c r="AM1551" s="1"/>
      <c r="AN1551" s="11"/>
      <c r="AO1551" s="1"/>
      <c r="AP1551" s="1"/>
      <c r="AQ1551" s="1"/>
      <c r="AR1551" s="1"/>
      <c r="AS1551" s="6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</row>
    <row r="1552" spans="1:55" x14ac:dyDescent="0.2">
      <c r="A1552" s="144">
        <f t="shared" si="848"/>
        <v>42341</v>
      </c>
      <c r="B1552" s="2">
        <f t="shared" si="835"/>
        <v>290579.88442775974</v>
      </c>
      <c r="C1552" s="2">
        <f t="shared" si="849"/>
        <v>220124.05877546</v>
      </c>
      <c r="D1552" s="68">
        <f>SUM(Y1552:Y$1825)</f>
        <v>24182.00439781</v>
      </c>
      <c r="E1552" s="68">
        <f t="shared" si="836"/>
        <v>195942.05437765</v>
      </c>
      <c r="F1552" s="72">
        <f t="shared" si="826"/>
        <v>4405.95</v>
      </c>
      <c r="G1552" s="3">
        <f>IF(N1552=1,VLOOKUP(A1551,[1]Plan1!$BG$69:$BI$188,3),G1551)</f>
        <v>4450.45</v>
      </c>
      <c r="H1552" s="11">
        <f t="shared" si="827"/>
        <v>42279</v>
      </c>
      <c r="I1552" s="11">
        <f t="shared" si="828"/>
        <v>42310</v>
      </c>
      <c r="J1552" s="26">
        <f t="shared" si="837"/>
        <v>1.009997843824828E-2</v>
      </c>
      <c r="K1552" s="11">
        <f t="shared" si="850"/>
        <v>42373</v>
      </c>
      <c r="L1552" s="11">
        <f t="shared" si="838"/>
        <v>42373</v>
      </c>
      <c r="M1552" s="1">
        <f t="shared" si="851"/>
        <v>22</v>
      </c>
      <c r="N1552" s="1">
        <f t="shared" si="823"/>
        <v>2</v>
      </c>
      <c r="O1552" s="2">
        <f t="shared" si="839"/>
        <v>1.0009139899999999</v>
      </c>
      <c r="P1552" s="10">
        <f t="shared" si="833"/>
        <v>1.0081988500000001</v>
      </c>
      <c r="Q1552" s="10">
        <f t="shared" si="829"/>
        <v>1.320269020033279</v>
      </c>
      <c r="R1552" s="2">
        <f t="shared" si="832"/>
        <v>1.32147573</v>
      </c>
      <c r="S1552" s="2">
        <f t="shared" si="824"/>
        <v>1.3024994299999999</v>
      </c>
      <c r="T1552" s="2">
        <f t="shared" si="840"/>
        <v>286711.46108431998</v>
      </c>
      <c r="U1552" s="2">
        <f t="shared" si="841"/>
        <v>7315.0425465950157</v>
      </c>
      <c r="V1552" s="2">
        <f t="shared" si="842"/>
        <v>62990.614968754722</v>
      </c>
      <c r="W1552" s="2">
        <f t="shared" si="843"/>
        <v>290429.71629080974</v>
      </c>
      <c r="X1552" s="27">
        <f t="shared" si="844"/>
        <v>0</v>
      </c>
      <c r="Y1552" s="2">
        <f t="shared" si="825"/>
        <v>0</v>
      </c>
      <c r="Z1552" s="67">
        <f t="shared" si="845"/>
        <v>0</v>
      </c>
      <c r="AA1552" s="2">
        <f t="shared" si="854"/>
        <v>0</v>
      </c>
      <c r="AB1552" s="26">
        <f t="shared" si="852"/>
        <v>6.7299999999999999E-2</v>
      </c>
      <c r="AC1552" s="27">
        <f t="shared" si="834"/>
        <v>2</v>
      </c>
      <c r="AD1552" s="27">
        <v>252</v>
      </c>
      <c r="AE1552" s="10">
        <f t="shared" si="830"/>
        <v>1.000517055</v>
      </c>
      <c r="AF1552" s="2">
        <f t="shared" si="855"/>
        <v>148.24559450999999</v>
      </c>
      <c r="AG1552" s="2">
        <f t="shared" si="846"/>
        <v>150.16813694999999</v>
      </c>
      <c r="AH1552" s="3" t="str">
        <f t="shared" si="847"/>
        <v>-</v>
      </c>
      <c r="AI1552" s="4" t="str">
        <f t="shared" si="831"/>
        <v>A+J=</v>
      </c>
      <c r="AJ1552" s="11">
        <f t="shared" si="853"/>
        <v>42375</v>
      </c>
      <c r="AK1552" s="11"/>
      <c r="AL1552" s="4"/>
      <c r="AM1552" s="1"/>
      <c r="AN1552" s="11"/>
      <c r="AO1552" s="1"/>
      <c r="AP1552" s="1"/>
      <c r="AQ1552" s="1"/>
      <c r="AR1552" s="1"/>
      <c r="AS1552" s="6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</row>
    <row r="1553" spans="1:55" x14ac:dyDescent="0.2">
      <c r="A1553" s="144">
        <f t="shared" si="848"/>
        <v>42342</v>
      </c>
      <c r="B1553" s="2">
        <f t="shared" si="835"/>
        <v>290773.39338495134</v>
      </c>
      <c r="C1553" s="2">
        <f t="shared" si="849"/>
        <v>220124.05877546</v>
      </c>
      <c r="D1553" s="68">
        <f>SUM(Y1553:Y$1825)</f>
        <v>24182.00439781</v>
      </c>
      <c r="E1553" s="68">
        <f t="shared" si="836"/>
        <v>195942.05437765</v>
      </c>
      <c r="F1553" s="72">
        <f t="shared" si="826"/>
        <v>4405.95</v>
      </c>
      <c r="G1553" s="3">
        <f>IF(N1553=1,VLOOKUP(A1552,[1]Plan1!$BG$69:$BI$188,3),G1552)</f>
        <v>4450.45</v>
      </c>
      <c r="H1553" s="11">
        <f t="shared" si="827"/>
        <v>42279</v>
      </c>
      <c r="I1553" s="11">
        <f t="shared" si="828"/>
        <v>42310</v>
      </c>
      <c r="J1553" s="26">
        <f t="shared" si="837"/>
        <v>1.009997843824828E-2</v>
      </c>
      <c r="K1553" s="11">
        <f t="shared" si="850"/>
        <v>42373</v>
      </c>
      <c r="L1553" s="11">
        <f t="shared" si="838"/>
        <v>42373</v>
      </c>
      <c r="M1553" s="1">
        <f t="shared" si="851"/>
        <v>22</v>
      </c>
      <c r="N1553" s="1">
        <f t="shared" si="823"/>
        <v>3</v>
      </c>
      <c r="O1553" s="2">
        <f t="shared" si="839"/>
        <v>1.0013713</v>
      </c>
      <c r="P1553" s="10">
        <f t="shared" si="833"/>
        <v>1.0081988500000001</v>
      </c>
      <c r="Q1553" s="10">
        <f t="shared" si="829"/>
        <v>1.320269020033279</v>
      </c>
      <c r="R1553" s="2">
        <f t="shared" si="832"/>
        <v>1.3220795000000001</v>
      </c>
      <c r="S1553" s="2">
        <f t="shared" si="824"/>
        <v>1.3024994299999999</v>
      </c>
      <c r="T1553" s="2">
        <f t="shared" si="840"/>
        <v>286711.46108431998</v>
      </c>
      <c r="U1553" s="2">
        <f t="shared" si="841"/>
        <v>7315.0425465950157</v>
      </c>
      <c r="V1553" s="2">
        <f t="shared" si="842"/>
        <v>63108.918902926336</v>
      </c>
      <c r="W1553" s="2">
        <f t="shared" si="843"/>
        <v>290548.02022498136</v>
      </c>
      <c r="X1553" s="27">
        <f t="shared" si="844"/>
        <v>0</v>
      </c>
      <c r="Y1553" s="2">
        <f t="shared" si="825"/>
        <v>0</v>
      </c>
      <c r="Z1553" s="67">
        <f t="shared" si="845"/>
        <v>0</v>
      </c>
      <c r="AA1553" s="2">
        <f t="shared" si="854"/>
        <v>0</v>
      </c>
      <c r="AB1553" s="26">
        <f t="shared" si="852"/>
        <v>6.7299999999999999E-2</v>
      </c>
      <c r="AC1553" s="27">
        <f t="shared" si="834"/>
        <v>3</v>
      </c>
      <c r="AD1553" s="27">
        <v>252</v>
      </c>
      <c r="AE1553" s="10">
        <f t="shared" si="830"/>
        <v>1.0007756830000001</v>
      </c>
      <c r="AF1553" s="2">
        <f t="shared" si="855"/>
        <v>222.39720625999999</v>
      </c>
      <c r="AG1553" s="2">
        <f t="shared" si="846"/>
        <v>225.37315996999999</v>
      </c>
      <c r="AH1553" s="3" t="str">
        <f t="shared" si="847"/>
        <v>-</v>
      </c>
      <c r="AI1553" s="4" t="str">
        <f t="shared" si="831"/>
        <v>A+J=</v>
      </c>
      <c r="AJ1553" s="11">
        <f t="shared" si="853"/>
        <v>42375</v>
      </c>
      <c r="AK1553" s="11"/>
      <c r="AL1553" s="4"/>
      <c r="AM1553" s="1"/>
      <c r="AN1553" s="11"/>
      <c r="AO1553" s="1"/>
      <c r="AP1553" s="1"/>
      <c r="AQ1553" s="1"/>
      <c r="AR1553" s="1"/>
      <c r="AS1553" s="6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</row>
    <row r="1554" spans="1:55" x14ac:dyDescent="0.2">
      <c r="A1554" s="144">
        <f t="shared" si="848"/>
        <v>42343</v>
      </c>
      <c r="B1554" s="2">
        <f t="shared" si="835"/>
        <v>290967.03567860764</v>
      </c>
      <c r="C1554" s="2">
        <f t="shared" si="849"/>
        <v>220124.05877546</v>
      </c>
      <c r="D1554" s="68">
        <f>SUM(Y1554:Y$1825)</f>
        <v>24182.00439781</v>
      </c>
      <c r="E1554" s="68">
        <f t="shared" si="836"/>
        <v>195942.05437765</v>
      </c>
      <c r="F1554" s="72">
        <f t="shared" si="826"/>
        <v>4405.95</v>
      </c>
      <c r="G1554" s="3">
        <f>IF(N1554=1,VLOOKUP(A1553,[1]Plan1!$BG$69:$BI$188,3),G1553)</f>
        <v>4450.45</v>
      </c>
      <c r="H1554" s="11">
        <f t="shared" si="827"/>
        <v>42279</v>
      </c>
      <c r="I1554" s="11">
        <f t="shared" si="828"/>
        <v>42310</v>
      </c>
      <c r="J1554" s="26">
        <f t="shared" si="837"/>
        <v>1.009997843824828E-2</v>
      </c>
      <c r="K1554" s="11">
        <f t="shared" si="850"/>
        <v>42373</v>
      </c>
      <c r="L1554" s="11">
        <f t="shared" si="838"/>
        <v>42373</v>
      </c>
      <c r="M1554" s="1">
        <f t="shared" si="851"/>
        <v>22</v>
      </c>
      <c r="N1554" s="1">
        <f t="shared" si="823"/>
        <v>4</v>
      </c>
      <c r="O1554" s="2">
        <f t="shared" si="839"/>
        <v>1.0018288099999999</v>
      </c>
      <c r="P1554" s="10">
        <f t="shared" si="833"/>
        <v>1.0081988500000001</v>
      </c>
      <c r="Q1554" s="10">
        <f t="shared" si="829"/>
        <v>1.320269020033279</v>
      </c>
      <c r="R1554" s="2">
        <f t="shared" si="832"/>
        <v>1.3226835400000001</v>
      </c>
      <c r="S1554" s="2">
        <f t="shared" si="824"/>
        <v>1.3024994299999999</v>
      </c>
      <c r="T1554" s="2">
        <f t="shared" si="840"/>
        <v>286711.46108431998</v>
      </c>
      <c r="U1554" s="2">
        <f t="shared" si="841"/>
        <v>7315.0425465950157</v>
      </c>
      <c r="V1554" s="2">
        <f t="shared" si="842"/>
        <v>63227.27574145262</v>
      </c>
      <c r="W1554" s="2">
        <f t="shared" si="843"/>
        <v>290666.37706350762</v>
      </c>
      <c r="X1554" s="27">
        <f t="shared" si="844"/>
        <v>0</v>
      </c>
      <c r="Y1554" s="2">
        <f t="shared" si="825"/>
        <v>0</v>
      </c>
      <c r="Z1554" s="67">
        <f t="shared" si="845"/>
        <v>0</v>
      </c>
      <c r="AA1554" s="2">
        <f t="shared" si="854"/>
        <v>0</v>
      </c>
      <c r="AB1554" s="26">
        <f t="shared" si="852"/>
        <v>6.7299999999999999E-2</v>
      </c>
      <c r="AC1554" s="27">
        <f t="shared" si="834"/>
        <v>4</v>
      </c>
      <c r="AD1554" s="27">
        <v>252</v>
      </c>
      <c r="AE1554" s="10">
        <f t="shared" si="830"/>
        <v>1.0010343770000001</v>
      </c>
      <c r="AF1554" s="2">
        <f t="shared" si="855"/>
        <v>296.56774098</v>
      </c>
      <c r="AG1554" s="2">
        <f t="shared" si="846"/>
        <v>300.65861510000002</v>
      </c>
      <c r="AH1554" s="3" t="str">
        <f t="shared" si="847"/>
        <v>-</v>
      </c>
      <c r="AI1554" s="4" t="str">
        <f t="shared" si="831"/>
        <v>A+J=</v>
      </c>
      <c r="AJ1554" s="11">
        <f t="shared" si="853"/>
        <v>42375</v>
      </c>
      <c r="AK1554" s="11"/>
      <c r="AL1554" s="4"/>
      <c r="AM1554" s="1"/>
      <c r="AN1554" s="11"/>
      <c r="AO1554" s="1"/>
      <c r="AP1554" s="1"/>
      <c r="AQ1554" s="1"/>
      <c r="AR1554" s="1"/>
      <c r="AS1554" s="6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</row>
    <row r="1555" spans="1:55" x14ac:dyDescent="0.2">
      <c r="A1555" s="144">
        <f t="shared" si="848"/>
        <v>42344</v>
      </c>
      <c r="B1555" s="2">
        <f t="shared" si="835"/>
        <v>290967.03567860764</v>
      </c>
      <c r="C1555" s="2">
        <f t="shared" si="849"/>
        <v>220124.05877546</v>
      </c>
      <c r="D1555" s="68">
        <f>SUM(Y1555:Y$1825)</f>
        <v>24182.00439781</v>
      </c>
      <c r="E1555" s="68">
        <f t="shared" si="836"/>
        <v>195942.05437765</v>
      </c>
      <c r="F1555" s="72">
        <f t="shared" si="826"/>
        <v>4405.95</v>
      </c>
      <c r="G1555" s="3">
        <f>IF(N1555=1,VLOOKUP(A1554,[1]Plan1!$BG$69:$BI$188,3),G1554)</f>
        <v>4450.45</v>
      </c>
      <c r="H1555" s="11">
        <f t="shared" si="827"/>
        <v>42279</v>
      </c>
      <c r="I1555" s="11">
        <f t="shared" si="828"/>
        <v>42310</v>
      </c>
      <c r="J1555" s="26">
        <f t="shared" si="837"/>
        <v>1.009997843824828E-2</v>
      </c>
      <c r="K1555" s="11">
        <f t="shared" si="850"/>
        <v>42373</v>
      </c>
      <c r="L1555" s="11">
        <f t="shared" si="838"/>
        <v>42373</v>
      </c>
      <c r="M1555" s="1">
        <f t="shared" si="851"/>
        <v>22</v>
      </c>
      <c r="N1555" s="1">
        <f t="shared" si="823"/>
        <v>4</v>
      </c>
      <c r="O1555" s="2">
        <f t="shared" si="839"/>
        <v>1.0018288099999999</v>
      </c>
      <c r="P1555" s="10">
        <f t="shared" si="833"/>
        <v>1.0081988500000001</v>
      </c>
      <c r="Q1555" s="10">
        <f t="shared" si="829"/>
        <v>1.320269020033279</v>
      </c>
      <c r="R1555" s="2">
        <f t="shared" si="832"/>
        <v>1.3226835400000001</v>
      </c>
      <c r="S1555" s="2">
        <f t="shared" si="824"/>
        <v>1.3024994299999999</v>
      </c>
      <c r="T1555" s="2">
        <f t="shared" si="840"/>
        <v>286711.46108431998</v>
      </c>
      <c r="U1555" s="2">
        <f t="shared" si="841"/>
        <v>7315.0425465950157</v>
      </c>
      <c r="V1555" s="2">
        <f t="shared" si="842"/>
        <v>63227.27574145262</v>
      </c>
      <c r="W1555" s="2">
        <f t="shared" si="843"/>
        <v>290666.37706350762</v>
      </c>
      <c r="X1555" s="27">
        <f t="shared" si="844"/>
        <v>0</v>
      </c>
      <c r="Y1555" s="2">
        <f t="shared" si="825"/>
        <v>0</v>
      </c>
      <c r="Z1555" s="67">
        <f t="shared" si="845"/>
        <v>0</v>
      </c>
      <c r="AA1555" s="2">
        <f t="shared" si="854"/>
        <v>0</v>
      </c>
      <c r="AB1555" s="26">
        <f t="shared" si="852"/>
        <v>6.7299999999999999E-2</v>
      </c>
      <c r="AC1555" s="27">
        <f t="shared" si="834"/>
        <v>4</v>
      </c>
      <c r="AD1555" s="27">
        <v>252</v>
      </c>
      <c r="AE1555" s="10">
        <f t="shared" si="830"/>
        <v>1.0010343770000001</v>
      </c>
      <c r="AF1555" s="2">
        <f t="shared" si="855"/>
        <v>296.56774098</v>
      </c>
      <c r="AG1555" s="2">
        <f t="shared" si="846"/>
        <v>300.65861510000002</v>
      </c>
      <c r="AH1555" s="3" t="str">
        <f t="shared" si="847"/>
        <v>-</v>
      </c>
      <c r="AI1555" s="4" t="str">
        <f t="shared" si="831"/>
        <v>A+J=</v>
      </c>
      <c r="AJ1555" s="11">
        <f t="shared" si="853"/>
        <v>42375</v>
      </c>
      <c r="AK1555" s="11"/>
      <c r="AL1555" s="4"/>
      <c r="AM1555" s="1"/>
      <c r="AN1555" s="11"/>
      <c r="AO1555" s="1"/>
      <c r="AP1555" s="1"/>
      <c r="AQ1555" s="1"/>
      <c r="AR1555" s="1"/>
      <c r="AS1555" s="6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</row>
    <row r="1556" spans="1:55" x14ac:dyDescent="0.2">
      <c r="A1556" s="144">
        <f t="shared" si="848"/>
        <v>42345</v>
      </c>
      <c r="B1556" s="2">
        <f t="shared" si="835"/>
        <v>290967.03567860764</v>
      </c>
      <c r="C1556" s="2">
        <f t="shared" si="849"/>
        <v>220124.05877546</v>
      </c>
      <c r="D1556" s="68">
        <f>SUM(Y1556:Y$1825)</f>
        <v>24182.00439781</v>
      </c>
      <c r="E1556" s="68">
        <f t="shared" si="836"/>
        <v>195942.05437765</v>
      </c>
      <c r="F1556" s="72">
        <f t="shared" si="826"/>
        <v>4405.95</v>
      </c>
      <c r="G1556" s="3">
        <f>IF(N1556=1,VLOOKUP(A1555,[1]Plan1!$BG$69:$BI$188,3),G1555)</f>
        <v>4450.45</v>
      </c>
      <c r="H1556" s="11">
        <f t="shared" si="827"/>
        <v>42279</v>
      </c>
      <c r="I1556" s="11">
        <f t="shared" si="828"/>
        <v>42310</v>
      </c>
      <c r="J1556" s="26">
        <f t="shared" si="837"/>
        <v>1.009997843824828E-2</v>
      </c>
      <c r="K1556" s="11">
        <f t="shared" si="850"/>
        <v>42373</v>
      </c>
      <c r="L1556" s="11">
        <f t="shared" si="838"/>
        <v>42373</v>
      </c>
      <c r="M1556" s="1">
        <f t="shared" si="851"/>
        <v>22</v>
      </c>
      <c r="N1556" s="1">
        <f t="shared" si="823"/>
        <v>4</v>
      </c>
      <c r="O1556" s="2">
        <f t="shared" si="839"/>
        <v>1.0018288099999999</v>
      </c>
      <c r="P1556" s="10">
        <f t="shared" si="833"/>
        <v>1.0081988500000001</v>
      </c>
      <c r="Q1556" s="10">
        <f t="shared" si="829"/>
        <v>1.320269020033279</v>
      </c>
      <c r="R1556" s="2">
        <f t="shared" si="832"/>
        <v>1.3226835400000001</v>
      </c>
      <c r="S1556" s="2">
        <f t="shared" si="824"/>
        <v>1.3024994299999999</v>
      </c>
      <c r="T1556" s="2">
        <f t="shared" si="840"/>
        <v>286711.46108431998</v>
      </c>
      <c r="U1556" s="2">
        <f t="shared" si="841"/>
        <v>7315.0425465950157</v>
      </c>
      <c r="V1556" s="2">
        <f t="shared" si="842"/>
        <v>63227.27574145262</v>
      </c>
      <c r="W1556" s="2">
        <f t="shared" si="843"/>
        <v>290666.37706350762</v>
      </c>
      <c r="X1556" s="27">
        <f t="shared" si="844"/>
        <v>0</v>
      </c>
      <c r="Y1556" s="2">
        <f t="shared" si="825"/>
        <v>0</v>
      </c>
      <c r="Z1556" s="67">
        <f t="shared" si="845"/>
        <v>0</v>
      </c>
      <c r="AA1556" s="2">
        <f t="shared" si="854"/>
        <v>0</v>
      </c>
      <c r="AB1556" s="26">
        <f t="shared" si="852"/>
        <v>6.7299999999999999E-2</v>
      </c>
      <c r="AC1556" s="27">
        <f t="shared" si="834"/>
        <v>4</v>
      </c>
      <c r="AD1556" s="27">
        <v>252</v>
      </c>
      <c r="AE1556" s="10">
        <f t="shared" si="830"/>
        <v>1.0010343770000001</v>
      </c>
      <c r="AF1556" s="2">
        <f t="shared" si="855"/>
        <v>296.56774098</v>
      </c>
      <c r="AG1556" s="2">
        <f t="shared" si="846"/>
        <v>300.65861510000002</v>
      </c>
      <c r="AH1556" s="3" t="str">
        <f t="shared" si="847"/>
        <v>-</v>
      </c>
      <c r="AI1556" s="4" t="str">
        <f t="shared" si="831"/>
        <v>A+J=</v>
      </c>
      <c r="AJ1556" s="11">
        <f t="shared" si="853"/>
        <v>42375</v>
      </c>
      <c r="AK1556" s="11"/>
      <c r="AL1556" s="4"/>
      <c r="AM1556" s="1"/>
      <c r="AN1556" s="11"/>
      <c r="AO1556" s="1"/>
      <c r="AP1556" s="1"/>
      <c r="AQ1556" s="1"/>
      <c r="AR1556" s="1"/>
      <c r="AS1556" s="6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</row>
    <row r="1557" spans="1:55" x14ac:dyDescent="0.2">
      <c r="A1557" s="144">
        <f t="shared" si="848"/>
        <v>42346</v>
      </c>
      <c r="B1557" s="2">
        <f t="shared" si="835"/>
        <v>291160.8139167591</v>
      </c>
      <c r="C1557" s="2">
        <f t="shared" si="849"/>
        <v>220124.05877546</v>
      </c>
      <c r="D1557" s="68">
        <f>SUM(Y1557:Y$1825)</f>
        <v>24182.00439781</v>
      </c>
      <c r="E1557" s="68">
        <f t="shared" si="836"/>
        <v>195942.05437765</v>
      </c>
      <c r="F1557" s="72">
        <f t="shared" si="826"/>
        <v>4405.95</v>
      </c>
      <c r="G1557" s="3">
        <f>IF(N1557=1,VLOOKUP(A1556,[1]Plan1!$BG$69:$BI$188,3),G1556)</f>
        <v>4450.45</v>
      </c>
      <c r="H1557" s="11">
        <f t="shared" si="827"/>
        <v>42279</v>
      </c>
      <c r="I1557" s="11">
        <f t="shared" si="828"/>
        <v>42310</v>
      </c>
      <c r="J1557" s="26">
        <f t="shared" si="837"/>
        <v>1.009997843824828E-2</v>
      </c>
      <c r="K1557" s="11">
        <f t="shared" si="850"/>
        <v>42373</v>
      </c>
      <c r="L1557" s="11">
        <f t="shared" si="838"/>
        <v>42373</v>
      </c>
      <c r="M1557" s="1">
        <f t="shared" si="851"/>
        <v>22</v>
      </c>
      <c r="N1557" s="1">
        <f t="shared" si="823"/>
        <v>5</v>
      </c>
      <c r="O1557" s="2">
        <f t="shared" si="839"/>
        <v>1.0022865400000001</v>
      </c>
      <c r="P1557" s="10">
        <f t="shared" si="833"/>
        <v>1.0081988500000001</v>
      </c>
      <c r="Q1557" s="10">
        <f t="shared" si="829"/>
        <v>1.320269020033279</v>
      </c>
      <c r="R1557" s="2">
        <f t="shared" si="832"/>
        <v>1.32328786</v>
      </c>
      <c r="S1557" s="2">
        <f t="shared" si="824"/>
        <v>1.3024994299999999</v>
      </c>
      <c r="T1557" s="2">
        <f t="shared" si="840"/>
        <v>286711.46108431998</v>
      </c>
      <c r="U1557" s="2">
        <f t="shared" si="841"/>
        <v>7315.0425465950157</v>
      </c>
      <c r="V1557" s="2">
        <f t="shared" si="842"/>
        <v>63345.687443754097</v>
      </c>
      <c r="W1557" s="2">
        <f t="shared" si="843"/>
        <v>290784.78876580909</v>
      </c>
      <c r="X1557" s="27">
        <f t="shared" si="844"/>
        <v>0</v>
      </c>
      <c r="Y1557" s="2">
        <f t="shared" si="825"/>
        <v>0</v>
      </c>
      <c r="Z1557" s="67">
        <f t="shared" si="845"/>
        <v>0</v>
      </c>
      <c r="AA1557" s="2">
        <f t="shared" si="854"/>
        <v>0</v>
      </c>
      <c r="AB1557" s="26">
        <f t="shared" si="852"/>
        <v>6.7299999999999999E-2</v>
      </c>
      <c r="AC1557" s="27">
        <f t="shared" si="834"/>
        <v>5</v>
      </c>
      <c r="AD1557" s="27">
        <v>252</v>
      </c>
      <c r="AE1557" s="10">
        <f t="shared" si="830"/>
        <v>1.0012931389999999</v>
      </c>
      <c r="AF1557" s="2">
        <f t="shared" si="855"/>
        <v>370.75777206999999</v>
      </c>
      <c r="AG1557" s="2">
        <f t="shared" si="846"/>
        <v>376.02515095000001</v>
      </c>
      <c r="AH1557" s="3" t="str">
        <f t="shared" si="847"/>
        <v>-</v>
      </c>
      <c r="AI1557" s="4" t="str">
        <f t="shared" si="831"/>
        <v>A+J=</v>
      </c>
      <c r="AJ1557" s="11">
        <f t="shared" si="853"/>
        <v>42375</v>
      </c>
      <c r="AK1557" s="11"/>
      <c r="AL1557" s="4"/>
      <c r="AM1557" s="1"/>
      <c r="AN1557" s="11"/>
      <c r="AO1557" s="1"/>
      <c r="AP1557" s="1"/>
      <c r="AQ1557" s="1"/>
      <c r="AR1557" s="1"/>
      <c r="AS1557" s="6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</row>
    <row r="1558" spans="1:55" x14ac:dyDescent="0.2">
      <c r="A1558" s="144">
        <f t="shared" si="848"/>
        <v>42347</v>
      </c>
      <c r="B1558" s="2">
        <f t="shared" si="835"/>
        <v>291354.72954680637</v>
      </c>
      <c r="C1558" s="2">
        <f t="shared" si="849"/>
        <v>220124.05877546</v>
      </c>
      <c r="D1558" s="68">
        <f>SUM(Y1558:Y$1825)</f>
        <v>24182.00439781</v>
      </c>
      <c r="E1558" s="68">
        <f t="shared" si="836"/>
        <v>195942.05437765</v>
      </c>
      <c r="F1558" s="72">
        <f t="shared" si="826"/>
        <v>4405.95</v>
      </c>
      <c r="G1558" s="3">
        <f>IF(N1558=1,VLOOKUP(A1557,[1]Plan1!$BG$69:$BI$188,3),G1557)</f>
        <v>4450.45</v>
      </c>
      <c r="H1558" s="11">
        <f t="shared" si="827"/>
        <v>42279</v>
      </c>
      <c r="I1558" s="11">
        <f t="shared" si="828"/>
        <v>42310</v>
      </c>
      <c r="J1558" s="26">
        <f t="shared" si="837"/>
        <v>1.009997843824828E-2</v>
      </c>
      <c r="K1558" s="11">
        <f t="shared" si="850"/>
        <v>42373</v>
      </c>
      <c r="L1558" s="11">
        <f t="shared" si="838"/>
        <v>42373</v>
      </c>
      <c r="M1558" s="1">
        <f t="shared" si="851"/>
        <v>22</v>
      </c>
      <c r="N1558" s="1">
        <f t="shared" si="823"/>
        <v>6</v>
      </c>
      <c r="O1558" s="2">
        <f t="shared" si="839"/>
        <v>1.00274448</v>
      </c>
      <c r="P1558" s="10">
        <f t="shared" si="833"/>
        <v>1.0081988500000001</v>
      </c>
      <c r="Q1558" s="10">
        <f t="shared" si="829"/>
        <v>1.320269020033279</v>
      </c>
      <c r="R1558" s="2">
        <f t="shared" si="832"/>
        <v>1.3238924700000001</v>
      </c>
      <c r="S1558" s="2">
        <f t="shared" si="824"/>
        <v>1.3024994299999999</v>
      </c>
      <c r="T1558" s="2">
        <f t="shared" si="840"/>
        <v>286711.46108431998</v>
      </c>
      <c r="U1558" s="2">
        <f t="shared" si="841"/>
        <v>7315.0425465950157</v>
      </c>
      <c r="V1558" s="2">
        <f t="shared" si="842"/>
        <v>63464.155969251391</v>
      </c>
      <c r="W1558" s="2">
        <f t="shared" si="843"/>
        <v>290903.25729130639</v>
      </c>
      <c r="X1558" s="27">
        <f t="shared" si="844"/>
        <v>0</v>
      </c>
      <c r="Y1558" s="2">
        <f t="shared" si="825"/>
        <v>0</v>
      </c>
      <c r="Z1558" s="67">
        <f t="shared" si="845"/>
        <v>0</v>
      </c>
      <c r="AA1558" s="2">
        <f t="shared" si="854"/>
        <v>0</v>
      </c>
      <c r="AB1558" s="26">
        <f t="shared" si="852"/>
        <v>6.7299999999999999E-2</v>
      </c>
      <c r="AC1558" s="27">
        <f t="shared" si="834"/>
        <v>6</v>
      </c>
      <c r="AD1558" s="27">
        <v>252</v>
      </c>
      <c r="AE1558" s="10">
        <f t="shared" si="830"/>
        <v>1.0015519669999999</v>
      </c>
      <c r="AF1558" s="2">
        <f t="shared" si="855"/>
        <v>444.96672611999998</v>
      </c>
      <c r="AG1558" s="2">
        <f t="shared" si="846"/>
        <v>451.47225550000002</v>
      </c>
      <c r="AH1558" s="3" t="str">
        <f t="shared" si="847"/>
        <v>-</v>
      </c>
      <c r="AI1558" s="4" t="str">
        <f t="shared" si="831"/>
        <v>A+J=</v>
      </c>
      <c r="AJ1558" s="11">
        <f t="shared" si="853"/>
        <v>42375</v>
      </c>
      <c r="AK1558" s="11"/>
      <c r="AL1558" s="4"/>
      <c r="AM1558" s="1"/>
      <c r="AN1558" s="11"/>
      <c r="AO1558" s="1"/>
      <c r="AP1558" s="1"/>
      <c r="AQ1558" s="1"/>
      <c r="AR1558" s="1"/>
      <c r="AS1558" s="6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</row>
    <row r="1559" spans="1:55" x14ac:dyDescent="0.2">
      <c r="A1559" s="144">
        <f t="shared" si="848"/>
        <v>42348</v>
      </c>
      <c r="B1559" s="2">
        <f t="shared" si="835"/>
        <v>291548.77703844779</v>
      </c>
      <c r="C1559" s="2">
        <f t="shared" si="849"/>
        <v>220124.05877546</v>
      </c>
      <c r="D1559" s="68">
        <f>SUM(Y1559:Y$1825)</f>
        <v>24182.00439781</v>
      </c>
      <c r="E1559" s="68">
        <f t="shared" si="836"/>
        <v>195942.05437765</v>
      </c>
      <c r="F1559" s="72">
        <f t="shared" si="826"/>
        <v>4405.95</v>
      </c>
      <c r="G1559" s="3">
        <f>IF(N1559=1,VLOOKUP(A1558,[1]Plan1!$BG$69:$BI$188,3),G1558)</f>
        <v>4450.45</v>
      </c>
      <c r="H1559" s="11">
        <f t="shared" si="827"/>
        <v>42279</v>
      </c>
      <c r="I1559" s="11">
        <f t="shared" si="828"/>
        <v>42310</v>
      </c>
      <c r="J1559" s="26">
        <f t="shared" si="837"/>
        <v>1.009997843824828E-2</v>
      </c>
      <c r="K1559" s="11">
        <f t="shared" si="850"/>
        <v>42373</v>
      </c>
      <c r="L1559" s="11">
        <f t="shared" si="838"/>
        <v>42373</v>
      </c>
      <c r="M1559" s="1">
        <f t="shared" si="851"/>
        <v>22</v>
      </c>
      <c r="N1559" s="1">
        <f t="shared" si="823"/>
        <v>7</v>
      </c>
      <c r="O1559" s="2">
        <f t="shared" si="839"/>
        <v>1.0032026199999999</v>
      </c>
      <c r="P1559" s="10">
        <f t="shared" si="833"/>
        <v>1.0081988500000001</v>
      </c>
      <c r="Q1559" s="10">
        <f t="shared" si="829"/>
        <v>1.320269020033279</v>
      </c>
      <c r="R1559" s="2">
        <f t="shared" si="832"/>
        <v>1.32449734</v>
      </c>
      <c r="S1559" s="2">
        <f t="shared" si="824"/>
        <v>1.3024994299999999</v>
      </c>
      <c r="T1559" s="2">
        <f t="shared" si="840"/>
        <v>286711.46108431998</v>
      </c>
      <c r="U1559" s="2">
        <f t="shared" si="841"/>
        <v>7315.0425465950157</v>
      </c>
      <c r="V1559" s="2">
        <f t="shared" si="842"/>
        <v>63582.675439682775</v>
      </c>
      <c r="W1559" s="2">
        <f t="shared" si="843"/>
        <v>291021.77676173777</v>
      </c>
      <c r="X1559" s="27">
        <f t="shared" si="844"/>
        <v>0</v>
      </c>
      <c r="Y1559" s="2">
        <f t="shared" si="825"/>
        <v>0</v>
      </c>
      <c r="Z1559" s="67">
        <f t="shared" si="845"/>
        <v>0</v>
      </c>
      <c r="AA1559" s="2">
        <f t="shared" si="854"/>
        <v>0</v>
      </c>
      <c r="AB1559" s="26">
        <f t="shared" si="852"/>
        <v>6.7299999999999999E-2</v>
      </c>
      <c r="AC1559" s="27">
        <f t="shared" si="834"/>
        <v>7</v>
      </c>
      <c r="AD1559" s="27">
        <v>252</v>
      </c>
      <c r="AE1559" s="10">
        <f t="shared" si="830"/>
        <v>1.0018108619999999</v>
      </c>
      <c r="AF1559" s="2">
        <f t="shared" si="855"/>
        <v>519.19488983999997</v>
      </c>
      <c r="AG1559" s="2">
        <f t="shared" si="846"/>
        <v>527.00027670999998</v>
      </c>
      <c r="AH1559" s="3" t="str">
        <f t="shared" si="847"/>
        <v>-</v>
      </c>
      <c r="AI1559" s="4" t="str">
        <f t="shared" si="831"/>
        <v>A+J=</v>
      </c>
      <c r="AJ1559" s="11">
        <f t="shared" si="853"/>
        <v>42375</v>
      </c>
      <c r="AK1559" s="11"/>
      <c r="AL1559" s="4"/>
      <c r="AM1559" s="1"/>
      <c r="AN1559" s="11"/>
      <c r="AO1559" s="1"/>
      <c r="AP1559" s="1"/>
      <c r="AQ1559" s="1"/>
      <c r="AR1559" s="1"/>
      <c r="AS1559" s="6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</row>
    <row r="1560" spans="1:55" x14ac:dyDescent="0.2">
      <c r="A1560" s="144">
        <f t="shared" si="848"/>
        <v>42349</v>
      </c>
      <c r="B1560" s="2">
        <f t="shared" si="835"/>
        <v>291742.96067314444</v>
      </c>
      <c r="C1560" s="2">
        <f t="shared" si="849"/>
        <v>220124.05877546</v>
      </c>
      <c r="D1560" s="68">
        <f>SUM(Y1560:Y$1825)</f>
        <v>24182.00439781</v>
      </c>
      <c r="E1560" s="68">
        <f t="shared" si="836"/>
        <v>195942.05437765</v>
      </c>
      <c r="F1560" s="72">
        <f t="shared" si="826"/>
        <v>4405.95</v>
      </c>
      <c r="G1560" s="3">
        <f>IF(N1560=1,VLOOKUP(A1559,[1]Plan1!$BG$69:$BI$188,3),G1559)</f>
        <v>4450.45</v>
      </c>
      <c r="H1560" s="11">
        <f t="shared" si="827"/>
        <v>42279</v>
      </c>
      <c r="I1560" s="11">
        <f t="shared" si="828"/>
        <v>42310</v>
      </c>
      <c r="J1560" s="26">
        <f t="shared" si="837"/>
        <v>1.009997843824828E-2</v>
      </c>
      <c r="K1560" s="11">
        <f t="shared" si="850"/>
        <v>42373</v>
      </c>
      <c r="L1560" s="11">
        <f t="shared" si="838"/>
        <v>42373</v>
      </c>
      <c r="M1560" s="1">
        <f t="shared" si="851"/>
        <v>22</v>
      </c>
      <c r="N1560" s="1">
        <f t="shared" si="823"/>
        <v>8</v>
      </c>
      <c r="O1560" s="2">
        <f t="shared" si="839"/>
        <v>1.00366098</v>
      </c>
      <c r="P1560" s="10">
        <f t="shared" si="833"/>
        <v>1.0081988500000001</v>
      </c>
      <c r="Q1560" s="10">
        <f t="shared" si="829"/>
        <v>1.320269020033279</v>
      </c>
      <c r="R1560" s="2">
        <f t="shared" si="832"/>
        <v>1.3251024899999999</v>
      </c>
      <c r="S1560" s="2">
        <f t="shared" si="824"/>
        <v>1.3024994299999999</v>
      </c>
      <c r="T1560" s="2">
        <f t="shared" si="840"/>
        <v>286711.46108431998</v>
      </c>
      <c r="U1560" s="2">
        <f t="shared" si="841"/>
        <v>7315.0425465950157</v>
      </c>
      <c r="V1560" s="2">
        <f t="shared" si="842"/>
        <v>63701.249773889394</v>
      </c>
      <c r="W1560" s="2">
        <f t="shared" si="843"/>
        <v>291140.35109594441</v>
      </c>
      <c r="X1560" s="27">
        <f t="shared" si="844"/>
        <v>0</v>
      </c>
      <c r="Y1560" s="2">
        <f t="shared" si="825"/>
        <v>0</v>
      </c>
      <c r="Z1560" s="67">
        <f t="shared" si="845"/>
        <v>0</v>
      </c>
      <c r="AA1560" s="2">
        <f t="shared" si="854"/>
        <v>0</v>
      </c>
      <c r="AB1560" s="26">
        <f t="shared" si="852"/>
        <v>6.7299999999999999E-2</v>
      </c>
      <c r="AC1560" s="27">
        <f t="shared" si="834"/>
        <v>8</v>
      </c>
      <c r="AD1560" s="27">
        <v>252</v>
      </c>
      <c r="AE1560" s="10">
        <f t="shared" si="830"/>
        <v>1.002069825</v>
      </c>
      <c r="AF1560" s="2">
        <f t="shared" si="855"/>
        <v>593.44254993000004</v>
      </c>
      <c r="AG1560" s="2">
        <f t="shared" si="846"/>
        <v>602.60957719999999</v>
      </c>
      <c r="AH1560" s="3" t="str">
        <f t="shared" si="847"/>
        <v>-</v>
      </c>
      <c r="AI1560" s="4" t="str">
        <f t="shared" si="831"/>
        <v>A+J=</v>
      </c>
      <c r="AJ1560" s="11">
        <f t="shared" si="853"/>
        <v>42375</v>
      </c>
      <c r="AK1560" s="11"/>
      <c r="AL1560" s="4"/>
      <c r="AM1560" s="1"/>
      <c r="AN1560" s="11"/>
      <c r="AO1560" s="1"/>
      <c r="AP1560" s="1"/>
      <c r="AQ1560" s="1"/>
      <c r="AR1560" s="1"/>
      <c r="AS1560" s="6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</row>
    <row r="1561" spans="1:55" x14ac:dyDescent="0.2">
      <c r="A1561" s="144">
        <f t="shared" si="848"/>
        <v>42350</v>
      </c>
      <c r="B1561" s="2">
        <f t="shared" si="835"/>
        <v>291937.27993521624</v>
      </c>
      <c r="C1561" s="2">
        <f t="shared" si="849"/>
        <v>220124.05877546</v>
      </c>
      <c r="D1561" s="68">
        <f>SUM(Y1561:Y$1825)</f>
        <v>24182.00439781</v>
      </c>
      <c r="E1561" s="68">
        <f t="shared" si="836"/>
        <v>195942.05437765</v>
      </c>
      <c r="F1561" s="72">
        <f t="shared" si="826"/>
        <v>4405.95</v>
      </c>
      <c r="G1561" s="3">
        <f>IF(N1561=1,VLOOKUP(A1560,[1]Plan1!$BG$69:$BI$188,3),G1560)</f>
        <v>4450.45</v>
      </c>
      <c r="H1561" s="11">
        <f t="shared" si="827"/>
        <v>42279</v>
      </c>
      <c r="I1561" s="11">
        <f t="shared" si="828"/>
        <v>42310</v>
      </c>
      <c r="J1561" s="26">
        <f t="shared" si="837"/>
        <v>1.009997843824828E-2</v>
      </c>
      <c r="K1561" s="11">
        <f t="shared" si="850"/>
        <v>42373</v>
      </c>
      <c r="L1561" s="11">
        <f t="shared" si="838"/>
        <v>42373</v>
      </c>
      <c r="M1561" s="1">
        <f t="shared" si="851"/>
        <v>22</v>
      </c>
      <c r="N1561" s="1">
        <f t="shared" si="823"/>
        <v>9</v>
      </c>
      <c r="O1561" s="2">
        <f t="shared" si="839"/>
        <v>1.00411954</v>
      </c>
      <c r="P1561" s="10">
        <f t="shared" si="833"/>
        <v>1.0081988500000001</v>
      </c>
      <c r="Q1561" s="10">
        <f t="shared" si="829"/>
        <v>1.320269020033279</v>
      </c>
      <c r="R1561" s="2">
        <f t="shared" si="832"/>
        <v>1.3257079199999999</v>
      </c>
      <c r="S1561" s="2">
        <f t="shared" si="824"/>
        <v>1.3024994299999999</v>
      </c>
      <c r="T1561" s="2">
        <f t="shared" si="840"/>
        <v>286711.46108431998</v>
      </c>
      <c r="U1561" s="2">
        <f t="shared" si="841"/>
        <v>7315.0425465950157</v>
      </c>
      <c r="V1561" s="2">
        <f t="shared" si="842"/>
        <v>63819.878971871258</v>
      </c>
      <c r="W1561" s="2">
        <f t="shared" si="843"/>
        <v>291258.98029392626</v>
      </c>
      <c r="X1561" s="27">
        <f t="shared" si="844"/>
        <v>0</v>
      </c>
      <c r="Y1561" s="2">
        <f t="shared" si="825"/>
        <v>0</v>
      </c>
      <c r="Z1561" s="67">
        <f t="shared" si="845"/>
        <v>0</v>
      </c>
      <c r="AA1561" s="2">
        <f t="shared" si="854"/>
        <v>0</v>
      </c>
      <c r="AB1561" s="26">
        <f t="shared" si="852"/>
        <v>6.7299999999999999E-2</v>
      </c>
      <c r="AC1561" s="27">
        <f t="shared" si="834"/>
        <v>9</v>
      </c>
      <c r="AD1561" s="27">
        <v>252</v>
      </c>
      <c r="AE1561" s="10">
        <f t="shared" si="830"/>
        <v>1.0023288539999999</v>
      </c>
      <c r="AF1561" s="2">
        <f t="shared" si="855"/>
        <v>667.70913298999994</v>
      </c>
      <c r="AG1561" s="2">
        <f t="shared" si="846"/>
        <v>678.29964128999995</v>
      </c>
      <c r="AH1561" s="3" t="str">
        <f t="shared" si="847"/>
        <v>-</v>
      </c>
      <c r="AI1561" s="4" t="str">
        <f t="shared" si="831"/>
        <v>A+J=</v>
      </c>
      <c r="AJ1561" s="11">
        <f t="shared" si="853"/>
        <v>42375</v>
      </c>
      <c r="AK1561" s="11"/>
      <c r="AL1561" s="4"/>
      <c r="AM1561" s="1"/>
      <c r="AN1561" s="11"/>
      <c r="AO1561" s="1"/>
      <c r="AP1561" s="1"/>
      <c r="AQ1561" s="1"/>
      <c r="AR1561" s="1"/>
      <c r="AS1561" s="6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</row>
    <row r="1562" spans="1:55" x14ac:dyDescent="0.2">
      <c r="A1562" s="144">
        <f t="shared" si="848"/>
        <v>42351</v>
      </c>
      <c r="B1562" s="2">
        <f t="shared" si="835"/>
        <v>291937.27993521624</v>
      </c>
      <c r="C1562" s="2">
        <f t="shared" si="849"/>
        <v>220124.05877546</v>
      </c>
      <c r="D1562" s="68">
        <f>SUM(Y1562:Y$1825)</f>
        <v>24182.00439781</v>
      </c>
      <c r="E1562" s="68">
        <f t="shared" si="836"/>
        <v>195942.05437765</v>
      </c>
      <c r="F1562" s="72">
        <f t="shared" si="826"/>
        <v>4405.95</v>
      </c>
      <c r="G1562" s="3">
        <f>IF(N1562=1,VLOOKUP(A1561,[1]Plan1!$BG$69:$BI$188,3),G1561)</f>
        <v>4450.45</v>
      </c>
      <c r="H1562" s="11">
        <f t="shared" si="827"/>
        <v>42279</v>
      </c>
      <c r="I1562" s="11">
        <f t="shared" si="828"/>
        <v>42310</v>
      </c>
      <c r="J1562" s="26">
        <f t="shared" si="837"/>
        <v>1.009997843824828E-2</v>
      </c>
      <c r="K1562" s="11">
        <f t="shared" si="850"/>
        <v>42373</v>
      </c>
      <c r="L1562" s="11">
        <f t="shared" si="838"/>
        <v>42373</v>
      </c>
      <c r="M1562" s="1">
        <f t="shared" si="851"/>
        <v>22</v>
      </c>
      <c r="N1562" s="1">
        <f t="shared" si="823"/>
        <v>9</v>
      </c>
      <c r="O1562" s="2">
        <f t="shared" si="839"/>
        <v>1.00411954</v>
      </c>
      <c r="P1562" s="10">
        <f t="shared" si="833"/>
        <v>1.0081988500000001</v>
      </c>
      <c r="Q1562" s="10">
        <f t="shared" si="829"/>
        <v>1.320269020033279</v>
      </c>
      <c r="R1562" s="2">
        <f t="shared" si="832"/>
        <v>1.3257079199999999</v>
      </c>
      <c r="S1562" s="2">
        <f t="shared" si="824"/>
        <v>1.3024994299999999</v>
      </c>
      <c r="T1562" s="2">
        <f t="shared" si="840"/>
        <v>286711.46108431998</v>
      </c>
      <c r="U1562" s="2">
        <f t="shared" si="841"/>
        <v>7315.0425465950157</v>
      </c>
      <c r="V1562" s="2">
        <f t="shared" si="842"/>
        <v>63819.878971871258</v>
      </c>
      <c r="W1562" s="2">
        <f t="shared" si="843"/>
        <v>291258.98029392626</v>
      </c>
      <c r="X1562" s="27">
        <f t="shared" si="844"/>
        <v>0</v>
      </c>
      <c r="Y1562" s="2">
        <f t="shared" si="825"/>
        <v>0</v>
      </c>
      <c r="Z1562" s="67">
        <f t="shared" si="845"/>
        <v>0</v>
      </c>
      <c r="AA1562" s="2">
        <f t="shared" si="854"/>
        <v>0</v>
      </c>
      <c r="AB1562" s="26">
        <f t="shared" si="852"/>
        <v>6.7299999999999999E-2</v>
      </c>
      <c r="AC1562" s="27">
        <f t="shared" si="834"/>
        <v>9</v>
      </c>
      <c r="AD1562" s="27">
        <v>252</v>
      </c>
      <c r="AE1562" s="10">
        <f t="shared" si="830"/>
        <v>1.0023288539999999</v>
      </c>
      <c r="AF1562" s="2">
        <f t="shared" si="855"/>
        <v>667.70913298999994</v>
      </c>
      <c r="AG1562" s="2">
        <f t="shared" si="846"/>
        <v>678.29964128999995</v>
      </c>
      <c r="AH1562" s="3" t="str">
        <f t="shared" si="847"/>
        <v>-</v>
      </c>
      <c r="AI1562" s="4" t="str">
        <f t="shared" si="831"/>
        <v>A+J=</v>
      </c>
      <c r="AJ1562" s="11">
        <f t="shared" si="853"/>
        <v>42375</v>
      </c>
      <c r="AK1562" s="11"/>
      <c r="AL1562" s="4"/>
      <c r="AM1562" s="1"/>
      <c r="AN1562" s="11"/>
      <c r="AO1562" s="1"/>
      <c r="AP1562" s="1"/>
      <c r="AQ1562" s="1"/>
      <c r="AR1562" s="1"/>
      <c r="AS1562" s="6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</row>
    <row r="1563" spans="1:55" x14ac:dyDescent="0.2">
      <c r="A1563" s="144">
        <f t="shared" si="848"/>
        <v>42352</v>
      </c>
      <c r="B1563" s="2">
        <f t="shared" si="835"/>
        <v>291937.27993521624</v>
      </c>
      <c r="C1563" s="2">
        <f t="shared" si="849"/>
        <v>220124.05877546</v>
      </c>
      <c r="D1563" s="68">
        <f>SUM(Y1563:Y$1825)</f>
        <v>24182.00439781</v>
      </c>
      <c r="E1563" s="68">
        <f t="shared" si="836"/>
        <v>195942.05437765</v>
      </c>
      <c r="F1563" s="72">
        <f t="shared" si="826"/>
        <v>4405.95</v>
      </c>
      <c r="G1563" s="3">
        <f>IF(N1563=1,VLOOKUP(A1562,[1]Plan1!$BG$69:$BI$188,3),G1562)</f>
        <v>4450.45</v>
      </c>
      <c r="H1563" s="11">
        <f t="shared" si="827"/>
        <v>42279</v>
      </c>
      <c r="I1563" s="11">
        <f t="shared" si="828"/>
        <v>42310</v>
      </c>
      <c r="J1563" s="26">
        <f t="shared" si="837"/>
        <v>1.009997843824828E-2</v>
      </c>
      <c r="K1563" s="11">
        <f t="shared" si="850"/>
        <v>42373</v>
      </c>
      <c r="L1563" s="11">
        <f t="shared" si="838"/>
        <v>42373</v>
      </c>
      <c r="M1563" s="1">
        <f t="shared" si="851"/>
        <v>22</v>
      </c>
      <c r="N1563" s="1">
        <f t="shared" si="823"/>
        <v>9</v>
      </c>
      <c r="O1563" s="2">
        <f t="shared" si="839"/>
        <v>1.00411954</v>
      </c>
      <c r="P1563" s="10">
        <f t="shared" si="833"/>
        <v>1.0081988500000001</v>
      </c>
      <c r="Q1563" s="10">
        <f t="shared" si="829"/>
        <v>1.320269020033279</v>
      </c>
      <c r="R1563" s="2">
        <f t="shared" si="832"/>
        <v>1.3257079199999999</v>
      </c>
      <c r="S1563" s="2">
        <f t="shared" si="824"/>
        <v>1.3024994299999999</v>
      </c>
      <c r="T1563" s="2">
        <f t="shared" si="840"/>
        <v>286711.46108431998</v>
      </c>
      <c r="U1563" s="2">
        <f t="shared" si="841"/>
        <v>7315.0425465950157</v>
      </c>
      <c r="V1563" s="2">
        <f t="shared" si="842"/>
        <v>63819.878971871258</v>
      </c>
      <c r="W1563" s="2">
        <f t="shared" si="843"/>
        <v>291258.98029392626</v>
      </c>
      <c r="X1563" s="27">
        <f t="shared" si="844"/>
        <v>0</v>
      </c>
      <c r="Y1563" s="2">
        <f t="shared" si="825"/>
        <v>0</v>
      </c>
      <c r="Z1563" s="67">
        <f t="shared" si="845"/>
        <v>0</v>
      </c>
      <c r="AA1563" s="2">
        <f t="shared" si="854"/>
        <v>0</v>
      </c>
      <c r="AB1563" s="26">
        <f t="shared" si="852"/>
        <v>6.7299999999999999E-2</v>
      </c>
      <c r="AC1563" s="27">
        <f t="shared" si="834"/>
        <v>9</v>
      </c>
      <c r="AD1563" s="27">
        <v>252</v>
      </c>
      <c r="AE1563" s="10">
        <f t="shared" si="830"/>
        <v>1.0023288539999999</v>
      </c>
      <c r="AF1563" s="2">
        <f t="shared" si="855"/>
        <v>667.70913298999994</v>
      </c>
      <c r="AG1563" s="2">
        <f t="shared" si="846"/>
        <v>678.29964128999995</v>
      </c>
      <c r="AH1563" s="3" t="str">
        <f t="shared" si="847"/>
        <v>-</v>
      </c>
      <c r="AI1563" s="4" t="str">
        <f t="shared" si="831"/>
        <v>A+J=</v>
      </c>
      <c r="AJ1563" s="11">
        <f t="shared" si="853"/>
        <v>42375</v>
      </c>
      <c r="AK1563" s="11"/>
      <c r="AL1563" s="4"/>
      <c r="AM1563" s="1"/>
      <c r="AN1563" s="11"/>
      <c r="AO1563" s="1"/>
      <c r="AP1563" s="1"/>
      <c r="AQ1563" s="1"/>
      <c r="AR1563" s="1"/>
      <c r="AS1563" s="6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</row>
    <row r="1564" spans="1:55" x14ac:dyDescent="0.2">
      <c r="A1564" s="144">
        <f t="shared" si="848"/>
        <v>42353</v>
      </c>
      <c r="B1564" s="2">
        <f t="shared" si="835"/>
        <v>292131.73321765289</v>
      </c>
      <c r="C1564" s="2">
        <f t="shared" si="849"/>
        <v>220124.05877546</v>
      </c>
      <c r="D1564" s="68">
        <f>SUM(Y1564:Y$1825)</f>
        <v>24182.00439781</v>
      </c>
      <c r="E1564" s="68">
        <f t="shared" si="836"/>
        <v>195942.05437765</v>
      </c>
      <c r="F1564" s="72">
        <f t="shared" si="826"/>
        <v>4405.95</v>
      </c>
      <c r="G1564" s="3">
        <f>IF(N1564=1,VLOOKUP(A1563,[1]Plan1!$BG$69:$BI$188,3),G1563)</f>
        <v>4450.45</v>
      </c>
      <c r="H1564" s="11">
        <f t="shared" si="827"/>
        <v>42279</v>
      </c>
      <c r="I1564" s="11">
        <f t="shared" si="828"/>
        <v>42310</v>
      </c>
      <c r="J1564" s="26">
        <f t="shared" si="837"/>
        <v>1.009997843824828E-2</v>
      </c>
      <c r="K1564" s="11">
        <f t="shared" si="850"/>
        <v>42373</v>
      </c>
      <c r="L1564" s="11">
        <f t="shared" si="838"/>
        <v>42373</v>
      </c>
      <c r="M1564" s="1">
        <f t="shared" si="851"/>
        <v>22</v>
      </c>
      <c r="N1564" s="1">
        <f t="shared" si="823"/>
        <v>10</v>
      </c>
      <c r="O1564" s="2">
        <f t="shared" si="839"/>
        <v>1.0045783100000001</v>
      </c>
      <c r="P1564" s="10">
        <f t="shared" si="833"/>
        <v>1.0081988500000001</v>
      </c>
      <c r="Q1564" s="10">
        <f t="shared" si="829"/>
        <v>1.320269020033279</v>
      </c>
      <c r="R1564" s="2">
        <f t="shared" si="832"/>
        <v>1.3263136200000001</v>
      </c>
      <c r="S1564" s="2">
        <f t="shared" si="824"/>
        <v>1.3024994299999999</v>
      </c>
      <c r="T1564" s="2">
        <f t="shared" si="840"/>
        <v>286711.46108431998</v>
      </c>
      <c r="U1564" s="2">
        <f t="shared" si="841"/>
        <v>7315.0425465950157</v>
      </c>
      <c r="V1564" s="2">
        <f t="shared" si="842"/>
        <v>63938.561074207835</v>
      </c>
      <c r="W1564" s="2">
        <f t="shared" si="843"/>
        <v>291377.66239626287</v>
      </c>
      <c r="X1564" s="27">
        <f t="shared" si="844"/>
        <v>0</v>
      </c>
      <c r="Y1564" s="2">
        <f t="shared" si="825"/>
        <v>0</v>
      </c>
      <c r="Z1564" s="67">
        <f t="shared" si="845"/>
        <v>0</v>
      </c>
      <c r="AA1564" s="2">
        <f t="shared" si="854"/>
        <v>0</v>
      </c>
      <c r="AB1564" s="26">
        <f t="shared" si="852"/>
        <v>6.7299999999999999E-2</v>
      </c>
      <c r="AC1564" s="27">
        <f t="shared" si="834"/>
        <v>10</v>
      </c>
      <c r="AD1564" s="27">
        <v>252</v>
      </c>
      <c r="AE1564" s="10">
        <f t="shared" si="830"/>
        <v>1.0025879499999999</v>
      </c>
      <c r="AF1564" s="2">
        <f t="shared" si="855"/>
        <v>741.99492570999996</v>
      </c>
      <c r="AG1564" s="2">
        <f t="shared" si="846"/>
        <v>754.07082138999999</v>
      </c>
      <c r="AH1564" s="3" t="str">
        <f t="shared" si="847"/>
        <v>-</v>
      </c>
      <c r="AI1564" s="4" t="str">
        <f t="shared" si="831"/>
        <v>A+J=</v>
      </c>
      <c r="AJ1564" s="11">
        <f t="shared" si="853"/>
        <v>42375</v>
      </c>
      <c r="AK1564" s="11"/>
      <c r="AL1564" s="4"/>
      <c r="AM1564" s="1"/>
      <c r="AN1564" s="11"/>
      <c r="AO1564" s="1"/>
      <c r="AP1564" s="1"/>
      <c r="AQ1564" s="1"/>
      <c r="AR1564" s="1"/>
      <c r="AS1564" s="6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</row>
    <row r="1565" spans="1:55" x14ac:dyDescent="0.2">
      <c r="A1565" s="144">
        <f t="shared" si="848"/>
        <v>42354</v>
      </c>
      <c r="B1565" s="2">
        <f t="shared" si="835"/>
        <v>292326.32451544516</v>
      </c>
      <c r="C1565" s="2">
        <f t="shared" si="849"/>
        <v>220124.05877546</v>
      </c>
      <c r="D1565" s="68">
        <f>SUM(Y1565:Y$1825)</f>
        <v>24182.00439781</v>
      </c>
      <c r="E1565" s="68">
        <f t="shared" si="836"/>
        <v>195942.05437765</v>
      </c>
      <c r="F1565" s="72">
        <f t="shared" si="826"/>
        <v>4405.95</v>
      </c>
      <c r="G1565" s="3">
        <f>IF(N1565=1,VLOOKUP(A1564,[1]Plan1!$BG$69:$BI$188,3),G1564)</f>
        <v>4450.45</v>
      </c>
      <c r="H1565" s="11">
        <f t="shared" si="827"/>
        <v>42279</v>
      </c>
      <c r="I1565" s="11">
        <f t="shared" si="828"/>
        <v>42310</v>
      </c>
      <c r="J1565" s="26">
        <f t="shared" si="837"/>
        <v>1.009997843824828E-2</v>
      </c>
      <c r="K1565" s="11">
        <f t="shared" si="850"/>
        <v>42373</v>
      </c>
      <c r="L1565" s="11">
        <f t="shared" si="838"/>
        <v>42373</v>
      </c>
      <c r="M1565" s="1">
        <f t="shared" si="851"/>
        <v>22</v>
      </c>
      <c r="N1565" s="1">
        <f t="shared" ref="N1565:N1628" si="856">(M1565-(NETWORKDAYS(A1565,L1565,AN$137:AN$327)-1))</f>
        <v>11</v>
      </c>
      <c r="O1565" s="2">
        <f t="shared" si="839"/>
        <v>1.0050372999999999</v>
      </c>
      <c r="P1565" s="10">
        <f t="shared" si="833"/>
        <v>1.0081988500000001</v>
      </c>
      <c r="Q1565" s="10">
        <f t="shared" si="829"/>
        <v>1.320269020033279</v>
      </c>
      <c r="R1565" s="2">
        <f t="shared" si="832"/>
        <v>1.32691961</v>
      </c>
      <c r="S1565" s="2">
        <f t="shared" si="824"/>
        <v>1.3024994299999999</v>
      </c>
      <c r="T1565" s="2">
        <f t="shared" si="840"/>
        <v>286711.46108431998</v>
      </c>
      <c r="U1565" s="2">
        <f t="shared" si="841"/>
        <v>7315.0425465950157</v>
      </c>
      <c r="V1565" s="2">
        <f t="shared" si="842"/>
        <v>64057.299999740135</v>
      </c>
      <c r="W1565" s="2">
        <f t="shared" si="843"/>
        <v>291496.40132179513</v>
      </c>
      <c r="X1565" s="27">
        <f t="shared" si="844"/>
        <v>0</v>
      </c>
      <c r="Y1565" s="2">
        <f t="shared" si="825"/>
        <v>0</v>
      </c>
      <c r="Z1565" s="67">
        <f t="shared" si="845"/>
        <v>0</v>
      </c>
      <c r="AA1565" s="2">
        <f t="shared" si="854"/>
        <v>0</v>
      </c>
      <c r="AB1565" s="26">
        <f t="shared" si="852"/>
        <v>6.7299999999999999E-2</v>
      </c>
      <c r="AC1565" s="27">
        <f t="shared" si="834"/>
        <v>11</v>
      </c>
      <c r="AD1565" s="27">
        <v>252</v>
      </c>
      <c r="AE1565" s="10">
        <f t="shared" si="830"/>
        <v>1.0028471130000001</v>
      </c>
      <c r="AF1565" s="2">
        <f t="shared" si="855"/>
        <v>816.29992809999999</v>
      </c>
      <c r="AG1565" s="2">
        <f t="shared" si="846"/>
        <v>829.92319365000003</v>
      </c>
      <c r="AH1565" s="3" t="str">
        <f t="shared" si="847"/>
        <v>-</v>
      </c>
      <c r="AI1565" s="4" t="str">
        <f t="shared" si="831"/>
        <v>A+J=</v>
      </c>
      <c r="AJ1565" s="11">
        <f t="shared" si="853"/>
        <v>42375</v>
      </c>
      <c r="AK1565" s="11"/>
      <c r="AL1565" s="4"/>
      <c r="AM1565" s="1"/>
      <c r="AN1565" s="11"/>
      <c r="AO1565" s="1"/>
      <c r="AP1565" s="1"/>
      <c r="AQ1565" s="1"/>
      <c r="AR1565" s="1"/>
      <c r="AS1565" s="6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</row>
    <row r="1566" spans="1:55" x14ac:dyDescent="0.2">
      <c r="A1566" s="144">
        <f t="shared" si="848"/>
        <v>42355</v>
      </c>
      <c r="B1566" s="2">
        <f t="shared" si="835"/>
        <v>292521.04800011159</v>
      </c>
      <c r="C1566" s="2">
        <f t="shared" si="849"/>
        <v>220124.05877546</v>
      </c>
      <c r="D1566" s="68">
        <f>SUM(Y1566:Y$1825)</f>
        <v>24182.00439781</v>
      </c>
      <c r="E1566" s="68">
        <f t="shared" si="836"/>
        <v>195942.05437765</v>
      </c>
      <c r="F1566" s="72">
        <f t="shared" si="826"/>
        <v>4405.95</v>
      </c>
      <c r="G1566" s="3">
        <f>IF(N1566=1,VLOOKUP(A1565,[1]Plan1!$BG$69:$BI$188,3),G1565)</f>
        <v>4450.45</v>
      </c>
      <c r="H1566" s="11">
        <f t="shared" si="827"/>
        <v>42279</v>
      </c>
      <c r="I1566" s="11">
        <f t="shared" si="828"/>
        <v>42310</v>
      </c>
      <c r="J1566" s="26">
        <f t="shared" si="837"/>
        <v>1.009997843824828E-2</v>
      </c>
      <c r="K1566" s="11">
        <f t="shared" si="850"/>
        <v>42373</v>
      </c>
      <c r="L1566" s="11">
        <f t="shared" si="838"/>
        <v>42373</v>
      </c>
      <c r="M1566" s="1">
        <f t="shared" si="851"/>
        <v>22</v>
      </c>
      <c r="N1566" s="1">
        <f t="shared" si="856"/>
        <v>12</v>
      </c>
      <c r="O1566" s="2">
        <f t="shared" si="839"/>
        <v>1.0054964900000001</v>
      </c>
      <c r="P1566" s="10">
        <f t="shared" si="833"/>
        <v>1.0081988500000001</v>
      </c>
      <c r="Q1566" s="10">
        <f t="shared" si="829"/>
        <v>1.320269020033279</v>
      </c>
      <c r="R1566" s="2">
        <f t="shared" si="832"/>
        <v>1.3275258599999999</v>
      </c>
      <c r="S1566" s="2">
        <f t="shared" ref="S1566:S1629" si="857">IF(AND(X1566&gt;0,MONTH(A1566)=10),R1566,S1565)</f>
        <v>1.3024994299999999</v>
      </c>
      <c r="T1566" s="2">
        <f t="shared" si="840"/>
        <v>286711.46108431998</v>
      </c>
      <c r="U1566" s="2">
        <f t="shared" si="841"/>
        <v>7315.0425465950157</v>
      </c>
      <c r="V1566" s="2">
        <f t="shared" si="842"/>
        <v>64176.089870206568</v>
      </c>
      <c r="W1566" s="2">
        <f t="shared" si="843"/>
        <v>291615.19119226158</v>
      </c>
      <c r="X1566" s="27">
        <f t="shared" si="844"/>
        <v>0</v>
      </c>
      <c r="Y1566" s="2">
        <f t="shared" ref="Y1566:Y1629" si="858">IF(X1566&gt;0,VLOOKUP(A1566,AN$12:AR$131,5),0)</f>
        <v>0</v>
      </c>
      <c r="Z1566" s="67">
        <f t="shared" si="845"/>
        <v>0</v>
      </c>
      <c r="AA1566" s="2">
        <f t="shared" si="854"/>
        <v>0</v>
      </c>
      <c r="AB1566" s="26">
        <f t="shared" si="852"/>
        <v>6.7299999999999999E-2</v>
      </c>
      <c r="AC1566" s="27">
        <f t="shared" si="834"/>
        <v>12</v>
      </c>
      <c r="AD1566" s="27">
        <v>252</v>
      </c>
      <c r="AE1566" s="10">
        <f t="shared" si="830"/>
        <v>1.003106343</v>
      </c>
      <c r="AF1566" s="2">
        <f t="shared" si="855"/>
        <v>890.62414015000002</v>
      </c>
      <c r="AG1566" s="2">
        <f t="shared" si="846"/>
        <v>905.85680785</v>
      </c>
      <c r="AH1566" s="3" t="str">
        <f t="shared" si="847"/>
        <v>-</v>
      </c>
      <c r="AI1566" s="4" t="str">
        <f t="shared" si="831"/>
        <v>A+J=</v>
      </c>
      <c r="AJ1566" s="11">
        <f t="shared" si="853"/>
        <v>42375</v>
      </c>
      <c r="AK1566" s="11"/>
      <c r="AL1566" s="4"/>
      <c r="AM1566" s="1"/>
      <c r="AN1566" s="11"/>
      <c r="AO1566" s="1"/>
      <c r="AP1566" s="1"/>
      <c r="AQ1566" s="1"/>
      <c r="AR1566" s="1"/>
      <c r="AS1566" s="6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</row>
    <row r="1567" spans="1:55" x14ac:dyDescent="0.2">
      <c r="A1567" s="144">
        <f t="shared" si="848"/>
        <v>42356</v>
      </c>
      <c r="B1567" s="2">
        <f t="shared" si="835"/>
        <v>292715.90766717325</v>
      </c>
      <c r="C1567" s="2">
        <f t="shared" si="849"/>
        <v>220124.05877546</v>
      </c>
      <c r="D1567" s="68">
        <f>SUM(Y1567:Y$1825)</f>
        <v>24182.00439781</v>
      </c>
      <c r="E1567" s="68">
        <f t="shared" si="836"/>
        <v>195942.05437765</v>
      </c>
      <c r="F1567" s="72">
        <f t="shared" ref="F1567:F1630" si="859">IF(G1567=G1566,F1566,G1566)</f>
        <v>4405.95</v>
      </c>
      <c r="G1567" s="3">
        <f>IF(N1567=1,VLOOKUP(A1566,[1]Plan1!$BG$69:$BI$188,3),G1566)</f>
        <v>4450.45</v>
      </c>
      <c r="H1567" s="11">
        <f t="shared" ref="H1567:H1630" si="860">EDATE(I1567,-1)</f>
        <v>42279</v>
      </c>
      <c r="I1567" s="11">
        <f t="shared" ref="I1567:I1630" si="861">IF(X1566&gt;0,EDATE(A1567,-1),+I1566)</f>
        <v>42310</v>
      </c>
      <c r="J1567" s="26">
        <f t="shared" si="837"/>
        <v>1.009997843824828E-2</v>
      </c>
      <c r="K1567" s="11">
        <f t="shared" si="850"/>
        <v>42373</v>
      </c>
      <c r="L1567" s="11">
        <f t="shared" si="838"/>
        <v>42373</v>
      </c>
      <c r="M1567" s="1">
        <f t="shared" si="851"/>
        <v>22</v>
      </c>
      <c r="N1567" s="1">
        <f t="shared" si="856"/>
        <v>13</v>
      </c>
      <c r="O1567" s="2">
        <f t="shared" si="839"/>
        <v>1.0059558900000001</v>
      </c>
      <c r="P1567" s="10">
        <f t="shared" si="833"/>
        <v>1.0081988500000001</v>
      </c>
      <c r="Q1567" s="10">
        <f t="shared" ref="Q1567:Q1630" si="862">IF(L1567&gt;L1566,Q1566*P1567,Q1566)</f>
        <v>1.320269020033279</v>
      </c>
      <c r="R1567" s="2">
        <f t="shared" si="832"/>
        <v>1.3281323899999999</v>
      </c>
      <c r="S1567" s="2">
        <f t="shared" si="857"/>
        <v>1.3024994299999999</v>
      </c>
      <c r="T1567" s="2">
        <f t="shared" si="840"/>
        <v>286711.46108431998</v>
      </c>
      <c r="U1567" s="2">
        <f t="shared" si="841"/>
        <v>7315.0425465950157</v>
      </c>
      <c r="V1567" s="2">
        <f t="shared" si="842"/>
        <v>64294.934604448244</v>
      </c>
      <c r="W1567" s="2">
        <f t="shared" si="843"/>
        <v>291734.03592650325</v>
      </c>
      <c r="X1567" s="27">
        <f t="shared" si="844"/>
        <v>0</v>
      </c>
      <c r="Y1567" s="2">
        <f t="shared" si="858"/>
        <v>0</v>
      </c>
      <c r="Z1567" s="67">
        <f t="shared" si="845"/>
        <v>0</v>
      </c>
      <c r="AA1567" s="2">
        <f t="shared" si="854"/>
        <v>0</v>
      </c>
      <c r="AB1567" s="26">
        <f t="shared" si="852"/>
        <v>6.7299999999999999E-2</v>
      </c>
      <c r="AC1567" s="27">
        <f t="shared" si="834"/>
        <v>13</v>
      </c>
      <c r="AD1567" s="27">
        <v>252</v>
      </c>
      <c r="AE1567" s="10">
        <f t="shared" ref="AE1567:AE1630" si="863">ROUND((1+AB1567)^TRUNC((AC1567/AD1567),9),9)</f>
        <v>1.0033656399999999</v>
      </c>
      <c r="AF1567" s="2">
        <f t="shared" si="855"/>
        <v>964.96756187999995</v>
      </c>
      <c r="AG1567" s="2">
        <f t="shared" si="846"/>
        <v>981.87174067000001</v>
      </c>
      <c r="AH1567" s="3" t="str">
        <f t="shared" si="847"/>
        <v>-</v>
      </c>
      <c r="AI1567" s="4" t="str">
        <f t="shared" si="831"/>
        <v>A+J=</v>
      </c>
      <c r="AJ1567" s="11">
        <f t="shared" si="853"/>
        <v>42375</v>
      </c>
      <c r="AK1567" s="11"/>
      <c r="AL1567" s="4"/>
      <c r="AM1567" s="1"/>
      <c r="AN1567" s="11"/>
      <c r="AO1567" s="1"/>
      <c r="AP1567" s="1"/>
      <c r="AQ1567" s="1"/>
      <c r="AR1567" s="1"/>
      <c r="AS1567" s="6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</row>
    <row r="1568" spans="1:55" x14ac:dyDescent="0.2">
      <c r="A1568" s="144">
        <f t="shared" si="848"/>
        <v>42357</v>
      </c>
      <c r="B1568" s="2">
        <f t="shared" si="835"/>
        <v>292910.9055497307</v>
      </c>
      <c r="C1568" s="2">
        <f t="shared" si="849"/>
        <v>220124.05877546</v>
      </c>
      <c r="D1568" s="68">
        <f>SUM(Y1568:Y$1825)</f>
        <v>24182.00439781</v>
      </c>
      <c r="E1568" s="68">
        <f t="shared" si="836"/>
        <v>195942.05437765</v>
      </c>
      <c r="F1568" s="72">
        <f t="shared" si="859"/>
        <v>4405.95</v>
      </c>
      <c r="G1568" s="3">
        <f>IF(N1568=1,VLOOKUP(A1567,[1]Plan1!$BG$69:$BI$188,3),G1567)</f>
        <v>4450.45</v>
      </c>
      <c r="H1568" s="11">
        <f t="shared" si="860"/>
        <v>42279</v>
      </c>
      <c r="I1568" s="11">
        <f t="shared" si="861"/>
        <v>42310</v>
      </c>
      <c r="J1568" s="26">
        <f t="shared" si="837"/>
        <v>1.009997843824828E-2</v>
      </c>
      <c r="K1568" s="11">
        <f t="shared" si="850"/>
        <v>42373</v>
      </c>
      <c r="L1568" s="11">
        <f t="shared" si="838"/>
        <v>42373</v>
      </c>
      <c r="M1568" s="1">
        <f t="shared" si="851"/>
        <v>22</v>
      </c>
      <c r="N1568" s="1">
        <f t="shared" si="856"/>
        <v>14</v>
      </c>
      <c r="O1568" s="2">
        <f t="shared" si="839"/>
        <v>1.0064155100000001</v>
      </c>
      <c r="P1568" s="10">
        <f t="shared" si="833"/>
        <v>1.0081988500000001</v>
      </c>
      <c r="Q1568" s="10">
        <f t="shared" si="862"/>
        <v>1.320269020033279</v>
      </c>
      <c r="R1568" s="2">
        <f t="shared" si="832"/>
        <v>1.3287392099999999</v>
      </c>
      <c r="S1568" s="2">
        <f t="shared" si="857"/>
        <v>1.3024994299999999</v>
      </c>
      <c r="T1568" s="2">
        <f t="shared" si="840"/>
        <v>286711.46108431998</v>
      </c>
      <c r="U1568" s="2">
        <f t="shared" si="841"/>
        <v>7315.0425465950157</v>
      </c>
      <c r="V1568" s="2">
        <f t="shared" si="842"/>
        <v>64413.836161885694</v>
      </c>
      <c r="W1568" s="2">
        <f t="shared" si="843"/>
        <v>291852.93748394068</v>
      </c>
      <c r="X1568" s="27">
        <f t="shared" si="844"/>
        <v>0</v>
      </c>
      <c r="Y1568" s="2">
        <f t="shared" si="858"/>
        <v>0</v>
      </c>
      <c r="Z1568" s="67">
        <f t="shared" si="845"/>
        <v>0</v>
      </c>
      <c r="AA1568" s="2">
        <f t="shared" si="854"/>
        <v>0</v>
      </c>
      <c r="AB1568" s="26">
        <f t="shared" si="852"/>
        <v>6.7299999999999999E-2</v>
      </c>
      <c r="AC1568" s="27">
        <f t="shared" si="834"/>
        <v>14</v>
      </c>
      <c r="AD1568" s="27">
        <v>252</v>
      </c>
      <c r="AE1568" s="10">
        <f t="shared" si="863"/>
        <v>1.0036250040000001</v>
      </c>
      <c r="AF1568" s="2">
        <f t="shared" si="855"/>
        <v>1039.3301932700001</v>
      </c>
      <c r="AG1568" s="2">
        <f t="shared" si="846"/>
        <v>1057.9680657900001</v>
      </c>
      <c r="AH1568" s="3" t="str">
        <f t="shared" si="847"/>
        <v>-</v>
      </c>
      <c r="AI1568" s="4" t="str">
        <f t="shared" si="831"/>
        <v>A+J=</v>
      </c>
      <c r="AJ1568" s="11">
        <f t="shared" si="853"/>
        <v>42375</v>
      </c>
      <c r="AK1568" s="11"/>
      <c r="AL1568" s="4"/>
      <c r="AM1568" s="1"/>
      <c r="AN1568" s="11"/>
      <c r="AO1568" s="1"/>
      <c r="AP1568" s="1"/>
      <c r="AQ1568" s="1"/>
      <c r="AR1568" s="1"/>
      <c r="AS1568" s="6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</row>
    <row r="1569" spans="1:55" x14ac:dyDescent="0.2">
      <c r="A1569" s="144">
        <f t="shared" si="848"/>
        <v>42358</v>
      </c>
      <c r="B1569" s="2">
        <f t="shared" si="835"/>
        <v>292910.9055497307</v>
      </c>
      <c r="C1569" s="2">
        <f t="shared" si="849"/>
        <v>220124.05877546</v>
      </c>
      <c r="D1569" s="68">
        <f>SUM(Y1569:Y$1825)</f>
        <v>24182.00439781</v>
      </c>
      <c r="E1569" s="68">
        <f t="shared" si="836"/>
        <v>195942.05437765</v>
      </c>
      <c r="F1569" s="72">
        <f t="shared" si="859"/>
        <v>4405.95</v>
      </c>
      <c r="G1569" s="3">
        <f>IF(N1569=1,VLOOKUP(A1568,[1]Plan1!$BG$69:$BI$188,3),G1568)</f>
        <v>4450.45</v>
      </c>
      <c r="H1569" s="11">
        <f t="shared" si="860"/>
        <v>42279</v>
      </c>
      <c r="I1569" s="11">
        <f t="shared" si="861"/>
        <v>42310</v>
      </c>
      <c r="J1569" s="26">
        <f t="shared" si="837"/>
        <v>1.009997843824828E-2</v>
      </c>
      <c r="K1569" s="11">
        <f t="shared" si="850"/>
        <v>42373</v>
      </c>
      <c r="L1569" s="11">
        <f t="shared" si="838"/>
        <v>42373</v>
      </c>
      <c r="M1569" s="1">
        <f t="shared" si="851"/>
        <v>22</v>
      </c>
      <c r="N1569" s="1">
        <f t="shared" si="856"/>
        <v>14</v>
      </c>
      <c r="O1569" s="2">
        <f t="shared" si="839"/>
        <v>1.0064155100000001</v>
      </c>
      <c r="P1569" s="10">
        <f t="shared" si="833"/>
        <v>1.0081988500000001</v>
      </c>
      <c r="Q1569" s="10">
        <f t="shared" si="862"/>
        <v>1.320269020033279</v>
      </c>
      <c r="R1569" s="2">
        <f t="shared" si="832"/>
        <v>1.3287392099999999</v>
      </c>
      <c r="S1569" s="2">
        <f t="shared" si="857"/>
        <v>1.3024994299999999</v>
      </c>
      <c r="T1569" s="2">
        <f t="shared" si="840"/>
        <v>286711.46108431998</v>
      </c>
      <c r="U1569" s="2">
        <f t="shared" si="841"/>
        <v>7315.0425465950157</v>
      </c>
      <c r="V1569" s="2">
        <f t="shared" si="842"/>
        <v>64413.836161885694</v>
      </c>
      <c r="W1569" s="2">
        <f t="shared" si="843"/>
        <v>291852.93748394068</v>
      </c>
      <c r="X1569" s="27">
        <f t="shared" si="844"/>
        <v>0</v>
      </c>
      <c r="Y1569" s="2">
        <f t="shared" si="858"/>
        <v>0</v>
      </c>
      <c r="Z1569" s="67">
        <f t="shared" si="845"/>
        <v>0</v>
      </c>
      <c r="AA1569" s="2">
        <f t="shared" si="854"/>
        <v>0</v>
      </c>
      <c r="AB1569" s="26">
        <f t="shared" si="852"/>
        <v>6.7299999999999999E-2</v>
      </c>
      <c r="AC1569" s="27">
        <f t="shared" si="834"/>
        <v>14</v>
      </c>
      <c r="AD1569" s="27">
        <v>252</v>
      </c>
      <c r="AE1569" s="10">
        <f t="shared" si="863"/>
        <v>1.0036250040000001</v>
      </c>
      <c r="AF1569" s="2">
        <f t="shared" si="855"/>
        <v>1039.3301932700001</v>
      </c>
      <c r="AG1569" s="2">
        <f t="shared" si="846"/>
        <v>1057.9680657900001</v>
      </c>
      <c r="AH1569" s="3" t="str">
        <f t="shared" si="847"/>
        <v>-</v>
      </c>
      <c r="AI1569" s="4" t="str">
        <f t="shared" si="831"/>
        <v>A+J=</v>
      </c>
      <c r="AJ1569" s="11">
        <f t="shared" si="853"/>
        <v>42375</v>
      </c>
      <c r="AK1569" s="11"/>
      <c r="AL1569" s="4"/>
      <c r="AM1569" s="1"/>
      <c r="AN1569" s="11"/>
      <c r="AO1569" s="1"/>
      <c r="AP1569" s="1"/>
      <c r="AQ1569" s="1"/>
      <c r="AR1569" s="1"/>
      <c r="AS1569" s="6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</row>
    <row r="1570" spans="1:55" x14ac:dyDescent="0.2">
      <c r="A1570" s="144">
        <f t="shared" si="848"/>
        <v>42359</v>
      </c>
      <c r="B1570" s="2">
        <f t="shared" si="835"/>
        <v>292910.9055497307</v>
      </c>
      <c r="C1570" s="2">
        <f t="shared" si="849"/>
        <v>220124.05877546</v>
      </c>
      <c r="D1570" s="68">
        <f>SUM(Y1570:Y$1825)</f>
        <v>24182.00439781</v>
      </c>
      <c r="E1570" s="68">
        <f t="shared" si="836"/>
        <v>195942.05437765</v>
      </c>
      <c r="F1570" s="72">
        <f t="shared" si="859"/>
        <v>4405.95</v>
      </c>
      <c r="G1570" s="3">
        <f>IF(N1570=1,VLOOKUP(A1569,[1]Plan1!$BG$69:$BI$188,3),G1569)</f>
        <v>4450.45</v>
      </c>
      <c r="H1570" s="11">
        <f t="shared" si="860"/>
        <v>42279</v>
      </c>
      <c r="I1570" s="11">
        <f t="shared" si="861"/>
        <v>42310</v>
      </c>
      <c r="J1570" s="26">
        <f t="shared" si="837"/>
        <v>1.009997843824828E-2</v>
      </c>
      <c r="K1570" s="11">
        <f t="shared" si="850"/>
        <v>42373</v>
      </c>
      <c r="L1570" s="11">
        <f t="shared" si="838"/>
        <v>42373</v>
      </c>
      <c r="M1570" s="1">
        <f t="shared" si="851"/>
        <v>22</v>
      </c>
      <c r="N1570" s="1">
        <f t="shared" si="856"/>
        <v>14</v>
      </c>
      <c r="O1570" s="2">
        <f t="shared" si="839"/>
        <v>1.0064155100000001</v>
      </c>
      <c r="P1570" s="10">
        <f t="shared" si="833"/>
        <v>1.0081988500000001</v>
      </c>
      <c r="Q1570" s="10">
        <f t="shared" si="862"/>
        <v>1.320269020033279</v>
      </c>
      <c r="R1570" s="2">
        <f t="shared" si="832"/>
        <v>1.3287392099999999</v>
      </c>
      <c r="S1570" s="2">
        <f t="shared" si="857"/>
        <v>1.3024994299999999</v>
      </c>
      <c r="T1570" s="2">
        <f t="shared" si="840"/>
        <v>286711.46108431998</v>
      </c>
      <c r="U1570" s="2">
        <f t="shared" si="841"/>
        <v>7315.0425465950157</v>
      </c>
      <c r="V1570" s="2">
        <f t="shared" si="842"/>
        <v>64413.836161885694</v>
      </c>
      <c r="W1570" s="2">
        <f t="shared" si="843"/>
        <v>291852.93748394068</v>
      </c>
      <c r="X1570" s="27">
        <f t="shared" si="844"/>
        <v>0</v>
      </c>
      <c r="Y1570" s="2">
        <f t="shared" si="858"/>
        <v>0</v>
      </c>
      <c r="Z1570" s="67">
        <f t="shared" si="845"/>
        <v>0</v>
      </c>
      <c r="AA1570" s="2">
        <f t="shared" si="854"/>
        <v>0</v>
      </c>
      <c r="AB1570" s="26">
        <f t="shared" si="852"/>
        <v>6.7299999999999999E-2</v>
      </c>
      <c r="AC1570" s="27">
        <f t="shared" si="834"/>
        <v>14</v>
      </c>
      <c r="AD1570" s="27">
        <v>252</v>
      </c>
      <c r="AE1570" s="10">
        <f t="shared" si="863"/>
        <v>1.0036250040000001</v>
      </c>
      <c r="AF1570" s="2">
        <f t="shared" si="855"/>
        <v>1039.3301932700001</v>
      </c>
      <c r="AG1570" s="2">
        <f t="shared" si="846"/>
        <v>1057.9680657900001</v>
      </c>
      <c r="AH1570" s="3" t="str">
        <f t="shared" si="847"/>
        <v>-</v>
      </c>
      <c r="AI1570" s="4" t="str">
        <f t="shared" ref="AI1570:AI1633" si="864">AI1569</f>
        <v>A+J=</v>
      </c>
      <c r="AJ1570" s="11">
        <f t="shared" si="853"/>
        <v>42375</v>
      </c>
      <c r="AK1570" s="11"/>
      <c r="AL1570" s="4"/>
      <c r="AM1570" s="1"/>
      <c r="AN1570" s="11"/>
      <c r="AO1570" s="1"/>
      <c r="AP1570" s="1"/>
      <c r="AQ1570" s="1"/>
      <c r="AR1570" s="1"/>
      <c r="AS1570" s="6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</row>
    <row r="1571" spans="1:55" x14ac:dyDescent="0.2">
      <c r="A1571" s="144">
        <f t="shared" si="848"/>
        <v>42360</v>
      </c>
      <c r="B1571" s="2">
        <f t="shared" si="835"/>
        <v>293106.0377818229</v>
      </c>
      <c r="C1571" s="2">
        <f t="shared" si="849"/>
        <v>220124.05877546</v>
      </c>
      <c r="D1571" s="68">
        <f>SUM(Y1571:Y$1825)</f>
        <v>24182.00439781</v>
      </c>
      <c r="E1571" s="68">
        <f t="shared" si="836"/>
        <v>195942.05437765</v>
      </c>
      <c r="F1571" s="72">
        <f t="shared" si="859"/>
        <v>4405.95</v>
      </c>
      <c r="G1571" s="3">
        <f>IF(N1571=1,VLOOKUP(A1570,[1]Plan1!$BG$69:$BI$188,3),G1570)</f>
        <v>4450.45</v>
      </c>
      <c r="H1571" s="11">
        <f t="shared" si="860"/>
        <v>42279</v>
      </c>
      <c r="I1571" s="11">
        <f t="shared" si="861"/>
        <v>42310</v>
      </c>
      <c r="J1571" s="26">
        <f t="shared" si="837"/>
        <v>1.009997843824828E-2</v>
      </c>
      <c r="K1571" s="11">
        <f t="shared" si="850"/>
        <v>42373</v>
      </c>
      <c r="L1571" s="11">
        <f t="shared" si="838"/>
        <v>42373</v>
      </c>
      <c r="M1571" s="1">
        <f t="shared" si="851"/>
        <v>22</v>
      </c>
      <c r="N1571" s="1">
        <f t="shared" si="856"/>
        <v>15</v>
      </c>
      <c r="O1571" s="2">
        <f t="shared" si="839"/>
        <v>1.00687533</v>
      </c>
      <c r="P1571" s="10">
        <f t="shared" si="833"/>
        <v>1.0081988500000001</v>
      </c>
      <c r="Q1571" s="10">
        <f t="shared" si="862"/>
        <v>1.320269020033279</v>
      </c>
      <c r="R1571" s="2">
        <f t="shared" si="832"/>
        <v>1.3293463000000001</v>
      </c>
      <c r="S1571" s="2">
        <f t="shared" si="857"/>
        <v>1.3024994299999999</v>
      </c>
      <c r="T1571" s="2">
        <f t="shared" si="840"/>
        <v>286711.46108431998</v>
      </c>
      <c r="U1571" s="2">
        <f t="shared" si="841"/>
        <v>7315.0425465950157</v>
      </c>
      <c r="V1571" s="2">
        <f t="shared" si="842"/>
        <v>64532.790623677851</v>
      </c>
      <c r="W1571" s="2">
        <f t="shared" si="843"/>
        <v>291971.89194573287</v>
      </c>
      <c r="X1571" s="27">
        <f t="shared" si="844"/>
        <v>0</v>
      </c>
      <c r="Y1571" s="2">
        <f t="shared" si="858"/>
        <v>0</v>
      </c>
      <c r="Z1571" s="67">
        <f t="shared" si="845"/>
        <v>0</v>
      </c>
      <c r="AA1571" s="2">
        <f t="shared" si="854"/>
        <v>0</v>
      </c>
      <c r="AB1571" s="26">
        <f t="shared" si="852"/>
        <v>6.7299999999999999E-2</v>
      </c>
      <c r="AC1571" s="27">
        <f t="shared" si="834"/>
        <v>15</v>
      </c>
      <c r="AD1571" s="27">
        <v>252</v>
      </c>
      <c r="AE1571" s="10">
        <f t="shared" si="863"/>
        <v>1.003884435</v>
      </c>
      <c r="AF1571" s="2">
        <f t="shared" si="855"/>
        <v>1113.7120343300001</v>
      </c>
      <c r="AG1571" s="2">
        <f t="shared" si="846"/>
        <v>1134.1458360900001</v>
      </c>
      <c r="AH1571" s="3" t="str">
        <f t="shared" si="847"/>
        <v>-</v>
      </c>
      <c r="AI1571" s="4" t="str">
        <f t="shared" si="864"/>
        <v>A+J=</v>
      </c>
      <c r="AJ1571" s="11">
        <f t="shared" si="853"/>
        <v>42375</v>
      </c>
      <c r="AK1571" s="11"/>
      <c r="AL1571" s="4"/>
      <c r="AM1571" s="1"/>
      <c r="AN1571" s="11"/>
      <c r="AO1571" s="1"/>
      <c r="AP1571" s="1"/>
      <c r="AQ1571" s="1"/>
      <c r="AR1571" s="1"/>
      <c r="AS1571" s="6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</row>
    <row r="1572" spans="1:55" x14ac:dyDescent="0.2">
      <c r="A1572" s="144">
        <f t="shared" si="848"/>
        <v>42361</v>
      </c>
      <c r="B1572" s="2">
        <f t="shared" si="835"/>
        <v>293301.30472061964</v>
      </c>
      <c r="C1572" s="2">
        <f t="shared" si="849"/>
        <v>220124.05877546</v>
      </c>
      <c r="D1572" s="68">
        <f>SUM(Y1572:Y$1825)</f>
        <v>24182.00439781</v>
      </c>
      <c r="E1572" s="68">
        <f t="shared" si="836"/>
        <v>195942.05437765</v>
      </c>
      <c r="F1572" s="72">
        <f t="shared" si="859"/>
        <v>4405.95</v>
      </c>
      <c r="G1572" s="3">
        <f>IF(N1572=1,VLOOKUP(A1571,[1]Plan1!$BG$69:$BI$188,3),G1571)</f>
        <v>4450.45</v>
      </c>
      <c r="H1572" s="11">
        <f t="shared" si="860"/>
        <v>42279</v>
      </c>
      <c r="I1572" s="11">
        <f t="shared" si="861"/>
        <v>42310</v>
      </c>
      <c r="J1572" s="26">
        <f t="shared" si="837"/>
        <v>1.009997843824828E-2</v>
      </c>
      <c r="K1572" s="11">
        <f t="shared" si="850"/>
        <v>42373</v>
      </c>
      <c r="L1572" s="11">
        <f t="shared" si="838"/>
        <v>42373</v>
      </c>
      <c r="M1572" s="1">
        <f t="shared" si="851"/>
        <v>22</v>
      </c>
      <c r="N1572" s="1">
        <f t="shared" si="856"/>
        <v>16</v>
      </c>
      <c r="O1572" s="2">
        <f t="shared" si="839"/>
        <v>1.0073353599999999</v>
      </c>
      <c r="P1572" s="10">
        <f t="shared" si="833"/>
        <v>1.0081988500000001</v>
      </c>
      <c r="Q1572" s="10">
        <f t="shared" si="862"/>
        <v>1.320269020033279</v>
      </c>
      <c r="R1572" s="2">
        <f t="shared" si="832"/>
        <v>1.3299536599999999</v>
      </c>
      <c r="S1572" s="2">
        <f t="shared" si="857"/>
        <v>1.3024994299999999</v>
      </c>
      <c r="T1572" s="2">
        <f t="shared" si="840"/>
        <v>286711.46108431998</v>
      </c>
      <c r="U1572" s="2">
        <f t="shared" si="841"/>
        <v>7315.0425465950157</v>
      </c>
      <c r="V1572" s="2">
        <f t="shared" si="842"/>
        <v>64651.797989824627</v>
      </c>
      <c r="W1572" s="2">
        <f t="shared" si="843"/>
        <v>292090.89931187965</v>
      </c>
      <c r="X1572" s="27">
        <f t="shared" si="844"/>
        <v>0</v>
      </c>
      <c r="Y1572" s="2">
        <f t="shared" si="858"/>
        <v>0</v>
      </c>
      <c r="Z1572" s="67">
        <f t="shared" si="845"/>
        <v>0</v>
      </c>
      <c r="AA1572" s="2">
        <f t="shared" si="854"/>
        <v>0</v>
      </c>
      <c r="AB1572" s="26">
        <f t="shared" si="852"/>
        <v>6.7299999999999999E-2</v>
      </c>
      <c r="AC1572" s="27">
        <f t="shared" si="834"/>
        <v>16</v>
      </c>
      <c r="AD1572" s="27">
        <v>252</v>
      </c>
      <c r="AE1572" s="10">
        <f t="shared" si="863"/>
        <v>1.004143934</v>
      </c>
      <c r="AF1572" s="2">
        <f t="shared" si="855"/>
        <v>1188.11337177</v>
      </c>
      <c r="AG1572" s="2">
        <f t="shared" si="846"/>
        <v>1210.40540874</v>
      </c>
      <c r="AH1572" s="3" t="str">
        <f t="shared" si="847"/>
        <v>-</v>
      </c>
      <c r="AI1572" s="4" t="str">
        <f t="shared" si="864"/>
        <v>A+J=</v>
      </c>
      <c r="AJ1572" s="11">
        <f t="shared" si="853"/>
        <v>42375</v>
      </c>
      <c r="AK1572" s="11"/>
      <c r="AL1572" s="4"/>
      <c r="AM1572" s="1"/>
      <c r="AN1572" s="11"/>
      <c r="AO1572" s="1"/>
      <c r="AP1572" s="1"/>
      <c r="AQ1572" s="1"/>
      <c r="AR1572" s="1"/>
      <c r="AS1572" s="6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</row>
    <row r="1573" spans="1:55" x14ac:dyDescent="0.2">
      <c r="A1573" s="144">
        <f t="shared" si="848"/>
        <v>42362</v>
      </c>
      <c r="B1573" s="2">
        <f t="shared" si="835"/>
        <v>293496.7078152317</v>
      </c>
      <c r="C1573" s="2">
        <f t="shared" si="849"/>
        <v>220124.05877546</v>
      </c>
      <c r="D1573" s="68">
        <f>SUM(Y1573:Y$1825)</f>
        <v>24182.00439781</v>
      </c>
      <c r="E1573" s="68">
        <f t="shared" si="836"/>
        <v>195942.05437765</v>
      </c>
      <c r="F1573" s="72">
        <f t="shared" si="859"/>
        <v>4405.95</v>
      </c>
      <c r="G1573" s="3">
        <f>IF(N1573=1,VLOOKUP(A1572,[1]Plan1!$BG$69:$BI$188,3),G1572)</f>
        <v>4450.45</v>
      </c>
      <c r="H1573" s="11">
        <f t="shared" si="860"/>
        <v>42279</v>
      </c>
      <c r="I1573" s="11">
        <f t="shared" si="861"/>
        <v>42310</v>
      </c>
      <c r="J1573" s="26">
        <f t="shared" si="837"/>
        <v>1.009997843824828E-2</v>
      </c>
      <c r="K1573" s="11">
        <f t="shared" si="850"/>
        <v>42373</v>
      </c>
      <c r="L1573" s="11">
        <f t="shared" si="838"/>
        <v>42373</v>
      </c>
      <c r="M1573" s="1">
        <f t="shared" si="851"/>
        <v>22</v>
      </c>
      <c r="N1573" s="1">
        <f t="shared" si="856"/>
        <v>17</v>
      </c>
      <c r="O1573" s="2">
        <f t="shared" si="839"/>
        <v>1.0077955999999999</v>
      </c>
      <c r="P1573" s="10">
        <f t="shared" si="833"/>
        <v>1.0081988500000001</v>
      </c>
      <c r="Q1573" s="10">
        <f t="shared" si="862"/>
        <v>1.320269020033279</v>
      </c>
      <c r="R1573" s="2">
        <f t="shared" si="832"/>
        <v>1.3305613000000001</v>
      </c>
      <c r="S1573" s="2">
        <f t="shared" si="857"/>
        <v>1.3024994299999999</v>
      </c>
      <c r="T1573" s="2">
        <f t="shared" si="840"/>
        <v>286711.46108431998</v>
      </c>
      <c r="U1573" s="2">
        <f t="shared" si="841"/>
        <v>7315.0425465950157</v>
      </c>
      <c r="V1573" s="2">
        <f t="shared" si="842"/>
        <v>64770.860219746683</v>
      </c>
      <c r="W1573" s="2">
        <f t="shared" si="843"/>
        <v>292209.96154180169</v>
      </c>
      <c r="X1573" s="27">
        <f t="shared" si="844"/>
        <v>0</v>
      </c>
      <c r="Y1573" s="2">
        <f t="shared" si="858"/>
        <v>0</v>
      </c>
      <c r="Z1573" s="67">
        <f t="shared" si="845"/>
        <v>0</v>
      </c>
      <c r="AA1573" s="2">
        <f t="shared" si="854"/>
        <v>0</v>
      </c>
      <c r="AB1573" s="26">
        <f t="shared" si="852"/>
        <v>6.7299999999999999E-2</v>
      </c>
      <c r="AC1573" s="27">
        <f t="shared" si="834"/>
        <v>17</v>
      </c>
      <c r="AD1573" s="27">
        <v>252</v>
      </c>
      <c r="AE1573" s="10">
        <f t="shared" si="863"/>
        <v>1.0044034989999999</v>
      </c>
      <c r="AF1573" s="2">
        <f t="shared" si="855"/>
        <v>1262.5336321699999</v>
      </c>
      <c r="AG1573" s="2">
        <f t="shared" si="846"/>
        <v>1286.74627343</v>
      </c>
      <c r="AH1573" s="3" t="str">
        <f t="shared" si="847"/>
        <v>-</v>
      </c>
      <c r="AI1573" s="4" t="str">
        <f t="shared" si="864"/>
        <v>A+J=</v>
      </c>
      <c r="AJ1573" s="11">
        <f t="shared" si="853"/>
        <v>42375</v>
      </c>
      <c r="AK1573" s="11"/>
      <c r="AL1573" s="4"/>
      <c r="AM1573" s="1"/>
      <c r="AN1573" s="11"/>
      <c r="AO1573" s="1"/>
      <c r="AP1573" s="1"/>
      <c r="AQ1573" s="1"/>
      <c r="AR1573" s="1"/>
      <c r="AS1573" s="6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</row>
    <row r="1574" spans="1:55" x14ac:dyDescent="0.2">
      <c r="A1574" s="144">
        <f t="shared" si="848"/>
        <v>42363</v>
      </c>
      <c r="B1574" s="2">
        <f t="shared" si="835"/>
        <v>293692.25136140001</v>
      </c>
      <c r="C1574" s="2">
        <f t="shared" si="849"/>
        <v>220124.05877546</v>
      </c>
      <c r="D1574" s="68">
        <f>SUM(Y1574:Y$1825)</f>
        <v>24182.00439781</v>
      </c>
      <c r="E1574" s="68">
        <f t="shared" si="836"/>
        <v>195942.05437765</v>
      </c>
      <c r="F1574" s="72">
        <f t="shared" si="859"/>
        <v>4405.95</v>
      </c>
      <c r="G1574" s="3">
        <f>IF(N1574=1,VLOOKUP(A1573,[1]Plan1!$BG$69:$BI$188,3),G1573)</f>
        <v>4450.45</v>
      </c>
      <c r="H1574" s="11">
        <f t="shared" si="860"/>
        <v>42279</v>
      </c>
      <c r="I1574" s="11">
        <f t="shared" si="861"/>
        <v>42310</v>
      </c>
      <c r="J1574" s="26">
        <f t="shared" si="837"/>
        <v>1.009997843824828E-2</v>
      </c>
      <c r="K1574" s="11">
        <f t="shared" si="850"/>
        <v>42373</v>
      </c>
      <c r="L1574" s="11">
        <f t="shared" si="838"/>
        <v>42373</v>
      </c>
      <c r="M1574" s="1">
        <f t="shared" si="851"/>
        <v>22</v>
      </c>
      <c r="N1574" s="1">
        <f t="shared" si="856"/>
        <v>18</v>
      </c>
      <c r="O1574" s="2">
        <f t="shared" si="839"/>
        <v>1.0082560599999999</v>
      </c>
      <c r="P1574" s="10">
        <f t="shared" si="833"/>
        <v>1.0081988500000001</v>
      </c>
      <c r="Q1574" s="10">
        <f t="shared" si="862"/>
        <v>1.320269020033279</v>
      </c>
      <c r="R1574" s="2">
        <f t="shared" si="832"/>
        <v>1.3311692399999999</v>
      </c>
      <c r="S1574" s="2">
        <f t="shared" si="857"/>
        <v>1.3024994299999999</v>
      </c>
      <c r="T1574" s="2">
        <f t="shared" si="840"/>
        <v>286711.46108431998</v>
      </c>
      <c r="U1574" s="2">
        <f t="shared" si="841"/>
        <v>7315.0425465950157</v>
      </c>
      <c r="V1574" s="2">
        <f t="shared" si="842"/>
        <v>64889.981232285005</v>
      </c>
      <c r="W1574" s="2">
        <f t="shared" si="843"/>
        <v>292329.08255434001</v>
      </c>
      <c r="X1574" s="27">
        <f t="shared" si="844"/>
        <v>0</v>
      </c>
      <c r="Y1574" s="2">
        <f t="shared" si="858"/>
        <v>0</v>
      </c>
      <c r="Z1574" s="67">
        <f t="shared" si="845"/>
        <v>0</v>
      </c>
      <c r="AA1574" s="2">
        <f t="shared" si="854"/>
        <v>0</v>
      </c>
      <c r="AB1574" s="26">
        <f t="shared" si="852"/>
        <v>6.7299999999999999E-2</v>
      </c>
      <c r="AC1574" s="27">
        <f t="shared" si="834"/>
        <v>18</v>
      </c>
      <c r="AD1574" s="27">
        <v>252</v>
      </c>
      <c r="AE1574" s="10">
        <f t="shared" si="863"/>
        <v>1.004663131</v>
      </c>
      <c r="AF1574" s="2">
        <f t="shared" si="855"/>
        <v>1336.97310223</v>
      </c>
      <c r="AG1574" s="2">
        <f t="shared" si="846"/>
        <v>1363.1688070600001</v>
      </c>
      <c r="AH1574" s="3" t="str">
        <f t="shared" si="847"/>
        <v>-</v>
      </c>
      <c r="AI1574" s="4" t="str">
        <f t="shared" si="864"/>
        <v>A+J=</v>
      </c>
      <c r="AJ1574" s="11">
        <f t="shared" si="853"/>
        <v>42375</v>
      </c>
      <c r="AK1574" s="11"/>
      <c r="AL1574" s="4"/>
      <c r="AM1574" s="1"/>
      <c r="AN1574" s="11"/>
      <c r="AO1574" s="1"/>
      <c r="AP1574" s="1"/>
      <c r="AQ1574" s="1"/>
      <c r="AR1574" s="1"/>
      <c r="AS1574" s="6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</row>
    <row r="1575" spans="1:55" x14ac:dyDescent="0.2">
      <c r="A1575" s="144">
        <f t="shared" si="848"/>
        <v>42364</v>
      </c>
      <c r="B1575" s="2">
        <f t="shared" si="835"/>
        <v>293692.25136140001</v>
      </c>
      <c r="C1575" s="2">
        <f t="shared" si="849"/>
        <v>220124.05877546</v>
      </c>
      <c r="D1575" s="68">
        <f>SUM(Y1575:Y$1825)</f>
        <v>24182.00439781</v>
      </c>
      <c r="E1575" s="68">
        <f t="shared" si="836"/>
        <v>195942.05437765</v>
      </c>
      <c r="F1575" s="72">
        <f t="shared" si="859"/>
        <v>4405.95</v>
      </c>
      <c r="G1575" s="3">
        <f>IF(N1575=1,VLOOKUP(A1574,[1]Plan1!$BG$69:$BI$188,3),G1574)</f>
        <v>4450.45</v>
      </c>
      <c r="H1575" s="11">
        <f t="shared" si="860"/>
        <v>42279</v>
      </c>
      <c r="I1575" s="11">
        <f t="shared" si="861"/>
        <v>42310</v>
      </c>
      <c r="J1575" s="26">
        <f t="shared" si="837"/>
        <v>1.009997843824828E-2</v>
      </c>
      <c r="K1575" s="11">
        <f t="shared" si="850"/>
        <v>42373</v>
      </c>
      <c r="L1575" s="11">
        <f t="shared" si="838"/>
        <v>42373</v>
      </c>
      <c r="M1575" s="1">
        <f t="shared" si="851"/>
        <v>22</v>
      </c>
      <c r="N1575" s="1">
        <f t="shared" si="856"/>
        <v>18</v>
      </c>
      <c r="O1575" s="2">
        <f t="shared" si="839"/>
        <v>1.0082560599999999</v>
      </c>
      <c r="P1575" s="10">
        <f t="shared" si="833"/>
        <v>1.0081988500000001</v>
      </c>
      <c r="Q1575" s="10">
        <f t="shared" si="862"/>
        <v>1.320269020033279</v>
      </c>
      <c r="R1575" s="2">
        <f t="shared" si="832"/>
        <v>1.3311692399999999</v>
      </c>
      <c r="S1575" s="2">
        <f t="shared" si="857"/>
        <v>1.3024994299999999</v>
      </c>
      <c r="T1575" s="2">
        <f t="shared" si="840"/>
        <v>286711.46108431998</v>
      </c>
      <c r="U1575" s="2">
        <f t="shared" si="841"/>
        <v>7315.0425465950157</v>
      </c>
      <c r="V1575" s="2">
        <f t="shared" si="842"/>
        <v>64889.981232285005</v>
      </c>
      <c r="W1575" s="2">
        <f t="shared" si="843"/>
        <v>292329.08255434001</v>
      </c>
      <c r="X1575" s="27">
        <f t="shared" si="844"/>
        <v>0</v>
      </c>
      <c r="Y1575" s="2">
        <f t="shared" si="858"/>
        <v>0</v>
      </c>
      <c r="Z1575" s="67">
        <f t="shared" si="845"/>
        <v>0</v>
      </c>
      <c r="AA1575" s="2">
        <f t="shared" si="854"/>
        <v>0</v>
      </c>
      <c r="AB1575" s="26">
        <f t="shared" si="852"/>
        <v>6.7299999999999999E-2</v>
      </c>
      <c r="AC1575" s="27">
        <f t="shared" si="834"/>
        <v>18</v>
      </c>
      <c r="AD1575" s="27">
        <v>252</v>
      </c>
      <c r="AE1575" s="10">
        <f t="shared" si="863"/>
        <v>1.004663131</v>
      </c>
      <c r="AF1575" s="2">
        <f t="shared" si="855"/>
        <v>1336.97310223</v>
      </c>
      <c r="AG1575" s="2">
        <f t="shared" si="846"/>
        <v>1363.1688070600001</v>
      </c>
      <c r="AH1575" s="3" t="str">
        <f t="shared" si="847"/>
        <v>-</v>
      </c>
      <c r="AI1575" s="4" t="str">
        <f t="shared" si="864"/>
        <v>A+J=</v>
      </c>
      <c r="AJ1575" s="11">
        <f t="shared" si="853"/>
        <v>42375</v>
      </c>
      <c r="AK1575" s="11"/>
      <c r="AL1575" s="4"/>
      <c r="AM1575" s="1"/>
      <c r="AN1575" s="11"/>
      <c r="AO1575" s="1"/>
      <c r="AP1575" s="1"/>
      <c r="AQ1575" s="1"/>
      <c r="AR1575" s="1"/>
      <c r="AS1575" s="6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</row>
    <row r="1576" spans="1:55" x14ac:dyDescent="0.2">
      <c r="A1576" s="144">
        <f t="shared" si="848"/>
        <v>42365</v>
      </c>
      <c r="B1576" s="2">
        <f t="shared" si="835"/>
        <v>293692.25136140001</v>
      </c>
      <c r="C1576" s="2">
        <f t="shared" si="849"/>
        <v>220124.05877546</v>
      </c>
      <c r="D1576" s="68">
        <f>SUM(Y1576:Y$1825)</f>
        <v>24182.00439781</v>
      </c>
      <c r="E1576" s="68">
        <f t="shared" si="836"/>
        <v>195942.05437765</v>
      </c>
      <c r="F1576" s="72">
        <f t="shared" si="859"/>
        <v>4405.95</v>
      </c>
      <c r="G1576" s="3">
        <f>IF(N1576=1,VLOOKUP(A1575,[1]Plan1!$BG$69:$BI$188,3),G1575)</f>
        <v>4450.45</v>
      </c>
      <c r="H1576" s="11">
        <f t="shared" si="860"/>
        <v>42279</v>
      </c>
      <c r="I1576" s="11">
        <f t="shared" si="861"/>
        <v>42310</v>
      </c>
      <c r="J1576" s="26">
        <f t="shared" si="837"/>
        <v>1.009997843824828E-2</v>
      </c>
      <c r="K1576" s="11">
        <f t="shared" si="850"/>
        <v>42373</v>
      </c>
      <c r="L1576" s="11">
        <f t="shared" si="838"/>
        <v>42373</v>
      </c>
      <c r="M1576" s="1">
        <f t="shared" si="851"/>
        <v>22</v>
      </c>
      <c r="N1576" s="1">
        <f t="shared" si="856"/>
        <v>18</v>
      </c>
      <c r="O1576" s="2">
        <f t="shared" si="839"/>
        <v>1.0082560599999999</v>
      </c>
      <c r="P1576" s="10">
        <f t="shared" si="833"/>
        <v>1.0081988500000001</v>
      </c>
      <c r="Q1576" s="10">
        <f t="shared" si="862"/>
        <v>1.320269020033279</v>
      </c>
      <c r="R1576" s="2">
        <f t="shared" si="832"/>
        <v>1.3311692399999999</v>
      </c>
      <c r="S1576" s="2">
        <f t="shared" si="857"/>
        <v>1.3024994299999999</v>
      </c>
      <c r="T1576" s="2">
        <f t="shared" si="840"/>
        <v>286711.46108431998</v>
      </c>
      <c r="U1576" s="2">
        <f t="shared" si="841"/>
        <v>7315.0425465950157</v>
      </c>
      <c r="V1576" s="2">
        <f t="shared" si="842"/>
        <v>64889.981232285005</v>
      </c>
      <c r="W1576" s="2">
        <f t="shared" si="843"/>
        <v>292329.08255434001</v>
      </c>
      <c r="X1576" s="27">
        <f t="shared" si="844"/>
        <v>0</v>
      </c>
      <c r="Y1576" s="2">
        <f t="shared" si="858"/>
        <v>0</v>
      </c>
      <c r="Z1576" s="67">
        <f t="shared" si="845"/>
        <v>0</v>
      </c>
      <c r="AA1576" s="2">
        <f t="shared" si="854"/>
        <v>0</v>
      </c>
      <c r="AB1576" s="26">
        <f t="shared" si="852"/>
        <v>6.7299999999999999E-2</v>
      </c>
      <c r="AC1576" s="27">
        <f t="shared" si="834"/>
        <v>18</v>
      </c>
      <c r="AD1576" s="27">
        <v>252</v>
      </c>
      <c r="AE1576" s="10">
        <f t="shared" si="863"/>
        <v>1.004663131</v>
      </c>
      <c r="AF1576" s="2">
        <f t="shared" si="855"/>
        <v>1336.97310223</v>
      </c>
      <c r="AG1576" s="2">
        <f t="shared" si="846"/>
        <v>1363.1688070600001</v>
      </c>
      <c r="AH1576" s="3" t="str">
        <f t="shared" si="847"/>
        <v>-</v>
      </c>
      <c r="AI1576" s="4" t="str">
        <f t="shared" si="864"/>
        <v>A+J=</v>
      </c>
      <c r="AJ1576" s="11">
        <f t="shared" si="853"/>
        <v>42375</v>
      </c>
      <c r="AK1576" s="11"/>
      <c r="AL1576" s="4"/>
      <c r="AM1576" s="1"/>
      <c r="AN1576" s="11"/>
      <c r="AO1576" s="1"/>
      <c r="AP1576" s="1"/>
      <c r="AQ1576" s="1"/>
      <c r="AR1576" s="1"/>
      <c r="AS1576" s="6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</row>
    <row r="1577" spans="1:55" x14ac:dyDescent="0.2">
      <c r="A1577" s="144">
        <f t="shared" si="848"/>
        <v>42366</v>
      </c>
      <c r="B1577" s="2">
        <f t="shared" si="835"/>
        <v>293692.25136140001</v>
      </c>
      <c r="C1577" s="2">
        <f t="shared" si="849"/>
        <v>220124.05877546</v>
      </c>
      <c r="D1577" s="68">
        <f>SUM(Y1577:Y$1825)</f>
        <v>24182.00439781</v>
      </c>
      <c r="E1577" s="68">
        <f t="shared" si="836"/>
        <v>195942.05437765</v>
      </c>
      <c r="F1577" s="72">
        <f t="shared" si="859"/>
        <v>4405.95</v>
      </c>
      <c r="G1577" s="3">
        <f>IF(N1577=1,VLOOKUP(A1576,[1]Plan1!$BG$69:$BI$188,3),G1576)</f>
        <v>4450.45</v>
      </c>
      <c r="H1577" s="11">
        <f t="shared" si="860"/>
        <v>42279</v>
      </c>
      <c r="I1577" s="11">
        <f t="shared" si="861"/>
        <v>42310</v>
      </c>
      <c r="J1577" s="26">
        <f t="shared" si="837"/>
        <v>1.009997843824828E-2</v>
      </c>
      <c r="K1577" s="11">
        <f t="shared" si="850"/>
        <v>42373</v>
      </c>
      <c r="L1577" s="11">
        <f t="shared" si="838"/>
        <v>42373</v>
      </c>
      <c r="M1577" s="1">
        <f t="shared" si="851"/>
        <v>22</v>
      </c>
      <c r="N1577" s="1">
        <f t="shared" si="856"/>
        <v>18</v>
      </c>
      <c r="O1577" s="2">
        <f t="shared" si="839"/>
        <v>1.0082560599999999</v>
      </c>
      <c r="P1577" s="10">
        <f t="shared" si="833"/>
        <v>1.0081988500000001</v>
      </c>
      <c r="Q1577" s="10">
        <f t="shared" si="862"/>
        <v>1.320269020033279</v>
      </c>
      <c r="R1577" s="2">
        <f t="shared" ref="R1577:R1640" si="865">TRUNC(TRUNC((O1577*Q1577),15),8)</f>
        <v>1.3311692399999999</v>
      </c>
      <c r="S1577" s="2">
        <f t="shared" si="857"/>
        <v>1.3024994299999999</v>
      </c>
      <c r="T1577" s="2">
        <f t="shared" si="840"/>
        <v>286711.46108431998</v>
      </c>
      <c r="U1577" s="2">
        <f t="shared" si="841"/>
        <v>7315.0425465950157</v>
      </c>
      <c r="V1577" s="2">
        <f t="shared" si="842"/>
        <v>64889.981232285005</v>
      </c>
      <c r="W1577" s="2">
        <f t="shared" si="843"/>
        <v>292329.08255434001</v>
      </c>
      <c r="X1577" s="27">
        <f t="shared" si="844"/>
        <v>0</v>
      </c>
      <c r="Y1577" s="2">
        <f t="shared" si="858"/>
        <v>0</v>
      </c>
      <c r="Z1577" s="67">
        <f t="shared" si="845"/>
        <v>0</v>
      </c>
      <c r="AA1577" s="2">
        <f t="shared" si="854"/>
        <v>0</v>
      </c>
      <c r="AB1577" s="26">
        <f t="shared" si="852"/>
        <v>6.7299999999999999E-2</v>
      </c>
      <c r="AC1577" s="27">
        <f t="shared" si="834"/>
        <v>18</v>
      </c>
      <c r="AD1577" s="27">
        <v>252</v>
      </c>
      <c r="AE1577" s="10">
        <f t="shared" si="863"/>
        <v>1.004663131</v>
      </c>
      <c r="AF1577" s="2">
        <f t="shared" si="855"/>
        <v>1336.97310223</v>
      </c>
      <c r="AG1577" s="2">
        <f t="shared" si="846"/>
        <v>1363.1688070600001</v>
      </c>
      <c r="AH1577" s="3" t="str">
        <f t="shared" si="847"/>
        <v>-</v>
      </c>
      <c r="AI1577" s="4" t="str">
        <f t="shared" si="864"/>
        <v>A+J=</v>
      </c>
      <c r="AJ1577" s="11">
        <f t="shared" si="853"/>
        <v>42375</v>
      </c>
      <c r="AK1577" s="11"/>
      <c r="AL1577" s="4"/>
      <c r="AM1577" s="1"/>
      <c r="AN1577" s="11"/>
      <c r="AO1577" s="1"/>
      <c r="AP1577" s="1"/>
      <c r="AQ1577" s="1"/>
      <c r="AR1577" s="1"/>
      <c r="AS1577" s="6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</row>
    <row r="1578" spans="1:55" x14ac:dyDescent="0.2">
      <c r="A1578" s="144">
        <f t="shared" si="848"/>
        <v>42367</v>
      </c>
      <c r="B1578" s="2">
        <f t="shared" si="835"/>
        <v>293887.92587595194</v>
      </c>
      <c r="C1578" s="2">
        <f t="shared" si="849"/>
        <v>220124.05877546</v>
      </c>
      <c r="D1578" s="68">
        <f>SUM(Y1578:Y$1825)</f>
        <v>24182.00439781</v>
      </c>
      <c r="E1578" s="68">
        <f t="shared" si="836"/>
        <v>195942.05437765</v>
      </c>
      <c r="F1578" s="72">
        <f t="shared" si="859"/>
        <v>4405.95</v>
      </c>
      <c r="G1578" s="3">
        <f>IF(N1578=1,VLOOKUP(A1577,[1]Plan1!$BG$69:$BI$188,3),G1577)</f>
        <v>4450.45</v>
      </c>
      <c r="H1578" s="11">
        <f t="shared" si="860"/>
        <v>42279</v>
      </c>
      <c r="I1578" s="11">
        <f t="shared" si="861"/>
        <v>42310</v>
      </c>
      <c r="J1578" s="26">
        <f t="shared" si="837"/>
        <v>1.009997843824828E-2</v>
      </c>
      <c r="K1578" s="11">
        <f t="shared" si="850"/>
        <v>42373</v>
      </c>
      <c r="L1578" s="11">
        <f t="shared" si="838"/>
        <v>42373</v>
      </c>
      <c r="M1578" s="1">
        <f t="shared" si="851"/>
        <v>22</v>
      </c>
      <c r="N1578" s="1">
        <f t="shared" si="856"/>
        <v>19</v>
      </c>
      <c r="O1578" s="2">
        <f t="shared" si="839"/>
        <v>1.00871672</v>
      </c>
      <c r="P1578" s="10">
        <f t="shared" ref="P1578:P1641" si="866">IF(L1578&gt;L1577,O1577,P1577)</f>
        <v>1.0081988500000001</v>
      </c>
      <c r="Q1578" s="10">
        <f t="shared" si="862"/>
        <v>1.320269020033279</v>
      </c>
      <c r="R1578" s="2">
        <f t="shared" si="865"/>
        <v>1.33177743</v>
      </c>
      <c r="S1578" s="2">
        <f t="shared" si="857"/>
        <v>1.3024994299999999</v>
      </c>
      <c r="T1578" s="2">
        <f t="shared" si="840"/>
        <v>286711.46108431998</v>
      </c>
      <c r="U1578" s="2">
        <f t="shared" si="841"/>
        <v>7315.0425465950157</v>
      </c>
      <c r="V1578" s="2">
        <f t="shared" si="842"/>
        <v>65009.151230336975</v>
      </c>
      <c r="W1578" s="2">
        <f t="shared" si="843"/>
        <v>292448.25255239196</v>
      </c>
      <c r="X1578" s="27">
        <f t="shared" si="844"/>
        <v>0</v>
      </c>
      <c r="Y1578" s="2">
        <f t="shared" si="858"/>
        <v>0</v>
      </c>
      <c r="Z1578" s="67">
        <f t="shared" si="845"/>
        <v>0</v>
      </c>
      <c r="AA1578" s="2">
        <f t="shared" si="854"/>
        <v>0</v>
      </c>
      <c r="AB1578" s="26">
        <f t="shared" si="852"/>
        <v>6.7299999999999999E-2</v>
      </c>
      <c r="AC1578" s="27">
        <f t="shared" si="834"/>
        <v>19</v>
      </c>
      <c r="AD1578" s="27">
        <v>252</v>
      </c>
      <c r="AE1578" s="10">
        <f t="shared" si="863"/>
        <v>1.004922831</v>
      </c>
      <c r="AF1578" s="2">
        <f t="shared" si="855"/>
        <v>1411.4320686799999</v>
      </c>
      <c r="AG1578" s="2">
        <f t="shared" si="846"/>
        <v>1439.67332356</v>
      </c>
      <c r="AH1578" s="3" t="str">
        <f t="shared" si="847"/>
        <v>-</v>
      </c>
      <c r="AI1578" s="4" t="str">
        <f t="shared" si="864"/>
        <v>A+J=</v>
      </c>
      <c r="AJ1578" s="11">
        <f t="shared" si="853"/>
        <v>42375</v>
      </c>
      <c r="AK1578" s="11"/>
      <c r="AL1578" s="4"/>
      <c r="AM1578" s="1"/>
      <c r="AN1578" s="11"/>
      <c r="AO1578" s="1"/>
      <c r="AP1578" s="1"/>
      <c r="AQ1578" s="1"/>
      <c r="AR1578" s="1"/>
      <c r="AS1578" s="6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</row>
    <row r="1579" spans="1:55" x14ac:dyDescent="0.2">
      <c r="A1579" s="144">
        <f t="shared" si="848"/>
        <v>42368</v>
      </c>
      <c r="B1579" s="2">
        <f t="shared" si="835"/>
        <v>294083.7367449592</v>
      </c>
      <c r="C1579" s="2">
        <f t="shared" si="849"/>
        <v>220124.05877546</v>
      </c>
      <c r="D1579" s="68">
        <f>SUM(Y1579:Y$1825)</f>
        <v>24182.00439781</v>
      </c>
      <c r="E1579" s="68">
        <f t="shared" si="836"/>
        <v>195942.05437765</v>
      </c>
      <c r="F1579" s="72">
        <f t="shared" si="859"/>
        <v>4405.95</v>
      </c>
      <c r="G1579" s="3">
        <f>IF(N1579=1,VLOOKUP(A1578,[1]Plan1!$BG$69:$BI$188,3),G1578)</f>
        <v>4450.45</v>
      </c>
      <c r="H1579" s="11">
        <f t="shared" si="860"/>
        <v>42279</v>
      </c>
      <c r="I1579" s="11">
        <f t="shared" si="861"/>
        <v>42310</v>
      </c>
      <c r="J1579" s="26">
        <f t="shared" si="837"/>
        <v>1.009997843824828E-2</v>
      </c>
      <c r="K1579" s="11">
        <f t="shared" si="850"/>
        <v>42373</v>
      </c>
      <c r="L1579" s="11">
        <f t="shared" si="838"/>
        <v>42373</v>
      </c>
      <c r="M1579" s="1">
        <f t="shared" si="851"/>
        <v>22</v>
      </c>
      <c r="N1579" s="1">
        <f t="shared" si="856"/>
        <v>20</v>
      </c>
      <c r="O1579" s="2">
        <f t="shared" si="839"/>
        <v>1.00917759</v>
      </c>
      <c r="P1579" s="10">
        <f t="shared" si="866"/>
        <v>1.0081988500000001</v>
      </c>
      <c r="Q1579" s="10">
        <f t="shared" si="862"/>
        <v>1.320269020033279</v>
      </c>
      <c r="R1579" s="2">
        <f t="shared" si="865"/>
        <v>1.3323859</v>
      </c>
      <c r="S1579" s="2">
        <f t="shared" si="857"/>
        <v>1.3024994299999999</v>
      </c>
      <c r="T1579" s="2">
        <f t="shared" si="840"/>
        <v>286711.46108431998</v>
      </c>
      <c r="U1579" s="2">
        <f t="shared" si="841"/>
        <v>7315.0425465950157</v>
      </c>
      <c r="V1579" s="2">
        <f t="shared" si="842"/>
        <v>65128.376092164137</v>
      </c>
      <c r="W1579" s="2">
        <f t="shared" si="843"/>
        <v>292567.47741421917</v>
      </c>
      <c r="X1579" s="27">
        <f t="shared" si="844"/>
        <v>0</v>
      </c>
      <c r="Y1579" s="2">
        <f t="shared" si="858"/>
        <v>0</v>
      </c>
      <c r="Z1579" s="67">
        <f t="shared" si="845"/>
        <v>0</v>
      </c>
      <c r="AA1579" s="2">
        <f t="shared" si="854"/>
        <v>0</v>
      </c>
      <c r="AB1579" s="26">
        <f t="shared" si="852"/>
        <v>6.7299999999999999E-2</v>
      </c>
      <c r="AC1579" s="27">
        <f t="shared" si="834"/>
        <v>20</v>
      </c>
      <c r="AD1579" s="27">
        <v>252</v>
      </c>
      <c r="AE1579" s="10">
        <f t="shared" si="863"/>
        <v>1.0051825969999999</v>
      </c>
      <c r="AF1579" s="2">
        <f t="shared" si="855"/>
        <v>1485.90995808</v>
      </c>
      <c r="AG1579" s="2">
        <f t="shared" si="846"/>
        <v>1516.25933074</v>
      </c>
      <c r="AH1579" s="3" t="str">
        <f t="shared" si="847"/>
        <v>-</v>
      </c>
      <c r="AI1579" s="4" t="str">
        <f t="shared" si="864"/>
        <v>A+J=</v>
      </c>
      <c r="AJ1579" s="11">
        <f t="shared" si="853"/>
        <v>42375</v>
      </c>
      <c r="AK1579" s="11"/>
      <c r="AL1579" s="4"/>
      <c r="AM1579" s="1"/>
      <c r="AN1579" s="11"/>
      <c r="AO1579" s="1"/>
      <c r="AP1579" s="1"/>
      <c r="AQ1579" s="1"/>
      <c r="AR1579" s="1"/>
      <c r="AS1579" s="6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</row>
    <row r="1580" spans="1:55" x14ac:dyDescent="0.2">
      <c r="A1580" s="144">
        <f t="shared" si="848"/>
        <v>42369</v>
      </c>
      <c r="B1580" s="2">
        <f t="shared" si="835"/>
        <v>294279.68856033264</v>
      </c>
      <c r="C1580" s="2">
        <f t="shared" si="849"/>
        <v>220124.05877546</v>
      </c>
      <c r="D1580" s="68">
        <f>SUM(Y1580:Y$1825)</f>
        <v>24182.00439781</v>
      </c>
      <c r="E1580" s="68">
        <f t="shared" si="836"/>
        <v>195942.05437765</v>
      </c>
      <c r="F1580" s="72">
        <f t="shared" si="859"/>
        <v>4405.95</v>
      </c>
      <c r="G1580" s="3">
        <f>IF(N1580=1,VLOOKUP(A1579,[1]Plan1!$BG$69:$BI$188,3),G1579)</f>
        <v>4450.45</v>
      </c>
      <c r="H1580" s="11">
        <f t="shared" si="860"/>
        <v>42279</v>
      </c>
      <c r="I1580" s="11">
        <f t="shared" si="861"/>
        <v>42310</v>
      </c>
      <c r="J1580" s="26">
        <f t="shared" si="837"/>
        <v>1.009997843824828E-2</v>
      </c>
      <c r="K1580" s="11">
        <f t="shared" si="850"/>
        <v>42373</v>
      </c>
      <c r="L1580" s="11">
        <f t="shared" si="838"/>
        <v>42373</v>
      </c>
      <c r="M1580" s="1">
        <f t="shared" si="851"/>
        <v>22</v>
      </c>
      <c r="N1580" s="1">
        <f t="shared" si="856"/>
        <v>21</v>
      </c>
      <c r="O1580" s="2">
        <f t="shared" si="839"/>
        <v>1.0096386799999999</v>
      </c>
      <c r="P1580" s="10">
        <f t="shared" si="866"/>
        <v>1.0081988500000001</v>
      </c>
      <c r="Q1580" s="10">
        <f t="shared" si="862"/>
        <v>1.320269020033279</v>
      </c>
      <c r="R1580" s="2">
        <f t="shared" si="865"/>
        <v>1.3329946699999999</v>
      </c>
      <c r="S1580" s="2">
        <f t="shared" si="857"/>
        <v>1.3024994299999999</v>
      </c>
      <c r="T1580" s="2">
        <f t="shared" si="840"/>
        <v>286711.46108431998</v>
      </c>
      <c r="U1580" s="2">
        <f t="shared" si="841"/>
        <v>7315.0425465950157</v>
      </c>
      <c r="V1580" s="2">
        <f t="shared" si="842"/>
        <v>65247.659736607602</v>
      </c>
      <c r="W1580" s="2">
        <f t="shared" si="843"/>
        <v>292686.76105866261</v>
      </c>
      <c r="X1580" s="27">
        <f t="shared" si="844"/>
        <v>0</v>
      </c>
      <c r="Y1580" s="2">
        <f t="shared" si="858"/>
        <v>0</v>
      </c>
      <c r="Z1580" s="67">
        <f t="shared" si="845"/>
        <v>0</v>
      </c>
      <c r="AA1580" s="2">
        <f t="shared" si="854"/>
        <v>0</v>
      </c>
      <c r="AB1580" s="26">
        <f t="shared" si="852"/>
        <v>6.7299999999999999E-2</v>
      </c>
      <c r="AC1580" s="27">
        <f t="shared" si="834"/>
        <v>21</v>
      </c>
      <c r="AD1580" s="27">
        <v>252</v>
      </c>
      <c r="AE1580" s="10">
        <f t="shared" si="863"/>
        <v>1.0054424310000001</v>
      </c>
      <c r="AF1580" s="2">
        <f t="shared" si="855"/>
        <v>1560.4073438600001</v>
      </c>
      <c r="AG1580" s="2">
        <f t="shared" si="846"/>
        <v>1592.9275016700001</v>
      </c>
      <c r="AH1580" s="3" t="str">
        <f t="shared" si="847"/>
        <v>-</v>
      </c>
      <c r="AI1580" s="4" t="str">
        <f t="shared" si="864"/>
        <v>A+J=</v>
      </c>
      <c r="AJ1580" s="11">
        <f t="shared" si="853"/>
        <v>42375</v>
      </c>
      <c r="AK1580" s="11"/>
      <c r="AL1580" s="4"/>
      <c r="AM1580" s="1"/>
      <c r="AN1580" s="11"/>
      <c r="AO1580" s="1"/>
      <c r="AP1580" s="1"/>
      <c r="AQ1580" s="1"/>
      <c r="AR1580" s="1"/>
      <c r="AS1580" s="6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</row>
    <row r="1581" spans="1:55" x14ac:dyDescent="0.2">
      <c r="A1581" s="144">
        <f t="shared" si="848"/>
        <v>42370</v>
      </c>
      <c r="B1581" s="2">
        <f t="shared" si="835"/>
        <v>294475.77124644967</v>
      </c>
      <c r="C1581" s="2">
        <f t="shared" si="849"/>
        <v>220124.05877546</v>
      </c>
      <c r="D1581" s="68">
        <f>SUM(Y1581:Y$1825)</f>
        <v>24182.00439781</v>
      </c>
      <c r="E1581" s="68">
        <f t="shared" si="836"/>
        <v>195942.05437765</v>
      </c>
      <c r="F1581" s="72">
        <f t="shared" si="859"/>
        <v>4405.95</v>
      </c>
      <c r="G1581" s="3">
        <f>IF(N1581=1,VLOOKUP(A1580,[1]Plan1!$BG$69:$BI$188,3),G1580)</f>
        <v>4450.45</v>
      </c>
      <c r="H1581" s="11">
        <f t="shared" si="860"/>
        <v>42279</v>
      </c>
      <c r="I1581" s="11">
        <f t="shared" si="861"/>
        <v>42310</v>
      </c>
      <c r="J1581" s="26">
        <f t="shared" si="837"/>
        <v>1.009997843824828E-2</v>
      </c>
      <c r="K1581" s="11">
        <f t="shared" si="850"/>
        <v>42401</v>
      </c>
      <c r="L1581" s="11">
        <f t="shared" si="838"/>
        <v>42373</v>
      </c>
      <c r="M1581" s="1">
        <f t="shared" si="851"/>
        <v>22</v>
      </c>
      <c r="N1581" s="1">
        <f t="shared" si="856"/>
        <v>22</v>
      </c>
      <c r="O1581" s="2">
        <f t="shared" si="839"/>
        <v>1.01009997</v>
      </c>
      <c r="P1581" s="10">
        <f t="shared" si="866"/>
        <v>1.0081988500000001</v>
      </c>
      <c r="Q1581" s="10">
        <f t="shared" si="862"/>
        <v>1.320269020033279</v>
      </c>
      <c r="R1581" s="2">
        <f t="shared" si="865"/>
        <v>1.3336036899999999</v>
      </c>
      <c r="S1581" s="2">
        <f t="shared" si="857"/>
        <v>1.3024994299999999</v>
      </c>
      <c r="T1581" s="2">
        <f t="shared" si="840"/>
        <v>286711.46108431998</v>
      </c>
      <c r="U1581" s="2">
        <f t="shared" si="841"/>
        <v>7315.0425465950157</v>
      </c>
      <c r="V1581" s="2">
        <f t="shared" si="842"/>
        <v>65366.992366564671</v>
      </c>
      <c r="W1581" s="2">
        <f t="shared" si="843"/>
        <v>292806.09368861967</v>
      </c>
      <c r="X1581" s="27">
        <f t="shared" si="844"/>
        <v>0</v>
      </c>
      <c r="Y1581" s="2">
        <f t="shared" si="858"/>
        <v>0</v>
      </c>
      <c r="Z1581" s="67">
        <f t="shared" si="845"/>
        <v>0</v>
      </c>
      <c r="AA1581" s="2">
        <f t="shared" si="854"/>
        <v>0</v>
      </c>
      <c r="AB1581" s="26">
        <f t="shared" si="852"/>
        <v>6.7299999999999999E-2</v>
      </c>
      <c r="AC1581" s="27">
        <f t="shared" si="834"/>
        <v>22</v>
      </c>
      <c r="AD1581" s="27">
        <v>252</v>
      </c>
      <c r="AE1581" s="10">
        <f t="shared" si="863"/>
        <v>1.005702332</v>
      </c>
      <c r="AF1581" s="2">
        <f t="shared" si="855"/>
        <v>1634.9239393</v>
      </c>
      <c r="AG1581" s="2">
        <f t="shared" si="846"/>
        <v>1669.6775578300001</v>
      </c>
      <c r="AH1581" s="3" t="str">
        <f t="shared" si="847"/>
        <v>-</v>
      </c>
      <c r="AI1581" s="4" t="str">
        <f t="shared" si="864"/>
        <v>A+J=</v>
      </c>
      <c r="AJ1581" s="11">
        <f t="shared" si="853"/>
        <v>42375</v>
      </c>
      <c r="AK1581" s="11"/>
      <c r="AL1581" s="4"/>
      <c r="AM1581" s="1"/>
      <c r="AN1581" s="11"/>
      <c r="AO1581" s="1"/>
      <c r="AP1581" s="1"/>
      <c r="AQ1581" s="1"/>
      <c r="AR1581" s="1"/>
      <c r="AS1581" s="6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</row>
    <row r="1582" spans="1:55" x14ac:dyDescent="0.2">
      <c r="A1582" s="144">
        <f t="shared" si="848"/>
        <v>42371</v>
      </c>
      <c r="B1582" s="2">
        <f t="shared" si="835"/>
        <v>294475.77124644967</v>
      </c>
      <c r="C1582" s="2">
        <f t="shared" si="849"/>
        <v>220124.05877546</v>
      </c>
      <c r="D1582" s="68">
        <f>SUM(Y1582:Y$1825)</f>
        <v>24182.00439781</v>
      </c>
      <c r="E1582" s="68">
        <f t="shared" si="836"/>
        <v>195942.05437765</v>
      </c>
      <c r="F1582" s="72">
        <f t="shared" si="859"/>
        <v>4405.95</v>
      </c>
      <c r="G1582" s="3">
        <f>IF(N1582=1,VLOOKUP(A1581,[1]Plan1!$BG$69:$BI$188,3),G1581)</f>
        <v>4450.45</v>
      </c>
      <c r="H1582" s="11">
        <f t="shared" si="860"/>
        <v>42279</v>
      </c>
      <c r="I1582" s="11">
        <f t="shared" si="861"/>
        <v>42310</v>
      </c>
      <c r="J1582" s="26">
        <f t="shared" si="837"/>
        <v>1.009997843824828E-2</v>
      </c>
      <c r="K1582" s="11">
        <f t="shared" si="850"/>
        <v>42401</v>
      </c>
      <c r="L1582" s="11">
        <f t="shared" si="838"/>
        <v>42373</v>
      </c>
      <c r="M1582" s="1">
        <f t="shared" si="851"/>
        <v>22</v>
      </c>
      <c r="N1582" s="1">
        <f t="shared" si="856"/>
        <v>22</v>
      </c>
      <c r="O1582" s="2">
        <f t="shared" si="839"/>
        <v>1.01009997</v>
      </c>
      <c r="P1582" s="10">
        <f t="shared" si="866"/>
        <v>1.0081988500000001</v>
      </c>
      <c r="Q1582" s="10">
        <f t="shared" si="862"/>
        <v>1.320269020033279</v>
      </c>
      <c r="R1582" s="2">
        <f t="shared" si="865"/>
        <v>1.3336036899999999</v>
      </c>
      <c r="S1582" s="2">
        <f t="shared" si="857"/>
        <v>1.3024994299999999</v>
      </c>
      <c r="T1582" s="2">
        <f t="shared" si="840"/>
        <v>286711.46108431998</v>
      </c>
      <c r="U1582" s="2">
        <f t="shared" si="841"/>
        <v>7315.0425465950157</v>
      </c>
      <c r="V1582" s="2">
        <f t="shared" si="842"/>
        <v>65366.992366564671</v>
      </c>
      <c r="W1582" s="2">
        <f t="shared" si="843"/>
        <v>292806.09368861967</v>
      </c>
      <c r="X1582" s="27">
        <f t="shared" si="844"/>
        <v>0</v>
      </c>
      <c r="Y1582" s="2">
        <f t="shared" si="858"/>
        <v>0</v>
      </c>
      <c r="Z1582" s="67">
        <f t="shared" si="845"/>
        <v>0</v>
      </c>
      <c r="AA1582" s="2">
        <f t="shared" si="854"/>
        <v>0</v>
      </c>
      <c r="AB1582" s="26">
        <f t="shared" si="852"/>
        <v>6.7299999999999999E-2</v>
      </c>
      <c r="AC1582" s="27">
        <f t="shared" si="834"/>
        <v>22</v>
      </c>
      <c r="AD1582" s="27">
        <v>252</v>
      </c>
      <c r="AE1582" s="10">
        <f t="shared" si="863"/>
        <v>1.005702332</v>
      </c>
      <c r="AF1582" s="2">
        <f t="shared" si="855"/>
        <v>1634.9239393</v>
      </c>
      <c r="AG1582" s="2">
        <f t="shared" si="846"/>
        <v>1669.6775578300001</v>
      </c>
      <c r="AH1582" s="3" t="str">
        <f t="shared" si="847"/>
        <v>-</v>
      </c>
      <c r="AI1582" s="4" t="str">
        <f t="shared" si="864"/>
        <v>A+J=</v>
      </c>
      <c r="AJ1582" s="11">
        <f t="shared" si="853"/>
        <v>42375</v>
      </c>
      <c r="AK1582" s="11"/>
      <c r="AL1582" s="4"/>
      <c r="AM1582" s="1"/>
      <c r="AN1582" s="11"/>
      <c r="AO1582" s="1"/>
      <c r="AP1582" s="1"/>
      <c r="AQ1582" s="1"/>
      <c r="AR1582" s="1"/>
      <c r="AS1582" s="6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</row>
    <row r="1583" spans="1:55" x14ac:dyDescent="0.2">
      <c r="A1583" s="144">
        <f t="shared" si="848"/>
        <v>42372</v>
      </c>
      <c r="B1583" s="2">
        <f t="shared" si="835"/>
        <v>294475.77124644967</v>
      </c>
      <c r="C1583" s="2">
        <f t="shared" si="849"/>
        <v>220124.05877546</v>
      </c>
      <c r="D1583" s="68">
        <f>SUM(Y1583:Y$1825)</f>
        <v>24182.00439781</v>
      </c>
      <c r="E1583" s="68">
        <f t="shared" si="836"/>
        <v>195942.05437765</v>
      </c>
      <c r="F1583" s="72">
        <f t="shared" si="859"/>
        <v>4405.95</v>
      </c>
      <c r="G1583" s="3">
        <f>IF(N1583=1,VLOOKUP(A1582,[1]Plan1!$BG$69:$BI$188,3),G1582)</f>
        <v>4450.45</v>
      </c>
      <c r="H1583" s="11">
        <f t="shared" si="860"/>
        <v>42279</v>
      </c>
      <c r="I1583" s="11">
        <f t="shared" si="861"/>
        <v>42310</v>
      </c>
      <c r="J1583" s="26">
        <f t="shared" si="837"/>
        <v>1.009997843824828E-2</v>
      </c>
      <c r="K1583" s="11">
        <f t="shared" si="850"/>
        <v>42401</v>
      </c>
      <c r="L1583" s="11">
        <f t="shared" si="838"/>
        <v>42373</v>
      </c>
      <c r="M1583" s="1">
        <f t="shared" si="851"/>
        <v>22</v>
      </c>
      <c r="N1583" s="1">
        <f t="shared" si="856"/>
        <v>22</v>
      </c>
      <c r="O1583" s="2">
        <f t="shared" si="839"/>
        <v>1.01009997</v>
      </c>
      <c r="P1583" s="10">
        <f t="shared" si="866"/>
        <v>1.0081988500000001</v>
      </c>
      <c r="Q1583" s="10">
        <f t="shared" si="862"/>
        <v>1.320269020033279</v>
      </c>
      <c r="R1583" s="2">
        <f t="shared" si="865"/>
        <v>1.3336036899999999</v>
      </c>
      <c r="S1583" s="2">
        <f t="shared" si="857"/>
        <v>1.3024994299999999</v>
      </c>
      <c r="T1583" s="2">
        <f t="shared" si="840"/>
        <v>286711.46108431998</v>
      </c>
      <c r="U1583" s="2">
        <f t="shared" si="841"/>
        <v>7315.0425465950157</v>
      </c>
      <c r="V1583" s="2">
        <f t="shared" si="842"/>
        <v>65366.992366564671</v>
      </c>
      <c r="W1583" s="2">
        <f t="shared" si="843"/>
        <v>292806.09368861967</v>
      </c>
      <c r="X1583" s="27">
        <f t="shared" si="844"/>
        <v>0</v>
      </c>
      <c r="Y1583" s="2">
        <f t="shared" si="858"/>
        <v>0</v>
      </c>
      <c r="Z1583" s="67">
        <f t="shared" si="845"/>
        <v>0</v>
      </c>
      <c r="AA1583" s="2">
        <f t="shared" si="854"/>
        <v>0</v>
      </c>
      <c r="AB1583" s="26">
        <f t="shared" si="852"/>
        <v>6.7299999999999999E-2</v>
      </c>
      <c r="AC1583" s="27">
        <f t="shared" si="834"/>
        <v>22</v>
      </c>
      <c r="AD1583" s="27">
        <v>252</v>
      </c>
      <c r="AE1583" s="10">
        <f t="shared" si="863"/>
        <v>1.005702332</v>
      </c>
      <c r="AF1583" s="2">
        <f t="shared" si="855"/>
        <v>1634.9239393</v>
      </c>
      <c r="AG1583" s="2">
        <f t="shared" si="846"/>
        <v>1669.6775578300001</v>
      </c>
      <c r="AH1583" s="3" t="str">
        <f t="shared" si="847"/>
        <v>-</v>
      </c>
      <c r="AI1583" s="4" t="str">
        <f t="shared" si="864"/>
        <v>A+J=</v>
      </c>
      <c r="AJ1583" s="11">
        <f t="shared" si="853"/>
        <v>42375</v>
      </c>
      <c r="AK1583" s="11"/>
      <c r="AL1583" s="4"/>
      <c r="AM1583" s="1"/>
      <c r="AN1583" s="11"/>
      <c r="AO1583" s="1"/>
      <c r="AP1583" s="1"/>
      <c r="AQ1583" s="1"/>
      <c r="AR1583" s="1"/>
      <c r="AS1583" s="6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</row>
    <row r="1584" spans="1:55" x14ac:dyDescent="0.2">
      <c r="A1584" s="144">
        <f t="shared" si="848"/>
        <v>42373</v>
      </c>
      <c r="B1584" s="2">
        <f t="shared" si="835"/>
        <v>294475.77124644967</v>
      </c>
      <c r="C1584" s="2">
        <f t="shared" si="849"/>
        <v>220124.05877546</v>
      </c>
      <c r="D1584" s="68">
        <f>SUM(Y1584:Y$1825)</f>
        <v>24182.00439781</v>
      </c>
      <c r="E1584" s="68">
        <f t="shared" si="836"/>
        <v>195942.05437765</v>
      </c>
      <c r="F1584" s="72">
        <f t="shared" si="859"/>
        <v>4405.95</v>
      </c>
      <c r="G1584" s="3">
        <f>IF(N1584=1,VLOOKUP(A1583,[1]Plan1!$BG$69:$BI$188,3),G1583)</f>
        <v>4450.45</v>
      </c>
      <c r="H1584" s="11">
        <f t="shared" si="860"/>
        <v>42279</v>
      </c>
      <c r="I1584" s="11">
        <f t="shared" si="861"/>
        <v>42310</v>
      </c>
      <c r="J1584" s="26">
        <f t="shared" si="837"/>
        <v>1.009997843824828E-2</v>
      </c>
      <c r="K1584" s="11">
        <f t="shared" si="850"/>
        <v>42401</v>
      </c>
      <c r="L1584" s="11">
        <f t="shared" si="838"/>
        <v>42373</v>
      </c>
      <c r="M1584" s="1">
        <f t="shared" si="851"/>
        <v>22</v>
      </c>
      <c r="N1584" s="1">
        <f t="shared" si="856"/>
        <v>22</v>
      </c>
      <c r="O1584" s="2">
        <f t="shared" si="839"/>
        <v>1.01009997</v>
      </c>
      <c r="P1584" s="10">
        <f t="shared" si="866"/>
        <v>1.0081988500000001</v>
      </c>
      <c r="Q1584" s="10">
        <f t="shared" si="862"/>
        <v>1.320269020033279</v>
      </c>
      <c r="R1584" s="2">
        <f t="shared" si="865"/>
        <v>1.3336036899999999</v>
      </c>
      <c r="S1584" s="2">
        <f t="shared" si="857"/>
        <v>1.3024994299999999</v>
      </c>
      <c r="T1584" s="2">
        <f t="shared" si="840"/>
        <v>286711.46108431998</v>
      </c>
      <c r="U1584" s="2">
        <f t="shared" si="841"/>
        <v>7315.0425465950157</v>
      </c>
      <c r="V1584" s="2">
        <f t="shared" si="842"/>
        <v>65366.992366564671</v>
      </c>
      <c r="W1584" s="2">
        <f t="shared" si="843"/>
        <v>292806.09368861967</v>
      </c>
      <c r="X1584" s="27">
        <f t="shared" si="844"/>
        <v>51</v>
      </c>
      <c r="Y1584" s="2">
        <f t="shared" si="858"/>
        <v>2576.4509169299999</v>
      </c>
      <c r="Z1584" s="67">
        <f t="shared" si="845"/>
        <v>1.17045403E-2</v>
      </c>
      <c r="AA1584" s="2">
        <f t="shared" si="854"/>
        <v>3355.8258507300002</v>
      </c>
      <c r="AB1584" s="26">
        <f t="shared" si="852"/>
        <v>6.7299999999999999E-2</v>
      </c>
      <c r="AC1584" s="27">
        <f t="shared" si="834"/>
        <v>22</v>
      </c>
      <c r="AD1584" s="27">
        <v>252</v>
      </c>
      <c r="AE1584" s="10">
        <f t="shared" si="863"/>
        <v>1.005702332</v>
      </c>
      <c r="AF1584" s="2">
        <f t="shared" si="855"/>
        <v>1634.9239393</v>
      </c>
      <c r="AG1584" s="2">
        <f t="shared" si="846"/>
        <v>1669.6775578300001</v>
      </c>
      <c r="AH1584" s="3">
        <f t="shared" si="847"/>
        <v>4990.7497900300004</v>
      </c>
      <c r="AI1584" s="4" t="str">
        <f t="shared" si="864"/>
        <v>A+J=</v>
      </c>
      <c r="AJ1584" s="11">
        <f t="shared" si="853"/>
        <v>42375</v>
      </c>
      <c r="AK1584" s="11"/>
      <c r="AL1584" s="4"/>
      <c r="AM1584" s="1"/>
      <c r="AN1584" s="11"/>
      <c r="AO1584" s="1"/>
      <c r="AP1584" s="1"/>
      <c r="AQ1584" s="1"/>
      <c r="AR1584" s="1"/>
      <c r="AS1584" s="6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</row>
    <row r="1585" spans="1:55" x14ac:dyDescent="0.2">
      <c r="A1585" s="144">
        <f t="shared" si="848"/>
        <v>42374</v>
      </c>
      <c r="B1585" s="2">
        <f t="shared" si="835"/>
        <v>289649.96770685271</v>
      </c>
      <c r="C1585" s="2">
        <f t="shared" si="849"/>
        <v>217547.60785853001</v>
      </c>
      <c r="D1585" s="68">
        <f>SUM(Y1585:Y$1825)</f>
        <v>21605.55348088</v>
      </c>
      <c r="E1585" s="68">
        <f t="shared" si="836"/>
        <v>195942.05437765003</v>
      </c>
      <c r="F1585" s="72">
        <f t="shared" si="859"/>
        <v>4450.45</v>
      </c>
      <c r="G1585" s="3">
        <f>IF(N1585=1,VLOOKUP(A1584,[1]Plan1!$BG$69:$BI$188,3),G1584)</f>
        <v>4493.17</v>
      </c>
      <c r="H1585" s="11">
        <f t="shared" si="860"/>
        <v>42313</v>
      </c>
      <c r="I1585" s="11">
        <f t="shared" si="861"/>
        <v>42343</v>
      </c>
      <c r="J1585" s="26">
        <f t="shared" si="837"/>
        <v>9.5990293116428038E-3</v>
      </c>
      <c r="K1585" s="11">
        <f t="shared" si="850"/>
        <v>42401</v>
      </c>
      <c r="L1585" s="11">
        <f t="shared" si="838"/>
        <v>42401</v>
      </c>
      <c r="M1585" s="1">
        <f t="shared" si="851"/>
        <v>20</v>
      </c>
      <c r="N1585" s="1">
        <f t="shared" si="856"/>
        <v>1</v>
      </c>
      <c r="O1585" s="2">
        <f t="shared" si="839"/>
        <v>1.00047777</v>
      </c>
      <c r="P1585" s="10">
        <f t="shared" si="866"/>
        <v>1.01009997</v>
      </c>
      <c r="Q1585" s="10">
        <f t="shared" si="862"/>
        <v>1.3336036975275445</v>
      </c>
      <c r="R1585" s="2">
        <f t="shared" si="865"/>
        <v>1.33424085</v>
      </c>
      <c r="S1585" s="2">
        <f t="shared" si="857"/>
        <v>1.3024994299999999</v>
      </c>
      <c r="T1585" s="2">
        <f t="shared" si="840"/>
        <v>283355.63523358997</v>
      </c>
      <c r="U1585" s="2">
        <f t="shared" si="841"/>
        <v>6535.6676128007139</v>
      </c>
      <c r="V1585" s="2">
        <f t="shared" si="842"/>
        <v>65491.83880593197</v>
      </c>
      <c r="W1585" s="2">
        <f t="shared" si="843"/>
        <v>289575.11427726271</v>
      </c>
      <c r="X1585" s="27">
        <f t="shared" si="844"/>
        <v>0</v>
      </c>
      <c r="Y1585" s="2">
        <f t="shared" si="858"/>
        <v>0</v>
      </c>
      <c r="Z1585" s="67">
        <f t="shared" si="845"/>
        <v>0</v>
      </c>
      <c r="AA1585" s="2">
        <f t="shared" si="854"/>
        <v>0</v>
      </c>
      <c r="AB1585" s="26">
        <f t="shared" si="852"/>
        <v>6.7299999999999999E-2</v>
      </c>
      <c r="AC1585" s="27">
        <f t="shared" si="834"/>
        <v>1</v>
      </c>
      <c r="AD1585" s="27">
        <v>252</v>
      </c>
      <c r="AE1585" s="10">
        <f t="shared" si="863"/>
        <v>1.0002584940000001</v>
      </c>
      <c r="AF1585" s="2">
        <f t="shared" si="855"/>
        <v>73.245731570000004</v>
      </c>
      <c r="AG1585" s="2">
        <f t="shared" si="846"/>
        <v>74.853429590000005</v>
      </c>
      <c r="AH1585" s="3" t="str">
        <f t="shared" si="847"/>
        <v>-</v>
      </c>
      <c r="AI1585" s="4" t="str">
        <f t="shared" si="864"/>
        <v>A+J=</v>
      </c>
      <c r="AJ1585" s="11">
        <f t="shared" si="853"/>
        <v>42403</v>
      </c>
      <c r="AK1585" s="11"/>
      <c r="AL1585" s="4"/>
      <c r="AM1585" s="1"/>
      <c r="AN1585" s="11"/>
      <c r="AO1585" s="1"/>
      <c r="AP1585" s="1"/>
      <c r="AQ1585" s="1"/>
      <c r="AR1585" s="1"/>
      <c r="AS1585" s="6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</row>
    <row r="1586" spans="1:55" x14ac:dyDescent="0.2">
      <c r="A1586" s="144">
        <f t="shared" si="848"/>
        <v>42375</v>
      </c>
      <c r="B1586" s="2">
        <f t="shared" si="835"/>
        <v>289849.81230325683</v>
      </c>
      <c r="C1586" s="2">
        <f t="shared" si="849"/>
        <v>217547.60785853001</v>
      </c>
      <c r="D1586" s="68">
        <f>SUM(Y1586:Y$1825)</f>
        <v>21605.55348088</v>
      </c>
      <c r="E1586" s="68">
        <f t="shared" si="836"/>
        <v>195942.05437765003</v>
      </c>
      <c r="F1586" s="72">
        <f t="shared" si="859"/>
        <v>4450.45</v>
      </c>
      <c r="G1586" s="3">
        <f>IF(N1586=1,VLOOKUP(A1585,[1]Plan1!$BG$69:$BI$188,3),G1585)</f>
        <v>4493.17</v>
      </c>
      <c r="H1586" s="11">
        <f t="shared" si="860"/>
        <v>42313</v>
      </c>
      <c r="I1586" s="11">
        <f t="shared" si="861"/>
        <v>42343</v>
      </c>
      <c r="J1586" s="26">
        <f t="shared" si="837"/>
        <v>9.5990293116428038E-3</v>
      </c>
      <c r="K1586" s="11">
        <f t="shared" si="850"/>
        <v>42401</v>
      </c>
      <c r="L1586" s="11">
        <f t="shared" si="838"/>
        <v>42401</v>
      </c>
      <c r="M1586" s="1">
        <f t="shared" si="851"/>
        <v>20</v>
      </c>
      <c r="N1586" s="1">
        <f t="shared" si="856"/>
        <v>2</v>
      </c>
      <c r="O1586" s="2">
        <f t="shared" si="839"/>
        <v>1.00095578</v>
      </c>
      <c r="P1586" s="10">
        <f t="shared" si="866"/>
        <v>1.01009997</v>
      </c>
      <c r="Q1586" s="10">
        <f t="shared" si="862"/>
        <v>1.3336036975275445</v>
      </c>
      <c r="R1586" s="2">
        <f t="shared" si="865"/>
        <v>1.3348783200000001</v>
      </c>
      <c r="S1586" s="2">
        <f t="shared" si="857"/>
        <v>1.3024994299999999</v>
      </c>
      <c r="T1586" s="2">
        <f t="shared" si="840"/>
        <v>283355.63523358997</v>
      </c>
      <c r="U1586" s="2">
        <f t="shared" si="841"/>
        <v>6535.6676128007139</v>
      </c>
      <c r="V1586" s="2">
        <f t="shared" si="842"/>
        <v>65616.745987336093</v>
      </c>
      <c r="W1586" s="2">
        <f t="shared" si="843"/>
        <v>289700.02145866683</v>
      </c>
      <c r="X1586" s="27">
        <f t="shared" si="844"/>
        <v>0</v>
      </c>
      <c r="Y1586" s="2">
        <f t="shared" si="858"/>
        <v>0</v>
      </c>
      <c r="Z1586" s="67">
        <f t="shared" si="845"/>
        <v>0</v>
      </c>
      <c r="AA1586" s="2">
        <f t="shared" si="854"/>
        <v>0</v>
      </c>
      <c r="AB1586" s="26">
        <f t="shared" si="852"/>
        <v>6.7299999999999999E-2</v>
      </c>
      <c r="AC1586" s="27">
        <f t="shared" si="834"/>
        <v>2</v>
      </c>
      <c r="AD1586" s="27">
        <v>252</v>
      </c>
      <c r="AE1586" s="10">
        <f t="shared" si="863"/>
        <v>1.000517055</v>
      </c>
      <c r="AF1586" s="2">
        <f t="shared" si="855"/>
        <v>146.51044797</v>
      </c>
      <c r="AG1586" s="2">
        <f t="shared" si="846"/>
        <v>149.79084459000001</v>
      </c>
      <c r="AH1586" s="3" t="str">
        <f t="shared" si="847"/>
        <v>-</v>
      </c>
      <c r="AI1586" s="4" t="str">
        <f t="shared" si="864"/>
        <v>A+J=</v>
      </c>
      <c r="AJ1586" s="11">
        <f t="shared" si="853"/>
        <v>42403</v>
      </c>
      <c r="AK1586" s="11"/>
      <c r="AL1586" s="4"/>
      <c r="AM1586" s="1"/>
      <c r="AN1586" s="11"/>
      <c r="AO1586" s="1"/>
      <c r="AP1586" s="1"/>
      <c r="AQ1586" s="1"/>
      <c r="AR1586" s="1"/>
      <c r="AS1586" s="6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</row>
    <row r="1587" spans="1:55" x14ac:dyDescent="0.2">
      <c r="A1587" s="144">
        <f t="shared" si="848"/>
        <v>42376</v>
      </c>
      <c r="B1587" s="2">
        <f t="shared" si="835"/>
        <v>290049.79973839724</v>
      </c>
      <c r="C1587" s="2">
        <f t="shared" si="849"/>
        <v>217547.60785853001</v>
      </c>
      <c r="D1587" s="68">
        <f>SUM(Y1587:Y$1825)</f>
        <v>21605.55348088</v>
      </c>
      <c r="E1587" s="68">
        <f t="shared" si="836"/>
        <v>195942.05437765003</v>
      </c>
      <c r="F1587" s="72">
        <f t="shared" si="859"/>
        <v>4450.45</v>
      </c>
      <c r="G1587" s="3">
        <f>IF(N1587=1,VLOOKUP(A1586,[1]Plan1!$BG$69:$BI$188,3),G1586)</f>
        <v>4493.17</v>
      </c>
      <c r="H1587" s="11">
        <f t="shared" si="860"/>
        <v>42313</v>
      </c>
      <c r="I1587" s="11">
        <f t="shared" si="861"/>
        <v>42343</v>
      </c>
      <c r="J1587" s="26">
        <f t="shared" si="837"/>
        <v>9.5990293116428038E-3</v>
      </c>
      <c r="K1587" s="11">
        <f t="shared" si="850"/>
        <v>42401</v>
      </c>
      <c r="L1587" s="11">
        <f t="shared" si="838"/>
        <v>42401</v>
      </c>
      <c r="M1587" s="1">
        <f t="shared" si="851"/>
        <v>20</v>
      </c>
      <c r="N1587" s="1">
        <f t="shared" si="856"/>
        <v>3</v>
      </c>
      <c r="O1587" s="2">
        <f t="shared" si="839"/>
        <v>1.0014340100000001</v>
      </c>
      <c r="P1587" s="10">
        <f t="shared" si="866"/>
        <v>1.01009997</v>
      </c>
      <c r="Q1587" s="10">
        <f t="shared" si="862"/>
        <v>1.3336036975275445</v>
      </c>
      <c r="R1587" s="2">
        <f t="shared" si="865"/>
        <v>1.33551609</v>
      </c>
      <c r="S1587" s="2">
        <f t="shared" si="857"/>
        <v>1.3024994299999999</v>
      </c>
      <c r="T1587" s="2">
        <f t="shared" si="840"/>
        <v>283355.63523358997</v>
      </c>
      <c r="U1587" s="2">
        <f t="shared" si="841"/>
        <v>6535.6676128007139</v>
      </c>
      <c r="V1587" s="2">
        <f t="shared" si="842"/>
        <v>65741.711951356527</v>
      </c>
      <c r="W1587" s="2">
        <f t="shared" si="843"/>
        <v>289824.98742268723</v>
      </c>
      <c r="X1587" s="27">
        <f t="shared" si="844"/>
        <v>0</v>
      </c>
      <c r="Y1587" s="2">
        <f t="shared" si="858"/>
        <v>0</v>
      </c>
      <c r="Z1587" s="67">
        <f t="shared" si="845"/>
        <v>0</v>
      </c>
      <c r="AA1587" s="2">
        <f t="shared" si="854"/>
        <v>0</v>
      </c>
      <c r="AB1587" s="26">
        <f t="shared" si="852"/>
        <v>6.7299999999999999E-2</v>
      </c>
      <c r="AC1587" s="27">
        <f t="shared" si="834"/>
        <v>3</v>
      </c>
      <c r="AD1587" s="27">
        <v>252</v>
      </c>
      <c r="AE1587" s="10">
        <f t="shared" si="863"/>
        <v>1.0007756830000001</v>
      </c>
      <c r="AF1587" s="2">
        <f t="shared" si="855"/>
        <v>219.79414919999999</v>
      </c>
      <c r="AG1587" s="2">
        <f t="shared" si="846"/>
        <v>224.81231571000001</v>
      </c>
      <c r="AH1587" s="3" t="str">
        <f t="shared" si="847"/>
        <v>-</v>
      </c>
      <c r="AI1587" s="4" t="str">
        <f t="shared" si="864"/>
        <v>A+J=</v>
      </c>
      <c r="AJ1587" s="11">
        <f t="shared" si="853"/>
        <v>42403</v>
      </c>
      <c r="AK1587" s="11"/>
      <c r="AL1587" s="4"/>
      <c r="AM1587" s="1"/>
      <c r="AN1587" s="11"/>
      <c r="AO1587" s="1"/>
      <c r="AP1587" s="1"/>
      <c r="AQ1587" s="1"/>
      <c r="AR1587" s="1"/>
      <c r="AS1587" s="6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</row>
    <row r="1588" spans="1:55" x14ac:dyDescent="0.2">
      <c r="A1588" s="144">
        <f t="shared" si="848"/>
        <v>42377</v>
      </c>
      <c r="B1588" s="2">
        <f t="shared" si="835"/>
        <v>290249.93175450456</v>
      </c>
      <c r="C1588" s="2">
        <f t="shared" si="849"/>
        <v>217547.60785853001</v>
      </c>
      <c r="D1588" s="68">
        <f>SUM(Y1588:Y$1825)</f>
        <v>21605.55348088</v>
      </c>
      <c r="E1588" s="68">
        <f t="shared" si="836"/>
        <v>195942.05437765003</v>
      </c>
      <c r="F1588" s="72">
        <f t="shared" si="859"/>
        <v>4450.45</v>
      </c>
      <c r="G1588" s="3">
        <f>IF(N1588=1,VLOOKUP(A1587,[1]Plan1!$BG$69:$BI$188,3),G1587)</f>
        <v>4493.17</v>
      </c>
      <c r="H1588" s="11">
        <f t="shared" si="860"/>
        <v>42313</v>
      </c>
      <c r="I1588" s="11">
        <f t="shared" si="861"/>
        <v>42343</v>
      </c>
      <c r="J1588" s="26">
        <f t="shared" si="837"/>
        <v>9.5990293116428038E-3</v>
      </c>
      <c r="K1588" s="11">
        <f t="shared" si="850"/>
        <v>42401</v>
      </c>
      <c r="L1588" s="11">
        <f t="shared" si="838"/>
        <v>42401</v>
      </c>
      <c r="M1588" s="1">
        <f t="shared" si="851"/>
        <v>20</v>
      </c>
      <c r="N1588" s="1">
        <f t="shared" si="856"/>
        <v>4</v>
      </c>
      <c r="O1588" s="2">
        <f t="shared" si="839"/>
        <v>1.0019124699999999</v>
      </c>
      <c r="P1588" s="10">
        <f t="shared" si="866"/>
        <v>1.01009997</v>
      </c>
      <c r="Q1588" s="10">
        <f t="shared" si="862"/>
        <v>1.3336036975275445</v>
      </c>
      <c r="R1588" s="2">
        <f t="shared" si="865"/>
        <v>1.3361541699999999</v>
      </c>
      <c r="S1588" s="2">
        <f t="shared" si="857"/>
        <v>1.3024994299999999</v>
      </c>
      <c r="T1588" s="2">
        <f t="shared" si="840"/>
        <v>283355.63523358997</v>
      </c>
      <c r="U1588" s="2">
        <f t="shared" si="841"/>
        <v>6535.6676128007139</v>
      </c>
      <c r="V1588" s="2">
        <f t="shared" si="842"/>
        <v>65866.738657413793</v>
      </c>
      <c r="W1588" s="2">
        <f t="shared" si="843"/>
        <v>289950.01412874454</v>
      </c>
      <c r="X1588" s="27">
        <f t="shared" si="844"/>
        <v>0</v>
      </c>
      <c r="Y1588" s="2">
        <f t="shared" si="858"/>
        <v>0</v>
      </c>
      <c r="Z1588" s="67">
        <f t="shared" si="845"/>
        <v>0</v>
      </c>
      <c r="AA1588" s="2">
        <f t="shared" si="854"/>
        <v>0</v>
      </c>
      <c r="AB1588" s="26">
        <f t="shared" si="852"/>
        <v>6.7299999999999999E-2</v>
      </c>
      <c r="AC1588" s="27">
        <f t="shared" si="834"/>
        <v>4</v>
      </c>
      <c r="AD1588" s="27">
        <v>252</v>
      </c>
      <c r="AE1588" s="10">
        <f t="shared" si="863"/>
        <v>1.0010343770000001</v>
      </c>
      <c r="AF1588" s="2">
        <f t="shared" si="855"/>
        <v>293.09655190000001</v>
      </c>
      <c r="AG1588" s="2">
        <f t="shared" si="846"/>
        <v>299.91762576000002</v>
      </c>
      <c r="AH1588" s="3" t="str">
        <f t="shared" si="847"/>
        <v>-</v>
      </c>
      <c r="AI1588" s="4" t="str">
        <f t="shared" si="864"/>
        <v>A+J=</v>
      </c>
      <c r="AJ1588" s="11">
        <f t="shared" si="853"/>
        <v>42403</v>
      </c>
      <c r="AK1588" s="11"/>
      <c r="AL1588" s="4"/>
      <c r="AM1588" s="1"/>
      <c r="AN1588" s="11"/>
      <c r="AO1588" s="1"/>
      <c r="AP1588" s="1"/>
      <c r="AQ1588" s="1"/>
      <c r="AR1588" s="1"/>
      <c r="AS1588" s="6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</row>
    <row r="1589" spans="1:55" x14ac:dyDescent="0.2">
      <c r="A1589" s="144">
        <f t="shared" si="848"/>
        <v>42378</v>
      </c>
      <c r="B1589" s="2">
        <f t="shared" si="835"/>
        <v>290450.20704165811</v>
      </c>
      <c r="C1589" s="2">
        <f t="shared" si="849"/>
        <v>217547.60785853001</v>
      </c>
      <c r="D1589" s="68">
        <f>SUM(Y1589:Y$1825)</f>
        <v>21605.55348088</v>
      </c>
      <c r="E1589" s="68">
        <f t="shared" si="836"/>
        <v>195942.05437765003</v>
      </c>
      <c r="F1589" s="72">
        <f t="shared" si="859"/>
        <v>4450.45</v>
      </c>
      <c r="G1589" s="3">
        <f>IF(N1589=1,VLOOKUP(A1588,[1]Plan1!$BG$69:$BI$188,3),G1588)</f>
        <v>4493.17</v>
      </c>
      <c r="H1589" s="11">
        <f t="shared" si="860"/>
        <v>42313</v>
      </c>
      <c r="I1589" s="11">
        <f t="shared" si="861"/>
        <v>42343</v>
      </c>
      <c r="J1589" s="26">
        <f t="shared" si="837"/>
        <v>9.5990293116428038E-3</v>
      </c>
      <c r="K1589" s="11">
        <f t="shared" si="850"/>
        <v>42401</v>
      </c>
      <c r="L1589" s="11">
        <f t="shared" si="838"/>
        <v>42401</v>
      </c>
      <c r="M1589" s="1">
        <f t="shared" si="851"/>
        <v>20</v>
      </c>
      <c r="N1589" s="1">
        <f t="shared" si="856"/>
        <v>5</v>
      </c>
      <c r="O1589" s="2">
        <f t="shared" si="839"/>
        <v>1.0023911599999999</v>
      </c>
      <c r="P1589" s="10">
        <f t="shared" si="866"/>
        <v>1.01009997</v>
      </c>
      <c r="Q1589" s="10">
        <f t="shared" si="862"/>
        <v>1.3336036975275445</v>
      </c>
      <c r="R1589" s="2">
        <f t="shared" si="865"/>
        <v>1.33679255</v>
      </c>
      <c r="S1589" s="2">
        <f t="shared" si="857"/>
        <v>1.3024994299999999</v>
      </c>
      <c r="T1589" s="2">
        <f t="shared" si="840"/>
        <v>283355.63523358997</v>
      </c>
      <c r="U1589" s="2">
        <f t="shared" si="841"/>
        <v>6535.6676128007139</v>
      </c>
      <c r="V1589" s="2">
        <f t="shared" si="842"/>
        <v>65991.824146087412</v>
      </c>
      <c r="W1589" s="2">
        <f t="shared" si="843"/>
        <v>290075.09961741813</v>
      </c>
      <c r="X1589" s="27">
        <f t="shared" si="844"/>
        <v>0</v>
      </c>
      <c r="Y1589" s="2">
        <f t="shared" si="858"/>
        <v>0</v>
      </c>
      <c r="Z1589" s="67">
        <f t="shared" si="845"/>
        <v>0</v>
      </c>
      <c r="AA1589" s="2">
        <f t="shared" si="854"/>
        <v>0</v>
      </c>
      <c r="AB1589" s="26">
        <f t="shared" si="852"/>
        <v>6.7299999999999999E-2</v>
      </c>
      <c r="AC1589" s="27">
        <f t="shared" si="834"/>
        <v>5</v>
      </c>
      <c r="AD1589" s="27">
        <v>252</v>
      </c>
      <c r="AE1589" s="10">
        <f t="shared" si="863"/>
        <v>1.0012931389999999</v>
      </c>
      <c r="AF1589" s="2">
        <f t="shared" si="855"/>
        <v>366.41822279000002</v>
      </c>
      <c r="AG1589" s="2">
        <f t="shared" si="846"/>
        <v>375.10742424</v>
      </c>
      <c r="AH1589" s="3" t="str">
        <f t="shared" si="847"/>
        <v>-</v>
      </c>
      <c r="AI1589" s="4" t="str">
        <f t="shared" si="864"/>
        <v>A+J=</v>
      </c>
      <c r="AJ1589" s="11">
        <f t="shared" si="853"/>
        <v>42403</v>
      </c>
      <c r="AK1589" s="11"/>
      <c r="AL1589" s="4"/>
      <c r="AM1589" s="1"/>
      <c r="AN1589" s="11"/>
      <c r="AO1589" s="1"/>
      <c r="AP1589" s="1"/>
      <c r="AQ1589" s="1"/>
      <c r="AR1589" s="1"/>
      <c r="AS1589" s="6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</row>
    <row r="1590" spans="1:55" x14ac:dyDescent="0.2">
      <c r="A1590" s="144">
        <f t="shared" si="848"/>
        <v>42379</v>
      </c>
      <c r="B1590" s="2">
        <f t="shared" si="835"/>
        <v>290450.20704165811</v>
      </c>
      <c r="C1590" s="2">
        <f t="shared" si="849"/>
        <v>217547.60785853001</v>
      </c>
      <c r="D1590" s="68">
        <f>SUM(Y1590:Y$1825)</f>
        <v>21605.55348088</v>
      </c>
      <c r="E1590" s="68">
        <f t="shared" si="836"/>
        <v>195942.05437765003</v>
      </c>
      <c r="F1590" s="72">
        <f t="shared" si="859"/>
        <v>4450.45</v>
      </c>
      <c r="G1590" s="3">
        <f>IF(N1590=1,VLOOKUP(A1589,[1]Plan1!$BG$69:$BI$188,3),G1589)</f>
        <v>4493.17</v>
      </c>
      <c r="H1590" s="11">
        <f t="shared" si="860"/>
        <v>42313</v>
      </c>
      <c r="I1590" s="11">
        <f t="shared" si="861"/>
        <v>42343</v>
      </c>
      <c r="J1590" s="26">
        <f t="shared" si="837"/>
        <v>9.5990293116428038E-3</v>
      </c>
      <c r="K1590" s="11">
        <f t="shared" si="850"/>
        <v>42401</v>
      </c>
      <c r="L1590" s="11">
        <f t="shared" si="838"/>
        <v>42401</v>
      </c>
      <c r="M1590" s="1">
        <f t="shared" si="851"/>
        <v>20</v>
      </c>
      <c r="N1590" s="1">
        <f t="shared" si="856"/>
        <v>5</v>
      </c>
      <c r="O1590" s="2">
        <f t="shared" si="839"/>
        <v>1.0023911599999999</v>
      </c>
      <c r="P1590" s="10">
        <f t="shared" si="866"/>
        <v>1.01009997</v>
      </c>
      <c r="Q1590" s="10">
        <f t="shared" si="862"/>
        <v>1.3336036975275445</v>
      </c>
      <c r="R1590" s="2">
        <f t="shared" si="865"/>
        <v>1.33679255</v>
      </c>
      <c r="S1590" s="2">
        <f t="shared" si="857"/>
        <v>1.3024994299999999</v>
      </c>
      <c r="T1590" s="2">
        <f t="shared" si="840"/>
        <v>283355.63523358997</v>
      </c>
      <c r="U1590" s="2">
        <f t="shared" si="841"/>
        <v>6535.6676128007139</v>
      </c>
      <c r="V1590" s="2">
        <f t="shared" si="842"/>
        <v>65991.824146087412</v>
      </c>
      <c r="W1590" s="2">
        <f t="shared" si="843"/>
        <v>290075.09961741813</v>
      </c>
      <c r="X1590" s="27">
        <f t="shared" si="844"/>
        <v>0</v>
      </c>
      <c r="Y1590" s="2">
        <f t="shared" si="858"/>
        <v>0</v>
      </c>
      <c r="Z1590" s="67">
        <f t="shared" si="845"/>
        <v>0</v>
      </c>
      <c r="AA1590" s="2">
        <f t="shared" si="854"/>
        <v>0</v>
      </c>
      <c r="AB1590" s="26">
        <f t="shared" si="852"/>
        <v>6.7299999999999999E-2</v>
      </c>
      <c r="AC1590" s="27">
        <f t="shared" si="834"/>
        <v>5</v>
      </c>
      <c r="AD1590" s="27">
        <v>252</v>
      </c>
      <c r="AE1590" s="10">
        <f t="shared" si="863"/>
        <v>1.0012931389999999</v>
      </c>
      <c r="AF1590" s="2">
        <f t="shared" si="855"/>
        <v>366.41822279000002</v>
      </c>
      <c r="AG1590" s="2">
        <f t="shared" si="846"/>
        <v>375.10742424</v>
      </c>
      <c r="AH1590" s="3" t="str">
        <f t="shared" si="847"/>
        <v>-</v>
      </c>
      <c r="AI1590" s="4" t="str">
        <f t="shared" si="864"/>
        <v>A+J=</v>
      </c>
      <c r="AJ1590" s="11">
        <f t="shared" si="853"/>
        <v>42403</v>
      </c>
      <c r="AK1590" s="11"/>
      <c r="AL1590" s="4"/>
      <c r="AM1590" s="1"/>
      <c r="AN1590" s="11"/>
      <c r="AO1590" s="1"/>
      <c r="AP1590" s="1"/>
      <c r="AQ1590" s="1"/>
      <c r="AR1590" s="1"/>
      <c r="AS1590" s="6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</row>
    <row r="1591" spans="1:55" x14ac:dyDescent="0.2">
      <c r="A1591" s="144">
        <f t="shared" si="848"/>
        <v>42380</v>
      </c>
      <c r="B1591" s="2">
        <f t="shared" si="835"/>
        <v>290450.20704165811</v>
      </c>
      <c r="C1591" s="2">
        <f t="shared" si="849"/>
        <v>217547.60785853001</v>
      </c>
      <c r="D1591" s="68">
        <f>SUM(Y1591:Y$1825)</f>
        <v>21605.55348088</v>
      </c>
      <c r="E1591" s="68">
        <f t="shared" si="836"/>
        <v>195942.05437765003</v>
      </c>
      <c r="F1591" s="72">
        <f t="shared" si="859"/>
        <v>4450.45</v>
      </c>
      <c r="G1591" s="3">
        <f>IF(N1591=1,VLOOKUP(A1590,[1]Plan1!$BG$69:$BI$188,3),G1590)</f>
        <v>4493.17</v>
      </c>
      <c r="H1591" s="11">
        <f t="shared" si="860"/>
        <v>42313</v>
      </c>
      <c r="I1591" s="11">
        <f t="shared" si="861"/>
        <v>42343</v>
      </c>
      <c r="J1591" s="26">
        <f t="shared" si="837"/>
        <v>9.5990293116428038E-3</v>
      </c>
      <c r="K1591" s="11">
        <f t="shared" si="850"/>
        <v>42401</v>
      </c>
      <c r="L1591" s="11">
        <f t="shared" si="838"/>
        <v>42401</v>
      </c>
      <c r="M1591" s="1">
        <f t="shared" si="851"/>
        <v>20</v>
      </c>
      <c r="N1591" s="1">
        <f t="shared" si="856"/>
        <v>5</v>
      </c>
      <c r="O1591" s="2">
        <f t="shared" si="839"/>
        <v>1.0023911599999999</v>
      </c>
      <c r="P1591" s="10">
        <f t="shared" si="866"/>
        <v>1.01009997</v>
      </c>
      <c r="Q1591" s="10">
        <f t="shared" si="862"/>
        <v>1.3336036975275445</v>
      </c>
      <c r="R1591" s="2">
        <f t="shared" si="865"/>
        <v>1.33679255</v>
      </c>
      <c r="S1591" s="2">
        <f t="shared" si="857"/>
        <v>1.3024994299999999</v>
      </c>
      <c r="T1591" s="2">
        <f t="shared" si="840"/>
        <v>283355.63523358997</v>
      </c>
      <c r="U1591" s="2">
        <f t="shared" si="841"/>
        <v>6535.6676128007139</v>
      </c>
      <c r="V1591" s="2">
        <f t="shared" si="842"/>
        <v>65991.824146087412</v>
      </c>
      <c r="W1591" s="2">
        <f t="shared" si="843"/>
        <v>290075.09961741813</v>
      </c>
      <c r="X1591" s="27">
        <f t="shared" si="844"/>
        <v>0</v>
      </c>
      <c r="Y1591" s="2">
        <f t="shared" si="858"/>
        <v>0</v>
      </c>
      <c r="Z1591" s="67">
        <f t="shared" si="845"/>
        <v>0</v>
      </c>
      <c r="AA1591" s="2">
        <f t="shared" si="854"/>
        <v>0</v>
      </c>
      <c r="AB1591" s="26">
        <f t="shared" si="852"/>
        <v>6.7299999999999999E-2</v>
      </c>
      <c r="AC1591" s="27">
        <f t="shared" si="834"/>
        <v>5</v>
      </c>
      <c r="AD1591" s="27">
        <v>252</v>
      </c>
      <c r="AE1591" s="10">
        <f t="shared" si="863"/>
        <v>1.0012931389999999</v>
      </c>
      <c r="AF1591" s="2">
        <f t="shared" si="855"/>
        <v>366.41822279000002</v>
      </c>
      <c r="AG1591" s="2">
        <f t="shared" si="846"/>
        <v>375.10742424</v>
      </c>
      <c r="AH1591" s="3" t="str">
        <f t="shared" si="847"/>
        <v>-</v>
      </c>
      <c r="AI1591" s="4" t="str">
        <f t="shared" si="864"/>
        <v>A+J=</v>
      </c>
      <c r="AJ1591" s="11">
        <f t="shared" si="853"/>
        <v>42403</v>
      </c>
      <c r="AK1591" s="11"/>
      <c r="AL1591" s="4"/>
      <c r="AM1591" s="1"/>
      <c r="AN1591" s="11"/>
      <c r="AO1591" s="1"/>
      <c r="AP1591" s="1"/>
      <c r="AQ1591" s="1"/>
      <c r="AR1591" s="1"/>
      <c r="AS1591" s="6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</row>
    <row r="1592" spans="1:55" x14ac:dyDescent="0.2">
      <c r="A1592" s="144">
        <f t="shared" si="848"/>
        <v>42381</v>
      </c>
      <c r="B1592" s="2">
        <f t="shared" si="835"/>
        <v>290650.62705306854</v>
      </c>
      <c r="C1592" s="2">
        <f t="shared" si="849"/>
        <v>217547.60785853001</v>
      </c>
      <c r="D1592" s="68">
        <f>SUM(Y1592:Y$1825)</f>
        <v>21605.55348088</v>
      </c>
      <c r="E1592" s="68">
        <f t="shared" si="836"/>
        <v>195942.05437765003</v>
      </c>
      <c r="F1592" s="72">
        <f t="shared" si="859"/>
        <v>4450.45</v>
      </c>
      <c r="G1592" s="3">
        <f>IF(N1592=1,VLOOKUP(A1591,[1]Plan1!$BG$69:$BI$188,3),G1591)</f>
        <v>4493.17</v>
      </c>
      <c r="H1592" s="11">
        <f t="shared" si="860"/>
        <v>42313</v>
      </c>
      <c r="I1592" s="11">
        <f t="shared" si="861"/>
        <v>42343</v>
      </c>
      <c r="J1592" s="26">
        <f t="shared" si="837"/>
        <v>9.5990293116428038E-3</v>
      </c>
      <c r="K1592" s="11">
        <f t="shared" si="850"/>
        <v>42401</v>
      </c>
      <c r="L1592" s="11">
        <f t="shared" si="838"/>
        <v>42401</v>
      </c>
      <c r="M1592" s="1">
        <f t="shared" si="851"/>
        <v>20</v>
      </c>
      <c r="N1592" s="1">
        <f t="shared" si="856"/>
        <v>6</v>
      </c>
      <c r="O1592" s="2">
        <f t="shared" si="839"/>
        <v>1.0028700800000001</v>
      </c>
      <c r="P1592" s="10">
        <f t="shared" si="866"/>
        <v>1.01009997</v>
      </c>
      <c r="Q1592" s="10">
        <f t="shared" si="862"/>
        <v>1.3336036975275445</v>
      </c>
      <c r="R1592" s="2">
        <f t="shared" si="865"/>
        <v>1.3374312399999999</v>
      </c>
      <c r="S1592" s="2">
        <f t="shared" si="857"/>
        <v>1.3024994299999999</v>
      </c>
      <c r="T1592" s="2">
        <f t="shared" si="840"/>
        <v>283355.63523358997</v>
      </c>
      <c r="U1592" s="2">
        <f t="shared" si="841"/>
        <v>6535.6676128007139</v>
      </c>
      <c r="V1592" s="2">
        <f t="shared" si="842"/>
        <v>66116.970376797864</v>
      </c>
      <c r="W1592" s="2">
        <f t="shared" si="843"/>
        <v>290200.24584812857</v>
      </c>
      <c r="X1592" s="27">
        <f t="shared" si="844"/>
        <v>0</v>
      </c>
      <c r="Y1592" s="2">
        <f t="shared" si="858"/>
        <v>0</v>
      </c>
      <c r="Z1592" s="67">
        <f t="shared" si="845"/>
        <v>0</v>
      </c>
      <c r="AA1592" s="2">
        <f t="shared" si="854"/>
        <v>0</v>
      </c>
      <c r="AB1592" s="26">
        <f t="shared" si="852"/>
        <v>6.7299999999999999E-2</v>
      </c>
      <c r="AC1592" s="27">
        <f t="shared" si="834"/>
        <v>6</v>
      </c>
      <c r="AD1592" s="27">
        <v>252</v>
      </c>
      <c r="AE1592" s="10">
        <f t="shared" si="863"/>
        <v>1.0015519669999999</v>
      </c>
      <c r="AF1592" s="2">
        <f t="shared" si="855"/>
        <v>439.75859514000001</v>
      </c>
      <c r="AG1592" s="2">
        <f t="shared" si="846"/>
        <v>450.38120493999998</v>
      </c>
      <c r="AH1592" s="3" t="str">
        <f t="shared" si="847"/>
        <v>-</v>
      </c>
      <c r="AI1592" s="4" t="str">
        <f t="shared" si="864"/>
        <v>A+J=</v>
      </c>
      <c r="AJ1592" s="11">
        <f t="shared" si="853"/>
        <v>42403</v>
      </c>
      <c r="AK1592" s="11"/>
      <c r="AL1592" s="4"/>
      <c r="AM1592" s="1"/>
      <c r="AN1592" s="11"/>
      <c r="AO1592" s="1"/>
      <c r="AP1592" s="1"/>
      <c r="AQ1592" s="1"/>
      <c r="AR1592" s="1"/>
      <c r="AS1592" s="6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</row>
    <row r="1593" spans="1:55" x14ac:dyDescent="0.2">
      <c r="A1593" s="144">
        <f t="shared" si="848"/>
        <v>42382</v>
      </c>
      <c r="B1593" s="2">
        <f t="shared" si="835"/>
        <v>290851.19215101592</v>
      </c>
      <c r="C1593" s="2">
        <f t="shared" si="849"/>
        <v>217547.60785853001</v>
      </c>
      <c r="D1593" s="68">
        <f>SUM(Y1593:Y$1825)</f>
        <v>21605.55348088</v>
      </c>
      <c r="E1593" s="68">
        <f t="shared" si="836"/>
        <v>195942.05437765003</v>
      </c>
      <c r="F1593" s="72">
        <f t="shared" si="859"/>
        <v>4450.45</v>
      </c>
      <c r="G1593" s="3">
        <f>IF(N1593=1,VLOOKUP(A1592,[1]Plan1!$BG$69:$BI$188,3),G1592)</f>
        <v>4493.17</v>
      </c>
      <c r="H1593" s="11">
        <f t="shared" si="860"/>
        <v>42313</v>
      </c>
      <c r="I1593" s="11">
        <f t="shared" si="861"/>
        <v>42343</v>
      </c>
      <c r="J1593" s="26">
        <f t="shared" si="837"/>
        <v>9.5990293116428038E-3</v>
      </c>
      <c r="K1593" s="11">
        <f t="shared" si="850"/>
        <v>42401</v>
      </c>
      <c r="L1593" s="11">
        <f t="shared" si="838"/>
        <v>42401</v>
      </c>
      <c r="M1593" s="1">
        <f t="shared" si="851"/>
        <v>20</v>
      </c>
      <c r="N1593" s="1">
        <f t="shared" si="856"/>
        <v>7</v>
      </c>
      <c r="O1593" s="2">
        <f t="shared" si="839"/>
        <v>1.00334923</v>
      </c>
      <c r="P1593" s="10">
        <f t="shared" si="866"/>
        <v>1.01009997</v>
      </c>
      <c r="Q1593" s="10">
        <f t="shared" si="862"/>
        <v>1.3336036975275445</v>
      </c>
      <c r="R1593" s="2">
        <f t="shared" si="865"/>
        <v>1.33807024</v>
      </c>
      <c r="S1593" s="2">
        <f t="shared" si="857"/>
        <v>1.3024994299999999</v>
      </c>
      <c r="T1593" s="2">
        <f t="shared" si="840"/>
        <v>283355.63523358997</v>
      </c>
      <c r="U1593" s="2">
        <f t="shared" si="841"/>
        <v>6535.6676128007139</v>
      </c>
      <c r="V1593" s="2">
        <f t="shared" si="842"/>
        <v>66242.177349545193</v>
      </c>
      <c r="W1593" s="2">
        <f t="shared" si="843"/>
        <v>290325.45282087591</v>
      </c>
      <c r="X1593" s="27">
        <f t="shared" si="844"/>
        <v>0</v>
      </c>
      <c r="Y1593" s="2">
        <f t="shared" si="858"/>
        <v>0</v>
      </c>
      <c r="Z1593" s="67">
        <f t="shared" si="845"/>
        <v>0</v>
      </c>
      <c r="AA1593" s="2">
        <f t="shared" si="854"/>
        <v>0</v>
      </c>
      <c r="AB1593" s="26">
        <f t="shared" si="852"/>
        <v>6.7299999999999999E-2</v>
      </c>
      <c r="AC1593" s="27">
        <f t="shared" si="834"/>
        <v>7</v>
      </c>
      <c r="AD1593" s="27">
        <v>252</v>
      </c>
      <c r="AE1593" s="10">
        <f t="shared" si="863"/>
        <v>1.0018108619999999</v>
      </c>
      <c r="AF1593" s="2">
        <f t="shared" si="855"/>
        <v>513.11795232999998</v>
      </c>
      <c r="AG1593" s="2">
        <f t="shared" si="846"/>
        <v>525.73933013999999</v>
      </c>
      <c r="AH1593" s="3" t="str">
        <f t="shared" si="847"/>
        <v>-</v>
      </c>
      <c r="AI1593" s="4" t="str">
        <f t="shared" si="864"/>
        <v>A+J=</v>
      </c>
      <c r="AJ1593" s="11">
        <f t="shared" si="853"/>
        <v>42403</v>
      </c>
      <c r="AK1593" s="11"/>
      <c r="AL1593" s="4"/>
      <c r="AM1593" s="1"/>
      <c r="AN1593" s="11"/>
      <c r="AO1593" s="1"/>
      <c r="AP1593" s="1"/>
      <c r="AQ1593" s="1"/>
      <c r="AR1593" s="1"/>
      <c r="AS1593" s="6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</row>
    <row r="1594" spans="1:55" x14ac:dyDescent="0.2">
      <c r="A1594" s="144">
        <f t="shared" si="848"/>
        <v>42383</v>
      </c>
      <c r="B1594" s="2">
        <f t="shared" si="835"/>
        <v>291051.90073480952</v>
      </c>
      <c r="C1594" s="2">
        <f t="shared" si="849"/>
        <v>217547.60785853001</v>
      </c>
      <c r="D1594" s="68">
        <f>SUM(Y1594:Y$1825)</f>
        <v>21605.55348088</v>
      </c>
      <c r="E1594" s="68">
        <f t="shared" si="836"/>
        <v>195942.05437765003</v>
      </c>
      <c r="F1594" s="72">
        <f t="shared" si="859"/>
        <v>4450.45</v>
      </c>
      <c r="G1594" s="3">
        <f>IF(N1594=1,VLOOKUP(A1593,[1]Plan1!$BG$69:$BI$188,3),G1593)</f>
        <v>4493.17</v>
      </c>
      <c r="H1594" s="11">
        <f t="shared" si="860"/>
        <v>42313</v>
      </c>
      <c r="I1594" s="11">
        <f t="shared" si="861"/>
        <v>42343</v>
      </c>
      <c r="J1594" s="26">
        <f t="shared" si="837"/>
        <v>9.5990293116428038E-3</v>
      </c>
      <c r="K1594" s="11">
        <f t="shared" si="850"/>
        <v>42401</v>
      </c>
      <c r="L1594" s="11">
        <f t="shared" si="838"/>
        <v>42401</v>
      </c>
      <c r="M1594" s="1">
        <f t="shared" si="851"/>
        <v>20</v>
      </c>
      <c r="N1594" s="1">
        <f t="shared" si="856"/>
        <v>8</v>
      </c>
      <c r="O1594" s="2">
        <f t="shared" si="839"/>
        <v>1.00382861</v>
      </c>
      <c r="P1594" s="10">
        <f t="shared" si="866"/>
        <v>1.01009997</v>
      </c>
      <c r="Q1594" s="10">
        <f t="shared" si="862"/>
        <v>1.3336036975275445</v>
      </c>
      <c r="R1594" s="2">
        <f t="shared" si="865"/>
        <v>1.33870954</v>
      </c>
      <c r="S1594" s="2">
        <f t="shared" si="857"/>
        <v>1.3024994299999999</v>
      </c>
      <c r="T1594" s="2">
        <f t="shared" si="840"/>
        <v>283355.63523358997</v>
      </c>
      <c r="U1594" s="2">
        <f t="shared" si="841"/>
        <v>6535.6676128007139</v>
      </c>
      <c r="V1594" s="2">
        <f t="shared" si="842"/>
        <v>66367.443104908816</v>
      </c>
      <c r="W1594" s="2">
        <f t="shared" si="843"/>
        <v>290450.71857623954</v>
      </c>
      <c r="X1594" s="27">
        <f t="shared" si="844"/>
        <v>0</v>
      </c>
      <c r="Y1594" s="2">
        <f t="shared" si="858"/>
        <v>0</v>
      </c>
      <c r="Z1594" s="67">
        <f t="shared" si="845"/>
        <v>0</v>
      </c>
      <c r="AA1594" s="2">
        <f t="shared" si="854"/>
        <v>0</v>
      </c>
      <c r="AB1594" s="26">
        <f t="shared" si="852"/>
        <v>6.7299999999999999E-2</v>
      </c>
      <c r="AC1594" s="27">
        <f t="shared" si="834"/>
        <v>8</v>
      </c>
      <c r="AD1594" s="27">
        <v>252</v>
      </c>
      <c r="AE1594" s="10">
        <f t="shared" si="863"/>
        <v>1.002069825</v>
      </c>
      <c r="AF1594" s="2">
        <f t="shared" si="855"/>
        <v>586.49657768999998</v>
      </c>
      <c r="AG1594" s="2">
        <f t="shared" si="846"/>
        <v>601.18215856999996</v>
      </c>
      <c r="AH1594" s="3" t="str">
        <f t="shared" si="847"/>
        <v>-</v>
      </c>
      <c r="AI1594" s="4" t="str">
        <f t="shared" si="864"/>
        <v>A+J=</v>
      </c>
      <c r="AJ1594" s="11">
        <f t="shared" si="853"/>
        <v>42403</v>
      </c>
      <c r="AK1594" s="11"/>
      <c r="AL1594" s="4"/>
      <c r="AM1594" s="1"/>
      <c r="AN1594" s="11"/>
      <c r="AO1594" s="1"/>
      <c r="AP1594" s="1"/>
      <c r="AQ1594" s="1"/>
      <c r="AR1594" s="1"/>
      <c r="AS1594" s="6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</row>
    <row r="1595" spans="1:55" x14ac:dyDescent="0.2">
      <c r="A1595" s="144">
        <f t="shared" si="848"/>
        <v>42384</v>
      </c>
      <c r="B1595" s="2">
        <f t="shared" si="835"/>
        <v>291252.75229452952</v>
      </c>
      <c r="C1595" s="2">
        <f t="shared" si="849"/>
        <v>217547.60785853001</v>
      </c>
      <c r="D1595" s="68">
        <f>SUM(Y1595:Y$1825)</f>
        <v>21605.55348088</v>
      </c>
      <c r="E1595" s="68">
        <f t="shared" si="836"/>
        <v>195942.05437765003</v>
      </c>
      <c r="F1595" s="72">
        <f t="shared" si="859"/>
        <v>4450.45</v>
      </c>
      <c r="G1595" s="3">
        <f>IF(N1595=1,VLOOKUP(A1594,[1]Plan1!$BG$69:$BI$188,3),G1594)</f>
        <v>4493.17</v>
      </c>
      <c r="H1595" s="11">
        <f t="shared" si="860"/>
        <v>42313</v>
      </c>
      <c r="I1595" s="11">
        <f t="shared" si="861"/>
        <v>42343</v>
      </c>
      <c r="J1595" s="26">
        <f t="shared" si="837"/>
        <v>9.5990293116428038E-3</v>
      </c>
      <c r="K1595" s="11">
        <f t="shared" si="850"/>
        <v>42401</v>
      </c>
      <c r="L1595" s="11">
        <f t="shared" si="838"/>
        <v>42401</v>
      </c>
      <c r="M1595" s="1">
        <f t="shared" si="851"/>
        <v>20</v>
      </c>
      <c r="N1595" s="1">
        <f t="shared" si="856"/>
        <v>9</v>
      </c>
      <c r="O1595" s="2">
        <f t="shared" si="839"/>
        <v>1.00430821</v>
      </c>
      <c r="P1595" s="10">
        <f t="shared" si="866"/>
        <v>1.01009997</v>
      </c>
      <c r="Q1595" s="10">
        <f t="shared" si="862"/>
        <v>1.3336036975275445</v>
      </c>
      <c r="R1595" s="2">
        <f t="shared" si="865"/>
        <v>1.3393491399999999</v>
      </c>
      <c r="S1595" s="2">
        <f t="shared" si="857"/>
        <v>1.3024994299999999</v>
      </c>
      <c r="T1595" s="2">
        <f t="shared" si="840"/>
        <v>283355.63523358997</v>
      </c>
      <c r="U1595" s="2">
        <f t="shared" si="841"/>
        <v>6535.6676128007139</v>
      </c>
      <c r="V1595" s="2">
        <f t="shared" si="842"/>
        <v>66492.767642888764</v>
      </c>
      <c r="W1595" s="2">
        <f t="shared" si="843"/>
        <v>290576.0431142195</v>
      </c>
      <c r="X1595" s="27">
        <f t="shared" si="844"/>
        <v>0</v>
      </c>
      <c r="Y1595" s="2">
        <f t="shared" si="858"/>
        <v>0</v>
      </c>
      <c r="Z1595" s="67">
        <f t="shared" si="845"/>
        <v>0</v>
      </c>
      <c r="AA1595" s="2">
        <f t="shared" si="854"/>
        <v>0</v>
      </c>
      <c r="AB1595" s="26">
        <f t="shared" si="852"/>
        <v>6.7299999999999999E-2</v>
      </c>
      <c r="AC1595" s="27">
        <f t="shared" si="834"/>
        <v>9</v>
      </c>
      <c r="AD1595" s="27">
        <v>252</v>
      </c>
      <c r="AE1595" s="10">
        <f t="shared" si="863"/>
        <v>1.0023288539999999</v>
      </c>
      <c r="AF1595" s="2">
        <f t="shared" si="855"/>
        <v>659.89390452999999</v>
      </c>
      <c r="AG1595" s="2">
        <f t="shared" si="846"/>
        <v>676.70918030999997</v>
      </c>
      <c r="AH1595" s="3" t="str">
        <f t="shared" si="847"/>
        <v>-</v>
      </c>
      <c r="AI1595" s="4" t="str">
        <f t="shared" si="864"/>
        <v>A+J=</v>
      </c>
      <c r="AJ1595" s="11">
        <f t="shared" si="853"/>
        <v>42403</v>
      </c>
      <c r="AK1595" s="11"/>
      <c r="AL1595" s="4"/>
      <c r="AM1595" s="1"/>
      <c r="AN1595" s="11"/>
      <c r="AO1595" s="1"/>
      <c r="AP1595" s="1"/>
      <c r="AQ1595" s="1"/>
      <c r="AR1595" s="1"/>
      <c r="AS1595" s="6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</row>
    <row r="1596" spans="1:55" x14ac:dyDescent="0.2">
      <c r="A1596" s="144">
        <f t="shared" si="848"/>
        <v>42385</v>
      </c>
      <c r="B1596" s="2">
        <f t="shared" si="835"/>
        <v>291453.74915584631</v>
      </c>
      <c r="C1596" s="2">
        <f t="shared" si="849"/>
        <v>217547.60785853001</v>
      </c>
      <c r="D1596" s="68">
        <f>SUM(Y1596:Y$1825)</f>
        <v>21605.55348088</v>
      </c>
      <c r="E1596" s="68">
        <f t="shared" si="836"/>
        <v>195942.05437765003</v>
      </c>
      <c r="F1596" s="72">
        <f t="shared" si="859"/>
        <v>4450.45</v>
      </c>
      <c r="G1596" s="3">
        <f>IF(N1596=1,VLOOKUP(A1595,[1]Plan1!$BG$69:$BI$188,3),G1595)</f>
        <v>4493.17</v>
      </c>
      <c r="H1596" s="11">
        <f t="shared" si="860"/>
        <v>42313</v>
      </c>
      <c r="I1596" s="11">
        <f t="shared" si="861"/>
        <v>42343</v>
      </c>
      <c r="J1596" s="26">
        <f t="shared" si="837"/>
        <v>9.5990293116428038E-3</v>
      </c>
      <c r="K1596" s="11">
        <f t="shared" si="850"/>
        <v>42401</v>
      </c>
      <c r="L1596" s="11">
        <f t="shared" si="838"/>
        <v>42401</v>
      </c>
      <c r="M1596" s="1">
        <f t="shared" si="851"/>
        <v>20</v>
      </c>
      <c r="N1596" s="1">
        <f t="shared" si="856"/>
        <v>10</v>
      </c>
      <c r="O1596" s="2">
        <f t="shared" si="839"/>
        <v>1.0047880499999999</v>
      </c>
      <c r="P1596" s="10">
        <f t="shared" si="866"/>
        <v>1.01009997</v>
      </c>
      <c r="Q1596" s="10">
        <f t="shared" si="862"/>
        <v>1.3336036975275445</v>
      </c>
      <c r="R1596" s="2">
        <f t="shared" si="865"/>
        <v>1.33998905</v>
      </c>
      <c r="S1596" s="2">
        <f t="shared" si="857"/>
        <v>1.3024994299999999</v>
      </c>
      <c r="T1596" s="2">
        <f t="shared" si="840"/>
        <v>283355.63523358997</v>
      </c>
      <c r="U1596" s="2">
        <f t="shared" si="841"/>
        <v>6535.6676128007139</v>
      </c>
      <c r="V1596" s="2">
        <f t="shared" si="842"/>
        <v>66618.152922905574</v>
      </c>
      <c r="W1596" s="2">
        <f t="shared" si="843"/>
        <v>290701.42839423631</v>
      </c>
      <c r="X1596" s="27">
        <f t="shared" si="844"/>
        <v>0</v>
      </c>
      <c r="Y1596" s="2">
        <f t="shared" si="858"/>
        <v>0</v>
      </c>
      <c r="Z1596" s="67">
        <f t="shared" si="845"/>
        <v>0</v>
      </c>
      <c r="AA1596" s="2">
        <f t="shared" si="854"/>
        <v>0</v>
      </c>
      <c r="AB1596" s="26">
        <f t="shared" si="852"/>
        <v>6.7299999999999999E-2</v>
      </c>
      <c r="AC1596" s="27">
        <f t="shared" ref="AC1596:AC1659" si="867">N1596</f>
        <v>10</v>
      </c>
      <c r="AD1596" s="27">
        <v>252</v>
      </c>
      <c r="AE1596" s="10">
        <f t="shared" si="863"/>
        <v>1.0025879499999999</v>
      </c>
      <c r="AF1596" s="2">
        <f t="shared" si="855"/>
        <v>733.31021620000001</v>
      </c>
      <c r="AG1596" s="2">
        <f t="shared" si="846"/>
        <v>752.32076160999998</v>
      </c>
      <c r="AH1596" s="3" t="str">
        <f t="shared" si="847"/>
        <v>-</v>
      </c>
      <c r="AI1596" s="4" t="str">
        <f t="shared" si="864"/>
        <v>A+J=</v>
      </c>
      <c r="AJ1596" s="11">
        <f t="shared" si="853"/>
        <v>42403</v>
      </c>
      <c r="AK1596" s="11"/>
      <c r="AL1596" s="4"/>
      <c r="AM1596" s="1"/>
      <c r="AN1596" s="11"/>
      <c r="AO1596" s="1"/>
      <c r="AP1596" s="1"/>
      <c r="AQ1596" s="1"/>
      <c r="AR1596" s="1"/>
      <c r="AS1596" s="6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</row>
    <row r="1597" spans="1:55" x14ac:dyDescent="0.2">
      <c r="A1597" s="144">
        <f t="shared" si="848"/>
        <v>42386</v>
      </c>
      <c r="B1597" s="2">
        <f t="shared" si="835"/>
        <v>291453.74915584631</v>
      </c>
      <c r="C1597" s="2">
        <f t="shared" si="849"/>
        <v>217547.60785853001</v>
      </c>
      <c r="D1597" s="68">
        <f>SUM(Y1597:Y$1825)</f>
        <v>21605.55348088</v>
      </c>
      <c r="E1597" s="68">
        <f t="shared" si="836"/>
        <v>195942.05437765003</v>
      </c>
      <c r="F1597" s="72">
        <f t="shared" si="859"/>
        <v>4450.45</v>
      </c>
      <c r="G1597" s="3">
        <f>IF(N1597=1,VLOOKUP(A1596,[1]Plan1!$BG$69:$BI$188,3),G1596)</f>
        <v>4493.17</v>
      </c>
      <c r="H1597" s="11">
        <f t="shared" si="860"/>
        <v>42313</v>
      </c>
      <c r="I1597" s="11">
        <f t="shared" si="861"/>
        <v>42343</v>
      </c>
      <c r="J1597" s="26">
        <f t="shared" si="837"/>
        <v>9.5990293116428038E-3</v>
      </c>
      <c r="K1597" s="11">
        <f t="shared" si="850"/>
        <v>42401</v>
      </c>
      <c r="L1597" s="11">
        <f t="shared" si="838"/>
        <v>42401</v>
      </c>
      <c r="M1597" s="1">
        <f t="shared" si="851"/>
        <v>20</v>
      </c>
      <c r="N1597" s="1">
        <f t="shared" si="856"/>
        <v>10</v>
      </c>
      <c r="O1597" s="2">
        <f t="shared" si="839"/>
        <v>1.0047880499999999</v>
      </c>
      <c r="P1597" s="10">
        <f t="shared" si="866"/>
        <v>1.01009997</v>
      </c>
      <c r="Q1597" s="10">
        <f t="shared" si="862"/>
        <v>1.3336036975275445</v>
      </c>
      <c r="R1597" s="2">
        <f t="shared" si="865"/>
        <v>1.33998905</v>
      </c>
      <c r="S1597" s="2">
        <f t="shared" si="857"/>
        <v>1.3024994299999999</v>
      </c>
      <c r="T1597" s="2">
        <f t="shared" si="840"/>
        <v>283355.63523358997</v>
      </c>
      <c r="U1597" s="2">
        <f t="shared" si="841"/>
        <v>6535.6676128007139</v>
      </c>
      <c r="V1597" s="2">
        <f t="shared" si="842"/>
        <v>66618.152922905574</v>
      </c>
      <c r="W1597" s="2">
        <f t="shared" si="843"/>
        <v>290701.42839423631</v>
      </c>
      <c r="X1597" s="27">
        <f t="shared" si="844"/>
        <v>0</v>
      </c>
      <c r="Y1597" s="2">
        <f t="shared" si="858"/>
        <v>0</v>
      </c>
      <c r="Z1597" s="67">
        <f t="shared" si="845"/>
        <v>0</v>
      </c>
      <c r="AA1597" s="2">
        <f t="shared" si="854"/>
        <v>0</v>
      </c>
      <c r="AB1597" s="26">
        <f t="shared" si="852"/>
        <v>6.7299999999999999E-2</v>
      </c>
      <c r="AC1597" s="27">
        <f t="shared" si="867"/>
        <v>10</v>
      </c>
      <c r="AD1597" s="27">
        <v>252</v>
      </c>
      <c r="AE1597" s="10">
        <f t="shared" si="863"/>
        <v>1.0025879499999999</v>
      </c>
      <c r="AF1597" s="2">
        <f t="shared" si="855"/>
        <v>733.31021620000001</v>
      </c>
      <c r="AG1597" s="2">
        <f t="shared" si="846"/>
        <v>752.32076160999998</v>
      </c>
      <c r="AH1597" s="3" t="str">
        <f t="shared" si="847"/>
        <v>-</v>
      </c>
      <c r="AI1597" s="4" t="str">
        <f t="shared" si="864"/>
        <v>A+J=</v>
      </c>
      <c r="AJ1597" s="11">
        <f t="shared" si="853"/>
        <v>42403</v>
      </c>
      <c r="AK1597" s="11"/>
      <c r="AL1597" s="4"/>
      <c r="AM1597" s="1"/>
      <c r="AN1597" s="11"/>
      <c r="AO1597" s="1"/>
      <c r="AP1597" s="1"/>
      <c r="AQ1597" s="1"/>
      <c r="AR1597" s="1"/>
      <c r="AS1597" s="6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</row>
    <row r="1598" spans="1:55" x14ac:dyDescent="0.2">
      <c r="A1598" s="144">
        <f t="shared" si="848"/>
        <v>42387</v>
      </c>
      <c r="B1598" s="2">
        <f t="shared" si="835"/>
        <v>291453.74915584631</v>
      </c>
      <c r="C1598" s="2">
        <f t="shared" si="849"/>
        <v>217547.60785853001</v>
      </c>
      <c r="D1598" s="68">
        <f>SUM(Y1598:Y$1825)</f>
        <v>21605.55348088</v>
      </c>
      <c r="E1598" s="68">
        <f t="shared" si="836"/>
        <v>195942.05437765003</v>
      </c>
      <c r="F1598" s="72">
        <f t="shared" si="859"/>
        <v>4450.45</v>
      </c>
      <c r="G1598" s="3">
        <f>IF(N1598=1,VLOOKUP(A1597,[1]Plan1!$BG$69:$BI$188,3),G1597)</f>
        <v>4493.17</v>
      </c>
      <c r="H1598" s="11">
        <f t="shared" si="860"/>
        <v>42313</v>
      </c>
      <c r="I1598" s="11">
        <f t="shared" si="861"/>
        <v>42343</v>
      </c>
      <c r="J1598" s="26">
        <f t="shared" si="837"/>
        <v>9.5990293116428038E-3</v>
      </c>
      <c r="K1598" s="11">
        <f t="shared" si="850"/>
        <v>42401</v>
      </c>
      <c r="L1598" s="11">
        <f t="shared" si="838"/>
        <v>42401</v>
      </c>
      <c r="M1598" s="1">
        <f t="shared" si="851"/>
        <v>20</v>
      </c>
      <c r="N1598" s="1">
        <f t="shared" si="856"/>
        <v>10</v>
      </c>
      <c r="O1598" s="2">
        <f t="shared" si="839"/>
        <v>1.0047880499999999</v>
      </c>
      <c r="P1598" s="10">
        <f t="shared" si="866"/>
        <v>1.01009997</v>
      </c>
      <c r="Q1598" s="10">
        <f t="shared" si="862"/>
        <v>1.3336036975275445</v>
      </c>
      <c r="R1598" s="2">
        <f t="shared" si="865"/>
        <v>1.33998905</v>
      </c>
      <c r="S1598" s="2">
        <f t="shared" si="857"/>
        <v>1.3024994299999999</v>
      </c>
      <c r="T1598" s="2">
        <f t="shared" si="840"/>
        <v>283355.63523358997</v>
      </c>
      <c r="U1598" s="2">
        <f t="shared" si="841"/>
        <v>6535.6676128007139</v>
      </c>
      <c r="V1598" s="2">
        <f t="shared" si="842"/>
        <v>66618.152922905574</v>
      </c>
      <c r="W1598" s="2">
        <f t="shared" si="843"/>
        <v>290701.42839423631</v>
      </c>
      <c r="X1598" s="27">
        <f t="shared" si="844"/>
        <v>0</v>
      </c>
      <c r="Y1598" s="2">
        <f t="shared" si="858"/>
        <v>0</v>
      </c>
      <c r="Z1598" s="67">
        <f t="shared" si="845"/>
        <v>0</v>
      </c>
      <c r="AA1598" s="2">
        <f t="shared" si="854"/>
        <v>0</v>
      </c>
      <c r="AB1598" s="26">
        <f t="shared" si="852"/>
        <v>6.7299999999999999E-2</v>
      </c>
      <c r="AC1598" s="27">
        <f t="shared" si="867"/>
        <v>10</v>
      </c>
      <c r="AD1598" s="27">
        <v>252</v>
      </c>
      <c r="AE1598" s="10">
        <f t="shared" si="863"/>
        <v>1.0025879499999999</v>
      </c>
      <c r="AF1598" s="2">
        <f t="shared" si="855"/>
        <v>733.31021620000001</v>
      </c>
      <c r="AG1598" s="2">
        <f t="shared" si="846"/>
        <v>752.32076160999998</v>
      </c>
      <c r="AH1598" s="3" t="str">
        <f t="shared" si="847"/>
        <v>-</v>
      </c>
      <c r="AI1598" s="4" t="str">
        <f t="shared" si="864"/>
        <v>A+J=</v>
      </c>
      <c r="AJ1598" s="11">
        <f t="shared" si="853"/>
        <v>42403</v>
      </c>
      <c r="AK1598" s="11"/>
      <c r="AL1598" s="4"/>
      <c r="AM1598" s="1"/>
      <c r="AN1598" s="11"/>
      <c r="AO1598" s="1"/>
      <c r="AP1598" s="1"/>
      <c r="AQ1598" s="1"/>
      <c r="AR1598" s="1"/>
      <c r="AS1598" s="6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</row>
    <row r="1599" spans="1:55" x14ac:dyDescent="0.2">
      <c r="A1599" s="144">
        <f t="shared" si="848"/>
        <v>42388</v>
      </c>
      <c r="B1599" s="2">
        <f t="shared" si="835"/>
        <v>291654.88942618947</v>
      </c>
      <c r="C1599" s="2">
        <f t="shared" si="849"/>
        <v>217547.60785853001</v>
      </c>
      <c r="D1599" s="68">
        <f>SUM(Y1599:Y$1825)</f>
        <v>21605.55348088</v>
      </c>
      <c r="E1599" s="68">
        <f t="shared" si="836"/>
        <v>195942.05437765003</v>
      </c>
      <c r="F1599" s="72">
        <f t="shared" si="859"/>
        <v>4450.45</v>
      </c>
      <c r="G1599" s="3">
        <f>IF(N1599=1,VLOOKUP(A1598,[1]Plan1!$BG$69:$BI$188,3),G1598)</f>
        <v>4493.17</v>
      </c>
      <c r="H1599" s="11">
        <f t="shared" si="860"/>
        <v>42313</v>
      </c>
      <c r="I1599" s="11">
        <f t="shared" si="861"/>
        <v>42343</v>
      </c>
      <c r="J1599" s="26">
        <f t="shared" si="837"/>
        <v>9.5990293116428038E-3</v>
      </c>
      <c r="K1599" s="11">
        <f t="shared" si="850"/>
        <v>42401</v>
      </c>
      <c r="L1599" s="11">
        <f t="shared" si="838"/>
        <v>42401</v>
      </c>
      <c r="M1599" s="1">
        <f t="shared" si="851"/>
        <v>20</v>
      </c>
      <c r="N1599" s="1">
        <f t="shared" si="856"/>
        <v>11</v>
      </c>
      <c r="O1599" s="2">
        <f t="shared" si="839"/>
        <v>1.00526811</v>
      </c>
      <c r="P1599" s="10">
        <f t="shared" si="866"/>
        <v>1.01009997</v>
      </c>
      <c r="Q1599" s="10">
        <f t="shared" si="862"/>
        <v>1.3336036975275445</v>
      </c>
      <c r="R1599" s="2">
        <f t="shared" si="865"/>
        <v>1.34062926</v>
      </c>
      <c r="S1599" s="2">
        <f t="shared" si="857"/>
        <v>1.3024994299999999</v>
      </c>
      <c r="T1599" s="2">
        <f t="shared" si="840"/>
        <v>283355.63523358997</v>
      </c>
      <c r="U1599" s="2">
        <f t="shared" si="841"/>
        <v>6535.6676128007139</v>
      </c>
      <c r="V1599" s="2">
        <f t="shared" si="842"/>
        <v>66743.596985538694</v>
      </c>
      <c r="W1599" s="2">
        <f t="shared" si="843"/>
        <v>290826.87245686946</v>
      </c>
      <c r="X1599" s="27">
        <f t="shared" si="844"/>
        <v>0</v>
      </c>
      <c r="Y1599" s="2">
        <f t="shared" si="858"/>
        <v>0</v>
      </c>
      <c r="Z1599" s="67">
        <f t="shared" si="845"/>
        <v>0</v>
      </c>
      <c r="AA1599" s="2">
        <f t="shared" si="854"/>
        <v>0</v>
      </c>
      <c r="AB1599" s="26">
        <f t="shared" si="852"/>
        <v>6.7299999999999999E-2</v>
      </c>
      <c r="AC1599" s="27">
        <f t="shared" si="867"/>
        <v>11</v>
      </c>
      <c r="AD1599" s="27">
        <v>252</v>
      </c>
      <c r="AE1599" s="10">
        <f t="shared" si="863"/>
        <v>1.0028471130000001</v>
      </c>
      <c r="AF1599" s="2">
        <f t="shared" si="855"/>
        <v>806.74551269000006</v>
      </c>
      <c r="AG1599" s="2">
        <f t="shared" si="846"/>
        <v>828.01696932000004</v>
      </c>
      <c r="AH1599" s="3" t="str">
        <f t="shared" si="847"/>
        <v>-</v>
      </c>
      <c r="AI1599" s="4" t="str">
        <f t="shared" si="864"/>
        <v>A+J=</v>
      </c>
      <c r="AJ1599" s="11">
        <f t="shared" si="853"/>
        <v>42403</v>
      </c>
      <c r="AK1599" s="11"/>
      <c r="AL1599" s="4"/>
      <c r="AM1599" s="1"/>
      <c r="AN1599" s="11"/>
      <c r="AO1599" s="1"/>
      <c r="AP1599" s="1"/>
      <c r="AQ1599" s="1"/>
      <c r="AR1599" s="1"/>
      <c r="AS1599" s="6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</row>
    <row r="1600" spans="1:55" x14ac:dyDescent="0.2">
      <c r="A1600" s="144">
        <f t="shared" si="848"/>
        <v>42389</v>
      </c>
      <c r="B1600" s="2">
        <f t="shared" si="835"/>
        <v>291856.1751419694</v>
      </c>
      <c r="C1600" s="2">
        <f t="shared" si="849"/>
        <v>217547.60785853001</v>
      </c>
      <c r="D1600" s="68">
        <f>SUM(Y1600:Y$1825)</f>
        <v>21605.55348088</v>
      </c>
      <c r="E1600" s="68">
        <f t="shared" si="836"/>
        <v>195942.05437765003</v>
      </c>
      <c r="F1600" s="72">
        <f t="shared" si="859"/>
        <v>4450.45</v>
      </c>
      <c r="G1600" s="3">
        <f>IF(N1600=1,VLOOKUP(A1599,[1]Plan1!$BG$69:$BI$188,3),G1599)</f>
        <v>4493.17</v>
      </c>
      <c r="H1600" s="11">
        <f t="shared" si="860"/>
        <v>42313</v>
      </c>
      <c r="I1600" s="11">
        <f t="shared" si="861"/>
        <v>42343</v>
      </c>
      <c r="J1600" s="26">
        <f t="shared" si="837"/>
        <v>9.5990293116428038E-3</v>
      </c>
      <c r="K1600" s="11">
        <f t="shared" si="850"/>
        <v>42401</v>
      </c>
      <c r="L1600" s="11">
        <f t="shared" si="838"/>
        <v>42401</v>
      </c>
      <c r="M1600" s="1">
        <f t="shared" si="851"/>
        <v>20</v>
      </c>
      <c r="N1600" s="1">
        <f t="shared" si="856"/>
        <v>12</v>
      </c>
      <c r="O1600" s="2">
        <f t="shared" si="839"/>
        <v>1.0057484000000001</v>
      </c>
      <c r="P1600" s="10">
        <f t="shared" si="866"/>
        <v>1.01009997</v>
      </c>
      <c r="Q1600" s="10">
        <f t="shared" si="862"/>
        <v>1.3336036975275445</v>
      </c>
      <c r="R1600" s="2">
        <f t="shared" si="865"/>
        <v>1.34126978</v>
      </c>
      <c r="S1600" s="2">
        <f t="shared" si="857"/>
        <v>1.3024994299999999</v>
      </c>
      <c r="T1600" s="2">
        <f t="shared" si="840"/>
        <v>283355.63523358997</v>
      </c>
      <c r="U1600" s="2">
        <f t="shared" si="841"/>
        <v>6535.6676128007139</v>
      </c>
      <c r="V1600" s="2">
        <f t="shared" si="842"/>
        <v>66869.101790208661</v>
      </c>
      <c r="W1600" s="2">
        <f t="shared" si="843"/>
        <v>290952.3772615394</v>
      </c>
      <c r="X1600" s="27">
        <f t="shared" si="844"/>
        <v>0</v>
      </c>
      <c r="Y1600" s="2">
        <f t="shared" si="858"/>
        <v>0</v>
      </c>
      <c r="Z1600" s="67">
        <f t="shared" si="845"/>
        <v>0</v>
      </c>
      <c r="AA1600" s="2">
        <f t="shared" si="854"/>
        <v>0</v>
      </c>
      <c r="AB1600" s="26">
        <f t="shared" si="852"/>
        <v>6.7299999999999999E-2</v>
      </c>
      <c r="AC1600" s="27">
        <f t="shared" si="867"/>
        <v>12</v>
      </c>
      <c r="AD1600" s="27">
        <v>252</v>
      </c>
      <c r="AE1600" s="10">
        <f t="shared" si="863"/>
        <v>1.003106343</v>
      </c>
      <c r="AF1600" s="2">
        <f t="shared" si="855"/>
        <v>880.19979401000001</v>
      </c>
      <c r="AG1600" s="2">
        <f t="shared" si="846"/>
        <v>903.79788042999996</v>
      </c>
      <c r="AH1600" s="3" t="str">
        <f t="shared" si="847"/>
        <v>-</v>
      </c>
      <c r="AI1600" s="4" t="str">
        <f t="shared" si="864"/>
        <v>A+J=</v>
      </c>
      <c r="AJ1600" s="11">
        <f t="shared" si="853"/>
        <v>42403</v>
      </c>
      <c r="AK1600" s="11"/>
      <c r="AL1600" s="4"/>
      <c r="AM1600" s="1"/>
      <c r="AN1600" s="11"/>
      <c r="AO1600" s="1"/>
      <c r="AP1600" s="1"/>
      <c r="AQ1600" s="1"/>
      <c r="AR1600" s="1"/>
      <c r="AS1600" s="6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</row>
    <row r="1601" spans="1:55" x14ac:dyDescent="0.2">
      <c r="A1601" s="144">
        <f t="shared" si="848"/>
        <v>42390</v>
      </c>
      <c r="B1601" s="2">
        <f t="shared" si="835"/>
        <v>292057.60834168678</v>
      </c>
      <c r="C1601" s="2">
        <f t="shared" si="849"/>
        <v>217547.60785853001</v>
      </c>
      <c r="D1601" s="68">
        <f>SUM(Y1601:Y$1825)</f>
        <v>21605.55348088</v>
      </c>
      <c r="E1601" s="68">
        <f t="shared" si="836"/>
        <v>195942.05437765003</v>
      </c>
      <c r="F1601" s="72">
        <f t="shared" si="859"/>
        <v>4450.45</v>
      </c>
      <c r="G1601" s="3">
        <f>IF(N1601=1,VLOOKUP(A1600,[1]Plan1!$BG$69:$BI$188,3),G1600)</f>
        <v>4493.17</v>
      </c>
      <c r="H1601" s="11">
        <f t="shared" si="860"/>
        <v>42313</v>
      </c>
      <c r="I1601" s="11">
        <f t="shared" si="861"/>
        <v>42343</v>
      </c>
      <c r="J1601" s="26">
        <f t="shared" si="837"/>
        <v>9.5990293116428038E-3</v>
      </c>
      <c r="K1601" s="11">
        <f t="shared" si="850"/>
        <v>42401</v>
      </c>
      <c r="L1601" s="11">
        <f t="shared" si="838"/>
        <v>42401</v>
      </c>
      <c r="M1601" s="1">
        <f t="shared" si="851"/>
        <v>20</v>
      </c>
      <c r="N1601" s="1">
        <f t="shared" si="856"/>
        <v>13</v>
      </c>
      <c r="O1601" s="2">
        <f t="shared" si="839"/>
        <v>1.00622893</v>
      </c>
      <c r="P1601" s="10">
        <f t="shared" si="866"/>
        <v>1.01009997</v>
      </c>
      <c r="Q1601" s="10">
        <f t="shared" si="862"/>
        <v>1.3336036975275445</v>
      </c>
      <c r="R1601" s="2">
        <f t="shared" si="865"/>
        <v>1.3419106199999999</v>
      </c>
      <c r="S1601" s="2">
        <f t="shared" si="857"/>
        <v>1.3024994299999999</v>
      </c>
      <c r="T1601" s="2">
        <f t="shared" si="840"/>
        <v>283355.63523358997</v>
      </c>
      <c r="U1601" s="2">
        <f t="shared" si="841"/>
        <v>6535.6676128007139</v>
      </c>
      <c r="V1601" s="2">
        <f t="shared" si="842"/>
        <v>66994.669296336026</v>
      </c>
      <c r="W1601" s="2">
        <f t="shared" si="843"/>
        <v>291077.94476766675</v>
      </c>
      <c r="X1601" s="27">
        <f t="shared" si="844"/>
        <v>0</v>
      </c>
      <c r="Y1601" s="2">
        <f t="shared" si="858"/>
        <v>0</v>
      </c>
      <c r="Z1601" s="67">
        <f t="shared" si="845"/>
        <v>0</v>
      </c>
      <c r="AA1601" s="2">
        <f t="shared" si="854"/>
        <v>0</v>
      </c>
      <c r="AB1601" s="26">
        <f t="shared" si="852"/>
        <v>6.7299999999999999E-2</v>
      </c>
      <c r="AC1601" s="27">
        <f t="shared" si="867"/>
        <v>13</v>
      </c>
      <c r="AD1601" s="27">
        <v>252</v>
      </c>
      <c r="AE1601" s="10">
        <f t="shared" si="863"/>
        <v>1.0033656399999999</v>
      </c>
      <c r="AF1601" s="2">
        <f t="shared" si="855"/>
        <v>953.67306015999998</v>
      </c>
      <c r="AG1601" s="2">
        <f t="shared" si="846"/>
        <v>979.66357402000006</v>
      </c>
      <c r="AH1601" s="3" t="str">
        <f t="shared" si="847"/>
        <v>-</v>
      </c>
      <c r="AI1601" s="4" t="str">
        <f t="shared" si="864"/>
        <v>A+J=</v>
      </c>
      <c r="AJ1601" s="11">
        <f t="shared" si="853"/>
        <v>42403</v>
      </c>
      <c r="AK1601" s="11"/>
      <c r="AL1601" s="4"/>
      <c r="AM1601" s="1"/>
      <c r="AN1601" s="11"/>
      <c r="AO1601" s="1"/>
      <c r="AP1601" s="1"/>
      <c r="AQ1601" s="1"/>
      <c r="AR1601" s="1"/>
      <c r="AS1601" s="6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</row>
    <row r="1602" spans="1:55" x14ac:dyDescent="0.2">
      <c r="A1602" s="144">
        <f t="shared" si="848"/>
        <v>42391</v>
      </c>
      <c r="B1602" s="2">
        <f t="shared" si="835"/>
        <v>292259.18319977995</v>
      </c>
      <c r="C1602" s="2">
        <f t="shared" si="849"/>
        <v>217547.60785853001</v>
      </c>
      <c r="D1602" s="68">
        <f>SUM(Y1602:Y$1825)</f>
        <v>21605.55348088</v>
      </c>
      <c r="E1602" s="68">
        <f t="shared" si="836"/>
        <v>195942.05437765003</v>
      </c>
      <c r="F1602" s="72">
        <f t="shared" si="859"/>
        <v>4450.45</v>
      </c>
      <c r="G1602" s="3">
        <f>IF(N1602=1,VLOOKUP(A1601,[1]Plan1!$BG$69:$BI$188,3),G1601)</f>
        <v>4493.17</v>
      </c>
      <c r="H1602" s="11">
        <f t="shared" si="860"/>
        <v>42313</v>
      </c>
      <c r="I1602" s="11">
        <f t="shared" si="861"/>
        <v>42343</v>
      </c>
      <c r="J1602" s="26">
        <f t="shared" si="837"/>
        <v>9.5990293116428038E-3</v>
      </c>
      <c r="K1602" s="11">
        <f t="shared" si="850"/>
        <v>42401</v>
      </c>
      <c r="L1602" s="11">
        <f t="shared" si="838"/>
        <v>42401</v>
      </c>
      <c r="M1602" s="1">
        <f t="shared" si="851"/>
        <v>20</v>
      </c>
      <c r="N1602" s="1">
        <f t="shared" si="856"/>
        <v>14</v>
      </c>
      <c r="O1602" s="2">
        <f t="shared" si="839"/>
        <v>1.0067096799999999</v>
      </c>
      <c r="P1602" s="10">
        <f t="shared" si="866"/>
        <v>1.01009997</v>
      </c>
      <c r="Q1602" s="10">
        <f t="shared" si="862"/>
        <v>1.3336036975275445</v>
      </c>
      <c r="R1602" s="2">
        <f t="shared" si="865"/>
        <v>1.3425517499999999</v>
      </c>
      <c r="S1602" s="2">
        <f t="shared" si="857"/>
        <v>1.3024994299999999</v>
      </c>
      <c r="T1602" s="2">
        <f t="shared" si="840"/>
        <v>283355.63523358997</v>
      </c>
      <c r="U1602" s="2">
        <f t="shared" si="841"/>
        <v>6535.6676128007139</v>
      </c>
      <c r="V1602" s="2">
        <f t="shared" si="842"/>
        <v>67120.293625659164</v>
      </c>
      <c r="W1602" s="2">
        <f t="shared" si="843"/>
        <v>291203.56909698993</v>
      </c>
      <c r="X1602" s="27">
        <f t="shared" si="844"/>
        <v>0</v>
      </c>
      <c r="Y1602" s="2">
        <f t="shared" si="858"/>
        <v>0</v>
      </c>
      <c r="Z1602" s="67">
        <f t="shared" si="845"/>
        <v>0</v>
      </c>
      <c r="AA1602" s="2">
        <f t="shared" si="854"/>
        <v>0</v>
      </c>
      <c r="AB1602" s="26">
        <f t="shared" si="852"/>
        <v>6.7299999999999999E-2</v>
      </c>
      <c r="AC1602" s="27">
        <f t="shared" si="867"/>
        <v>14</v>
      </c>
      <c r="AD1602" s="27">
        <v>252</v>
      </c>
      <c r="AE1602" s="10">
        <f t="shared" si="863"/>
        <v>1.0036250040000001</v>
      </c>
      <c r="AF1602" s="2">
        <f t="shared" si="855"/>
        <v>1027.1653111400001</v>
      </c>
      <c r="AG1602" s="2">
        <f t="shared" si="846"/>
        <v>1055.6141027900001</v>
      </c>
      <c r="AH1602" s="3" t="str">
        <f t="shared" si="847"/>
        <v>-</v>
      </c>
      <c r="AI1602" s="4" t="str">
        <f t="shared" si="864"/>
        <v>A+J=</v>
      </c>
      <c r="AJ1602" s="11">
        <f t="shared" si="853"/>
        <v>42403</v>
      </c>
      <c r="AK1602" s="11"/>
      <c r="AL1602" s="4"/>
      <c r="AM1602" s="1"/>
      <c r="AN1602" s="11"/>
      <c r="AO1602" s="1"/>
      <c r="AP1602" s="1"/>
      <c r="AQ1602" s="1"/>
      <c r="AR1602" s="1"/>
      <c r="AS1602" s="6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</row>
    <row r="1603" spans="1:55" x14ac:dyDescent="0.2">
      <c r="A1603" s="144">
        <f t="shared" si="848"/>
        <v>42392</v>
      </c>
      <c r="B1603" s="2">
        <f t="shared" si="835"/>
        <v>292460.90175272938</v>
      </c>
      <c r="C1603" s="2">
        <f t="shared" si="849"/>
        <v>217547.60785853001</v>
      </c>
      <c r="D1603" s="68">
        <f>SUM(Y1603:Y$1825)</f>
        <v>21605.55348088</v>
      </c>
      <c r="E1603" s="68">
        <f t="shared" si="836"/>
        <v>195942.05437765003</v>
      </c>
      <c r="F1603" s="72">
        <f t="shared" si="859"/>
        <v>4450.45</v>
      </c>
      <c r="G1603" s="3">
        <f>IF(N1603=1,VLOOKUP(A1602,[1]Plan1!$BG$69:$BI$188,3),G1602)</f>
        <v>4493.17</v>
      </c>
      <c r="H1603" s="11">
        <f t="shared" si="860"/>
        <v>42313</v>
      </c>
      <c r="I1603" s="11">
        <f t="shared" si="861"/>
        <v>42343</v>
      </c>
      <c r="J1603" s="26">
        <f t="shared" si="837"/>
        <v>9.5990293116428038E-3</v>
      </c>
      <c r="K1603" s="11">
        <f t="shared" si="850"/>
        <v>42401</v>
      </c>
      <c r="L1603" s="11">
        <f t="shared" si="838"/>
        <v>42401</v>
      </c>
      <c r="M1603" s="1">
        <f t="shared" si="851"/>
        <v>20</v>
      </c>
      <c r="N1603" s="1">
        <f t="shared" si="856"/>
        <v>15</v>
      </c>
      <c r="O1603" s="2">
        <f t="shared" si="839"/>
        <v>1.00719066</v>
      </c>
      <c r="P1603" s="10">
        <f t="shared" si="866"/>
        <v>1.01009997</v>
      </c>
      <c r="Q1603" s="10">
        <f t="shared" si="862"/>
        <v>1.3336036975275445</v>
      </c>
      <c r="R1603" s="2">
        <f t="shared" si="865"/>
        <v>1.3431931800000001</v>
      </c>
      <c r="S1603" s="2">
        <f t="shared" si="857"/>
        <v>1.3024994299999999</v>
      </c>
      <c r="T1603" s="2">
        <f t="shared" si="840"/>
        <v>283355.63523358997</v>
      </c>
      <c r="U1603" s="2">
        <f t="shared" si="841"/>
        <v>6535.6676128007139</v>
      </c>
      <c r="V1603" s="2">
        <f t="shared" si="842"/>
        <v>67245.976737598656</v>
      </c>
      <c r="W1603" s="2">
        <f t="shared" si="843"/>
        <v>291329.25220892939</v>
      </c>
      <c r="X1603" s="27">
        <f t="shared" si="844"/>
        <v>0</v>
      </c>
      <c r="Y1603" s="2">
        <f t="shared" si="858"/>
        <v>0</v>
      </c>
      <c r="Z1603" s="67">
        <f t="shared" si="845"/>
        <v>0</v>
      </c>
      <c r="AA1603" s="2">
        <f t="shared" si="854"/>
        <v>0</v>
      </c>
      <c r="AB1603" s="26">
        <f t="shared" si="852"/>
        <v>6.7299999999999999E-2</v>
      </c>
      <c r="AC1603" s="27">
        <f t="shared" si="867"/>
        <v>15</v>
      </c>
      <c r="AD1603" s="27">
        <v>252</v>
      </c>
      <c r="AE1603" s="10">
        <f t="shared" si="863"/>
        <v>1.003884435</v>
      </c>
      <c r="AF1603" s="2">
        <f t="shared" si="855"/>
        <v>1100.67654694</v>
      </c>
      <c r="AG1603" s="2">
        <f t="shared" si="846"/>
        <v>1131.6495437999999</v>
      </c>
      <c r="AH1603" s="3" t="str">
        <f t="shared" si="847"/>
        <v>-</v>
      </c>
      <c r="AI1603" s="4" t="str">
        <f t="shared" si="864"/>
        <v>A+J=</v>
      </c>
      <c r="AJ1603" s="11">
        <f t="shared" si="853"/>
        <v>42403</v>
      </c>
      <c r="AK1603" s="11"/>
      <c r="AL1603" s="4"/>
      <c r="AM1603" s="1"/>
      <c r="AN1603" s="11"/>
      <c r="AO1603" s="1"/>
      <c r="AP1603" s="1"/>
      <c r="AQ1603" s="1"/>
      <c r="AR1603" s="1"/>
      <c r="AS1603" s="6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</row>
    <row r="1604" spans="1:55" x14ac:dyDescent="0.2">
      <c r="A1604" s="144">
        <f t="shared" si="848"/>
        <v>42393</v>
      </c>
      <c r="B1604" s="2">
        <f t="shared" si="835"/>
        <v>292460.90175272938</v>
      </c>
      <c r="C1604" s="2">
        <f t="shared" si="849"/>
        <v>217547.60785853001</v>
      </c>
      <c r="D1604" s="68">
        <f>SUM(Y1604:Y$1825)</f>
        <v>21605.55348088</v>
      </c>
      <c r="E1604" s="68">
        <f t="shared" si="836"/>
        <v>195942.05437765003</v>
      </c>
      <c r="F1604" s="72">
        <f t="shared" si="859"/>
        <v>4450.45</v>
      </c>
      <c r="G1604" s="3">
        <f>IF(N1604=1,VLOOKUP(A1603,[1]Plan1!$BG$69:$BI$188,3),G1603)</f>
        <v>4493.17</v>
      </c>
      <c r="H1604" s="11">
        <f t="shared" si="860"/>
        <v>42313</v>
      </c>
      <c r="I1604" s="11">
        <f t="shared" si="861"/>
        <v>42343</v>
      </c>
      <c r="J1604" s="26">
        <f t="shared" si="837"/>
        <v>9.5990293116428038E-3</v>
      </c>
      <c r="K1604" s="11">
        <f t="shared" si="850"/>
        <v>42401</v>
      </c>
      <c r="L1604" s="11">
        <f t="shared" si="838"/>
        <v>42401</v>
      </c>
      <c r="M1604" s="1">
        <f t="shared" si="851"/>
        <v>20</v>
      </c>
      <c r="N1604" s="1">
        <f t="shared" si="856"/>
        <v>15</v>
      </c>
      <c r="O1604" s="2">
        <f t="shared" si="839"/>
        <v>1.00719066</v>
      </c>
      <c r="P1604" s="10">
        <f t="shared" si="866"/>
        <v>1.01009997</v>
      </c>
      <c r="Q1604" s="10">
        <f t="shared" si="862"/>
        <v>1.3336036975275445</v>
      </c>
      <c r="R1604" s="2">
        <f t="shared" si="865"/>
        <v>1.3431931800000001</v>
      </c>
      <c r="S1604" s="2">
        <f t="shared" si="857"/>
        <v>1.3024994299999999</v>
      </c>
      <c r="T1604" s="2">
        <f t="shared" si="840"/>
        <v>283355.63523358997</v>
      </c>
      <c r="U1604" s="2">
        <f t="shared" si="841"/>
        <v>6535.6676128007139</v>
      </c>
      <c r="V1604" s="2">
        <f t="shared" si="842"/>
        <v>67245.976737598656</v>
      </c>
      <c r="W1604" s="2">
        <f t="shared" si="843"/>
        <v>291329.25220892939</v>
      </c>
      <c r="X1604" s="27">
        <f t="shared" si="844"/>
        <v>0</v>
      </c>
      <c r="Y1604" s="2">
        <f t="shared" si="858"/>
        <v>0</v>
      </c>
      <c r="Z1604" s="67">
        <f t="shared" si="845"/>
        <v>0</v>
      </c>
      <c r="AA1604" s="2">
        <f t="shared" si="854"/>
        <v>0</v>
      </c>
      <c r="AB1604" s="26">
        <f t="shared" si="852"/>
        <v>6.7299999999999999E-2</v>
      </c>
      <c r="AC1604" s="27">
        <f t="shared" si="867"/>
        <v>15</v>
      </c>
      <c r="AD1604" s="27">
        <v>252</v>
      </c>
      <c r="AE1604" s="10">
        <f t="shared" si="863"/>
        <v>1.003884435</v>
      </c>
      <c r="AF1604" s="2">
        <f t="shared" si="855"/>
        <v>1100.67654694</v>
      </c>
      <c r="AG1604" s="2">
        <f t="shared" si="846"/>
        <v>1131.6495437999999</v>
      </c>
      <c r="AH1604" s="3" t="str">
        <f t="shared" si="847"/>
        <v>-</v>
      </c>
      <c r="AI1604" s="4" t="str">
        <f t="shared" si="864"/>
        <v>A+J=</v>
      </c>
      <c r="AJ1604" s="11">
        <f t="shared" si="853"/>
        <v>42403</v>
      </c>
      <c r="AK1604" s="11"/>
      <c r="AL1604" s="4"/>
      <c r="AM1604" s="1"/>
      <c r="AN1604" s="11"/>
      <c r="AO1604" s="1"/>
      <c r="AP1604" s="1"/>
      <c r="AQ1604" s="1"/>
      <c r="AR1604" s="1"/>
      <c r="AS1604" s="6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</row>
    <row r="1605" spans="1:55" x14ac:dyDescent="0.2">
      <c r="A1605" s="144">
        <f t="shared" si="848"/>
        <v>42394</v>
      </c>
      <c r="B1605" s="2">
        <f t="shared" si="835"/>
        <v>292460.90175272938</v>
      </c>
      <c r="C1605" s="2">
        <f t="shared" si="849"/>
        <v>217547.60785853001</v>
      </c>
      <c r="D1605" s="68">
        <f>SUM(Y1605:Y$1825)</f>
        <v>21605.55348088</v>
      </c>
      <c r="E1605" s="68">
        <f t="shared" si="836"/>
        <v>195942.05437765003</v>
      </c>
      <c r="F1605" s="72">
        <f t="shared" si="859"/>
        <v>4450.45</v>
      </c>
      <c r="G1605" s="3">
        <f>IF(N1605=1,VLOOKUP(A1604,[1]Plan1!$BG$69:$BI$188,3),G1604)</f>
        <v>4493.17</v>
      </c>
      <c r="H1605" s="11">
        <f t="shared" si="860"/>
        <v>42313</v>
      </c>
      <c r="I1605" s="11">
        <f t="shared" si="861"/>
        <v>42343</v>
      </c>
      <c r="J1605" s="26">
        <f t="shared" si="837"/>
        <v>9.5990293116428038E-3</v>
      </c>
      <c r="K1605" s="11">
        <f t="shared" si="850"/>
        <v>42401</v>
      </c>
      <c r="L1605" s="11">
        <f t="shared" si="838"/>
        <v>42401</v>
      </c>
      <c r="M1605" s="1">
        <f t="shared" si="851"/>
        <v>20</v>
      </c>
      <c r="N1605" s="1">
        <f t="shared" si="856"/>
        <v>15</v>
      </c>
      <c r="O1605" s="2">
        <f t="shared" si="839"/>
        <v>1.00719066</v>
      </c>
      <c r="P1605" s="10">
        <f t="shared" si="866"/>
        <v>1.01009997</v>
      </c>
      <c r="Q1605" s="10">
        <f t="shared" si="862"/>
        <v>1.3336036975275445</v>
      </c>
      <c r="R1605" s="2">
        <f t="shared" si="865"/>
        <v>1.3431931800000001</v>
      </c>
      <c r="S1605" s="2">
        <f t="shared" si="857"/>
        <v>1.3024994299999999</v>
      </c>
      <c r="T1605" s="2">
        <f t="shared" si="840"/>
        <v>283355.63523358997</v>
      </c>
      <c r="U1605" s="2">
        <f t="shared" si="841"/>
        <v>6535.6676128007139</v>
      </c>
      <c r="V1605" s="2">
        <f t="shared" si="842"/>
        <v>67245.976737598656</v>
      </c>
      <c r="W1605" s="2">
        <f t="shared" si="843"/>
        <v>291329.25220892939</v>
      </c>
      <c r="X1605" s="27">
        <f t="shared" si="844"/>
        <v>0</v>
      </c>
      <c r="Y1605" s="2">
        <f t="shared" si="858"/>
        <v>0</v>
      </c>
      <c r="Z1605" s="67">
        <f t="shared" si="845"/>
        <v>0</v>
      </c>
      <c r="AA1605" s="2">
        <f t="shared" si="854"/>
        <v>0</v>
      </c>
      <c r="AB1605" s="26">
        <f t="shared" si="852"/>
        <v>6.7299999999999999E-2</v>
      </c>
      <c r="AC1605" s="27">
        <f t="shared" si="867"/>
        <v>15</v>
      </c>
      <c r="AD1605" s="27">
        <v>252</v>
      </c>
      <c r="AE1605" s="10">
        <f t="shared" si="863"/>
        <v>1.003884435</v>
      </c>
      <c r="AF1605" s="2">
        <f t="shared" si="855"/>
        <v>1100.67654694</v>
      </c>
      <c r="AG1605" s="2">
        <f t="shared" si="846"/>
        <v>1131.6495437999999</v>
      </c>
      <c r="AH1605" s="3" t="str">
        <f t="shared" si="847"/>
        <v>-</v>
      </c>
      <c r="AI1605" s="4" t="str">
        <f t="shared" si="864"/>
        <v>A+J=</v>
      </c>
      <c r="AJ1605" s="11">
        <f t="shared" si="853"/>
        <v>42403</v>
      </c>
      <c r="AK1605" s="11"/>
      <c r="AL1605" s="4"/>
      <c r="AM1605" s="1"/>
      <c r="AN1605" s="11"/>
      <c r="AO1605" s="1"/>
      <c r="AP1605" s="1"/>
      <c r="AQ1605" s="1"/>
      <c r="AR1605" s="1"/>
      <c r="AS1605" s="6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</row>
    <row r="1606" spans="1:55" x14ac:dyDescent="0.2">
      <c r="A1606" s="144">
        <f t="shared" si="848"/>
        <v>42395</v>
      </c>
      <c r="B1606" s="2">
        <f t="shared" si="835"/>
        <v>292662.77026563679</v>
      </c>
      <c r="C1606" s="2">
        <f t="shared" si="849"/>
        <v>217547.60785853001</v>
      </c>
      <c r="D1606" s="68">
        <f>SUM(Y1606:Y$1825)</f>
        <v>21605.55348088</v>
      </c>
      <c r="E1606" s="68">
        <f t="shared" si="836"/>
        <v>195942.05437765003</v>
      </c>
      <c r="F1606" s="72">
        <f t="shared" si="859"/>
        <v>4450.45</v>
      </c>
      <c r="G1606" s="3">
        <f>IF(N1606=1,VLOOKUP(A1605,[1]Plan1!$BG$69:$BI$188,3),G1605)</f>
        <v>4493.17</v>
      </c>
      <c r="H1606" s="11">
        <f t="shared" si="860"/>
        <v>42313</v>
      </c>
      <c r="I1606" s="11">
        <f t="shared" si="861"/>
        <v>42343</v>
      </c>
      <c r="J1606" s="26">
        <f t="shared" si="837"/>
        <v>9.5990293116428038E-3</v>
      </c>
      <c r="K1606" s="11">
        <f t="shared" si="850"/>
        <v>42401</v>
      </c>
      <c r="L1606" s="11">
        <f t="shared" si="838"/>
        <v>42401</v>
      </c>
      <c r="M1606" s="1">
        <f t="shared" si="851"/>
        <v>20</v>
      </c>
      <c r="N1606" s="1">
        <f t="shared" si="856"/>
        <v>16</v>
      </c>
      <c r="O1606" s="2">
        <f t="shared" si="839"/>
        <v>1.00767188</v>
      </c>
      <c r="P1606" s="10">
        <f t="shared" si="866"/>
        <v>1.01009997</v>
      </c>
      <c r="Q1606" s="10">
        <f t="shared" si="862"/>
        <v>1.3336036975275445</v>
      </c>
      <c r="R1606" s="2">
        <f t="shared" si="865"/>
        <v>1.34383494</v>
      </c>
      <c r="S1606" s="2">
        <f t="shared" si="857"/>
        <v>1.3024994299999999</v>
      </c>
      <c r="T1606" s="2">
        <f t="shared" si="840"/>
        <v>283355.63523358997</v>
      </c>
      <c r="U1606" s="2">
        <f t="shared" si="841"/>
        <v>6535.6676128007139</v>
      </c>
      <c r="V1606" s="2">
        <f t="shared" si="842"/>
        <v>67371.724510416039</v>
      </c>
      <c r="W1606" s="2">
        <f t="shared" si="843"/>
        <v>291454.99998174678</v>
      </c>
      <c r="X1606" s="27">
        <f t="shared" si="844"/>
        <v>0</v>
      </c>
      <c r="Y1606" s="2">
        <f t="shared" si="858"/>
        <v>0</v>
      </c>
      <c r="Z1606" s="67">
        <f t="shared" si="845"/>
        <v>0</v>
      </c>
      <c r="AA1606" s="2">
        <f t="shared" si="854"/>
        <v>0</v>
      </c>
      <c r="AB1606" s="26">
        <f t="shared" si="852"/>
        <v>6.7299999999999999E-2</v>
      </c>
      <c r="AC1606" s="27">
        <f t="shared" si="867"/>
        <v>16</v>
      </c>
      <c r="AD1606" s="27">
        <v>252</v>
      </c>
      <c r="AE1606" s="10">
        <f t="shared" si="863"/>
        <v>1.004143934</v>
      </c>
      <c r="AF1606" s="2">
        <f t="shared" si="855"/>
        <v>1174.2070509299999</v>
      </c>
      <c r="AG1606" s="2">
        <f t="shared" si="846"/>
        <v>1207.77028389</v>
      </c>
      <c r="AH1606" s="3" t="str">
        <f t="shared" si="847"/>
        <v>-</v>
      </c>
      <c r="AI1606" s="4" t="str">
        <f t="shared" si="864"/>
        <v>A+J=</v>
      </c>
      <c r="AJ1606" s="11">
        <f t="shared" si="853"/>
        <v>42403</v>
      </c>
      <c r="AK1606" s="11"/>
      <c r="AL1606" s="4"/>
      <c r="AM1606" s="1"/>
      <c r="AN1606" s="11"/>
      <c r="AO1606" s="1"/>
      <c r="AP1606" s="1"/>
      <c r="AQ1606" s="1"/>
      <c r="AR1606" s="1"/>
      <c r="AS1606" s="6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</row>
    <row r="1607" spans="1:55" x14ac:dyDescent="0.2">
      <c r="A1607" s="144">
        <f t="shared" si="848"/>
        <v>42396</v>
      </c>
      <c r="B1607" s="2">
        <f t="shared" si="835"/>
        <v>292864.78035912995</v>
      </c>
      <c r="C1607" s="2">
        <f t="shared" si="849"/>
        <v>217547.60785853001</v>
      </c>
      <c r="D1607" s="68">
        <f>SUM(Y1607:Y$1825)</f>
        <v>21605.55348088</v>
      </c>
      <c r="E1607" s="68">
        <f t="shared" si="836"/>
        <v>195942.05437765003</v>
      </c>
      <c r="F1607" s="72">
        <f t="shared" si="859"/>
        <v>4450.45</v>
      </c>
      <c r="G1607" s="3">
        <f>IF(N1607=1,VLOOKUP(A1606,[1]Plan1!$BG$69:$BI$188,3),G1606)</f>
        <v>4493.17</v>
      </c>
      <c r="H1607" s="11">
        <f t="shared" si="860"/>
        <v>42313</v>
      </c>
      <c r="I1607" s="11">
        <f t="shared" si="861"/>
        <v>42343</v>
      </c>
      <c r="J1607" s="26">
        <f t="shared" si="837"/>
        <v>9.5990293116428038E-3</v>
      </c>
      <c r="K1607" s="11">
        <f t="shared" si="850"/>
        <v>42401</v>
      </c>
      <c r="L1607" s="11">
        <f t="shared" si="838"/>
        <v>42401</v>
      </c>
      <c r="M1607" s="1">
        <f t="shared" si="851"/>
        <v>20</v>
      </c>
      <c r="N1607" s="1">
        <f t="shared" si="856"/>
        <v>17</v>
      </c>
      <c r="O1607" s="2">
        <f t="shared" si="839"/>
        <v>1.0081533199999999</v>
      </c>
      <c r="P1607" s="10">
        <f t="shared" si="866"/>
        <v>1.01009997</v>
      </c>
      <c r="Q1607" s="10">
        <f t="shared" si="862"/>
        <v>1.3336036975275445</v>
      </c>
      <c r="R1607" s="2">
        <f t="shared" si="865"/>
        <v>1.34447699</v>
      </c>
      <c r="S1607" s="2">
        <f t="shared" si="857"/>
        <v>1.3024994299999999</v>
      </c>
      <c r="T1607" s="2">
        <f t="shared" si="840"/>
        <v>283355.63523358997</v>
      </c>
      <c r="U1607" s="2">
        <f t="shared" si="841"/>
        <v>6535.6676128007139</v>
      </c>
      <c r="V1607" s="2">
        <f t="shared" si="842"/>
        <v>67497.529106429196</v>
      </c>
      <c r="W1607" s="2">
        <f t="shared" si="843"/>
        <v>291580.80457775993</v>
      </c>
      <c r="X1607" s="27">
        <f t="shared" si="844"/>
        <v>0</v>
      </c>
      <c r="Y1607" s="2">
        <f t="shared" si="858"/>
        <v>0</v>
      </c>
      <c r="Z1607" s="67">
        <f t="shared" si="845"/>
        <v>0</v>
      </c>
      <c r="AA1607" s="2">
        <f t="shared" si="854"/>
        <v>0</v>
      </c>
      <c r="AB1607" s="26">
        <f t="shared" si="852"/>
        <v>6.7299999999999999E-2</v>
      </c>
      <c r="AC1607" s="27">
        <f t="shared" si="867"/>
        <v>17</v>
      </c>
      <c r="AD1607" s="27">
        <v>252</v>
      </c>
      <c r="AE1607" s="10">
        <f t="shared" si="863"/>
        <v>1.0044034989999999</v>
      </c>
      <c r="AF1607" s="2">
        <f t="shared" si="855"/>
        <v>1247.7562563900001</v>
      </c>
      <c r="AG1607" s="2">
        <f t="shared" si="846"/>
        <v>1283.97578137</v>
      </c>
      <c r="AH1607" s="3" t="str">
        <f t="shared" si="847"/>
        <v>-</v>
      </c>
      <c r="AI1607" s="4" t="str">
        <f t="shared" si="864"/>
        <v>A+J=</v>
      </c>
      <c r="AJ1607" s="11">
        <f t="shared" si="853"/>
        <v>42403</v>
      </c>
      <c r="AK1607" s="11"/>
      <c r="AL1607" s="4"/>
      <c r="AM1607" s="1"/>
      <c r="AN1607" s="11"/>
      <c r="AO1607" s="1"/>
      <c r="AP1607" s="1"/>
      <c r="AQ1607" s="1"/>
      <c r="AR1607" s="1"/>
      <c r="AS1607" s="6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</row>
    <row r="1608" spans="1:55" x14ac:dyDescent="0.2">
      <c r="A1608" s="144">
        <f t="shared" si="848"/>
        <v>42397</v>
      </c>
      <c r="B1608" s="2">
        <f t="shared" si="835"/>
        <v>293066.93633120001</v>
      </c>
      <c r="C1608" s="2">
        <f t="shared" si="849"/>
        <v>217547.60785853001</v>
      </c>
      <c r="D1608" s="68">
        <f>SUM(Y1608:Y$1825)</f>
        <v>21605.55348088</v>
      </c>
      <c r="E1608" s="68">
        <f t="shared" si="836"/>
        <v>195942.05437765003</v>
      </c>
      <c r="F1608" s="72">
        <f t="shared" si="859"/>
        <v>4450.45</v>
      </c>
      <c r="G1608" s="3">
        <f>IF(N1608=1,VLOOKUP(A1607,[1]Plan1!$BG$69:$BI$188,3),G1607)</f>
        <v>4493.17</v>
      </c>
      <c r="H1608" s="11">
        <f t="shared" si="860"/>
        <v>42313</v>
      </c>
      <c r="I1608" s="11">
        <f t="shared" si="861"/>
        <v>42343</v>
      </c>
      <c r="J1608" s="26">
        <f t="shared" si="837"/>
        <v>9.5990293116428038E-3</v>
      </c>
      <c r="K1608" s="11">
        <f t="shared" si="850"/>
        <v>42401</v>
      </c>
      <c r="L1608" s="11">
        <f t="shared" si="838"/>
        <v>42401</v>
      </c>
      <c r="M1608" s="1">
        <f t="shared" si="851"/>
        <v>20</v>
      </c>
      <c r="N1608" s="1">
        <f t="shared" si="856"/>
        <v>18</v>
      </c>
      <c r="O1608" s="2">
        <f t="shared" si="839"/>
        <v>1.00863499</v>
      </c>
      <c r="P1608" s="10">
        <f t="shared" si="866"/>
        <v>1.01009997</v>
      </c>
      <c r="Q1608" s="10">
        <f t="shared" si="862"/>
        <v>1.3336036975275445</v>
      </c>
      <c r="R1608" s="2">
        <f t="shared" si="865"/>
        <v>1.34511935</v>
      </c>
      <c r="S1608" s="2">
        <f t="shared" si="857"/>
        <v>1.3024994299999999</v>
      </c>
      <c r="T1608" s="2">
        <f t="shared" si="840"/>
        <v>283355.63523358997</v>
      </c>
      <c r="U1608" s="2">
        <f t="shared" si="841"/>
        <v>6535.6676128007139</v>
      </c>
      <c r="V1608" s="2">
        <f t="shared" si="842"/>
        <v>67623.394444479243</v>
      </c>
      <c r="W1608" s="2">
        <f t="shared" si="843"/>
        <v>291706.66991580999</v>
      </c>
      <c r="X1608" s="27">
        <f t="shared" si="844"/>
        <v>0</v>
      </c>
      <c r="Y1608" s="2">
        <f t="shared" si="858"/>
        <v>0</v>
      </c>
      <c r="Z1608" s="67">
        <f t="shared" si="845"/>
        <v>0</v>
      </c>
      <c r="AA1608" s="2">
        <f t="shared" si="854"/>
        <v>0</v>
      </c>
      <c r="AB1608" s="26">
        <f t="shared" si="852"/>
        <v>6.7299999999999999E-2</v>
      </c>
      <c r="AC1608" s="27">
        <f t="shared" si="867"/>
        <v>18</v>
      </c>
      <c r="AD1608" s="27">
        <v>252</v>
      </c>
      <c r="AE1608" s="10">
        <f t="shared" si="863"/>
        <v>1.004663131</v>
      </c>
      <c r="AF1608" s="2">
        <f t="shared" si="855"/>
        <v>1321.3244466799999</v>
      </c>
      <c r="AG1608" s="2">
        <f t="shared" si="846"/>
        <v>1360.26641539</v>
      </c>
      <c r="AH1608" s="3" t="str">
        <f t="shared" si="847"/>
        <v>-</v>
      </c>
      <c r="AI1608" s="4" t="str">
        <f t="shared" si="864"/>
        <v>A+J=</v>
      </c>
      <c r="AJ1608" s="11">
        <f t="shared" si="853"/>
        <v>42403</v>
      </c>
      <c r="AK1608" s="11"/>
      <c r="AL1608" s="4"/>
      <c r="AM1608" s="1"/>
      <c r="AN1608" s="11"/>
      <c r="AO1608" s="1"/>
      <c r="AP1608" s="1"/>
      <c r="AQ1608" s="1"/>
      <c r="AR1608" s="1"/>
      <c r="AS1608" s="6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</row>
    <row r="1609" spans="1:55" x14ac:dyDescent="0.2">
      <c r="A1609" s="144">
        <f t="shared" si="848"/>
        <v>42398</v>
      </c>
      <c r="B1609" s="2">
        <f t="shared" si="835"/>
        <v>293269.23657720635</v>
      </c>
      <c r="C1609" s="2">
        <f t="shared" si="849"/>
        <v>217547.60785853001</v>
      </c>
      <c r="D1609" s="68">
        <f>SUM(Y1609:Y$1825)</f>
        <v>21605.55348088</v>
      </c>
      <c r="E1609" s="68">
        <f t="shared" si="836"/>
        <v>195942.05437765003</v>
      </c>
      <c r="F1609" s="72">
        <f t="shared" si="859"/>
        <v>4450.45</v>
      </c>
      <c r="G1609" s="3">
        <f>IF(N1609=1,VLOOKUP(A1608,[1]Plan1!$BG$69:$BI$188,3),G1608)</f>
        <v>4493.17</v>
      </c>
      <c r="H1609" s="11">
        <f t="shared" si="860"/>
        <v>42313</v>
      </c>
      <c r="I1609" s="11">
        <f t="shared" si="861"/>
        <v>42343</v>
      </c>
      <c r="J1609" s="26">
        <f t="shared" si="837"/>
        <v>9.5990293116428038E-3</v>
      </c>
      <c r="K1609" s="11">
        <f t="shared" si="850"/>
        <v>42401</v>
      </c>
      <c r="L1609" s="11">
        <f t="shared" si="838"/>
        <v>42401</v>
      </c>
      <c r="M1609" s="1">
        <f t="shared" si="851"/>
        <v>20</v>
      </c>
      <c r="N1609" s="1">
        <f t="shared" si="856"/>
        <v>19</v>
      </c>
      <c r="O1609" s="2">
        <f t="shared" si="839"/>
        <v>1.00911689</v>
      </c>
      <c r="P1609" s="10">
        <f t="shared" si="866"/>
        <v>1.01009997</v>
      </c>
      <c r="Q1609" s="10">
        <f t="shared" si="862"/>
        <v>1.3336036975275445</v>
      </c>
      <c r="R1609" s="2">
        <f t="shared" si="865"/>
        <v>1.3457620100000001</v>
      </c>
      <c r="S1609" s="2">
        <f t="shared" si="857"/>
        <v>1.3024994299999999</v>
      </c>
      <c r="T1609" s="2">
        <f t="shared" si="840"/>
        <v>283355.63523358997</v>
      </c>
      <c r="U1609" s="2">
        <f t="shared" si="841"/>
        <v>6535.6676128007139</v>
      </c>
      <c r="V1609" s="2">
        <f t="shared" si="842"/>
        <v>67749.318565145586</v>
      </c>
      <c r="W1609" s="2">
        <f t="shared" si="843"/>
        <v>291832.59403647634</v>
      </c>
      <c r="X1609" s="27">
        <f t="shared" si="844"/>
        <v>0</v>
      </c>
      <c r="Y1609" s="2">
        <f t="shared" si="858"/>
        <v>0</v>
      </c>
      <c r="Z1609" s="67">
        <f t="shared" si="845"/>
        <v>0</v>
      </c>
      <c r="AA1609" s="2">
        <f t="shared" si="854"/>
        <v>0</v>
      </c>
      <c r="AB1609" s="26">
        <f t="shared" si="852"/>
        <v>6.7299999999999999E-2</v>
      </c>
      <c r="AC1609" s="27">
        <f t="shared" si="867"/>
        <v>19</v>
      </c>
      <c r="AD1609" s="27">
        <v>252</v>
      </c>
      <c r="AE1609" s="10">
        <f t="shared" si="863"/>
        <v>1.004922831</v>
      </c>
      <c r="AF1609" s="2">
        <f t="shared" si="855"/>
        <v>1394.9119051499999</v>
      </c>
      <c r="AG1609" s="2">
        <f t="shared" si="846"/>
        <v>1436.6425407300001</v>
      </c>
      <c r="AH1609" s="3" t="str">
        <f t="shared" si="847"/>
        <v>-</v>
      </c>
      <c r="AI1609" s="4" t="str">
        <f t="shared" si="864"/>
        <v>A+J=</v>
      </c>
      <c r="AJ1609" s="11">
        <f t="shared" si="853"/>
        <v>42403</v>
      </c>
      <c r="AK1609" s="11"/>
      <c r="AL1609" s="4"/>
      <c r="AM1609" s="1"/>
      <c r="AN1609" s="11"/>
      <c r="AO1609" s="1"/>
      <c r="AP1609" s="1"/>
      <c r="AQ1609" s="1"/>
      <c r="AR1609" s="1"/>
      <c r="AS1609" s="6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</row>
    <row r="1610" spans="1:55" x14ac:dyDescent="0.2">
      <c r="A1610" s="144">
        <f t="shared" si="848"/>
        <v>42399</v>
      </c>
      <c r="B1610" s="2">
        <f t="shared" ref="B1610:B1673" si="868">(W1610+AG1610)</f>
        <v>293471.68255429948</v>
      </c>
      <c r="C1610" s="2">
        <f t="shared" si="849"/>
        <v>217547.60785853001</v>
      </c>
      <c r="D1610" s="68">
        <f>SUM(Y1610:Y$1825)</f>
        <v>21605.55348088</v>
      </c>
      <c r="E1610" s="68">
        <f t="shared" ref="E1610:E1673" si="869">(C1610-D1610)</f>
        <v>195942.05437765003</v>
      </c>
      <c r="F1610" s="72">
        <f t="shared" si="859"/>
        <v>4450.45</v>
      </c>
      <c r="G1610" s="3">
        <f>IF(N1610=1,VLOOKUP(A1609,[1]Plan1!$BG$69:$BI$188,3),G1609)</f>
        <v>4493.17</v>
      </c>
      <c r="H1610" s="11">
        <f t="shared" si="860"/>
        <v>42313</v>
      </c>
      <c r="I1610" s="11">
        <f t="shared" si="861"/>
        <v>42343</v>
      </c>
      <c r="J1610" s="26">
        <f t="shared" ref="J1610:J1673" si="870">(G1610/F1610)-1</f>
        <v>9.5990293116428038E-3</v>
      </c>
      <c r="K1610" s="11">
        <f t="shared" si="850"/>
        <v>42401</v>
      </c>
      <c r="L1610" s="11">
        <f t="shared" ref="L1610:L1673" si="871">IF(A1610&gt;L1609,K1610,L1609)</f>
        <v>42401</v>
      </c>
      <c r="M1610" s="1">
        <f t="shared" si="851"/>
        <v>20</v>
      </c>
      <c r="N1610" s="1">
        <f t="shared" si="856"/>
        <v>20</v>
      </c>
      <c r="O1610" s="2">
        <f t="shared" ref="O1610:O1673" si="872">TRUNC((G1610/F1610)^TRUNC((N1610/M1610),9),8)</f>
        <v>1.00959902</v>
      </c>
      <c r="P1610" s="10">
        <f t="shared" si="866"/>
        <v>1.01009997</v>
      </c>
      <c r="Q1610" s="10">
        <f t="shared" si="862"/>
        <v>1.3336036975275445</v>
      </c>
      <c r="R1610" s="2">
        <f t="shared" si="865"/>
        <v>1.34640498</v>
      </c>
      <c r="S1610" s="2">
        <f t="shared" si="857"/>
        <v>1.3024994299999999</v>
      </c>
      <c r="T1610" s="2">
        <f t="shared" ref="T1610:T1673" si="873">TRUNC(C1610*S1610,8)</f>
        <v>283355.63523358997</v>
      </c>
      <c r="U1610" s="2">
        <f t="shared" ref="U1610:U1673" si="874">(D1610*(S1610-1))</f>
        <v>6535.6676128007139</v>
      </c>
      <c r="V1610" s="2">
        <f t="shared" ref="V1610:V1673" si="875">(E1610*(R1610-1))</f>
        <v>67875.303427848761</v>
      </c>
      <c r="W1610" s="2">
        <f t="shared" ref="W1610:W1673" si="876">(C1610+U1610+V1610)</f>
        <v>291958.57889917947</v>
      </c>
      <c r="X1610" s="27">
        <f t="shared" ref="X1610:X1673" si="877">IF(VLOOKUP(A1610,AN$10:AU$131,8)=VLOOKUP(A1609,AN$10:AU$131,8),0,VLOOKUP(A1610,AN$10:AU$131,8))</f>
        <v>0</v>
      </c>
      <c r="Y1610" s="2">
        <f t="shared" si="858"/>
        <v>0</v>
      </c>
      <c r="Z1610" s="67">
        <f t="shared" ref="Z1610:Z1673" si="878">IF(X1610&gt;0,VLOOKUP($A1610,$AN$10:$AS$131,6),0)</f>
        <v>0</v>
      </c>
      <c r="AA1610" s="2">
        <f t="shared" si="854"/>
        <v>0</v>
      </c>
      <c r="AB1610" s="26">
        <f t="shared" si="852"/>
        <v>6.7299999999999999E-2</v>
      </c>
      <c r="AC1610" s="27">
        <f t="shared" si="867"/>
        <v>20</v>
      </c>
      <c r="AD1610" s="27">
        <v>252</v>
      </c>
      <c r="AE1610" s="10">
        <f t="shared" si="863"/>
        <v>1.0051825969999999</v>
      </c>
      <c r="AF1610" s="2">
        <f t="shared" si="855"/>
        <v>1468.5180650899999</v>
      </c>
      <c r="AG1610" s="2">
        <f t="shared" ref="AG1610:AG1673" si="879">TRUNC((W1610*(AE1610-1)),8)</f>
        <v>1513.10365512</v>
      </c>
      <c r="AH1610" s="3" t="str">
        <f t="shared" ref="AH1610:AH1673" si="880">IF(AA1610&gt;0,AA1610+AF1610,"-")</f>
        <v>-</v>
      </c>
      <c r="AI1610" s="4" t="str">
        <f t="shared" si="864"/>
        <v>A+J=</v>
      </c>
      <c r="AJ1610" s="11">
        <f t="shared" si="853"/>
        <v>42403</v>
      </c>
      <c r="AK1610" s="11"/>
      <c r="AL1610" s="4"/>
      <c r="AM1610" s="1"/>
      <c r="AN1610" s="11"/>
      <c r="AO1610" s="1"/>
      <c r="AP1610" s="1"/>
      <c r="AQ1610" s="1"/>
      <c r="AR1610" s="1"/>
      <c r="AS1610" s="6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</row>
    <row r="1611" spans="1:55" x14ac:dyDescent="0.2">
      <c r="A1611" s="144">
        <f t="shared" ref="A1611:A1674" si="881">(A1610+1)</f>
        <v>42400</v>
      </c>
      <c r="B1611" s="2">
        <f t="shared" si="868"/>
        <v>293471.68255429948</v>
      </c>
      <c r="C1611" s="2">
        <f t="shared" ref="C1611:C1674" si="882">TRUNC(IF(X1610&gt;0,VLOOKUP(A1610,$AN$12:$AO$131,2),C1610),8)</f>
        <v>217547.60785853001</v>
      </c>
      <c r="D1611" s="68">
        <f>SUM(Y1611:Y$1825)</f>
        <v>21605.55348088</v>
      </c>
      <c r="E1611" s="68">
        <f t="shared" si="869"/>
        <v>195942.05437765003</v>
      </c>
      <c r="F1611" s="72">
        <f t="shared" si="859"/>
        <v>4450.45</v>
      </c>
      <c r="G1611" s="3">
        <f>IF(N1611=1,VLOOKUP(A1610,[1]Plan1!$BG$69:$BI$188,3),G1610)</f>
        <v>4493.17</v>
      </c>
      <c r="H1611" s="11">
        <f t="shared" si="860"/>
        <v>42313</v>
      </c>
      <c r="I1611" s="11">
        <f t="shared" si="861"/>
        <v>42343</v>
      </c>
      <c r="J1611" s="26">
        <f t="shared" si="870"/>
        <v>9.5990293116428038E-3</v>
      </c>
      <c r="K1611" s="11">
        <f t="shared" ref="K1611:K1674" si="883">IF(DAY(A1611)=1,VLOOKUP(A1611,AR$137:AW$275,4),K1610)</f>
        <v>42401</v>
      </c>
      <c r="L1611" s="11">
        <f t="shared" si="871"/>
        <v>42401</v>
      </c>
      <c r="M1611" s="1">
        <f t="shared" ref="M1611:M1674" si="884">IF(L1611=L1610,M1610,NETWORKDAYS(L1610,L1611,$AN$137:$AN$327)-1)</f>
        <v>20</v>
      </c>
      <c r="N1611" s="1">
        <f t="shared" si="856"/>
        <v>20</v>
      </c>
      <c r="O1611" s="2">
        <f t="shared" si="872"/>
        <v>1.00959902</v>
      </c>
      <c r="P1611" s="10">
        <f t="shared" si="866"/>
        <v>1.01009997</v>
      </c>
      <c r="Q1611" s="10">
        <f t="shared" si="862"/>
        <v>1.3336036975275445</v>
      </c>
      <c r="R1611" s="2">
        <f t="shared" si="865"/>
        <v>1.34640498</v>
      </c>
      <c r="S1611" s="2">
        <f t="shared" si="857"/>
        <v>1.3024994299999999</v>
      </c>
      <c r="T1611" s="2">
        <f t="shared" si="873"/>
        <v>283355.63523358997</v>
      </c>
      <c r="U1611" s="2">
        <f t="shared" si="874"/>
        <v>6535.6676128007139</v>
      </c>
      <c r="V1611" s="2">
        <f t="shared" si="875"/>
        <v>67875.303427848761</v>
      </c>
      <c r="W1611" s="2">
        <f t="shared" si="876"/>
        <v>291958.57889917947</v>
      </c>
      <c r="X1611" s="27">
        <f t="shared" si="877"/>
        <v>0</v>
      </c>
      <c r="Y1611" s="2">
        <f t="shared" si="858"/>
        <v>0</v>
      </c>
      <c r="Z1611" s="67">
        <f t="shared" si="878"/>
        <v>0</v>
      </c>
      <c r="AA1611" s="2">
        <f t="shared" si="854"/>
        <v>0</v>
      </c>
      <c r="AB1611" s="26">
        <f t="shared" ref="AB1611:AB1674" si="885">(AB1610)</f>
        <v>6.7299999999999999E-2</v>
      </c>
      <c r="AC1611" s="27">
        <f t="shared" si="867"/>
        <v>20</v>
      </c>
      <c r="AD1611" s="27">
        <v>252</v>
      </c>
      <c r="AE1611" s="10">
        <f t="shared" si="863"/>
        <v>1.0051825969999999</v>
      </c>
      <c r="AF1611" s="2">
        <f t="shared" si="855"/>
        <v>1468.5180650899999</v>
      </c>
      <c r="AG1611" s="2">
        <f t="shared" si="879"/>
        <v>1513.10365512</v>
      </c>
      <c r="AH1611" s="3" t="str">
        <f t="shared" si="880"/>
        <v>-</v>
      </c>
      <c r="AI1611" s="4" t="str">
        <f t="shared" si="864"/>
        <v>A+J=</v>
      </c>
      <c r="AJ1611" s="11">
        <f t="shared" ref="AJ1611:AJ1674" si="886">IF(X1610&gt;0,VLOOKUP(A1610,$AN$10:$AW$130,10),AJ1610)</f>
        <v>42403</v>
      </c>
      <c r="AK1611" s="11"/>
      <c r="AL1611" s="4"/>
      <c r="AM1611" s="1"/>
      <c r="AN1611" s="11"/>
      <c r="AO1611" s="1"/>
      <c r="AP1611" s="1"/>
      <c r="AQ1611" s="1"/>
      <c r="AR1611" s="1"/>
      <c r="AS1611" s="6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</row>
    <row r="1612" spans="1:55" x14ac:dyDescent="0.2">
      <c r="A1612" s="144">
        <f t="shared" si="881"/>
        <v>42401</v>
      </c>
      <c r="B1612" s="2">
        <f t="shared" si="868"/>
        <v>293471.68255429948</v>
      </c>
      <c r="C1612" s="2">
        <f t="shared" si="882"/>
        <v>217547.60785853001</v>
      </c>
      <c r="D1612" s="68">
        <f>SUM(Y1612:Y$1825)</f>
        <v>21605.55348088</v>
      </c>
      <c r="E1612" s="68">
        <f t="shared" si="869"/>
        <v>195942.05437765003</v>
      </c>
      <c r="F1612" s="72">
        <f t="shared" si="859"/>
        <v>4450.45</v>
      </c>
      <c r="G1612" s="3">
        <f>IF(N1612=1,VLOOKUP(A1611,[1]Plan1!$BG$69:$BI$188,3),G1611)</f>
        <v>4493.17</v>
      </c>
      <c r="H1612" s="11">
        <f t="shared" si="860"/>
        <v>42313</v>
      </c>
      <c r="I1612" s="11">
        <f t="shared" si="861"/>
        <v>42343</v>
      </c>
      <c r="J1612" s="26">
        <f t="shared" si="870"/>
        <v>9.5990293116428038E-3</v>
      </c>
      <c r="K1612" s="11">
        <f t="shared" si="883"/>
        <v>42430</v>
      </c>
      <c r="L1612" s="11">
        <f t="shared" si="871"/>
        <v>42401</v>
      </c>
      <c r="M1612" s="1">
        <f t="shared" si="884"/>
        <v>20</v>
      </c>
      <c r="N1612" s="1">
        <f t="shared" si="856"/>
        <v>20</v>
      </c>
      <c r="O1612" s="2">
        <f t="shared" si="872"/>
        <v>1.00959902</v>
      </c>
      <c r="P1612" s="10">
        <f t="shared" si="866"/>
        <v>1.01009997</v>
      </c>
      <c r="Q1612" s="10">
        <f t="shared" si="862"/>
        <v>1.3336036975275445</v>
      </c>
      <c r="R1612" s="2">
        <f t="shared" si="865"/>
        <v>1.34640498</v>
      </c>
      <c r="S1612" s="2">
        <f t="shared" si="857"/>
        <v>1.3024994299999999</v>
      </c>
      <c r="T1612" s="2">
        <f t="shared" si="873"/>
        <v>283355.63523358997</v>
      </c>
      <c r="U1612" s="2">
        <f t="shared" si="874"/>
        <v>6535.6676128007139</v>
      </c>
      <c r="V1612" s="2">
        <f t="shared" si="875"/>
        <v>67875.303427848761</v>
      </c>
      <c r="W1612" s="2">
        <f t="shared" si="876"/>
        <v>291958.57889917947</v>
      </c>
      <c r="X1612" s="27">
        <f t="shared" si="877"/>
        <v>52</v>
      </c>
      <c r="Y1612" s="2">
        <f t="shared" si="858"/>
        <v>2704.20972377</v>
      </c>
      <c r="Z1612" s="67">
        <f t="shared" si="878"/>
        <v>1.24304273E-2</v>
      </c>
      <c r="AA1612" s="2">
        <f t="shared" si="854"/>
        <v>3522.2316238100002</v>
      </c>
      <c r="AB1612" s="26">
        <f t="shared" si="885"/>
        <v>6.7299999999999999E-2</v>
      </c>
      <c r="AC1612" s="27">
        <f t="shared" si="867"/>
        <v>20</v>
      </c>
      <c r="AD1612" s="27">
        <v>252</v>
      </c>
      <c r="AE1612" s="10">
        <f t="shared" si="863"/>
        <v>1.0051825969999999</v>
      </c>
      <c r="AF1612" s="2">
        <f t="shared" si="855"/>
        <v>1468.5180650899999</v>
      </c>
      <c r="AG1612" s="2">
        <f t="shared" si="879"/>
        <v>1513.10365512</v>
      </c>
      <c r="AH1612" s="3">
        <f t="shared" si="880"/>
        <v>4990.7496889000004</v>
      </c>
      <c r="AI1612" s="4" t="str">
        <f t="shared" si="864"/>
        <v>A+J=</v>
      </c>
      <c r="AJ1612" s="11">
        <f t="shared" si="886"/>
        <v>42403</v>
      </c>
      <c r="AK1612" s="11"/>
      <c r="AL1612" s="4"/>
      <c r="AM1612" s="1"/>
      <c r="AN1612" s="11"/>
      <c r="AO1612" s="1"/>
      <c r="AP1612" s="1"/>
      <c r="AQ1612" s="1"/>
      <c r="AR1612" s="1"/>
      <c r="AS1612" s="6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</row>
    <row r="1613" spans="1:55" x14ac:dyDescent="0.2">
      <c r="A1613" s="144">
        <f t="shared" si="881"/>
        <v>42402</v>
      </c>
      <c r="B1613" s="2">
        <f t="shared" si="868"/>
        <v>288686.2296541516</v>
      </c>
      <c r="C1613" s="2">
        <f t="shared" si="882"/>
        <v>214843.39813476001</v>
      </c>
      <c r="D1613" s="68">
        <f>SUM(Y1613:Y$1825)</f>
        <v>18901.34375711</v>
      </c>
      <c r="E1613" s="68">
        <f t="shared" si="869"/>
        <v>195942.05437765</v>
      </c>
      <c r="F1613" s="72">
        <f t="shared" si="859"/>
        <v>4493.17</v>
      </c>
      <c r="G1613" s="3">
        <f>IF(N1613=1,VLOOKUP(A1612,[1]Plan1!$BG$69:$BI$188,3),G1612)</f>
        <v>4550.2299999999996</v>
      </c>
      <c r="H1613" s="11">
        <f t="shared" si="860"/>
        <v>42340</v>
      </c>
      <c r="I1613" s="11">
        <f t="shared" si="861"/>
        <v>42371</v>
      </c>
      <c r="J1613" s="26">
        <f t="shared" si="870"/>
        <v>1.2699274676898353E-2</v>
      </c>
      <c r="K1613" s="11">
        <f t="shared" si="883"/>
        <v>42430</v>
      </c>
      <c r="L1613" s="11">
        <f t="shared" si="871"/>
        <v>42430</v>
      </c>
      <c r="M1613" s="1">
        <f t="shared" si="884"/>
        <v>19</v>
      </c>
      <c r="N1613" s="1">
        <f t="shared" si="856"/>
        <v>1</v>
      </c>
      <c r="O1613" s="2">
        <f t="shared" si="872"/>
        <v>1.0006643900000001</v>
      </c>
      <c r="P1613" s="10">
        <f t="shared" si="866"/>
        <v>1.00959902</v>
      </c>
      <c r="Q1613" s="10">
        <f t="shared" si="862"/>
        <v>1.3464049860921854</v>
      </c>
      <c r="R1613" s="2">
        <f t="shared" si="865"/>
        <v>1.34729952</v>
      </c>
      <c r="S1613" s="2">
        <f t="shared" si="857"/>
        <v>1.3024994299999999</v>
      </c>
      <c r="T1613" s="2">
        <f t="shared" si="873"/>
        <v>279833.40360978001</v>
      </c>
      <c r="U1613" s="2">
        <f t="shared" si="874"/>
        <v>5717.6457127598314</v>
      </c>
      <c r="V1613" s="2">
        <f t="shared" si="875"/>
        <v>68050.581433171741</v>
      </c>
      <c r="W1613" s="2">
        <f t="shared" si="876"/>
        <v>288611.6252806916</v>
      </c>
      <c r="X1613" s="27">
        <f t="shared" si="877"/>
        <v>0</v>
      </c>
      <c r="Y1613" s="2">
        <f t="shared" si="858"/>
        <v>0</v>
      </c>
      <c r="Z1613" s="67">
        <f t="shared" si="878"/>
        <v>0</v>
      </c>
      <c r="AA1613" s="2">
        <f t="shared" si="854"/>
        <v>0</v>
      </c>
      <c r="AB1613" s="26">
        <f t="shared" si="885"/>
        <v>6.7299999999999999E-2</v>
      </c>
      <c r="AC1613" s="27">
        <f t="shared" si="867"/>
        <v>1</v>
      </c>
      <c r="AD1613" s="27">
        <v>252</v>
      </c>
      <c r="AE1613" s="10">
        <f t="shared" si="863"/>
        <v>1.0002584940000001</v>
      </c>
      <c r="AF1613" s="2">
        <f t="shared" si="855"/>
        <v>72.335255829999994</v>
      </c>
      <c r="AG1613" s="2">
        <f t="shared" si="879"/>
        <v>74.604373460000005</v>
      </c>
      <c r="AH1613" s="3" t="str">
        <f t="shared" si="880"/>
        <v>-</v>
      </c>
      <c r="AI1613" s="4" t="str">
        <f t="shared" si="864"/>
        <v>A+J=</v>
      </c>
      <c r="AJ1613" s="11">
        <f t="shared" si="886"/>
        <v>42432</v>
      </c>
      <c r="AK1613" s="11"/>
      <c r="AL1613" s="4"/>
      <c r="AM1613" s="1"/>
      <c r="AN1613" s="11"/>
      <c r="AO1613" s="1"/>
      <c r="AP1613" s="1"/>
      <c r="AQ1613" s="1"/>
      <c r="AR1613" s="1"/>
      <c r="AS1613" s="6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</row>
    <row r="1614" spans="1:55" x14ac:dyDescent="0.2">
      <c r="A1614" s="144">
        <f t="shared" si="881"/>
        <v>42403</v>
      </c>
      <c r="B1614" s="2">
        <f t="shared" si="868"/>
        <v>288936.33962430723</v>
      </c>
      <c r="C1614" s="2">
        <f t="shared" si="882"/>
        <v>214843.39813476001</v>
      </c>
      <c r="D1614" s="68">
        <f>SUM(Y1614:Y$1825)</f>
        <v>18901.34375711</v>
      </c>
      <c r="E1614" s="68">
        <f t="shared" si="869"/>
        <v>195942.05437765</v>
      </c>
      <c r="F1614" s="72">
        <f t="shared" si="859"/>
        <v>4493.17</v>
      </c>
      <c r="G1614" s="3">
        <f>IF(N1614=1,VLOOKUP(A1613,[1]Plan1!$BG$69:$BI$188,3),G1613)</f>
        <v>4550.2299999999996</v>
      </c>
      <c r="H1614" s="11">
        <f t="shared" si="860"/>
        <v>42340</v>
      </c>
      <c r="I1614" s="11">
        <f t="shared" si="861"/>
        <v>42371</v>
      </c>
      <c r="J1614" s="26">
        <f t="shared" si="870"/>
        <v>1.2699274676898353E-2</v>
      </c>
      <c r="K1614" s="11">
        <f t="shared" si="883"/>
        <v>42430</v>
      </c>
      <c r="L1614" s="11">
        <f t="shared" si="871"/>
        <v>42430</v>
      </c>
      <c r="M1614" s="1">
        <f t="shared" si="884"/>
        <v>19</v>
      </c>
      <c r="N1614" s="1">
        <f t="shared" si="856"/>
        <v>2</v>
      </c>
      <c r="O1614" s="2">
        <f t="shared" si="872"/>
        <v>1.0013292300000001</v>
      </c>
      <c r="P1614" s="10">
        <f t="shared" si="866"/>
        <v>1.00959902</v>
      </c>
      <c r="Q1614" s="10">
        <f t="shared" si="862"/>
        <v>1.3464049860921854</v>
      </c>
      <c r="R1614" s="2">
        <f t="shared" si="865"/>
        <v>1.3481946600000001</v>
      </c>
      <c r="S1614" s="2">
        <f t="shared" si="857"/>
        <v>1.3024994299999999</v>
      </c>
      <c r="T1614" s="2">
        <f t="shared" si="873"/>
        <v>279833.40360978001</v>
      </c>
      <c r="U1614" s="2">
        <f t="shared" si="874"/>
        <v>5717.6457127598314</v>
      </c>
      <c r="V1614" s="2">
        <f t="shared" si="875"/>
        <v>68225.97700372737</v>
      </c>
      <c r="W1614" s="2">
        <f t="shared" si="876"/>
        <v>288787.02085124725</v>
      </c>
      <c r="X1614" s="27">
        <f t="shared" si="877"/>
        <v>0</v>
      </c>
      <c r="Y1614" s="2">
        <f t="shared" si="858"/>
        <v>0</v>
      </c>
      <c r="Z1614" s="67">
        <f t="shared" si="878"/>
        <v>0</v>
      </c>
      <c r="AA1614" s="2">
        <f t="shared" si="854"/>
        <v>0</v>
      </c>
      <c r="AB1614" s="26">
        <f t="shared" si="885"/>
        <v>6.7299999999999999E-2</v>
      </c>
      <c r="AC1614" s="27">
        <f t="shared" si="867"/>
        <v>2</v>
      </c>
      <c r="AD1614" s="27">
        <v>252</v>
      </c>
      <c r="AE1614" s="10">
        <f t="shared" si="863"/>
        <v>1.000517055</v>
      </c>
      <c r="AF1614" s="2">
        <f t="shared" si="855"/>
        <v>144.68926049999999</v>
      </c>
      <c r="AG1614" s="2">
        <f t="shared" si="879"/>
        <v>149.31877306000001</v>
      </c>
      <c r="AH1614" s="3" t="str">
        <f t="shared" si="880"/>
        <v>-</v>
      </c>
      <c r="AI1614" s="4" t="str">
        <f t="shared" si="864"/>
        <v>A+J=</v>
      </c>
      <c r="AJ1614" s="11">
        <f t="shared" si="886"/>
        <v>42432</v>
      </c>
      <c r="AK1614" s="11"/>
      <c r="AL1614" s="4"/>
      <c r="AM1614" s="1"/>
      <c r="AN1614" s="11"/>
      <c r="AO1614" s="1"/>
      <c r="AP1614" s="1"/>
      <c r="AQ1614" s="1"/>
      <c r="AR1614" s="1"/>
      <c r="AS1614" s="6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</row>
    <row r="1615" spans="1:55" x14ac:dyDescent="0.2">
      <c r="A1615" s="144">
        <f t="shared" si="881"/>
        <v>42404</v>
      </c>
      <c r="B1615" s="2">
        <f t="shared" si="868"/>
        <v>289186.67535134486</v>
      </c>
      <c r="C1615" s="2">
        <f t="shared" si="882"/>
        <v>214843.39813476001</v>
      </c>
      <c r="D1615" s="68">
        <f>SUM(Y1615:Y$1825)</f>
        <v>18901.34375711</v>
      </c>
      <c r="E1615" s="68">
        <f t="shared" si="869"/>
        <v>195942.05437765</v>
      </c>
      <c r="F1615" s="72">
        <f t="shared" si="859"/>
        <v>4493.17</v>
      </c>
      <c r="G1615" s="3">
        <f>IF(N1615=1,VLOOKUP(A1614,[1]Plan1!$BG$69:$BI$188,3),G1614)</f>
        <v>4550.2299999999996</v>
      </c>
      <c r="H1615" s="11">
        <f t="shared" si="860"/>
        <v>42340</v>
      </c>
      <c r="I1615" s="11">
        <f t="shared" si="861"/>
        <v>42371</v>
      </c>
      <c r="J1615" s="26">
        <f t="shared" si="870"/>
        <v>1.2699274676898353E-2</v>
      </c>
      <c r="K1615" s="11">
        <f t="shared" si="883"/>
        <v>42430</v>
      </c>
      <c r="L1615" s="11">
        <f t="shared" si="871"/>
        <v>42430</v>
      </c>
      <c r="M1615" s="1">
        <f t="shared" si="884"/>
        <v>19</v>
      </c>
      <c r="N1615" s="1">
        <f t="shared" si="856"/>
        <v>3</v>
      </c>
      <c r="O1615" s="2">
        <f t="shared" si="872"/>
        <v>1.0019944999999999</v>
      </c>
      <c r="P1615" s="10">
        <f t="shared" si="866"/>
        <v>1.00959902</v>
      </c>
      <c r="Q1615" s="10">
        <f t="shared" si="862"/>
        <v>1.3464049860921854</v>
      </c>
      <c r="R1615" s="2">
        <f t="shared" si="865"/>
        <v>1.34909039</v>
      </c>
      <c r="S1615" s="2">
        <f t="shared" si="857"/>
        <v>1.3024994299999999</v>
      </c>
      <c r="T1615" s="2">
        <f t="shared" si="873"/>
        <v>279833.40360978001</v>
      </c>
      <c r="U1615" s="2">
        <f t="shared" si="874"/>
        <v>5717.6457127598314</v>
      </c>
      <c r="V1615" s="2">
        <f t="shared" si="875"/>
        <v>68401.488180095039</v>
      </c>
      <c r="W1615" s="2">
        <f t="shared" si="876"/>
        <v>288962.53202761489</v>
      </c>
      <c r="X1615" s="27">
        <f t="shared" si="877"/>
        <v>0</v>
      </c>
      <c r="Y1615" s="2">
        <f t="shared" si="858"/>
        <v>0</v>
      </c>
      <c r="Z1615" s="67">
        <f t="shared" si="878"/>
        <v>0</v>
      </c>
      <c r="AA1615" s="2">
        <f t="shared" ref="AA1615:AA1656" si="887">IF(Z1615&gt;0,TRUNC(Z1615*T1615,8),0)</f>
        <v>0</v>
      </c>
      <c r="AB1615" s="26">
        <f t="shared" si="885"/>
        <v>6.7299999999999999E-2</v>
      </c>
      <c r="AC1615" s="27">
        <f t="shared" si="867"/>
        <v>3</v>
      </c>
      <c r="AD1615" s="27">
        <v>252</v>
      </c>
      <c r="AE1615" s="10">
        <f t="shared" si="863"/>
        <v>1.0007756830000001</v>
      </c>
      <c r="AF1615" s="2">
        <f t="shared" ref="AF1615:AF1656" si="888">TRUNC((T1615*(AE1615-1)),8)</f>
        <v>217.06201401000001</v>
      </c>
      <c r="AG1615" s="2">
        <f t="shared" si="879"/>
        <v>224.14332372999999</v>
      </c>
      <c r="AH1615" s="3" t="str">
        <f t="shared" si="880"/>
        <v>-</v>
      </c>
      <c r="AI1615" s="4" t="str">
        <f t="shared" si="864"/>
        <v>A+J=</v>
      </c>
      <c r="AJ1615" s="11">
        <f t="shared" si="886"/>
        <v>42432</v>
      </c>
      <c r="AK1615" s="11"/>
      <c r="AL1615" s="4"/>
      <c r="AM1615" s="1"/>
      <c r="AN1615" s="11"/>
      <c r="AO1615" s="1"/>
      <c r="AP1615" s="1"/>
      <c r="AQ1615" s="1"/>
      <c r="AR1615" s="1"/>
      <c r="AS1615" s="6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</row>
    <row r="1616" spans="1:55" x14ac:dyDescent="0.2">
      <c r="A1616" s="144">
        <f t="shared" si="881"/>
        <v>42405</v>
      </c>
      <c r="B1616" s="2">
        <f t="shared" si="868"/>
        <v>289437.2405939757</v>
      </c>
      <c r="C1616" s="2">
        <f t="shared" si="882"/>
        <v>214843.39813476001</v>
      </c>
      <c r="D1616" s="68">
        <f>SUM(Y1616:Y$1825)</f>
        <v>18901.34375711</v>
      </c>
      <c r="E1616" s="68">
        <f t="shared" si="869"/>
        <v>195942.05437765</v>
      </c>
      <c r="F1616" s="72">
        <f t="shared" si="859"/>
        <v>4493.17</v>
      </c>
      <c r="G1616" s="3">
        <f>IF(N1616=1,VLOOKUP(A1615,[1]Plan1!$BG$69:$BI$188,3),G1615)</f>
        <v>4550.2299999999996</v>
      </c>
      <c r="H1616" s="11">
        <f t="shared" si="860"/>
        <v>42340</v>
      </c>
      <c r="I1616" s="11">
        <f t="shared" si="861"/>
        <v>42371</v>
      </c>
      <c r="J1616" s="26">
        <f t="shared" si="870"/>
        <v>1.2699274676898353E-2</v>
      </c>
      <c r="K1616" s="11">
        <f t="shared" si="883"/>
        <v>42430</v>
      </c>
      <c r="L1616" s="11">
        <f t="shared" si="871"/>
        <v>42430</v>
      </c>
      <c r="M1616" s="1">
        <f t="shared" si="884"/>
        <v>19</v>
      </c>
      <c r="N1616" s="1">
        <f t="shared" si="856"/>
        <v>4</v>
      </c>
      <c r="O1616" s="2">
        <f t="shared" si="872"/>
        <v>1.00266023</v>
      </c>
      <c r="P1616" s="10">
        <f t="shared" si="866"/>
        <v>1.00959902</v>
      </c>
      <c r="Q1616" s="10">
        <f t="shared" si="862"/>
        <v>1.3464049860921854</v>
      </c>
      <c r="R1616" s="2">
        <f t="shared" si="865"/>
        <v>1.3499867299999999</v>
      </c>
      <c r="S1616" s="2">
        <f t="shared" si="857"/>
        <v>1.3024994299999999</v>
      </c>
      <c r="T1616" s="2">
        <f t="shared" si="873"/>
        <v>279833.40360978001</v>
      </c>
      <c r="U1616" s="2">
        <f t="shared" si="874"/>
        <v>5717.6457127598314</v>
      </c>
      <c r="V1616" s="2">
        <f t="shared" si="875"/>
        <v>68577.118881115894</v>
      </c>
      <c r="W1616" s="2">
        <f t="shared" si="876"/>
        <v>289138.16272863571</v>
      </c>
      <c r="X1616" s="27">
        <f t="shared" si="877"/>
        <v>0</v>
      </c>
      <c r="Y1616" s="2">
        <f t="shared" si="858"/>
        <v>0</v>
      </c>
      <c r="Z1616" s="67">
        <f t="shared" si="878"/>
        <v>0</v>
      </c>
      <c r="AA1616" s="2">
        <f t="shared" si="887"/>
        <v>0</v>
      </c>
      <c r="AB1616" s="26">
        <f t="shared" si="885"/>
        <v>6.7299999999999999E-2</v>
      </c>
      <c r="AC1616" s="27">
        <f t="shared" si="867"/>
        <v>4</v>
      </c>
      <c r="AD1616" s="27">
        <v>252</v>
      </c>
      <c r="AE1616" s="10">
        <f t="shared" si="863"/>
        <v>1.0010343770000001</v>
      </c>
      <c r="AF1616" s="2">
        <f t="shared" si="888"/>
        <v>289.45323652000002</v>
      </c>
      <c r="AG1616" s="2">
        <f t="shared" si="879"/>
        <v>299.07786534000002</v>
      </c>
      <c r="AH1616" s="3" t="str">
        <f t="shared" si="880"/>
        <v>-</v>
      </c>
      <c r="AI1616" s="4" t="str">
        <f t="shared" si="864"/>
        <v>A+J=</v>
      </c>
      <c r="AJ1616" s="11">
        <f t="shared" si="886"/>
        <v>42432</v>
      </c>
      <c r="AK1616" s="11"/>
      <c r="AL1616" s="4"/>
      <c r="AM1616" s="1"/>
      <c r="AN1616" s="11"/>
      <c r="AO1616" s="1"/>
      <c r="AP1616" s="1"/>
      <c r="AQ1616" s="1"/>
      <c r="AR1616" s="1"/>
      <c r="AS1616" s="6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</row>
    <row r="1617" spans="1:55" x14ac:dyDescent="0.2">
      <c r="A1617" s="144">
        <f t="shared" si="881"/>
        <v>42406</v>
      </c>
      <c r="B1617" s="2">
        <f t="shared" si="868"/>
        <v>289688.03017252818</v>
      </c>
      <c r="C1617" s="2">
        <f t="shared" si="882"/>
        <v>214843.39813476001</v>
      </c>
      <c r="D1617" s="68">
        <f>SUM(Y1617:Y$1825)</f>
        <v>18901.34375711</v>
      </c>
      <c r="E1617" s="68">
        <f t="shared" si="869"/>
        <v>195942.05437765</v>
      </c>
      <c r="F1617" s="72">
        <f t="shared" si="859"/>
        <v>4493.17</v>
      </c>
      <c r="G1617" s="3">
        <f>IF(N1617=1,VLOOKUP(A1616,[1]Plan1!$BG$69:$BI$188,3),G1616)</f>
        <v>4550.2299999999996</v>
      </c>
      <c r="H1617" s="11">
        <f t="shared" si="860"/>
        <v>42340</v>
      </c>
      <c r="I1617" s="11">
        <f t="shared" si="861"/>
        <v>42371</v>
      </c>
      <c r="J1617" s="26">
        <f t="shared" si="870"/>
        <v>1.2699274676898353E-2</v>
      </c>
      <c r="K1617" s="11">
        <f t="shared" si="883"/>
        <v>42430</v>
      </c>
      <c r="L1617" s="11">
        <f t="shared" si="871"/>
        <v>42430</v>
      </c>
      <c r="M1617" s="1">
        <f t="shared" si="884"/>
        <v>19</v>
      </c>
      <c r="N1617" s="1">
        <f t="shared" si="856"/>
        <v>5</v>
      </c>
      <c r="O1617" s="2">
        <f t="shared" si="872"/>
        <v>1.00332639</v>
      </c>
      <c r="P1617" s="10">
        <f t="shared" si="866"/>
        <v>1.00959902</v>
      </c>
      <c r="Q1617" s="10">
        <f t="shared" si="862"/>
        <v>1.3464049860921854</v>
      </c>
      <c r="R1617" s="2">
        <f t="shared" si="865"/>
        <v>1.3508836500000001</v>
      </c>
      <c r="S1617" s="2">
        <f t="shared" si="857"/>
        <v>1.3024994299999999</v>
      </c>
      <c r="T1617" s="2">
        <f t="shared" si="873"/>
        <v>279833.40360978001</v>
      </c>
      <c r="U1617" s="2">
        <f t="shared" si="874"/>
        <v>5717.6457127598314</v>
      </c>
      <c r="V1617" s="2">
        <f t="shared" si="875"/>
        <v>68752.863228528324</v>
      </c>
      <c r="W1617" s="2">
        <f t="shared" si="876"/>
        <v>289313.9070760482</v>
      </c>
      <c r="X1617" s="27">
        <f t="shared" si="877"/>
        <v>0</v>
      </c>
      <c r="Y1617" s="2">
        <f t="shared" si="858"/>
        <v>0</v>
      </c>
      <c r="Z1617" s="67">
        <f t="shared" si="878"/>
        <v>0</v>
      </c>
      <c r="AA1617" s="2">
        <f t="shared" si="887"/>
        <v>0</v>
      </c>
      <c r="AB1617" s="26">
        <f t="shared" si="885"/>
        <v>6.7299999999999999E-2</v>
      </c>
      <c r="AC1617" s="27">
        <f t="shared" si="867"/>
        <v>5</v>
      </c>
      <c r="AD1617" s="27">
        <v>252</v>
      </c>
      <c r="AE1617" s="10">
        <f t="shared" si="863"/>
        <v>1.0012931389999999</v>
      </c>
      <c r="AF1617" s="2">
        <f t="shared" si="888"/>
        <v>361.86348771000002</v>
      </c>
      <c r="AG1617" s="2">
        <f t="shared" si="879"/>
        <v>374.12309648000002</v>
      </c>
      <c r="AH1617" s="3" t="str">
        <f t="shared" si="880"/>
        <v>-</v>
      </c>
      <c r="AI1617" s="4" t="str">
        <f t="shared" si="864"/>
        <v>A+J=</v>
      </c>
      <c r="AJ1617" s="11">
        <f t="shared" si="886"/>
        <v>42432</v>
      </c>
      <c r="AK1617" s="11"/>
      <c r="AL1617" s="4"/>
      <c r="AM1617" s="1"/>
      <c r="AN1617" s="11"/>
      <c r="AO1617" s="1"/>
      <c r="AP1617" s="1"/>
      <c r="AQ1617" s="1"/>
      <c r="AR1617" s="1"/>
      <c r="AS1617" s="6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</row>
    <row r="1618" spans="1:55" x14ac:dyDescent="0.2">
      <c r="A1618" s="144">
        <f t="shared" si="881"/>
        <v>42407</v>
      </c>
      <c r="B1618" s="2">
        <f t="shared" si="868"/>
        <v>289688.03017252818</v>
      </c>
      <c r="C1618" s="2">
        <f t="shared" si="882"/>
        <v>214843.39813476001</v>
      </c>
      <c r="D1618" s="68">
        <f>SUM(Y1618:Y$1825)</f>
        <v>18901.34375711</v>
      </c>
      <c r="E1618" s="68">
        <f t="shared" si="869"/>
        <v>195942.05437765</v>
      </c>
      <c r="F1618" s="72">
        <f t="shared" si="859"/>
        <v>4493.17</v>
      </c>
      <c r="G1618" s="3">
        <f>IF(N1618=1,VLOOKUP(A1617,[1]Plan1!$BG$69:$BI$188,3),G1617)</f>
        <v>4550.2299999999996</v>
      </c>
      <c r="H1618" s="11">
        <f t="shared" si="860"/>
        <v>42340</v>
      </c>
      <c r="I1618" s="11">
        <f t="shared" si="861"/>
        <v>42371</v>
      </c>
      <c r="J1618" s="26">
        <f t="shared" si="870"/>
        <v>1.2699274676898353E-2</v>
      </c>
      <c r="K1618" s="11">
        <f t="shared" si="883"/>
        <v>42430</v>
      </c>
      <c r="L1618" s="11">
        <f t="shared" si="871"/>
        <v>42430</v>
      </c>
      <c r="M1618" s="1">
        <f t="shared" si="884"/>
        <v>19</v>
      </c>
      <c r="N1618" s="1">
        <f t="shared" si="856"/>
        <v>5</v>
      </c>
      <c r="O1618" s="2">
        <f t="shared" si="872"/>
        <v>1.00332639</v>
      </c>
      <c r="P1618" s="10">
        <f t="shared" si="866"/>
        <v>1.00959902</v>
      </c>
      <c r="Q1618" s="10">
        <f t="shared" si="862"/>
        <v>1.3464049860921854</v>
      </c>
      <c r="R1618" s="2">
        <f t="shared" si="865"/>
        <v>1.3508836500000001</v>
      </c>
      <c r="S1618" s="2">
        <f t="shared" si="857"/>
        <v>1.3024994299999999</v>
      </c>
      <c r="T1618" s="2">
        <f t="shared" si="873"/>
        <v>279833.40360978001</v>
      </c>
      <c r="U1618" s="2">
        <f t="shared" si="874"/>
        <v>5717.6457127598314</v>
      </c>
      <c r="V1618" s="2">
        <f t="shared" si="875"/>
        <v>68752.863228528324</v>
      </c>
      <c r="W1618" s="2">
        <f t="shared" si="876"/>
        <v>289313.9070760482</v>
      </c>
      <c r="X1618" s="27">
        <f t="shared" si="877"/>
        <v>0</v>
      </c>
      <c r="Y1618" s="2">
        <f t="shared" si="858"/>
        <v>0</v>
      </c>
      <c r="Z1618" s="67">
        <f t="shared" si="878"/>
        <v>0</v>
      </c>
      <c r="AA1618" s="2">
        <f t="shared" si="887"/>
        <v>0</v>
      </c>
      <c r="AB1618" s="26">
        <f t="shared" si="885"/>
        <v>6.7299999999999999E-2</v>
      </c>
      <c r="AC1618" s="27">
        <f t="shared" si="867"/>
        <v>5</v>
      </c>
      <c r="AD1618" s="27">
        <v>252</v>
      </c>
      <c r="AE1618" s="10">
        <f t="shared" si="863"/>
        <v>1.0012931389999999</v>
      </c>
      <c r="AF1618" s="2">
        <f t="shared" si="888"/>
        <v>361.86348771000002</v>
      </c>
      <c r="AG1618" s="2">
        <f t="shared" si="879"/>
        <v>374.12309648000002</v>
      </c>
      <c r="AH1618" s="3" t="str">
        <f t="shared" si="880"/>
        <v>-</v>
      </c>
      <c r="AI1618" s="4" t="str">
        <f t="shared" si="864"/>
        <v>A+J=</v>
      </c>
      <c r="AJ1618" s="11">
        <f t="shared" si="886"/>
        <v>42432</v>
      </c>
      <c r="AK1618" s="11"/>
      <c r="AL1618" s="4"/>
      <c r="AM1618" s="1"/>
      <c r="AN1618" s="11"/>
      <c r="AO1618" s="1"/>
      <c r="AP1618" s="1"/>
      <c r="AQ1618" s="1"/>
      <c r="AR1618" s="1"/>
      <c r="AS1618" s="6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</row>
    <row r="1619" spans="1:55" x14ac:dyDescent="0.2">
      <c r="A1619" s="144">
        <f t="shared" si="881"/>
        <v>42408</v>
      </c>
      <c r="B1619" s="2">
        <f t="shared" si="868"/>
        <v>289688.03017252818</v>
      </c>
      <c r="C1619" s="2">
        <f t="shared" si="882"/>
        <v>214843.39813476001</v>
      </c>
      <c r="D1619" s="68">
        <f>SUM(Y1619:Y$1825)</f>
        <v>18901.34375711</v>
      </c>
      <c r="E1619" s="68">
        <f t="shared" si="869"/>
        <v>195942.05437765</v>
      </c>
      <c r="F1619" s="72">
        <f t="shared" si="859"/>
        <v>4493.17</v>
      </c>
      <c r="G1619" s="3">
        <f>IF(N1619=1,VLOOKUP(A1618,[1]Plan1!$BG$69:$BI$188,3),G1618)</f>
        <v>4550.2299999999996</v>
      </c>
      <c r="H1619" s="11">
        <f t="shared" si="860"/>
        <v>42340</v>
      </c>
      <c r="I1619" s="11">
        <f t="shared" si="861"/>
        <v>42371</v>
      </c>
      <c r="J1619" s="26">
        <f t="shared" si="870"/>
        <v>1.2699274676898353E-2</v>
      </c>
      <c r="K1619" s="11">
        <f t="shared" si="883"/>
        <v>42430</v>
      </c>
      <c r="L1619" s="11">
        <f t="shared" si="871"/>
        <v>42430</v>
      </c>
      <c r="M1619" s="1">
        <f t="shared" si="884"/>
        <v>19</v>
      </c>
      <c r="N1619" s="1">
        <f t="shared" si="856"/>
        <v>5</v>
      </c>
      <c r="O1619" s="2">
        <f t="shared" si="872"/>
        <v>1.00332639</v>
      </c>
      <c r="P1619" s="10">
        <f t="shared" si="866"/>
        <v>1.00959902</v>
      </c>
      <c r="Q1619" s="10">
        <f t="shared" si="862"/>
        <v>1.3464049860921854</v>
      </c>
      <c r="R1619" s="2">
        <f t="shared" si="865"/>
        <v>1.3508836500000001</v>
      </c>
      <c r="S1619" s="2">
        <f t="shared" si="857"/>
        <v>1.3024994299999999</v>
      </c>
      <c r="T1619" s="2">
        <f t="shared" si="873"/>
        <v>279833.40360978001</v>
      </c>
      <c r="U1619" s="2">
        <f t="shared" si="874"/>
        <v>5717.6457127598314</v>
      </c>
      <c r="V1619" s="2">
        <f t="shared" si="875"/>
        <v>68752.863228528324</v>
      </c>
      <c r="W1619" s="2">
        <f t="shared" si="876"/>
        <v>289313.9070760482</v>
      </c>
      <c r="X1619" s="27">
        <f t="shared" si="877"/>
        <v>0</v>
      </c>
      <c r="Y1619" s="2">
        <f t="shared" si="858"/>
        <v>0</v>
      </c>
      <c r="Z1619" s="67">
        <f t="shared" si="878"/>
        <v>0</v>
      </c>
      <c r="AA1619" s="2">
        <f t="shared" si="887"/>
        <v>0</v>
      </c>
      <c r="AB1619" s="26">
        <f t="shared" si="885"/>
        <v>6.7299999999999999E-2</v>
      </c>
      <c r="AC1619" s="27">
        <f t="shared" si="867"/>
        <v>5</v>
      </c>
      <c r="AD1619" s="27">
        <v>252</v>
      </c>
      <c r="AE1619" s="10">
        <f t="shared" si="863"/>
        <v>1.0012931389999999</v>
      </c>
      <c r="AF1619" s="2">
        <f t="shared" si="888"/>
        <v>361.86348771000002</v>
      </c>
      <c r="AG1619" s="2">
        <f t="shared" si="879"/>
        <v>374.12309648000002</v>
      </c>
      <c r="AH1619" s="3" t="str">
        <f t="shared" si="880"/>
        <v>-</v>
      </c>
      <c r="AI1619" s="4" t="str">
        <f t="shared" si="864"/>
        <v>A+J=</v>
      </c>
      <c r="AJ1619" s="11">
        <f t="shared" si="886"/>
        <v>42432</v>
      </c>
      <c r="AK1619" s="11"/>
      <c r="AL1619" s="4"/>
      <c r="AM1619" s="1"/>
      <c r="AN1619" s="11"/>
      <c r="AO1619" s="1"/>
      <c r="AP1619" s="1"/>
      <c r="AQ1619" s="1"/>
      <c r="AR1619" s="1"/>
      <c r="AS1619" s="6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</row>
    <row r="1620" spans="1:55" x14ac:dyDescent="0.2">
      <c r="A1620" s="144">
        <f t="shared" si="881"/>
        <v>42409</v>
      </c>
      <c r="B1620" s="2">
        <f t="shared" si="868"/>
        <v>289688.03017252818</v>
      </c>
      <c r="C1620" s="2">
        <f t="shared" si="882"/>
        <v>214843.39813476001</v>
      </c>
      <c r="D1620" s="68">
        <f>SUM(Y1620:Y$1825)</f>
        <v>18901.34375711</v>
      </c>
      <c r="E1620" s="68">
        <f t="shared" si="869"/>
        <v>195942.05437765</v>
      </c>
      <c r="F1620" s="72">
        <f t="shared" si="859"/>
        <v>4493.17</v>
      </c>
      <c r="G1620" s="3">
        <f>IF(N1620=1,VLOOKUP(A1619,[1]Plan1!$BG$69:$BI$188,3),G1619)</f>
        <v>4550.2299999999996</v>
      </c>
      <c r="H1620" s="11">
        <f t="shared" si="860"/>
        <v>42340</v>
      </c>
      <c r="I1620" s="11">
        <f t="shared" si="861"/>
        <v>42371</v>
      </c>
      <c r="J1620" s="26">
        <f t="shared" si="870"/>
        <v>1.2699274676898353E-2</v>
      </c>
      <c r="K1620" s="11">
        <f t="shared" si="883"/>
        <v>42430</v>
      </c>
      <c r="L1620" s="11">
        <f t="shared" si="871"/>
        <v>42430</v>
      </c>
      <c r="M1620" s="1">
        <f t="shared" si="884"/>
        <v>19</v>
      </c>
      <c r="N1620" s="1">
        <f t="shared" si="856"/>
        <v>5</v>
      </c>
      <c r="O1620" s="2">
        <f t="shared" si="872"/>
        <v>1.00332639</v>
      </c>
      <c r="P1620" s="10">
        <f t="shared" si="866"/>
        <v>1.00959902</v>
      </c>
      <c r="Q1620" s="10">
        <f t="shared" si="862"/>
        <v>1.3464049860921854</v>
      </c>
      <c r="R1620" s="2">
        <f t="shared" si="865"/>
        <v>1.3508836500000001</v>
      </c>
      <c r="S1620" s="2">
        <f t="shared" si="857"/>
        <v>1.3024994299999999</v>
      </c>
      <c r="T1620" s="2">
        <f t="shared" si="873"/>
        <v>279833.40360978001</v>
      </c>
      <c r="U1620" s="2">
        <f t="shared" si="874"/>
        <v>5717.6457127598314</v>
      </c>
      <c r="V1620" s="2">
        <f t="shared" si="875"/>
        <v>68752.863228528324</v>
      </c>
      <c r="W1620" s="2">
        <f t="shared" si="876"/>
        <v>289313.9070760482</v>
      </c>
      <c r="X1620" s="27">
        <f t="shared" si="877"/>
        <v>0</v>
      </c>
      <c r="Y1620" s="2">
        <f t="shared" si="858"/>
        <v>0</v>
      </c>
      <c r="Z1620" s="67">
        <f t="shared" si="878"/>
        <v>0</v>
      </c>
      <c r="AA1620" s="2">
        <f t="shared" si="887"/>
        <v>0</v>
      </c>
      <c r="AB1620" s="26">
        <f t="shared" si="885"/>
        <v>6.7299999999999999E-2</v>
      </c>
      <c r="AC1620" s="27">
        <f t="shared" si="867"/>
        <v>5</v>
      </c>
      <c r="AD1620" s="27">
        <v>252</v>
      </c>
      <c r="AE1620" s="10">
        <f t="shared" si="863"/>
        <v>1.0012931389999999</v>
      </c>
      <c r="AF1620" s="2">
        <f t="shared" si="888"/>
        <v>361.86348771000002</v>
      </c>
      <c r="AG1620" s="2">
        <f t="shared" si="879"/>
        <v>374.12309648000002</v>
      </c>
      <c r="AH1620" s="3" t="str">
        <f t="shared" si="880"/>
        <v>-</v>
      </c>
      <c r="AI1620" s="4" t="str">
        <f t="shared" si="864"/>
        <v>A+J=</v>
      </c>
      <c r="AJ1620" s="11">
        <f t="shared" si="886"/>
        <v>42432</v>
      </c>
      <c r="AK1620" s="11"/>
      <c r="AL1620" s="4"/>
      <c r="AM1620" s="1"/>
      <c r="AN1620" s="11"/>
      <c r="AO1620" s="1"/>
      <c r="AP1620" s="1"/>
      <c r="AQ1620" s="1"/>
      <c r="AR1620" s="1"/>
      <c r="AS1620" s="6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</row>
    <row r="1621" spans="1:55" x14ac:dyDescent="0.2">
      <c r="A1621" s="144">
        <f t="shared" si="881"/>
        <v>42410</v>
      </c>
      <c r="B1621" s="2">
        <f t="shared" si="868"/>
        <v>289688.03017252818</v>
      </c>
      <c r="C1621" s="2">
        <f t="shared" si="882"/>
        <v>214843.39813476001</v>
      </c>
      <c r="D1621" s="68">
        <f>SUM(Y1621:Y$1825)</f>
        <v>18901.34375711</v>
      </c>
      <c r="E1621" s="68">
        <f t="shared" si="869"/>
        <v>195942.05437765</v>
      </c>
      <c r="F1621" s="72">
        <f t="shared" si="859"/>
        <v>4493.17</v>
      </c>
      <c r="G1621" s="3">
        <f>IF(N1621=1,VLOOKUP(A1620,[1]Plan1!$BG$69:$BI$188,3),G1620)</f>
        <v>4550.2299999999996</v>
      </c>
      <c r="H1621" s="11">
        <f t="shared" si="860"/>
        <v>42340</v>
      </c>
      <c r="I1621" s="11">
        <f t="shared" si="861"/>
        <v>42371</v>
      </c>
      <c r="J1621" s="26">
        <f t="shared" si="870"/>
        <v>1.2699274676898353E-2</v>
      </c>
      <c r="K1621" s="11">
        <f t="shared" si="883"/>
        <v>42430</v>
      </c>
      <c r="L1621" s="11">
        <f t="shared" si="871"/>
        <v>42430</v>
      </c>
      <c r="M1621" s="1">
        <f t="shared" si="884"/>
        <v>19</v>
      </c>
      <c r="N1621" s="1">
        <f t="shared" si="856"/>
        <v>5</v>
      </c>
      <c r="O1621" s="2">
        <f t="shared" si="872"/>
        <v>1.00332639</v>
      </c>
      <c r="P1621" s="10">
        <f t="shared" si="866"/>
        <v>1.00959902</v>
      </c>
      <c r="Q1621" s="10">
        <f t="shared" si="862"/>
        <v>1.3464049860921854</v>
      </c>
      <c r="R1621" s="2">
        <f t="shared" si="865"/>
        <v>1.3508836500000001</v>
      </c>
      <c r="S1621" s="2">
        <f t="shared" si="857"/>
        <v>1.3024994299999999</v>
      </c>
      <c r="T1621" s="2">
        <f t="shared" si="873"/>
        <v>279833.40360978001</v>
      </c>
      <c r="U1621" s="2">
        <f t="shared" si="874"/>
        <v>5717.6457127598314</v>
      </c>
      <c r="V1621" s="2">
        <f t="shared" si="875"/>
        <v>68752.863228528324</v>
      </c>
      <c r="W1621" s="2">
        <f t="shared" si="876"/>
        <v>289313.9070760482</v>
      </c>
      <c r="X1621" s="27">
        <f t="shared" si="877"/>
        <v>0</v>
      </c>
      <c r="Y1621" s="2">
        <f t="shared" si="858"/>
        <v>0</v>
      </c>
      <c r="Z1621" s="67">
        <f t="shared" si="878"/>
        <v>0</v>
      </c>
      <c r="AA1621" s="2">
        <f t="shared" si="887"/>
        <v>0</v>
      </c>
      <c r="AB1621" s="26">
        <f t="shared" si="885"/>
        <v>6.7299999999999999E-2</v>
      </c>
      <c r="AC1621" s="27">
        <f t="shared" si="867"/>
        <v>5</v>
      </c>
      <c r="AD1621" s="27">
        <v>252</v>
      </c>
      <c r="AE1621" s="10">
        <f t="shared" si="863"/>
        <v>1.0012931389999999</v>
      </c>
      <c r="AF1621" s="2">
        <f t="shared" si="888"/>
        <v>361.86348771000002</v>
      </c>
      <c r="AG1621" s="2">
        <f t="shared" si="879"/>
        <v>374.12309648000002</v>
      </c>
      <c r="AH1621" s="3" t="str">
        <f t="shared" si="880"/>
        <v>-</v>
      </c>
      <c r="AI1621" s="4" t="str">
        <f t="shared" si="864"/>
        <v>A+J=</v>
      </c>
      <c r="AJ1621" s="11">
        <f t="shared" si="886"/>
        <v>42432</v>
      </c>
      <c r="AK1621" s="11"/>
      <c r="AL1621" s="4"/>
      <c r="AM1621" s="1"/>
      <c r="AN1621" s="11"/>
      <c r="AO1621" s="1"/>
      <c r="AP1621" s="1"/>
      <c r="AQ1621" s="1"/>
      <c r="AR1621" s="1"/>
      <c r="AS1621" s="6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</row>
    <row r="1622" spans="1:55" x14ac:dyDescent="0.2">
      <c r="A1622" s="144">
        <f t="shared" si="881"/>
        <v>42411</v>
      </c>
      <c r="B1622" s="2">
        <f t="shared" si="868"/>
        <v>289939.04559453262</v>
      </c>
      <c r="C1622" s="2">
        <f t="shared" si="882"/>
        <v>214843.39813476001</v>
      </c>
      <c r="D1622" s="68">
        <f>SUM(Y1622:Y$1825)</f>
        <v>18901.34375711</v>
      </c>
      <c r="E1622" s="68">
        <f t="shared" si="869"/>
        <v>195942.05437765</v>
      </c>
      <c r="F1622" s="72">
        <f t="shared" si="859"/>
        <v>4493.17</v>
      </c>
      <c r="G1622" s="3">
        <f>IF(N1622=1,VLOOKUP(A1621,[1]Plan1!$BG$69:$BI$188,3),G1621)</f>
        <v>4550.2299999999996</v>
      </c>
      <c r="H1622" s="11">
        <f t="shared" si="860"/>
        <v>42340</v>
      </c>
      <c r="I1622" s="11">
        <f t="shared" si="861"/>
        <v>42371</v>
      </c>
      <c r="J1622" s="26">
        <f t="shared" si="870"/>
        <v>1.2699274676898353E-2</v>
      </c>
      <c r="K1622" s="11">
        <f t="shared" si="883"/>
        <v>42430</v>
      </c>
      <c r="L1622" s="11">
        <f t="shared" si="871"/>
        <v>42430</v>
      </c>
      <c r="M1622" s="1">
        <f t="shared" si="884"/>
        <v>19</v>
      </c>
      <c r="N1622" s="1">
        <f t="shared" si="856"/>
        <v>6</v>
      </c>
      <c r="O1622" s="2">
        <f t="shared" si="872"/>
        <v>1.00399299</v>
      </c>
      <c r="P1622" s="10">
        <f t="shared" si="866"/>
        <v>1.00959902</v>
      </c>
      <c r="Q1622" s="10">
        <f t="shared" si="862"/>
        <v>1.3464049860921854</v>
      </c>
      <c r="R1622" s="2">
        <f t="shared" si="865"/>
        <v>1.35178116</v>
      </c>
      <c r="S1622" s="2">
        <f t="shared" si="857"/>
        <v>1.3024994299999999</v>
      </c>
      <c r="T1622" s="2">
        <f t="shared" si="873"/>
        <v>279833.40360978001</v>
      </c>
      <c r="U1622" s="2">
        <f t="shared" si="874"/>
        <v>5717.6457127598314</v>
      </c>
      <c r="V1622" s="2">
        <f t="shared" si="875"/>
        <v>68928.723181752808</v>
      </c>
      <c r="W1622" s="2">
        <f t="shared" si="876"/>
        <v>289489.76702927263</v>
      </c>
      <c r="X1622" s="27">
        <f t="shared" si="877"/>
        <v>0</v>
      </c>
      <c r="Y1622" s="2">
        <f t="shared" si="858"/>
        <v>0</v>
      </c>
      <c r="Z1622" s="67">
        <f t="shared" si="878"/>
        <v>0</v>
      </c>
      <c r="AA1622" s="2">
        <f t="shared" si="887"/>
        <v>0</v>
      </c>
      <c r="AB1622" s="26">
        <f t="shared" si="885"/>
        <v>6.7299999999999999E-2</v>
      </c>
      <c r="AC1622" s="27">
        <f t="shared" si="867"/>
        <v>6</v>
      </c>
      <c r="AD1622" s="27">
        <v>252</v>
      </c>
      <c r="AE1622" s="10">
        <f t="shared" si="863"/>
        <v>1.0015519669999999</v>
      </c>
      <c r="AF1622" s="2">
        <f t="shared" si="888"/>
        <v>434.29220789999999</v>
      </c>
      <c r="AG1622" s="2">
        <f t="shared" si="879"/>
        <v>449.27856525999999</v>
      </c>
      <c r="AH1622" s="3" t="str">
        <f t="shared" si="880"/>
        <v>-</v>
      </c>
      <c r="AI1622" s="4" t="str">
        <f t="shared" si="864"/>
        <v>A+J=</v>
      </c>
      <c r="AJ1622" s="11">
        <f t="shared" si="886"/>
        <v>42432</v>
      </c>
      <c r="AK1622" s="11"/>
      <c r="AL1622" s="4"/>
      <c r="AM1622" s="1"/>
      <c r="AN1622" s="11"/>
      <c r="AO1622" s="1"/>
      <c r="AP1622" s="1"/>
      <c r="AQ1622" s="1"/>
      <c r="AR1622" s="1"/>
      <c r="AS1622" s="6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</row>
    <row r="1623" spans="1:55" x14ac:dyDescent="0.2">
      <c r="A1623" s="144">
        <f t="shared" si="881"/>
        <v>42412</v>
      </c>
      <c r="B1623" s="2">
        <f t="shared" si="868"/>
        <v>290190.29120020027</v>
      </c>
      <c r="C1623" s="2">
        <f t="shared" si="882"/>
        <v>214843.39813476001</v>
      </c>
      <c r="D1623" s="68">
        <f>SUM(Y1623:Y$1825)</f>
        <v>18901.34375711</v>
      </c>
      <c r="E1623" s="68">
        <f t="shared" si="869"/>
        <v>195942.05437765</v>
      </c>
      <c r="F1623" s="72">
        <f t="shared" si="859"/>
        <v>4493.17</v>
      </c>
      <c r="G1623" s="3">
        <f>IF(N1623=1,VLOOKUP(A1622,[1]Plan1!$BG$69:$BI$188,3),G1622)</f>
        <v>4550.2299999999996</v>
      </c>
      <c r="H1623" s="11">
        <f t="shared" si="860"/>
        <v>42340</v>
      </c>
      <c r="I1623" s="11">
        <f t="shared" si="861"/>
        <v>42371</v>
      </c>
      <c r="J1623" s="26">
        <f t="shared" si="870"/>
        <v>1.2699274676898353E-2</v>
      </c>
      <c r="K1623" s="11">
        <f t="shared" si="883"/>
        <v>42430</v>
      </c>
      <c r="L1623" s="11">
        <f t="shared" si="871"/>
        <v>42430</v>
      </c>
      <c r="M1623" s="1">
        <f t="shared" si="884"/>
        <v>19</v>
      </c>
      <c r="N1623" s="1">
        <f t="shared" si="856"/>
        <v>7</v>
      </c>
      <c r="O1623" s="2">
        <f t="shared" si="872"/>
        <v>1.0046600400000001</v>
      </c>
      <c r="P1623" s="10">
        <f t="shared" si="866"/>
        <v>1.00959902</v>
      </c>
      <c r="Q1623" s="10">
        <f t="shared" si="862"/>
        <v>1.3464049860921854</v>
      </c>
      <c r="R1623" s="2">
        <f t="shared" si="865"/>
        <v>1.35267928</v>
      </c>
      <c r="S1623" s="2">
        <f t="shared" si="857"/>
        <v>1.3024994299999999</v>
      </c>
      <c r="T1623" s="2">
        <f t="shared" si="873"/>
        <v>279833.40360978001</v>
      </c>
      <c r="U1623" s="2">
        <f t="shared" si="874"/>
        <v>5717.6457127598314</v>
      </c>
      <c r="V1623" s="2">
        <f t="shared" si="875"/>
        <v>69104.702659630464</v>
      </c>
      <c r="W1623" s="2">
        <f t="shared" si="876"/>
        <v>289665.7465071503</v>
      </c>
      <c r="X1623" s="27">
        <f t="shared" si="877"/>
        <v>0</v>
      </c>
      <c r="Y1623" s="2">
        <f t="shared" si="858"/>
        <v>0</v>
      </c>
      <c r="Z1623" s="67">
        <f t="shared" si="878"/>
        <v>0</v>
      </c>
      <c r="AA1623" s="2">
        <f t="shared" si="887"/>
        <v>0</v>
      </c>
      <c r="AB1623" s="26">
        <f t="shared" si="885"/>
        <v>6.7299999999999999E-2</v>
      </c>
      <c r="AC1623" s="27">
        <f t="shared" si="867"/>
        <v>7</v>
      </c>
      <c r="AD1623" s="27">
        <v>252</v>
      </c>
      <c r="AE1623" s="10">
        <f t="shared" si="863"/>
        <v>1.0018108619999999</v>
      </c>
      <c r="AF1623" s="2">
        <f t="shared" si="888"/>
        <v>506.73967692000002</v>
      </c>
      <c r="AG1623" s="2">
        <f t="shared" si="879"/>
        <v>524.54469304999998</v>
      </c>
      <c r="AH1623" s="3" t="str">
        <f t="shared" si="880"/>
        <v>-</v>
      </c>
      <c r="AI1623" s="4" t="str">
        <f t="shared" si="864"/>
        <v>A+J=</v>
      </c>
      <c r="AJ1623" s="11">
        <f t="shared" si="886"/>
        <v>42432</v>
      </c>
      <c r="AK1623" s="11"/>
      <c r="AL1623" s="4"/>
      <c r="AM1623" s="1"/>
      <c r="AN1623" s="11"/>
      <c r="AO1623" s="1"/>
      <c r="AP1623" s="1"/>
      <c r="AQ1623" s="1"/>
      <c r="AR1623" s="1"/>
      <c r="AS1623" s="6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</row>
    <row r="1624" spans="1:55" x14ac:dyDescent="0.2">
      <c r="A1624" s="144">
        <f t="shared" si="881"/>
        <v>42413</v>
      </c>
      <c r="B1624" s="2">
        <f t="shared" si="868"/>
        <v>290441.76348061004</v>
      </c>
      <c r="C1624" s="2">
        <f t="shared" si="882"/>
        <v>214843.39813476001</v>
      </c>
      <c r="D1624" s="68">
        <f>SUM(Y1624:Y$1825)</f>
        <v>18901.34375711</v>
      </c>
      <c r="E1624" s="68">
        <f t="shared" si="869"/>
        <v>195942.05437765</v>
      </c>
      <c r="F1624" s="72">
        <f t="shared" si="859"/>
        <v>4493.17</v>
      </c>
      <c r="G1624" s="3">
        <f>IF(N1624=1,VLOOKUP(A1623,[1]Plan1!$BG$69:$BI$188,3),G1623)</f>
        <v>4550.2299999999996</v>
      </c>
      <c r="H1624" s="11">
        <f t="shared" si="860"/>
        <v>42340</v>
      </c>
      <c r="I1624" s="11">
        <f t="shared" si="861"/>
        <v>42371</v>
      </c>
      <c r="J1624" s="26">
        <f t="shared" si="870"/>
        <v>1.2699274676898353E-2</v>
      </c>
      <c r="K1624" s="11">
        <f t="shared" si="883"/>
        <v>42430</v>
      </c>
      <c r="L1624" s="11">
        <f t="shared" si="871"/>
        <v>42430</v>
      </c>
      <c r="M1624" s="1">
        <f t="shared" si="884"/>
        <v>19</v>
      </c>
      <c r="N1624" s="1">
        <f t="shared" si="856"/>
        <v>8</v>
      </c>
      <c r="O1624" s="2">
        <f t="shared" si="872"/>
        <v>1.00532753</v>
      </c>
      <c r="P1624" s="10">
        <f t="shared" si="866"/>
        <v>1.00959902</v>
      </c>
      <c r="Q1624" s="10">
        <f t="shared" si="862"/>
        <v>1.3464049860921854</v>
      </c>
      <c r="R1624" s="2">
        <f t="shared" si="865"/>
        <v>1.35357799</v>
      </c>
      <c r="S1624" s="2">
        <f t="shared" si="857"/>
        <v>1.3024994299999999</v>
      </c>
      <c r="T1624" s="2">
        <f t="shared" si="873"/>
        <v>279833.40360978001</v>
      </c>
      <c r="U1624" s="2">
        <f t="shared" si="874"/>
        <v>5717.6457127598314</v>
      </c>
      <c r="V1624" s="2">
        <f t="shared" si="875"/>
        <v>69280.797743320189</v>
      </c>
      <c r="W1624" s="2">
        <f t="shared" si="876"/>
        <v>289841.84159084002</v>
      </c>
      <c r="X1624" s="27">
        <f t="shared" si="877"/>
        <v>0</v>
      </c>
      <c r="Y1624" s="2">
        <f t="shared" si="858"/>
        <v>0</v>
      </c>
      <c r="Z1624" s="67">
        <f t="shared" si="878"/>
        <v>0</v>
      </c>
      <c r="AA1624" s="2">
        <f t="shared" si="887"/>
        <v>0</v>
      </c>
      <c r="AB1624" s="26">
        <f t="shared" si="885"/>
        <v>6.7299999999999999E-2</v>
      </c>
      <c r="AC1624" s="27">
        <f t="shared" si="867"/>
        <v>8</v>
      </c>
      <c r="AD1624" s="27">
        <v>252</v>
      </c>
      <c r="AE1624" s="10">
        <f t="shared" si="863"/>
        <v>1.002069825</v>
      </c>
      <c r="AF1624" s="2">
        <f t="shared" si="888"/>
        <v>579.20617461999996</v>
      </c>
      <c r="AG1624" s="2">
        <f t="shared" si="879"/>
        <v>599.92188977000001</v>
      </c>
      <c r="AH1624" s="3" t="str">
        <f t="shared" si="880"/>
        <v>-</v>
      </c>
      <c r="AI1624" s="4" t="str">
        <f t="shared" si="864"/>
        <v>A+J=</v>
      </c>
      <c r="AJ1624" s="11">
        <f t="shared" si="886"/>
        <v>42432</v>
      </c>
      <c r="AK1624" s="11"/>
      <c r="AL1624" s="4"/>
      <c r="AM1624" s="1"/>
      <c r="AN1624" s="11"/>
      <c r="AO1624" s="1"/>
      <c r="AP1624" s="1"/>
      <c r="AQ1624" s="1"/>
      <c r="AR1624" s="1"/>
      <c r="AS1624" s="6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</row>
    <row r="1625" spans="1:55" x14ac:dyDescent="0.2">
      <c r="A1625" s="144">
        <f t="shared" si="881"/>
        <v>42414</v>
      </c>
      <c r="B1625" s="2">
        <f t="shared" si="868"/>
        <v>290441.76348061004</v>
      </c>
      <c r="C1625" s="2">
        <f t="shared" si="882"/>
        <v>214843.39813476001</v>
      </c>
      <c r="D1625" s="68">
        <f>SUM(Y1625:Y$1825)</f>
        <v>18901.34375711</v>
      </c>
      <c r="E1625" s="68">
        <f t="shared" si="869"/>
        <v>195942.05437765</v>
      </c>
      <c r="F1625" s="72">
        <f t="shared" si="859"/>
        <v>4493.17</v>
      </c>
      <c r="G1625" s="3">
        <f>IF(N1625=1,VLOOKUP(A1624,[1]Plan1!$BG$69:$BI$188,3),G1624)</f>
        <v>4550.2299999999996</v>
      </c>
      <c r="H1625" s="11">
        <f t="shared" si="860"/>
        <v>42340</v>
      </c>
      <c r="I1625" s="11">
        <f t="shared" si="861"/>
        <v>42371</v>
      </c>
      <c r="J1625" s="26">
        <f t="shared" si="870"/>
        <v>1.2699274676898353E-2</v>
      </c>
      <c r="K1625" s="11">
        <f t="shared" si="883"/>
        <v>42430</v>
      </c>
      <c r="L1625" s="11">
        <f t="shared" si="871"/>
        <v>42430</v>
      </c>
      <c r="M1625" s="1">
        <f t="shared" si="884"/>
        <v>19</v>
      </c>
      <c r="N1625" s="1">
        <f t="shared" si="856"/>
        <v>8</v>
      </c>
      <c r="O1625" s="2">
        <f t="shared" si="872"/>
        <v>1.00532753</v>
      </c>
      <c r="P1625" s="10">
        <f t="shared" si="866"/>
        <v>1.00959902</v>
      </c>
      <c r="Q1625" s="10">
        <f t="shared" si="862"/>
        <v>1.3464049860921854</v>
      </c>
      <c r="R1625" s="2">
        <f t="shared" si="865"/>
        <v>1.35357799</v>
      </c>
      <c r="S1625" s="2">
        <f t="shared" si="857"/>
        <v>1.3024994299999999</v>
      </c>
      <c r="T1625" s="2">
        <f t="shared" si="873"/>
        <v>279833.40360978001</v>
      </c>
      <c r="U1625" s="2">
        <f t="shared" si="874"/>
        <v>5717.6457127598314</v>
      </c>
      <c r="V1625" s="2">
        <f t="shared" si="875"/>
        <v>69280.797743320189</v>
      </c>
      <c r="W1625" s="2">
        <f t="shared" si="876"/>
        <v>289841.84159084002</v>
      </c>
      <c r="X1625" s="27">
        <f t="shared" si="877"/>
        <v>0</v>
      </c>
      <c r="Y1625" s="2">
        <f t="shared" si="858"/>
        <v>0</v>
      </c>
      <c r="Z1625" s="67">
        <f t="shared" si="878"/>
        <v>0</v>
      </c>
      <c r="AA1625" s="2">
        <f t="shared" si="887"/>
        <v>0</v>
      </c>
      <c r="AB1625" s="26">
        <f t="shared" si="885"/>
        <v>6.7299999999999999E-2</v>
      </c>
      <c r="AC1625" s="27">
        <f t="shared" si="867"/>
        <v>8</v>
      </c>
      <c r="AD1625" s="27">
        <v>252</v>
      </c>
      <c r="AE1625" s="10">
        <f t="shared" si="863"/>
        <v>1.002069825</v>
      </c>
      <c r="AF1625" s="2">
        <f t="shared" si="888"/>
        <v>579.20617461999996</v>
      </c>
      <c r="AG1625" s="2">
        <f t="shared" si="879"/>
        <v>599.92188977000001</v>
      </c>
      <c r="AH1625" s="3" t="str">
        <f t="shared" si="880"/>
        <v>-</v>
      </c>
      <c r="AI1625" s="4" t="str">
        <f t="shared" si="864"/>
        <v>A+J=</v>
      </c>
      <c r="AJ1625" s="11">
        <f t="shared" si="886"/>
        <v>42432</v>
      </c>
      <c r="AK1625" s="11"/>
      <c r="AL1625" s="4"/>
      <c r="AM1625" s="1"/>
      <c r="AN1625" s="11"/>
      <c r="AO1625" s="1"/>
      <c r="AP1625" s="1"/>
      <c r="AQ1625" s="1"/>
      <c r="AR1625" s="1"/>
      <c r="AS1625" s="6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</row>
    <row r="1626" spans="1:55" x14ac:dyDescent="0.2">
      <c r="A1626" s="144">
        <f t="shared" si="881"/>
        <v>42415</v>
      </c>
      <c r="B1626" s="2">
        <f t="shared" si="868"/>
        <v>290441.76348061004</v>
      </c>
      <c r="C1626" s="2">
        <f t="shared" si="882"/>
        <v>214843.39813476001</v>
      </c>
      <c r="D1626" s="68">
        <f>SUM(Y1626:Y$1825)</f>
        <v>18901.34375711</v>
      </c>
      <c r="E1626" s="68">
        <f t="shared" si="869"/>
        <v>195942.05437765</v>
      </c>
      <c r="F1626" s="72">
        <f t="shared" si="859"/>
        <v>4493.17</v>
      </c>
      <c r="G1626" s="3">
        <f>IF(N1626=1,VLOOKUP(A1625,[1]Plan1!$BG$69:$BI$188,3),G1625)</f>
        <v>4550.2299999999996</v>
      </c>
      <c r="H1626" s="11">
        <f t="shared" si="860"/>
        <v>42340</v>
      </c>
      <c r="I1626" s="11">
        <f t="shared" si="861"/>
        <v>42371</v>
      </c>
      <c r="J1626" s="26">
        <f t="shared" si="870"/>
        <v>1.2699274676898353E-2</v>
      </c>
      <c r="K1626" s="11">
        <f t="shared" si="883"/>
        <v>42430</v>
      </c>
      <c r="L1626" s="11">
        <f t="shared" si="871"/>
        <v>42430</v>
      </c>
      <c r="M1626" s="1">
        <f t="shared" si="884"/>
        <v>19</v>
      </c>
      <c r="N1626" s="1">
        <f t="shared" si="856"/>
        <v>8</v>
      </c>
      <c r="O1626" s="2">
        <f t="shared" si="872"/>
        <v>1.00532753</v>
      </c>
      <c r="P1626" s="10">
        <f t="shared" si="866"/>
        <v>1.00959902</v>
      </c>
      <c r="Q1626" s="10">
        <f t="shared" si="862"/>
        <v>1.3464049860921854</v>
      </c>
      <c r="R1626" s="2">
        <f t="shared" si="865"/>
        <v>1.35357799</v>
      </c>
      <c r="S1626" s="2">
        <f t="shared" si="857"/>
        <v>1.3024994299999999</v>
      </c>
      <c r="T1626" s="2">
        <f t="shared" si="873"/>
        <v>279833.40360978001</v>
      </c>
      <c r="U1626" s="2">
        <f t="shared" si="874"/>
        <v>5717.6457127598314</v>
      </c>
      <c r="V1626" s="2">
        <f t="shared" si="875"/>
        <v>69280.797743320189</v>
      </c>
      <c r="W1626" s="2">
        <f t="shared" si="876"/>
        <v>289841.84159084002</v>
      </c>
      <c r="X1626" s="27">
        <f t="shared" si="877"/>
        <v>0</v>
      </c>
      <c r="Y1626" s="2">
        <f t="shared" si="858"/>
        <v>0</v>
      </c>
      <c r="Z1626" s="67">
        <f t="shared" si="878"/>
        <v>0</v>
      </c>
      <c r="AA1626" s="2">
        <f t="shared" si="887"/>
        <v>0</v>
      </c>
      <c r="AB1626" s="26">
        <f t="shared" si="885"/>
        <v>6.7299999999999999E-2</v>
      </c>
      <c r="AC1626" s="27">
        <f t="shared" si="867"/>
        <v>8</v>
      </c>
      <c r="AD1626" s="27">
        <v>252</v>
      </c>
      <c r="AE1626" s="10">
        <f t="shared" si="863"/>
        <v>1.002069825</v>
      </c>
      <c r="AF1626" s="2">
        <f t="shared" si="888"/>
        <v>579.20617461999996</v>
      </c>
      <c r="AG1626" s="2">
        <f t="shared" si="879"/>
        <v>599.92188977000001</v>
      </c>
      <c r="AH1626" s="3" t="str">
        <f t="shared" si="880"/>
        <v>-</v>
      </c>
      <c r="AI1626" s="4" t="str">
        <f t="shared" si="864"/>
        <v>A+J=</v>
      </c>
      <c r="AJ1626" s="11">
        <f t="shared" si="886"/>
        <v>42432</v>
      </c>
      <c r="AK1626" s="11"/>
      <c r="AL1626" s="4"/>
      <c r="AM1626" s="1"/>
      <c r="AN1626" s="11"/>
      <c r="AO1626" s="1"/>
      <c r="AP1626" s="1"/>
      <c r="AQ1626" s="1"/>
      <c r="AR1626" s="1"/>
      <c r="AS1626" s="6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</row>
    <row r="1627" spans="1:55" x14ac:dyDescent="0.2">
      <c r="A1627" s="144">
        <f t="shared" si="881"/>
        <v>42416</v>
      </c>
      <c r="B1627" s="2">
        <f t="shared" si="868"/>
        <v>290693.46590943291</v>
      </c>
      <c r="C1627" s="2">
        <f t="shared" si="882"/>
        <v>214843.39813476001</v>
      </c>
      <c r="D1627" s="68">
        <f>SUM(Y1627:Y$1825)</f>
        <v>18901.34375711</v>
      </c>
      <c r="E1627" s="68">
        <f t="shared" si="869"/>
        <v>195942.05437765</v>
      </c>
      <c r="F1627" s="72">
        <f t="shared" si="859"/>
        <v>4493.17</v>
      </c>
      <c r="G1627" s="3">
        <f>IF(N1627=1,VLOOKUP(A1626,[1]Plan1!$BG$69:$BI$188,3),G1626)</f>
        <v>4550.2299999999996</v>
      </c>
      <c r="H1627" s="11">
        <f t="shared" si="860"/>
        <v>42340</v>
      </c>
      <c r="I1627" s="11">
        <f t="shared" si="861"/>
        <v>42371</v>
      </c>
      <c r="J1627" s="26">
        <f t="shared" si="870"/>
        <v>1.2699274676898353E-2</v>
      </c>
      <c r="K1627" s="11">
        <f t="shared" si="883"/>
        <v>42430</v>
      </c>
      <c r="L1627" s="11">
        <f t="shared" si="871"/>
        <v>42430</v>
      </c>
      <c r="M1627" s="1">
        <f t="shared" si="884"/>
        <v>19</v>
      </c>
      <c r="N1627" s="1">
        <f t="shared" si="856"/>
        <v>9</v>
      </c>
      <c r="O1627" s="2">
        <f t="shared" si="872"/>
        <v>1.00599547</v>
      </c>
      <c r="P1627" s="10">
        <f t="shared" si="866"/>
        <v>1.00959902</v>
      </c>
      <c r="Q1627" s="10">
        <f t="shared" si="862"/>
        <v>1.3464049860921854</v>
      </c>
      <c r="R1627" s="2">
        <f t="shared" si="865"/>
        <v>1.35447731</v>
      </c>
      <c r="S1627" s="2">
        <f t="shared" si="857"/>
        <v>1.3024994299999999</v>
      </c>
      <c r="T1627" s="2">
        <f t="shared" si="873"/>
        <v>279833.40360978001</v>
      </c>
      <c r="U1627" s="2">
        <f t="shared" si="874"/>
        <v>5717.6457127598314</v>
      </c>
      <c r="V1627" s="2">
        <f t="shared" si="875"/>
        <v>69457.012351663099</v>
      </c>
      <c r="W1627" s="2">
        <f t="shared" si="876"/>
        <v>290018.05619918293</v>
      </c>
      <c r="X1627" s="27">
        <f t="shared" si="877"/>
        <v>0</v>
      </c>
      <c r="Y1627" s="2">
        <f t="shared" si="858"/>
        <v>0</v>
      </c>
      <c r="Z1627" s="67">
        <f t="shared" si="878"/>
        <v>0</v>
      </c>
      <c r="AA1627" s="2">
        <f t="shared" si="887"/>
        <v>0</v>
      </c>
      <c r="AB1627" s="26">
        <f t="shared" si="885"/>
        <v>6.7299999999999999E-2</v>
      </c>
      <c r="AC1627" s="27">
        <f t="shared" si="867"/>
        <v>9</v>
      </c>
      <c r="AD1627" s="27">
        <v>252</v>
      </c>
      <c r="AE1627" s="10">
        <f t="shared" si="863"/>
        <v>1.0023288539999999</v>
      </c>
      <c r="AF1627" s="2">
        <f t="shared" si="888"/>
        <v>651.69114133000005</v>
      </c>
      <c r="AG1627" s="2">
        <f t="shared" si="879"/>
        <v>675.40971024999999</v>
      </c>
      <c r="AH1627" s="3" t="str">
        <f t="shared" si="880"/>
        <v>-</v>
      </c>
      <c r="AI1627" s="4" t="str">
        <f t="shared" si="864"/>
        <v>A+J=</v>
      </c>
      <c r="AJ1627" s="11">
        <f t="shared" si="886"/>
        <v>42432</v>
      </c>
      <c r="AK1627" s="11"/>
      <c r="AL1627" s="4"/>
      <c r="AM1627" s="1"/>
      <c r="AN1627" s="11"/>
      <c r="AO1627" s="1"/>
      <c r="AP1627" s="1"/>
      <c r="AQ1627" s="1"/>
      <c r="AR1627" s="1"/>
      <c r="AS1627" s="6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</row>
    <row r="1628" spans="1:55" x14ac:dyDescent="0.2">
      <c r="A1628" s="144">
        <f t="shared" si="881"/>
        <v>42417</v>
      </c>
      <c r="B1628" s="2">
        <f t="shared" si="868"/>
        <v>290945.39497564797</v>
      </c>
      <c r="C1628" s="2">
        <f t="shared" si="882"/>
        <v>214843.39813476001</v>
      </c>
      <c r="D1628" s="68">
        <f>SUM(Y1628:Y$1825)</f>
        <v>18901.34375711</v>
      </c>
      <c r="E1628" s="68">
        <f t="shared" si="869"/>
        <v>195942.05437765</v>
      </c>
      <c r="F1628" s="72">
        <f t="shared" si="859"/>
        <v>4493.17</v>
      </c>
      <c r="G1628" s="3">
        <f>IF(N1628=1,VLOOKUP(A1627,[1]Plan1!$BG$69:$BI$188,3),G1627)</f>
        <v>4550.2299999999996</v>
      </c>
      <c r="H1628" s="11">
        <f t="shared" si="860"/>
        <v>42340</v>
      </c>
      <c r="I1628" s="11">
        <f t="shared" si="861"/>
        <v>42371</v>
      </c>
      <c r="J1628" s="26">
        <f t="shared" si="870"/>
        <v>1.2699274676898353E-2</v>
      </c>
      <c r="K1628" s="11">
        <f t="shared" si="883"/>
        <v>42430</v>
      </c>
      <c r="L1628" s="11">
        <f t="shared" si="871"/>
        <v>42430</v>
      </c>
      <c r="M1628" s="1">
        <f t="shared" si="884"/>
        <v>19</v>
      </c>
      <c r="N1628" s="1">
        <f t="shared" si="856"/>
        <v>10</v>
      </c>
      <c r="O1628" s="2">
        <f t="shared" si="872"/>
        <v>1.00666385</v>
      </c>
      <c r="P1628" s="10">
        <f t="shared" si="866"/>
        <v>1.00959902</v>
      </c>
      <c r="Q1628" s="10">
        <f t="shared" si="862"/>
        <v>1.3464049860921854</v>
      </c>
      <c r="R1628" s="2">
        <f t="shared" si="865"/>
        <v>1.35537722</v>
      </c>
      <c r="S1628" s="2">
        <f t="shared" si="857"/>
        <v>1.3024994299999999</v>
      </c>
      <c r="T1628" s="2">
        <f t="shared" si="873"/>
        <v>279833.40360978001</v>
      </c>
      <c r="U1628" s="2">
        <f t="shared" si="874"/>
        <v>5717.6457127598314</v>
      </c>
      <c r="V1628" s="2">
        <f t="shared" si="875"/>
        <v>69633.342565818093</v>
      </c>
      <c r="W1628" s="2">
        <f t="shared" si="876"/>
        <v>290194.38641333795</v>
      </c>
      <c r="X1628" s="27">
        <f t="shared" si="877"/>
        <v>0</v>
      </c>
      <c r="Y1628" s="2">
        <f t="shared" si="858"/>
        <v>0</v>
      </c>
      <c r="Z1628" s="67">
        <f t="shared" si="878"/>
        <v>0</v>
      </c>
      <c r="AA1628" s="2">
        <f t="shared" si="887"/>
        <v>0</v>
      </c>
      <c r="AB1628" s="26">
        <f t="shared" si="885"/>
        <v>6.7299999999999999E-2</v>
      </c>
      <c r="AC1628" s="27">
        <f t="shared" si="867"/>
        <v>10</v>
      </c>
      <c r="AD1628" s="27">
        <v>252</v>
      </c>
      <c r="AE1628" s="10">
        <f t="shared" si="863"/>
        <v>1.0025879499999999</v>
      </c>
      <c r="AF1628" s="2">
        <f t="shared" si="888"/>
        <v>724.19485686999997</v>
      </c>
      <c r="AG1628" s="2">
        <f t="shared" si="879"/>
        <v>751.00856231</v>
      </c>
      <c r="AH1628" s="3" t="str">
        <f t="shared" si="880"/>
        <v>-</v>
      </c>
      <c r="AI1628" s="4" t="str">
        <f t="shared" si="864"/>
        <v>A+J=</v>
      </c>
      <c r="AJ1628" s="11">
        <f t="shared" si="886"/>
        <v>42432</v>
      </c>
      <c r="AK1628" s="11"/>
      <c r="AL1628" s="4"/>
      <c r="AM1628" s="1"/>
      <c r="AN1628" s="11"/>
      <c r="AO1628" s="1"/>
      <c r="AP1628" s="1"/>
      <c r="AQ1628" s="1"/>
      <c r="AR1628" s="1"/>
      <c r="AS1628" s="6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</row>
    <row r="1629" spans="1:55" x14ac:dyDescent="0.2">
      <c r="A1629" s="144">
        <f t="shared" si="881"/>
        <v>42418</v>
      </c>
      <c r="B1629" s="2">
        <f t="shared" si="868"/>
        <v>291197.55080457503</v>
      </c>
      <c r="C1629" s="2">
        <f t="shared" si="882"/>
        <v>214843.39813476001</v>
      </c>
      <c r="D1629" s="68">
        <f>SUM(Y1629:Y$1825)</f>
        <v>18901.34375711</v>
      </c>
      <c r="E1629" s="68">
        <f t="shared" si="869"/>
        <v>195942.05437765</v>
      </c>
      <c r="F1629" s="72">
        <f t="shared" si="859"/>
        <v>4493.17</v>
      </c>
      <c r="G1629" s="3">
        <f>IF(N1629=1,VLOOKUP(A1628,[1]Plan1!$BG$69:$BI$188,3),G1628)</f>
        <v>4550.2299999999996</v>
      </c>
      <c r="H1629" s="11">
        <f t="shared" si="860"/>
        <v>42340</v>
      </c>
      <c r="I1629" s="11">
        <f t="shared" si="861"/>
        <v>42371</v>
      </c>
      <c r="J1629" s="26">
        <f t="shared" si="870"/>
        <v>1.2699274676898353E-2</v>
      </c>
      <c r="K1629" s="11">
        <f t="shared" si="883"/>
        <v>42430</v>
      </c>
      <c r="L1629" s="11">
        <f t="shared" si="871"/>
        <v>42430</v>
      </c>
      <c r="M1629" s="1">
        <f t="shared" si="884"/>
        <v>19</v>
      </c>
      <c r="N1629" s="1">
        <f t="shared" ref="N1629:N1692" si="889">(M1629-(NETWORKDAYS(A1629,L1629,AN$137:AN$327)-1))</f>
        <v>11</v>
      </c>
      <c r="O1629" s="2">
        <f t="shared" si="872"/>
        <v>1.00733267</v>
      </c>
      <c r="P1629" s="10">
        <f t="shared" si="866"/>
        <v>1.00959902</v>
      </c>
      <c r="Q1629" s="10">
        <f t="shared" si="862"/>
        <v>1.3464049860921854</v>
      </c>
      <c r="R1629" s="2">
        <f t="shared" si="865"/>
        <v>1.35627772</v>
      </c>
      <c r="S1629" s="2">
        <f t="shared" si="857"/>
        <v>1.3024994299999999</v>
      </c>
      <c r="T1629" s="2">
        <f t="shared" si="873"/>
        <v>279833.40360978001</v>
      </c>
      <c r="U1629" s="2">
        <f t="shared" si="874"/>
        <v>5717.6457127598314</v>
      </c>
      <c r="V1629" s="2">
        <f t="shared" si="875"/>
        <v>69809.78838578517</v>
      </c>
      <c r="W1629" s="2">
        <f t="shared" si="876"/>
        <v>290370.83223330503</v>
      </c>
      <c r="X1629" s="27">
        <f t="shared" si="877"/>
        <v>0</v>
      </c>
      <c r="Y1629" s="2">
        <f t="shared" si="858"/>
        <v>0</v>
      </c>
      <c r="Z1629" s="67">
        <f t="shared" si="878"/>
        <v>0</v>
      </c>
      <c r="AA1629" s="2">
        <f t="shared" si="887"/>
        <v>0</v>
      </c>
      <c r="AB1629" s="26">
        <f t="shared" si="885"/>
        <v>6.7299999999999999E-2</v>
      </c>
      <c r="AC1629" s="27">
        <f t="shared" si="867"/>
        <v>11</v>
      </c>
      <c r="AD1629" s="27">
        <v>252</v>
      </c>
      <c r="AE1629" s="10">
        <f t="shared" si="863"/>
        <v>1.0028471130000001</v>
      </c>
      <c r="AF1629" s="2">
        <f t="shared" si="888"/>
        <v>796.71732125000005</v>
      </c>
      <c r="AG1629" s="2">
        <f t="shared" si="879"/>
        <v>826.71857126999998</v>
      </c>
      <c r="AH1629" s="3" t="str">
        <f t="shared" si="880"/>
        <v>-</v>
      </c>
      <c r="AI1629" s="4" t="str">
        <f t="shared" si="864"/>
        <v>A+J=</v>
      </c>
      <c r="AJ1629" s="11">
        <f t="shared" si="886"/>
        <v>42432</v>
      </c>
      <c r="AK1629" s="11"/>
      <c r="AL1629" s="4"/>
      <c r="AM1629" s="1"/>
      <c r="AN1629" s="11"/>
      <c r="AO1629" s="1"/>
      <c r="AP1629" s="1"/>
      <c r="AQ1629" s="1"/>
      <c r="AR1629" s="1"/>
      <c r="AS1629" s="6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</row>
    <row r="1630" spans="1:55" x14ac:dyDescent="0.2">
      <c r="A1630" s="144">
        <f t="shared" si="881"/>
        <v>42419</v>
      </c>
      <c r="B1630" s="2">
        <f t="shared" si="868"/>
        <v>291449.93548704468</v>
      </c>
      <c r="C1630" s="2">
        <f t="shared" si="882"/>
        <v>214843.39813476001</v>
      </c>
      <c r="D1630" s="68">
        <f>SUM(Y1630:Y$1825)</f>
        <v>18901.34375711</v>
      </c>
      <c r="E1630" s="68">
        <f t="shared" si="869"/>
        <v>195942.05437765</v>
      </c>
      <c r="F1630" s="72">
        <f t="shared" si="859"/>
        <v>4493.17</v>
      </c>
      <c r="G1630" s="3">
        <f>IF(N1630=1,VLOOKUP(A1629,[1]Plan1!$BG$69:$BI$188,3),G1629)</f>
        <v>4550.2299999999996</v>
      </c>
      <c r="H1630" s="11">
        <f t="shared" si="860"/>
        <v>42340</v>
      </c>
      <c r="I1630" s="11">
        <f t="shared" si="861"/>
        <v>42371</v>
      </c>
      <c r="J1630" s="26">
        <f t="shared" si="870"/>
        <v>1.2699274676898353E-2</v>
      </c>
      <c r="K1630" s="11">
        <f t="shared" si="883"/>
        <v>42430</v>
      </c>
      <c r="L1630" s="11">
        <f t="shared" si="871"/>
        <v>42430</v>
      </c>
      <c r="M1630" s="1">
        <f t="shared" si="884"/>
        <v>19</v>
      </c>
      <c r="N1630" s="1">
        <f t="shared" si="889"/>
        <v>12</v>
      </c>
      <c r="O1630" s="2">
        <f t="shared" si="872"/>
        <v>1.00800193</v>
      </c>
      <c r="P1630" s="10">
        <f t="shared" si="866"/>
        <v>1.00959902</v>
      </c>
      <c r="Q1630" s="10">
        <f t="shared" si="862"/>
        <v>1.3464049860921854</v>
      </c>
      <c r="R1630" s="2">
        <f t="shared" si="865"/>
        <v>1.3571788199999999</v>
      </c>
      <c r="S1630" s="2">
        <f t="shared" ref="S1630:S1693" si="890">IF(AND(X1630&gt;0,MONTH(A1630)=10),R1630,S1629)</f>
        <v>1.3024994299999999</v>
      </c>
      <c r="T1630" s="2">
        <f t="shared" si="873"/>
        <v>279833.40360978001</v>
      </c>
      <c r="U1630" s="2">
        <f t="shared" si="874"/>
        <v>5717.6457127598314</v>
      </c>
      <c r="V1630" s="2">
        <f t="shared" si="875"/>
        <v>69986.351770984838</v>
      </c>
      <c r="W1630" s="2">
        <f t="shared" si="876"/>
        <v>290547.39561850467</v>
      </c>
      <c r="X1630" s="27">
        <f t="shared" si="877"/>
        <v>0</v>
      </c>
      <c r="Y1630" s="2">
        <f t="shared" ref="Y1630:Y1693" si="891">IF(X1630&gt;0,VLOOKUP(A1630,AN$12:AR$131,5),0)</f>
        <v>0</v>
      </c>
      <c r="Z1630" s="67">
        <f t="shared" si="878"/>
        <v>0</v>
      </c>
      <c r="AA1630" s="2">
        <f t="shared" si="887"/>
        <v>0</v>
      </c>
      <c r="AB1630" s="26">
        <f t="shared" si="885"/>
        <v>6.7299999999999999E-2</v>
      </c>
      <c r="AC1630" s="27">
        <f t="shared" si="867"/>
        <v>12</v>
      </c>
      <c r="AD1630" s="27">
        <v>252</v>
      </c>
      <c r="AE1630" s="10">
        <f t="shared" si="863"/>
        <v>1.003106343</v>
      </c>
      <c r="AF1630" s="2">
        <f t="shared" si="888"/>
        <v>869.25853445999996</v>
      </c>
      <c r="AG1630" s="2">
        <f t="shared" si="879"/>
        <v>902.53986854000004</v>
      </c>
      <c r="AH1630" s="3" t="str">
        <f t="shared" si="880"/>
        <v>-</v>
      </c>
      <c r="AI1630" s="4" t="str">
        <f t="shared" si="864"/>
        <v>A+J=</v>
      </c>
      <c r="AJ1630" s="11">
        <f t="shared" si="886"/>
        <v>42432</v>
      </c>
      <c r="AK1630" s="11"/>
      <c r="AL1630" s="4"/>
      <c r="AM1630" s="1"/>
      <c r="AN1630" s="11"/>
      <c r="AO1630" s="1"/>
      <c r="AP1630" s="1"/>
      <c r="AQ1630" s="1"/>
      <c r="AR1630" s="1"/>
      <c r="AS1630" s="6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</row>
    <row r="1631" spans="1:55" x14ac:dyDescent="0.2">
      <c r="A1631" s="144">
        <f t="shared" si="881"/>
        <v>42420</v>
      </c>
      <c r="B1631" s="2">
        <f t="shared" si="868"/>
        <v>291702.55111600761</v>
      </c>
      <c r="C1631" s="2">
        <f t="shared" si="882"/>
        <v>214843.39813476001</v>
      </c>
      <c r="D1631" s="68">
        <f>SUM(Y1631:Y$1825)</f>
        <v>18901.34375711</v>
      </c>
      <c r="E1631" s="68">
        <f t="shared" si="869"/>
        <v>195942.05437765</v>
      </c>
      <c r="F1631" s="72">
        <f t="shared" ref="F1631:F1694" si="892">IF(G1631=G1630,F1630,G1630)</f>
        <v>4493.17</v>
      </c>
      <c r="G1631" s="3">
        <f>IF(N1631=1,VLOOKUP(A1630,[1]Plan1!$BG$69:$BI$188,3),G1630)</f>
        <v>4550.2299999999996</v>
      </c>
      <c r="H1631" s="11">
        <f t="shared" ref="H1631:H1694" si="893">EDATE(I1631,-1)</f>
        <v>42340</v>
      </c>
      <c r="I1631" s="11">
        <f t="shared" ref="I1631:I1694" si="894">IF(X1630&gt;0,EDATE(A1631,-1),+I1630)</f>
        <v>42371</v>
      </c>
      <c r="J1631" s="26">
        <f t="shared" si="870"/>
        <v>1.2699274676898353E-2</v>
      </c>
      <c r="K1631" s="11">
        <f t="shared" si="883"/>
        <v>42430</v>
      </c>
      <c r="L1631" s="11">
        <f t="shared" si="871"/>
        <v>42430</v>
      </c>
      <c r="M1631" s="1">
        <f t="shared" si="884"/>
        <v>19</v>
      </c>
      <c r="N1631" s="1">
        <f t="shared" si="889"/>
        <v>13</v>
      </c>
      <c r="O1631" s="2">
        <f t="shared" si="872"/>
        <v>1.0086716499999999</v>
      </c>
      <c r="P1631" s="10">
        <f t="shared" si="866"/>
        <v>1.00959902</v>
      </c>
      <c r="Q1631" s="10">
        <f t="shared" ref="Q1631:Q1694" si="895">IF(L1631&gt;L1630,Q1630*P1631,Q1630)</f>
        <v>1.3464049860921854</v>
      </c>
      <c r="R1631" s="2">
        <f t="shared" si="865"/>
        <v>1.3580805300000001</v>
      </c>
      <c r="S1631" s="2">
        <f t="shared" si="890"/>
        <v>1.3024994299999999</v>
      </c>
      <c r="T1631" s="2">
        <f t="shared" si="873"/>
        <v>279833.40360978001</v>
      </c>
      <c r="U1631" s="2">
        <f t="shared" si="874"/>
        <v>5717.6457127598314</v>
      </c>
      <c r="V1631" s="2">
        <f t="shared" si="875"/>
        <v>70163.034680837751</v>
      </c>
      <c r="W1631" s="2">
        <f t="shared" si="876"/>
        <v>290724.07852835761</v>
      </c>
      <c r="X1631" s="27">
        <f t="shared" si="877"/>
        <v>0</v>
      </c>
      <c r="Y1631" s="2">
        <f t="shared" si="891"/>
        <v>0</v>
      </c>
      <c r="Z1631" s="67">
        <f t="shared" si="878"/>
        <v>0</v>
      </c>
      <c r="AA1631" s="2">
        <f t="shared" si="887"/>
        <v>0</v>
      </c>
      <c r="AB1631" s="26">
        <f t="shared" si="885"/>
        <v>6.7299999999999999E-2</v>
      </c>
      <c r="AC1631" s="27">
        <f t="shared" si="867"/>
        <v>13</v>
      </c>
      <c r="AD1631" s="27">
        <v>252</v>
      </c>
      <c r="AE1631" s="10">
        <f t="shared" ref="AE1631:AE1694" si="896">ROUND((1+AB1631)^TRUNC((AC1631/AD1631),9),9)</f>
        <v>1.0033656399999999</v>
      </c>
      <c r="AF1631" s="2">
        <f t="shared" si="888"/>
        <v>941.81849652000005</v>
      </c>
      <c r="AG1631" s="2">
        <f t="shared" si="879"/>
        <v>978.47258765000004</v>
      </c>
      <c r="AH1631" s="3" t="str">
        <f t="shared" si="880"/>
        <v>-</v>
      </c>
      <c r="AI1631" s="4" t="str">
        <f t="shared" si="864"/>
        <v>A+J=</v>
      </c>
      <c r="AJ1631" s="11">
        <f t="shared" si="886"/>
        <v>42432</v>
      </c>
      <c r="AK1631" s="11"/>
      <c r="AL1631" s="4"/>
      <c r="AM1631" s="1"/>
      <c r="AN1631" s="11"/>
      <c r="AO1631" s="1"/>
      <c r="AP1631" s="1"/>
      <c r="AQ1631" s="1"/>
      <c r="AR1631" s="1"/>
      <c r="AS1631" s="6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</row>
    <row r="1632" spans="1:55" x14ac:dyDescent="0.2">
      <c r="A1632" s="144">
        <f t="shared" si="881"/>
        <v>42421</v>
      </c>
      <c r="B1632" s="2">
        <f t="shared" si="868"/>
        <v>291702.55111600761</v>
      </c>
      <c r="C1632" s="2">
        <f t="shared" si="882"/>
        <v>214843.39813476001</v>
      </c>
      <c r="D1632" s="68">
        <f>SUM(Y1632:Y$1825)</f>
        <v>18901.34375711</v>
      </c>
      <c r="E1632" s="68">
        <f t="shared" si="869"/>
        <v>195942.05437765</v>
      </c>
      <c r="F1632" s="72">
        <f t="shared" si="892"/>
        <v>4493.17</v>
      </c>
      <c r="G1632" s="3">
        <f>IF(N1632=1,VLOOKUP(A1631,[1]Plan1!$BG$69:$BI$188,3),G1631)</f>
        <v>4550.2299999999996</v>
      </c>
      <c r="H1632" s="11">
        <f t="shared" si="893"/>
        <v>42340</v>
      </c>
      <c r="I1632" s="11">
        <f t="shared" si="894"/>
        <v>42371</v>
      </c>
      <c r="J1632" s="26">
        <f t="shared" si="870"/>
        <v>1.2699274676898353E-2</v>
      </c>
      <c r="K1632" s="11">
        <f t="shared" si="883"/>
        <v>42430</v>
      </c>
      <c r="L1632" s="11">
        <f t="shared" si="871"/>
        <v>42430</v>
      </c>
      <c r="M1632" s="1">
        <f t="shared" si="884"/>
        <v>19</v>
      </c>
      <c r="N1632" s="1">
        <f t="shared" si="889"/>
        <v>13</v>
      </c>
      <c r="O1632" s="2">
        <f t="shared" si="872"/>
        <v>1.0086716499999999</v>
      </c>
      <c r="P1632" s="10">
        <f t="shared" si="866"/>
        <v>1.00959902</v>
      </c>
      <c r="Q1632" s="10">
        <f t="shared" si="895"/>
        <v>1.3464049860921854</v>
      </c>
      <c r="R1632" s="2">
        <f t="shared" si="865"/>
        <v>1.3580805300000001</v>
      </c>
      <c r="S1632" s="2">
        <f t="shared" si="890"/>
        <v>1.3024994299999999</v>
      </c>
      <c r="T1632" s="2">
        <f t="shared" si="873"/>
        <v>279833.40360978001</v>
      </c>
      <c r="U1632" s="2">
        <f t="shared" si="874"/>
        <v>5717.6457127598314</v>
      </c>
      <c r="V1632" s="2">
        <f t="shared" si="875"/>
        <v>70163.034680837751</v>
      </c>
      <c r="W1632" s="2">
        <f t="shared" si="876"/>
        <v>290724.07852835761</v>
      </c>
      <c r="X1632" s="27">
        <f t="shared" si="877"/>
        <v>0</v>
      </c>
      <c r="Y1632" s="2">
        <f t="shared" si="891"/>
        <v>0</v>
      </c>
      <c r="Z1632" s="67">
        <f t="shared" si="878"/>
        <v>0</v>
      </c>
      <c r="AA1632" s="2">
        <f t="shared" si="887"/>
        <v>0</v>
      </c>
      <c r="AB1632" s="26">
        <f t="shared" si="885"/>
        <v>6.7299999999999999E-2</v>
      </c>
      <c r="AC1632" s="27">
        <f t="shared" si="867"/>
        <v>13</v>
      </c>
      <c r="AD1632" s="27">
        <v>252</v>
      </c>
      <c r="AE1632" s="10">
        <f t="shared" si="896"/>
        <v>1.0033656399999999</v>
      </c>
      <c r="AF1632" s="2">
        <f t="shared" si="888"/>
        <v>941.81849652000005</v>
      </c>
      <c r="AG1632" s="2">
        <f t="shared" si="879"/>
        <v>978.47258765000004</v>
      </c>
      <c r="AH1632" s="3" t="str">
        <f t="shared" si="880"/>
        <v>-</v>
      </c>
      <c r="AI1632" s="4" t="str">
        <f t="shared" si="864"/>
        <v>A+J=</v>
      </c>
      <c r="AJ1632" s="11">
        <f t="shared" si="886"/>
        <v>42432</v>
      </c>
      <c r="AK1632" s="11"/>
      <c r="AL1632" s="4"/>
      <c r="AM1632" s="1"/>
      <c r="AN1632" s="11"/>
      <c r="AO1632" s="1"/>
      <c r="AP1632" s="1"/>
      <c r="AQ1632" s="1"/>
      <c r="AR1632" s="1"/>
      <c r="AS1632" s="6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</row>
    <row r="1633" spans="1:55" x14ac:dyDescent="0.2">
      <c r="A1633" s="144">
        <f t="shared" si="881"/>
        <v>42422</v>
      </c>
      <c r="B1633" s="2">
        <f t="shared" si="868"/>
        <v>291702.55111600761</v>
      </c>
      <c r="C1633" s="2">
        <f t="shared" si="882"/>
        <v>214843.39813476001</v>
      </c>
      <c r="D1633" s="68">
        <f>SUM(Y1633:Y$1825)</f>
        <v>18901.34375711</v>
      </c>
      <c r="E1633" s="68">
        <f t="shared" si="869"/>
        <v>195942.05437765</v>
      </c>
      <c r="F1633" s="72">
        <f t="shared" si="892"/>
        <v>4493.17</v>
      </c>
      <c r="G1633" s="3">
        <f>IF(N1633=1,VLOOKUP(A1632,[1]Plan1!$BG$69:$BI$188,3),G1632)</f>
        <v>4550.2299999999996</v>
      </c>
      <c r="H1633" s="11">
        <f t="shared" si="893"/>
        <v>42340</v>
      </c>
      <c r="I1633" s="11">
        <f t="shared" si="894"/>
        <v>42371</v>
      </c>
      <c r="J1633" s="26">
        <f t="shared" si="870"/>
        <v>1.2699274676898353E-2</v>
      </c>
      <c r="K1633" s="11">
        <f t="shared" si="883"/>
        <v>42430</v>
      </c>
      <c r="L1633" s="11">
        <f t="shared" si="871"/>
        <v>42430</v>
      </c>
      <c r="M1633" s="1">
        <f t="shared" si="884"/>
        <v>19</v>
      </c>
      <c r="N1633" s="1">
        <f t="shared" si="889"/>
        <v>13</v>
      </c>
      <c r="O1633" s="2">
        <f t="shared" si="872"/>
        <v>1.0086716499999999</v>
      </c>
      <c r="P1633" s="10">
        <f t="shared" si="866"/>
        <v>1.00959902</v>
      </c>
      <c r="Q1633" s="10">
        <f t="shared" si="895"/>
        <v>1.3464049860921854</v>
      </c>
      <c r="R1633" s="2">
        <f t="shared" si="865"/>
        <v>1.3580805300000001</v>
      </c>
      <c r="S1633" s="2">
        <f t="shared" si="890"/>
        <v>1.3024994299999999</v>
      </c>
      <c r="T1633" s="2">
        <f t="shared" si="873"/>
        <v>279833.40360978001</v>
      </c>
      <c r="U1633" s="2">
        <f t="shared" si="874"/>
        <v>5717.6457127598314</v>
      </c>
      <c r="V1633" s="2">
        <f t="shared" si="875"/>
        <v>70163.034680837751</v>
      </c>
      <c r="W1633" s="2">
        <f t="shared" si="876"/>
        <v>290724.07852835761</v>
      </c>
      <c r="X1633" s="27">
        <f t="shared" si="877"/>
        <v>0</v>
      </c>
      <c r="Y1633" s="2">
        <f t="shared" si="891"/>
        <v>0</v>
      </c>
      <c r="Z1633" s="67">
        <f t="shared" si="878"/>
        <v>0</v>
      </c>
      <c r="AA1633" s="2">
        <f t="shared" si="887"/>
        <v>0</v>
      </c>
      <c r="AB1633" s="26">
        <f t="shared" si="885"/>
        <v>6.7299999999999999E-2</v>
      </c>
      <c r="AC1633" s="27">
        <f t="shared" si="867"/>
        <v>13</v>
      </c>
      <c r="AD1633" s="27">
        <v>252</v>
      </c>
      <c r="AE1633" s="10">
        <f t="shared" si="896"/>
        <v>1.0033656399999999</v>
      </c>
      <c r="AF1633" s="2">
        <f t="shared" si="888"/>
        <v>941.81849652000005</v>
      </c>
      <c r="AG1633" s="2">
        <f t="shared" si="879"/>
        <v>978.47258765000004</v>
      </c>
      <c r="AH1633" s="3" t="str">
        <f t="shared" si="880"/>
        <v>-</v>
      </c>
      <c r="AI1633" s="4" t="str">
        <f t="shared" si="864"/>
        <v>A+J=</v>
      </c>
      <c r="AJ1633" s="11">
        <f t="shared" si="886"/>
        <v>42432</v>
      </c>
      <c r="AK1633" s="11"/>
      <c r="AL1633" s="4"/>
      <c r="AM1633" s="1"/>
      <c r="AN1633" s="11"/>
      <c r="AO1633" s="1"/>
      <c r="AP1633" s="1"/>
      <c r="AQ1633" s="1"/>
      <c r="AR1633" s="1"/>
      <c r="AS1633" s="6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</row>
    <row r="1634" spans="1:55" x14ac:dyDescent="0.2">
      <c r="A1634" s="144">
        <f t="shared" si="881"/>
        <v>42423</v>
      </c>
      <c r="B1634" s="2">
        <f t="shared" si="868"/>
        <v>291955.39388690254</v>
      </c>
      <c r="C1634" s="2">
        <f t="shared" si="882"/>
        <v>214843.39813476001</v>
      </c>
      <c r="D1634" s="68">
        <f>SUM(Y1634:Y$1825)</f>
        <v>18901.34375711</v>
      </c>
      <c r="E1634" s="68">
        <f t="shared" si="869"/>
        <v>195942.05437765</v>
      </c>
      <c r="F1634" s="72">
        <f t="shared" si="892"/>
        <v>4493.17</v>
      </c>
      <c r="G1634" s="3">
        <f>IF(N1634=1,VLOOKUP(A1633,[1]Plan1!$BG$69:$BI$188,3),G1633)</f>
        <v>4550.2299999999996</v>
      </c>
      <c r="H1634" s="11">
        <f t="shared" si="893"/>
        <v>42340</v>
      </c>
      <c r="I1634" s="11">
        <f t="shared" si="894"/>
        <v>42371</v>
      </c>
      <c r="J1634" s="26">
        <f t="shared" si="870"/>
        <v>1.2699274676898353E-2</v>
      </c>
      <c r="K1634" s="11">
        <f t="shared" si="883"/>
        <v>42430</v>
      </c>
      <c r="L1634" s="11">
        <f t="shared" si="871"/>
        <v>42430</v>
      </c>
      <c r="M1634" s="1">
        <f t="shared" si="884"/>
        <v>19</v>
      </c>
      <c r="N1634" s="1">
        <f t="shared" si="889"/>
        <v>14</v>
      </c>
      <c r="O1634" s="2">
        <f t="shared" si="872"/>
        <v>1.0093418000000001</v>
      </c>
      <c r="P1634" s="10">
        <f t="shared" si="866"/>
        <v>1.00959902</v>
      </c>
      <c r="Q1634" s="10">
        <f t="shared" si="895"/>
        <v>1.3464049860921854</v>
      </c>
      <c r="R1634" s="2">
        <f t="shared" si="865"/>
        <v>1.35898283</v>
      </c>
      <c r="S1634" s="2">
        <f t="shared" si="890"/>
        <v>1.3024994299999999</v>
      </c>
      <c r="T1634" s="2">
        <f t="shared" si="873"/>
        <v>279833.40360978001</v>
      </c>
      <c r="U1634" s="2">
        <f t="shared" si="874"/>
        <v>5717.6457127598314</v>
      </c>
      <c r="V1634" s="2">
        <f t="shared" si="875"/>
        <v>70339.833196502674</v>
      </c>
      <c r="W1634" s="2">
        <f t="shared" si="876"/>
        <v>290900.87704402255</v>
      </c>
      <c r="X1634" s="27">
        <f t="shared" si="877"/>
        <v>0</v>
      </c>
      <c r="Y1634" s="2">
        <f t="shared" si="891"/>
        <v>0</v>
      </c>
      <c r="Z1634" s="67">
        <f t="shared" si="878"/>
        <v>0</v>
      </c>
      <c r="AA1634" s="2">
        <f t="shared" si="887"/>
        <v>0</v>
      </c>
      <c r="AB1634" s="26">
        <f t="shared" si="885"/>
        <v>6.7299999999999999E-2</v>
      </c>
      <c r="AC1634" s="27">
        <f t="shared" si="867"/>
        <v>14</v>
      </c>
      <c r="AD1634" s="27">
        <v>252</v>
      </c>
      <c r="AE1634" s="10">
        <f t="shared" si="896"/>
        <v>1.0036250040000001</v>
      </c>
      <c r="AF1634" s="2">
        <f t="shared" si="888"/>
        <v>1014.39720741</v>
      </c>
      <c r="AG1634" s="2">
        <f t="shared" si="879"/>
        <v>1054.51684288</v>
      </c>
      <c r="AH1634" s="3" t="str">
        <f t="shared" si="880"/>
        <v>-</v>
      </c>
      <c r="AI1634" s="4" t="str">
        <f t="shared" ref="AI1634:AI1697" si="897">AI1633</f>
        <v>A+J=</v>
      </c>
      <c r="AJ1634" s="11">
        <f t="shared" si="886"/>
        <v>42432</v>
      </c>
      <c r="AK1634" s="11"/>
      <c r="AL1634" s="4"/>
      <c r="AM1634" s="1"/>
      <c r="AN1634" s="11"/>
      <c r="AO1634" s="1"/>
      <c r="AP1634" s="1"/>
      <c r="AQ1634" s="1"/>
      <c r="AR1634" s="1"/>
      <c r="AS1634" s="6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</row>
    <row r="1635" spans="1:55" x14ac:dyDescent="0.2">
      <c r="A1635" s="144">
        <f t="shared" si="881"/>
        <v>42424</v>
      </c>
      <c r="B1635" s="2">
        <f t="shared" si="868"/>
        <v>292208.46589225013</v>
      </c>
      <c r="C1635" s="2">
        <f t="shared" si="882"/>
        <v>214843.39813476001</v>
      </c>
      <c r="D1635" s="68">
        <f>SUM(Y1635:Y$1825)</f>
        <v>18901.34375711</v>
      </c>
      <c r="E1635" s="68">
        <f t="shared" si="869"/>
        <v>195942.05437765</v>
      </c>
      <c r="F1635" s="72">
        <f t="shared" si="892"/>
        <v>4493.17</v>
      </c>
      <c r="G1635" s="3">
        <f>IF(N1635=1,VLOOKUP(A1634,[1]Plan1!$BG$69:$BI$188,3),G1634)</f>
        <v>4550.2299999999996</v>
      </c>
      <c r="H1635" s="11">
        <f t="shared" si="893"/>
        <v>42340</v>
      </c>
      <c r="I1635" s="11">
        <f t="shared" si="894"/>
        <v>42371</v>
      </c>
      <c r="J1635" s="26">
        <f t="shared" si="870"/>
        <v>1.2699274676898353E-2</v>
      </c>
      <c r="K1635" s="11">
        <f t="shared" si="883"/>
        <v>42430</v>
      </c>
      <c r="L1635" s="11">
        <f t="shared" si="871"/>
        <v>42430</v>
      </c>
      <c r="M1635" s="1">
        <f t="shared" si="884"/>
        <v>19</v>
      </c>
      <c r="N1635" s="1">
        <f t="shared" si="889"/>
        <v>15</v>
      </c>
      <c r="O1635" s="2">
        <f t="shared" si="872"/>
        <v>1.0100123999999999</v>
      </c>
      <c r="P1635" s="10">
        <f t="shared" si="866"/>
        <v>1.00959902</v>
      </c>
      <c r="Q1635" s="10">
        <f t="shared" si="895"/>
        <v>1.3464049860921854</v>
      </c>
      <c r="R1635" s="2">
        <f t="shared" si="865"/>
        <v>1.35988573</v>
      </c>
      <c r="S1635" s="2">
        <f t="shared" si="890"/>
        <v>1.3024994299999999</v>
      </c>
      <c r="T1635" s="2">
        <f t="shared" si="873"/>
        <v>279833.40360978001</v>
      </c>
      <c r="U1635" s="2">
        <f t="shared" si="874"/>
        <v>5717.6457127598314</v>
      </c>
      <c r="V1635" s="2">
        <f t="shared" si="875"/>
        <v>70516.749277400275</v>
      </c>
      <c r="W1635" s="2">
        <f t="shared" si="876"/>
        <v>291077.79312492011</v>
      </c>
      <c r="X1635" s="27">
        <f t="shared" si="877"/>
        <v>0</v>
      </c>
      <c r="Y1635" s="2">
        <f t="shared" si="891"/>
        <v>0</v>
      </c>
      <c r="Z1635" s="67">
        <f t="shared" si="878"/>
        <v>0</v>
      </c>
      <c r="AA1635" s="2">
        <f t="shared" si="887"/>
        <v>0</v>
      </c>
      <c r="AB1635" s="26">
        <f t="shared" si="885"/>
        <v>6.7299999999999999E-2</v>
      </c>
      <c r="AC1635" s="27">
        <f t="shared" si="867"/>
        <v>15</v>
      </c>
      <c r="AD1635" s="27">
        <v>252</v>
      </c>
      <c r="AE1635" s="10">
        <f t="shared" si="896"/>
        <v>1.003884435</v>
      </c>
      <c r="AF1635" s="2">
        <f t="shared" si="888"/>
        <v>1086.9946671499999</v>
      </c>
      <c r="AG1635" s="2">
        <f t="shared" si="879"/>
        <v>1130.6727673299999</v>
      </c>
      <c r="AH1635" s="3" t="str">
        <f t="shared" si="880"/>
        <v>-</v>
      </c>
      <c r="AI1635" s="4" t="str">
        <f t="shared" si="897"/>
        <v>A+J=</v>
      </c>
      <c r="AJ1635" s="11">
        <f t="shared" si="886"/>
        <v>42432</v>
      </c>
      <c r="AK1635" s="11"/>
      <c r="AL1635" s="4"/>
      <c r="AM1635" s="1"/>
      <c r="AN1635" s="11"/>
      <c r="AO1635" s="1"/>
      <c r="AP1635" s="1"/>
      <c r="AQ1635" s="1"/>
      <c r="AR1635" s="1"/>
      <c r="AS1635" s="6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</row>
    <row r="1636" spans="1:55" x14ac:dyDescent="0.2">
      <c r="A1636" s="144">
        <f t="shared" si="881"/>
        <v>42425</v>
      </c>
      <c r="B1636" s="2">
        <f t="shared" si="868"/>
        <v>292461.76755037036</v>
      </c>
      <c r="C1636" s="2">
        <f t="shared" si="882"/>
        <v>214843.39813476001</v>
      </c>
      <c r="D1636" s="68">
        <f>SUM(Y1636:Y$1825)</f>
        <v>18901.34375711</v>
      </c>
      <c r="E1636" s="68">
        <f t="shared" si="869"/>
        <v>195942.05437765</v>
      </c>
      <c r="F1636" s="72">
        <f t="shared" si="892"/>
        <v>4493.17</v>
      </c>
      <c r="G1636" s="3">
        <f>IF(N1636=1,VLOOKUP(A1635,[1]Plan1!$BG$69:$BI$188,3),G1635)</f>
        <v>4550.2299999999996</v>
      </c>
      <c r="H1636" s="11">
        <f t="shared" si="893"/>
        <v>42340</v>
      </c>
      <c r="I1636" s="11">
        <f t="shared" si="894"/>
        <v>42371</v>
      </c>
      <c r="J1636" s="26">
        <f t="shared" si="870"/>
        <v>1.2699274676898353E-2</v>
      </c>
      <c r="K1636" s="11">
        <f t="shared" si="883"/>
        <v>42430</v>
      </c>
      <c r="L1636" s="11">
        <f t="shared" si="871"/>
        <v>42430</v>
      </c>
      <c r="M1636" s="1">
        <f t="shared" si="884"/>
        <v>19</v>
      </c>
      <c r="N1636" s="1">
        <f t="shared" si="889"/>
        <v>16</v>
      </c>
      <c r="O1636" s="2">
        <f t="shared" si="872"/>
        <v>1.0106834499999999</v>
      </c>
      <c r="P1636" s="10">
        <f t="shared" si="866"/>
        <v>1.00959902</v>
      </c>
      <c r="Q1636" s="10">
        <f t="shared" si="895"/>
        <v>1.3464049860921854</v>
      </c>
      <c r="R1636" s="2">
        <f t="shared" si="865"/>
        <v>1.36078923</v>
      </c>
      <c r="S1636" s="2">
        <f t="shared" si="890"/>
        <v>1.3024994299999999</v>
      </c>
      <c r="T1636" s="2">
        <f t="shared" si="873"/>
        <v>279833.40360978001</v>
      </c>
      <c r="U1636" s="2">
        <f t="shared" si="874"/>
        <v>5717.6457127598314</v>
      </c>
      <c r="V1636" s="2">
        <f t="shared" si="875"/>
        <v>70693.782923530467</v>
      </c>
      <c r="W1636" s="2">
        <f t="shared" si="876"/>
        <v>291254.82677105034</v>
      </c>
      <c r="X1636" s="27">
        <f t="shared" si="877"/>
        <v>0</v>
      </c>
      <c r="Y1636" s="2">
        <f t="shared" si="891"/>
        <v>0</v>
      </c>
      <c r="Z1636" s="67">
        <f t="shared" si="878"/>
        <v>0</v>
      </c>
      <c r="AA1636" s="2">
        <f t="shared" si="887"/>
        <v>0</v>
      </c>
      <c r="AB1636" s="26">
        <f t="shared" si="885"/>
        <v>6.7299999999999999E-2</v>
      </c>
      <c r="AC1636" s="27">
        <f t="shared" si="867"/>
        <v>16</v>
      </c>
      <c r="AD1636" s="27">
        <v>252</v>
      </c>
      <c r="AE1636" s="10">
        <f t="shared" si="896"/>
        <v>1.004143934</v>
      </c>
      <c r="AF1636" s="2">
        <f t="shared" si="888"/>
        <v>1159.6111555499999</v>
      </c>
      <c r="AG1636" s="2">
        <f t="shared" si="879"/>
        <v>1206.94077932</v>
      </c>
      <c r="AH1636" s="3" t="str">
        <f t="shared" si="880"/>
        <v>-</v>
      </c>
      <c r="AI1636" s="4" t="str">
        <f t="shared" si="897"/>
        <v>A+J=</v>
      </c>
      <c r="AJ1636" s="11">
        <f t="shared" si="886"/>
        <v>42432</v>
      </c>
      <c r="AK1636" s="11"/>
      <c r="AL1636" s="4"/>
      <c r="AM1636" s="1"/>
      <c r="AN1636" s="11"/>
      <c r="AO1636" s="1"/>
      <c r="AP1636" s="1"/>
      <c r="AQ1636" s="1"/>
      <c r="AR1636" s="1"/>
      <c r="AS1636" s="6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</row>
    <row r="1637" spans="1:55" x14ac:dyDescent="0.2">
      <c r="A1637" s="144">
        <f t="shared" si="881"/>
        <v>42426</v>
      </c>
      <c r="B1637" s="2">
        <f t="shared" si="868"/>
        <v>292715.29840602312</v>
      </c>
      <c r="C1637" s="2">
        <f t="shared" si="882"/>
        <v>214843.39813476001</v>
      </c>
      <c r="D1637" s="68">
        <f>SUM(Y1637:Y$1825)</f>
        <v>18901.34375711</v>
      </c>
      <c r="E1637" s="68">
        <f t="shared" si="869"/>
        <v>195942.05437765</v>
      </c>
      <c r="F1637" s="72">
        <f t="shared" si="892"/>
        <v>4493.17</v>
      </c>
      <c r="G1637" s="3">
        <f>IF(N1637=1,VLOOKUP(A1636,[1]Plan1!$BG$69:$BI$188,3),G1636)</f>
        <v>4550.2299999999996</v>
      </c>
      <c r="H1637" s="11">
        <f t="shared" si="893"/>
        <v>42340</v>
      </c>
      <c r="I1637" s="11">
        <f t="shared" si="894"/>
        <v>42371</v>
      </c>
      <c r="J1637" s="26">
        <f t="shared" si="870"/>
        <v>1.2699274676898353E-2</v>
      </c>
      <c r="K1637" s="11">
        <f t="shared" si="883"/>
        <v>42430</v>
      </c>
      <c r="L1637" s="11">
        <f t="shared" si="871"/>
        <v>42430</v>
      </c>
      <c r="M1637" s="1">
        <f t="shared" si="884"/>
        <v>19</v>
      </c>
      <c r="N1637" s="1">
        <f t="shared" si="889"/>
        <v>17</v>
      </c>
      <c r="O1637" s="2">
        <f t="shared" si="872"/>
        <v>1.0113549399999999</v>
      </c>
      <c r="P1637" s="10">
        <f t="shared" si="866"/>
        <v>1.00959902</v>
      </c>
      <c r="Q1637" s="10">
        <f t="shared" si="895"/>
        <v>1.3464049860921854</v>
      </c>
      <c r="R1637" s="2">
        <f t="shared" si="865"/>
        <v>1.36169333</v>
      </c>
      <c r="S1637" s="2">
        <f t="shared" si="890"/>
        <v>1.3024994299999999</v>
      </c>
      <c r="T1637" s="2">
        <f t="shared" si="873"/>
        <v>279833.40360978001</v>
      </c>
      <c r="U1637" s="2">
        <f t="shared" si="874"/>
        <v>5717.6457127598314</v>
      </c>
      <c r="V1637" s="2">
        <f t="shared" si="875"/>
        <v>70870.934134893309</v>
      </c>
      <c r="W1637" s="2">
        <f t="shared" si="876"/>
        <v>291431.97798241314</v>
      </c>
      <c r="X1637" s="27">
        <f t="shared" si="877"/>
        <v>0</v>
      </c>
      <c r="Y1637" s="2">
        <f t="shared" si="891"/>
        <v>0</v>
      </c>
      <c r="Z1637" s="67">
        <f t="shared" si="878"/>
        <v>0</v>
      </c>
      <c r="AA1637" s="2">
        <f t="shared" si="887"/>
        <v>0</v>
      </c>
      <c r="AB1637" s="26">
        <f t="shared" si="885"/>
        <v>6.7299999999999999E-2</v>
      </c>
      <c r="AC1637" s="27">
        <f t="shared" si="867"/>
        <v>17</v>
      </c>
      <c r="AD1637" s="27">
        <v>252</v>
      </c>
      <c r="AE1637" s="10">
        <f t="shared" si="896"/>
        <v>1.0044034989999999</v>
      </c>
      <c r="AF1637" s="2">
        <f t="shared" si="888"/>
        <v>1232.2461129599999</v>
      </c>
      <c r="AG1637" s="2">
        <f t="shared" si="879"/>
        <v>1283.32042361</v>
      </c>
      <c r="AH1637" s="3" t="str">
        <f t="shared" si="880"/>
        <v>-</v>
      </c>
      <c r="AI1637" s="4" t="str">
        <f t="shared" si="897"/>
        <v>A+J=</v>
      </c>
      <c r="AJ1637" s="11">
        <f t="shared" si="886"/>
        <v>42432</v>
      </c>
      <c r="AK1637" s="11"/>
      <c r="AL1637" s="4"/>
      <c r="AM1637" s="1"/>
      <c r="AN1637" s="11"/>
      <c r="AO1637" s="1"/>
      <c r="AP1637" s="1"/>
      <c r="AQ1637" s="1"/>
      <c r="AR1637" s="1"/>
      <c r="AS1637" s="6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</row>
    <row r="1638" spans="1:55" x14ac:dyDescent="0.2">
      <c r="A1638" s="144">
        <f t="shared" si="881"/>
        <v>42427</v>
      </c>
      <c r="B1638" s="2">
        <f t="shared" si="868"/>
        <v>292969.05887744861</v>
      </c>
      <c r="C1638" s="2">
        <f t="shared" si="882"/>
        <v>214843.39813476001</v>
      </c>
      <c r="D1638" s="68">
        <f>SUM(Y1638:Y$1825)</f>
        <v>18901.34375711</v>
      </c>
      <c r="E1638" s="68">
        <f t="shared" si="869"/>
        <v>195942.05437765</v>
      </c>
      <c r="F1638" s="72">
        <f t="shared" si="892"/>
        <v>4493.17</v>
      </c>
      <c r="G1638" s="3">
        <f>IF(N1638=1,VLOOKUP(A1637,[1]Plan1!$BG$69:$BI$188,3),G1637)</f>
        <v>4550.2299999999996</v>
      </c>
      <c r="H1638" s="11">
        <f t="shared" si="893"/>
        <v>42340</v>
      </c>
      <c r="I1638" s="11">
        <f t="shared" si="894"/>
        <v>42371</v>
      </c>
      <c r="J1638" s="26">
        <f t="shared" si="870"/>
        <v>1.2699274676898353E-2</v>
      </c>
      <c r="K1638" s="11">
        <f t="shared" si="883"/>
        <v>42430</v>
      </c>
      <c r="L1638" s="11">
        <f t="shared" si="871"/>
        <v>42430</v>
      </c>
      <c r="M1638" s="1">
        <f t="shared" si="884"/>
        <v>19</v>
      </c>
      <c r="N1638" s="1">
        <f t="shared" si="889"/>
        <v>18</v>
      </c>
      <c r="O1638" s="2">
        <f t="shared" si="872"/>
        <v>1.0120268800000001</v>
      </c>
      <c r="P1638" s="10">
        <f t="shared" si="866"/>
        <v>1.00959902</v>
      </c>
      <c r="Q1638" s="10">
        <f t="shared" si="895"/>
        <v>1.3464049860921854</v>
      </c>
      <c r="R1638" s="2">
        <f t="shared" si="865"/>
        <v>1.36259803</v>
      </c>
      <c r="S1638" s="2">
        <f t="shared" si="890"/>
        <v>1.3024994299999999</v>
      </c>
      <c r="T1638" s="2">
        <f t="shared" si="873"/>
        <v>279833.40360978001</v>
      </c>
      <c r="U1638" s="2">
        <f t="shared" si="874"/>
        <v>5717.6457127598314</v>
      </c>
      <c r="V1638" s="2">
        <f t="shared" si="875"/>
        <v>71048.20291148877</v>
      </c>
      <c r="W1638" s="2">
        <f t="shared" si="876"/>
        <v>291609.24675900862</v>
      </c>
      <c r="X1638" s="27">
        <f t="shared" si="877"/>
        <v>0</v>
      </c>
      <c r="Y1638" s="2">
        <f t="shared" si="891"/>
        <v>0</v>
      </c>
      <c r="Z1638" s="67">
        <f t="shared" si="878"/>
        <v>0</v>
      </c>
      <c r="AA1638" s="2">
        <f t="shared" si="887"/>
        <v>0</v>
      </c>
      <c r="AB1638" s="26">
        <f t="shared" si="885"/>
        <v>6.7299999999999999E-2</v>
      </c>
      <c r="AC1638" s="27">
        <f t="shared" si="867"/>
        <v>18</v>
      </c>
      <c r="AD1638" s="27">
        <v>252</v>
      </c>
      <c r="AE1638" s="10">
        <f t="shared" si="896"/>
        <v>1.004663131</v>
      </c>
      <c r="AF1638" s="2">
        <f t="shared" si="888"/>
        <v>1304.8998191999999</v>
      </c>
      <c r="AG1638" s="2">
        <f t="shared" si="879"/>
        <v>1359.8121184399999</v>
      </c>
      <c r="AH1638" s="3" t="str">
        <f t="shared" si="880"/>
        <v>-</v>
      </c>
      <c r="AI1638" s="4" t="str">
        <f t="shared" si="897"/>
        <v>A+J=</v>
      </c>
      <c r="AJ1638" s="11">
        <f t="shared" si="886"/>
        <v>42432</v>
      </c>
      <c r="AK1638" s="11"/>
      <c r="AL1638" s="4"/>
      <c r="AM1638" s="1"/>
      <c r="AN1638" s="11"/>
      <c r="AO1638" s="1"/>
      <c r="AP1638" s="1"/>
      <c r="AQ1638" s="1"/>
      <c r="AR1638" s="1"/>
      <c r="AS1638" s="6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</row>
    <row r="1639" spans="1:55" x14ac:dyDescent="0.2">
      <c r="A1639" s="144">
        <f t="shared" si="881"/>
        <v>42428</v>
      </c>
      <c r="B1639" s="2">
        <f t="shared" si="868"/>
        <v>292969.05887744861</v>
      </c>
      <c r="C1639" s="2">
        <f t="shared" si="882"/>
        <v>214843.39813476001</v>
      </c>
      <c r="D1639" s="68">
        <f>SUM(Y1639:Y$1825)</f>
        <v>18901.34375711</v>
      </c>
      <c r="E1639" s="68">
        <f t="shared" si="869"/>
        <v>195942.05437765</v>
      </c>
      <c r="F1639" s="72">
        <f t="shared" si="892"/>
        <v>4493.17</v>
      </c>
      <c r="G1639" s="3">
        <f>IF(N1639=1,VLOOKUP(A1638,[1]Plan1!$BG$69:$BI$188,3),G1638)</f>
        <v>4550.2299999999996</v>
      </c>
      <c r="H1639" s="11">
        <f t="shared" si="893"/>
        <v>42340</v>
      </c>
      <c r="I1639" s="11">
        <f t="shared" si="894"/>
        <v>42371</v>
      </c>
      <c r="J1639" s="26">
        <f t="shared" si="870"/>
        <v>1.2699274676898353E-2</v>
      </c>
      <c r="K1639" s="11">
        <f t="shared" si="883"/>
        <v>42430</v>
      </c>
      <c r="L1639" s="11">
        <f t="shared" si="871"/>
        <v>42430</v>
      </c>
      <c r="M1639" s="1">
        <f t="shared" si="884"/>
        <v>19</v>
      </c>
      <c r="N1639" s="1">
        <f t="shared" si="889"/>
        <v>18</v>
      </c>
      <c r="O1639" s="2">
        <f t="shared" si="872"/>
        <v>1.0120268800000001</v>
      </c>
      <c r="P1639" s="10">
        <f t="shared" si="866"/>
        <v>1.00959902</v>
      </c>
      <c r="Q1639" s="10">
        <f t="shared" si="895"/>
        <v>1.3464049860921854</v>
      </c>
      <c r="R1639" s="2">
        <f t="shared" si="865"/>
        <v>1.36259803</v>
      </c>
      <c r="S1639" s="2">
        <f t="shared" si="890"/>
        <v>1.3024994299999999</v>
      </c>
      <c r="T1639" s="2">
        <f t="shared" si="873"/>
        <v>279833.40360978001</v>
      </c>
      <c r="U1639" s="2">
        <f t="shared" si="874"/>
        <v>5717.6457127598314</v>
      </c>
      <c r="V1639" s="2">
        <f t="shared" si="875"/>
        <v>71048.20291148877</v>
      </c>
      <c r="W1639" s="2">
        <f t="shared" si="876"/>
        <v>291609.24675900862</v>
      </c>
      <c r="X1639" s="27">
        <f t="shared" si="877"/>
        <v>0</v>
      </c>
      <c r="Y1639" s="2">
        <f t="shared" si="891"/>
        <v>0</v>
      </c>
      <c r="Z1639" s="67">
        <f t="shared" si="878"/>
        <v>0</v>
      </c>
      <c r="AA1639" s="2">
        <f t="shared" si="887"/>
        <v>0</v>
      </c>
      <c r="AB1639" s="26">
        <f t="shared" si="885"/>
        <v>6.7299999999999999E-2</v>
      </c>
      <c r="AC1639" s="27">
        <f t="shared" si="867"/>
        <v>18</v>
      </c>
      <c r="AD1639" s="27">
        <v>252</v>
      </c>
      <c r="AE1639" s="10">
        <f t="shared" si="896"/>
        <v>1.004663131</v>
      </c>
      <c r="AF1639" s="2">
        <f t="shared" si="888"/>
        <v>1304.8998191999999</v>
      </c>
      <c r="AG1639" s="2">
        <f t="shared" si="879"/>
        <v>1359.8121184399999</v>
      </c>
      <c r="AH1639" s="3" t="str">
        <f t="shared" si="880"/>
        <v>-</v>
      </c>
      <c r="AI1639" s="4" t="str">
        <f t="shared" si="897"/>
        <v>A+J=</v>
      </c>
      <c r="AJ1639" s="11">
        <f t="shared" si="886"/>
        <v>42432</v>
      </c>
      <c r="AK1639" s="11"/>
      <c r="AL1639" s="4"/>
      <c r="AM1639" s="1"/>
      <c r="AN1639" s="11"/>
      <c r="AO1639" s="1"/>
      <c r="AP1639" s="1"/>
      <c r="AQ1639" s="1"/>
      <c r="AR1639" s="1"/>
      <c r="AS1639" s="6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</row>
    <row r="1640" spans="1:55" x14ac:dyDescent="0.2">
      <c r="A1640" s="144">
        <f t="shared" si="881"/>
        <v>42429</v>
      </c>
      <c r="B1640" s="2">
        <f t="shared" si="868"/>
        <v>292969.05887744861</v>
      </c>
      <c r="C1640" s="2">
        <f t="shared" si="882"/>
        <v>214843.39813476001</v>
      </c>
      <c r="D1640" s="68">
        <f>SUM(Y1640:Y$1825)</f>
        <v>18901.34375711</v>
      </c>
      <c r="E1640" s="68">
        <f t="shared" si="869"/>
        <v>195942.05437765</v>
      </c>
      <c r="F1640" s="72">
        <f t="shared" si="892"/>
        <v>4493.17</v>
      </c>
      <c r="G1640" s="3">
        <f>IF(N1640=1,VLOOKUP(A1639,[1]Plan1!$BG$69:$BI$188,3),G1639)</f>
        <v>4550.2299999999996</v>
      </c>
      <c r="H1640" s="11">
        <f t="shared" si="893"/>
        <v>42340</v>
      </c>
      <c r="I1640" s="11">
        <f t="shared" si="894"/>
        <v>42371</v>
      </c>
      <c r="J1640" s="26">
        <f t="shared" si="870"/>
        <v>1.2699274676898353E-2</v>
      </c>
      <c r="K1640" s="11">
        <f t="shared" si="883"/>
        <v>42430</v>
      </c>
      <c r="L1640" s="11">
        <f t="shared" si="871"/>
        <v>42430</v>
      </c>
      <c r="M1640" s="1">
        <f t="shared" si="884"/>
        <v>19</v>
      </c>
      <c r="N1640" s="1">
        <f t="shared" si="889"/>
        <v>18</v>
      </c>
      <c r="O1640" s="2">
        <f t="shared" si="872"/>
        <v>1.0120268800000001</v>
      </c>
      <c r="P1640" s="10">
        <f t="shared" si="866"/>
        <v>1.00959902</v>
      </c>
      <c r="Q1640" s="10">
        <f t="shared" si="895"/>
        <v>1.3464049860921854</v>
      </c>
      <c r="R1640" s="2">
        <f t="shared" si="865"/>
        <v>1.36259803</v>
      </c>
      <c r="S1640" s="2">
        <f t="shared" si="890"/>
        <v>1.3024994299999999</v>
      </c>
      <c r="T1640" s="2">
        <f t="shared" si="873"/>
        <v>279833.40360978001</v>
      </c>
      <c r="U1640" s="2">
        <f t="shared" si="874"/>
        <v>5717.6457127598314</v>
      </c>
      <c r="V1640" s="2">
        <f t="shared" si="875"/>
        <v>71048.20291148877</v>
      </c>
      <c r="W1640" s="2">
        <f t="shared" si="876"/>
        <v>291609.24675900862</v>
      </c>
      <c r="X1640" s="27">
        <f t="shared" si="877"/>
        <v>0</v>
      </c>
      <c r="Y1640" s="2">
        <f t="shared" si="891"/>
        <v>0</v>
      </c>
      <c r="Z1640" s="67">
        <f t="shared" si="878"/>
        <v>0</v>
      </c>
      <c r="AA1640" s="2">
        <f t="shared" si="887"/>
        <v>0</v>
      </c>
      <c r="AB1640" s="26">
        <f t="shared" si="885"/>
        <v>6.7299999999999999E-2</v>
      </c>
      <c r="AC1640" s="27">
        <f t="shared" si="867"/>
        <v>18</v>
      </c>
      <c r="AD1640" s="27">
        <v>252</v>
      </c>
      <c r="AE1640" s="10">
        <f t="shared" si="896"/>
        <v>1.004663131</v>
      </c>
      <c r="AF1640" s="2">
        <f t="shared" si="888"/>
        <v>1304.8998191999999</v>
      </c>
      <c r="AG1640" s="2">
        <f t="shared" si="879"/>
        <v>1359.8121184399999</v>
      </c>
      <c r="AH1640" s="3" t="str">
        <f t="shared" si="880"/>
        <v>-</v>
      </c>
      <c r="AI1640" s="4" t="str">
        <f t="shared" si="897"/>
        <v>A+J=</v>
      </c>
      <c r="AJ1640" s="11">
        <f t="shared" si="886"/>
        <v>42432</v>
      </c>
      <c r="AK1640" s="11"/>
      <c r="AL1640" s="4"/>
      <c r="AM1640" s="1"/>
      <c r="AN1640" s="11"/>
      <c r="AO1640" s="1"/>
      <c r="AP1640" s="1"/>
      <c r="AQ1640" s="1"/>
      <c r="AR1640" s="1"/>
      <c r="AS1640" s="6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</row>
    <row r="1641" spans="1:55" x14ac:dyDescent="0.2">
      <c r="A1641" s="144">
        <f t="shared" si="881"/>
        <v>42430</v>
      </c>
      <c r="B1641" s="2">
        <f t="shared" si="868"/>
        <v>293223.05135271727</v>
      </c>
      <c r="C1641" s="2">
        <f t="shared" si="882"/>
        <v>214843.39813476001</v>
      </c>
      <c r="D1641" s="68">
        <f>SUM(Y1641:Y$1825)</f>
        <v>18901.34375711</v>
      </c>
      <c r="E1641" s="68">
        <f t="shared" si="869"/>
        <v>195942.05437765</v>
      </c>
      <c r="F1641" s="72">
        <f t="shared" si="892"/>
        <v>4493.17</v>
      </c>
      <c r="G1641" s="3">
        <f>IF(N1641=1,VLOOKUP(A1640,[1]Plan1!$BG$69:$BI$188,3),G1640)</f>
        <v>4550.2299999999996</v>
      </c>
      <c r="H1641" s="11">
        <f t="shared" si="893"/>
        <v>42340</v>
      </c>
      <c r="I1641" s="11">
        <f t="shared" si="894"/>
        <v>42371</v>
      </c>
      <c r="J1641" s="26">
        <f t="shared" si="870"/>
        <v>1.2699274676898353E-2</v>
      </c>
      <c r="K1641" s="11">
        <f t="shared" si="883"/>
        <v>42461</v>
      </c>
      <c r="L1641" s="11">
        <f t="shared" si="871"/>
        <v>42430</v>
      </c>
      <c r="M1641" s="1">
        <f t="shared" si="884"/>
        <v>19</v>
      </c>
      <c r="N1641" s="1">
        <f t="shared" si="889"/>
        <v>19</v>
      </c>
      <c r="O1641" s="2">
        <f t="shared" si="872"/>
        <v>1.0126992699999999</v>
      </c>
      <c r="P1641" s="10">
        <f t="shared" si="866"/>
        <v>1.00959902</v>
      </c>
      <c r="Q1641" s="10">
        <f t="shared" si="895"/>
        <v>1.3464049860921854</v>
      </c>
      <c r="R1641" s="2">
        <f t="shared" ref="R1641:R1704" si="898">TRUNC(TRUNC((O1641*Q1641),15),8)</f>
        <v>1.3635033400000001</v>
      </c>
      <c r="S1641" s="2">
        <f t="shared" si="890"/>
        <v>1.3024994299999999</v>
      </c>
      <c r="T1641" s="2">
        <f t="shared" si="873"/>
        <v>279833.40360978001</v>
      </c>
      <c r="U1641" s="2">
        <f t="shared" si="874"/>
        <v>5717.6457127598314</v>
      </c>
      <c r="V1641" s="2">
        <f t="shared" si="875"/>
        <v>71225.591212737403</v>
      </c>
      <c r="W1641" s="2">
        <f t="shared" si="876"/>
        <v>291786.63506025728</v>
      </c>
      <c r="X1641" s="27">
        <f t="shared" si="877"/>
        <v>53</v>
      </c>
      <c r="Y1641" s="2">
        <f t="shared" si="891"/>
        <v>2774.0337008900001</v>
      </c>
      <c r="Z1641" s="67">
        <f t="shared" si="878"/>
        <v>1.2911887099999998E-2</v>
      </c>
      <c r="AA1641" s="2">
        <f t="shared" si="887"/>
        <v>3613.1773142100001</v>
      </c>
      <c r="AB1641" s="26">
        <f t="shared" si="885"/>
        <v>6.7299999999999999E-2</v>
      </c>
      <c r="AC1641" s="27">
        <f t="shared" si="867"/>
        <v>19</v>
      </c>
      <c r="AD1641" s="27">
        <v>252</v>
      </c>
      <c r="AE1641" s="10">
        <f t="shared" si="896"/>
        <v>1.004922831</v>
      </c>
      <c r="AF1641" s="2">
        <f t="shared" si="888"/>
        <v>1377.5725541199999</v>
      </c>
      <c r="AG1641" s="2">
        <f t="shared" si="879"/>
        <v>1436.41629246</v>
      </c>
      <c r="AH1641" s="3">
        <f t="shared" si="880"/>
        <v>4990.74986833</v>
      </c>
      <c r="AI1641" s="4" t="str">
        <f t="shared" si="897"/>
        <v>A+J=</v>
      </c>
      <c r="AJ1641" s="11">
        <f t="shared" si="886"/>
        <v>42432</v>
      </c>
      <c r="AK1641" s="11"/>
      <c r="AL1641" s="4"/>
      <c r="AM1641" s="1"/>
      <c r="AN1641" s="11"/>
      <c r="AO1641" s="1"/>
      <c r="AP1641" s="1"/>
      <c r="AQ1641" s="1"/>
      <c r="AR1641" s="1"/>
      <c r="AS1641" s="6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</row>
    <row r="1642" spans="1:55" x14ac:dyDescent="0.2">
      <c r="A1642" s="144">
        <f t="shared" si="881"/>
        <v>42431</v>
      </c>
      <c r="B1642" s="2">
        <f t="shared" si="868"/>
        <v>288356.79928389745</v>
      </c>
      <c r="C1642" s="2">
        <f t="shared" si="882"/>
        <v>212069.36443387001</v>
      </c>
      <c r="D1642" s="68">
        <f>SUM(Y1642:Y$1825)</f>
        <v>16127.31005622</v>
      </c>
      <c r="E1642" s="68">
        <f t="shared" si="869"/>
        <v>195942.05437765</v>
      </c>
      <c r="F1642" s="72">
        <f t="shared" si="892"/>
        <v>4550.2299999999996</v>
      </c>
      <c r="G1642" s="3">
        <f>IF(N1642=1,VLOOKUP(A1641,[1]Plan1!$BG$69:$BI$188,3),G1641)</f>
        <v>4591.18</v>
      </c>
      <c r="H1642" s="11">
        <f t="shared" si="893"/>
        <v>42371</v>
      </c>
      <c r="I1642" s="11">
        <f t="shared" si="894"/>
        <v>42402</v>
      </c>
      <c r="J1642" s="26">
        <f t="shared" si="870"/>
        <v>8.9995450779412067E-3</v>
      </c>
      <c r="K1642" s="11">
        <f t="shared" si="883"/>
        <v>42461</v>
      </c>
      <c r="L1642" s="11">
        <f t="shared" si="871"/>
        <v>42461</v>
      </c>
      <c r="M1642" s="1">
        <f t="shared" si="884"/>
        <v>22</v>
      </c>
      <c r="N1642" s="1">
        <f t="shared" si="889"/>
        <v>1</v>
      </c>
      <c r="O1642" s="2">
        <f t="shared" si="872"/>
        <v>1.0004073200000001</v>
      </c>
      <c r="P1642" s="10">
        <f t="shared" ref="P1642:P1705" si="899">IF(L1642&gt;L1641,O1641,P1641)</f>
        <v>1.0126992699999999</v>
      </c>
      <c r="Q1642" s="10">
        <f t="shared" si="895"/>
        <v>1.3635033465399162</v>
      </c>
      <c r="R1642" s="2">
        <f t="shared" si="898"/>
        <v>1.3640587200000001</v>
      </c>
      <c r="S1642" s="2">
        <f t="shared" si="890"/>
        <v>1.3024994299999999</v>
      </c>
      <c r="T1642" s="2">
        <f t="shared" si="873"/>
        <v>276220.22629557003</v>
      </c>
      <c r="U1642" s="2">
        <f t="shared" si="874"/>
        <v>4878.5020994398164</v>
      </c>
      <c r="V1642" s="2">
        <f t="shared" si="875"/>
        <v>71334.413510897662</v>
      </c>
      <c r="W1642" s="2">
        <f t="shared" si="876"/>
        <v>288282.28004420747</v>
      </c>
      <c r="X1642" s="27">
        <f t="shared" si="877"/>
        <v>0</v>
      </c>
      <c r="Y1642" s="2">
        <f t="shared" si="891"/>
        <v>0</v>
      </c>
      <c r="Z1642" s="67">
        <f t="shared" si="878"/>
        <v>0</v>
      </c>
      <c r="AA1642" s="2">
        <f t="shared" si="887"/>
        <v>0</v>
      </c>
      <c r="AB1642" s="26">
        <f t="shared" si="885"/>
        <v>6.7299999999999999E-2</v>
      </c>
      <c r="AC1642" s="27">
        <f t="shared" si="867"/>
        <v>1</v>
      </c>
      <c r="AD1642" s="27">
        <v>252</v>
      </c>
      <c r="AE1642" s="10">
        <f t="shared" si="896"/>
        <v>1.0002584940000001</v>
      </c>
      <c r="AF1642" s="2">
        <f t="shared" si="888"/>
        <v>71.401271170000001</v>
      </c>
      <c r="AG1642" s="2">
        <f t="shared" si="879"/>
        <v>74.519239690000006</v>
      </c>
      <c r="AH1642" s="3" t="str">
        <f t="shared" si="880"/>
        <v>-</v>
      </c>
      <c r="AI1642" s="4" t="str">
        <f t="shared" si="897"/>
        <v>A+J=</v>
      </c>
      <c r="AJ1642" s="11">
        <f t="shared" si="886"/>
        <v>42465</v>
      </c>
      <c r="AK1642" s="11"/>
      <c r="AL1642" s="4"/>
      <c r="AM1642" s="1"/>
      <c r="AN1642" s="11"/>
      <c r="AO1642" s="1"/>
      <c r="AP1642" s="1"/>
      <c r="AQ1642" s="1"/>
      <c r="AR1642" s="1"/>
      <c r="AS1642" s="6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</row>
    <row r="1643" spans="1:55" x14ac:dyDescent="0.2">
      <c r="A1643" s="144">
        <f t="shared" si="881"/>
        <v>42432</v>
      </c>
      <c r="B1643" s="2">
        <f t="shared" si="868"/>
        <v>288540.26345419075</v>
      </c>
      <c r="C1643" s="2">
        <f t="shared" si="882"/>
        <v>212069.36443387001</v>
      </c>
      <c r="D1643" s="68">
        <f>SUM(Y1643:Y$1825)</f>
        <v>16127.31005622</v>
      </c>
      <c r="E1643" s="68">
        <f t="shared" si="869"/>
        <v>195942.05437765</v>
      </c>
      <c r="F1643" s="72">
        <f t="shared" si="892"/>
        <v>4550.2299999999996</v>
      </c>
      <c r="G1643" s="3">
        <f>IF(N1643=1,VLOOKUP(A1642,[1]Plan1!$BG$69:$BI$188,3),G1642)</f>
        <v>4591.18</v>
      </c>
      <c r="H1643" s="11">
        <f t="shared" si="893"/>
        <v>42371</v>
      </c>
      <c r="I1643" s="11">
        <f t="shared" si="894"/>
        <v>42402</v>
      </c>
      <c r="J1643" s="26">
        <f t="shared" si="870"/>
        <v>8.9995450779412067E-3</v>
      </c>
      <c r="K1643" s="11">
        <f t="shared" si="883"/>
        <v>42461</v>
      </c>
      <c r="L1643" s="11">
        <f t="shared" si="871"/>
        <v>42461</v>
      </c>
      <c r="M1643" s="1">
        <f t="shared" si="884"/>
        <v>22</v>
      </c>
      <c r="N1643" s="1">
        <f t="shared" si="889"/>
        <v>2</v>
      </c>
      <c r="O1643" s="2">
        <f t="shared" si="872"/>
        <v>1.0008148100000001</v>
      </c>
      <c r="P1643" s="10">
        <f t="shared" si="899"/>
        <v>1.0126992699999999</v>
      </c>
      <c r="Q1643" s="10">
        <f t="shared" si="895"/>
        <v>1.3635033465399162</v>
      </c>
      <c r="R1643" s="2">
        <f t="shared" si="898"/>
        <v>1.3646143399999999</v>
      </c>
      <c r="S1643" s="2">
        <f t="shared" si="890"/>
        <v>1.3024994299999999</v>
      </c>
      <c r="T1643" s="2">
        <f t="shared" si="873"/>
        <v>276220.22629557003</v>
      </c>
      <c r="U1643" s="2">
        <f t="shared" si="874"/>
        <v>4878.5020994398164</v>
      </c>
      <c r="V1643" s="2">
        <f t="shared" si="875"/>
        <v>71443.282835150952</v>
      </c>
      <c r="W1643" s="2">
        <f t="shared" si="876"/>
        <v>288391.14936846076</v>
      </c>
      <c r="X1643" s="27">
        <f t="shared" si="877"/>
        <v>0</v>
      </c>
      <c r="Y1643" s="2">
        <f t="shared" si="891"/>
        <v>0</v>
      </c>
      <c r="Z1643" s="67">
        <f t="shared" si="878"/>
        <v>0</v>
      </c>
      <c r="AA1643" s="2">
        <f t="shared" si="887"/>
        <v>0</v>
      </c>
      <c r="AB1643" s="26">
        <f t="shared" si="885"/>
        <v>6.7299999999999999E-2</v>
      </c>
      <c r="AC1643" s="27">
        <f t="shared" si="867"/>
        <v>2</v>
      </c>
      <c r="AD1643" s="27">
        <v>252</v>
      </c>
      <c r="AE1643" s="10">
        <f t="shared" si="896"/>
        <v>1.000517055</v>
      </c>
      <c r="AF1643" s="2">
        <f t="shared" si="888"/>
        <v>142.82104910000001</v>
      </c>
      <c r="AG1643" s="2">
        <f t="shared" si="879"/>
        <v>149.11408573</v>
      </c>
      <c r="AH1643" s="3" t="str">
        <f t="shared" si="880"/>
        <v>-</v>
      </c>
      <c r="AI1643" s="4" t="str">
        <f t="shared" si="897"/>
        <v>A+J=</v>
      </c>
      <c r="AJ1643" s="11">
        <f t="shared" si="886"/>
        <v>42465</v>
      </c>
      <c r="AK1643" s="11"/>
      <c r="AL1643" s="4"/>
      <c r="AM1643" s="1"/>
      <c r="AN1643" s="11"/>
      <c r="AO1643" s="1"/>
      <c r="AP1643" s="1"/>
      <c r="AQ1643" s="1"/>
      <c r="AR1643" s="1"/>
      <c r="AS1643" s="6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</row>
    <row r="1644" spans="1:55" x14ac:dyDescent="0.2">
      <c r="A1644" s="144">
        <f t="shared" si="881"/>
        <v>42433</v>
      </c>
      <c r="B1644" s="2">
        <f t="shared" si="868"/>
        <v>288723.84443245555</v>
      </c>
      <c r="C1644" s="2">
        <f t="shared" si="882"/>
        <v>212069.36443387001</v>
      </c>
      <c r="D1644" s="68">
        <f>SUM(Y1644:Y$1825)</f>
        <v>16127.31005622</v>
      </c>
      <c r="E1644" s="68">
        <f t="shared" si="869"/>
        <v>195942.05437765</v>
      </c>
      <c r="F1644" s="72">
        <f t="shared" si="892"/>
        <v>4550.2299999999996</v>
      </c>
      <c r="G1644" s="3">
        <f>IF(N1644=1,VLOOKUP(A1643,[1]Plan1!$BG$69:$BI$188,3),G1643)</f>
        <v>4591.18</v>
      </c>
      <c r="H1644" s="11">
        <f t="shared" si="893"/>
        <v>42371</v>
      </c>
      <c r="I1644" s="11">
        <f t="shared" si="894"/>
        <v>42402</v>
      </c>
      <c r="J1644" s="26">
        <f t="shared" si="870"/>
        <v>8.9995450779412067E-3</v>
      </c>
      <c r="K1644" s="11">
        <f t="shared" si="883"/>
        <v>42461</v>
      </c>
      <c r="L1644" s="11">
        <f t="shared" si="871"/>
        <v>42461</v>
      </c>
      <c r="M1644" s="1">
        <f t="shared" si="884"/>
        <v>22</v>
      </c>
      <c r="N1644" s="1">
        <f t="shared" si="889"/>
        <v>3</v>
      </c>
      <c r="O1644" s="2">
        <f t="shared" si="872"/>
        <v>1.0012224599999999</v>
      </c>
      <c r="P1644" s="10">
        <f t="shared" si="899"/>
        <v>1.0126992699999999</v>
      </c>
      <c r="Q1644" s="10">
        <f t="shared" si="895"/>
        <v>1.3635033465399162</v>
      </c>
      <c r="R1644" s="2">
        <f t="shared" si="898"/>
        <v>1.3651701700000001</v>
      </c>
      <c r="S1644" s="2">
        <f t="shared" si="890"/>
        <v>1.3024994299999999</v>
      </c>
      <c r="T1644" s="2">
        <f t="shared" si="873"/>
        <v>276220.22629557003</v>
      </c>
      <c r="U1644" s="2">
        <f t="shared" si="874"/>
        <v>4878.5020994398164</v>
      </c>
      <c r="V1644" s="2">
        <f t="shared" si="875"/>
        <v>71552.193307235706</v>
      </c>
      <c r="W1644" s="2">
        <f t="shared" si="876"/>
        <v>288500.05984054552</v>
      </c>
      <c r="X1644" s="27">
        <f t="shared" si="877"/>
        <v>0</v>
      </c>
      <c r="Y1644" s="2">
        <f t="shared" si="891"/>
        <v>0</v>
      </c>
      <c r="Z1644" s="67">
        <f t="shared" si="878"/>
        <v>0</v>
      </c>
      <c r="AA1644" s="2">
        <f t="shared" si="887"/>
        <v>0</v>
      </c>
      <c r="AB1644" s="26">
        <f t="shared" si="885"/>
        <v>6.7299999999999999E-2</v>
      </c>
      <c r="AC1644" s="27">
        <f t="shared" si="867"/>
        <v>3</v>
      </c>
      <c r="AD1644" s="27">
        <v>252</v>
      </c>
      <c r="AE1644" s="10">
        <f t="shared" si="896"/>
        <v>1.0007756830000001</v>
      </c>
      <c r="AF1644" s="2">
        <f t="shared" si="888"/>
        <v>214.25933379</v>
      </c>
      <c r="AG1644" s="2">
        <f t="shared" si="879"/>
        <v>223.78459190999999</v>
      </c>
      <c r="AH1644" s="3" t="str">
        <f t="shared" si="880"/>
        <v>-</v>
      </c>
      <c r="AI1644" s="4" t="str">
        <f t="shared" si="897"/>
        <v>A+J=</v>
      </c>
      <c r="AJ1644" s="11">
        <f t="shared" si="886"/>
        <v>42465</v>
      </c>
      <c r="AK1644" s="11"/>
      <c r="AL1644" s="4"/>
      <c r="AM1644" s="1"/>
      <c r="AN1644" s="11"/>
      <c r="AO1644" s="1"/>
      <c r="AP1644" s="1"/>
      <c r="AQ1644" s="1"/>
      <c r="AR1644" s="1"/>
      <c r="AS1644" s="6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</row>
    <row r="1645" spans="1:55" x14ac:dyDescent="0.2">
      <c r="A1645" s="144">
        <f t="shared" si="881"/>
        <v>42434</v>
      </c>
      <c r="B1645" s="2">
        <f t="shared" si="868"/>
        <v>288907.54590680276</v>
      </c>
      <c r="C1645" s="2">
        <f t="shared" si="882"/>
        <v>212069.36443387001</v>
      </c>
      <c r="D1645" s="68">
        <f>SUM(Y1645:Y$1825)</f>
        <v>16127.31005622</v>
      </c>
      <c r="E1645" s="68">
        <f t="shared" si="869"/>
        <v>195942.05437765</v>
      </c>
      <c r="F1645" s="72">
        <f t="shared" si="892"/>
        <v>4550.2299999999996</v>
      </c>
      <c r="G1645" s="3">
        <f>IF(N1645=1,VLOOKUP(A1644,[1]Plan1!$BG$69:$BI$188,3),G1644)</f>
        <v>4591.18</v>
      </c>
      <c r="H1645" s="11">
        <f t="shared" si="893"/>
        <v>42371</v>
      </c>
      <c r="I1645" s="11">
        <f t="shared" si="894"/>
        <v>42402</v>
      </c>
      <c r="J1645" s="26">
        <f t="shared" si="870"/>
        <v>8.9995450779412067E-3</v>
      </c>
      <c r="K1645" s="11">
        <f t="shared" si="883"/>
        <v>42461</v>
      </c>
      <c r="L1645" s="11">
        <f t="shared" si="871"/>
        <v>42461</v>
      </c>
      <c r="M1645" s="1">
        <f t="shared" si="884"/>
        <v>22</v>
      </c>
      <c r="N1645" s="1">
        <f t="shared" si="889"/>
        <v>4</v>
      </c>
      <c r="O1645" s="2">
        <f t="shared" si="872"/>
        <v>1.0016302800000001</v>
      </c>
      <c r="P1645" s="10">
        <f t="shared" si="899"/>
        <v>1.0126992699999999</v>
      </c>
      <c r="Q1645" s="10">
        <f t="shared" si="895"/>
        <v>1.3635033465399162</v>
      </c>
      <c r="R1645" s="2">
        <f t="shared" si="898"/>
        <v>1.3657262299999999</v>
      </c>
      <c r="S1645" s="2">
        <f t="shared" si="890"/>
        <v>1.3024994299999999</v>
      </c>
      <c r="T1645" s="2">
        <f t="shared" si="873"/>
        <v>276220.22629557003</v>
      </c>
      <c r="U1645" s="2">
        <f t="shared" si="874"/>
        <v>4878.5020994398164</v>
      </c>
      <c r="V1645" s="2">
        <f t="shared" si="875"/>
        <v>71661.14884599291</v>
      </c>
      <c r="W1645" s="2">
        <f t="shared" si="876"/>
        <v>288609.01537930273</v>
      </c>
      <c r="X1645" s="27">
        <f t="shared" si="877"/>
        <v>0</v>
      </c>
      <c r="Y1645" s="2">
        <f t="shared" si="891"/>
        <v>0</v>
      </c>
      <c r="Z1645" s="67">
        <f t="shared" si="878"/>
        <v>0</v>
      </c>
      <c r="AA1645" s="2">
        <f t="shared" si="887"/>
        <v>0</v>
      </c>
      <c r="AB1645" s="26">
        <f t="shared" si="885"/>
        <v>6.7299999999999999E-2</v>
      </c>
      <c r="AC1645" s="27">
        <f t="shared" si="867"/>
        <v>4</v>
      </c>
      <c r="AD1645" s="27">
        <v>252</v>
      </c>
      <c r="AE1645" s="10">
        <f t="shared" si="896"/>
        <v>1.0010343770000001</v>
      </c>
      <c r="AF1645" s="2">
        <f t="shared" si="888"/>
        <v>285.71584901</v>
      </c>
      <c r="AG1645" s="2">
        <f t="shared" si="879"/>
        <v>298.53052750000001</v>
      </c>
      <c r="AH1645" s="3" t="str">
        <f t="shared" si="880"/>
        <v>-</v>
      </c>
      <c r="AI1645" s="4" t="str">
        <f t="shared" si="897"/>
        <v>A+J=</v>
      </c>
      <c r="AJ1645" s="11">
        <f t="shared" si="886"/>
        <v>42465</v>
      </c>
      <c r="AK1645" s="11"/>
      <c r="AL1645" s="4"/>
      <c r="AM1645" s="1"/>
      <c r="AN1645" s="11"/>
      <c r="AO1645" s="1"/>
      <c r="AP1645" s="1"/>
      <c r="AQ1645" s="1"/>
      <c r="AR1645" s="1"/>
      <c r="AS1645" s="6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</row>
    <row r="1646" spans="1:55" x14ac:dyDescent="0.2">
      <c r="A1646" s="144">
        <f t="shared" si="881"/>
        <v>42435</v>
      </c>
      <c r="B1646" s="2">
        <f t="shared" si="868"/>
        <v>288907.54590680276</v>
      </c>
      <c r="C1646" s="2">
        <f t="shared" si="882"/>
        <v>212069.36443387001</v>
      </c>
      <c r="D1646" s="68">
        <f>SUM(Y1646:Y$1825)</f>
        <v>16127.31005622</v>
      </c>
      <c r="E1646" s="68">
        <f t="shared" si="869"/>
        <v>195942.05437765</v>
      </c>
      <c r="F1646" s="72">
        <f t="shared" si="892"/>
        <v>4550.2299999999996</v>
      </c>
      <c r="G1646" s="3">
        <f>IF(N1646=1,VLOOKUP(A1645,[1]Plan1!$BG$69:$BI$188,3),G1645)</f>
        <v>4591.18</v>
      </c>
      <c r="H1646" s="11">
        <f t="shared" si="893"/>
        <v>42371</v>
      </c>
      <c r="I1646" s="11">
        <f t="shared" si="894"/>
        <v>42402</v>
      </c>
      <c r="J1646" s="26">
        <f t="shared" si="870"/>
        <v>8.9995450779412067E-3</v>
      </c>
      <c r="K1646" s="11">
        <f t="shared" si="883"/>
        <v>42461</v>
      </c>
      <c r="L1646" s="11">
        <f t="shared" si="871"/>
        <v>42461</v>
      </c>
      <c r="M1646" s="1">
        <f t="shared" si="884"/>
        <v>22</v>
      </c>
      <c r="N1646" s="1">
        <f t="shared" si="889"/>
        <v>4</v>
      </c>
      <c r="O1646" s="2">
        <f t="shared" si="872"/>
        <v>1.0016302800000001</v>
      </c>
      <c r="P1646" s="10">
        <f t="shared" si="899"/>
        <v>1.0126992699999999</v>
      </c>
      <c r="Q1646" s="10">
        <f t="shared" si="895"/>
        <v>1.3635033465399162</v>
      </c>
      <c r="R1646" s="2">
        <f t="shared" si="898"/>
        <v>1.3657262299999999</v>
      </c>
      <c r="S1646" s="2">
        <f t="shared" si="890"/>
        <v>1.3024994299999999</v>
      </c>
      <c r="T1646" s="2">
        <f t="shared" si="873"/>
        <v>276220.22629557003</v>
      </c>
      <c r="U1646" s="2">
        <f t="shared" si="874"/>
        <v>4878.5020994398164</v>
      </c>
      <c r="V1646" s="2">
        <f t="shared" si="875"/>
        <v>71661.14884599291</v>
      </c>
      <c r="W1646" s="2">
        <f t="shared" si="876"/>
        <v>288609.01537930273</v>
      </c>
      <c r="X1646" s="27">
        <f t="shared" si="877"/>
        <v>0</v>
      </c>
      <c r="Y1646" s="2">
        <f t="shared" si="891"/>
        <v>0</v>
      </c>
      <c r="Z1646" s="67">
        <f t="shared" si="878"/>
        <v>0</v>
      </c>
      <c r="AA1646" s="2">
        <f t="shared" si="887"/>
        <v>0</v>
      </c>
      <c r="AB1646" s="26">
        <f t="shared" si="885"/>
        <v>6.7299999999999999E-2</v>
      </c>
      <c r="AC1646" s="27">
        <f t="shared" si="867"/>
        <v>4</v>
      </c>
      <c r="AD1646" s="27">
        <v>252</v>
      </c>
      <c r="AE1646" s="10">
        <f t="shared" si="896"/>
        <v>1.0010343770000001</v>
      </c>
      <c r="AF1646" s="2">
        <f t="shared" si="888"/>
        <v>285.71584901</v>
      </c>
      <c r="AG1646" s="2">
        <f t="shared" si="879"/>
        <v>298.53052750000001</v>
      </c>
      <c r="AH1646" s="3" t="str">
        <f t="shared" si="880"/>
        <v>-</v>
      </c>
      <c r="AI1646" s="4" t="str">
        <f t="shared" si="897"/>
        <v>A+J=</v>
      </c>
      <c r="AJ1646" s="11">
        <f t="shared" si="886"/>
        <v>42465</v>
      </c>
      <c r="AK1646" s="11"/>
      <c r="AL1646" s="4"/>
      <c r="AM1646" s="1"/>
      <c r="AN1646" s="11"/>
      <c r="AO1646" s="1"/>
      <c r="AP1646" s="1"/>
      <c r="AQ1646" s="1"/>
      <c r="AR1646" s="1"/>
      <c r="AS1646" s="6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</row>
    <row r="1647" spans="1:55" x14ac:dyDescent="0.2">
      <c r="A1647" s="144">
        <f t="shared" si="881"/>
        <v>42436</v>
      </c>
      <c r="B1647" s="2">
        <f t="shared" si="868"/>
        <v>288907.54590680276</v>
      </c>
      <c r="C1647" s="2">
        <f t="shared" si="882"/>
        <v>212069.36443387001</v>
      </c>
      <c r="D1647" s="68">
        <f>SUM(Y1647:Y$1825)</f>
        <v>16127.31005622</v>
      </c>
      <c r="E1647" s="68">
        <f t="shared" si="869"/>
        <v>195942.05437765</v>
      </c>
      <c r="F1647" s="72">
        <f t="shared" si="892"/>
        <v>4550.2299999999996</v>
      </c>
      <c r="G1647" s="3">
        <f>IF(N1647=1,VLOOKUP(A1646,[1]Plan1!$BG$69:$BI$188,3),G1646)</f>
        <v>4591.18</v>
      </c>
      <c r="H1647" s="11">
        <f t="shared" si="893"/>
        <v>42371</v>
      </c>
      <c r="I1647" s="11">
        <f t="shared" si="894"/>
        <v>42402</v>
      </c>
      <c r="J1647" s="26">
        <f t="shared" si="870"/>
        <v>8.9995450779412067E-3</v>
      </c>
      <c r="K1647" s="11">
        <f t="shared" si="883"/>
        <v>42461</v>
      </c>
      <c r="L1647" s="11">
        <f t="shared" si="871"/>
        <v>42461</v>
      </c>
      <c r="M1647" s="1">
        <f t="shared" si="884"/>
        <v>22</v>
      </c>
      <c r="N1647" s="1">
        <f t="shared" si="889"/>
        <v>4</v>
      </c>
      <c r="O1647" s="2">
        <f t="shared" si="872"/>
        <v>1.0016302800000001</v>
      </c>
      <c r="P1647" s="10">
        <f t="shared" si="899"/>
        <v>1.0126992699999999</v>
      </c>
      <c r="Q1647" s="10">
        <f t="shared" si="895"/>
        <v>1.3635033465399162</v>
      </c>
      <c r="R1647" s="2">
        <f t="shared" si="898"/>
        <v>1.3657262299999999</v>
      </c>
      <c r="S1647" s="2">
        <f t="shared" si="890"/>
        <v>1.3024994299999999</v>
      </c>
      <c r="T1647" s="2">
        <f t="shared" si="873"/>
        <v>276220.22629557003</v>
      </c>
      <c r="U1647" s="2">
        <f t="shared" si="874"/>
        <v>4878.5020994398164</v>
      </c>
      <c r="V1647" s="2">
        <f t="shared" si="875"/>
        <v>71661.14884599291</v>
      </c>
      <c r="W1647" s="2">
        <f t="shared" si="876"/>
        <v>288609.01537930273</v>
      </c>
      <c r="X1647" s="27">
        <f t="shared" si="877"/>
        <v>0</v>
      </c>
      <c r="Y1647" s="2">
        <f t="shared" si="891"/>
        <v>0</v>
      </c>
      <c r="Z1647" s="67">
        <f t="shared" si="878"/>
        <v>0</v>
      </c>
      <c r="AA1647" s="2">
        <f t="shared" si="887"/>
        <v>0</v>
      </c>
      <c r="AB1647" s="26">
        <f t="shared" si="885"/>
        <v>6.7299999999999999E-2</v>
      </c>
      <c r="AC1647" s="27">
        <f t="shared" si="867"/>
        <v>4</v>
      </c>
      <c r="AD1647" s="27">
        <v>252</v>
      </c>
      <c r="AE1647" s="10">
        <f t="shared" si="896"/>
        <v>1.0010343770000001</v>
      </c>
      <c r="AF1647" s="2">
        <f t="shared" si="888"/>
        <v>285.71584901</v>
      </c>
      <c r="AG1647" s="2">
        <f t="shared" si="879"/>
        <v>298.53052750000001</v>
      </c>
      <c r="AH1647" s="3" t="str">
        <f t="shared" si="880"/>
        <v>-</v>
      </c>
      <c r="AI1647" s="4" t="str">
        <f t="shared" si="897"/>
        <v>A+J=</v>
      </c>
      <c r="AJ1647" s="11">
        <f t="shared" si="886"/>
        <v>42465</v>
      </c>
      <c r="AK1647" s="11"/>
      <c r="AL1647" s="4"/>
      <c r="AM1647" s="1"/>
      <c r="AN1647" s="11"/>
      <c r="AO1647" s="1"/>
      <c r="AP1647" s="1"/>
      <c r="AQ1647" s="1"/>
      <c r="AR1647" s="1"/>
      <c r="AS1647" s="6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</row>
    <row r="1648" spans="1:55" x14ac:dyDescent="0.2">
      <c r="A1648" s="144">
        <f t="shared" si="881"/>
        <v>42437</v>
      </c>
      <c r="B1648" s="2">
        <f t="shared" si="868"/>
        <v>289091.37047315307</v>
      </c>
      <c r="C1648" s="2">
        <f t="shared" si="882"/>
        <v>212069.36443387001</v>
      </c>
      <c r="D1648" s="68">
        <f>SUM(Y1648:Y$1825)</f>
        <v>16127.31005622</v>
      </c>
      <c r="E1648" s="68">
        <f t="shared" si="869"/>
        <v>195942.05437765</v>
      </c>
      <c r="F1648" s="72">
        <f t="shared" si="892"/>
        <v>4550.2299999999996</v>
      </c>
      <c r="G1648" s="3">
        <f>IF(N1648=1,VLOOKUP(A1647,[1]Plan1!$BG$69:$BI$188,3),G1647)</f>
        <v>4591.18</v>
      </c>
      <c r="H1648" s="11">
        <f t="shared" si="893"/>
        <v>42371</v>
      </c>
      <c r="I1648" s="11">
        <f t="shared" si="894"/>
        <v>42402</v>
      </c>
      <c r="J1648" s="26">
        <f t="shared" si="870"/>
        <v>8.9995450779412067E-3</v>
      </c>
      <c r="K1648" s="11">
        <f t="shared" si="883"/>
        <v>42461</v>
      </c>
      <c r="L1648" s="11">
        <f t="shared" si="871"/>
        <v>42461</v>
      </c>
      <c r="M1648" s="1">
        <f t="shared" si="884"/>
        <v>22</v>
      </c>
      <c r="N1648" s="1">
        <f t="shared" si="889"/>
        <v>5</v>
      </c>
      <c r="O1648" s="2">
        <f t="shared" si="872"/>
        <v>1.0020382699999999</v>
      </c>
      <c r="P1648" s="10">
        <f t="shared" si="899"/>
        <v>1.0126992699999999</v>
      </c>
      <c r="Q1648" s="10">
        <f t="shared" si="895"/>
        <v>1.3635033465399162</v>
      </c>
      <c r="R1648" s="2">
        <f t="shared" si="898"/>
        <v>1.3662825300000001</v>
      </c>
      <c r="S1648" s="2">
        <f t="shared" si="890"/>
        <v>1.3024994299999999</v>
      </c>
      <c r="T1648" s="2">
        <f t="shared" si="873"/>
        <v>276220.22629557003</v>
      </c>
      <c r="U1648" s="2">
        <f t="shared" si="874"/>
        <v>4878.5020994398164</v>
      </c>
      <c r="V1648" s="2">
        <f t="shared" si="875"/>
        <v>71770.151410843231</v>
      </c>
      <c r="W1648" s="2">
        <f t="shared" si="876"/>
        <v>288718.01794415305</v>
      </c>
      <c r="X1648" s="27">
        <f t="shared" si="877"/>
        <v>0</v>
      </c>
      <c r="Y1648" s="2">
        <f t="shared" si="891"/>
        <v>0</v>
      </c>
      <c r="Z1648" s="67">
        <f t="shared" si="878"/>
        <v>0</v>
      </c>
      <c r="AA1648" s="2">
        <f t="shared" si="887"/>
        <v>0</v>
      </c>
      <c r="AB1648" s="26">
        <f t="shared" si="885"/>
        <v>6.7299999999999999E-2</v>
      </c>
      <c r="AC1648" s="27">
        <f t="shared" si="867"/>
        <v>5</v>
      </c>
      <c r="AD1648" s="27">
        <v>252</v>
      </c>
      <c r="AE1648" s="10">
        <f t="shared" si="896"/>
        <v>1.0012931389999999</v>
      </c>
      <c r="AF1648" s="2">
        <f t="shared" si="888"/>
        <v>357.19114721</v>
      </c>
      <c r="AG1648" s="2">
        <f t="shared" si="879"/>
        <v>373.352529</v>
      </c>
      <c r="AH1648" s="3" t="str">
        <f t="shared" si="880"/>
        <v>-</v>
      </c>
      <c r="AI1648" s="4" t="str">
        <f t="shared" si="897"/>
        <v>A+J=</v>
      </c>
      <c r="AJ1648" s="11">
        <f t="shared" si="886"/>
        <v>42465</v>
      </c>
      <c r="AK1648" s="11"/>
      <c r="AL1648" s="4"/>
      <c r="AM1648" s="1"/>
      <c r="AN1648" s="11"/>
      <c r="AO1648" s="1"/>
      <c r="AP1648" s="1"/>
      <c r="AQ1648" s="1"/>
      <c r="AR1648" s="1"/>
      <c r="AS1648" s="6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</row>
    <row r="1649" spans="1:55" x14ac:dyDescent="0.2">
      <c r="A1649" s="144">
        <f t="shared" si="881"/>
        <v>42438</v>
      </c>
      <c r="B1649" s="2">
        <f t="shared" si="868"/>
        <v>289275.31565015583</v>
      </c>
      <c r="C1649" s="2">
        <f t="shared" si="882"/>
        <v>212069.36443387001</v>
      </c>
      <c r="D1649" s="68">
        <f>SUM(Y1649:Y$1825)</f>
        <v>16127.31005622</v>
      </c>
      <c r="E1649" s="68">
        <f t="shared" si="869"/>
        <v>195942.05437765</v>
      </c>
      <c r="F1649" s="72">
        <f t="shared" si="892"/>
        <v>4550.2299999999996</v>
      </c>
      <c r="G1649" s="3">
        <f>IF(N1649=1,VLOOKUP(A1648,[1]Plan1!$BG$69:$BI$188,3),G1648)</f>
        <v>4591.18</v>
      </c>
      <c r="H1649" s="11">
        <f t="shared" si="893"/>
        <v>42371</v>
      </c>
      <c r="I1649" s="11">
        <f t="shared" si="894"/>
        <v>42402</v>
      </c>
      <c r="J1649" s="26">
        <f t="shared" si="870"/>
        <v>8.9995450779412067E-3</v>
      </c>
      <c r="K1649" s="11">
        <f t="shared" si="883"/>
        <v>42461</v>
      </c>
      <c r="L1649" s="11">
        <f t="shared" si="871"/>
        <v>42461</v>
      </c>
      <c r="M1649" s="1">
        <f t="shared" si="884"/>
        <v>22</v>
      </c>
      <c r="N1649" s="1">
        <f t="shared" si="889"/>
        <v>6</v>
      </c>
      <c r="O1649" s="2">
        <f t="shared" si="872"/>
        <v>1.00244643</v>
      </c>
      <c r="P1649" s="10">
        <f t="shared" si="899"/>
        <v>1.0126992699999999</v>
      </c>
      <c r="Q1649" s="10">
        <f t="shared" si="895"/>
        <v>1.3635033465399162</v>
      </c>
      <c r="R1649" s="2">
        <f t="shared" si="898"/>
        <v>1.36683906</v>
      </c>
      <c r="S1649" s="2">
        <f t="shared" si="890"/>
        <v>1.3024994299999999</v>
      </c>
      <c r="T1649" s="2">
        <f t="shared" si="873"/>
        <v>276220.22629557003</v>
      </c>
      <c r="U1649" s="2">
        <f t="shared" si="874"/>
        <v>4878.5020994398164</v>
      </c>
      <c r="V1649" s="2">
        <f t="shared" si="875"/>
        <v>71879.199042366003</v>
      </c>
      <c r="W1649" s="2">
        <f t="shared" si="876"/>
        <v>288827.06557567581</v>
      </c>
      <c r="X1649" s="27">
        <f t="shared" si="877"/>
        <v>0</v>
      </c>
      <c r="Y1649" s="2">
        <f t="shared" si="891"/>
        <v>0</v>
      </c>
      <c r="Z1649" s="67">
        <f t="shared" si="878"/>
        <v>0</v>
      </c>
      <c r="AA1649" s="2">
        <f t="shared" si="887"/>
        <v>0</v>
      </c>
      <c r="AB1649" s="26">
        <f t="shared" si="885"/>
        <v>6.7299999999999999E-2</v>
      </c>
      <c r="AC1649" s="27">
        <f t="shared" si="867"/>
        <v>6</v>
      </c>
      <c r="AD1649" s="27">
        <v>252</v>
      </c>
      <c r="AE1649" s="10">
        <f t="shared" si="896"/>
        <v>1.0015519669999999</v>
      </c>
      <c r="AF1649" s="2">
        <f t="shared" si="888"/>
        <v>428.68467593999998</v>
      </c>
      <c r="AG1649" s="2">
        <f t="shared" si="879"/>
        <v>448.25007448000002</v>
      </c>
      <c r="AH1649" s="3" t="str">
        <f t="shared" si="880"/>
        <v>-</v>
      </c>
      <c r="AI1649" s="4" t="str">
        <f t="shared" si="897"/>
        <v>A+J=</v>
      </c>
      <c r="AJ1649" s="11">
        <f t="shared" si="886"/>
        <v>42465</v>
      </c>
      <c r="AK1649" s="11"/>
      <c r="AL1649" s="4"/>
      <c r="AM1649" s="1"/>
      <c r="AN1649" s="11"/>
      <c r="AO1649" s="1"/>
      <c r="AP1649" s="1"/>
      <c r="AQ1649" s="1"/>
      <c r="AR1649" s="1"/>
      <c r="AS1649" s="6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</row>
    <row r="1650" spans="1:55" x14ac:dyDescent="0.2">
      <c r="A1650" s="144">
        <f t="shared" si="881"/>
        <v>42439</v>
      </c>
      <c r="B1650" s="2">
        <f t="shared" si="868"/>
        <v>289459.37785737007</v>
      </c>
      <c r="C1650" s="2">
        <f t="shared" si="882"/>
        <v>212069.36443387001</v>
      </c>
      <c r="D1650" s="68">
        <f>SUM(Y1650:Y$1825)</f>
        <v>16127.31005622</v>
      </c>
      <c r="E1650" s="68">
        <f t="shared" si="869"/>
        <v>195942.05437765</v>
      </c>
      <c r="F1650" s="72">
        <f t="shared" si="892"/>
        <v>4550.2299999999996</v>
      </c>
      <c r="G1650" s="3">
        <f>IF(N1650=1,VLOOKUP(A1649,[1]Plan1!$BG$69:$BI$188,3),G1649)</f>
        <v>4591.18</v>
      </c>
      <c r="H1650" s="11">
        <f t="shared" si="893"/>
        <v>42371</v>
      </c>
      <c r="I1650" s="11">
        <f t="shared" si="894"/>
        <v>42402</v>
      </c>
      <c r="J1650" s="26">
        <f t="shared" si="870"/>
        <v>8.9995450779412067E-3</v>
      </c>
      <c r="K1650" s="11">
        <f t="shared" si="883"/>
        <v>42461</v>
      </c>
      <c r="L1650" s="11">
        <f t="shared" si="871"/>
        <v>42461</v>
      </c>
      <c r="M1650" s="1">
        <f t="shared" si="884"/>
        <v>22</v>
      </c>
      <c r="N1650" s="1">
        <f t="shared" si="889"/>
        <v>7</v>
      </c>
      <c r="O1650" s="2">
        <f t="shared" si="872"/>
        <v>1.00285475</v>
      </c>
      <c r="P1650" s="10">
        <f t="shared" si="899"/>
        <v>1.0126992699999999</v>
      </c>
      <c r="Q1650" s="10">
        <f t="shared" si="895"/>
        <v>1.3635033465399162</v>
      </c>
      <c r="R1650" s="2">
        <f t="shared" si="898"/>
        <v>1.3673957999999999</v>
      </c>
      <c r="S1650" s="2">
        <f t="shared" si="890"/>
        <v>1.3024994299999999</v>
      </c>
      <c r="T1650" s="2">
        <f t="shared" si="873"/>
        <v>276220.22629557003</v>
      </c>
      <c r="U1650" s="2">
        <f t="shared" si="874"/>
        <v>4878.5020994398164</v>
      </c>
      <c r="V1650" s="2">
        <f t="shared" si="875"/>
        <v>71988.287821720209</v>
      </c>
      <c r="W1650" s="2">
        <f t="shared" si="876"/>
        <v>288936.15435503004</v>
      </c>
      <c r="X1650" s="27">
        <f t="shared" si="877"/>
        <v>0</v>
      </c>
      <c r="Y1650" s="2">
        <f t="shared" si="891"/>
        <v>0</v>
      </c>
      <c r="Z1650" s="67">
        <f t="shared" si="878"/>
        <v>0</v>
      </c>
      <c r="AA1650" s="2">
        <f t="shared" si="887"/>
        <v>0</v>
      </c>
      <c r="AB1650" s="26">
        <f t="shared" si="885"/>
        <v>6.7299999999999999E-2</v>
      </c>
      <c r="AC1650" s="27">
        <f t="shared" si="867"/>
        <v>7</v>
      </c>
      <c r="AD1650" s="27">
        <v>252</v>
      </c>
      <c r="AE1650" s="10">
        <f t="shared" si="896"/>
        <v>1.0018108619999999</v>
      </c>
      <c r="AF1650" s="2">
        <f t="shared" si="888"/>
        <v>500.19671142999999</v>
      </c>
      <c r="AG1650" s="2">
        <f t="shared" si="879"/>
        <v>523.22350233999998</v>
      </c>
      <c r="AH1650" s="3" t="str">
        <f t="shared" si="880"/>
        <v>-</v>
      </c>
      <c r="AI1650" s="4" t="str">
        <f t="shared" si="897"/>
        <v>A+J=</v>
      </c>
      <c r="AJ1650" s="11">
        <f t="shared" si="886"/>
        <v>42465</v>
      </c>
      <c r="AK1650" s="11"/>
      <c r="AL1650" s="4"/>
      <c r="AM1650" s="1"/>
      <c r="AN1650" s="11"/>
      <c r="AO1650" s="1"/>
      <c r="AP1650" s="1"/>
      <c r="AQ1650" s="1"/>
      <c r="AR1650" s="1"/>
      <c r="AS1650" s="6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</row>
    <row r="1651" spans="1:55" x14ac:dyDescent="0.2">
      <c r="A1651" s="144">
        <f t="shared" si="881"/>
        <v>42440</v>
      </c>
      <c r="B1651" s="2">
        <f t="shared" si="868"/>
        <v>289643.56136470678</v>
      </c>
      <c r="C1651" s="2">
        <f t="shared" si="882"/>
        <v>212069.36443387001</v>
      </c>
      <c r="D1651" s="68">
        <f>SUM(Y1651:Y$1825)</f>
        <v>16127.31005622</v>
      </c>
      <c r="E1651" s="68">
        <f t="shared" si="869"/>
        <v>195942.05437765</v>
      </c>
      <c r="F1651" s="72">
        <f t="shared" si="892"/>
        <v>4550.2299999999996</v>
      </c>
      <c r="G1651" s="3">
        <f>IF(N1651=1,VLOOKUP(A1650,[1]Plan1!$BG$69:$BI$188,3),G1650)</f>
        <v>4591.18</v>
      </c>
      <c r="H1651" s="11">
        <f t="shared" si="893"/>
        <v>42371</v>
      </c>
      <c r="I1651" s="11">
        <f t="shared" si="894"/>
        <v>42402</v>
      </c>
      <c r="J1651" s="26">
        <f t="shared" si="870"/>
        <v>8.9995450779412067E-3</v>
      </c>
      <c r="K1651" s="11">
        <f t="shared" si="883"/>
        <v>42461</v>
      </c>
      <c r="L1651" s="11">
        <f t="shared" si="871"/>
        <v>42461</v>
      </c>
      <c r="M1651" s="1">
        <f t="shared" si="884"/>
        <v>22</v>
      </c>
      <c r="N1651" s="1">
        <f t="shared" si="889"/>
        <v>8</v>
      </c>
      <c r="O1651" s="2">
        <f t="shared" si="872"/>
        <v>1.00326323</v>
      </c>
      <c r="P1651" s="10">
        <f t="shared" si="899"/>
        <v>1.0126992699999999</v>
      </c>
      <c r="Q1651" s="10">
        <f t="shared" si="895"/>
        <v>1.3635033465399162</v>
      </c>
      <c r="R1651" s="2">
        <f t="shared" si="898"/>
        <v>1.36795277</v>
      </c>
      <c r="S1651" s="2">
        <f t="shared" si="890"/>
        <v>1.3024994299999999</v>
      </c>
      <c r="T1651" s="2">
        <f t="shared" si="873"/>
        <v>276220.22629557003</v>
      </c>
      <c r="U1651" s="2">
        <f t="shared" si="874"/>
        <v>4878.5020994398164</v>
      </c>
      <c r="V1651" s="2">
        <f t="shared" si="875"/>
        <v>72097.421667746952</v>
      </c>
      <c r="W1651" s="2">
        <f t="shared" si="876"/>
        <v>289045.28820105677</v>
      </c>
      <c r="X1651" s="27">
        <f t="shared" si="877"/>
        <v>0</v>
      </c>
      <c r="Y1651" s="2">
        <f t="shared" si="891"/>
        <v>0</v>
      </c>
      <c r="Z1651" s="67">
        <f t="shared" si="878"/>
        <v>0</v>
      </c>
      <c r="AA1651" s="2">
        <f t="shared" si="887"/>
        <v>0</v>
      </c>
      <c r="AB1651" s="26">
        <f t="shared" si="885"/>
        <v>6.7299999999999999E-2</v>
      </c>
      <c r="AC1651" s="27">
        <f t="shared" si="867"/>
        <v>8</v>
      </c>
      <c r="AD1651" s="27">
        <v>252</v>
      </c>
      <c r="AE1651" s="10">
        <f t="shared" si="896"/>
        <v>1.002069825</v>
      </c>
      <c r="AF1651" s="2">
        <f t="shared" si="888"/>
        <v>571.72752989000003</v>
      </c>
      <c r="AG1651" s="2">
        <f t="shared" si="879"/>
        <v>598.27316365000001</v>
      </c>
      <c r="AH1651" s="3" t="str">
        <f t="shared" si="880"/>
        <v>-</v>
      </c>
      <c r="AI1651" s="4" t="str">
        <f t="shared" si="897"/>
        <v>A+J=</v>
      </c>
      <c r="AJ1651" s="11">
        <f t="shared" si="886"/>
        <v>42465</v>
      </c>
      <c r="AK1651" s="11"/>
      <c r="AL1651" s="4"/>
      <c r="AM1651" s="1"/>
      <c r="AN1651" s="11"/>
      <c r="AO1651" s="1"/>
      <c r="AP1651" s="1"/>
      <c r="AQ1651" s="1"/>
      <c r="AR1651" s="1"/>
      <c r="AS1651" s="6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</row>
    <row r="1652" spans="1:55" x14ac:dyDescent="0.2">
      <c r="A1652" s="144">
        <f t="shared" si="881"/>
        <v>42441</v>
      </c>
      <c r="B1652" s="2">
        <f t="shared" si="868"/>
        <v>289827.86368712544</v>
      </c>
      <c r="C1652" s="2">
        <f t="shared" si="882"/>
        <v>212069.36443387001</v>
      </c>
      <c r="D1652" s="68">
        <f>SUM(Y1652:Y$1825)</f>
        <v>16127.31005622</v>
      </c>
      <c r="E1652" s="68">
        <f t="shared" si="869"/>
        <v>195942.05437765</v>
      </c>
      <c r="F1652" s="72">
        <f t="shared" si="892"/>
        <v>4550.2299999999996</v>
      </c>
      <c r="G1652" s="3">
        <f>IF(N1652=1,VLOOKUP(A1651,[1]Plan1!$BG$69:$BI$188,3),G1651)</f>
        <v>4591.18</v>
      </c>
      <c r="H1652" s="11">
        <f t="shared" si="893"/>
        <v>42371</v>
      </c>
      <c r="I1652" s="11">
        <f t="shared" si="894"/>
        <v>42402</v>
      </c>
      <c r="J1652" s="26">
        <f t="shared" si="870"/>
        <v>8.9995450779412067E-3</v>
      </c>
      <c r="K1652" s="11">
        <f t="shared" si="883"/>
        <v>42461</v>
      </c>
      <c r="L1652" s="11">
        <f t="shared" si="871"/>
        <v>42461</v>
      </c>
      <c r="M1652" s="1">
        <f t="shared" si="884"/>
        <v>22</v>
      </c>
      <c r="N1652" s="1">
        <f t="shared" si="889"/>
        <v>9</v>
      </c>
      <c r="O1652" s="2">
        <f t="shared" si="872"/>
        <v>1.00367188</v>
      </c>
      <c r="P1652" s="10">
        <f t="shared" si="899"/>
        <v>1.0126992699999999</v>
      </c>
      <c r="Q1652" s="10">
        <f t="shared" si="895"/>
        <v>1.3635033465399162</v>
      </c>
      <c r="R1652" s="2">
        <f t="shared" si="898"/>
        <v>1.3685099599999999</v>
      </c>
      <c r="S1652" s="2">
        <f t="shared" si="890"/>
        <v>1.3024994299999999</v>
      </c>
      <c r="T1652" s="2">
        <f t="shared" si="873"/>
        <v>276220.22629557003</v>
      </c>
      <c r="U1652" s="2">
        <f t="shared" si="874"/>
        <v>4878.5020994398164</v>
      </c>
      <c r="V1652" s="2">
        <f t="shared" si="875"/>
        <v>72206.598621025609</v>
      </c>
      <c r="W1652" s="2">
        <f t="shared" si="876"/>
        <v>289154.46515433543</v>
      </c>
      <c r="X1652" s="27">
        <f t="shared" si="877"/>
        <v>0</v>
      </c>
      <c r="Y1652" s="2">
        <f t="shared" si="891"/>
        <v>0</v>
      </c>
      <c r="Z1652" s="67">
        <f t="shared" si="878"/>
        <v>0</v>
      </c>
      <c r="AA1652" s="2">
        <f t="shared" si="887"/>
        <v>0</v>
      </c>
      <c r="AB1652" s="26">
        <f t="shared" si="885"/>
        <v>6.7299999999999999E-2</v>
      </c>
      <c r="AC1652" s="27">
        <f t="shared" si="867"/>
        <v>9</v>
      </c>
      <c r="AD1652" s="27">
        <v>252</v>
      </c>
      <c r="AE1652" s="10">
        <f t="shared" si="896"/>
        <v>1.0023288539999999</v>
      </c>
      <c r="AF1652" s="2">
        <f t="shared" si="888"/>
        <v>643.27657887999999</v>
      </c>
      <c r="AG1652" s="2">
        <f t="shared" si="879"/>
        <v>673.39853278999999</v>
      </c>
      <c r="AH1652" s="3" t="str">
        <f t="shared" si="880"/>
        <v>-</v>
      </c>
      <c r="AI1652" s="4" t="str">
        <f t="shared" si="897"/>
        <v>A+J=</v>
      </c>
      <c r="AJ1652" s="11">
        <f t="shared" si="886"/>
        <v>42465</v>
      </c>
      <c r="AK1652" s="11"/>
      <c r="AL1652" s="4"/>
      <c r="AM1652" s="1"/>
      <c r="AN1652" s="11"/>
      <c r="AO1652" s="1"/>
      <c r="AP1652" s="1"/>
      <c r="AQ1652" s="1"/>
      <c r="AR1652" s="1"/>
      <c r="AS1652" s="6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</row>
    <row r="1653" spans="1:55" x14ac:dyDescent="0.2">
      <c r="A1653" s="144">
        <f t="shared" si="881"/>
        <v>42442</v>
      </c>
      <c r="B1653" s="2">
        <f t="shared" si="868"/>
        <v>289827.86368712544</v>
      </c>
      <c r="C1653" s="2">
        <f t="shared" si="882"/>
        <v>212069.36443387001</v>
      </c>
      <c r="D1653" s="68">
        <f>SUM(Y1653:Y$1825)</f>
        <v>16127.31005622</v>
      </c>
      <c r="E1653" s="68">
        <f t="shared" si="869"/>
        <v>195942.05437765</v>
      </c>
      <c r="F1653" s="72">
        <f t="shared" si="892"/>
        <v>4550.2299999999996</v>
      </c>
      <c r="G1653" s="3">
        <f>IF(N1653=1,VLOOKUP(A1652,[1]Plan1!$BG$69:$BI$188,3),G1652)</f>
        <v>4591.18</v>
      </c>
      <c r="H1653" s="11">
        <f t="shared" si="893"/>
        <v>42371</v>
      </c>
      <c r="I1653" s="11">
        <f t="shared" si="894"/>
        <v>42402</v>
      </c>
      <c r="J1653" s="26">
        <f t="shared" si="870"/>
        <v>8.9995450779412067E-3</v>
      </c>
      <c r="K1653" s="11">
        <f t="shared" si="883"/>
        <v>42461</v>
      </c>
      <c r="L1653" s="11">
        <f t="shared" si="871"/>
        <v>42461</v>
      </c>
      <c r="M1653" s="1">
        <f t="shared" si="884"/>
        <v>22</v>
      </c>
      <c r="N1653" s="1">
        <f t="shared" si="889"/>
        <v>9</v>
      </c>
      <c r="O1653" s="2">
        <f t="shared" si="872"/>
        <v>1.00367188</v>
      </c>
      <c r="P1653" s="10">
        <f t="shared" si="899"/>
        <v>1.0126992699999999</v>
      </c>
      <c r="Q1653" s="10">
        <f t="shared" si="895"/>
        <v>1.3635033465399162</v>
      </c>
      <c r="R1653" s="2">
        <f t="shared" si="898"/>
        <v>1.3685099599999999</v>
      </c>
      <c r="S1653" s="2">
        <f t="shared" si="890"/>
        <v>1.3024994299999999</v>
      </c>
      <c r="T1653" s="2">
        <f t="shared" si="873"/>
        <v>276220.22629557003</v>
      </c>
      <c r="U1653" s="2">
        <f t="shared" si="874"/>
        <v>4878.5020994398164</v>
      </c>
      <c r="V1653" s="2">
        <f t="shared" si="875"/>
        <v>72206.598621025609</v>
      </c>
      <c r="W1653" s="2">
        <f t="shared" si="876"/>
        <v>289154.46515433543</v>
      </c>
      <c r="X1653" s="27">
        <f t="shared" si="877"/>
        <v>0</v>
      </c>
      <c r="Y1653" s="2">
        <f t="shared" si="891"/>
        <v>0</v>
      </c>
      <c r="Z1653" s="67">
        <f t="shared" si="878"/>
        <v>0</v>
      </c>
      <c r="AA1653" s="2">
        <f t="shared" si="887"/>
        <v>0</v>
      </c>
      <c r="AB1653" s="26">
        <f t="shared" si="885"/>
        <v>6.7299999999999999E-2</v>
      </c>
      <c r="AC1653" s="27">
        <f t="shared" si="867"/>
        <v>9</v>
      </c>
      <c r="AD1653" s="27">
        <v>252</v>
      </c>
      <c r="AE1653" s="10">
        <f t="shared" si="896"/>
        <v>1.0023288539999999</v>
      </c>
      <c r="AF1653" s="2">
        <f t="shared" si="888"/>
        <v>643.27657887999999</v>
      </c>
      <c r="AG1653" s="2">
        <f t="shared" si="879"/>
        <v>673.39853278999999</v>
      </c>
      <c r="AH1653" s="3" t="str">
        <f t="shared" si="880"/>
        <v>-</v>
      </c>
      <c r="AI1653" s="4" t="str">
        <f t="shared" si="897"/>
        <v>A+J=</v>
      </c>
      <c r="AJ1653" s="11">
        <f t="shared" si="886"/>
        <v>42465</v>
      </c>
      <c r="AK1653" s="11"/>
      <c r="AL1653" s="4"/>
      <c r="AM1653" s="1"/>
      <c r="AN1653" s="11"/>
      <c r="AO1653" s="1"/>
      <c r="AP1653" s="1"/>
      <c r="AQ1653" s="1"/>
      <c r="AR1653" s="1"/>
      <c r="AS1653" s="6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</row>
    <row r="1654" spans="1:55" x14ac:dyDescent="0.2">
      <c r="A1654" s="144">
        <f t="shared" si="881"/>
        <v>42443</v>
      </c>
      <c r="B1654" s="2">
        <f t="shared" si="868"/>
        <v>289827.86368712544</v>
      </c>
      <c r="C1654" s="2">
        <f t="shared" si="882"/>
        <v>212069.36443387001</v>
      </c>
      <c r="D1654" s="68">
        <f>SUM(Y1654:Y$1825)</f>
        <v>16127.31005622</v>
      </c>
      <c r="E1654" s="68">
        <f t="shared" si="869"/>
        <v>195942.05437765</v>
      </c>
      <c r="F1654" s="72">
        <f t="shared" si="892"/>
        <v>4550.2299999999996</v>
      </c>
      <c r="G1654" s="3">
        <f>IF(N1654=1,VLOOKUP(A1653,[1]Plan1!$BG$69:$BI$188,3),G1653)</f>
        <v>4591.18</v>
      </c>
      <c r="H1654" s="11">
        <f t="shared" si="893"/>
        <v>42371</v>
      </c>
      <c r="I1654" s="11">
        <f t="shared" si="894"/>
        <v>42402</v>
      </c>
      <c r="J1654" s="26">
        <f t="shared" si="870"/>
        <v>8.9995450779412067E-3</v>
      </c>
      <c r="K1654" s="11">
        <f t="shared" si="883"/>
        <v>42461</v>
      </c>
      <c r="L1654" s="11">
        <f t="shared" si="871"/>
        <v>42461</v>
      </c>
      <c r="M1654" s="1">
        <f t="shared" si="884"/>
        <v>22</v>
      </c>
      <c r="N1654" s="1">
        <f t="shared" si="889"/>
        <v>9</v>
      </c>
      <c r="O1654" s="2">
        <f t="shared" si="872"/>
        <v>1.00367188</v>
      </c>
      <c r="P1654" s="10">
        <f t="shared" si="899"/>
        <v>1.0126992699999999</v>
      </c>
      <c r="Q1654" s="10">
        <f t="shared" si="895"/>
        <v>1.3635033465399162</v>
      </c>
      <c r="R1654" s="2">
        <f t="shared" si="898"/>
        <v>1.3685099599999999</v>
      </c>
      <c r="S1654" s="2">
        <f t="shared" si="890"/>
        <v>1.3024994299999999</v>
      </c>
      <c r="T1654" s="2">
        <f t="shared" si="873"/>
        <v>276220.22629557003</v>
      </c>
      <c r="U1654" s="2">
        <f t="shared" si="874"/>
        <v>4878.5020994398164</v>
      </c>
      <c r="V1654" s="2">
        <f t="shared" si="875"/>
        <v>72206.598621025609</v>
      </c>
      <c r="W1654" s="2">
        <f t="shared" si="876"/>
        <v>289154.46515433543</v>
      </c>
      <c r="X1654" s="27">
        <f t="shared" si="877"/>
        <v>0</v>
      </c>
      <c r="Y1654" s="2">
        <f t="shared" si="891"/>
        <v>0</v>
      </c>
      <c r="Z1654" s="67">
        <f t="shared" si="878"/>
        <v>0</v>
      </c>
      <c r="AA1654" s="2">
        <f t="shared" si="887"/>
        <v>0</v>
      </c>
      <c r="AB1654" s="26">
        <f t="shared" si="885"/>
        <v>6.7299999999999999E-2</v>
      </c>
      <c r="AC1654" s="27">
        <f t="shared" si="867"/>
        <v>9</v>
      </c>
      <c r="AD1654" s="27">
        <v>252</v>
      </c>
      <c r="AE1654" s="10">
        <f t="shared" si="896"/>
        <v>1.0023288539999999</v>
      </c>
      <c r="AF1654" s="2">
        <f t="shared" si="888"/>
        <v>643.27657887999999</v>
      </c>
      <c r="AG1654" s="2">
        <f t="shared" si="879"/>
        <v>673.39853278999999</v>
      </c>
      <c r="AH1654" s="3" t="str">
        <f t="shared" si="880"/>
        <v>-</v>
      </c>
      <c r="AI1654" s="4" t="str">
        <f t="shared" si="897"/>
        <v>A+J=</v>
      </c>
      <c r="AJ1654" s="11">
        <f t="shared" si="886"/>
        <v>42465</v>
      </c>
      <c r="AK1654" s="11"/>
      <c r="AL1654" s="4"/>
      <c r="AM1654" s="1"/>
      <c r="AN1654" s="11"/>
      <c r="AO1654" s="1"/>
      <c r="AP1654" s="1"/>
      <c r="AQ1654" s="1"/>
      <c r="AR1654" s="1"/>
      <c r="AS1654" s="6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</row>
    <row r="1655" spans="1:55" x14ac:dyDescent="0.2">
      <c r="A1655" s="144">
        <f t="shared" si="881"/>
        <v>42444</v>
      </c>
      <c r="B1655" s="2">
        <f t="shared" si="868"/>
        <v>290012.28909799719</v>
      </c>
      <c r="C1655" s="2">
        <f t="shared" si="882"/>
        <v>212069.36443387001</v>
      </c>
      <c r="D1655" s="68">
        <f>SUM(Y1655:Y$1825)</f>
        <v>16127.31005622</v>
      </c>
      <c r="E1655" s="68">
        <f t="shared" si="869"/>
        <v>195942.05437765</v>
      </c>
      <c r="F1655" s="72">
        <f t="shared" si="892"/>
        <v>4550.2299999999996</v>
      </c>
      <c r="G1655" s="3">
        <f>IF(N1655=1,VLOOKUP(A1654,[1]Plan1!$BG$69:$BI$188,3),G1654)</f>
        <v>4591.18</v>
      </c>
      <c r="H1655" s="11">
        <f t="shared" si="893"/>
        <v>42371</v>
      </c>
      <c r="I1655" s="11">
        <f t="shared" si="894"/>
        <v>42402</v>
      </c>
      <c r="J1655" s="26">
        <f t="shared" si="870"/>
        <v>8.9995450779412067E-3</v>
      </c>
      <c r="K1655" s="11">
        <f t="shared" si="883"/>
        <v>42461</v>
      </c>
      <c r="L1655" s="11">
        <f t="shared" si="871"/>
        <v>42461</v>
      </c>
      <c r="M1655" s="1">
        <f t="shared" si="884"/>
        <v>22</v>
      </c>
      <c r="N1655" s="1">
        <f t="shared" si="889"/>
        <v>10</v>
      </c>
      <c r="O1655" s="2">
        <f t="shared" si="872"/>
        <v>1.0040807</v>
      </c>
      <c r="P1655" s="10">
        <f t="shared" si="899"/>
        <v>1.0126992699999999</v>
      </c>
      <c r="Q1655" s="10">
        <f t="shared" si="895"/>
        <v>1.3635033465399162</v>
      </c>
      <c r="R1655" s="2">
        <f t="shared" si="898"/>
        <v>1.3690673900000001</v>
      </c>
      <c r="S1655" s="2">
        <f t="shared" si="890"/>
        <v>1.3024994299999999</v>
      </c>
      <c r="T1655" s="2">
        <f t="shared" si="873"/>
        <v>276220.22629557003</v>
      </c>
      <c r="U1655" s="2">
        <f t="shared" si="874"/>
        <v>4878.5020994398164</v>
      </c>
      <c r="V1655" s="2">
        <f t="shared" si="875"/>
        <v>72315.822600397383</v>
      </c>
      <c r="W1655" s="2">
        <f t="shared" si="876"/>
        <v>289263.6891337072</v>
      </c>
      <c r="X1655" s="27">
        <f t="shared" si="877"/>
        <v>0</v>
      </c>
      <c r="Y1655" s="2">
        <f t="shared" si="891"/>
        <v>0</v>
      </c>
      <c r="Z1655" s="67">
        <f t="shared" si="878"/>
        <v>0</v>
      </c>
      <c r="AA1655" s="2">
        <f t="shared" si="887"/>
        <v>0</v>
      </c>
      <c r="AB1655" s="26">
        <f t="shared" si="885"/>
        <v>6.7299999999999999E-2</v>
      </c>
      <c r="AC1655" s="27">
        <f t="shared" si="867"/>
        <v>10</v>
      </c>
      <c r="AD1655" s="27">
        <v>252</v>
      </c>
      <c r="AE1655" s="10">
        <f t="shared" si="896"/>
        <v>1.0025879499999999</v>
      </c>
      <c r="AF1655" s="2">
        <f t="shared" si="888"/>
        <v>714.84413463999999</v>
      </c>
      <c r="AG1655" s="2">
        <f t="shared" si="879"/>
        <v>748.59996429</v>
      </c>
      <c r="AH1655" s="3" t="str">
        <f t="shared" si="880"/>
        <v>-</v>
      </c>
      <c r="AI1655" s="4" t="str">
        <f t="shared" si="897"/>
        <v>A+J=</v>
      </c>
      <c r="AJ1655" s="11">
        <f t="shared" si="886"/>
        <v>42465</v>
      </c>
      <c r="AK1655" s="11"/>
      <c r="AL1655" s="4"/>
      <c r="AM1655" s="1"/>
      <c r="AN1655" s="11"/>
      <c r="AO1655" s="1"/>
      <c r="AP1655" s="1"/>
      <c r="AQ1655" s="1"/>
      <c r="AR1655" s="1"/>
      <c r="AS1655" s="6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</row>
    <row r="1656" spans="1:55" x14ac:dyDescent="0.2">
      <c r="A1656" s="144">
        <f t="shared" si="881"/>
        <v>42445</v>
      </c>
      <c r="B1656" s="2">
        <f t="shared" si="868"/>
        <v>290196.83569083142</v>
      </c>
      <c r="C1656" s="2">
        <f t="shared" si="882"/>
        <v>212069.36443387001</v>
      </c>
      <c r="D1656" s="68">
        <f>SUM(Y1656:Y$1825)</f>
        <v>16127.31005622</v>
      </c>
      <c r="E1656" s="68">
        <f t="shared" si="869"/>
        <v>195942.05437765</v>
      </c>
      <c r="F1656" s="72">
        <f t="shared" si="892"/>
        <v>4550.2299999999996</v>
      </c>
      <c r="G1656" s="3">
        <f>IF(N1656=1,VLOOKUP(A1655,[1]Plan1!$BG$69:$BI$188,3),G1655)</f>
        <v>4591.18</v>
      </c>
      <c r="H1656" s="11">
        <f t="shared" si="893"/>
        <v>42371</v>
      </c>
      <c r="I1656" s="11">
        <f t="shared" si="894"/>
        <v>42402</v>
      </c>
      <c r="J1656" s="26">
        <f t="shared" si="870"/>
        <v>8.9995450779412067E-3</v>
      </c>
      <c r="K1656" s="11">
        <f t="shared" si="883"/>
        <v>42461</v>
      </c>
      <c r="L1656" s="11">
        <f t="shared" si="871"/>
        <v>42461</v>
      </c>
      <c r="M1656" s="1">
        <f t="shared" si="884"/>
        <v>22</v>
      </c>
      <c r="N1656" s="1">
        <f t="shared" si="889"/>
        <v>11</v>
      </c>
      <c r="O1656" s="2">
        <f t="shared" si="872"/>
        <v>1.00448969</v>
      </c>
      <c r="P1656" s="10">
        <f t="shared" si="899"/>
        <v>1.0126992699999999</v>
      </c>
      <c r="Q1656" s="10">
        <f t="shared" si="895"/>
        <v>1.3635033465399162</v>
      </c>
      <c r="R1656" s="2">
        <f t="shared" si="898"/>
        <v>1.36962505</v>
      </c>
      <c r="S1656" s="2">
        <f t="shared" si="890"/>
        <v>1.3024994299999999</v>
      </c>
      <c r="T1656" s="2">
        <f t="shared" si="873"/>
        <v>276220.22629557003</v>
      </c>
      <c r="U1656" s="2">
        <f t="shared" si="874"/>
        <v>4878.5020994398164</v>
      </c>
      <c r="V1656" s="2">
        <f t="shared" si="875"/>
        <v>72425.091646441608</v>
      </c>
      <c r="W1656" s="2">
        <f t="shared" si="876"/>
        <v>289372.95817975141</v>
      </c>
      <c r="X1656" s="27">
        <f t="shared" si="877"/>
        <v>0</v>
      </c>
      <c r="Y1656" s="2">
        <f t="shared" si="891"/>
        <v>0</v>
      </c>
      <c r="Z1656" s="67">
        <f t="shared" si="878"/>
        <v>0</v>
      </c>
      <c r="AA1656" s="2">
        <f t="shared" si="887"/>
        <v>0</v>
      </c>
      <c r="AB1656" s="26">
        <f t="shared" si="885"/>
        <v>6.7299999999999999E-2</v>
      </c>
      <c r="AC1656" s="27">
        <f t="shared" si="867"/>
        <v>11</v>
      </c>
      <c r="AD1656" s="27">
        <v>252</v>
      </c>
      <c r="AE1656" s="10">
        <f t="shared" si="896"/>
        <v>1.0028471130000001</v>
      </c>
      <c r="AF1656" s="2">
        <f t="shared" si="888"/>
        <v>786.43019714000002</v>
      </c>
      <c r="AG1656" s="2">
        <f t="shared" si="879"/>
        <v>823.87751107999998</v>
      </c>
      <c r="AH1656" s="3" t="str">
        <f t="shared" si="880"/>
        <v>-</v>
      </c>
      <c r="AI1656" s="4" t="str">
        <f t="shared" si="897"/>
        <v>A+J=</v>
      </c>
      <c r="AJ1656" s="11">
        <f t="shared" si="886"/>
        <v>42465</v>
      </c>
      <c r="AK1656" s="11"/>
      <c r="AL1656" s="4"/>
      <c r="AM1656" s="1"/>
      <c r="AN1656" s="11"/>
      <c r="AO1656" s="1"/>
      <c r="AP1656" s="1"/>
      <c r="AQ1656" s="1"/>
      <c r="AR1656" s="1"/>
      <c r="AS1656" s="6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</row>
    <row r="1657" spans="1:55" x14ac:dyDescent="0.2">
      <c r="A1657" s="144">
        <f t="shared" si="881"/>
        <v>42446</v>
      </c>
      <c r="B1657" s="2">
        <f t="shared" si="868"/>
        <v>290381.50155711762</v>
      </c>
      <c r="C1657" s="2">
        <f t="shared" si="882"/>
        <v>212069.36443387001</v>
      </c>
      <c r="D1657" s="68">
        <f>SUM(Y1657:Y$1825)</f>
        <v>16127.31005622</v>
      </c>
      <c r="E1657" s="68">
        <f t="shared" si="869"/>
        <v>195942.05437765</v>
      </c>
      <c r="F1657" s="72">
        <f t="shared" si="892"/>
        <v>4550.2299999999996</v>
      </c>
      <c r="G1657" s="3">
        <f>IF(N1657=1,VLOOKUP(A1656,[1]Plan1!$BG$69:$BI$188,3),G1656)</f>
        <v>4591.18</v>
      </c>
      <c r="H1657" s="11">
        <f t="shared" si="893"/>
        <v>42371</v>
      </c>
      <c r="I1657" s="11">
        <f t="shared" si="894"/>
        <v>42402</v>
      </c>
      <c r="J1657" s="26">
        <f t="shared" si="870"/>
        <v>8.9995450779412067E-3</v>
      </c>
      <c r="K1657" s="11">
        <f t="shared" si="883"/>
        <v>42461</v>
      </c>
      <c r="L1657" s="11">
        <f t="shared" si="871"/>
        <v>42461</v>
      </c>
      <c r="M1657" s="1">
        <f t="shared" si="884"/>
        <v>22</v>
      </c>
      <c r="N1657" s="1">
        <f t="shared" si="889"/>
        <v>12</v>
      </c>
      <c r="O1657" s="2">
        <f t="shared" si="872"/>
        <v>1.0048988400000001</v>
      </c>
      <c r="P1657" s="10">
        <f t="shared" si="899"/>
        <v>1.0126992699999999</v>
      </c>
      <c r="Q1657" s="10">
        <f t="shared" si="895"/>
        <v>1.3635033465399162</v>
      </c>
      <c r="R1657" s="2">
        <f t="shared" si="898"/>
        <v>1.3701829299999999</v>
      </c>
      <c r="S1657" s="2">
        <f t="shared" si="890"/>
        <v>1.3024994299999999</v>
      </c>
      <c r="T1657" s="2">
        <f t="shared" si="873"/>
        <v>276220.22629557003</v>
      </c>
      <c r="U1657" s="2">
        <f t="shared" si="874"/>
        <v>4878.5020994398164</v>
      </c>
      <c r="V1657" s="2">
        <f t="shared" si="875"/>
        <v>72534.403799737789</v>
      </c>
      <c r="W1657" s="2">
        <f t="shared" si="876"/>
        <v>289482.27033304761</v>
      </c>
      <c r="X1657" s="27">
        <f t="shared" si="877"/>
        <v>0</v>
      </c>
      <c r="Y1657" s="2">
        <f t="shared" si="891"/>
        <v>0</v>
      </c>
      <c r="Z1657" s="67">
        <f t="shared" si="878"/>
        <v>0</v>
      </c>
      <c r="AA1657" s="2">
        <f>IF(Z1657&gt;0,TRUNC(Z1657*T1655,8),0)</f>
        <v>0</v>
      </c>
      <c r="AB1657" s="26">
        <f t="shared" si="885"/>
        <v>6.7299999999999999E-2</v>
      </c>
      <c r="AC1657" s="27">
        <f t="shared" si="867"/>
        <v>12</v>
      </c>
      <c r="AD1657" s="27">
        <v>252</v>
      </c>
      <c r="AE1657" s="10">
        <f t="shared" si="896"/>
        <v>1.003106343</v>
      </c>
      <c r="AF1657" s="2">
        <f>TRUNC((T1655*(AE1657-1)),8)</f>
        <v>858.03476640999997</v>
      </c>
      <c r="AG1657" s="2">
        <f t="shared" si="879"/>
        <v>899.23122407000005</v>
      </c>
      <c r="AH1657" s="3" t="str">
        <f t="shared" si="880"/>
        <v>-</v>
      </c>
      <c r="AI1657" s="4" t="str">
        <f t="shared" si="897"/>
        <v>A+J=</v>
      </c>
      <c r="AJ1657" s="11">
        <f t="shared" si="886"/>
        <v>42465</v>
      </c>
      <c r="AK1657" s="16"/>
      <c r="AL1657" s="81"/>
      <c r="AM1657" s="38"/>
      <c r="AN1657" s="16"/>
      <c r="AO1657" s="38"/>
      <c r="AP1657" s="38"/>
      <c r="AQ1657" s="38"/>
      <c r="AR1657" s="38"/>
      <c r="AS1657" s="66"/>
      <c r="AT1657" s="38"/>
      <c r="AU1657" s="38"/>
      <c r="AV1657" s="38"/>
      <c r="AW1657" s="38"/>
      <c r="AX1657" s="38"/>
      <c r="AY1657" s="38"/>
      <c r="AZ1657" s="38"/>
      <c r="BA1657" s="38"/>
      <c r="BB1657" s="38"/>
      <c r="BC1657" s="38"/>
    </row>
    <row r="1658" spans="1:55" x14ac:dyDescent="0.2">
      <c r="A1658" s="144">
        <f t="shared" si="881"/>
        <v>42447</v>
      </c>
      <c r="B1658" s="2">
        <f t="shared" si="868"/>
        <v>290566.28871836636</v>
      </c>
      <c r="C1658" s="2">
        <f t="shared" si="882"/>
        <v>212069.36443387001</v>
      </c>
      <c r="D1658" s="68">
        <f>SUM(Y1658:Y$1825)</f>
        <v>16127.31005622</v>
      </c>
      <c r="E1658" s="68">
        <f t="shared" si="869"/>
        <v>195942.05437765</v>
      </c>
      <c r="F1658" s="72">
        <f t="shared" si="892"/>
        <v>4550.2299999999996</v>
      </c>
      <c r="G1658" s="3">
        <f>IF(N1658=1,VLOOKUP(A1657,[1]Plan1!$BG$69:$BI$188,3),G1657)</f>
        <v>4591.18</v>
      </c>
      <c r="H1658" s="11">
        <f t="shared" si="893"/>
        <v>42371</v>
      </c>
      <c r="I1658" s="11">
        <f t="shared" si="894"/>
        <v>42402</v>
      </c>
      <c r="J1658" s="26">
        <f t="shared" si="870"/>
        <v>8.9995450779412067E-3</v>
      </c>
      <c r="K1658" s="11">
        <f t="shared" si="883"/>
        <v>42461</v>
      </c>
      <c r="L1658" s="11">
        <f t="shared" si="871"/>
        <v>42461</v>
      </c>
      <c r="M1658" s="1">
        <f t="shared" si="884"/>
        <v>22</v>
      </c>
      <c r="N1658" s="1">
        <f t="shared" si="889"/>
        <v>13</v>
      </c>
      <c r="O1658" s="2">
        <f t="shared" si="872"/>
        <v>1.00530816</v>
      </c>
      <c r="P1658" s="10">
        <f t="shared" si="899"/>
        <v>1.0126992699999999</v>
      </c>
      <c r="Q1658" s="10">
        <f t="shared" si="895"/>
        <v>1.3635033465399162</v>
      </c>
      <c r="R1658" s="2">
        <f t="shared" si="898"/>
        <v>1.37074104</v>
      </c>
      <c r="S1658" s="2">
        <f t="shared" si="890"/>
        <v>1.3024994299999999</v>
      </c>
      <c r="T1658" s="2">
        <f t="shared" si="873"/>
        <v>276220.22629557003</v>
      </c>
      <c r="U1658" s="2">
        <f t="shared" si="874"/>
        <v>4878.5020994398164</v>
      </c>
      <c r="V1658" s="2">
        <f t="shared" si="875"/>
        <v>72643.761019706508</v>
      </c>
      <c r="W1658" s="2">
        <f t="shared" si="876"/>
        <v>289591.62755301635</v>
      </c>
      <c r="X1658" s="27">
        <f t="shared" si="877"/>
        <v>0</v>
      </c>
      <c r="Y1658" s="2">
        <f t="shared" si="891"/>
        <v>0</v>
      </c>
      <c r="Z1658" s="67">
        <f t="shared" si="878"/>
        <v>0</v>
      </c>
      <c r="AA1658" s="2">
        <f t="shared" ref="AA1658:AA1721" si="900">IF(Z1658&gt;0,TRUNC(Z1658*T1658,8),0)</f>
        <v>0</v>
      </c>
      <c r="AB1658" s="26">
        <f t="shared" si="885"/>
        <v>6.7299999999999999E-2</v>
      </c>
      <c r="AC1658" s="27">
        <f t="shared" si="867"/>
        <v>13</v>
      </c>
      <c r="AD1658" s="27">
        <v>252</v>
      </c>
      <c r="AE1658" s="10">
        <f t="shared" si="896"/>
        <v>1.0033656399999999</v>
      </c>
      <c r="AF1658" s="2">
        <f t="shared" ref="AF1658:AF1721" si="901">TRUNC((T1658*(AE1658-1)),8)</f>
        <v>929.65784241999995</v>
      </c>
      <c r="AG1658" s="2">
        <f t="shared" si="879"/>
        <v>974.66116535000003</v>
      </c>
      <c r="AH1658" s="3" t="str">
        <f t="shared" si="880"/>
        <v>-</v>
      </c>
      <c r="AI1658" s="4" t="str">
        <f t="shared" si="897"/>
        <v>A+J=</v>
      </c>
      <c r="AJ1658" s="11">
        <f t="shared" si="886"/>
        <v>42465</v>
      </c>
      <c r="AK1658" s="11"/>
      <c r="AL1658" s="4"/>
      <c r="AM1658" s="1"/>
      <c r="AN1658" s="11"/>
      <c r="AO1658" s="1"/>
      <c r="AP1658" s="1"/>
      <c r="AQ1658" s="1"/>
      <c r="AR1658" s="1"/>
      <c r="AS1658" s="6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</row>
    <row r="1659" spans="1:55" x14ac:dyDescent="0.2">
      <c r="A1659" s="144">
        <f t="shared" si="881"/>
        <v>42448</v>
      </c>
      <c r="B1659" s="2">
        <f t="shared" si="868"/>
        <v>290751.19723162754</v>
      </c>
      <c r="C1659" s="2">
        <f t="shared" si="882"/>
        <v>212069.36443387001</v>
      </c>
      <c r="D1659" s="68">
        <f>SUM(Y1659:Y$1825)</f>
        <v>16127.31005622</v>
      </c>
      <c r="E1659" s="68">
        <f t="shared" si="869"/>
        <v>195942.05437765</v>
      </c>
      <c r="F1659" s="72">
        <f t="shared" si="892"/>
        <v>4550.2299999999996</v>
      </c>
      <c r="G1659" s="3">
        <f>IF(N1659=1,VLOOKUP(A1658,[1]Plan1!$BG$69:$BI$188,3),G1658)</f>
        <v>4591.18</v>
      </c>
      <c r="H1659" s="11">
        <f t="shared" si="893"/>
        <v>42371</v>
      </c>
      <c r="I1659" s="11">
        <f t="shared" si="894"/>
        <v>42402</v>
      </c>
      <c r="J1659" s="26">
        <f t="shared" si="870"/>
        <v>8.9995450779412067E-3</v>
      </c>
      <c r="K1659" s="11">
        <f t="shared" si="883"/>
        <v>42461</v>
      </c>
      <c r="L1659" s="11">
        <f t="shared" si="871"/>
        <v>42461</v>
      </c>
      <c r="M1659" s="1">
        <f t="shared" si="884"/>
        <v>22</v>
      </c>
      <c r="N1659" s="1">
        <f t="shared" si="889"/>
        <v>14</v>
      </c>
      <c r="O1659" s="2">
        <f t="shared" si="872"/>
        <v>1.00571765</v>
      </c>
      <c r="P1659" s="10">
        <f t="shared" si="899"/>
        <v>1.0126992699999999</v>
      </c>
      <c r="Q1659" s="10">
        <f t="shared" si="895"/>
        <v>1.3635033465399162</v>
      </c>
      <c r="R1659" s="2">
        <f t="shared" si="898"/>
        <v>1.37129938</v>
      </c>
      <c r="S1659" s="2">
        <f t="shared" si="890"/>
        <v>1.3024994299999999</v>
      </c>
      <c r="T1659" s="2">
        <f t="shared" si="873"/>
        <v>276220.22629557003</v>
      </c>
      <c r="U1659" s="2">
        <f t="shared" si="874"/>
        <v>4878.5020994398164</v>
      </c>
      <c r="V1659" s="2">
        <f t="shared" si="875"/>
        <v>72753.16330634772</v>
      </c>
      <c r="W1659" s="2">
        <f t="shared" si="876"/>
        <v>289701.02983965754</v>
      </c>
      <c r="X1659" s="27">
        <f t="shared" si="877"/>
        <v>0</v>
      </c>
      <c r="Y1659" s="2">
        <f t="shared" si="891"/>
        <v>0</v>
      </c>
      <c r="Z1659" s="67">
        <f t="shared" si="878"/>
        <v>0</v>
      </c>
      <c r="AA1659" s="2">
        <f t="shared" si="900"/>
        <v>0</v>
      </c>
      <c r="AB1659" s="26">
        <f t="shared" si="885"/>
        <v>6.7299999999999999E-2</v>
      </c>
      <c r="AC1659" s="27">
        <f t="shared" si="867"/>
        <v>14</v>
      </c>
      <c r="AD1659" s="27">
        <v>252</v>
      </c>
      <c r="AE1659" s="10">
        <f t="shared" si="896"/>
        <v>1.0036250040000001</v>
      </c>
      <c r="AF1659" s="2">
        <f t="shared" si="901"/>
        <v>1001.2994252</v>
      </c>
      <c r="AG1659" s="2">
        <f t="shared" si="879"/>
        <v>1050.1673919699999</v>
      </c>
      <c r="AH1659" s="3" t="str">
        <f t="shared" si="880"/>
        <v>-</v>
      </c>
      <c r="AI1659" s="4" t="str">
        <f t="shared" si="897"/>
        <v>A+J=</v>
      </c>
      <c r="AJ1659" s="11">
        <f t="shared" si="886"/>
        <v>42465</v>
      </c>
      <c r="AK1659" s="11"/>
      <c r="AL1659" s="4"/>
      <c r="AM1659" s="1"/>
      <c r="AN1659" s="11"/>
      <c r="AO1659" s="1"/>
      <c r="AP1659" s="1"/>
      <c r="AQ1659" s="1"/>
      <c r="AR1659" s="1"/>
      <c r="AS1659" s="6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</row>
    <row r="1660" spans="1:55" x14ac:dyDescent="0.2">
      <c r="A1660" s="144">
        <f t="shared" si="881"/>
        <v>42449</v>
      </c>
      <c r="B1660" s="2">
        <f t="shared" si="868"/>
        <v>290751.19723162754</v>
      </c>
      <c r="C1660" s="2">
        <f t="shared" si="882"/>
        <v>212069.36443387001</v>
      </c>
      <c r="D1660" s="68">
        <f>SUM(Y1660:Y$1825)</f>
        <v>16127.31005622</v>
      </c>
      <c r="E1660" s="68">
        <f t="shared" si="869"/>
        <v>195942.05437765</v>
      </c>
      <c r="F1660" s="72">
        <f t="shared" si="892"/>
        <v>4550.2299999999996</v>
      </c>
      <c r="G1660" s="3">
        <f>IF(N1660=1,VLOOKUP(A1659,[1]Plan1!$BG$69:$BI$188,3),G1659)</f>
        <v>4591.18</v>
      </c>
      <c r="H1660" s="11">
        <f t="shared" si="893"/>
        <v>42371</v>
      </c>
      <c r="I1660" s="11">
        <f t="shared" si="894"/>
        <v>42402</v>
      </c>
      <c r="J1660" s="26">
        <f t="shared" si="870"/>
        <v>8.9995450779412067E-3</v>
      </c>
      <c r="K1660" s="11">
        <f t="shared" si="883"/>
        <v>42461</v>
      </c>
      <c r="L1660" s="11">
        <f t="shared" si="871"/>
        <v>42461</v>
      </c>
      <c r="M1660" s="1">
        <f t="shared" si="884"/>
        <v>22</v>
      </c>
      <c r="N1660" s="1">
        <f t="shared" si="889"/>
        <v>14</v>
      </c>
      <c r="O1660" s="2">
        <f t="shared" si="872"/>
        <v>1.00571765</v>
      </c>
      <c r="P1660" s="10">
        <f t="shared" si="899"/>
        <v>1.0126992699999999</v>
      </c>
      <c r="Q1660" s="10">
        <f t="shared" si="895"/>
        <v>1.3635033465399162</v>
      </c>
      <c r="R1660" s="2">
        <f t="shared" si="898"/>
        <v>1.37129938</v>
      </c>
      <c r="S1660" s="2">
        <f t="shared" si="890"/>
        <v>1.3024994299999999</v>
      </c>
      <c r="T1660" s="2">
        <f t="shared" si="873"/>
        <v>276220.22629557003</v>
      </c>
      <c r="U1660" s="2">
        <f t="shared" si="874"/>
        <v>4878.5020994398164</v>
      </c>
      <c r="V1660" s="2">
        <f t="shared" si="875"/>
        <v>72753.16330634772</v>
      </c>
      <c r="W1660" s="2">
        <f t="shared" si="876"/>
        <v>289701.02983965754</v>
      </c>
      <c r="X1660" s="27">
        <f t="shared" si="877"/>
        <v>0</v>
      </c>
      <c r="Y1660" s="2">
        <f t="shared" si="891"/>
        <v>0</v>
      </c>
      <c r="Z1660" s="67">
        <f t="shared" si="878"/>
        <v>0</v>
      </c>
      <c r="AA1660" s="2">
        <f t="shared" si="900"/>
        <v>0</v>
      </c>
      <c r="AB1660" s="26">
        <f t="shared" si="885"/>
        <v>6.7299999999999999E-2</v>
      </c>
      <c r="AC1660" s="27">
        <f t="shared" ref="AC1660:AC1723" si="902">N1660</f>
        <v>14</v>
      </c>
      <c r="AD1660" s="27">
        <v>252</v>
      </c>
      <c r="AE1660" s="10">
        <f t="shared" si="896"/>
        <v>1.0036250040000001</v>
      </c>
      <c r="AF1660" s="2">
        <f t="shared" si="901"/>
        <v>1001.2994252</v>
      </c>
      <c r="AG1660" s="2">
        <f t="shared" si="879"/>
        <v>1050.1673919699999</v>
      </c>
      <c r="AH1660" s="3" t="str">
        <f t="shared" si="880"/>
        <v>-</v>
      </c>
      <c r="AI1660" s="4" t="str">
        <f t="shared" si="897"/>
        <v>A+J=</v>
      </c>
      <c r="AJ1660" s="11">
        <f t="shared" si="886"/>
        <v>42465</v>
      </c>
      <c r="AK1660" s="11"/>
      <c r="AL1660" s="4"/>
      <c r="AM1660" s="1"/>
      <c r="AN1660" s="11"/>
      <c r="AO1660" s="1"/>
      <c r="AP1660" s="1"/>
      <c r="AQ1660" s="1"/>
      <c r="AR1660" s="1"/>
      <c r="AS1660" s="6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</row>
    <row r="1661" spans="1:55" x14ac:dyDescent="0.2">
      <c r="A1661" s="144">
        <f t="shared" si="881"/>
        <v>42450</v>
      </c>
      <c r="B1661" s="2">
        <f t="shared" si="868"/>
        <v>290751.19723162754</v>
      </c>
      <c r="C1661" s="2">
        <f t="shared" si="882"/>
        <v>212069.36443387001</v>
      </c>
      <c r="D1661" s="68">
        <f>SUM(Y1661:Y$1825)</f>
        <v>16127.31005622</v>
      </c>
      <c r="E1661" s="68">
        <f t="shared" si="869"/>
        <v>195942.05437765</v>
      </c>
      <c r="F1661" s="72">
        <f t="shared" si="892"/>
        <v>4550.2299999999996</v>
      </c>
      <c r="G1661" s="3">
        <f>IF(N1661=1,VLOOKUP(A1660,[1]Plan1!$BG$69:$BI$188,3),G1660)</f>
        <v>4591.18</v>
      </c>
      <c r="H1661" s="11">
        <f t="shared" si="893"/>
        <v>42371</v>
      </c>
      <c r="I1661" s="11">
        <f t="shared" si="894"/>
        <v>42402</v>
      </c>
      <c r="J1661" s="26">
        <f t="shared" si="870"/>
        <v>8.9995450779412067E-3</v>
      </c>
      <c r="K1661" s="11">
        <f t="shared" si="883"/>
        <v>42461</v>
      </c>
      <c r="L1661" s="11">
        <f t="shared" si="871"/>
        <v>42461</v>
      </c>
      <c r="M1661" s="1">
        <f t="shared" si="884"/>
        <v>22</v>
      </c>
      <c r="N1661" s="1">
        <f t="shared" si="889"/>
        <v>14</v>
      </c>
      <c r="O1661" s="2">
        <f t="shared" si="872"/>
        <v>1.00571765</v>
      </c>
      <c r="P1661" s="10">
        <f t="shared" si="899"/>
        <v>1.0126992699999999</v>
      </c>
      <c r="Q1661" s="10">
        <f t="shared" si="895"/>
        <v>1.3635033465399162</v>
      </c>
      <c r="R1661" s="2">
        <f t="shared" si="898"/>
        <v>1.37129938</v>
      </c>
      <c r="S1661" s="2">
        <f t="shared" si="890"/>
        <v>1.3024994299999999</v>
      </c>
      <c r="T1661" s="2">
        <f t="shared" si="873"/>
        <v>276220.22629557003</v>
      </c>
      <c r="U1661" s="2">
        <f t="shared" si="874"/>
        <v>4878.5020994398164</v>
      </c>
      <c r="V1661" s="2">
        <f t="shared" si="875"/>
        <v>72753.16330634772</v>
      </c>
      <c r="W1661" s="2">
        <f t="shared" si="876"/>
        <v>289701.02983965754</v>
      </c>
      <c r="X1661" s="27">
        <f t="shared" si="877"/>
        <v>0</v>
      </c>
      <c r="Y1661" s="2">
        <f t="shared" si="891"/>
        <v>0</v>
      </c>
      <c r="Z1661" s="67">
        <f t="shared" si="878"/>
        <v>0</v>
      </c>
      <c r="AA1661" s="2">
        <f t="shared" si="900"/>
        <v>0</v>
      </c>
      <c r="AB1661" s="26">
        <f t="shared" si="885"/>
        <v>6.7299999999999999E-2</v>
      </c>
      <c r="AC1661" s="27">
        <f t="shared" si="902"/>
        <v>14</v>
      </c>
      <c r="AD1661" s="27">
        <v>252</v>
      </c>
      <c r="AE1661" s="10">
        <f t="shared" si="896"/>
        <v>1.0036250040000001</v>
      </c>
      <c r="AF1661" s="2">
        <f t="shared" si="901"/>
        <v>1001.2994252</v>
      </c>
      <c r="AG1661" s="2">
        <f t="shared" si="879"/>
        <v>1050.1673919699999</v>
      </c>
      <c r="AH1661" s="3" t="str">
        <f t="shared" si="880"/>
        <v>-</v>
      </c>
      <c r="AI1661" s="4" t="str">
        <f t="shared" si="897"/>
        <v>A+J=</v>
      </c>
      <c r="AJ1661" s="11">
        <f t="shared" si="886"/>
        <v>42465</v>
      </c>
      <c r="AK1661" s="11"/>
      <c r="AL1661" s="4"/>
      <c r="AM1661" s="1"/>
      <c r="AN1661" s="11"/>
      <c r="AO1661" s="1"/>
      <c r="AP1661" s="1"/>
      <c r="AQ1661" s="1"/>
      <c r="AR1661" s="1"/>
      <c r="AS1661" s="6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</row>
    <row r="1662" spans="1:55" x14ac:dyDescent="0.2">
      <c r="A1662" s="144">
        <f t="shared" si="881"/>
        <v>42451</v>
      </c>
      <c r="B1662" s="2">
        <f t="shared" si="868"/>
        <v>290936.22518691077</v>
      </c>
      <c r="C1662" s="2">
        <f t="shared" si="882"/>
        <v>212069.36443387001</v>
      </c>
      <c r="D1662" s="68">
        <f>SUM(Y1662:Y$1825)</f>
        <v>16127.31005622</v>
      </c>
      <c r="E1662" s="68">
        <f t="shared" si="869"/>
        <v>195942.05437765</v>
      </c>
      <c r="F1662" s="72">
        <f t="shared" si="892"/>
        <v>4550.2299999999996</v>
      </c>
      <c r="G1662" s="3">
        <f>IF(N1662=1,VLOOKUP(A1661,[1]Plan1!$BG$69:$BI$188,3),G1661)</f>
        <v>4591.18</v>
      </c>
      <c r="H1662" s="11">
        <f t="shared" si="893"/>
        <v>42371</v>
      </c>
      <c r="I1662" s="11">
        <f t="shared" si="894"/>
        <v>42402</v>
      </c>
      <c r="J1662" s="26">
        <f t="shared" si="870"/>
        <v>8.9995450779412067E-3</v>
      </c>
      <c r="K1662" s="11">
        <f t="shared" si="883"/>
        <v>42461</v>
      </c>
      <c r="L1662" s="11">
        <f t="shared" si="871"/>
        <v>42461</v>
      </c>
      <c r="M1662" s="1">
        <f t="shared" si="884"/>
        <v>22</v>
      </c>
      <c r="N1662" s="1">
        <f t="shared" si="889"/>
        <v>15</v>
      </c>
      <c r="O1662" s="2">
        <f t="shared" si="872"/>
        <v>1.0061272999999999</v>
      </c>
      <c r="P1662" s="10">
        <f t="shared" si="899"/>
        <v>1.0126992699999999</v>
      </c>
      <c r="Q1662" s="10">
        <f t="shared" si="895"/>
        <v>1.3635033465399162</v>
      </c>
      <c r="R1662" s="2">
        <f t="shared" si="898"/>
        <v>1.3718579399999999</v>
      </c>
      <c r="S1662" s="2">
        <f t="shared" si="890"/>
        <v>1.3024994299999999</v>
      </c>
      <c r="T1662" s="2">
        <f t="shared" si="873"/>
        <v>276220.22629557003</v>
      </c>
      <c r="U1662" s="2">
        <f t="shared" si="874"/>
        <v>4878.5020994398164</v>
      </c>
      <c r="V1662" s="2">
        <f t="shared" si="875"/>
        <v>72862.608700240904</v>
      </c>
      <c r="W1662" s="2">
        <f t="shared" si="876"/>
        <v>289810.47523355077</v>
      </c>
      <c r="X1662" s="27">
        <f t="shared" si="877"/>
        <v>0</v>
      </c>
      <c r="Y1662" s="2">
        <f t="shared" si="891"/>
        <v>0</v>
      </c>
      <c r="Z1662" s="67">
        <f t="shared" si="878"/>
        <v>0</v>
      </c>
      <c r="AA1662" s="2">
        <f t="shared" si="900"/>
        <v>0</v>
      </c>
      <c r="AB1662" s="26">
        <f t="shared" si="885"/>
        <v>6.7299999999999999E-2</v>
      </c>
      <c r="AC1662" s="27">
        <f t="shared" si="902"/>
        <v>15</v>
      </c>
      <c r="AD1662" s="27">
        <v>252</v>
      </c>
      <c r="AE1662" s="10">
        <f t="shared" si="896"/>
        <v>1.003884435</v>
      </c>
      <c r="AF1662" s="2">
        <f t="shared" si="901"/>
        <v>1072.9595147299999</v>
      </c>
      <c r="AG1662" s="2">
        <f t="shared" si="879"/>
        <v>1125.7499533600001</v>
      </c>
      <c r="AH1662" s="3" t="str">
        <f t="shared" si="880"/>
        <v>-</v>
      </c>
      <c r="AI1662" s="4" t="str">
        <f t="shared" si="897"/>
        <v>A+J=</v>
      </c>
      <c r="AJ1662" s="11">
        <f t="shared" si="886"/>
        <v>42465</v>
      </c>
      <c r="AK1662" s="11"/>
      <c r="AL1662" s="4"/>
      <c r="AM1662" s="1"/>
      <c r="AN1662" s="11"/>
      <c r="AO1662" s="1"/>
      <c r="AP1662" s="1"/>
      <c r="AQ1662" s="1"/>
      <c r="AR1662" s="1"/>
      <c r="AS1662" s="6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</row>
    <row r="1663" spans="1:55" x14ac:dyDescent="0.2">
      <c r="A1663" s="144">
        <f t="shared" si="881"/>
        <v>42452</v>
      </c>
      <c r="B1663" s="2">
        <f t="shared" si="868"/>
        <v>291121.3748972264</v>
      </c>
      <c r="C1663" s="2">
        <f t="shared" si="882"/>
        <v>212069.36443387001</v>
      </c>
      <c r="D1663" s="68">
        <f>SUM(Y1663:Y$1825)</f>
        <v>16127.31005622</v>
      </c>
      <c r="E1663" s="68">
        <f t="shared" si="869"/>
        <v>195942.05437765</v>
      </c>
      <c r="F1663" s="72">
        <f t="shared" si="892"/>
        <v>4550.2299999999996</v>
      </c>
      <c r="G1663" s="3">
        <f>IF(N1663=1,VLOOKUP(A1662,[1]Plan1!$BG$69:$BI$188,3),G1662)</f>
        <v>4591.18</v>
      </c>
      <c r="H1663" s="11">
        <f t="shared" si="893"/>
        <v>42371</v>
      </c>
      <c r="I1663" s="11">
        <f t="shared" si="894"/>
        <v>42402</v>
      </c>
      <c r="J1663" s="26">
        <f t="shared" si="870"/>
        <v>8.9995450779412067E-3</v>
      </c>
      <c r="K1663" s="11">
        <f t="shared" si="883"/>
        <v>42461</v>
      </c>
      <c r="L1663" s="11">
        <f t="shared" si="871"/>
        <v>42461</v>
      </c>
      <c r="M1663" s="1">
        <f t="shared" si="884"/>
        <v>22</v>
      </c>
      <c r="N1663" s="1">
        <f t="shared" si="889"/>
        <v>16</v>
      </c>
      <c r="O1663" s="2">
        <f t="shared" si="872"/>
        <v>1.00653712</v>
      </c>
      <c r="P1663" s="10">
        <f t="shared" si="899"/>
        <v>1.0126992699999999</v>
      </c>
      <c r="Q1663" s="10">
        <f t="shared" si="895"/>
        <v>1.3635033465399162</v>
      </c>
      <c r="R1663" s="2">
        <f t="shared" si="898"/>
        <v>1.3724167300000001</v>
      </c>
      <c r="S1663" s="2">
        <f t="shared" si="890"/>
        <v>1.3024994299999999</v>
      </c>
      <c r="T1663" s="2">
        <f t="shared" si="873"/>
        <v>276220.22629557003</v>
      </c>
      <c r="U1663" s="2">
        <f t="shared" si="874"/>
        <v>4878.5020994398164</v>
      </c>
      <c r="V1663" s="2">
        <f t="shared" si="875"/>
        <v>72972.099160806611</v>
      </c>
      <c r="W1663" s="2">
        <f t="shared" si="876"/>
        <v>289919.96569411643</v>
      </c>
      <c r="X1663" s="27">
        <f t="shared" si="877"/>
        <v>0</v>
      </c>
      <c r="Y1663" s="2">
        <f t="shared" si="891"/>
        <v>0</v>
      </c>
      <c r="Z1663" s="67">
        <f t="shared" si="878"/>
        <v>0</v>
      </c>
      <c r="AA1663" s="2">
        <f t="shared" si="900"/>
        <v>0</v>
      </c>
      <c r="AB1663" s="26">
        <f t="shared" si="885"/>
        <v>6.7299999999999999E-2</v>
      </c>
      <c r="AC1663" s="27">
        <f t="shared" si="902"/>
        <v>16</v>
      </c>
      <c r="AD1663" s="27">
        <v>252</v>
      </c>
      <c r="AE1663" s="10">
        <f t="shared" si="896"/>
        <v>1.004143934</v>
      </c>
      <c r="AF1663" s="2">
        <f t="shared" si="901"/>
        <v>1144.63838723</v>
      </c>
      <c r="AG1663" s="2">
        <f t="shared" si="879"/>
        <v>1201.4092031099999</v>
      </c>
      <c r="AH1663" s="3" t="str">
        <f t="shared" si="880"/>
        <v>-</v>
      </c>
      <c r="AI1663" s="4" t="str">
        <f t="shared" si="897"/>
        <v>A+J=</v>
      </c>
      <c r="AJ1663" s="11">
        <f t="shared" si="886"/>
        <v>42465</v>
      </c>
      <c r="AK1663" s="11"/>
      <c r="AL1663" s="4"/>
      <c r="AM1663" s="1"/>
      <c r="AN1663" s="11"/>
      <c r="AO1663" s="1"/>
      <c r="AP1663" s="1"/>
      <c r="AQ1663" s="1"/>
      <c r="AR1663" s="1"/>
      <c r="AS1663" s="6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</row>
    <row r="1664" spans="1:55" x14ac:dyDescent="0.2">
      <c r="A1664" s="144">
        <f t="shared" si="881"/>
        <v>42453</v>
      </c>
      <c r="B1664" s="2">
        <f t="shared" si="868"/>
        <v>291306.64387190406</v>
      </c>
      <c r="C1664" s="2">
        <f t="shared" si="882"/>
        <v>212069.36443387001</v>
      </c>
      <c r="D1664" s="68">
        <f>SUM(Y1664:Y$1825)</f>
        <v>16127.31005622</v>
      </c>
      <c r="E1664" s="68">
        <f t="shared" si="869"/>
        <v>195942.05437765</v>
      </c>
      <c r="F1664" s="72">
        <f t="shared" si="892"/>
        <v>4550.2299999999996</v>
      </c>
      <c r="G1664" s="3">
        <f>IF(N1664=1,VLOOKUP(A1663,[1]Plan1!$BG$69:$BI$188,3),G1663)</f>
        <v>4591.18</v>
      </c>
      <c r="H1664" s="11">
        <f t="shared" si="893"/>
        <v>42371</v>
      </c>
      <c r="I1664" s="11">
        <f t="shared" si="894"/>
        <v>42402</v>
      </c>
      <c r="J1664" s="26">
        <f t="shared" si="870"/>
        <v>8.9995450779412067E-3</v>
      </c>
      <c r="K1664" s="11">
        <f t="shared" si="883"/>
        <v>42461</v>
      </c>
      <c r="L1664" s="11">
        <f t="shared" si="871"/>
        <v>42461</v>
      </c>
      <c r="M1664" s="1">
        <f t="shared" si="884"/>
        <v>22</v>
      </c>
      <c r="N1664" s="1">
        <f t="shared" si="889"/>
        <v>17</v>
      </c>
      <c r="O1664" s="2">
        <f t="shared" si="872"/>
        <v>1.0069471000000001</v>
      </c>
      <c r="P1664" s="10">
        <f t="shared" si="899"/>
        <v>1.0126992699999999</v>
      </c>
      <c r="Q1664" s="10">
        <f t="shared" si="895"/>
        <v>1.3635033465399162</v>
      </c>
      <c r="R1664" s="2">
        <f t="shared" si="898"/>
        <v>1.37297574</v>
      </c>
      <c r="S1664" s="2">
        <f t="shared" si="890"/>
        <v>1.3024994299999999</v>
      </c>
      <c r="T1664" s="2">
        <f t="shared" si="873"/>
        <v>276220.22629557003</v>
      </c>
      <c r="U1664" s="2">
        <f t="shared" si="874"/>
        <v>4878.5020994398164</v>
      </c>
      <c r="V1664" s="2">
        <f t="shared" si="875"/>
        <v>73081.632728624245</v>
      </c>
      <c r="W1664" s="2">
        <f t="shared" si="876"/>
        <v>290029.49926193408</v>
      </c>
      <c r="X1664" s="27">
        <f t="shared" si="877"/>
        <v>0</v>
      </c>
      <c r="Y1664" s="2">
        <f t="shared" si="891"/>
        <v>0</v>
      </c>
      <c r="Z1664" s="67">
        <f t="shared" si="878"/>
        <v>0</v>
      </c>
      <c r="AA1664" s="2">
        <f t="shared" si="900"/>
        <v>0</v>
      </c>
      <c r="AB1664" s="26">
        <f t="shared" si="885"/>
        <v>6.7299999999999999E-2</v>
      </c>
      <c r="AC1664" s="27">
        <f t="shared" si="902"/>
        <v>17</v>
      </c>
      <c r="AD1664" s="27">
        <v>252</v>
      </c>
      <c r="AE1664" s="10">
        <f t="shared" si="896"/>
        <v>1.0044034989999999</v>
      </c>
      <c r="AF1664" s="2">
        <f t="shared" si="901"/>
        <v>1216.33549027</v>
      </c>
      <c r="AG1664" s="2">
        <f t="shared" si="879"/>
        <v>1277.1446099699999</v>
      </c>
      <c r="AH1664" s="3" t="str">
        <f t="shared" si="880"/>
        <v>-</v>
      </c>
      <c r="AI1664" s="4" t="str">
        <f t="shared" si="897"/>
        <v>A+J=</v>
      </c>
      <c r="AJ1664" s="11">
        <f t="shared" si="886"/>
        <v>42465</v>
      </c>
      <c r="AK1664" s="11"/>
      <c r="AL1664" s="4"/>
      <c r="AM1664" s="1"/>
      <c r="AN1664" s="11"/>
      <c r="AO1664" s="1"/>
      <c r="AP1664" s="1"/>
      <c r="AQ1664" s="1"/>
      <c r="AR1664" s="1"/>
      <c r="AS1664" s="6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</row>
    <row r="1665" spans="1:55" x14ac:dyDescent="0.2">
      <c r="A1665" s="144">
        <f t="shared" si="881"/>
        <v>42454</v>
      </c>
      <c r="B1665" s="2">
        <f t="shared" si="868"/>
        <v>291492.03639342479</v>
      </c>
      <c r="C1665" s="2">
        <f t="shared" si="882"/>
        <v>212069.36443387001</v>
      </c>
      <c r="D1665" s="68">
        <f>SUM(Y1665:Y$1825)</f>
        <v>16127.31005622</v>
      </c>
      <c r="E1665" s="68">
        <f t="shared" si="869"/>
        <v>195942.05437765</v>
      </c>
      <c r="F1665" s="72">
        <f t="shared" si="892"/>
        <v>4550.2299999999996</v>
      </c>
      <c r="G1665" s="3">
        <f>IF(N1665=1,VLOOKUP(A1664,[1]Plan1!$BG$69:$BI$188,3),G1664)</f>
        <v>4591.18</v>
      </c>
      <c r="H1665" s="11">
        <f t="shared" si="893"/>
        <v>42371</v>
      </c>
      <c r="I1665" s="11">
        <f t="shared" si="894"/>
        <v>42402</v>
      </c>
      <c r="J1665" s="26">
        <f t="shared" si="870"/>
        <v>8.9995450779412067E-3</v>
      </c>
      <c r="K1665" s="11">
        <f t="shared" si="883"/>
        <v>42461</v>
      </c>
      <c r="L1665" s="11">
        <f t="shared" si="871"/>
        <v>42461</v>
      </c>
      <c r="M1665" s="1">
        <f t="shared" si="884"/>
        <v>22</v>
      </c>
      <c r="N1665" s="1">
        <f t="shared" si="889"/>
        <v>18</v>
      </c>
      <c r="O1665" s="2">
        <f t="shared" si="872"/>
        <v>1.00735726</v>
      </c>
      <c r="P1665" s="10">
        <f t="shared" si="899"/>
        <v>1.0126992699999999</v>
      </c>
      <c r="Q1665" s="10">
        <f t="shared" si="895"/>
        <v>1.3635033465399162</v>
      </c>
      <c r="R1665" s="2">
        <f t="shared" si="898"/>
        <v>1.37353499</v>
      </c>
      <c r="S1665" s="2">
        <f t="shared" si="890"/>
        <v>1.3024994299999999</v>
      </c>
      <c r="T1665" s="2">
        <f t="shared" si="873"/>
        <v>276220.22629557003</v>
      </c>
      <c r="U1665" s="2">
        <f t="shared" si="874"/>
        <v>4878.5020994398164</v>
      </c>
      <c r="V1665" s="2">
        <f t="shared" si="875"/>
        <v>73191.213322534953</v>
      </c>
      <c r="W1665" s="2">
        <f t="shared" si="876"/>
        <v>290139.07985584479</v>
      </c>
      <c r="X1665" s="27">
        <f t="shared" si="877"/>
        <v>0</v>
      </c>
      <c r="Y1665" s="2">
        <f t="shared" si="891"/>
        <v>0</v>
      </c>
      <c r="Z1665" s="67">
        <f t="shared" si="878"/>
        <v>0</v>
      </c>
      <c r="AA1665" s="2">
        <f t="shared" si="900"/>
        <v>0</v>
      </c>
      <c r="AB1665" s="26">
        <f t="shared" si="885"/>
        <v>6.7299999999999999E-2</v>
      </c>
      <c r="AC1665" s="27">
        <f t="shared" si="902"/>
        <v>18</v>
      </c>
      <c r="AD1665" s="27">
        <v>252</v>
      </c>
      <c r="AE1665" s="10">
        <f t="shared" si="896"/>
        <v>1.004663131</v>
      </c>
      <c r="AF1665" s="2">
        <f t="shared" si="901"/>
        <v>1288.05110006</v>
      </c>
      <c r="AG1665" s="2">
        <f t="shared" si="879"/>
        <v>1352.95653758</v>
      </c>
      <c r="AH1665" s="3" t="str">
        <f t="shared" si="880"/>
        <v>-</v>
      </c>
      <c r="AI1665" s="4" t="str">
        <f t="shared" si="897"/>
        <v>A+J=</v>
      </c>
      <c r="AJ1665" s="11">
        <f t="shared" si="886"/>
        <v>42465</v>
      </c>
      <c r="AK1665" s="11"/>
      <c r="AL1665" s="4"/>
      <c r="AM1665" s="1"/>
      <c r="AN1665" s="11"/>
      <c r="AO1665" s="1"/>
      <c r="AP1665" s="1"/>
      <c r="AQ1665" s="1"/>
      <c r="AR1665" s="1"/>
      <c r="AS1665" s="6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</row>
    <row r="1666" spans="1:55" x14ac:dyDescent="0.2">
      <c r="A1666" s="144">
        <f t="shared" si="881"/>
        <v>42455</v>
      </c>
      <c r="B1666" s="2">
        <f t="shared" si="868"/>
        <v>291492.03639342479</v>
      </c>
      <c r="C1666" s="2">
        <f t="shared" si="882"/>
        <v>212069.36443387001</v>
      </c>
      <c r="D1666" s="68">
        <f>SUM(Y1666:Y$1825)</f>
        <v>16127.31005622</v>
      </c>
      <c r="E1666" s="68">
        <f t="shared" si="869"/>
        <v>195942.05437765</v>
      </c>
      <c r="F1666" s="72">
        <f t="shared" si="892"/>
        <v>4550.2299999999996</v>
      </c>
      <c r="G1666" s="3">
        <f>IF(N1666=1,VLOOKUP(A1665,[1]Plan1!$BG$69:$BI$188,3),G1665)</f>
        <v>4591.18</v>
      </c>
      <c r="H1666" s="11">
        <f t="shared" si="893"/>
        <v>42371</v>
      </c>
      <c r="I1666" s="11">
        <f t="shared" si="894"/>
        <v>42402</v>
      </c>
      <c r="J1666" s="26">
        <f t="shared" si="870"/>
        <v>8.9995450779412067E-3</v>
      </c>
      <c r="K1666" s="11">
        <f t="shared" si="883"/>
        <v>42461</v>
      </c>
      <c r="L1666" s="11">
        <f t="shared" si="871"/>
        <v>42461</v>
      </c>
      <c r="M1666" s="1">
        <f t="shared" si="884"/>
        <v>22</v>
      </c>
      <c r="N1666" s="1">
        <f t="shared" si="889"/>
        <v>18</v>
      </c>
      <c r="O1666" s="2">
        <f t="shared" si="872"/>
        <v>1.00735726</v>
      </c>
      <c r="P1666" s="10">
        <f t="shared" si="899"/>
        <v>1.0126992699999999</v>
      </c>
      <c r="Q1666" s="10">
        <f t="shared" si="895"/>
        <v>1.3635033465399162</v>
      </c>
      <c r="R1666" s="2">
        <f t="shared" si="898"/>
        <v>1.37353499</v>
      </c>
      <c r="S1666" s="2">
        <f t="shared" si="890"/>
        <v>1.3024994299999999</v>
      </c>
      <c r="T1666" s="2">
        <f t="shared" si="873"/>
        <v>276220.22629557003</v>
      </c>
      <c r="U1666" s="2">
        <f t="shared" si="874"/>
        <v>4878.5020994398164</v>
      </c>
      <c r="V1666" s="2">
        <f t="shared" si="875"/>
        <v>73191.213322534953</v>
      </c>
      <c r="W1666" s="2">
        <f t="shared" si="876"/>
        <v>290139.07985584479</v>
      </c>
      <c r="X1666" s="27">
        <f t="shared" si="877"/>
        <v>0</v>
      </c>
      <c r="Y1666" s="2">
        <f t="shared" si="891"/>
        <v>0</v>
      </c>
      <c r="Z1666" s="67">
        <f t="shared" si="878"/>
        <v>0</v>
      </c>
      <c r="AA1666" s="2">
        <f t="shared" si="900"/>
        <v>0</v>
      </c>
      <c r="AB1666" s="26">
        <f t="shared" si="885"/>
        <v>6.7299999999999999E-2</v>
      </c>
      <c r="AC1666" s="27">
        <f t="shared" si="902"/>
        <v>18</v>
      </c>
      <c r="AD1666" s="27">
        <v>252</v>
      </c>
      <c r="AE1666" s="10">
        <f t="shared" si="896"/>
        <v>1.004663131</v>
      </c>
      <c r="AF1666" s="2">
        <f t="shared" si="901"/>
        <v>1288.05110006</v>
      </c>
      <c r="AG1666" s="2">
        <f t="shared" si="879"/>
        <v>1352.95653758</v>
      </c>
      <c r="AH1666" s="3" t="str">
        <f t="shared" si="880"/>
        <v>-</v>
      </c>
      <c r="AI1666" s="4" t="str">
        <f t="shared" si="897"/>
        <v>A+J=</v>
      </c>
      <c r="AJ1666" s="11">
        <f t="shared" si="886"/>
        <v>42465</v>
      </c>
      <c r="AK1666" s="11"/>
      <c r="AL1666" s="4"/>
      <c r="AM1666" s="1"/>
      <c r="AN1666" s="11"/>
      <c r="AO1666" s="1"/>
      <c r="AP1666" s="1"/>
      <c r="AQ1666" s="1"/>
      <c r="AR1666" s="1"/>
      <c r="AS1666" s="6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</row>
    <row r="1667" spans="1:55" x14ac:dyDescent="0.2">
      <c r="A1667" s="144">
        <f t="shared" si="881"/>
        <v>42456</v>
      </c>
      <c r="B1667" s="2">
        <f t="shared" si="868"/>
        <v>291492.03639342479</v>
      </c>
      <c r="C1667" s="2">
        <f t="shared" si="882"/>
        <v>212069.36443387001</v>
      </c>
      <c r="D1667" s="68">
        <f>SUM(Y1667:Y$1825)</f>
        <v>16127.31005622</v>
      </c>
      <c r="E1667" s="68">
        <f t="shared" si="869"/>
        <v>195942.05437765</v>
      </c>
      <c r="F1667" s="72">
        <f t="shared" si="892"/>
        <v>4550.2299999999996</v>
      </c>
      <c r="G1667" s="3">
        <f>IF(N1667=1,VLOOKUP(A1666,[1]Plan1!$BG$69:$BI$188,3),G1666)</f>
        <v>4591.18</v>
      </c>
      <c r="H1667" s="11">
        <f t="shared" si="893"/>
        <v>42371</v>
      </c>
      <c r="I1667" s="11">
        <f t="shared" si="894"/>
        <v>42402</v>
      </c>
      <c r="J1667" s="26">
        <f t="shared" si="870"/>
        <v>8.9995450779412067E-3</v>
      </c>
      <c r="K1667" s="11">
        <f t="shared" si="883"/>
        <v>42461</v>
      </c>
      <c r="L1667" s="11">
        <f t="shared" si="871"/>
        <v>42461</v>
      </c>
      <c r="M1667" s="1">
        <f t="shared" si="884"/>
        <v>22</v>
      </c>
      <c r="N1667" s="1">
        <f t="shared" si="889"/>
        <v>18</v>
      </c>
      <c r="O1667" s="2">
        <f t="shared" si="872"/>
        <v>1.00735726</v>
      </c>
      <c r="P1667" s="10">
        <f t="shared" si="899"/>
        <v>1.0126992699999999</v>
      </c>
      <c r="Q1667" s="10">
        <f t="shared" si="895"/>
        <v>1.3635033465399162</v>
      </c>
      <c r="R1667" s="2">
        <f t="shared" si="898"/>
        <v>1.37353499</v>
      </c>
      <c r="S1667" s="2">
        <f t="shared" si="890"/>
        <v>1.3024994299999999</v>
      </c>
      <c r="T1667" s="2">
        <f t="shared" si="873"/>
        <v>276220.22629557003</v>
      </c>
      <c r="U1667" s="2">
        <f t="shared" si="874"/>
        <v>4878.5020994398164</v>
      </c>
      <c r="V1667" s="2">
        <f t="shared" si="875"/>
        <v>73191.213322534953</v>
      </c>
      <c r="W1667" s="2">
        <f t="shared" si="876"/>
        <v>290139.07985584479</v>
      </c>
      <c r="X1667" s="27">
        <f t="shared" si="877"/>
        <v>0</v>
      </c>
      <c r="Y1667" s="2">
        <f t="shared" si="891"/>
        <v>0</v>
      </c>
      <c r="Z1667" s="67">
        <f t="shared" si="878"/>
        <v>0</v>
      </c>
      <c r="AA1667" s="2">
        <f t="shared" si="900"/>
        <v>0</v>
      </c>
      <c r="AB1667" s="26">
        <f t="shared" si="885"/>
        <v>6.7299999999999999E-2</v>
      </c>
      <c r="AC1667" s="27">
        <f t="shared" si="902"/>
        <v>18</v>
      </c>
      <c r="AD1667" s="27">
        <v>252</v>
      </c>
      <c r="AE1667" s="10">
        <f t="shared" si="896"/>
        <v>1.004663131</v>
      </c>
      <c r="AF1667" s="2">
        <f t="shared" si="901"/>
        <v>1288.05110006</v>
      </c>
      <c r="AG1667" s="2">
        <f t="shared" si="879"/>
        <v>1352.95653758</v>
      </c>
      <c r="AH1667" s="3" t="str">
        <f t="shared" si="880"/>
        <v>-</v>
      </c>
      <c r="AI1667" s="4" t="str">
        <f t="shared" si="897"/>
        <v>A+J=</v>
      </c>
      <c r="AJ1667" s="11">
        <f t="shared" si="886"/>
        <v>42465</v>
      </c>
      <c r="AK1667" s="11"/>
      <c r="AL1667" s="4"/>
      <c r="AM1667" s="1"/>
      <c r="AN1667" s="11"/>
      <c r="AO1667" s="1"/>
      <c r="AP1667" s="1"/>
      <c r="AQ1667" s="1"/>
      <c r="AR1667" s="1"/>
      <c r="AS1667" s="6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</row>
    <row r="1668" spans="1:55" x14ac:dyDescent="0.2">
      <c r="A1668" s="144">
        <f t="shared" si="881"/>
        <v>42457</v>
      </c>
      <c r="B1668" s="2">
        <f t="shared" si="868"/>
        <v>291492.03639342479</v>
      </c>
      <c r="C1668" s="2">
        <f t="shared" si="882"/>
        <v>212069.36443387001</v>
      </c>
      <c r="D1668" s="68">
        <f>SUM(Y1668:Y$1825)</f>
        <v>16127.31005622</v>
      </c>
      <c r="E1668" s="68">
        <f t="shared" si="869"/>
        <v>195942.05437765</v>
      </c>
      <c r="F1668" s="72">
        <f t="shared" si="892"/>
        <v>4550.2299999999996</v>
      </c>
      <c r="G1668" s="3">
        <f>IF(N1668=1,VLOOKUP(A1667,[1]Plan1!$BG$69:$BI$188,3),G1667)</f>
        <v>4591.18</v>
      </c>
      <c r="H1668" s="11">
        <f t="shared" si="893"/>
        <v>42371</v>
      </c>
      <c r="I1668" s="11">
        <f t="shared" si="894"/>
        <v>42402</v>
      </c>
      <c r="J1668" s="26">
        <f t="shared" si="870"/>
        <v>8.9995450779412067E-3</v>
      </c>
      <c r="K1668" s="11">
        <f t="shared" si="883"/>
        <v>42461</v>
      </c>
      <c r="L1668" s="11">
        <f t="shared" si="871"/>
        <v>42461</v>
      </c>
      <c r="M1668" s="1">
        <f t="shared" si="884"/>
        <v>22</v>
      </c>
      <c r="N1668" s="1">
        <f t="shared" si="889"/>
        <v>18</v>
      </c>
      <c r="O1668" s="2">
        <f t="shared" si="872"/>
        <v>1.00735726</v>
      </c>
      <c r="P1668" s="10">
        <f t="shared" si="899"/>
        <v>1.0126992699999999</v>
      </c>
      <c r="Q1668" s="10">
        <f t="shared" si="895"/>
        <v>1.3635033465399162</v>
      </c>
      <c r="R1668" s="2">
        <f t="shared" si="898"/>
        <v>1.37353499</v>
      </c>
      <c r="S1668" s="2">
        <f t="shared" si="890"/>
        <v>1.3024994299999999</v>
      </c>
      <c r="T1668" s="2">
        <f t="shared" si="873"/>
        <v>276220.22629557003</v>
      </c>
      <c r="U1668" s="2">
        <f t="shared" si="874"/>
        <v>4878.5020994398164</v>
      </c>
      <c r="V1668" s="2">
        <f t="shared" si="875"/>
        <v>73191.213322534953</v>
      </c>
      <c r="W1668" s="2">
        <f t="shared" si="876"/>
        <v>290139.07985584479</v>
      </c>
      <c r="X1668" s="27">
        <f t="shared" si="877"/>
        <v>0</v>
      </c>
      <c r="Y1668" s="2">
        <f t="shared" si="891"/>
        <v>0</v>
      </c>
      <c r="Z1668" s="67">
        <f t="shared" si="878"/>
        <v>0</v>
      </c>
      <c r="AA1668" s="2">
        <f t="shared" si="900"/>
        <v>0</v>
      </c>
      <c r="AB1668" s="26">
        <f t="shared" si="885"/>
        <v>6.7299999999999999E-2</v>
      </c>
      <c r="AC1668" s="27">
        <f t="shared" si="902"/>
        <v>18</v>
      </c>
      <c r="AD1668" s="27">
        <v>252</v>
      </c>
      <c r="AE1668" s="10">
        <f t="shared" si="896"/>
        <v>1.004663131</v>
      </c>
      <c r="AF1668" s="2">
        <f t="shared" si="901"/>
        <v>1288.05110006</v>
      </c>
      <c r="AG1668" s="2">
        <f t="shared" si="879"/>
        <v>1352.95653758</v>
      </c>
      <c r="AH1668" s="3" t="str">
        <f t="shared" si="880"/>
        <v>-</v>
      </c>
      <c r="AI1668" s="4" t="str">
        <f t="shared" si="897"/>
        <v>A+J=</v>
      </c>
      <c r="AJ1668" s="11">
        <f t="shared" si="886"/>
        <v>42465</v>
      </c>
      <c r="AK1668" s="11"/>
      <c r="AL1668" s="4"/>
      <c r="AM1668" s="1"/>
      <c r="AN1668" s="11"/>
      <c r="AO1668" s="1"/>
      <c r="AP1668" s="1"/>
      <c r="AQ1668" s="1"/>
      <c r="AR1668" s="1"/>
      <c r="AS1668" s="6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</row>
    <row r="1669" spans="1:55" x14ac:dyDescent="0.2">
      <c r="A1669" s="144">
        <f t="shared" si="881"/>
        <v>42458</v>
      </c>
      <c r="B1669" s="2">
        <f t="shared" si="868"/>
        <v>291677.5488725875</v>
      </c>
      <c r="C1669" s="2">
        <f t="shared" si="882"/>
        <v>212069.36443387001</v>
      </c>
      <c r="D1669" s="68">
        <f>SUM(Y1669:Y$1825)</f>
        <v>16127.31005622</v>
      </c>
      <c r="E1669" s="68">
        <f t="shared" si="869"/>
        <v>195942.05437765</v>
      </c>
      <c r="F1669" s="72">
        <f t="shared" si="892"/>
        <v>4550.2299999999996</v>
      </c>
      <c r="G1669" s="3">
        <f>IF(N1669=1,VLOOKUP(A1668,[1]Plan1!$BG$69:$BI$188,3),G1668)</f>
        <v>4591.18</v>
      </c>
      <c r="H1669" s="11">
        <f t="shared" si="893"/>
        <v>42371</v>
      </c>
      <c r="I1669" s="11">
        <f t="shared" si="894"/>
        <v>42402</v>
      </c>
      <c r="J1669" s="26">
        <f t="shared" si="870"/>
        <v>8.9995450779412067E-3</v>
      </c>
      <c r="K1669" s="11">
        <f t="shared" si="883"/>
        <v>42461</v>
      </c>
      <c r="L1669" s="11">
        <f t="shared" si="871"/>
        <v>42461</v>
      </c>
      <c r="M1669" s="1">
        <f t="shared" si="884"/>
        <v>22</v>
      </c>
      <c r="N1669" s="1">
        <f t="shared" si="889"/>
        <v>19</v>
      </c>
      <c r="O1669" s="2">
        <f t="shared" si="872"/>
        <v>1.0077675800000001</v>
      </c>
      <c r="P1669" s="10">
        <f t="shared" si="899"/>
        <v>1.0126992699999999</v>
      </c>
      <c r="Q1669" s="10">
        <f t="shared" si="895"/>
        <v>1.3635033465399162</v>
      </c>
      <c r="R1669" s="2">
        <f t="shared" si="898"/>
        <v>1.37409446</v>
      </c>
      <c r="S1669" s="2">
        <f t="shared" si="890"/>
        <v>1.3024994299999999</v>
      </c>
      <c r="T1669" s="2">
        <f t="shared" si="873"/>
        <v>276220.22629557003</v>
      </c>
      <c r="U1669" s="2">
        <f t="shared" si="874"/>
        <v>4878.5020994398164</v>
      </c>
      <c r="V1669" s="2">
        <f t="shared" si="875"/>
        <v>73300.837023697619</v>
      </c>
      <c r="W1669" s="2">
        <f t="shared" si="876"/>
        <v>290248.70355700748</v>
      </c>
      <c r="X1669" s="27">
        <f t="shared" si="877"/>
        <v>0</v>
      </c>
      <c r="Y1669" s="2">
        <f t="shared" si="891"/>
        <v>0</v>
      </c>
      <c r="Z1669" s="67">
        <f t="shared" si="878"/>
        <v>0</v>
      </c>
      <c r="AA1669" s="2">
        <f t="shared" si="900"/>
        <v>0</v>
      </c>
      <c r="AB1669" s="26">
        <f t="shared" si="885"/>
        <v>6.7299999999999999E-2</v>
      </c>
      <c r="AC1669" s="27">
        <f t="shared" si="902"/>
        <v>19</v>
      </c>
      <c r="AD1669" s="27">
        <v>252</v>
      </c>
      <c r="AE1669" s="10">
        <f t="shared" si="896"/>
        <v>1.004922831</v>
      </c>
      <c r="AF1669" s="2">
        <f t="shared" si="901"/>
        <v>1359.7854928300001</v>
      </c>
      <c r="AG1669" s="2">
        <f t="shared" si="879"/>
        <v>1428.84531558</v>
      </c>
      <c r="AH1669" s="3" t="str">
        <f t="shared" si="880"/>
        <v>-</v>
      </c>
      <c r="AI1669" s="4" t="str">
        <f t="shared" si="897"/>
        <v>A+J=</v>
      </c>
      <c r="AJ1669" s="11">
        <f t="shared" si="886"/>
        <v>42465</v>
      </c>
      <c r="AK1669" s="11"/>
      <c r="AL1669" s="4"/>
      <c r="AM1669" s="1"/>
      <c r="AN1669" s="11"/>
      <c r="AO1669" s="1"/>
      <c r="AP1669" s="1"/>
      <c r="AQ1669" s="1"/>
      <c r="AR1669" s="1"/>
      <c r="AS1669" s="6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</row>
    <row r="1670" spans="1:55" x14ac:dyDescent="0.2">
      <c r="A1670" s="144">
        <f t="shared" si="881"/>
        <v>42459</v>
      </c>
      <c r="B1670" s="2">
        <f t="shared" si="868"/>
        <v>291863.18078460213</v>
      </c>
      <c r="C1670" s="2">
        <f t="shared" si="882"/>
        <v>212069.36443387001</v>
      </c>
      <c r="D1670" s="68">
        <f>SUM(Y1670:Y$1825)</f>
        <v>16127.31005622</v>
      </c>
      <c r="E1670" s="68">
        <f t="shared" si="869"/>
        <v>195942.05437765</v>
      </c>
      <c r="F1670" s="72">
        <f t="shared" si="892"/>
        <v>4550.2299999999996</v>
      </c>
      <c r="G1670" s="3">
        <f>IF(N1670=1,VLOOKUP(A1669,[1]Plan1!$BG$69:$BI$188,3),G1669)</f>
        <v>4591.18</v>
      </c>
      <c r="H1670" s="11">
        <f t="shared" si="893"/>
        <v>42371</v>
      </c>
      <c r="I1670" s="11">
        <f t="shared" si="894"/>
        <v>42402</v>
      </c>
      <c r="J1670" s="26">
        <f t="shared" si="870"/>
        <v>8.9995450779412067E-3</v>
      </c>
      <c r="K1670" s="11">
        <f t="shared" si="883"/>
        <v>42461</v>
      </c>
      <c r="L1670" s="11">
        <f t="shared" si="871"/>
        <v>42461</v>
      </c>
      <c r="M1670" s="1">
        <f t="shared" si="884"/>
        <v>22</v>
      </c>
      <c r="N1670" s="1">
        <f t="shared" si="889"/>
        <v>20</v>
      </c>
      <c r="O1670" s="2">
        <f t="shared" si="872"/>
        <v>1.0081780600000001</v>
      </c>
      <c r="P1670" s="10">
        <f t="shared" si="899"/>
        <v>1.0126992699999999</v>
      </c>
      <c r="Q1670" s="10">
        <f t="shared" si="895"/>
        <v>1.3635033465399162</v>
      </c>
      <c r="R1670" s="2">
        <f t="shared" si="898"/>
        <v>1.37465415</v>
      </c>
      <c r="S1670" s="2">
        <f t="shared" si="890"/>
        <v>1.3024994299999999</v>
      </c>
      <c r="T1670" s="2">
        <f t="shared" si="873"/>
        <v>276220.22629557003</v>
      </c>
      <c r="U1670" s="2">
        <f t="shared" si="874"/>
        <v>4878.5020994398164</v>
      </c>
      <c r="V1670" s="2">
        <f t="shared" si="875"/>
        <v>73410.503832112241</v>
      </c>
      <c r="W1670" s="2">
        <f t="shared" si="876"/>
        <v>290358.3703654221</v>
      </c>
      <c r="X1670" s="27">
        <f t="shared" si="877"/>
        <v>0</v>
      </c>
      <c r="Y1670" s="2">
        <f t="shared" si="891"/>
        <v>0</v>
      </c>
      <c r="Z1670" s="67">
        <f t="shared" si="878"/>
        <v>0</v>
      </c>
      <c r="AA1670" s="2">
        <f t="shared" si="900"/>
        <v>0</v>
      </c>
      <c r="AB1670" s="26">
        <f t="shared" si="885"/>
        <v>6.7299999999999999E-2</v>
      </c>
      <c r="AC1670" s="27">
        <f t="shared" si="902"/>
        <v>20</v>
      </c>
      <c r="AD1670" s="27">
        <v>252</v>
      </c>
      <c r="AE1670" s="10">
        <f t="shared" si="896"/>
        <v>1.0051825969999999</v>
      </c>
      <c r="AF1670" s="2">
        <f t="shared" si="901"/>
        <v>1431.5381161299999</v>
      </c>
      <c r="AG1670" s="2">
        <f t="shared" si="879"/>
        <v>1504.8104191800001</v>
      </c>
      <c r="AH1670" s="3" t="str">
        <f t="shared" si="880"/>
        <v>-</v>
      </c>
      <c r="AI1670" s="4" t="str">
        <f t="shared" si="897"/>
        <v>A+J=</v>
      </c>
      <c r="AJ1670" s="11">
        <f t="shared" si="886"/>
        <v>42465</v>
      </c>
      <c r="AK1670" s="11"/>
      <c r="AL1670" s="4"/>
      <c r="AM1670" s="1"/>
      <c r="AN1670" s="11"/>
      <c r="AO1670" s="1"/>
      <c r="AP1670" s="1"/>
      <c r="AQ1670" s="1"/>
      <c r="AR1670" s="1"/>
      <c r="AS1670" s="6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</row>
    <row r="1671" spans="1:55" x14ac:dyDescent="0.2">
      <c r="A1671" s="144">
        <f t="shared" si="881"/>
        <v>42460</v>
      </c>
      <c r="B1671" s="2">
        <f t="shared" si="868"/>
        <v>292048.9386759703</v>
      </c>
      <c r="C1671" s="2">
        <f t="shared" si="882"/>
        <v>212069.36443387001</v>
      </c>
      <c r="D1671" s="68">
        <f>SUM(Y1671:Y$1825)</f>
        <v>16127.31005622</v>
      </c>
      <c r="E1671" s="68">
        <f t="shared" si="869"/>
        <v>195942.05437765</v>
      </c>
      <c r="F1671" s="72">
        <f t="shared" si="892"/>
        <v>4550.2299999999996</v>
      </c>
      <c r="G1671" s="3">
        <f>IF(N1671=1,VLOOKUP(A1670,[1]Plan1!$BG$69:$BI$188,3),G1670)</f>
        <v>4591.18</v>
      </c>
      <c r="H1671" s="11">
        <f t="shared" si="893"/>
        <v>42371</v>
      </c>
      <c r="I1671" s="11">
        <f t="shared" si="894"/>
        <v>42402</v>
      </c>
      <c r="J1671" s="26">
        <f t="shared" si="870"/>
        <v>8.9995450779412067E-3</v>
      </c>
      <c r="K1671" s="11">
        <f t="shared" si="883"/>
        <v>42461</v>
      </c>
      <c r="L1671" s="11">
        <f t="shared" si="871"/>
        <v>42461</v>
      </c>
      <c r="M1671" s="1">
        <f t="shared" si="884"/>
        <v>22</v>
      </c>
      <c r="N1671" s="1">
        <f t="shared" si="889"/>
        <v>21</v>
      </c>
      <c r="O1671" s="2">
        <f t="shared" si="872"/>
        <v>1.0085887200000001</v>
      </c>
      <c r="P1671" s="10">
        <f t="shared" si="899"/>
        <v>1.0126992699999999</v>
      </c>
      <c r="Q1671" s="10">
        <f t="shared" si="895"/>
        <v>1.3635033465399162</v>
      </c>
      <c r="R1671" s="2">
        <f t="shared" si="898"/>
        <v>1.3752140900000001</v>
      </c>
      <c r="S1671" s="2">
        <f t="shared" si="890"/>
        <v>1.3024994299999999</v>
      </c>
      <c r="T1671" s="2">
        <f t="shared" si="873"/>
        <v>276220.22629557003</v>
      </c>
      <c r="U1671" s="2">
        <f t="shared" si="874"/>
        <v>4878.5020994398164</v>
      </c>
      <c r="V1671" s="2">
        <f t="shared" si="875"/>
        <v>73520.219626040474</v>
      </c>
      <c r="W1671" s="2">
        <f t="shared" si="876"/>
        <v>290468.08615935029</v>
      </c>
      <c r="X1671" s="27">
        <f t="shared" si="877"/>
        <v>0</v>
      </c>
      <c r="Y1671" s="2">
        <f t="shared" si="891"/>
        <v>0</v>
      </c>
      <c r="Z1671" s="67">
        <f t="shared" si="878"/>
        <v>0</v>
      </c>
      <c r="AA1671" s="2">
        <f t="shared" si="900"/>
        <v>0</v>
      </c>
      <c r="AB1671" s="26">
        <f t="shared" si="885"/>
        <v>6.7299999999999999E-2</v>
      </c>
      <c r="AC1671" s="27">
        <f t="shared" si="902"/>
        <v>21</v>
      </c>
      <c r="AD1671" s="27">
        <v>252</v>
      </c>
      <c r="AE1671" s="10">
        <f t="shared" si="896"/>
        <v>1.0054424310000001</v>
      </c>
      <c r="AF1671" s="2">
        <f t="shared" si="901"/>
        <v>1503.30952241</v>
      </c>
      <c r="AG1671" s="2">
        <f t="shared" si="879"/>
        <v>1580.85251662</v>
      </c>
      <c r="AH1671" s="3" t="str">
        <f t="shared" si="880"/>
        <v>-</v>
      </c>
      <c r="AI1671" s="4" t="str">
        <f t="shared" si="897"/>
        <v>A+J=</v>
      </c>
      <c r="AJ1671" s="11">
        <f t="shared" si="886"/>
        <v>42465</v>
      </c>
      <c r="AK1671" s="11"/>
      <c r="AL1671" s="4"/>
      <c r="AM1671" s="1"/>
      <c r="AN1671" s="11"/>
      <c r="AO1671" s="1"/>
      <c r="AP1671" s="1"/>
      <c r="AQ1671" s="1"/>
      <c r="AR1671" s="1"/>
      <c r="AS1671" s="6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</row>
    <row r="1672" spans="1:55" x14ac:dyDescent="0.2">
      <c r="A1672" s="144">
        <f t="shared" si="881"/>
        <v>42461</v>
      </c>
      <c r="B1672" s="2">
        <f t="shared" si="868"/>
        <v>292234.8144343099</v>
      </c>
      <c r="C1672" s="2">
        <f t="shared" si="882"/>
        <v>212069.36443387001</v>
      </c>
      <c r="D1672" s="68">
        <f>SUM(Y1672:Y$1825)</f>
        <v>16127.31005622</v>
      </c>
      <c r="E1672" s="68">
        <f t="shared" si="869"/>
        <v>195942.05437765</v>
      </c>
      <c r="F1672" s="72">
        <f t="shared" si="892"/>
        <v>4550.2299999999996</v>
      </c>
      <c r="G1672" s="3">
        <f>IF(N1672=1,VLOOKUP(A1671,[1]Plan1!$BG$69:$BI$188,3),G1671)</f>
        <v>4591.18</v>
      </c>
      <c r="H1672" s="11">
        <f t="shared" si="893"/>
        <v>42371</v>
      </c>
      <c r="I1672" s="11">
        <f t="shared" si="894"/>
        <v>42402</v>
      </c>
      <c r="J1672" s="26">
        <f t="shared" si="870"/>
        <v>8.9995450779412067E-3</v>
      </c>
      <c r="K1672" s="11">
        <f t="shared" si="883"/>
        <v>42492</v>
      </c>
      <c r="L1672" s="11">
        <f t="shared" si="871"/>
        <v>42461</v>
      </c>
      <c r="M1672" s="1">
        <f t="shared" si="884"/>
        <v>22</v>
      </c>
      <c r="N1672" s="1">
        <f t="shared" si="889"/>
        <v>22</v>
      </c>
      <c r="O1672" s="2">
        <f t="shared" si="872"/>
        <v>1.00899954</v>
      </c>
      <c r="P1672" s="10">
        <f t="shared" si="899"/>
        <v>1.0126992699999999</v>
      </c>
      <c r="Q1672" s="10">
        <f t="shared" si="895"/>
        <v>1.3635033465399162</v>
      </c>
      <c r="R1672" s="2">
        <f t="shared" si="898"/>
        <v>1.3757742399999999</v>
      </c>
      <c r="S1672" s="2">
        <f t="shared" si="890"/>
        <v>1.3024994299999999</v>
      </c>
      <c r="T1672" s="2">
        <f t="shared" si="873"/>
        <v>276220.22629557003</v>
      </c>
      <c r="U1672" s="2">
        <f t="shared" si="874"/>
        <v>4878.5020994398164</v>
      </c>
      <c r="V1672" s="2">
        <f t="shared" si="875"/>
        <v>73629.976567800084</v>
      </c>
      <c r="W1672" s="2">
        <f t="shared" si="876"/>
        <v>290577.8431011099</v>
      </c>
      <c r="X1672" s="27">
        <f t="shared" si="877"/>
        <v>54</v>
      </c>
      <c r="Y1672" s="2">
        <f t="shared" si="891"/>
        <v>2622.38145304</v>
      </c>
      <c r="Z1672" s="67">
        <f t="shared" si="878"/>
        <v>1.23656779E-2</v>
      </c>
      <c r="AA1672" s="2">
        <f t="shared" si="900"/>
        <v>3415.6503478300001</v>
      </c>
      <c r="AB1672" s="26">
        <f t="shared" si="885"/>
        <v>6.7299999999999999E-2</v>
      </c>
      <c r="AC1672" s="27">
        <f t="shared" si="902"/>
        <v>22</v>
      </c>
      <c r="AD1672" s="27">
        <v>252</v>
      </c>
      <c r="AE1672" s="10">
        <f t="shared" si="896"/>
        <v>1.005702332</v>
      </c>
      <c r="AF1672" s="2">
        <f t="shared" si="901"/>
        <v>1575.0994354500001</v>
      </c>
      <c r="AG1672" s="2">
        <f t="shared" si="879"/>
        <v>1656.9713331999999</v>
      </c>
      <c r="AH1672" s="3">
        <f t="shared" si="880"/>
        <v>4990.74978328</v>
      </c>
      <c r="AI1672" s="4" t="str">
        <f t="shared" si="897"/>
        <v>A+J=</v>
      </c>
      <c r="AJ1672" s="11">
        <f t="shared" si="886"/>
        <v>42465</v>
      </c>
      <c r="AK1672" s="11"/>
      <c r="AL1672" s="4"/>
      <c r="AM1672" s="1"/>
      <c r="AN1672" s="11"/>
      <c r="AO1672" s="1"/>
      <c r="AP1672" s="1"/>
      <c r="AQ1672" s="1"/>
      <c r="AR1672" s="1"/>
      <c r="AS1672" s="6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</row>
    <row r="1673" spans="1:55" x14ac:dyDescent="0.2">
      <c r="A1673" s="144">
        <f t="shared" si="881"/>
        <v>42462</v>
      </c>
      <c r="B1673" s="2">
        <f t="shared" si="868"/>
        <v>287294.26970378228</v>
      </c>
      <c r="C1673" s="2">
        <f t="shared" si="882"/>
        <v>209446.98298083001</v>
      </c>
      <c r="D1673" s="68">
        <f>SUM(Y1673:Y$1825)</f>
        <v>13504.92860318</v>
      </c>
      <c r="E1673" s="68">
        <f t="shared" si="869"/>
        <v>195942.05437765003</v>
      </c>
      <c r="F1673" s="72">
        <f t="shared" si="892"/>
        <v>4591.18</v>
      </c>
      <c r="G1673" s="3">
        <f>IF(N1673=1,VLOOKUP(A1672,[1]Plan1!$BG$69:$BI$188,3),G1672)</f>
        <v>4610.92</v>
      </c>
      <c r="H1673" s="11">
        <f t="shared" si="893"/>
        <v>42402</v>
      </c>
      <c r="I1673" s="11">
        <f t="shared" si="894"/>
        <v>42431</v>
      </c>
      <c r="J1673" s="26">
        <f t="shared" si="870"/>
        <v>4.2995482642806948E-3</v>
      </c>
      <c r="K1673" s="11">
        <f t="shared" si="883"/>
        <v>42492</v>
      </c>
      <c r="L1673" s="11">
        <f t="shared" si="871"/>
        <v>42492</v>
      </c>
      <c r="M1673" s="1">
        <f t="shared" si="884"/>
        <v>20</v>
      </c>
      <c r="N1673" s="1">
        <f t="shared" si="889"/>
        <v>1</v>
      </c>
      <c r="O1673" s="2">
        <f t="shared" si="872"/>
        <v>1.00021453</v>
      </c>
      <c r="P1673" s="10">
        <f t="shared" si="899"/>
        <v>1.00899954</v>
      </c>
      <c r="Q1673" s="10">
        <f t="shared" si="895"/>
        <v>1.375774249447236</v>
      </c>
      <c r="R1673" s="2">
        <f t="shared" si="898"/>
        <v>1.3760693900000001</v>
      </c>
      <c r="S1673" s="2">
        <f t="shared" si="890"/>
        <v>1.3024994299999999</v>
      </c>
      <c r="T1673" s="2">
        <f t="shared" si="873"/>
        <v>272804.57594775001</v>
      </c>
      <c r="U1673" s="2">
        <f t="shared" si="874"/>
        <v>4085.2332046526449</v>
      </c>
      <c r="V1673" s="2">
        <f t="shared" si="875"/>
        <v>73687.80886514968</v>
      </c>
      <c r="W1673" s="2">
        <f t="shared" si="876"/>
        <v>287220.02505063231</v>
      </c>
      <c r="X1673" s="27">
        <f t="shared" si="877"/>
        <v>0</v>
      </c>
      <c r="Y1673" s="2">
        <f t="shared" si="891"/>
        <v>0</v>
      </c>
      <c r="Z1673" s="67">
        <f t="shared" si="878"/>
        <v>0</v>
      </c>
      <c r="AA1673" s="2">
        <f t="shared" si="900"/>
        <v>0</v>
      </c>
      <c r="AB1673" s="26">
        <f t="shared" si="885"/>
        <v>6.7299999999999999E-2</v>
      </c>
      <c r="AC1673" s="27">
        <f t="shared" si="902"/>
        <v>1</v>
      </c>
      <c r="AD1673" s="27">
        <v>252</v>
      </c>
      <c r="AE1673" s="10">
        <f t="shared" si="896"/>
        <v>1.0002584940000001</v>
      </c>
      <c r="AF1673" s="2">
        <f t="shared" si="901"/>
        <v>70.518346050000005</v>
      </c>
      <c r="AG1673" s="2">
        <f t="shared" si="879"/>
        <v>74.244653150000005</v>
      </c>
      <c r="AH1673" s="3" t="str">
        <f t="shared" si="880"/>
        <v>-</v>
      </c>
      <c r="AI1673" s="4" t="str">
        <f t="shared" si="897"/>
        <v>A+J=</v>
      </c>
      <c r="AJ1673" s="11">
        <f t="shared" si="886"/>
        <v>42494</v>
      </c>
      <c r="AK1673" s="11"/>
      <c r="AL1673" s="4"/>
      <c r="AM1673" s="1"/>
      <c r="AN1673" s="11"/>
      <c r="AO1673" s="1"/>
      <c r="AP1673" s="1"/>
      <c r="AQ1673" s="1"/>
      <c r="AR1673" s="1"/>
      <c r="AS1673" s="6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</row>
    <row r="1674" spans="1:55" x14ac:dyDescent="0.2">
      <c r="A1674" s="144">
        <f t="shared" si="881"/>
        <v>42463</v>
      </c>
      <c r="B1674" s="2">
        <f t="shared" ref="B1674:B1737" si="903">(W1674+AG1674)</f>
        <v>287294.26970378228</v>
      </c>
      <c r="C1674" s="2">
        <f t="shared" si="882"/>
        <v>209446.98298083001</v>
      </c>
      <c r="D1674" s="68">
        <f>SUM(Y1674:Y$1825)</f>
        <v>13504.92860318</v>
      </c>
      <c r="E1674" s="68">
        <f t="shared" ref="E1674:E1737" si="904">(C1674-D1674)</f>
        <v>195942.05437765003</v>
      </c>
      <c r="F1674" s="72">
        <f t="shared" si="892"/>
        <v>4591.18</v>
      </c>
      <c r="G1674" s="3">
        <f>IF(N1674=1,VLOOKUP(A1673,[1]Plan1!$BG$69:$BI$188,3),G1673)</f>
        <v>4610.92</v>
      </c>
      <c r="H1674" s="11">
        <f t="shared" si="893"/>
        <v>42402</v>
      </c>
      <c r="I1674" s="11">
        <f t="shared" si="894"/>
        <v>42431</v>
      </c>
      <c r="J1674" s="26">
        <f t="shared" ref="J1674:J1737" si="905">(G1674/F1674)-1</f>
        <v>4.2995482642806948E-3</v>
      </c>
      <c r="K1674" s="11">
        <f t="shared" si="883"/>
        <v>42492</v>
      </c>
      <c r="L1674" s="11">
        <f t="shared" ref="L1674:L1737" si="906">IF(A1674&gt;L1673,K1674,L1673)</f>
        <v>42492</v>
      </c>
      <c r="M1674" s="1">
        <f t="shared" si="884"/>
        <v>20</v>
      </c>
      <c r="N1674" s="1">
        <f t="shared" si="889"/>
        <v>1</v>
      </c>
      <c r="O1674" s="2">
        <f t="shared" ref="O1674:O1737" si="907">TRUNC((G1674/F1674)^TRUNC((N1674/M1674),9),8)</f>
        <v>1.00021453</v>
      </c>
      <c r="P1674" s="10">
        <f t="shared" si="899"/>
        <v>1.00899954</v>
      </c>
      <c r="Q1674" s="10">
        <f t="shared" si="895"/>
        <v>1.375774249447236</v>
      </c>
      <c r="R1674" s="2">
        <f t="shared" si="898"/>
        <v>1.3760693900000001</v>
      </c>
      <c r="S1674" s="2">
        <f t="shared" si="890"/>
        <v>1.3024994299999999</v>
      </c>
      <c r="T1674" s="2">
        <f t="shared" ref="T1674:T1737" si="908">TRUNC(C1674*S1674,8)</f>
        <v>272804.57594775001</v>
      </c>
      <c r="U1674" s="2">
        <f t="shared" ref="U1674:U1737" si="909">(D1674*(S1674-1))</f>
        <v>4085.2332046526449</v>
      </c>
      <c r="V1674" s="2">
        <f t="shared" ref="V1674:V1737" si="910">(E1674*(R1674-1))</f>
        <v>73687.80886514968</v>
      </c>
      <c r="W1674" s="2">
        <f t="shared" ref="W1674:W1737" si="911">(C1674+U1674+V1674)</f>
        <v>287220.02505063231</v>
      </c>
      <c r="X1674" s="27">
        <f t="shared" ref="X1674:X1737" si="912">IF(VLOOKUP(A1674,AN$10:AU$131,8)=VLOOKUP(A1673,AN$10:AU$131,8),0,VLOOKUP(A1674,AN$10:AU$131,8))</f>
        <v>0</v>
      </c>
      <c r="Y1674" s="2">
        <f t="shared" si="891"/>
        <v>0</v>
      </c>
      <c r="Z1674" s="67">
        <f t="shared" ref="Z1674:Z1737" si="913">IF(X1674&gt;0,VLOOKUP($A1674,$AN$10:$AS$131,6),0)</f>
        <v>0</v>
      </c>
      <c r="AA1674" s="2">
        <f t="shared" si="900"/>
        <v>0</v>
      </c>
      <c r="AB1674" s="26">
        <f t="shared" si="885"/>
        <v>6.7299999999999999E-2</v>
      </c>
      <c r="AC1674" s="27">
        <f t="shared" si="902"/>
        <v>1</v>
      </c>
      <c r="AD1674" s="27">
        <v>252</v>
      </c>
      <c r="AE1674" s="10">
        <f t="shared" si="896"/>
        <v>1.0002584940000001</v>
      </c>
      <c r="AF1674" s="2">
        <f t="shared" si="901"/>
        <v>70.518346050000005</v>
      </c>
      <c r="AG1674" s="2">
        <f t="shared" ref="AG1674:AG1737" si="914">TRUNC((W1674*(AE1674-1)),8)</f>
        <v>74.244653150000005</v>
      </c>
      <c r="AH1674" s="3" t="str">
        <f t="shared" ref="AH1674:AH1737" si="915">IF(AA1674&gt;0,AA1674+AF1674,"-")</f>
        <v>-</v>
      </c>
      <c r="AI1674" s="4" t="str">
        <f t="shared" si="897"/>
        <v>A+J=</v>
      </c>
      <c r="AJ1674" s="11">
        <f t="shared" si="886"/>
        <v>42494</v>
      </c>
      <c r="AK1674" s="11"/>
      <c r="AL1674" s="4"/>
      <c r="AM1674" s="1"/>
      <c r="AN1674" s="11"/>
      <c r="AO1674" s="1"/>
      <c r="AP1674" s="1"/>
      <c r="AQ1674" s="1"/>
      <c r="AR1674" s="1"/>
      <c r="AS1674" s="6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</row>
    <row r="1675" spans="1:55" x14ac:dyDescent="0.2">
      <c r="A1675" s="144">
        <f t="shared" ref="A1675:A1738" si="916">(A1674+1)</f>
        <v>42464</v>
      </c>
      <c r="B1675" s="2">
        <f t="shared" si="903"/>
        <v>287294.26970378228</v>
      </c>
      <c r="C1675" s="2">
        <f t="shared" ref="C1675:C1738" si="917">TRUNC(IF(X1674&gt;0,VLOOKUP(A1674,$AN$12:$AO$131,2),C1674),8)</f>
        <v>209446.98298083001</v>
      </c>
      <c r="D1675" s="68">
        <f>SUM(Y1675:Y$1825)</f>
        <v>13504.92860318</v>
      </c>
      <c r="E1675" s="68">
        <f t="shared" si="904"/>
        <v>195942.05437765003</v>
      </c>
      <c r="F1675" s="72">
        <f t="shared" si="892"/>
        <v>4591.18</v>
      </c>
      <c r="G1675" s="3">
        <f>IF(N1675=1,VLOOKUP(A1674,[1]Plan1!$BG$69:$BI$188,3),G1674)</f>
        <v>4610.92</v>
      </c>
      <c r="H1675" s="11">
        <f t="shared" si="893"/>
        <v>42402</v>
      </c>
      <c r="I1675" s="11">
        <f t="shared" si="894"/>
        <v>42431</v>
      </c>
      <c r="J1675" s="26">
        <f t="shared" si="905"/>
        <v>4.2995482642806948E-3</v>
      </c>
      <c r="K1675" s="11">
        <f t="shared" ref="K1675:K1738" si="918">IF(DAY(A1675)=1,VLOOKUP(A1675,AR$137:AW$275,4),K1674)</f>
        <v>42492</v>
      </c>
      <c r="L1675" s="11">
        <f t="shared" si="906"/>
        <v>42492</v>
      </c>
      <c r="M1675" s="1">
        <f t="shared" ref="M1675:M1738" si="919">IF(L1675=L1674,M1674,NETWORKDAYS(L1674,L1675,$AN$137:$AN$327)-1)</f>
        <v>20</v>
      </c>
      <c r="N1675" s="1">
        <f t="shared" si="889"/>
        <v>1</v>
      </c>
      <c r="O1675" s="2">
        <f t="shared" si="907"/>
        <v>1.00021453</v>
      </c>
      <c r="P1675" s="10">
        <f t="shared" si="899"/>
        <v>1.00899954</v>
      </c>
      <c r="Q1675" s="10">
        <f t="shared" si="895"/>
        <v>1.375774249447236</v>
      </c>
      <c r="R1675" s="2">
        <f t="shared" si="898"/>
        <v>1.3760693900000001</v>
      </c>
      <c r="S1675" s="2">
        <f t="shared" si="890"/>
        <v>1.3024994299999999</v>
      </c>
      <c r="T1675" s="2">
        <f t="shared" si="908"/>
        <v>272804.57594775001</v>
      </c>
      <c r="U1675" s="2">
        <f t="shared" si="909"/>
        <v>4085.2332046526449</v>
      </c>
      <c r="V1675" s="2">
        <f t="shared" si="910"/>
        <v>73687.80886514968</v>
      </c>
      <c r="W1675" s="2">
        <f t="shared" si="911"/>
        <v>287220.02505063231</v>
      </c>
      <c r="X1675" s="27">
        <f t="shared" si="912"/>
        <v>0</v>
      </c>
      <c r="Y1675" s="2">
        <f t="shared" si="891"/>
        <v>0</v>
      </c>
      <c r="Z1675" s="67">
        <f t="shared" si="913"/>
        <v>0</v>
      </c>
      <c r="AA1675" s="2">
        <f t="shared" si="900"/>
        <v>0</v>
      </c>
      <c r="AB1675" s="26">
        <f t="shared" ref="AB1675:AB1738" si="920">(AB1674)</f>
        <v>6.7299999999999999E-2</v>
      </c>
      <c r="AC1675" s="27">
        <f t="shared" si="902"/>
        <v>1</v>
      </c>
      <c r="AD1675" s="27">
        <v>252</v>
      </c>
      <c r="AE1675" s="10">
        <f t="shared" si="896"/>
        <v>1.0002584940000001</v>
      </c>
      <c r="AF1675" s="2">
        <f t="shared" si="901"/>
        <v>70.518346050000005</v>
      </c>
      <c r="AG1675" s="2">
        <f t="shared" si="914"/>
        <v>74.244653150000005</v>
      </c>
      <c r="AH1675" s="3" t="str">
        <f t="shared" si="915"/>
        <v>-</v>
      </c>
      <c r="AI1675" s="4" t="str">
        <f t="shared" si="897"/>
        <v>A+J=</v>
      </c>
      <c r="AJ1675" s="11">
        <f t="shared" ref="AJ1675:AJ1738" si="921">IF(X1674&gt;0,VLOOKUP(A1674,$AN$10:$AW$130,10),AJ1674)</f>
        <v>42494</v>
      </c>
      <c r="AK1675" s="11"/>
      <c r="AL1675" s="4"/>
      <c r="AM1675" s="1"/>
      <c r="AN1675" s="11"/>
      <c r="AO1675" s="1"/>
      <c r="AP1675" s="1"/>
      <c r="AQ1675" s="1"/>
      <c r="AR1675" s="1"/>
      <c r="AS1675" s="6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</row>
    <row r="1676" spans="1:55" x14ac:dyDescent="0.2">
      <c r="A1676" s="144">
        <f t="shared" si="916"/>
        <v>42465</v>
      </c>
      <c r="B1676" s="2">
        <f t="shared" si="903"/>
        <v>287426.41148397623</v>
      </c>
      <c r="C1676" s="2">
        <f t="shared" si="917"/>
        <v>209446.98298083001</v>
      </c>
      <c r="D1676" s="68">
        <f>SUM(Y1676:Y$1825)</f>
        <v>13504.92860318</v>
      </c>
      <c r="E1676" s="68">
        <f t="shared" si="904"/>
        <v>195942.05437765003</v>
      </c>
      <c r="F1676" s="72">
        <f t="shared" si="892"/>
        <v>4591.18</v>
      </c>
      <c r="G1676" s="3">
        <f>IF(N1676=1,VLOOKUP(A1675,[1]Plan1!$BG$69:$BI$188,3),G1675)</f>
        <v>4610.92</v>
      </c>
      <c r="H1676" s="11">
        <f t="shared" si="893"/>
        <v>42402</v>
      </c>
      <c r="I1676" s="11">
        <f t="shared" si="894"/>
        <v>42431</v>
      </c>
      <c r="J1676" s="26">
        <f t="shared" si="905"/>
        <v>4.2995482642806948E-3</v>
      </c>
      <c r="K1676" s="11">
        <f t="shared" si="918"/>
        <v>42492</v>
      </c>
      <c r="L1676" s="11">
        <f t="shared" si="906"/>
        <v>42492</v>
      </c>
      <c r="M1676" s="1">
        <f t="shared" si="919"/>
        <v>20</v>
      </c>
      <c r="N1676" s="1">
        <f t="shared" si="889"/>
        <v>2</v>
      </c>
      <c r="O1676" s="2">
        <f t="shared" si="907"/>
        <v>1.0004291199999999</v>
      </c>
      <c r="P1676" s="10">
        <f t="shared" si="899"/>
        <v>1.00899954</v>
      </c>
      <c r="Q1676" s="10">
        <f t="shared" si="895"/>
        <v>1.375774249447236</v>
      </c>
      <c r="R1676" s="2">
        <f t="shared" si="898"/>
        <v>1.3763646199999999</v>
      </c>
      <c r="S1676" s="2">
        <f t="shared" si="890"/>
        <v>1.3024994299999999</v>
      </c>
      <c r="T1676" s="2">
        <f t="shared" si="908"/>
        <v>272804.57594775001</v>
      </c>
      <c r="U1676" s="2">
        <f t="shared" si="909"/>
        <v>4085.2332046526449</v>
      </c>
      <c r="V1676" s="2">
        <f t="shared" si="910"/>
        <v>73745.656837863571</v>
      </c>
      <c r="W1676" s="2">
        <f t="shared" si="911"/>
        <v>287277.87302334624</v>
      </c>
      <c r="X1676" s="27">
        <f t="shared" si="912"/>
        <v>0</v>
      </c>
      <c r="Y1676" s="2">
        <f t="shared" si="891"/>
        <v>0</v>
      </c>
      <c r="Z1676" s="67">
        <f t="shared" si="913"/>
        <v>0</v>
      </c>
      <c r="AA1676" s="2">
        <f t="shared" si="900"/>
        <v>0</v>
      </c>
      <c r="AB1676" s="26">
        <f t="shared" si="920"/>
        <v>6.7299999999999999E-2</v>
      </c>
      <c r="AC1676" s="27">
        <f t="shared" si="902"/>
        <v>2</v>
      </c>
      <c r="AD1676" s="27">
        <v>252</v>
      </c>
      <c r="AE1676" s="10">
        <f t="shared" si="896"/>
        <v>1.000517055</v>
      </c>
      <c r="AF1676" s="2">
        <f t="shared" si="901"/>
        <v>141.05497001000001</v>
      </c>
      <c r="AG1676" s="2">
        <f t="shared" si="914"/>
        <v>148.53846063</v>
      </c>
      <c r="AH1676" s="3" t="str">
        <f t="shared" si="915"/>
        <v>-</v>
      </c>
      <c r="AI1676" s="4" t="str">
        <f t="shared" si="897"/>
        <v>A+J=</v>
      </c>
      <c r="AJ1676" s="11">
        <f t="shared" si="921"/>
        <v>42494</v>
      </c>
      <c r="AK1676" s="11"/>
      <c r="AL1676" s="4"/>
      <c r="AM1676" s="1"/>
      <c r="AN1676" s="11"/>
      <c r="AO1676" s="1"/>
      <c r="AP1676" s="1"/>
      <c r="AQ1676" s="1"/>
      <c r="AR1676" s="1"/>
      <c r="AS1676" s="6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</row>
    <row r="1677" spans="1:55" x14ac:dyDescent="0.2">
      <c r="A1677" s="144">
        <f t="shared" si="916"/>
        <v>42466</v>
      </c>
      <c r="B1677" s="2">
        <f t="shared" si="903"/>
        <v>287558.61223482282</v>
      </c>
      <c r="C1677" s="2">
        <f t="shared" si="917"/>
        <v>209446.98298083001</v>
      </c>
      <c r="D1677" s="68">
        <f>SUM(Y1677:Y$1825)</f>
        <v>13504.92860318</v>
      </c>
      <c r="E1677" s="68">
        <f t="shared" si="904"/>
        <v>195942.05437765003</v>
      </c>
      <c r="F1677" s="72">
        <f t="shared" si="892"/>
        <v>4591.18</v>
      </c>
      <c r="G1677" s="3">
        <f>IF(N1677=1,VLOOKUP(A1676,[1]Plan1!$BG$69:$BI$188,3),G1676)</f>
        <v>4610.92</v>
      </c>
      <c r="H1677" s="11">
        <f t="shared" si="893"/>
        <v>42402</v>
      </c>
      <c r="I1677" s="11">
        <f t="shared" si="894"/>
        <v>42431</v>
      </c>
      <c r="J1677" s="26">
        <f t="shared" si="905"/>
        <v>4.2995482642806948E-3</v>
      </c>
      <c r="K1677" s="11">
        <f t="shared" si="918"/>
        <v>42492</v>
      </c>
      <c r="L1677" s="11">
        <f t="shared" si="906"/>
        <v>42492</v>
      </c>
      <c r="M1677" s="1">
        <f t="shared" si="919"/>
        <v>20</v>
      </c>
      <c r="N1677" s="1">
        <f t="shared" si="889"/>
        <v>3</v>
      </c>
      <c r="O1677" s="2">
        <f t="shared" si="907"/>
        <v>1.0006437500000001</v>
      </c>
      <c r="P1677" s="10">
        <f t="shared" si="899"/>
        <v>1.00899954</v>
      </c>
      <c r="Q1677" s="10">
        <f t="shared" si="895"/>
        <v>1.375774249447236</v>
      </c>
      <c r="R1677" s="2">
        <f t="shared" si="898"/>
        <v>1.3766598999999999</v>
      </c>
      <c r="S1677" s="2">
        <f t="shared" si="890"/>
        <v>1.3024994299999999</v>
      </c>
      <c r="T1677" s="2">
        <f t="shared" si="908"/>
        <v>272804.57594775001</v>
      </c>
      <c r="U1677" s="2">
        <f t="shared" si="909"/>
        <v>4085.2332046526449</v>
      </c>
      <c r="V1677" s="2">
        <f t="shared" si="910"/>
        <v>73803.514607680205</v>
      </c>
      <c r="W1677" s="2">
        <f t="shared" si="911"/>
        <v>287335.73079316283</v>
      </c>
      <c r="X1677" s="27">
        <f t="shared" si="912"/>
        <v>0</v>
      </c>
      <c r="Y1677" s="2">
        <f t="shared" si="891"/>
        <v>0</v>
      </c>
      <c r="Z1677" s="67">
        <f t="shared" si="913"/>
        <v>0</v>
      </c>
      <c r="AA1677" s="2">
        <f t="shared" si="900"/>
        <v>0</v>
      </c>
      <c r="AB1677" s="26">
        <f t="shared" si="920"/>
        <v>6.7299999999999999E-2</v>
      </c>
      <c r="AC1677" s="27">
        <f t="shared" si="902"/>
        <v>3</v>
      </c>
      <c r="AD1677" s="27">
        <v>252</v>
      </c>
      <c r="AE1677" s="10">
        <f t="shared" si="896"/>
        <v>1.0007756830000001</v>
      </c>
      <c r="AF1677" s="2">
        <f t="shared" si="901"/>
        <v>211.60987187999999</v>
      </c>
      <c r="AG1677" s="2">
        <f t="shared" si="914"/>
        <v>222.88144166000001</v>
      </c>
      <c r="AH1677" s="3" t="str">
        <f t="shared" si="915"/>
        <v>-</v>
      </c>
      <c r="AI1677" s="4" t="str">
        <f t="shared" si="897"/>
        <v>A+J=</v>
      </c>
      <c r="AJ1677" s="11">
        <f t="shared" si="921"/>
        <v>42494</v>
      </c>
      <c r="AK1677" s="11"/>
      <c r="AL1677" s="4"/>
      <c r="AM1677" s="1"/>
      <c r="AN1677" s="11"/>
      <c r="AO1677" s="1"/>
      <c r="AP1677" s="1"/>
      <c r="AQ1677" s="1"/>
      <c r="AR1677" s="1"/>
      <c r="AS1677" s="6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</row>
    <row r="1678" spans="1:55" x14ac:dyDescent="0.2">
      <c r="A1678" s="144">
        <f t="shared" si="916"/>
        <v>42467</v>
      </c>
      <c r="B1678" s="2">
        <f t="shared" si="903"/>
        <v>287690.87561106333</v>
      </c>
      <c r="C1678" s="2">
        <f t="shared" si="917"/>
        <v>209446.98298083001</v>
      </c>
      <c r="D1678" s="68">
        <f>SUM(Y1678:Y$1825)</f>
        <v>13504.92860318</v>
      </c>
      <c r="E1678" s="68">
        <f t="shared" si="904"/>
        <v>195942.05437765003</v>
      </c>
      <c r="F1678" s="72">
        <f t="shared" si="892"/>
        <v>4591.18</v>
      </c>
      <c r="G1678" s="3">
        <f>IF(N1678=1,VLOOKUP(A1677,[1]Plan1!$BG$69:$BI$188,3),G1677)</f>
        <v>4610.92</v>
      </c>
      <c r="H1678" s="11">
        <f t="shared" si="893"/>
        <v>42402</v>
      </c>
      <c r="I1678" s="11">
        <f t="shared" si="894"/>
        <v>42431</v>
      </c>
      <c r="J1678" s="26">
        <f t="shared" si="905"/>
        <v>4.2995482642806948E-3</v>
      </c>
      <c r="K1678" s="11">
        <f t="shared" si="918"/>
        <v>42492</v>
      </c>
      <c r="L1678" s="11">
        <f t="shared" si="906"/>
        <v>42492</v>
      </c>
      <c r="M1678" s="1">
        <f t="shared" si="919"/>
        <v>20</v>
      </c>
      <c r="N1678" s="1">
        <f t="shared" si="889"/>
        <v>4</v>
      </c>
      <c r="O1678" s="2">
        <f t="shared" si="907"/>
        <v>1.0008584300000001</v>
      </c>
      <c r="P1678" s="10">
        <f t="shared" si="899"/>
        <v>1.00899954</v>
      </c>
      <c r="Q1678" s="10">
        <f t="shared" si="895"/>
        <v>1.375774249447236</v>
      </c>
      <c r="R1678" s="2">
        <f t="shared" si="898"/>
        <v>1.37695525</v>
      </c>
      <c r="S1678" s="2">
        <f t="shared" si="890"/>
        <v>1.3024994299999999</v>
      </c>
      <c r="T1678" s="2">
        <f t="shared" si="908"/>
        <v>272804.57594775001</v>
      </c>
      <c r="U1678" s="2">
        <f t="shared" si="909"/>
        <v>4085.2332046526449</v>
      </c>
      <c r="V1678" s="2">
        <f t="shared" si="910"/>
        <v>73861.386093440655</v>
      </c>
      <c r="W1678" s="2">
        <f t="shared" si="911"/>
        <v>287393.60227892332</v>
      </c>
      <c r="X1678" s="27">
        <f t="shared" si="912"/>
        <v>0</v>
      </c>
      <c r="Y1678" s="2">
        <f t="shared" si="891"/>
        <v>0</v>
      </c>
      <c r="Z1678" s="67">
        <f t="shared" si="913"/>
        <v>0</v>
      </c>
      <c r="AA1678" s="2">
        <f t="shared" si="900"/>
        <v>0</v>
      </c>
      <c r="AB1678" s="26">
        <f t="shared" si="920"/>
        <v>6.7299999999999999E-2</v>
      </c>
      <c r="AC1678" s="27">
        <f t="shared" si="902"/>
        <v>4</v>
      </c>
      <c r="AD1678" s="27">
        <v>252</v>
      </c>
      <c r="AE1678" s="10">
        <f t="shared" si="896"/>
        <v>1.0010343770000001</v>
      </c>
      <c r="AF1678" s="2">
        <f t="shared" si="901"/>
        <v>282.18277884999998</v>
      </c>
      <c r="AG1678" s="2">
        <f t="shared" si="914"/>
        <v>297.27333213999998</v>
      </c>
      <c r="AH1678" s="3" t="str">
        <f t="shared" si="915"/>
        <v>-</v>
      </c>
      <c r="AI1678" s="4" t="str">
        <f t="shared" si="897"/>
        <v>A+J=</v>
      </c>
      <c r="AJ1678" s="11">
        <f t="shared" si="921"/>
        <v>42494</v>
      </c>
      <c r="AK1678" s="11"/>
      <c r="AL1678" s="4"/>
      <c r="AM1678" s="1"/>
      <c r="AN1678" s="11"/>
      <c r="AO1678" s="1"/>
      <c r="AP1678" s="1"/>
      <c r="AQ1678" s="1"/>
      <c r="AR1678" s="1"/>
      <c r="AS1678" s="6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</row>
    <row r="1679" spans="1:55" x14ac:dyDescent="0.2">
      <c r="A1679" s="144">
        <f t="shared" si="916"/>
        <v>42468</v>
      </c>
      <c r="B1679" s="2">
        <f t="shared" si="903"/>
        <v>287823.20024773706</v>
      </c>
      <c r="C1679" s="2">
        <f t="shared" si="917"/>
        <v>209446.98298083001</v>
      </c>
      <c r="D1679" s="68">
        <f>SUM(Y1679:Y$1825)</f>
        <v>13504.92860318</v>
      </c>
      <c r="E1679" s="68">
        <f t="shared" si="904"/>
        <v>195942.05437765003</v>
      </c>
      <c r="F1679" s="72">
        <f t="shared" si="892"/>
        <v>4591.18</v>
      </c>
      <c r="G1679" s="3">
        <f>IF(N1679=1,VLOOKUP(A1678,[1]Plan1!$BG$69:$BI$188,3),G1678)</f>
        <v>4610.92</v>
      </c>
      <c r="H1679" s="11">
        <f t="shared" si="893"/>
        <v>42402</v>
      </c>
      <c r="I1679" s="11">
        <f t="shared" si="894"/>
        <v>42431</v>
      </c>
      <c r="J1679" s="26">
        <f t="shared" si="905"/>
        <v>4.2995482642806948E-3</v>
      </c>
      <c r="K1679" s="11">
        <f t="shared" si="918"/>
        <v>42492</v>
      </c>
      <c r="L1679" s="11">
        <f t="shared" si="906"/>
        <v>42492</v>
      </c>
      <c r="M1679" s="1">
        <f t="shared" si="919"/>
        <v>20</v>
      </c>
      <c r="N1679" s="1">
        <f t="shared" si="889"/>
        <v>5</v>
      </c>
      <c r="O1679" s="2">
        <f t="shared" si="907"/>
        <v>1.0010731500000001</v>
      </c>
      <c r="P1679" s="10">
        <f t="shared" si="899"/>
        <v>1.00899954</v>
      </c>
      <c r="Q1679" s="10">
        <f t="shared" si="895"/>
        <v>1.375774249447236</v>
      </c>
      <c r="R1679" s="2">
        <f t="shared" si="898"/>
        <v>1.3772506600000001</v>
      </c>
      <c r="S1679" s="2">
        <f t="shared" si="890"/>
        <v>1.3024994299999999</v>
      </c>
      <c r="T1679" s="2">
        <f t="shared" si="908"/>
        <v>272804.57594775001</v>
      </c>
      <c r="U1679" s="2">
        <f t="shared" si="909"/>
        <v>4085.2332046526449</v>
      </c>
      <c r="V1679" s="2">
        <f t="shared" si="910"/>
        <v>73919.26933572437</v>
      </c>
      <c r="W1679" s="2">
        <f t="shared" si="911"/>
        <v>287451.48552120704</v>
      </c>
      <c r="X1679" s="27">
        <f t="shared" si="912"/>
        <v>0</v>
      </c>
      <c r="Y1679" s="2">
        <f t="shared" si="891"/>
        <v>0</v>
      </c>
      <c r="Z1679" s="67">
        <f t="shared" si="913"/>
        <v>0</v>
      </c>
      <c r="AA1679" s="2">
        <f t="shared" si="900"/>
        <v>0</v>
      </c>
      <c r="AB1679" s="26">
        <f t="shared" si="920"/>
        <v>6.7299999999999999E-2</v>
      </c>
      <c r="AC1679" s="27">
        <f t="shared" si="902"/>
        <v>5</v>
      </c>
      <c r="AD1679" s="27">
        <v>252</v>
      </c>
      <c r="AE1679" s="10">
        <f t="shared" si="896"/>
        <v>1.0012931389999999</v>
      </c>
      <c r="AF1679" s="2">
        <f t="shared" si="901"/>
        <v>352.77423653</v>
      </c>
      <c r="AG1679" s="2">
        <f t="shared" si="914"/>
        <v>371.71472653000001</v>
      </c>
      <c r="AH1679" s="3" t="str">
        <f t="shared" si="915"/>
        <v>-</v>
      </c>
      <c r="AI1679" s="4" t="str">
        <f t="shared" si="897"/>
        <v>A+J=</v>
      </c>
      <c r="AJ1679" s="11">
        <f t="shared" si="921"/>
        <v>42494</v>
      </c>
      <c r="AK1679" s="11"/>
      <c r="AL1679" s="4"/>
      <c r="AM1679" s="1"/>
      <c r="AN1679" s="11"/>
      <c r="AO1679" s="1"/>
      <c r="AP1679" s="1"/>
      <c r="AQ1679" s="1"/>
      <c r="AR1679" s="1"/>
      <c r="AS1679" s="6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</row>
    <row r="1680" spans="1:55" x14ac:dyDescent="0.2">
      <c r="A1680" s="144">
        <f t="shared" si="916"/>
        <v>42469</v>
      </c>
      <c r="B1680" s="2">
        <f t="shared" si="903"/>
        <v>287955.58559076395</v>
      </c>
      <c r="C1680" s="2">
        <f t="shared" si="917"/>
        <v>209446.98298083001</v>
      </c>
      <c r="D1680" s="68">
        <f>SUM(Y1680:Y$1825)</f>
        <v>13504.92860318</v>
      </c>
      <c r="E1680" s="68">
        <f t="shared" si="904"/>
        <v>195942.05437765003</v>
      </c>
      <c r="F1680" s="72">
        <f t="shared" si="892"/>
        <v>4591.18</v>
      </c>
      <c r="G1680" s="3">
        <f>IF(N1680=1,VLOOKUP(A1679,[1]Plan1!$BG$69:$BI$188,3),G1679)</f>
        <v>4610.92</v>
      </c>
      <c r="H1680" s="11">
        <f t="shared" si="893"/>
        <v>42402</v>
      </c>
      <c r="I1680" s="11">
        <f t="shared" si="894"/>
        <v>42431</v>
      </c>
      <c r="J1680" s="26">
        <f t="shared" si="905"/>
        <v>4.2995482642806948E-3</v>
      </c>
      <c r="K1680" s="11">
        <f t="shared" si="918"/>
        <v>42492</v>
      </c>
      <c r="L1680" s="11">
        <f t="shared" si="906"/>
        <v>42492</v>
      </c>
      <c r="M1680" s="1">
        <f t="shared" si="919"/>
        <v>20</v>
      </c>
      <c r="N1680" s="1">
        <f t="shared" si="889"/>
        <v>6</v>
      </c>
      <c r="O1680" s="2">
        <f t="shared" si="907"/>
        <v>1.00128792</v>
      </c>
      <c r="P1680" s="10">
        <f t="shared" si="899"/>
        <v>1.00899954</v>
      </c>
      <c r="Q1680" s="10">
        <f t="shared" si="895"/>
        <v>1.375774249447236</v>
      </c>
      <c r="R1680" s="2">
        <f t="shared" si="898"/>
        <v>1.37754613</v>
      </c>
      <c r="S1680" s="2">
        <f t="shared" si="890"/>
        <v>1.3024994299999999</v>
      </c>
      <c r="T1680" s="2">
        <f t="shared" si="908"/>
        <v>272804.57594775001</v>
      </c>
      <c r="U1680" s="2">
        <f t="shared" si="909"/>
        <v>4085.2332046526449</v>
      </c>
      <c r="V1680" s="2">
        <f t="shared" si="910"/>
        <v>73977.164334531335</v>
      </c>
      <c r="W1680" s="2">
        <f t="shared" si="911"/>
        <v>287509.38052001398</v>
      </c>
      <c r="X1680" s="27">
        <f t="shared" si="912"/>
        <v>0</v>
      </c>
      <c r="Y1680" s="2">
        <f t="shared" si="891"/>
        <v>0</v>
      </c>
      <c r="Z1680" s="67">
        <f t="shared" si="913"/>
        <v>0</v>
      </c>
      <c r="AA1680" s="2">
        <f t="shared" si="900"/>
        <v>0</v>
      </c>
      <c r="AB1680" s="26">
        <f t="shared" si="920"/>
        <v>6.7299999999999999E-2</v>
      </c>
      <c r="AC1680" s="27">
        <f t="shared" si="902"/>
        <v>6</v>
      </c>
      <c r="AD1680" s="27">
        <v>252</v>
      </c>
      <c r="AE1680" s="10">
        <f t="shared" si="896"/>
        <v>1.0015519669999999</v>
      </c>
      <c r="AF1680" s="2">
        <f t="shared" si="901"/>
        <v>423.38369931</v>
      </c>
      <c r="AG1680" s="2">
        <f t="shared" si="914"/>
        <v>446.20507075</v>
      </c>
      <c r="AH1680" s="3" t="str">
        <f t="shared" si="915"/>
        <v>-</v>
      </c>
      <c r="AI1680" s="4" t="str">
        <f t="shared" si="897"/>
        <v>A+J=</v>
      </c>
      <c r="AJ1680" s="11">
        <f t="shared" si="921"/>
        <v>42494</v>
      </c>
      <c r="AK1680" s="11"/>
      <c r="AL1680" s="4"/>
      <c r="AM1680" s="1"/>
      <c r="AN1680" s="11"/>
      <c r="AO1680" s="1"/>
      <c r="AP1680" s="1"/>
      <c r="AQ1680" s="1"/>
      <c r="AR1680" s="1"/>
      <c r="AS1680" s="6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</row>
    <row r="1681" spans="1:55" x14ac:dyDescent="0.2">
      <c r="A1681" s="144">
        <f t="shared" si="916"/>
        <v>42470</v>
      </c>
      <c r="B1681" s="2">
        <f t="shared" si="903"/>
        <v>287955.58559076395</v>
      </c>
      <c r="C1681" s="2">
        <f t="shared" si="917"/>
        <v>209446.98298083001</v>
      </c>
      <c r="D1681" s="68">
        <f>SUM(Y1681:Y$1825)</f>
        <v>13504.92860318</v>
      </c>
      <c r="E1681" s="68">
        <f t="shared" si="904"/>
        <v>195942.05437765003</v>
      </c>
      <c r="F1681" s="72">
        <f t="shared" si="892"/>
        <v>4591.18</v>
      </c>
      <c r="G1681" s="3">
        <f>IF(N1681=1,VLOOKUP(A1680,[1]Plan1!$BG$69:$BI$188,3),G1680)</f>
        <v>4610.92</v>
      </c>
      <c r="H1681" s="11">
        <f t="shared" si="893"/>
        <v>42402</v>
      </c>
      <c r="I1681" s="11">
        <f t="shared" si="894"/>
        <v>42431</v>
      </c>
      <c r="J1681" s="26">
        <f t="shared" si="905"/>
        <v>4.2995482642806948E-3</v>
      </c>
      <c r="K1681" s="11">
        <f t="shared" si="918"/>
        <v>42492</v>
      </c>
      <c r="L1681" s="11">
        <f t="shared" si="906"/>
        <v>42492</v>
      </c>
      <c r="M1681" s="1">
        <f t="shared" si="919"/>
        <v>20</v>
      </c>
      <c r="N1681" s="1">
        <f t="shared" si="889"/>
        <v>6</v>
      </c>
      <c r="O1681" s="2">
        <f t="shared" si="907"/>
        <v>1.00128792</v>
      </c>
      <c r="P1681" s="10">
        <f t="shared" si="899"/>
        <v>1.00899954</v>
      </c>
      <c r="Q1681" s="10">
        <f t="shared" si="895"/>
        <v>1.375774249447236</v>
      </c>
      <c r="R1681" s="2">
        <f t="shared" si="898"/>
        <v>1.37754613</v>
      </c>
      <c r="S1681" s="2">
        <f t="shared" si="890"/>
        <v>1.3024994299999999</v>
      </c>
      <c r="T1681" s="2">
        <f t="shared" si="908"/>
        <v>272804.57594775001</v>
      </c>
      <c r="U1681" s="2">
        <f t="shared" si="909"/>
        <v>4085.2332046526449</v>
      </c>
      <c r="V1681" s="2">
        <f t="shared" si="910"/>
        <v>73977.164334531335</v>
      </c>
      <c r="W1681" s="2">
        <f t="shared" si="911"/>
        <v>287509.38052001398</v>
      </c>
      <c r="X1681" s="27">
        <f t="shared" si="912"/>
        <v>0</v>
      </c>
      <c r="Y1681" s="2">
        <f t="shared" si="891"/>
        <v>0</v>
      </c>
      <c r="Z1681" s="67">
        <f t="shared" si="913"/>
        <v>0</v>
      </c>
      <c r="AA1681" s="2">
        <f t="shared" si="900"/>
        <v>0</v>
      </c>
      <c r="AB1681" s="26">
        <f t="shared" si="920"/>
        <v>6.7299999999999999E-2</v>
      </c>
      <c r="AC1681" s="27">
        <f t="shared" si="902"/>
        <v>6</v>
      </c>
      <c r="AD1681" s="27">
        <v>252</v>
      </c>
      <c r="AE1681" s="10">
        <f t="shared" si="896"/>
        <v>1.0015519669999999</v>
      </c>
      <c r="AF1681" s="2">
        <f t="shared" si="901"/>
        <v>423.38369931</v>
      </c>
      <c r="AG1681" s="2">
        <f t="shared" si="914"/>
        <v>446.20507075</v>
      </c>
      <c r="AH1681" s="3" t="str">
        <f t="shared" si="915"/>
        <v>-</v>
      </c>
      <c r="AI1681" s="4" t="str">
        <f t="shared" si="897"/>
        <v>A+J=</v>
      </c>
      <c r="AJ1681" s="11">
        <f t="shared" si="921"/>
        <v>42494</v>
      </c>
      <c r="AK1681" s="11"/>
      <c r="AL1681" s="4"/>
      <c r="AM1681" s="1"/>
      <c r="AN1681" s="11"/>
      <c r="AO1681" s="1"/>
      <c r="AP1681" s="1"/>
      <c r="AQ1681" s="1"/>
      <c r="AR1681" s="1"/>
      <c r="AS1681" s="6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</row>
    <row r="1682" spans="1:55" x14ac:dyDescent="0.2">
      <c r="A1682" s="144">
        <f t="shared" si="916"/>
        <v>42471</v>
      </c>
      <c r="B1682" s="2">
        <f t="shared" si="903"/>
        <v>287955.58559076395</v>
      </c>
      <c r="C1682" s="2">
        <f t="shared" si="917"/>
        <v>209446.98298083001</v>
      </c>
      <c r="D1682" s="68">
        <f>SUM(Y1682:Y$1825)</f>
        <v>13504.92860318</v>
      </c>
      <c r="E1682" s="68">
        <f t="shared" si="904"/>
        <v>195942.05437765003</v>
      </c>
      <c r="F1682" s="72">
        <f t="shared" si="892"/>
        <v>4591.18</v>
      </c>
      <c r="G1682" s="3">
        <f>IF(N1682=1,VLOOKUP(A1681,[1]Plan1!$BG$69:$BI$188,3),G1681)</f>
        <v>4610.92</v>
      </c>
      <c r="H1682" s="11">
        <f t="shared" si="893"/>
        <v>42402</v>
      </c>
      <c r="I1682" s="11">
        <f t="shared" si="894"/>
        <v>42431</v>
      </c>
      <c r="J1682" s="26">
        <f t="shared" si="905"/>
        <v>4.2995482642806948E-3</v>
      </c>
      <c r="K1682" s="11">
        <f t="shared" si="918"/>
        <v>42492</v>
      </c>
      <c r="L1682" s="11">
        <f t="shared" si="906"/>
        <v>42492</v>
      </c>
      <c r="M1682" s="1">
        <f t="shared" si="919"/>
        <v>20</v>
      </c>
      <c r="N1682" s="1">
        <f t="shared" si="889"/>
        <v>6</v>
      </c>
      <c r="O1682" s="2">
        <f t="shared" si="907"/>
        <v>1.00128792</v>
      </c>
      <c r="P1682" s="10">
        <f t="shared" si="899"/>
        <v>1.00899954</v>
      </c>
      <c r="Q1682" s="10">
        <f t="shared" si="895"/>
        <v>1.375774249447236</v>
      </c>
      <c r="R1682" s="2">
        <f t="shared" si="898"/>
        <v>1.37754613</v>
      </c>
      <c r="S1682" s="2">
        <f t="shared" si="890"/>
        <v>1.3024994299999999</v>
      </c>
      <c r="T1682" s="2">
        <f t="shared" si="908"/>
        <v>272804.57594775001</v>
      </c>
      <c r="U1682" s="2">
        <f t="shared" si="909"/>
        <v>4085.2332046526449</v>
      </c>
      <c r="V1682" s="2">
        <f t="shared" si="910"/>
        <v>73977.164334531335</v>
      </c>
      <c r="W1682" s="2">
        <f t="shared" si="911"/>
        <v>287509.38052001398</v>
      </c>
      <c r="X1682" s="27">
        <f t="shared" si="912"/>
        <v>0</v>
      </c>
      <c r="Y1682" s="2">
        <f t="shared" si="891"/>
        <v>0</v>
      </c>
      <c r="Z1682" s="67">
        <f t="shared" si="913"/>
        <v>0</v>
      </c>
      <c r="AA1682" s="2">
        <f t="shared" si="900"/>
        <v>0</v>
      </c>
      <c r="AB1682" s="26">
        <f t="shared" si="920"/>
        <v>6.7299999999999999E-2</v>
      </c>
      <c r="AC1682" s="27">
        <f t="shared" si="902"/>
        <v>6</v>
      </c>
      <c r="AD1682" s="27">
        <v>252</v>
      </c>
      <c r="AE1682" s="10">
        <f t="shared" si="896"/>
        <v>1.0015519669999999</v>
      </c>
      <c r="AF1682" s="2">
        <f t="shared" si="901"/>
        <v>423.38369931</v>
      </c>
      <c r="AG1682" s="2">
        <f t="shared" si="914"/>
        <v>446.20507075</v>
      </c>
      <c r="AH1682" s="3" t="str">
        <f t="shared" si="915"/>
        <v>-</v>
      </c>
      <c r="AI1682" s="4" t="str">
        <f t="shared" si="897"/>
        <v>A+J=</v>
      </c>
      <c r="AJ1682" s="11">
        <f t="shared" si="921"/>
        <v>42494</v>
      </c>
      <c r="AK1682" s="11"/>
      <c r="AL1682" s="4"/>
      <c r="AM1682" s="1"/>
      <c r="AN1682" s="11"/>
      <c r="AO1682" s="1"/>
      <c r="AP1682" s="1"/>
      <c r="AQ1682" s="1"/>
      <c r="AR1682" s="1"/>
      <c r="AS1682" s="6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</row>
    <row r="1683" spans="1:55" x14ac:dyDescent="0.2">
      <c r="A1683" s="144">
        <f t="shared" si="916"/>
        <v>42472</v>
      </c>
      <c r="B1683" s="2">
        <f t="shared" si="903"/>
        <v>288088.03587424528</v>
      </c>
      <c r="C1683" s="2">
        <f t="shared" si="917"/>
        <v>209446.98298083001</v>
      </c>
      <c r="D1683" s="68">
        <f>SUM(Y1683:Y$1825)</f>
        <v>13504.92860318</v>
      </c>
      <c r="E1683" s="68">
        <f t="shared" si="904"/>
        <v>195942.05437765003</v>
      </c>
      <c r="F1683" s="72">
        <f t="shared" si="892"/>
        <v>4591.18</v>
      </c>
      <c r="G1683" s="3">
        <f>IF(N1683=1,VLOOKUP(A1682,[1]Plan1!$BG$69:$BI$188,3),G1682)</f>
        <v>4610.92</v>
      </c>
      <c r="H1683" s="11">
        <f t="shared" si="893"/>
        <v>42402</v>
      </c>
      <c r="I1683" s="11">
        <f t="shared" si="894"/>
        <v>42431</v>
      </c>
      <c r="J1683" s="26">
        <f t="shared" si="905"/>
        <v>4.2995482642806948E-3</v>
      </c>
      <c r="K1683" s="11">
        <f t="shared" si="918"/>
        <v>42492</v>
      </c>
      <c r="L1683" s="11">
        <f t="shared" si="906"/>
        <v>42492</v>
      </c>
      <c r="M1683" s="1">
        <f t="shared" si="919"/>
        <v>20</v>
      </c>
      <c r="N1683" s="1">
        <f t="shared" si="889"/>
        <v>7</v>
      </c>
      <c r="O1683" s="2">
        <f t="shared" si="907"/>
        <v>1.0015027400000001</v>
      </c>
      <c r="P1683" s="10">
        <f t="shared" si="899"/>
        <v>1.00899954</v>
      </c>
      <c r="Q1683" s="10">
        <f t="shared" si="895"/>
        <v>1.375774249447236</v>
      </c>
      <c r="R1683" s="2">
        <f t="shared" si="898"/>
        <v>1.37784168</v>
      </c>
      <c r="S1683" s="2">
        <f t="shared" si="890"/>
        <v>1.3024994299999999</v>
      </c>
      <c r="T1683" s="2">
        <f t="shared" si="908"/>
        <v>272804.57594775001</v>
      </c>
      <c r="U1683" s="2">
        <f t="shared" si="909"/>
        <v>4085.2332046526449</v>
      </c>
      <c r="V1683" s="2">
        <f t="shared" si="910"/>
        <v>74035.075008702639</v>
      </c>
      <c r="W1683" s="2">
        <f t="shared" si="911"/>
        <v>287567.29119418527</v>
      </c>
      <c r="X1683" s="27">
        <f t="shared" si="912"/>
        <v>0</v>
      </c>
      <c r="Y1683" s="2">
        <f t="shared" si="891"/>
        <v>0</v>
      </c>
      <c r="Z1683" s="67">
        <f t="shared" si="913"/>
        <v>0</v>
      </c>
      <c r="AA1683" s="2">
        <f t="shared" si="900"/>
        <v>0</v>
      </c>
      <c r="AB1683" s="26">
        <f t="shared" si="920"/>
        <v>6.7299999999999999E-2</v>
      </c>
      <c r="AC1683" s="27">
        <f t="shared" si="902"/>
        <v>7</v>
      </c>
      <c r="AD1683" s="27">
        <v>252</v>
      </c>
      <c r="AE1683" s="10">
        <f t="shared" si="896"/>
        <v>1.0018108619999999</v>
      </c>
      <c r="AF1683" s="2">
        <f t="shared" si="901"/>
        <v>494.01143999999999</v>
      </c>
      <c r="AG1683" s="2">
        <f t="shared" si="914"/>
        <v>520.74468005999995</v>
      </c>
      <c r="AH1683" s="3" t="str">
        <f t="shared" si="915"/>
        <v>-</v>
      </c>
      <c r="AI1683" s="4" t="str">
        <f t="shared" si="897"/>
        <v>A+J=</v>
      </c>
      <c r="AJ1683" s="11">
        <f t="shared" si="921"/>
        <v>42494</v>
      </c>
      <c r="AK1683" s="11"/>
      <c r="AL1683" s="4"/>
      <c r="AM1683" s="1"/>
      <c r="AN1683" s="11"/>
      <c r="AO1683" s="1"/>
      <c r="AP1683" s="1"/>
      <c r="AQ1683" s="1"/>
      <c r="AR1683" s="1"/>
      <c r="AS1683" s="6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</row>
    <row r="1684" spans="1:55" x14ac:dyDescent="0.2">
      <c r="A1684" s="144">
        <f t="shared" si="916"/>
        <v>42473</v>
      </c>
      <c r="B1684" s="2">
        <f t="shared" si="903"/>
        <v>288220.54355570883</v>
      </c>
      <c r="C1684" s="2">
        <f t="shared" si="917"/>
        <v>209446.98298083001</v>
      </c>
      <c r="D1684" s="68">
        <f>SUM(Y1684:Y$1825)</f>
        <v>13504.92860318</v>
      </c>
      <c r="E1684" s="68">
        <f t="shared" si="904"/>
        <v>195942.05437765003</v>
      </c>
      <c r="F1684" s="72">
        <f t="shared" si="892"/>
        <v>4591.18</v>
      </c>
      <c r="G1684" s="3">
        <f>IF(N1684=1,VLOOKUP(A1683,[1]Plan1!$BG$69:$BI$188,3),G1683)</f>
        <v>4610.92</v>
      </c>
      <c r="H1684" s="11">
        <f t="shared" si="893"/>
        <v>42402</v>
      </c>
      <c r="I1684" s="11">
        <f t="shared" si="894"/>
        <v>42431</v>
      </c>
      <c r="J1684" s="26">
        <f t="shared" si="905"/>
        <v>4.2995482642806948E-3</v>
      </c>
      <c r="K1684" s="11">
        <f t="shared" si="918"/>
        <v>42492</v>
      </c>
      <c r="L1684" s="11">
        <f t="shared" si="906"/>
        <v>42492</v>
      </c>
      <c r="M1684" s="1">
        <f t="shared" si="919"/>
        <v>20</v>
      </c>
      <c r="N1684" s="1">
        <f t="shared" si="889"/>
        <v>8</v>
      </c>
      <c r="O1684" s="2">
        <f t="shared" si="907"/>
        <v>1.0017176000000001</v>
      </c>
      <c r="P1684" s="10">
        <f t="shared" si="899"/>
        <v>1.00899954</v>
      </c>
      <c r="Q1684" s="10">
        <f t="shared" si="895"/>
        <v>1.375774249447236</v>
      </c>
      <c r="R1684" s="2">
        <f t="shared" si="898"/>
        <v>1.3781372700000001</v>
      </c>
      <c r="S1684" s="2">
        <f t="shared" si="890"/>
        <v>1.3024994299999999</v>
      </c>
      <c r="T1684" s="2">
        <f t="shared" si="908"/>
        <v>272804.57594775001</v>
      </c>
      <c r="U1684" s="2">
        <f t="shared" si="909"/>
        <v>4085.2332046526449</v>
      </c>
      <c r="V1684" s="2">
        <f t="shared" si="910"/>
        <v>74092.993520556149</v>
      </c>
      <c r="W1684" s="2">
        <f t="shared" si="911"/>
        <v>287625.20970603882</v>
      </c>
      <c r="X1684" s="27">
        <f t="shared" si="912"/>
        <v>0</v>
      </c>
      <c r="Y1684" s="2">
        <f t="shared" si="891"/>
        <v>0</v>
      </c>
      <c r="Z1684" s="67">
        <f t="shared" si="913"/>
        <v>0</v>
      </c>
      <c r="AA1684" s="2">
        <f t="shared" si="900"/>
        <v>0</v>
      </c>
      <c r="AB1684" s="26">
        <f t="shared" si="920"/>
        <v>6.7299999999999999E-2</v>
      </c>
      <c r="AC1684" s="27">
        <f t="shared" si="902"/>
        <v>8</v>
      </c>
      <c r="AD1684" s="27">
        <v>252</v>
      </c>
      <c r="AE1684" s="10">
        <f t="shared" si="896"/>
        <v>1.002069825</v>
      </c>
      <c r="AF1684" s="2">
        <f t="shared" si="901"/>
        <v>564.65773141</v>
      </c>
      <c r="AG1684" s="2">
        <f t="shared" si="914"/>
        <v>595.33384966999995</v>
      </c>
      <c r="AH1684" s="3" t="str">
        <f t="shared" si="915"/>
        <v>-</v>
      </c>
      <c r="AI1684" s="4" t="str">
        <f t="shared" si="897"/>
        <v>A+J=</v>
      </c>
      <c r="AJ1684" s="11">
        <f t="shared" si="921"/>
        <v>42494</v>
      </c>
      <c r="AK1684" s="11"/>
      <c r="AL1684" s="4"/>
      <c r="AM1684" s="1"/>
      <c r="AN1684" s="11"/>
      <c r="AO1684" s="1"/>
      <c r="AP1684" s="1"/>
      <c r="AQ1684" s="1"/>
      <c r="AR1684" s="1"/>
      <c r="AS1684" s="6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</row>
    <row r="1685" spans="1:55" x14ac:dyDescent="0.2">
      <c r="A1685" s="144">
        <f t="shared" si="916"/>
        <v>42474</v>
      </c>
      <c r="B1685" s="2">
        <f t="shared" si="903"/>
        <v>288353.11593363661</v>
      </c>
      <c r="C1685" s="2">
        <f t="shared" si="917"/>
        <v>209446.98298083001</v>
      </c>
      <c r="D1685" s="68">
        <f>SUM(Y1685:Y$1825)</f>
        <v>13504.92860318</v>
      </c>
      <c r="E1685" s="68">
        <f t="shared" si="904"/>
        <v>195942.05437765003</v>
      </c>
      <c r="F1685" s="72">
        <f t="shared" si="892"/>
        <v>4591.18</v>
      </c>
      <c r="G1685" s="3">
        <f>IF(N1685=1,VLOOKUP(A1684,[1]Plan1!$BG$69:$BI$188,3),G1684)</f>
        <v>4610.92</v>
      </c>
      <c r="H1685" s="11">
        <f t="shared" si="893"/>
        <v>42402</v>
      </c>
      <c r="I1685" s="11">
        <f t="shared" si="894"/>
        <v>42431</v>
      </c>
      <c r="J1685" s="26">
        <f t="shared" si="905"/>
        <v>4.2995482642806948E-3</v>
      </c>
      <c r="K1685" s="11">
        <f t="shared" si="918"/>
        <v>42492</v>
      </c>
      <c r="L1685" s="11">
        <f t="shared" si="906"/>
        <v>42492</v>
      </c>
      <c r="M1685" s="1">
        <f t="shared" si="919"/>
        <v>20</v>
      </c>
      <c r="N1685" s="1">
        <f t="shared" si="889"/>
        <v>9</v>
      </c>
      <c r="O1685" s="2">
        <f t="shared" si="907"/>
        <v>1.0019325100000001</v>
      </c>
      <c r="P1685" s="10">
        <f t="shared" si="899"/>
        <v>1.00899954</v>
      </c>
      <c r="Q1685" s="10">
        <f t="shared" si="895"/>
        <v>1.375774249447236</v>
      </c>
      <c r="R1685" s="2">
        <f t="shared" si="898"/>
        <v>1.3784329399999999</v>
      </c>
      <c r="S1685" s="2">
        <f t="shared" si="890"/>
        <v>1.3024994299999999</v>
      </c>
      <c r="T1685" s="2">
        <f t="shared" si="908"/>
        <v>272804.57594775001</v>
      </c>
      <c r="U1685" s="2">
        <f t="shared" si="909"/>
        <v>4085.2332046526449</v>
      </c>
      <c r="V1685" s="2">
        <f t="shared" si="910"/>
        <v>74150.927707773953</v>
      </c>
      <c r="W1685" s="2">
        <f t="shared" si="911"/>
        <v>287683.14389325661</v>
      </c>
      <c r="X1685" s="27">
        <f t="shared" si="912"/>
        <v>0</v>
      </c>
      <c r="Y1685" s="2">
        <f t="shared" si="891"/>
        <v>0</v>
      </c>
      <c r="Z1685" s="67">
        <f t="shared" si="913"/>
        <v>0</v>
      </c>
      <c r="AA1685" s="2">
        <f t="shared" si="900"/>
        <v>0</v>
      </c>
      <c r="AB1685" s="26">
        <f t="shared" si="920"/>
        <v>6.7299999999999999E-2</v>
      </c>
      <c r="AC1685" s="27">
        <f t="shared" si="902"/>
        <v>9</v>
      </c>
      <c r="AD1685" s="27">
        <v>252</v>
      </c>
      <c r="AE1685" s="10">
        <f t="shared" si="896"/>
        <v>1.0023288539999999</v>
      </c>
      <c r="AF1685" s="2">
        <f t="shared" si="901"/>
        <v>635.32202790999997</v>
      </c>
      <c r="AG1685" s="2">
        <f t="shared" si="914"/>
        <v>669.97204037999995</v>
      </c>
      <c r="AH1685" s="3" t="str">
        <f t="shared" si="915"/>
        <v>-</v>
      </c>
      <c r="AI1685" s="4" t="str">
        <f t="shared" si="897"/>
        <v>A+J=</v>
      </c>
      <c r="AJ1685" s="11">
        <f t="shared" si="921"/>
        <v>42494</v>
      </c>
      <c r="AK1685" s="11"/>
      <c r="AL1685" s="4"/>
      <c r="AM1685" s="1"/>
      <c r="AN1685" s="11"/>
      <c r="AO1685" s="1"/>
      <c r="AP1685" s="1"/>
      <c r="AQ1685" s="1"/>
      <c r="AR1685" s="1"/>
      <c r="AS1685" s="6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</row>
    <row r="1686" spans="1:55" x14ac:dyDescent="0.2">
      <c r="A1686" s="144">
        <f t="shared" si="916"/>
        <v>42475</v>
      </c>
      <c r="B1686" s="2">
        <f t="shared" si="903"/>
        <v>288485.74742594716</v>
      </c>
      <c r="C1686" s="2">
        <f t="shared" si="917"/>
        <v>209446.98298083001</v>
      </c>
      <c r="D1686" s="68">
        <f>SUM(Y1686:Y$1825)</f>
        <v>13504.92860318</v>
      </c>
      <c r="E1686" s="68">
        <f t="shared" si="904"/>
        <v>195942.05437765003</v>
      </c>
      <c r="F1686" s="72">
        <f t="shared" si="892"/>
        <v>4591.18</v>
      </c>
      <c r="G1686" s="3">
        <f>IF(N1686=1,VLOOKUP(A1685,[1]Plan1!$BG$69:$BI$188,3),G1685)</f>
        <v>4610.92</v>
      </c>
      <c r="H1686" s="11">
        <f t="shared" si="893"/>
        <v>42402</v>
      </c>
      <c r="I1686" s="11">
        <f t="shared" si="894"/>
        <v>42431</v>
      </c>
      <c r="J1686" s="26">
        <f t="shared" si="905"/>
        <v>4.2995482642806948E-3</v>
      </c>
      <c r="K1686" s="11">
        <f t="shared" si="918"/>
        <v>42492</v>
      </c>
      <c r="L1686" s="11">
        <f t="shared" si="906"/>
        <v>42492</v>
      </c>
      <c r="M1686" s="1">
        <f t="shared" si="919"/>
        <v>20</v>
      </c>
      <c r="N1686" s="1">
        <f t="shared" si="889"/>
        <v>10</v>
      </c>
      <c r="O1686" s="2">
        <f t="shared" si="907"/>
        <v>1.00214746</v>
      </c>
      <c r="P1686" s="10">
        <f t="shared" si="899"/>
        <v>1.00899954</v>
      </c>
      <c r="Q1686" s="10">
        <f t="shared" si="895"/>
        <v>1.375774249447236</v>
      </c>
      <c r="R1686" s="2">
        <f t="shared" si="898"/>
        <v>1.3787286599999999</v>
      </c>
      <c r="S1686" s="2">
        <f t="shared" si="890"/>
        <v>1.3024994299999999</v>
      </c>
      <c r="T1686" s="2">
        <f t="shared" si="908"/>
        <v>272804.57594775001</v>
      </c>
      <c r="U1686" s="2">
        <f t="shared" si="909"/>
        <v>4085.2332046526449</v>
      </c>
      <c r="V1686" s="2">
        <f t="shared" si="910"/>
        <v>74208.871692094515</v>
      </c>
      <c r="W1686" s="2">
        <f t="shared" si="911"/>
        <v>287741.08787757717</v>
      </c>
      <c r="X1686" s="27">
        <f t="shared" si="912"/>
        <v>0</v>
      </c>
      <c r="Y1686" s="2">
        <f t="shared" si="891"/>
        <v>0</v>
      </c>
      <c r="Z1686" s="67">
        <f t="shared" si="913"/>
        <v>0</v>
      </c>
      <c r="AA1686" s="2">
        <f t="shared" si="900"/>
        <v>0</v>
      </c>
      <c r="AB1686" s="26">
        <f t="shared" si="920"/>
        <v>6.7299999999999999E-2</v>
      </c>
      <c r="AC1686" s="27">
        <f t="shared" si="902"/>
        <v>10</v>
      </c>
      <c r="AD1686" s="27">
        <v>252</v>
      </c>
      <c r="AE1686" s="10">
        <f t="shared" si="896"/>
        <v>1.0025879499999999</v>
      </c>
      <c r="AF1686" s="2">
        <f t="shared" si="901"/>
        <v>706.00460232</v>
      </c>
      <c r="AG1686" s="2">
        <f t="shared" si="914"/>
        <v>744.65954837000004</v>
      </c>
      <c r="AH1686" s="3" t="str">
        <f t="shared" si="915"/>
        <v>-</v>
      </c>
      <c r="AI1686" s="4" t="str">
        <f t="shared" si="897"/>
        <v>A+J=</v>
      </c>
      <c r="AJ1686" s="11">
        <f t="shared" si="921"/>
        <v>42494</v>
      </c>
      <c r="AK1686" s="11"/>
      <c r="AL1686" s="4"/>
      <c r="AM1686" s="1"/>
      <c r="AN1686" s="11"/>
      <c r="AO1686" s="1"/>
      <c r="AP1686" s="1"/>
      <c r="AQ1686" s="1"/>
      <c r="AR1686" s="1"/>
      <c r="AS1686" s="6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</row>
    <row r="1687" spans="1:55" x14ac:dyDescent="0.2">
      <c r="A1687" s="144">
        <f t="shared" si="916"/>
        <v>42476</v>
      </c>
      <c r="B1687" s="2">
        <f t="shared" si="903"/>
        <v>288618.4439468921</v>
      </c>
      <c r="C1687" s="2">
        <f t="shared" si="917"/>
        <v>209446.98298083001</v>
      </c>
      <c r="D1687" s="68">
        <f>SUM(Y1687:Y$1825)</f>
        <v>13504.92860318</v>
      </c>
      <c r="E1687" s="68">
        <f t="shared" si="904"/>
        <v>195942.05437765003</v>
      </c>
      <c r="F1687" s="72">
        <f t="shared" si="892"/>
        <v>4591.18</v>
      </c>
      <c r="G1687" s="3">
        <f>IF(N1687=1,VLOOKUP(A1686,[1]Plan1!$BG$69:$BI$188,3),G1686)</f>
        <v>4610.92</v>
      </c>
      <c r="H1687" s="11">
        <f t="shared" si="893"/>
        <v>42402</v>
      </c>
      <c r="I1687" s="11">
        <f t="shared" si="894"/>
        <v>42431</v>
      </c>
      <c r="J1687" s="26">
        <f t="shared" si="905"/>
        <v>4.2995482642806948E-3</v>
      </c>
      <c r="K1687" s="11">
        <f t="shared" si="918"/>
        <v>42492</v>
      </c>
      <c r="L1687" s="11">
        <f t="shared" si="906"/>
        <v>42492</v>
      </c>
      <c r="M1687" s="1">
        <f t="shared" si="919"/>
        <v>20</v>
      </c>
      <c r="N1687" s="1">
        <f t="shared" si="889"/>
        <v>11</v>
      </c>
      <c r="O1687" s="2">
        <f t="shared" si="907"/>
        <v>1.0023624600000001</v>
      </c>
      <c r="P1687" s="10">
        <f t="shared" si="899"/>
        <v>1.00899954</v>
      </c>
      <c r="Q1687" s="10">
        <f t="shared" si="895"/>
        <v>1.375774249447236</v>
      </c>
      <c r="R1687" s="2">
        <f t="shared" si="898"/>
        <v>1.3790244599999999</v>
      </c>
      <c r="S1687" s="2">
        <f t="shared" si="890"/>
        <v>1.3024994299999999</v>
      </c>
      <c r="T1687" s="2">
        <f t="shared" si="908"/>
        <v>272804.57594775001</v>
      </c>
      <c r="U1687" s="2">
        <f t="shared" si="909"/>
        <v>4085.2332046526449</v>
      </c>
      <c r="V1687" s="2">
        <f t="shared" si="910"/>
        <v>74266.831351779416</v>
      </c>
      <c r="W1687" s="2">
        <f t="shared" si="911"/>
        <v>287799.04753726209</v>
      </c>
      <c r="X1687" s="27">
        <f t="shared" si="912"/>
        <v>0</v>
      </c>
      <c r="Y1687" s="2">
        <f t="shared" si="891"/>
        <v>0</v>
      </c>
      <c r="Z1687" s="67">
        <f t="shared" si="913"/>
        <v>0</v>
      </c>
      <c r="AA1687" s="2">
        <f t="shared" si="900"/>
        <v>0</v>
      </c>
      <c r="AB1687" s="26">
        <f t="shared" si="920"/>
        <v>6.7299999999999999E-2</v>
      </c>
      <c r="AC1687" s="27">
        <f t="shared" si="902"/>
        <v>11</v>
      </c>
      <c r="AD1687" s="27">
        <v>252</v>
      </c>
      <c r="AE1687" s="10">
        <f t="shared" si="896"/>
        <v>1.0028471130000001</v>
      </c>
      <c r="AF1687" s="2">
        <f t="shared" si="901"/>
        <v>776.70545463999997</v>
      </c>
      <c r="AG1687" s="2">
        <f t="shared" si="914"/>
        <v>819.39640962999999</v>
      </c>
      <c r="AH1687" s="3" t="str">
        <f t="shared" si="915"/>
        <v>-</v>
      </c>
      <c r="AI1687" s="4" t="str">
        <f t="shared" si="897"/>
        <v>A+J=</v>
      </c>
      <c r="AJ1687" s="11">
        <f t="shared" si="921"/>
        <v>42494</v>
      </c>
      <c r="AK1687" s="11"/>
      <c r="AL1687" s="4"/>
      <c r="AM1687" s="1"/>
      <c r="AN1687" s="11"/>
      <c r="AO1687" s="1"/>
      <c r="AP1687" s="1"/>
      <c r="AQ1687" s="1"/>
      <c r="AR1687" s="1"/>
      <c r="AS1687" s="6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</row>
    <row r="1688" spans="1:55" x14ac:dyDescent="0.2">
      <c r="A1688" s="144">
        <f t="shared" si="916"/>
        <v>42477</v>
      </c>
      <c r="B1688" s="2">
        <f t="shared" si="903"/>
        <v>288618.4439468921</v>
      </c>
      <c r="C1688" s="2">
        <f t="shared" si="917"/>
        <v>209446.98298083001</v>
      </c>
      <c r="D1688" s="68">
        <f>SUM(Y1688:Y$1825)</f>
        <v>13504.92860318</v>
      </c>
      <c r="E1688" s="68">
        <f t="shared" si="904"/>
        <v>195942.05437765003</v>
      </c>
      <c r="F1688" s="72">
        <f t="shared" si="892"/>
        <v>4591.18</v>
      </c>
      <c r="G1688" s="3">
        <f>IF(N1688=1,VLOOKUP(A1687,[1]Plan1!$BG$69:$BI$188,3),G1687)</f>
        <v>4610.92</v>
      </c>
      <c r="H1688" s="11">
        <f t="shared" si="893"/>
        <v>42402</v>
      </c>
      <c r="I1688" s="11">
        <f t="shared" si="894"/>
        <v>42431</v>
      </c>
      <c r="J1688" s="26">
        <f t="shared" si="905"/>
        <v>4.2995482642806948E-3</v>
      </c>
      <c r="K1688" s="11">
        <f t="shared" si="918"/>
        <v>42492</v>
      </c>
      <c r="L1688" s="11">
        <f t="shared" si="906"/>
        <v>42492</v>
      </c>
      <c r="M1688" s="1">
        <f t="shared" si="919"/>
        <v>20</v>
      </c>
      <c r="N1688" s="1">
        <f t="shared" si="889"/>
        <v>11</v>
      </c>
      <c r="O1688" s="2">
        <f t="shared" si="907"/>
        <v>1.0023624600000001</v>
      </c>
      <c r="P1688" s="10">
        <f t="shared" si="899"/>
        <v>1.00899954</v>
      </c>
      <c r="Q1688" s="10">
        <f t="shared" si="895"/>
        <v>1.375774249447236</v>
      </c>
      <c r="R1688" s="2">
        <f t="shared" si="898"/>
        <v>1.3790244599999999</v>
      </c>
      <c r="S1688" s="2">
        <f t="shared" si="890"/>
        <v>1.3024994299999999</v>
      </c>
      <c r="T1688" s="2">
        <f t="shared" si="908"/>
        <v>272804.57594775001</v>
      </c>
      <c r="U1688" s="2">
        <f t="shared" si="909"/>
        <v>4085.2332046526449</v>
      </c>
      <c r="V1688" s="2">
        <f t="shared" si="910"/>
        <v>74266.831351779416</v>
      </c>
      <c r="W1688" s="2">
        <f t="shared" si="911"/>
        <v>287799.04753726209</v>
      </c>
      <c r="X1688" s="27">
        <f t="shared" si="912"/>
        <v>0</v>
      </c>
      <c r="Y1688" s="2">
        <f t="shared" si="891"/>
        <v>0</v>
      </c>
      <c r="Z1688" s="67">
        <f t="shared" si="913"/>
        <v>0</v>
      </c>
      <c r="AA1688" s="2">
        <f t="shared" si="900"/>
        <v>0</v>
      </c>
      <c r="AB1688" s="26">
        <f t="shared" si="920"/>
        <v>6.7299999999999999E-2</v>
      </c>
      <c r="AC1688" s="27">
        <f t="shared" si="902"/>
        <v>11</v>
      </c>
      <c r="AD1688" s="27">
        <v>252</v>
      </c>
      <c r="AE1688" s="10">
        <f t="shared" si="896"/>
        <v>1.0028471130000001</v>
      </c>
      <c r="AF1688" s="2">
        <f t="shared" si="901"/>
        <v>776.70545463999997</v>
      </c>
      <c r="AG1688" s="2">
        <f t="shared" si="914"/>
        <v>819.39640962999999</v>
      </c>
      <c r="AH1688" s="3" t="str">
        <f t="shared" si="915"/>
        <v>-</v>
      </c>
      <c r="AI1688" s="4" t="str">
        <f t="shared" si="897"/>
        <v>A+J=</v>
      </c>
      <c r="AJ1688" s="11">
        <f t="shared" si="921"/>
        <v>42494</v>
      </c>
      <c r="AK1688" s="11"/>
      <c r="AL1688" s="4"/>
      <c r="AM1688" s="1"/>
      <c r="AN1688" s="11"/>
      <c r="AO1688" s="1"/>
      <c r="AP1688" s="1"/>
      <c r="AQ1688" s="1"/>
      <c r="AR1688" s="1"/>
      <c r="AS1688" s="6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</row>
    <row r="1689" spans="1:55" x14ac:dyDescent="0.2">
      <c r="A1689" s="144">
        <f t="shared" si="916"/>
        <v>42478</v>
      </c>
      <c r="B1689" s="2">
        <f t="shared" si="903"/>
        <v>288618.4439468921</v>
      </c>
      <c r="C1689" s="2">
        <f t="shared" si="917"/>
        <v>209446.98298083001</v>
      </c>
      <c r="D1689" s="68">
        <f>SUM(Y1689:Y$1825)</f>
        <v>13504.92860318</v>
      </c>
      <c r="E1689" s="68">
        <f t="shared" si="904"/>
        <v>195942.05437765003</v>
      </c>
      <c r="F1689" s="72">
        <f t="shared" si="892"/>
        <v>4591.18</v>
      </c>
      <c r="G1689" s="3">
        <f>IF(N1689=1,VLOOKUP(A1688,[1]Plan1!$BG$69:$BI$188,3),G1688)</f>
        <v>4610.92</v>
      </c>
      <c r="H1689" s="11">
        <f t="shared" si="893"/>
        <v>42402</v>
      </c>
      <c r="I1689" s="11">
        <f t="shared" si="894"/>
        <v>42431</v>
      </c>
      <c r="J1689" s="26">
        <f t="shared" si="905"/>
        <v>4.2995482642806948E-3</v>
      </c>
      <c r="K1689" s="11">
        <f t="shared" si="918"/>
        <v>42492</v>
      </c>
      <c r="L1689" s="11">
        <f t="shared" si="906"/>
        <v>42492</v>
      </c>
      <c r="M1689" s="1">
        <f t="shared" si="919"/>
        <v>20</v>
      </c>
      <c r="N1689" s="1">
        <f t="shared" si="889"/>
        <v>11</v>
      </c>
      <c r="O1689" s="2">
        <f t="shared" si="907"/>
        <v>1.0023624600000001</v>
      </c>
      <c r="P1689" s="10">
        <f t="shared" si="899"/>
        <v>1.00899954</v>
      </c>
      <c r="Q1689" s="10">
        <f t="shared" si="895"/>
        <v>1.375774249447236</v>
      </c>
      <c r="R1689" s="2">
        <f t="shared" si="898"/>
        <v>1.3790244599999999</v>
      </c>
      <c r="S1689" s="2">
        <f t="shared" si="890"/>
        <v>1.3024994299999999</v>
      </c>
      <c r="T1689" s="2">
        <f t="shared" si="908"/>
        <v>272804.57594775001</v>
      </c>
      <c r="U1689" s="2">
        <f t="shared" si="909"/>
        <v>4085.2332046526449</v>
      </c>
      <c r="V1689" s="2">
        <f t="shared" si="910"/>
        <v>74266.831351779416</v>
      </c>
      <c r="W1689" s="2">
        <f t="shared" si="911"/>
        <v>287799.04753726209</v>
      </c>
      <c r="X1689" s="27">
        <f t="shared" si="912"/>
        <v>0</v>
      </c>
      <c r="Y1689" s="2">
        <f t="shared" si="891"/>
        <v>0</v>
      </c>
      <c r="Z1689" s="67">
        <f t="shared" si="913"/>
        <v>0</v>
      </c>
      <c r="AA1689" s="2">
        <f t="shared" si="900"/>
        <v>0</v>
      </c>
      <c r="AB1689" s="26">
        <f t="shared" si="920"/>
        <v>6.7299999999999999E-2</v>
      </c>
      <c r="AC1689" s="27">
        <f t="shared" si="902"/>
        <v>11</v>
      </c>
      <c r="AD1689" s="27">
        <v>252</v>
      </c>
      <c r="AE1689" s="10">
        <f t="shared" si="896"/>
        <v>1.0028471130000001</v>
      </c>
      <c r="AF1689" s="2">
        <f t="shared" si="901"/>
        <v>776.70545463999997</v>
      </c>
      <c r="AG1689" s="2">
        <f t="shared" si="914"/>
        <v>819.39640962999999</v>
      </c>
      <c r="AH1689" s="3" t="str">
        <f t="shared" si="915"/>
        <v>-</v>
      </c>
      <c r="AI1689" s="4" t="str">
        <f t="shared" si="897"/>
        <v>A+J=</v>
      </c>
      <c r="AJ1689" s="11">
        <f t="shared" si="921"/>
        <v>42494</v>
      </c>
      <c r="AK1689" s="11"/>
      <c r="AL1689" s="4"/>
      <c r="AM1689" s="1"/>
      <c r="AN1689" s="11"/>
      <c r="AO1689" s="1"/>
      <c r="AP1689" s="1"/>
      <c r="AQ1689" s="1"/>
      <c r="AR1689" s="1"/>
      <c r="AS1689" s="6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</row>
    <row r="1690" spans="1:55" x14ac:dyDescent="0.2">
      <c r="A1690" s="144">
        <f t="shared" si="916"/>
        <v>42479</v>
      </c>
      <c r="B1690" s="2">
        <f t="shared" si="903"/>
        <v>288751.20158929029</v>
      </c>
      <c r="C1690" s="2">
        <f t="shared" si="917"/>
        <v>209446.98298083001</v>
      </c>
      <c r="D1690" s="68">
        <f>SUM(Y1690:Y$1825)</f>
        <v>13504.92860318</v>
      </c>
      <c r="E1690" s="68">
        <f t="shared" si="904"/>
        <v>195942.05437765003</v>
      </c>
      <c r="F1690" s="72">
        <f t="shared" si="892"/>
        <v>4591.18</v>
      </c>
      <c r="G1690" s="3">
        <f>IF(N1690=1,VLOOKUP(A1689,[1]Plan1!$BG$69:$BI$188,3),G1689)</f>
        <v>4610.92</v>
      </c>
      <c r="H1690" s="11">
        <f t="shared" si="893"/>
        <v>42402</v>
      </c>
      <c r="I1690" s="11">
        <f t="shared" si="894"/>
        <v>42431</v>
      </c>
      <c r="J1690" s="26">
        <f t="shared" si="905"/>
        <v>4.2995482642806948E-3</v>
      </c>
      <c r="K1690" s="11">
        <f t="shared" si="918"/>
        <v>42492</v>
      </c>
      <c r="L1690" s="11">
        <f t="shared" si="906"/>
        <v>42492</v>
      </c>
      <c r="M1690" s="1">
        <f t="shared" si="919"/>
        <v>20</v>
      </c>
      <c r="N1690" s="1">
        <f t="shared" si="889"/>
        <v>12</v>
      </c>
      <c r="O1690" s="2">
        <f t="shared" si="907"/>
        <v>1.0025775100000001</v>
      </c>
      <c r="P1690" s="10">
        <f t="shared" si="899"/>
        <v>1.00899954</v>
      </c>
      <c r="Q1690" s="10">
        <f t="shared" si="895"/>
        <v>1.375774249447236</v>
      </c>
      <c r="R1690" s="2">
        <f t="shared" si="898"/>
        <v>1.3793203199999999</v>
      </c>
      <c r="S1690" s="2">
        <f t="shared" si="890"/>
        <v>1.3024994299999999</v>
      </c>
      <c r="T1690" s="2">
        <f t="shared" si="908"/>
        <v>272804.57594775001</v>
      </c>
      <c r="U1690" s="2">
        <f t="shared" si="909"/>
        <v>4085.2332046526449</v>
      </c>
      <c r="V1690" s="2">
        <f t="shared" si="910"/>
        <v>74324.802767987596</v>
      </c>
      <c r="W1690" s="2">
        <f t="shared" si="911"/>
        <v>287857.01895347028</v>
      </c>
      <c r="X1690" s="27">
        <f t="shared" si="912"/>
        <v>0</v>
      </c>
      <c r="Y1690" s="2">
        <f t="shared" si="891"/>
        <v>0</v>
      </c>
      <c r="Z1690" s="67">
        <f t="shared" si="913"/>
        <v>0</v>
      </c>
      <c r="AA1690" s="2">
        <f t="shared" si="900"/>
        <v>0</v>
      </c>
      <c r="AB1690" s="26">
        <f t="shared" si="920"/>
        <v>6.7299999999999999E-2</v>
      </c>
      <c r="AC1690" s="27">
        <f t="shared" si="902"/>
        <v>12</v>
      </c>
      <c r="AD1690" s="27">
        <v>252</v>
      </c>
      <c r="AE1690" s="10">
        <f t="shared" si="896"/>
        <v>1.003106343</v>
      </c>
      <c r="AF1690" s="2">
        <f t="shared" si="901"/>
        <v>847.42458485999998</v>
      </c>
      <c r="AG1690" s="2">
        <f t="shared" si="914"/>
        <v>894.18263581999997</v>
      </c>
      <c r="AH1690" s="3" t="str">
        <f t="shared" si="915"/>
        <v>-</v>
      </c>
      <c r="AI1690" s="4" t="str">
        <f t="shared" si="897"/>
        <v>A+J=</v>
      </c>
      <c r="AJ1690" s="11">
        <f t="shared" si="921"/>
        <v>42494</v>
      </c>
      <c r="AK1690" s="11"/>
      <c r="AL1690" s="4"/>
      <c r="AM1690" s="1"/>
      <c r="AN1690" s="11"/>
      <c r="AO1690" s="1"/>
      <c r="AP1690" s="1"/>
      <c r="AQ1690" s="1"/>
      <c r="AR1690" s="1"/>
      <c r="AS1690" s="6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</row>
    <row r="1691" spans="1:55" x14ac:dyDescent="0.2">
      <c r="A1691" s="144">
        <f t="shared" si="916"/>
        <v>42480</v>
      </c>
      <c r="B1691" s="2">
        <f t="shared" si="903"/>
        <v>288884.01840794121</v>
      </c>
      <c r="C1691" s="2">
        <f t="shared" si="917"/>
        <v>209446.98298083001</v>
      </c>
      <c r="D1691" s="68">
        <f>SUM(Y1691:Y$1825)</f>
        <v>13504.92860318</v>
      </c>
      <c r="E1691" s="68">
        <f t="shared" si="904"/>
        <v>195942.05437765003</v>
      </c>
      <c r="F1691" s="72">
        <f t="shared" si="892"/>
        <v>4591.18</v>
      </c>
      <c r="G1691" s="3">
        <f>IF(N1691=1,VLOOKUP(A1690,[1]Plan1!$BG$69:$BI$188,3),G1690)</f>
        <v>4610.92</v>
      </c>
      <c r="H1691" s="11">
        <f t="shared" si="893"/>
        <v>42402</v>
      </c>
      <c r="I1691" s="11">
        <f t="shared" si="894"/>
        <v>42431</v>
      </c>
      <c r="J1691" s="26">
        <f t="shared" si="905"/>
        <v>4.2995482642806948E-3</v>
      </c>
      <c r="K1691" s="11">
        <f t="shared" si="918"/>
        <v>42492</v>
      </c>
      <c r="L1691" s="11">
        <f t="shared" si="906"/>
        <v>42492</v>
      </c>
      <c r="M1691" s="1">
        <f t="shared" si="919"/>
        <v>20</v>
      </c>
      <c r="N1691" s="1">
        <f t="shared" si="889"/>
        <v>13</v>
      </c>
      <c r="O1691" s="2">
        <f t="shared" si="907"/>
        <v>1.0027926</v>
      </c>
      <c r="P1691" s="10">
        <f t="shared" si="899"/>
        <v>1.00899954</v>
      </c>
      <c r="Q1691" s="10">
        <f t="shared" si="895"/>
        <v>1.375774249447236</v>
      </c>
      <c r="R1691" s="2">
        <f t="shared" si="898"/>
        <v>1.3796162300000001</v>
      </c>
      <c r="S1691" s="2">
        <f t="shared" si="890"/>
        <v>1.3024994299999999</v>
      </c>
      <c r="T1691" s="2">
        <f t="shared" si="908"/>
        <v>272804.57594775001</v>
      </c>
      <c r="U1691" s="2">
        <f t="shared" si="909"/>
        <v>4085.2332046526449</v>
      </c>
      <c r="V1691" s="2">
        <f t="shared" si="910"/>
        <v>74382.783981298518</v>
      </c>
      <c r="W1691" s="2">
        <f t="shared" si="911"/>
        <v>287915.00016678119</v>
      </c>
      <c r="X1691" s="27">
        <f t="shared" si="912"/>
        <v>0</v>
      </c>
      <c r="Y1691" s="2">
        <f t="shared" si="891"/>
        <v>0</v>
      </c>
      <c r="Z1691" s="67">
        <f t="shared" si="913"/>
        <v>0</v>
      </c>
      <c r="AA1691" s="2">
        <f t="shared" si="900"/>
        <v>0</v>
      </c>
      <c r="AB1691" s="26">
        <f t="shared" si="920"/>
        <v>6.7299999999999999E-2</v>
      </c>
      <c r="AC1691" s="27">
        <f t="shared" si="902"/>
        <v>13</v>
      </c>
      <c r="AD1691" s="27">
        <v>252</v>
      </c>
      <c r="AE1691" s="10">
        <f t="shared" si="896"/>
        <v>1.0033656399999999</v>
      </c>
      <c r="AF1691" s="2">
        <f t="shared" si="901"/>
        <v>918.16199299000004</v>
      </c>
      <c r="AG1691" s="2">
        <f t="shared" si="914"/>
        <v>969.01824116</v>
      </c>
      <c r="AH1691" s="3" t="str">
        <f t="shared" si="915"/>
        <v>-</v>
      </c>
      <c r="AI1691" s="4" t="str">
        <f t="shared" si="897"/>
        <v>A+J=</v>
      </c>
      <c r="AJ1691" s="11">
        <f t="shared" si="921"/>
        <v>42494</v>
      </c>
      <c r="AK1691" s="11"/>
      <c r="AL1691" s="4"/>
      <c r="AM1691" s="1"/>
      <c r="AN1691" s="11"/>
      <c r="AO1691" s="1"/>
      <c r="AP1691" s="1"/>
      <c r="AQ1691" s="1"/>
      <c r="AR1691" s="1"/>
      <c r="AS1691" s="6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</row>
    <row r="1692" spans="1:55" x14ac:dyDescent="0.2">
      <c r="A1692" s="144">
        <f t="shared" si="916"/>
        <v>42481</v>
      </c>
      <c r="B1692" s="2">
        <f t="shared" si="903"/>
        <v>289016.90032166638</v>
      </c>
      <c r="C1692" s="2">
        <f t="shared" si="917"/>
        <v>209446.98298083001</v>
      </c>
      <c r="D1692" s="68">
        <f>SUM(Y1692:Y$1825)</f>
        <v>13504.92860318</v>
      </c>
      <c r="E1692" s="68">
        <f t="shared" si="904"/>
        <v>195942.05437765003</v>
      </c>
      <c r="F1692" s="72">
        <f t="shared" si="892"/>
        <v>4591.18</v>
      </c>
      <c r="G1692" s="3">
        <f>IF(N1692=1,VLOOKUP(A1691,[1]Plan1!$BG$69:$BI$188,3),G1691)</f>
        <v>4610.92</v>
      </c>
      <c r="H1692" s="11">
        <f t="shared" si="893"/>
        <v>42402</v>
      </c>
      <c r="I1692" s="11">
        <f t="shared" si="894"/>
        <v>42431</v>
      </c>
      <c r="J1692" s="26">
        <f t="shared" si="905"/>
        <v>4.2995482642806948E-3</v>
      </c>
      <c r="K1692" s="11">
        <f t="shared" si="918"/>
        <v>42492</v>
      </c>
      <c r="L1692" s="11">
        <f t="shared" si="906"/>
        <v>42492</v>
      </c>
      <c r="M1692" s="1">
        <f t="shared" si="919"/>
        <v>20</v>
      </c>
      <c r="N1692" s="1">
        <f t="shared" si="889"/>
        <v>14</v>
      </c>
      <c r="O1692" s="2">
        <f t="shared" si="907"/>
        <v>1.0030077399999999</v>
      </c>
      <c r="P1692" s="10">
        <f t="shared" si="899"/>
        <v>1.00899954</v>
      </c>
      <c r="Q1692" s="10">
        <f t="shared" si="895"/>
        <v>1.375774249447236</v>
      </c>
      <c r="R1692" s="2">
        <f t="shared" si="898"/>
        <v>1.37991222</v>
      </c>
      <c r="S1692" s="2">
        <f t="shared" si="890"/>
        <v>1.3024994299999999</v>
      </c>
      <c r="T1692" s="2">
        <f t="shared" si="908"/>
        <v>272804.57594775001</v>
      </c>
      <c r="U1692" s="2">
        <f t="shared" si="909"/>
        <v>4085.2332046526449</v>
      </c>
      <c r="V1692" s="2">
        <f t="shared" si="910"/>
        <v>74440.780869973751</v>
      </c>
      <c r="W1692" s="2">
        <f t="shared" si="911"/>
        <v>287972.99705545639</v>
      </c>
      <c r="X1692" s="27">
        <f t="shared" si="912"/>
        <v>0</v>
      </c>
      <c r="Y1692" s="2">
        <f t="shared" si="891"/>
        <v>0</v>
      </c>
      <c r="Z1692" s="67">
        <f t="shared" si="913"/>
        <v>0</v>
      </c>
      <c r="AA1692" s="2">
        <f t="shared" si="900"/>
        <v>0</v>
      </c>
      <c r="AB1692" s="26">
        <f t="shared" si="920"/>
        <v>6.7299999999999999E-2</v>
      </c>
      <c r="AC1692" s="27">
        <f t="shared" si="902"/>
        <v>14</v>
      </c>
      <c r="AD1692" s="27">
        <v>252</v>
      </c>
      <c r="AE1692" s="10">
        <f t="shared" si="896"/>
        <v>1.0036250040000001</v>
      </c>
      <c r="AF1692" s="2">
        <f t="shared" si="901"/>
        <v>988.91767902000004</v>
      </c>
      <c r="AG1692" s="2">
        <f t="shared" si="914"/>
        <v>1043.9032662100001</v>
      </c>
      <c r="AH1692" s="3" t="str">
        <f t="shared" si="915"/>
        <v>-</v>
      </c>
      <c r="AI1692" s="4" t="str">
        <f t="shared" si="897"/>
        <v>A+J=</v>
      </c>
      <c r="AJ1692" s="11">
        <f t="shared" si="921"/>
        <v>42494</v>
      </c>
      <c r="AK1692" s="11"/>
      <c r="AL1692" s="4"/>
      <c r="AM1692" s="1"/>
      <c r="AN1692" s="11"/>
      <c r="AO1692" s="1"/>
      <c r="AP1692" s="1"/>
      <c r="AQ1692" s="1"/>
      <c r="AR1692" s="1"/>
      <c r="AS1692" s="6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</row>
    <row r="1693" spans="1:55" x14ac:dyDescent="0.2">
      <c r="A1693" s="144">
        <f t="shared" si="916"/>
        <v>42482</v>
      </c>
      <c r="B1693" s="2">
        <f t="shared" si="903"/>
        <v>289016.90032166638</v>
      </c>
      <c r="C1693" s="2">
        <f t="shared" si="917"/>
        <v>209446.98298083001</v>
      </c>
      <c r="D1693" s="68">
        <f>SUM(Y1693:Y$1825)</f>
        <v>13504.92860318</v>
      </c>
      <c r="E1693" s="68">
        <f t="shared" si="904"/>
        <v>195942.05437765003</v>
      </c>
      <c r="F1693" s="72">
        <f t="shared" si="892"/>
        <v>4591.18</v>
      </c>
      <c r="G1693" s="3">
        <f>IF(N1693=1,VLOOKUP(A1692,[1]Plan1!$BG$69:$BI$188,3),G1692)</f>
        <v>4610.92</v>
      </c>
      <c r="H1693" s="11">
        <f t="shared" si="893"/>
        <v>42402</v>
      </c>
      <c r="I1693" s="11">
        <f t="shared" si="894"/>
        <v>42431</v>
      </c>
      <c r="J1693" s="26">
        <f t="shared" si="905"/>
        <v>4.2995482642806948E-3</v>
      </c>
      <c r="K1693" s="11">
        <f t="shared" si="918"/>
        <v>42492</v>
      </c>
      <c r="L1693" s="11">
        <f t="shared" si="906"/>
        <v>42492</v>
      </c>
      <c r="M1693" s="1">
        <f t="shared" si="919"/>
        <v>20</v>
      </c>
      <c r="N1693" s="1">
        <f t="shared" ref="N1693:N1756" si="922">(M1693-(NETWORKDAYS(A1693,L1693,AN$137:AN$327)-1))</f>
        <v>14</v>
      </c>
      <c r="O1693" s="2">
        <f t="shared" si="907"/>
        <v>1.0030077399999999</v>
      </c>
      <c r="P1693" s="10">
        <f t="shared" si="899"/>
        <v>1.00899954</v>
      </c>
      <c r="Q1693" s="10">
        <f t="shared" si="895"/>
        <v>1.375774249447236</v>
      </c>
      <c r="R1693" s="2">
        <f t="shared" si="898"/>
        <v>1.37991222</v>
      </c>
      <c r="S1693" s="2">
        <f t="shared" si="890"/>
        <v>1.3024994299999999</v>
      </c>
      <c r="T1693" s="2">
        <f t="shared" si="908"/>
        <v>272804.57594775001</v>
      </c>
      <c r="U1693" s="2">
        <f t="shared" si="909"/>
        <v>4085.2332046526449</v>
      </c>
      <c r="V1693" s="2">
        <f t="shared" si="910"/>
        <v>74440.780869973751</v>
      </c>
      <c r="W1693" s="2">
        <f t="shared" si="911"/>
        <v>287972.99705545639</v>
      </c>
      <c r="X1693" s="27">
        <f t="shared" si="912"/>
        <v>0</v>
      </c>
      <c r="Y1693" s="2">
        <f t="shared" si="891"/>
        <v>0</v>
      </c>
      <c r="Z1693" s="67">
        <f t="shared" si="913"/>
        <v>0</v>
      </c>
      <c r="AA1693" s="2">
        <f t="shared" si="900"/>
        <v>0</v>
      </c>
      <c r="AB1693" s="26">
        <f t="shared" si="920"/>
        <v>6.7299999999999999E-2</v>
      </c>
      <c r="AC1693" s="27">
        <f t="shared" si="902"/>
        <v>14</v>
      </c>
      <c r="AD1693" s="27">
        <v>252</v>
      </c>
      <c r="AE1693" s="10">
        <f t="shared" si="896"/>
        <v>1.0036250040000001</v>
      </c>
      <c r="AF1693" s="2">
        <f t="shared" si="901"/>
        <v>988.91767902000004</v>
      </c>
      <c r="AG1693" s="2">
        <f t="shared" si="914"/>
        <v>1043.9032662100001</v>
      </c>
      <c r="AH1693" s="3" t="str">
        <f t="shared" si="915"/>
        <v>-</v>
      </c>
      <c r="AI1693" s="4" t="str">
        <f t="shared" si="897"/>
        <v>A+J=</v>
      </c>
      <c r="AJ1693" s="11">
        <f t="shared" si="921"/>
        <v>42494</v>
      </c>
      <c r="AK1693" s="11"/>
      <c r="AL1693" s="4"/>
      <c r="AM1693" s="1"/>
      <c r="AN1693" s="11"/>
      <c r="AO1693" s="1"/>
      <c r="AP1693" s="1"/>
      <c r="AQ1693" s="1"/>
      <c r="AR1693" s="1"/>
      <c r="AS1693" s="6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</row>
    <row r="1694" spans="1:55" x14ac:dyDescent="0.2">
      <c r="A1694" s="144">
        <f t="shared" si="916"/>
        <v>42483</v>
      </c>
      <c r="B1694" s="2">
        <f t="shared" si="903"/>
        <v>289149.8434202749</v>
      </c>
      <c r="C1694" s="2">
        <f t="shared" si="917"/>
        <v>209446.98298083001</v>
      </c>
      <c r="D1694" s="68">
        <f>SUM(Y1694:Y$1825)</f>
        <v>13504.92860318</v>
      </c>
      <c r="E1694" s="68">
        <f t="shared" si="904"/>
        <v>195942.05437765003</v>
      </c>
      <c r="F1694" s="72">
        <f t="shared" si="892"/>
        <v>4591.18</v>
      </c>
      <c r="G1694" s="3">
        <f>IF(N1694=1,VLOOKUP(A1693,[1]Plan1!$BG$69:$BI$188,3),G1693)</f>
        <v>4610.92</v>
      </c>
      <c r="H1694" s="11">
        <f t="shared" si="893"/>
        <v>42402</v>
      </c>
      <c r="I1694" s="11">
        <f t="shared" si="894"/>
        <v>42431</v>
      </c>
      <c r="J1694" s="26">
        <f t="shared" si="905"/>
        <v>4.2995482642806948E-3</v>
      </c>
      <c r="K1694" s="11">
        <f t="shared" si="918"/>
        <v>42492</v>
      </c>
      <c r="L1694" s="11">
        <f t="shared" si="906"/>
        <v>42492</v>
      </c>
      <c r="M1694" s="1">
        <f t="shared" si="919"/>
        <v>20</v>
      </c>
      <c r="N1694" s="1">
        <f t="shared" si="922"/>
        <v>15</v>
      </c>
      <c r="O1694" s="2">
        <f t="shared" si="907"/>
        <v>1.00322293</v>
      </c>
      <c r="P1694" s="10">
        <f t="shared" si="899"/>
        <v>1.00899954</v>
      </c>
      <c r="Q1694" s="10">
        <f t="shared" si="895"/>
        <v>1.375774249447236</v>
      </c>
      <c r="R1694" s="2">
        <f t="shared" si="898"/>
        <v>1.38020827</v>
      </c>
      <c r="S1694" s="2">
        <f t="shared" ref="S1694:S1757" si="923">IF(AND(X1694&gt;0,MONTH(A1694)=10),R1694,S1693)</f>
        <v>1.3024994299999999</v>
      </c>
      <c r="T1694" s="2">
        <f t="shared" si="908"/>
        <v>272804.57594775001</v>
      </c>
      <c r="U1694" s="2">
        <f t="shared" si="909"/>
        <v>4085.2332046526449</v>
      </c>
      <c r="V1694" s="2">
        <f t="shared" si="910"/>
        <v>74498.789515172248</v>
      </c>
      <c r="W1694" s="2">
        <f t="shared" si="911"/>
        <v>288031.00570065493</v>
      </c>
      <c r="X1694" s="27">
        <f t="shared" si="912"/>
        <v>0</v>
      </c>
      <c r="Y1694" s="2">
        <f t="shared" ref="Y1694:Y1757" si="924">IF(X1694&gt;0,VLOOKUP(A1694,AN$12:AR$131,5),0)</f>
        <v>0</v>
      </c>
      <c r="Z1694" s="67">
        <f t="shared" si="913"/>
        <v>0</v>
      </c>
      <c r="AA1694" s="2">
        <f t="shared" si="900"/>
        <v>0</v>
      </c>
      <c r="AB1694" s="26">
        <f t="shared" si="920"/>
        <v>6.7299999999999999E-2</v>
      </c>
      <c r="AC1694" s="27">
        <f t="shared" si="902"/>
        <v>15</v>
      </c>
      <c r="AD1694" s="27">
        <v>252</v>
      </c>
      <c r="AE1694" s="10">
        <f t="shared" si="896"/>
        <v>1.003884435</v>
      </c>
      <c r="AF1694" s="2">
        <f t="shared" si="901"/>
        <v>1059.69164297</v>
      </c>
      <c r="AG1694" s="2">
        <f t="shared" si="914"/>
        <v>1118.8377196199999</v>
      </c>
      <c r="AH1694" s="3" t="str">
        <f t="shared" si="915"/>
        <v>-</v>
      </c>
      <c r="AI1694" s="4" t="str">
        <f t="shared" si="897"/>
        <v>A+J=</v>
      </c>
      <c r="AJ1694" s="11">
        <f t="shared" si="921"/>
        <v>42494</v>
      </c>
      <c r="AK1694" s="11"/>
      <c r="AL1694" s="4"/>
      <c r="AM1694" s="1"/>
      <c r="AN1694" s="11"/>
      <c r="AO1694" s="1"/>
      <c r="AP1694" s="1"/>
      <c r="AQ1694" s="1"/>
      <c r="AR1694" s="1"/>
      <c r="AS1694" s="6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</row>
    <row r="1695" spans="1:55" x14ac:dyDescent="0.2">
      <c r="A1695" s="144">
        <f t="shared" si="916"/>
        <v>42484</v>
      </c>
      <c r="B1695" s="2">
        <f t="shared" si="903"/>
        <v>289149.8434202749</v>
      </c>
      <c r="C1695" s="2">
        <f t="shared" si="917"/>
        <v>209446.98298083001</v>
      </c>
      <c r="D1695" s="68">
        <f>SUM(Y1695:Y$1825)</f>
        <v>13504.92860318</v>
      </c>
      <c r="E1695" s="68">
        <f t="shared" si="904"/>
        <v>195942.05437765003</v>
      </c>
      <c r="F1695" s="72">
        <f t="shared" ref="F1695:F1758" si="925">IF(G1695=G1694,F1694,G1694)</f>
        <v>4591.18</v>
      </c>
      <c r="G1695" s="3">
        <f>IF(N1695=1,VLOOKUP(A1694,[1]Plan1!$BG$69:$BI$188,3),G1694)</f>
        <v>4610.92</v>
      </c>
      <c r="H1695" s="11">
        <f t="shared" ref="H1695:H1758" si="926">EDATE(I1695,-1)</f>
        <v>42402</v>
      </c>
      <c r="I1695" s="11">
        <f t="shared" ref="I1695:I1758" si="927">IF(X1694&gt;0,EDATE(A1695,-1),+I1694)</f>
        <v>42431</v>
      </c>
      <c r="J1695" s="26">
        <f t="shared" si="905"/>
        <v>4.2995482642806948E-3</v>
      </c>
      <c r="K1695" s="11">
        <f t="shared" si="918"/>
        <v>42492</v>
      </c>
      <c r="L1695" s="11">
        <f t="shared" si="906"/>
        <v>42492</v>
      </c>
      <c r="M1695" s="1">
        <f t="shared" si="919"/>
        <v>20</v>
      </c>
      <c r="N1695" s="1">
        <f t="shared" si="922"/>
        <v>15</v>
      </c>
      <c r="O1695" s="2">
        <f t="shared" si="907"/>
        <v>1.00322293</v>
      </c>
      <c r="P1695" s="10">
        <f t="shared" si="899"/>
        <v>1.00899954</v>
      </c>
      <c r="Q1695" s="10">
        <f t="shared" ref="Q1695:Q1758" si="928">IF(L1695&gt;L1694,Q1694*P1695,Q1694)</f>
        <v>1.375774249447236</v>
      </c>
      <c r="R1695" s="2">
        <f t="shared" si="898"/>
        <v>1.38020827</v>
      </c>
      <c r="S1695" s="2">
        <f t="shared" si="923"/>
        <v>1.3024994299999999</v>
      </c>
      <c r="T1695" s="2">
        <f t="shared" si="908"/>
        <v>272804.57594775001</v>
      </c>
      <c r="U1695" s="2">
        <f t="shared" si="909"/>
        <v>4085.2332046526449</v>
      </c>
      <c r="V1695" s="2">
        <f t="shared" si="910"/>
        <v>74498.789515172248</v>
      </c>
      <c r="W1695" s="2">
        <f t="shared" si="911"/>
        <v>288031.00570065493</v>
      </c>
      <c r="X1695" s="27">
        <f t="shared" si="912"/>
        <v>0</v>
      </c>
      <c r="Y1695" s="2">
        <f t="shared" si="924"/>
        <v>0</v>
      </c>
      <c r="Z1695" s="67">
        <f t="shared" si="913"/>
        <v>0</v>
      </c>
      <c r="AA1695" s="2">
        <f t="shared" si="900"/>
        <v>0</v>
      </c>
      <c r="AB1695" s="26">
        <f t="shared" si="920"/>
        <v>6.7299999999999999E-2</v>
      </c>
      <c r="AC1695" s="27">
        <f t="shared" si="902"/>
        <v>15</v>
      </c>
      <c r="AD1695" s="27">
        <v>252</v>
      </c>
      <c r="AE1695" s="10">
        <f t="shared" ref="AE1695:AE1758" si="929">ROUND((1+AB1695)^TRUNC((AC1695/AD1695),9),9)</f>
        <v>1.003884435</v>
      </c>
      <c r="AF1695" s="2">
        <f t="shared" si="901"/>
        <v>1059.69164297</v>
      </c>
      <c r="AG1695" s="2">
        <f t="shared" si="914"/>
        <v>1118.8377196199999</v>
      </c>
      <c r="AH1695" s="3" t="str">
        <f t="shared" si="915"/>
        <v>-</v>
      </c>
      <c r="AI1695" s="4" t="str">
        <f t="shared" si="897"/>
        <v>A+J=</v>
      </c>
      <c r="AJ1695" s="11">
        <f t="shared" si="921"/>
        <v>42494</v>
      </c>
      <c r="AK1695" s="11"/>
      <c r="AL1695" s="4"/>
      <c r="AM1695" s="1"/>
      <c r="AN1695" s="11"/>
      <c r="AO1695" s="1"/>
      <c r="AP1695" s="1"/>
      <c r="AQ1695" s="1"/>
      <c r="AR1695" s="1"/>
      <c r="AS1695" s="6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</row>
    <row r="1696" spans="1:55" x14ac:dyDescent="0.2">
      <c r="A1696" s="144">
        <f t="shared" si="916"/>
        <v>42485</v>
      </c>
      <c r="B1696" s="2">
        <f t="shared" si="903"/>
        <v>289149.8434202749</v>
      </c>
      <c r="C1696" s="2">
        <f t="shared" si="917"/>
        <v>209446.98298083001</v>
      </c>
      <c r="D1696" s="68">
        <f>SUM(Y1696:Y$1825)</f>
        <v>13504.92860318</v>
      </c>
      <c r="E1696" s="68">
        <f t="shared" si="904"/>
        <v>195942.05437765003</v>
      </c>
      <c r="F1696" s="72">
        <f t="shared" si="925"/>
        <v>4591.18</v>
      </c>
      <c r="G1696" s="3">
        <f>IF(N1696=1,VLOOKUP(A1695,[1]Plan1!$BG$69:$BI$188,3),G1695)</f>
        <v>4610.92</v>
      </c>
      <c r="H1696" s="11">
        <f t="shared" si="926"/>
        <v>42402</v>
      </c>
      <c r="I1696" s="11">
        <f t="shared" si="927"/>
        <v>42431</v>
      </c>
      <c r="J1696" s="26">
        <f t="shared" si="905"/>
        <v>4.2995482642806948E-3</v>
      </c>
      <c r="K1696" s="11">
        <f t="shared" si="918"/>
        <v>42492</v>
      </c>
      <c r="L1696" s="11">
        <f t="shared" si="906"/>
        <v>42492</v>
      </c>
      <c r="M1696" s="1">
        <f t="shared" si="919"/>
        <v>20</v>
      </c>
      <c r="N1696" s="1">
        <f t="shared" si="922"/>
        <v>15</v>
      </c>
      <c r="O1696" s="2">
        <f t="shared" si="907"/>
        <v>1.00322293</v>
      </c>
      <c r="P1696" s="10">
        <f t="shared" si="899"/>
        <v>1.00899954</v>
      </c>
      <c r="Q1696" s="10">
        <f t="shared" si="928"/>
        <v>1.375774249447236</v>
      </c>
      <c r="R1696" s="2">
        <f t="shared" si="898"/>
        <v>1.38020827</v>
      </c>
      <c r="S1696" s="2">
        <f t="shared" si="923"/>
        <v>1.3024994299999999</v>
      </c>
      <c r="T1696" s="2">
        <f t="shared" si="908"/>
        <v>272804.57594775001</v>
      </c>
      <c r="U1696" s="2">
        <f t="shared" si="909"/>
        <v>4085.2332046526449</v>
      </c>
      <c r="V1696" s="2">
        <f t="shared" si="910"/>
        <v>74498.789515172248</v>
      </c>
      <c r="W1696" s="2">
        <f t="shared" si="911"/>
        <v>288031.00570065493</v>
      </c>
      <c r="X1696" s="27">
        <f t="shared" si="912"/>
        <v>0</v>
      </c>
      <c r="Y1696" s="2">
        <f t="shared" si="924"/>
        <v>0</v>
      </c>
      <c r="Z1696" s="67">
        <f t="shared" si="913"/>
        <v>0</v>
      </c>
      <c r="AA1696" s="2">
        <f t="shared" si="900"/>
        <v>0</v>
      </c>
      <c r="AB1696" s="26">
        <f t="shared" si="920"/>
        <v>6.7299999999999999E-2</v>
      </c>
      <c r="AC1696" s="27">
        <f t="shared" si="902"/>
        <v>15</v>
      </c>
      <c r="AD1696" s="27">
        <v>252</v>
      </c>
      <c r="AE1696" s="10">
        <f t="shared" si="929"/>
        <v>1.003884435</v>
      </c>
      <c r="AF1696" s="2">
        <f t="shared" si="901"/>
        <v>1059.69164297</v>
      </c>
      <c r="AG1696" s="2">
        <f t="shared" si="914"/>
        <v>1118.8377196199999</v>
      </c>
      <c r="AH1696" s="3" t="str">
        <f t="shared" si="915"/>
        <v>-</v>
      </c>
      <c r="AI1696" s="4" t="str">
        <f t="shared" si="897"/>
        <v>A+J=</v>
      </c>
      <c r="AJ1696" s="11">
        <f t="shared" si="921"/>
        <v>42494</v>
      </c>
      <c r="AK1696" s="11"/>
      <c r="AL1696" s="4"/>
      <c r="AM1696" s="1"/>
      <c r="AN1696" s="11"/>
      <c r="AO1696" s="1"/>
      <c r="AP1696" s="1"/>
      <c r="AQ1696" s="1"/>
      <c r="AR1696" s="1"/>
      <c r="AS1696" s="6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</row>
    <row r="1697" spans="1:55" x14ac:dyDescent="0.2">
      <c r="A1697" s="144">
        <f t="shared" si="916"/>
        <v>42486</v>
      </c>
      <c r="B1697" s="2">
        <f t="shared" si="903"/>
        <v>289282.84801266668</v>
      </c>
      <c r="C1697" s="2">
        <f t="shared" si="917"/>
        <v>209446.98298083001</v>
      </c>
      <c r="D1697" s="68">
        <f>SUM(Y1697:Y$1825)</f>
        <v>13504.92860318</v>
      </c>
      <c r="E1697" s="68">
        <f t="shared" si="904"/>
        <v>195942.05437765003</v>
      </c>
      <c r="F1697" s="72">
        <f t="shared" si="925"/>
        <v>4591.18</v>
      </c>
      <c r="G1697" s="3">
        <f>IF(N1697=1,VLOOKUP(A1696,[1]Plan1!$BG$69:$BI$188,3),G1696)</f>
        <v>4610.92</v>
      </c>
      <c r="H1697" s="11">
        <f t="shared" si="926"/>
        <v>42402</v>
      </c>
      <c r="I1697" s="11">
        <f t="shared" si="927"/>
        <v>42431</v>
      </c>
      <c r="J1697" s="26">
        <f t="shared" si="905"/>
        <v>4.2995482642806948E-3</v>
      </c>
      <c r="K1697" s="11">
        <f t="shared" si="918"/>
        <v>42492</v>
      </c>
      <c r="L1697" s="11">
        <f t="shared" si="906"/>
        <v>42492</v>
      </c>
      <c r="M1697" s="1">
        <f t="shared" si="919"/>
        <v>20</v>
      </c>
      <c r="N1697" s="1">
        <f t="shared" si="922"/>
        <v>16</v>
      </c>
      <c r="O1697" s="2">
        <f t="shared" si="907"/>
        <v>1.00343816</v>
      </c>
      <c r="P1697" s="10">
        <f t="shared" si="899"/>
        <v>1.00899954</v>
      </c>
      <c r="Q1697" s="10">
        <f t="shared" si="928"/>
        <v>1.375774249447236</v>
      </c>
      <c r="R1697" s="2">
        <f t="shared" si="898"/>
        <v>1.3805043800000001</v>
      </c>
      <c r="S1697" s="2">
        <f t="shared" si="923"/>
        <v>1.3024994299999999</v>
      </c>
      <c r="T1697" s="2">
        <f t="shared" si="908"/>
        <v>272804.57594775001</v>
      </c>
      <c r="U1697" s="2">
        <f t="shared" si="909"/>
        <v>4085.2332046526449</v>
      </c>
      <c r="V1697" s="2">
        <f t="shared" si="910"/>
        <v>74556.809916894024</v>
      </c>
      <c r="W1697" s="2">
        <f t="shared" si="911"/>
        <v>288089.02610237669</v>
      </c>
      <c r="X1697" s="27">
        <f t="shared" si="912"/>
        <v>0</v>
      </c>
      <c r="Y1697" s="2">
        <f t="shared" si="924"/>
        <v>0</v>
      </c>
      <c r="Z1697" s="67">
        <f t="shared" si="913"/>
        <v>0</v>
      </c>
      <c r="AA1697" s="2">
        <f t="shared" si="900"/>
        <v>0</v>
      </c>
      <c r="AB1697" s="26">
        <f t="shared" si="920"/>
        <v>6.7299999999999999E-2</v>
      </c>
      <c r="AC1697" s="27">
        <f t="shared" si="902"/>
        <v>16</v>
      </c>
      <c r="AD1697" s="27">
        <v>252</v>
      </c>
      <c r="AE1697" s="10">
        <f t="shared" si="929"/>
        <v>1.004143934</v>
      </c>
      <c r="AF1697" s="2">
        <f t="shared" si="901"/>
        <v>1130.4841576199999</v>
      </c>
      <c r="AG1697" s="2">
        <f t="shared" si="914"/>
        <v>1193.82191029</v>
      </c>
      <c r="AH1697" s="3" t="str">
        <f t="shared" si="915"/>
        <v>-</v>
      </c>
      <c r="AI1697" s="4" t="str">
        <f t="shared" si="897"/>
        <v>A+J=</v>
      </c>
      <c r="AJ1697" s="11">
        <f t="shared" si="921"/>
        <v>42494</v>
      </c>
      <c r="AK1697" s="11"/>
      <c r="AL1697" s="4"/>
      <c r="AM1697" s="1"/>
      <c r="AN1697" s="11"/>
      <c r="AO1697" s="1"/>
      <c r="AP1697" s="1"/>
      <c r="AQ1697" s="1"/>
      <c r="AR1697" s="1"/>
      <c r="AS1697" s="6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</row>
    <row r="1698" spans="1:55" x14ac:dyDescent="0.2">
      <c r="A1698" s="144">
        <f t="shared" si="916"/>
        <v>42487</v>
      </c>
      <c r="B1698" s="2">
        <f t="shared" si="903"/>
        <v>289415.91157547117</v>
      </c>
      <c r="C1698" s="2">
        <f t="shared" si="917"/>
        <v>209446.98298083001</v>
      </c>
      <c r="D1698" s="68">
        <f>SUM(Y1698:Y$1825)</f>
        <v>13504.92860318</v>
      </c>
      <c r="E1698" s="68">
        <f t="shared" si="904"/>
        <v>195942.05437765003</v>
      </c>
      <c r="F1698" s="72">
        <f t="shared" si="925"/>
        <v>4591.18</v>
      </c>
      <c r="G1698" s="3">
        <f>IF(N1698=1,VLOOKUP(A1697,[1]Plan1!$BG$69:$BI$188,3),G1697)</f>
        <v>4610.92</v>
      </c>
      <c r="H1698" s="11">
        <f t="shared" si="926"/>
        <v>42402</v>
      </c>
      <c r="I1698" s="11">
        <f t="shared" si="927"/>
        <v>42431</v>
      </c>
      <c r="J1698" s="26">
        <f t="shared" si="905"/>
        <v>4.2995482642806948E-3</v>
      </c>
      <c r="K1698" s="11">
        <f t="shared" si="918"/>
        <v>42492</v>
      </c>
      <c r="L1698" s="11">
        <f t="shared" si="906"/>
        <v>42492</v>
      </c>
      <c r="M1698" s="1">
        <f t="shared" si="919"/>
        <v>20</v>
      </c>
      <c r="N1698" s="1">
        <f t="shared" si="922"/>
        <v>17</v>
      </c>
      <c r="O1698" s="2">
        <f t="shared" si="907"/>
        <v>1.00365343</v>
      </c>
      <c r="P1698" s="10">
        <f t="shared" si="899"/>
        <v>1.00899954</v>
      </c>
      <c r="Q1698" s="10">
        <f t="shared" si="928"/>
        <v>1.375774249447236</v>
      </c>
      <c r="R1698" s="2">
        <f t="shared" si="898"/>
        <v>1.3808005400000001</v>
      </c>
      <c r="S1698" s="2">
        <f t="shared" si="923"/>
        <v>1.3024994299999999</v>
      </c>
      <c r="T1698" s="2">
        <f t="shared" si="908"/>
        <v>272804.57594775001</v>
      </c>
      <c r="U1698" s="2">
        <f t="shared" si="909"/>
        <v>4085.2332046526449</v>
      </c>
      <c r="V1698" s="2">
        <f t="shared" si="910"/>
        <v>74614.840115718514</v>
      </c>
      <c r="W1698" s="2">
        <f t="shared" si="911"/>
        <v>288147.05630120117</v>
      </c>
      <c r="X1698" s="27">
        <f t="shared" si="912"/>
        <v>0</v>
      </c>
      <c r="Y1698" s="2">
        <f t="shared" si="924"/>
        <v>0</v>
      </c>
      <c r="Z1698" s="67">
        <f t="shared" si="913"/>
        <v>0</v>
      </c>
      <c r="AA1698" s="2">
        <f t="shared" si="900"/>
        <v>0</v>
      </c>
      <c r="AB1698" s="26">
        <f t="shared" si="920"/>
        <v>6.7299999999999999E-2</v>
      </c>
      <c r="AC1698" s="27">
        <f t="shared" si="902"/>
        <v>17</v>
      </c>
      <c r="AD1698" s="27">
        <v>252</v>
      </c>
      <c r="AE1698" s="10">
        <f t="shared" si="929"/>
        <v>1.0044034989999999</v>
      </c>
      <c r="AF1698" s="2">
        <f t="shared" si="901"/>
        <v>1201.2946773799999</v>
      </c>
      <c r="AG1698" s="2">
        <f t="shared" si="914"/>
        <v>1268.8552742700001</v>
      </c>
      <c r="AH1698" s="3" t="str">
        <f t="shared" si="915"/>
        <v>-</v>
      </c>
      <c r="AI1698" s="4" t="str">
        <f t="shared" ref="AI1698:AI1761" si="930">AI1697</f>
        <v>A+J=</v>
      </c>
      <c r="AJ1698" s="11">
        <f t="shared" si="921"/>
        <v>42494</v>
      </c>
      <c r="AK1698" s="11"/>
      <c r="AL1698" s="4"/>
      <c r="AM1698" s="1"/>
      <c r="AN1698" s="11"/>
      <c r="AO1698" s="1"/>
      <c r="AP1698" s="1"/>
      <c r="AQ1698" s="1"/>
      <c r="AR1698" s="1"/>
      <c r="AS1698" s="6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</row>
    <row r="1699" spans="1:55" x14ac:dyDescent="0.2">
      <c r="A1699" s="144">
        <f t="shared" si="916"/>
        <v>42488</v>
      </c>
      <c r="B1699" s="2">
        <f t="shared" si="903"/>
        <v>289549.04032169998</v>
      </c>
      <c r="C1699" s="2">
        <f t="shared" si="917"/>
        <v>209446.98298083001</v>
      </c>
      <c r="D1699" s="68">
        <f>SUM(Y1699:Y$1825)</f>
        <v>13504.92860318</v>
      </c>
      <c r="E1699" s="68">
        <f t="shared" si="904"/>
        <v>195942.05437765003</v>
      </c>
      <c r="F1699" s="72">
        <f t="shared" si="925"/>
        <v>4591.18</v>
      </c>
      <c r="G1699" s="3">
        <f>IF(N1699=1,VLOOKUP(A1698,[1]Plan1!$BG$69:$BI$188,3),G1698)</f>
        <v>4610.92</v>
      </c>
      <c r="H1699" s="11">
        <f t="shared" si="926"/>
        <v>42402</v>
      </c>
      <c r="I1699" s="11">
        <f t="shared" si="927"/>
        <v>42431</v>
      </c>
      <c r="J1699" s="26">
        <f t="shared" si="905"/>
        <v>4.2995482642806948E-3</v>
      </c>
      <c r="K1699" s="11">
        <f t="shared" si="918"/>
        <v>42492</v>
      </c>
      <c r="L1699" s="11">
        <f t="shared" si="906"/>
        <v>42492</v>
      </c>
      <c r="M1699" s="1">
        <f t="shared" si="919"/>
        <v>20</v>
      </c>
      <c r="N1699" s="1">
        <f t="shared" si="922"/>
        <v>18</v>
      </c>
      <c r="O1699" s="2">
        <f t="shared" si="907"/>
        <v>1.00386876</v>
      </c>
      <c r="P1699" s="10">
        <f t="shared" si="899"/>
        <v>1.00899954</v>
      </c>
      <c r="Q1699" s="10">
        <f t="shared" si="928"/>
        <v>1.375774249447236</v>
      </c>
      <c r="R1699" s="2">
        <f t="shared" si="898"/>
        <v>1.38109678</v>
      </c>
      <c r="S1699" s="2">
        <f t="shared" si="923"/>
        <v>1.3024994299999999</v>
      </c>
      <c r="T1699" s="2">
        <f t="shared" si="908"/>
        <v>272804.57594775001</v>
      </c>
      <c r="U1699" s="2">
        <f t="shared" si="909"/>
        <v>4085.2332046526449</v>
      </c>
      <c r="V1699" s="2">
        <f t="shared" si="910"/>
        <v>74672.885989907329</v>
      </c>
      <c r="W1699" s="2">
        <f t="shared" si="911"/>
        <v>288205.10217539</v>
      </c>
      <c r="X1699" s="27">
        <f t="shared" si="912"/>
        <v>0</v>
      </c>
      <c r="Y1699" s="2">
        <f t="shared" si="924"/>
        <v>0</v>
      </c>
      <c r="Z1699" s="67">
        <f t="shared" si="913"/>
        <v>0</v>
      </c>
      <c r="AA1699" s="2">
        <f t="shared" si="900"/>
        <v>0</v>
      </c>
      <c r="AB1699" s="26">
        <f t="shared" si="920"/>
        <v>6.7299999999999999E-2</v>
      </c>
      <c r="AC1699" s="27">
        <f t="shared" si="902"/>
        <v>18</v>
      </c>
      <c r="AD1699" s="27">
        <v>252</v>
      </c>
      <c r="AE1699" s="10">
        <f t="shared" si="929"/>
        <v>1.004663131</v>
      </c>
      <c r="AF1699" s="2">
        <f t="shared" si="901"/>
        <v>1272.1234750399999</v>
      </c>
      <c r="AG1699" s="2">
        <f t="shared" si="914"/>
        <v>1343.9381463100001</v>
      </c>
      <c r="AH1699" s="3" t="str">
        <f t="shared" si="915"/>
        <v>-</v>
      </c>
      <c r="AI1699" s="4" t="str">
        <f t="shared" si="930"/>
        <v>A+J=</v>
      </c>
      <c r="AJ1699" s="11">
        <f t="shared" si="921"/>
        <v>42494</v>
      </c>
      <c r="AK1699" s="11"/>
      <c r="AL1699" s="4"/>
      <c r="AM1699" s="1"/>
      <c r="AN1699" s="11"/>
      <c r="AO1699" s="1"/>
      <c r="AP1699" s="1"/>
      <c r="AQ1699" s="1"/>
      <c r="AR1699" s="1"/>
      <c r="AS1699" s="6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</row>
    <row r="1700" spans="1:55" x14ac:dyDescent="0.2">
      <c r="A1700" s="144">
        <f t="shared" si="916"/>
        <v>42489</v>
      </c>
      <c r="B1700" s="2">
        <f t="shared" si="903"/>
        <v>289682.23259441264</v>
      </c>
      <c r="C1700" s="2">
        <f t="shared" si="917"/>
        <v>209446.98298083001</v>
      </c>
      <c r="D1700" s="68">
        <f>SUM(Y1700:Y$1825)</f>
        <v>13504.92860318</v>
      </c>
      <c r="E1700" s="68">
        <f t="shared" si="904"/>
        <v>195942.05437765003</v>
      </c>
      <c r="F1700" s="72">
        <f t="shared" si="925"/>
        <v>4591.18</v>
      </c>
      <c r="G1700" s="3">
        <f>IF(N1700=1,VLOOKUP(A1699,[1]Plan1!$BG$69:$BI$188,3),G1699)</f>
        <v>4610.92</v>
      </c>
      <c r="H1700" s="11">
        <f t="shared" si="926"/>
        <v>42402</v>
      </c>
      <c r="I1700" s="11">
        <f t="shared" si="927"/>
        <v>42431</v>
      </c>
      <c r="J1700" s="26">
        <f t="shared" si="905"/>
        <v>4.2995482642806948E-3</v>
      </c>
      <c r="K1700" s="11">
        <f t="shared" si="918"/>
        <v>42492</v>
      </c>
      <c r="L1700" s="11">
        <f t="shared" si="906"/>
        <v>42492</v>
      </c>
      <c r="M1700" s="1">
        <f t="shared" si="919"/>
        <v>20</v>
      </c>
      <c r="N1700" s="1">
        <f t="shared" si="922"/>
        <v>19</v>
      </c>
      <c r="O1700" s="2">
        <f t="shared" si="907"/>
        <v>1.0040841300000001</v>
      </c>
      <c r="P1700" s="10">
        <f t="shared" si="899"/>
        <v>1.00899954</v>
      </c>
      <c r="Q1700" s="10">
        <f t="shared" si="928"/>
        <v>1.375774249447236</v>
      </c>
      <c r="R1700" s="2">
        <f t="shared" si="898"/>
        <v>1.38139309</v>
      </c>
      <c r="S1700" s="2">
        <f t="shared" si="923"/>
        <v>1.3024994299999999</v>
      </c>
      <c r="T1700" s="2">
        <f t="shared" si="908"/>
        <v>272804.57594775001</v>
      </c>
      <c r="U1700" s="2">
        <f t="shared" si="909"/>
        <v>4085.2332046526449</v>
      </c>
      <c r="V1700" s="2">
        <f t="shared" si="910"/>
        <v>74730.945580039974</v>
      </c>
      <c r="W1700" s="2">
        <f t="shared" si="911"/>
        <v>288263.16176552261</v>
      </c>
      <c r="X1700" s="27">
        <f t="shared" si="912"/>
        <v>0</v>
      </c>
      <c r="Y1700" s="2">
        <f t="shared" si="924"/>
        <v>0</v>
      </c>
      <c r="Z1700" s="67">
        <f t="shared" si="913"/>
        <v>0</v>
      </c>
      <c r="AA1700" s="2">
        <f t="shared" si="900"/>
        <v>0</v>
      </c>
      <c r="AB1700" s="26">
        <f t="shared" si="920"/>
        <v>6.7299999999999999E-2</v>
      </c>
      <c r="AC1700" s="27">
        <f t="shared" si="902"/>
        <v>19</v>
      </c>
      <c r="AD1700" s="27">
        <v>252</v>
      </c>
      <c r="AE1700" s="10">
        <f t="shared" si="929"/>
        <v>1.004922831</v>
      </c>
      <c r="AF1700" s="2">
        <f t="shared" si="901"/>
        <v>1342.9708234100001</v>
      </c>
      <c r="AG1700" s="2">
        <f t="shared" si="914"/>
        <v>1419.07082889</v>
      </c>
      <c r="AH1700" s="3" t="str">
        <f t="shared" si="915"/>
        <v>-</v>
      </c>
      <c r="AI1700" s="4" t="str">
        <f t="shared" si="930"/>
        <v>A+J=</v>
      </c>
      <c r="AJ1700" s="11">
        <f t="shared" si="921"/>
        <v>42494</v>
      </c>
      <c r="AK1700" s="11"/>
      <c r="AL1700" s="4"/>
      <c r="AM1700" s="1"/>
      <c r="AN1700" s="11"/>
      <c r="AO1700" s="1"/>
      <c r="AP1700" s="1"/>
      <c r="AQ1700" s="1"/>
      <c r="AR1700" s="1"/>
      <c r="AS1700" s="6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</row>
    <row r="1701" spans="1:55" x14ac:dyDescent="0.2">
      <c r="A1701" s="144">
        <f t="shared" si="916"/>
        <v>42490</v>
      </c>
      <c r="B1701" s="2">
        <f t="shared" si="903"/>
        <v>289815.48193078744</v>
      </c>
      <c r="C1701" s="2">
        <f t="shared" si="917"/>
        <v>209446.98298083001</v>
      </c>
      <c r="D1701" s="68">
        <f>SUM(Y1701:Y$1825)</f>
        <v>13504.92860318</v>
      </c>
      <c r="E1701" s="68">
        <f t="shared" si="904"/>
        <v>195942.05437765003</v>
      </c>
      <c r="F1701" s="72">
        <f t="shared" si="925"/>
        <v>4591.18</v>
      </c>
      <c r="G1701" s="3">
        <f>IF(N1701=1,VLOOKUP(A1700,[1]Plan1!$BG$69:$BI$188,3),G1700)</f>
        <v>4610.92</v>
      </c>
      <c r="H1701" s="11">
        <f t="shared" si="926"/>
        <v>42402</v>
      </c>
      <c r="I1701" s="11">
        <f t="shared" si="927"/>
        <v>42431</v>
      </c>
      <c r="J1701" s="26">
        <f t="shared" si="905"/>
        <v>4.2995482642806948E-3</v>
      </c>
      <c r="K1701" s="11">
        <f t="shared" si="918"/>
        <v>42492</v>
      </c>
      <c r="L1701" s="11">
        <f t="shared" si="906"/>
        <v>42492</v>
      </c>
      <c r="M1701" s="1">
        <f t="shared" si="919"/>
        <v>20</v>
      </c>
      <c r="N1701" s="1">
        <f t="shared" si="922"/>
        <v>20</v>
      </c>
      <c r="O1701" s="2">
        <f t="shared" si="907"/>
        <v>1.0042995400000001</v>
      </c>
      <c r="P1701" s="10">
        <f t="shared" si="899"/>
        <v>1.00899954</v>
      </c>
      <c r="Q1701" s="10">
        <f t="shared" si="928"/>
        <v>1.375774249447236</v>
      </c>
      <c r="R1701" s="2">
        <f t="shared" si="898"/>
        <v>1.3816894399999999</v>
      </c>
      <c r="S1701" s="2">
        <f t="shared" si="923"/>
        <v>1.3024994299999999</v>
      </c>
      <c r="T1701" s="2">
        <f t="shared" si="908"/>
        <v>272804.57594775001</v>
      </c>
      <c r="U1701" s="2">
        <f t="shared" si="909"/>
        <v>4085.2332046526449</v>
      </c>
      <c r="V1701" s="2">
        <f t="shared" si="910"/>
        <v>74789.013007854781</v>
      </c>
      <c r="W1701" s="2">
        <f t="shared" si="911"/>
        <v>288321.22919333744</v>
      </c>
      <c r="X1701" s="27">
        <f t="shared" si="912"/>
        <v>0</v>
      </c>
      <c r="Y1701" s="2">
        <f t="shared" si="924"/>
        <v>0</v>
      </c>
      <c r="Z1701" s="67">
        <f t="shared" si="913"/>
        <v>0</v>
      </c>
      <c r="AA1701" s="2">
        <f t="shared" si="900"/>
        <v>0</v>
      </c>
      <c r="AB1701" s="26">
        <f t="shared" si="920"/>
        <v>6.7299999999999999E-2</v>
      </c>
      <c r="AC1701" s="27">
        <f t="shared" si="902"/>
        <v>20</v>
      </c>
      <c r="AD1701" s="27">
        <v>252</v>
      </c>
      <c r="AE1701" s="10">
        <f t="shared" si="929"/>
        <v>1.0051825969999999</v>
      </c>
      <c r="AF1701" s="2">
        <f t="shared" si="901"/>
        <v>1413.8361768899999</v>
      </c>
      <c r="AG1701" s="2">
        <f t="shared" si="914"/>
        <v>1494.25273745</v>
      </c>
      <c r="AH1701" s="3" t="str">
        <f t="shared" si="915"/>
        <v>-</v>
      </c>
      <c r="AI1701" s="4" t="str">
        <f t="shared" si="930"/>
        <v>A+J=</v>
      </c>
      <c r="AJ1701" s="11">
        <f t="shared" si="921"/>
        <v>42494</v>
      </c>
      <c r="AK1701" s="11"/>
      <c r="AL1701" s="4"/>
      <c r="AM1701" s="1"/>
      <c r="AN1701" s="11"/>
      <c r="AO1701" s="1"/>
      <c r="AP1701" s="1"/>
      <c r="AQ1701" s="1"/>
      <c r="AR1701" s="1"/>
      <c r="AS1701" s="6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</row>
    <row r="1702" spans="1:55" x14ac:dyDescent="0.2">
      <c r="A1702" s="144">
        <f t="shared" si="916"/>
        <v>42491</v>
      </c>
      <c r="B1702" s="2">
        <f t="shared" si="903"/>
        <v>289815.48193078744</v>
      </c>
      <c r="C1702" s="2">
        <f t="shared" si="917"/>
        <v>209446.98298083001</v>
      </c>
      <c r="D1702" s="68">
        <f>SUM(Y1702:Y$1825)</f>
        <v>13504.92860318</v>
      </c>
      <c r="E1702" s="68">
        <f t="shared" si="904"/>
        <v>195942.05437765003</v>
      </c>
      <c r="F1702" s="72">
        <f t="shared" si="925"/>
        <v>4591.18</v>
      </c>
      <c r="G1702" s="3">
        <f>IF(N1702=1,VLOOKUP(A1701,[1]Plan1!$BG$69:$BI$188,3),G1701)</f>
        <v>4610.92</v>
      </c>
      <c r="H1702" s="11">
        <f t="shared" si="926"/>
        <v>42402</v>
      </c>
      <c r="I1702" s="11">
        <f t="shared" si="927"/>
        <v>42431</v>
      </c>
      <c r="J1702" s="26">
        <f t="shared" si="905"/>
        <v>4.2995482642806948E-3</v>
      </c>
      <c r="K1702" s="11">
        <f t="shared" si="918"/>
        <v>42522</v>
      </c>
      <c r="L1702" s="11">
        <f t="shared" si="906"/>
        <v>42492</v>
      </c>
      <c r="M1702" s="1">
        <f t="shared" si="919"/>
        <v>20</v>
      </c>
      <c r="N1702" s="1">
        <f t="shared" si="922"/>
        <v>20</v>
      </c>
      <c r="O1702" s="2">
        <f t="shared" si="907"/>
        <v>1.0042995400000001</v>
      </c>
      <c r="P1702" s="10">
        <f t="shared" si="899"/>
        <v>1.00899954</v>
      </c>
      <c r="Q1702" s="10">
        <f t="shared" si="928"/>
        <v>1.375774249447236</v>
      </c>
      <c r="R1702" s="2">
        <f t="shared" si="898"/>
        <v>1.3816894399999999</v>
      </c>
      <c r="S1702" s="2">
        <f t="shared" si="923"/>
        <v>1.3024994299999999</v>
      </c>
      <c r="T1702" s="2">
        <f t="shared" si="908"/>
        <v>272804.57594775001</v>
      </c>
      <c r="U1702" s="2">
        <f t="shared" si="909"/>
        <v>4085.2332046526449</v>
      </c>
      <c r="V1702" s="2">
        <f t="shared" si="910"/>
        <v>74789.013007854781</v>
      </c>
      <c r="W1702" s="2">
        <f t="shared" si="911"/>
        <v>288321.22919333744</v>
      </c>
      <c r="X1702" s="27">
        <f t="shared" si="912"/>
        <v>0</v>
      </c>
      <c r="Y1702" s="2">
        <f t="shared" si="924"/>
        <v>0</v>
      </c>
      <c r="Z1702" s="67">
        <f t="shared" si="913"/>
        <v>0</v>
      </c>
      <c r="AA1702" s="2">
        <f t="shared" si="900"/>
        <v>0</v>
      </c>
      <c r="AB1702" s="26">
        <f t="shared" si="920"/>
        <v>6.7299999999999999E-2</v>
      </c>
      <c r="AC1702" s="27">
        <f t="shared" si="902"/>
        <v>20</v>
      </c>
      <c r="AD1702" s="27">
        <v>252</v>
      </c>
      <c r="AE1702" s="10">
        <f t="shared" si="929"/>
        <v>1.0051825969999999</v>
      </c>
      <c r="AF1702" s="2">
        <f t="shared" si="901"/>
        <v>1413.8361768899999</v>
      </c>
      <c r="AG1702" s="2">
        <f t="shared" si="914"/>
        <v>1494.25273745</v>
      </c>
      <c r="AH1702" s="3" t="str">
        <f t="shared" si="915"/>
        <v>-</v>
      </c>
      <c r="AI1702" s="4" t="str">
        <f t="shared" si="930"/>
        <v>A+J=</v>
      </c>
      <c r="AJ1702" s="11">
        <f t="shared" si="921"/>
        <v>42494</v>
      </c>
      <c r="AK1702" s="11"/>
      <c r="AL1702" s="4"/>
      <c r="AM1702" s="1"/>
      <c r="AN1702" s="11"/>
      <c r="AO1702" s="1"/>
      <c r="AP1702" s="1"/>
      <c r="AQ1702" s="1"/>
      <c r="AR1702" s="1"/>
      <c r="AS1702" s="6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</row>
    <row r="1703" spans="1:55" x14ac:dyDescent="0.2">
      <c r="A1703" s="144">
        <f t="shared" si="916"/>
        <v>42492</v>
      </c>
      <c r="B1703" s="2">
        <f t="shared" si="903"/>
        <v>289815.48193078744</v>
      </c>
      <c r="C1703" s="2">
        <f t="shared" si="917"/>
        <v>209446.98298083001</v>
      </c>
      <c r="D1703" s="68">
        <f>SUM(Y1703:Y$1825)</f>
        <v>13504.92860318</v>
      </c>
      <c r="E1703" s="68">
        <f t="shared" si="904"/>
        <v>195942.05437765003</v>
      </c>
      <c r="F1703" s="72">
        <f t="shared" si="925"/>
        <v>4591.18</v>
      </c>
      <c r="G1703" s="3">
        <f>IF(N1703=1,VLOOKUP(A1702,[1]Plan1!$BG$69:$BI$188,3),G1702)</f>
        <v>4610.92</v>
      </c>
      <c r="H1703" s="11">
        <f t="shared" si="926"/>
        <v>42402</v>
      </c>
      <c r="I1703" s="11">
        <f t="shared" si="927"/>
        <v>42431</v>
      </c>
      <c r="J1703" s="26">
        <f t="shared" si="905"/>
        <v>4.2995482642806948E-3</v>
      </c>
      <c r="K1703" s="11">
        <f t="shared" si="918"/>
        <v>42522</v>
      </c>
      <c r="L1703" s="11">
        <f t="shared" si="906"/>
        <v>42492</v>
      </c>
      <c r="M1703" s="1">
        <f t="shared" si="919"/>
        <v>20</v>
      </c>
      <c r="N1703" s="1">
        <f t="shared" si="922"/>
        <v>20</v>
      </c>
      <c r="O1703" s="2">
        <f t="shared" si="907"/>
        <v>1.0042995400000001</v>
      </c>
      <c r="P1703" s="10">
        <f t="shared" si="899"/>
        <v>1.00899954</v>
      </c>
      <c r="Q1703" s="10">
        <f t="shared" si="928"/>
        <v>1.375774249447236</v>
      </c>
      <c r="R1703" s="2">
        <f t="shared" si="898"/>
        <v>1.3816894399999999</v>
      </c>
      <c r="S1703" s="2">
        <f t="shared" si="923"/>
        <v>1.3024994299999999</v>
      </c>
      <c r="T1703" s="2">
        <f t="shared" si="908"/>
        <v>272804.57594775001</v>
      </c>
      <c r="U1703" s="2">
        <f t="shared" si="909"/>
        <v>4085.2332046526449</v>
      </c>
      <c r="V1703" s="2">
        <f t="shared" si="910"/>
        <v>74789.013007854781</v>
      </c>
      <c r="W1703" s="2">
        <f t="shared" si="911"/>
        <v>288321.22919333744</v>
      </c>
      <c r="X1703" s="27">
        <f t="shared" si="912"/>
        <v>55</v>
      </c>
      <c r="Y1703" s="2">
        <f t="shared" si="924"/>
        <v>2746.1920156900001</v>
      </c>
      <c r="Z1703" s="67">
        <f t="shared" si="913"/>
        <v>1.3111633199999998E-2</v>
      </c>
      <c r="AA1703" s="2">
        <f t="shared" si="900"/>
        <v>3576.9135351</v>
      </c>
      <c r="AB1703" s="26">
        <f t="shared" si="920"/>
        <v>6.7299999999999999E-2</v>
      </c>
      <c r="AC1703" s="27">
        <f t="shared" si="902"/>
        <v>20</v>
      </c>
      <c r="AD1703" s="27">
        <v>252</v>
      </c>
      <c r="AE1703" s="10">
        <f t="shared" si="929"/>
        <v>1.0051825969999999</v>
      </c>
      <c r="AF1703" s="2">
        <f t="shared" si="901"/>
        <v>1413.8361768899999</v>
      </c>
      <c r="AG1703" s="2">
        <f t="shared" si="914"/>
        <v>1494.25273745</v>
      </c>
      <c r="AH1703" s="3">
        <f t="shared" si="915"/>
        <v>4990.7497119899999</v>
      </c>
      <c r="AI1703" s="4" t="str">
        <f t="shared" si="930"/>
        <v>A+J=</v>
      </c>
      <c r="AJ1703" s="11">
        <f t="shared" si="921"/>
        <v>42494</v>
      </c>
      <c r="AK1703" s="11"/>
      <c r="AL1703" s="4"/>
      <c r="AM1703" s="1"/>
      <c r="AN1703" s="11"/>
      <c r="AO1703" s="1"/>
      <c r="AP1703" s="1"/>
      <c r="AQ1703" s="1"/>
      <c r="AR1703" s="1"/>
      <c r="AS1703" s="6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</row>
    <row r="1704" spans="1:55" x14ac:dyDescent="0.2">
      <c r="A1704" s="144">
        <f t="shared" si="916"/>
        <v>42493</v>
      </c>
      <c r="B1704" s="2">
        <f t="shared" si="903"/>
        <v>284896.36251536425</v>
      </c>
      <c r="C1704" s="2">
        <f t="shared" si="917"/>
        <v>206700.79096514001</v>
      </c>
      <c r="D1704" s="68">
        <f>SUM(Y1704:Y$1825)</f>
        <v>10758.736587489999</v>
      </c>
      <c r="E1704" s="68">
        <f t="shared" si="904"/>
        <v>195942.05437765003</v>
      </c>
      <c r="F1704" s="72">
        <f t="shared" si="925"/>
        <v>4610.92</v>
      </c>
      <c r="G1704" s="3">
        <f>IF(N1704=1,VLOOKUP(A1703,[1]Plan1!$BG$69:$BI$188,3),G1703)</f>
        <v>4639.05</v>
      </c>
      <c r="H1704" s="11">
        <f t="shared" si="926"/>
        <v>42432</v>
      </c>
      <c r="I1704" s="11">
        <f t="shared" si="927"/>
        <v>42463</v>
      </c>
      <c r="J1704" s="26">
        <f t="shared" si="905"/>
        <v>6.1007347774413301E-3</v>
      </c>
      <c r="K1704" s="11">
        <f t="shared" si="918"/>
        <v>42522</v>
      </c>
      <c r="L1704" s="11">
        <f t="shared" si="906"/>
        <v>42522</v>
      </c>
      <c r="M1704" s="1">
        <f t="shared" si="919"/>
        <v>21</v>
      </c>
      <c r="N1704" s="1">
        <f t="shared" si="922"/>
        <v>1</v>
      </c>
      <c r="O1704" s="2">
        <f t="shared" si="907"/>
        <v>1.0002896699999999</v>
      </c>
      <c r="P1704" s="10">
        <f t="shared" si="899"/>
        <v>1.0042995400000001</v>
      </c>
      <c r="Q1704" s="10">
        <f t="shared" si="928"/>
        <v>1.3816894458637046</v>
      </c>
      <c r="R1704" s="2">
        <f t="shared" si="898"/>
        <v>1.38208967</v>
      </c>
      <c r="S1704" s="2">
        <f t="shared" si="923"/>
        <v>1.3024994299999999</v>
      </c>
      <c r="T1704" s="2">
        <f t="shared" si="908"/>
        <v>269227.66241264</v>
      </c>
      <c r="U1704" s="2">
        <f t="shared" si="909"/>
        <v>3254.5116852358688</v>
      </c>
      <c r="V1704" s="2">
        <f t="shared" si="910"/>
        <v>74867.43489627837</v>
      </c>
      <c r="W1704" s="2">
        <f t="shared" si="911"/>
        <v>284822.73754665424</v>
      </c>
      <c r="X1704" s="27">
        <f t="shared" si="912"/>
        <v>0</v>
      </c>
      <c r="Y1704" s="2">
        <f t="shared" si="924"/>
        <v>0</v>
      </c>
      <c r="Z1704" s="67">
        <f t="shared" si="913"/>
        <v>0</v>
      </c>
      <c r="AA1704" s="2">
        <f t="shared" si="900"/>
        <v>0</v>
      </c>
      <c r="AB1704" s="26">
        <f t="shared" si="920"/>
        <v>6.7299999999999999E-2</v>
      </c>
      <c r="AC1704" s="27">
        <f t="shared" si="902"/>
        <v>1</v>
      </c>
      <c r="AD1704" s="27">
        <v>252</v>
      </c>
      <c r="AE1704" s="10">
        <f t="shared" si="929"/>
        <v>1.0002584940000001</v>
      </c>
      <c r="AF1704" s="2">
        <f t="shared" si="901"/>
        <v>69.593735359999997</v>
      </c>
      <c r="AG1704" s="2">
        <f t="shared" si="914"/>
        <v>73.624968710000005</v>
      </c>
      <c r="AH1704" s="3" t="str">
        <f t="shared" si="915"/>
        <v>-</v>
      </c>
      <c r="AI1704" s="4" t="str">
        <f t="shared" si="930"/>
        <v>A+J=</v>
      </c>
      <c r="AJ1704" s="11">
        <f t="shared" si="921"/>
        <v>42524</v>
      </c>
      <c r="AK1704" s="11"/>
      <c r="AL1704" s="4"/>
      <c r="AM1704" s="1"/>
      <c r="AN1704" s="11"/>
      <c r="AO1704" s="1"/>
      <c r="AP1704" s="1"/>
      <c r="AQ1704" s="1"/>
      <c r="AR1704" s="1"/>
      <c r="AS1704" s="6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</row>
    <row r="1705" spans="1:55" x14ac:dyDescent="0.2">
      <c r="A1705" s="144">
        <f t="shared" si="916"/>
        <v>42494</v>
      </c>
      <c r="B1705" s="2">
        <f t="shared" si="903"/>
        <v>285048.49252926436</v>
      </c>
      <c r="C1705" s="2">
        <f t="shared" si="917"/>
        <v>206700.79096514001</v>
      </c>
      <c r="D1705" s="68">
        <f>SUM(Y1705:Y$1825)</f>
        <v>10758.736587489999</v>
      </c>
      <c r="E1705" s="68">
        <f t="shared" si="904"/>
        <v>195942.05437765003</v>
      </c>
      <c r="F1705" s="72">
        <f t="shared" si="925"/>
        <v>4610.92</v>
      </c>
      <c r="G1705" s="3">
        <f>IF(N1705=1,VLOOKUP(A1704,[1]Plan1!$BG$69:$BI$188,3),G1704)</f>
        <v>4639.05</v>
      </c>
      <c r="H1705" s="11">
        <f t="shared" si="926"/>
        <v>42432</v>
      </c>
      <c r="I1705" s="11">
        <f t="shared" si="927"/>
        <v>42463</v>
      </c>
      <c r="J1705" s="26">
        <f t="shared" si="905"/>
        <v>6.1007347774413301E-3</v>
      </c>
      <c r="K1705" s="11">
        <f t="shared" si="918"/>
        <v>42522</v>
      </c>
      <c r="L1705" s="11">
        <f t="shared" si="906"/>
        <v>42522</v>
      </c>
      <c r="M1705" s="1">
        <f t="shared" si="919"/>
        <v>21</v>
      </c>
      <c r="N1705" s="1">
        <f t="shared" si="922"/>
        <v>2</v>
      </c>
      <c r="O1705" s="2">
        <f t="shared" si="907"/>
        <v>1.00057942</v>
      </c>
      <c r="P1705" s="10">
        <f t="shared" si="899"/>
        <v>1.0042995400000001</v>
      </c>
      <c r="Q1705" s="10">
        <f t="shared" si="928"/>
        <v>1.3816894458637046</v>
      </c>
      <c r="R1705" s="2">
        <f t="shared" ref="R1705:R1768" si="931">TRUNC(TRUNC((O1705*Q1705),15),8)</f>
        <v>1.3824900200000001</v>
      </c>
      <c r="S1705" s="2">
        <f t="shared" si="923"/>
        <v>1.3024994299999999</v>
      </c>
      <c r="T1705" s="2">
        <f t="shared" si="908"/>
        <v>269227.66241264</v>
      </c>
      <c r="U1705" s="2">
        <f t="shared" si="909"/>
        <v>3254.5116852358688</v>
      </c>
      <c r="V1705" s="2">
        <f t="shared" si="910"/>
        <v>74945.880297748459</v>
      </c>
      <c r="W1705" s="2">
        <f t="shared" si="911"/>
        <v>284901.18294812436</v>
      </c>
      <c r="X1705" s="27">
        <f t="shared" si="912"/>
        <v>0</v>
      </c>
      <c r="Y1705" s="2">
        <f t="shared" si="924"/>
        <v>0</v>
      </c>
      <c r="Z1705" s="67">
        <f t="shared" si="913"/>
        <v>0</v>
      </c>
      <c r="AA1705" s="2">
        <f t="shared" si="900"/>
        <v>0</v>
      </c>
      <c r="AB1705" s="26">
        <f t="shared" si="920"/>
        <v>6.7299999999999999E-2</v>
      </c>
      <c r="AC1705" s="27">
        <f t="shared" si="902"/>
        <v>2</v>
      </c>
      <c r="AD1705" s="27">
        <v>252</v>
      </c>
      <c r="AE1705" s="10">
        <f t="shared" si="929"/>
        <v>1.000517055</v>
      </c>
      <c r="AF1705" s="2">
        <f t="shared" si="901"/>
        <v>139.20550897999999</v>
      </c>
      <c r="AG1705" s="2">
        <f t="shared" si="914"/>
        <v>147.30958114000001</v>
      </c>
      <c r="AH1705" s="3" t="str">
        <f t="shared" si="915"/>
        <v>-</v>
      </c>
      <c r="AI1705" s="4" t="str">
        <f t="shared" si="930"/>
        <v>A+J=</v>
      </c>
      <c r="AJ1705" s="11">
        <f t="shared" si="921"/>
        <v>42524</v>
      </c>
      <c r="AK1705" s="11"/>
      <c r="AL1705" s="4"/>
      <c r="AM1705" s="1"/>
      <c r="AN1705" s="11"/>
      <c r="AO1705" s="1"/>
      <c r="AP1705" s="1"/>
      <c r="AQ1705" s="1"/>
      <c r="AR1705" s="1"/>
      <c r="AS1705" s="6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</row>
    <row r="1706" spans="1:55" x14ac:dyDescent="0.2">
      <c r="A1706" s="144">
        <f t="shared" si="916"/>
        <v>42495</v>
      </c>
      <c r="B1706" s="2">
        <f t="shared" si="903"/>
        <v>285200.70573393098</v>
      </c>
      <c r="C1706" s="2">
        <f t="shared" si="917"/>
        <v>206700.79096514001</v>
      </c>
      <c r="D1706" s="68">
        <f>SUM(Y1706:Y$1825)</f>
        <v>10758.736587489999</v>
      </c>
      <c r="E1706" s="68">
        <f t="shared" si="904"/>
        <v>195942.05437765003</v>
      </c>
      <c r="F1706" s="72">
        <f t="shared" si="925"/>
        <v>4610.92</v>
      </c>
      <c r="G1706" s="3">
        <f>IF(N1706=1,VLOOKUP(A1705,[1]Plan1!$BG$69:$BI$188,3),G1705)</f>
        <v>4639.05</v>
      </c>
      <c r="H1706" s="11">
        <f t="shared" si="926"/>
        <v>42432</v>
      </c>
      <c r="I1706" s="11">
        <f t="shared" si="927"/>
        <v>42463</v>
      </c>
      <c r="J1706" s="26">
        <f t="shared" si="905"/>
        <v>6.1007347774413301E-3</v>
      </c>
      <c r="K1706" s="11">
        <f t="shared" si="918"/>
        <v>42522</v>
      </c>
      <c r="L1706" s="11">
        <f t="shared" si="906"/>
        <v>42522</v>
      </c>
      <c r="M1706" s="1">
        <f t="shared" si="919"/>
        <v>21</v>
      </c>
      <c r="N1706" s="1">
        <f t="shared" si="922"/>
        <v>3</v>
      </c>
      <c r="O1706" s="2">
        <f t="shared" si="907"/>
        <v>1.00086926</v>
      </c>
      <c r="P1706" s="10">
        <f t="shared" ref="P1706:P1769" si="932">IF(L1706&gt;L1705,O1705,P1705)</f>
        <v>1.0042995400000001</v>
      </c>
      <c r="Q1706" s="10">
        <f t="shared" si="928"/>
        <v>1.3816894458637046</v>
      </c>
      <c r="R1706" s="2">
        <f t="shared" si="931"/>
        <v>1.3828904900000001</v>
      </c>
      <c r="S1706" s="2">
        <f t="shared" si="923"/>
        <v>1.3024994299999999</v>
      </c>
      <c r="T1706" s="2">
        <f t="shared" si="908"/>
        <v>269227.66241264</v>
      </c>
      <c r="U1706" s="2">
        <f t="shared" si="909"/>
        <v>3254.5116852358688</v>
      </c>
      <c r="V1706" s="2">
        <f t="shared" si="910"/>
        <v>75024.349212265079</v>
      </c>
      <c r="W1706" s="2">
        <f t="shared" si="911"/>
        <v>284979.65186264098</v>
      </c>
      <c r="X1706" s="27">
        <f t="shared" si="912"/>
        <v>0</v>
      </c>
      <c r="Y1706" s="2">
        <f t="shared" si="924"/>
        <v>0</v>
      </c>
      <c r="Z1706" s="67">
        <f t="shared" si="913"/>
        <v>0</v>
      </c>
      <c r="AA1706" s="2">
        <f t="shared" si="900"/>
        <v>0</v>
      </c>
      <c r="AB1706" s="26">
        <f t="shared" si="920"/>
        <v>6.7299999999999999E-2</v>
      </c>
      <c r="AC1706" s="27">
        <f t="shared" si="902"/>
        <v>3</v>
      </c>
      <c r="AD1706" s="27">
        <v>252</v>
      </c>
      <c r="AE1706" s="10">
        <f t="shared" si="929"/>
        <v>1.0007756830000001</v>
      </c>
      <c r="AF1706" s="2">
        <f t="shared" si="901"/>
        <v>208.83532086</v>
      </c>
      <c r="AG1706" s="2">
        <f t="shared" si="914"/>
        <v>221.05387128999999</v>
      </c>
      <c r="AH1706" s="3" t="str">
        <f t="shared" si="915"/>
        <v>-</v>
      </c>
      <c r="AI1706" s="4" t="str">
        <f t="shared" si="930"/>
        <v>A+J=</v>
      </c>
      <c r="AJ1706" s="11">
        <f t="shared" si="921"/>
        <v>42524</v>
      </c>
      <c r="AK1706" s="11"/>
      <c r="AL1706" s="4"/>
      <c r="AM1706" s="1"/>
      <c r="AN1706" s="11"/>
      <c r="AO1706" s="1"/>
      <c r="AP1706" s="1"/>
      <c r="AQ1706" s="1"/>
      <c r="AR1706" s="1"/>
      <c r="AS1706" s="6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</row>
    <row r="1707" spans="1:55" x14ac:dyDescent="0.2">
      <c r="A1707" s="144">
        <f t="shared" si="916"/>
        <v>42496</v>
      </c>
      <c r="B1707" s="2">
        <f t="shared" si="903"/>
        <v>285352.99991686351</v>
      </c>
      <c r="C1707" s="2">
        <f t="shared" si="917"/>
        <v>206700.79096514001</v>
      </c>
      <c r="D1707" s="68">
        <f>SUM(Y1707:Y$1825)</f>
        <v>10758.736587489999</v>
      </c>
      <c r="E1707" s="68">
        <f t="shared" si="904"/>
        <v>195942.05437765003</v>
      </c>
      <c r="F1707" s="72">
        <f t="shared" si="925"/>
        <v>4610.92</v>
      </c>
      <c r="G1707" s="3">
        <f>IF(N1707=1,VLOOKUP(A1706,[1]Plan1!$BG$69:$BI$188,3),G1706)</f>
        <v>4639.05</v>
      </c>
      <c r="H1707" s="11">
        <f t="shared" si="926"/>
        <v>42432</v>
      </c>
      <c r="I1707" s="11">
        <f t="shared" si="927"/>
        <v>42463</v>
      </c>
      <c r="J1707" s="26">
        <f t="shared" si="905"/>
        <v>6.1007347774413301E-3</v>
      </c>
      <c r="K1707" s="11">
        <f t="shared" si="918"/>
        <v>42522</v>
      </c>
      <c r="L1707" s="11">
        <f t="shared" si="906"/>
        <v>42522</v>
      </c>
      <c r="M1707" s="1">
        <f t="shared" si="919"/>
        <v>21</v>
      </c>
      <c r="N1707" s="1">
        <f t="shared" si="922"/>
        <v>4</v>
      </c>
      <c r="O1707" s="2">
        <f t="shared" si="907"/>
        <v>1.0011591799999999</v>
      </c>
      <c r="P1707" s="10">
        <f t="shared" si="932"/>
        <v>1.0042995400000001</v>
      </c>
      <c r="Q1707" s="10">
        <f t="shared" si="928"/>
        <v>1.3816894458637046</v>
      </c>
      <c r="R1707" s="2">
        <f t="shared" si="931"/>
        <v>1.3832910700000001</v>
      </c>
      <c r="S1707" s="2">
        <f t="shared" si="923"/>
        <v>1.3024994299999999</v>
      </c>
      <c r="T1707" s="2">
        <f t="shared" si="908"/>
        <v>269227.66241264</v>
      </c>
      <c r="U1707" s="2">
        <f t="shared" si="909"/>
        <v>3254.5116852358688</v>
      </c>
      <c r="V1707" s="2">
        <f t="shared" si="910"/>
        <v>75102.839680407676</v>
      </c>
      <c r="W1707" s="2">
        <f t="shared" si="911"/>
        <v>285058.14233078354</v>
      </c>
      <c r="X1707" s="27">
        <f t="shared" si="912"/>
        <v>0</v>
      </c>
      <c r="Y1707" s="2">
        <f t="shared" si="924"/>
        <v>0</v>
      </c>
      <c r="Z1707" s="67">
        <f t="shared" si="913"/>
        <v>0</v>
      </c>
      <c r="AA1707" s="2">
        <f t="shared" si="900"/>
        <v>0</v>
      </c>
      <c r="AB1707" s="26">
        <f t="shared" si="920"/>
        <v>6.7299999999999999E-2</v>
      </c>
      <c r="AC1707" s="27">
        <f t="shared" si="902"/>
        <v>4</v>
      </c>
      <c r="AD1707" s="27">
        <v>252</v>
      </c>
      <c r="AE1707" s="10">
        <f t="shared" si="929"/>
        <v>1.0010343770000001</v>
      </c>
      <c r="AF1707" s="2">
        <f t="shared" si="901"/>
        <v>278.48290176</v>
      </c>
      <c r="AG1707" s="2">
        <f t="shared" si="914"/>
        <v>294.85758607999998</v>
      </c>
      <c r="AH1707" s="3" t="str">
        <f t="shared" si="915"/>
        <v>-</v>
      </c>
      <c r="AI1707" s="4" t="str">
        <f t="shared" si="930"/>
        <v>A+J=</v>
      </c>
      <c r="AJ1707" s="11">
        <f t="shared" si="921"/>
        <v>42524</v>
      </c>
      <c r="AK1707" s="11"/>
      <c r="AL1707" s="4"/>
      <c r="AM1707" s="1"/>
      <c r="AN1707" s="11"/>
      <c r="AO1707" s="1"/>
      <c r="AP1707" s="1"/>
      <c r="AQ1707" s="1"/>
      <c r="AR1707" s="1"/>
      <c r="AS1707" s="6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</row>
    <row r="1708" spans="1:55" x14ac:dyDescent="0.2">
      <c r="A1708" s="144">
        <f t="shared" si="916"/>
        <v>42497</v>
      </c>
      <c r="B1708" s="2">
        <f t="shared" si="903"/>
        <v>285505.37764257262</v>
      </c>
      <c r="C1708" s="2">
        <f t="shared" si="917"/>
        <v>206700.79096514001</v>
      </c>
      <c r="D1708" s="68">
        <f>SUM(Y1708:Y$1825)</f>
        <v>10758.736587489999</v>
      </c>
      <c r="E1708" s="68">
        <f t="shared" si="904"/>
        <v>195942.05437765003</v>
      </c>
      <c r="F1708" s="72">
        <f t="shared" si="925"/>
        <v>4610.92</v>
      </c>
      <c r="G1708" s="3">
        <f>IF(N1708=1,VLOOKUP(A1707,[1]Plan1!$BG$69:$BI$188,3),G1707)</f>
        <v>4639.05</v>
      </c>
      <c r="H1708" s="11">
        <f t="shared" si="926"/>
        <v>42432</v>
      </c>
      <c r="I1708" s="11">
        <f t="shared" si="927"/>
        <v>42463</v>
      </c>
      <c r="J1708" s="26">
        <f t="shared" si="905"/>
        <v>6.1007347774413301E-3</v>
      </c>
      <c r="K1708" s="11">
        <f t="shared" si="918"/>
        <v>42522</v>
      </c>
      <c r="L1708" s="11">
        <f t="shared" si="906"/>
        <v>42522</v>
      </c>
      <c r="M1708" s="1">
        <f t="shared" si="919"/>
        <v>21</v>
      </c>
      <c r="N1708" s="1">
        <f t="shared" si="922"/>
        <v>5</v>
      </c>
      <c r="O1708" s="2">
        <f t="shared" si="907"/>
        <v>1.00144919</v>
      </c>
      <c r="P1708" s="10">
        <f t="shared" si="932"/>
        <v>1.0042995400000001</v>
      </c>
      <c r="Q1708" s="10">
        <f t="shared" si="928"/>
        <v>1.3816894458637046</v>
      </c>
      <c r="R1708" s="2">
        <f t="shared" si="931"/>
        <v>1.38369177</v>
      </c>
      <c r="S1708" s="2">
        <f t="shared" si="923"/>
        <v>1.3024994299999999</v>
      </c>
      <c r="T1708" s="2">
        <f t="shared" si="908"/>
        <v>269227.66241264</v>
      </c>
      <c r="U1708" s="2">
        <f t="shared" si="909"/>
        <v>3254.5116852358688</v>
      </c>
      <c r="V1708" s="2">
        <f t="shared" si="910"/>
        <v>75181.35366159679</v>
      </c>
      <c r="W1708" s="2">
        <f t="shared" si="911"/>
        <v>285136.65631197265</v>
      </c>
      <c r="X1708" s="27">
        <f t="shared" si="912"/>
        <v>0</v>
      </c>
      <c r="Y1708" s="2">
        <f t="shared" si="924"/>
        <v>0</v>
      </c>
      <c r="Z1708" s="67">
        <f t="shared" si="913"/>
        <v>0</v>
      </c>
      <c r="AA1708" s="2">
        <f t="shared" si="900"/>
        <v>0</v>
      </c>
      <c r="AB1708" s="26">
        <f t="shared" si="920"/>
        <v>6.7299999999999999E-2</v>
      </c>
      <c r="AC1708" s="27">
        <f t="shared" si="902"/>
        <v>5</v>
      </c>
      <c r="AD1708" s="27">
        <v>252</v>
      </c>
      <c r="AE1708" s="10">
        <f t="shared" si="929"/>
        <v>1.0012931389999999</v>
      </c>
      <c r="AF1708" s="2">
        <f t="shared" si="901"/>
        <v>348.14879014000002</v>
      </c>
      <c r="AG1708" s="2">
        <f t="shared" si="914"/>
        <v>368.72133059999999</v>
      </c>
      <c r="AH1708" s="3" t="str">
        <f t="shared" si="915"/>
        <v>-</v>
      </c>
      <c r="AI1708" s="4" t="str">
        <f t="shared" si="930"/>
        <v>A+J=</v>
      </c>
      <c r="AJ1708" s="11">
        <f t="shared" si="921"/>
        <v>42524</v>
      </c>
      <c r="AK1708" s="11"/>
      <c r="AL1708" s="4"/>
      <c r="AM1708" s="1"/>
      <c r="AN1708" s="11"/>
      <c r="AO1708" s="1"/>
      <c r="AP1708" s="1"/>
      <c r="AQ1708" s="1"/>
      <c r="AR1708" s="1"/>
      <c r="AS1708" s="6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</row>
    <row r="1709" spans="1:55" x14ac:dyDescent="0.2">
      <c r="A1709" s="144">
        <f t="shared" si="916"/>
        <v>42498</v>
      </c>
      <c r="B1709" s="2">
        <f t="shared" si="903"/>
        <v>285505.37764257262</v>
      </c>
      <c r="C1709" s="2">
        <f t="shared" si="917"/>
        <v>206700.79096514001</v>
      </c>
      <c r="D1709" s="68">
        <f>SUM(Y1709:Y$1825)</f>
        <v>10758.736587489999</v>
      </c>
      <c r="E1709" s="68">
        <f t="shared" si="904"/>
        <v>195942.05437765003</v>
      </c>
      <c r="F1709" s="72">
        <f t="shared" si="925"/>
        <v>4610.92</v>
      </c>
      <c r="G1709" s="3">
        <f>IF(N1709=1,VLOOKUP(A1708,[1]Plan1!$BG$69:$BI$188,3),G1708)</f>
        <v>4639.05</v>
      </c>
      <c r="H1709" s="11">
        <f t="shared" si="926"/>
        <v>42432</v>
      </c>
      <c r="I1709" s="11">
        <f t="shared" si="927"/>
        <v>42463</v>
      </c>
      <c r="J1709" s="26">
        <f t="shared" si="905"/>
        <v>6.1007347774413301E-3</v>
      </c>
      <c r="K1709" s="11">
        <f t="shared" si="918"/>
        <v>42522</v>
      </c>
      <c r="L1709" s="11">
        <f t="shared" si="906"/>
        <v>42522</v>
      </c>
      <c r="M1709" s="1">
        <f t="shared" si="919"/>
        <v>21</v>
      </c>
      <c r="N1709" s="1">
        <f t="shared" si="922"/>
        <v>5</v>
      </c>
      <c r="O1709" s="2">
        <f t="shared" si="907"/>
        <v>1.00144919</v>
      </c>
      <c r="P1709" s="10">
        <f t="shared" si="932"/>
        <v>1.0042995400000001</v>
      </c>
      <c r="Q1709" s="10">
        <f t="shared" si="928"/>
        <v>1.3816894458637046</v>
      </c>
      <c r="R1709" s="2">
        <f t="shared" si="931"/>
        <v>1.38369177</v>
      </c>
      <c r="S1709" s="2">
        <f t="shared" si="923"/>
        <v>1.3024994299999999</v>
      </c>
      <c r="T1709" s="2">
        <f t="shared" si="908"/>
        <v>269227.66241264</v>
      </c>
      <c r="U1709" s="2">
        <f t="shared" si="909"/>
        <v>3254.5116852358688</v>
      </c>
      <c r="V1709" s="2">
        <f t="shared" si="910"/>
        <v>75181.35366159679</v>
      </c>
      <c r="W1709" s="2">
        <f t="shared" si="911"/>
        <v>285136.65631197265</v>
      </c>
      <c r="X1709" s="27">
        <f t="shared" si="912"/>
        <v>0</v>
      </c>
      <c r="Y1709" s="2">
        <f t="shared" si="924"/>
        <v>0</v>
      </c>
      <c r="Z1709" s="67">
        <f t="shared" si="913"/>
        <v>0</v>
      </c>
      <c r="AA1709" s="2">
        <f t="shared" si="900"/>
        <v>0</v>
      </c>
      <c r="AB1709" s="26">
        <f t="shared" si="920"/>
        <v>6.7299999999999999E-2</v>
      </c>
      <c r="AC1709" s="27">
        <f t="shared" si="902"/>
        <v>5</v>
      </c>
      <c r="AD1709" s="27">
        <v>252</v>
      </c>
      <c r="AE1709" s="10">
        <f t="shared" si="929"/>
        <v>1.0012931389999999</v>
      </c>
      <c r="AF1709" s="2">
        <f t="shared" si="901"/>
        <v>348.14879014000002</v>
      </c>
      <c r="AG1709" s="2">
        <f t="shared" si="914"/>
        <v>368.72133059999999</v>
      </c>
      <c r="AH1709" s="3" t="str">
        <f t="shared" si="915"/>
        <v>-</v>
      </c>
      <c r="AI1709" s="4" t="str">
        <f t="shared" si="930"/>
        <v>A+J=</v>
      </c>
      <c r="AJ1709" s="11">
        <f t="shared" si="921"/>
        <v>42524</v>
      </c>
      <c r="AK1709" s="11"/>
      <c r="AL1709" s="4"/>
      <c r="AM1709" s="1"/>
      <c r="AN1709" s="11"/>
      <c r="AO1709" s="1"/>
      <c r="AP1709" s="1"/>
      <c r="AQ1709" s="1"/>
      <c r="AR1709" s="1"/>
      <c r="AS1709" s="6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</row>
    <row r="1710" spans="1:55" x14ac:dyDescent="0.2">
      <c r="A1710" s="144">
        <f t="shared" si="916"/>
        <v>42499</v>
      </c>
      <c r="B1710" s="2">
        <f t="shared" si="903"/>
        <v>285505.37764257262</v>
      </c>
      <c r="C1710" s="2">
        <f t="shared" si="917"/>
        <v>206700.79096514001</v>
      </c>
      <c r="D1710" s="68">
        <f>SUM(Y1710:Y$1825)</f>
        <v>10758.736587489999</v>
      </c>
      <c r="E1710" s="68">
        <f t="shared" si="904"/>
        <v>195942.05437765003</v>
      </c>
      <c r="F1710" s="72">
        <f t="shared" si="925"/>
        <v>4610.92</v>
      </c>
      <c r="G1710" s="3">
        <f>IF(N1710=1,VLOOKUP(A1709,[1]Plan1!$BG$69:$BI$188,3),G1709)</f>
        <v>4639.05</v>
      </c>
      <c r="H1710" s="11">
        <f t="shared" si="926"/>
        <v>42432</v>
      </c>
      <c r="I1710" s="11">
        <f t="shared" si="927"/>
        <v>42463</v>
      </c>
      <c r="J1710" s="26">
        <f t="shared" si="905"/>
        <v>6.1007347774413301E-3</v>
      </c>
      <c r="K1710" s="11">
        <f t="shared" si="918"/>
        <v>42522</v>
      </c>
      <c r="L1710" s="11">
        <f t="shared" si="906"/>
        <v>42522</v>
      </c>
      <c r="M1710" s="1">
        <f t="shared" si="919"/>
        <v>21</v>
      </c>
      <c r="N1710" s="1">
        <f t="shared" si="922"/>
        <v>5</v>
      </c>
      <c r="O1710" s="2">
        <f t="shared" si="907"/>
        <v>1.00144919</v>
      </c>
      <c r="P1710" s="10">
        <f t="shared" si="932"/>
        <v>1.0042995400000001</v>
      </c>
      <c r="Q1710" s="10">
        <f t="shared" si="928"/>
        <v>1.3816894458637046</v>
      </c>
      <c r="R1710" s="2">
        <f t="shared" si="931"/>
        <v>1.38369177</v>
      </c>
      <c r="S1710" s="2">
        <f t="shared" si="923"/>
        <v>1.3024994299999999</v>
      </c>
      <c r="T1710" s="2">
        <f t="shared" si="908"/>
        <v>269227.66241264</v>
      </c>
      <c r="U1710" s="2">
        <f t="shared" si="909"/>
        <v>3254.5116852358688</v>
      </c>
      <c r="V1710" s="2">
        <f t="shared" si="910"/>
        <v>75181.35366159679</v>
      </c>
      <c r="W1710" s="2">
        <f t="shared" si="911"/>
        <v>285136.65631197265</v>
      </c>
      <c r="X1710" s="27">
        <f t="shared" si="912"/>
        <v>0</v>
      </c>
      <c r="Y1710" s="2">
        <f t="shared" si="924"/>
        <v>0</v>
      </c>
      <c r="Z1710" s="67">
        <f t="shared" si="913"/>
        <v>0</v>
      </c>
      <c r="AA1710" s="2">
        <f t="shared" si="900"/>
        <v>0</v>
      </c>
      <c r="AB1710" s="26">
        <f t="shared" si="920"/>
        <v>6.7299999999999999E-2</v>
      </c>
      <c r="AC1710" s="27">
        <f t="shared" si="902"/>
        <v>5</v>
      </c>
      <c r="AD1710" s="27">
        <v>252</v>
      </c>
      <c r="AE1710" s="10">
        <f t="shared" si="929"/>
        <v>1.0012931389999999</v>
      </c>
      <c r="AF1710" s="2">
        <f t="shared" si="901"/>
        <v>348.14879014000002</v>
      </c>
      <c r="AG1710" s="2">
        <f t="shared" si="914"/>
        <v>368.72133059999999</v>
      </c>
      <c r="AH1710" s="3" t="str">
        <f t="shared" si="915"/>
        <v>-</v>
      </c>
      <c r="AI1710" s="4" t="str">
        <f t="shared" si="930"/>
        <v>A+J=</v>
      </c>
      <c r="AJ1710" s="11">
        <f t="shared" si="921"/>
        <v>42524</v>
      </c>
      <c r="AK1710" s="11"/>
      <c r="AL1710" s="4"/>
      <c r="AM1710" s="1"/>
      <c r="AN1710" s="11"/>
      <c r="AO1710" s="1"/>
      <c r="AP1710" s="1"/>
      <c r="AQ1710" s="1"/>
      <c r="AR1710" s="1"/>
      <c r="AS1710" s="6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</row>
    <row r="1711" spans="1:55" x14ac:dyDescent="0.2">
      <c r="A1711" s="144">
        <f t="shared" si="916"/>
        <v>42500</v>
      </c>
      <c r="B1711" s="2">
        <f t="shared" si="903"/>
        <v>285657.83837488835</v>
      </c>
      <c r="C1711" s="2">
        <f t="shared" si="917"/>
        <v>206700.79096514001</v>
      </c>
      <c r="D1711" s="68">
        <f>SUM(Y1711:Y$1825)</f>
        <v>10758.736587489999</v>
      </c>
      <c r="E1711" s="68">
        <f t="shared" si="904"/>
        <v>195942.05437765003</v>
      </c>
      <c r="F1711" s="72">
        <f t="shared" si="925"/>
        <v>4610.92</v>
      </c>
      <c r="G1711" s="3">
        <f>IF(N1711=1,VLOOKUP(A1710,[1]Plan1!$BG$69:$BI$188,3),G1710)</f>
        <v>4639.05</v>
      </c>
      <c r="H1711" s="11">
        <f t="shared" si="926"/>
        <v>42432</v>
      </c>
      <c r="I1711" s="11">
        <f t="shared" si="927"/>
        <v>42463</v>
      </c>
      <c r="J1711" s="26">
        <f t="shared" si="905"/>
        <v>6.1007347774413301E-3</v>
      </c>
      <c r="K1711" s="11">
        <f t="shared" si="918"/>
        <v>42522</v>
      </c>
      <c r="L1711" s="11">
        <f t="shared" si="906"/>
        <v>42522</v>
      </c>
      <c r="M1711" s="1">
        <f t="shared" si="919"/>
        <v>21</v>
      </c>
      <c r="N1711" s="1">
        <f t="shared" si="922"/>
        <v>6</v>
      </c>
      <c r="O1711" s="2">
        <f t="shared" si="907"/>
        <v>1.00173928</v>
      </c>
      <c r="P1711" s="10">
        <f t="shared" si="932"/>
        <v>1.0042995400000001</v>
      </c>
      <c r="Q1711" s="10">
        <f t="shared" si="928"/>
        <v>1.3816894458637046</v>
      </c>
      <c r="R1711" s="2">
        <f t="shared" si="931"/>
        <v>1.3840925900000001</v>
      </c>
      <c r="S1711" s="2">
        <f t="shared" si="923"/>
        <v>1.3024994299999999</v>
      </c>
      <c r="T1711" s="2">
        <f t="shared" si="908"/>
        <v>269227.66241264</v>
      </c>
      <c r="U1711" s="2">
        <f t="shared" si="909"/>
        <v>3254.5116852358688</v>
      </c>
      <c r="V1711" s="2">
        <f t="shared" si="910"/>
        <v>75259.891155832447</v>
      </c>
      <c r="W1711" s="2">
        <f t="shared" si="911"/>
        <v>285215.19380620832</v>
      </c>
      <c r="X1711" s="27">
        <f t="shared" si="912"/>
        <v>0</v>
      </c>
      <c r="Y1711" s="2">
        <f t="shared" si="924"/>
        <v>0</v>
      </c>
      <c r="Z1711" s="67">
        <f t="shared" si="913"/>
        <v>0</v>
      </c>
      <c r="AA1711" s="2">
        <f t="shared" si="900"/>
        <v>0</v>
      </c>
      <c r="AB1711" s="26">
        <f t="shared" si="920"/>
        <v>6.7299999999999999E-2</v>
      </c>
      <c r="AC1711" s="27">
        <f t="shared" si="902"/>
        <v>6</v>
      </c>
      <c r="AD1711" s="27">
        <v>252</v>
      </c>
      <c r="AE1711" s="10">
        <f t="shared" si="929"/>
        <v>1.0015519669999999</v>
      </c>
      <c r="AF1711" s="2">
        <f t="shared" si="901"/>
        <v>417.83244754999998</v>
      </c>
      <c r="AG1711" s="2">
        <f t="shared" si="914"/>
        <v>442.64456868000002</v>
      </c>
      <c r="AH1711" s="3" t="str">
        <f t="shared" si="915"/>
        <v>-</v>
      </c>
      <c r="AI1711" s="4" t="str">
        <f t="shared" si="930"/>
        <v>A+J=</v>
      </c>
      <c r="AJ1711" s="11">
        <f t="shared" si="921"/>
        <v>42524</v>
      </c>
      <c r="AK1711" s="11"/>
      <c r="AL1711" s="4"/>
      <c r="AM1711" s="1"/>
      <c r="AN1711" s="11"/>
      <c r="AO1711" s="1"/>
      <c r="AP1711" s="1"/>
      <c r="AQ1711" s="1"/>
      <c r="AR1711" s="1"/>
      <c r="AS1711" s="6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</row>
    <row r="1712" spans="1:55" x14ac:dyDescent="0.2">
      <c r="A1712" s="144">
        <f t="shared" si="916"/>
        <v>42501</v>
      </c>
      <c r="B1712" s="2">
        <f t="shared" si="903"/>
        <v>285810.37850697944</v>
      </c>
      <c r="C1712" s="2">
        <f t="shared" si="917"/>
        <v>206700.79096514001</v>
      </c>
      <c r="D1712" s="68">
        <f>SUM(Y1712:Y$1825)</f>
        <v>10758.736587489999</v>
      </c>
      <c r="E1712" s="68">
        <f t="shared" si="904"/>
        <v>195942.05437765003</v>
      </c>
      <c r="F1712" s="72">
        <f t="shared" si="925"/>
        <v>4610.92</v>
      </c>
      <c r="G1712" s="3">
        <f>IF(N1712=1,VLOOKUP(A1711,[1]Plan1!$BG$69:$BI$188,3),G1711)</f>
        <v>4639.05</v>
      </c>
      <c r="H1712" s="11">
        <f t="shared" si="926"/>
        <v>42432</v>
      </c>
      <c r="I1712" s="11">
        <f t="shared" si="927"/>
        <v>42463</v>
      </c>
      <c r="J1712" s="26">
        <f t="shared" si="905"/>
        <v>6.1007347774413301E-3</v>
      </c>
      <c r="K1712" s="11">
        <f t="shared" si="918"/>
        <v>42522</v>
      </c>
      <c r="L1712" s="11">
        <f t="shared" si="906"/>
        <v>42522</v>
      </c>
      <c r="M1712" s="1">
        <f t="shared" si="919"/>
        <v>21</v>
      </c>
      <c r="N1712" s="1">
        <f t="shared" si="922"/>
        <v>7</v>
      </c>
      <c r="O1712" s="2">
        <f t="shared" si="907"/>
        <v>1.00202945</v>
      </c>
      <c r="P1712" s="10">
        <f t="shared" si="932"/>
        <v>1.0042995400000001</v>
      </c>
      <c r="Q1712" s="10">
        <f t="shared" si="928"/>
        <v>1.3816894458637046</v>
      </c>
      <c r="R1712" s="2">
        <f t="shared" si="931"/>
        <v>1.38449351</v>
      </c>
      <c r="S1712" s="2">
        <f t="shared" si="923"/>
        <v>1.3024994299999999</v>
      </c>
      <c r="T1712" s="2">
        <f t="shared" si="908"/>
        <v>269227.66241264</v>
      </c>
      <c r="U1712" s="2">
        <f t="shared" si="909"/>
        <v>3254.5116852358688</v>
      </c>
      <c r="V1712" s="2">
        <f t="shared" si="910"/>
        <v>75338.448244273517</v>
      </c>
      <c r="W1712" s="2">
        <f t="shared" si="911"/>
        <v>285293.75089464942</v>
      </c>
      <c r="X1712" s="27">
        <f t="shared" si="912"/>
        <v>0</v>
      </c>
      <c r="Y1712" s="2">
        <f t="shared" si="924"/>
        <v>0</v>
      </c>
      <c r="Z1712" s="67">
        <f t="shared" si="913"/>
        <v>0</v>
      </c>
      <c r="AA1712" s="2">
        <f t="shared" si="900"/>
        <v>0</v>
      </c>
      <c r="AB1712" s="26">
        <f t="shared" si="920"/>
        <v>6.7299999999999999E-2</v>
      </c>
      <c r="AC1712" s="27">
        <f t="shared" si="902"/>
        <v>7</v>
      </c>
      <c r="AD1712" s="27">
        <v>252</v>
      </c>
      <c r="AE1712" s="10">
        <f t="shared" si="929"/>
        <v>1.0018108619999999</v>
      </c>
      <c r="AF1712" s="2">
        <f t="shared" si="901"/>
        <v>487.53414321000002</v>
      </c>
      <c r="AG1712" s="2">
        <f t="shared" si="914"/>
        <v>516.62761233000003</v>
      </c>
      <c r="AH1712" s="3" t="str">
        <f t="shared" si="915"/>
        <v>-</v>
      </c>
      <c r="AI1712" s="4" t="str">
        <f t="shared" si="930"/>
        <v>A+J=</v>
      </c>
      <c r="AJ1712" s="11">
        <f t="shared" si="921"/>
        <v>42524</v>
      </c>
      <c r="AK1712" s="11"/>
      <c r="AL1712" s="4"/>
      <c r="AM1712" s="1"/>
      <c r="AN1712" s="11"/>
      <c r="AO1712" s="1"/>
      <c r="AP1712" s="1"/>
      <c r="AQ1712" s="1"/>
      <c r="AR1712" s="1"/>
      <c r="AS1712" s="6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</row>
    <row r="1713" spans="1:55" x14ac:dyDescent="0.2">
      <c r="A1713" s="144">
        <f t="shared" si="916"/>
        <v>42502</v>
      </c>
      <c r="B1713" s="2">
        <f t="shared" si="903"/>
        <v>285963.00424564758</v>
      </c>
      <c r="C1713" s="2">
        <f t="shared" si="917"/>
        <v>206700.79096514001</v>
      </c>
      <c r="D1713" s="68">
        <f>SUM(Y1713:Y$1825)</f>
        <v>10758.736587489999</v>
      </c>
      <c r="E1713" s="68">
        <f t="shared" si="904"/>
        <v>195942.05437765003</v>
      </c>
      <c r="F1713" s="72">
        <f t="shared" si="925"/>
        <v>4610.92</v>
      </c>
      <c r="G1713" s="3">
        <f>IF(N1713=1,VLOOKUP(A1712,[1]Plan1!$BG$69:$BI$188,3),G1712)</f>
        <v>4639.05</v>
      </c>
      <c r="H1713" s="11">
        <f t="shared" si="926"/>
        <v>42432</v>
      </c>
      <c r="I1713" s="11">
        <f t="shared" si="927"/>
        <v>42463</v>
      </c>
      <c r="J1713" s="26">
        <f t="shared" si="905"/>
        <v>6.1007347774413301E-3</v>
      </c>
      <c r="K1713" s="11">
        <f t="shared" si="918"/>
        <v>42522</v>
      </c>
      <c r="L1713" s="11">
        <f t="shared" si="906"/>
        <v>42522</v>
      </c>
      <c r="M1713" s="1">
        <f t="shared" si="919"/>
        <v>21</v>
      </c>
      <c r="N1713" s="1">
        <f t="shared" si="922"/>
        <v>8</v>
      </c>
      <c r="O1713" s="2">
        <f t="shared" si="907"/>
        <v>1.0023197100000001</v>
      </c>
      <c r="P1713" s="10">
        <f t="shared" si="932"/>
        <v>1.0042995400000001</v>
      </c>
      <c r="Q1713" s="10">
        <f t="shared" si="928"/>
        <v>1.3816894458637046</v>
      </c>
      <c r="R1713" s="2">
        <f t="shared" si="931"/>
        <v>1.38489456</v>
      </c>
      <c r="S1713" s="2">
        <f t="shared" si="923"/>
        <v>1.3024994299999999</v>
      </c>
      <c r="T1713" s="2">
        <f t="shared" si="908"/>
        <v>269227.66241264</v>
      </c>
      <c r="U1713" s="2">
        <f t="shared" si="909"/>
        <v>3254.5116852358688</v>
      </c>
      <c r="V1713" s="2">
        <f t="shared" si="910"/>
        <v>75417.030805181683</v>
      </c>
      <c r="W1713" s="2">
        <f t="shared" si="911"/>
        <v>285372.33345555759</v>
      </c>
      <c r="X1713" s="27">
        <f t="shared" si="912"/>
        <v>0</v>
      </c>
      <c r="Y1713" s="2">
        <f t="shared" si="924"/>
        <v>0</v>
      </c>
      <c r="Z1713" s="67">
        <f t="shared" si="913"/>
        <v>0</v>
      </c>
      <c r="AA1713" s="2">
        <f t="shared" si="900"/>
        <v>0</v>
      </c>
      <c r="AB1713" s="26">
        <f t="shared" si="920"/>
        <v>6.7299999999999999E-2</v>
      </c>
      <c r="AC1713" s="27">
        <f t="shared" si="902"/>
        <v>8</v>
      </c>
      <c r="AD1713" s="27">
        <v>252</v>
      </c>
      <c r="AE1713" s="10">
        <f t="shared" si="929"/>
        <v>1.002069825</v>
      </c>
      <c r="AF1713" s="2">
        <f t="shared" si="901"/>
        <v>557.25414635000004</v>
      </c>
      <c r="AG1713" s="2">
        <f t="shared" si="914"/>
        <v>590.67079008999997</v>
      </c>
      <c r="AH1713" s="3" t="str">
        <f t="shared" si="915"/>
        <v>-</v>
      </c>
      <c r="AI1713" s="4" t="str">
        <f t="shared" si="930"/>
        <v>A+J=</v>
      </c>
      <c r="AJ1713" s="11">
        <f t="shared" si="921"/>
        <v>42524</v>
      </c>
      <c r="AK1713" s="11"/>
      <c r="AL1713" s="4"/>
      <c r="AM1713" s="1"/>
      <c r="AN1713" s="11"/>
      <c r="AO1713" s="1"/>
      <c r="AP1713" s="1"/>
      <c r="AQ1713" s="1"/>
      <c r="AR1713" s="1"/>
      <c r="AS1713" s="6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</row>
    <row r="1714" spans="1:55" x14ac:dyDescent="0.2">
      <c r="A1714" s="144">
        <f t="shared" si="916"/>
        <v>42503</v>
      </c>
      <c r="B1714" s="2">
        <f t="shared" si="903"/>
        <v>286115.71112785168</v>
      </c>
      <c r="C1714" s="2">
        <f t="shared" si="917"/>
        <v>206700.79096514001</v>
      </c>
      <c r="D1714" s="68">
        <f>SUM(Y1714:Y$1825)</f>
        <v>10758.736587489999</v>
      </c>
      <c r="E1714" s="68">
        <f t="shared" si="904"/>
        <v>195942.05437765003</v>
      </c>
      <c r="F1714" s="72">
        <f t="shared" si="925"/>
        <v>4610.92</v>
      </c>
      <c r="G1714" s="3">
        <f>IF(N1714=1,VLOOKUP(A1713,[1]Plan1!$BG$69:$BI$188,3),G1713)</f>
        <v>4639.05</v>
      </c>
      <c r="H1714" s="11">
        <f t="shared" si="926"/>
        <v>42432</v>
      </c>
      <c r="I1714" s="11">
        <f t="shared" si="927"/>
        <v>42463</v>
      </c>
      <c r="J1714" s="26">
        <f t="shared" si="905"/>
        <v>6.1007347774413301E-3</v>
      </c>
      <c r="K1714" s="11">
        <f t="shared" si="918"/>
        <v>42522</v>
      </c>
      <c r="L1714" s="11">
        <f t="shared" si="906"/>
        <v>42522</v>
      </c>
      <c r="M1714" s="1">
        <f t="shared" si="919"/>
        <v>21</v>
      </c>
      <c r="N1714" s="1">
        <f t="shared" si="922"/>
        <v>9</v>
      </c>
      <c r="O1714" s="2">
        <f t="shared" si="907"/>
        <v>1.0026100499999999</v>
      </c>
      <c r="P1714" s="10">
        <f t="shared" si="932"/>
        <v>1.0042995400000001</v>
      </c>
      <c r="Q1714" s="10">
        <f t="shared" si="928"/>
        <v>1.3816894458637046</v>
      </c>
      <c r="R1714" s="2">
        <f t="shared" si="931"/>
        <v>1.38529572</v>
      </c>
      <c r="S1714" s="2">
        <f t="shared" si="923"/>
        <v>1.3024994299999999</v>
      </c>
      <c r="T1714" s="2">
        <f t="shared" si="908"/>
        <v>269227.66241264</v>
      </c>
      <c r="U1714" s="2">
        <f t="shared" si="909"/>
        <v>3254.5116852358688</v>
      </c>
      <c r="V1714" s="2">
        <f t="shared" si="910"/>
        <v>75495.634919715827</v>
      </c>
      <c r="W1714" s="2">
        <f t="shared" si="911"/>
        <v>285450.93757009169</v>
      </c>
      <c r="X1714" s="27">
        <f t="shared" si="912"/>
        <v>0</v>
      </c>
      <c r="Y1714" s="2">
        <f t="shared" si="924"/>
        <v>0</v>
      </c>
      <c r="Z1714" s="67">
        <f t="shared" si="913"/>
        <v>0</v>
      </c>
      <c r="AA1714" s="2">
        <f t="shared" si="900"/>
        <v>0</v>
      </c>
      <c r="AB1714" s="26">
        <f t="shared" si="920"/>
        <v>6.7299999999999999E-2</v>
      </c>
      <c r="AC1714" s="27">
        <f t="shared" si="902"/>
        <v>9</v>
      </c>
      <c r="AD1714" s="27">
        <v>252</v>
      </c>
      <c r="AE1714" s="10">
        <f t="shared" si="929"/>
        <v>1.0023288539999999</v>
      </c>
      <c r="AF1714" s="2">
        <f t="shared" si="901"/>
        <v>626.99191852000001</v>
      </c>
      <c r="AG1714" s="2">
        <f t="shared" si="914"/>
        <v>664.77355776000002</v>
      </c>
      <c r="AH1714" s="3" t="str">
        <f t="shared" si="915"/>
        <v>-</v>
      </c>
      <c r="AI1714" s="4" t="str">
        <f t="shared" si="930"/>
        <v>A+J=</v>
      </c>
      <c r="AJ1714" s="11">
        <f t="shared" si="921"/>
        <v>42524</v>
      </c>
      <c r="AK1714" s="11"/>
      <c r="AL1714" s="4"/>
      <c r="AM1714" s="1"/>
      <c r="AN1714" s="11"/>
      <c r="AO1714" s="1"/>
      <c r="AP1714" s="1"/>
      <c r="AQ1714" s="1"/>
      <c r="AR1714" s="1"/>
      <c r="AS1714" s="6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</row>
    <row r="1715" spans="1:55" x14ac:dyDescent="0.2">
      <c r="A1715" s="144">
        <f t="shared" si="916"/>
        <v>42504</v>
      </c>
      <c r="B1715" s="2">
        <f t="shared" si="903"/>
        <v>286268.50143592234</v>
      </c>
      <c r="C1715" s="2">
        <f t="shared" si="917"/>
        <v>206700.79096514001</v>
      </c>
      <c r="D1715" s="68">
        <f>SUM(Y1715:Y$1825)</f>
        <v>10758.736587489999</v>
      </c>
      <c r="E1715" s="68">
        <f t="shared" si="904"/>
        <v>195942.05437765003</v>
      </c>
      <c r="F1715" s="72">
        <f t="shared" si="925"/>
        <v>4610.92</v>
      </c>
      <c r="G1715" s="3">
        <f>IF(N1715=1,VLOOKUP(A1714,[1]Plan1!$BG$69:$BI$188,3),G1714)</f>
        <v>4639.05</v>
      </c>
      <c r="H1715" s="11">
        <f t="shared" si="926"/>
        <v>42432</v>
      </c>
      <c r="I1715" s="11">
        <f t="shared" si="927"/>
        <v>42463</v>
      </c>
      <c r="J1715" s="26">
        <f t="shared" si="905"/>
        <v>6.1007347774413301E-3</v>
      </c>
      <c r="K1715" s="11">
        <f t="shared" si="918"/>
        <v>42522</v>
      </c>
      <c r="L1715" s="11">
        <f t="shared" si="906"/>
        <v>42522</v>
      </c>
      <c r="M1715" s="1">
        <f t="shared" si="919"/>
        <v>21</v>
      </c>
      <c r="N1715" s="1">
        <f t="shared" si="922"/>
        <v>10</v>
      </c>
      <c r="O1715" s="2">
        <f t="shared" si="907"/>
        <v>1.0029004800000001</v>
      </c>
      <c r="P1715" s="10">
        <f t="shared" si="932"/>
        <v>1.0042995400000001</v>
      </c>
      <c r="Q1715" s="10">
        <f t="shared" si="928"/>
        <v>1.3816894458637046</v>
      </c>
      <c r="R1715" s="2">
        <f t="shared" si="931"/>
        <v>1.385697</v>
      </c>
      <c r="S1715" s="2">
        <f t="shared" si="923"/>
        <v>1.3024994299999999</v>
      </c>
      <c r="T1715" s="2">
        <f t="shared" si="908"/>
        <v>269227.66241264</v>
      </c>
      <c r="U1715" s="2">
        <f t="shared" si="909"/>
        <v>3254.5116852358688</v>
      </c>
      <c r="V1715" s="2">
        <f t="shared" si="910"/>
        <v>75574.262547296472</v>
      </c>
      <c r="W1715" s="2">
        <f t="shared" si="911"/>
        <v>285529.56519767235</v>
      </c>
      <c r="X1715" s="27">
        <f t="shared" si="912"/>
        <v>0</v>
      </c>
      <c r="Y1715" s="2">
        <f t="shared" si="924"/>
        <v>0</v>
      </c>
      <c r="Z1715" s="67">
        <f t="shared" si="913"/>
        <v>0</v>
      </c>
      <c r="AA1715" s="2">
        <f t="shared" si="900"/>
        <v>0</v>
      </c>
      <c r="AB1715" s="26">
        <f t="shared" si="920"/>
        <v>6.7299999999999999E-2</v>
      </c>
      <c r="AC1715" s="27">
        <f t="shared" si="902"/>
        <v>10</v>
      </c>
      <c r="AD1715" s="27">
        <v>252</v>
      </c>
      <c r="AE1715" s="10">
        <f t="shared" si="929"/>
        <v>1.0025879499999999</v>
      </c>
      <c r="AF1715" s="2">
        <f t="shared" si="901"/>
        <v>696.74772894</v>
      </c>
      <c r="AG1715" s="2">
        <f t="shared" si="914"/>
        <v>738.93623824999997</v>
      </c>
      <c r="AH1715" s="3" t="str">
        <f t="shared" si="915"/>
        <v>-</v>
      </c>
      <c r="AI1715" s="4" t="str">
        <f t="shared" si="930"/>
        <v>A+J=</v>
      </c>
      <c r="AJ1715" s="11">
        <f t="shared" si="921"/>
        <v>42524</v>
      </c>
      <c r="AK1715" s="11"/>
      <c r="AL1715" s="4"/>
      <c r="AM1715" s="1"/>
      <c r="AN1715" s="11"/>
      <c r="AO1715" s="1"/>
      <c r="AP1715" s="1"/>
      <c r="AQ1715" s="1"/>
      <c r="AR1715" s="1"/>
      <c r="AS1715" s="6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</row>
    <row r="1716" spans="1:55" x14ac:dyDescent="0.2">
      <c r="A1716" s="144">
        <f t="shared" si="916"/>
        <v>42505</v>
      </c>
      <c r="B1716" s="2">
        <f t="shared" si="903"/>
        <v>286268.50143592234</v>
      </c>
      <c r="C1716" s="2">
        <f t="shared" si="917"/>
        <v>206700.79096514001</v>
      </c>
      <c r="D1716" s="68">
        <f>SUM(Y1716:Y$1825)</f>
        <v>10758.736587489999</v>
      </c>
      <c r="E1716" s="68">
        <f t="shared" si="904"/>
        <v>195942.05437765003</v>
      </c>
      <c r="F1716" s="72">
        <f t="shared" si="925"/>
        <v>4610.92</v>
      </c>
      <c r="G1716" s="3">
        <f>IF(N1716=1,VLOOKUP(A1715,[1]Plan1!$BG$69:$BI$188,3),G1715)</f>
        <v>4639.05</v>
      </c>
      <c r="H1716" s="11">
        <f t="shared" si="926"/>
        <v>42432</v>
      </c>
      <c r="I1716" s="11">
        <f t="shared" si="927"/>
        <v>42463</v>
      </c>
      <c r="J1716" s="26">
        <f t="shared" si="905"/>
        <v>6.1007347774413301E-3</v>
      </c>
      <c r="K1716" s="11">
        <f t="shared" si="918"/>
        <v>42522</v>
      </c>
      <c r="L1716" s="11">
        <f t="shared" si="906"/>
        <v>42522</v>
      </c>
      <c r="M1716" s="1">
        <f t="shared" si="919"/>
        <v>21</v>
      </c>
      <c r="N1716" s="1">
        <f t="shared" si="922"/>
        <v>10</v>
      </c>
      <c r="O1716" s="2">
        <f t="shared" si="907"/>
        <v>1.0029004800000001</v>
      </c>
      <c r="P1716" s="10">
        <f t="shared" si="932"/>
        <v>1.0042995400000001</v>
      </c>
      <c r="Q1716" s="10">
        <f t="shared" si="928"/>
        <v>1.3816894458637046</v>
      </c>
      <c r="R1716" s="2">
        <f t="shared" si="931"/>
        <v>1.385697</v>
      </c>
      <c r="S1716" s="2">
        <f t="shared" si="923"/>
        <v>1.3024994299999999</v>
      </c>
      <c r="T1716" s="2">
        <f t="shared" si="908"/>
        <v>269227.66241264</v>
      </c>
      <c r="U1716" s="2">
        <f t="shared" si="909"/>
        <v>3254.5116852358688</v>
      </c>
      <c r="V1716" s="2">
        <f t="shared" si="910"/>
        <v>75574.262547296472</v>
      </c>
      <c r="W1716" s="2">
        <f t="shared" si="911"/>
        <v>285529.56519767235</v>
      </c>
      <c r="X1716" s="27">
        <f t="shared" si="912"/>
        <v>0</v>
      </c>
      <c r="Y1716" s="2">
        <f t="shared" si="924"/>
        <v>0</v>
      </c>
      <c r="Z1716" s="67">
        <f t="shared" si="913"/>
        <v>0</v>
      </c>
      <c r="AA1716" s="2">
        <f t="shared" si="900"/>
        <v>0</v>
      </c>
      <c r="AB1716" s="26">
        <f t="shared" si="920"/>
        <v>6.7299999999999999E-2</v>
      </c>
      <c r="AC1716" s="27">
        <f t="shared" si="902"/>
        <v>10</v>
      </c>
      <c r="AD1716" s="27">
        <v>252</v>
      </c>
      <c r="AE1716" s="10">
        <f t="shared" si="929"/>
        <v>1.0025879499999999</v>
      </c>
      <c r="AF1716" s="2">
        <f t="shared" si="901"/>
        <v>696.74772894</v>
      </c>
      <c r="AG1716" s="2">
        <f t="shared" si="914"/>
        <v>738.93623824999997</v>
      </c>
      <c r="AH1716" s="3" t="str">
        <f t="shared" si="915"/>
        <v>-</v>
      </c>
      <c r="AI1716" s="4" t="str">
        <f t="shared" si="930"/>
        <v>A+J=</v>
      </c>
      <c r="AJ1716" s="11">
        <f t="shared" si="921"/>
        <v>42524</v>
      </c>
      <c r="AK1716" s="11"/>
      <c r="AL1716" s="4"/>
      <c r="AM1716" s="1"/>
      <c r="AN1716" s="11"/>
      <c r="AO1716" s="1"/>
      <c r="AP1716" s="1"/>
      <c r="AQ1716" s="1"/>
      <c r="AR1716" s="1"/>
      <c r="AS1716" s="6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</row>
    <row r="1717" spans="1:55" x14ac:dyDescent="0.2">
      <c r="A1717" s="144">
        <f t="shared" si="916"/>
        <v>42506</v>
      </c>
      <c r="B1717" s="2">
        <f t="shared" si="903"/>
        <v>286268.50143592234</v>
      </c>
      <c r="C1717" s="2">
        <f t="shared" si="917"/>
        <v>206700.79096514001</v>
      </c>
      <c r="D1717" s="68">
        <f>SUM(Y1717:Y$1825)</f>
        <v>10758.736587489999</v>
      </c>
      <c r="E1717" s="68">
        <f t="shared" si="904"/>
        <v>195942.05437765003</v>
      </c>
      <c r="F1717" s="72">
        <f t="shared" si="925"/>
        <v>4610.92</v>
      </c>
      <c r="G1717" s="3">
        <f>IF(N1717=1,VLOOKUP(A1716,[1]Plan1!$BG$69:$BI$188,3),G1716)</f>
        <v>4639.05</v>
      </c>
      <c r="H1717" s="11">
        <f t="shared" si="926"/>
        <v>42432</v>
      </c>
      <c r="I1717" s="11">
        <f t="shared" si="927"/>
        <v>42463</v>
      </c>
      <c r="J1717" s="26">
        <f t="shared" si="905"/>
        <v>6.1007347774413301E-3</v>
      </c>
      <c r="K1717" s="11">
        <f t="shared" si="918"/>
        <v>42522</v>
      </c>
      <c r="L1717" s="11">
        <f t="shared" si="906"/>
        <v>42522</v>
      </c>
      <c r="M1717" s="1">
        <f t="shared" si="919"/>
        <v>21</v>
      </c>
      <c r="N1717" s="1">
        <f t="shared" si="922"/>
        <v>10</v>
      </c>
      <c r="O1717" s="2">
        <f t="shared" si="907"/>
        <v>1.0029004800000001</v>
      </c>
      <c r="P1717" s="10">
        <f t="shared" si="932"/>
        <v>1.0042995400000001</v>
      </c>
      <c r="Q1717" s="10">
        <f t="shared" si="928"/>
        <v>1.3816894458637046</v>
      </c>
      <c r="R1717" s="2">
        <f t="shared" si="931"/>
        <v>1.385697</v>
      </c>
      <c r="S1717" s="2">
        <f t="shared" si="923"/>
        <v>1.3024994299999999</v>
      </c>
      <c r="T1717" s="2">
        <f t="shared" si="908"/>
        <v>269227.66241264</v>
      </c>
      <c r="U1717" s="2">
        <f t="shared" si="909"/>
        <v>3254.5116852358688</v>
      </c>
      <c r="V1717" s="2">
        <f t="shared" si="910"/>
        <v>75574.262547296472</v>
      </c>
      <c r="W1717" s="2">
        <f t="shared" si="911"/>
        <v>285529.56519767235</v>
      </c>
      <c r="X1717" s="27">
        <f t="shared" si="912"/>
        <v>0</v>
      </c>
      <c r="Y1717" s="2">
        <f t="shared" si="924"/>
        <v>0</v>
      </c>
      <c r="Z1717" s="67">
        <f t="shared" si="913"/>
        <v>0</v>
      </c>
      <c r="AA1717" s="2">
        <f t="shared" si="900"/>
        <v>0</v>
      </c>
      <c r="AB1717" s="26">
        <f t="shared" si="920"/>
        <v>6.7299999999999999E-2</v>
      </c>
      <c r="AC1717" s="27">
        <f t="shared" si="902"/>
        <v>10</v>
      </c>
      <c r="AD1717" s="27">
        <v>252</v>
      </c>
      <c r="AE1717" s="10">
        <f t="shared" si="929"/>
        <v>1.0025879499999999</v>
      </c>
      <c r="AF1717" s="2">
        <f t="shared" si="901"/>
        <v>696.74772894</v>
      </c>
      <c r="AG1717" s="2">
        <f t="shared" si="914"/>
        <v>738.93623824999997</v>
      </c>
      <c r="AH1717" s="3" t="str">
        <f t="shared" si="915"/>
        <v>-</v>
      </c>
      <c r="AI1717" s="4" t="str">
        <f t="shared" si="930"/>
        <v>A+J=</v>
      </c>
      <c r="AJ1717" s="11">
        <f t="shared" si="921"/>
        <v>42524</v>
      </c>
      <c r="AK1717" s="11"/>
      <c r="AL1717" s="4"/>
      <c r="AM1717" s="1"/>
      <c r="AN1717" s="11"/>
      <c r="AO1717" s="1"/>
      <c r="AP1717" s="1"/>
      <c r="AQ1717" s="1"/>
      <c r="AR1717" s="1"/>
      <c r="AS1717" s="6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</row>
    <row r="1718" spans="1:55" x14ac:dyDescent="0.2">
      <c r="A1718" s="144">
        <f t="shared" si="916"/>
        <v>42507</v>
      </c>
      <c r="B1718" s="2">
        <f t="shared" si="903"/>
        <v>286421.37520393956</v>
      </c>
      <c r="C1718" s="2">
        <f t="shared" si="917"/>
        <v>206700.79096514001</v>
      </c>
      <c r="D1718" s="68">
        <f>SUM(Y1718:Y$1825)</f>
        <v>10758.736587489999</v>
      </c>
      <c r="E1718" s="68">
        <f t="shared" si="904"/>
        <v>195942.05437765003</v>
      </c>
      <c r="F1718" s="72">
        <f t="shared" si="925"/>
        <v>4610.92</v>
      </c>
      <c r="G1718" s="3">
        <f>IF(N1718=1,VLOOKUP(A1717,[1]Plan1!$BG$69:$BI$188,3),G1717)</f>
        <v>4639.05</v>
      </c>
      <c r="H1718" s="11">
        <f t="shared" si="926"/>
        <v>42432</v>
      </c>
      <c r="I1718" s="11">
        <f t="shared" si="927"/>
        <v>42463</v>
      </c>
      <c r="J1718" s="26">
        <f t="shared" si="905"/>
        <v>6.1007347774413301E-3</v>
      </c>
      <c r="K1718" s="11">
        <f t="shared" si="918"/>
        <v>42522</v>
      </c>
      <c r="L1718" s="11">
        <f t="shared" si="906"/>
        <v>42522</v>
      </c>
      <c r="M1718" s="1">
        <f t="shared" si="919"/>
        <v>21</v>
      </c>
      <c r="N1718" s="1">
        <f t="shared" si="922"/>
        <v>11</v>
      </c>
      <c r="O1718" s="2">
        <f t="shared" si="907"/>
        <v>1.00319099</v>
      </c>
      <c r="P1718" s="10">
        <f t="shared" si="932"/>
        <v>1.0042995400000001</v>
      </c>
      <c r="Q1718" s="10">
        <f t="shared" si="928"/>
        <v>1.3816894458637046</v>
      </c>
      <c r="R1718" s="2">
        <f t="shared" si="931"/>
        <v>1.3860984000000001</v>
      </c>
      <c r="S1718" s="2">
        <f t="shared" si="923"/>
        <v>1.3024994299999999</v>
      </c>
      <c r="T1718" s="2">
        <f t="shared" si="908"/>
        <v>269227.66241264</v>
      </c>
      <c r="U1718" s="2">
        <f t="shared" si="909"/>
        <v>3254.5116852358688</v>
      </c>
      <c r="V1718" s="2">
        <f t="shared" si="910"/>
        <v>75652.91368792369</v>
      </c>
      <c r="W1718" s="2">
        <f t="shared" si="911"/>
        <v>285608.21633829956</v>
      </c>
      <c r="X1718" s="27">
        <f t="shared" si="912"/>
        <v>0</v>
      </c>
      <c r="Y1718" s="2">
        <f t="shared" si="924"/>
        <v>0</v>
      </c>
      <c r="Z1718" s="67">
        <f t="shared" si="913"/>
        <v>0</v>
      </c>
      <c r="AA1718" s="2">
        <f t="shared" si="900"/>
        <v>0</v>
      </c>
      <c r="AB1718" s="26">
        <f t="shared" si="920"/>
        <v>6.7299999999999999E-2</v>
      </c>
      <c r="AC1718" s="27">
        <f t="shared" si="902"/>
        <v>11</v>
      </c>
      <c r="AD1718" s="27">
        <v>252</v>
      </c>
      <c r="AE1718" s="10">
        <f t="shared" si="929"/>
        <v>1.0028471130000001</v>
      </c>
      <c r="AF1718" s="2">
        <f t="shared" si="901"/>
        <v>766.52157761000001</v>
      </c>
      <c r="AG1718" s="2">
        <f t="shared" si="914"/>
        <v>813.15886564000004</v>
      </c>
      <c r="AH1718" s="3" t="str">
        <f t="shared" si="915"/>
        <v>-</v>
      </c>
      <c r="AI1718" s="4" t="str">
        <f t="shared" si="930"/>
        <v>A+J=</v>
      </c>
      <c r="AJ1718" s="11">
        <f t="shared" si="921"/>
        <v>42524</v>
      </c>
      <c r="AK1718" s="11"/>
      <c r="AL1718" s="4"/>
      <c r="AM1718" s="1"/>
      <c r="AN1718" s="11"/>
      <c r="AO1718" s="1"/>
      <c r="AP1718" s="1"/>
      <c r="AQ1718" s="1"/>
      <c r="AR1718" s="1"/>
      <c r="AS1718" s="6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</row>
    <row r="1719" spans="1:55" x14ac:dyDescent="0.2">
      <c r="A1719" s="144">
        <f t="shared" si="916"/>
        <v>42508</v>
      </c>
      <c r="B1719" s="2">
        <f t="shared" si="903"/>
        <v>286574.32853498217</v>
      </c>
      <c r="C1719" s="2">
        <f t="shared" si="917"/>
        <v>206700.79096514001</v>
      </c>
      <c r="D1719" s="68">
        <f>SUM(Y1719:Y$1825)</f>
        <v>10758.736587489999</v>
      </c>
      <c r="E1719" s="68">
        <f t="shared" si="904"/>
        <v>195942.05437765003</v>
      </c>
      <c r="F1719" s="72">
        <f t="shared" si="925"/>
        <v>4610.92</v>
      </c>
      <c r="G1719" s="3">
        <f>IF(N1719=1,VLOOKUP(A1718,[1]Plan1!$BG$69:$BI$188,3),G1718)</f>
        <v>4639.05</v>
      </c>
      <c r="H1719" s="11">
        <f t="shared" si="926"/>
        <v>42432</v>
      </c>
      <c r="I1719" s="11">
        <f t="shared" si="927"/>
        <v>42463</v>
      </c>
      <c r="J1719" s="26">
        <f t="shared" si="905"/>
        <v>6.1007347774413301E-3</v>
      </c>
      <c r="K1719" s="11">
        <f t="shared" si="918"/>
        <v>42522</v>
      </c>
      <c r="L1719" s="11">
        <f t="shared" si="906"/>
        <v>42522</v>
      </c>
      <c r="M1719" s="1">
        <f t="shared" si="919"/>
        <v>21</v>
      </c>
      <c r="N1719" s="1">
        <f t="shared" si="922"/>
        <v>12</v>
      </c>
      <c r="O1719" s="2">
        <f t="shared" si="907"/>
        <v>1.0034815800000001</v>
      </c>
      <c r="P1719" s="10">
        <f t="shared" si="932"/>
        <v>1.0042995400000001</v>
      </c>
      <c r="Q1719" s="10">
        <f t="shared" si="928"/>
        <v>1.3816894458637046</v>
      </c>
      <c r="R1719" s="2">
        <f t="shared" si="931"/>
        <v>1.3864999</v>
      </c>
      <c r="S1719" s="2">
        <f t="shared" si="923"/>
        <v>1.3024994299999999</v>
      </c>
      <c r="T1719" s="2">
        <f t="shared" si="908"/>
        <v>269227.66241264</v>
      </c>
      <c r="U1719" s="2">
        <f t="shared" si="909"/>
        <v>3254.5116852358688</v>
      </c>
      <c r="V1719" s="2">
        <f t="shared" si="910"/>
        <v>75731.584422756292</v>
      </c>
      <c r="W1719" s="2">
        <f t="shared" si="911"/>
        <v>285686.88707313215</v>
      </c>
      <c r="X1719" s="27">
        <f t="shared" si="912"/>
        <v>0</v>
      </c>
      <c r="Y1719" s="2">
        <f t="shared" si="924"/>
        <v>0</v>
      </c>
      <c r="Z1719" s="67">
        <f t="shared" si="913"/>
        <v>0</v>
      </c>
      <c r="AA1719" s="2">
        <f t="shared" si="900"/>
        <v>0</v>
      </c>
      <c r="AB1719" s="26">
        <f t="shared" si="920"/>
        <v>6.7299999999999999E-2</v>
      </c>
      <c r="AC1719" s="27">
        <f t="shared" si="902"/>
        <v>12</v>
      </c>
      <c r="AD1719" s="27">
        <v>252</v>
      </c>
      <c r="AE1719" s="10">
        <f t="shared" si="929"/>
        <v>1.003106343</v>
      </c>
      <c r="AF1719" s="2">
        <f t="shared" si="901"/>
        <v>836.31346454000004</v>
      </c>
      <c r="AG1719" s="2">
        <f t="shared" si="914"/>
        <v>887.44146185</v>
      </c>
      <c r="AH1719" s="3" t="str">
        <f t="shared" si="915"/>
        <v>-</v>
      </c>
      <c r="AI1719" s="4" t="str">
        <f t="shared" si="930"/>
        <v>A+J=</v>
      </c>
      <c r="AJ1719" s="11">
        <f t="shared" si="921"/>
        <v>42524</v>
      </c>
      <c r="AK1719" s="11"/>
      <c r="AL1719" s="4"/>
      <c r="AM1719" s="1"/>
      <c r="AN1719" s="11"/>
      <c r="AO1719" s="1"/>
      <c r="AP1719" s="1"/>
      <c r="AQ1719" s="1"/>
      <c r="AR1719" s="1"/>
      <c r="AS1719" s="6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</row>
    <row r="1720" spans="1:55" x14ac:dyDescent="0.2">
      <c r="A1720" s="144">
        <f t="shared" si="916"/>
        <v>42509</v>
      </c>
      <c r="B1720" s="2">
        <f t="shared" si="903"/>
        <v>286727.36735814187</v>
      </c>
      <c r="C1720" s="2">
        <f t="shared" si="917"/>
        <v>206700.79096514001</v>
      </c>
      <c r="D1720" s="68">
        <f>SUM(Y1720:Y$1825)</f>
        <v>10758.736587489999</v>
      </c>
      <c r="E1720" s="68">
        <f t="shared" si="904"/>
        <v>195942.05437765003</v>
      </c>
      <c r="F1720" s="72">
        <f t="shared" si="925"/>
        <v>4610.92</v>
      </c>
      <c r="G1720" s="3">
        <f>IF(N1720=1,VLOOKUP(A1719,[1]Plan1!$BG$69:$BI$188,3),G1719)</f>
        <v>4639.05</v>
      </c>
      <c r="H1720" s="11">
        <f t="shared" si="926"/>
        <v>42432</v>
      </c>
      <c r="I1720" s="11">
        <f t="shared" si="927"/>
        <v>42463</v>
      </c>
      <c r="J1720" s="26">
        <f t="shared" si="905"/>
        <v>6.1007347774413301E-3</v>
      </c>
      <c r="K1720" s="11">
        <f t="shared" si="918"/>
        <v>42522</v>
      </c>
      <c r="L1720" s="11">
        <f t="shared" si="906"/>
        <v>42522</v>
      </c>
      <c r="M1720" s="1">
        <f t="shared" si="919"/>
        <v>21</v>
      </c>
      <c r="N1720" s="1">
        <f t="shared" si="922"/>
        <v>13</v>
      </c>
      <c r="O1720" s="2">
        <f t="shared" si="907"/>
        <v>1.0037722600000001</v>
      </c>
      <c r="P1720" s="10">
        <f t="shared" si="932"/>
        <v>1.0042995400000001</v>
      </c>
      <c r="Q1720" s="10">
        <f t="shared" si="928"/>
        <v>1.3816894458637046</v>
      </c>
      <c r="R1720" s="2">
        <f t="shared" si="931"/>
        <v>1.38690153</v>
      </c>
      <c r="S1720" s="2">
        <f t="shared" si="923"/>
        <v>1.3024994299999999</v>
      </c>
      <c r="T1720" s="2">
        <f t="shared" si="908"/>
        <v>269227.66241264</v>
      </c>
      <c r="U1720" s="2">
        <f t="shared" si="909"/>
        <v>3254.5116852358688</v>
      </c>
      <c r="V1720" s="2">
        <f t="shared" si="910"/>
        <v>75810.280630056004</v>
      </c>
      <c r="W1720" s="2">
        <f t="shared" si="911"/>
        <v>285765.58328043186</v>
      </c>
      <c r="X1720" s="27">
        <f t="shared" si="912"/>
        <v>0</v>
      </c>
      <c r="Y1720" s="2">
        <f t="shared" si="924"/>
        <v>0</v>
      </c>
      <c r="Z1720" s="67">
        <f t="shared" si="913"/>
        <v>0</v>
      </c>
      <c r="AA1720" s="2">
        <f t="shared" si="900"/>
        <v>0</v>
      </c>
      <c r="AB1720" s="26">
        <f t="shared" si="920"/>
        <v>6.7299999999999999E-2</v>
      </c>
      <c r="AC1720" s="27">
        <f t="shared" si="902"/>
        <v>13</v>
      </c>
      <c r="AD1720" s="27">
        <v>252</v>
      </c>
      <c r="AE1720" s="10">
        <f t="shared" si="929"/>
        <v>1.0033656399999999</v>
      </c>
      <c r="AF1720" s="2">
        <f t="shared" si="901"/>
        <v>906.12338971999998</v>
      </c>
      <c r="AG1720" s="2">
        <f t="shared" si="914"/>
        <v>961.78407771000002</v>
      </c>
      <c r="AH1720" s="3" t="str">
        <f t="shared" si="915"/>
        <v>-</v>
      </c>
      <c r="AI1720" s="4" t="str">
        <f t="shared" si="930"/>
        <v>A+J=</v>
      </c>
      <c r="AJ1720" s="11">
        <f t="shared" si="921"/>
        <v>42524</v>
      </c>
      <c r="AK1720" s="11"/>
      <c r="AL1720" s="4"/>
      <c r="AM1720" s="1"/>
      <c r="AN1720" s="11"/>
      <c r="AO1720" s="1"/>
      <c r="AP1720" s="1"/>
      <c r="AQ1720" s="1"/>
      <c r="AR1720" s="1"/>
      <c r="AS1720" s="6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</row>
    <row r="1721" spans="1:55" x14ac:dyDescent="0.2">
      <c r="A1721" s="144">
        <f t="shared" si="916"/>
        <v>42510</v>
      </c>
      <c r="B1721" s="2">
        <f t="shared" si="903"/>
        <v>286880.49170904863</v>
      </c>
      <c r="C1721" s="2">
        <f t="shared" si="917"/>
        <v>206700.79096514001</v>
      </c>
      <c r="D1721" s="68">
        <f>SUM(Y1721:Y$1825)</f>
        <v>10758.736587489999</v>
      </c>
      <c r="E1721" s="68">
        <f t="shared" si="904"/>
        <v>195942.05437765003</v>
      </c>
      <c r="F1721" s="72">
        <f t="shared" si="925"/>
        <v>4610.92</v>
      </c>
      <c r="G1721" s="3">
        <f>IF(N1721=1,VLOOKUP(A1720,[1]Plan1!$BG$69:$BI$188,3),G1720)</f>
        <v>4639.05</v>
      </c>
      <c r="H1721" s="11">
        <f t="shared" si="926"/>
        <v>42432</v>
      </c>
      <c r="I1721" s="11">
        <f t="shared" si="927"/>
        <v>42463</v>
      </c>
      <c r="J1721" s="26">
        <f t="shared" si="905"/>
        <v>6.1007347774413301E-3</v>
      </c>
      <c r="K1721" s="11">
        <f t="shared" si="918"/>
        <v>42522</v>
      </c>
      <c r="L1721" s="11">
        <f t="shared" si="906"/>
        <v>42522</v>
      </c>
      <c r="M1721" s="1">
        <f t="shared" si="919"/>
        <v>21</v>
      </c>
      <c r="N1721" s="1">
        <f t="shared" si="922"/>
        <v>14</v>
      </c>
      <c r="O1721" s="2">
        <f t="shared" si="907"/>
        <v>1.00406303</v>
      </c>
      <c r="P1721" s="10">
        <f t="shared" si="932"/>
        <v>1.0042995400000001</v>
      </c>
      <c r="Q1721" s="10">
        <f t="shared" si="928"/>
        <v>1.3816894458637046</v>
      </c>
      <c r="R1721" s="2">
        <f t="shared" si="931"/>
        <v>1.38730329</v>
      </c>
      <c r="S1721" s="2">
        <f t="shared" si="923"/>
        <v>1.3024994299999999</v>
      </c>
      <c r="T1721" s="2">
        <f t="shared" si="908"/>
        <v>269227.66241264</v>
      </c>
      <c r="U1721" s="2">
        <f t="shared" si="909"/>
        <v>3254.5116852358688</v>
      </c>
      <c r="V1721" s="2">
        <f t="shared" si="910"/>
        <v>75889.002309822754</v>
      </c>
      <c r="W1721" s="2">
        <f t="shared" si="911"/>
        <v>285844.30496019864</v>
      </c>
      <c r="X1721" s="27">
        <f t="shared" si="912"/>
        <v>0</v>
      </c>
      <c r="Y1721" s="2">
        <f t="shared" si="924"/>
        <v>0</v>
      </c>
      <c r="Z1721" s="67">
        <f t="shared" si="913"/>
        <v>0</v>
      </c>
      <c r="AA1721" s="2">
        <f t="shared" si="900"/>
        <v>0</v>
      </c>
      <c r="AB1721" s="26">
        <f t="shared" si="920"/>
        <v>6.7299999999999999E-2</v>
      </c>
      <c r="AC1721" s="27">
        <f t="shared" si="902"/>
        <v>14</v>
      </c>
      <c r="AD1721" s="27">
        <v>252</v>
      </c>
      <c r="AE1721" s="10">
        <f t="shared" si="929"/>
        <v>1.0036250040000001</v>
      </c>
      <c r="AF1721" s="2">
        <f t="shared" si="901"/>
        <v>975.95135315000005</v>
      </c>
      <c r="AG1721" s="2">
        <f t="shared" si="914"/>
        <v>1036.18674885</v>
      </c>
      <c r="AH1721" s="3" t="str">
        <f t="shared" si="915"/>
        <v>-</v>
      </c>
      <c r="AI1721" s="4" t="str">
        <f t="shared" si="930"/>
        <v>A+J=</v>
      </c>
      <c r="AJ1721" s="11">
        <f t="shared" si="921"/>
        <v>42524</v>
      </c>
      <c r="AK1721" s="11"/>
      <c r="AL1721" s="4"/>
      <c r="AM1721" s="1"/>
      <c r="AN1721" s="11"/>
      <c r="AO1721" s="1"/>
      <c r="AP1721" s="1"/>
      <c r="AQ1721" s="1"/>
      <c r="AR1721" s="1"/>
      <c r="AS1721" s="6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</row>
    <row r="1722" spans="1:55" x14ac:dyDescent="0.2">
      <c r="A1722" s="144">
        <f t="shared" si="916"/>
        <v>42511</v>
      </c>
      <c r="B1722" s="2">
        <f t="shared" si="903"/>
        <v>287033.69375523028</v>
      </c>
      <c r="C1722" s="2">
        <f t="shared" si="917"/>
        <v>206700.79096514001</v>
      </c>
      <c r="D1722" s="68">
        <f>SUM(Y1722:Y$1825)</f>
        <v>10758.736587489999</v>
      </c>
      <c r="E1722" s="68">
        <f t="shared" si="904"/>
        <v>195942.05437765003</v>
      </c>
      <c r="F1722" s="72">
        <f t="shared" si="925"/>
        <v>4610.92</v>
      </c>
      <c r="G1722" s="3">
        <f>IF(N1722=1,VLOOKUP(A1721,[1]Plan1!$BG$69:$BI$188,3),G1721)</f>
        <v>4639.05</v>
      </c>
      <c r="H1722" s="11">
        <f t="shared" si="926"/>
        <v>42432</v>
      </c>
      <c r="I1722" s="11">
        <f t="shared" si="927"/>
        <v>42463</v>
      </c>
      <c r="J1722" s="26">
        <f t="shared" si="905"/>
        <v>6.1007347774413301E-3</v>
      </c>
      <c r="K1722" s="11">
        <f t="shared" si="918"/>
        <v>42522</v>
      </c>
      <c r="L1722" s="11">
        <f t="shared" si="906"/>
        <v>42522</v>
      </c>
      <c r="M1722" s="1">
        <f t="shared" si="919"/>
        <v>21</v>
      </c>
      <c r="N1722" s="1">
        <f t="shared" si="922"/>
        <v>15</v>
      </c>
      <c r="O1722" s="2">
        <f t="shared" si="907"/>
        <v>1.0043538700000001</v>
      </c>
      <c r="P1722" s="10">
        <f t="shared" si="932"/>
        <v>1.0042995400000001</v>
      </c>
      <c r="Q1722" s="10">
        <f t="shared" si="928"/>
        <v>1.3816894458637046</v>
      </c>
      <c r="R1722" s="2">
        <f t="shared" si="931"/>
        <v>1.38770514</v>
      </c>
      <c r="S1722" s="2">
        <f t="shared" si="923"/>
        <v>1.3024994299999999</v>
      </c>
      <c r="T1722" s="2">
        <f t="shared" si="908"/>
        <v>269227.66241264</v>
      </c>
      <c r="U1722" s="2">
        <f t="shared" si="909"/>
        <v>3254.5116852358688</v>
      </c>
      <c r="V1722" s="2">
        <f t="shared" si="910"/>
        <v>75967.741624374423</v>
      </c>
      <c r="W1722" s="2">
        <f t="shared" si="911"/>
        <v>285923.04427475028</v>
      </c>
      <c r="X1722" s="27">
        <f t="shared" si="912"/>
        <v>0</v>
      </c>
      <c r="Y1722" s="2">
        <f t="shared" si="924"/>
        <v>0</v>
      </c>
      <c r="Z1722" s="67">
        <f t="shared" si="913"/>
        <v>0</v>
      </c>
      <c r="AA1722" s="2">
        <f t="shared" ref="AA1722:AA1785" si="933">IF(Z1722&gt;0,TRUNC(Z1722*T1722,8),0)</f>
        <v>0</v>
      </c>
      <c r="AB1722" s="26">
        <f t="shared" si="920"/>
        <v>6.7299999999999999E-2</v>
      </c>
      <c r="AC1722" s="27">
        <f t="shared" si="902"/>
        <v>15</v>
      </c>
      <c r="AD1722" s="27">
        <v>252</v>
      </c>
      <c r="AE1722" s="10">
        <f t="shared" si="929"/>
        <v>1.003884435</v>
      </c>
      <c r="AF1722" s="2">
        <f t="shared" ref="AF1722:AF1785" si="934">TRUNC((T1722*(AE1722-1)),8)</f>
        <v>1045.79735484</v>
      </c>
      <c r="AG1722" s="2">
        <f t="shared" si="914"/>
        <v>1110.64948048</v>
      </c>
      <c r="AH1722" s="3" t="str">
        <f t="shared" si="915"/>
        <v>-</v>
      </c>
      <c r="AI1722" s="4" t="str">
        <f t="shared" si="930"/>
        <v>A+J=</v>
      </c>
      <c r="AJ1722" s="11">
        <f t="shared" si="921"/>
        <v>42524</v>
      </c>
      <c r="AK1722" s="11"/>
      <c r="AL1722" s="4"/>
      <c r="AM1722" s="1"/>
      <c r="AN1722" s="11"/>
      <c r="AO1722" s="1"/>
      <c r="AP1722" s="1"/>
      <c r="AQ1722" s="1"/>
      <c r="AR1722" s="1"/>
      <c r="AS1722" s="6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</row>
    <row r="1723" spans="1:55" x14ac:dyDescent="0.2">
      <c r="A1723" s="144">
        <f t="shared" si="916"/>
        <v>42512</v>
      </c>
      <c r="B1723" s="2">
        <f t="shared" si="903"/>
        <v>287033.69375523028</v>
      </c>
      <c r="C1723" s="2">
        <f t="shared" si="917"/>
        <v>206700.79096514001</v>
      </c>
      <c r="D1723" s="68">
        <f>SUM(Y1723:Y$1825)</f>
        <v>10758.736587489999</v>
      </c>
      <c r="E1723" s="68">
        <f t="shared" si="904"/>
        <v>195942.05437765003</v>
      </c>
      <c r="F1723" s="72">
        <f t="shared" si="925"/>
        <v>4610.92</v>
      </c>
      <c r="G1723" s="3">
        <f>IF(N1723=1,VLOOKUP(A1722,[1]Plan1!$BG$69:$BI$188,3),G1722)</f>
        <v>4639.05</v>
      </c>
      <c r="H1723" s="11">
        <f t="shared" si="926"/>
        <v>42432</v>
      </c>
      <c r="I1723" s="11">
        <f t="shared" si="927"/>
        <v>42463</v>
      </c>
      <c r="J1723" s="26">
        <f t="shared" si="905"/>
        <v>6.1007347774413301E-3</v>
      </c>
      <c r="K1723" s="11">
        <f t="shared" si="918"/>
        <v>42522</v>
      </c>
      <c r="L1723" s="11">
        <f t="shared" si="906"/>
        <v>42522</v>
      </c>
      <c r="M1723" s="1">
        <f t="shared" si="919"/>
        <v>21</v>
      </c>
      <c r="N1723" s="1">
        <f t="shared" si="922"/>
        <v>15</v>
      </c>
      <c r="O1723" s="2">
        <f t="shared" si="907"/>
        <v>1.0043538700000001</v>
      </c>
      <c r="P1723" s="10">
        <f t="shared" si="932"/>
        <v>1.0042995400000001</v>
      </c>
      <c r="Q1723" s="10">
        <f t="shared" si="928"/>
        <v>1.3816894458637046</v>
      </c>
      <c r="R1723" s="2">
        <f t="shared" si="931"/>
        <v>1.38770514</v>
      </c>
      <c r="S1723" s="2">
        <f t="shared" si="923"/>
        <v>1.3024994299999999</v>
      </c>
      <c r="T1723" s="2">
        <f t="shared" si="908"/>
        <v>269227.66241264</v>
      </c>
      <c r="U1723" s="2">
        <f t="shared" si="909"/>
        <v>3254.5116852358688</v>
      </c>
      <c r="V1723" s="2">
        <f t="shared" si="910"/>
        <v>75967.741624374423</v>
      </c>
      <c r="W1723" s="2">
        <f t="shared" si="911"/>
        <v>285923.04427475028</v>
      </c>
      <c r="X1723" s="27">
        <f t="shared" si="912"/>
        <v>0</v>
      </c>
      <c r="Y1723" s="2">
        <f t="shared" si="924"/>
        <v>0</v>
      </c>
      <c r="Z1723" s="67">
        <f t="shared" si="913"/>
        <v>0</v>
      </c>
      <c r="AA1723" s="2">
        <f t="shared" si="933"/>
        <v>0</v>
      </c>
      <c r="AB1723" s="26">
        <f t="shared" si="920"/>
        <v>6.7299999999999999E-2</v>
      </c>
      <c r="AC1723" s="27">
        <f t="shared" si="902"/>
        <v>15</v>
      </c>
      <c r="AD1723" s="27">
        <v>252</v>
      </c>
      <c r="AE1723" s="10">
        <f t="shared" si="929"/>
        <v>1.003884435</v>
      </c>
      <c r="AF1723" s="2">
        <f t="shared" si="934"/>
        <v>1045.79735484</v>
      </c>
      <c r="AG1723" s="2">
        <f t="shared" si="914"/>
        <v>1110.64948048</v>
      </c>
      <c r="AH1723" s="3" t="str">
        <f t="shared" si="915"/>
        <v>-</v>
      </c>
      <c r="AI1723" s="4" t="str">
        <f t="shared" si="930"/>
        <v>A+J=</v>
      </c>
      <c r="AJ1723" s="11">
        <f t="shared" si="921"/>
        <v>42524</v>
      </c>
      <c r="AK1723" s="11"/>
      <c r="AL1723" s="4"/>
      <c r="AM1723" s="1"/>
      <c r="AN1723" s="11"/>
      <c r="AO1723" s="1"/>
      <c r="AP1723" s="1"/>
      <c r="AQ1723" s="1"/>
      <c r="AR1723" s="1"/>
      <c r="AS1723" s="6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</row>
    <row r="1724" spans="1:55" x14ac:dyDescent="0.2">
      <c r="A1724" s="144">
        <f t="shared" si="916"/>
        <v>42513</v>
      </c>
      <c r="B1724" s="2">
        <f t="shared" si="903"/>
        <v>287033.69375523028</v>
      </c>
      <c r="C1724" s="2">
        <f t="shared" si="917"/>
        <v>206700.79096514001</v>
      </c>
      <c r="D1724" s="68">
        <f>SUM(Y1724:Y$1825)</f>
        <v>10758.736587489999</v>
      </c>
      <c r="E1724" s="68">
        <f t="shared" si="904"/>
        <v>195942.05437765003</v>
      </c>
      <c r="F1724" s="72">
        <f t="shared" si="925"/>
        <v>4610.92</v>
      </c>
      <c r="G1724" s="3">
        <f>IF(N1724=1,VLOOKUP(A1723,[1]Plan1!$BG$69:$BI$188,3),G1723)</f>
        <v>4639.05</v>
      </c>
      <c r="H1724" s="11">
        <f t="shared" si="926"/>
        <v>42432</v>
      </c>
      <c r="I1724" s="11">
        <f t="shared" si="927"/>
        <v>42463</v>
      </c>
      <c r="J1724" s="26">
        <f t="shared" si="905"/>
        <v>6.1007347774413301E-3</v>
      </c>
      <c r="K1724" s="11">
        <f t="shared" si="918"/>
        <v>42522</v>
      </c>
      <c r="L1724" s="11">
        <f t="shared" si="906"/>
        <v>42522</v>
      </c>
      <c r="M1724" s="1">
        <f t="shared" si="919"/>
        <v>21</v>
      </c>
      <c r="N1724" s="1">
        <f t="shared" si="922"/>
        <v>15</v>
      </c>
      <c r="O1724" s="2">
        <f t="shared" si="907"/>
        <v>1.0043538700000001</v>
      </c>
      <c r="P1724" s="10">
        <f t="shared" si="932"/>
        <v>1.0042995400000001</v>
      </c>
      <c r="Q1724" s="10">
        <f t="shared" si="928"/>
        <v>1.3816894458637046</v>
      </c>
      <c r="R1724" s="2">
        <f t="shared" si="931"/>
        <v>1.38770514</v>
      </c>
      <c r="S1724" s="2">
        <f t="shared" si="923"/>
        <v>1.3024994299999999</v>
      </c>
      <c r="T1724" s="2">
        <f t="shared" si="908"/>
        <v>269227.66241264</v>
      </c>
      <c r="U1724" s="2">
        <f t="shared" si="909"/>
        <v>3254.5116852358688</v>
      </c>
      <c r="V1724" s="2">
        <f t="shared" si="910"/>
        <v>75967.741624374423</v>
      </c>
      <c r="W1724" s="2">
        <f t="shared" si="911"/>
        <v>285923.04427475028</v>
      </c>
      <c r="X1724" s="27">
        <f t="shared" si="912"/>
        <v>0</v>
      </c>
      <c r="Y1724" s="2">
        <f t="shared" si="924"/>
        <v>0</v>
      </c>
      <c r="Z1724" s="67">
        <f t="shared" si="913"/>
        <v>0</v>
      </c>
      <c r="AA1724" s="2">
        <f t="shared" si="933"/>
        <v>0</v>
      </c>
      <c r="AB1724" s="26">
        <f t="shared" si="920"/>
        <v>6.7299999999999999E-2</v>
      </c>
      <c r="AC1724" s="27">
        <f t="shared" ref="AC1724:AC1787" si="935">N1724</f>
        <v>15</v>
      </c>
      <c r="AD1724" s="27">
        <v>252</v>
      </c>
      <c r="AE1724" s="10">
        <f t="shared" si="929"/>
        <v>1.003884435</v>
      </c>
      <c r="AF1724" s="2">
        <f t="shared" si="934"/>
        <v>1045.79735484</v>
      </c>
      <c r="AG1724" s="2">
        <f t="shared" si="914"/>
        <v>1110.64948048</v>
      </c>
      <c r="AH1724" s="3" t="str">
        <f t="shared" si="915"/>
        <v>-</v>
      </c>
      <c r="AI1724" s="4" t="str">
        <f t="shared" si="930"/>
        <v>A+J=</v>
      </c>
      <c r="AJ1724" s="11">
        <f t="shared" si="921"/>
        <v>42524</v>
      </c>
      <c r="AK1724" s="11"/>
      <c r="AL1724" s="4"/>
      <c r="AM1724" s="1"/>
      <c r="AN1724" s="11"/>
      <c r="AO1724" s="1"/>
      <c r="AP1724" s="1"/>
      <c r="AQ1724" s="1"/>
      <c r="AR1724" s="1"/>
      <c r="AS1724" s="6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</row>
    <row r="1725" spans="1:55" x14ac:dyDescent="0.2">
      <c r="A1725" s="144">
        <f t="shared" si="916"/>
        <v>42514</v>
      </c>
      <c r="B1725" s="2">
        <f t="shared" si="903"/>
        <v>287186.98364993953</v>
      </c>
      <c r="C1725" s="2">
        <f t="shared" si="917"/>
        <v>206700.79096514001</v>
      </c>
      <c r="D1725" s="68">
        <f>SUM(Y1725:Y$1825)</f>
        <v>10758.736587489999</v>
      </c>
      <c r="E1725" s="68">
        <f t="shared" si="904"/>
        <v>195942.05437765003</v>
      </c>
      <c r="F1725" s="72">
        <f t="shared" si="925"/>
        <v>4610.92</v>
      </c>
      <c r="G1725" s="3">
        <f>IF(N1725=1,VLOOKUP(A1724,[1]Plan1!$BG$69:$BI$188,3),G1724)</f>
        <v>4639.05</v>
      </c>
      <c r="H1725" s="11">
        <f t="shared" si="926"/>
        <v>42432</v>
      </c>
      <c r="I1725" s="11">
        <f t="shared" si="927"/>
        <v>42463</v>
      </c>
      <c r="J1725" s="26">
        <f t="shared" si="905"/>
        <v>6.1007347774413301E-3</v>
      </c>
      <c r="K1725" s="11">
        <f t="shared" si="918"/>
        <v>42522</v>
      </c>
      <c r="L1725" s="11">
        <f t="shared" si="906"/>
        <v>42522</v>
      </c>
      <c r="M1725" s="1">
        <f t="shared" si="919"/>
        <v>21</v>
      </c>
      <c r="N1725" s="1">
        <f t="shared" si="922"/>
        <v>16</v>
      </c>
      <c r="O1725" s="2">
        <f t="shared" si="907"/>
        <v>1.0046448100000001</v>
      </c>
      <c r="P1725" s="10">
        <f t="shared" si="932"/>
        <v>1.0042995400000001</v>
      </c>
      <c r="Q1725" s="10">
        <f t="shared" si="928"/>
        <v>1.3816894458637046</v>
      </c>
      <c r="R1725" s="2">
        <f t="shared" si="931"/>
        <v>1.3881071300000001</v>
      </c>
      <c r="S1725" s="2">
        <f t="shared" si="923"/>
        <v>1.3024994299999999</v>
      </c>
      <c r="T1725" s="2">
        <f t="shared" si="908"/>
        <v>269227.66241264</v>
      </c>
      <c r="U1725" s="2">
        <f t="shared" si="909"/>
        <v>3254.5116852358688</v>
      </c>
      <c r="V1725" s="2">
        <f t="shared" si="910"/>
        <v>76046.50837081371</v>
      </c>
      <c r="W1725" s="2">
        <f t="shared" si="911"/>
        <v>286001.81102118955</v>
      </c>
      <c r="X1725" s="27">
        <f t="shared" si="912"/>
        <v>0</v>
      </c>
      <c r="Y1725" s="2">
        <f t="shared" si="924"/>
        <v>0</v>
      </c>
      <c r="Z1725" s="67">
        <f t="shared" si="913"/>
        <v>0</v>
      </c>
      <c r="AA1725" s="2">
        <f t="shared" si="933"/>
        <v>0</v>
      </c>
      <c r="AB1725" s="26">
        <f t="shared" si="920"/>
        <v>6.7299999999999999E-2</v>
      </c>
      <c r="AC1725" s="27">
        <f t="shared" si="935"/>
        <v>16</v>
      </c>
      <c r="AD1725" s="27">
        <v>252</v>
      </c>
      <c r="AE1725" s="10">
        <f t="shared" si="929"/>
        <v>1.004143934</v>
      </c>
      <c r="AF1725" s="2">
        <f t="shared" si="934"/>
        <v>1115.6616640100001</v>
      </c>
      <c r="AG1725" s="2">
        <f t="shared" si="914"/>
        <v>1185.1726287500001</v>
      </c>
      <c r="AH1725" s="3" t="str">
        <f t="shared" si="915"/>
        <v>-</v>
      </c>
      <c r="AI1725" s="4" t="str">
        <f t="shared" si="930"/>
        <v>A+J=</v>
      </c>
      <c r="AJ1725" s="11">
        <f t="shared" si="921"/>
        <v>42524</v>
      </c>
      <c r="AK1725" s="11"/>
      <c r="AL1725" s="4"/>
      <c r="AM1725" s="1"/>
      <c r="AN1725" s="11"/>
      <c r="AO1725" s="1"/>
      <c r="AP1725" s="1"/>
      <c r="AQ1725" s="1"/>
      <c r="AR1725" s="1"/>
      <c r="AS1725" s="6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</row>
    <row r="1726" spans="1:55" x14ac:dyDescent="0.2">
      <c r="A1726" s="144">
        <f t="shared" si="916"/>
        <v>42515</v>
      </c>
      <c r="B1726" s="2">
        <f t="shared" si="903"/>
        <v>287340.35101818375</v>
      </c>
      <c r="C1726" s="2">
        <f t="shared" si="917"/>
        <v>206700.79096514001</v>
      </c>
      <c r="D1726" s="68">
        <f>SUM(Y1726:Y$1825)</f>
        <v>10758.736587489999</v>
      </c>
      <c r="E1726" s="68">
        <f t="shared" si="904"/>
        <v>195942.05437765003</v>
      </c>
      <c r="F1726" s="72">
        <f t="shared" si="925"/>
        <v>4610.92</v>
      </c>
      <c r="G1726" s="3">
        <f>IF(N1726=1,VLOOKUP(A1725,[1]Plan1!$BG$69:$BI$188,3),G1725)</f>
        <v>4639.05</v>
      </c>
      <c r="H1726" s="11">
        <f t="shared" si="926"/>
        <v>42432</v>
      </c>
      <c r="I1726" s="11">
        <f t="shared" si="927"/>
        <v>42463</v>
      </c>
      <c r="J1726" s="26">
        <f t="shared" si="905"/>
        <v>6.1007347774413301E-3</v>
      </c>
      <c r="K1726" s="11">
        <f t="shared" si="918"/>
        <v>42522</v>
      </c>
      <c r="L1726" s="11">
        <f t="shared" si="906"/>
        <v>42522</v>
      </c>
      <c r="M1726" s="1">
        <f t="shared" si="919"/>
        <v>21</v>
      </c>
      <c r="N1726" s="1">
        <f t="shared" si="922"/>
        <v>17</v>
      </c>
      <c r="O1726" s="2">
        <f t="shared" si="907"/>
        <v>1.00493582</v>
      </c>
      <c r="P1726" s="10">
        <f t="shared" si="932"/>
        <v>1.0042995400000001</v>
      </c>
      <c r="Q1726" s="10">
        <f t="shared" si="928"/>
        <v>1.3816894458637046</v>
      </c>
      <c r="R1726" s="2">
        <f t="shared" si="931"/>
        <v>1.38850921</v>
      </c>
      <c r="S1726" s="2">
        <f t="shared" si="923"/>
        <v>1.3024994299999999</v>
      </c>
      <c r="T1726" s="2">
        <f t="shared" si="908"/>
        <v>269227.66241264</v>
      </c>
      <c r="U1726" s="2">
        <f t="shared" si="909"/>
        <v>3254.5116852358688</v>
      </c>
      <c r="V1726" s="2">
        <f t="shared" si="910"/>
        <v>76125.292752037858</v>
      </c>
      <c r="W1726" s="2">
        <f t="shared" si="911"/>
        <v>286080.59540241375</v>
      </c>
      <c r="X1726" s="27">
        <f t="shared" si="912"/>
        <v>0</v>
      </c>
      <c r="Y1726" s="2">
        <f t="shared" si="924"/>
        <v>0</v>
      </c>
      <c r="Z1726" s="67">
        <f t="shared" si="913"/>
        <v>0</v>
      </c>
      <c r="AA1726" s="2">
        <f t="shared" si="933"/>
        <v>0</v>
      </c>
      <c r="AB1726" s="26">
        <f t="shared" si="920"/>
        <v>6.7299999999999999E-2</v>
      </c>
      <c r="AC1726" s="27">
        <f t="shared" si="935"/>
        <v>17</v>
      </c>
      <c r="AD1726" s="27">
        <v>252</v>
      </c>
      <c r="AE1726" s="10">
        <f t="shared" si="929"/>
        <v>1.0044034989999999</v>
      </c>
      <c r="AF1726" s="2">
        <f t="shared" si="934"/>
        <v>1185.5437422</v>
      </c>
      <c r="AG1726" s="2">
        <f t="shared" si="914"/>
        <v>1259.7556157700001</v>
      </c>
      <c r="AH1726" s="3" t="str">
        <f t="shared" si="915"/>
        <v>-</v>
      </c>
      <c r="AI1726" s="4" t="str">
        <f t="shared" si="930"/>
        <v>A+J=</v>
      </c>
      <c r="AJ1726" s="11">
        <f t="shared" si="921"/>
        <v>42524</v>
      </c>
      <c r="AK1726" s="11"/>
      <c r="AL1726" s="4"/>
      <c r="AM1726" s="1"/>
      <c r="AN1726" s="11"/>
      <c r="AO1726" s="1"/>
      <c r="AP1726" s="1"/>
      <c r="AQ1726" s="1"/>
      <c r="AR1726" s="1"/>
      <c r="AS1726" s="6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</row>
    <row r="1727" spans="1:55" x14ac:dyDescent="0.2">
      <c r="A1727" s="144">
        <f t="shared" si="916"/>
        <v>42516</v>
      </c>
      <c r="B1727" s="2">
        <f t="shared" si="903"/>
        <v>287493.80404969497</v>
      </c>
      <c r="C1727" s="2">
        <f t="shared" si="917"/>
        <v>206700.79096514001</v>
      </c>
      <c r="D1727" s="68">
        <f>SUM(Y1727:Y$1825)</f>
        <v>10758.736587489999</v>
      </c>
      <c r="E1727" s="68">
        <f t="shared" si="904"/>
        <v>195942.05437765003</v>
      </c>
      <c r="F1727" s="72">
        <f t="shared" si="925"/>
        <v>4610.92</v>
      </c>
      <c r="G1727" s="3">
        <f>IF(N1727=1,VLOOKUP(A1726,[1]Plan1!$BG$69:$BI$188,3),G1726)</f>
        <v>4639.05</v>
      </c>
      <c r="H1727" s="11">
        <f t="shared" si="926"/>
        <v>42432</v>
      </c>
      <c r="I1727" s="11">
        <f t="shared" si="927"/>
        <v>42463</v>
      </c>
      <c r="J1727" s="26">
        <f t="shared" si="905"/>
        <v>6.1007347774413301E-3</v>
      </c>
      <c r="K1727" s="11">
        <f t="shared" si="918"/>
        <v>42522</v>
      </c>
      <c r="L1727" s="11">
        <f t="shared" si="906"/>
        <v>42522</v>
      </c>
      <c r="M1727" s="1">
        <f t="shared" si="919"/>
        <v>21</v>
      </c>
      <c r="N1727" s="1">
        <f t="shared" si="922"/>
        <v>18</v>
      </c>
      <c r="O1727" s="2">
        <f t="shared" si="907"/>
        <v>1.0052269199999999</v>
      </c>
      <c r="P1727" s="10">
        <f t="shared" si="932"/>
        <v>1.0042995400000001</v>
      </c>
      <c r="Q1727" s="10">
        <f t="shared" si="928"/>
        <v>1.3816894458637046</v>
      </c>
      <c r="R1727" s="2">
        <f t="shared" si="931"/>
        <v>1.3889114199999999</v>
      </c>
      <c r="S1727" s="2">
        <f t="shared" si="923"/>
        <v>1.3024994299999999</v>
      </c>
      <c r="T1727" s="2">
        <f t="shared" si="908"/>
        <v>269227.66241264</v>
      </c>
      <c r="U1727" s="2">
        <f t="shared" si="909"/>
        <v>3254.5116852358688</v>
      </c>
      <c r="V1727" s="2">
        <f t="shared" si="910"/>
        <v>76204.102605729073</v>
      </c>
      <c r="W1727" s="2">
        <f t="shared" si="911"/>
        <v>286159.40525610495</v>
      </c>
      <c r="X1727" s="27">
        <f t="shared" si="912"/>
        <v>0</v>
      </c>
      <c r="Y1727" s="2">
        <f t="shared" si="924"/>
        <v>0</v>
      </c>
      <c r="Z1727" s="67">
        <f t="shared" si="913"/>
        <v>0</v>
      </c>
      <c r="AA1727" s="2">
        <f t="shared" si="933"/>
        <v>0</v>
      </c>
      <c r="AB1727" s="26">
        <f t="shared" si="920"/>
        <v>6.7299999999999999E-2</v>
      </c>
      <c r="AC1727" s="27">
        <f t="shared" si="935"/>
        <v>18</v>
      </c>
      <c r="AD1727" s="27">
        <v>252</v>
      </c>
      <c r="AE1727" s="10">
        <f t="shared" si="929"/>
        <v>1.004663131</v>
      </c>
      <c r="AF1727" s="2">
        <f t="shared" si="934"/>
        <v>1255.44385865</v>
      </c>
      <c r="AG1727" s="2">
        <f t="shared" si="914"/>
        <v>1334.39879359</v>
      </c>
      <c r="AH1727" s="3" t="str">
        <f t="shared" si="915"/>
        <v>-</v>
      </c>
      <c r="AI1727" s="4" t="str">
        <f t="shared" si="930"/>
        <v>A+J=</v>
      </c>
      <c r="AJ1727" s="11">
        <f t="shared" si="921"/>
        <v>42524</v>
      </c>
      <c r="AK1727" s="11"/>
      <c r="AL1727" s="4"/>
      <c r="AM1727" s="1"/>
      <c r="AN1727" s="11"/>
      <c r="AO1727" s="1"/>
      <c r="AP1727" s="1"/>
      <c r="AQ1727" s="1"/>
      <c r="AR1727" s="1"/>
      <c r="AS1727" s="6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</row>
    <row r="1728" spans="1:55" x14ac:dyDescent="0.2">
      <c r="A1728" s="144">
        <f t="shared" si="916"/>
        <v>42517</v>
      </c>
      <c r="B1728" s="2">
        <f t="shared" si="903"/>
        <v>287493.80404969497</v>
      </c>
      <c r="C1728" s="2">
        <f t="shared" si="917"/>
        <v>206700.79096514001</v>
      </c>
      <c r="D1728" s="68">
        <f>SUM(Y1728:Y$1825)</f>
        <v>10758.736587489999</v>
      </c>
      <c r="E1728" s="68">
        <f t="shared" si="904"/>
        <v>195942.05437765003</v>
      </c>
      <c r="F1728" s="72">
        <f t="shared" si="925"/>
        <v>4610.92</v>
      </c>
      <c r="G1728" s="3">
        <f>IF(N1728=1,VLOOKUP(A1727,[1]Plan1!$BG$69:$BI$188,3),G1727)</f>
        <v>4639.05</v>
      </c>
      <c r="H1728" s="11">
        <f t="shared" si="926"/>
        <v>42432</v>
      </c>
      <c r="I1728" s="11">
        <f t="shared" si="927"/>
        <v>42463</v>
      </c>
      <c r="J1728" s="26">
        <f t="shared" si="905"/>
        <v>6.1007347774413301E-3</v>
      </c>
      <c r="K1728" s="11">
        <f t="shared" si="918"/>
        <v>42522</v>
      </c>
      <c r="L1728" s="11">
        <f t="shared" si="906"/>
        <v>42522</v>
      </c>
      <c r="M1728" s="1">
        <f t="shared" si="919"/>
        <v>21</v>
      </c>
      <c r="N1728" s="1">
        <f t="shared" si="922"/>
        <v>18</v>
      </c>
      <c r="O1728" s="2">
        <f t="shared" si="907"/>
        <v>1.0052269199999999</v>
      </c>
      <c r="P1728" s="10">
        <f t="shared" si="932"/>
        <v>1.0042995400000001</v>
      </c>
      <c r="Q1728" s="10">
        <f t="shared" si="928"/>
        <v>1.3816894458637046</v>
      </c>
      <c r="R1728" s="2">
        <f t="shared" si="931"/>
        <v>1.3889114199999999</v>
      </c>
      <c r="S1728" s="2">
        <f t="shared" si="923"/>
        <v>1.3024994299999999</v>
      </c>
      <c r="T1728" s="2">
        <f t="shared" si="908"/>
        <v>269227.66241264</v>
      </c>
      <c r="U1728" s="2">
        <f t="shared" si="909"/>
        <v>3254.5116852358688</v>
      </c>
      <c r="V1728" s="2">
        <f t="shared" si="910"/>
        <v>76204.102605729073</v>
      </c>
      <c r="W1728" s="2">
        <f t="shared" si="911"/>
        <v>286159.40525610495</v>
      </c>
      <c r="X1728" s="27">
        <f t="shared" si="912"/>
        <v>0</v>
      </c>
      <c r="Y1728" s="2">
        <f t="shared" si="924"/>
        <v>0</v>
      </c>
      <c r="Z1728" s="67">
        <f t="shared" si="913"/>
        <v>0</v>
      </c>
      <c r="AA1728" s="2">
        <f t="shared" si="933"/>
        <v>0</v>
      </c>
      <c r="AB1728" s="26">
        <f t="shared" si="920"/>
        <v>6.7299999999999999E-2</v>
      </c>
      <c r="AC1728" s="27">
        <f t="shared" si="935"/>
        <v>18</v>
      </c>
      <c r="AD1728" s="27">
        <v>252</v>
      </c>
      <c r="AE1728" s="10">
        <f t="shared" si="929"/>
        <v>1.004663131</v>
      </c>
      <c r="AF1728" s="2">
        <f t="shared" si="934"/>
        <v>1255.44385865</v>
      </c>
      <c r="AG1728" s="2">
        <f t="shared" si="914"/>
        <v>1334.39879359</v>
      </c>
      <c r="AH1728" s="3" t="str">
        <f t="shared" si="915"/>
        <v>-</v>
      </c>
      <c r="AI1728" s="4" t="str">
        <f t="shared" si="930"/>
        <v>A+J=</v>
      </c>
      <c r="AJ1728" s="11">
        <f t="shared" si="921"/>
        <v>42524</v>
      </c>
      <c r="AK1728" s="11"/>
      <c r="AL1728" s="4"/>
      <c r="AM1728" s="1"/>
      <c r="AN1728" s="11"/>
      <c r="AO1728" s="1"/>
      <c r="AP1728" s="1"/>
      <c r="AQ1728" s="1"/>
      <c r="AR1728" s="1"/>
      <c r="AS1728" s="6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</row>
    <row r="1729" spans="1:55" x14ac:dyDescent="0.2">
      <c r="A1729" s="144">
        <f t="shared" si="916"/>
        <v>42518</v>
      </c>
      <c r="B1729" s="2">
        <f t="shared" si="903"/>
        <v>287647.34306638327</v>
      </c>
      <c r="C1729" s="2">
        <f t="shared" si="917"/>
        <v>206700.79096514001</v>
      </c>
      <c r="D1729" s="68">
        <f>SUM(Y1729:Y$1825)</f>
        <v>10758.736587489999</v>
      </c>
      <c r="E1729" s="68">
        <f t="shared" si="904"/>
        <v>195942.05437765003</v>
      </c>
      <c r="F1729" s="72">
        <f t="shared" si="925"/>
        <v>4610.92</v>
      </c>
      <c r="G1729" s="3">
        <f>IF(N1729=1,VLOOKUP(A1728,[1]Plan1!$BG$69:$BI$188,3),G1728)</f>
        <v>4639.05</v>
      </c>
      <c r="H1729" s="11">
        <f t="shared" si="926"/>
        <v>42432</v>
      </c>
      <c r="I1729" s="11">
        <f t="shared" si="927"/>
        <v>42463</v>
      </c>
      <c r="J1729" s="26">
        <f t="shared" si="905"/>
        <v>6.1007347774413301E-3</v>
      </c>
      <c r="K1729" s="11">
        <f t="shared" si="918"/>
        <v>42522</v>
      </c>
      <c r="L1729" s="11">
        <f t="shared" si="906"/>
        <v>42522</v>
      </c>
      <c r="M1729" s="1">
        <f t="shared" si="919"/>
        <v>21</v>
      </c>
      <c r="N1729" s="1">
        <f t="shared" si="922"/>
        <v>19</v>
      </c>
      <c r="O1729" s="2">
        <f t="shared" si="907"/>
        <v>1.0055181099999999</v>
      </c>
      <c r="P1729" s="10">
        <f t="shared" si="932"/>
        <v>1.0042995400000001</v>
      </c>
      <c r="Q1729" s="10">
        <f t="shared" si="928"/>
        <v>1.3816894458637046</v>
      </c>
      <c r="R1729" s="2">
        <f t="shared" si="931"/>
        <v>1.3893137600000001</v>
      </c>
      <c r="S1729" s="2">
        <f t="shared" si="923"/>
        <v>1.3024994299999999</v>
      </c>
      <c r="T1729" s="2">
        <f t="shared" si="908"/>
        <v>269227.66241264</v>
      </c>
      <c r="U1729" s="2">
        <f t="shared" si="909"/>
        <v>3254.5116852358688</v>
      </c>
      <c r="V1729" s="2">
        <f t="shared" si="910"/>
        <v>76282.937931887398</v>
      </c>
      <c r="W1729" s="2">
        <f t="shared" si="911"/>
        <v>286238.24058226327</v>
      </c>
      <c r="X1729" s="27">
        <f t="shared" si="912"/>
        <v>0</v>
      </c>
      <c r="Y1729" s="2">
        <f t="shared" si="924"/>
        <v>0</v>
      </c>
      <c r="Z1729" s="67">
        <f t="shared" si="913"/>
        <v>0</v>
      </c>
      <c r="AA1729" s="2">
        <f t="shared" si="933"/>
        <v>0</v>
      </c>
      <c r="AB1729" s="26">
        <f t="shared" si="920"/>
        <v>6.7299999999999999E-2</v>
      </c>
      <c r="AC1729" s="27">
        <f t="shared" si="935"/>
        <v>19</v>
      </c>
      <c r="AD1729" s="27">
        <v>252</v>
      </c>
      <c r="AE1729" s="10">
        <f t="shared" si="929"/>
        <v>1.004922831</v>
      </c>
      <c r="AF1729" s="2">
        <f t="shared" si="934"/>
        <v>1325.3622825800001</v>
      </c>
      <c r="AG1729" s="2">
        <f t="shared" si="914"/>
        <v>1409.1024841200001</v>
      </c>
      <c r="AH1729" s="3" t="str">
        <f t="shared" si="915"/>
        <v>-</v>
      </c>
      <c r="AI1729" s="4" t="str">
        <f t="shared" si="930"/>
        <v>A+J=</v>
      </c>
      <c r="AJ1729" s="11">
        <f t="shared" si="921"/>
        <v>42524</v>
      </c>
      <c r="AK1729" s="11"/>
      <c r="AL1729" s="4"/>
      <c r="AM1729" s="1"/>
      <c r="AN1729" s="11"/>
      <c r="AO1729" s="1"/>
      <c r="AP1729" s="1"/>
      <c r="AQ1729" s="1"/>
      <c r="AR1729" s="1"/>
      <c r="AS1729" s="6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</row>
    <row r="1730" spans="1:55" x14ac:dyDescent="0.2">
      <c r="A1730" s="144">
        <f t="shared" si="916"/>
        <v>42519</v>
      </c>
      <c r="B1730" s="2">
        <f t="shared" si="903"/>
        <v>287647.34306638327</v>
      </c>
      <c r="C1730" s="2">
        <f t="shared" si="917"/>
        <v>206700.79096514001</v>
      </c>
      <c r="D1730" s="68">
        <f>SUM(Y1730:Y$1825)</f>
        <v>10758.736587489999</v>
      </c>
      <c r="E1730" s="68">
        <f t="shared" si="904"/>
        <v>195942.05437765003</v>
      </c>
      <c r="F1730" s="72">
        <f t="shared" si="925"/>
        <v>4610.92</v>
      </c>
      <c r="G1730" s="3">
        <f>IF(N1730=1,VLOOKUP(A1729,[1]Plan1!$BG$69:$BI$188,3),G1729)</f>
        <v>4639.05</v>
      </c>
      <c r="H1730" s="11">
        <f t="shared" si="926"/>
        <v>42432</v>
      </c>
      <c r="I1730" s="11">
        <f t="shared" si="927"/>
        <v>42463</v>
      </c>
      <c r="J1730" s="26">
        <f t="shared" si="905"/>
        <v>6.1007347774413301E-3</v>
      </c>
      <c r="K1730" s="11">
        <f t="shared" si="918"/>
        <v>42522</v>
      </c>
      <c r="L1730" s="11">
        <f t="shared" si="906"/>
        <v>42522</v>
      </c>
      <c r="M1730" s="1">
        <f t="shared" si="919"/>
        <v>21</v>
      </c>
      <c r="N1730" s="1">
        <f t="shared" si="922"/>
        <v>19</v>
      </c>
      <c r="O1730" s="2">
        <f t="shared" si="907"/>
        <v>1.0055181099999999</v>
      </c>
      <c r="P1730" s="10">
        <f t="shared" si="932"/>
        <v>1.0042995400000001</v>
      </c>
      <c r="Q1730" s="10">
        <f t="shared" si="928"/>
        <v>1.3816894458637046</v>
      </c>
      <c r="R1730" s="2">
        <f t="shared" si="931"/>
        <v>1.3893137600000001</v>
      </c>
      <c r="S1730" s="2">
        <f t="shared" si="923"/>
        <v>1.3024994299999999</v>
      </c>
      <c r="T1730" s="2">
        <f t="shared" si="908"/>
        <v>269227.66241264</v>
      </c>
      <c r="U1730" s="2">
        <f t="shared" si="909"/>
        <v>3254.5116852358688</v>
      </c>
      <c r="V1730" s="2">
        <f t="shared" si="910"/>
        <v>76282.937931887398</v>
      </c>
      <c r="W1730" s="2">
        <f t="shared" si="911"/>
        <v>286238.24058226327</v>
      </c>
      <c r="X1730" s="27">
        <f t="shared" si="912"/>
        <v>0</v>
      </c>
      <c r="Y1730" s="2">
        <f t="shared" si="924"/>
        <v>0</v>
      </c>
      <c r="Z1730" s="67">
        <f t="shared" si="913"/>
        <v>0</v>
      </c>
      <c r="AA1730" s="2">
        <f t="shared" si="933"/>
        <v>0</v>
      </c>
      <c r="AB1730" s="26">
        <f t="shared" si="920"/>
        <v>6.7299999999999999E-2</v>
      </c>
      <c r="AC1730" s="27">
        <f t="shared" si="935"/>
        <v>19</v>
      </c>
      <c r="AD1730" s="27">
        <v>252</v>
      </c>
      <c r="AE1730" s="10">
        <f t="shared" si="929"/>
        <v>1.004922831</v>
      </c>
      <c r="AF1730" s="2">
        <f t="shared" si="934"/>
        <v>1325.3622825800001</v>
      </c>
      <c r="AG1730" s="2">
        <f t="shared" si="914"/>
        <v>1409.1024841200001</v>
      </c>
      <c r="AH1730" s="3" t="str">
        <f t="shared" si="915"/>
        <v>-</v>
      </c>
      <c r="AI1730" s="4" t="str">
        <f t="shared" si="930"/>
        <v>A+J=</v>
      </c>
      <c r="AJ1730" s="11">
        <f t="shared" si="921"/>
        <v>42524</v>
      </c>
      <c r="AK1730" s="11"/>
      <c r="AL1730" s="4"/>
      <c r="AM1730" s="1"/>
      <c r="AN1730" s="11"/>
      <c r="AO1730" s="1"/>
      <c r="AP1730" s="1"/>
      <c r="AQ1730" s="1"/>
      <c r="AR1730" s="1"/>
      <c r="AS1730" s="6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</row>
    <row r="1731" spans="1:55" x14ac:dyDescent="0.2">
      <c r="A1731" s="144">
        <f t="shared" si="916"/>
        <v>42520</v>
      </c>
      <c r="B1731" s="2">
        <f t="shared" si="903"/>
        <v>287647.34306638327</v>
      </c>
      <c r="C1731" s="2">
        <f t="shared" si="917"/>
        <v>206700.79096514001</v>
      </c>
      <c r="D1731" s="68">
        <f>SUM(Y1731:Y$1825)</f>
        <v>10758.736587489999</v>
      </c>
      <c r="E1731" s="68">
        <f t="shared" si="904"/>
        <v>195942.05437765003</v>
      </c>
      <c r="F1731" s="72">
        <f t="shared" si="925"/>
        <v>4610.92</v>
      </c>
      <c r="G1731" s="3">
        <f>IF(N1731=1,VLOOKUP(A1730,[1]Plan1!$BG$69:$BI$188,3),G1730)</f>
        <v>4639.05</v>
      </c>
      <c r="H1731" s="11">
        <f t="shared" si="926"/>
        <v>42432</v>
      </c>
      <c r="I1731" s="11">
        <f t="shared" si="927"/>
        <v>42463</v>
      </c>
      <c r="J1731" s="26">
        <f t="shared" si="905"/>
        <v>6.1007347774413301E-3</v>
      </c>
      <c r="K1731" s="11">
        <f t="shared" si="918"/>
        <v>42522</v>
      </c>
      <c r="L1731" s="11">
        <f t="shared" si="906"/>
        <v>42522</v>
      </c>
      <c r="M1731" s="1">
        <f t="shared" si="919"/>
        <v>21</v>
      </c>
      <c r="N1731" s="1">
        <f t="shared" si="922"/>
        <v>19</v>
      </c>
      <c r="O1731" s="2">
        <f t="shared" si="907"/>
        <v>1.0055181099999999</v>
      </c>
      <c r="P1731" s="10">
        <f t="shared" si="932"/>
        <v>1.0042995400000001</v>
      </c>
      <c r="Q1731" s="10">
        <f t="shared" si="928"/>
        <v>1.3816894458637046</v>
      </c>
      <c r="R1731" s="2">
        <f t="shared" si="931"/>
        <v>1.3893137600000001</v>
      </c>
      <c r="S1731" s="2">
        <f t="shared" si="923"/>
        <v>1.3024994299999999</v>
      </c>
      <c r="T1731" s="2">
        <f t="shared" si="908"/>
        <v>269227.66241264</v>
      </c>
      <c r="U1731" s="2">
        <f t="shared" si="909"/>
        <v>3254.5116852358688</v>
      </c>
      <c r="V1731" s="2">
        <f t="shared" si="910"/>
        <v>76282.937931887398</v>
      </c>
      <c r="W1731" s="2">
        <f t="shared" si="911"/>
        <v>286238.24058226327</v>
      </c>
      <c r="X1731" s="27">
        <f t="shared" si="912"/>
        <v>0</v>
      </c>
      <c r="Y1731" s="2">
        <f t="shared" si="924"/>
        <v>0</v>
      </c>
      <c r="Z1731" s="67">
        <f t="shared" si="913"/>
        <v>0</v>
      </c>
      <c r="AA1731" s="2">
        <f t="shared" si="933"/>
        <v>0</v>
      </c>
      <c r="AB1731" s="26">
        <f t="shared" si="920"/>
        <v>6.7299999999999999E-2</v>
      </c>
      <c r="AC1731" s="27">
        <f t="shared" si="935"/>
        <v>19</v>
      </c>
      <c r="AD1731" s="27">
        <v>252</v>
      </c>
      <c r="AE1731" s="10">
        <f t="shared" si="929"/>
        <v>1.004922831</v>
      </c>
      <c r="AF1731" s="2">
        <f t="shared" si="934"/>
        <v>1325.3622825800001</v>
      </c>
      <c r="AG1731" s="2">
        <f t="shared" si="914"/>
        <v>1409.1024841200001</v>
      </c>
      <c r="AH1731" s="3" t="str">
        <f t="shared" si="915"/>
        <v>-</v>
      </c>
      <c r="AI1731" s="4" t="str">
        <f t="shared" si="930"/>
        <v>A+J=</v>
      </c>
      <c r="AJ1731" s="11">
        <f t="shared" si="921"/>
        <v>42524</v>
      </c>
      <c r="AK1731" s="11"/>
      <c r="AL1731" s="4"/>
      <c r="AM1731" s="1"/>
      <c r="AN1731" s="11"/>
      <c r="AO1731" s="1"/>
      <c r="AP1731" s="1"/>
      <c r="AQ1731" s="1"/>
      <c r="AR1731" s="1"/>
      <c r="AS1731" s="6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</row>
    <row r="1732" spans="1:55" x14ac:dyDescent="0.2">
      <c r="A1732" s="144">
        <f t="shared" si="916"/>
        <v>42521</v>
      </c>
      <c r="B1732" s="2">
        <f t="shared" si="903"/>
        <v>287800.96162282705</v>
      </c>
      <c r="C1732" s="2">
        <f t="shared" si="917"/>
        <v>206700.79096514001</v>
      </c>
      <c r="D1732" s="68">
        <f>SUM(Y1732:Y$1825)</f>
        <v>10758.736587489999</v>
      </c>
      <c r="E1732" s="68">
        <f t="shared" si="904"/>
        <v>195942.05437765003</v>
      </c>
      <c r="F1732" s="72">
        <f t="shared" si="925"/>
        <v>4610.92</v>
      </c>
      <c r="G1732" s="3">
        <f>IF(N1732=1,VLOOKUP(A1731,[1]Plan1!$BG$69:$BI$188,3),G1731)</f>
        <v>4639.05</v>
      </c>
      <c r="H1732" s="11">
        <f t="shared" si="926"/>
        <v>42432</v>
      </c>
      <c r="I1732" s="11">
        <f t="shared" si="927"/>
        <v>42463</v>
      </c>
      <c r="J1732" s="26">
        <f t="shared" si="905"/>
        <v>6.1007347774413301E-3</v>
      </c>
      <c r="K1732" s="11">
        <f t="shared" si="918"/>
        <v>42522</v>
      </c>
      <c r="L1732" s="11">
        <f t="shared" si="906"/>
        <v>42522</v>
      </c>
      <c r="M1732" s="1">
        <f t="shared" si="919"/>
        <v>21</v>
      </c>
      <c r="N1732" s="1">
        <f t="shared" si="922"/>
        <v>20</v>
      </c>
      <c r="O1732" s="2">
        <f t="shared" si="907"/>
        <v>1.0058093800000001</v>
      </c>
      <c r="P1732" s="10">
        <f t="shared" si="932"/>
        <v>1.0042995400000001</v>
      </c>
      <c r="Q1732" s="10">
        <f t="shared" si="928"/>
        <v>1.3816894458637046</v>
      </c>
      <c r="R1732" s="2">
        <f t="shared" si="931"/>
        <v>1.3897162000000001</v>
      </c>
      <c r="S1732" s="2">
        <f t="shared" si="923"/>
        <v>1.3024994299999999</v>
      </c>
      <c r="T1732" s="2">
        <f t="shared" si="908"/>
        <v>269227.66241264</v>
      </c>
      <c r="U1732" s="2">
        <f t="shared" si="909"/>
        <v>3254.5116852358688</v>
      </c>
      <c r="V1732" s="2">
        <f t="shared" si="910"/>
        <v>76361.79285225115</v>
      </c>
      <c r="W1732" s="2">
        <f t="shared" si="911"/>
        <v>286317.09550262702</v>
      </c>
      <c r="X1732" s="27">
        <f t="shared" si="912"/>
        <v>0</v>
      </c>
      <c r="Y1732" s="2">
        <f t="shared" si="924"/>
        <v>0</v>
      </c>
      <c r="Z1732" s="67">
        <f t="shared" si="913"/>
        <v>0</v>
      </c>
      <c r="AA1732" s="2">
        <f t="shared" si="933"/>
        <v>0</v>
      </c>
      <c r="AB1732" s="26">
        <f t="shared" si="920"/>
        <v>6.7299999999999999E-2</v>
      </c>
      <c r="AC1732" s="27">
        <f t="shared" si="935"/>
        <v>20</v>
      </c>
      <c r="AD1732" s="27">
        <v>252</v>
      </c>
      <c r="AE1732" s="10">
        <f t="shared" si="929"/>
        <v>1.0051825969999999</v>
      </c>
      <c r="AF1732" s="2">
        <f t="shared" si="934"/>
        <v>1395.2984755299999</v>
      </c>
      <c r="AG1732" s="2">
        <f t="shared" si="914"/>
        <v>1483.8661202000001</v>
      </c>
      <c r="AH1732" s="3" t="str">
        <f t="shared" si="915"/>
        <v>-</v>
      </c>
      <c r="AI1732" s="4" t="str">
        <f t="shared" si="930"/>
        <v>A+J=</v>
      </c>
      <c r="AJ1732" s="11">
        <f t="shared" si="921"/>
        <v>42524</v>
      </c>
      <c r="AK1732" s="11"/>
      <c r="AL1732" s="4"/>
      <c r="AM1732" s="1"/>
      <c r="AN1732" s="11"/>
      <c r="AO1732" s="1"/>
      <c r="AP1732" s="1"/>
      <c r="AQ1732" s="1"/>
      <c r="AR1732" s="1"/>
      <c r="AS1732" s="6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</row>
    <row r="1733" spans="1:55" x14ac:dyDescent="0.2">
      <c r="A1733" s="144">
        <f t="shared" si="916"/>
        <v>42522</v>
      </c>
      <c r="B1733" s="2">
        <f t="shared" si="903"/>
        <v>287954.66426285729</v>
      </c>
      <c r="C1733" s="2">
        <f t="shared" si="917"/>
        <v>206700.79096514001</v>
      </c>
      <c r="D1733" s="68">
        <f>SUM(Y1733:Y$1825)</f>
        <v>10758.736587489999</v>
      </c>
      <c r="E1733" s="68">
        <f t="shared" si="904"/>
        <v>195942.05437765003</v>
      </c>
      <c r="F1733" s="72">
        <f t="shared" si="925"/>
        <v>4610.92</v>
      </c>
      <c r="G1733" s="3">
        <f>IF(N1733=1,VLOOKUP(A1732,[1]Plan1!$BG$69:$BI$188,3),G1732)</f>
        <v>4639.05</v>
      </c>
      <c r="H1733" s="11">
        <f t="shared" si="926"/>
        <v>42432</v>
      </c>
      <c r="I1733" s="11">
        <f t="shared" si="927"/>
        <v>42463</v>
      </c>
      <c r="J1733" s="26">
        <f t="shared" si="905"/>
        <v>6.1007347774413301E-3</v>
      </c>
      <c r="K1733" s="11">
        <f t="shared" si="918"/>
        <v>42552</v>
      </c>
      <c r="L1733" s="11">
        <f t="shared" si="906"/>
        <v>42522</v>
      </c>
      <c r="M1733" s="1">
        <f t="shared" si="919"/>
        <v>21</v>
      </c>
      <c r="N1733" s="1">
        <f t="shared" si="922"/>
        <v>21</v>
      </c>
      <c r="O1733" s="2">
        <f t="shared" si="907"/>
        <v>1.00610073</v>
      </c>
      <c r="P1733" s="10">
        <f t="shared" si="932"/>
        <v>1.0042995400000001</v>
      </c>
      <c r="Q1733" s="10">
        <f t="shared" si="928"/>
        <v>1.3816894458637046</v>
      </c>
      <c r="R1733" s="2">
        <f t="shared" si="931"/>
        <v>1.39011876</v>
      </c>
      <c r="S1733" s="2">
        <f t="shared" si="923"/>
        <v>1.3024994299999999</v>
      </c>
      <c r="T1733" s="2">
        <f t="shared" si="908"/>
        <v>269227.66241264</v>
      </c>
      <c r="U1733" s="2">
        <f t="shared" si="909"/>
        <v>3254.5116852358688</v>
      </c>
      <c r="V1733" s="2">
        <f t="shared" si="910"/>
        <v>76440.671285661403</v>
      </c>
      <c r="W1733" s="2">
        <f t="shared" si="911"/>
        <v>286395.97393603728</v>
      </c>
      <c r="X1733" s="27">
        <f t="shared" si="912"/>
        <v>56</v>
      </c>
      <c r="Y1733" s="2">
        <f t="shared" si="924"/>
        <v>2706.71657602</v>
      </c>
      <c r="Z1733" s="67">
        <f t="shared" si="913"/>
        <v>1.3094853500000002E-2</v>
      </c>
      <c r="AA1733" s="2">
        <f t="shared" si="933"/>
        <v>3525.4967974400001</v>
      </c>
      <c r="AB1733" s="26">
        <f t="shared" si="920"/>
        <v>6.7299999999999999E-2</v>
      </c>
      <c r="AC1733" s="27">
        <f t="shared" si="935"/>
        <v>21</v>
      </c>
      <c r="AD1733" s="27">
        <v>252</v>
      </c>
      <c r="AE1733" s="10">
        <f t="shared" si="929"/>
        <v>1.0054424310000001</v>
      </c>
      <c r="AF1733" s="2">
        <f t="shared" si="934"/>
        <v>1465.2529759700001</v>
      </c>
      <c r="AG1733" s="2">
        <f t="shared" si="914"/>
        <v>1558.6903268200001</v>
      </c>
      <c r="AH1733" s="3">
        <f t="shared" si="915"/>
        <v>4990.7497734099998</v>
      </c>
      <c r="AI1733" s="4" t="str">
        <f t="shared" si="930"/>
        <v>A+J=</v>
      </c>
      <c r="AJ1733" s="11">
        <f t="shared" si="921"/>
        <v>42524</v>
      </c>
      <c r="AK1733" s="11"/>
      <c r="AL1733" s="4"/>
      <c r="AM1733" s="1"/>
      <c r="AN1733" s="11"/>
      <c r="AO1733" s="1"/>
      <c r="AP1733" s="1"/>
      <c r="AQ1733" s="1"/>
      <c r="AR1733" s="1"/>
      <c r="AS1733" s="6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</row>
    <row r="1734" spans="1:55" x14ac:dyDescent="0.2">
      <c r="A1734" s="144">
        <f t="shared" si="916"/>
        <v>42523</v>
      </c>
      <c r="B1734" s="2">
        <f t="shared" si="903"/>
        <v>283039.82203777693</v>
      </c>
      <c r="C1734" s="2">
        <f t="shared" si="917"/>
        <v>203994.07438912001</v>
      </c>
      <c r="D1734" s="68">
        <f>SUM(Y1734:Y$1825)</f>
        <v>8052.0200114700001</v>
      </c>
      <c r="E1734" s="68">
        <f t="shared" si="904"/>
        <v>195942.05437765</v>
      </c>
      <c r="F1734" s="72">
        <f t="shared" si="925"/>
        <v>4639.05</v>
      </c>
      <c r="G1734" s="3">
        <f>IF(N1734=1,VLOOKUP(A1733,[1]Plan1!$BG$69:$BI$188,3),G1733)</f>
        <v>4675.2299999999996</v>
      </c>
      <c r="H1734" s="11">
        <f t="shared" si="926"/>
        <v>42462</v>
      </c>
      <c r="I1734" s="11">
        <f t="shared" si="927"/>
        <v>42492</v>
      </c>
      <c r="J1734" s="26">
        <f t="shared" si="905"/>
        <v>7.7990105732852477E-3</v>
      </c>
      <c r="K1734" s="11">
        <f t="shared" si="918"/>
        <v>42552</v>
      </c>
      <c r="L1734" s="11">
        <f t="shared" si="906"/>
        <v>42552</v>
      </c>
      <c r="M1734" s="1">
        <f t="shared" si="919"/>
        <v>22</v>
      </c>
      <c r="N1734" s="1">
        <f t="shared" si="922"/>
        <v>1</v>
      </c>
      <c r="O1734" s="2">
        <f t="shared" si="907"/>
        <v>1.0003531800000001</v>
      </c>
      <c r="P1734" s="10">
        <f t="shared" si="932"/>
        <v>1.00610073</v>
      </c>
      <c r="Q1734" s="10">
        <f t="shared" si="928"/>
        <v>1.3901187601167686</v>
      </c>
      <c r="R1734" s="2">
        <f t="shared" si="931"/>
        <v>1.39060972</v>
      </c>
      <c r="S1734" s="2">
        <f t="shared" si="923"/>
        <v>1.3024994299999999</v>
      </c>
      <c r="T1734" s="2">
        <f t="shared" si="908"/>
        <v>265702.16561520001</v>
      </c>
      <c r="U1734" s="2">
        <f t="shared" si="909"/>
        <v>2435.7314638182679</v>
      </c>
      <c r="V1734" s="2">
        <f t="shared" si="910"/>
        <v>76536.870996678656</v>
      </c>
      <c r="W1734" s="2">
        <f t="shared" si="911"/>
        <v>282966.67684961692</v>
      </c>
      <c r="X1734" s="27">
        <f t="shared" si="912"/>
        <v>0</v>
      </c>
      <c r="Y1734" s="2">
        <f t="shared" si="924"/>
        <v>0</v>
      </c>
      <c r="Z1734" s="67">
        <f t="shared" si="913"/>
        <v>0</v>
      </c>
      <c r="AA1734" s="2">
        <f t="shared" si="933"/>
        <v>0</v>
      </c>
      <c r="AB1734" s="26">
        <f t="shared" si="920"/>
        <v>6.7299999999999999E-2</v>
      </c>
      <c r="AC1734" s="27">
        <f t="shared" si="935"/>
        <v>1</v>
      </c>
      <c r="AD1734" s="27">
        <v>252</v>
      </c>
      <c r="AE1734" s="10">
        <f t="shared" si="929"/>
        <v>1.0002584940000001</v>
      </c>
      <c r="AF1734" s="2">
        <f t="shared" si="934"/>
        <v>68.682415590000005</v>
      </c>
      <c r="AG1734" s="2">
        <f t="shared" si="914"/>
        <v>73.145188160000004</v>
      </c>
      <c r="AH1734" s="3" t="str">
        <f t="shared" si="915"/>
        <v>-</v>
      </c>
      <c r="AI1734" s="4" t="str">
        <f t="shared" si="930"/>
        <v>A+J=</v>
      </c>
      <c r="AJ1734" s="11">
        <f t="shared" si="921"/>
        <v>42556</v>
      </c>
      <c r="AK1734" s="11"/>
      <c r="AL1734" s="4"/>
      <c r="AM1734" s="1"/>
      <c r="AN1734" s="11"/>
      <c r="AO1734" s="1"/>
      <c r="AP1734" s="1"/>
      <c r="AQ1734" s="1"/>
      <c r="AR1734" s="1"/>
      <c r="AS1734" s="6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</row>
    <row r="1735" spans="1:55" x14ac:dyDescent="0.2">
      <c r="A1735" s="144">
        <f t="shared" si="916"/>
        <v>42524</v>
      </c>
      <c r="B1735" s="2">
        <f t="shared" si="903"/>
        <v>283209.27092407394</v>
      </c>
      <c r="C1735" s="2">
        <f t="shared" si="917"/>
        <v>203994.07438912001</v>
      </c>
      <c r="D1735" s="68">
        <f>SUM(Y1735:Y$1825)</f>
        <v>8052.0200114700001</v>
      </c>
      <c r="E1735" s="68">
        <f t="shared" si="904"/>
        <v>195942.05437765</v>
      </c>
      <c r="F1735" s="72">
        <f t="shared" si="925"/>
        <v>4639.05</v>
      </c>
      <c r="G1735" s="3">
        <f>IF(N1735=1,VLOOKUP(A1734,[1]Plan1!$BG$69:$BI$188,3),G1734)</f>
        <v>4675.2299999999996</v>
      </c>
      <c r="H1735" s="11">
        <f t="shared" si="926"/>
        <v>42462</v>
      </c>
      <c r="I1735" s="11">
        <f t="shared" si="927"/>
        <v>42492</v>
      </c>
      <c r="J1735" s="26">
        <f t="shared" si="905"/>
        <v>7.7990105732852477E-3</v>
      </c>
      <c r="K1735" s="11">
        <f t="shared" si="918"/>
        <v>42552</v>
      </c>
      <c r="L1735" s="11">
        <f t="shared" si="906"/>
        <v>42552</v>
      </c>
      <c r="M1735" s="1">
        <f t="shared" si="919"/>
        <v>22</v>
      </c>
      <c r="N1735" s="1">
        <f t="shared" si="922"/>
        <v>2</v>
      </c>
      <c r="O1735" s="2">
        <f t="shared" si="907"/>
        <v>1.00070649</v>
      </c>
      <c r="P1735" s="10">
        <f t="shared" si="932"/>
        <v>1.00610073</v>
      </c>
      <c r="Q1735" s="10">
        <f t="shared" si="928"/>
        <v>1.3901187601167686</v>
      </c>
      <c r="R1735" s="2">
        <f t="shared" si="931"/>
        <v>1.3911008600000001</v>
      </c>
      <c r="S1735" s="2">
        <f t="shared" si="923"/>
        <v>1.3024994299999999</v>
      </c>
      <c r="T1735" s="2">
        <f t="shared" si="908"/>
        <v>265702.16561520001</v>
      </c>
      <c r="U1735" s="2">
        <f t="shared" si="909"/>
        <v>2435.7314638182679</v>
      </c>
      <c r="V1735" s="2">
        <f t="shared" si="910"/>
        <v>76633.105977265703</v>
      </c>
      <c r="W1735" s="2">
        <f t="shared" si="911"/>
        <v>283062.91183020396</v>
      </c>
      <c r="X1735" s="27">
        <f t="shared" si="912"/>
        <v>0</v>
      </c>
      <c r="Y1735" s="2">
        <f t="shared" si="924"/>
        <v>0</v>
      </c>
      <c r="Z1735" s="67">
        <f t="shared" si="913"/>
        <v>0</v>
      </c>
      <c r="AA1735" s="2">
        <f t="shared" si="933"/>
        <v>0</v>
      </c>
      <c r="AB1735" s="26">
        <f t="shared" si="920"/>
        <v>6.7299999999999999E-2</v>
      </c>
      <c r="AC1735" s="27">
        <f t="shared" si="935"/>
        <v>2</v>
      </c>
      <c r="AD1735" s="27">
        <v>252</v>
      </c>
      <c r="AE1735" s="10">
        <f t="shared" si="929"/>
        <v>1.000517055</v>
      </c>
      <c r="AF1735" s="2">
        <f t="shared" si="934"/>
        <v>137.38263323999999</v>
      </c>
      <c r="AG1735" s="2">
        <f t="shared" si="914"/>
        <v>146.35909387000001</v>
      </c>
      <c r="AH1735" s="3" t="str">
        <f t="shared" si="915"/>
        <v>-</v>
      </c>
      <c r="AI1735" s="4" t="str">
        <f t="shared" si="930"/>
        <v>A+J=</v>
      </c>
      <c r="AJ1735" s="11">
        <f t="shared" si="921"/>
        <v>42556</v>
      </c>
      <c r="AK1735" s="11"/>
      <c r="AL1735" s="4"/>
      <c r="AM1735" s="1"/>
      <c r="AN1735" s="11"/>
      <c r="AO1735" s="1"/>
      <c r="AP1735" s="1"/>
      <c r="AQ1735" s="1"/>
      <c r="AR1735" s="1"/>
      <c r="AS1735" s="6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</row>
    <row r="1736" spans="1:55" x14ac:dyDescent="0.2">
      <c r="A1736" s="144">
        <f t="shared" si="916"/>
        <v>42525</v>
      </c>
      <c r="B1736" s="2">
        <f t="shared" si="903"/>
        <v>283378.82384419075</v>
      </c>
      <c r="C1736" s="2">
        <f t="shared" si="917"/>
        <v>203994.07438912001</v>
      </c>
      <c r="D1736" s="68">
        <f>SUM(Y1736:Y$1825)</f>
        <v>8052.0200114700001</v>
      </c>
      <c r="E1736" s="68">
        <f t="shared" si="904"/>
        <v>195942.05437765</v>
      </c>
      <c r="F1736" s="72">
        <f t="shared" si="925"/>
        <v>4639.05</v>
      </c>
      <c r="G1736" s="3">
        <f>IF(N1736=1,VLOOKUP(A1735,[1]Plan1!$BG$69:$BI$188,3),G1735)</f>
        <v>4675.2299999999996</v>
      </c>
      <c r="H1736" s="11">
        <f t="shared" si="926"/>
        <v>42462</v>
      </c>
      <c r="I1736" s="11">
        <f t="shared" si="927"/>
        <v>42492</v>
      </c>
      <c r="J1736" s="26">
        <f t="shared" si="905"/>
        <v>7.7990105732852477E-3</v>
      </c>
      <c r="K1736" s="11">
        <f t="shared" si="918"/>
        <v>42552</v>
      </c>
      <c r="L1736" s="11">
        <f t="shared" si="906"/>
        <v>42552</v>
      </c>
      <c r="M1736" s="1">
        <f t="shared" si="919"/>
        <v>22</v>
      </c>
      <c r="N1736" s="1">
        <f t="shared" si="922"/>
        <v>3</v>
      </c>
      <c r="O1736" s="2">
        <f t="shared" si="907"/>
        <v>1.00105993</v>
      </c>
      <c r="P1736" s="10">
        <f t="shared" si="932"/>
        <v>1.00610073</v>
      </c>
      <c r="Q1736" s="10">
        <f t="shared" si="928"/>
        <v>1.3901187601167686</v>
      </c>
      <c r="R1736" s="2">
        <f t="shared" si="931"/>
        <v>1.39159218</v>
      </c>
      <c r="S1736" s="2">
        <f t="shared" si="923"/>
        <v>1.3024994299999999</v>
      </c>
      <c r="T1736" s="2">
        <f t="shared" si="908"/>
        <v>265702.16561520001</v>
      </c>
      <c r="U1736" s="2">
        <f t="shared" si="909"/>
        <v>2435.7314638182679</v>
      </c>
      <c r="V1736" s="2">
        <f t="shared" si="910"/>
        <v>76729.376227422501</v>
      </c>
      <c r="W1736" s="2">
        <f t="shared" si="911"/>
        <v>283159.18208036077</v>
      </c>
      <c r="X1736" s="27">
        <f t="shared" si="912"/>
        <v>0</v>
      </c>
      <c r="Y1736" s="2">
        <f t="shared" si="924"/>
        <v>0</v>
      </c>
      <c r="Z1736" s="67">
        <f t="shared" si="913"/>
        <v>0</v>
      </c>
      <c r="AA1736" s="2">
        <f t="shared" si="933"/>
        <v>0</v>
      </c>
      <c r="AB1736" s="26">
        <f t="shared" si="920"/>
        <v>6.7299999999999999E-2</v>
      </c>
      <c r="AC1736" s="27">
        <f t="shared" si="935"/>
        <v>3</v>
      </c>
      <c r="AD1736" s="27">
        <v>252</v>
      </c>
      <c r="AE1736" s="10">
        <f t="shared" si="929"/>
        <v>1.0007756830000001</v>
      </c>
      <c r="AF1736" s="2">
        <f t="shared" si="934"/>
        <v>206.10065293</v>
      </c>
      <c r="AG1736" s="2">
        <f t="shared" si="914"/>
        <v>219.64176383</v>
      </c>
      <c r="AH1736" s="3" t="str">
        <f t="shared" si="915"/>
        <v>-</v>
      </c>
      <c r="AI1736" s="4" t="str">
        <f t="shared" si="930"/>
        <v>A+J=</v>
      </c>
      <c r="AJ1736" s="11">
        <f t="shared" si="921"/>
        <v>42556</v>
      </c>
      <c r="AK1736" s="11"/>
      <c r="AL1736" s="4"/>
      <c r="AM1736" s="1"/>
      <c r="AN1736" s="11"/>
      <c r="AO1736" s="1"/>
      <c r="AP1736" s="1"/>
      <c r="AQ1736" s="1"/>
      <c r="AR1736" s="1"/>
      <c r="AS1736" s="6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</row>
    <row r="1737" spans="1:55" x14ac:dyDescent="0.2">
      <c r="A1737" s="144">
        <f t="shared" si="916"/>
        <v>42526</v>
      </c>
      <c r="B1737" s="2">
        <f t="shared" si="903"/>
        <v>283378.82384419075</v>
      </c>
      <c r="C1737" s="2">
        <f t="shared" si="917"/>
        <v>203994.07438912001</v>
      </c>
      <c r="D1737" s="68">
        <f>SUM(Y1737:Y$1825)</f>
        <v>8052.0200114700001</v>
      </c>
      <c r="E1737" s="68">
        <f t="shared" si="904"/>
        <v>195942.05437765</v>
      </c>
      <c r="F1737" s="72">
        <f t="shared" si="925"/>
        <v>4639.05</v>
      </c>
      <c r="G1737" s="3">
        <f>IF(N1737=1,VLOOKUP(A1736,[1]Plan1!$BG$69:$BI$188,3),G1736)</f>
        <v>4675.2299999999996</v>
      </c>
      <c r="H1737" s="11">
        <f t="shared" si="926"/>
        <v>42462</v>
      </c>
      <c r="I1737" s="11">
        <f t="shared" si="927"/>
        <v>42492</v>
      </c>
      <c r="J1737" s="26">
        <f t="shared" si="905"/>
        <v>7.7990105732852477E-3</v>
      </c>
      <c r="K1737" s="11">
        <f t="shared" si="918"/>
        <v>42552</v>
      </c>
      <c r="L1737" s="11">
        <f t="shared" si="906"/>
        <v>42552</v>
      </c>
      <c r="M1737" s="1">
        <f t="shared" si="919"/>
        <v>22</v>
      </c>
      <c r="N1737" s="1">
        <f t="shared" si="922"/>
        <v>3</v>
      </c>
      <c r="O1737" s="2">
        <f t="shared" si="907"/>
        <v>1.00105993</v>
      </c>
      <c r="P1737" s="10">
        <f t="shared" si="932"/>
        <v>1.00610073</v>
      </c>
      <c r="Q1737" s="10">
        <f t="shared" si="928"/>
        <v>1.3901187601167686</v>
      </c>
      <c r="R1737" s="2">
        <f t="shared" si="931"/>
        <v>1.39159218</v>
      </c>
      <c r="S1737" s="2">
        <f t="shared" si="923"/>
        <v>1.3024994299999999</v>
      </c>
      <c r="T1737" s="2">
        <f t="shared" si="908"/>
        <v>265702.16561520001</v>
      </c>
      <c r="U1737" s="2">
        <f t="shared" si="909"/>
        <v>2435.7314638182679</v>
      </c>
      <c r="V1737" s="2">
        <f t="shared" si="910"/>
        <v>76729.376227422501</v>
      </c>
      <c r="W1737" s="2">
        <f t="shared" si="911"/>
        <v>283159.18208036077</v>
      </c>
      <c r="X1737" s="27">
        <f t="shared" si="912"/>
        <v>0</v>
      </c>
      <c r="Y1737" s="2">
        <f t="shared" si="924"/>
        <v>0</v>
      </c>
      <c r="Z1737" s="67">
        <f t="shared" si="913"/>
        <v>0</v>
      </c>
      <c r="AA1737" s="2">
        <f t="shared" si="933"/>
        <v>0</v>
      </c>
      <c r="AB1737" s="26">
        <f t="shared" si="920"/>
        <v>6.7299999999999999E-2</v>
      </c>
      <c r="AC1737" s="27">
        <f t="shared" si="935"/>
        <v>3</v>
      </c>
      <c r="AD1737" s="27">
        <v>252</v>
      </c>
      <c r="AE1737" s="10">
        <f t="shared" si="929"/>
        <v>1.0007756830000001</v>
      </c>
      <c r="AF1737" s="2">
        <f t="shared" si="934"/>
        <v>206.10065293</v>
      </c>
      <c r="AG1737" s="2">
        <f t="shared" si="914"/>
        <v>219.64176383</v>
      </c>
      <c r="AH1737" s="3" t="str">
        <f t="shared" si="915"/>
        <v>-</v>
      </c>
      <c r="AI1737" s="4" t="str">
        <f t="shared" si="930"/>
        <v>A+J=</v>
      </c>
      <c r="AJ1737" s="11">
        <f t="shared" si="921"/>
        <v>42556</v>
      </c>
      <c r="AK1737" s="11"/>
      <c r="AL1737" s="4"/>
      <c r="AM1737" s="1"/>
      <c r="AN1737" s="11"/>
      <c r="AO1737" s="1"/>
      <c r="AP1737" s="1"/>
      <c r="AQ1737" s="1"/>
      <c r="AR1737" s="1"/>
      <c r="AS1737" s="6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</row>
    <row r="1738" spans="1:55" x14ac:dyDescent="0.2">
      <c r="A1738" s="144">
        <f t="shared" si="916"/>
        <v>42527</v>
      </c>
      <c r="B1738" s="2">
        <f t="shared" ref="B1738:B1801" si="936">(W1738+AG1738)</f>
        <v>283378.82384419075</v>
      </c>
      <c r="C1738" s="2">
        <f t="shared" si="917"/>
        <v>203994.07438912001</v>
      </c>
      <c r="D1738" s="68">
        <f>SUM(Y1738:Y$1825)</f>
        <v>8052.0200114700001</v>
      </c>
      <c r="E1738" s="68">
        <f t="shared" ref="E1738:E1801" si="937">(C1738-D1738)</f>
        <v>195942.05437765</v>
      </c>
      <c r="F1738" s="72">
        <f t="shared" si="925"/>
        <v>4639.05</v>
      </c>
      <c r="G1738" s="3">
        <f>IF(N1738=1,VLOOKUP(A1737,[1]Plan1!$BG$69:$BI$188,3),G1737)</f>
        <v>4675.2299999999996</v>
      </c>
      <c r="H1738" s="11">
        <f t="shared" si="926"/>
        <v>42462</v>
      </c>
      <c r="I1738" s="11">
        <f t="shared" si="927"/>
        <v>42492</v>
      </c>
      <c r="J1738" s="26">
        <f t="shared" ref="J1738:J1801" si="938">(G1738/F1738)-1</f>
        <v>7.7990105732852477E-3</v>
      </c>
      <c r="K1738" s="11">
        <f t="shared" si="918"/>
        <v>42552</v>
      </c>
      <c r="L1738" s="11">
        <f t="shared" ref="L1738:L1801" si="939">IF(A1738&gt;L1737,K1738,L1737)</f>
        <v>42552</v>
      </c>
      <c r="M1738" s="1">
        <f t="shared" si="919"/>
        <v>22</v>
      </c>
      <c r="N1738" s="1">
        <f t="shared" si="922"/>
        <v>3</v>
      </c>
      <c r="O1738" s="2">
        <f t="shared" ref="O1738:O1801" si="940">TRUNC((G1738/F1738)^TRUNC((N1738/M1738),9),8)</f>
        <v>1.00105993</v>
      </c>
      <c r="P1738" s="10">
        <f t="shared" si="932"/>
        <v>1.00610073</v>
      </c>
      <c r="Q1738" s="10">
        <f t="shared" si="928"/>
        <v>1.3901187601167686</v>
      </c>
      <c r="R1738" s="2">
        <f t="shared" si="931"/>
        <v>1.39159218</v>
      </c>
      <c r="S1738" s="2">
        <f t="shared" si="923"/>
        <v>1.3024994299999999</v>
      </c>
      <c r="T1738" s="2">
        <f t="shared" ref="T1738:T1801" si="941">TRUNC(C1738*S1738,8)</f>
        <v>265702.16561520001</v>
      </c>
      <c r="U1738" s="2">
        <f t="shared" ref="U1738:U1801" si="942">(D1738*(S1738-1))</f>
        <v>2435.7314638182679</v>
      </c>
      <c r="V1738" s="2">
        <f t="shared" ref="V1738:V1801" si="943">(E1738*(R1738-1))</f>
        <v>76729.376227422501</v>
      </c>
      <c r="W1738" s="2">
        <f t="shared" ref="W1738:W1801" si="944">(C1738+U1738+V1738)</f>
        <v>283159.18208036077</v>
      </c>
      <c r="X1738" s="27">
        <f t="shared" ref="X1738:X1801" si="945">IF(VLOOKUP(A1738,AN$10:AU$131,8)=VLOOKUP(A1737,AN$10:AU$131,8),0,VLOOKUP(A1738,AN$10:AU$131,8))</f>
        <v>0</v>
      </c>
      <c r="Y1738" s="2">
        <f t="shared" si="924"/>
        <v>0</v>
      </c>
      <c r="Z1738" s="67">
        <f t="shared" ref="Z1738:Z1801" si="946">IF(X1738&gt;0,VLOOKUP($A1738,$AN$10:$AS$131,6),0)</f>
        <v>0</v>
      </c>
      <c r="AA1738" s="2">
        <f t="shared" si="933"/>
        <v>0</v>
      </c>
      <c r="AB1738" s="26">
        <f t="shared" si="920"/>
        <v>6.7299999999999999E-2</v>
      </c>
      <c r="AC1738" s="27">
        <f t="shared" si="935"/>
        <v>3</v>
      </c>
      <c r="AD1738" s="27">
        <v>252</v>
      </c>
      <c r="AE1738" s="10">
        <f t="shared" si="929"/>
        <v>1.0007756830000001</v>
      </c>
      <c r="AF1738" s="2">
        <f t="shared" si="934"/>
        <v>206.10065293</v>
      </c>
      <c r="AG1738" s="2">
        <f t="shared" ref="AG1738:AG1801" si="947">TRUNC((W1738*(AE1738-1)),8)</f>
        <v>219.64176383</v>
      </c>
      <c r="AH1738" s="3" t="str">
        <f t="shared" ref="AH1738:AH1801" si="948">IF(AA1738&gt;0,AA1738+AF1738,"-")</f>
        <v>-</v>
      </c>
      <c r="AI1738" s="4" t="str">
        <f t="shared" si="930"/>
        <v>A+J=</v>
      </c>
      <c r="AJ1738" s="11">
        <f t="shared" si="921"/>
        <v>42556</v>
      </c>
      <c r="AK1738" s="11"/>
      <c r="AL1738" s="4"/>
      <c r="AM1738" s="1"/>
      <c r="AN1738" s="11"/>
      <c r="AO1738" s="1"/>
      <c r="AP1738" s="1"/>
      <c r="AQ1738" s="1"/>
      <c r="AR1738" s="1"/>
      <c r="AS1738" s="6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</row>
    <row r="1739" spans="1:55" x14ac:dyDescent="0.2">
      <c r="A1739" s="144">
        <f t="shared" ref="A1739:A1802" si="949">(A1738+1)</f>
        <v>42528</v>
      </c>
      <c r="B1739" s="2">
        <f t="shared" si="936"/>
        <v>283548.47860013688</v>
      </c>
      <c r="C1739" s="2">
        <f t="shared" ref="C1739:C1802" si="950">TRUNC(IF(X1738&gt;0,VLOOKUP(A1738,$AN$12:$AO$131,2),C1738),8)</f>
        <v>203994.07438912001</v>
      </c>
      <c r="D1739" s="68">
        <f>SUM(Y1739:Y$1825)</f>
        <v>8052.0200114700001</v>
      </c>
      <c r="E1739" s="68">
        <f t="shared" si="937"/>
        <v>195942.05437765</v>
      </c>
      <c r="F1739" s="72">
        <f t="shared" si="925"/>
        <v>4639.05</v>
      </c>
      <c r="G1739" s="3">
        <f>IF(N1739=1,VLOOKUP(A1738,[1]Plan1!$BG$69:$BI$188,3),G1738)</f>
        <v>4675.2299999999996</v>
      </c>
      <c r="H1739" s="11">
        <f t="shared" si="926"/>
        <v>42462</v>
      </c>
      <c r="I1739" s="11">
        <f t="shared" si="927"/>
        <v>42492</v>
      </c>
      <c r="J1739" s="26">
        <f t="shared" si="938"/>
        <v>7.7990105732852477E-3</v>
      </c>
      <c r="K1739" s="11">
        <f t="shared" ref="K1739:K1802" si="951">IF(DAY(A1739)=1,VLOOKUP(A1739,AR$137:AW$275,4),K1738)</f>
        <v>42552</v>
      </c>
      <c r="L1739" s="11">
        <f t="shared" si="939"/>
        <v>42552</v>
      </c>
      <c r="M1739" s="1">
        <f t="shared" ref="M1739:M1802" si="952">IF(L1739=L1738,M1738,NETWORKDAYS(L1738,L1739,$AN$137:$AN$327)-1)</f>
        <v>22</v>
      </c>
      <c r="N1739" s="1">
        <f t="shared" si="922"/>
        <v>4</v>
      </c>
      <c r="O1739" s="2">
        <f t="shared" si="940"/>
        <v>1.00141349</v>
      </c>
      <c r="P1739" s="10">
        <f t="shared" si="932"/>
        <v>1.00610073</v>
      </c>
      <c r="Q1739" s="10">
        <f t="shared" si="928"/>
        <v>1.3901187601167686</v>
      </c>
      <c r="R1739" s="2">
        <f t="shared" si="931"/>
        <v>1.3920836700000001</v>
      </c>
      <c r="S1739" s="2">
        <f t="shared" si="923"/>
        <v>1.3024994299999999</v>
      </c>
      <c r="T1739" s="2">
        <f t="shared" si="941"/>
        <v>265702.16561520001</v>
      </c>
      <c r="U1739" s="2">
        <f t="shared" si="942"/>
        <v>2435.7314638182679</v>
      </c>
      <c r="V1739" s="2">
        <f t="shared" si="943"/>
        <v>76825.679787728601</v>
      </c>
      <c r="W1739" s="2">
        <f t="shared" si="944"/>
        <v>283255.48564066686</v>
      </c>
      <c r="X1739" s="27">
        <f t="shared" si="945"/>
        <v>0</v>
      </c>
      <c r="Y1739" s="2">
        <f t="shared" si="924"/>
        <v>0</v>
      </c>
      <c r="Z1739" s="67">
        <f t="shared" si="946"/>
        <v>0</v>
      </c>
      <c r="AA1739" s="2">
        <f t="shared" si="933"/>
        <v>0</v>
      </c>
      <c r="AB1739" s="26">
        <f t="shared" ref="AB1739:AB1802" si="953">(AB1738)</f>
        <v>6.7299999999999999E-2</v>
      </c>
      <c r="AC1739" s="27">
        <f t="shared" si="935"/>
        <v>4</v>
      </c>
      <c r="AD1739" s="27">
        <v>252</v>
      </c>
      <c r="AE1739" s="10">
        <f t="shared" si="929"/>
        <v>1.0010343770000001</v>
      </c>
      <c r="AF1739" s="2">
        <f t="shared" si="934"/>
        <v>274.83620896000002</v>
      </c>
      <c r="AG1739" s="2">
        <f t="shared" si="947"/>
        <v>292.99295947000002</v>
      </c>
      <c r="AH1739" s="3" t="str">
        <f t="shared" si="948"/>
        <v>-</v>
      </c>
      <c r="AI1739" s="4" t="str">
        <f t="shared" si="930"/>
        <v>A+J=</v>
      </c>
      <c r="AJ1739" s="11">
        <f t="shared" ref="AJ1739:AJ1802" si="954">IF(X1738&gt;0,VLOOKUP(A1738,$AN$10:$AW$130,10),AJ1738)</f>
        <v>42556</v>
      </c>
      <c r="AK1739" s="11"/>
      <c r="AL1739" s="4"/>
      <c r="AM1739" s="1"/>
      <c r="AN1739" s="11"/>
      <c r="AO1739" s="1"/>
      <c r="AP1739" s="1"/>
      <c r="AQ1739" s="1"/>
      <c r="AR1739" s="1"/>
      <c r="AS1739" s="6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</row>
    <row r="1740" spans="1:55" x14ac:dyDescent="0.2">
      <c r="A1740" s="144">
        <f t="shared" si="949"/>
        <v>42529</v>
      </c>
      <c r="B1740" s="2">
        <f t="shared" si="936"/>
        <v>283718.23972743325</v>
      </c>
      <c r="C1740" s="2">
        <f t="shared" si="950"/>
        <v>203994.07438912001</v>
      </c>
      <c r="D1740" s="68">
        <f>SUM(Y1740:Y$1825)</f>
        <v>8052.0200114700001</v>
      </c>
      <c r="E1740" s="68">
        <f t="shared" si="937"/>
        <v>195942.05437765</v>
      </c>
      <c r="F1740" s="72">
        <f t="shared" si="925"/>
        <v>4639.05</v>
      </c>
      <c r="G1740" s="3">
        <f>IF(N1740=1,VLOOKUP(A1739,[1]Plan1!$BG$69:$BI$188,3),G1739)</f>
        <v>4675.2299999999996</v>
      </c>
      <c r="H1740" s="11">
        <f t="shared" si="926"/>
        <v>42462</v>
      </c>
      <c r="I1740" s="11">
        <f t="shared" si="927"/>
        <v>42492</v>
      </c>
      <c r="J1740" s="26">
        <f t="shared" si="938"/>
        <v>7.7990105732852477E-3</v>
      </c>
      <c r="K1740" s="11">
        <f t="shared" si="951"/>
        <v>42552</v>
      </c>
      <c r="L1740" s="11">
        <f t="shared" si="939"/>
        <v>42552</v>
      </c>
      <c r="M1740" s="1">
        <f t="shared" si="952"/>
        <v>22</v>
      </c>
      <c r="N1740" s="1">
        <f t="shared" si="922"/>
        <v>5</v>
      </c>
      <c r="O1740" s="2">
        <f t="shared" si="940"/>
        <v>1.0017671800000001</v>
      </c>
      <c r="P1740" s="10">
        <f t="shared" si="932"/>
        <v>1.00610073</v>
      </c>
      <c r="Q1740" s="10">
        <f t="shared" si="928"/>
        <v>1.3901187601167686</v>
      </c>
      <c r="R1740" s="2">
        <f t="shared" si="931"/>
        <v>1.39257535</v>
      </c>
      <c r="S1740" s="2">
        <f t="shared" si="923"/>
        <v>1.3024994299999999</v>
      </c>
      <c r="T1740" s="2">
        <f t="shared" si="941"/>
        <v>265702.16561520001</v>
      </c>
      <c r="U1740" s="2">
        <f t="shared" si="942"/>
        <v>2435.7314638182679</v>
      </c>
      <c r="V1740" s="2">
        <f t="shared" si="943"/>
        <v>76922.020577024974</v>
      </c>
      <c r="W1740" s="2">
        <f t="shared" si="944"/>
        <v>283351.82642996323</v>
      </c>
      <c r="X1740" s="27">
        <f t="shared" si="945"/>
        <v>0</v>
      </c>
      <c r="Y1740" s="2">
        <f t="shared" si="924"/>
        <v>0</v>
      </c>
      <c r="Z1740" s="67">
        <f t="shared" si="946"/>
        <v>0</v>
      </c>
      <c r="AA1740" s="2">
        <f t="shared" si="933"/>
        <v>0</v>
      </c>
      <c r="AB1740" s="26">
        <f t="shared" si="953"/>
        <v>6.7299999999999999E-2</v>
      </c>
      <c r="AC1740" s="27">
        <f t="shared" si="935"/>
        <v>5</v>
      </c>
      <c r="AD1740" s="27">
        <v>252</v>
      </c>
      <c r="AE1740" s="10">
        <f t="shared" si="929"/>
        <v>1.0012931389999999</v>
      </c>
      <c r="AF1740" s="2">
        <f t="shared" si="934"/>
        <v>343.58983274000002</v>
      </c>
      <c r="AG1740" s="2">
        <f t="shared" si="947"/>
        <v>366.41329746999997</v>
      </c>
      <c r="AH1740" s="3" t="str">
        <f t="shared" si="948"/>
        <v>-</v>
      </c>
      <c r="AI1740" s="4" t="str">
        <f t="shared" si="930"/>
        <v>A+J=</v>
      </c>
      <c r="AJ1740" s="11">
        <f t="shared" si="954"/>
        <v>42556</v>
      </c>
      <c r="AK1740" s="11"/>
      <c r="AL1740" s="4"/>
      <c r="AM1740" s="1"/>
      <c r="AN1740" s="11"/>
      <c r="AO1740" s="1"/>
      <c r="AP1740" s="1"/>
      <c r="AQ1740" s="1"/>
      <c r="AR1740" s="1"/>
      <c r="AS1740" s="6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</row>
    <row r="1741" spans="1:55" x14ac:dyDescent="0.2">
      <c r="A1741" s="144">
        <f t="shared" si="949"/>
        <v>42530</v>
      </c>
      <c r="B1741" s="2">
        <f t="shared" si="936"/>
        <v>283888.09885790787</v>
      </c>
      <c r="C1741" s="2">
        <f t="shared" si="950"/>
        <v>203994.07438912001</v>
      </c>
      <c r="D1741" s="68">
        <f>SUM(Y1741:Y$1825)</f>
        <v>8052.0200114700001</v>
      </c>
      <c r="E1741" s="68">
        <f t="shared" si="937"/>
        <v>195942.05437765</v>
      </c>
      <c r="F1741" s="72">
        <f t="shared" si="925"/>
        <v>4639.05</v>
      </c>
      <c r="G1741" s="3">
        <f>IF(N1741=1,VLOOKUP(A1740,[1]Plan1!$BG$69:$BI$188,3),G1740)</f>
        <v>4675.2299999999996</v>
      </c>
      <c r="H1741" s="11">
        <f t="shared" si="926"/>
        <v>42462</v>
      </c>
      <c r="I1741" s="11">
        <f t="shared" si="927"/>
        <v>42492</v>
      </c>
      <c r="J1741" s="26">
        <f t="shared" si="938"/>
        <v>7.7990105732852477E-3</v>
      </c>
      <c r="K1741" s="11">
        <f t="shared" si="951"/>
        <v>42552</v>
      </c>
      <c r="L1741" s="11">
        <f t="shared" si="939"/>
        <v>42552</v>
      </c>
      <c r="M1741" s="1">
        <f t="shared" si="952"/>
        <v>22</v>
      </c>
      <c r="N1741" s="1">
        <f t="shared" si="922"/>
        <v>6</v>
      </c>
      <c r="O1741" s="2">
        <f t="shared" si="940"/>
        <v>1.0021209900000001</v>
      </c>
      <c r="P1741" s="10">
        <f t="shared" si="932"/>
        <v>1.00610073</v>
      </c>
      <c r="Q1741" s="10">
        <f t="shared" si="928"/>
        <v>1.3901187601167686</v>
      </c>
      <c r="R1741" s="2">
        <f t="shared" si="931"/>
        <v>1.3930671800000001</v>
      </c>
      <c r="S1741" s="2">
        <f t="shared" si="923"/>
        <v>1.3024994299999999</v>
      </c>
      <c r="T1741" s="2">
        <f t="shared" si="941"/>
        <v>265702.16561520001</v>
      </c>
      <c r="U1741" s="2">
        <f t="shared" si="942"/>
        <v>2435.7314638182679</v>
      </c>
      <c r="V1741" s="2">
        <f t="shared" si="943"/>
        <v>77018.390757629561</v>
      </c>
      <c r="W1741" s="2">
        <f t="shared" si="944"/>
        <v>283448.19661056786</v>
      </c>
      <c r="X1741" s="27">
        <f t="shared" si="945"/>
        <v>0</v>
      </c>
      <c r="Y1741" s="2">
        <f t="shared" si="924"/>
        <v>0</v>
      </c>
      <c r="Z1741" s="67">
        <f t="shared" si="946"/>
        <v>0</v>
      </c>
      <c r="AA1741" s="2">
        <f t="shared" si="933"/>
        <v>0</v>
      </c>
      <c r="AB1741" s="26">
        <f t="shared" si="953"/>
        <v>6.7299999999999999E-2</v>
      </c>
      <c r="AC1741" s="27">
        <f t="shared" si="935"/>
        <v>6</v>
      </c>
      <c r="AD1741" s="27">
        <v>252</v>
      </c>
      <c r="AE1741" s="10">
        <f t="shared" si="929"/>
        <v>1.0015519669999999</v>
      </c>
      <c r="AF1741" s="2">
        <f t="shared" si="934"/>
        <v>412.36099286000001</v>
      </c>
      <c r="AG1741" s="2">
        <f t="shared" si="947"/>
        <v>439.90224733999997</v>
      </c>
      <c r="AH1741" s="3" t="str">
        <f t="shared" si="948"/>
        <v>-</v>
      </c>
      <c r="AI1741" s="4" t="str">
        <f t="shared" si="930"/>
        <v>A+J=</v>
      </c>
      <c r="AJ1741" s="11">
        <f t="shared" si="954"/>
        <v>42556</v>
      </c>
      <c r="AK1741" s="11"/>
      <c r="AL1741" s="4"/>
      <c r="AM1741" s="1"/>
      <c r="AN1741" s="11"/>
      <c r="AO1741" s="1"/>
      <c r="AP1741" s="1"/>
      <c r="AQ1741" s="1"/>
      <c r="AR1741" s="1"/>
      <c r="AS1741" s="6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</row>
    <row r="1742" spans="1:55" x14ac:dyDescent="0.2">
      <c r="A1742" s="144">
        <f t="shared" si="949"/>
        <v>42531</v>
      </c>
      <c r="B1742" s="2">
        <f t="shared" si="936"/>
        <v>284058.06416888273</v>
      </c>
      <c r="C1742" s="2">
        <f t="shared" si="950"/>
        <v>203994.07438912001</v>
      </c>
      <c r="D1742" s="68">
        <f>SUM(Y1742:Y$1825)</f>
        <v>8052.0200114700001</v>
      </c>
      <c r="E1742" s="68">
        <f t="shared" si="937"/>
        <v>195942.05437765</v>
      </c>
      <c r="F1742" s="72">
        <f t="shared" si="925"/>
        <v>4639.05</v>
      </c>
      <c r="G1742" s="3">
        <f>IF(N1742=1,VLOOKUP(A1741,[1]Plan1!$BG$69:$BI$188,3),G1741)</f>
        <v>4675.2299999999996</v>
      </c>
      <c r="H1742" s="11">
        <f t="shared" si="926"/>
        <v>42462</v>
      </c>
      <c r="I1742" s="11">
        <f t="shared" si="927"/>
        <v>42492</v>
      </c>
      <c r="J1742" s="26">
        <f t="shared" si="938"/>
        <v>7.7990105732852477E-3</v>
      </c>
      <c r="K1742" s="11">
        <f t="shared" si="951"/>
        <v>42552</v>
      </c>
      <c r="L1742" s="11">
        <f t="shared" si="939"/>
        <v>42552</v>
      </c>
      <c r="M1742" s="1">
        <f t="shared" si="952"/>
        <v>22</v>
      </c>
      <c r="N1742" s="1">
        <f t="shared" si="922"/>
        <v>7</v>
      </c>
      <c r="O1742" s="2">
        <f t="shared" si="940"/>
        <v>1.00247493</v>
      </c>
      <c r="P1742" s="10">
        <f t="shared" si="932"/>
        <v>1.00610073</v>
      </c>
      <c r="Q1742" s="10">
        <f t="shared" si="928"/>
        <v>1.3901187601167686</v>
      </c>
      <c r="R1742" s="2">
        <f t="shared" si="931"/>
        <v>1.3935592000000001</v>
      </c>
      <c r="S1742" s="2">
        <f t="shared" si="923"/>
        <v>1.3024994299999999</v>
      </c>
      <c r="T1742" s="2">
        <f t="shared" si="941"/>
        <v>265702.16561520001</v>
      </c>
      <c r="U1742" s="2">
        <f t="shared" si="942"/>
        <v>2435.7314638182679</v>
      </c>
      <c r="V1742" s="2">
        <f t="shared" si="943"/>
        <v>77114.79816722445</v>
      </c>
      <c r="W1742" s="2">
        <f t="shared" si="944"/>
        <v>283544.60402016272</v>
      </c>
      <c r="X1742" s="27">
        <f t="shared" si="945"/>
        <v>0</v>
      </c>
      <c r="Y1742" s="2">
        <f t="shared" si="924"/>
        <v>0</v>
      </c>
      <c r="Z1742" s="67">
        <f t="shared" si="946"/>
        <v>0</v>
      </c>
      <c r="AA1742" s="2">
        <f t="shared" si="933"/>
        <v>0</v>
      </c>
      <c r="AB1742" s="26">
        <f t="shared" si="953"/>
        <v>6.7299999999999999E-2</v>
      </c>
      <c r="AC1742" s="27">
        <f t="shared" si="935"/>
        <v>7</v>
      </c>
      <c r="AD1742" s="27">
        <v>252</v>
      </c>
      <c r="AE1742" s="10">
        <f t="shared" si="929"/>
        <v>1.0018108619999999</v>
      </c>
      <c r="AF1742" s="2">
        <f t="shared" si="934"/>
        <v>481.14995503</v>
      </c>
      <c r="AG1742" s="2">
        <f t="shared" si="947"/>
        <v>513.46014872000001</v>
      </c>
      <c r="AH1742" s="3" t="str">
        <f t="shared" si="948"/>
        <v>-</v>
      </c>
      <c r="AI1742" s="4" t="str">
        <f t="shared" si="930"/>
        <v>A+J=</v>
      </c>
      <c r="AJ1742" s="11">
        <f t="shared" si="954"/>
        <v>42556</v>
      </c>
      <c r="AK1742" s="11"/>
      <c r="AL1742" s="4"/>
      <c r="AM1742" s="1"/>
      <c r="AN1742" s="11"/>
      <c r="AO1742" s="1"/>
      <c r="AP1742" s="1"/>
      <c r="AQ1742" s="1"/>
      <c r="AR1742" s="1"/>
      <c r="AS1742" s="6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</row>
    <row r="1743" spans="1:55" x14ac:dyDescent="0.2">
      <c r="A1743" s="144">
        <f t="shared" si="949"/>
        <v>42532</v>
      </c>
      <c r="B1743" s="2">
        <f t="shared" si="936"/>
        <v>284228.13206532685</v>
      </c>
      <c r="C1743" s="2">
        <f t="shared" si="950"/>
        <v>203994.07438912001</v>
      </c>
      <c r="D1743" s="68">
        <f>SUM(Y1743:Y$1825)</f>
        <v>8052.0200114700001</v>
      </c>
      <c r="E1743" s="68">
        <f t="shared" si="937"/>
        <v>195942.05437765</v>
      </c>
      <c r="F1743" s="72">
        <f t="shared" si="925"/>
        <v>4639.05</v>
      </c>
      <c r="G1743" s="3">
        <f>IF(N1743=1,VLOOKUP(A1742,[1]Plan1!$BG$69:$BI$188,3),G1742)</f>
        <v>4675.2299999999996</v>
      </c>
      <c r="H1743" s="11">
        <f t="shared" si="926"/>
        <v>42462</v>
      </c>
      <c r="I1743" s="11">
        <f t="shared" si="927"/>
        <v>42492</v>
      </c>
      <c r="J1743" s="26">
        <f t="shared" si="938"/>
        <v>7.7990105732852477E-3</v>
      </c>
      <c r="K1743" s="11">
        <f t="shared" si="951"/>
        <v>42552</v>
      </c>
      <c r="L1743" s="11">
        <f t="shared" si="939"/>
        <v>42552</v>
      </c>
      <c r="M1743" s="1">
        <f t="shared" si="952"/>
        <v>22</v>
      </c>
      <c r="N1743" s="1">
        <f t="shared" si="922"/>
        <v>8</v>
      </c>
      <c r="O1743" s="2">
        <f t="shared" si="940"/>
        <v>1.00282899</v>
      </c>
      <c r="P1743" s="10">
        <f t="shared" si="932"/>
        <v>1.00610073</v>
      </c>
      <c r="Q1743" s="10">
        <f t="shared" si="928"/>
        <v>1.3901187601167686</v>
      </c>
      <c r="R1743" s="2">
        <f t="shared" si="931"/>
        <v>1.39405139</v>
      </c>
      <c r="S1743" s="2">
        <f t="shared" si="923"/>
        <v>1.3024994299999999</v>
      </c>
      <c r="T1743" s="2">
        <f t="shared" si="941"/>
        <v>265702.16561520001</v>
      </c>
      <c r="U1743" s="2">
        <f t="shared" si="942"/>
        <v>2435.7314638182679</v>
      </c>
      <c r="V1743" s="2">
        <f t="shared" si="943"/>
        <v>77211.238886968567</v>
      </c>
      <c r="W1743" s="2">
        <f t="shared" si="944"/>
        <v>283641.04473990685</v>
      </c>
      <c r="X1743" s="27">
        <f t="shared" si="945"/>
        <v>0</v>
      </c>
      <c r="Y1743" s="2">
        <f t="shared" si="924"/>
        <v>0</v>
      </c>
      <c r="Z1743" s="67">
        <f t="shared" si="946"/>
        <v>0</v>
      </c>
      <c r="AA1743" s="2">
        <f t="shared" si="933"/>
        <v>0</v>
      </c>
      <c r="AB1743" s="26">
        <f t="shared" si="953"/>
        <v>6.7299999999999999E-2</v>
      </c>
      <c r="AC1743" s="27">
        <f t="shared" si="935"/>
        <v>8</v>
      </c>
      <c r="AD1743" s="27">
        <v>252</v>
      </c>
      <c r="AE1743" s="10">
        <f t="shared" si="929"/>
        <v>1.002069825</v>
      </c>
      <c r="AF1743" s="2">
        <f t="shared" si="934"/>
        <v>549.95698493999998</v>
      </c>
      <c r="AG1743" s="2">
        <f t="shared" si="947"/>
        <v>587.08732541999996</v>
      </c>
      <c r="AH1743" s="3" t="str">
        <f t="shared" si="948"/>
        <v>-</v>
      </c>
      <c r="AI1743" s="4" t="str">
        <f t="shared" si="930"/>
        <v>A+J=</v>
      </c>
      <c r="AJ1743" s="11">
        <f t="shared" si="954"/>
        <v>42556</v>
      </c>
      <c r="AK1743" s="11"/>
      <c r="AL1743" s="4"/>
      <c r="AM1743" s="1"/>
      <c r="AN1743" s="11"/>
      <c r="AO1743" s="1"/>
      <c r="AP1743" s="1"/>
      <c r="AQ1743" s="1"/>
      <c r="AR1743" s="1"/>
      <c r="AS1743" s="6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</row>
    <row r="1744" spans="1:55" x14ac:dyDescent="0.2">
      <c r="A1744" s="144">
        <f t="shared" si="949"/>
        <v>42533</v>
      </c>
      <c r="B1744" s="2">
        <f t="shared" si="936"/>
        <v>284228.13206532685</v>
      </c>
      <c r="C1744" s="2">
        <f t="shared" si="950"/>
        <v>203994.07438912001</v>
      </c>
      <c r="D1744" s="68">
        <f>SUM(Y1744:Y$1825)</f>
        <v>8052.0200114700001</v>
      </c>
      <c r="E1744" s="68">
        <f t="shared" si="937"/>
        <v>195942.05437765</v>
      </c>
      <c r="F1744" s="72">
        <f t="shared" si="925"/>
        <v>4639.05</v>
      </c>
      <c r="G1744" s="3">
        <f>IF(N1744=1,VLOOKUP(A1743,[1]Plan1!$BG$69:$BI$188,3),G1743)</f>
        <v>4675.2299999999996</v>
      </c>
      <c r="H1744" s="11">
        <f t="shared" si="926"/>
        <v>42462</v>
      </c>
      <c r="I1744" s="11">
        <f t="shared" si="927"/>
        <v>42492</v>
      </c>
      <c r="J1744" s="26">
        <f t="shared" si="938"/>
        <v>7.7990105732852477E-3</v>
      </c>
      <c r="K1744" s="11">
        <f t="shared" si="951"/>
        <v>42552</v>
      </c>
      <c r="L1744" s="11">
        <f t="shared" si="939"/>
        <v>42552</v>
      </c>
      <c r="M1744" s="1">
        <f t="shared" si="952"/>
        <v>22</v>
      </c>
      <c r="N1744" s="1">
        <f t="shared" si="922"/>
        <v>8</v>
      </c>
      <c r="O1744" s="2">
        <f t="shared" si="940"/>
        <v>1.00282899</v>
      </c>
      <c r="P1744" s="10">
        <f t="shared" si="932"/>
        <v>1.00610073</v>
      </c>
      <c r="Q1744" s="10">
        <f t="shared" si="928"/>
        <v>1.3901187601167686</v>
      </c>
      <c r="R1744" s="2">
        <f t="shared" si="931"/>
        <v>1.39405139</v>
      </c>
      <c r="S1744" s="2">
        <f t="shared" si="923"/>
        <v>1.3024994299999999</v>
      </c>
      <c r="T1744" s="2">
        <f t="shared" si="941"/>
        <v>265702.16561520001</v>
      </c>
      <c r="U1744" s="2">
        <f t="shared" si="942"/>
        <v>2435.7314638182679</v>
      </c>
      <c r="V1744" s="2">
        <f t="shared" si="943"/>
        <v>77211.238886968567</v>
      </c>
      <c r="W1744" s="2">
        <f t="shared" si="944"/>
        <v>283641.04473990685</v>
      </c>
      <c r="X1744" s="27">
        <f t="shared" si="945"/>
        <v>0</v>
      </c>
      <c r="Y1744" s="2">
        <f t="shared" si="924"/>
        <v>0</v>
      </c>
      <c r="Z1744" s="67">
        <f t="shared" si="946"/>
        <v>0</v>
      </c>
      <c r="AA1744" s="2">
        <f t="shared" si="933"/>
        <v>0</v>
      </c>
      <c r="AB1744" s="26">
        <f t="shared" si="953"/>
        <v>6.7299999999999999E-2</v>
      </c>
      <c r="AC1744" s="27">
        <f t="shared" si="935"/>
        <v>8</v>
      </c>
      <c r="AD1744" s="27">
        <v>252</v>
      </c>
      <c r="AE1744" s="10">
        <f t="shared" si="929"/>
        <v>1.002069825</v>
      </c>
      <c r="AF1744" s="2">
        <f t="shared" si="934"/>
        <v>549.95698493999998</v>
      </c>
      <c r="AG1744" s="2">
        <f t="shared" si="947"/>
        <v>587.08732541999996</v>
      </c>
      <c r="AH1744" s="3" t="str">
        <f t="shared" si="948"/>
        <v>-</v>
      </c>
      <c r="AI1744" s="4" t="str">
        <f t="shared" si="930"/>
        <v>A+J=</v>
      </c>
      <c r="AJ1744" s="11">
        <f t="shared" si="954"/>
        <v>42556</v>
      </c>
      <c r="AK1744" s="11"/>
      <c r="AL1744" s="4"/>
      <c r="AM1744" s="1"/>
      <c r="AN1744" s="11"/>
      <c r="AO1744" s="1"/>
      <c r="AP1744" s="1"/>
      <c r="AQ1744" s="1"/>
      <c r="AR1744" s="1"/>
      <c r="AS1744" s="6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</row>
    <row r="1745" spans="1:55" x14ac:dyDescent="0.2">
      <c r="A1745" s="144">
        <f t="shared" si="949"/>
        <v>42534</v>
      </c>
      <c r="B1745" s="2">
        <f t="shared" si="936"/>
        <v>284228.13206532685</v>
      </c>
      <c r="C1745" s="2">
        <f t="shared" si="950"/>
        <v>203994.07438912001</v>
      </c>
      <c r="D1745" s="68">
        <f>SUM(Y1745:Y$1825)</f>
        <v>8052.0200114700001</v>
      </c>
      <c r="E1745" s="68">
        <f t="shared" si="937"/>
        <v>195942.05437765</v>
      </c>
      <c r="F1745" s="72">
        <f t="shared" si="925"/>
        <v>4639.05</v>
      </c>
      <c r="G1745" s="3">
        <f>IF(N1745=1,VLOOKUP(A1744,[1]Plan1!$BG$69:$BI$188,3),G1744)</f>
        <v>4675.2299999999996</v>
      </c>
      <c r="H1745" s="11">
        <f t="shared" si="926"/>
        <v>42462</v>
      </c>
      <c r="I1745" s="11">
        <f t="shared" si="927"/>
        <v>42492</v>
      </c>
      <c r="J1745" s="26">
        <f t="shared" si="938"/>
        <v>7.7990105732852477E-3</v>
      </c>
      <c r="K1745" s="11">
        <f t="shared" si="951"/>
        <v>42552</v>
      </c>
      <c r="L1745" s="11">
        <f t="shared" si="939"/>
        <v>42552</v>
      </c>
      <c r="M1745" s="1">
        <f t="shared" si="952"/>
        <v>22</v>
      </c>
      <c r="N1745" s="1">
        <f t="shared" si="922"/>
        <v>8</v>
      </c>
      <c r="O1745" s="2">
        <f t="shared" si="940"/>
        <v>1.00282899</v>
      </c>
      <c r="P1745" s="10">
        <f t="shared" si="932"/>
        <v>1.00610073</v>
      </c>
      <c r="Q1745" s="10">
        <f t="shared" si="928"/>
        <v>1.3901187601167686</v>
      </c>
      <c r="R1745" s="2">
        <f t="shared" si="931"/>
        <v>1.39405139</v>
      </c>
      <c r="S1745" s="2">
        <f t="shared" si="923"/>
        <v>1.3024994299999999</v>
      </c>
      <c r="T1745" s="2">
        <f t="shared" si="941"/>
        <v>265702.16561520001</v>
      </c>
      <c r="U1745" s="2">
        <f t="shared" si="942"/>
        <v>2435.7314638182679</v>
      </c>
      <c r="V1745" s="2">
        <f t="shared" si="943"/>
        <v>77211.238886968567</v>
      </c>
      <c r="W1745" s="2">
        <f t="shared" si="944"/>
        <v>283641.04473990685</v>
      </c>
      <c r="X1745" s="27">
        <f t="shared" si="945"/>
        <v>0</v>
      </c>
      <c r="Y1745" s="2">
        <f t="shared" si="924"/>
        <v>0</v>
      </c>
      <c r="Z1745" s="67">
        <f t="shared" si="946"/>
        <v>0</v>
      </c>
      <c r="AA1745" s="2">
        <f t="shared" si="933"/>
        <v>0</v>
      </c>
      <c r="AB1745" s="26">
        <f t="shared" si="953"/>
        <v>6.7299999999999999E-2</v>
      </c>
      <c r="AC1745" s="27">
        <f t="shared" si="935"/>
        <v>8</v>
      </c>
      <c r="AD1745" s="27">
        <v>252</v>
      </c>
      <c r="AE1745" s="10">
        <f t="shared" si="929"/>
        <v>1.002069825</v>
      </c>
      <c r="AF1745" s="2">
        <f t="shared" si="934"/>
        <v>549.95698493999998</v>
      </c>
      <c r="AG1745" s="2">
        <f t="shared" si="947"/>
        <v>587.08732541999996</v>
      </c>
      <c r="AH1745" s="3" t="str">
        <f t="shared" si="948"/>
        <v>-</v>
      </c>
      <c r="AI1745" s="4" t="str">
        <f t="shared" si="930"/>
        <v>A+J=</v>
      </c>
      <c r="AJ1745" s="11">
        <f t="shared" si="954"/>
        <v>42556</v>
      </c>
      <c r="AK1745" s="11"/>
      <c r="AL1745" s="4"/>
      <c r="AM1745" s="1"/>
      <c r="AN1745" s="11"/>
      <c r="AO1745" s="1"/>
      <c r="AP1745" s="1"/>
      <c r="AQ1745" s="1"/>
      <c r="AR1745" s="1"/>
      <c r="AS1745" s="6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</row>
    <row r="1746" spans="1:55" x14ac:dyDescent="0.2">
      <c r="A1746" s="144">
        <f t="shared" si="949"/>
        <v>42535</v>
      </c>
      <c r="B1746" s="2">
        <f t="shared" si="936"/>
        <v>284398.30202533019</v>
      </c>
      <c r="C1746" s="2">
        <f t="shared" si="950"/>
        <v>203994.07438912001</v>
      </c>
      <c r="D1746" s="68">
        <f>SUM(Y1746:Y$1825)</f>
        <v>8052.0200114700001</v>
      </c>
      <c r="E1746" s="68">
        <f t="shared" si="937"/>
        <v>195942.05437765</v>
      </c>
      <c r="F1746" s="72">
        <f t="shared" si="925"/>
        <v>4639.05</v>
      </c>
      <c r="G1746" s="3">
        <f>IF(N1746=1,VLOOKUP(A1745,[1]Plan1!$BG$69:$BI$188,3),G1745)</f>
        <v>4675.2299999999996</v>
      </c>
      <c r="H1746" s="11">
        <f t="shared" si="926"/>
        <v>42462</v>
      </c>
      <c r="I1746" s="11">
        <f t="shared" si="927"/>
        <v>42492</v>
      </c>
      <c r="J1746" s="26">
        <f t="shared" si="938"/>
        <v>7.7990105732852477E-3</v>
      </c>
      <c r="K1746" s="11">
        <f t="shared" si="951"/>
        <v>42552</v>
      </c>
      <c r="L1746" s="11">
        <f t="shared" si="939"/>
        <v>42552</v>
      </c>
      <c r="M1746" s="1">
        <f t="shared" si="952"/>
        <v>22</v>
      </c>
      <c r="N1746" s="1">
        <f t="shared" si="922"/>
        <v>9</v>
      </c>
      <c r="O1746" s="2">
        <f t="shared" si="940"/>
        <v>1.00318318</v>
      </c>
      <c r="P1746" s="10">
        <f t="shared" si="932"/>
        <v>1.00610073</v>
      </c>
      <c r="Q1746" s="10">
        <f t="shared" si="928"/>
        <v>1.3901187601167686</v>
      </c>
      <c r="R1746" s="2">
        <f t="shared" si="931"/>
        <v>1.39454375</v>
      </c>
      <c r="S1746" s="2">
        <f t="shared" si="923"/>
        <v>1.3024994299999999</v>
      </c>
      <c r="T1746" s="2">
        <f t="shared" si="941"/>
        <v>265702.16561520001</v>
      </c>
      <c r="U1746" s="2">
        <f t="shared" si="942"/>
        <v>2435.7314638182679</v>
      </c>
      <c r="V1746" s="2">
        <f t="shared" si="943"/>
        <v>77307.712916861943</v>
      </c>
      <c r="W1746" s="2">
        <f t="shared" si="944"/>
        <v>283737.5187698002</v>
      </c>
      <c r="X1746" s="27">
        <f t="shared" si="945"/>
        <v>0</v>
      </c>
      <c r="Y1746" s="2">
        <f t="shared" si="924"/>
        <v>0</v>
      </c>
      <c r="Z1746" s="67">
        <f t="shared" si="946"/>
        <v>0</v>
      </c>
      <c r="AA1746" s="2">
        <f t="shared" si="933"/>
        <v>0</v>
      </c>
      <c r="AB1746" s="26">
        <f t="shared" si="953"/>
        <v>6.7299999999999999E-2</v>
      </c>
      <c r="AC1746" s="27">
        <f t="shared" si="935"/>
        <v>9</v>
      </c>
      <c r="AD1746" s="27">
        <v>252</v>
      </c>
      <c r="AE1746" s="10">
        <f t="shared" si="929"/>
        <v>1.0023288539999999</v>
      </c>
      <c r="AF1746" s="2">
        <f t="shared" si="934"/>
        <v>618.78155119999997</v>
      </c>
      <c r="AG1746" s="2">
        <f t="shared" si="947"/>
        <v>660.78325553000002</v>
      </c>
      <c r="AH1746" s="3" t="str">
        <f t="shared" si="948"/>
        <v>-</v>
      </c>
      <c r="AI1746" s="4" t="str">
        <f t="shared" si="930"/>
        <v>A+J=</v>
      </c>
      <c r="AJ1746" s="11">
        <f t="shared" si="954"/>
        <v>42556</v>
      </c>
      <c r="AK1746" s="11"/>
      <c r="AL1746" s="4"/>
      <c r="AM1746" s="1"/>
      <c r="AN1746" s="11"/>
      <c r="AO1746" s="1"/>
      <c r="AP1746" s="1"/>
      <c r="AQ1746" s="1"/>
      <c r="AR1746" s="1"/>
      <c r="AS1746" s="6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</row>
    <row r="1747" spans="1:55" x14ac:dyDescent="0.2">
      <c r="A1747" s="144">
        <f t="shared" si="949"/>
        <v>42536</v>
      </c>
      <c r="B1747" s="2">
        <f t="shared" si="936"/>
        <v>284568.57634220336</v>
      </c>
      <c r="C1747" s="2">
        <f t="shared" si="950"/>
        <v>203994.07438912001</v>
      </c>
      <c r="D1747" s="68">
        <f>SUM(Y1747:Y$1825)</f>
        <v>8052.0200114700001</v>
      </c>
      <c r="E1747" s="68">
        <f t="shared" si="937"/>
        <v>195942.05437765</v>
      </c>
      <c r="F1747" s="72">
        <f t="shared" si="925"/>
        <v>4639.05</v>
      </c>
      <c r="G1747" s="3">
        <f>IF(N1747=1,VLOOKUP(A1746,[1]Plan1!$BG$69:$BI$188,3),G1746)</f>
        <v>4675.2299999999996</v>
      </c>
      <c r="H1747" s="11">
        <f t="shared" si="926"/>
        <v>42462</v>
      </c>
      <c r="I1747" s="11">
        <f t="shared" si="927"/>
        <v>42492</v>
      </c>
      <c r="J1747" s="26">
        <f t="shared" si="938"/>
        <v>7.7990105732852477E-3</v>
      </c>
      <c r="K1747" s="11">
        <f t="shared" si="951"/>
        <v>42552</v>
      </c>
      <c r="L1747" s="11">
        <f t="shared" si="939"/>
        <v>42552</v>
      </c>
      <c r="M1747" s="1">
        <f t="shared" si="952"/>
        <v>22</v>
      </c>
      <c r="N1747" s="1">
        <f t="shared" si="922"/>
        <v>10</v>
      </c>
      <c r="O1747" s="2">
        <f t="shared" si="940"/>
        <v>1.00353749</v>
      </c>
      <c r="P1747" s="10">
        <f t="shared" si="932"/>
        <v>1.00610073</v>
      </c>
      <c r="Q1747" s="10">
        <f t="shared" si="928"/>
        <v>1.3901187601167686</v>
      </c>
      <c r="R1747" s="2">
        <f t="shared" si="931"/>
        <v>1.39503629</v>
      </c>
      <c r="S1747" s="2">
        <f t="shared" si="923"/>
        <v>1.3024994299999999</v>
      </c>
      <c r="T1747" s="2">
        <f t="shared" si="941"/>
        <v>265702.16561520001</v>
      </c>
      <c r="U1747" s="2">
        <f t="shared" si="942"/>
        <v>2435.7314638182679</v>
      </c>
      <c r="V1747" s="2">
        <f t="shared" si="943"/>
        <v>77404.222216325099</v>
      </c>
      <c r="W1747" s="2">
        <f t="shared" si="944"/>
        <v>283834.02806926338</v>
      </c>
      <c r="X1747" s="27">
        <f t="shared" si="945"/>
        <v>0</v>
      </c>
      <c r="Y1747" s="2">
        <f t="shared" si="924"/>
        <v>0</v>
      </c>
      <c r="Z1747" s="67">
        <f t="shared" si="946"/>
        <v>0</v>
      </c>
      <c r="AA1747" s="2">
        <f t="shared" si="933"/>
        <v>0</v>
      </c>
      <c r="AB1747" s="26">
        <f t="shared" si="953"/>
        <v>6.7299999999999999E-2</v>
      </c>
      <c r="AC1747" s="27">
        <f t="shared" si="935"/>
        <v>10</v>
      </c>
      <c r="AD1747" s="27">
        <v>252</v>
      </c>
      <c r="AE1747" s="10">
        <f t="shared" si="929"/>
        <v>1.0025879499999999</v>
      </c>
      <c r="AF1747" s="2">
        <f t="shared" si="934"/>
        <v>687.62391950000006</v>
      </c>
      <c r="AG1747" s="2">
        <f t="shared" si="947"/>
        <v>734.54827293999995</v>
      </c>
      <c r="AH1747" s="3" t="str">
        <f t="shared" si="948"/>
        <v>-</v>
      </c>
      <c r="AI1747" s="4" t="str">
        <f t="shared" si="930"/>
        <v>A+J=</v>
      </c>
      <c r="AJ1747" s="11">
        <f t="shared" si="954"/>
        <v>42556</v>
      </c>
      <c r="AK1747" s="11"/>
      <c r="AL1747" s="4"/>
      <c r="AM1747" s="1"/>
      <c r="AN1747" s="11"/>
      <c r="AO1747" s="1"/>
      <c r="AP1747" s="1"/>
      <c r="AQ1747" s="1"/>
      <c r="AR1747" s="1"/>
      <c r="AS1747" s="6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</row>
    <row r="1748" spans="1:55" x14ac:dyDescent="0.2">
      <c r="A1748" s="144">
        <f t="shared" si="949"/>
        <v>42537</v>
      </c>
      <c r="B1748" s="2">
        <f t="shared" si="936"/>
        <v>284738.95309774578</v>
      </c>
      <c r="C1748" s="2">
        <f t="shared" si="950"/>
        <v>203994.07438912001</v>
      </c>
      <c r="D1748" s="68">
        <f>SUM(Y1748:Y$1825)</f>
        <v>8052.0200114700001</v>
      </c>
      <c r="E1748" s="68">
        <f t="shared" si="937"/>
        <v>195942.05437765</v>
      </c>
      <c r="F1748" s="72">
        <f t="shared" si="925"/>
        <v>4639.05</v>
      </c>
      <c r="G1748" s="3">
        <f>IF(N1748=1,VLOOKUP(A1747,[1]Plan1!$BG$69:$BI$188,3),G1747)</f>
        <v>4675.2299999999996</v>
      </c>
      <c r="H1748" s="11">
        <f t="shared" si="926"/>
        <v>42462</v>
      </c>
      <c r="I1748" s="11">
        <f t="shared" si="927"/>
        <v>42492</v>
      </c>
      <c r="J1748" s="26">
        <f t="shared" si="938"/>
        <v>7.7990105732852477E-3</v>
      </c>
      <c r="K1748" s="11">
        <f t="shared" si="951"/>
        <v>42552</v>
      </c>
      <c r="L1748" s="11">
        <f t="shared" si="939"/>
        <v>42552</v>
      </c>
      <c r="M1748" s="1">
        <f t="shared" si="952"/>
        <v>22</v>
      </c>
      <c r="N1748" s="1">
        <f t="shared" si="922"/>
        <v>11</v>
      </c>
      <c r="O1748" s="2">
        <f t="shared" si="940"/>
        <v>1.00389193</v>
      </c>
      <c r="P1748" s="10">
        <f t="shared" si="932"/>
        <v>1.00610073</v>
      </c>
      <c r="Q1748" s="10">
        <f t="shared" si="928"/>
        <v>1.3901187601167686</v>
      </c>
      <c r="R1748" s="2">
        <f t="shared" si="931"/>
        <v>1.395529</v>
      </c>
      <c r="S1748" s="2">
        <f t="shared" si="923"/>
        <v>1.3024994299999999</v>
      </c>
      <c r="T1748" s="2">
        <f t="shared" si="941"/>
        <v>265702.16561520001</v>
      </c>
      <c r="U1748" s="2">
        <f t="shared" si="942"/>
        <v>2435.7314638182679</v>
      </c>
      <c r="V1748" s="2">
        <f t="shared" si="943"/>
        <v>77500.764825937527</v>
      </c>
      <c r="W1748" s="2">
        <f t="shared" si="944"/>
        <v>283930.57067887578</v>
      </c>
      <c r="X1748" s="27">
        <f t="shared" si="945"/>
        <v>0</v>
      </c>
      <c r="Y1748" s="2">
        <f t="shared" si="924"/>
        <v>0</v>
      </c>
      <c r="Z1748" s="67">
        <f t="shared" si="946"/>
        <v>0</v>
      </c>
      <c r="AA1748" s="2">
        <f t="shared" si="933"/>
        <v>0</v>
      </c>
      <c r="AB1748" s="26">
        <f t="shared" si="953"/>
        <v>6.7299999999999999E-2</v>
      </c>
      <c r="AC1748" s="27">
        <f t="shared" si="935"/>
        <v>11</v>
      </c>
      <c r="AD1748" s="27">
        <v>252</v>
      </c>
      <c r="AE1748" s="10">
        <f t="shared" si="929"/>
        <v>1.0028471130000001</v>
      </c>
      <c r="AF1748" s="2">
        <f t="shared" si="934"/>
        <v>756.48408985000003</v>
      </c>
      <c r="AG1748" s="2">
        <f t="shared" si="947"/>
        <v>808.38241887000004</v>
      </c>
      <c r="AH1748" s="3" t="str">
        <f t="shared" si="948"/>
        <v>-</v>
      </c>
      <c r="AI1748" s="4" t="str">
        <f t="shared" si="930"/>
        <v>A+J=</v>
      </c>
      <c r="AJ1748" s="11">
        <f t="shared" si="954"/>
        <v>42556</v>
      </c>
      <c r="AK1748" s="11"/>
      <c r="AL1748" s="4"/>
      <c r="AM1748" s="1"/>
      <c r="AN1748" s="11"/>
      <c r="AO1748" s="1"/>
      <c r="AP1748" s="1"/>
      <c r="AQ1748" s="1"/>
      <c r="AR1748" s="1"/>
      <c r="AS1748" s="6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</row>
    <row r="1749" spans="1:55" x14ac:dyDescent="0.2">
      <c r="A1749" s="144">
        <f t="shared" si="949"/>
        <v>42538</v>
      </c>
      <c r="B1749" s="2">
        <f t="shared" si="936"/>
        <v>284909.43233727745</v>
      </c>
      <c r="C1749" s="2">
        <f t="shared" si="950"/>
        <v>203994.07438912001</v>
      </c>
      <c r="D1749" s="68">
        <f>SUM(Y1749:Y$1825)</f>
        <v>8052.0200114700001</v>
      </c>
      <c r="E1749" s="68">
        <f t="shared" si="937"/>
        <v>195942.05437765</v>
      </c>
      <c r="F1749" s="72">
        <f t="shared" si="925"/>
        <v>4639.05</v>
      </c>
      <c r="G1749" s="3">
        <f>IF(N1749=1,VLOOKUP(A1748,[1]Plan1!$BG$69:$BI$188,3),G1748)</f>
        <v>4675.2299999999996</v>
      </c>
      <c r="H1749" s="11">
        <f t="shared" si="926"/>
        <v>42462</v>
      </c>
      <c r="I1749" s="11">
        <f t="shared" si="927"/>
        <v>42492</v>
      </c>
      <c r="J1749" s="26">
        <f t="shared" si="938"/>
        <v>7.7990105732852477E-3</v>
      </c>
      <c r="K1749" s="11">
        <f t="shared" si="951"/>
        <v>42552</v>
      </c>
      <c r="L1749" s="11">
        <f t="shared" si="939"/>
        <v>42552</v>
      </c>
      <c r="M1749" s="1">
        <f t="shared" si="952"/>
        <v>22</v>
      </c>
      <c r="N1749" s="1">
        <f t="shared" si="922"/>
        <v>12</v>
      </c>
      <c r="O1749" s="2">
        <f t="shared" si="940"/>
        <v>1.0042464900000001</v>
      </c>
      <c r="P1749" s="10">
        <f t="shared" si="932"/>
        <v>1.00610073</v>
      </c>
      <c r="Q1749" s="10">
        <f t="shared" si="928"/>
        <v>1.3901187601167686</v>
      </c>
      <c r="R1749" s="2">
        <f t="shared" si="931"/>
        <v>1.3960218799999999</v>
      </c>
      <c r="S1749" s="2">
        <f t="shared" si="923"/>
        <v>1.3024994299999999</v>
      </c>
      <c r="T1749" s="2">
        <f t="shared" si="941"/>
        <v>265702.16561520001</v>
      </c>
      <c r="U1749" s="2">
        <f t="shared" si="942"/>
        <v>2435.7314638182679</v>
      </c>
      <c r="V1749" s="2">
        <f t="shared" si="943"/>
        <v>77597.34074569917</v>
      </c>
      <c r="W1749" s="2">
        <f t="shared" si="944"/>
        <v>284027.14659863745</v>
      </c>
      <c r="X1749" s="27">
        <f t="shared" si="945"/>
        <v>0</v>
      </c>
      <c r="Y1749" s="2">
        <f t="shared" si="924"/>
        <v>0</v>
      </c>
      <c r="Z1749" s="67">
        <f t="shared" si="946"/>
        <v>0</v>
      </c>
      <c r="AA1749" s="2">
        <f t="shared" si="933"/>
        <v>0</v>
      </c>
      <c r="AB1749" s="26">
        <f t="shared" si="953"/>
        <v>6.7299999999999999E-2</v>
      </c>
      <c r="AC1749" s="27">
        <f t="shared" si="935"/>
        <v>12</v>
      </c>
      <c r="AD1749" s="27">
        <v>252</v>
      </c>
      <c r="AE1749" s="10">
        <f t="shared" si="929"/>
        <v>1.003106343</v>
      </c>
      <c r="AF1749" s="2">
        <f t="shared" si="934"/>
        <v>825.36206224</v>
      </c>
      <c r="AG1749" s="2">
        <f t="shared" si="947"/>
        <v>882.28573863999998</v>
      </c>
      <c r="AH1749" s="3" t="str">
        <f t="shared" si="948"/>
        <v>-</v>
      </c>
      <c r="AI1749" s="4" t="str">
        <f t="shared" si="930"/>
        <v>A+J=</v>
      </c>
      <c r="AJ1749" s="11">
        <f t="shared" si="954"/>
        <v>42556</v>
      </c>
      <c r="AK1749" s="11"/>
      <c r="AL1749" s="4"/>
      <c r="AM1749" s="1"/>
      <c r="AN1749" s="11"/>
      <c r="AO1749" s="1"/>
      <c r="AP1749" s="1"/>
      <c r="AQ1749" s="1"/>
      <c r="AR1749" s="1"/>
      <c r="AS1749" s="6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</row>
    <row r="1750" spans="1:55" x14ac:dyDescent="0.2">
      <c r="A1750" s="144">
        <f t="shared" si="949"/>
        <v>42539</v>
      </c>
      <c r="B1750" s="2">
        <f t="shared" si="936"/>
        <v>285080.0160721289</v>
      </c>
      <c r="C1750" s="2">
        <f t="shared" si="950"/>
        <v>203994.07438912001</v>
      </c>
      <c r="D1750" s="68">
        <f>SUM(Y1750:Y$1825)</f>
        <v>8052.0200114700001</v>
      </c>
      <c r="E1750" s="68">
        <f t="shared" si="937"/>
        <v>195942.05437765</v>
      </c>
      <c r="F1750" s="72">
        <f t="shared" si="925"/>
        <v>4639.05</v>
      </c>
      <c r="G1750" s="3">
        <f>IF(N1750=1,VLOOKUP(A1749,[1]Plan1!$BG$69:$BI$188,3),G1749)</f>
        <v>4675.2299999999996</v>
      </c>
      <c r="H1750" s="11">
        <f t="shared" si="926"/>
        <v>42462</v>
      </c>
      <c r="I1750" s="11">
        <f t="shared" si="927"/>
        <v>42492</v>
      </c>
      <c r="J1750" s="26">
        <f t="shared" si="938"/>
        <v>7.7990105732852477E-3</v>
      </c>
      <c r="K1750" s="11">
        <f t="shared" si="951"/>
        <v>42552</v>
      </c>
      <c r="L1750" s="11">
        <f t="shared" si="939"/>
        <v>42552</v>
      </c>
      <c r="M1750" s="1">
        <f t="shared" si="952"/>
        <v>22</v>
      </c>
      <c r="N1750" s="1">
        <f t="shared" si="922"/>
        <v>13</v>
      </c>
      <c r="O1750" s="2">
        <f t="shared" si="940"/>
        <v>1.0046011800000001</v>
      </c>
      <c r="P1750" s="10">
        <f t="shared" si="932"/>
        <v>1.00610073</v>
      </c>
      <c r="Q1750" s="10">
        <f t="shared" si="928"/>
        <v>1.3901187601167686</v>
      </c>
      <c r="R1750" s="2">
        <f t="shared" si="931"/>
        <v>1.3965149400000001</v>
      </c>
      <c r="S1750" s="2">
        <f t="shared" si="923"/>
        <v>1.3024994299999999</v>
      </c>
      <c r="T1750" s="2">
        <f t="shared" si="941"/>
        <v>265702.16561520001</v>
      </c>
      <c r="U1750" s="2">
        <f t="shared" si="942"/>
        <v>2435.7314638182679</v>
      </c>
      <c r="V1750" s="2">
        <f t="shared" si="943"/>
        <v>77693.951935030651</v>
      </c>
      <c r="W1750" s="2">
        <f t="shared" si="944"/>
        <v>284123.75778796891</v>
      </c>
      <c r="X1750" s="27">
        <f t="shared" si="945"/>
        <v>0</v>
      </c>
      <c r="Y1750" s="2">
        <f t="shared" si="924"/>
        <v>0</v>
      </c>
      <c r="Z1750" s="67">
        <f t="shared" si="946"/>
        <v>0</v>
      </c>
      <c r="AA1750" s="2">
        <f t="shared" si="933"/>
        <v>0</v>
      </c>
      <c r="AB1750" s="26">
        <f t="shared" si="953"/>
        <v>6.7299999999999999E-2</v>
      </c>
      <c r="AC1750" s="27">
        <f t="shared" si="935"/>
        <v>13</v>
      </c>
      <c r="AD1750" s="27">
        <v>252</v>
      </c>
      <c r="AE1750" s="10">
        <f t="shared" si="929"/>
        <v>1.0033656399999999</v>
      </c>
      <c r="AF1750" s="2">
        <f t="shared" si="934"/>
        <v>894.25783667999997</v>
      </c>
      <c r="AG1750" s="2">
        <f t="shared" si="947"/>
        <v>956.25828416000002</v>
      </c>
      <c r="AH1750" s="3" t="str">
        <f t="shared" si="948"/>
        <v>-</v>
      </c>
      <c r="AI1750" s="4" t="str">
        <f t="shared" si="930"/>
        <v>A+J=</v>
      </c>
      <c r="AJ1750" s="11">
        <f t="shared" si="954"/>
        <v>42556</v>
      </c>
      <c r="AK1750" s="11"/>
      <c r="AL1750" s="4"/>
      <c r="AM1750" s="1"/>
      <c r="AN1750" s="11"/>
      <c r="AO1750" s="1"/>
      <c r="AP1750" s="1"/>
      <c r="AQ1750" s="1"/>
      <c r="AR1750" s="1"/>
      <c r="AS1750" s="6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</row>
    <row r="1751" spans="1:55" x14ac:dyDescent="0.2">
      <c r="A1751" s="144">
        <f t="shared" si="949"/>
        <v>42540</v>
      </c>
      <c r="B1751" s="2">
        <f t="shared" si="936"/>
        <v>285080.0160721289</v>
      </c>
      <c r="C1751" s="2">
        <f t="shared" si="950"/>
        <v>203994.07438912001</v>
      </c>
      <c r="D1751" s="68">
        <f>SUM(Y1751:Y$1825)</f>
        <v>8052.0200114700001</v>
      </c>
      <c r="E1751" s="68">
        <f t="shared" si="937"/>
        <v>195942.05437765</v>
      </c>
      <c r="F1751" s="72">
        <f t="shared" si="925"/>
        <v>4639.05</v>
      </c>
      <c r="G1751" s="3">
        <f>IF(N1751=1,VLOOKUP(A1750,[1]Plan1!$BG$69:$BI$188,3),G1750)</f>
        <v>4675.2299999999996</v>
      </c>
      <c r="H1751" s="11">
        <f t="shared" si="926"/>
        <v>42462</v>
      </c>
      <c r="I1751" s="11">
        <f t="shared" si="927"/>
        <v>42492</v>
      </c>
      <c r="J1751" s="26">
        <f t="shared" si="938"/>
        <v>7.7990105732852477E-3</v>
      </c>
      <c r="K1751" s="11">
        <f t="shared" si="951"/>
        <v>42552</v>
      </c>
      <c r="L1751" s="11">
        <f t="shared" si="939"/>
        <v>42552</v>
      </c>
      <c r="M1751" s="1">
        <f t="shared" si="952"/>
        <v>22</v>
      </c>
      <c r="N1751" s="1">
        <f t="shared" si="922"/>
        <v>13</v>
      </c>
      <c r="O1751" s="2">
        <f t="shared" si="940"/>
        <v>1.0046011800000001</v>
      </c>
      <c r="P1751" s="10">
        <f t="shared" si="932"/>
        <v>1.00610073</v>
      </c>
      <c r="Q1751" s="10">
        <f t="shared" si="928"/>
        <v>1.3901187601167686</v>
      </c>
      <c r="R1751" s="2">
        <f t="shared" si="931"/>
        <v>1.3965149400000001</v>
      </c>
      <c r="S1751" s="2">
        <f t="shared" si="923"/>
        <v>1.3024994299999999</v>
      </c>
      <c r="T1751" s="2">
        <f t="shared" si="941"/>
        <v>265702.16561520001</v>
      </c>
      <c r="U1751" s="2">
        <f t="shared" si="942"/>
        <v>2435.7314638182679</v>
      </c>
      <c r="V1751" s="2">
        <f t="shared" si="943"/>
        <v>77693.951935030651</v>
      </c>
      <c r="W1751" s="2">
        <f t="shared" si="944"/>
        <v>284123.75778796891</v>
      </c>
      <c r="X1751" s="27">
        <f t="shared" si="945"/>
        <v>0</v>
      </c>
      <c r="Y1751" s="2">
        <f t="shared" si="924"/>
        <v>0</v>
      </c>
      <c r="Z1751" s="67">
        <f t="shared" si="946"/>
        <v>0</v>
      </c>
      <c r="AA1751" s="2">
        <f t="shared" si="933"/>
        <v>0</v>
      </c>
      <c r="AB1751" s="26">
        <f t="shared" si="953"/>
        <v>6.7299999999999999E-2</v>
      </c>
      <c r="AC1751" s="27">
        <f t="shared" si="935"/>
        <v>13</v>
      </c>
      <c r="AD1751" s="27">
        <v>252</v>
      </c>
      <c r="AE1751" s="10">
        <f t="shared" si="929"/>
        <v>1.0033656399999999</v>
      </c>
      <c r="AF1751" s="2">
        <f t="shared" si="934"/>
        <v>894.25783667999997</v>
      </c>
      <c r="AG1751" s="2">
        <f t="shared" si="947"/>
        <v>956.25828416000002</v>
      </c>
      <c r="AH1751" s="3" t="str">
        <f t="shared" si="948"/>
        <v>-</v>
      </c>
      <c r="AI1751" s="4" t="str">
        <f t="shared" si="930"/>
        <v>A+J=</v>
      </c>
      <c r="AJ1751" s="11">
        <f t="shared" si="954"/>
        <v>42556</v>
      </c>
      <c r="AK1751" s="11"/>
      <c r="AL1751" s="4"/>
      <c r="AM1751" s="1"/>
      <c r="AN1751" s="11"/>
      <c r="AO1751" s="1"/>
      <c r="AP1751" s="1"/>
      <c r="AQ1751" s="1"/>
      <c r="AR1751" s="1"/>
      <c r="AS1751" s="6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</row>
    <row r="1752" spans="1:55" x14ac:dyDescent="0.2">
      <c r="A1752" s="144">
        <f t="shared" si="949"/>
        <v>42541</v>
      </c>
      <c r="B1752" s="2">
        <f t="shared" si="936"/>
        <v>285080.0160721289</v>
      </c>
      <c r="C1752" s="2">
        <f t="shared" si="950"/>
        <v>203994.07438912001</v>
      </c>
      <c r="D1752" s="68">
        <f>SUM(Y1752:Y$1825)</f>
        <v>8052.0200114700001</v>
      </c>
      <c r="E1752" s="68">
        <f t="shared" si="937"/>
        <v>195942.05437765</v>
      </c>
      <c r="F1752" s="72">
        <f t="shared" si="925"/>
        <v>4639.05</v>
      </c>
      <c r="G1752" s="3">
        <f>IF(N1752=1,VLOOKUP(A1751,[1]Plan1!$BG$69:$BI$188,3),G1751)</f>
        <v>4675.2299999999996</v>
      </c>
      <c r="H1752" s="11">
        <f t="shared" si="926"/>
        <v>42462</v>
      </c>
      <c r="I1752" s="11">
        <f t="shared" si="927"/>
        <v>42492</v>
      </c>
      <c r="J1752" s="26">
        <f t="shared" si="938"/>
        <v>7.7990105732852477E-3</v>
      </c>
      <c r="K1752" s="11">
        <f t="shared" si="951"/>
        <v>42552</v>
      </c>
      <c r="L1752" s="11">
        <f t="shared" si="939"/>
        <v>42552</v>
      </c>
      <c r="M1752" s="1">
        <f t="shared" si="952"/>
        <v>22</v>
      </c>
      <c r="N1752" s="1">
        <f t="shared" si="922"/>
        <v>13</v>
      </c>
      <c r="O1752" s="2">
        <f t="shared" si="940"/>
        <v>1.0046011800000001</v>
      </c>
      <c r="P1752" s="10">
        <f t="shared" si="932"/>
        <v>1.00610073</v>
      </c>
      <c r="Q1752" s="10">
        <f t="shared" si="928"/>
        <v>1.3901187601167686</v>
      </c>
      <c r="R1752" s="2">
        <f t="shared" si="931"/>
        <v>1.3965149400000001</v>
      </c>
      <c r="S1752" s="2">
        <f t="shared" si="923"/>
        <v>1.3024994299999999</v>
      </c>
      <c r="T1752" s="2">
        <f t="shared" si="941"/>
        <v>265702.16561520001</v>
      </c>
      <c r="U1752" s="2">
        <f t="shared" si="942"/>
        <v>2435.7314638182679</v>
      </c>
      <c r="V1752" s="2">
        <f t="shared" si="943"/>
        <v>77693.951935030651</v>
      </c>
      <c r="W1752" s="2">
        <f t="shared" si="944"/>
        <v>284123.75778796891</v>
      </c>
      <c r="X1752" s="27">
        <f t="shared" si="945"/>
        <v>0</v>
      </c>
      <c r="Y1752" s="2">
        <f t="shared" si="924"/>
        <v>0</v>
      </c>
      <c r="Z1752" s="67">
        <f t="shared" si="946"/>
        <v>0</v>
      </c>
      <c r="AA1752" s="2">
        <f t="shared" si="933"/>
        <v>0</v>
      </c>
      <c r="AB1752" s="26">
        <f t="shared" si="953"/>
        <v>6.7299999999999999E-2</v>
      </c>
      <c r="AC1752" s="27">
        <f t="shared" si="935"/>
        <v>13</v>
      </c>
      <c r="AD1752" s="27">
        <v>252</v>
      </c>
      <c r="AE1752" s="10">
        <f t="shared" si="929"/>
        <v>1.0033656399999999</v>
      </c>
      <c r="AF1752" s="2">
        <f t="shared" si="934"/>
        <v>894.25783667999997</v>
      </c>
      <c r="AG1752" s="2">
        <f t="shared" si="947"/>
        <v>956.25828416000002</v>
      </c>
      <c r="AH1752" s="3" t="str">
        <f t="shared" si="948"/>
        <v>-</v>
      </c>
      <c r="AI1752" s="4" t="str">
        <f t="shared" si="930"/>
        <v>A+J=</v>
      </c>
      <c r="AJ1752" s="11">
        <f t="shared" si="954"/>
        <v>42556</v>
      </c>
      <c r="AK1752" s="11"/>
      <c r="AL1752" s="4"/>
      <c r="AM1752" s="1"/>
      <c r="AN1752" s="11"/>
      <c r="AO1752" s="1"/>
      <c r="AP1752" s="1"/>
      <c r="AQ1752" s="1"/>
      <c r="AR1752" s="1"/>
      <c r="AS1752" s="6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</row>
    <row r="1753" spans="1:55" x14ac:dyDescent="0.2">
      <c r="A1753" s="144">
        <f t="shared" si="949"/>
        <v>42542</v>
      </c>
      <c r="B1753" s="2">
        <f t="shared" si="936"/>
        <v>285250.70238261955</v>
      </c>
      <c r="C1753" s="2">
        <f t="shared" si="950"/>
        <v>203994.07438912001</v>
      </c>
      <c r="D1753" s="68">
        <f>SUM(Y1753:Y$1825)</f>
        <v>8052.0200114700001</v>
      </c>
      <c r="E1753" s="68">
        <f t="shared" si="937"/>
        <v>195942.05437765</v>
      </c>
      <c r="F1753" s="72">
        <f t="shared" si="925"/>
        <v>4639.05</v>
      </c>
      <c r="G1753" s="3">
        <f>IF(N1753=1,VLOOKUP(A1752,[1]Plan1!$BG$69:$BI$188,3),G1752)</f>
        <v>4675.2299999999996</v>
      </c>
      <c r="H1753" s="11">
        <f t="shared" si="926"/>
        <v>42462</v>
      </c>
      <c r="I1753" s="11">
        <f t="shared" si="927"/>
        <v>42492</v>
      </c>
      <c r="J1753" s="26">
        <f t="shared" si="938"/>
        <v>7.7990105732852477E-3</v>
      </c>
      <c r="K1753" s="11">
        <f t="shared" si="951"/>
        <v>42552</v>
      </c>
      <c r="L1753" s="11">
        <f t="shared" si="939"/>
        <v>42552</v>
      </c>
      <c r="M1753" s="1">
        <f t="shared" si="952"/>
        <v>22</v>
      </c>
      <c r="N1753" s="1">
        <f t="shared" si="922"/>
        <v>14</v>
      </c>
      <c r="O1753" s="2">
        <f t="shared" si="940"/>
        <v>1.00495599</v>
      </c>
      <c r="P1753" s="10">
        <f t="shared" si="932"/>
        <v>1.00610073</v>
      </c>
      <c r="Q1753" s="10">
        <f t="shared" si="928"/>
        <v>1.3901187601167686</v>
      </c>
      <c r="R1753" s="2">
        <f t="shared" si="931"/>
        <v>1.3970081700000001</v>
      </c>
      <c r="S1753" s="2">
        <f t="shared" si="923"/>
        <v>1.3024994299999999</v>
      </c>
      <c r="T1753" s="2">
        <f t="shared" si="941"/>
        <v>265702.16561520001</v>
      </c>
      <c r="U1753" s="2">
        <f t="shared" si="942"/>
        <v>2435.7314638182679</v>
      </c>
      <c r="V1753" s="2">
        <f t="shared" si="943"/>
        <v>77790.596434511332</v>
      </c>
      <c r="W1753" s="2">
        <f t="shared" si="944"/>
        <v>284220.40228744957</v>
      </c>
      <c r="X1753" s="27">
        <f t="shared" si="945"/>
        <v>0</v>
      </c>
      <c r="Y1753" s="2">
        <f t="shared" si="924"/>
        <v>0</v>
      </c>
      <c r="Z1753" s="67">
        <f t="shared" si="946"/>
        <v>0</v>
      </c>
      <c r="AA1753" s="2">
        <f t="shared" si="933"/>
        <v>0</v>
      </c>
      <c r="AB1753" s="26">
        <f t="shared" si="953"/>
        <v>6.7299999999999999E-2</v>
      </c>
      <c r="AC1753" s="27">
        <f t="shared" si="935"/>
        <v>14</v>
      </c>
      <c r="AD1753" s="27">
        <v>252</v>
      </c>
      <c r="AE1753" s="10">
        <f t="shared" si="929"/>
        <v>1.0036250040000001</v>
      </c>
      <c r="AF1753" s="2">
        <f t="shared" si="934"/>
        <v>963.17141316000004</v>
      </c>
      <c r="AG1753" s="2">
        <f t="shared" si="947"/>
        <v>1030.3000951700001</v>
      </c>
      <c r="AH1753" s="3" t="str">
        <f t="shared" si="948"/>
        <v>-</v>
      </c>
      <c r="AI1753" s="4" t="str">
        <f t="shared" si="930"/>
        <v>A+J=</v>
      </c>
      <c r="AJ1753" s="11">
        <f t="shared" si="954"/>
        <v>42556</v>
      </c>
      <c r="AK1753" s="11"/>
      <c r="AL1753" s="4"/>
      <c r="AM1753" s="1"/>
      <c r="AN1753" s="11"/>
      <c r="AO1753" s="1"/>
      <c r="AP1753" s="1"/>
      <c r="AQ1753" s="1"/>
      <c r="AR1753" s="1"/>
      <c r="AS1753" s="6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</row>
    <row r="1754" spans="1:55" x14ac:dyDescent="0.2">
      <c r="A1754" s="144">
        <f t="shared" si="949"/>
        <v>42543</v>
      </c>
      <c r="B1754" s="2">
        <f t="shared" si="936"/>
        <v>285421.49328113004</v>
      </c>
      <c r="C1754" s="2">
        <f t="shared" si="950"/>
        <v>203994.07438912001</v>
      </c>
      <c r="D1754" s="68">
        <f>SUM(Y1754:Y$1825)</f>
        <v>8052.0200114700001</v>
      </c>
      <c r="E1754" s="68">
        <f t="shared" si="937"/>
        <v>195942.05437765</v>
      </c>
      <c r="F1754" s="72">
        <f t="shared" si="925"/>
        <v>4639.05</v>
      </c>
      <c r="G1754" s="3">
        <f>IF(N1754=1,VLOOKUP(A1753,[1]Plan1!$BG$69:$BI$188,3),G1753)</f>
        <v>4675.2299999999996</v>
      </c>
      <c r="H1754" s="11">
        <f t="shared" si="926"/>
        <v>42462</v>
      </c>
      <c r="I1754" s="11">
        <f t="shared" si="927"/>
        <v>42492</v>
      </c>
      <c r="J1754" s="26">
        <f t="shared" si="938"/>
        <v>7.7990105732852477E-3</v>
      </c>
      <c r="K1754" s="11">
        <f t="shared" si="951"/>
        <v>42552</v>
      </c>
      <c r="L1754" s="11">
        <f t="shared" si="939"/>
        <v>42552</v>
      </c>
      <c r="M1754" s="1">
        <f t="shared" si="952"/>
        <v>22</v>
      </c>
      <c r="N1754" s="1">
        <f t="shared" si="922"/>
        <v>15</v>
      </c>
      <c r="O1754" s="2">
        <f t="shared" si="940"/>
        <v>1.00531093</v>
      </c>
      <c r="P1754" s="10">
        <f t="shared" si="932"/>
        <v>1.00610073</v>
      </c>
      <c r="Q1754" s="10">
        <f t="shared" si="928"/>
        <v>1.3901187601167686</v>
      </c>
      <c r="R1754" s="2">
        <f t="shared" si="931"/>
        <v>1.3975015799999999</v>
      </c>
      <c r="S1754" s="2">
        <f t="shared" si="923"/>
        <v>1.3024994299999999</v>
      </c>
      <c r="T1754" s="2">
        <f t="shared" si="941"/>
        <v>265702.16561520001</v>
      </c>
      <c r="U1754" s="2">
        <f t="shared" si="942"/>
        <v>2435.7314638182679</v>
      </c>
      <c r="V1754" s="2">
        <f t="shared" si="943"/>
        <v>77887.276203561778</v>
      </c>
      <c r="W1754" s="2">
        <f t="shared" si="944"/>
        <v>284317.08205650002</v>
      </c>
      <c r="X1754" s="27">
        <f t="shared" si="945"/>
        <v>0</v>
      </c>
      <c r="Y1754" s="2">
        <f t="shared" si="924"/>
        <v>0</v>
      </c>
      <c r="Z1754" s="67">
        <f t="shared" si="946"/>
        <v>0</v>
      </c>
      <c r="AA1754" s="2">
        <f t="shared" si="933"/>
        <v>0</v>
      </c>
      <c r="AB1754" s="26">
        <f t="shared" si="953"/>
        <v>6.7299999999999999E-2</v>
      </c>
      <c r="AC1754" s="27">
        <f t="shared" si="935"/>
        <v>15</v>
      </c>
      <c r="AD1754" s="27">
        <v>252</v>
      </c>
      <c r="AE1754" s="10">
        <f t="shared" si="929"/>
        <v>1.003884435</v>
      </c>
      <c r="AF1754" s="2">
        <f t="shared" si="934"/>
        <v>1032.10279169</v>
      </c>
      <c r="AG1754" s="2">
        <f t="shared" si="947"/>
        <v>1104.4112246300001</v>
      </c>
      <c r="AH1754" s="3" t="str">
        <f t="shared" si="948"/>
        <v>-</v>
      </c>
      <c r="AI1754" s="4" t="str">
        <f t="shared" si="930"/>
        <v>A+J=</v>
      </c>
      <c r="AJ1754" s="11">
        <f t="shared" si="954"/>
        <v>42556</v>
      </c>
      <c r="AK1754" s="11"/>
      <c r="AL1754" s="4"/>
      <c r="AM1754" s="1"/>
      <c r="AN1754" s="11"/>
      <c r="AO1754" s="1"/>
      <c r="AP1754" s="1"/>
      <c r="AQ1754" s="1"/>
      <c r="AR1754" s="1"/>
      <c r="AS1754" s="6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</row>
    <row r="1755" spans="1:55" x14ac:dyDescent="0.2">
      <c r="A1755" s="144">
        <f t="shared" si="949"/>
        <v>42544</v>
      </c>
      <c r="B1755" s="2">
        <f t="shared" si="936"/>
        <v>285592.38516388927</v>
      </c>
      <c r="C1755" s="2">
        <f t="shared" si="950"/>
        <v>203994.07438912001</v>
      </c>
      <c r="D1755" s="68">
        <f>SUM(Y1755:Y$1825)</f>
        <v>8052.0200114700001</v>
      </c>
      <c r="E1755" s="68">
        <f t="shared" si="937"/>
        <v>195942.05437765</v>
      </c>
      <c r="F1755" s="72">
        <f t="shared" si="925"/>
        <v>4639.05</v>
      </c>
      <c r="G1755" s="3">
        <f>IF(N1755=1,VLOOKUP(A1754,[1]Plan1!$BG$69:$BI$188,3),G1754)</f>
        <v>4675.2299999999996</v>
      </c>
      <c r="H1755" s="11">
        <f t="shared" si="926"/>
        <v>42462</v>
      </c>
      <c r="I1755" s="11">
        <f t="shared" si="927"/>
        <v>42492</v>
      </c>
      <c r="J1755" s="26">
        <f t="shared" si="938"/>
        <v>7.7990105732852477E-3</v>
      </c>
      <c r="K1755" s="11">
        <f t="shared" si="951"/>
        <v>42552</v>
      </c>
      <c r="L1755" s="11">
        <f t="shared" si="939"/>
        <v>42552</v>
      </c>
      <c r="M1755" s="1">
        <f t="shared" si="952"/>
        <v>22</v>
      </c>
      <c r="N1755" s="1">
        <f t="shared" si="922"/>
        <v>16</v>
      </c>
      <c r="O1755" s="2">
        <f t="shared" si="940"/>
        <v>1.00566599</v>
      </c>
      <c r="P1755" s="10">
        <f t="shared" si="932"/>
        <v>1.00610073</v>
      </c>
      <c r="Q1755" s="10">
        <f t="shared" si="928"/>
        <v>1.3901187601167686</v>
      </c>
      <c r="R1755" s="2">
        <f t="shared" si="931"/>
        <v>1.3979951500000001</v>
      </c>
      <c r="S1755" s="2">
        <f t="shared" si="923"/>
        <v>1.3024994299999999</v>
      </c>
      <c r="T1755" s="2">
        <f t="shared" si="941"/>
        <v>265702.16561520001</v>
      </c>
      <c r="U1755" s="2">
        <f t="shared" si="942"/>
        <v>2435.7314638182679</v>
      </c>
      <c r="V1755" s="2">
        <f t="shared" si="943"/>
        <v>77983.987323340989</v>
      </c>
      <c r="W1755" s="2">
        <f t="shared" si="944"/>
        <v>284413.79317627929</v>
      </c>
      <c r="X1755" s="27">
        <f t="shared" si="945"/>
        <v>0</v>
      </c>
      <c r="Y1755" s="2">
        <f t="shared" si="924"/>
        <v>0</v>
      </c>
      <c r="Z1755" s="67">
        <f t="shared" si="946"/>
        <v>0</v>
      </c>
      <c r="AA1755" s="2">
        <f t="shared" si="933"/>
        <v>0</v>
      </c>
      <c r="AB1755" s="26">
        <f t="shared" si="953"/>
        <v>6.7299999999999999E-2</v>
      </c>
      <c r="AC1755" s="27">
        <f t="shared" si="935"/>
        <v>16</v>
      </c>
      <c r="AD1755" s="27">
        <v>252</v>
      </c>
      <c r="AE1755" s="10">
        <f t="shared" si="929"/>
        <v>1.004143934</v>
      </c>
      <c r="AF1755" s="2">
        <f t="shared" si="934"/>
        <v>1101.05223796</v>
      </c>
      <c r="AG1755" s="2">
        <f t="shared" si="947"/>
        <v>1178.5919876099999</v>
      </c>
      <c r="AH1755" s="3" t="str">
        <f t="shared" si="948"/>
        <v>-</v>
      </c>
      <c r="AI1755" s="4" t="str">
        <f t="shared" si="930"/>
        <v>A+J=</v>
      </c>
      <c r="AJ1755" s="11">
        <f t="shared" si="954"/>
        <v>42556</v>
      </c>
      <c r="AK1755" s="11"/>
      <c r="AL1755" s="4"/>
      <c r="AM1755" s="1"/>
      <c r="AN1755" s="11"/>
      <c r="AO1755" s="1"/>
      <c r="AP1755" s="1"/>
      <c r="AQ1755" s="1"/>
      <c r="AR1755" s="1"/>
      <c r="AS1755" s="6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</row>
    <row r="1756" spans="1:55" x14ac:dyDescent="0.2">
      <c r="A1756" s="144">
        <f t="shared" si="949"/>
        <v>42545</v>
      </c>
      <c r="B1756" s="2">
        <f t="shared" si="936"/>
        <v>285763.38341013872</v>
      </c>
      <c r="C1756" s="2">
        <f t="shared" si="950"/>
        <v>203994.07438912001</v>
      </c>
      <c r="D1756" s="68">
        <f>SUM(Y1756:Y$1825)</f>
        <v>8052.0200114700001</v>
      </c>
      <c r="E1756" s="68">
        <f t="shared" si="937"/>
        <v>195942.05437765</v>
      </c>
      <c r="F1756" s="72">
        <f t="shared" si="925"/>
        <v>4639.05</v>
      </c>
      <c r="G1756" s="3">
        <f>IF(N1756=1,VLOOKUP(A1755,[1]Plan1!$BG$69:$BI$188,3),G1755)</f>
        <v>4675.2299999999996</v>
      </c>
      <c r="H1756" s="11">
        <f t="shared" si="926"/>
        <v>42462</v>
      </c>
      <c r="I1756" s="11">
        <f t="shared" si="927"/>
        <v>42492</v>
      </c>
      <c r="J1756" s="26">
        <f t="shared" si="938"/>
        <v>7.7990105732852477E-3</v>
      </c>
      <c r="K1756" s="11">
        <f t="shared" si="951"/>
        <v>42552</v>
      </c>
      <c r="L1756" s="11">
        <f t="shared" si="939"/>
        <v>42552</v>
      </c>
      <c r="M1756" s="1">
        <f t="shared" si="952"/>
        <v>22</v>
      </c>
      <c r="N1756" s="1">
        <f t="shared" si="922"/>
        <v>17</v>
      </c>
      <c r="O1756" s="2">
        <f t="shared" si="940"/>
        <v>1.0060211800000001</v>
      </c>
      <c r="P1756" s="10">
        <f t="shared" si="932"/>
        <v>1.00610073</v>
      </c>
      <c r="Q1756" s="10">
        <f t="shared" si="928"/>
        <v>1.3901187601167686</v>
      </c>
      <c r="R1756" s="2">
        <f t="shared" si="931"/>
        <v>1.39848891</v>
      </c>
      <c r="S1756" s="2">
        <f t="shared" si="923"/>
        <v>1.3024994299999999</v>
      </c>
      <c r="T1756" s="2">
        <f t="shared" si="941"/>
        <v>265702.16561520001</v>
      </c>
      <c r="U1756" s="2">
        <f t="shared" si="942"/>
        <v>2435.7314638182679</v>
      </c>
      <c r="V1756" s="2">
        <f t="shared" si="943"/>
        <v>78080.735672110473</v>
      </c>
      <c r="W1756" s="2">
        <f t="shared" si="944"/>
        <v>284510.54152504873</v>
      </c>
      <c r="X1756" s="27">
        <f t="shared" si="945"/>
        <v>0</v>
      </c>
      <c r="Y1756" s="2">
        <f t="shared" si="924"/>
        <v>0</v>
      </c>
      <c r="Z1756" s="67">
        <f t="shared" si="946"/>
        <v>0</v>
      </c>
      <c r="AA1756" s="2">
        <f t="shared" si="933"/>
        <v>0</v>
      </c>
      <c r="AB1756" s="26">
        <f t="shared" si="953"/>
        <v>6.7299999999999999E-2</v>
      </c>
      <c r="AC1756" s="27">
        <f t="shared" si="935"/>
        <v>17</v>
      </c>
      <c r="AD1756" s="27">
        <v>252</v>
      </c>
      <c r="AE1756" s="10">
        <f t="shared" si="929"/>
        <v>1.0044034989999999</v>
      </c>
      <c r="AF1756" s="2">
        <f t="shared" si="934"/>
        <v>1170.0192205799999</v>
      </c>
      <c r="AG1756" s="2">
        <f t="shared" si="947"/>
        <v>1252.84188509</v>
      </c>
      <c r="AH1756" s="3" t="str">
        <f t="shared" si="948"/>
        <v>-</v>
      </c>
      <c r="AI1756" s="4" t="str">
        <f t="shared" si="930"/>
        <v>A+J=</v>
      </c>
      <c r="AJ1756" s="11">
        <f t="shared" si="954"/>
        <v>42556</v>
      </c>
      <c r="AK1756" s="11"/>
      <c r="AL1756" s="4"/>
      <c r="AM1756" s="1"/>
      <c r="AN1756" s="11"/>
      <c r="AO1756" s="1"/>
      <c r="AP1756" s="1"/>
      <c r="AQ1756" s="1"/>
      <c r="AR1756" s="1"/>
      <c r="AS1756" s="6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</row>
    <row r="1757" spans="1:55" x14ac:dyDescent="0.2">
      <c r="A1757" s="144">
        <f t="shared" si="949"/>
        <v>42546</v>
      </c>
      <c r="B1757" s="2">
        <f t="shared" si="936"/>
        <v>285934.48244696698</v>
      </c>
      <c r="C1757" s="2">
        <f t="shared" si="950"/>
        <v>203994.07438912001</v>
      </c>
      <c r="D1757" s="68">
        <f>SUM(Y1757:Y$1825)</f>
        <v>8052.0200114700001</v>
      </c>
      <c r="E1757" s="68">
        <f t="shared" si="937"/>
        <v>195942.05437765</v>
      </c>
      <c r="F1757" s="72">
        <f t="shared" si="925"/>
        <v>4639.05</v>
      </c>
      <c r="G1757" s="3">
        <f>IF(N1757=1,VLOOKUP(A1756,[1]Plan1!$BG$69:$BI$188,3),G1756)</f>
        <v>4675.2299999999996</v>
      </c>
      <c r="H1757" s="11">
        <f t="shared" si="926"/>
        <v>42462</v>
      </c>
      <c r="I1757" s="11">
        <f t="shared" si="927"/>
        <v>42492</v>
      </c>
      <c r="J1757" s="26">
        <f t="shared" si="938"/>
        <v>7.7990105732852477E-3</v>
      </c>
      <c r="K1757" s="11">
        <f t="shared" si="951"/>
        <v>42552</v>
      </c>
      <c r="L1757" s="11">
        <f t="shared" si="939"/>
        <v>42552</v>
      </c>
      <c r="M1757" s="1">
        <f t="shared" si="952"/>
        <v>22</v>
      </c>
      <c r="N1757" s="1">
        <f t="shared" ref="N1757:N1820" si="955">(M1757-(NETWORKDAYS(A1757,L1757,AN$137:AN$327)-1))</f>
        <v>18</v>
      </c>
      <c r="O1757" s="2">
        <f t="shared" si="940"/>
        <v>1.0063764900000001</v>
      </c>
      <c r="P1757" s="10">
        <f t="shared" si="932"/>
        <v>1.00610073</v>
      </c>
      <c r="Q1757" s="10">
        <f t="shared" si="928"/>
        <v>1.3901187601167686</v>
      </c>
      <c r="R1757" s="2">
        <f t="shared" si="931"/>
        <v>1.39898283</v>
      </c>
      <c r="S1757" s="2">
        <f t="shared" si="923"/>
        <v>1.3024994299999999</v>
      </c>
      <c r="T1757" s="2">
        <f t="shared" si="941"/>
        <v>265702.16561520001</v>
      </c>
      <c r="U1757" s="2">
        <f t="shared" si="942"/>
        <v>2435.7314638182679</v>
      </c>
      <c r="V1757" s="2">
        <f t="shared" si="943"/>
        <v>78177.515371608693</v>
      </c>
      <c r="W1757" s="2">
        <f t="shared" si="944"/>
        <v>284607.32122454699</v>
      </c>
      <c r="X1757" s="27">
        <f t="shared" si="945"/>
        <v>0</v>
      </c>
      <c r="Y1757" s="2">
        <f t="shared" si="924"/>
        <v>0</v>
      </c>
      <c r="Z1757" s="67">
        <f t="shared" si="946"/>
        <v>0</v>
      </c>
      <c r="AA1757" s="2">
        <f t="shared" si="933"/>
        <v>0</v>
      </c>
      <c r="AB1757" s="26">
        <f t="shared" si="953"/>
        <v>6.7299999999999999E-2</v>
      </c>
      <c r="AC1757" s="27">
        <f t="shared" si="935"/>
        <v>18</v>
      </c>
      <c r="AD1757" s="27">
        <v>252</v>
      </c>
      <c r="AE1757" s="10">
        <f t="shared" si="929"/>
        <v>1.004663131</v>
      </c>
      <c r="AF1757" s="2">
        <f t="shared" si="934"/>
        <v>1239.00400524</v>
      </c>
      <c r="AG1757" s="2">
        <f t="shared" si="947"/>
        <v>1327.1612224200001</v>
      </c>
      <c r="AH1757" s="3" t="str">
        <f t="shared" si="948"/>
        <v>-</v>
      </c>
      <c r="AI1757" s="4" t="str">
        <f t="shared" si="930"/>
        <v>A+J=</v>
      </c>
      <c r="AJ1757" s="11">
        <f t="shared" si="954"/>
        <v>42556</v>
      </c>
      <c r="AK1757" s="11"/>
      <c r="AL1757" s="4"/>
      <c r="AM1757" s="1"/>
      <c r="AN1757" s="11"/>
      <c r="AO1757" s="1"/>
      <c r="AP1757" s="1"/>
      <c r="AQ1757" s="1"/>
      <c r="AR1757" s="1"/>
      <c r="AS1757" s="6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</row>
    <row r="1758" spans="1:55" x14ac:dyDescent="0.2">
      <c r="A1758" s="144">
        <f t="shared" si="949"/>
        <v>42547</v>
      </c>
      <c r="B1758" s="2">
        <f t="shared" si="936"/>
        <v>285934.48244696698</v>
      </c>
      <c r="C1758" s="2">
        <f t="shared" si="950"/>
        <v>203994.07438912001</v>
      </c>
      <c r="D1758" s="68">
        <f>SUM(Y1758:Y$1825)</f>
        <v>8052.0200114700001</v>
      </c>
      <c r="E1758" s="68">
        <f t="shared" si="937"/>
        <v>195942.05437765</v>
      </c>
      <c r="F1758" s="72">
        <f t="shared" si="925"/>
        <v>4639.05</v>
      </c>
      <c r="G1758" s="3">
        <f>IF(N1758=1,VLOOKUP(A1757,[1]Plan1!$BG$69:$BI$188,3),G1757)</f>
        <v>4675.2299999999996</v>
      </c>
      <c r="H1758" s="11">
        <f t="shared" si="926"/>
        <v>42462</v>
      </c>
      <c r="I1758" s="11">
        <f t="shared" si="927"/>
        <v>42492</v>
      </c>
      <c r="J1758" s="26">
        <f t="shared" si="938"/>
        <v>7.7990105732852477E-3</v>
      </c>
      <c r="K1758" s="11">
        <f t="shared" si="951"/>
        <v>42552</v>
      </c>
      <c r="L1758" s="11">
        <f t="shared" si="939"/>
        <v>42552</v>
      </c>
      <c r="M1758" s="1">
        <f t="shared" si="952"/>
        <v>22</v>
      </c>
      <c r="N1758" s="1">
        <f t="shared" si="955"/>
        <v>18</v>
      </c>
      <c r="O1758" s="2">
        <f t="shared" si="940"/>
        <v>1.0063764900000001</v>
      </c>
      <c r="P1758" s="10">
        <f t="shared" si="932"/>
        <v>1.00610073</v>
      </c>
      <c r="Q1758" s="10">
        <f t="shared" si="928"/>
        <v>1.3901187601167686</v>
      </c>
      <c r="R1758" s="2">
        <f t="shared" si="931"/>
        <v>1.39898283</v>
      </c>
      <c r="S1758" s="2">
        <f t="shared" ref="S1758:S1821" si="956">IF(AND(X1758&gt;0,MONTH(A1758)=10),R1758,S1757)</f>
        <v>1.3024994299999999</v>
      </c>
      <c r="T1758" s="2">
        <f t="shared" si="941"/>
        <v>265702.16561520001</v>
      </c>
      <c r="U1758" s="2">
        <f t="shared" si="942"/>
        <v>2435.7314638182679</v>
      </c>
      <c r="V1758" s="2">
        <f t="shared" si="943"/>
        <v>78177.515371608693</v>
      </c>
      <c r="W1758" s="2">
        <f t="shared" si="944"/>
        <v>284607.32122454699</v>
      </c>
      <c r="X1758" s="27">
        <f t="shared" si="945"/>
        <v>0</v>
      </c>
      <c r="Y1758" s="2">
        <f t="shared" ref="Y1758:Y1821" si="957">IF(X1758&gt;0,VLOOKUP(A1758,AN$12:AR$131,5),0)</f>
        <v>0</v>
      </c>
      <c r="Z1758" s="67">
        <f t="shared" si="946"/>
        <v>0</v>
      </c>
      <c r="AA1758" s="2">
        <f t="shared" si="933"/>
        <v>0</v>
      </c>
      <c r="AB1758" s="26">
        <f t="shared" si="953"/>
        <v>6.7299999999999999E-2</v>
      </c>
      <c r="AC1758" s="27">
        <f t="shared" si="935"/>
        <v>18</v>
      </c>
      <c r="AD1758" s="27">
        <v>252</v>
      </c>
      <c r="AE1758" s="10">
        <f t="shared" si="929"/>
        <v>1.004663131</v>
      </c>
      <c r="AF1758" s="2">
        <f t="shared" si="934"/>
        <v>1239.00400524</v>
      </c>
      <c r="AG1758" s="2">
        <f t="shared" si="947"/>
        <v>1327.1612224200001</v>
      </c>
      <c r="AH1758" s="3" t="str">
        <f t="shared" si="948"/>
        <v>-</v>
      </c>
      <c r="AI1758" s="4" t="str">
        <f t="shared" si="930"/>
        <v>A+J=</v>
      </c>
      <c r="AJ1758" s="11">
        <f t="shared" si="954"/>
        <v>42556</v>
      </c>
      <c r="AK1758" s="11"/>
      <c r="AL1758" s="4"/>
      <c r="AM1758" s="1"/>
      <c r="AN1758" s="11"/>
      <c r="AO1758" s="1"/>
      <c r="AP1758" s="1"/>
      <c r="AQ1758" s="1"/>
      <c r="AR1758" s="1"/>
      <c r="AS1758" s="6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</row>
    <row r="1759" spans="1:55" x14ac:dyDescent="0.2">
      <c r="A1759" s="144">
        <f t="shared" si="949"/>
        <v>42548</v>
      </c>
      <c r="B1759" s="2">
        <f t="shared" si="936"/>
        <v>285934.48244696698</v>
      </c>
      <c r="C1759" s="2">
        <f t="shared" si="950"/>
        <v>203994.07438912001</v>
      </c>
      <c r="D1759" s="68">
        <f>SUM(Y1759:Y$1825)</f>
        <v>8052.0200114700001</v>
      </c>
      <c r="E1759" s="68">
        <f t="shared" si="937"/>
        <v>195942.05437765</v>
      </c>
      <c r="F1759" s="72">
        <f t="shared" ref="F1759:F1822" si="958">IF(G1759=G1758,F1758,G1758)</f>
        <v>4639.05</v>
      </c>
      <c r="G1759" s="3">
        <f>IF(N1759=1,VLOOKUP(A1758,[1]Plan1!$BG$69:$BI$188,3),G1758)</f>
        <v>4675.2299999999996</v>
      </c>
      <c r="H1759" s="11">
        <f t="shared" ref="H1759:H1822" si="959">EDATE(I1759,-1)</f>
        <v>42462</v>
      </c>
      <c r="I1759" s="11">
        <f t="shared" ref="I1759:I1822" si="960">IF(X1758&gt;0,EDATE(A1759,-1),+I1758)</f>
        <v>42492</v>
      </c>
      <c r="J1759" s="26">
        <f t="shared" si="938"/>
        <v>7.7990105732852477E-3</v>
      </c>
      <c r="K1759" s="11">
        <f t="shared" si="951"/>
        <v>42552</v>
      </c>
      <c r="L1759" s="11">
        <f t="shared" si="939"/>
        <v>42552</v>
      </c>
      <c r="M1759" s="1">
        <f t="shared" si="952"/>
        <v>22</v>
      </c>
      <c r="N1759" s="1">
        <f t="shared" si="955"/>
        <v>18</v>
      </c>
      <c r="O1759" s="2">
        <f t="shared" si="940"/>
        <v>1.0063764900000001</v>
      </c>
      <c r="P1759" s="10">
        <f t="shared" si="932"/>
        <v>1.00610073</v>
      </c>
      <c r="Q1759" s="10">
        <f t="shared" ref="Q1759:Q1822" si="961">IF(L1759&gt;L1758,Q1758*P1759,Q1758)</f>
        <v>1.3901187601167686</v>
      </c>
      <c r="R1759" s="2">
        <f t="shared" si="931"/>
        <v>1.39898283</v>
      </c>
      <c r="S1759" s="2">
        <f t="shared" si="956"/>
        <v>1.3024994299999999</v>
      </c>
      <c r="T1759" s="2">
        <f t="shared" si="941"/>
        <v>265702.16561520001</v>
      </c>
      <c r="U1759" s="2">
        <f t="shared" si="942"/>
        <v>2435.7314638182679</v>
      </c>
      <c r="V1759" s="2">
        <f t="shared" si="943"/>
        <v>78177.515371608693</v>
      </c>
      <c r="W1759" s="2">
        <f t="shared" si="944"/>
        <v>284607.32122454699</v>
      </c>
      <c r="X1759" s="27">
        <f t="shared" si="945"/>
        <v>0</v>
      </c>
      <c r="Y1759" s="2">
        <f t="shared" si="957"/>
        <v>0</v>
      </c>
      <c r="Z1759" s="67">
        <f t="shared" si="946"/>
        <v>0</v>
      </c>
      <c r="AA1759" s="2">
        <f t="shared" si="933"/>
        <v>0</v>
      </c>
      <c r="AB1759" s="26">
        <f t="shared" si="953"/>
        <v>6.7299999999999999E-2</v>
      </c>
      <c r="AC1759" s="27">
        <f t="shared" si="935"/>
        <v>18</v>
      </c>
      <c r="AD1759" s="27">
        <v>252</v>
      </c>
      <c r="AE1759" s="10">
        <f t="shared" ref="AE1759:AE1822" si="962">ROUND((1+AB1759)^TRUNC((AC1759/AD1759),9),9)</f>
        <v>1.004663131</v>
      </c>
      <c r="AF1759" s="2">
        <f t="shared" si="934"/>
        <v>1239.00400524</v>
      </c>
      <c r="AG1759" s="2">
        <f t="shared" si="947"/>
        <v>1327.1612224200001</v>
      </c>
      <c r="AH1759" s="3" t="str">
        <f t="shared" si="948"/>
        <v>-</v>
      </c>
      <c r="AI1759" s="4" t="str">
        <f t="shared" si="930"/>
        <v>A+J=</v>
      </c>
      <c r="AJ1759" s="11">
        <f t="shared" si="954"/>
        <v>42556</v>
      </c>
      <c r="AK1759" s="11"/>
      <c r="AL1759" s="4"/>
      <c r="AM1759" s="1"/>
      <c r="AN1759" s="11"/>
      <c r="AO1759" s="1"/>
      <c r="AP1759" s="1"/>
      <c r="AQ1759" s="1"/>
      <c r="AR1759" s="1"/>
      <c r="AS1759" s="6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</row>
    <row r="1760" spans="1:55" x14ac:dyDescent="0.2">
      <c r="A1760" s="144">
        <f t="shared" si="949"/>
        <v>42549</v>
      </c>
      <c r="B1760" s="2">
        <f t="shared" si="936"/>
        <v>286105.68851015548</v>
      </c>
      <c r="C1760" s="2">
        <f t="shared" si="950"/>
        <v>203994.07438912001</v>
      </c>
      <c r="D1760" s="68">
        <f>SUM(Y1760:Y$1825)</f>
        <v>8052.0200114700001</v>
      </c>
      <c r="E1760" s="68">
        <f t="shared" si="937"/>
        <v>195942.05437765</v>
      </c>
      <c r="F1760" s="72">
        <f t="shared" si="958"/>
        <v>4639.05</v>
      </c>
      <c r="G1760" s="3">
        <f>IF(N1760=1,VLOOKUP(A1759,[1]Plan1!$BG$69:$BI$188,3),G1759)</f>
        <v>4675.2299999999996</v>
      </c>
      <c r="H1760" s="11">
        <f t="shared" si="959"/>
        <v>42462</v>
      </c>
      <c r="I1760" s="11">
        <f t="shared" si="960"/>
        <v>42492</v>
      </c>
      <c r="J1760" s="26">
        <f t="shared" si="938"/>
        <v>7.7990105732852477E-3</v>
      </c>
      <c r="K1760" s="11">
        <f t="shared" si="951"/>
        <v>42552</v>
      </c>
      <c r="L1760" s="11">
        <f t="shared" si="939"/>
        <v>42552</v>
      </c>
      <c r="M1760" s="1">
        <f t="shared" si="952"/>
        <v>22</v>
      </c>
      <c r="N1760" s="1">
        <f t="shared" si="955"/>
        <v>19</v>
      </c>
      <c r="O1760" s="2">
        <f t="shared" si="940"/>
        <v>1.0067319299999999</v>
      </c>
      <c r="P1760" s="10">
        <f t="shared" si="932"/>
        <v>1.00610073</v>
      </c>
      <c r="Q1760" s="10">
        <f t="shared" si="961"/>
        <v>1.3901187601167686</v>
      </c>
      <c r="R1760" s="2">
        <f t="shared" si="931"/>
        <v>1.39947694</v>
      </c>
      <c r="S1760" s="2">
        <f t="shared" si="956"/>
        <v>1.3024994299999999</v>
      </c>
      <c r="T1760" s="2">
        <f t="shared" si="941"/>
        <v>265702.16561520001</v>
      </c>
      <c r="U1760" s="2">
        <f t="shared" si="942"/>
        <v>2435.7314638182679</v>
      </c>
      <c r="V1760" s="2">
        <f t="shared" si="943"/>
        <v>78274.33230009723</v>
      </c>
      <c r="W1760" s="2">
        <f t="shared" si="944"/>
        <v>284704.13815303548</v>
      </c>
      <c r="X1760" s="27">
        <f t="shared" si="945"/>
        <v>0</v>
      </c>
      <c r="Y1760" s="2">
        <f t="shared" si="957"/>
        <v>0</v>
      </c>
      <c r="Z1760" s="67">
        <f t="shared" si="946"/>
        <v>0</v>
      </c>
      <c r="AA1760" s="2">
        <f t="shared" si="933"/>
        <v>0</v>
      </c>
      <c r="AB1760" s="26">
        <f t="shared" si="953"/>
        <v>6.7299999999999999E-2</v>
      </c>
      <c r="AC1760" s="27">
        <f t="shared" si="935"/>
        <v>19</v>
      </c>
      <c r="AD1760" s="27">
        <v>252</v>
      </c>
      <c r="AE1760" s="10">
        <f t="shared" si="962"/>
        <v>1.004922831</v>
      </c>
      <c r="AF1760" s="2">
        <f t="shared" si="934"/>
        <v>1308.00685765</v>
      </c>
      <c r="AG1760" s="2">
        <f t="shared" si="947"/>
        <v>1401.5503571199999</v>
      </c>
      <c r="AH1760" s="3" t="str">
        <f t="shared" si="948"/>
        <v>-</v>
      </c>
      <c r="AI1760" s="4" t="str">
        <f t="shared" si="930"/>
        <v>A+J=</v>
      </c>
      <c r="AJ1760" s="11">
        <f t="shared" si="954"/>
        <v>42556</v>
      </c>
      <c r="AK1760" s="11"/>
      <c r="AL1760" s="4"/>
      <c r="AM1760" s="1"/>
      <c r="AN1760" s="11"/>
      <c r="AO1760" s="1"/>
      <c r="AP1760" s="1"/>
      <c r="AQ1760" s="1"/>
      <c r="AR1760" s="1"/>
      <c r="AS1760" s="6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</row>
    <row r="1761" spans="1:55" x14ac:dyDescent="0.2">
      <c r="A1761" s="144">
        <f t="shared" si="949"/>
        <v>42550</v>
      </c>
      <c r="B1761" s="2">
        <f t="shared" si="936"/>
        <v>286276.99713970331</v>
      </c>
      <c r="C1761" s="2">
        <f t="shared" si="950"/>
        <v>203994.07438912001</v>
      </c>
      <c r="D1761" s="68">
        <f>SUM(Y1761:Y$1825)</f>
        <v>8052.0200114700001</v>
      </c>
      <c r="E1761" s="68">
        <f t="shared" si="937"/>
        <v>195942.05437765</v>
      </c>
      <c r="F1761" s="72">
        <f t="shared" si="958"/>
        <v>4639.05</v>
      </c>
      <c r="G1761" s="3">
        <f>IF(N1761=1,VLOOKUP(A1760,[1]Plan1!$BG$69:$BI$188,3),G1760)</f>
        <v>4675.2299999999996</v>
      </c>
      <c r="H1761" s="11">
        <f t="shared" si="959"/>
        <v>42462</v>
      </c>
      <c r="I1761" s="11">
        <f t="shared" si="960"/>
        <v>42492</v>
      </c>
      <c r="J1761" s="26">
        <f t="shared" si="938"/>
        <v>7.7990105732852477E-3</v>
      </c>
      <c r="K1761" s="11">
        <f t="shared" si="951"/>
        <v>42552</v>
      </c>
      <c r="L1761" s="11">
        <f t="shared" si="939"/>
        <v>42552</v>
      </c>
      <c r="M1761" s="1">
        <f t="shared" si="952"/>
        <v>22</v>
      </c>
      <c r="N1761" s="1">
        <f t="shared" si="955"/>
        <v>20</v>
      </c>
      <c r="O1761" s="2">
        <f t="shared" si="940"/>
        <v>1.0070874999999999</v>
      </c>
      <c r="P1761" s="10">
        <f t="shared" si="932"/>
        <v>1.00610073</v>
      </c>
      <c r="Q1761" s="10">
        <f t="shared" si="961"/>
        <v>1.3901187601167686</v>
      </c>
      <c r="R1761" s="2">
        <f t="shared" si="931"/>
        <v>1.3999712200000001</v>
      </c>
      <c r="S1761" s="2">
        <f t="shared" si="956"/>
        <v>1.3024994299999999</v>
      </c>
      <c r="T1761" s="2">
        <f t="shared" si="941"/>
        <v>265702.16561520001</v>
      </c>
      <c r="U1761" s="2">
        <f t="shared" si="942"/>
        <v>2435.7314638182679</v>
      </c>
      <c r="V1761" s="2">
        <f t="shared" si="943"/>
        <v>78371.182538735025</v>
      </c>
      <c r="W1761" s="2">
        <f t="shared" si="944"/>
        <v>284800.98839167331</v>
      </c>
      <c r="X1761" s="27">
        <f t="shared" si="945"/>
        <v>0</v>
      </c>
      <c r="Y1761" s="2">
        <f t="shared" si="957"/>
        <v>0</v>
      </c>
      <c r="Z1761" s="67">
        <f t="shared" si="946"/>
        <v>0</v>
      </c>
      <c r="AA1761" s="2">
        <f t="shared" si="933"/>
        <v>0</v>
      </c>
      <c r="AB1761" s="26">
        <f t="shared" si="953"/>
        <v>6.7299999999999999E-2</v>
      </c>
      <c r="AC1761" s="27">
        <f t="shared" si="935"/>
        <v>20</v>
      </c>
      <c r="AD1761" s="27">
        <v>252</v>
      </c>
      <c r="AE1761" s="10">
        <f t="shared" si="962"/>
        <v>1.0051825969999999</v>
      </c>
      <c r="AF1761" s="2">
        <f t="shared" si="934"/>
        <v>1377.0272464100001</v>
      </c>
      <c r="AG1761" s="2">
        <f t="shared" si="947"/>
        <v>1476.0087480300001</v>
      </c>
      <c r="AH1761" s="3" t="str">
        <f t="shared" si="948"/>
        <v>-</v>
      </c>
      <c r="AI1761" s="4" t="str">
        <f t="shared" si="930"/>
        <v>A+J=</v>
      </c>
      <c r="AJ1761" s="11">
        <f t="shared" si="954"/>
        <v>42556</v>
      </c>
      <c r="AK1761" s="11"/>
      <c r="AL1761" s="4"/>
      <c r="AM1761" s="1"/>
      <c r="AN1761" s="11"/>
      <c r="AO1761" s="1"/>
      <c r="AP1761" s="1"/>
      <c r="AQ1761" s="1"/>
      <c r="AR1761" s="1"/>
      <c r="AS1761" s="6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</row>
    <row r="1762" spans="1:55" x14ac:dyDescent="0.2">
      <c r="A1762" s="144">
        <f t="shared" si="949"/>
        <v>42551</v>
      </c>
      <c r="B1762" s="2">
        <f t="shared" si="936"/>
        <v>286448.4089505403</v>
      </c>
      <c r="C1762" s="2">
        <f t="shared" si="950"/>
        <v>203994.07438912001</v>
      </c>
      <c r="D1762" s="68">
        <f>SUM(Y1762:Y$1825)</f>
        <v>8052.0200114700001</v>
      </c>
      <c r="E1762" s="68">
        <f t="shared" si="937"/>
        <v>195942.05437765</v>
      </c>
      <c r="F1762" s="72">
        <f t="shared" si="958"/>
        <v>4639.05</v>
      </c>
      <c r="G1762" s="3">
        <f>IF(N1762=1,VLOOKUP(A1761,[1]Plan1!$BG$69:$BI$188,3),G1761)</f>
        <v>4675.2299999999996</v>
      </c>
      <c r="H1762" s="11">
        <f t="shared" si="959"/>
        <v>42462</v>
      </c>
      <c r="I1762" s="11">
        <f t="shared" si="960"/>
        <v>42492</v>
      </c>
      <c r="J1762" s="26">
        <f t="shared" si="938"/>
        <v>7.7990105732852477E-3</v>
      </c>
      <c r="K1762" s="11">
        <f t="shared" si="951"/>
        <v>42552</v>
      </c>
      <c r="L1762" s="11">
        <f t="shared" si="939"/>
        <v>42552</v>
      </c>
      <c r="M1762" s="1">
        <f t="shared" si="952"/>
        <v>22</v>
      </c>
      <c r="N1762" s="1">
        <f t="shared" si="955"/>
        <v>21</v>
      </c>
      <c r="O1762" s="2">
        <f t="shared" si="940"/>
        <v>1.00744319</v>
      </c>
      <c r="P1762" s="10">
        <f t="shared" si="932"/>
        <v>1.00610073</v>
      </c>
      <c r="Q1762" s="10">
        <f t="shared" si="961"/>
        <v>1.3901187601167686</v>
      </c>
      <c r="R1762" s="2">
        <f t="shared" si="931"/>
        <v>1.40046567</v>
      </c>
      <c r="S1762" s="2">
        <f t="shared" si="956"/>
        <v>1.3024994299999999</v>
      </c>
      <c r="T1762" s="2">
        <f t="shared" si="941"/>
        <v>265702.16561520001</v>
      </c>
      <c r="U1762" s="2">
        <f t="shared" si="942"/>
        <v>2435.7314638182679</v>
      </c>
      <c r="V1762" s="2">
        <f t="shared" si="943"/>
        <v>78468.066087522035</v>
      </c>
      <c r="W1762" s="2">
        <f t="shared" si="944"/>
        <v>284897.87194046029</v>
      </c>
      <c r="X1762" s="27">
        <f t="shared" si="945"/>
        <v>0</v>
      </c>
      <c r="Y1762" s="2">
        <f t="shared" si="957"/>
        <v>0</v>
      </c>
      <c r="Z1762" s="67">
        <f t="shared" si="946"/>
        <v>0</v>
      </c>
      <c r="AA1762" s="2">
        <f t="shared" si="933"/>
        <v>0</v>
      </c>
      <c r="AB1762" s="26">
        <f t="shared" si="953"/>
        <v>6.7299999999999999E-2</v>
      </c>
      <c r="AC1762" s="27">
        <f t="shared" si="935"/>
        <v>21</v>
      </c>
      <c r="AD1762" s="27">
        <v>252</v>
      </c>
      <c r="AE1762" s="10">
        <f t="shared" si="962"/>
        <v>1.0054424310000001</v>
      </c>
      <c r="AF1762" s="2">
        <f t="shared" si="934"/>
        <v>1446.06570291</v>
      </c>
      <c r="AG1762" s="2">
        <f t="shared" si="947"/>
        <v>1550.5370100800001</v>
      </c>
      <c r="AH1762" s="3" t="str">
        <f t="shared" si="948"/>
        <v>-</v>
      </c>
      <c r="AI1762" s="4" t="str">
        <f t="shared" ref="AI1762:AI1825" si="963">AI1761</f>
        <v>A+J=</v>
      </c>
      <c r="AJ1762" s="11">
        <f t="shared" si="954"/>
        <v>42556</v>
      </c>
      <c r="AK1762" s="11"/>
      <c r="AL1762" s="4"/>
      <c r="AM1762" s="1"/>
      <c r="AN1762" s="11"/>
      <c r="AO1762" s="1"/>
      <c r="AP1762" s="1"/>
      <c r="AQ1762" s="1"/>
      <c r="AR1762" s="1"/>
      <c r="AS1762" s="6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</row>
    <row r="1763" spans="1:55" x14ac:dyDescent="0.2">
      <c r="A1763" s="144">
        <f t="shared" si="949"/>
        <v>42552</v>
      </c>
      <c r="B1763" s="2">
        <f t="shared" si="936"/>
        <v>286619.92764458765</v>
      </c>
      <c r="C1763" s="2">
        <f t="shared" si="950"/>
        <v>203994.07438912001</v>
      </c>
      <c r="D1763" s="68">
        <f>SUM(Y1763:Y$1825)</f>
        <v>8052.0200114700001</v>
      </c>
      <c r="E1763" s="68">
        <f t="shared" si="937"/>
        <v>195942.05437765</v>
      </c>
      <c r="F1763" s="72">
        <f t="shared" si="958"/>
        <v>4639.05</v>
      </c>
      <c r="G1763" s="3">
        <f>IF(N1763=1,VLOOKUP(A1762,[1]Plan1!$BG$69:$BI$188,3),G1762)</f>
        <v>4675.2299999999996</v>
      </c>
      <c r="H1763" s="11">
        <f t="shared" si="959"/>
        <v>42462</v>
      </c>
      <c r="I1763" s="11">
        <f t="shared" si="960"/>
        <v>42492</v>
      </c>
      <c r="J1763" s="26">
        <f t="shared" si="938"/>
        <v>7.7990105732852477E-3</v>
      </c>
      <c r="K1763" s="11">
        <f t="shared" si="951"/>
        <v>42583</v>
      </c>
      <c r="L1763" s="11">
        <f t="shared" si="939"/>
        <v>42552</v>
      </c>
      <c r="M1763" s="1">
        <f t="shared" si="952"/>
        <v>22</v>
      </c>
      <c r="N1763" s="1">
        <f t="shared" si="955"/>
        <v>22</v>
      </c>
      <c r="O1763" s="2">
        <f t="shared" si="940"/>
        <v>1.0077990100000001</v>
      </c>
      <c r="P1763" s="10">
        <f t="shared" si="932"/>
        <v>1.00610073</v>
      </c>
      <c r="Q1763" s="10">
        <f t="shared" si="961"/>
        <v>1.3901187601167686</v>
      </c>
      <c r="R1763" s="2">
        <f t="shared" si="931"/>
        <v>1.4009603100000001</v>
      </c>
      <c r="S1763" s="2">
        <f t="shared" si="956"/>
        <v>1.3024994299999999</v>
      </c>
      <c r="T1763" s="2">
        <f t="shared" si="941"/>
        <v>265702.16561520001</v>
      </c>
      <c r="U1763" s="2">
        <f t="shared" si="942"/>
        <v>2435.7314638182679</v>
      </c>
      <c r="V1763" s="2">
        <f t="shared" si="943"/>
        <v>78564.986865299419</v>
      </c>
      <c r="W1763" s="2">
        <f t="shared" si="944"/>
        <v>284994.79271823767</v>
      </c>
      <c r="X1763" s="27">
        <f t="shared" si="945"/>
        <v>57</v>
      </c>
      <c r="Y1763" s="2">
        <f t="shared" si="957"/>
        <v>2668.4294331699998</v>
      </c>
      <c r="Z1763" s="67">
        <f t="shared" si="946"/>
        <v>1.30809164E-2</v>
      </c>
      <c r="AA1763" s="2">
        <f t="shared" si="933"/>
        <v>3475.62781571</v>
      </c>
      <c r="AB1763" s="26">
        <f t="shared" si="953"/>
        <v>6.7299999999999999E-2</v>
      </c>
      <c r="AC1763" s="27">
        <f t="shared" si="935"/>
        <v>22</v>
      </c>
      <c r="AD1763" s="27">
        <v>252</v>
      </c>
      <c r="AE1763" s="10">
        <f t="shared" si="962"/>
        <v>1.005702332</v>
      </c>
      <c r="AF1763" s="2">
        <f t="shared" si="934"/>
        <v>1515.1219614500001</v>
      </c>
      <c r="AG1763" s="2">
        <f t="shared" si="947"/>
        <v>1625.1349263499999</v>
      </c>
      <c r="AH1763" s="3">
        <f t="shared" si="948"/>
        <v>4990.7497771600001</v>
      </c>
      <c r="AI1763" s="4" t="str">
        <f t="shared" si="963"/>
        <v>A+J=</v>
      </c>
      <c r="AJ1763" s="11">
        <f t="shared" si="954"/>
        <v>42556</v>
      </c>
      <c r="AK1763" s="11"/>
      <c r="AL1763" s="4"/>
      <c r="AM1763" s="1"/>
      <c r="AN1763" s="11"/>
      <c r="AO1763" s="1"/>
      <c r="AP1763" s="1"/>
      <c r="AQ1763" s="1"/>
      <c r="AR1763" s="1"/>
      <c r="AS1763" s="6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</row>
    <row r="1764" spans="1:55" x14ac:dyDescent="0.2">
      <c r="A1764" s="144">
        <f t="shared" si="949"/>
        <v>42553</v>
      </c>
      <c r="B1764" s="2">
        <f t="shared" si="936"/>
        <v>281637.6100573407</v>
      </c>
      <c r="C1764" s="2">
        <f t="shared" si="950"/>
        <v>201325.64495595</v>
      </c>
      <c r="D1764" s="68">
        <f>SUM(Y1764:Y$1825)</f>
        <v>5383.5905782999998</v>
      </c>
      <c r="E1764" s="68">
        <f t="shared" si="937"/>
        <v>195942.05437765</v>
      </c>
      <c r="F1764" s="72">
        <f t="shared" si="958"/>
        <v>4675.2299999999996</v>
      </c>
      <c r="G1764" s="3">
        <f>IF(N1764=1,VLOOKUP(A1763,[1]Plan1!$BG$69:$BI$188,3),G1763)</f>
        <v>4691.59</v>
      </c>
      <c r="H1764" s="11">
        <f t="shared" si="959"/>
        <v>42492</v>
      </c>
      <c r="I1764" s="11">
        <f t="shared" si="960"/>
        <v>42523</v>
      </c>
      <c r="J1764" s="26">
        <f t="shared" si="938"/>
        <v>3.4992930829071955E-3</v>
      </c>
      <c r="K1764" s="11">
        <f t="shared" si="951"/>
        <v>42583</v>
      </c>
      <c r="L1764" s="11">
        <f t="shared" si="939"/>
        <v>42583</v>
      </c>
      <c r="M1764" s="1">
        <f t="shared" si="952"/>
        <v>21</v>
      </c>
      <c r="N1764" s="1">
        <f t="shared" si="955"/>
        <v>1</v>
      </c>
      <c r="O1764" s="2">
        <f t="shared" si="940"/>
        <v>1.00016635</v>
      </c>
      <c r="P1764" s="10">
        <f t="shared" si="932"/>
        <v>1.0077990100000001</v>
      </c>
      <c r="Q1764" s="10">
        <f t="shared" si="961"/>
        <v>1.400960310228107</v>
      </c>
      <c r="R1764" s="2">
        <f t="shared" si="931"/>
        <v>1.40119335</v>
      </c>
      <c r="S1764" s="2">
        <f t="shared" si="956"/>
        <v>1.3024994299999999</v>
      </c>
      <c r="T1764" s="2">
        <f t="shared" si="941"/>
        <v>262226.53779949999</v>
      </c>
      <c r="U1764" s="2">
        <f t="shared" si="942"/>
        <v>1628.5330812891198</v>
      </c>
      <c r="V1764" s="2">
        <f t="shared" si="943"/>
        <v>78610.649201651569</v>
      </c>
      <c r="W1764" s="2">
        <f t="shared" si="944"/>
        <v>281564.82723889069</v>
      </c>
      <c r="X1764" s="27">
        <f t="shared" si="945"/>
        <v>0</v>
      </c>
      <c r="Y1764" s="2">
        <f t="shared" si="957"/>
        <v>0</v>
      </c>
      <c r="Z1764" s="67">
        <f t="shared" si="946"/>
        <v>0</v>
      </c>
      <c r="AA1764" s="2">
        <f t="shared" si="933"/>
        <v>0</v>
      </c>
      <c r="AB1764" s="26">
        <f t="shared" si="953"/>
        <v>6.7299999999999999E-2</v>
      </c>
      <c r="AC1764" s="27">
        <f t="shared" si="935"/>
        <v>1</v>
      </c>
      <c r="AD1764" s="27">
        <v>252</v>
      </c>
      <c r="AE1764" s="10">
        <f t="shared" si="962"/>
        <v>1.0002584940000001</v>
      </c>
      <c r="AF1764" s="2">
        <f t="shared" si="934"/>
        <v>67.783986659999997</v>
      </c>
      <c r="AG1764" s="2">
        <f t="shared" si="947"/>
        <v>72.782818449999994</v>
      </c>
      <c r="AH1764" s="3" t="str">
        <f t="shared" si="948"/>
        <v>-</v>
      </c>
      <c r="AI1764" s="4" t="str">
        <f t="shared" si="963"/>
        <v>A+J=</v>
      </c>
      <c r="AJ1764" s="11">
        <f t="shared" si="954"/>
        <v>42585</v>
      </c>
      <c r="AK1764" s="11"/>
      <c r="AL1764" s="4"/>
      <c r="AM1764" s="1"/>
      <c r="AN1764" s="11"/>
      <c r="AO1764" s="1"/>
      <c r="AP1764" s="1"/>
      <c r="AQ1764" s="1"/>
      <c r="AR1764" s="1"/>
      <c r="AS1764" s="6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</row>
    <row r="1765" spans="1:55" x14ac:dyDescent="0.2">
      <c r="A1765" s="144">
        <f t="shared" si="949"/>
        <v>42554</v>
      </c>
      <c r="B1765" s="2">
        <f t="shared" si="936"/>
        <v>281637.6100573407</v>
      </c>
      <c r="C1765" s="2">
        <f t="shared" si="950"/>
        <v>201325.64495595</v>
      </c>
      <c r="D1765" s="68">
        <f>SUM(Y1765:Y$1825)</f>
        <v>5383.5905782999998</v>
      </c>
      <c r="E1765" s="68">
        <f t="shared" si="937"/>
        <v>195942.05437765</v>
      </c>
      <c r="F1765" s="72">
        <f t="shared" si="958"/>
        <v>4675.2299999999996</v>
      </c>
      <c r="G1765" s="3">
        <f>IF(N1765=1,VLOOKUP(A1764,[1]Plan1!$BG$69:$BI$188,3),G1764)</f>
        <v>4691.59</v>
      </c>
      <c r="H1765" s="11">
        <f t="shared" si="959"/>
        <v>42492</v>
      </c>
      <c r="I1765" s="11">
        <f t="shared" si="960"/>
        <v>42523</v>
      </c>
      <c r="J1765" s="26">
        <f t="shared" si="938"/>
        <v>3.4992930829071955E-3</v>
      </c>
      <c r="K1765" s="11">
        <f t="shared" si="951"/>
        <v>42583</v>
      </c>
      <c r="L1765" s="11">
        <f t="shared" si="939"/>
        <v>42583</v>
      </c>
      <c r="M1765" s="1">
        <f t="shared" si="952"/>
        <v>21</v>
      </c>
      <c r="N1765" s="1">
        <f t="shared" si="955"/>
        <v>1</v>
      </c>
      <c r="O1765" s="2">
        <f t="shared" si="940"/>
        <v>1.00016635</v>
      </c>
      <c r="P1765" s="10">
        <f t="shared" si="932"/>
        <v>1.0077990100000001</v>
      </c>
      <c r="Q1765" s="10">
        <f t="shared" si="961"/>
        <v>1.400960310228107</v>
      </c>
      <c r="R1765" s="2">
        <f t="shared" si="931"/>
        <v>1.40119335</v>
      </c>
      <c r="S1765" s="2">
        <f t="shared" si="956"/>
        <v>1.3024994299999999</v>
      </c>
      <c r="T1765" s="2">
        <f t="shared" si="941"/>
        <v>262226.53779949999</v>
      </c>
      <c r="U1765" s="2">
        <f t="shared" si="942"/>
        <v>1628.5330812891198</v>
      </c>
      <c r="V1765" s="2">
        <f t="shared" si="943"/>
        <v>78610.649201651569</v>
      </c>
      <c r="W1765" s="2">
        <f t="shared" si="944"/>
        <v>281564.82723889069</v>
      </c>
      <c r="X1765" s="27">
        <f t="shared" si="945"/>
        <v>0</v>
      </c>
      <c r="Y1765" s="2">
        <f t="shared" si="957"/>
        <v>0</v>
      </c>
      <c r="Z1765" s="67">
        <f t="shared" si="946"/>
        <v>0</v>
      </c>
      <c r="AA1765" s="2">
        <f t="shared" si="933"/>
        <v>0</v>
      </c>
      <c r="AB1765" s="26">
        <f t="shared" si="953"/>
        <v>6.7299999999999999E-2</v>
      </c>
      <c r="AC1765" s="27">
        <f t="shared" si="935"/>
        <v>1</v>
      </c>
      <c r="AD1765" s="27">
        <v>252</v>
      </c>
      <c r="AE1765" s="10">
        <f t="shared" si="962"/>
        <v>1.0002584940000001</v>
      </c>
      <c r="AF1765" s="2">
        <f t="shared" si="934"/>
        <v>67.783986659999997</v>
      </c>
      <c r="AG1765" s="2">
        <f t="shared" si="947"/>
        <v>72.782818449999994</v>
      </c>
      <c r="AH1765" s="3" t="str">
        <f t="shared" si="948"/>
        <v>-</v>
      </c>
      <c r="AI1765" s="4" t="str">
        <f t="shared" si="963"/>
        <v>A+J=</v>
      </c>
      <c r="AJ1765" s="11">
        <f t="shared" si="954"/>
        <v>42585</v>
      </c>
      <c r="AK1765" s="11"/>
      <c r="AL1765" s="4"/>
      <c r="AM1765" s="1"/>
      <c r="AN1765" s="11"/>
      <c r="AO1765" s="1"/>
      <c r="AP1765" s="1"/>
      <c r="AQ1765" s="1"/>
      <c r="AR1765" s="1"/>
      <c r="AS1765" s="6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</row>
    <row r="1766" spans="1:55" x14ac:dyDescent="0.2">
      <c r="A1766" s="144">
        <f t="shared" si="949"/>
        <v>42555</v>
      </c>
      <c r="B1766" s="2">
        <f t="shared" si="936"/>
        <v>281637.6100573407</v>
      </c>
      <c r="C1766" s="2">
        <f t="shared" si="950"/>
        <v>201325.64495595</v>
      </c>
      <c r="D1766" s="68">
        <f>SUM(Y1766:Y$1825)</f>
        <v>5383.5905782999998</v>
      </c>
      <c r="E1766" s="68">
        <f t="shared" si="937"/>
        <v>195942.05437765</v>
      </c>
      <c r="F1766" s="72">
        <f t="shared" si="958"/>
        <v>4675.2299999999996</v>
      </c>
      <c r="G1766" s="3">
        <f>IF(N1766=1,VLOOKUP(A1765,[1]Plan1!$BG$69:$BI$188,3),G1765)</f>
        <v>4691.59</v>
      </c>
      <c r="H1766" s="11">
        <f t="shared" si="959"/>
        <v>42492</v>
      </c>
      <c r="I1766" s="11">
        <f t="shared" si="960"/>
        <v>42523</v>
      </c>
      <c r="J1766" s="26">
        <f t="shared" si="938"/>
        <v>3.4992930829071955E-3</v>
      </c>
      <c r="K1766" s="11">
        <f t="shared" si="951"/>
        <v>42583</v>
      </c>
      <c r="L1766" s="11">
        <f t="shared" si="939"/>
        <v>42583</v>
      </c>
      <c r="M1766" s="1">
        <f t="shared" si="952"/>
        <v>21</v>
      </c>
      <c r="N1766" s="1">
        <f t="shared" si="955"/>
        <v>1</v>
      </c>
      <c r="O1766" s="2">
        <f t="shared" si="940"/>
        <v>1.00016635</v>
      </c>
      <c r="P1766" s="10">
        <f t="shared" si="932"/>
        <v>1.0077990100000001</v>
      </c>
      <c r="Q1766" s="10">
        <f t="shared" si="961"/>
        <v>1.400960310228107</v>
      </c>
      <c r="R1766" s="2">
        <f t="shared" si="931"/>
        <v>1.40119335</v>
      </c>
      <c r="S1766" s="2">
        <f t="shared" si="956"/>
        <v>1.3024994299999999</v>
      </c>
      <c r="T1766" s="2">
        <f t="shared" si="941"/>
        <v>262226.53779949999</v>
      </c>
      <c r="U1766" s="2">
        <f t="shared" si="942"/>
        <v>1628.5330812891198</v>
      </c>
      <c r="V1766" s="2">
        <f t="shared" si="943"/>
        <v>78610.649201651569</v>
      </c>
      <c r="W1766" s="2">
        <f t="shared" si="944"/>
        <v>281564.82723889069</v>
      </c>
      <c r="X1766" s="27">
        <f t="shared" si="945"/>
        <v>0</v>
      </c>
      <c r="Y1766" s="2">
        <f t="shared" si="957"/>
        <v>0</v>
      </c>
      <c r="Z1766" s="67">
        <f t="shared" si="946"/>
        <v>0</v>
      </c>
      <c r="AA1766" s="2">
        <f t="shared" si="933"/>
        <v>0</v>
      </c>
      <c r="AB1766" s="26">
        <f t="shared" si="953"/>
        <v>6.7299999999999999E-2</v>
      </c>
      <c r="AC1766" s="27">
        <f t="shared" si="935"/>
        <v>1</v>
      </c>
      <c r="AD1766" s="27">
        <v>252</v>
      </c>
      <c r="AE1766" s="10">
        <f t="shared" si="962"/>
        <v>1.0002584940000001</v>
      </c>
      <c r="AF1766" s="2">
        <f t="shared" si="934"/>
        <v>67.783986659999997</v>
      </c>
      <c r="AG1766" s="2">
        <f t="shared" si="947"/>
        <v>72.782818449999994</v>
      </c>
      <c r="AH1766" s="3" t="str">
        <f t="shared" si="948"/>
        <v>-</v>
      </c>
      <c r="AI1766" s="4" t="str">
        <f t="shared" si="963"/>
        <v>A+J=</v>
      </c>
      <c r="AJ1766" s="11">
        <f t="shared" si="954"/>
        <v>42585</v>
      </c>
      <c r="AK1766" s="11"/>
      <c r="AL1766" s="4"/>
      <c r="AM1766" s="1"/>
      <c r="AN1766" s="11"/>
      <c r="AO1766" s="1"/>
      <c r="AP1766" s="1"/>
      <c r="AQ1766" s="1"/>
      <c r="AR1766" s="1"/>
      <c r="AS1766" s="6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</row>
    <row r="1767" spans="1:55" x14ac:dyDescent="0.2">
      <c r="A1767" s="144">
        <f t="shared" si="949"/>
        <v>42556</v>
      </c>
      <c r="B1767" s="2">
        <f t="shared" si="936"/>
        <v>281756.10944952612</v>
      </c>
      <c r="C1767" s="2">
        <f t="shared" si="950"/>
        <v>201325.64495595</v>
      </c>
      <c r="D1767" s="68">
        <f>SUM(Y1767:Y$1825)</f>
        <v>5383.5905782999998</v>
      </c>
      <c r="E1767" s="68">
        <f t="shared" si="937"/>
        <v>195942.05437765</v>
      </c>
      <c r="F1767" s="72">
        <f t="shared" si="958"/>
        <v>4675.2299999999996</v>
      </c>
      <c r="G1767" s="3">
        <f>IF(N1767=1,VLOOKUP(A1766,[1]Plan1!$BG$69:$BI$188,3),G1766)</f>
        <v>4691.59</v>
      </c>
      <c r="H1767" s="11">
        <f t="shared" si="959"/>
        <v>42492</v>
      </c>
      <c r="I1767" s="11">
        <f t="shared" si="960"/>
        <v>42523</v>
      </c>
      <c r="J1767" s="26">
        <f t="shared" si="938"/>
        <v>3.4992930829071955E-3</v>
      </c>
      <c r="K1767" s="11">
        <f t="shared" si="951"/>
        <v>42583</v>
      </c>
      <c r="L1767" s="11">
        <f t="shared" si="939"/>
        <v>42583</v>
      </c>
      <c r="M1767" s="1">
        <f t="shared" si="952"/>
        <v>21</v>
      </c>
      <c r="N1767" s="1">
        <f t="shared" si="955"/>
        <v>2</v>
      </c>
      <c r="O1767" s="2">
        <f t="shared" si="940"/>
        <v>1.00033273</v>
      </c>
      <c r="P1767" s="10">
        <f t="shared" si="932"/>
        <v>1.0077990100000001</v>
      </c>
      <c r="Q1767" s="10">
        <f t="shared" si="961"/>
        <v>1.400960310228107</v>
      </c>
      <c r="R1767" s="2">
        <f t="shared" si="931"/>
        <v>1.40142645</v>
      </c>
      <c r="S1767" s="2">
        <f t="shared" si="956"/>
        <v>1.3024994299999999</v>
      </c>
      <c r="T1767" s="2">
        <f t="shared" si="941"/>
        <v>262226.53779949999</v>
      </c>
      <c r="U1767" s="2">
        <f t="shared" si="942"/>
        <v>1628.5330812891198</v>
      </c>
      <c r="V1767" s="2">
        <f t="shared" si="943"/>
        <v>78656.323294526999</v>
      </c>
      <c r="W1767" s="2">
        <f t="shared" si="944"/>
        <v>281610.50133176614</v>
      </c>
      <c r="X1767" s="27">
        <f t="shared" si="945"/>
        <v>0</v>
      </c>
      <c r="Y1767" s="2">
        <f t="shared" si="957"/>
        <v>0</v>
      </c>
      <c r="Z1767" s="67">
        <f t="shared" si="946"/>
        <v>0</v>
      </c>
      <c r="AA1767" s="2">
        <f t="shared" si="933"/>
        <v>0</v>
      </c>
      <c r="AB1767" s="26">
        <f t="shared" si="953"/>
        <v>6.7299999999999999E-2</v>
      </c>
      <c r="AC1767" s="27">
        <f t="shared" si="935"/>
        <v>2</v>
      </c>
      <c r="AD1767" s="27">
        <v>252</v>
      </c>
      <c r="AE1767" s="10">
        <f t="shared" si="962"/>
        <v>1.000517055</v>
      </c>
      <c r="AF1767" s="2">
        <f t="shared" si="934"/>
        <v>135.5855425</v>
      </c>
      <c r="AG1767" s="2">
        <f t="shared" si="947"/>
        <v>145.60811776</v>
      </c>
      <c r="AH1767" s="3" t="str">
        <f t="shared" si="948"/>
        <v>-</v>
      </c>
      <c r="AI1767" s="4" t="str">
        <f t="shared" si="963"/>
        <v>A+J=</v>
      </c>
      <c r="AJ1767" s="11">
        <f t="shared" si="954"/>
        <v>42585</v>
      </c>
      <c r="AK1767" s="11"/>
      <c r="AL1767" s="4"/>
      <c r="AM1767" s="1"/>
      <c r="AN1767" s="11"/>
      <c r="AO1767" s="1"/>
      <c r="AP1767" s="1"/>
      <c r="AQ1767" s="1"/>
      <c r="AR1767" s="1"/>
      <c r="AS1767" s="6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</row>
    <row r="1768" spans="1:55" x14ac:dyDescent="0.2">
      <c r="A1768" s="144">
        <f t="shared" si="949"/>
        <v>42557</v>
      </c>
      <c r="B1768" s="2">
        <f t="shared" si="936"/>
        <v>281874.65917552373</v>
      </c>
      <c r="C1768" s="2">
        <f t="shared" si="950"/>
        <v>201325.64495595</v>
      </c>
      <c r="D1768" s="68">
        <f>SUM(Y1768:Y$1825)</f>
        <v>5383.5905782999998</v>
      </c>
      <c r="E1768" s="68">
        <f t="shared" si="937"/>
        <v>195942.05437765</v>
      </c>
      <c r="F1768" s="72">
        <f t="shared" si="958"/>
        <v>4675.2299999999996</v>
      </c>
      <c r="G1768" s="3">
        <f>IF(N1768=1,VLOOKUP(A1767,[1]Plan1!$BG$69:$BI$188,3),G1767)</f>
        <v>4691.59</v>
      </c>
      <c r="H1768" s="11">
        <f t="shared" si="959"/>
        <v>42492</v>
      </c>
      <c r="I1768" s="11">
        <f t="shared" si="960"/>
        <v>42523</v>
      </c>
      <c r="J1768" s="26">
        <f t="shared" si="938"/>
        <v>3.4992930829071955E-3</v>
      </c>
      <c r="K1768" s="11">
        <f t="shared" si="951"/>
        <v>42583</v>
      </c>
      <c r="L1768" s="11">
        <f t="shared" si="939"/>
        <v>42583</v>
      </c>
      <c r="M1768" s="1">
        <f t="shared" si="952"/>
        <v>21</v>
      </c>
      <c r="N1768" s="1">
        <f t="shared" si="955"/>
        <v>3</v>
      </c>
      <c r="O1768" s="2">
        <f t="shared" si="940"/>
        <v>1.00049915</v>
      </c>
      <c r="P1768" s="10">
        <f t="shared" si="932"/>
        <v>1.0077990100000001</v>
      </c>
      <c r="Q1768" s="10">
        <f t="shared" si="961"/>
        <v>1.400960310228107</v>
      </c>
      <c r="R1768" s="2">
        <f t="shared" si="931"/>
        <v>1.40165959</v>
      </c>
      <c r="S1768" s="2">
        <f t="shared" si="956"/>
        <v>1.3024994299999999</v>
      </c>
      <c r="T1768" s="2">
        <f t="shared" si="941"/>
        <v>262226.53779949999</v>
      </c>
      <c r="U1768" s="2">
        <f t="shared" si="942"/>
        <v>1628.5330812891198</v>
      </c>
      <c r="V1768" s="2">
        <f t="shared" si="943"/>
        <v>78702.005225084591</v>
      </c>
      <c r="W1768" s="2">
        <f t="shared" si="944"/>
        <v>281656.18326232373</v>
      </c>
      <c r="X1768" s="27">
        <f t="shared" si="945"/>
        <v>0</v>
      </c>
      <c r="Y1768" s="2">
        <f t="shared" si="957"/>
        <v>0</v>
      </c>
      <c r="Z1768" s="67">
        <f t="shared" si="946"/>
        <v>0</v>
      </c>
      <c r="AA1768" s="2">
        <f t="shared" si="933"/>
        <v>0</v>
      </c>
      <c r="AB1768" s="26">
        <f t="shared" si="953"/>
        <v>6.7299999999999999E-2</v>
      </c>
      <c r="AC1768" s="27">
        <f t="shared" si="935"/>
        <v>3</v>
      </c>
      <c r="AD1768" s="27">
        <v>252</v>
      </c>
      <c r="AE1768" s="10">
        <f t="shared" si="962"/>
        <v>1.0007756830000001</v>
      </c>
      <c r="AF1768" s="2">
        <f t="shared" si="934"/>
        <v>203.40466751</v>
      </c>
      <c r="AG1768" s="2">
        <f t="shared" si="947"/>
        <v>218.47591320000001</v>
      </c>
      <c r="AH1768" s="3" t="str">
        <f t="shared" si="948"/>
        <v>-</v>
      </c>
      <c r="AI1768" s="4" t="str">
        <f t="shared" si="963"/>
        <v>A+J=</v>
      </c>
      <c r="AJ1768" s="11">
        <f t="shared" si="954"/>
        <v>42585</v>
      </c>
      <c r="AK1768" s="11"/>
      <c r="AL1768" s="4"/>
      <c r="AM1768" s="1"/>
      <c r="AN1768" s="11"/>
      <c r="AO1768" s="1"/>
      <c r="AP1768" s="1"/>
      <c r="AQ1768" s="1"/>
      <c r="AR1768" s="1"/>
      <c r="AS1768" s="6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</row>
    <row r="1769" spans="1:55" x14ac:dyDescent="0.2">
      <c r="A1769" s="144">
        <f t="shared" si="949"/>
        <v>42558</v>
      </c>
      <c r="B1769" s="2">
        <f t="shared" si="936"/>
        <v>281993.25700743299</v>
      </c>
      <c r="C1769" s="2">
        <f t="shared" si="950"/>
        <v>201325.64495595</v>
      </c>
      <c r="D1769" s="68">
        <f>SUM(Y1769:Y$1825)</f>
        <v>5383.5905782999998</v>
      </c>
      <c r="E1769" s="68">
        <f t="shared" si="937"/>
        <v>195942.05437765</v>
      </c>
      <c r="F1769" s="72">
        <f t="shared" si="958"/>
        <v>4675.2299999999996</v>
      </c>
      <c r="G1769" s="3">
        <f>IF(N1769=1,VLOOKUP(A1768,[1]Plan1!$BG$69:$BI$188,3),G1768)</f>
        <v>4691.59</v>
      </c>
      <c r="H1769" s="11">
        <f t="shared" si="959"/>
        <v>42492</v>
      </c>
      <c r="I1769" s="11">
        <f t="shared" si="960"/>
        <v>42523</v>
      </c>
      <c r="J1769" s="26">
        <f t="shared" si="938"/>
        <v>3.4992930829071955E-3</v>
      </c>
      <c r="K1769" s="11">
        <f t="shared" si="951"/>
        <v>42583</v>
      </c>
      <c r="L1769" s="11">
        <f t="shared" si="939"/>
        <v>42583</v>
      </c>
      <c r="M1769" s="1">
        <f t="shared" si="952"/>
        <v>21</v>
      </c>
      <c r="N1769" s="1">
        <f t="shared" si="955"/>
        <v>4</v>
      </c>
      <c r="O1769" s="2">
        <f t="shared" si="940"/>
        <v>1.0006655799999999</v>
      </c>
      <c r="P1769" s="10">
        <f t="shared" si="932"/>
        <v>1.0077990100000001</v>
      </c>
      <c r="Q1769" s="10">
        <f t="shared" si="961"/>
        <v>1.400960310228107</v>
      </c>
      <c r="R1769" s="2">
        <f t="shared" ref="R1769:R1832" si="964">TRUNC(TRUNC((O1769*Q1769),15),8)</f>
        <v>1.40189276</v>
      </c>
      <c r="S1769" s="2">
        <f t="shared" si="956"/>
        <v>1.3024994299999999</v>
      </c>
      <c r="T1769" s="2">
        <f t="shared" si="941"/>
        <v>262226.53779949999</v>
      </c>
      <c r="U1769" s="2">
        <f t="shared" si="942"/>
        <v>1628.5330812891198</v>
      </c>
      <c r="V1769" s="2">
        <f t="shared" si="943"/>
        <v>78747.693033903837</v>
      </c>
      <c r="W1769" s="2">
        <f t="shared" si="944"/>
        <v>281701.87107114296</v>
      </c>
      <c r="X1769" s="27">
        <f t="shared" si="945"/>
        <v>0</v>
      </c>
      <c r="Y1769" s="2">
        <f t="shared" si="957"/>
        <v>0</v>
      </c>
      <c r="Z1769" s="67">
        <f t="shared" si="946"/>
        <v>0</v>
      </c>
      <c r="AA1769" s="2">
        <f t="shared" si="933"/>
        <v>0</v>
      </c>
      <c r="AB1769" s="26">
        <f t="shared" si="953"/>
        <v>6.7299999999999999E-2</v>
      </c>
      <c r="AC1769" s="27">
        <f t="shared" si="935"/>
        <v>4</v>
      </c>
      <c r="AD1769" s="27">
        <v>252</v>
      </c>
      <c r="AE1769" s="10">
        <f t="shared" si="962"/>
        <v>1.0010343770000001</v>
      </c>
      <c r="AF1769" s="2">
        <f t="shared" si="934"/>
        <v>271.24109948</v>
      </c>
      <c r="AG1769" s="2">
        <f t="shared" si="947"/>
        <v>291.38593629000002</v>
      </c>
      <c r="AH1769" s="3" t="str">
        <f t="shared" si="948"/>
        <v>-</v>
      </c>
      <c r="AI1769" s="4" t="str">
        <f t="shared" si="963"/>
        <v>A+J=</v>
      </c>
      <c r="AJ1769" s="11">
        <f t="shared" si="954"/>
        <v>42585</v>
      </c>
      <c r="AK1769" s="11"/>
      <c r="AL1769" s="4"/>
      <c r="AM1769" s="1"/>
      <c r="AN1769" s="11"/>
      <c r="AO1769" s="1"/>
      <c r="AP1769" s="1"/>
      <c r="AQ1769" s="1"/>
      <c r="AR1769" s="1"/>
      <c r="AS1769" s="6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</row>
    <row r="1770" spans="1:55" x14ac:dyDescent="0.2">
      <c r="A1770" s="144">
        <f t="shared" si="949"/>
        <v>42559</v>
      </c>
      <c r="B1770" s="2">
        <f t="shared" si="936"/>
        <v>282111.90548431431</v>
      </c>
      <c r="C1770" s="2">
        <f t="shared" si="950"/>
        <v>201325.64495595</v>
      </c>
      <c r="D1770" s="68">
        <f>SUM(Y1770:Y$1825)</f>
        <v>5383.5905782999998</v>
      </c>
      <c r="E1770" s="68">
        <f t="shared" si="937"/>
        <v>195942.05437765</v>
      </c>
      <c r="F1770" s="72">
        <f t="shared" si="958"/>
        <v>4675.2299999999996</v>
      </c>
      <c r="G1770" s="3">
        <f>IF(N1770=1,VLOOKUP(A1769,[1]Plan1!$BG$69:$BI$188,3),G1769)</f>
        <v>4691.59</v>
      </c>
      <c r="H1770" s="11">
        <f t="shared" si="959"/>
        <v>42492</v>
      </c>
      <c r="I1770" s="11">
        <f t="shared" si="960"/>
        <v>42523</v>
      </c>
      <c r="J1770" s="26">
        <f t="shared" si="938"/>
        <v>3.4992930829071955E-3</v>
      </c>
      <c r="K1770" s="11">
        <f t="shared" si="951"/>
        <v>42583</v>
      </c>
      <c r="L1770" s="11">
        <f t="shared" si="939"/>
        <v>42583</v>
      </c>
      <c r="M1770" s="1">
        <f t="shared" si="952"/>
        <v>21</v>
      </c>
      <c r="N1770" s="1">
        <f t="shared" si="955"/>
        <v>5</v>
      </c>
      <c r="O1770" s="2">
        <f t="shared" si="940"/>
        <v>1.0008320500000001</v>
      </c>
      <c r="P1770" s="10">
        <f t="shared" ref="P1770:P1833" si="965">IF(L1770&gt;L1769,O1769,P1769)</f>
        <v>1.0077990100000001</v>
      </c>
      <c r="Q1770" s="10">
        <f t="shared" si="961"/>
        <v>1.400960310228107</v>
      </c>
      <c r="R1770" s="2">
        <f t="shared" si="964"/>
        <v>1.4021259699999999</v>
      </c>
      <c r="S1770" s="2">
        <f t="shared" si="956"/>
        <v>1.3024994299999999</v>
      </c>
      <c r="T1770" s="2">
        <f t="shared" si="941"/>
        <v>262226.53779949999</v>
      </c>
      <c r="U1770" s="2">
        <f t="shared" si="942"/>
        <v>1628.5330812891198</v>
      </c>
      <c r="V1770" s="2">
        <f t="shared" si="943"/>
        <v>78793.388680405245</v>
      </c>
      <c r="W1770" s="2">
        <f t="shared" si="944"/>
        <v>281747.56671764434</v>
      </c>
      <c r="X1770" s="27">
        <f t="shared" si="945"/>
        <v>0</v>
      </c>
      <c r="Y1770" s="2">
        <f t="shared" si="957"/>
        <v>0</v>
      </c>
      <c r="Z1770" s="67">
        <f t="shared" si="946"/>
        <v>0</v>
      </c>
      <c r="AA1770" s="2">
        <f t="shared" si="933"/>
        <v>0</v>
      </c>
      <c r="AB1770" s="26">
        <f t="shared" si="953"/>
        <v>6.7299999999999999E-2</v>
      </c>
      <c r="AC1770" s="27">
        <f t="shared" si="935"/>
        <v>5</v>
      </c>
      <c r="AD1770" s="27">
        <v>252</v>
      </c>
      <c r="AE1770" s="10">
        <f t="shared" si="962"/>
        <v>1.0012931389999999</v>
      </c>
      <c r="AF1770" s="2">
        <f t="shared" si="934"/>
        <v>339.09536286000002</v>
      </c>
      <c r="AG1770" s="2">
        <f t="shared" si="947"/>
        <v>364.33876666999998</v>
      </c>
      <c r="AH1770" s="3" t="str">
        <f t="shared" si="948"/>
        <v>-</v>
      </c>
      <c r="AI1770" s="4" t="str">
        <f t="shared" si="963"/>
        <v>A+J=</v>
      </c>
      <c r="AJ1770" s="11">
        <f t="shared" si="954"/>
        <v>42585</v>
      </c>
      <c r="AK1770" s="11"/>
      <c r="AL1770" s="4"/>
      <c r="AM1770" s="1"/>
      <c r="AN1770" s="11"/>
      <c r="AO1770" s="1"/>
      <c r="AP1770" s="1"/>
      <c r="AQ1770" s="1"/>
      <c r="AR1770" s="1"/>
      <c r="AS1770" s="6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</row>
    <row r="1771" spans="1:55" x14ac:dyDescent="0.2">
      <c r="A1771" s="144">
        <f t="shared" si="949"/>
        <v>42560</v>
      </c>
      <c r="B1771" s="2">
        <f t="shared" si="936"/>
        <v>282230.60602045851</v>
      </c>
      <c r="C1771" s="2">
        <f t="shared" si="950"/>
        <v>201325.64495595</v>
      </c>
      <c r="D1771" s="68">
        <f>SUM(Y1771:Y$1825)</f>
        <v>5383.5905782999998</v>
      </c>
      <c r="E1771" s="68">
        <f t="shared" si="937"/>
        <v>195942.05437765</v>
      </c>
      <c r="F1771" s="72">
        <f t="shared" si="958"/>
        <v>4675.2299999999996</v>
      </c>
      <c r="G1771" s="3">
        <f>IF(N1771=1,VLOOKUP(A1770,[1]Plan1!$BG$69:$BI$188,3),G1770)</f>
        <v>4691.59</v>
      </c>
      <c r="H1771" s="11">
        <f t="shared" si="959"/>
        <v>42492</v>
      </c>
      <c r="I1771" s="11">
        <f t="shared" si="960"/>
        <v>42523</v>
      </c>
      <c r="J1771" s="26">
        <f t="shared" si="938"/>
        <v>3.4992930829071955E-3</v>
      </c>
      <c r="K1771" s="11">
        <f t="shared" si="951"/>
        <v>42583</v>
      </c>
      <c r="L1771" s="11">
        <f t="shared" si="939"/>
        <v>42583</v>
      </c>
      <c r="M1771" s="1">
        <f t="shared" si="952"/>
        <v>21</v>
      </c>
      <c r="N1771" s="1">
        <f t="shared" si="955"/>
        <v>6</v>
      </c>
      <c r="O1771" s="2">
        <f t="shared" si="940"/>
        <v>1.00099855</v>
      </c>
      <c r="P1771" s="10">
        <f t="shared" si="965"/>
        <v>1.0077990100000001</v>
      </c>
      <c r="Q1771" s="10">
        <f t="shared" si="961"/>
        <v>1.400960310228107</v>
      </c>
      <c r="R1771" s="2">
        <f t="shared" si="964"/>
        <v>1.4023592300000001</v>
      </c>
      <c r="S1771" s="2">
        <f t="shared" si="956"/>
        <v>1.3024994299999999</v>
      </c>
      <c r="T1771" s="2">
        <f t="shared" si="941"/>
        <v>262226.53779949999</v>
      </c>
      <c r="U1771" s="2">
        <f t="shared" si="942"/>
        <v>1628.5330812891198</v>
      </c>
      <c r="V1771" s="2">
        <f t="shared" si="943"/>
        <v>78839.094124009396</v>
      </c>
      <c r="W1771" s="2">
        <f t="shared" si="944"/>
        <v>281793.27216124849</v>
      </c>
      <c r="X1771" s="27">
        <f t="shared" si="945"/>
        <v>0</v>
      </c>
      <c r="Y1771" s="2">
        <f t="shared" si="957"/>
        <v>0</v>
      </c>
      <c r="Z1771" s="67">
        <f t="shared" si="946"/>
        <v>0</v>
      </c>
      <c r="AA1771" s="2">
        <f t="shared" si="933"/>
        <v>0</v>
      </c>
      <c r="AB1771" s="26">
        <f t="shared" si="953"/>
        <v>6.7299999999999999E-2</v>
      </c>
      <c r="AC1771" s="27">
        <f t="shared" si="935"/>
        <v>6</v>
      </c>
      <c r="AD1771" s="27">
        <v>252</v>
      </c>
      <c r="AE1771" s="10">
        <f t="shared" si="962"/>
        <v>1.0015519669999999</v>
      </c>
      <c r="AF1771" s="2">
        <f t="shared" si="934"/>
        <v>406.96693318000001</v>
      </c>
      <c r="AG1771" s="2">
        <f t="shared" si="947"/>
        <v>437.33385921000001</v>
      </c>
      <c r="AH1771" s="3" t="str">
        <f t="shared" si="948"/>
        <v>-</v>
      </c>
      <c r="AI1771" s="4" t="str">
        <f t="shared" si="963"/>
        <v>A+J=</v>
      </c>
      <c r="AJ1771" s="11">
        <f t="shared" si="954"/>
        <v>42585</v>
      </c>
      <c r="AK1771" s="11"/>
      <c r="AL1771" s="4"/>
      <c r="AM1771" s="1"/>
      <c r="AN1771" s="11"/>
      <c r="AO1771" s="1"/>
      <c r="AP1771" s="1"/>
      <c r="AQ1771" s="1"/>
      <c r="AR1771" s="1"/>
      <c r="AS1771" s="6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</row>
    <row r="1772" spans="1:55" x14ac:dyDescent="0.2">
      <c r="A1772" s="144">
        <f t="shared" si="949"/>
        <v>42561</v>
      </c>
      <c r="B1772" s="2">
        <f t="shared" si="936"/>
        <v>282230.60602045851</v>
      </c>
      <c r="C1772" s="2">
        <f t="shared" si="950"/>
        <v>201325.64495595</v>
      </c>
      <c r="D1772" s="68">
        <f>SUM(Y1772:Y$1825)</f>
        <v>5383.5905782999998</v>
      </c>
      <c r="E1772" s="68">
        <f t="shared" si="937"/>
        <v>195942.05437765</v>
      </c>
      <c r="F1772" s="72">
        <f t="shared" si="958"/>
        <v>4675.2299999999996</v>
      </c>
      <c r="G1772" s="3">
        <f>IF(N1772=1,VLOOKUP(A1771,[1]Plan1!$BG$69:$BI$188,3),G1771)</f>
        <v>4691.59</v>
      </c>
      <c r="H1772" s="11">
        <f t="shared" si="959"/>
        <v>42492</v>
      </c>
      <c r="I1772" s="11">
        <f t="shared" si="960"/>
        <v>42523</v>
      </c>
      <c r="J1772" s="26">
        <f t="shared" si="938"/>
        <v>3.4992930829071955E-3</v>
      </c>
      <c r="K1772" s="11">
        <f t="shared" si="951"/>
        <v>42583</v>
      </c>
      <c r="L1772" s="11">
        <f t="shared" si="939"/>
        <v>42583</v>
      </c>
      <c r="M1772" s="1">
        <f t="shared" si="952"/>
        <v>21</v>
      </c>
      <c r="N1772" s="1">
        <f t="shared" si="955"/>
        <v>6</v>
      </c>
      <c r="O1772" s="2">
        <f t="shared" si="940"/>
        <v>1.00099855</v>
      </c>
      <c r="P1772" s="10">
        <f t="shared" si="965"/>
        <v>1.0077990100000001</v>
      </c>
      <c r="Q1772" s="10">
        <f t="shared" si="961"/>
        <v>1.400960310228107</v>
      </c>
      <c r="R1772" s="2">
        <f t="shared" si="964"/>
        <v>1.4023592300000001</v>
      </c>
      <c r="S1772" s="2">
        <f t="shared" si="956"/>
        <v>1.3024994299999999</v>
      </c>
      <c r="T1772" s="2">
        <f t="shared" si="941"/>
        <v>262226.53779949999</v>
      </c>
      <c r="U1772" s="2">
        <f t="shared" si="942"/>
        <v>1628.5330812891198</v>
      </c>
      <c r="V1772" s="2">
        <f t="shared" si="943"/>
        <v>78839.094124009396</v>
      </c>
      <c r="W1772" s="2">
        <f t="shared" si="944"/>
        <v>281793.27216124849</v>
      </c>
      <c r="X1772" s="27">
        <f t="shared" si="945"/>
        <v>0</v>
      </c>
      <c r="Y1772" s="2">
        <f t="shared" si="957"/>
        <v>0</v>
      </c>
      <c r="Z1772" s="67">
        <f t="shared" si="946"/>
        <v>0</v>
      </c>
      <c r="AA1772" s="2">
        <f t="shared" si="933"/>
        <v>0</v>
      </c>
      <c r="AB1772" s="26">
        <f t="shared" si="953"/>
        <v>6.7299999999999999E-2</v>
      </c>
      <c r="AC1772" s="27">
        <f t="shared" si="935"/>
        <v>6</v>
      </c>
      <c r="AD1772" s="27">
        <v>252</v>
      </c>
      <c r="AE1772" s="10">
        <f t="shared" si="962"/>
        <v>1.0015519669999999</v>
      </c>
      <c r="AF1772" s="2">
        <f t="shared" si="934"/>
        <v>406.96693318000001</v>
      </c>
      <c r="AG1772" s="2">
        <f t="shared" si="947"/>
        <v>437.33385921000001</v>
      </c>
      <c r="AH1772" s="3" t="str">
        <f t="shared" si="948"/>
        <v>-</v>
      </c>
      <c r="AI1772" s="4" t="str">
        <f t="shared" si="963"/>
        <v>A+J=</v>
      </c>
      <c r="AJ1772" s="11">
        <f t="shared" si="954"/>
        <v>42585</v>
      </c>
      <c r="AK1772" s="11"/>
      <c r="AL1772" s="4"/>
      <c r="AM1772" s="1"/>
      <c r="AN1772" s="11"/>
      <c r="AO1772" s="1"/>
      <c r="AP1772" s="1"/>
      <c r="AQ1772" s="1"/>
      <c r="AR1772" s="1"/>
      <c r="AS1772" s="6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</row>
    <row r="1773" spans="1:55" x14ac:dyDescent="0.2">
      <c r="A1773" s="144">
        <f t="shared" si="949"/>
        <v>42562</v>
      </c>
      <c r="B1773" s="2">
        <f t="shared" si="936"/>
        <v>282230.60602045851</v>
      </c>
      <c r="C1773" s="2">
        <f t="shared" si="950"/>
        <v>201325.64495595</v>
      </c>
      <c r="D1773" s="68">
        <f>SUM(Y1773:Y$1825)</f>
        <v>5383.5905782999998</v>
      </c>
      <c r="E1773" s="68">
        <f t="shared" si="937"/>
        <v>195942.05437765</v>
      </c>
      <c r="F1773" s="72">
        <f t="shared" si="958"/>
        <v>4675.2299999999996</v>
      </c>
      <c r="G1773" s="3">
        <f>IF(N1773=1,VLOOKUP(A1772,[1]Plan1!$BG$69:$BI$188,3),G1772)</f>
        <v>4691.59</v>
      </c>
      <c r="H1773" s="11">
        <f t="shared" si="959"/>
        <v>42492</v>
      </c>
      <c r="I1773" s="11">
        <f t="shared" si="960"/>
        <v>42523</v>
      </c>
      <c r="J1773" s="26">
        <f t="shared" si="938"/>
        <v>3.4992930829071955E-3</v>
      </c>
      <c r="K1773" s="11">
        <f t="shared" si="951"/>
        <v>42583</v>
      </c>
      <c r="L1773" s="11">
        <f t="shared" si="939"/>
        <v>42583</v>
      </c>
      <c r="M1773" s="1">
        <f t="shared" si="952"/>
        <v>21</v>
      </c>
      <c r="N1773" s="1">
        <f t="shared" si="955"/>
        <v>6</v>
      </c>
      <c r="O1773" s="2">
        <f t="shared" si="940"/>
        <v>1.00099855</v>
      </c>
      <c r="P1773" s="10">
        <f t="shared" si="965"/>
        <v>1.0077990100000001</v>
      </c>
      <c r="Q1773" s="10">
        <f t="shared" si="961"/>
        <v>1.400960310228107</v>
      </c>
      <c r="R1773" s="2">
        <f t="shared" si="964"/>
        <v>1.4023592300000001</v>
      </c>
      <c r="S1773" s="2">
        <f t="shared" si="956"/>
        <v>1.3024994299999999</v>
      </c>
      <c r="T1773" s="2">
        <f t="shared" si="941"/>
        <v>262226.53779949999</v>
      </c>
      <c r="U1773" s="2">
        <f t="shared" si="942"/>
        <v>1628.5330812891198</v>
      </c>
      <c r="V1773" s="2">
        <f t="shared" si="943"/>
        <v>78839.094124009396</v>
      </c>
      <c r="W1773" s="2">
        <f t="shared" si="944"/>
        <v>281793.27216124849</v>
      </c>
      <c r="X1773" s="27">
        <f t="shared" si="945"/>
        <v>0</v>
      </c>
      <c r="Y1773" s="2">
        <f t="shared" si="957"/>
        <v>0</v>
      </c>
      <c r="Z1773" s="67">
        <f t="shared" si="946"/>
        <v>0</v>
      </c>
      <c r="AA1773" s="2">
        <f t="shared" si="933"/>
        <v>0</v>
      </c>
      <c r="AB1773" s="26">
        <f t="shared" si="953"/>
        <v>6.7299999999999999E-2</v>
      </c>
      <c r="AC1773" s="27">
        <f t="shared" si="935"/>
        <v>6</v>
      </c>
      <c r="AD1773" s="27">
        <v>252</v>
      </c>
      <c r="AE1773" s="10">
        <f t="shared" si="962"/>
        <v>1.0015519669999999</v>
      </c>
      <c r="AF1773" s="2">
        <f t="shared" si="934"/>
        <v>406.96693318000001</v>
      </c>
      <c r="AG1773" s="2">
        <f t="shared" si="947"/>
        <v>437.33385921000001</v>
      </c>
      <c r="AH1773" s="3" t="str">
        <f t="shared" si="948"/>
        <v>-</v>
      </c>
      <c r="AI1773" s="4" t="str">
        <f t="shared" si="963"/>
        <v>A+J=</v>
      </c>
      <c r="AJ1773" s="11">
        <f t="shared" si="954"/>
        <v>42585</v>
      </c>
      <c r="AK1773" s="11"/>
      <c r="AL1773" s="4"/>
      <c r="AM1773" s="1"/>
      <c r="AN1773" s="11"/>
      <c r="AO1773" s="1"/>
      <c r="AP1773" s="1"/>
      <c r="AQ1773" s="1"/>
      <c r="AR1773" s="1"/>
      <c r="AS1773" s="6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</row>
    <row r="1774" spans="1:55" x14ac:dyDescent="0.2">
      <c r="A1774" s="144">
        <f t="shared" si="949"/>
        <v>42563</v>
      </c>
      <c r="B1774" s="2">
        <f t="shared" si="936"/>
        <v>282349.35498841427</v>
      </c>
      <c r="C1774" s="2">
        <f t="shared" si="950"/>
        <v>201325.64495595</v>
      </c>
      <c r="D1774" s="68">
        <f>SUM(Y1774:Y$1825)</f>
        <v>5383.5905782999998</v>
      </c>
      <c r="E1774" s="68">
        <f t="shared" si="937"/>
        <v>195942.05437765</v>
      </c>
      <c r="F1774" s="72">
        <f t="shared" si="958"/>
        <v>4675.2299999999996</v>
      </c>
      <c r="G1774" s="3">
        <f>IF(N1774=1,VLOOKUP(A1773,[1]Plan1!$BG$69:$BI$188,3),G1773)</f>
        <v>4691.59</v>
      </c>
      <c r="H1774" s="11">
        <f t="shared" si="959"/>
        <v>42492</v>
      </c>
      <c r="I1774" s="11">
        <f t="shared" si="960"/>
        <v>42523</v>
      </c>
      <c r="J1774" s="26">
        <f t="shared" si="938"/>
        <v>3.4992930829071955E-3</v>
      </c>
      <c r="K1774" s="11">
        <f t="shared" si="951"/>
        <v>42583</v>
      </c>
      <c r="L1774" s="11">
        <f t="shared" si="939"/>
        <v>42583</v>
      </c>
      <c r="M1774" s="1">
        <f t="shared" si="952"/>
        <v>21</v>
      </c>
      <c r="N1774" s="1">
        <f t="shared" si="955"/>
        <v>7</v>
      </c>
      <c r="O1774" s="2">
        <f t="shared" si="940"/>
        <v>1.0011650700000001</v>
      </c>
      <c r="P1774" s="10">
        <f t="shared" si="965"/>
        <v>1.0077990100000001</v>
      </c>
      <c r="Q1774" s="10">
        <f t="shared" si="961"/>
        <v>1.400960310228107</v>
      </c>
      <c r="R1774" s="2">
        <f t="shared" si="964"/>
        <v>1.40259252</v>
      </c>
      <c r="S1774" s="2">
        <f t="shared" si="956"/>
        <v>1.3024994299999999</v>
      </c>
      <c r="T1774" s="2">
        <f t="shared" si="941"/>
        <v>262226.53779949999</v>
      </c>
      <c r="U1774" s="2">
        <f t="shared" si="942"/>
        <v>1628.5330812891198</v>
      </c>
      <c r="V1774" s="2">
        <f t="shared" si="943"/>
        <v>78884.805445875143</v>
      </c>
      <c r="W1774" s="2">
        <f t="shared" si="944"/>
        <v>281838.98348311428</v>
      </c>
      <c r="X1774" s="27">
        <f t="shared" si="945"/>
        <v>0</v>
      </c>
      <c r="Y1774" s="2">
        <f t="shared" si="957"/>
        <v>0</v>
      </c>
      <c r="Z1774" s="67">
        <f t="shared" si="946"/>
        <v>0</v>
      </c>
      <c r="AA1774" s="2">
        <f t="shared" si="933"/>
        <v>0</v>
      </c>
      <c r="AB1774" s="26">
        <f t="shared" si="953"/>
        <v>6.7299999999999999E-2</v>
      </c>
      <c r="AC1774" s="27">
        <f t="shared" si="935"/>
        <v>7</v>
      </c>
      <c r="AD1774" s="27">
        <v>252</v>
      </c>
      <c r="AE1774" s="10">
        <f t="shared" si="962"/>
        <v>1.0018108619999999</v>
      </c>
      <c r="AF1774" s="2">
        <f t="shared" si="934"/>
        <v>474.85607269000002</v>
      </c>
      <c r="AG1774" s="2">
        <f t="shared" si="947"/>
        <v>510.37150530000002</v>
      </c>
      <c r="AH1774" s="3" t="str">
        <f t="shared" si="948"/>
        <v>-</v>
      </c>
      <c r="AI1774" s="4" t="str">
        <f t="shared" si="963"/>
        <v>A+J=</v>
      </c>
      <c r="AJ1774" s="11">
        <f t="shared" si="954"/>
        <v>42585</v>
      </c>
      <c r="AK1774" s="11"/>
      <c r="AL1774" s="4"/>
      <c r="AM1774" s="1"/>
      <c r="AN1774" s="11"/>
      <c r="AO1774" s="1"/>
      <c r="AP1774" s="1"/>
      <c r="AQ1774" s="1"/>
      <c r="AR1774" s="1"/>
      <c r="AS1774" s="6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</row>
    <row r="1775" spans="1:55" x14ac:dyDescent="0.2">
      <c r="A1775" s="144">
        <f t="shared" si="949"/>
        <v>42564</v>
      </c>
      <c r="B1775" s="2">
        <f t="shared" si="936"/>
        <v>282468.15464730223</v>
      </c>
      <c r="C1775" s="2">
        <f t="shared" si="950"/>
        <v>201325.64495595</v>
      </c>
      <c r="D1775" s="68">
        <f>SUM(Y1775:Y$1825)</f>
        <v>5383.5905782999998</v>
      </c>
      <c r="E1775" s="68">
        <f t="shared" si="937"/>
        <v>195942.05437765</v>
      </c>
      <c r="F1775" s="72">
        <f t="shared" si="958"/>
        <v>4675.2299999999996</v>
      </c>
      <c r="G1775" s="3">
        <f>IF(N1775=1,VLOOKUP(A1774,[1]Plan1!$BG$69:$BI$188,3),G1774)</f>
        <v>4691.59</v>
      </c>
      <c r="H1775" s="11">
        <f t="shared" si="959"/>
        <v>42492</v>
      </c>
      <c r="I1775" s="11">
        <f t="shared" si="960"/>
        <v>42523</v>
      </c>
      <c r="J1775" s="26">
        <f t="shared" si="938"/>
        <v>3.4992930829071955E-3</v>
      </c>
      <c r="K1775" s="11">
        <f t="shared" si="951"/>
        <v>42583</v>
      </c>
      <c r="L1775" s="11">
        <f t="shared" si="939"/>
        <v>42583</v>
      </c>
      <c r="M1775" s="1">
        <f t="shared" si="952"/>
        <v>21</v>
      </c>
      <c r="N1775" s="1">
        <f t="shared" si="955"/>
        <v>8</v>
      </c>
      <c r="O1775" s="2">
        <f t="shared" si="940"/>
        <v>1.00133162</v>
      </c>
      <c r="P1775" s="10">
        <f t="shared" si="965"/>
        <v>1.0077990100000001</v>
      </c>
      <c r="Q1775" s="10">
        <f t="shared" si="961"/>
        <v>1.400960310228107</v>
      </c>
      <c r="R1775" s="2">
        <f t="shared" si="964"/>
        <v>1.4028258499999999</v>
      </c>
      <c r="S1775" s="2">
        <f t="shared" si="956"/>
        <v>1.3024994299999999</v>
      </c>
      <c r="T1775" s="2">
        <f t="shared" si="941"/>
        <v>262226.53779949999</v>
      </c>
      <c r="U1775" s="2">
        <f t="shared" si="942"/>
        <v>1628.5330812891198</v>
      </c>
      <c r="V1775" s="2">
        <f t="shared" si="943"/>
        <v>78930.524605423067</v>
      </c>
      <c r="W1775" s="2">
        <f t="shared" si="944"/>
        <v>281884.70264266222</v>
      </c>
      <c r="X1775" s="27">
        <f t="shared" si="945"/>
        <v>0</v>
      </c>
      <c r="Y1775" s="2">
        <f t="shared" si="957"/>
        <v>0</v>
      </c>
      <c r="Z1775" s="67">
        <f t="shared" si="946"/>
        <v>0</v>
      </c>
      <c r="AA1775" s="2">
        <f t="shared" si="933"/>
        <v>0</v>
      </c>
      <c r="AB1775" s="26">
        <f t="shared" si="953"/>
        <v>6.7299999999999999E-2</v>
      </c>
      <c r="AC1775" s="27">
        <f t="shared" si="935"/>
        <v>8</v>
      </c>
      <c r="AD1775" s="27">
        <v>252</v>
      </c>
      <c r="AE1775" s="10">
        <f t="shared" si="962"/>
        <v>1.002069825</v>
      </c>
      <c r="AF1775" s="2">
        <f t="shared" si="934"/>
        <v>542.76304359999995</v>
      </c>
      <c r="AG1775" s="2">
        <f t="shared" si="947"/>
        <v>583.45200464000004</v>
      </c>
      <c r="AH1775" s="3" t="str">
        <f t="shared" si="948"/>
        <v>-</v>
      </c>
      <c r="AI1775" s="4" t="str">
        <f t="shared" si="963"/>
        <v>A+J=</v>
      </c>
      <c r="AJ1775" s="11">
        <f t="shared" si="954"/>
        <v>42585</v>
      </c>
      <c r="AK1775" s="11"/>
      <c r="AL1775" s="4"/>
      <c r="AM1775" s="1"/>
      <c r="AN1775" s="11"/>
      <c r="AO1775" s="1"/>
      <c r="AP1775" s="1"/>
      <c r="AQ1775" s="1"/>
      <c r="AR1775" s="1"/>
      <c r="AS1775" s="6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</row>
    <row r="1776" spans="1:55" x14ac:dyDescent="0.2">
      <c r="A1776" s="144">
        <f t="shared" si="949"/>
        <v>42565</v>
      </c>
      <c r="B1776" s="2">
        <f t="shared" si="936"/>
        <v>282587.00444867229</v>
      </c>
      <c r="C1776" s="2">
        <f t="shared" si="950"/>
        <v>201325.64495595</v>
      </c>
      <c r="D1776" s="68">
        <f>SUM(Y1776:Y$1825)</f>
        <v>5383.5905782999998</v>
      </c>
      <c r="E1776" s="68">
        <f t="shared" si="937"/>
        <v>195942.05437765</v>
      </c>
      <c r="F1776" s="72">
        <f t="shared" si="958"/>
        <v>4675.2299999999996</v>
      </c>
      <c r="G1776" s="3">
        <f>IF(N1776=1,VLOOKUP(A1775,[1]Plan1!$BG$69:$BI$188,3),G1775)</f>
        <v>4691.59</v>
      </c>
      <c r="H1776" s="11">
        <f t="shared" si="959"/>
        <v>42492</v>
      </c>
      <c r="I1776" s="11">
        <f t="shared" si="960"/>
        <v>42523</v>
      </c>
      <c r="J1776" s="26">
        <f t="shared" si="938"/>
        <v>3.4992930829071955E-3</v>
      </c>
      <c r="K1776" s="11">
        <f t="shared" si="951"/>
        <v>42583</v>
      </c>
      <c r="L1776" s="11">
        <f t="shared" si="939"/>
        <v>42583</v>
      </c>
      <c r="M1776" s="1">
        <f t="shared" si="952"/>
        <v>21</v>
      </c>
      <c r="N1776" s="1">
        <f t="shared" si="955"/>
        <v>9</v>
      </c>
      <c r="O1776" s="2">
        <f t="shared" si="940"/>
        <v>1.0014981999999999</v>
      </c>
      <c r="P1776" s="10">
        <f t="shared" si="965"/>
        <v>1.0077990100000001</v>
      </c>
      <c r="Q1776" s="10">
        <f t="shared" si="961"/>
        <v>1.400960310228107</v>
      </c>
      <c r="R1776" s="2">
        <f t="shared" si="964"/>
        <v>1.4030592200000001</v>
      </c>
      <c r="S1776" s="2">
        <f t="shared" si="956"/>
        <v>1.3024994299999999</v>
      </c>
      <c r="T1776" s="2">
        <f t="shared" si="941"/>
        <v>262226.53779949999</v>
      </c>
      <c r="U1776" s="2">
        <f t="shared" si="942"/>
        <v>1628.5330812891198</v>
      </c>
      <c r="V1776" s="2">
        <f t="shared" si="943"/>
        <v>78976.25160265321</v>
      </c>
      <c r="W1776" s="2">
        <f t="shared" si="944"/>
        <v>281930.4296398923</v>
      </c>
      <c r="X1776" s="27">
        <f t="shared" si="945"/>
        <v>0</v>
      </c>
      <c r="Y1776" s="2">
        <f t="shared" si="957"/>
        <v>0</v>
      </c>
      <c r="Z1776" s="67">
        <f t="shared" si="946"/>
        <v>0</v>
      </c>
      <c r="AA1776" s="2">
        <f t="shared" si="933"/>
        <v>0</v>
      </c>
      <c r="AB1776" s="26">
        <f t="shared" si="953"/>
        <v>6.7299999999999999E-2</v>
      </c>
      <c r="AC1776" s="27">
        <f t="shared" si="935"/>
        <v>9</v>
      </c>
      <c r="AD1776" s="27">
        <v>252</v>
      </c>
      <c r="AE1776" s="10">
        <f t="shared" si="962"/>
        <v>1.0023288539999999</v>
      </c>
      <c r="AF1776" s="2">
        <f t="shared" si="934"/>
        <v>610.68732146000002</v>
      </c>
      <c r="AG1776" s="2">
        <f t="shared" si="947"/>
        <v>656.57480878000001</v>
      </c>
      <c r="AH1776" s="3" t="str">
        <f t="shared" si="948"/>
        <v>-</v>
      </c>
      <c r="AI1776" s="4" t="str">
        <f t="shared" si="963"/>
        <v>A+J=</v>
      </c>
      <c r="AJ1776" s="11">
        <f t="shared" si="954"/>
        <v>42585</v>
      </c>
      <c r="AK1776" s="11"/>
      <c r="AL1776" s="4"/>
      <c r="AM1776" s="1"/>
      <c r="AN1776" s="11"/>
      <c r="AO1776" s="1"/>
      <c r="AP1776" s="1"/>
      <c r="AQ1776" s="1"/>
      <c r="AR1776" s="1"/>
      <c r="AS1776" s="6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</row>
    <row r="1777" spans="1:55" x14ac:dyDescent="0.2">
      <c r="A1777" s="144">
        <f t="shared" si="949"/>
        <v>42566</v>
      </c>
      <c r="B1777" s="2">
        <f t="shared" si="936"/>
        <v>282705.90272516402</v>
      </c>
      <c r="C1777" s="2">
        <f t="shared" si="950"/>
        <v>201325.64495595</v>
      </c>
      <c r="D1777" s="68">
        <f>SUM(Y1777:Y$1825)</f>
        <v>5383.5905782999998</v>
      </c>
      <c r="E1777" s="68">
        <f t="shared" si="937"/>
        <v>195942.05437765</v>
      </c>
      <c r="F1777" s="72">
        <f t="shared" si="958"/>
        <v>4675.2299999999996</v>
      </c>
      <c r="G1777" s="3">
        <f>IF(N1777=1,VLOOKUP(A1776,[1]Plan1!$BG$69:$BI$188,3),G1776)</f>
        <v>4691.59</v>
      </c>
      <c r="H1777" s="11">
        <f t="shared" si="959"/>
        <v>42492</v>
      </c>
      <c r="I1777" s="11">
        <f t="shared" si="960"/>
        <v>42523</v>
      </c>
      <c r="J1777" s="26">
        <f t="shared" si="938"/>
        <v>3.4992930829071955E-3</v>
      </c>
      <c r="K1777" s="11">
        <f t="shared" si="951"/>
        <v>42583</v>
      </c>
      <c r="L1777" s="11">
        <f t="shared" si="939"/>
        <v>42583</v>
      </c>
      <c r="M1777" s="1">
        <f t="shared" si="952"/>
        <v>21</v>
      </c>
      <c r="N1777" s="1">
        <f t="shared" si="955"/>
        <v>10</v>
      </c>
      <c r="O1777" s="2">
        <f t="shared" si="940"/>
        <v>1.0016647999999999</v>
      </c>
      <c r="P1777" s="10">
        <f t="shared" si="965"/>
        <v>1.0077990100000001</v>
      </c>
      <c r="Q1777" s="10">
        <f t="shared" si="961"/>
        <v>1.400960310228107</v>
      </c>
      <c r="R1777" s="2">
        <f t="shared" si="964"/>
        <v>1.40329262</v>
      </c>
      <c r="S1777" s="2">
        <f t="shared" si="956"/>
        <v>1.3024994299999999</v>
      </c>
      <c r="T1777" s="2">
        <f t="shared" si="941"/>
        <v>262226.53779949999</v>
      </c>
      <c r="U1777" s="2">
        <f t="shared" si="942"/>
        <v>1628.5330812891198</v>
      </c>
      <c r="V1777" s="2">
        <f t="shared" si="943"/>
        <v>79021.984478144936</v>
      </c>
      <c r="W1777" s="2">
        <f t="shared" si="944"/>
        <v>281976.16251538403</v>
      </c>
      <c r="X1777" s="27">
        <f t="shared" si="945"/>
        <v>0</v>
      </c>
      <c r="Y1777" s="2">
        <f t="shared" si="957"/>
        <v>0</v>
      </c>
      <c r="Z1777" s="67">
        <f t="shared" si="946"/>
        <v>0</v>
      </c>
      <c r="AA1777" s="2">
        <f t="shared" si="933"/>
        <v>0</v>
      </c>
      <c r="AB1777" s="26">
        <f t="shared" si="953"/>
        <v>6.7299999999999999E-2</v>
      </c>
      <c r="AC1777" s="27">
        <f t="shared" si="935"/>
        <v>10</v>
      </c>
      <c r="AD1777" s="27">
        <v>252</v>
      </c>
      <c r="AE1777" s="10">
        <f t="shared" si="962"/>
        <v>1.0025879499999999</v>
      </c>
      <c r="AF1777" s="2">
        <f t="shared" si="934"/>
        <v>678.62916848999998</v>
      </c>
      <c r="AG1777" s="2">
        <f t="shared" si="947"/>
        <v>729.74020977999999</v>
      </c>
      <c r="AH1777" s="3" t="str">
        <f t="shared" si="948"/>
        <v>-</v>
      </c>
      <c r="AI1777" s="4" t="str">
        <f t="shared" si="963"/>
        <v>A+J=</v>
      </c>
      <c r="AJ1777" s="11">
        <f t="shared" si="954"/>
        <v>42585</v>
      </c>
      <c r="AK1777" s="11"/>
      <c r="AL1777" s="4"/>
      <c r="AM1777" s="1"/>
      <c r="AN1777" s="11"/>
      <c r="AO1777" s="1"/>
      <c r="AP1777" s="1"/>
      <c r="AQ1777" s="1"/>
      <c r="AR1777" s="1"/>
      <c r="AS1777" s="6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</row>
    <row r="1778" spans="1:55" x14ac:dyDescent="0.2">
      <c r="A1778" s="144">
        <f t="shared" si="949"/>
        <v>42567</v>
      </c>
      <c r="B1778" s="2">
        <f t="shared" si="936"/>
        <v>282824.85342051851</v>
      </c>
      <c r="C1778" s="2">
        <f t="shared" si="950"/>
        <v>201325.64495595</v>
      </c>
      <c r="D1778" s="68">
        <f>SUM(Y1778:Y$1825)</f>
        <v>5383.5905782999998</v>
      </c>
      <c r="E1778" s="68">
        <f t="shared" si="937"/>
        <v>195942.05437765</v>
      </c>
      <c r="F1778" s="72">
        <f t="shared" si="958"/>
        <v>4675.2299999999996</v>
      </c>
      <c r="G1778" s="3">
        <f>IF(N1778=1,VLOOKUP(A1777,[1]Plan1!$BG$69:$BI$188,3),G1777)</f>
        <v>4691.59</v>
      </c>
      <c r="H1778" s="11">
        <f t="shared" si="959"/>
        <v>42492</v>
      </c>
      <c r="I1778" s="11">
        <f t="shared" si="960"/>
        <v>42523</v>
      </c>
      <c r="J1778" s="26">
        <f t="shared" si="938"/>
        <v>3.4992930829071955E-3</v>
      </c>
      <c r="K1778" s="11">
        <f t="shared" si="951"/>
        <v>42583</v>
      </c>
      <c r="L1778" s="11">
        <f t="shared" si="939"/>
        <v>42583</v>
      </c>
      <c r="M1778" s="1">
        <f t="shared" si="952"/>
        <v>21</v>
      </c>
      <c r="N1778" s="1">
        <f t="shared" si="955"/>
        <v>11</v>
      </c>
      <c r="O1778" s="2">
        <f t="shared" si="940"/>
        <v>1.00183143</v>
      </c>
      <c r="P1778" s="10">
        <f t="shared" si="965"/>
        <v>1.0077990100000001</v>
      </c>
      <c r="Q1778" s="10">
        <f t="shared" si="961"/>
        <v>1.400960310228107</v>
      </c>
      <c r="R1778" s="2">
        <f t="shared" si="964"/>
        <v>1.4035260700000001</v>
      </c>
      <c r="S1778" s="2">
        <f t="shared" si="956"/>
        <v>1.3024994299999999</v>
      </c>
      <c r="T1778" s="2">
        <f t="shared" si="941"/>
        <v>262226.53779949999</v>
      </c>
      <c r="U1778" s="2">
        <f t="shared" si="942"/>
        <v>1628.5330812891198</v>
      </c>
      <c r="V1778" s="2">
        <f t="shared" si="943"/>
        <v>79067.727150739418</v>
      </c>
      <c r="W1778" s="2">
        <f t="shared" si="944"/>
        <v>282021.90518797853</v>
      </c>
      <c r="X1778" s="27">
        <f t="shared" si="945"/>
        <v>0</v>
      </c>
      <c r="Y1778" s="2">
        <f t="shared" si="957"/>
        <v>0</v>
      </c>
      <c r="Z1778" s="67">
        <f t="shared" si="946"/>
        <v>0</v>
      </c>
      <c r="AA1778" s="2">
        <f t="shared" si="933"/>
        <v>0</v>
      </c>
      <c r="AB1778" s="26">
        <f t="shared" si="953"/>
        <v>6.7299999999999999E-2</v>
      </c>
      <c r="AC1778" s="27">
        <f t="shared" si="935"/>
        <v>11</v>
      </c>
      <c r="AD1778" s="27">
        <v>252</v>
      </c>
      <c r="AE1778" s="10">
        <f t="shared" si="962"/>
        <v>1.0028471130000001</v>
      </c>
      <c r="AF1778" s="2">
        <f t="shared" si="934"/>
        <v>746.58858470999996</v>
      </c>
      <c r="AG1778" s="2">
        <f t="shared" si="947"/>
        <v>802.94823254000005</v>
      </c>
      <c r="AH1778" s="3" t="str">
        <f t="shared" si="948"/>
        <v>-</v>
      </c>
      <c r="AI1778" s="4" t="str">
        <f t="shared" si="963"/>
        <v>A+J=</v>
      </c>
      <c r="AJ1778" s="11">
        <f t="shared" si="954"/>
        <v>42585</v>
      </c>
      <c r="AK1778" s="11"/>
      <c r="AL1778" s="4"/>
      <c r="AM1778" s="1"/>
      <c r="AN1778" s="11"/>
      <c r="AO1778" s="1"/>
      <c r="AP1778" s="1"/>
      <c r="AQ1778" s="1"/>
      <c r="AR1778" s="1"/>
      <c r="AS1778" s="6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</row>
    <row r="1779" spans="1:55" x14ac:dyDescent="0.2">
      <c r="A1779" s="144">
        <f t="shared" si="949"/>
        <v>42568</v>
      </c>
      <c r="B1779" s="2">
        <f t="shared" si="936"/>
        <v>282824.85342051851</v>
      </c>
      <c r="C1779" s="2">
        <f t="shared" si="950"/>
        <v>201325.64495595</v>
      </c>
      <c r="D1779" s="68">
        <f>SUM(Y1779:Y$1825)</f>
        <v>5383.5905782999998</v>
      </c>
      <c r="E1779" s="68">
        <f t="shared" si="937"/>
        <v>195942.05437765</v>
      </c>
      <c r="F1779" s="72">
        <f t="shared" si="958"/>
        <v>4675.2299999999996</v>
      </c>
      <c r="G1779" s="3">
        <f>IF(N1779=1,VLOOKUP(A1778,[1]Plan1!$BG$69:$BI$188,3),G1778)</f>
        <v>4691.59</v>
      </c>
      <c r="H1779" s="11">
        <f t="shared" si="959"/>
        <v>42492</v>
      </c>
      <c r="I1779" s="11">
        <f t="shared" si="960"/>
        <v>42523</v>
      </c>
      <c r="J1779" s="26">
        <f t="shared" si="938"/>
        <v>3.4992930829071955E-3</v>
      </c>
      <c r="K1779" s="11">
        <f t="shared" si="951"/>
        <v>42583</v>
      </c>
      <c r="L1779" s="11">
        <f t="shared" si="939"/>
        <v>42583</v>
      </c>
      <c r="M1779" s="1">
        <f t="shared" si="952"/>
        <v>21</v>
      </c>
      <c r="N1779" s="1">
        <f t="shared" si="955"/>
        <v>11</v>
      </c>
      <c r="O1779" s="2">
        <f t="shared" si="940"/>
        <v>1.00183143</v>
      </c>
      <c r="P1779" s="10">
        <f t="shared" si="965"/>
        <v>1.0077990100000001</v>
      </c>
      <c r="Q1779" s="10">
        <f t="shared" si="961"/>
        <v>1.400960310228107</v>
      </c>
      <c r="R1779" s="2">
        <f t="shared" si="964"/>
        <v>1.4035260700000001</v>
      </c>
      <c r="S1779" s="2">
        <f t="shared" si="956"/>
        <v>1.3024994299999999</v>
      </c>
      <c r="T1779" s="2">
        <f t="shared" si="941"/>
        <v>262226.53779949999</v>
      </c>
      <c r="U1779" s="2">
        <f t="shared" si="942"/>
        <v>1628.5330812891198</v>
      </c>
      <c r="V1779" s="2">
        <f t="shared" si="943"/>
        <v>79067.727150739418</v>
      </c>
      <c r="W1779" s="2">
        <f t="shared" si="944"/>
        <v>282021.90518797853</v>
      </c>
      <c r="X1779" s="27">
        <f t="shared" si="945"/>
        <v>0</v>
      </c>
      <c r="Y1779" s="2">
        <f t="shared" si="957"/>
        <v>0</v>
      </c>
      <c r="Z1779" s="67">
        <f t="shared" si="946"/>
        <v>0</v>
      </c>
      <c r="AA1779" s="2">
        <f t="shared" si="933"/>
        <v>0</v>
      </c>
      <c r="AB1779" s="26">
        <f t="shared" si="953"/>
        <v>6.7299999999999999E-2</v>
      </c>
      <c r="AC1779" s="27">
        <f t="shared" si="935"/>
        <v>11</v>
      </c>
      <c r="AD1779" s="27">
        <v>252</v>
      </c>
      <c r="AE1779" s="10">
        <f t="shared" si="962"/>
        <v>1.0028471130000001</v>
      </c>
      <c r="AF1779" s="2">
        <f t="shared" si="934"/>
        <v>746.58858470999996</v>
      </c>
      <c r="AG1779" s="2">
        <f t="shared" si="947"/>
        <v>802.94823254000005</v>
      </c>
      <c r="AH1779" s="3" t="str">
        <f t="shared" si="948"/>
        <v>-</v>
      </c>
      <c r="AI1779" s="4" t="str">
        <f t="shared" si="963"/>
        <v>A+J=</v>
      </c>
      <c r="AJ1779" s="11">
        <f t="shared" si="954"/>
        <v>42585</v>
      </c>
      <c r="AK1779" s="11"/>
      <c r="AL1779" s="4"/>
      <c r="AM1779" s="1"/>
      <c r="AN1779" s="11"/>
      <c r="AO1779" s="1"/>
      <c r="AP1779" s="1"/>
      <c r="AQ1779" s="1"/>
      <c r="AR1779" s="1"/>
      <c r="AS1779" s="6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</row>
    <row r="1780" spans="1:55" x14ac:dyDescent="0.2">
      <c r="A1780" s="144">
        <f t="shared" si="949"/>
        <v>42569</v>
      </c>
      <c r="B1780" s="2">
        <f t="shared" si="936"/>
        <v>282824.85342051851</v>
      </c>
      <c r="C1780" s="2">
        <f t="shared" si="950"/>
        <v>201325.64495595</v>
      </c>
      <c r="D1780" s="68">
        <f>SUM(Y1780:Y$1825)</f>
        <v>5383.5905782999998</v>
      </c>
      <c r="E1780" s="68">
        <f t="shared" si="937"/>
        <v>195942.05437765</v>
      </c>
      <c r="F1780" s="72">
        <f t="shared" si="958"/>
        <v>4675.2299999999996</v>
      </c>
      <c r="G1780" s="3">
        <f>IF(N1780=1,VLOOKUP(A1779,[1]Plan1!$BG$69:$BI$188,3),G1779)</f>
        <v>4691.59</v>
      </c>
      <c r="H1780" s="11">
        <f t="shared" si="959"/>
        <v>42492</v>
      </c>
      <c r="I1780" s="11">
        <f t="shared" si="960"/>
        <v>42523</v>
      </c>
      <c r="J1780" s="26">
        <f t="shared" si="938"/>
        <v>3.4992930829071955E-3</v>
      </c>
      <c r="K1780" s="11">
        <f t="shared" si="951"/>
        <v>42583</v>
      </c>
      <c r="L1780" s="11">
        <f t="shared" si="939"/>
        <v>42583</v>
      </c>
      <c r="M1780" s="1">
        <f t="shared" si="952"/>
        <v>21</v>
      </c>
      <c r="N1780" s="1">
        <f t="shared" si="955"/>
        <v>11</v>
      </c>
      <c r="O1780" s="2">
        <f t="shared" si="940"/>
        <v>1.00183143</v>
      </c>
      <c r="P1780" s="10">
        <f t="shared" si="965"/>
        <v>1.0077990100000001</v>
      </c>
      <c r="Q1780" s="10">
        <f t="shared" si="961"/>
        <v>1.400960310228107</v>
      </c>
      <c r="R1780" s="2">
        <f t="shared" si="964"/>
        <v>1.4035260700000001</v>
      </c>
      <c r="S1780" s="2">
        <f t="shared" si="956"/>
        <v>1.3024994299999999</v>
      </c>
      <c r="T1780" s="2">
        <f t="shared" si="941"/>
        <v>262226.53779949999</v>
      </c>
      <c r="U1780" s="2">
        <f t="shared" si="942"/>
        <v>1628.5330812891198</v>
      </c>
      <c r="V1780" s="2">
        <f t="shared" si="943"/>
        <v>79067.727150739418</v>
      </c>
      <c r="W1780" s="2">
        <f t="shared" si="944"/>
        <v>282021.90518797853</v>
      </c>
      <c r="X1780" s="27">
        <f t="shared" si="945"/>
        <v>0</v>
      </c>
      <c r="Y1780" s="2">
        <f t="shared" si="957"/>
        <v>0</v>
      </c>
      <c r="Z1780" s="67">
        <f t="shared" si="946"/>
        <v>0</v>
      </c>
      <c r="AA1780" s="2">
        <f t="shared" si="933"/>
        <v>0</v>
      </c>
      <c r="AB1780" s="26">
        <f t="shared" si="953"/>
        <v>6.7299999999999999E-2</v>
      </c>
      <c r="AC1780" s="27">
        <f t="shared" si="935"/>
        <v>11</v>
      </c>
      <c r="AD1780" s="27">
        <v>252</v>
      </c>
      <c r="AE1780" s="10">
        <f t="shared" si="962"/>
        <v>1.0028471130000001</v>
      </c>
      <c r="AF1780" s="2">
        <f t="shared" si="934"/>
        <v>746.58858470999996</v>
      </c>
      <c r="AG1780" s="2">
        <f t="shared" si="947"/>
        <v>802.94823254000005</v>
      </c>
      <c r="AH1780" s="3" t="str">
        <f t="shared" si="948"/>
        <v>-</v>
      </c>
      <c r="AI1780" s="4" t="str">
        <f t="shared" si="963"/>
        <v>A+J=</v>
      </c>
      <c r="AJ1780" s="11">
        <f t="shared" si="954"/>
        <v>42585</v>
      </c>
      <c r="AK1780" s="11"/>
      <c r="AL1780" s="4"/>
      <c r="AM1780" s="1"/>
      <c r="AN1780" s="11"/>
      <c r="AO1780" s="1"/>
      <c r="AP1780" s="1"/>
      <c r="AQ1780" s="1"/>
      <c r="AR1780" s="1"/>
      <c r="AS1780" s="6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</row>
    <row r="1781" spans="1:55" x14ac:dyDescent="0.2">
      <c r="A1781" s="144">
        <f t="shared" si="949"/>
        <v>42570</v>
      </c>
      <c r="B1781" s="2">
        <f t="shared" si="936"/>
        <v>282943.85262054461</v>
      </c>
      <c r="C1781" s="2">
        <f t="shared" si="950"/>
        <v>201325.64495595</v>
      </c>
      <c r="D1781" s="68">
        <f>SUM(Y1781:Y$1825)</f>
        <v>5383.5905782999998</v>
      </c>
      <c r="E1781" s="68">
        <f t="shared" si="937"/>
        <v>195942.05437765</v>
      </c>
      <c r="F1781" s="72">
        <f t="shared" si="958"/>
        <v>4675.2299999999996</v>
      </c>
      <c r="G1781" s="3">
        <f>IF(N1781=1,VLOOKUP(A1780,[1]Plan1!$BG$69:$BI$188,3),G1780)</f>
        <v>4691.59</v>
      </c>
      <c r="H1781" s="11">
        <f t="shared" si="959"/>
        <v>42492</v>
      </c>
      <c r="I1781" s="11">
        <f t="shared" si="960"/>
        <v>42523</v>
      </c>
      <c r="J1781" s="26">
        <f t="shared" si="938"/>
        <v>3.4992930829071955E-3</v>
      </c>
      <c r="K1781" s="11">
        <f t="shared" si="951"/>
        <v>42583</v>
      </c>
      <c r="L1781" s="11">
        <f t="shared" si="939"/>
        <v>42583</v>
      </c>
      <c r="M1781" s="1">
        <f t="shared" si="952"/>
        <v>21</v>
      </c>
      <c r="N1781" s="1">
        <f t="shared" si="955"/>
        <v>12</v>
      </c>
      <c r="O1781" s="2">
        <f t="shared" si="940"/>
        <v>1.0019980900000001</v>
      </c>
      <c r="P1781" s="10">
        <f t="shared" si="965"/>
        <v>1.0077990100000001</v>
      </c>
      <c r="Q1781" s="10">
        <f t="shared" si="961"/>
        <v>1.400960310228107</v>
      </c>
      <c r="R1781" s="2">
        <f t="shared" si="964"/>
        <v>1.40375955</v>
      </c>
      <c r="S1781" s="2">
        <f t="shared" si="956"/>
        <v>1.3024994299999999</v>
      </c>
      <c r="T1781" s="2">
        <f t="shared" si="941"/>
        <v>262226.53779949999</v>
      </c>
      <c r="U1781" s="2">
        <f t="shared" si="942"/>
        <v>1628.5330812891198</v>
      </c>
      <c r="V1781" s="2">
        <f t="shared" si="943"/>
        <v>79113.475701595482</v>
      </c>
      <c r="W1781" s="2">
        <f t="shared" si="944"/>
        <v>282067.6537388346</v>
      </c>
      <c r="X1781" s="27">
        <f t="shared" si="945"/>
        <v>0</v>
      </c>
      <c r="Y1781" s="2">
        <f t="shared" si="957"/>
        <v>0</v>
      </c>
      <c r="Z1781" s="67">
        <f t="shared" si="946"/>
        <v>0</v>
      </c>
      <c r="AA1781" s="2">
        <f t="shared" si="933"/>
        <v>0</v>
      </c>
      <c r="AB1781" s="26">
        <f t="shared" si="953"/>
        <v>6.7299999999999999E-2</v>
      </c>
      <c r="AC1781" s="27">
        <f t="shared" si="935"/>
        <v>12</v>
      </c>
      <c r="AD1781" s="27">
        <v>252</v>
      </c>
      <c r="AE1781" s="10">
        <f t="shared" si="962"/>
        <v>1.003106343</v>
      </c>
      <c r="AF1781" s="2">
        <f t="shared" si="934"/>
        <v>814.56557009999995</v>
      </c>
      <c r="AG1781" s="2">
        <f t="shared" si="947"/>
        <v>876.19888171000002</v>
      </c>
      <c r="AH1781" s="3" t="str">
        <f t="shared" si="948"/>
        <v>-</v>
      </c>
      <c r="AI1781" s="4" t="str">
        <f t="shared" si="963"/>
        <v>A+J=</v>
      </c>
      <c r="AJ1781" s="11">
        <f t="shared" si="954"/>
        <v>42585</v>
      </c>
      <c r="AK1781" s="11"/>
      <c r="AL1781" s="4"/>
      <c r="AM1781" s="1"/>
      <c r="AN1781" s="11"/>
      <c r="AO1781" s="1"/>
      <c r="AP1781" s="1"/>
      <c r="AQ1781" s="1"/>
      <c r="AR1781" s="1"/>
      <c r="AS1781" s="6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</row>
    <row r="1782" spans="1:55" x14ac:dyDescent="0.2">
      <c r="A1782" s="144">
        <f t="shared" si="949"/>
        <v>42571</v>
      </c>
      <c r="B1782" s="2">
        <f t="shared" si="936"/>
        <v>283062.90427104343</v>
      </c>
      <c r="C1782" s="2">
        <f t="shared" si="950"/>
        <v>201325.64495595</v>
      </c>
      <c r="D1782" s="68">
        <f>SUM(Y1782:Y$1825)</f>
        <v>5383.5905782999998</v>
      </c>
      <c r="E1782" s="68">
        <f t="shared" si="937"/>
        <v>195942.05437765</v>
      </c>
      <c r="F1782" s="72">
        <f t="shared" si="958"/>
        <v>4675.2299999999996</v>
      </c>
      <c r="G1782" s="3">
        <f>IF(N1782=1,VLOOKUP(A1781,[1]Plan1!$BG$69:$BI$188,3),G1781)</f>
        <v>4691.59</v>
      </c>
      <c r="H1782" s="11">
        <f t="shared" si="959"/>
        <v>42492</v>
      </c>
      <c r="I1782" s="11">
        <f t="shared" si="960"/>
        <v>42523</v>
      </c>
      <c r="J1782" s="26">
        <f t="shared" si="938"/>
        <v>3.4992930829071955E-3</v>
      </c>
      <c r="K1782" s="11">
        <f t="shared" si="951"/>
        <v>42583</v>
      </c>
      <c r="L1782" s="11">
        <f t="shared" si="939"/>
        <v>42583</v>
      </c>
      <c r="M1782" s="1">
        <f t="shared" si="952"/>
        <v>21</v>
      </c>
      <c r="N1782" s="1">
        <f t="shared" si="955"/>
        <v>13</v>
      </c>
      <c r="O1782" s="2">
        <f t="shared" si="940"/>
        <v>1.00216478</v>
      </c>
      <c r="P1782" s="10">
        <f t="shared" si="965"/>
        <v>1.0077990100000001</v>
      </c>
      <c r="Q1782" s="10">
        <f t="shared" si="961"/>
        <v>1.400960310228107</v>
      </c>
      <c r="R1782" s="2">
        <f t="shared" si="964"/>
        <v>1.40399308</v>
      </c>
      <c r="S1782" s="2">
        <f t="shared" si="956"/>
        <v>1.3024994299999999</v>
      </c>
      <c r="T1782" s="2">
        <f t="shared" si="941"/>
        <v>262226.53779949999</v>
      </c>
      <c r="U1782" s="2">
        <f t="shared" si="942"/>
        <v>1628.5330812891198</v>
      </c>
      <c r="V1782" s="2">
        <f t="shared" si="943"/>
        <v>79159.234049554303</v>
      </c>
      <c r="W1782" s="2">
        <f t="shared" si="944"/>
        <v>282113.41208679345</v>
      </c>
      <c r="X1782" s="27">
        <f t="shared" si="945"/>
        <v>0</v>
      </c>
      <c r="Y1782" s="2">
        <f t="shared" si="957"/>
        <v>0</v>
      </c>
      <c r="Z1782" s="67">
        <f t="shared" si="946"/>
        <v>0</v>
      </c>
      <c r="AA1782" s="2">
        <f t="shared" si="933"/>
        <v>0</v>
      </c>
      <c r="AB1782" s="26">
        <f t="shared" si="953"/>
        <v>6.7299999999999999E-2</v>
      </c>
      <c r="AC1782" s="27">
        <f t="shared" si="935"/>
        <v>13</v>
      </c>
      <c r="AD1782" s="27">
        <v>252</v>
      </c>
      <c r="AE1782" s="10">
        <f t="shared" si="962"/>
        <v>1.0033656399999999</v>
      </c>
      <c r="AF1782" s="2">
        <f t="shared" si="934"/>
        <v>882.56012467000005</v>
      </c>
      <c r="AG1782" s="2">
        <f t="shared" si="947"/>
        <v>949.49218425000004</v>
      </c>
      <c r="AH1782" s="3" t="str">
        <f t="shared" si="948"/>
        <v>-</v>
      </c>
      <c r="AI1782" s="4" t="str">
        <f t="shared" si="963"/>
        <v>A+J=</v>
      </c>
      <c r="AJ1782" s="11">
        <f t="shared" si="954"/>
        <v>42585</v>
      </c>
      <c r="AK1782" s="11"/>
      <c r="AL1782" s="4"/>
      <c r="AM1782" s="1"/>
      <c r="AN1782" s="11"/>
      <c r="AO1782" s="1"/>
      <c r="AP1782" s="1"/>
      <c r="AQ1782" s="1"/>
      <c r="AR1782" s="1"/>
      <c r="AS1782" s="6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</row>
    <row r="1783" spans="1:55" x14ac:dyDescent="0.2">
      <c r="A1783" s="144">
        <f t="shared" si="949"/>
        <v>42572</v>
      </c>
      <c r="B1783" s="2">
        <f t="shared" si="936"/>
        <v>283182.00445578387</v>
      </c>
      <c r="C1783" s="2">
        <f t="shared" si="950"/>
        <v>201325.64495595</v>
      </c>
      <c r="D1783" s="68">
        <f>SUM(Y1783:Y$1825)</f>
        <v>5383.5905782999998</v>
      </c>
      <c r="E1783" s="68">
        <f t="shared" si="937"/>
        <v>195942.05437765</v>
      </c>
      <c r="F1783" s="72">
        <f t="shared" si="958"/>
        <v>4675.2299999999996</v>
      </c>
      <c r="G1783" s="3">
        <f>IF(N1783=1,VLOOKUP(A1782,[1]Plan1!$BG$69:$BI$188,3),G1782)</f>
        <v>4691.59</v>
      </c>
      <c r="H1783" s="11">
        <f t="shared" si="959"/>
        <v>42492</v>
      </c>
      <c r="I1783" s="11">
        <f t="shared" si="960"/>
        <v>42523</v>
      </c>
      <c r="J1783" s="26">
        <f t="shared" si="938"/>
        <v>3.4992930829071955E-3</v>
      </c>
      <c r="K1783" s="11">
        <f t="shared" si="951"/>
        <v>42583</v>
      </c>
      <c r="L1783" s="11">
        <f t="shared" si="939"/>
        <v>42583</v>
      </c>
      <c r="M1783" s="1">
        <f t="shared" si="952"/>
        <v>21</v>
      </c>
      <c r="N1783" s="1">
        <f t="shared" si="955"/>
        <v>14</v>
      </c>
      <c r="O1783" s="2">
        <f t="shared" si="940"/>
        <v>1.0023314999999999</v>
      </c>
      <c r="P1783" s="10">
        <f t="shared" si="965"/>
        <v>1.0077990100000001</v>
      </c>
      <c r="Q1783" s="10">
        <f t="shared" si="961"/>
        <v>1.400960310228107</v>
      </c>
      <c r="R1783" s="2">
        <f t="shared" si="964"/>
        <v>1.4042266400000001</v>
      </c>
      <c r="S1783" s="2">
        <f t="shared" si="956"/>
        <v>1.3024994299999999</v>
      </c>
      <c r="T1783" s="2">
        <f t="shared" si="941"/>
        <v>262226.53779949999</v>
      </c>
      <c r="U1783" s="2">
        <f t="shared" si="942"/>
        <v>1628.5330812891198</v>
      </c>
      <c r="V1783" s="2">
        <f t="shared" si="943"/>
        <v>79204.998275774764</v>
      </c>
      <c r="W1783" s="2">
        <f t="shared" si="944"/>
        <v>282159.17631301389</v>
      </c>
      <c r="X1783" s="27">
        <f t="shared" si="945"/>
        <v>0</v>
      </c>
      <c r="Y1783" s="2">
        <f t="shared" si="957"/>
        <v>0</v>
      </c>
      <c r="Z1783" s="67">
        <f t="shared" si="946"/>
        <v>0</v>
      </c>
      <c r="AA1783" s="2">
        <f t="shared" si="933"/>
        <v>0</v>
      </c>
      <c r="AB1783" s="26">
        <f t="shared" si="953"/>
        <v>6.7299999999999999E-2</v>
      </c>
      <c r="AC1783" s="27">
        <f t="shared" si="935"/>
        <v>14</v>
      </c>
      <c r="AD1783" s="27">
        <v>252</v>
      </c>
      <c r="AE1783" s="10">
        <f t="shared" si="962"/>
        <v>1.0036250040000001</v>
      </c>
      <c r="AF1783" s="2">
        <f t="shared" si="934"/>
        <v>950.57224842000005</v>
      </c>
      <c r="AG1783" s="2">
        <f t="shared" si="947"/>
        <v>1022.82814277</v>
      </c>
      <c r="AH1783" s="3" t="str">
        <f t="shared" si="948"/>
        <v>-</v>
      </c>
      <c r="AI1783" s="4" t="str">
        <f t="shared" si="963"/>
        <v>A+J=</v>
      </c>
      <c r="AJ1783" s="11">
        <f t="shared" si="954"/>
        <v>42585</v>
      </c>
      <c r="AK1783" s="11"/>
      <c r="AL1783" s="4"/>
      <c r="AM1783" s="1"/>
      <c r="AN1783" s="11"/>
      <c r="AO1783" s="1"/>
      <c r="AP1783" s="1"/>
      <c r="AQ1783" s="1"/>
      <c r="AR1783" s="1"/>
      <c r="AS1783" s="6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</row>
    <row r="1784" spans="1:55" x14ac:dyDescent="0.2">
      <c r="A1784" s="144">
        <f t="shared" si="949"/>
        <v>42573</v>
      </c>
      <c r="B1784" s="2">
        <f t="shared" si="936"/>
        <v>283301.15515555645</v>
      </c>
      <c r="C1784" s="2">
        <f t="shared" si="950"/>
        <v>201325.64495595</v>
      </c>
      <c r="D1784" s="68">
        <f>SUM(Y1784:Y$1825)</f>
        <v>5383.5905782999998</v>
      </c>
      <c r="E1784" s="68">
        <f t="shared" si="937"/>
        <v>195942.05437765</v>
      </c>
      <c r="F1784" s="72">
        <f t="shared" si="958"/>
        <v>4675.2299999999996</v>
      </c>
      <c r="G1784" s="3">
        <f>IF(N1784=1,VLOOKUP(A1783,[1]Plan1!$BG$69:$BI$188,3),G1783)</f>
        <v>4691.59</v>
      </c>
      <c r="H1784" s="11">
        <f t="shared" si="959"/>
        <v>42492</v>
      </c>
      <c r="I1784" s="11">
        <f t="shared" si="960"/>
        <v>42523</v>
      </c>
      <c r="J1784" s="26">
        <f t="shared" si="938"/>
        <v>3.4992930829071955E-3</v>
      </c>
      <c r="K1784" s="11">
        <f t="shared" si="951"/>
        <v>42583</v>
      </c>
      <c r="L1784" s="11">
        <f t="shared" si="939"/>
        <v>42583</v>
      </c>
      <c r="M1784" s="1">
        <f t="shared" si="952"/>
        <v>21</v>
      </c>
      <c r="N1784" s="1">
        <f t="shared" si="955"/>
        <v>15</v>
      </c>
      <c r="O1784" s="2">
        <f t="shared" si="940"/>
        <v>1.00249824</v>
      </c>
      <c r="P1784" s="10">
        <f t="shared" si="965"/>
        <v>1.0077990100000001</v>
      </c>
      <c r="Q1784" s="10">
        <f t="shared" si="961"/>
        <v>1.400960310228107</v>
      </c>
      <c r="R1784" s="2">
        <f t="shared" si="964"/>
        <v>1.4044602399999999</v>
      </c>
      <c r="S1784" s="2">
        <f t="shared" si="956"/>
        <v>1.3024994299999999</v>
      </c>
      <c r="T1784" s="2">
        <f t="shared" si="941"/>
        <v>262226.53779949999</v>
      </c>
      <c r="U1784" s="2">
        <f t="shared" si="942"/>
        <v>1628.5330812891198</v>
      </c>
      <c r="V1784" s="2">
        <f t="shared" si="943"/>
        <v>79250.770339677358</v>
      </c>
      <c r="W1784" s="2">
        <f t="shared" si="944"/>
        <v>282204.94837691647</v>
      </c>
      <c r="X1784" s="27">
        <f t="shared" si="945"/>
        <v>0</v>
      </c>
      <c r="Y1784" s="2">
        <f t="shared" si="957"/>
        <v>0</v>
      </c>
      <c r="Z1784" s="67">
        <f t="shared" si="946"/>
        <v>0</v>
      </c>
      <c r="AA1784" s="2">
        <f t="shared" si="933"/>
        <v>0</v>
      </c>
      <c r="AB1784" s="26">
        <f t="shared" si="953"/>
        <v>6.7299999999999999E-2</v>
      </c>
      <c r="AC1784" s="27">
        <f t="shared" si="935"/>
        <v>15</v>
      </c>
      <c r="AD1784" s="27">
        <v>252</v>
      </c>
      <c r="AE1784" s="10">
        <f t="shared" si="962"/>
        <v>1.003884435</v>
      </c>
      <c r="AF1784" s="2">
        <f t="shared" si="934"/>
        <v>1018.6019413499999</v>
      </c>
      <c r="AG1784" s="2">
        <f t="shared" si="947"/>
        <v>1096.20677864</v>
      </c>
      <c r="AH1784" s="3" t="str">
        <f t="shared" si="948"/>
        <v>-</v>
      </c>
      <c r="AI1784" s="4" t="str">
        <f t="shared" si="963"/>
        <v>A+J=</v>
      </c>
      <c r="AJ1784" s="11">
        <f t="shared" si="954"/>
        <v>42585</v>
      </c>
      <c r="AK1784" s="11"/>
      <c r="AL1784" s="4"/>
      <c r="AM1784" s="1"/>
      <c r="AN1784" s="11"/>
      <c r="AO1784" s="1"/>
      <c r="AP1784" s="1"/>
      <c r="AQ1784" s="1"/>
      <c r="AR1784" s="1"/>
      <c r="AS1784" s="6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</row>
    <row r="1785" spans="1:55" x14ac:dyDescent="0.2">
      <c r="A1785" s="144">
        <f t="shared" si="949"/>
        <v>42574</v>
      </c>
      <c r="B1785" s="2">
        <f t="shared" si="936"/>
        <v>283420.35666793131</v>
      </c>
      <c r="C1785" s="2">
        <f t="shared" si="950"/>
        <v>201325.64495595</v>
      </c>
      <c r="D1785" s="68">
        <f>SUM(Y1785:Y$1825)</f>
        <v>5383.5905782999998</v>
      </c>
      <c r="E1785" s="68">
        <f t="shared" si="937"/>
        <v>195942.05437765</v>
      </c>
      <c r="F1785" s="72">
        <f t="shared" si="958"/>
        <v>4675.2299999999996</v>
      </c>
      <c r="G1785" s="3">
        <f>IF(N1785=1,VLOOKUP(A1784,[1]Plan1!$BG$69:$BI$188,3),G1784)</f>
        <v>4691.59</v>
      </c>
      <c r="H1785" s="11">
        <f t="shared" si="959"/>
        <v>42492</v>
      </c>
      <c r="I1785" s="11">
        <f t="shared" si="960"/>
        <v>42523</v>
      </c>
      <c r="J1785" s="26">
        <f t="shared" si="938"/>
        <v>3.4992930829071955E-3</v>
      </c>
      <c r="K1785" s="11">
        <f t="shared" si="951"/>
        <v>42583</v>
      </c>
      <c r="L1785" s="11">
        <f t="shared" si="939"/>
        <v>42583</v>
      </c>
      <c r="M1785" s="1">
        <f t="shared" si="952"/>
        <v>21</v>
      </c>
      <c r="N1785" s="1">
        <f t="shared" si="955"/>
        <v>16</v>
      </c>
      <c r="O1785" s="2">
        <f t="shared" si="940"/>
        <v>1.0026650100000001</v>
      </c>
      <c r="P1785" s="10">
        <f t="shared" si="965"/>
        <v>1.0077990100000001</v>
      </c>
      <c r="Q1785" s="10">
        <f t="shared" si="961"/>
        <v>1.400960310228107</v>
      </c>
      <c r="R1785" s="2">
        <f t="shared" si="964"/>
        <v>1.40469388</v>
      </c>
      <c r="S1785" s="2">
        <f t="shared" si="956"/>
        <v>1.3024994299999999</v>
      </c>
      <c r="T1785" s="2">
        <f t="shared" si="941"/>
        <v>262226.53779949999</v>
      </c>
      <c r="U1785" s="2">
        <f t="shared" si="942"/>
        <v>1628.5330812891198</v>
      </c>
      <c r="V1785" s="2">
        <f t="shared" si="943"/>
        <v>79296.550241262157</v>
      </c>
      <c r="W1785" s="2">
        <f t="shared" si="944"/>
        <v>282250.72827850131</v>
      </c>
      <c r="X1785" s="27">
        <f t="shared" si="945"/>
        <v>0</v>
      </c>
      <c r="Y1785" s="2">
        <f t="shared" si="957"/>
        <v>0</v>
      </c>
      <c r="Z1785" s="67">
        <f t="shared" si="946"/>
        <v>0</v>
      </c>
      <c r="AA1785" s="2">
        <f t="shared" si="933"/>
        <v>0</v>
      </c>
      <c r="AB1785" s="26">
        <f t="shared" si="953"/>
        <v>6.7299999999999999E-2</v>
      </c>
      <c r="AC1785" s="27">
        <f t="shared" si="935"/>
        <v>16</v>
      </c>
      <c r="AD1785" s="27">
        <v>252</v>
      </c>
      <c r="AE1785" s="10">
        <f t="shared" si="962"/>
        <v>1.004143934</v>
      </c>
      <c r="AF1785" s="2">
        <f t="shared" si="934"/>
        <v>1086.64946568</v>
      </c>
      <c r="AG1785" s="2">
        <f t="shared" si="947"/>
        <v>1169.62838943</v>
      </c>
      <c r="AH1785" s="3" t="str">
        <f t="shared" si="948"/>
        <v>-</v>
      </c>
      <c r="AI1785" s="4" t="str">
        <f t="shared" si="963"/>
        <v>A+J=</v>
      </c>
      <c r="AJ1785" s="11">
        <f t="shared" si="954"/>
        <v>42585</v>
      </c>
      <c r="AK1785" s="11"/>
      <c r="AL1785" s="4"/>
      <c r="AM1785" s="1"/>
      <c r="AN1785" s="11"/>
      <c r="AO1785" s="1"/>
      <c r="AP1785" s="1"/>
      <c r="AQ1785" s="1"/>
      <c r="AR1785" s="1"/>
      <c r="AS1785" s="6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</row>
    <row r="1786" spans="1:55" x14ac:dyDescent="0.2">
      <c r="A1786" s="144">
        <f t="shared" si="949"/>
        <v>42575</v>
      </c>
      <c r="B1786" s="2">
        <f t="shared" si="936"/>
        <v>283420.35666793131</v>
      </c>
      <c r="C1786" s="2">
        <f t="shared" si="950"/>
        <v>201325.64495595</v>
      </c>
      <c r="D1786" s="68">
        <f>SUM(Y1786:Y$1825)</f>
        <v>5383.5905782999998</v>
      </c>
      <c r="E1786" s="68">
        <f t="shared" si="937"/>
        <v>195942.05437765</v>
      </c>
      <c r="F1786" s="72">
        <f t="shared" si="958"/>
        <v>4675.2299999999996</v>
      </c>
      <c r="G1786" s="3">
        <f>IF(N1786=1,VLOOKUP(A1785,[1]Plan1!$BG$69:$BI$188,3),G1785)</f>
        <v>4691.59</v>
      </c>
      <c r="H1786" s="11">
        <f t="shared" si="959"/>
        <v>42492</v>
      </c>
      <c r="I1786" s="11">
        <f t="shared" si="960"/>
        <v>42523</v>
      </c>
      <c r="J1786" s="26">
        <f t="shared" si="938"/>
        <v>3.4992930829071955E-3</v>
      </c>
      <c r="K1786" s="11">
        <f t="shared" si="951"/>
        <v>42583</v>
      </c>
      <c r="L1786" s="11">
        <f t="shared" si="939"/>
        <v>42583</v>
      </c>
      <c r="M1786" s="1">
        <f t="shared" si="952"/>
        <v>21</v>
      </c>
      <c r="N1786" s="1">
        <f t="shared" si="955"/>
        <v>16</v>
      </c>
      <c r="O1786" s="2">
        <f t="shared" si="940"/>
        <v>1.0026650100000001</v>
      </c>
      <c r="P1786" s="10">
        <f t="shared" si="965"/>
        <v>1.0077990100000001</v>
      </c>
      <c r="Q1786" s="10">
        <f t="shared" si="961"/>
        <v>1.400960310228107</v>
      </c>
      <c r="R1786" s="2">
        <f t="shared" si="964"/>
        <v>1.40469388</v>
      </c>
      <c r="S1786" s="2">
        <f t="shared" si="956"/>
        <v>1.3024994299999999</v>
      </c>
      <c r="T1786" s="2">
        <f t="shared" si="941"/>
        <v>262226.53779949999</v>
      </c>
      <c r="U1786" s="2">
        <f t="shared" si="942"/>
        <v>1628.5330812891198</v>
      </c>
      <c r="V1786" s="2">
        <f t="shared" si="943"/>
        <v>79296.550241262157</v>
      </c>
      <c r="W1786" s="2">
        <f t="shared" si="944"/>
        <v>282250.72827850131</v>
      </c>
      <c r="X1786" s="27">
        <f t="shared" si="945"/>
        <v>0</v>
      </c>
      <c r="Y1786" s="2">
        <f t="shared" si="957"/>
        <v>0</v>
      </c>
      <c r="Z1786" s="67">
        <f t="shared" si="946"/>
        <v>0</v>
      </c>
      <c r="AA1786" s="2">
        <f t="shared" ref="AA1786:AA1849" si="966">IF(Z1786&gt;0,TRUNC(Z1786*T1786,8),0)</f>
        <v>0</v>
      </c>
      <c r="AB1786" s="26">
        <f t="shared" si="953"/>
        <v>6.7299999999999999E-2</v>
      </c>
      <c r="AC1786" s="27">
        <f t="shared" si="935"/>
        <v>16</v>
      </c>
      <c r="AD1786" s="27">
        <v>252</v>
      </c>
      <c r="AE1786" s="10">
        <f t="shared" si="962"/>
        <v>1.004143934</v>
      </c>
      <c r="AF1786" s="2">
        <f t="shared" ref="AF1786:AF1849" si="967">TRUNC((T1786*(AE1786-1)),8)</f>
        <v>1086.64946568</v>
      </c>
      <c r="AG1786" s="2">
        <f t="shared" si="947"/>
        <v>1169.62838943</v>
      </c>
      <c r="AH1786" s="3" t="str">
        <f t="shared" si="948"/>
        <v>-</v>
      </c>
      <c r="AI1786" s="4" t="str">
        <f t="shared" si="963"/>
        <v>A+J=</v>
      </c>
      <c r="AJ1786" s="11">
        <f t="shared" si="954"/>
        <v>42585</v>
      </c>
      <c r="AK1786" s="11"/>
      <c r="AL1786" s="4"/>
      <c r="AM1786" s="1"/>
      <c r="AN1786" s="11"/>
      <c r="AO1786" s="1"/>
      <c r="AP1786" s="1"/>
      <c r="AQ1786" s="1"/>
      <c r="AR1786" s="1"/>
      <c r="AS1786" s="6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</row>
    <row r="1787" spans="1:55" x14ac:dyDescent="0.2">
      <c r="A1787" s="144">
        <f t="shared" si="949"/>
        <v>42576</v>
      </c>
      <c r="B1787" s="2">
        <f t="shared" si="936"/>
        <v>283420.35666793131</v>
      </c>
      <c r="C1787" s="2">
        <f t="shared" si="950"/>
        <v>201325.64495595</v>
      </c>
      <c r="D1787" s="68">
        <f>SUM(Y1787:Y$1825)</f>
        <v>5383.5905782999998</v>
      </c>
      <c r="E1787" s="68">
        <f t="shared" si="937"/>
        <v>195942.05437765</v>
      </c>
      <c r="F1787" s="72">
        <f t="shared" si="958"/>
        <v>4675.2299999999996</v>
      </c>
      <c r="G1787" s="3">
        <f>IF(N1787=1,VLOOKUP(A1786,[1]Plan1!$BG$69:$BI$188,3),G1786)</f>
        <v>4691.59</v>
      </c>
      <c r="H1787" s="11">
        <f t="shared" si="959"/>
        <v>42492</v>
      </c>
      <c r="I1787" s="11">
        <f t="shared" si="960"/>
        <v>42523</v>
      </c>
      <c r="J1787" s="26">
        <f t="shared" si="938"/>
        <v>3.4992930829071955E-3</v>
      </c>
      <c r="K1787" s="11">
        <f t="shared" si="951"/>
        <v>42583</v>
      </c>
      <c r="L1787" s="11">
        <f t="shared" si="939"/>
        <v>42583</v>
      </c>
      <c r="M1787" s="1">
        <f t="shared" si="952"/>
        <v>21</v>
      </c>
      <c r="N1787" s="1">
        <f t="shared" si="955"/>
        <v>16</v>
      </c>
      <c r="O1787" s="2">
        <f t="shared" si="940"/>
        <v>1.0026650100000001</v>
      </c>
      <c r="P1787" s="10">
        <f t="shared" si="965"/>
        <v>1.0077990100000001</v>
      </c>
      <c r="Q1787" s="10">
        <f t="shared" si="961"/>
        <v>1.400960310228107</v>
      </c>
      <c r="R1787" s="2">
        <f t="shared" si="964"/>
        <v>1.40469388</v>
      </c>
      <c r="S1787" s="2">
        <f t="shared" si="956"/>
        <v>1.3024994299999999</v>
      </c>
      <c r="T1787" s="2">
        <f t="shared" si="941"/>
        <v>262226.53779949999</v>
      </c>
      <c r="U1787" s="2">
        <f t="shared" si="942"/>
        <v>1628.5330812891198</v>
      </c>
      <c r="V1787" s="2">
        <f t="shared" si="943"/>
        <v>79296.550241262157</v>
      </c>
      <c r="W1787" s="2">
        <f t="shared" si="944"/>
        <v>282250.72827850131</v>
      </c>
      <c r="X1787" s="27">
        <f t="shared" si="945"/>
        <v>0</v>
      </c>
      <c r="Y1787" s="2">
        <f t="shared" si="957"/>
        <v>0</v>
      </c>
      <c r="Z1787" s="67">
        <f t="shared" si="946"/>
        <v>0</v>
      </c>
      <c r="AA1787" s="2">
        <f t="shared" si="966"/>
        <v>0</v>
      </c>
      <c r="AB1787" s="26">
        <f t="shared" si="953"/>
        <v>6.7299999999999999E-2</v>
      </c>
      <c r="AC1787" s="27">
        <f t="shared" si="935"/>
        <v>16</v>
      </c>
      <c r="AD1787" s="27">
        <v>252</v>
      </c>
      <c r="AE1787" s="10">
        <f t="shared" si="962"/>
        <v>1.004143934</v>
      </c>
      <c r="AF1787" s="2">
        <f t="shared" si="967"/>
        <v>1086.64946568</v>
      </c>
      <c r="AG1787" s="2">
        <f t="shared" si="947"/>
        <v>1169.62838943</v>
      </c>
      <c r="AH1787" s="3" t="str">
        <f t="shared" si="948"/>
        <v>-</v>
      </c>
      <c r="AI1787" s="4" t="str">
        <f t="shared" si="963"/>
        <v>A+J=</v>
      </c>
      <c r="AJ1787" s="11">
        <f t="shared" si="954"/>
        <v>42585</v>
      </c>
      <c r="AK1787" s="11"/>
      <c r="AL1787" s="4"/>
      <c r="AM1787" s="1"/>
      <c r="AN1787" s="11"/>
      <c r="AO1787" s="1"/>
      <c r="AP1787" s="1"/>
      <c r="AQ1787" s="1"/>
      <c r="AR1787" s="1"/>
      <c r="AS1787" s="6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</row>
    <row r="1788" spans="1:55" x14ac:dyDescent="0.2">
      <c r="A1788" s="144">
        <f t="shared" si="949"/>
        <v>42577</v>
      </c>
      <c r="B1788" s="2">
        <f t="shared" si="936"/>
        <v>283539.60844374826</v>
      </c>
      <c r="C1788" s="2">
        <f t="shared" si="950"/>
        <v>201325.64495595</v>
      </c>
      <c r="D1788" s="68">
        <f>SUM(Y1788:Y$1825)</f>
        <v>5383.5905782999998</v>
      </c>
      <c r="E1788" s="68">
        <f t="shared" si="937"/>
        <v>195942.05437765</v>
      </c>
      <c r="F1788" s="72">
        <f t="shared" si="958"/>
        <v>4675.2299999999996</v>
      </c>
      <c r="G1788" s="3">
        <f>IF(N1788=1,VLOOKUP(A1787,[1]Plan1!$BG$69:$BI$188,3),G1787)</f>
        <v>4691.59</v>
      </c>
      <c r="H1788" s="11">
        <f t="shared" si="959"/>
        <v>42492</v>
      </c>
      <c r="I1788" s="11">
        <f t="shared" si="960"/>
        <v>42523</v>
      </c>
      <c r="J1788" s="26">
        <f t="shared" si="938"/>
        <v>3.4992930829071955E-3</v>
      </c>
      <c r="K1788" s="11">
        <f t="shared" si="951"/>
        <v>42583</v>
      </c>
      <c r="L1788" s="11">
        <f t="shared" si="939"/>
        <v>42583</v>
      </c>
      <c r="M1788" s="1">
        <f t="shared" si="952"/>
        <v>21</v>
      </c>
      <c r="N1788" s="1">
        <f t="shared" si="955"/>
        <v>17</v>
      </c>
      <c r="O1788" s="2">
        <f t="shared" si="940"/>
        <v>1.00283181</v>
      </c>
      <c r="P1788" s="10">
        <f t="shared" si="965"/>
        <v>1.0077990100000001</v>
      </c>
      <c r="Q1788" s="10">
        <f t="shared" si="961"/>
        <v>1.400960310228107</v>
      </c>
      <c r="R1788" s="2">
        <f t="shared" si="964"/>
        <v>1.40492756</v>
      </c>
      <c r="S1788" s="2">
        <f t="shared" si="956"/>
        <v>1.3024994299999999</v>
      </c>
      <c r="T1788" s="2">
        <f t="shared" si="941"/>
        <v>262226.53779949999</v>
      </c>
      <c r="U1788" s="2">
        <f t="shared" si="942"/>
        <v>1628.5330812891198</v>
      </c>
      <c r="V1788" s="2">
        <f t="shared" si="943"/>
        <v>79342.337980529119</v>
      </c>
      <c r="W1788" s="2">
        <f t="shared" si="944"/>
        <v>282296.51601776824</v>
      </c>
      <c r="X1788" s="27">
        <f t="shared" si="945"/>
        <v>0</v>
      </c>
      <c r="Y1788" s="2">
        <f t="shared" si="957"/>
        <v>0</v>
      </c>
      <c r="Z1788" s="67">
        <f t="shared" si="946"/>
        <v>0</v>
      </c>
      <c r="AA1788" s="2">
        <f t="shared" si="966"/>
        <v>0</v>
      </c>
      <c r="AB1788" s="26">
        <f t="shared" si="953"/>
        <v>6.7299999999999999E-2</v>
      </c>
      <c r="AC1788" s="27">
        <f t="shared" ref="AC1788:AC1851" si="968">N1788</f>
        <v>17</v>
      </c>
      <c r="AD1788" s="27">
        <v>252</v>
      </c>
      <c r="AE1788" s="10">
        <f t="shared" si="962"/>
        <v>1.0044034989999999</v>
      </c>
      <c r="AF1788" s="2">
        <f t="shared" si="967"/>
        <v>1154.7142969700001</v>
      </c>
      <c r="AG1788" s="2">
        <f t="shared" si="947"/>
        <v>1243.0924259799999</v>
      </c>
      <c r="AH1788" s="3" t="str">
        <f t="shared" si="948"/>
        <v>-</v>
      </c>
      <c r="AI1788" s="4" t="str">
        <f t="shared" si="963"/>
        <v>A+J=</v>
      </c>
      <c r="AJ1788" s="11">
        <f t="shared" si="954"/>
        <v>42585</v>
      </c>
      <c r="AK1788" s="11"/>
      <c r="AL1788" s="4"/>
      <c r="AM1788" s="1"/>
      <c r="AN1788" s="11"/>
      <c r="AO1788" s="1"/>
      <c r="AP1788" s="1"/>
      <c r="AQ1788" s="1"/>
      <c r="AR1788" s="1"/>
      <c r="AS1788" s="6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</row>
    <row r="1789" spans="1:55" x14ac:dyDescent="0.2">
      <c r="A1789" s="144">
        <f t="shared" si="949"/>
        <v>42578</v>
      </c>
      <c r="B1789" s="2">
        <f t="shared" si="936"/>
        <v>283658.91078051738</v>
      </c>
      <c r="C1789" s="2">
        <f t="shared" si="950"/>
        <v>201325.64495595</v>
      </c>
      <c r="D1789" s="68">
        <f>SUM(Y1789:Y$1825)</f>
        <v>5383.5905782999998</v>
      </c>
      <c r="E1789" s="68">
        <f t="shared" si="937"/>
        <v>195942.05437765</v>
      </c>
      <c r="F1789" s="72">
        <f t="shared" si="958"/>
        <v>4675.2299999999996</v>
      </c>
      <c r="G1789" s="3">
        <f>IF(N1789=1,VLOOKUP(A1788,[1]Plan1!$BG$69:$BI$188,3),G1788)</f>
        <v>4691.59</v>
      </c>
      <c r="H1789" s="11">
        <f t="shared" si="959"/>
        <v>42492</v>
      </c>
      <c r="I1789" s="11">
        <f t="shared" si="960"/>
        <v>42523</v>
      </c>
      <c r="J1789" s="26">
        <f t="shared" si="938"/>
        <v>3.4992930829071955E-3</v>
      </c>
      <c r="K1789" s="11">
        <f t="shared" si="951"/>
        <v>42583</v>
      </c>
      <c r="L1789" s="11">
        <f t="shared" si="939"/>
        <v>42583</v>
      </c>
      <c r="M1789" s="1">
        <f t="shared" si="952"/>
        <v>21</v>
      </c>
      <c r="N1789" s="1">
        <f t="shared" si="955"/>
        <v>18</v>
      </c>
      <c r="O1789" s="2">
        <f t="shared" si="940"/>
        <v>1.0029986399999999</v>
      </c>
      <c r="P1789" s="10">
        <f t="shared" si="965"/>
        <v>1.0077990100000001</v>
      </c>
      <c r="Q1789" s="10">
        <f t="shared" si="961"/>
        <v>1.400960310228107</v>
      </c>
      <c r="R1789" s="2">
        <f t="shared" si="964"/>
        <v>1.40516128</v>
      </c>
      <c r="S1789" s="2">
        <f t="shared" si="956"/>
        <v>1.3024994299999999</v>
      </c>
      <c r="T1789" s="2">
        <f t="shared" si="941"/>
        <v>262226.53779949999</v>
      </c>
      <c r="U1789" s="2">
        <f t="shared" si="942"/>
        <v>1628.5330812891198</v>
      </c>
      <c r="V1789" s="2">
        <f t="shared" si="943"/>
        <v>79388.133557478272</v>
      </c>
      <c r="W1789" s="2">
        <f t="shared" si="944"/>
        <v>282342.31159471738</v>
      </c>
      <c r="X1789" s="27">
        <f t="shared" si="945"/>
        <v>0</v>
      </c>
      <c r="Y1789" s="2">
        <f t="shared" si="957"/>
        <v>0</v>
      </c>
      <c r="Z1789" s="67">
        <f t="shared" si="946"/>
        <v>0</v>
      </c>
      <c r="AA1789" s="2">
        <f t="shared" si="966"/>
        <v>0</v>
      </c>
      <c r="AB1789" s="26">
        <f t="shared" si="953"/>
        <v>6.7299999999999999E-2</v>
      </c>
      <c r="AC1789" s="27">
        <f t="shared" si="968"/>
        <v>18</v>
      </c>
      <c r="AD1789" s="27">
        <v>252</v>
      </c>
      <c r="AE1789" s="10">
        <f t="shared" si="962"/>
        <v>1.004663131</v>
      </c>
      <c r="AF1789" s="2">
        <f t="shared" si="967"/>
        <v>1222.79669743</v>
      </c>
      <c r="AG1789" s="2">
        <f t="shared" si="947"/>
        <v>1316.5991858</v>
      </c>
      <c r="AH1789" s="3" t="str">
        <f t="shared" si="948"/>
        <v>-</v>
      </c>
      <c r="AI1789" s="4" t="str">
        <f t="shared" si="963"/>
        <v>A+J=</v>
      </c>
      <c r="AJ1789" s="11">
        <f t="shared" si="954"/>
        <v>42585</v>
      </c>
      <c r="AK1789" s="11"/>
      <c r="AL1789" s="4"/>
      <c r="AM1789" s="1"/>
      <c r="AN1789" s="11"/>
      <c r="AO1789" s="1"/>
      <c r="AP1789" s="1"/>
      <c r="AQ1789" s="1"/>
      <c r="AR1789" s="1"/>
      <c r="AS1789" s="6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</row>
    <row r="1790" spans="1:55" x14ac:dyDescent="0.2">
      <c r="A1790" s="144">
        <f t="shared" si="949"/>
        <v>42579</v>
      </c>
      <c r="B1790" s="2">
        <f t="shared" si="936"/>
        <v>283778.26594500931</v>
      </c>
      <c r="C1790" s="2">
        <f t="shared" si="950"/>
        <v>201325.64495595</v>
      </c>
      <c r="D1790" s="68">
        <f>SUM(Y1790:Y$1825)</f>
        <v>5383.5905782999998</v>
      </c>
      <c r="E1790" s="68">
        <f t="shared" si="937"/>
        <v>195942.05437765</v>
      </c>
      <c r="F1790" s="72">
        <f t="shared" si="958"/>
        <v>4675.2299999999996</v>
      </c>
      <c r="G1790" s="3">
        <f>IF(N1790=1,VLOOKUP(A1789,[1]Plan1!$BG$69:$BI$188,3),G1789)</f>
        <v>4691.59</v>
      </c>
      <c r="H1790" s="11">
        <f t="shared" si="959"/>
        <v>42492</v>
      </c>
      <c r="I1790" s="11">
        <f t="shared" si="960"/>
        <v>42523</v>
      </c>
      <c r="J1790" s="26">
        <f t="shared" si="938"/>
        <v>3.4992930829071955E-3</v>
      </c>
      <c r="K1790" s="11">
        <f t="shared" si="951"/>
        <v>42583</v>
      </c>
      <c r="L1790" s="11">
        <f t="shared" si="939"/>
        <v>42583</v>
      </c>
      <c r="M1790" s="1">
        <f t="shared" si="952"/>
        <v>21</v>
      </c>
      <c r="N1790" s="1">
        <f t="shared" si="955"/>
        <v>19</v>
      </c>
      <c r="O1790" s="2">
        <f t="shared" si="940"/>
        <v>1.0031654999999999</v>
      </c>
      <c r="P1790" s="10">
        <f t="shared" si="965"/>
        <v>1.0077990100000001</v>
      </c>
      <c r="Q1790" s="10">
        <f t="shared" si="961"/>
        <v>1.400960310228107</v>
      </c>
      <c r="R1790" s="2">
        <f t="shared" si="964"/>
        <v>1.4053950500000001</v>
      </c>
      <c r="S1790" s="2">
        <f t="shared" si="956"/>
        <v>1.3024994299999999</v>
      </c>
      <c r="T1790" s="2">
        <f t="shared" si="941"/>
        <v>262226.53779949999</v>
      </c>
      <c r="U1790" s="2">
        <f t="shared" si="942"/>
        <v>1628.5330812891198</v>
      </c>
      <c r="V1790" s="2">
        <f t="shared" si="943"/>
        <v>79433.938931530152</v>
      </c>
      <c r="W1790" s="2">
        <f t="shared" si="944"/>
        <v>282388.11696876929</v>
      </c>
      <c r="X1790" s="27">
        <f t="shared" si="945"/>
        <v>0</v>
      </c>
      <c r="Y1790" s="2">
        <f t="shared" si="957"/>
        <v>0</v>
      </c>
      <c r="Z1790" s="67">
        <f t="shared" si="946"/>
        <v>0</v>
      </c>
      <c r="AA1790" s="2">
        <f t="shared" si="966"/>
        <v>0</v>
      </c>
      <c r="AB1790" s="26">
        <f t="shared" si="953"/>
        <v>6.7299999999999999E-2</v>
      </c>
      <c r="AC1790" s="27">
        <f t="shared" si="968"/>
        <v>19</v>
      </c>
      <c r="AD1790" s="27">
        <v>252</v>
      </c>
      <c r="AE1790" s="10">
        <f t="shared" si="962"/>
        <v>1.004922831</v>
      </c>
      <c r="AF1790" s="2">
        <f t="shared" si="967"/>
        <v>1290.8969293</v>
      </c>
      <c r="AG1790" s="2">
        <f t="shared" si="947"/>
        <v>1390.1489762399999</v>
      </c>
      <c r="AH1790" s="3" t="str">
        <f t="shared" si="948"/>
        <v>-</v>
      </c>
      <c r="AI1790" s="4" t="str">
        <f t="shared" si="963"/>
        <v>A+J=</v>
      </c>
      <c r="AJ1790" s="11">
        <f t="shared" si="954"/>
        <v>42585</v>
      </c>
      <c r="AK1790" s="11"/>
      <c r="AL1790" s="4"/>
      <c r="AM1790" s="1"/>
      <c r="AN1790" s="11"/>
      <c r="AO1790" s="1"/>
      <c r="AP1790" s="1"/>
      <c r="AQ1790" s="1"/>
      <c r="AR1790" s="1"/>
      <c r="AS1790" s="6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</row>
    <row r="1791" spans="1:55" x14ac:dyDescent="0.2">
      <c r="A1791" s="144">
        <f t="shared" si="949"/>
        <v>42580</v>
      </c>
      <c r="B1791" s="2">
        <f t="shared" si="936"/>
        <v>283897.66748060222</v>
      </c>
      <c r="C1791" s="2">
        <f t="shared" si="950"/>
        <v>201325.64495595</v>
      </c>
      <c r="D1791" s="68">
        <f>SUM(Y1791:Y$1825)</f>
        <v>5383.5905782999998</v>
      </c>
      <c r="E1791" s="68">
        <f t="shared" si="937"/>
        <v>195942.05437765</v>
      </c>
      <c r="F1791" s="72">
        <f t="shared" si="958"/>
        <v>4675.2299999999996</v>
      </c>
      <c r="G1791" s="3">
        <f>IF(N1791=1,VLOOKUP(A1790,[1]Plan1!$BG$69:$BI$188,3),G1790)</f>
        <v>4691.59</v>
      </c>
      <c r="H1791" s="11">
        <f t="shared" si="959"/>
        <v>42492</v>
      </c>
      <c r="I1791" s="11">
        <f t="shared" si="960"/>
        <v>42523</v>
      </c>
      <c r="J1791" s="26">
        <f t="shared" si="938"/>
        <v>3.4992930829071955E-3</v>
      </c>
      <c r="K1791" s="11">
        <f t="shared" si="951"/>
        <v>42583</v>
      </c>
      <c r="L1791" s="11">
        <f t="shared" si="939"/>
        <v>42583</v>
      </c>
      <c r="M1791" s="1">
        <f t="shared" si="952"/>
        <v>21</v>
      </c>
      <c r="N1791" s="1">
        <f t="shared" si="955"/>
        <v>20</v>
      </c>
      <c r="O1791" s="2">
        <f t="shared" si="940"/>
        <v>1.00333238</v>
      </c>
      <c r="P1791" s="10">
        <f t="shared" si="965"/>
        <v>1.0077990100000001</v>
      </c>
      <c r="Q1791" s="10">
        <f t="shared" si="961"/>
        <v>1.400960310228107</v>
      </c>
      <c r="R1791" s="2">
        <f t="shared" si="964"/>
        <v>1.4056288400000001</v>
      </c>
      <c r="S1791" s="2">
        <f t="shared" si="956"/>
        <v>1.3024994299999999</v>
      </c>
      <c r="T1791" s="2">
        <f t="shared" si="941"/>
        <v>262226.53779949999</v>
      </c>
      <c r="U1791" s="2">
        <f t="shared" si="942"/>
        <v>1628.5330812891198</v>
      </c>
      <c r="V1791" s="2">
        <f t="shared" si="943"/>
        <v>79479.748224423107</v>
      </c>
      <c r="W1791" s="2">
        <f t="shared" si="944"/>
        <v>282433.92626166221</v>
      </c>
      <c r="X1791" s="27">
        <f t="shared" si="945"/>
        <v>0</v>
      </c>
      <c r="Y1791" s="2">
        <f t="shared" si="957"/>
        <v>0</v>
      </c>
      <c r="Z1791" s="67">
        <f t="shared" si="946"/>
        <v>0</v>
      </c>
      <c r="AA1791" s="2">
        <f t="shared" si="966"/>
        <v>0</v>
      </c>
      <c r="AB1791" s="26">
        <f t="shared" si="953"/>
        <v>6.7299999999999999E-2</v>
      </c>
      <c r="AC1791" s="27">
        <f t="shared" si="968"/>
        <v>20</v>
      </c>
      <c r="AD1791" s="27">
        <v>252</v>
      </c>
      <c r="AE1791" s="10">
        <f t="shared" si="962"/>
        <v>1.0051825969999999</v>
      </c>
      <c r="AF1791" s="2">
        <f t="shared" si="967"/>
        <v>1359.0144681199999</v>
      </c>
      <c r="AG1791" s="2">
        <f t="shared" si="947"/>
        <v>1463.74121894</v>
      </c>
      <c r="AH1791" s="3" t="str">
        <f t="shared" si="948"/>
        <v>-</v>
      </c>
      <c r="AI1791" s="4" t="str">
        <f t="shared" si="963"/>
        <v>A+J=</v>
      </c>
      <c r="AJ1791" s="11">
        <f t="shared" si="954"/>
        <v>42585</v>
      </c>
      <c r="AK1791" s="11"/>
      <c r="AL1791" s="4"/>
      <c r="AM1791" s="1"/>
      <c r="AN1791" s="11"/>
      <c r="AO1791" s="1"/>
      <c r="AP1791" s="1"/>
      <c r="AQ1791" s="1"/>
      <c r="AR1791" s="1"/>
      <c r="AS1791" s="6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</row>
    <row r="1792" spans="1:55" x14ac:dyDescent="0.2">
      <c r="A1792" s="144">
        <f t="shared" si="949"/>
        <v>42581</v>
      </c>
      <c r="B1792" s="2">
        <f t="shared" si="936"/>
        <v>284017.11990453734</v>
      </c>
      <c r="C1792" s="2">
        <f t="shared" si="950"/>
        <v>201325.64495595</v>
      </c>
      <c r="D1792" s="68">
        <f>SUM(Y1792:Y$1825)</f>
        <v>5383.5905782999998</v>
      </c>
      <c r="E1792" s="68">
        <f t="shared" si="937"/>
        <v>195942.05437765</v>
      </c>
      <c r="F1792" s="72">
        <f t="shared" si="958"/>
        <v>4675.2299999999996</v>
      </c>
      <c r="G1792" s="3">
        <f>IF(N1792=1,VLOOKUP(A1791,[1]Plan1!$BG$69:$BI$188,3),G1791)</f>
        <v>4691.59</v>
      </c>
      <c r="H1792" s="11">
        <f t="shared" si="959"/>
        <v>42492</v>
      </c>
      <c r="I1792" s="11">
        <f t="shared" si="960"/>
        <v>42523</v>
      </c>
      <c r="J1792" s="26">
        <f t="shared" si="938"/>
        <v>3.4992930829071955E-3</v>
      </c>
      <c r="K1792" s="11">
        <f t="shared" si="951"/>
        <v>42583</v>
      </c>
      <c r="L1792" s="11">
        <f t="shared" si="939"/>
        <v>42583</v>
      </c>
      <c r="M1792" s="1">
        <f t="shared" si="952"/>
        <v>21</v>
      </c>
      <c r="N1792" s="1">
        <f t="shared" si="955"/>
        <v>21</v>
      </c>
      <c r="O1792" s="2">
        <f t="shared" si="940"/>
        <v>1.0034992899999999</v>
      </c>
      <c r="P1792" s="10">
        <f t="shared" si="965"/>
        <v>1.0077990100000001</v>
      </c>
      <c r="Q1792" s="10">
        <f t="shared" si="961"/>
        <v>1.400960310228107</v>
      </c>
      <c r="R1792" s="2">
        <f t="shared" si="964"/>
        <v>1.4058626700000001</v>
      </c>
      <c r="S1792" s="2">
        <f t="shared" si="956"/>
        <v>1.3024994299999999</v>
      </c>
      <c r="T1792" s="2">
        <f t="shared" si="941"/>
        <v>262226.53779949999</v>
      </c>
      <c r="U1792" s="2">
        <f t="shared" si="942"/>
        <v>1628.5330812891198</v>
      </c>
      <c r="V1792" s="2">
        <f t="shared" si="943"/>
        <v>79525.565354998238</v>
      </c>
      <c r="W1792" s="2">
        <f t="shared" si="944"/>
        <v>282479.74339223735</v>
      </c>
      <c r="X1792" s="27">
        <f t="shared" si="945"/>
        <v>0</v>
      </c>
      <c r="Y1792" s="2">
        <f t="shared" si="957"/>
        <v>0</v>
      </c>
      <c r="Z1792" s="67">
        <f t="shared" si="946"/>
        <v>0</v>
      </c>
      <c r="AA1792" s="2">
        <f t="shared" si="966"/>
        <v>0</v>
      </c>
      <c r="AB1792" s="26">
        <f t="shared" si="953"/>
        <v>6.7299999999999999E-2</v>
      </c>
      <c r="AC1792" s="27">
        <f t="shared" si="968"/>
        <v>21</v>
      </c>
      <c r="AD1792" s="27">
        <v>252</v>
      </c>
      <c r="AE1792" s="10">
        <f t="shared" si="962"/>
        <v>1.0054424310000001</v>
      </c>
      <c r="AF1792" s="2">
        <f t="shared" si="967"/>
        <v>1427.1498383400001</v>
      </c>
      <c r="AG1792" s="2">
        <f t="shared" si="947"/>
        <v>1537.3765123000001</v>
      </c>
      <c r="AH1792" s="3" t="str">
        <f t="shared" si="948"/>
        <v>-</v>
      </c>
      <c r="AI1792" s="4" t="str">
        <f t="shared" si="963"/>
        <v>A+J=</v>
      </c>
      <c r="AJ1792" s="11">
        <f t="shared" si="954"/>
        <v>42585</v>
      </c>
      <c r="AK1792" s="11"/>
      <c r="AL1792" s="4"/>
      <c r="AM1792" s="1"/>
      <c r="AN1792" s="11"/>
      <c r="AO1792" s="1"/>
      <c r="AP1792" s="1"/>
      <c r="AQ1792" s="1"/>
      <c r="AR1792" s="1"/>
      <c r="AS1792" s="6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</row>
    <row r="1793" spans="1:55" x14ac:dyDescent="0.2">
      <c r="A1793" s="144">
        <f t="shared" si="949"/>
        <v>42582</v>
      </c>
      <c r="B1793" s="2">
        <f t="shared" si="936"/>
        <v>284017.11990453734</v>
      </c>
      <c r="C1793" s="2">
        <f t="shared" si="950"/>
        <v>201325.64495595</v>
      </c>
      <c r="D1793" s="68">
        <f>SUM(Y1793:Y$1825)</f>
        <v>5383.5905782999998</v>
      </c>
      <c r="E1793" s="68">
        <f t="shared" si="937"/>
        <v>195942.05437765</v>
      </c>
      <c r="F1793" s="72">
        <f t="shared" si="958"/>
        <v>4675.2299999999996</v>
      </c>
      <c r="G1793" s="3">
        <f>IF(N1793=1,VLOOKUP(A1792,[1]Plan1!$BG$69:$BI$188,3),G1792)</f>
        <v>4691.59</v>
      </c>
      <c r="H1793" s="11">
        <f t="shared" si="959"/>
        <v>42492</v>
      </c>
      <c r="I1793" s="11">
        <f t="shared" si="960"/>
        <v>42523</v>
      </c>
      <c r="J1793" s="26">
        <f t="shared" si="938"/>
        <v>3.4992930829071955E-3</v>
      </c>
      <c r="K1793" s="11">
        <f t="shared" si="951"/>
        <v>42583</v>
      </c>
      <c r="L1793" s="11">
        <f t="shared" si="939"/>
        <v>42583</v>
      </c>
      <c r="M1793" s="1">
        <f t="shared" si="952"/>
        <v>21</v>
      </c>
      <c r="N1793" s="1">
        <f t="shared" si="955"/>
        <v>21</v>
      </c>
      <c r="O1793" s="2">
        <f t="shared" si="940"/>
        <v>1.0034992899999999</v>
      </c>
      <c r="P1793" s="10">
        <f t="shared" si="965"/>
        <v>1.0077990100000001</v>
      </c>
      <c r="Q1793" s="10">
        <f t="shared" si="961"/>
        <v>1.400960310228107</v>
      </c>
      <c r="R1793" s="2">
        <f t="shared" si="964"/>
        <v>1.4058626700000001</v>
      </c>
      <c r="S1793" s="2">
        <f t="shared" si="956"/>
        <v>1.3024994299999999</v>
      </c>
      <c r="T1793" s="2">
        <f t="shared" si="941"/>
        <v>262226.53779949999</v>
      </c>
      <c r="U1793" s="2">
        <f t="shared" si="942"/>
        <v>1628.5330812891198</v>
      </c>
      <c r="V1793" s="2">
        <f t="shared" si="943"/>
        <v>79525.565354998238</v>
      </c>
      <c r="W1793" s="2">
        <f t="shared" si="944"/>
        <v>282479.74339223735</v>
      </c>
      <c r="X1793" s="27">
        <f t="shared" si="945"/>
        <v>0</v>
      </c>
      <c r="Y1793" s="2">
        <f t="shared" si="957"/>
        <v>0</v>
      </c>
      <c r="Z1793" s="67">
        <f t="shared" si="946"/>
        <v>0</v>
      </c>
      <c r="AA1793" s="2">
        <f t="shared" si="966"/>
        <v>0</v>
      </c>
      <c r="AB1793" s="26">
        <f t="shared" si="953"/>
        <v>6.7299999999999999E-2</v>
      </c>
      <c r="AC1793" s="27">
        <f t="shared" si="968"/>
        <v>21</v>
      </c>
      <c r="AD1793" s="27">
        <v>252</v>
      </c>
      <c r="AE1793" s="10">
        <f t="shared" si="962"/>
        <v>1.0054424310000001</v>
      </c>
      <c r="AF1793" s="2">
        <f t="shared" si="967"/>
        <v>1427.1498383400001</v>
      </c>
      <c r="AG1793" s="2">
        <f t="shared" si="947"/>
        <v>1537.3765123000001</v>
      </c>
      <c r="AH1793" s="3" t="str">
        <f t="shared" si="948"/>
        <v>-</v>
      </c>
      <c r="AI1793" s="4" t="str">
        <f t="shared" si="963"/>
        <v>A+J=</v>
      </c>
      <c r="AJ1793" s="11">
        <f t="shared" si="954"/>
        <v>42585</v>
      </c>
      <c r="AK1793" s="11"/>
      <c r="AL1793" s="4"/>
      <c r="AM1793" s="1"/>
      <c r="AN1793" s="11"/>
      <c r="AO1793" s="1"/>
      <c r="AP1793" s="1"/>
      <c r="AQ1793" s="1"/>
      <c r="AR1793" s="1"/>
      <c r="AS1793" s="6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</row>
    <row r="1794" spans="1:55" x14ac:dyDescent="0.2">
      <c r="A1794" s="144">
        <f t="shared" si="949"/>
        <v>42583</v>
      </c>
      <c r="B1794" s="2">
        <f t="shared" si="936"/>
        <v>284017.11990453734</v>
      </c>
      <c r="C1794" s="2">
        <f t="shared" si="950"/>
        <v>201325.64495595</v>
      </c>
      <c r="D1794" s="68">
        <f>SUM(Y1794:Y$1825)</f>
        <v>5383.5905782999998</v>
      </c>
      <c r="E1794" s="68">
        <f t="shared" si="937"/>
        <v>195942.05437765</v>
      </c>
      <c r="F1794" s="72">
        <f t="shared" si="958"/>
        <v>4675.2299999999996</v>
      </c>
      <c r="G1794" s="3">
        <f>IF(N1794=1,VLOOKUP(A1793,[1]Plan1!$BG$69:$BI$188,3),G1793)</f>
        <v>4691.59</v>
      </c>
      <c r="H1794" s="11">
        <f t="shared" si="959"/>
        <v>42492</v>
      </c>
      <c r="I1794" s="11">
        <f t="shared" si="960"/>
        <v>42523</v>
      </c>
      <c r="J1794" s="26">
        <f t="shared" si="938"/>
        <v>3.4992930829071955E-3</v>
      </c>
      <c r="K1794" s="11">
        <f t="shared" si="951"/>
        <v>42614</v>
      </c>
      <c r="L1794" s="11">
        <f t="shared" si="939"/>
        <v>42583</v>
      </c>
      <c r="M1794" s="1">
        <f t="shared" si="952"/>
        <v>21</v>
      </c>
      <c r="N1794" s="1">
        <f t="shared" si="955"/>
        <v>21</v>
      </c>
      <c r="O1794" s="2">
        <f t="shared" si="940"/>
        <v>1.0034992899999999</v>
      </c>
      <c r="P1794" s="10">
        <f t="shared" si="965"/>
        <v>1.0077990100000001</v>
      </c>
      <c r="Q1794" s="10">
        <f t="shared" si="961"/>
        <v>1.400960310228107</v>
      </c>
      <c r="R1794" s="2">
        <f t="shared" si="964"/>
        <v>1.4058626700000001</v>
      </c>
      <c r="S1794" s="2">
        <f t="shared" si="956"/>
        <v>1.3024994299999999</v>
      </c>
      <c r="T1794" s="2">
        <f t="shared" si="941"/>
        <v>262226.53779949999</v>
      </c>
      <c r="U1794" s="2">
        <f t="shared" si="942"/>
        <v>1628.5330812891198</v>
      </c>
      <c r="V1794" s="2">
        <f t="shared" si="943"/>
        <v>79525.565354998238</v>
      </c>
      <c r="W1794" s="2">
        <f t="shared" si="944"/>
        <v>282479.74339223735</v>
      </c>
      <c r="X1794" s="27">
        <f t="shared" si="945"/>
        <v>58</v>
      </c>
      <c r="Y1794" s="2">
        <f t="shared" si="957"/>
        <v>2735.9704381299998</v>
      </c>
      <c r="Z1794" s="67">
        <f t="shared" si="946"/>
        <v>1.3589776099999999E-2</v>
      </c>
      <c r="AA1794" s="2">
        <f t="shared" si="966"/>
        <v>3563.5999361700001</v>
      </c>
      <c r="AB1794" s="26">
        <f t="shared" si="953"/>
        <v>6.7299999999999999E-2</v>
      </c>
      <c r="AC1794" s="27">
        <f t="shared" si="968"/>
        <v>21</v>
      </c>
      <c r="AD1794" s="27">
        <v>252</v>
      </c>
      <c r="AE1794" s="10">
        <f t="shared" si="962"/>
        <v>1.0054424310000001</v>
      </c>
      <c r="AF1794" s="2">
        <f t="shared" si="967"/>
        <v>1427.1498383400001</v>
      </c>
      <c r="AG1794" s="2">
        <f t="shared" si="947"/>
        <v>1537.3765123000001</v>
      </c>
      <c r="AH1794" s="3">
        <f t="shared" si="948"/>
        <v>4990.74977451</v>
      </c>
      <c r="AI1794" s="4" t="str">
        <f t="shared" si="963"/>
        <v>A+J=</v>
      </c>
      <c r="AJ1794" s="11">
        <f t="shared" si="954"/>
        <v>42585</v>
      </c>
      <c r="AK1794" s="11"/>
      <c r="AL1794" s="4"/>
      <c r="AM1794" s="1"/>
      <c r="AN1794" s="11"/>
      <c r="AO1794" s="1"/>
      <c r="AP1794" s="1"/>
      <c r="AQ1794" s="1"/>
      <c r="AR1794" s="1"/>
      <c r="AS1794" s="6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</row>
    <row r="1795" spans="1:55" x14ac:dyDescent="0.2">
      <c r="A1795" s="144">
        <f t="shared" si="949"/>
        <v>42584</v>
      </c>
      <c r="B1795" s="2">
        <f t="shared" si="936"/>
        <v>279050.39285208983</v>
      </c>
      <c r="C1795" s="2">
        <f t="shared" si="950"/>
        <v>198589.67451782001</v>
      </c>
      <c r="D1795" s="68">
        <f>SUM(Y1795:Y$1825)</f>
        <v>2647.62014017</v>
      </c>
      <c r="E1795" s="68">
        <f t="shared" si="937"/>
        <v>195942.05437765</v>
      </c>
      <c r="F1795" s="72">
        <f t="shared" si="958"/>
        <v>4691.59</v>
      </c>
      <c r="G1795" s="3">
        <f>IF(N1795=1,VLOOKUP(A1794,[1]Plan1!$BG$69:$BI$188,3),G1794)</f>
        <v>4715.99</v>
      </c>
      <c r="H1795" s="11">
        <f t="shared" si="959"/>
        <v>42523</v>
      </c>
      <c r="I1795" s="11">
        <f t="shared" si="960"/>
        <v>42553</v>
      </c>
      <c r="J1795" s="26">
        <f t="shared" si="938"/>
        <v>5.200795465929442E-3</v>
      </c>
      <c r="K1795" s="11">
        <f t="shared" si="951"/>
        <v>42614</v>
      </c>
      <c r="L1795" s="11">
        <f t="shared" si="939"/>
        <v>42614</v>
      </c>
      <c r="M1795" s="1">
        <f t="shared" si="952"/>
        <v>23</v>
      </c>
      <c r="N1795" s="1">
        <f t="shared" si="955"/>
        <v>1</v>
      </c>
      <c r="O1795" s="2">
        <f t="shared" si="940"/>
        <v>1.0002255600000001</v>
      </c>
      <c r="P1795" s="10">
        <f t="shared" si="965"/>
        <v>1.0034992899999999</v>
      </c>
      <c r="Q1795" s="10">
        <f t="shared" si="961"/>
        <v>1.405862676632085</v>
      </c>
      <c r="R1795" s="2">
        <f t="shared" si="964"/>
        <v>1.40617978</v>
      </c>
      <c r="S1795" s="2">
        <f t="shared" si="956"/>
        <v>1.3024994299999999</v>
      </c>
      <c r="T1795" s="2">
        <f t="shared" si="941"/>
        <v>258662.93786333999</v>
      </c>
      <c r="U1795" s="2">
        <f t="shared" si="942"/>
        <v>800.90358325794489</v>
      </c>
      <c r="V1795" s="2">
        <f t="shared" si="943"/>
        <v>79587.700539861908</v>
      </c>
      <c r="W1795" s="2">
        <f t="shared" si="944"/>
        <v>278978.27864093985</v>
      </c>
      <c r="X1795" s="27">
        <f t="shared" si="945"/>
        <v>0</v>
      </c>
      <c r="Y1795" s="2">
        <f t="shared" si="957"/>
        <v>0</v>
      </c>
      <c r="Z1795" s="67">
        <f t="shared" si="946"/>
        <v>0</v>
      </c>
      <c r="AA1795" s="2">
        <f t="shared" si="966"/>
        <v>0</v>
      </c>
      <c r="AB1795" s="26">
        <f t="shared" si="953"/>
        <v>6.7299999999999999E-2</v>
      </c>
      <c r="AC1795" s="27">
        <f t="shared" si="968"/>
        <v>1</v>
      </c>
      <c r="AD1795" s="27">
        <v>252</v>
      </c>
      <c r="AE1795" s="10">
        <f t="shared" si="962"/>
        <v>1.0002584940000001</v>
      </c>
      <c r="AF1795" s="2">
        <f t="shared" si="967"/>
        <v>66.862817460000002</v>
      </c>
      <c r="AG1795" s="2">
        <f t="shared" si="947"/>
        <v>72.114211150000003</v>
      </c>
      <c r="AH1795" s="3" t="str">
        <f t="shared" si="948"/>
        <v>-</v>
      </c>
      <c r="AI1795" s="4" t="str">
        <f t="shared" si="963"/>
        <v>A+J=</v>
      </c>
      <c r="AJ1795" s="11">
        <f t="shared" si="954"/>
        <v>42618</v>
      </c>
      <c r="AK1795" s="11"/>
      <c r="AL1795" s="4"/>
      <c r="AM1795" s="1"/>
      <c r="AN1795" s="11"/>
      <c r="AO1795" s="1"/>
      <c r="AP1795" s="1"/>
      <c r="AQ1795" s="1"/>
      <c r="AR1795" s="1"/>
      <c r="AS1795" s="6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</row>
    <row r="1796" spans="1:55" x14ac:dyDescent="0.2">
      <c r="A1796" s="144">
        <f t="shared" si="949"/>
        <v>42585</v>
      </c>
      <c r="B1796" s="2">
        <f t="shared" si="936"/>
        <v>279184.70482956682</v>
      </c>
      <c r="C1796" s="2">
        <f t="shared" si="950"/>
        <v>198589.67451782001</v>
      </c>
      <c r="D1796" s="68">
        <f>SUM(Y1796:Y$1825)</f>
        <v>2647.62014017</v>
      </c>
      <c r="E1796" s="68">
        <f t="shared" si="937"/>
        <v>195942.05437765</v>
      </c>
      <c r="F1796" s="72">
        <f t="shared" si="958"/>
        <v>4691.59</v>
      </c>
      <c r="G1796" s="3">
        <f>IF(N1796=1,VLOOKUP(A1795,[1]Plan1!$BG$69:$BI$188,3),G1795)</f>
        <v>4715.99</v>
      </c>
      <c r="H1796" s="11">
        <f t="shared" si="959"/>
        <v>42523</v>
      </c>
      <c r="I1796" s="11">
        <f t="shared" si="960"/>
        <v>42553</v>
      </c>
      <c r="J1796" s="26">
        <f t="shared" si="938"/>
        <v>5.200795465929442E-3</v>
      </c>
      <c r="K1796" s="11">
        <f t="shared" si="951"/>
        <v>42614</v>
      </c>
      <c r="L1796" s="11">
        <f t="shared" si="939"/>
        <v>42614</v>
      </c>
      <c r="M1796" s="1">
        <f t="shared" si="952"/>
        <v>23</v>
      </c>
      <c r="N1796" s="1">
        <f t="shared" si="955"/>
        <v>2</v>
      </c>
      <c r="O1796" s="2">
        <f t="shared" si="940"/>
        <v>1.0004511700000001</v>
      </c>
      <c r="P1796" s="10">
        <f t="shared" si="965"/>
        <v>1.0034992899999999</v>
      </c>
      <c r="Q1796" s="10">
        <f t="shared" si="961"/>
        <v>1.405862676632085</v>
      </c>
      <c r="R1796" s="2">
        <f t="shared" si="964"/>
        <v>1.40649695</v>
      </c>
      <c r="S1796" s="2">
        <f t="shared" si="956"/>
        <v>1.3024994299999999</v>
      </c>
      <c r="T1796" s="2">
        <f t="shared" si="941"/>
        <v>258662.93786333999</v>
      </c>
      <c r="U1796" s="2">
        <f t="shared" si="942"/>
        <v>800.90358325794489</v>
      </c>
      <c r="V1796" s="2">
        <f t="shared" si="943"/>
        <v>79649.847481248871</v>
      </c>
      <c r="W1796" s="2">
        <f t="shared" si="944"/>
        <v>279040.42558232683</v>
      </c>
      <c r="X1796" s="27">
        <f t="shared" si="945"/>
        <v>0</v>
      </c>
      <c r="Y1796" s="2">
        <f t="shared" si="957"/>
        <v>0</v>
      </c>
      <c r="Z1796" s="67">
        <f t="shared" si="946"/>
        <v>0</v>
      </c>
      <c r="AA1796" s="2">
        <f t="shared" si="966"/>
        <v>0</v>
      </c>
      <c r="AB1796" s="26">
        <f t="shared" si="953"/>
        <v>6.7299999999999999E-2</v>
      </c>
      <c r="AC1796" s="27">
        <f t="shared" si="968"/>
        <v>2</v>
      </c>
      <c r="AD1796" s="27">
        <v>252</v>
      </c>
      <c r="AE1796" s="10">
        <f t="shared" si="962"/>
        <v>1.000517055</v>
      </c>
      <c r="AF1796" s="2">
        <f t="shared" si="967"/>
        <v>133.74296533</v>
      </c>
      <c r="AG1796" s="2">
        <f t="shared" si="947"/>
        <v>144.27924723999999</v>
      </c>
      <c r="AH1796" s="3" t="str">
        <f t="shared" si="948"/>
        <v>-</v>
      </c>
      <c r="AI1796" s="4" t="str">
        <f t="shared" si="963"/>
        <v>A+J=</v>
      </c>
      <c r="AJ1796" s="11">
        <f t="shared" si="954"/>
        <v>42618</v>
      </c>
      <c r="AK1796" s="11"/>
      <c r="AL1796" s="4"/>
      <c r="AM1796" s="1"/>
      <c r="AN1796" s="11"/>
      <c r="AO1796" s="1"/>
      <c r="AP1796" s="1"/>
      <c r="AQ1796" s="1"/>
      <c r="AR1796" s="1"/>
      <c r="AS1796" s="6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</row>
    <row r="1797" spans="1:55" x14ac:dyDescent="0.2">
      <c r="A1797" s="144">
        <f t="shared" si="949"/>
        <v>42586</v>
      </c>
      <c r="B1797" s="2">
        <f t="shared" si="936"/>
        <v>279319.08333199809</v>
      </c>
      <c r="C1797" s="2">
        <f t="shared" si="950"/>
        <v>198589.67451782001</v>
      </c>
      <c r="D1797" s="68">
        <f>SUM(Y1797:Y$1825)</f>
        <v>2647.62014017</v>
      </c>
      <c r="E1797" s="68">
        <f t="shared" si="937"/>
        <v>195942.05437765</v>
      </c>
      <c r="F1797" s="72">
        <f t="shared" si="958"/>
        <v>4691.59</v>
      </c>
      <c r="G1797" s="3">
        <f>IF(N1797=1,VLOOKUP(A1796,[1]Plan1!$BG$69:$BI$188,3),G1796)</f>
        <v>4715.99</v>
      </c>
      <c r="H1797" s="11">
        <f t="shared" si="959"/>
        <v>42523</v>
      </c>
      <c r="I1797" s="11">
        <f t="shared" si="960"/>
        <v>42553</v>
      </c>
      <c r="J1797" s="26">
        <f t="shared" si="938"/>
        <v>5.200795465929442E-3</v>
      </c>
      <c r="K1797" s="11">
        <f t="shared" si="951"/>
        <v>42614</v>
      </c>
      <c r="L1797" s="11">
        <f t="shared" si="939"/>
        <v>42614</v>
      </c>
      <c r="M1797" s="1">
        <f t="shared" si="952"/>
        <v>23</v>
      </c>
      <c r="N1797" s="1">
        <f t="shared" si="955"/>
        <v>3</v>
      </c>
      <c r="O1797" s="2">
        <f t="shared" si="940"/>
        <v>1.00067683</v>
      </c>
      <c r="P1797" s="10">
        <f t="shared" si="965"/>
        <v>1.0034992899999999</v>
      </c>
      <c r="Q1797" s="10">
        <f t="shared" si="961"/>
        <v>1.405862676632085</v>
      </c>
      <c r="R1797" s="2">
        <f t="shared" si="964"/>
        <v>1.4068141999999999</v>
      </c>
      <c r="S1797" s="2">
        <f t="shared" si="956"/>
        <v>1.3024994299999999</v>
      </c>
      <c r="T1797" s="2">
        <f t="shared" si="941"/>
        <v>258662.93786333999</v>
      </c>
      <c r="U1797" s="2">
        <f t="shared" si="942"/>
        <v>800.90358325794489</v>
      </c>
      <c r="V1797" s="2">
        <f t="shared" si="943"/>
        <v>79712.010098000159</v>
      </c>
      <c r="W1797" s="2">
        <f t="shared" si="944"/>
        <v>279102.58819907811</v>
      </c>
      <c r="X1797" s="27">
        <f t="shared" si="945"/>
        <v>0</v>
      </c>
      <c r="Y1797" s="2">
        <f t="shared" si="957"/>
        <v>0</v>
      </c>
      <c r="Z1797" s="67">
        <f t="shared" si="946"/>
        <v>0</v>
      </c>
      <c r="AA1797" s="2">
        <f t="shared" si="966"/>
        <v>0</v>
      </c>
      <c r="AB1797" s="26">
        <f t="shared" si="953"/>
        <v>6.7299999999999999E-2</v>
      </c>
      <c r="AC1797" s="27">
        <f t="shared" si="968"/>
        <v>3</v>
      </c>
      <c r="AD1797" s="27">
        <v>252</v>
      </c>
      <c r="AE1797" s="10">
        <f t="shared" si="962"/>
        <v>1.0007756830000001</v>
      </c>
      <c r="AF1797" s="2">
        <f t="shared" si="967"/>
        <v>200.64044362999999</v>
      </c>
      <c r="AG1797" s="2">
        <f t="shared" si="947"/>
        <v>216.49513292</v>
      </c>
      <c r="AH1797" s="3" t="str">
        <f t="shared" si="948"/>
        <v>-</v>
      </c>
      <c r="AI1797" s="4" t="str">
        <f t="shared" si="963"/>
        <v>A+J=</v>
      </c>
      <c r="AJ1797" s="11">
        <f t="shared" si="954"/>
        <v>42618</v>
      </c>
      <c r="AK1797" s="11"/>
      <c r="AL1797" s="4"/>
      <c r="AM1797" s="1"/>
      <c r="AN1797" s="11"/>
      <c r="AO1797" s="1"/>
      <c r="AP1797" s="1"/>
      <c r="AQ1797" s="1"/>
      <c r="AR1797" s="1"/>
      <c r="AS1797" s="6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</row>
    <row r="1798" spans="1:55" x14ac:dyDescent="0.2">
      <c r="A1798" s="144">
        <f t="shared" si="949"/>
        <v>42587</v>
      </c>
      <c r="B1798" s="2">
        <f t="shared" si="936"/>
        <v>279453.52614341327</v>
      </c>
      <c r="C1798" s="2">
        <f t="shared" si="950"/>
        <v>198589.67451782001</v>
      </c>
      <c r="D1798" s="68">
        <f>SUM(Y1798:Y$1825)</f>
        <v>2647.62014017</v>
      </c>
      <c r="E1798" s="68">
        <f t="shared" si="937"/>
        <v>195942.05437765</v>
      </c>
      <c r="F1798" s="72">
        <f t="shared" si="958"/>
        <v>4691.59</v>
      </c>
      <c r="G1798" s="3">
        <f>IF(N1798=1,VLOOKUP(A1797,[1]Plan1!$BG$69:$BI$188,3),G1797)</f>
        <v>4715.99</v>
      </c>
      <c r="H1798" s="11">
        <f t="shared" si="959"/>
        <v>42523</v>
      </c>
      <c r="I1798" s="11">
        <f t="shared" si="960"/>
        <v>42553</v>
      </c>
      <c r="J1798" s="26">
        <f t="shared" si="938"/>
        <v>5.200795465929442E-3</v>
      </c>
      <c r="K1798" s="11">
        <f t="shared" si="951"/>
        <v>42614</v>
      </c>
      <c r="L1798" s="11">
        <f t="shared" si="939"/>
        <v>42614</v>
      </c>
      <c r="M1798" s="1">
        <f t="shared" si="952"/>
        <v>23</v>
      </c>
      <c r="N1798" s="1">
        <f t="shared" si="955"/>
        <v>4</v>
      </c>
      <c r="O1798" s="2">
        <f t="shared" si="940"/>
        <v>1.00090254</v>
      </c>
      <c r="P1798" s="10">
        <f t="shared" si="965"/>
        <v>1.0034992899999999</v>
      </c>
      <c r="Q1798" s="10">
        <f t="shared" si="961"/>
        <v>1.405862676632085</v>
      </c>
      <c r="R1798" s="2">
        <f t="shared" si="964"/>
        <v>1.4071315200000001</v>
      </c>
      <c r="S1798" s="2">
        <f t="shared" si="956"/>
        <v>1.3024994299999999</v>
      </c>
      <c r="T1798" s="2">
        <f t="shared" si="941"/>
        <v>258662.93786333999</v>
      </c>
      <c r="U1798" s="2">
        <f t="shared" si="942"/>
        <v>800.90358325794489</v>
      </c>
      <c r="V1798" s="2">
        <f t="shared" si="943"/>
        <v>79774.186430695307</v>
      </c>
      <c r="W1798" s="2">
        <f t="shared" si="944"/>
        <v>279164.76453177328</v>
      </c>
      <c r="X1798" s="27">
        <f t="shared" si="945"/>
        <v>0</v>
      </c>
      <c r="Y1798" s="2">
        <f t="shared" si="957"/>
        <v>0</v>
      </c>
      <c r="Z1798" s="67">
        <f t="shared" si="946"/>
        <v>0</v>
      </c>
      <c r="AA1798" s="2">
        <f t="shared" si="966"/>
        <v>0</v>
      </c>
      <c r="AB1798" s="26">
        <f t="shared" si="953"/>
        <v>6.7299999999999999E-2</v>
      </c>
      <c r="AC1798" s="27">
        <f t="shared" si="968"/>
        <v>4</v>
      </c>
      <c r="AD1798" s="27">
        <v>252</v>
      </c>
      <c r="AE1798" s="10">
        <f t="shared" si="962"/>
        <v>1.0010343770000001</v>
      </c>
      <c r="AF1798" s="2">
        <f t="shared" si="967"/>
        <v>267.55499366999999</v>
      </c>
      <c r="AG1798" s="2">
        <f t="shared" si="947"/>
        <v>288.76161164000001</v>
      </c>
      <c r="AH1798" s="3" t="str">
        <f t="shared" si="948"/>
        <v>-</v>
      </c>
      <c r="AI1798" s="4" t="str">
        <f t="shared" si="963"/>
        <v>A+J=</v>
      </c>
      <c r="AJ1798" s="11">
        <f t="shared" si="954"/>
        <v>42618</v>
      </c>
      <c r="AK1798" s="11"/>
      <c r="AL1798" s="4"/>
      <c r="AM1798" s="1"/>
      <c r="AN1798" s="11"/>
      <c r="AO1798" s="1"/>
      <c r="AP1798" s="1"/>
      <c r="AQ1798" s="1"/>
      <c r="AR1798" s="1"/>
      <c r="AS1798" s="6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</row>
    <row r="1799" spans="1:55" x14ac:dyDescent="0.2">
      <c r="A1799" s="144">
        <f t="shared" si="949"/>
        <v>42588</v>
      </c>
      <c r="B1799" s="2">
        <f t="shared" si="936"/>
        <v>279588.03580718278</v>
      </c>
      <c r="C1799" s="2">
        <f t="shared" si="950"/>
        <v>198589.67451782001</v>
      </c>
      <c r="D1799" s="68">
        <f>SUM(Y1799:Y$1825)</f>
        <v>2647.62014017</v>
      </c>
      <c r="E1799" s="68">
        <f t="shared" si="937"/>
        <v>195942.05437765</v>
      </c>
      <c r="F1799" s="72">
        <f t="shared" si="958"/>
        <v>4691.59</v>
      </c>
      <c r="G1799" s="3">
        <f>IF(N1799=1,VLOOKUP(A1798,[1]Plan1!$BG$69:$BI$188,3),G1798)</f>
        <v>4715.99</v>
      </c>
      <c r="H1799" s="11">
        <f t="shared" si="959"/>
        <v>42523</v>
      </c>
      <c r="I1799" s="11">
        <f t="shared" si="960"/>
        <v>42553</v>
      </c>
      <c r="J1799" s="26">
        <f t="shared" si="938"/>
        <v>5.200795465929442E-3</v>
      </c>
      <c r="K1799" s="11">
        <f t="shared" si="951"/>
        <v>42614</v>
      </c>
      <c r="L1799" s="11">
        <f t="shared" si="939"/>
        <v>42614</v>
      </c>
      <c r="M1799" s="1">
        <f t="shared" si="952"/>
        <v>23</v>
      </c>
      <c r="N1799" s="1">
        <f t="shared" si="955"/>
        <v>5</v>
      </c>
      <c r="O1799" s="2">
        <f t="shared" si="940"/>
        <v>1.0011283099999999</v>
      </c>
      <c r="P1799" s="10">
        <f t="shared" si="965"/>
        <v>1.0034992899999999</v>
      </c>
      <c r="Q1799" s="10">
        <f t="shared" si="961"/>
        <v>1.405862676632085</v>
      </c>
      <c r="R1799" s="2">
        <f t="shared" si="964"/>
        <v>1.40744892</v>
      </c>
      <c r="S1799" s="2">
        <f t="shared" si="956"/>
        <v>1.3024994299999999</v>
      </c>
      <c r="T1799" s="2">
        <f t="shared" si="941"/>
        <v>258662.93786333999</v>
      </c>
      <c r="U1799" s="2">
        <f t="shared" si="942"/>
        <v>800.90358325794489</v>
      </c>
      <c r="V1799" s="2">
        <f t="shared" si="943"/>
        <v>79836.378438754764</v>
      </c>
      <c r="W1799" s="2">
        <f t="shared" si="944"/>
        <v>279226.95653983275</v>
      </c>
      <c r="X1799" s="27">
        <f t="shared" si="945"/>
        <v>0</v>
      </c>
      <c r="Y1799" s="2">
        <f t="shared" si="957"/>
        <v>0</v>
      </c>
      <c r="Z1799" s="67">
        <f t="shared" si="946"/>
        <v>0</v>
      </c>
      <c r="AA1799" s="2">
        <f t="shared" si="966"/>
        <v>0</v>
      </c>
      <c r="AB1799" s="26">
        <f t="shared" si="953"/>
        <v>6.7299999999999999E-2</v>
      </c>
      <c r="AC1799" s="27">
        <f t="shared" si="968"/>
        <v>5</v>
      </c>
      <c r="AD1799" s="27">
        <v>252</v>
      </c>
      <c r="AE1799" s="10">
        <f t="shared" si="962"/>
        <v>1.0012931389999999</v>
      </c>
      <c r="AF1799" s="2">
        <f t="shared" si="967"/>
        <v>334.48713279999998</v>
      </c>
      <c r="AG1799" s="2">
        <f t="shared" si="947"/>
        <v>361.07926735000001</v>
      </c>
      <c r="AH1799" s="3" t="str">
        <f t="shared" si="948"/>
        <v>-</v>
      </c>
      <c r="AI1799" s="4" t="str">
        <f t="shared" si="963"/>
        <v>A+J=</v>
      </c>
      <c r="AJ1799" s="11">
        <f t="shared" si="954"/>
        <v>42618</v>
      </c>
      <c r="AK1799" s="11"/>
      <c r="AL1799" s="4"/>
      <c r="AM1799" s="1"/>
      <c r="AN1799" s="11"/>
      <c r="AO1799" s="1"/>
      <c r="AP1799" s="1"/>
      <c r="AQ1799" s="1"/>
      <c r="AR1799" s="1"/>
      <c r="AS1799" s="6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</row>
    <row r="1800" spans="1:55" x14ac:dyDescent="0.2">
      <c r="A1800" s="144">
        <f t="shared" si="949"/>
        <v>42589</v>
      </c>
      <c r="B1800" s="2">
        <f t="shared" si="936"/>
        <v>279588.03580718278</v>
      </c>
      <c r="C1800" s="2">
        <f t="shared" si="950"/>
        <v>198589.67451782001</v>
      </c>
      <c r="D1800" s="68">
        <f>SUM(Y1800:Y$1825)</f>
        <v>2647.62014017</v>
      </c>
      <c r="E1800" s="68">
        <f t="shared" si="937"/>
        <v>195942.05437765</v>
      </c>
      <c r="F1800" s="72">
        <f t="shared" si="958"/>
        <v>4691.59</v>
      </c>
      <c r="G1800" s="3">
        <f>IF(N1800=1,VLOOKUP(A1799,[1]Plan1!$BG$69:$BI$188,3),G1799)</f>
        <v>4715.99</v>
      </c>
      <c r="H1800" s="11">
        <f t="shared" si="959"/>
        <v>42523</v>
      </c>
      <c r="I1800" s="11">
        <f t="shared" si="960"/>
        <v>42553</v>
      </c>
      <c r="J1800" s="26">
        <f t="shared" si="938"/>
        <v>5.200795465929442E-3</v>
      </c>
      <c r="K1800" s="11">
        <f t="shared" si="951"/>
        <v>42614</v>
      </c>
      <c r="L1800" s="11">
        <f t="shared" si="939"/>
        <v>42614</v>
      </c>
      <c r="M1800" s="1">
        <f t="shared" si="952"/>
        <v>23</v>
      </c>
      <c r="N1800" s="1">
        <f t="shared" si="955"/>
        <v>5</v>
      </c>
      <c r="O1800" s="2">
        <f t="shared" si="940"/>
        <v>1.0011283099999999</v>
      </c>
      <c r="P1800" s="10">
        <f t="shared" si="965"/>
        <v>1.0034992899999999</v>
      </c>
      <c r="Q1800" s="10">
        <f t="shared" si="961"/>
        <v>1.405862676632085</v>
      </c>
      <c r="R1800" s="2">
        <f t="shared" si="964"/>
        <v>1.40744892</v>
      </c>
      <c r="S1800" s="2">
        <f t="shared" si="956"/>
        <v>1.3024994299999999</v>
      </c>
      <c r="T1800" s="2">
        <f t="shared" si="941"/>
        <v>258662.93786333999</v>
      </c>
      <c r="U1800" s="2">
        <f t="shared" si="942"/>
        <v>800.90358325794489</v>
      </c>
      <c r="V1800" s="2">
        <f t="shared" si="943"/>
        <v>79836.378438754764</v>
      </c>
      <c r="W1800" s="2">
        <f t="shared" si="944"/>
        <v>279226.95653983275</v>
      </c>
      <c r="X1800" s="27">
        <f t="shared" si="945"/>
        <v>0</v>
      </c>
      <c r="Y1800" s="2">
        <f t="shared" si="957"/>
        <v>0</v>
      </c>
      <c r="Z1800" s="67">
        <f t="shared" si="946"/>
        <v>0</v>
      </c>
      <c r="AA1800" s="2">
        <f t="shared" si="966"/>
        <v>0</v>
      </c>
      <c r="AB1800" s="26">
        <f t="shared" si="953"/>
        <v>6.7299999999999999E-2</v>
      </c>
      <c r="AC1800" s="27">
        <f t="shared" si="968"/>
        <v>5</v>
      </c>
      <c r="AD1800" s="27">
        <v>252</v>
      </c>
      <c r="AE1800" s="10">
        <f t="shared" si="962"/>
        <v>1.0012931389999999</v>
      </c>
      <c r="AF1800" s="2">
        <f t="shared" si="967"/>
        <v>334.48713279999998</v>
      </c>
      <c r="AG1800" s="2">
        <f t="shared" si="947"/>
        <v>361.07926735000001</v>
      </c>
      <c r="AH1800" s="3" t="str">
        <f t="shared" si="948"/>
        <v>-</v>
      </c>
      <c r="AI1800" s="4" t="str">
        <f t="shared" si="963"/>
        <v>A+J=</v>
      </c>
      <c r="AJ1800" s="11">
        <f t="shared" si="954"/>
        <v>42618</v>
      </c>
      <c r="AK1800" s="11"/>
      <c r="AL1800" s="4"/>
      <c r="AM1800" s="1"/>
      <c r="AN1800" s="11"/>
      <c r="AO1800" s="1"/>
      <c r="AP1800" s="1"/>
      <c r="AQ1800" s="1"/>
      <c r="AR1800" s="1"/>
      <c r="AS1800" s="6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</row>
    <row r="1801" spans="1:55" x14ac:dyDescent="0.2">
      <c r="A1801" s="144">
        <f t="shared" si="949"/>
        <v>42590</v>
      </c>
      <c r="B1801" s="2">
        <f t="shared" si="936"/>
        <v>279588.03580718278</v>
      </c>
      <c r="C1801" s="2">
        <f t="shared" si="950"/>
        <v>198589.67451782001</v>
      </c>
      <c r="D1801" s="68">
        <f>SUM(Y1801:Y$1825)</f>
        <v>2647.62014017</v>
      </c>
      <c r="E1801" s="68">
        <f t="shared" si="937"/>
        <v>195942.05437765</v>
      </c>
      <c r="F1801" s="72">
        <f t="shared" si="958"/>
        <v>4691.59</v>
      </c>
      <c r="G1801" s="3">
        <f>IF(N1801=1,VLOOKUP(A1800,[1]Plan1!$BG$69:$BI$188,3),G1800)</f>
        <v>4715.99</v>
      </c>
      <c r="H1801" s="11">
        <f t="shared" si="959"/>
        <v>42523</v>
      </c>
      <c r="I1801" s="11">
        <f t="shared" si="960"/>
        <v>42553</v>
      </c>
      <c r="J1801" s="26">
        <f t="shared" si="938"/>
        <v>5.200795465929442E-3</v>
      </c>
      <c r="K1801" s="11">
        <f t="shared" si="951"/>
        <v>42614</v>
      </c>
      <c r="L1801" s="11">
        <f t="shared" si="939"/>
        <v>42614</v>
      </c>
      <c r="M1801" s="1">
        <f t="shared" si="952"/>
        <v>23</v>
      </c>
      <c r="N1801" s="1">
        <f t="shared" si="955"/>
        <v>5</v>
      </c>
      <c r="O1801" s="2">
        <f t="shared" si="940"/>
        <v>1.0011283099999999</v>
      </c>
      <c r="P1801" s="10">
        <f t="shared" si="965"/>
        <v>1.0034992899999999</v>
      </c>
      <c r="Q1801" s="10">
        <f t="shared" si="961"/>
        <v>1.405862676632085</v>
      </c>
      <c r="R1801" s="2">
        <f t="shared" si="964"/>
        <v>1.40744892</v>
      </c>
      <c r="S1801" s="2">
        <f t="shared" si="956"/>
        <v>1.3024994299999999</v>
      </c>
      <c r="T1801" s="2">
        <f t="shared" si="941"/>
        <v>258662.93786333999</v>
      </c>
      <c r="U1801" s="2">
        <f t="shared" si="942"/>
        <v>800.90358325794489</v>
      </c>
      <c r="V1801" s="2">
        <f t="shared" si="943"/>
        <v>79836.378438754764</v>
      </c>
      <c r="W1801" s="2">
        <f t="shared" si="944"/>
        <v>279226.95653983275</v>
      </c>
      <c r="X1801" s="27">
        <f t="shared" si="945"/>
        <v>0</v>
      </c>
      <c r="Y1801" s="2">
        <f t="shared" si="957"/>
        <v>0</v>
      </c>
      <c r="Z1801" s="67">
        <f t="shared" si="946"/>
        <v>0</v>
      </c>
      <c r="AA1801" s="2">
        <f t="shared" si="966"/>
        <v>0</v>
      </c>
      <c r="AB1801" s="26">
        <f t="shared" si="953"/>
        <v>6.7299999999999999E-2</v>
      </c>
      <c r="AC1801" s="27">
        <f t="shared" si="968"/>
        <v>5</v>
      </c>
      <c r="AD1801" s="27">
        <v>252</v>
      </c>
      <c r="AE1801" s="10">
        <f t="shared" si="962"/>
        <v>1.0012931389999999</v>
      </c>
      <c r="AF1801" s="2">
        <f t="shared" si="967"/>
        <v>334.48713279999998</v>
      </c>
      <c r="AG1801" s="2">
        <f t="shared" si="947"/>
        <v>361.07926735000001</v>
      </c>
      <c r="AH1801" s="3" t="str">
        <f t="shared" si="948"/>
        <v>-</v>
      </c>
      <c r="AI1801" s="4" t="str">
        <f t="shared" si="963"/>
        <v>A+J=</v>
      </c>
      <c r="AJ1801" s="11">
        <f t="shared" si="954"/>
        <v>42618</v>
      </c>
      <c r="AK1801" s="11"/>
      <c r="AL1801" s="4"/>
      <c r="AM1801" s="1"/>
      <c r="AN1801" s="11"/>
      <c r="AO1801" s="1"/>
      <c r="AP1801" s="1"/>
      <c r="AQ1801" s="1"/>
      <c r="AR1801" s="1"/>
      <c r="AS1801" s="6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</row>
    <row r="1802" spans="1:55" x14ac:dyDescent="0.2">
      <c r="A1802" s="144">
        <f t="shared" si="949"/>
        <v>42591</v>
      </c>
      <c r="B1802" s="2">
        <f t="shared" ref="B1802:B1865" si="969">(W1802+AG1802)</f>
        <v>279722.60786466545</v>
      </c>
      <c r="C1802" s="2">
        <f t="shared" si="950"/>
        <v>198589.67451782001</v>
      </c>
      <c r="D1802" s="68">
        <f>SUM(Y1802:Y$1825)</f>
        <v>2647.62014017</v>
      </c>
      <c r="E1802" s="68">
        <f t="shared" ref="E1802:E1865" si="970">(C1802-D1802)</f>
        <v>195942.05437765</v>
      </c>
      <c r="F1802" s="72">
        <f t="shared" si="958"/>
        <v>4691.59</v>
      </c>
      <c r="G1802" s="3">
        <f>IF(N1802=1,VLOOKUP(A1801,[1]Plan1!$BG$69:$BI$188,3),G1801)</f>
        <v>4715.99</v>
      </c>
      <c r="H1802" s="11">
        <f t="shared" si="959"/>
        <v>42523</v>
      </c>
      <c r="I1802" s="11">
        <f t="shared" si="960"/>
        <v>42553</v>
      </c>
      <c r="J1802" s="26">
        <f t="shared" ref="J1802:J1865" si="971">(G1802/F1802)-1</f>
        <v>5.200795465929442E-3</v>
      </c>
      <c r="K1802" s="11">
        <f t="shared" si="951"/>
        <v>42614</v>
      </c>
      <c r="L1802" s="11">
        <f t="shared" ref="L1802:L1865" si="972">IF(A1802&gt;L1801,K1802,L1801)</f>
        <v>42614</v>
      </c>
      <c r="M1802" s="1">
        <f t="shared" si="952"/>
        <v>23</v>
      </c>
      <c r="N1802" s="1">
        <f t="shared" si="955"/>
        <v>6</v>
      </c>
      <c r="O1802" s="2">
        <f t="shared" ref="O1802:O1865" si="973">TRUNC((G1802/F1802)^TRUNC((N1802/M1802),9),8)</f>
        <v>1.00135412</v>
      </c>
      <c r="P1802" s="10">
        <f t="shared" si="965"/>
        <v>1.0034992899999999</v>
      </c>
      <c r="Q1802" s="10">
        <f t="shared" si="961"/>
        <v>1.405862676632085</v>
      </c>
      <c r="R1802" s="2">
        <f t="shared" si="964"/>
        <v>1.40776638</v>
      </c>
      <c r="S1802" s="2">
        <f t="shared" si="956"/>
        <v>1.3024994299999999</v>
      </c>
      <c r="T1802" s="2">
        <f t="shared" ref="T1802:T1865" si="974">TRUNC(C1802*S1802,8)</f>
        <v>258662.93786333999</v>
      </c>
      <c r="U1802" s="2">
        <f t="shared" ref="U1802:U1865" si="975">(D1802*(S1802-1))</f>
        <v>800.90358325794489</v>
      </c>
      <c r="V1802" s="2">
        <f t="shared" ref="V1802:V1865" si="976">(E1802*(R1802-1))</f>
        <v>79898.582203337486</v>
      </c>
      <c r="W1802" s="2">
        <f t="shared" ref="W1802:W1865" si="977">(C1802+U1802+V1802)</f>
        <v>279289.16030441545</v>
      </c>
      <c r="X1802" s="27">
        <f t="shared" ref="X1802:X1865" si="978">IF(VLOOKUP(A1802,AN$10:AU$131,8)=VLOOKUP(A1801,AN$10:AU$131,8),0,VLOOKUP(A1802,AN$10:AU$131,8))</f>
        <v>0</v>
      </c>
      <c r="Y1802" s="2">
        <f t="shared" si="957"/>
        <v>0</v>
      </c>
      <c r="Z1802" s="67">
        <f t="shared" ref="Z1802:Z1865" si="979">IF(X1802&gt;0,VLOOKUP($A1802,$AN$10:$AS$131,6),0)</f>
        <v>0</v>
      </c>
      <c r="AA1802" s="2">
        <f t="shared" si="966"/>
        <v>0</v>
      </c>
      <c r="AB1802" s="26">
        <f t="shared" si="953"/>
        <v>6.7299999999999999E-2</v>
      </c>
      <c r="AC1802" s="27">
        <f t="shared" si="968"/>
        <v>6</v>
      </c>
      <c r="AD1802" s="27">
        <v>252</v>
      </c>
      <c r="AE1802" s="10">
        <f t="shared" si="962"/>
        <v>1.0015519669999999</v>
      </c>
      <c r="AF1802" s="2">
        <f t="shared" si="967"/>
        <v>401.43634367999999</v>
      </c>
      <c r="AG1802" s="2">
        <f t="shared" ref="AG1802:AG1865" si="980">TRUNC((W1802*(AE1802-1)),8)</f>
        <v>433.44756024999998</v>
      </c>
      <c r="AH1802" s="3" t="str">
        <f t="shared" ref="AH1802:AH1865" si="981">IF(AA1802&gt;0,AA1802+AF1802,"-")</f>
        <v>-</v>
      </c>
      <c r="AI1802" s="4" t="str">
        <f t="shared" si="963"/>
        <v>A+J=</v>
      </c>
      <c r="AJ1802" s="11">
        <f t="shared" si="954"/>
        <v>42618</v>
      </c>
      <c r="AK1802" s="11"/>
      <c r="AL1802" s="4"/>
      <c r="AM1802" s="1"/>
      <c r="AN1802" s="11"/>
      <c r="AO1802" s="1"/>
      <c r="AP1802" s="1"/>
      <c r="AQ1802" s="1"/>
      <c r="AR1802" s="1"/>
      <c r="AS1802" s="6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</row>
    <row r="1803" spans="1:55" x14ac:dyDescent="0.2">
      <c r="A1803" s="144">
        <f t="shared" ref="A1803:A1866" si="982">(A1802+1)</f>
        <v>42592</v>
      </c>
      <c r="B1803" s="2">
        <f t="shared" si="969"/>
        <v>279857.24654258258</v>
      </c>
      <c r="C1803" s="2">
        <f t="shared" ref="C1803:C1866" si="983">TRUNC(IF(X1802&gt;0,VLOOKUP(A1802,$AN$12:$AO$131,2),C1802),8)</f>
        <v>198589.67451782001</v>
      </c>
      <c r="D1803" s="68">
        <f>SUM(Y1803:Y$1825)</f>
        <v>2647.62014017</v>
      </c>
      <c r="E1803" s="68">
        <f t="shared" si="970"/>
        <v>195942.05437765</v>
      </c>
      <c r="F1803" s="72">
        <f t="shared" si="958"/>
        <v>4691.59</v>
      </c>
      <c r="G1803" s="3">
        <f>IF(N1803=1,VLOOKUP(A1802,[1]Plan1!$BG$69:$BI$188,3),G1802)</f>
        <v>4715.99</v>
      </c>
      <c r="H1803" s="11">
        <f t="shared" si="959"/>
        <v>42523</v>
      </c>
      <c r="I1803" s="11">
        <f t="shared" si="960"/>
        <v>42553</v>
      </c>
      <c r="J1803" s="26">
        <f t="shared" si="971"/>
        <v>5.200795465929442E-3</v>
      </c>
      <c r="K1803" s="11">
        <f t="shared" ref="K1803:K1866" si="984">IF(DAY(A1803)=1,VLOOKUP(A1803,AR$137:AW$275,4),K1802)</f>
        <v>42614</v>
      </c>
      <c r="L1803" s="11">
        <f t="shared" si="972"/>
        <v>42614</v>
      </c>
      <c r="M1803" s="1">
        <f t="shared" ref="M1803:M1866" si="985">IF(L1803=L1802,M1802,NETWORKDAYS(L1802,L1803,$AN$137:$AN$327)-1)</f>
        <v>23</v>
      </c>
      <c r="N1803" s="1">
        <f t="shared" si="955"/>
        <v>7</v>
      </c>
      <c r="O1803" s="2">
        <f t="shared" si="973"/>
        <v>1.00157999</v>
      </c>
      <c r="P1803" s="10">
        <f t="shared" si="965"/>
        <v>1.0034992899999999</v>
      </c>
      <c r="Q1803" s="10">
        <f t="shared" si="961"/>
        <v>1.405862676632085</v>
      </c>
      <c r="R1803" s="2">
        <f t="shared" si="964"/>
        <v>1.4080839199999999</v>
      </c>
      <c r="S1803" s="2">
        <f t="shared" si="956"/>
        <v>1.3024994299999999</v>
      </c>
      <c r="T1803" s="2">
        <f t="shared" si="974"/>
        <v>258662.93786333999</v>
      </c>
      <c r="U1803" s="2">
        <f t="shared" si="975"/>
        <v>800.90358325794489</v>
      </c>
      <c r="V1803" s="2">
        <f t="shared" si="976"/>
        <v>79960.801643284562</v>
      </c>
      <c r="W1803" s="2">
        <f t="shared" si="977"/>
        <v>279351.37974436255</v>
      </c>
      <c r="X1803" s="27">
        <f t="shared" si="978"/>
        <v>0</v>
      </c>
      <c r="Y1803" s="2">
        <f t="shared" si="957"/>
        <v>0</v>
      </c>
      <c r="Z1803" s="67">
        <f t="shared" si="979"/>
        <v>0</v>
      </c>
      <c r="AA1803" s="2">
        <f t="shared" si="966"/>
        <v>0</v>
      </c>
      <c r="AB1803" s="26">
        <f t="shared" ref="AB1803:AB1866" si="986">(AB1802)</f>
        <v>6.7299999999999999E-2</v>
      </c>
      <c r="AC1803" s="27">
        <f t="shared" si="968"/>
        <v>7</v>
      </c>
      <c r="AD1803" s="27">
        <v>252</v>
      </c>
      <c r="AE1803" s="10">
        <f t="shared" si="962"/>
        <v>1.0018108619999999</v>
      </c>
      <c r="AF1803" s="2">
        <f t="shared" si="967"/>
        <v>468.40288498000001</v>
      </c>
      <c r="AG1803" s="2">
        <f t="shared" si="980"/>
        <v>505.86679822000002</v>
      </c>
      <c r="AH1803" s="3" t="str">
        <f t="shared" si="981"/>
        <v>-</v>
      </c>
      <c r="AI1803" s="4" t="str">
        <f t="shared" si="963"/>
        <v>A+J=</v>
      </c>
      <c r="AJ1803" s="11">
        <f t="shared" ref="AJ1803:AJ1866" si="987">IF(X1802&gt;0,VLOOKUP(A1802,$AN$10:$AW$130,10),AJ1802)</f>
        <v>42618</v>
      </c>
      <c r="AK1803" s="11"/>
      <c r="AL1803" s="4"/>
      <c r="AM1803" s="1"/>
      <c r="AN1803" s="11"/>
      <c r="AO1803" s="1"/>
      <c r="AP1803" s="1"/>
      <c r="AQ1803" s="1"/>
      <c r="AR1803" s="1"/>
      <c r="AS1803" s="6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</row>
    <row r="1804" spans="1:55" x14ac:dyDescent="0.2">
      <c r="A1804" s="144">
        <f t="shared" si="982"/>
        <v>42593</v>
      </c>
      <c r="B1804" s="2">
        <f t="shared" si="969"/>
        <v>279991.9501815734</v>
      </c>
      <c r="C1804" s="2">
        <f t="shared" si="983"/>
        <v>198589.67451782001</v>
      </c>
      <c r="D1804" s="68">
        <f>SUM(Y1804:Y$1825)</f>
        <v>2647.62014017</v>
      </c>
      <c r="E1804" s="68">
        <f t="shared" si="970"/>
        <v>195942.05437765</v>
      </c>
      <c r="F1804" s="72">
        <f t="shared" si="958"/>
        <v>4691.59</v>
      </c>
      <c r="G1804" s="3">
        <f>IF(N1804=1,VLOOKUP(A1803,[1]Plan1!$BG$69:$BI$188,3),G1803)</f>
        <v>4715.99</v>
      </c>
      <c r="H1804" s="11">
        <f t="shared" si="959"/>
        <v>42523</v>
      </c>
      <c r="I1804" s="11">
        <f t="shared" si="960"/>
        <v>42553</v>
      </c>
      <c r="J1804" s="26">
        <f t="shared" si="971"/>
        <v>5.200795465929442E-3</v>
      </c>
      <c r="K1804" s="11">
        <f t="shared" si="984"/>
        <v>42614</v>
      </c>
      <c r="L1804" s="11">
        <f t="shared" si="972"/>
        <v>42614</v>
      </c>
      <c r="M1804" s="1">
        <f t="shared" si="985"/>
        <v>23</v>
      </c>
      <c r="N1804" s="1">
        <f t="shared" si="955"/>
        <v>8</v>
      </c>
      <c r="O1804" s="2">
        <f t="shared" si="973"/>
        <v>1.0018059100000001</v>
      </c>
      <c r="P1804" s="10">
        <f t="shared" si="965"/>
        <v>1.0034992899999999</v>
      </c>
      <c r="Q1804" s="10">
        <f t="shared" si="961"/>
        <v>1.405862676632085</v>
      </c>
      <c r="R1804" s="2">
        <f t="shared" si="964"/>
        <v>1.4084015299999999</v>
      </c>
      <c r="S1804" s="2">
        <f t="shared" si="956"/>
        <v>1.3024994299999999</v>
      </c>
      <c r="T1804" s="2">
        <f t="shared" si="974"/>
        <v>258662.93786333999</v>
      </c>
      <c r="U1804" s="2">
        <f t="shared" si="975"/>
        <v>800.90358325794489</v>
      </c>
      <c r="V1804" s="2">
        <f t="shared" si="976"/>
        <v>80023.034799175439</v>
      </c>
      <c r="W1804" s="2">
        <f t="shared" si="977"/>
        <v>279413.61290025339</v>
      </c>
      <c r="X1804" s="27">
        <f t="shared" si="978"/>
        <v>0</v>
      </c>
      <c r="Y1804" s="2">
        <f t="shared" si="957"/>
        <v>0</v>
      </c>
      <c r="Z1804" s="67">
        <f t="shared" si="979"/>
        <v>0</v>
      </c>
      <c r="AA1804" s="2">
        <f t="shared" si="966"/>
        <v>0</v>
      </c>
      <c r="AB1804" s="26">
        <f t="shared" si="986"/>
        <v>6.7299999999999999E-2</v>
      </c>
      <c r="AC1804" s="27">
        <f t="shared" si="968"/>
        <v>8</v>
      </c>
      <c r="AD1804" s="27">
        <v>252</v>
      </c>
      <c r="AE1804" s="10">
        <f t="shared" si="962"/>
        <v>1.002069825</v>
      </c>
      <c r="AF1804" s="2">
        <f t="shared" si="967"/>
        <v>535.38701535999996</v>
      </c>
      <c r="AG1804" s="2">
        <f t="shared" si="980"/>
        <v>578.33728131999999</v>
      </c>
      <c r="AH1804" s="3" t="str">
        <f t="shared" si="981"/>
        <v>-</v>
      </c>
      <c r="AI1804" s="4" t="str">
        <f t="shared" si="963"/>
        <v>A+J=</v>
      </c>
      <c r="AJ1804" s="11">
        <f t="shared" si="987"/>
        <v>42618</v>
      </c>
      <c r="AK1804" s="11"/>
      <c r="AL1804" s="4"/>
      <c r="AM1804" s="1"/>
      <c r="AN1804" s="11"/>
      <c r="AO1804" s="1"/>
      <c r="AP1804" s="1"/>
      <c r="AQ1804" s="1"/>
      <c r="AR1804" s="1"/>
      <c r="AS1804" s="6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</row>
    <row r="1805" spans="1:55" x14ac:dyDescent="0.2">
      <c r="A1805" s="144">
        <f t="shared" si="982"/>
        <v>42594</v>
      </c>
      <c r="B1805" s="2">
        <f t="shared" si="969"/>
        <v>280126.7202099986</v>
      </c>
      <c r="C1805" s="2">
        <f t="shared" si="983"/>
        <v>198589.67451782001</v>
      </c>
      <c r="D1805" s="68">
        <f>SUM(Y1805:Y$1825)</f>
        <v>2647.62014017</v>
      </c>
      <c r="E1805" s="68">
        <f t="shared" si="970"/>
        <v>195942.05437765</v>
      </c>
      <c r="F1805" s="72">
        <f t="shared" si="958"/>
        <v>4691.59</v>
      </c>
      <c r="G1805" s="3">
        <f>IF(N1805=1,VLOOKUP(A1804,[1]Plan1!$BG$69:$BI$188,3),G1804)</f>
        <v>4715.99</v>
      </c>
      <c r="H1805" s="11">
        <f t="shared" si="959"/>
        <v>42523</v>
      </c>
      <c r="I1805" s="11">
        <f t="shared" si="960"/>
        <v>42553</v>
      </c>
      <c r="J1805" s="26">
        <f t="shared" si="971"/>
        <v>5.200795465929442E-3</v>
      </c>
      <c r="K1805" s="11">
        <f t="shared" si="984"/>
        <v>42614</v>
      </c>
      <c r="L1805" s="11">
        <f t="shared" si="972"/>
        <v>42614</v>
      </c>
      <c r="M1805" s="1">
        <f t="shared" si="985"/>
        <v>23</v>
      </c>
      <c r="N1805" s="1">
        <f t="shared" si="955"/>
        <v>9</v>
      </c>
      <c r="O1805" s="2">
        <f t="shared" si="973"/>
        <v>1.0020318800000001</v>
      </c>
      <c r="P1805" s="10">
        <f t="shared" si="965"/>
        <v>1.0034992899999999</v>
      </c>
      <c r="Q1805" s="10">
        <f t="shared" si="961"/>
        <v>1.405862676632085</v>
      </c>
      <c r="R1805" s="2">
        <f t="shared" si="964"/>
        <v>1.40871922</v>
      </c>
      <c r="S1805" s="2">
        <f t="shared" si="956"/>
        <v>1.3024994299999999</v>
      </c>
      <c r="T1805" s="2">
        <f t="shared" si="974"/>
        <v>258662.93786333999</v>
      </c>
      <c r="U1805" s="2">
        <f t="shared" si="975"/>
        <v>800.90358325794489</v>
      </c>
      <c r="V1805" s="2">
        <f t="shared" si="976"/>
        <v>80085.283630430698</v>
      </c>
      <c r="W1805" s="2">
        <f t="shared" si="977"/>
        <v>279475.86173150863</v>
      </c>
      <c r="X1805" s="27">
        <f t="shared" si="978"/>
        <v>0</v>
      </c>
      <c r="Y1805" s="2">
        <f t="shared" si="957"/>
        <v>0</v>
      </c>
      <c r="Z1805" s="67">
        <f t="shared" si="979"/>
        <v>0</v>
      </c>
      <c r="AA1805" s="2">
        <f t="shared" si="966"/>
        <v>0</v>
      </c>
      <c r="AB1805" s="26">
        <f t="shared" si="986"/>
        <v>6.7299999999999999E-2</v>
      </c>
      <c r="AC1805" s="27">
        <f t="shared" si="968"/>
        <v>9</v>
      </c>
      <c r="AD1805" s="27">
        <v>252</v>
      </c>
      <c r="AE1805" s="10">
        <f t="shared" si="962"/>
        <v>1.0023288539999999</v>
      </c>
      <c r="AF1805" s="2">
        <f t="shared" si="967"/>
        <v>602.38821748999999</v>
      </c>
      <c r="AG1805" s="2">
        <f t="shared" si="980"/>
        <v>650.85847849000004</v>
      </c>
      <c r="AH1805" s="3" t="str">
        <f t="shared" si="981"/>
        <v>-</v>
      </c>
      <c r="AI1805" s="4" t="str">
        <f t="shared" si="963"/>
        <v>A+J=</v>
      </c>
      <c r="AJ1805" s="11">
        <f t="shared" si="987"/>
        <v>42618</v>
      </c>
      <c r="AK1805" s="11"/>
      <c r="AL1805" s="4"/>
      <c r="AM1805" s="1"/>
      <c r="AN1805" s="11"/>
      <c r="AO1805" s="1"/>
      <c r="AP1805" s="1"/>
      <c r="AQ1805" s="1"/>
      <c r="AR1805" s="1"/>
      <c r="AS1805" s="6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</row>
    <row r="1806" spans="1:55" x14ac:dyDescent="0.2">
      <c r="A1806" s="144">
        <f t="shared" si="982"/>
        <v>42595</v>
      </c>
      <c r="B1806" s="2">
        <f t="shared" si="969"/>
        <v>280261.55300293717</v>
      </c>
      <c r="C1806" s="2">
        <f t="shared" si="983"/>
        <v>198589.67451782001</v>
      </c>
      <c r="D1806" s="68">
        <f>SUM(Y1806:Y$1825)</f>
        <v>2647.62014017</v>
      </c>
      <c r="E1806" s="68">
        <f t="shared" si="970"/>
        <v>195942.05437765</v>
      </c>
      <c r="F1806" s="72">
        <f t="shared" si="958"/>
        <v>4691.59</v>
      </c>
      <c r="G1806" s="3">
        <f>IF(N1806=1,VLOOKUP(A1805,[1]Plan1!$BG$69:$BI$188,3),G1805)</f>
        <v>4715.99</v>
      </c>
      <c r="H1806" s="11">
        <f t="shared" si="959"/>
        <v>42523</v>
      </c>
      <c r="I1806" s="11">
        <f t="shared" si="960"/>
        <v>42553</v>
      </c>
      <c r="J1806" s="26">
        <f t="shared" si="971"/>
        <v>5.200795465929442E-3</v>
      </c>
      <c r="K1806" s="11">
        <f t="shared" si="984"/>
        <v>42614</v>
      </c>
      <c r="L1806" s="11">
        <f t="shared" si="972"/>
        <v>42614</v>
      </c>
      <c r="M1806" s="1">
        <f t="shared" si="985"/>
        <v>23</v>
      </c>
      <c r="N1806" s="1">
        <f t="shared" si="955"/>
        <v>10</v>
      </c>
      <c r="O1806" s="2">
        <f t="shared" si="973"/>
        <v>1.0022579</v>
      </c>
      <c r="P1806" s="10">
        <f t="shared" si="965"/>
        <v>1.0034992899999999</v>
      </c>
      <c r="Q1806" s="10">
        <f t="shared" si="961"/>
        <v>1.405862676632085</v>
      </c>
      <c r="R1806" s="2">
        <f t="shared" si="964"/>
        <v>1.4090369700000001</v>
      </c>
      <c r="S1806" s="2">
        <f t="shared" si="956"/>
        <v>1.3024994299999999</v>
      </c>
      <c r="T1806" s="2">
        <f t="shared" si="974"/>
        <v>258662.93786333999</v>
      </c>
      <c r="U1806" s="2">
        <f t="shared" si="975"/>
        <v>800.90358325794489</v>
      </c>
      <c r="V1806" s="2">
        <f t="shared" si="976"/>
        <v>80147.544218209208</v>
      </c>
      <c r="W1806" s="2">
        <f t="shared" si="977"/>
        <v>279538.12231928715</v>
      </c>
      <c r="X1806" s="27">
        <f t="shared" si="978"/>
        <v>0</v>
      </c>
      <c r="Y1806" s="2">
        <f t="shared" si="957"/>
        <v>0</v>
      </c>
      <c r="Z1806" s="67">
        <f t="shared" si="979"/>
        <v>0</v>
      </c>
      <c r="AA1806" s="2">
        <f t="shared" si="966"/>
        <v>0</v>
      </c>
      <c r="AB1806" s="26">
        <f t="shared" si="986"/>
        <v>6.7299999999999999E-2</v>
      </c>
      <c r="AC1806" s="27">
        <f t="shared" si="968"/>
        <v>10</v>
      </c>
      <c r="AD1806" s="27">
        <v>252</v>
      </c>
      <c r="AE1806" s="10">
        <f t="shared" si="962"/>
        <v>1.0025879499999999</v>
      </c>
      <c r="AF1806" s="2">
        <f t="shared" si="967"/>
        <v>669.40675004000002</v>
      </c>
      <c r="AG1806" s="2">
        <f t="shared" si="980"/>
        <v>723.43068364999999</v>
      </c>
      <c r="AH1806" s="3" t="str">
        <f t="shared" si="981"/>
        <v>-</v>
      </c>
      <c r="AI1806" s="4" t="str">
        <f t="shared" si="963"/>
        <v>A+J=</v>
      </c>
      <c r="AJ1806" s="11">
        <f t="shared" si="987"/>
        <v>42618</v>
      </c>
      <c r="AK1806" s="11"/>
      <c r="AL1806" s="4"/>
      <c r="AM1806" s="1"/>
      <c r="AN1806" s="11"/>
      <c r="AO1806" s="1"/>
      <c r="AP1806" s="1"/>
      <c r="AQ1806" s="1"/>
      <c r="AR1806" s="1"/>
      <c r="AS1806" s="6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</row>
    <row r="1807" spans="1:55" x14ac:dyDescent="0.2">
      <c r="A1807" s="144">
        <f t="shared" si="982"/>
        <v>42596</v>
      </c>
      <c r="B1807" s="2">
        <f t="shared" si="969"/>
        <v>280261.55300293717</v>
      </c>
      <c r="C1807" s="2">
        <f t="shared" si="983"/>
        <v>198589.67451782001</v>
      </c>
      <c r="D1807" s="68">
        <f>SUM(Y1807:Y$1825)</f>
        <v>2647.62014017</v>
      </c>
      <c r="E1807" s="68">
        <f t="shared" si="970"/>
        <v>195942.05437765</v>
      </c>
      <c r="F1807" s="72">
        <f t="shared" si="958"/>
        <v>4691.59</v>
      </c>
      <c r="G1807" s="3">
        <f>IF(N1807=1,VLOOKUP(A1806,[1]Plan1!$BG$69:$BI$188,3),G1806)</f>
        <v>4715.99</v>
      </c>
      <c r="H1807" s="11">
        <f t="shared" si="959"/>
        <v>42523</v>
      </c>
      <c r="I1807" s="11">
        <f t="shared" si="960"/>
        <v>42553</v>
      </c>
      <c r="J1807" s="26">
        <f t="shared" si="971"/>
        <v>5.200795465929442E-3</v>
      </c>
      <c r="K1807" s="11">
        <f t="shared" si="984"/>
        <v>42614</v>
      </c>
      <c r="L1807" s="11">
        <f t="shared" si="972"/>
        <v>42614</v>
      </c>
      <c r="M1807" s="1">
        <f t="shared" si="985"/>
        <v>23</v>
      </c>
      <c r="N1807" s="1">
        <f t="shared" si="955"/>
        <v>10</v>
      </c>
      <c r="O1807" s="2">
        <f t="shared" si="973"/>
        <v>1.0022579</v>
      </c>
      <c r="P1807" s="10">
        <f t="shared" si="965"/>
        <v>1.0034992899999999</v>
      </c>
      <c r="Q1807" s="10">
        <f t="shared" si="961"/>
        <v>1.405862676632085</v>
      </c>
      <c r="R1807" s="2">
        <f t="shared" si="964"/>
        <v>1.4090369700000001</v>
      </c>
      <c r="S1807" s="2">
        <f t="shared" si="956"/>
        <v>1.3024994299999999</v>
      </c>
      <c r="T1807" s="2">
        <f t="shared" si="974"/>
        <v>258662.93786333999</v>
      </c>
      <c r="U1807" s="2">
        <f t="shared" si="975"/>
        <v>800.90358325794489</v>
      </c>
      <c r="V1807" s="2">
        <f t="shared" si="976"/>
        <v>80147.544218209208</v>
      </c>
      <c r="W1807" s="2">
        <f t="shared" si="977"/>
        <v>279538.12231928715</v>
      </c>
      <c r="X1807" s="27">
        <f t="shared" si="978"/>
        <v>0</v>
      </c>
      <c r="Y1807" s="2">
        <f t="shared" si="957"/>
        <v>0</v>
      </c>
      <c r="Z1807" s="67">
        <f t="shared" si="979"/>
        <v>0</v>
      </c>
      <c r="AA1807" s="2">
        <f t="shared" si="966"/>
        <v>0</v>
      </c>
      <c r="AB1807" s="26">
        <f t="shared" si="986"/>
        <v>6.7299999999999999E-2</v>
      </c>
      <c r="AC1807" s="27">
        <f t="shared" si="968"/>
        <v>10</v>
      </c>
      <c r="AD1807" s="27">
        <v>252</v>
      </c>
      <c r="AE1807" s="10">
        <f t="shared" si="962"/>
        <v>1.0025879499999999</v>
      </c>
      <c r="AF1807" s="2">
        <f t="shared" si="967"/>
        <v>669.40675004000002</v>
      </c>
      <c r="AG1807" s="2">
        <f t="shared" si="980"/>
        <v>723.43068364999999</v>
      </c>
      <c r="AH1807" s="3" t="str">
        <f t="shared" si="981"/>
        <v>-</v>
      </c>
      <c r="AI1807" s="4" t="str">
        <f t="shared" si="963"/>
        <v>A+J=</v>
      </c>
      <c r="AJ1807" s="11">
        <f t="shared" si="987"/>
        <v>42618</v>
      </c>
      <c r="AK1807" s="11"/>
      <c r="AL1807" s="4"/>
      <c r="AM1807" s="1"/>
      <c r="AN1807" s="11"/>
      <c r="AO1807" s="1"/>
      <c r="AP1807" s="1"/>
      <c r="AQ1807" s="1"/>
      <c r="AR1807" s="1"/>
      <c r="AS1807" s="6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</row>
    <row r="1808" spans="1:55" x14ac:dyDescent="0.2">
      <c r="A1808" s="144">
        <f t="shared" si="982"/>
        <v>42597</v>
      </c>
      <c r="B1808" s="2">
        <f t="shared" si="969"/>
        <v>280261.55300293717</v>
      </c>
      <c r="C1808" s="2">
        <f t="shared" si="983"/>
        <v>198589.67451782001</v>
      </c>
      <c r="D1808" s="68">
        <f>SUM(Y1808:Y$1825)</f>
        <v>2647.62014017</v>
      </c>
      <c r="E1808" s="68">
        <f t="shared" si="970"/>
        <v>195942.05437765</v>
      </c>
      <c r="F1808" s="72">
        <f t="shared" si="958"/>
        <v>4691.59</v>
      </c>
      <c r="G1808" s="3">
        <f>IF(N1808=1,VLOOKUP(A1807,[1]Plan1!$BG$69:$BI$188,3),G1807)</f>
        <v>4715.99</v>
      </c>
      <c r="H1808" s="11">
        <f t="shared" si="959"/>
        <v>42523</v>
      </c>
      <c r="I1808" s="11">
        <f t="shared" si="960"/>
        <v>42553</v>
      </c>
      <c r="J1808" s="26">
        <f t="shared" si="971"/>
        <v>5.200795465929442E-3</v>
      </c>
      <c r="K1808" s="11">
        <f t="shared" si="984"/>
        <v>42614</v>
      </c>
      <c r="L1808" s="11">
        <f t="shared" si="972"/>
        <v>42614</v>
      </c>
      <c r="M1808" s="1">
        <f t="shared" si="985"/>
        <v>23</v>
      </c>
      <c r="N1808" s="1">
        <f t="shared" si="955"/>
        <v>10</v>
      </c>
      <c r="O1808" s="2">
        <f t="shared" si="973"/>
        <v>1.0022579</v>
      </c>
      <c r="P1808" s="10">
        <f t="shared" si="965"/>
        <v>1.0034992899999999</v>
      </c>
      <c r="Q1808" s="10">
        <f t="shared" si="961"/>
        <v>1.405862676632085</v>
      </c>
      <c r="R1808" s="2">
        <f t="shared" si="964"/>
        <v>1.4090369700000001</v>
      </c>
      <c r="S1808" s="2">
        <f t="shared" si="956"/>
        <v>1.3024994299999999</v>
      </c>
      <c r="T1808" s="2">
        <f t="shared" si="974"/>
        <v>258662.93786333999</v>
      </c>
      <c r="U1808" s="2">
        <f t="shared" si="975"/>
        <v>800.90358325794489</v>
      </c>
      <c r="V1808" s="2">
        <f t="shared" si="976"/>
        <v>80147.544218209208</v>
      </c>
      <c r="W1808" s="2">
        <f t="shared" si="977"/>
        <v>279538.12231928715</v>
      </c>
      <c r="X1808" s="27">
        <f t="shared" si="978"/>
        <v>0</v>
      </c>
      <c r="Y1808" s="2">
        <f t="shared" si="957"/>
        <v>0</v>
      </c>
      <c r="Z1808" s="67">
        <f t="shared" si="979"/>
        <v>0</v>
      </c>
      <c r="AA1808" s="2">
        <f t="shared" si="966"/>
        <v>0</v>
      </c>
      <c r="AB1808" s="26">
        <f t="shared" si="986"/>
        <v>6.7299999999999999E-2</v>
      </c>
      <c r="AC1808" s="27">
        <f t="shared" si="968"/>
        <v>10</v>
      </c>
      <c r="AD1808" s="27">
        <v>252</v>
      </c>
      <c r="AE1808" s="10">
        <f t="shared" si="962"/>
        <v>1.0025879499999999</v>
      </c>
      <c r="AF1808" s="2">
        <f t="shared" si="967"/>
        <v>669.40675004000002</v>
      </c>
      <c r="AG1808" s="2">
        <f t="shared" si="980"/>
        <v>723.43068364999999</v>
      </c>
      <c r="AH1808" s="3" t="str">
        <f t="shared" si="981"/>
        <v>-</v>
      </c>
      <c r="AI1808" s="4" t="str">
        <f t="shared" si="963"/>
        <v>A+J=</v>
      </c>
      <c r="AJ1808" s="11">
        <f t="shared" si="987"/>
        <v>42618</v>
      </c>
      <c r="AK1808" s="11"/>
      <c r="AL1808" s="4"/>
      <c r="AM1808" s="1"/>
      <c r="AN1808" s="11"/>
      <c r="AO1808" s="1"/>
      <c r="AP1808" s="1"/>
      <c r="AQ1808" s="1"/>
      <c r="AR1808" s="1"/>
      <c r="AS1808" s="6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</row>
    <row r="1809" spans="1:55" x14ac:dyDescent="0.2">
      <c r="A1809" s="144">
        <f t="shared" si="982"/>
        <v>42598</v>
      </c>
      <c r="B1809" s="2">
        <f t="shared" si="969"/>
        <v>280396.45054703945</v>
      </c>
      <c r="C1809" s="2">
        <f t="shared" si="983"/>
        <v>198589.67451782001</v>
      </c>
      <c r="D1809" s="68">
        <f>SUM(Y1809:Y$1825)</f>
        <v>2647.62014017</v>
      </c>
      <c r="E1809" s="68">
        <f t="shared" si="970"/>
        <v>195942.05437765</v>
      </c>
      <c r="F1809" s="72">
        <f t="shared" si="958"/>
        <v>4691.59</v>
      </c>
      <c r="G1809" s="3">
        <f>IF(N1809=1,VLOOKUP(A1808,[1]Plan1!$BG$69:$BI$188,3),G1808)</f>
        <v>4715.99</v>
      </c>
      <c r="H1809" s="11">
        <f t="shared" si="959"/>
        <v>42523</v>
      </c>
      <c r="I1809" s="11">
        <f t="shared" si="960"/>
        <v>42553</v>
      </c>
      <c r="J1809" s="26">
        <f t="shared" si="971"/>
        <v>5.200795465929442E-3</v>
      </c>
      <c r="K1809" s="11">
        <f t="shared" si="984"/>
        <v>42614</v>
      </c>
      <c r="L1809" s="11">
        <f t="shared" si="972"/>
        <v>42614</v>
      </c>
      <c r="M1809" s="1">
        <f t="shared" si="985"/>
        <v>23</v>
      </c>
      <c r="N1809" s="1">
        <f t="shared" si="955"/>
        <v>11</v>
      </c>
      <c r="O1809" s="2">
        <f t="shared" si="973"/>
        <v>1.0024839699999999</v>
      </c>
      <c r="P1809" s="10">
        <f t="shared" si="965"/>
        <v>1.0034992899999999</v>
      </c>
      <c r="Q1809" s="10">
        <f t="shared" si="961"/>
        <v>1.405862676632085</v>
      </c>
      <c r="R1809" s="2">
        <f t="shared" si="964"/>
        <v>1.4093547900000001</v>
      </c>
      <c r="S1809" s="2">
        <f t="shared" si="956"/>
        <v>1.3024994299999999</v>
      </c>
      <c r="T1809" s="2">
        <f t="shared" si="974"/>
        <v>258662.93786333999</v>
      </c>
      <c r="U1809" s="2">
        <f t="shared" si="975"/>
        <v>800.90358325794489</v>
      </c>
      <c r="V1809" s="2">
        <f t="shared" si="976"/>
        <v>80209.818521931506</v>
      </c>
      <c r="W1809" s="2">
        <f t="shared" si="977"/>
        <v>279600.39662300947</v>
      </c>
      <c r="X1809" s="27">
        <f t="shared" si="978"/>
        <v>0</v>
      </c>
      <c r="Y1809" s="2">
        <f t="shared" si="957"/>
        <v>0</v>
      </c>
      <c r="Z1809" s="67">
        <f t="shared" si="979"/>
        <v>0</v>
      </c>
      <c r="AA1809" s="2">
        <f t="shared" si="966"/>
        <v>0</v>
      </c>
      <c r="AB1809" s="26">
        <f t="shared" si="986"/>
        <v>6.7299999999999999E-2</v>
      </c>
      <c r="AC1809" s="27">
        <f t="shared" si="968"/>
        <v>11</v>
      </c>
      <c r="AD1809" s="27">
        <v>252</v>
      </c>
      <c r="AE1809" s="10">
        <f t="shared" si="962"/>
        <v>1.0028471130000001</v>
      </c>
      <c r="AF1809" s="2">
        <f t="shared" si="967"/>
        <v>736.44261300000005</v>
      </c>
      <c r="AG1809" s="2">
        <f t="shared" si="980"/>
        <v>796.05392402999996</v>
      </c>
      <c r="AH1809" s="3" t="str">
        <f t="shared" si="981"/>
        <v>-</v>
      </c>
      <c r="AI1809" s="4" t="str">
        <f t="shared" si="963"/>
        <v>A+J=</v>
      </c>
      <c r="AJ1809" s="11">
        <f t="shared" si="987"/>
        <v>42618</v>
      </c>
      <c r="AK1809" s="11"/>
      <c r="AL1809" s="4"/>
      <c r="AM1809" s="1"/>
      <c r="AN1809" s="11"/>
      <c r="AO1809" s="1"/>
      <c r="AP1809" s="1"/>
      <c r="AQ1809" s="1"/>
      <c r="AR1809" s="1"/>
      <c r="AS1809" s="6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</row>
    <row r="1810" spans="1:55" x14ac:dyDescent="0.2">
      <c r="A1810" s="144">
        <f t="shared" si="982"/>
        <v>42599</v>
      </c>
      <c r="B1810" s="2">
        <f t="shared" si="969"/>
        <v>280531.41483097611</v>
      </c>
      <c r="C1810" s="2">
        <f t="shared" si="983"/>
        <v>198589.67451782001</v>
      </c>
      <c r="D1810" s="68">
        <f>SUM(Y1810:Y$1825)</f>
        <v>2647.62014017</v>
      </c>
      <c r="E1810" s="68">
        <f t="shared" si="970"/>
        <v>195942.05437765</v>
      </c>
      <c r="F1810" s="72">
        <f t="shared" si="958"/>
        <v>4691.59</v>
      </c>
      <c r="G1810" s="3">
        <f>IF(N1810=1,VLOOKUP(A1809,[1]Plan1!$BG$69:$BI$188,3),G1809)</f>
        <v>4715.99</v>
      </c>
      <c r="H1810" s="11">
        <f t="shared" si="959"/>
        <v>42523</v>
      </c>
      <c r="I1810" s="11">
        <f t="shared" si="960"/>
        <v>42553</v>
      </c>
      <c r="J1810" s="26">
        <f t="shared" si="971"/>
        <v>5.200795465929442E-3</v>
      </c>
      <c r="K1810" s="11">
        <f t="shared" si="984"/>
        <v>42614</v>
      </c>
      <c r="L1810" s="11">
        <f t="shared" si="972"/>
        <v>42614</v>
      </c>
      <c r="M1810" s="1">
        <f t="shared" si="985"/>
        <v>23</v>
      </c>
      <c r="N1810" s="1">
        <f t="shared" si="955"/>
        <v>12</v>
      </c>
      <c r="O1810" s="2">
        <f t="shared" si="973"/>
        <v>1.0027100900000001</v>
      </c>
      <c r="P1810" s="10">
        <f t="shared" si="965"/>
        <v>1.0034992899999999</v>
      </c>
      <c r="Q1810" s="10">
        <f t="shared" si="961"/>
        <v>1.405862676632085</v>
      </c>
      <c r="R1810" s="2">
        <f t="shared" si="964"/>
        <v>1.4096726900000001</v>
      </c>
      <c r="S1810" s="2">
        <f t="shared" si="956"/>
        <v>1.3024994299999999</v>
      </c>
      <c r="T1810" s="2">
        <f t="shared" si="974"/>
        <v>258662.93786333999</v>
      </c>
      <c r="U1810" s="2">
        <f t="shared" si="975"/>
        <v>800.90358325794489</v>
      </c>
      <c r="V1810" s="2">
        <f t="shared" si="976"/>
        <v>80272.108501018156</v>
      </c>
      <c r="W1810" s="2">
        <f t="shared" si="977"/>
        <v>279662.68660209613</v>
      </c>
      <c r="X1810" s="27">
        <f t="shared" si="978"/>
        <v>0</v>
      </c>
      <c r="Y1810" s="2">
        <f t="shared" si="957"/>
        <v>0</v>
      </c>
      <c r="Z1810" s="67">
        <f t="shared" si="979"/>
        <v>0</v>
      </c>
      <c r="AA1810" s="2">
        <f t="shared" si="966"/>
        <v>0</v>
      </c>
      <c r="AB1810" s="26">
        <f t="shared" si="986"/>
        <v>6.7299999999999999E-2</v>
      </c>
      <c r="AC1810" s="27">
        <f t="shared" si="968"/>
        <v>12</v>
      </c>
      <c r="AD1810" s="27">
        <v>252</v>
      </c>
      <c r="AE1810" s="10">
        <f t="shared" si="962"/>
        <v>1.003106343</v>
      </c>
      <c r="AF1810" s="2">
        <f t="shared" si="967"/>
        <v>803.49580638999998</v>
      </c>
      <c r="AG1810" s="2">
        <f t="shared" si="980"/>
        <v>868.72822887999996</v>
      </c>
      <c r="AH1810" s="3" t="str">
        <f t="shared" si="981"/>
        <v>-</v>
      </c>
      <c r="AI1810" s="4" t="str">
        <f t="shared" si="963"/>
        <v>A+J=</v>
      </c>
      <c r="AJ1810" s="11">
        <f t="shared" si="987"/>
        <v>42618</v>
      </c>
      <c r="AK1810" s="11"/>
      <c r="AL1810" s="4"/>
      <c r="AM1810" s="1"/>
      <c r="AN1810" s="11"/>
      <c r="AO1810" s="1"/>
      <c r="AP1810" s="1"/>
      <c r="AQ1810" s="1"/>
      <c r="AR1810" s="1"/>
      <c r="AS1810" s="6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</row>
    <row r="1811" spans="1:55" x14ac:dyDescent="0.2">
      <c r="A1811" s="144">
        <f t="shared" si="982"/>
        <v>42600</v>
      </c>
      <c r="B1811" s="2">
        <f t="shared" si="969"/>
        <v>280666.44194744603</v>
      </c>
      <c r="C1811" s="2">
        <f t="shared" si="983"/>
        <v>198589.67451782001</v>
      </c>
      <c r="D1811" s="68">
        <f>SUM(Y1811:Y$1825)</f>
        <v>2647.62014017</v>
      </c>
      <c r="E1811" s="68">
        <f t="shared" si="970"/>
        <v>195942.05437765</v>
      </c>
      <c r="F1811" s="72">
        <f t="shared" si="958"/>
        <v>4691.59</v>
      </c>
      <c r="G1811" s="3">
        <f>IF(N1811=1,VLOOKUP(A1810,[1]Plan1!$BG$69:$BI$188,3),G1810)</f>
        <v>4715.99</v>
      </c>
      <c r="H1811" s="11">
        <f t="shared" si="959"/>
        <v>42523</v>
      </c>
      <c r="I1811" s="11">
        <f t="shared" si="960"/>
        <v>42553</v>
      </c>
      <c r="J1811" s="26">
        <f t="shared" si="971"/>
        <v>5.200795465929442E-3</v>
      </c>
      <c r="K1811" s="11">
        <f t="shared" si="984"/>
        <v>42614</v>
      </c>
      <c r="L1811" s="11">
        <f t="shared" si="972"/>
        <v>42614</v>
      </c>
      <c r="M1811" s="1">
        <f t="shared" si="985"/>
        <v>23</v>
      </c>
      <c r="N1811" s="1">
        <f t="shared" si="955"/>
        <v>13</v>
      </c>
      <c r="O1811" s="2">
        <f t="shared" si="973"/>
        <v>1.00293626</v>
      </c>
      <c r="P1811" s="10">
        <f t="shared" si="965"/>
        <v>1.0034992899999999</v>
      </c>
      <c r="Q1811" s="10">
        <f t="shared" si="961"/>
        <v>1.405862676632085</v>
      </c>
      <c r="R1811" s="2">
        <f t="shared" si="964"/>
        <v>1.4099906499999999</v>
      </c>
      <c r="S1811" s="2">
        <f t="shared" si="956"/>
        <v>1.3024994299999999</v>
      </c>
      <c r="T1811" s="2">
        <f t="shared" si="974"/>
        <v>258662.93786333999</v>
      </c>
      <c r="U1811" s="2">
        <f t="shared" si="975"/>
        <v>800.90358325794489</v>
      </c>
      <c r="V1811" s="2">
        <f t="shared" si="976"/>
        <v>80334.410236628042</v>
      </c>
      <c r="W1811" s="2">
        <f t="shared" si="977"/>
        <v>279724.98833770602</v>
      </c>
      <c r="X1811" s="27">
        <f t="shared" si="978"/>
        <v>0</v>
      </c>
      <c r="Y1811" s="2">
        <f t="shared" si="957"/>
        <v>0</v>
      </c>
      <c r="Z1811" s="67">
        <f t="shared" si="979"/>
        <v>0</v>
      </c>
      <c r="AA1811" s="2">
        <f t="shared" si="966"/>
        <v>0</v>
      </c>
      <c r="AB1811" s="26">
        <f t="shared" si="986"/>
        <v>6.7299999999999999E-2</v>
      </c>
      <c r="AC1811" s="27">
        <f t="shared" si="968"/>
        <v>13</v>
      </c>
      <c r="AD1811" s="27">
        <v>252</v>
      </c>
      <c r="AE1811" s="10">
        <f t="shared" si="962"/>
        <v>1.0033656399999999</v>
      </c>
      <c r="AF1811" s="2">
        <f t="shared" si="967"/>
        <v>870.56633019000003</v>
      </c>
      <c r="AG1811" s="2">
        <f t="shared" si="980"/>
        <v>941.45360974000005</v>
      </c>
      <c r="AH1811" s="3" t="str">
        <f t="shared" si="981"/>
        <v>-</v>
      </c>
      <c r="AI1811" s="4" t="str">
        <f t="shared" si="963"/>
        <v>A+J=</v>
      </c>
      <c r="AJ1811" s="11">
        <f t="shared" si="987"/>
        <v>42618</v>
      </c>
      <c r="AK1811" s="11"/>
      <c r="AL1811" s="4"/>
      <c r="AM1811" s="1"/>
      <c r="AN1811" s="11"/>
      <c r="AO1811" s="1"/>
      <c r="AP1811" s="1"/>
      <c r="AQ1811" s="1"/>
      <c r="AR1811" s="1"/>
      <c r="AS1811" s="6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</row>
    <row r="1812" spans="1:55" x14ac:dyDescent="0.2">
      <c r="A1812" s="144">
        <f t="shared" si="982"/>
        <v>42601</v>
      </c>
      <c r="B1812" s="2">
        <f t="shared" si="969"/>
        <v>280801.53388463974</v>
      </c>
      <c r="C1812" s="2">
        <f t="shared" si="983"/>
        <v>198589.67451782001</v>
      </c>
      <c r="D1812" s="68">
        <f>SUM(Y1812:Y$1825)</f>
        <v>2647.62014017</v>
      </c>
      <c r="E1812" s="68">
        <f t="shared" si="970"/>
        <v>195942.05437765</v>
      </c>
      <c r="F1812" s="72">
        <f t="shared" si="958"/>
        <v>4691.59</v>
      </c>
      <c r="G1812" s="3">
        <f>IF(N1812=1,VLOOKUP(A1811,[1]Plan1!$BG$69:$BI$188,3),G1811)</f>
        <v>4715.99</v>
      </c>
      <c r="H1812" s="11">
        <f t="shared" si="959"/>
        <v>42523</v>
      </c>
      <c r="I1812" s="11">
        <f t="shared" si="960"/>
        <v>42553</v>
      </c>
      <c r="J1812" s="26">
        <f t="shared" si="971"/>
        <v>5.200795465929442E-3</v>
      </c>
      <c r="K1812" s="11">
        <f t="shared" si="984"/>
        <v>42614</v>
      </c>
      <c r="L1812" s="11">
        <f t="shared" si="972"/>
        <v>42614</v>
      </c>
      <c r="M1812" s="1">
        <f t="shared" si="985"/>
        <v>23</v>
      </c>
      <c r="N1812" s="1">
        <f t="shared" si="955"/>
        <v>14</v>
      </c>
      <c r="O1812" s="2">
        <f t="shared" si="973"/>
        <v>1.0031624800000001</v>
      </c>
      <c r="P1812" s="10">
        <f t="shared" si="965"/>
        <v>1.0034992899999999</v>
      </c>
      <c r="Q1812" s="10">
        <f t="shared" si="961"/>
        <v>1.405862676632085</v>
      </c>
      <c r="R1812" s="2">
        <f t="shared" si="964"/>
        <v>1.41030868</v>
      </c>
      <c r="S1812" s="2">
        <f t="shared" si="956"/>
        <v>1.3024994299999999</v>
      </c>
      <c r="T1812" s="2">
        <f t="shared" si="974"/>
        <v>258662.93786333999</v>
      </c>
      <c r="U1812" s="2">
        <f t="shared" si="975"/>
        <v>800.90358325794489</v>
      </c>
      <c r="V1812" s="2">
        <f t="shared" si="976"/>
        <v>80396.725688181788</v>
      </c>
      <c r="W1812" s="2">
        <f t="shared" si="977"/>
        <v>279787.30378925975</v>
      </c>
      <c r="X1812" s="27">
        <f t="shared" si="978"/>
        <v>0</v>
      </c>
      <c r="Y1812" s="2">
        <f t="shared" si="957"/>
        <v>0</v>
      </c>
      <c r="Z1812" s="67">
        <f t="shared" si="979"/>
        <v>0</v>
      </c>
      <c r="AA1812" s="2">
        <f t="shared" si="966"/>
        <v>0</v>
      </c>
      <c r="AB1812" s="26">
        <f t="shared" si="986"/>
        <v>6.7299999999999999E-2</v>
      </c>
      <c r="AC1812" s="27">
        <f t="shared" si="968"/>
        <v>14</v>
      </c>
      <c r="AD1812" s="27">
        <v>252</v>
      </c>
      <c r="AE1812" s="10">
        <f t="shared" si="962"/>
        <v>1.0036250040000001</v>
      </c>
      <c r="AF1812" s="2">
        <f t="shared" si="967"/>
        <v>937.65418439999996</v>
      </c>
      <c r="AG1812" s="2">
        <f t="shared" si="980"/>
        <v>1014.23009538</v>
      </c>
      <c r="AH1812" s="3" t="str">
        <f t="shared" si="981"/>
        <v>-</v>
      </c>
      <c r="AI1812" s="4" t="str">
        <f t="shared" si="963"/>
        <v>A+J=</v>
      </c>
      <c r="AJ1812" s="11">
        <f t="shared" si="987"/>
        <v>42618</v>
      </c>
      <c r="AK1812" s="11"/>
      <c r="AL1812" s="4"/>
      <c r="AM1812" s="1"/>
      <c r="AN1812" s="11"/>
      <c r="AO1812" s="1"/>
      <c r="AP1812" s="1"/>
      <c r="AQ1812" s="1"/>
      <c r="AR1812" s="1"/>
      <c r="AS1812" s="6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</row>
    <row r="1813" spans="1:55" x14ac:dyDescent="0.2">
      <c r="A1813" s="144">
        <f t="shared" si="982"/>
        <v>42602</v>
      </c>
      <c r="B1813" s="2">
        <f t="shared" si="969"/>
        <v>280936.69459980837</v>
      </c>
      <c r="C1813" s="2">
        <f t="shared" si="983"/>
        <v>198589.67451782001</v>
      </c>
      <c r="D1813" s="68">
        <f>SUM(Y1813:Y$1825)</f>
        <v>2647.62014017</v>
      </c>
      <c r="E1813" s="68">
        <f t="shared" si="970"/>
        <v>195942.05437765</v>
      </c>
      <c r="F1813" s="72">
        <f t="shared" si="958"/>
        <v>4691.59</v>
      </c>
      <c r="G1813" s="3">
        <f>IF(N1813=1,VLOOKUP(A1812,[1]Plan1!$BG$69:$BI$188,3),G1812)</f>
        <v>4715.99</v>
      </c>
      <c r="H1813" s="11">
        <f t="shared" si="959"/>
        <v>42523</v>
      </c>
      <c r="I1813" s="11">
        <f t="shared" si="960"/>
        <v>42553</v>
      </c>
      <c r="J1813" s="26">
        <f t="shared" si="971"/>
        <v>5.200795465929442E-3</v>
      </c>
      <c r="K1813" s="11">
        <f t="shared" si="984"/>
        <v>42614</v>
      </c>
      <c r="L1813" s="11">
        <f t="shared" si="972"/>
        <v>42614</v>
      </c>
      <c r="M1813" s="1">
        <f t="shared" si="985"/>
        <v>23</v>
      </c>
      <c r="N1813" s="1">
        <f t="shared" si="955"/>
        <v>15</v>
      </c>
      <c r="O1813" s="2">
        <f t="shared" si="973"/>
        <v>1.00338876</v>
      </c>
      <c r="P1813" s="10">
        <f t="shared" si="965"/>
        <v>1.0034992899999999</v>
      </c>
      <c r="Q1813" s="10">
        <f t="shared" si="961"/>
        <v>1.405862676632085</v>
      </c>
      <c r="R1813" s="2">
        <f t="shared" si="964"/>
        <v>1.4106268</v>
      </c>
      <c r="S1813" s="2">
        <f t="shared" si="956"/>
        <v>1.3024994299999999</v>
      </c>
      <c r="T1813" s="2">
        <f t="shared" si="974"/>
        <v>258662.93786333999</v>
      </c>
      <c r="U1813" s="2">
        <f t="shared" si="975"/>
        <v>800.90358325794489</v>
      </c>
      <c r="V1813" s="2">
        <f t="shared" si="976"/>
        <v>80459.058774520396</v>
      </c>
      <c r="W1813" s="2">
        <f t="shared" si="977"/>
        <v>279849.63687559834</v>
      </c>
      <c r="X1813" s="27">
        <f t="shared" si="978"/>
        <v>0</v>
      </c>
      <c r="Y1813" s="2">
        <f t="shared" si="957"/>
        <v>0</v>
      </c>
      <c r="Z1813" s="67">
        <f t="shared" si="979"/>
        <v>0</v>
      </c>
      <c r="AA1813" s="2">
        <f t="shared" si="966"/>
        <v>0</v>
      </c>
      <c r="AB1813" s="26">
        <f t="shared" si="986"/>
        <v>6.7299999999999999E-2</v>
      </c>
      <c r="AC1813" s="27">
        <f t="shared" si="968"/>
        <v>15</v>
      </c>
      <c r="AD1813" s="27">
        <v>252</v>
      </c>
      <c r="AE1813" s="10">
        <f t="shared" si="962"/>
        <v>1.003884435</v>
      </c>
      <c r="AF1813" s="2">
        <f t="shared" si="967"/>
        <v>1004.75936903</v>
      </c>
      <c r="AG1813" s="2">
        <f t="shared" si="980"/>
        <v>1087.0577242100001</v>
      </c>
      <c r="AH1813" s="3" t="str">
        <f t="shared" si="981"/>
        <v>-</v>
      </c>
      <c r="AI1813" s="4" t="str">
        <f t="shared" si="963"/>
        <v>A+J=</v>
      </c>
      <c r="AJ1813" s="11">
        <f t="shared" si="987"/>
        <v>42618</v>
      </c>
      <c r="AK1813" s="11"/>
      <c r="AL1813" s="4"/>
      <c r="AM1813" s="1"/>
      <c r="AN1813" s="11"/>
      <c r="AO1813" s="1"/>
      <c r="AP1813" s="1"/>
      <c r="AQ1813" s="1"/>
      <c r="AR1813" s="1"/>
      <c r="AS1813" s="6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</row>
    <row r="1814" spans="1:55" x14ac:dyDescent="0.2">
      <c r="A1814" s="144">
        <f t="shared" si="982"/>
        <v>42603</v>
      </c>
      <c r="B1814" s="2">
        <f t="shared" si="969"/>
        <v>280936.69459980837</v>
      </c>
      <c r="C1814" s="2">
        <f t="shared" si="983"/>
        <v>198589.67451782001</v>
      </c>
      <c r="D1814" s="68">
        <f>SUM(Y1814:Y$1825)</f>
        <v>2647.62014017</v>
      </c>
      <c r="E1814" s="68">
        <f t="shared" si="970"/>
        <v>195942.05437765</v>
      </c>
      <c r="F1814" s="72">
        <f t="shared" si="958"/>
        <v>4691.59</v>
      </c>
      <c r="G1814" s="3">
        <f>IF(N1814=1,VLOOKUP(A1813,[1]Plan1!$BG$69:$BI$188,3),G1813)</f>
        <v>4715.99</v>
      </c>
      <c r="H1814" s="11">
        <f t="shared" si="959"/>
        <v>42523</v>
      </c>
      <c r="I1814" s="11">
        <f t="shared" si="960"/>
        <v>42553</v>
      </c>
      <c r="J1814" s="26">
        <f t="shared" si="971"/>
        <v>5.200795465929442E-3</v>
      </c>
      <c r="K1814" s="11">
        <f t="shared" si="984"/>
        <v>42614</v>
      </c>
      <c r="L1814" s="11">
        <f t="shared" si="972"/>
        <v>42614</v>
      </c>
      <c r="M1814" s="1">
        <f t="shared" si="985"/>
        <v>23</v>
      </c>
      <c r="N1814" s="1">
        <f t="shared" si="955"/>
        <v>15</v>
      </c>
      <c r="O1814" s="2">
        <f t="shared" si="973"/>
        <v>1.00338876</v>
      </c>
      <c r="P1814" s="10">
        <f t="shared" si="965"/>
        <v>1.0034992899999999</v>
      </c>
      <c r="Q1814" s="10">
        <f t="shared" si="961"/>
        <v>1.405862676632085</v>
      </c>
      <c r="R1814" s="2">
        <f t="shared" si="964"/>
        <v>1.4106268</v>
      </c>
      <c r="S1814" s="2">
        <f t="shared" si="956"/>
        <v>1.3024994299999999</v>
      </c>
      <c r="T1814" s="2">
        <f t="shared" si="974"/>
        <v>258662.93786333999</v>
      </c>
      <c r="U1814" s="2">
        <f t="shared" si="975"/>
        <v>800.90358325794489</v>
      </c>
      <c r="V1814" s="2">
        <f t="shared" si="976"/>
        <v>80459.058774520396</v>
      </c>
      <c r="W1814" s="2">
        <f t="shared" si="977"/>
        <v>279849.63687559834</v>
      </c>
      <c r="X1814" s="27">
        <f t="shared" si="978"/>
        <v>0</v>
      </c>
      <c r="Y1814" s="2">
        <f t="shared" si="957"/>
        <v>0</v>
      </c>
      <c r="Z1814" s="67">
        <f t="shared" si="979"/>
        <v>0</v>
      </c>
      <c r="AA1814" s="2">
        <f t="shared" si="966"/>
        <v>0</v>
      </c>
      <c r="AB1814" s="26">
        <f t="shared" si="986"/>
        <v>6.7299999999999999E-2</v>
      </c>
      <c r="AC1814" s="27">
        <f t="shared" si="968"/>
        <v>15</v>
      </c>
      <c r="AD1814" s="27">
        <v>252</v>
      </c>
      <c r="AE1814" s="10">
        <f t="shared" si="962"/>
        <v>1.003884435</v>
      </c>
      <c r="AF1814" s="2">
        <f t="shared" si="967"/>
        <v>1004.75936903</v>
      </c>
      <c r="AG1814" s="2">
        <f t="shared" si="980"/>
        <v>1087.0577242100001</v>
      </c>
      <c r="AH1814" s="3" t="str">
        <f t="shared" si="981"/>
        <v>-</v>
      </c>
      <c r="AI1814" s="4" t="str">
        <f t="shared" si="963"/>
        <v>A+J=</v>
      </c>
      <c r="AJ1814" s="11">
        <f t="shared" si="987"/>
        <v>42618</v>
      </c>
      <c r="AK1814" s="11"/>
      <c r="AL1814" s="4"/>
      <c r="AM1814" s="1"/>
      <c r="AN1814" s="11"/>
      <c r="AO1814" s="1"/>
      <c r="AP1814" s="1"/>
      <c r="AQ1814" s="1"/>
      <c r="AR1814" s="1"/>
      <c r="AS1814" s="6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</row>
    <row r="1815" spans="1:55" x14ac:dyDescent="0.2">
      <c r="A1815" s="144">
        <f t="shared" si="982"/>
        <v>42604</v>
      </c>
      <c r="B1815" s="2">
        <f t="shared" si="969"/>
        <v>280936.69459980837</v>
      </c>
      <c r="C1815" s="2">
        <f t="shared" si="983"/>
        <v>198589.67451782001</v>
      </c>
      <c r="D1815" s="68">
        <f>SUM(Y1815:Y$1825)</f>
        <v>2647.62014017</v>
      </c>
      <c r="E1815" s="68">
        <f t="shared" si="970"/>
        <v>195942.05437765</v>
      </c>
      <c r="F1815" s="72">
        <f t="shared" si="958"/>
        <v>4691.59</v>
      </c>
      <c r="G1815" s="3">
        <f>IF(N1815=1,VLOOKUP(A1814,[1]Plan1!$BG$69:$BI$188,3),G1814)</f>
        <v>4715.99</v>
      </c>
      <c r="H1815" s="11">
        <f t="shared" si="959"/>
        <v>42523</v>
      </c>
      <c r="I1815" s="11">
        <f t="shared" si="960"/>
        <v>42553</v>
      </c>
      <c r="J1815" s="26">
        <f t="shared" si="971"/>
        <v>5.200795465929442E-3</v>
      </c>
      <c r="K1815" s="11">
        <f t="shared" si="984"/>
        <v>42614</v>
      </c>
      <c r="L1815" s="11">
        <f t="shared" si="972"/>
        <v>42614</v>
      </c>
      <c r="M1815" s="1">
        <f t="shared" si="985"/>
        <v>23</v>
      </c>
      <c r="N1815" s="1">
        <f t="shared" si="955"/>
        <v>15</v>
      </c>
      <c r="O1815" s="2">
        <f t="shared" si="973"/>
        <v>1.00338876</v>
      </c>
      <c r="P1815" s="10">
        <f t="shared" si="965"/>
        <v>1.0034992899999999</v>
      </c>
      <c r="Q1815" s="10">
        <f t="shared" si="961"/>
        <v>1.405862676632085</v>
      </c>
      <c r="R1815" s="2">
        <f t="shared" si="964"/>
        <v>1.4106268</v>
      </c>
      <c r="S1815" s="2">
        <f t="shared" si="956"/>
        <v>1.3024994299999999</v>
      </c>
      <c r="T1815" s="2">
        <f t="shared" si="974"/>
        <v>258662.93786333999</v>
      </c>
      <c r="U1815" s="2">
        <f t="shared" si="975"/>
        <v>800.90358325794489</v>
      </c>
      <c r="V1815" s="2">
        <f t="shared" si="976"/>
        <v>80459.058774520396</v>
      </c>
      <c r="W1815" s="2">
        <f t="shared" si="977"/>
        <v>279849.63687559834</v>
      </c>
      <c r="X1815" s="27">
        <f t="shared" si="978"/>
        <v>0</v>
      </c>
      <c r="Y1815" s="2">
        <f t="shared" si="957"/>
        <v>0</v>
      </c>
      <c r="Z1815" s="67">
        <f t="shared" si="979"/>
        <v>0</v>
      </c>
      <c r="AA1815" s="2">
        <f t="shared" si="966"/>
        <v>0</v>
      </c>
      <c r="AB1815" s="26">
        <f t="shared" si="986"/>
        <v>6.7299999999999999E-2</v>
      </c>
      <c r="AC1815" s="27">
        <f t="shared" si="968"/>
        <v>15</v>
      </c>
      <c r="AD1815" s="27">
        <v>252</v>
      </c>
      <c r="AE1815" s="10">
        <f t="shared" si="962"/>
        <v>1.003884435</v>
      </c>
      <c r="AF1815" s="2">
        <f t="shared" si="967"/>
        <v>1004.75936903</v>
      </c>
      <c r="AG1815" s="2">
        <f t="shared" si="980"/>
        <v>1087.0577242100001</v>
      </c>
      <c r="AH1815" s="3" t="str">
        <f t="shared" si="981"/>
        <v>-</v>
      </c>
      <c r="AI1815" s="4" t="str">
        <f t="shared" si="963"/>
        <v>A+J=</v>
      </c>
      <c r="AJ1815" s="11">
        <f t="shared" si="987"/>
        <v>42618</v>
      </c>
      <c r="AK1815" s="11"/>
      <c r="AL1815" s="4"/>
      <c r="AM1815" s="1"/>
      <c r="AN1815" s="11"/>
      <c r="AO1815" s="1"/>
      <c r="AP1815" s="1"/>
      <c r="AQ1815" s="1"/>
      <c r="AR1815" s="1"/>
      <c r="AS1815" s="6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</row>
    <row r="1816" spans="1:55" x14ac:dyDescent="0.2">
      <c r="A1816" s="144">
        <f t="shared" si="982"/>
        <v>42605</v>
      </c>
      <c r="B1816" s="2">
        <f t="shared" si="969"/>
        <v>281071.91849651025</v>
      </c>
      <c r="C1816" s="2">
        <f t="shared" si="983"/>
        <v>198589.67451782001</v>
      </c>
      <c r="D1816" s="68">
        <f>SUM(Y1816:Y$1825)</f>
        <v>2647.62014017</v>
      </c>
      <c r="E1816" s="68">
        <f t="shared" si="970"/>
        <v>195942.05437765</v>
      </c>
      <c r="F1816" s="72">
        <f t="shared" si="958"/>
        <v>4691.59</v>
      </c>
      <c r="G1816" s="3">
        <f>IF(N1816=1,VLOOKUP(A1815,[1]Plan1!$BG$69:$BI$188,3),G1815)</f>
        <v>4715.99</v>
      </c>
      <c r="H1816" s="11">
        <f t="shared" si="959"/>
        <v>42523</v>
      </c>
      <c r="I1816" s="11">
        <f t="shared" si="960"/>
        <v>42553</v>
      </c>
      <c r="J1816" s="26">
        <f t="shared" si="971"/>
        <v>5.200795465929442E-3</v>
      </c>
      <c r="K1816" s="11">
        <f t="shared" si="984"/>
        <v>42614</v>
      </c>
      <c r="L1816" s="11">
        <f t="shared" si="972"/>
        <v>42614</v>
      </c>
      <c r="M1816" s="1">
        <f t="shared" si="985"/>
        <v>23</v>
      </c>
      <c r="N1816" s="1">
        <f t="shared" si="955"/>
        <v>16</v>
      </c>
      <c r="O1816" s="2">
        <f t="shared" si="973"/>
        <v>1.0036150800000001</v>
      </c>
      <c r="P1816" s="10">
        <f t="shared" si="965"/>
        <v>1.0034992899999999</v>
      </c>
      <c r="Q1816" s="10">
        <f t="shared" si="961"/>
        <v>1.405862676632085</v>
      </c>
      <c r="R1816" s="2">
        <f t="shared" si="964"/>
        <v>1.41094498</v>
      </c>
      <c r="S1816" s="2">
        <f t="shared" si="956"/>
        <v>1.3024994299999999</v>
      </c>
      <c r="T1816" s="2">
        <f t="shared" si="974"/>
        <v>258662.93786333999</v>
      </c>
      <c r="U1816" s="2">
        <f t="shared" si="975"/>
        <v>800.90358325794489</v>
      </c>
      <c r="V1816" s="2">
        <f t="shared" si="976"/>
        <v>80521.403617382297</v>
      </c>
      <c r="W1816" s="2">
        <f t="shared" si="977"/>
        <v>279911.98171846027</v>
      </c>
      <c r="X1816" s="27">
        <f t="shared" si="978"/>
        <v>0</v>
      </c>
      <c r="Y1816" s="2">
        <f t="shared" si="957"/>
        <v>0</v>
      </c>
      <c r="Z1816" s="67">
        <f t="shared" si="979"/>
        <v>0</v>
      </c>
      <c r="AA1816" s="2">
        <f t="shared" si="966"/>
        <v>0</v>
      </c>
      <c r="AB1816" s="26">
        <f t="shared" si="986"/>
        <v>6.7299999999999999E-2</v>
      </c>
      <c r="AC1816" s="27">
        <f t="shared" si="968"/>
        <v>16</v>
      </c>
      <c r="AD1816" s="27">
        <v>252</v>
      </c>
      <c r="AE1816" s="10">
        <f t="shared" si="962"/>
        <v>1.004143934</v>
      </c>
      <c r="AF1816" s="2">
        <f t="shared" si="967"/>
        <v>1071.88214275</v>
      </c>
      <c r="AG1816" s="2">
        <f t="shared" si="980"/>
        <v>1159.9367780499999</v>
      </c>
      <c r="AH1816" s="3" t="str">
        <f t="shared" si="981"/>
        <v>-</v>
      </c>
      <c r="AI1816" s="4" t="str">
        <f t="shared" si="963"/>
        <v>A+J=</v>
      </c>
      <c r="AJ1816" s="11">
        <f t="shared" si="987"/>
        <v>42618</v>
      </c>
      <c r="AK1816" s="11"/>
      <c r="AL1816" s="4"/>
      <c r="AM1816" s="1"/>
      <c r="AN1816" s="11"/>
      <c r="AO1816" s="1"/>
      <c r="AP1816" s="1"/>
      <c r="AQ1816" s="1"/>
      <c r="AR1816" s="1"/>
      <c r="AS1816" s="6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</row>
    <row r="1817" spans="1:55" x14ac:dyDescent="0.2">
      <c r="A1817" s="144">
        <f t="shared" si="982"/>
        <v>42606</v>
      </c>
      <c r="B1817" s="2">
        <f t="shared" si="969"/>
        <v>281207.20897274651</v>
      </c>
      <c r="C1817" s="2">
        <f t="shared" si="983"/>
        <v>198589.67451782001</v>
      </c>
      <c r="D1817" s="68">
        <f>SUM(Y1817:Y$1825)</f>
        <v>2647.62014017</v>
      </c>
      <c r="E1817" s="68">
        <f t="shared" si="970"/>
        <v>195942.05437765</v>
      </c>
      <c r="F1817" s="72">
        <f t="shared" si="958"/>
        <v>4691.59</v>
      </c>
      <c r="G1817" s="3">
        <f>IF(N1817=1,VLOOKUP(A1816,[1]Plan1!$BG$69:$BI$188,3),G1816)</f>
        <v>4715.99</v>
      </c>
      <c r="H1817" s="11">
        <f t="shared" si="959"/>
        <v>42523</v>
      </c>
      <c r="I1817" s="11">
        <f t="shared" si="960"/>
        <v>42553</v>
      </c>
      <c r="J1817" s="26">
        <f t="shared" si="971"/>
        <v>5.200795465929442E-3</v>
      </c>
      <c r="K1817" s="11">
        <f t="shared" si="984"/>
        <v>42614</v>
      </c>
      <c r="L1817" s="11">
        <f t="shared" si="972"/>
        <v>42614</v>
      </c>
      <c r="M1817" s="1">
        <f t="shared" si="985"/>
        <v>23</v>
      </c>
      <c r="N1817" s="1">
        <f t="shared" si="955"/>
        <v>17</v>
      </c>
      <c r="O1817" s="2">
        <f t="shared" si="973"/>
        <v>1.0038414600000001</v>
      </c>
      <c r="P1817" s="10">
        <f t="shared" si="965"/>
        <v>1.0034992899999999</v>
      </c>
      <c r="Q1817" s="10">
        <f t="shared" si="961"/>
        <v>1.405862676632085</v>
      </c>
      <c r="R1817" s="2">
        <f t="shared" si="964"/>
        <v>1.41126324</v>
      </c>
      <c r="S1817" s="2">
        <f t="shared" si="956"/>
        <v>1.3024994299999999</v>
      </c>
      <c r="T1817" s="2">
        <f t="shared" si="974"/>
        <v>258662.93786333999</v>
      </c>
      <c r="U1817" s="2">
        <f t="shared" si="975"/>
        <v>800.90358325794489</v>
      </c>
      <c r="V1817" s="2">
        <f t="shared" si="976"/>
        <v>80583.764135608522</v>
      </c>
      <c r="W1817" s="2">
        <f t="shared" si="977"/>
        <v>279974.3422366865</v>
      </c>
      <c r="X1817" s="27">
        <f t="shared" si="978"/>
        <v>0</v>
      </c>
      <c r="Y1817" s="2">
        <f t="shared" si="957"/>
        <v>0</v>
      </c>
      <c r="Z1817" s="67">
        <f t="shared" si="979"/>
        <v>0</v>
      </c>
      <c r="AA1817" s="2">
        <f t="shared" si="966"/>
        <v>0</v>
      </c>
      <c r="AB1817" s="26">
        <f t="shared" si="986"/>
        <v>6.7299999999999999E-2</v>
      </c>
      <c r="AC1817" s="27">
        <f t="shared" si="968"/>
        <v>17</v>
      </c>
      <c r="AD1817" s="27">
        <v>252</v>
      </c>
      <c r="AE1817" s="10">
        <f t="shared" si="962"/>
        <v>1.0044034989999999</v>
      </c>
      <c r="AF1817" s="2">
        <f t="shared" si="967"/>
        <v>1139.02198821</v>
      </c>
      <c r="AG1817" s="2">
        <f t="shared" si="980"/>
        <v>1232.86673606</v>
      </c>
      <c r="AH1817" s="3" t="str">
        <f t="shared" si="981"/>
        <v>-</v>
      </c>
      <c r="AI1817" s="4" t="str">
        <f t="shared" si="963"/>
        <v>A+J=</v>
      </c>
      <c r="AJ1817" s="11">
        <f t="shared" si="987"/>
        <v>42618</v>
      </c>
      <c r="AK1817" s="11"/>
      <c r="AL1817" s="4"/>
      <c r="AM1817" s="1"/>
      <c r="AN1817" s="11"/>
      <c r="AO1817" s="1"/>
      <c r="AP1817" s="1"/>
      <c r="AQ1817" s="1"/>
      <c r="AR1817" s="1"/>
      <c r="AS1817" s="6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</row>
    <row r="1818" spans="1:55" x14ac:dyDescent="0.2">
      <c r="A1818" s="144">
        <f t="shared" si="982"/>
        <v>42607</v>
      </c>
      <c r="B1818" s="2">
        <f t="shared" si="969"/>
        <v>281342.56436456658</v>
      </c>
      <c r="C1818" s="2">
        <f t="shared" si="983"/>
        <v>198589.67451782001</v>
      </c>
      <c r="D1818" s="68">
        <f>SUM(Y1818:Y$1825)</f>
        <v>2647.62014017</v>
      </c>
      <c r="E1818" s="68">
        <f t="shared" si="970"/>
        <v>195942.05437765</v>
      </c>
      <c r="F1818" s="72">
        <f t="shared" si="958"/>
        <v>4691.59</v>
      </c>
      <c r="G1818" s="3">
        <f>IF(N1818=1,VLOOKUP(A1817,[1]Plan1!$BG$69:$BI$188,3),G1817)</f>
        <v>4715.99</v>
      </c>
      <c r="H1818" s="11">
        <f t="shared" si="959"/>
        <v>42523</v>
      </c>
      <c r="I1818" s="11">
        <f t="shared" si="960"/>
        <v>42553</v>
      </c>
      <c r="J1818" s="26">
        <f t="shared" si="971"/>
        <v>5.200795465929442E-3</v>
      </c>
      <c r="K1818" s="11">
        <f t="shared" si="984"/>
        <v>42614</v>
      </c>
      <c r="L1818" s="11">
        <f t="shared" si="972"/>
        <v>42614</v>
      </c>
      <c r="M1818" s="1">
        <f t="shared" si="985"/>
        <v>23</v>
      </c>
      <c r="N1818" s="1">
        <f t="shared" si="955"/>
        <v>18</v>
      </c>
      <c r="O1818" s="2">
        <f t="shared" si="973"/>
        <v>1.00406789</v>
      </c>
      <c r="P1818" s="10">
        <f t="shared" si="965"/>
        <v>1.0034992899999999</v>
      </c>
      <c r="Q1818" s="10">
        <f t="shared" si="961"/>
        <v>1.405862676632085</v>
      </c>
      <c r="R1818" s="2">
        <f t="shared" si="964"/>
        <v>1.4115815700000001</v>
      </c>
      <c r="S1818" s="2">
        <f t="shared" si="956"/>
        <v>1.3024994299999999</v>
      </c>
      <c r="T1818" s="2">
        <f t="shared" si="974"/>
        <v>258662.93786333999</v>
      </c>
      <c r="U1818" s="2">
        <f t="shared" si="975"/>
        <v>800.90358325794489</v>
      </c>
      <c r="V1818" s="2">
        <f t="shared" si="976"/>
        <v>80646.138369778579</v>
      </c>
      <c r="W1818" s="2">
        <f t="shared" si="977"/>
        <v>280036.71647085657</v>
      </c>
      <c r="X1818" s="27">
        <f t="shared" si="978"/>
        <v>0</v>
      </c>
      <c r="Y1818" s="2">
        <f t="shared" si="957"/>
        <v>0</v>
      </c>
      <c r="Z1818" s="67">
        <f t="shared" si="979"/>
        <v>0</v>
      </c>
      <c r="AA1818" s="2">
        <f t="shared" si="966"/>
        <v>0</v>
      </c>
      <c r="AB1818" s="26">
        <f t="shared" si="986"/>
        <v>6.7299999999999999E-2</v>
      </c>
      <c r="AC1818" s="27">
        <f t="shared" si="968"/>
        <v>18</v>
      </c>
      <c r="AD1818" s="27">
        <v>252</v>
      </c>
      <c r="AE1818" s="10">
        <f t="shared" si="962"/>
        <v>1.004663131</v>
      </c>
      <c r="AF1818" s="2">
        <f t="shared" si="967"/>
        <v>1206.1791641</v>
      </c>
      <c r="AG1818" s="2">
        <f t="shared" si="980"/>
        <v>1305.8478937100001</v>
      </c>
      <c r="AH1818" s="3" t="str">
        <f t="shared" si="981"/>
        <v>-</v>
      </c>
      <c r="AI1818" s="4" t="str">
        <f t="shared" si="963"/>
        <v>A+J=</v>
      </c>
      <c r="AJ1818" s="11">
        <f t="shared" si="987"/>
        <v>42618</v>
      </c>
      <c r="AK1818" s="11"/>
      <c r="AL1818" s="4"/>
      <c r="AM1818" s="1"/>
      <c r="AN1818" s="11"/>
      <c r="AO1818" s="1"/>
      <c r="AP1818" s="1"/>
      <c r="AQ1818" s="1"/>
      <c r="AR1818" s="1"/>
      <c r="AS1818" s="6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</row>
    <row r="1819" spans="1:55" x14ac:dyDescent="0.2">
      <c r="A1819" s="144">
        <f t="shared" si="982"/>
        <v>42608</v>
      </c>
      <c r="B1819" s="2">
        <f t="shared" si="969"/>
        <v>281477.9849752803</v>
      </c>
      <c r="C1819" s="2">
        <f t="shared" si="983"/>
        <v>198589.67451782001</v>
      </c>
      <c r="D1819" s="68">
        <f>SUM(Y1819:Y$1825)</f>
        <v>2647.62014017</v>
      </c>
      <c r="E1819" s="68">
        <f t="shared" si="970"/>
        <v>195942.05437765</v>
      </c>
      <c r="F1819" s="72">
        <f t="shared" si="958"/>
        <v>4691.59</v>
      </c>
      <c r="G1819" s="3">
        <f>IF(N1819=1,VLOOKUP(A1818,[1]Plan1!$BG$69:$BI$188,3),G1818)</f>
        <v>4715.99</v>
      </c>
      <c r="H1819" s="11">
        <f t="shared" si="959"/>
        <v>42523</v>
      </c>
      <c r="I1819" s="11">
        <f t="shared" si="960"/>
        <v>42553</v>
      </c>
      <c r="J1819" s="26">
        <f t="shared" si="971"/>
        <v>5.200795465929442E-3</v>
      </c>
      <c r="K1819" s="11">
        <f t="shared" si="984"/>
        <v>42614</v>
      </c>
      <c r="L1819" s="11">
        <f t="shared" si="972"/>
        <v>42614</v>
      </c>
      <c r="M1819" s="1">
        <f t="shared" si="985"/>
        <v>23</v>
      </c>
      <c r="N1819" s="1">
        <f t="shared" si="955"/>
        <v>19</v>
      </c>
      <c r="O1819" s="2">
        <f t="shared" si="973"/>
        <v>1.00429437</v>
      </c>
      <c r="P1819" s="10">
        <f t="shared" si="965"/>
        <v>1.0034992899999999</v>
      </c>
      <c r="Q1819" s="10">
        <f t="shared" si="961"/>
        <v>1.405862676632085</v>
      </c>
      <c r="R1819" s="2">
        <f t="shared" si="964"/>
        <v>1.4118999699999999</v>
      </c>
      <c r="S1819" s="2">
        <f t="shared" si="956"/>
        <v>1.3024994299999999</v>
      </c>
      <c r="T1819" s="2">
        <f t="shared" si="974"/>
        <v>258662.93786333999</v>
      </c>
      <c r="U1819" s="2">
        <f t="shared" si="975"/>
        <v>800.90358325794489</v>
      </c>
      <c r="V1819" s="2">
        <f t="shared" si="976"/>
        <v>80708.526319892379</v>
      </c>
      <c r="W1819" s="2">
        <f t="shared" si="977"/>
        <v>280099.10442097031</v>
      </c>
      <c r="X1819" s="27">
        <f t="shared" si="978"/>
        <v>0</v>
      </c>
      <c r="Y1819" s="2">
        <f t="shared" si="957"/>
        <v>0</v>
      </c>
      <c r="Z1819" s="67">
        <f t="shared" si="979"/>
        <v>0</v>
      </c>
      <c r="AA1819" s="2">
        <f t="shared" si="966"/>
        <v>0</v>
      </c>
      <c r="AB1819" s="26">
        <f t="shared" si="986"/>
        <v>6.7299999999999999E-2</v>
      </c>
      <c r="AC1819" s="27">
        <f t="shared" si="968"/>
        <v>19</v>
      </c>
      <c r="AD1819" s="27">
        <v>252</v>
      </c>
      <c r="AE1819" s="10">
        <f t="shared" si="962"/>
        <v>1.004922831</v>
      </c>
      <c r="AF1819" s="2">
        <f t="shared" si="967"/>
        <v>1273.3539290599999</v>
      </c>
      <c r="AG1819" s="2">
        <f t="shared" si="980"/>
        <v>1378.88055431</v>
      </c>
      <c r="AH1819" s="3" t="str">
        <f t="shared" si="981"/>
        <v>-</v>
      </c>
      <c r="AI1819" s="4" t="str">
        <f t="shared" si="963"/>
        <v>A+J=</v>
      </c>
      <c r="AJ1819" s="11">
        <f t="shared" si="987"/>
        <v>42618</v>
      </c>
      <c r="AK1819" s="11"/>
      <c r="AL1819" s="4"/>
      <c r="AM1819" s="1"/>
      <c r="AN1819" s="11"/>
      <c r="AO1819" s="1"/>
      <c r="AP1819" s="1"/>
      <c r="AQ1819" s="1"/>
      <c r="AR1819" s="1"/>
      <c r="AS1819" s="6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</row>
    <row r="1820" spans="1:55" x14ac:dyDescent="0.2">
      <c r="A1820" s="144">
        <f t="shared" si="982"/>
        <v>42609</v>
      </c>
      <c r="B1820" s="2">
        <f t="shared" si="969"/>
        <v>281613.46632883692</v>
      </c>
      <c r="C1820" s="2">
        <f t="shared" si="983"/>
        <v>198589.67451782001</v>
      </c>
      <c r="D1820" s="68">
        <f>SUM(Y1820:Y$1825)</f>
        <v>2647.62014017</v>
      </c>
      <c r="E1820" s="68">
        <f t="shared" si="970"/>
        <v>195942.05437765</v>
      </c>
      <c r="F1820" s="72">
        <f t="shared" si="958"/>
        <v>4691.59</v>
      </c>
      <c r="G1820" s="3">
        <f>IF(N1820=1,VLOOKUP(A1819,[1]Plan1!$BG$69:$BI$188,3),G1819)</f>
        <v>4715.99</v>
      </c>
      <c r="H1820" s="11">
        <f t="shared" si="959"/>
        <v>42523</v>
      </c>
      <c r="I1820" s="11">
        <f t="shared" si="960"/>
        <v>42553</v>
      </c>
      <c r="J1820" s="26">
        <f t="shared" si="971"/>
        <v>5.200795465929442E-3</v>
      </c>
      <c r="K1820" s="11">
        <f t="shared" si="984"/>
        <v>42614</v>
      </c>
      <c r="L1820" s="11">
        <f t="shared" si="972"/>
        <v>42614</v>
      </c>
      <c r="M1820" s="1">
        <f t="shared" si="985"/>
        <v>23</v>
      </c>
      <c r="N1820" s="1">
        <f t="shared" si="955"/>
        <v>20</v>
      </c>
      <c r="O1820" s="2">
        <f t="shared" si="973"/>
        <v>1.00452089</v>
      </c>
      <c r="P1820" s="10">
        <f t="shared" si="965"/>
        <v>1.0034992899999999</v>
      </c>
      <c r="Q1820" s="10">
        <f t="shared" si="961"/>
        <v>1.405862676632085</v>
      </c>
      <c r="R1820" s="2">
        <f t="shared" si="964"/>
        <v>1.4122184200000001</v>
      </c>
      <c r="S1820" s="2">
        <f t="shared" si="956"/>
        <v>1.3024994299999999</v>
      </c>
      <c r="T1820" s="2">
        <f t="shared" si="974"/>
        <v>258662.93786333999</v>
      </c>
      <c r="U1820" s="2">
        <f t="shared" si="975"/>
        <v>800.90358325794489</v>
      </c>
      <c r="V1820" s="2">
        <f t="shared" si="976"/>
        <v>80770.924067108979</v>
      </c>
      <c r="W1820" s="2">
        <f t="shared" si="977"/>
        <v>280161.50216818694</v>
      </c>
      <c r="X1820" s="27">
        <f t="shared" si="978"/>
        <v>0</v>
      </c>
      <c r="Y1820" s="2">
        <f t="shared" si="957"/>
        <v>0</v>
      </c>
      <c r="Z1820" s="67">
        <f t="shared" si="979"/>
        <v>0</v>
      </c>
      <c r="AA1820" s="2">
        <f t="shared" si="966"/>
        <v>0</v>
      </c>
      <c r="AB1820" s="26">
        <f t="shared" si="986"/>
        <v>6.7299999999999999E-2</v>
      </c>
      <c r="AC1820" s="27">
        <f t="shared" si="968"/>
        <v>20</v>
      </c>
      <c r="AD1820" s="27">
        <v>252</v>
      </c>
      <c r="AE1820" s="10">
        <f t="shared" si="962"/>
        <v>1.0051825969999999</v>
      </c>
      <c r="AF1820" s="2">
        <f t="shared" si="967"/>
        <v>1340.54576578</v>
      </c>
      <c r="AG1820" s="2">
        <f t="shared" si="980"/>
        <v>1451.9641606499999</v>
      </c>
      <c r="AH1820" s="3" t="str">
        <f t="shared" si="981"/>
        <v>-</v>
      </c>
      <c r="AI1820" s="4" t="str">
        <f t="shared" si="963"/>
        <v>A+J=</v>
      </c>
      <c r="AJ1820" s="11">
        <f t="shared" si="987"/>
        <v>42618</v>
      </c>
      <c r="AK1820" s="11"/>
      <c r="AL1820" s="4"/>
      <c r="AM1820" s="1"/>
      <c r="AN1820" s="11"/>
      <c r="AO1820" s="1"/>
      <c r="AP1820" s="1"/>
      <c r="AQ1820" s="1"/>
      <c r="AR1820" s="1"/>
      <c r="AS1820" s="6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</row>
    <row r="1821" spans="1:55" x14ac:dyDescent="0.2">
      <c r="A1821" s="144">
        <f t="shared" si="982"/>
        <v>42610</v>
      </c>
      <c r="B1821" s="2">
        <f t="shared" si="969"/>
        <v>281613.46632883692</v>
      </c>
      <c r="C1821" s="2">
        <f t="shared" si="983"/>
        <v>198589.67451782001</v>
      </c>
      <c r="D1821" s="68">
        <f>SUM(Y1821:Y$1825)</f>
        <v>2647.62014017</v>
      </c>
      <c r="E1821" s="68">
        <f t="shared" si="970"/>
        <v>195942.05437765</v>
      </c>
      <c r="F1821" s="72">
        <f t="shared" si="958"/>
        <v>4691.59</v>
      </c>
      <c r="G1821" s="3">
        <f>IF(N1821=1,VLOOKUP(A1820,[1]Plan1!$BG$69:$BI$188,3),G1820)</f>
        <v>4715.99</v>
      </c>
      <c r="H1821" s="11">
        <f t="shared" si="959"/>
        <v>42523</v>
      </c>
      <c r="I1821" s="11">
        <f t="shared" si="960"/>
        <v>42553</v>
      </c>
      <c r="J1821" s="26">
        <f t="shared" si="971"/>
        <v>5.200795465929442E-3</v>
      </c>
      <c r="K1821" s="11">
        <f t="shared" si="984"/>
        <v>42614</v>
      </c>
      <c r="L1821" s="11">
        <f t="shared" si="972"/>
        <v>42614</v>
      </c>
      <c r="M1821" s="1">
        <f t="shared" si="985"/>
        <v>23</v>
      </c>
      <c r="N1821" s="1">
        <f t="shared" ref="N1821:N1884" si="988">(M1821-(NETWORKDAYS(A1821,L1821,AN$137:AN$327)-1))</f>
        <v>20</v>
      </c>
      <c r="O1821" s="2">
        <f t="shared" si="973"/>
        <v>1.00452089</v>
      </c>
      <c r="P1821" s="10">
        <f t="shared" si="965"/>
        <v>1.0034992899999999</v>
      </c>
      <c r="Q1821" s="10">
        <f t="shared" si="961"/>
        <v>1.405862676632085</v>
      </c>
      <c r="R1821" s="2">
        <f t="shared" si="964"/>
        <v>1.4122184200000001</v>
      </c>
      <c r="S1821" s="2">
        <f t="shared" si="956"/>
        <v>1.3024994299999999</v>
      </c>
      <c r="T1821" s="2">
        <f t="shared" si="974"/>
        <v>258662.93786333999</v>
      </c>
      <c r="U1821" s="2">
        <f t="shared" si="975"/>
        <v>800.90358325794489</v>
      </c>
      <c r="V1821" s="2">
        <f t="shared" si="976"/>
        <v>80770.924067108979</v>
      </c>
      <c r="W1821" s="2">
        <f t="shared" si="977"/>
        <v>280161.50216818694</v>
      </c>
      <c r="X1821" s="27">
        <f t="shared" si="978"/>
        <v>0</v>
      </c>
      <c r="Y1821" s="2">
        <f t="shared" si="957"/>
        <v>0</v>
      </c>
      <c r="Z1821" s="67">
        <f t="shared" si="979"/>
        <v>0</v>
      </c>
      <c r="AA1821" s="2">
        <f t="shared" si="966"/>
        <v>0</v>
      </c>
      <c r="AB1821" s="26">
        <f t="shared" si="986"/>
        <v>6.7299999999999999E-2</v>
      </c>
      <c r="AC1821" s="27">
        <f t="shared" si="968"/>
        <v>20</v>
      </c>
      <c r="AD1821" s="27">
        <v>252</v>
      </c>
      <c r="AE1821" s="10">
        <f t="shared" si="962"/>
        <v>1.0051825969999999</v>
      </c>
      <c r="AF1821" s="2">
        <f t="shared" si="967"/>
        <v>1340.54576578</v>
      </c>
      <c r="AG1821" s="2">
        <f t="shared" si="980"/>
        <v>1451.9641606499999</v>
      </c>
      <c r="AH1821" s="3" t="str">
        <f t="shared" si="981"/>
        <v>-</v>
      </c>
      <c r="AI1821" s="4" t="str">
        <f t="shared" si="963"/>
        <v>A+J=</v>
      </c>
      <c r="AJ1821" s="11">
        <f t="shared" si="987"/>
        <v>42618</v>
      </c>
      <c r="AK1821" s="11"/>
      <c r="AL1821" s="4"/>
      <c r="AM1821" s="1"/>
      <c r="AN1821" s="11"/>
      <c r="AO1821" s="1"/>
      <c r="AP1821" s="1"/>
      <c r="AQ1821" s="1"/>
      <c r="AR1821" s="1"/>
      <c r="AS1821" s="6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</row>
    <row r="1822" spans="1:55" x14ac:dyDescent="0.2">
      <c r="A1822" s="144">
        <f t="shared" si="982"/>
        <v>42611</v>
      </c>
      <c r="B1822" s="2">
        <f t="shared" si="969"/>
        <v>281613.46632883692</v>
      </c>
      <c r="C1822" s="2">
        <f t="shared" si="983"/>
        <v>198589.67451782001</v>
      </c>
      <c r="D1822" s="68">
        <f>SUM(Y1822:Y$1825)</f>
        <v>2647.62014017</v>
      </c>
      <c r="E1822" s="68">
        <f t="shared" si="970"/>
        <v>195942.05437765</v>
      </c>
      <c r="F1822" s="72">
        <f t="shared" si="958"/>
        <v>4691.59</v>
      </c>
      <c r="G1822" s="3">
        <f>IF(N1822=1,VLOOKUP(A1821,[1]Plan1!$BG$69:$BI$188,3),G1821)</f>
        <v>4715.99</v>
      </c>
      <c r="H1822" s="11">
        <f t="shared" si="959"/>
        <v>42523</v>
      </c>
      <c r="I1822" s="11">
        <f t="shared" si="960"/>
        <v>42553</v>
      </c>
      <c r="J1822" s="26">
        <f t="shared" si="971"/>
        <v>5.200795465929442E-3</v>
      </c>
      <c r="K1822" s="11">
        <f t="shared" si="984"/>
        <v>42614</v>
      </c>
      <c r="L1822" s="11">
        <f t="shared" si="972"/>
        <v>42614</v>
      </c>
      <c r="M1822" s="1">
        <f t="shared" si="985"/>
        <v>23</v>
      </c>
      <c r="N1822" s="1">
        <f t="shared" si="988"/>
        <v>20</v>
      </c>
      <c r="O1822" s="2">
        <f t="shared" si="973"/>
        <v>1.00452089</v>
      </c>
      <c r="P1822" s="10">
        <f t="shared" si="965"/>
        <v>1.0034992899999999</v>
      </c>
      <c r="Q1822" s="10">
        <f t="shared" si="961"/>
        <v>1.405862676632085</v>
      </c>
      <c r="R1822" s="2">
        <f t="shared" si="964"/>
        <v>1.4122184200000001</v>
      </c>
      <c r="S1822" s="2">
        <f t="shared" ref="S1822:S1885" si="989">IF(AND(X1822&gt;0,MONTH(A1822)=10),R1822,S1821)</f>
        <v>1.3024994299999999</v>
      </c>
      <c r="T1822" s="2">
        <f t="shared" si="974"/>
        <v>258662.93786333999</v>
      </c>
      <c r="U1822" s="2">
        <f t="shared" si="975"/>
        <v>800.90358325794489</v>
      </c>
      <c r="V1822" s="2">
        <f t="shared" si="976"/>
        <v>80770.924067108979</v>
      </c>
      <c r="W1822" s="2">
        <f t="shared" si="977"/>
        <v>280161.50216818694</v>
      </c>
      <c r="X1822" s="27">
        <f t="shared" si="978"/>
        <v>0</v>
      </c>
      <c r="Y1822" s="2">
        <f t="shared" ref="Y1822:Y1885" si="990">IF(X1822&gt;0,VLOOKUP(A1822,AN$12:AR$131,5),0)</f>
        <v>0</v>
      </c>
      <c r="Z1822" s="67">
        <f t="shared" si="979"/>
        <v>0</v>
      </c>
      <c r="AA1822" s="2">
        <f t="shared" si="966"/>
        <v>0</v>
      </c>
      <c r="AB1822" s="26">
        <f t="shared" si="986"/>
        <v>6.7299999999999999E-2</v>
      </c>
      <c r="AC1822" s="27">
        <f t="shared" si="968"/>
        <v>20</v>
      </c>
      <c r="AD1822" s="27">
        <v>252</v>
      </c>
      <c r="AE1822" s="10">
        <f t="shared" si="962"/>
        <v>1.0051825969999999</v>
      </c>
      <c r="AF1822" s="2">
        <f t="shared" si="967"/>
        <v>1340.54576578</v>
      </c>
      <c r="AG1822" s="2">
        <f t="shared" si="980"/>
        <v>1451.9641606499999</v>
      </c>
      <c r="AH1822" s="3" t="str">
        <f t="shared" si="981"/>
        <v>-</v>
      </c>
      <c r="AI1822" s="4" t="str">
        <f t="shared" si="963"/>
        <v>A+J=</v>
      </c>
      <c r="AJ1822" s="11">
        <f t="shared" si="987"/>
        <v>42618</v>
      </c>
      <c r="AK1822" s="11"/>
      <c r="AL1822" s="4"/>
      <c r="AM1822" s="1"/>
      <c r="AN1822" s="11"/>
      <c r="AO1822" s="1"/>
      <c r="AP1822" s="1"/>
      <c r="AQ1822" s="1"/>
      <c r="AR1822" s="1"/>
      <c r="AS1822" s="6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</row>
    <row r="1823" spans="1:55" x14ac:dyDescent="0.2">
      <c r="A1823" s="144">
        <f t="shared" si="982"/>
        <v>42612</v>
      </c>
      <c r="B1823" s="2">
        <f t="shared" si="969"/>
        <v>281749.02082616952</v>
      </c>
      <c r="C1823" s="2">
        <f t="shared" si="983"/>
        <v>198589.67451782001</v>
      </c>
      <c r="D1823" s="68">
        <f>SUM(Y1823:Y$1825)</f>
        <v>2647.62014017</v>
      </c>
      <c r="E1823" s="68">
        <f t="shared" si="970"/>
        <v>195942.05437765</v>
      </c>
      <c r="F1823" s="72">
        <f t="shared" ref="F1823:F1886" si="991">IF(G1823=G1822,F1822,G1822)</f>
        <v>4691.59</v>
      </c>
      <c r="G1823" s="3">
        <f>IF(N1823=1,VLOOKUP(A1822,[1]Plan1!$BG$69:$BI$188,3),G1822)</f>
        <v>4715.99</v>
      </c>
      <c r="H1823" s="11">
        <f t="shared" ref="H1823:H1886" si="992">EDATE(I1823,-1)</f>
        <v>42523</v>
      </c>
      <c r="I1823" s="11">
        <f t="shared" ref="I1823:I1886" si="993">IF(X1822&gt;0,EDATE(A1823,-1),+I1822)</f>
        <v>42553</v>
      </c>
      <c r="J1823" s="26">
        <f t="shared" si="971"/>
        <v>5.200795465929442E-3</v>
      </c>
      <c r="K1823" s="11">
        <f t="shared" si="984"/>
        <v>42614</v>
      </c>
      <c r="L1823" s="11">
        <f t="shared" si="972"/>
        <v>42614</v>
      </c>
      <c r="M1823" s="1">
        <f t="shared" si="985"/>
        <v>23</v>
      </c>
      <c r="N1823" s="1">
        <f t="shared" si="988"/>
        <v>21</v>
      </c>
      <c r="O1823" s="2">
        <f t="shared" si="973"/>
        <v>1.00474748</v>
      </c>
      <c r="P1823" s="10">
        <f t="shared" si="965"/>
        <v>1.0034992899999999</v>
      </c>
      <c r="Q1823" s="10">
        <f t="shared" ref="Q1823:Q1886" si="994">IF(L1823&gt;L1822,Q1822*P1823,Q1822)</f>
        <v>1.405862676632085</v>
      </c>
      <c r="R1823" s="2">
        <f t="shared" si="964"/>
        <v>1.4125369800000001</v>
      </c>
      <c r="S1823" s="2">
        <f t="shared" si="989"/>
        <v>1.3024994299999999</v>
      </c>
      <c r="T1823" s="2">
        <f t="shared" si="974"/>
        <v>258662.93786333999</v>
      </c>
      <c r="U1823" s="2">
        <f t="shared" si="975"/>
        <v>800.90358325794489</v>
      </c>
      <c r="V1823" s="2">
        <f t="shared" si="976"/>
        <v>80833.343367951515</v>
      </c>
      <c r="W1823" s="2">
        <f t="shared" si="977"/>
        <v>280223.9214690295</v>
      </c>
      <c r="X1823" s="27">
        <f t="shared" si="978"/>
        <v>0</v>
      </c>
      <c r="Y1823" s="2">
        <f t="shared" si="990"/>
        <v>0</v>
      </c>
      <c r="Z1823" s="67">
        <f t="shared" si="979"/>
        <v>0</v>
      </c>
      <c r="AA1823" s="2">
        <f t="shared" si="966"/>
        <v>0</v>
      </c>
      <c r="AB1823" s="26">
        <f t="shared" si="986"/>
        <v>6.7299999999999999E-2</v>
      </c>
      <c r="AC1823" s="27">
        <f t="shared" si="968"/>
        <v>21</v>
      </c>
      <c r="AD1823" s="27">
        <v>252</v>
      </c>
      <c r="AE1823" s="10">
        <f t="shared" ref="AE1823:AE1886" si="995">ROUND((1+AB1823)^TRUNC((AC1823/AD1823),9),9)</f>
        <v>1.0054424310000001</v>
      </c>
      <c r="AF1823" s="2">
        <f t="shared" si="967"/>
        <v>1407.7551915700001</v>
      </c>
      <c r="AG1823" s="2">
        <f t="shared" si="980"/>
        <v>1525.0993571399999</v>
      </c>
      <c r="AH1823" s="3" t="str">
        <f t="shared" si="981"/>
        <v>-</v>
      </c>
      <c r="AI1823" s="4" t="str">
        <f t="shared" si="963"/>
        <v>A+J=</v>
      </c>
      <c r="AJ1823" s="11">
        <f t="shared" si="987"/>
        <v>42618</v>
      </c>
      <c r="AK1823" s="11"/>
      <c r="AL1823" s="4"/>
      <c r="AM1823" s="1"/>
      <c r="AN1823" s="11"/>
      <c r="AO1823" s="1"/>
      <c r="AP1823" s="1"/>
      <c r="AQ1823" s="1"/>
      <c r="AR1823" s="1"/>
      <c r="AS1823" s="6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</row>
    <row r="1824" spans="1:55" x14ac:dyDescent="0.2">
      <c r="A1824" s="144">
        <f t="shared" si="982"/>
        <v>42613</v>
      </c>
      <c r="B1824" s="2">
        <f t="shared" si="969"/>
        <v>281884.6363929747</v>
      </c>
      <c r="C1824" s="2">
        <f t="shared" si="983"/>
        <v>198589.67451782001</v>
      </c>
      <c r="D1824" s="68">
        <f>SUM(Y1824:Y$1825)</f>
        <v>2647.62014017</v>
      </c>
      <c r="E1824" s="68">
        <f t="shared" si="970"/>
        <v>195942.05437765</v>
      </c>
      <c r="F1824" s="72">
        <f t="shared" si="991"/>
        <v>4691.59</v>
      </c>
      <c r="G1824" s="3">
        <f>IF(N1824=1,VLOOKUP(A1823,[1]Plan1!$BG$69:$BI$188,3),G1823)</f>
        <v>4715.99</v>
      </c>
      <c r="H1824" s="11">
        <f t="shared" si="992"/>
        <v>42523</v>
      </c>
      <c r="I1824" s="11">
        <f t="shared" si="993"/>
        <v>42553</v>
      </c>
      <c r="J1824" s="26">
        <f t="shared" si="971"/>
        <v>5.200795465929442E-3</v>
      </c>
      <c r="K1824" s="11">
        <f t="shared" si="984"/>
        <v>42614</v>
      </c>
      <c r="L1824" s="11">
        <f t="shared" si="972"/>
        <v>42614</v>
      </c>
      <c r="M1824" s="1">
        <f t="shared" si="985"/>
        <v>23</v>
      </c>
      <c r="N1824" s="1">
        <f t="shared" si="988"/>
        <v>22</v>
      </c>
      <c r="O1824" s="2">
        <f t="shared" si="973"/>
        <v>1.00497411</v>
      </c>
      <c r="P1824" s="10">
        <f t="shared" si="965"/>
        <v>1.0034992899999999</v>
      </c>
      <c r="Q1824" s="10">
        <f t="shared" si="994"/>
        <v>1.405862676632085</v>
      </c>
      <c r="R1824" s="2">
        <f t="shared" si="964"/>
        <v>1.4128555899999999</v>
      </c>
      <c r="S1824" s="2">
        <f t="shared" si="989"/>
        <v>1.3024994299999999</v>
      </c>
      <c r="T1824" s="2">
        <f t="shared" si="974"/>
        <v>258662.93786333999</v>
      </c>
      <c r="U1824" s="2">
        <f t="shared" si="975"/>
        <v>800.90358325794489</v>
      </c>
      <c r="V1824" s="2">
        <f t="shared" si="976"/>
        <v>80895.772465896764</v>
      </c>
      <c r="W1824" s="2">
        <f t="shared" si="977"/>
        <v>280286.35056697472</v>
      </c>
      <c r="X1824" s="27">
        <f t="shared" si="978"/>
        <v>0</v>
      </c>
      <c r="Y1824" s="2">
        <f t="shared" si="990"/>
        <v>0</v>
      </c>
      <c r="Z1824" s="67">
        <f t="shared" si="979"/>
        <v>0</v>
      </c>
      <c r="AA1824" s="2">
        <f t="shared" si="966"/>
        <v>0</v>
      </c>
      <c r="AB1824" s="26">
        <f t="shared" si="986"/>
        <v>6.7299999999999999E-2</v>
      </c>
      <c r="AC1824" s="27">
        <f t="shared" si="968"/>
        <v>22</v>
      </c>
      <c r="AD1824" s="27">
        <v>252</v>
      </c>
      <c r="AE1824" s="10">
        <f t="shared" si="995"/>
        <v>1.005702332</v>
      </c>
      <c r="AF1824" s="2">
        <f t="shared" si="967"/>
        <v>1474.98194779</v>
      </c>
      <c r="AG1824" s="2">
        <f t="shared" si="980"/>
        <v>1598.285826</v>
      </c>
      <c r="AH1824" s="3" t="str">
        <f t="shared" si="981"/>
        <v>-</v>
      </c>
      <c r="AI1824" s="4" t="str">
        <f t="shared" si="963"/>
        <v>A+J=</v>
      </c>
      <c r="AJ1824" s="11">
        <f t="shared" si="987"/>
        <v>42618</v>
      </c>
      <c r="AK1824" s="11"/>
      <c r="AL1824" s="4"/>
      <c r="AM1824" s="1"/>
      <c r="AN1824" s="11"/>
      <c r="AO1824" s="1"/>
      <c r="AP1824" s="1"/>
      <c r="AQ1824" s="1"/>
      <c r="AR1824" s="1"/>
      <c r="AS1824" s="6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</row>
    <row r="1825" spans="1:55" x14ac:dyDescent="0.2">
      <c r="A1825" s="144">
        <f t="shared" si="982"/>
        <v>42614</v>
      </c>
      <c r="B1825" s="2">
        <f t="shared" si="969"/>
        <v>282020.31699163385</v>
      </c>
      <c r="C1825" s="2">
        <f t="shared" si="983"/>
        <v>198589.67451782001</v>
      </c>
      <c r="D1825" s="68">
        <f>SUM(Y1825:Y$1825)</f>
        <v>2647.62014017</v>
      </c>
      <c r="E1825" s="68">
        <f t="shared" si="970"/>
        <v>195942.05437765</v>
      </c>
      <c r="F1825" s="72">
        <f t="shared" si="991"/>
        <v>4691.59</v>
      </c>
      <c r="G1825" s="3">
        <f>IF(N1825=1,VLOOKUP(A1824,[1]Plan1!$BG$69:$BI$188,3),G1824)</f>
        <v>4715.99</v>
      </c>
      <c r="H1825" s="11">
        <f t="shared" si="992"/>
        <v>42523</v>
      </c>
      <c r="I1825" s="11">
        <f t="shared" si="993"/>
        <v>42553</v>
      </c>
      <c r="J1825" s="26">
        <f t="shared" si="971"/>
        <v>5.200795465929442E-3</v>
      </c>
      <c r="K1825" s="11">
        <f t="shared" si="984"/>
        <v>42646</v>
      </c>
      <c r="L1825" s="11">
        <f t="shared" si="972"/>
        <v>42614</v>
      </c>
      <c r="M1825" s="1">
        <f t="shared" si="985"/>
        <v>23</v>
      </c>
      <c r="N1825" s="1">
        <f t="shared" si="988"/>
        <v>23</v>
      </c>
      <c r="O1825" s="2">
        <f t="shared" si="973"/>
        <v>1.00520079</v>
      </c>
      <c r="P1825" s="10">
        <f t="shared" si="965"/>
        <v>1.0034992899999999</v>
      </c>
      <c r="Q1825" s="10">
        <f t="shared" si="994"/>
        <v>1.405862676632085</v>
      </c>
      <c r="R1825" s="2">
        <f t="shared" si="964"/>
        <v>1.4131742700000001</v>
      </c>
      <c r="S1825" s="2">
        <f t="shared" si="989"/>
        <v>1.3024994299999999</v>
      </c>
      <c r="T1825" s="2">
        <f t="shared" si="974"/>
        <v>258662.93786333999</v>
      </c>
      <c r="U1825" s="2">
        <f t="shared" si="975"/>
        <v>800.90358325794489</v>
      </c>
      <c r="V1825" s="2">
        <f t="shared" si="976"/>
        <v>80958.215279785858</v>
      </c>
      <c r="W1825" s="2">
        <f t="shared" si="977"/>
        <v>280348.79338086385</v>
      </c>
      <c r="X1825" s="27">
        <f t="shared" si="978"/>
        <v>59</v>
      </c>
      <c r="Y1825" s="2">
        <f t="shared" si="990"/>
        <v>2647.62014017</v>
      </c>
      <c r="Z1825" s="67">
        <f t="shared" si="979"/>
        <v>1.33321138E-2</v>
      </c>
      <c r="AA1825" s="2">
        <f t="shared" si="966"/>
        <v>3448.5237234299998</v>
      </c>
      <c r="AB1825" s="26">
        <f t="shared" si="986"/>
        <v>6.7299999999999999E-2</v>
      </c>
      <c r="AC1825" s="27">
        <f t="shared" si="968"/>
        <v>23</v>
      </c>
      <c r="AD1825" s="27">
        <v>252</v>
      </c>
      <c r="AE1825" s="10">
        <f t="shared" si="995"/>
        <v>1.0059623</v>
      </c>
      <c r="AF1825" s="2">
        <f t="shared" si="967"/>
        <v>1542.2260344199999</v>
      </c>
      <c r="AG1825" s="2">
        <f t="shared" si="980"/>
        <v>1671.52361077</v>
      </c>
      <c r="AH1825" s="3">
        <f t="shared" si="981"/>
        <v>4990.7497578499997</v>
      </c>
      <c r="AI1825" s="4" t="str">
        <f t="shared" si="963"/>
        <v>A+J=</v>
      </c>
      <c r="AJ1825" s="11">
        <f t="shared" si="987"/>
        <v>42618</v>
      </c>
      <c r="AK1825" s="11"/>
      <c r="AL1825" s="4"/>
      <c r="AM1825" s="1"/>
      <c r="AN1825" s="11"/>
      <c r="AO1825" s="1"/>
      <c r="AP1825" s="1"/>
      <c r="AQ1825" s="1"/>
      <c r="AR1825" s="1"/>
      <c r="AS1825" s="6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</row>
    <row r="1826" spans="1:55" x14ac:dyDescent="0.2">
      <c r="A1826" s="144">
        <f t="shared" si="982"/>
        <v>42615</v>
      </c>
      <c r="B1826" s="2">
        <f t="shared" si="969"/>
        <v>277029.75472012232</v>
      </c>
      <c r="C1826" s="2">
        <f t="shared" si="983"/>
        <v>195942.05437765</v>
      </c>
      <c r="D1826" s="2">
        <v>0</v>
      </c>
      <c r="E1826" s="68">
        <f t="shared" si="970"/>
        <v>195942.05437765</v>
      </c>
      <c r="F1826" s="72">
        <f t="shared" si="991"/>
        <v>4715.99</v>
      </c>
      <c r="G1826" s="3">
        <f>IF(N1826=1,VLOOKUP(A1825,[1]Plan1!$BG$69:$BI$188,3),G1825)</f>
        <v>4736.74</v>
      </c>
      <c r="H1826" s="11">
        <f t="shared" si="992"/>
        <v>42553</v>
      </c>
      <c r="I1826" s="11">
        <f t="shared" si="993"/>
        <v>42584</v>
      </c>
      <c r="J1826" s="26">
        <f t="shared" si="971"/>
        <v>4.3999245121384423E-3</v>
      </c>
      <c r="K1826" s="11">
        <f t="shared" si="984"/>
        <v>42646</v>
      </c>
      <c r="L1826" s="11">
        <f t="shared" si="972"/>
        <v>42646</v>
      </c>
      <c r="M1826" s="1">
        <f t="shared" si="985"/>
        <v>21</v>
      </c>
      <c r="N1826" s="1">
        <f t="shared" si="988"/>
        <v>1</v>
      </c>
      <c r="O1826" s="2">
        <f t="shared" si="973"/>
        <v>1.0002090800000001</v>
      </c>
      <c r="P1826" s="10">
        <f t="shared" si="965"/>
        <v>1.00520079</v>
      </c>
      <c r="Q1826" s="10">
        <f t="shared" si="994"/>
        <v>1.4131742731820862</v>
      </c>
      <c r="R1826" s="2">
        <f t="shared" si="964"/>
        <v>1.4134697300000001</v>
      </c>
      <c r="S1826" s="2">
        <f t="shared" si="989"/>
        <v>1.3024994299999999</v>
      </c>
      <c r="T1826" s="2">
        <f t="shared" si="974"/>
        <v>255214.41413990999</v>
      </c>
      <c r="U1826" s="2">
        <f t="shared" si="975"/>
        <v>0</v>
      </c>
      <c r="V1826" s="2">
        <f t="shared" si="976"/>
        <v>81016.108319172286</v>
      </c>
      <c r="W1826" s="2">
        <f t="shared" si="977"/>
        <v>276958.16269682231</v>
      </c>
      <c r="X1826" s="27">
        <f t="shared" si="978"/>
        <v>0</v>
      </c>
      <c r="Y1826" s="2">
        <f t="shared" si="990"/>
        <v>0</v>
      </c>
      <c r="Z1826" s="67">
        <f t="shared" si="979"/>
        <v>0</v>
      </c>
      <c r="AA1826" s="2">
        <f t="shared" si="966"/>
        <v>0</v>
      </c>
      <c r="AB1826" s="26">
        <f t="shared" si="986"/>
        <v>6.7299999999999999E-2</v>
      </c>
      <c r="AC1826" s="27">
        <f t="shared" si="968"/>
        <v>1</v>
      </c>
      <c r="AD1826" s="27">
        <v>252</v>
      </c>
      <c r="AE1826" s="10">
        <f t="shared" si="995"/>
        <v>1.0002584940000001</v>
      </c>
      <c r="AF1826" s="2">
        <f t="shared" si="967"/>
        <v>65.971394759999995</v>
      </c>
      <c r="AG1826" s="2">
        <f t="shared" si="980"/>
        <v>71.592023299999994</v>
      </c>
      <c r="AH1826" s="3" t="str">
        <f t="shared" si="981"/>
        <v>-</v>
      </c>
      <c r="AI1826" s="4" t="str">
        <f t="shared" ref="AI1826:AI1889" si="996">AI1825</f>
        <v>A+J=</v>
      </c>
      <c r="AJ1826" s="11">
        <f t="shared" si="987"/>
        <v>42648</v>
      </c>
      <c r="AK1826" s="11"/>
      <c r="AL1826" s="4"/>
      <c r="AM1826" s="1"/>
      <c r="AN1826" s="11"/>
      <c r="AO1826" s="1"/>
      <c r="AP1826" s="1"/>
      <c r="AQ1826" s="1"/>
      <c r="AR1826" s="1"/>
      <c r="AS1826" s="6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</row>
    <row r="1827" spans="1:55" x14ac:dyDescent="0.2">
      <c r="A1827" s="144">
        <f t="shared" si="982"/>
        <v>42616</v>
      </c>
      <c r="B1827" s="2">
        <f t="shared" si="969"/>
        <v>277159.30199594249</v>
      </c>
      <c r="C1827" s="2">
        <f t="shared" si="983"/>
        <v>195942.05437765</v>
      </c>
      <c r="D1827" s="2">
        <v>0</v>
      </c>
      <c r="E1827" s="68">
        <f t="shared" si="970"/>
        <v>195942.05437765</v>
      </c>
      <c r="F1827" s="72">
        <f t="shared" si="991"/>
        <v>4715.99</v>
      </c>
      <c r="G1827" s="3">
        <f>IF(N1827=1,VLOOKUP(A1826,[1]Plan1!$BG$69:$BI$188,3),G1826)</f>
        <v>4736.74</v>
      </c>
      <c r="H1827" s="11">
        <f t="shared" si="992"/>
        <v>42553</v>
      </c>
      <c r="I1827" s="11">
        <f t="shared" si="993"/>
        <v>42584</v>
      </c>
      <c r="J1827" s="26">
        <f t="shared" si="971"/>
        <v>4.3999245121384423E-3</v>
      </c>
      <c r="K1827" s="11">
        <f t="shared" si="984"/>
        <v>42646</v>
      </c>
      <c r="L1827" s="11">
        <f t="shared" si="972"/>
        <v>42646</v>
      </c>
      <c r="M1827" s="1">
        <f t="shared" si="985"/>
        <v>21</v>
      </c>
      <c r="N1827" s="1">
        <f t="shared" si="988"/>
        <v>2</v>
      </c>
      <c r="O1827" s="2">
        <f t="shared" si="973"/>
        <v>1.0004181999999999</v>
      </c>
      <c r="P1827" s="10">
        <f t="shared" si="965"/>
        <v>1.00520079</v>
      </c>
      <c r="Q1827" s="10">
        <f t="shared" si="994"/>
        <v>1.4131742731820862</v>
      </c>
      <c r="R1827" s="2">
        <f t="shared" si="964"/>
        <v>1.4137652599999999</v>
      </c>
      <c r="S1827" s="2">
        <f t="shared" si="989"/>
        <v>1.3024994299999999</v>
      </c>
      <c r="T1827" s="2">
        <f t="shared" si="974"/>
        <v>255214.41413990999</v>
      </c>
      <c r="U1827" s="2">
        <f t="shared" si="975"/>
        <v>0</v>
      </c>
      <c r="V1827" s="2">
        <f t="shared" si="976"/>
        <v>81074.015074502473</v>
      </c>
      <c r="W1827" s="2">
        <f t="shared" si="977"/>
        <v>277016.06945215247</v>
      </c>
      <c r="X1827" s="27">
        <f t="shared" si="978"/>
        <v>0</v>
      </c>
      <c r="Y1827" s="2">
        <f t="shared" si="990"/>
        <v>0</v>
      </c>
      <c r="Z1827" s="67">
        <f t="shared" si="979"/>
        <v>0</v>
      </c>
      <c r="AA1827" s="2">
        <f t="shared" si="966"/>
        <v>0</v>
      </c>
      <c r="AB1827" s="26">
        <f t="shared" si="986"/>
        <v>6.7299999999999999E-2</v>
      </c>
      <c r="AC1827" s="27">
        <f t="shared" si="968"/>
        <v>2</v>
      </c>
      <c r="AD1827" s="27">
        <v>252</v>
      </c>
      <c r="AE1827" s="10">
        <f t="shared" si="995"/>
        <v>1.000517055</v>
      </c>
      <c r="AF1827" s="2">
        <f t="shared" si="967"/>
        <v>131.95988890000001</v>
      </c>
      <c r="AG1827" s="2">
        <f t="shared" si="980"/>
        <v>143.23254378999999</v>
      </c>
      <c r="AH1827" s="3" t="str">
        <f t="shared" si="981"/>
        <v>-</v>
      </c>
      <c r="AI1827" s="4" t="str">
        <f t="shared" si="996"/>
        <v>A+J=</v>
      </c>
      <c r="AJ1827" s="11">
        <f t="shared" si="987"/>
        <v>42648</v>
      </c>
      <c r="AK1827" s="11"/>
      <c r="AL1827" s="4"/>
      <c r="AM1827" s="1"/>
      <c r="AN1827" s="11"/>
      <c r="AO1827" s="1"/>
      <c r="AP1827" s="1"/>
      <c r="AQ1827" s="1"/>
      <c r="AR1827" s="1"/>
      <c r="AS1827" s="6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</row>
    <row r="1828" spans="1:55" x14ac:dyDescent="0.2">
      <c r="A1828" s="144">
        <f t="shared" si="982"/>
        <v>42617</v>
      </c>
      <c r="B1828" s="2">
        <f t="shared" si="969"/>
        <v>277159.30199594249</v>
      </c>
      <c r="C1828" s="2">
        <f t="shared" si="983"/>
        <v>195942.05437765</v>
      </c>
      <c r="D1828" s="2">
        <v>0</v>
      </c>
      <c r="E1828" s="68">
        <f t="shared" si="970"/>
        <v>195942.05437765</v>
      </c>
      <c r="F1828" s="72">
        <f t="shared" si="991"/>
        <v>4715.99</v>
      </c>
      <c r="G1828" s="3">
        <f>IF(N1828=1,VLOOKUP(A1827,[1]Plan1!$BG$69:$BI$188,3),G1827)</f>
        <v>4736.74</v>
      </c>
      <c r="H1828" s="11">
        <f t="shared" si="992"/>
        <v>42553</v>
      </c>
      <c r="I1828" s="11">
        <f t="shared" si="993"/>
        <v>42584</v>
      </c>
      <c r="J1828" s="26">
        <f t="shared" si="971"/>
        <v>4.3999245121384423E-3</v>
      </c>
      <c r="K1828" s="11">
        <f t="shared" si="984"/>
        <v>42646</v>
      </c>
      <c r="L1828" s="11">
        <f t="shared" si="972"/>
        <v>42646</v>
      </c>
      <c r="M1828" s="1">
        <f t="shared" si="985"/>
        <v>21</v>
      </c>
      <c r="N1828" s="1">
        <f t="shared" si="988"/>
        <v>2</v>
      </c>
      <c r="O1828" s="2">
        <f t="shared" si="973"/>
        <v>1.0004181999999999</v>
      </c>
      <c r="P1828" s="10">
        <f t="shared" si="965"/>
        <v>1.00520079</v>
      </c>
      <c r="Q1828" s="10">
        <f t="shared" si="994"/>
        <v>1.4131742731820862</v>
      </c>
      <c r="R1828" s="2">
        <f t="shared" si="964"/>
        <v>1.4137652599999999</v>
      </c>
      <c r="S1828" s="2">
        <f t="shared" si="989"/>
        <v>1.3024994299999999</v>
      </c>
      <c r="T1828" s="2">
        <f t="shared" si="974"/>
        <v>255214.41413990999</v>
      </c>
      <c r="U1828" s="2">
        <f t="shared" si="975"/>
        <v>0</v>
      </c>
      <c r="V1828" s="2">
        <f t="shared" si="976"/>
        <v>81074.015074502473</v>
      </c>
      <c r="W1828" s="2">
        <f t="shared" si="977"/>
        <v>277016.06945215247</v>
      </c>
      <c r="X1828" s="27">
        <f t="shared" si="978"/>
        <v>0</v>
      </c>
      <c r="Y1828" s="2">
        <f t="shared" si="990"/>
        <v>0</v>
      </c>
      <c r="Z1828" s="67">
        <f t="shared" si="979"/>
        <v>0</v>
      </c>
      <c r="AA1828" s="2">
        <f t="shared" si="966"/>
        <v>0</v>
      </c>
      <c r="AB1828" s="26">
        <f t="shared" si="986"/>
        <v>6.7299999999999999E-2</v>
      </c>
      <c r="AC1828" s="27">
        <f t="shared" si="968"/>
        <v>2</v>
      </c>
      <c r="AD1828" s="27">
        <v>252</v>
      </c>
      <c r="AE1828" s="10">
        <f t="shared" si="995"/>
        <v>1.000517055</v>
      </c>
      <c r="AF1828" s="2">
        <f t="shared" si="967"/>
        <v>131.95988890000001</v>
      </c>
      <c r="AG1828" s="2">
        <f t="shared" si="980"/>
        <v>143.23254378999999</v>
      </c>
      <c r="AH1828" s="3" t="str">
        <f t="shared" si="981"/>
        <v>-</v>
      </c>
      <c r="AI1828" s="4" t="str">
        <f t="shared" si="996"/>
        <v>A+J=</v>
      </c>
      <c r="AJ1828" s="11">
        <f t="shared" si="987"/>
        <v>42648</v>
      </c>
      <c r="AK1828" s="11"/>
      <c r="AL1828" s="4"/>
      <c r="AM1828" s="1"/>
      <c r="AN1828" s="11"/>
      <c r="AO1828" s="1"/>
      <c r="AP1828" s="1"/>
      <c r="AQ1828" s="1"/>
      <c r="AR1828" s="1"/>
      <c r="AS1828" s="6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</row>
    <row r="1829" spans="1:55" x14ac:dyDescent="0.2">
      <c r="A1829" s="144">
        <f t="shared" si="982"/>
        <v>42618</v>
      </c>
      <c r="B1829" s="2">
        <f t="shared" si="969"/>
        <v>277159.30199594249</v>
      </c>
      <c r="C1829" s="2">
        <f t="shared" si="983"/>
        <v>195942.05437765</v>
      </c>
      <c r="D1829" s="2">
        <v>0</v>
      </c>
      <c r="E1829" s="68">
        <f t="shared" si="970"/>
        <v>195942.05437765</v>
      </c>
      <c r="F1829" s="72">
        <f t="shared" si="991"/>
        <v>4715.99</v>
      </c>
      <c r="G1829" s="3">
        <f>IF(N1829=1,VLOOKUP(A1828,[1]Plan1!$BG$69:$BI$188,3),G1828)</f>
        <v>4736.74</v>
      </c>
      <c r="H1829" s="11">
        <f t="shared" si="992"/>
        <v>42553</v>
      </c>
      <c r="I1829" s="11">
        <f t="shared" si="993"/>
        <v>42584</v>
      </c>
      <c r="J1829" s="26">
        <f t="shared" si="971"/>
        <v>4.3999245121384423E-3</v>
      </c>
      <c r="K1829" s="11">
        <f t="shared" si="984"/>
        <v>42646</v>
      </c>
      <c r="L1829" s="11">
        <f t="shared" si="972"/>
        <v>42646</v>
      </c>
      <c r="M1829" s="1">
        <f t="shared" si="985"/>
        <v>21</v>
      </c>
      <c r="N1829" s="1">
        <f t="shared" si="988"/>
        <v>2</v>
      </c>
      <c r="O1829" s="2">
        <f t="shared" si="973"/>
        <v>1.0004181999999999</v>
      </c>
      <c r="P1829" s="10">
        <f t="shared" si="965"/>
        <v>1.00520079</v>
      </c>
      <c r="Q1829" s="10">
        <f t="shared" si="994"/>
        <v>1.4131742731820862</v>
      </c>
      <c r="R1829" s="2">
        <f t="shared" si="964"/>
        <v>1.4137652599999999</v>
      </c>
      <c r="S1829" s="2">
        <f t="shared" si="989"/>
        <v>1.3024994299999999</v>
      </c>
      <c r="T1829" s="2">
        <f t="shared" si="974"/>
        <v>255214.41413990999</v>
      </c>
      <c r="U1829" s="2">
        <f t="shared" si="975"/>
        <v>0</v>
      </c>
      <c r="V1829" s="2">
        <f t="shared" si="976"/>
        <v>81074.015074502473</v>
      </c>
      <c r="W1829" s="2">
        <f t="shared" si="977"/>
        <v>277016.06945215247</v>
      </c>
      <c r="X1829" s="27">
        <f t="shared" si="978"/>
        <v>0</v>
      </c>
      <c r="Y1829" s="2">
        <f t="shared" si="990"/>
        <v>0</v>
      </c>
      <c r="Z1829" s="67">
        <f t="shared" si="979"/>
        <v>0</v>
      </c>
      <c r="AA1829" s="2">
        <f t="shared" si="966"/>
        <v>0</v>
      </c>
      <c r="AB1829" s="26">
        <f t="shared" si="986"/>
        <v>6.7299999999999999E-2</v>
      </c>
      <c r="AC1829" s="27">
        <f t="shared" si="968"/>
        <v>2</v>
      </c>
      <c r="AD1829" s="27">
        <v>252</v>
      </c>
      <c r="AE1829" s="10">
        <f t="shared" si="995"/>
        <v>1.000517055</v>
      </c>
      <c r="AF1829" s="2">
        <f t="shared" si="967"/>
        <v>131.95988890000001</v>
      </c>
      <c r="AG1829" s="2">
        <f t="shared" si="980"/>
        <v>143.23254378999999</v>
      </c>
      <c r="AH1829" s="3" t="str">
        <f t="shared" si="981"/>
        <v>-</v>
      </c>
      <c r="AI1829" s="4" t="str">
        <f t="shared" si="996"/>
        <v>A+J=</v>
      </c>
      <c r="AJ1829" s="11">
        <f t="shared" si="987"/>
        <v>42648</v>
      </c>
      <c r="AK1829" s="11"/>
      <c r="AL1829" s="4"/>
      <c r="AM1829" s="1"/>
      <c r="AN1829" s="11"/>
      <c r="AO1829" s="1"/>
      <c r="AP1829" s="1"/>
      <c r="AQ1829" s="1"/>
      <c r="AR1829" s="1"/>
      <c r="AS1829" s="6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</row>
    <row r="1830" spans="1:55" x14ac:dyDescent="0.2">
      <c r="A1830" s="144">
        <f t="shared" si="982"/>
        <v>42619</v>
      </c>
      <c r="B1830" s="2">
        <f t="shared" si="969"/>
        <v>277288.90954620595</v>
      </c>
      <c r="C1830" s="2">
        <f t="shared" si="983"/>
        <v>195942.05437765</v>
      </c>
      <c r="D1830" s="2">
        <v>0</v>
      </c>
      <c r="E1830" s="68">
        <f t="shared" si="970"/>
        <v>195942.05437765</v>
      </c>
      <c r="F1830" s="72">
        <f t="shared" si="991"/>
        <v>4715.99</v>
      </c>
      <c r="G1830" s="3">
        <f>IF(N1830=1,VLOOKUP(A1829,[1]Plan1!$BG$69:$BI$188,3),G1829)</f>
        <v>4736.74</v>
      </c>
      <c r="H1830" s="11">
        <f t="shared" si="992"/>
        <v>42553</v>
      </c>
      <c r="I1830" s="11">
        <f t="shared" si="993"/>
        <v>42584</v>
      </c>
      <c r="J1830" s="26">
        <f t="shared" si="971"/>
        <v>4.3999245121384423E-3</v>
      </c>
      <c r="K1830" s="11">
        <f t="shared" si="984"/>
        <v>42646</v>
      </c>
      <c r="L1830" s="11">
        <f t="shared" si="972"/>
        <v>42646</v>
      </c>
      <c r="M1830" s="1">
        <f t="shared" si="985"/>
        <v>21</v>
      </c>
      <c r="N1830" s="1">
        <f t="shared" si="988"/>
        <v>3</v>
      </c>
      <c r="O1830" s="2">
        <f t="shared" si="973"/>
        <v>1.0006273699999999</v>
      </c>
      <c r="P1830" s="10">
        <f t="shared" si="965"/>
        <v>1.00520079</v>
      </c>
      <c r="Q1830" s="10">
        <f t="shared" si="994"/>
        <v>1.4131742731820862</v>
      </c>
      <c r="R1830" s="2">
        <f t="shared" si="964"/>
        <v>1.41406085</v>
      </c>
      <c r="S1830" s="2">
        <f t="shared" si="989"/>
        <v>1.3024994299999999</v>
      </c>
      <c r="T1830" s="2">
        <f t="shared" si="974"/>
        <v>255214.41413990999</v>
      </c>
      <c r="U1830" s="2">
        <f t="shared" si="975"/>
        <v>0</v>
      </c>
      <c r="V1830" s="2">
        <f t="shared" si="976"/>
        <v>81131.933586355983</v>
      </c>
      <c r="W1830" s="2">
        <f t="shared" si="977"/>
        <v>277073.98796400597</v>
      </c>
      <c r="X1830" s="27">
        <f t="shared" si="978"/>
        <v>0</v>
      </c>
      <c r="Y1830" s="2">
        <f t="shared" si="990"/>
        <v>0</v>
      </c>
      <c r="Z1830" s="67">
        <f t="shared" si="979"/>
        <v>0</v>
      </c>
      <c r="AA1830" s="2">
        <f t="shared" si="966"/>
        <v>0</v>
      </c>
      <c r="AB1830" s="26">
        <f t="shared" si="986"/>
        <v>6.7299999999999999E-2</v>
      </c>
      <c r="AC1830" s="27">
        <f t="shared" si="968"/>
        <v>3</v>
      </c>
      <c r="AD1830" s="27">
        <v>252</v>
      </c>
      <c r="AE1830" s="10">
        <f t="shared" si="995"/>
        <v>1.0007756830000001</v>
      </c>
      <c r="AF1830" s="2">
        <f t="shared" si="967"/>
        <v>197.96548240000001</v>
      </c>
      <c r="AG1830" s="2">
        <f t="shared" si="980"/>
        <v>214.92158219999999</v>
      </c>
      <c r="AH1830" s="3" t="str">
        <f t="shared" si="981"/>
        <v>-</v>
      </c>
      <c r="AI1830" s="4" t="str">
        <f t="shared" si="996"/>
        <v>A+J=</v>
      </c>
      <c r="AJ1830" s="11">
        <f t="shared" si="987"/>
        <v>42648</v>
      </c>
      <c r="AK1830" s="11"/>
      <c r="AL1830" s="4"/>
      <c r="AM1830" s="1"/>
      <c r="AN1830" s="11"/>
      <c r="AO1830" s="1"/>
      <c r="AP1830" s="1"/>
      <c r="AQ1830" s="1"/>
      <c r="AR1830" s="1"/>
      <c r="AS1830" s="6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</row>
    <row r="1831" spans="1:55" x14ac:dyDescent="0.2">
      <c r="A1831" s="144">
        <f t="shared" si="982"/>
        <v>42620</v>
      </c>
      <c r="B1831" s="2">
        <f t="shared" si="969"/>
        <v>277418.58103745384</v>
      </c>
      <c r="C1831" s="2">
        <f t="shared" si="983"/>
        <v>195942.05437765</v>
      </c>
      <c r="D1831" s="2">
        <v>0</v>
      </c>
      <c r="E1831" s="68">
        <f t="shared" si="970"/>
        <v>195942.05437765</v>
      </c>
      <c r="F1831" s="72">
        <f t="shared" si="991"/>
        <v>4715.99</v>
      </c>
      <c r="G1831" s="3">
        <f>IF(N1831=1,VLOOKUP(A1830,[1]Plan1!$BG$69:$BI$188,3),G1830)</f>
        <v>4736.74</v>
      </c>
      <c r="H1831" s="11">
        <f t="shared" si="992"/>
        <v>42553</v>
      </c>
      <c r="I1831" s="11">
        <f t="shared" si="993"/>
        <v>42584</v>
      </c>
      <c r="J1831" s="26">
        <f t="shared" si="971"/>
        <v>4.3999245121384423E-3</v>
      </c>
      <c r="K1831" s="11">
        <f t="shared" si="984"/>
        <v>42646</v>
      </c>
      <c r="L1831" s="11">
        <f t="shared" si="972"/>
        <v>42646</v>
      </c>
      <c r="M1831" s="1">
        <f t="shared" si="985"/>
        <v>21</v>
      </c>
      <c r="N1831" s="1">
        <f t="shared" si="988"/>
        <v>4</v>
      </c>
      <c r="O1831" s="2">
        <f t="shared" si="973"/>
        <v>1.00083659</v>
      </c>
      <c r="P1831" s="10">
        <f t="shared" si="965"/>
        <v>1.00520079</v>
      </c>
      <c r="Q1831" s="10">
        <f t="shared" si="994"/>
        <v>1.4131742731820862</v>
      </c>
      <c r="R1831" s="2">
        <f t="shared" si="964"/>
        <v>1.4143565199999999</v>
      </c>
      <c r="S1831" s="2">
        <f t="shared" si="989"/>
        <v>1.3024994299999999</v>
      </c>
      <c r="T1831" s="2">
        <f t="shared" si="974"/>
        <v>255214.41413990999</v>
      </c>
      <c r="U1831" s="2">
        <f t="shared" si="975"/>
        <v>0</v>
      </c>
      <c r="V1831" s="2">
        <f t="shared" si="976"/>
        <v>81189.867773573802</v>
      </c>
      <c r="W1831" s="2">
        <f t="shared" si="977"/>
        <v>277131.92215122381</v>
      </c>
      <c r="X1831" s="27">
        <f t="shared" si="978"/>
        <v>0</v>
      </c>
      <c r="Y1831" s="2">
        <f t="shared" si="990"/>
        <v>0</v>
      </c>
      <c r="Z1831" s="67">
        <f t="shared" si="979"/>
        <v>0</v>
      </c>
      <c r="AA1831" s="2">
        <f t="shared" si="966"/>
        <v>0</v>
      </c>
      <c r="AB1831" s="26">
        <f t="shared" si="986"/>
        <v>6.7299999999999999E-2</v>
      </c>
      <c r="AC1831" s="27">
        <f t="shared" si="968"/>
        <v>4</v>
      </c>
      <c r="AD1831" s="27">
        <v>252</v>
      </c>
      <c r="AE1831" s="10">
        <f t="shared" si="995"/>
        <v>1.0010343770000001</v>
      </c>
      <c r="AF1831" s="2">
        <f t="shared" si="967"/>
        <v>263.98792005000001</v>
      </c>
      <c r="AG1831" s="2">
        <f t="shared" si="980"/>
        <v>286.65888623000001</v>
      </c>
      <c r="AH1831" s="3" t="str">
        <f t="shared" si="981"/>
        <v>-</v>
      </c>
      <c r="AI1831" s="4" t="str">
        <f t="shared" si="996"/>
        <v>A+J=</v>
      </c>
      <c r="AJ1831" s="11">
        <f t="shared" si="987"/>
        <v>42648</v>
      </c>
      <c r="AK1831" s="11"/>
      <c r="AL1831" s="4"/>
      <c r="AM1831" s="1"/>
      <c r="AN1831" s="11"/>
      <c r="AO1831" s="1"/>
      <c r="AP1831" s="1"/>
      <c r="AQ1831" s="1"/>
      <c r="AR1831" s="1"/>
      <c r="AS1831" s="6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</row>
    <row r="1832" spans="1:55" x14ac:dyDescent="0.2">
      <c r="A1832" s="144">
        <f t="shared" si="982"/>
        <v>42621</v>
      </c>
      <c r="B1832" s="2">
        <f t="shared" si="969"/>
        <v>277418.58103745384</v>
      </c>
      <c r="C1832" s="2">
        <f t="shared" si="983"/>
        <v>195942.05437765</v>
      </c>
      <c r="D1832" s="2">
        <v>0</v>
      </c>
      <c r="E1832" s="68">
        <f t="shared" si="970"/>
        <v>195942.05437765</v>
      </c>
      <c r="F1832" s="72">
        <f t="shared" si="991"/>
        <v>4715.99</v>
      </c>
      <c r="G1832" s="3">
        <f>IF(N1832=1,VLOOKUP(A1831,[1]Plan1!$BG$69:$BI$188,3),G1831)</f>
        <v>4736.74</v>
      </c>
      <c r="H1832" s="11">
        <f t="shared" si="992"/>
        <v>42553</v>
      </c>
      <c r="I1832" s="11">
        <f t="shared" si="993"/>
        <v>42584</v>
      </c>
      <c r="J1832" s="26">
        <f t="shared" si="971"/>
        <v>4.3999245121384423E-3</v>
      </c>
      <c r="K1832" s="11">
        <f t="shared" si="984"/>
        <v>42646</v>
      </c>
      <c r="L1832" s="11">
        <f t="shared" si="972"/>
        <v>42646</v>
      </c>
      <c r="M1832" s="1">
        <f t="shared" si="985"/>
        <v>21</v>
      </c>
      <c r="N1832" s="1">
        <f t="shared" si="988"/>
        <v>4</v>
      </c>
      <c r="O1832" s="2">
        <f t="shared" si="973"/>
        <v>1.00083659</v>
      </c>
      <c r="P1832" s="10">
        <f t="shared" si="965"/>
        <v>1.00520079</v>
      </c>
      <c r="Q1832" s="10">
        <f t="shared" si="994"/>
        <v>1.4131742731820862</v>
      </c>
      <c r="R1832" s="2">
        <f t="shared" si="964"/>
        <v>1.4143565199999999</v>
      </c>
      <c r="S1832" s="2">
        <f t="shared" si="989"/>
        <v>1.3024994299999999</v>
      </c>
      <c r="T1832" s="2">
        <f t="shared" si="974"/>
        <v>255214.41413990999</v>
      </c>
      <c r="U1832" s="2">
        <f t="shared" si="975"/>
        <v>0</v>
      </c>
      <c r="V1832" s="2">
        <f t="shared" si="976"/>
        <v>81189.867773573802</v>
      </c>
      <c r="W1832" s="2">
        <f t="shared" si="977"/>
        <v>277131.92215122381</v>
      </c>
      <c r="X1832" s="27">
        <f t="shared" si="978"/>
        <v>0</v>
      </c>
      <c r="Y1832" s="2">
        <f t="shared" si="990"/>
        <v>0</v>
      </c>
      <c r="Z1832" s="67">
        <f t="shared" si="979"/>
        <v>0</v>
      </c>
      <c r="AA1832" s="2">
        <f t="shared" si="966"/>
        <v>0</v>
      </c>
      <c r="AB1832" s="26">
        <f t="shared" si="986"/>
        <v>6.7299999999999999E-2</v>
      </c>
      <c r="AC1832" s="27">
        <f t="shared" si="968"/>
        <v>4</v>
      </c>
      <c r="AD1832" s="27">
        <v>252</v>
      </c>
      <c r="AE1832" s="10">
        <f t="shared" si="995"/>
        <v>1.0010343770000001</v>
      </c>
      <c r="AF1832" s="2">
        <f t="shared" si="967"/>
        <v>263.98792005000001</v>
      </c>
      <c r="AG1832" s="2">
        <f t="shared" si="980"/>
        <v>286.65888623000001</v>
      </c>
      <c r="AH1832" s="3" t="str">
        <f t="shared" si="981"/>
        <v>-</v>
      </c>
      <c r="AI1832" s="4" t="str">
        <f t="shared" si="996"/>
        <v>A+J=</v>
      </c>
      <c r="AJ1832" s="11">
        <f t="shared" si="987"/>
        <v>42648</v>
      </c>
      <c r="AK1832" s="11"/>
      <c r="AL1832" s="4"/>
      <c r="AM1832" s="1"/>
      <c r="AN1832" s="11"/>
      <c r="AO1832" s="1"/>
      <c r="AP1832" s="1"/>
      <c r="AQ1832" s="1"/>
      <c r="AR1832" s="1"/>
      <c r="AS1832" s="6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</row>
    <row r="1833" spans="1:55" x14ac:dyDescent="0.2">
      <c r="A1833" s="144">
        <f t="shared" si="982"/>
        <v>42622</v>
      </c>
      <c r="B1833" s="2">
        <f t="shared" si="969"/>
        <v>277548.30723793333</v>
      </c>
      <c r="C1833" s="2">
        <f t="shared" si="983"/>
        <v>195942.05437765</v>
      </c>
      <c r="D1833" s="2">
        <v>0</v>
      </c>
      <c r="E1833" s="68">
        <f t="shared" si="970"/>
        <v>195942.05437765</v>
      </c>
      <c r="F1833" s="72">
        <f t="shared" si="991"/>
        <v>4715.99</v>
      </c>
      <c r="G1833" s="3">
        <f>IF(N1833=1,VLOOKUP(A1832,[1]Plan1!$BG$69:$BI$188,3),G1832)</f>
        <v>4736.74</v>
      </c>
      <c r="H1833" s="11">
        <f t="shared" si="992"/>
        <v>42553</v>
      </c>
      <c r="I1833" s="11">
        <f t="shared" si="993"/>
        <v>42584</v>
      </c>
      <c r="J1833" s="26">
        <f t="shared" si="971"/>
        <v>4.3999245121384423E-3</v>
      </c>
      <c r="K1833" s="11">
        <f t="shared" si="984"/>
        <v>42646</v>
      </c>
      <c r="L1833" s="11">
        <f t="shared" si="972"/>
        <v>42646</v>
      </c>
      <c r="M1833" s="1">
        <f t="shared" si="985"/>
        <v>21</v>
      </c>
      <c r="N1833" s="1">
        <f t="shared" si="988"/>
        <v>5</v>
      </c>
      <c r="O1833" s="2">
        <f t="shared" si="973"/>
        <v>1.00104584</v>
      </c>
      <c r="P1833" s="10">
        <f t="shared" si="965"/>
        <v>1.00520079</v>
      </c>
      <c r="Q1833" s="10">
        <f t="shared" si="994"/>
        <v>1.4131742731820862</v>
      </c>
      <c r="R1833" s="2">
        <f t="shared" ref="R1833:R1896" si="997">TRUNC(TRUNC((O1833*Q1833),15),8)</f>
        <v>1.41465222</v>
      </c>
      <c r="S1833" s="2">
        <f t="shared" si="989"/>
        <v>1.3024994299999999</v>
      </c>
      <c r="T1833" s="2">
        <f t="shared" si="974"/>
        <v>255214.41413990999</v>
      </c>
      <c r="U1833" s="2">
        <f t="shared" si="975"/>
        <v>0</v>
      </c>
      <c r="V1833" s="2">
        <f t="shared" si="976"/>
        <v>81247.80783905329</v>
      </c>
      <c r="W1833" s="2">
        <f t="shared" si="977"/>
        <v>277189.8622167033</v>
      </c>
      <c r="X1833" s="27">
        <f t="shared" si="978"/>
        <v>0</v>
      </c>
      <c r="Y1833" s="2">
        <f t="shared" si="990"/>
        <v>0</v>
      </c>
      <c r="Z1833" s="67">
        <f t="shared" si="979"/>
        <v>0</v>
      </c>
      <c r="AA1833" s="2">
        <f t="shared" si="966"/>
        <v>0</v>
      </c>
      <c r="AB1833" s="26">
        <f t="shared" si="986"/>
        <v>6.7299999999999999E-2</v>
      </c>
      <c r="AC1833" s="27">
        <f t="shared" si="968"/>
        <v>5</v>
      </c>
      <c r="AD1833" s="27">
        <v>252</v>
      </c>
      <c r="AE1833" s="10">
        <f t="shared" si="995"/>
        <v>1.0012931389999999</v>
      </c>
      <c r="AF1833" s="2">
        <f t="shared" si="967"/>
        <v>330.02771228</v>
      </c>
      <c r="AG1833" s="2">
        <f t="shared" si="980"/>
        <v>358.44502123000001</v>
      </c>
      <c r="AH1833" s="3" t="str">
        <f t="shared" si="981"/>
        <v>-</v>
      </c>
      <c r="AI1833" s="4" t="str">
        <f t="shared" si="996"/>
        <v>A+J=</v>
      </c>
      <c r="AJ1833" s="11">
        <f t="shared" si="987"/>
        <v>42648</v>
      </c>
      <c r="AK1833" s="11"/>
      <c r="AL1833" s="4"/>
      <c r="AM1833" s="1"/>
      <c r="AN1833" s="11"/>
      <c r="AO1833" s="1"/>
      <c r="AP1833" s="1"/>
      <c r="AQ1833" s="1"/>
      <c r="AR1833" s="1"/>
      <c r="AS1833" s="6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</row>
    <row r="1834" spans="1:55" x14ac:dyDescent="0.2">
      <c r="A1834" s="144">
        <f t="shared" si="982"/>
        <v>42623</v>
      </c>
      <c r="B1834" s="2">
        <f t="shared" si="969"/>
        <v>277678.09938429767</v>
      </c>
      <c r="C1834" s="2">
        <f t="shared" si="983"/>
        <v>195942.05437765</v>
      </c>
      <c r="D1834" s="2">
        <v>0</v>
      </c>
      <c r="E1834" s="68">
        <f t="shared" si="970"/>
        <v>195942.05437765</v>
      </c>
      <c r="F1834" s="72">
        <f t="shared" si="991"/>
        <v>4715.99</v>
      </c>
      <c r="G1834" s="3">
        <f>IF(N1834=1,VLOOKUP(A1833,[1]Plan1!$BG$69:$BI$188,3),G1833)</f>
        <v>4736.74</v>
      </c>
      <c r="H1834" s="11">
        <f t="shared" si="992"/>
        <v>42553</v>
      </c>
      <c r="I1834" s="11">
        <f t="shared" si="993"/>
        <v>42584</v>
      </c>
      <c r="J1834" s="26">
        <f t="shared" si="971"/>
        <v>4.3999245121384423E-3</v>
      </c>
      <c r="K1834" s="11">
        <f t="shared" si="984"/>
        <v>42646</v>
      </c>
      <c r="L1834" s="11">
        <f t="shared" si="972"/>
        <v>42646</v>
      </c>
      <c r="M1834" s="1">
        <f t="shared" si="985"/>
        <v>21</v>
      </c>
      <c r="N1834" s="1">
        <f t="shared" si="988"/>
        <v>6</v>
      </c>
      <c r="O1834" s="2">
        <f t="shared" si="973"/>
        <v>1.00125515</v>
      </c>
      <c r="P1834" s="10">
        <f t="shared" ref="P1834:P1897" si="998">IF(L1834&gt;L1833,O1833,P1833)</f>
        <v>1.00520079</v>
      </c>
      <c r="Q1834" s="10">
        <f t="shared" si="994"/>
        <v>1.4131742731820862</v>
      </c>
      <c r="R1834" s="2">
        <f t="shared" si="997"/>
        <v>1.41494801</v>
      </c>
      <c r="S1834" s="2">
        <f t="shared" si="989"/>
        <v>1.3024994299999999</v>
      </c>
      <c r="T1834" s="2">
        <f t="shared" si="974"/>
        <v>255214.41413990999</v>
      </c>
      <c r="U1834" s="2">
        <f t="shared" si="975"/>
        <v>0</v>
      </c>
      <c r="V1834" s="2">
        <f t="shared" si="976"/>
        <v>81305.765539317668</v>
      </c>
      <c r="W1834" s="2">
        <f t="shared" si="977"/>
        <v>277247.81991696765</v>
      </c>
      <c r="X1834" s="27">
        <f t="shared" si="978"/>
        <v>0</v>
      </c>
      <c r="Y1834" s="2">
        <f t="shared" si="990"/>
        <v>0</v>
      </c>
      <c r="Z1834" s="67">
        <f t="shared" si="979"/>
        <v>0</v>
      </c>
      <c r="AA1834" s="2">
        <f t="shared" si="966"/>
        <v>0</v>
      </c>
      <c r="AB1834" s="26">
        <f t="shared" si="986"/>
        <v>6.7299999999999999E-2</v>
      </c>
      <c r="AC1834" s="27">
        <f t="shared" si="968"/>
        <v>6</v>
      </c>
      <c r="AD1834" s="27">
        <v>252</v>
      </c>
      <c r="AE1834" s="10">
        <f t="shared" si="995"/>
        <v>1.0015519669999999</v>
      </c>
      <c r="AF1834" s="2">
        <f t="shared" si="967"/>
        <v>396.08434865999999</v>
      </c>
      <c r="AG1834" s="2">
        <f t="shared" si="980"/>
        <v>430.27946732999999</v>
      </c>
      <c r="AH1834" s="3" t="str">
        <f t="shared" si="981"/>
        <v>-</v>
      </c>
      <c r="AI1834" s="4" t="str">
        <f t="shared" si="996"/>
        <v>A+J=</v>
      </c>
      <c r="AJ1834" s="11">
        <f t="shared" si="987"/>
        <v>42648</v>
      </c>
      <c r="AK1834" s="11"/>
      <c r="AL1834" s="4"/>
      <c r="AM1834" s="1"/>
      <c r="AN1834" s="11"/>
      <c r="AO1834" s="1"/>
      <c r="AP1834" s="1"/>
      <c r="AQ1834" s="1"/>
      <c r="AR1834" s="1"/>
      <c r="AS1834" s="6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</row>
    <row r="1835" spans="1:55" x14ac:dyDescent="0.2">
      <c r="A1835" s="144">
        <f t="shared" si="982"/>
        <v>42624</v>
      </c>
      <c r="B1835" s="2">
        <f t="shared" si="969"/>
        <v>277678.09938429767</v>
      </c>
      <c r="C1835" s="2">
        <f t="shared" si="983"/>
        <v>195942.05437765</v>
      </c>
      <c r="D1835" s="2">
        <v>0</v>
      </c>
      <c r="E1835" s="68">
        <f t="shared" si="970"/>
        <v>195942.05437765</v>
      </c>
      <c r="F1835" s="72">
        <f t="shared" si="991"/>
        <v>4715.99</v>
      </c>
      <c r="G1835" s="3">
        <f>IF(N1835=1,VLOOKUP(A1834,[1]Plan1!$BG$69:$BI$188,3),G1834)</f>
        <v>4736.74</v>
      </c>
      <c r="H1835" s="11">
        <f t="shared" si="992"/>
        <v>42553</v>
      </c>
      <c r="I1835" s="11">
        <f t="shared" si="993"/>
        <v>42584</v>
      </c>
      <c r="J1835" s="26">
        <f t="shared" si="971"/>
        <v>4.3999245121384423E-3</v>
      </c>
      <c r="K1835" s="11">
        <f t="shared" si="984"/>
        <v>42646</v>
      </c>
      <c r="L1835" s="11">
        <f t="shared" si="972"/>
        <v>42646</v>
      </c>
      <c r="M1835" s="1">
        <f t="shared" si="985"/>
        <v>21</v>
      </c>
      <c r="N1835" s="1">
        <f t="shared" si="988"/>
        <v>6</v>
      </c>
      <c r="O1835" s="2">
        <f t="shared" si="973"/>
        <v>1.00125515</v>
      </c>
      <c r="P1835" s="10">
        <f t="shared" si="998"/>
        <v>1.00520079</v>
      </c>
      <c r="Q1835" s="10">
        <f t="shared" si="994"/>
        <v>1.4131742731820862</v>
      </c>
      <c r="R1835" s="2">
        <f t="shared" si="997"/>
        <v>1.41494801</v>
      </c>
      <c r="S1835" s="2">
        <f t="shared" si="989"/>
        <v>1.3024994299999999</v>
      </c>
      <c r="T1835" s="2">
        <f t="shared" si="974"/>
        <v>255214.41413990999</v>
      </c>
      <c r="U1835" s="2">
        <f t="shared" si="975"/>
        <v>0</v>
      </c>
      <c r="V1835" s="2">
        <f t="shared" si="976"/>
        <v>81305.765539317668</v>
      </c>
      <c r="W1835" s="2">
        <f t="shared" si="977"/>
        <v>277247.81991696765</v>
      </c>
      <c r="X1835" s="27">
        <f t="shared" si="978"/>
        <v>0</v>
      </c>
      <c r="Y1835" s="2">
        <f t="shared" si="990"/>
        <v>0</v>
      </c>
      <c r="Z1835" s="67">
        <f t="shared" si="979"/>
        <v>0</v>
      </c>
      <c r="AA1835" s="2">
        <f t="shared" si="966"/>
        <v>0</v>
      </c>
      <c r="AB1835" s="26">
        <f t="shared" si="986"/>
        <v>6.7299999999999999E-2</v>
      </c>
      <c r="AC1835" s="27">
        <f t="shared" si="968"/>
        <v>6</v>
      </c>
      <c r="AD1835" s="27">
        <v>252</v>
      </c>
      <c r="AE1835" s="10">
        <f t="shared" si="995"/>
        <v>1.0015519669999999</v>
      </c>
      <c r="AF1835" s="2">
        <f t="shared" si="967"/>
        <v>396.08434865999999</v>
      </c>
      <c r="AG1835" s="2">
        <f t="shared" si="980"/>
        <v>430.27946732999999</v>
      </c>
      <c r="AH1835" s="3" t="str">
        <f t="shared" si="981"/>
        <v>-</v>
      </c>
      <c r="AI1835" s="4" t="str">
        <f t="shared" si="996"/>
        <v>A+J=</v>
      </c>
      <c r="AJ1835" s="11">
        <f t="shared" si="987"/>
        <v>42648</v>
      </c>
      <c r="AK1835" s="11"/>
      <c r="AL1835" s="4"/>
      <c r="AM1835" s="1"/>
      <c r="AN1835" s="11"/>
      <c r="AO1835" s="1"/>
      <c r="AP1835" s="1"/>
      <c r="AQ1835" s="1"/>
      <c r="AR1835" s="1"/>
      <c r="AS1835" s="6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</row>
    <row r="1836" spans="1:55" x14ac:dyDescent="0.2">
      <c r="A1836" s="144">
        <f t="shared" si="982"/>
        <v>42625</v>
      </c>
      <c r="B1836" s="2">
        <f t="shared" si="969"/>
        <v>277678.09938429767</v>
      </c>
      <c r="C1836" s="2">
        <f t="shared" si="983"/>
        <v>195942.05437765</v>
      </c>
      <c r="D1836" s="2">
        <v>0</v>
      </c>
      <c r="E1836" s="68">
        <f t="shared" si="970"/>
        <v>195942.05437765</v>
      </c>
      <c r="F1836" s="72">
        <f t="shared" si="991"/>
        <v>4715.99</v>
      </c>
      <c r="G1836" s="3">
        <f>IF(N1836=1,VLOOKUP(A1835,[1]Plan1!$BG$69:$BI$188,3),G1835)</f>
        <v>4736.74</v>
      </c>
      <c r="H1836" s="11">
        <f t="shared" si="992"/>
        <v>42553</v>
      </c>
      <c r="I1836" s="11">
        <f t="shared" si="993"/>
        <v>42584</v>
      </c>
      <c r="J1836" s="26">
        <f t="shared" si="971"/>
        <v>4.3999245121384423E-3</v>
      </c>
      <c r="K1836" s="11">
        <f t="shared" si="984"/>
        <v>42646</v>
      </c>
      <c r="L1836" s="11">
        <f t="shared" si="972"/>
        <v>42646</v>
      </c>
      <c r="M1836" s="1">
        <f t="shared" si="985"/>
        <v>21</v>
      </c>
      <c r="N1836" s="1">
        <f t="shared" si="988"/>
        <v>6</v>
      </c>
      <c r="O1836" s="2">
        <f t="shared" si="973"/>
        <v>1.00125515</v>
      </c>
      <c r="P1836" s="10">
        <f t="shared" si="998"/>
        <v>1.00520079</v>
      </c>
      <c r="Q1836" s="10">
        <f t="shared" si="994"/>
        <v>1.4131742731820862</v>
      </c>
      <c r="R1836" s="2">
        <f t="shared" si="997"/>
        <v>1.41494801</v>
      </c>
      <c r="S1836" s="2">
        <f t="shared" si="989"/>
        <v>1.3024994299999999</v>
      </c>
      <c r="T1836" s="2">
        <f t="shared" si="974"/>
        <v>255214.41413990999</v>
      </c>
      <c r="U1836" s="2">
        <f t="shared" si="975"/>
        <v>0</v>
      </c>
      <c r="V1836" s="2">
        <f t="shared" si="976"/>
        <v>81305.765539317668</v>
      </c>
      <c r="W1836" s="2">
        <f t="shared" si="977"/>
        <v>277247.81991696765</v>
      </c>
      <c r="X1836" s="27">
        <f t="shared" si="978"/>
        <v>0</v>
      </c>
      <c r="Y1836" s="2">
        <f t="shared" si="990"/>
        <v>0</v>
      </c>
      <c r="Z1836" s="67">
        <f t="shared" si="979"/>
        <v>0</v>
      </c>
      <c r="AA1836" s="2">
        <f t="shared" si="966"/>
        <v>0</v>
      </c>
      <c r="AB1836" s="26">
        <f t="shared" si="986"/>
        <v>6.7299999999999999E-2</v>
      </c>
      <c r="AC1836" s="27">
        <f t="shared" si="968"/>
        <v>6</v>
      </c>
      <c r="AD1836" s="27">
        <v>252</v>
      </c>
      <c r="AE1836" s="10">
        <f t="shared" si="995"/>
        <v>1.0015519669999999</v>
      </c>
      <c r="AF1836" s="2">
        <f t="shared" si="967"/>
        <v>396.08434865999999</v>
      </c>
      <c r="AG1836" s="2">
        <f t="shared" si="980"/>
        <v>430.27946732999999</v>
      </c>
      <c r="AH1836" s="3" t="str">
        <f t="shared" si="981"/>
        <v>-</v>
      </c>
      <c r="AI1836" s="4" t="str">
        <f t="shared" si="996"/>
        <v>A+J=</v>
      </c>
      <c r="AJ1836" s="11">
        <f t="shared" si="987"/>
        <v>42648</v>
      </c>
      <c r="AK1836" s="11"/>
      <c r="AL1836" s="81"/>
      <c r="AM1836" s="38"/>
      <c r="AN1836" s="16"/>
      <c r="AO1836" s="38"/>
      <c r="AP1836" s="38"/>
      <c r="AQ1836" s="38"/>
      <c r="AR1836" s="38"/>
      <c r="AS1836" s="66"/>
      <c r="AT1836" s="38"/>
      <c r="AU1836" s="38"/>
      <c r="AV1836" s="38"/>
      <c r="AW1836" s="38"/>
      <c r="AX1836" s="38"/>
      <c r="AY1836" s="38"/>
      <c r="AZ1836" s="38"/>
      <c r="BA1836" s="38"/>
      <c r="BB1836" s="38"/>
      <c r="BC1836" s="38"/>
    </row>
    <row r="1837" spans="1:55" x14ac:dyDescent="0.2">
      <c r="A1837" s="144">
        <f t="shared" si="982"/>
        <v>42626</v>
      </c>
      <c r="B1837" s="2">
        <f t="shared" si="969"/>
        <v>277807.94992713473</v>
      </c>
      <c r="C1837" s="2">
        <f t="shared" si="983"/>
        <v>195942.05437765</v>
      </c>
      <c r="D1837" s="2">
        <v>0</v>
      </c>
      <c r="E1837" s="68">
        <f t="shared" si="970"/>
        <v>195942.05437765</v>
      </c>
      <c r="F1837" s="72">
        <f t="shared" si="991"/>
        <v>4715.99</v>
      </c>
      <c r="G1837" s="3">
        <f>IF(N1837=1,VLOOKUP(A1836,[1]Plan1!$BG$69:$BI$188,3),G1836)</f>
        <v>4736.74</v>
      </c>
      <c r="H1837" s="11">
        <f t="shared" si="992"/>
        <v>42553</v>
      </c>
      <c r="I1837" s="11">
        <f t="shared" si="993"/>
        <v>42584</v>
      </c>
      <c r="J1837" s="26">
        <f t="shared" si="971"/>
        <v>4.3999245121384423E-3</v>
      </c>
      <c r="K1837" s="11">
        <f t="shared" si="984"/>
        <v>42646</v>
      </c>
      <c r="L1837" s="11">
        <f t="shared" si="972"/>
        <v>42646</v>
      </c>
      <c r="M1837" s="1">
        <f t="shared" si="985"/>
        <v>21</v>
      </c>
      <c r="N1837" s="1">
        <f t="shared" si="988"/>
        <v>7</v>
      </c>
      <c r="O1837" s="2">
        <f t="shared" si="973"/>
        <v>1.00146449</v>
      </c>
      <c r="P1837" s="10">
        <f t="shared" si="998"/>
        <v>1.00520079</v>
      </c>
      <c r="Q1837" s="10">
        <f t="shared" si="994"/>
        <v>1.4131742731820862</v>
      </c>
      <c r="R1837" s="2">
        <f t="shared" si="997"/>
        <v>1.41524385</v>
      </c>
      <c r="S1837" s="2">
        <f t="shared" si="989"/>
        <v>1.3024994299999999</v>
      </c>
      <c r="T1837" s="2">
        <f t="shared" si="974"/>
        <v>255214.41413990999</v>
      </c>
      <c r="U1837" s="2">
        <f t="shared" si="975"/>
        <v>0</v>
      </c>
      <c r="V1837" s="2">
        <f t="shared" si="976"/>
        <v>81363.733036684731</v>
      </c>
      <c r="W1837" s="2">
        <f t="shared" si="977"/>
        <v>277305.78741433471</v>
      </c>
      <c r="X1837" s="27">
        <f t="shared" si="978"/>
        <v>0</v>
      </c>
      <c r="Y1837" s="2">
        <f t="shared" si="990"/>
        <v>0</v>
      </c>
      <c r="Z1837" s="67">
        <f t="shared" si="979"/>
        <v>0</v>
      </c>
      <c r="AA1837" s="2">
        <f t="shared" si="966"/>
        <v>0</v>
      </c>
      <c r="AB1837" s="26">
        <f t="shared" si="986"/>
        <v>6.7299999999999999E-2</v>
      </c>
      <c r="AC1837" s="27">
        <f t="shared" si="968"/>
        <v>7</v>
      </c>
      <c r="AD1837" s="27">
        <v>252</v>
      </c>
      <c r="AE1837" s="10">
        <f t="shared" si="995"/>
        <v>1.0018108619999999</v>
      </c>
      <c r="AF1837" s="2">
        <f t="shared" si="967"/>
        <v>462.15808441000001</v>
      </c>
      <c r="AG1837" s="2">
        <f t="shared" si="980"/>
        <v>502.1625128</v>
      </c>
      <c r="AH1837" s="3" t="str">
        <f t="shared" si="981"/>
        <v>-</v>
      </c>
      <c r="AI1837" s="4" t="str">
        <f t="shared" si="996"/>
        <v>A+J=</v>
      </c>
      <c r="AJ1837" s="11">
        <f t="shared" si="987"/>
        <v>42648</v>
      </c>
      <c r="AK1837" s="11"/>
      <c r="AL1837" s="4"/>
      <c r="AM1837" s="1"/>
      <c r="AN1837" s="11"/>
      <c r="AO1837" s="1"/>
      <c r="AP1837" s="1"/>
      <c r="AQ1837" s="1"/>
      <c r="AR1837" s="1"/>
      <c r="AS1837" s="6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</row>
    <row r="1838" spans="1:55" x14ac:dyDescent="0.2">
      <c r="A1838" s="144">
        <f t="shared" si="982"/>
        <v>42627</v>
      </c>
      <c r="B1838" s="2">
        <f t="shared" si="969"/>
        <v>277937.86112656508</v>
      </c>
      <c r="C1838" s="2">
        <f t="shared" si="983"/>
        <v>195942.05437765</v>
      </c>
      <c r="D1838" s="2">
        <v>0</v>
      </c>
      <c r="E1838" s="68">
        <f t="shared" si="970"/>
        <v>195942.05437765</v>
      </c>
      <c r="F1838" s="72">
        <f t="shared" si="991"/>
        <v>4715.99</v>
      </c>
      <c r="G1838" s="3">
        <f>IF(N1838=1,VLOOKUP(A1837,[1]Plan1!$BG$69:$BI$188,3),G1837)</f>
        <v>4736.74</v>
      </c>
      <c r="H1838" s="11">
        <f t="shared" si="992"/>
        <v>42553</v>
      </c>
      <c r="I1838" s="11">
        <f t="shared" si="993"/>
        <v>42584</v>
      </c>
      <c r="J1838" s="26">
        <f t="shared" si="971"/>
        <v>4.3999245121384423E-3</v>
      </c>
      <c r="K1838" s="11">
        <f t="shared" si="984"/>
        <v>42646</v>
      </c>
      <c r="L1838" s="11">
        <f t="shared" si="972"/>
        <v>42646</v>
      </c>
      <c r="M1838" s="1">
        <f t="shared" si="985"/>
        <v>21</v>
      </c>
      <c r="N1838" s="1">
        <f t="shared" si="988"/>
        <v>8</v>
      </c>
      <c r="O1838" s="2">
        <f t="shared" si="973"/>
        <v>1.00167388</v>
      </c>
      <c r="P1838" s="10">
        <f t="shared" si="998"/>
        <v>1.00520079</v>
      </c>
      <c r="Q1838" s="10">
        <f t="shared" si="994"/>
        <v>1.4131742731820862</v>
      </c>
      <c r="R1838" s="2">
        <f t="shared" si="997"/>
        <v>1.41553975</v>
      </c>
      <c r="S1838" s="2">
        <f t="shared" si="989"/>
        <v>1.3024994299999999</v>
      </c>
      <c r="T1838" s="2">
        <f t="shared" si="974"/>
        <v>255214.41413990999</v>
      </c>
      <c r="U1838" s="2">
        <f t="shared" si="975"/>
        <v>0</v>
      </c>
      <c r="V1838" s="2">
        <f t="shared" si="976"/>
        <v>81421.712290575088</v>
      </c>
      <c r="W1838" s="2">
        <f t="shared" si="977"/>
        <v>277363.76666822506</v>
      </c>
      <c r="X1838" s="27">
        <f t="shared" si="978"/>
        <v>0</v>
      </c>
      <c r="Y1838" s="2">
        <f t="shared" si="990"/>
        <v>0</v>
      </c>
      <c r="Z1838" s="67">
        <f t="shared" si="979"/>
        <v>0</v>
      </c>
      <c r="AA1838" s="2">
        <f t="shared" si="966"/>
        <v>0</v>
      </c>
      <c r="AB1838" s="26">
        <f t="shared" si="986"/>
        <v>6.7299999999999999E-2</v>
      </c>
      <c r="AC1838" s="27">
        <f t="shared" si="968"/>
        <v>8</v>
      </c>
      <c r="AD1838" s="27">
        <v>252</v>
      </c>
      <c r="AE1838" s="10">
        <f t="shared" si="995"/>
        <v>1.002069825</v>
      </c>
      <c r="AF1838" s="2">
        <f t="shared" si="967"/>
        <v>528.24917473999994</v>
      </c>
      <c r="AG1838" s="2">
        <f t="shared" si="980"/>
        <v>574.09445833999996</v>
      </c>
      <c r="AH1838" s="3" t="str">
        <f t="shared" si="981"/>
        <v>-</v>
      </c>
      <c r="AI1838" s="4" t="str">
        <f t="shared" si="996"/>
        <v>A+J=</v>
      </c>
      <c r="AJ1838" s="11">
        <f t="shared" si="987"/>
        <v>42648</v>
      </c>
      <c r="AK1838" s="11"/>
      <c r="AL1838" s="4"/>
      <c r="AM1838" s="1"/>
      <c r="AN1838" s="11"/>
      <c r="AO1838" s="1"/>
      <c r="AP1838" s="1"/>
      <c r="AQ1838" s="1"/>
      <c r="AR1838" s="1"/>
      <c r="AS1838" s="6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</row>
    <row r="1839" spans="1:55" x14ac:dyDescent="0.2">
      <c r="A1839" s="144">
        <f t="shared" si="982"/>
        <v>42628</v>
      </c>
      <c r="B1839" s="2">
        <f t="shared" si="969"/>
        <v>278067.83244868868</v>
      </c>
      <c r="C1839" s="2">
        <f t="shared" si="983"/>
        <v>195942.05437765</v>
      </c>
      <c r="D1839" s="2">
        <v>0</v>
      </c>
      <c r="E1839" s="68">
        <f t="shared" si="970"/>
        <v>195942.05437765</v>
      </c>
      <c r="F1839" s="72">
        <f t="shared" si="991"/>
        <v>4715.99</v>
      </c>
      <c r="G1839" s="3">
        <f>IF(N1839=1,VLOOKUP(A1838,[1]Plan1!$BG$69:$BI$188,3),G1838)</f>
        <v>4736.74</v>
      </c>
      <c r="H1839" s="11">
        <f t="shared" si="992"/>
        <v>42553</v>
      </c>
      <c r="I1839" s="11">
        <f t="shared" si="993"/>
        <v>42584</v>
      </c>
      <c r="J1839" s="26">
        <f t="shared" si="971"/>
        <v>4.3999245121384423E-3</v>
      </c>
      <c r="K1839" s="11">
        <f t="shared" si="984"/>
        <v>42646</v>
      </c>
      <c r="L1839" s="11">
        <f t="shared" si="972"/>
        <v>42646</v>
      </c>
      <c r="M1839" s="1">
        <f t="shared" si="985"/>
        <v>21</v>
      </c>
      <c r="N1839" s="1">
        <f t="shared" si="988"/>
        <v>9</v>
      </c>
      <c r="O1839" s="2">
        <f t="shared" si="973"/>
        <v>1.00188331</v>
      </c>
      <c r="P1839" s="10">
        <f t="shared" si="998"/>
        <v>1.00520079</v>
      </c>
      <c r="Q1839" s="10">
        <f t="shared" si="994"/>
        <v>1.4131742731820862</v>
      </c>
      <c r="R1839" s="2">
        <f t="shared" si="997"/>
        <v>1.4158357100000001</v>
      </c>
      <c r="S1839" s="2">
        <f t="shared" si="989"/>
        <v>1.3024994299999999</v>
      </c>
      <c r="T1839" s="2">
        <f t="shared" si="974"/>
        <v>255214.41413990999</v>
      </c>
      <c r="U1839" s="2">
        <f t="shared" si="975"/>
        <v>0</v>
      </c>
      <c r="V1839" s="2">
        <f t="shared" si="976"/>
        <v>81479.703300988709</v>
      </c>
      <c r="W1839" s="2">
        <f t="shared" si="977"/>
        <v>277421.75767863868</v>
      </c>
      <c r="X1839" s="27">
        <f t="shared" si="978"/>
        <v>0</v>
      </c>
      <c r="Y1839" s="2">
        <f t="shared" si="990"/>
        <v>0</v>
      </c>
      <c r="Z1839" s="67">
        <f t="shared" si="979"/>
        <v>0</v>
      </c>
      <c r="AA1839" s="2">
        <f t="shared" si="966"/>
        <v>0</v>
      </c>
      <c r="AB1839" s="26">
        <f t="shared" si="986"/>
        <v>6.7299999999999999E-2</v>
      </c>
      <c r="AC1839" s="27">
        <f t="shared" si="968"/>
        <v>9</v>
      </c>
      <c r="AD1839" s="27">
        <v>252</v>
      </c>
      <c r="AE1839" s="10">
        <f t="shared" si="995"/>
        <v>1.0023288539999999</v>
      </c>
      <c r="AF1839" s="2">
        <f t="shared" si="967"/>
        <v>594.35710921999998</v>
      </c>
      <c r="AG1839" s="2">
        <f t="shared" si="980"/>
        <v>646.07477004999998</v>
      </c>
      <c r="AH1839" s="3" t="str">
        <f t="shared" si="981"/>
        <v>-</v>
      </c>
      <c r="AI1839" s="4" t="str">
        <f t="shared" si="996"/>
        <v>A+J=</v>
      </c>
      <c r="AJ1839" s="11">
        <f t="shared" si="987"/>
        <v>42648</v>
      </c>
      <c r="AK1839" s="11"/>
      <c r="AL1839" s="4"/>
      <c r="AM1839" s="1"/>
      <c r="AN1839" s="11"/>
      <c r="AO1839" s="1"/>
      <c r="AP1839" s="1"/>
      <c r="AQ1839" s="1"/>
      <c r="AR1839" s="1"/>
      <c r="AS1839" s="6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</row>
    <row r="1840" spans="1:55" x14ac:dyDescent="0.2">
      <c r="A1840" s="144">
        <f t="shared" si="982"/>
        <v>42629</v>
      </c>
      <c r="B1840" s="2">
        <f t="shared" si="969"/>
        <v>278197.86812059663</v>
      </c>
      <c r="C1840" s="2">
        <f t="shared" si="983"/>
        <v>195942.05437765</v>
      </c>
      <c r="D1840" s="2">
        <v>0</v>
      </c>
      <c r="E1840" s="68">
        <f t="shared" si="970"/>
        <v>195942.05437765</v>
      </c>
      <c r="F1840" s="72">
        <f t="shared" si="991"/>
        <v>4715.99</v>
      </c>
      <c r="G1840" s="3">
        <f>IF(N1840=1,VLOOKUP(A1839,[1]Plan1!$BG$69:$BI$188,3),G1839)</f>
        <v>4736.74</v>
      </c>
      <c r="H1840" s="11">
        <f t="shared" si="992"/>
        <v>42553</v>
      </c>
      <c r="I1840" s="11">
        <f t="shared" si="993"/>
        <v>42584</v>
      </c>
      <c r="J1840" s="26">
        <f t="shared" si="971"/>
        <v>4.3999245121384423E-3</v>
      </c>
      <c r="K1840" s="11">
        <f t="shared" si="984"/>
        <v>42646</v>
      </c>
      <c r="L1840" s="11">
        <f t="shared" si="972"/>
        <v>42646</v>
      </c>
      <c r="M1840" s="1">
        <f t="shared" si="985"/>
        <v>21</v>
      </c>
      <c r="N1840" s="1">
        <f t="shared" si="988"/>
        <v>10</v>
      </c>
      <c r="O1840" s="2">
        <f t="shared" si="973"/>
        <v>1.0020927900000001</v>
      </c>
      <c r="P1840" s="10">
        <f t="shared" si="998"/>
        <v>1.00520079</v>
      </c>
      <c r="Q1840" s="10">
        <f t="shared" si="994"/>
        <v>1.4131742731820862</v>
      </c>
      <c r="R1840" s="2">
        <f t="shared" si="997"/>
        <v>1.4161317499999999</v>
      </c>
      <c r="S1840" s="2">
        <f t="shared" si="989"/>
        <v>1.3024994299999999</v>
      </c>
      <c r="T1840" s="2">
        <f t="shared" si="974"/>
        <v>255214.41413990999</v>
      </c>
      <c r="U1840" s="2">
        <f t="shared" si="975"/>
        <v>0</v>
      </c>
      <c r="V1840" s="2">
        <f t="shared" si="976"/>
        <v>81537.70998676664</v>
      </c>
      <c r="W1840" s="2">
        <f t="shared" si="977"/>
        <v>277479.76436441665</v>
      </c>
      <c r="X1840" s="27">
        <f t="shared" si="978"/>
        <v>0</v>
      </c>
      <c r="Y1840" s="2">
        <f t="shared" si="990"/>
        <v>0</v>
      </c>
      <c r="Z1840" s="67">
        <f t="shared" si="979"/>
        <v>0</v>
      </c>
      <c r="AA1840" s="2">
        <f t="shared" si="966"/>
        <v>0</v>
      </c>
      <c r="AB1840" s="26">
        <f t="shared" si="986"/>
        <v>6.7299999999999999E-2</v>
      </c>
      <c r="AC1840" s="27">
        <f t="shared" si="968"/>
        <v>10</v>
      </c>
      <c r="AD1840" s="27">
        <v>252</v>
      </c>
      <c r="AE1840" s="10">
        <f t="shared" si="995"/>
        <v>1.0025879499999999</v>
      </c>
      <c r="AF1840" s="2">
        <f t="shared" si="967"/>
        <v>660.48214307000001</v>
      </c>
      <c r="AG1840" s="2">
        <f t="shared" si="980"/>
        <v>718.10375618</v>
      </c>
      <c r="AH1840" s="3" t="str">
        <f t="shared" si="981"/>
        <v>-</v>
      </c>
      <c r="AI1840" s="4" t="str">
        <f t="shared" si="996"/>
        <v>A+J=</v>
      </c>
      <c r="AJ1840" s="11">
        <f t="shared" si="987"/>
        <v>42648</v>
      </c>
      <c r="AK1840" s="11"/>
      <c r="AL1840" s="4"/>
      <c r="AM1840" s="1"/>
      <c r="AN1840" s="11"/>
      <c r="AO1840" s="1"/>
      <c r="AP1840" s="1"/>
      <c r="AQ1840" s="1"/>
      <c r="AR1840" s="1"/>
      <c r="AS1840" s="6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</row>
    <row r="1841" spans="1:55" x14ac:dyDescent="0.2">
      <c r="A1841" s="144">
        <f t="shared" si="982"/>
        <v>42630</v>
      </c>
      <c r="B1841" s="2">
        <f t="shared" si="969"/>
        <v>278327.96030613675</v>
      </c>
      <c r="C1841" s="2">
        <f t="shared" si="983"/>
        <v>195942.05437765</v>
      </c>
      <c r="D1841" s="2">
        <v>0</v>
      </c>
      <c r="E1841" s="68">
        <f t="shared" si="970"/>
        <v>195942.05437765</v>
      </c>
      <c r="F1841" s="72">
        <f t="shared" si="991"/>
        <v>4715.99</v>
      </c>
      <c r="G1841" s="3">
        <f>IF(N1841=1,VLOOKUP(A1840,[1]Plan1!$BG$69:$BI$188,3),G1840)</f>
        <v>4736.74</v>
      </c>
      <c r="H1841" s="11">
        <f t="shared" si="992"/>
        <v>42553</v>
      </c>
      <c r="I1841" s="11">
        <f t="shared" si="993"/>
        <v>42584</v>
      </c>
      <c r="J1841" s="26">
        <f t="shared" si="971"/>
        <v>4.3999245121384423E-3</v>
      </c>
      <c r="K1841" s="11">
        <f t="shared" si="984"/>
        <v>42646</v>
      </c>
      <c r="L1841" s="11">
        <f t="shared" si="972"/>
        <v>42646</v>
      </c>
      <c r="M1841" s="1">
        <f t="shared" si="985"/>
        <v>21</v>
      </c>
      <c r="N1841" s="1">
        <f t="shared" si="988"/>
        <v>11</v>
      </c>
      <c r="O1841" s="2">
        <f t="shared" si="973"/>
        <v>1.0023023099999999</v>
      </c>
      <c r="P1841" s="10">
        <f t="shared" si="998"/>
        <v>1.00520079</v>
      </c>
      <c r="Q1841" s="10">
        <f t="shared" si="994"/>
        <v>1.4131742731820862</v>
      </c>
      <c r="R1841" s="2">
        <f t="shared" si="997"/>
        <v>1.4164278299999999</v>
      </c>
      <c r="S1841" s="2">
        <f t="shared" si="989"/>
        <v>1.3024994299999999</v>
      </c>
      <c r="T1841" s="2">
        <f t="shared" si="974"/>
        <v>255214.41413990999</v>
      </c>
      <c r="U1841" s="2">
        <f t="shared" si="975"/>
        <v>0</v>
      </c>
      <c r="V1841" s="2">
        <f t="shared" si="976"/>
        <v>81595.724510226777</v>
      </c>
      <c r="W1841" s="2">
        <f t="shared" si="977"/>
        <v>277537.77888787678</v>
      </c>
      <c r="X1841" s="27">
        <f t="shared" si="978"/>
        <v>0</v>
      </c>
      <c r="Y1841" s="2">
        <f t="shared" si="990"/>
        <v>0</v>
      </c>
      <c r="Z1841" s="67">
        <f t="shared" si="979"/>
        <v>0</v>
      </c>
      <c r="AA1841" s="2">
        <f t="shared" si="966"/>
        <v>0</v>
      </c>
      <c r="AB1841" s="26">
        <f t="shared" si="986"/>
        <v>6.7299999999999999E-2</v>
      </c>
      <c r="AC1841" s="27">
        <f t="shared" si="968"/>
        <v>11</v>
      </c>
      <c r="AD1841" s="27">
        <v>252</v>
      </c>
      <c r="AE1841" s="10">
        <f t="shared" si="995"/>
        <v>1.0028471130000001</v>
      </c>
      <c r="AF1841" s="2">
        <f t="shared" si="967"/>
        <v>726.62427628</v>
      </c>
      <c r="AG1841" s="2">
        <f t="shared" si="980"/>
        <v>790.18141825999999</v>
      </c>
      <c r="AH1841" s="3" t="str">
        <f t="shared" si="981"/>
        <v>-</v>
      </c>
      <c r="AI1841" s="4" t="str">
        <f t="shared" si="996"/>
        <v>A+J=</v>
      </c>
      <c r="AJ1841" s="11">
        <f t="shared" si="987"/>
        <v>42648</v>
      </c>
      <c r="AK1841" s="11"/>
      <c r="AL1841" s="4"/>
      <c r="AM1841" s="1"/>
      <c r="AN1841" s="11"/>
      <c r="AO1841" s="1"/>
      <c r="AP1841" s="1"/>
      <c r="AQ1841" s="1"/>
      <c r="AR1841" s="1"/>
      <c r="AS1841" s="6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</row>
    <row r="1842" spans="1:55" x14ac:dyDescent="0.2">
      <c r="A1842" s="144">
        <f t="shared" si="982"/>
        <v>42631</v>
      </c>
      <c r="B1842" s="2">
        <f t="shared" si="969"/>
        <v>278327.96030613675</v>
      </c>
      <c r="C1842" s="2">
        <f t="shared" si="983"/>
        <v>195942.05437765</v>
      </c>
      <c r="D1842" s="2">
        <v>0</v>
      </c>
      <c r="E1842" s="68">
        <f t="shared" si="970"/>
        <v>195942.05437765</v>
      </c>
      <c r="F1842" s="72">
        <f t="shared" si="991"/>
        <v>4715.99</v>
      </c>
      <c r="G1842" s="3">
        <f>IF(N1842=1,VLOOKUP(A1841,[1]Plan1!$BG$69:$BI$188,3),G1841)</f>
        <v>4736.74</v>
      </c>
      <c r="H1842" s="11">
        <f t="shared" si="992"/>
        <v>42553</v>
      </c>
      <c r="I1842" s="11">
        <f t="shared" si="993"/>
        <v>42584</v>
      </c>
      <c r="J1842" s="26">
        <f t="shared" si="971"/>
        <v>4.3999245121384423E-3</v>
      </c>
      <c r="K1842" s="11">
        <f t="shared" si="984"/>
        <v>42646</v>
      </c>
      <c r="L1842" s="11">
        <f t="shared" si="972"/>
        <v>42646</v>
      </c>
      <c r="M1842" s="1">
        <f t="shared" si="985"/>
        <v>21</v>
      </c>
      <c r="N1842" s="1">
        <f t="shared" si="988"/>
        <v>11</v>
      </c>
      <c r="O1842" s="2">
        <f t="shared" si="973"/>
        <v>1.0023023099999999</v>
      </c>
      <c r="P1842" s="10">
        <f t="shared" si="998"/>
        <v>1.00520079</v>
      </c>
      <c r="Q1842" s="10">
        <f t="shared" si="994"/>
        <v>1.4131742731820862</v>
      </c>
      <c r="R1842" s="2">
        <f t="shared" si="997"/>
        <v>1.4164278299999999</v>
      </c>
      <c r="S1842" s="2">
        <f t="shared" si="989"/>
        <v>1.3024994299999999</v>
      </c>
      <c r="T1842" s="2">
        <f t="shared" si="974"/>
        <v>255214.41413990999</v>
      </c>
      <c r="U1842" s="2">
        <f t="shared" si="975"/>
        <v>0</v>
      </c>
      <c r="V1842" s="2">
        <f t="shared" si="976"/>
        <v>81595.724510226777</v>
      </c>
      <c r="W1842" s="2">
        <f t="shared" si="977"/>
        <v>277537.77888787678</v>
      </c>
      <c r="X1842" s="27">
        <f t="shared" si="978"/>
        <v>0</v>
      </c>
      <c r="Y1842" s="2">
        <f t="shared" si="990"/>
        <v>0</v>
      </c>
      <c r="Z1842" s="67">
        <f t="shared" si="979"/>
        <v>0</v>
      </c>
      <c r="AA1842" s="2">
        <f t="shared" si="966"/>
        <v>0</v>
      </c>
      <c r="AB1842" s="26">
        <f t="shared" si="986"/>
        <v>6.7299999999999999E-2</v>
      </c>
      <c r="AC1842" s="27">
        <f t="shared" si="968"/>
        <v>11</v>
      </c>
      <c r="AD1842" s="27">
        <v>252</v>
      </c>
      <c r="AE1842" s="10">
        <f t="shared" si="995"/>
        <v>1.0028471130000001</v>
      </c>
      <c r="AF1842" s="2">
        <f t="shared" si="967"/>
        <v>726.62427628</v>
      </c>
      <c r="AG1842" s="2">
        <f t="shared" si="980"/>
        <v>790.18141825999999</v>
      </c>
      <c r="AH1842" s="3" t="str">
        <f t="shared" si="981"/>
        <v>-</v>
      </c>
      <c r="AI1842" s="4" t="str">
        <f t="shared" si="996"/>
        <v>A+J=</v>
      </c>
      <c r="AJ1842" s="11">
        <f t="shared" si="987"/>
        <v>42648</v>
      </c>
      <c r="AK1842" s="11"/>
      <c r="AL1842" s="4"/>
      <c r="AM1842" s="1"/>
      <c r="AN1842" s="11"/>
      <c r="AO1842" s="1"/>
      <c r="AP1842" s="1"/>
      <c r="AQ1842" s="1"/>
      <c r="AR1842" s="1"/>
      <c r="AS1842" s="6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</row>
    <row r="1843" spans="1:55" x14ac:dyDescent="0.2">
      <c r="A1843" s="144">
        <f t="shared" si="982"/>
        <v>42632</v>
      </c>
      <c r="B1843" s="2">
        <f t="shared" si="969"/>
        <v>278327.96030613675</v>
      </c>
      <c r="C1843" s="2">
        <f t="shared" si="983"/>
        <v>195942.05437765</v>
      </c>
      <c r="D1843" s="2">
        <v>0</v>
      </c>
      <c r="E1843" s="68">
        <f t="shared" si="970"/>
        <v>195942.05437765</v>
      </c>
      <c r="F1843" s="72">
        <f t="shared" si="991"/>
        <v>4715.99</v>
      </c>
      <c r="G1843" s="3">
        <f>IF(N1843=1,VLOOKUP(A1842,[1]Plan1!$BG$69:$BI$188,3),G1842)</f>
        <v>4736.74</v>
      </c>
      <c r="H1843" s="11">
        <f t="shared" si="992"/>
        <v>42553</v>
      </c>
      <c r="I1843" s="11">
        <f t="shared" si="993"/>
        <v>42584</v>
      </c>
      <c r="J1843" s="26">
        <f t="shared" si="971"/>
        <v>4.3999245121384423E-3</v>
      </c>
      <c r="K1843" s="11">
        <f t="shared" si="984"/>
        <v>42646</v>
      </c>
      <c r="L1843" s="11">
        <f t="shared" si="972"/>
        <v>42646</v>
      </c>
      <c r="M1843" s="1">
        <f t="shared" si="985"/>
        <v>21</v>
      </c>
      <c r="N1843" s="1">
        <f t="shared" si="988"/>
        <v>11</v>
      </c>
      <c r="O1843" s="2">
        <f t="shared" si="973"/>
        <v>1.0023023099999999</v>
      </c>
      <c r="P1843" s="10">
        <f t="shared" si="998"/>
        <v>1.00520079</v>
      </c>
      <c r="Q1843" s="10">
        <f t="shared" si="994"/>
        <v>1.4131742731820862</v>
      </c>
      <c r="R1843" s="2">
        <f t="shared" si="997"/>
        <v>1.4164278299999999</v>
      </c>
      <c r="S1843" s="2">
        <f t="shared" si="989"/>
        <v>1.3024994299999999</v>
      </c>
      <c r="T1843" s="2">
        <f t="shared" si="974"/>
        <v>255214.41413990999</v>
      </c>
      <c r="U1843" s="2">
        <f t="shared" si="975"/>
        <v>0</v>
      </c>
      <c r="V1843" s="2">
        <f t="shared" si="976"/>
        <v>81595.724510226777</v>
      </c>
      <c r="W1843" s="2">
        <f t="shared" si="977"/>
        <v>277537.77888787678</v>
      </c>
      <c r="X1843" s="27">
        <f t="shared" si="978"/>
        <v>0</v>
      </c>
      <c r="Y1843" s="2">
        <f t="shared" si="990"/>
        <v>0</v>
      </c>
      <c r="Z1843" s="67">
        <f t="shared" si="979"/>
        <v>0</v>
      </c>
      <c r="AA1843" s="2">
        <f t="shared" si="966"/>
        <v>0</v>
      </c>
      <c r="AB1843" s="26">
        <f t="shared" si="986"/>
        <v>6.7299999999999999E-2</v>
      </c>
      <c r="AC1843" s="27">
        <f t="shared" si="968"/>
        <v>11</v>
      </c>
      <c r="AD1843" s="27">
        <v>252</v>
      </c>
      <c r="AE1843" s="10">
        <f t="shared" si="995"/>
        <v>1.0028471130000001</v>
      </c>
      <c r="AF1843" s="2">
        <f t="shared" si="967"/>
        <v>726.62427628</v>
      </c>
      <c r="AG1843" s="2">
        <f t="shared" si="980"/>
        <v>790.18141825999999</v>
      </c>
      <c r="AH1843" s="3" t="str">
        <f t="shared" si="981"/>
        <v>-</v>
      </c>
      <c r="AI1843" s="4" t="str">
        <f t="shared" si="996"/>
        <v>A+J=</v>
      </c>
      <c r="AJ1843" s="11">
        <f t="shared" si="987"/>
        <v>42648</v>
      </c>
      <c r="AK1843" s="11"/>
      <c r="AL1843" s="4"/>
      <c r="AM1843" s="1"/>
      <c r="AN1843" s="11"/>
      <c r="AO1843" s="1"/>
      <c r="AP1843" s="1"/>
      <c r="AQ1843" s="1"/>
      <c r="AR1843" s="1"/>
      <c r="AS1843" s="6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</row>
    <row r="1844" spans="1:55" x14ac:dyDescent="0.2">
      <c r="A1844" s="144">
        <f t="shared" si="982"/>
        <v>42633</v>
      </c>
      <c r="B1844" s="2">
        <f t="shared" si="969"/>
        <v>278458.11491957074</v>
      </c>
      <c r="C1844" s="2">
        <f t="shared" si="983"/>
        <v>195942.05437765</v>
      </c>
      <c r="D1844" s="2">
        <v>0</v>
      </c>
      <c r="E1844" s="68">
        <f t="shared" si="970"/>
        <v>195942.05437765</v>
      </c>
      <c r="F1844" s="72">
        <f t="shared" si="991"/>
        <v>4715.99</v>
      </c>
      <c r="G1844" s="3">
        <f>IF(N1844=1,VLOOKUP(A1843,[1]Plan1!$BG$69:$BI$188,3),G1843)</f>
        <v>4736.74</v>
      </c>
      <c r="H1844" s="11">
        <f t="shared" si="992"/>
        <v>42553</v>
      </c>
      <c r="I1844" s="11">
        <f t="shared" si="993"/>
        <v>42584</v>
      </c>
      <c r="J1844" s="26">
        <f t="shared" si="971"/>
        <v>4.3999245121384423E-3</v>
      </c>
      <c r="K1844" s="11">
        <f t="shared" si="984"/>
        <v>42646</v>
      </c>
      <c r="L1844" s="11">
        <f t="shared" si="972"/>
        <v>42646</v>
      </c>
      <c r="M1844" s="1">
        <f t="shared" si="985"/>
        <v>21</v>
      </c>
      <c r="N1844" s="1">
        <f t="shared" si="988"/>
        <v>12</v>
      </c>
      <c r="O1844" s="2">
        <f t="shared" si="973"/>
        <v>1.00251187</v>
      </c>
      <c r="P1844" s="10">
        <f t="shared" si="998"/>
        <v>1.00520079</v>
      </c>
      <c r="Q1844" s="10">
        <f t="shared" si="994"/>
        <v>1.4131742731820862</v>
      </c>
      <c r="R1844" s="2">
        <f t="shared" si="997"/>
        <v>1.41672398</v>
      </c>
      <c r="S1844" s="2">
        <f t="shared" si="989"/>
        <v>1.3024994299999999</v>
      </c>
      <c r="T1844" s="2">
        <f t="shared" si="974"/>
        <v>255214.41413990999</v>
      </c>
      <c r="U1844" s="2">
        <f t="shared" si="975"/>
        <v>0</v>
      </c>
      <c r="V1844" s="2">
        <f t="shared" si="976"/>
        <v>81653.75274963073</v>
      </c>
      <c r="W1844" s="2">
        <f t="shared" si="977"/>
        <v>277595.80712728074</v>
      </c>
      <c r="X1844" s="27">
        <f t="shared" si="978"/>
        <v>0</v>
      </c>
      <c r="Y1844" s="2">
        <f t="shared" si="990"/>
        <v>0</v>
      </c>
      <c r="Z1844" s="67">
        <f t="shared" si="979"/>
        <v>0</v>
      </c>
      <c r="AA1844" s="2">
        <f t="shared" si="966"/>
        <v>0</v>
      </c>
      <c r="AB1844" s="26">
        <f t="shared" si="986"/>
        <v>6.7299999999999999E-2</v>
      </c>
      <c r="AC1844" s="27">
        <f t="shared" si="968"/>
        <v>12</v>
      </c>
      <c r="AD1844" s="27">
        <v>252</v>
      </c>
      <c r="AE1844" s="10">
        <f t="shared" si="995"/>
        <v>1.003106343</v>
      </c>
      <c r="AF1844" s="2">
        <f t="shared" si="967"/>
        <v>792.78350885999998</v>
      </c>
      <c r="AG1844" s="2">
        <f t="shared" si="980"/>
        <v>862.30779228999995</v>
      </c>
      <c r="AH1844" s="3" t="str">
        <f t="shared" si="981"/>
        <v>-</v>
      </c>
      <c r="AI1844" s="4" t="str">
        <f t="shared" si="996"/>
        <v>A+J=</v>
      </c>
      <c r="AJ1844" s="11">
        <f t="shared" si="987"/>
        <v>42648</v>
      </c>
      <c r="AK1844" s="11"/>
      <c r="AL1844" s="4"/>
      <c r="AM1844" s="1"/>
      <c r="AN1844" s="11"/>
      <c r="AO1844" s="1"/>
      <c r="AP1844" s="1"/>
      <c r="AQ1844" s="1"/>
      <c r="AR1844" s="1"/>
      <c r="AS1844" s="6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</row>
    <row r="1845" spans="1:55" x14ac:dyDescent="0.2">
      <c r="A1845" s="144">
        <f t="shared" si="982"/>
        <v>42634</v>
      </c>
      <c r="B1845" s="2">
        <f t="shared" si="969"/>
        <v>278588.33001723792</v>
      </c>
      <c r="C1845" s="2">
        <f t="shared" si="983"/>
        <v>195942.05437765</v>
      </c>
      <c r="D1845" s="2">
        <v>0</v>
      </c>
      <c r="E1845" s="68">
        <f t="shared" si="970"/>
        <v>195942.05437765</v>
      </c>
      <c r="F1845" s="72">
        <f t="shared" si="991"/>
        <v>4715.99</v>
      </c>
      <c r="G1845" s="3">
        <f>IF(N1845=1,VLOOKUP(A1844,[1]Plan1!$BG$69:$BI$188,3),G1844)</f>
        <v>4736.74</v>
      </c>
      <c r="H1845" s="11">
        <f t="shared" si="992"/>
        <v>42553</v>
      </c>
      <c r="I1845" s="11">
        <f t="shared" si="993"/>
        <v>42584</v>
      </c>
      <c r="J1845" s="26">
        <f t="shared" si="971"/>
        <v>4.3999245121384423E-3</v>
      </c>
      <c r="K1845" s="11">
        <f t="shared" si="984"/>
        <v>42646</v>
      </c>
      <c r="L1845" s="11">
        <f t="shared" si="972"/>
        <v>42646</v>
      </c>
      <c r="M1845" s="1">
        <f t="shared" si="985"/>
        <v>21</v>
      </c>
      <c r="N1845" s="1">
        <f t="shared" si="988"/>
        <v>13</v>
      </c>
      <c r="O1845" s="2">
        <f t="shared" si="973"/>
        <v>1.0027214799999999</v>
      </c>
      <c r="P1845" s="10">
        <f t="shared" si="998"/>
        <v>1.00520079</v>
      </c>
      <c r="Q1845" s="10">
        <f t="shared" si="994"/>
        <v>1.4131742731820862</v>
      </c>
      <c r="R1845" s="2">
        <f t="shared" si="997"/>
        <v>1.4170201899999999</v>
      </c>
      <c r="S1845" s="2">
        <f t="shared" si="989"/>
        <v>1.3024994299999999</v>
      </c>
      <c r="T1845" s="2">
        <f t="shared" si="974"/>
        <v>255214.41413990999</v>
      </c>
      <c r="U1845" s="2">
        <f t="shared" si="975"/>
        <v>0</v>
      </c>
      <c r="V1845" s="2">
        <f t="shared" si="976"/>
        <v>81711.792745557919</v>
      </c>
      <c r="W1845" s="2">
        <f t="shared" si="977"/>
        <v>277653.84712320793</v>
      </c>
      <c r="X1845" s="27">
        <f t="shared" si="978"/>
        <v>0</v>
      </c>
      <c r="Y1845" s="2">
        <f t="shared" si="990"/>
        <v>0</v>
      </c>
      <c r="Z1845" s="67">
        <f t="shared" si="979"/>
        <v>0</v>
      </c>
      <c r="AA1845" s="2">
        <f t="shared" si="966"/>
        <v>0</v>
      </c>
      <c r="AB1845" s="26">
        <f t="shared" si="986"/>
        <v>6.7299999999999999E-2</v>
      </c>
      <c r="AC1845" s="27">
        <f t="shared" si="968"/>
        <v>13</v>
      </c>
      <c r="AD1845" s="27">
        <v>252</v>
      </c>
      <c r="AE1845" s="10">
        <f t="shared" si="995"/>
        <v>1.0033656399999999</v>
      </c>
      <c r="AF1845" s="2">
        <f t="shared" si="967"/>
        <v>858.95984080000005</v>
      </c>
      <c r="AG1845" s="2">
        <f t="shared" si="980"/>
        <v>934.48289403000001</v>
      </c>
      <c r="AH1845" s="3" t="str">
        <f t="shared" si="981"/>
        <v>-</v>
      </c>
      <c r="AI1845" s="4" t="str">
        <f t="shared" si="996"/>
        <v>A+J=</v>
      </c>
      <c r="AJ1845" s="11">
        <f t="shared" si="987"/>
        <v>42648</v>
      </c>
      <c r="AK1845" s="11"/>
      <c r="AL1845" s="4"/>
      <c r="AM1845" s="1"/>
      <c r="AN1845" s="11"/>
      <c r="AO1845" s="1"/>
      <c r="AP1845" s="1"/>
      <c r="AQ1845" s="1"/>
      <c r="AR1845" s="1"/>
      <c r="AS1845" s="6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</row>
    <row r="1846" spans="1:55" x14ac:dyDescent="0.2">
      <c r="A1846" s="144">
        <f t="shared" si="982"/>
        <v>42635</v>
      </c>
      <c r="B1846" s="2">
        <f t="shared" si="969"/>
        <v>278718.60758644895</v>
      </c>
      <c r="C1846" s="2">
        <f t="shared" si="983"/>
        <v>195942.05437765</v>
      </c>
      <c r="D1846" s="2">
        <v>0</v>
      </c>
      <c r="E1846" s="68">
        <f t="shared" si="970"/>
        <v>195942.05437765</v>
      </c>
      <c r="F1846" s="72">
        <f t="shared" si="991"/>
        <v>4715.99</v>
      </c>
      <c r="G1846" s="3">
        <f>IF(N1846=1,VLOOKUP(A1845,[1]Plan1!$BG$69:$BI$188,3),G1845)</f>
        <v>4736.74</v>
      </c>
      <c r="H1846" s="11">
        <f t="shared" si="992"/>
        <v>42553</v>
      </c>
      <c r="I1846" s="11">
        <f t="shared" si="993"/>
        <v>42584</v>
      </c>
      <c r="J1846" s="26">
        <f t="shared" si="971"/>
        <v>4.3999245121384423E-3</v>
      </c>
      <c r="K1846" s="11">
        <f t="shared" si="984"/>
        <v>42646</v>
      </c>
      <c r="L1846" s="11">
        <f t="shared" si="972"/>
        <v>42646</v>
      </c>
      <c r="M1846" s="1">
        <f t="shared" si="985"/>
        <v>21</v>
      </c>
      <c r="N1846" s="1">
        <f t="shared" si="988"/>
        <v>14</v>
      </c>
      <c r="O1846" s="2">
        <f t="shared" si="973"/>
        <v>1.0029311299999999</v>
      </c>
      <c r="P1846" s="10">
        <f t="shared" si="998"/>
        <v>1.00520079</v>
      </c>
      <c r="Q1846" s="10">
        <f t="shared" si="994"/>
        <v>1.4131742731820862</v>
      </c>
      <c r="R1846" s="2">
        <f t="shared" si="997"/>
        <v>1.4173164700000001</v>
      </c>
      <c r="S1846" s="2">
        <f t="shared" si="989"/>
        <v>1.3024994299999999</v>
      </c>
      <c r="T1846" s="2">
        <f t="shared" si="974"/>
        <v>255214.41413990999</v>
      </c>
      <c r="U1846" s="2">
        <f t="shared" si="975"/>
        <v>0</v>
      </c>
      <c r="V1846" s="2">
        <f t="shared" si="976"/>
        <v>81769.846457428954</v>
      </c>
      <c r="W1846" s="2">
        <f t="shared" si="977"/>
        <v>277711.90083507897</v>
      </c>
      <c r="X1846" s="27">
        <f t="shared" si="978"/>
        <v>0</v>
      </c>
      <c r="Y1846" s="2">
        <f t="shared" si="990"/>
        <v>0</v>
      </c>
      <c r="Z1846" s="67">
        <f t="shared" si="979"/>
        <v>0</v>
      </c>
      <c r="AA1846" s="2">
        <f t="shared" si="966"/>
        <v>0</v>
      </c>
      <c r="AB1846" s="26">
        <f t="shared" si="986"/>
        <v>6.7299999999999999E-2</v>
      </c>
      <c r="AC1846" s="27">
        <f t="shared" si="968"/>
        <v>14</v>
      </c>
      <c r="AD1846" s="27">
        <v>252</v>
      </c>
      <c r="AE1846" s="10">
        <f t="shared" si="995"/>
        <v>1.0036250040000001</v>
      </c>
      <c r="AF1846" s="2">
        <f t="shared" si="967"/>
        <v>925.15327210999999</v>
      </c>
      <c r="AG1846" s="2">
        <f t="shared" si="980"/>
        <v>1006.70675137</v>
      </c>
      <c r="AH1846" s="3" t="str">
        <f t="shared" si="981"/>
        <v>-</v>
      </c>
      <c r="AI1846" s="4" t="str">
        <f t="shared" si="996"/>
        <v>A+J=</v>
      </c>
      <c r="AJ1846" s="11">
        <f t="shared" si="987"/>
        <v>42648</v>
      </c>
      <c r="AK1846" s="11"/>
      <c r="AL1846" s="4"/>
      <c r="AM1846" s="1"/>
      <c r="AN1846" s="11"/>
      <c r="AO1846" s="1"/>
      <c r="AP1846" s="1"/>
      <c r="AQ1846" s="1"/>
      <c r="AR1846" s="1"/>
      <c r="AS1846" s="6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</row>
    <row r="1847" spans="1:55" x14ac:dyDescent="0.2">
      <c r="A1847" s="144">
        <f t="shared" si="982"/>
        <v>42636</v>
      </c>
      <c r="B1847" s="2">
        <f t="shared" si="969"/>
        <v>278848.94568252325</v>
      </c>
      <c r="C1847" s="2">
        <f t="shared" si="983"/>
        <v>195942.05437765</v>
      </c>
      <c r="D1847" s="2">
        <v>0</v>
      </c>
      <c r="E1847" s="68">
        <f t="shared" si="970"/>
        <v>195942.05437765</v>
      </c>
      <c r="F1847" s="72">
        <f t="shared" si="991"/>
        <v>4715.99</v>
      </c>
      <c r="G1847" s="3">
        <f>IF(N1847=1,VLOOKUP(A1846,[1]Plan1!$BG$69:$BI$188,3),G1846)</f>
        <v>4736.74</v>
      </c>
      <c r="H1847" s="11">
        <f t="shared" si="992"/>
        <v>42553</v>
      </c>
      <c r="I1847" s="11">
        <f t="shared" si="993"/>
        <v>42584</v>
      </c>
      <c r="J1847" s="26">
        <f t="shared" si="971"/>
        <v>4.3999245121384423E-3</v>
      </c>
      <c r="K1847" s="11">
        <f t="shared" si="984"/>
        <v>42646</v>
      </c>
      <c r="L1847" s="11">
        <f t="shared" si="972"/>
        <v>42646</v>
      </c>
      <c r="M1847" s="1">
        <f t="shared" si="985"/>
        <v>21</v>
      </c>
      <c r="N1847" s="1">
        <f t="shared" si="988"/>
        <v>15</v>
      </c>
      <c r="O1847" s="2">
        <f t="shared" si="973"/>
        <v>1.00314083</v>
      </c>
      <c r="P1847" s="10">
        <f t="shared" si="998"/>
        <v>1.00520079</v>
      </c>
      <c r="Q1847" s="10">
        <f t="shared" si="994"/>
        <v>1.4131742731820862</v>
      </c>
      <c r="R1847" s="2">
        <f t="shared" si="997"/>
        <v>1.4176128100000001</v>
      </c>
      <c r="S1847" s="2">
        <f t="shared" si="989"/>
        <v>1.3024994299999999</v>
      </c>
      <c r="T1847" s="2">
        <f t="shared" si="974"/>
        <v>255214.41413990999</v>
      </c>
      <c r="U1847" s="2">
        <f t="shared" si="975"/>
        <v>0</v>
      </c>
      <c r="V1847" s="2">
        <f t="shared" si="976"/>
        <v>81827.911925823224</v>
      </c>
      <c r="W1847" s="2">
        <f t="shared" si="977"/>
        <v>277769.96630347322</v>
      </c>
      <c r="X1847" s="27">
        <f t="shared" si="978"/>
        <v>0</v>
      </c>
      <c r="Y1847" s="2">
        <f t="shared" si="990"/>
        <v>0</v>
      </c>
      <c r="Z1847" s="67">
        <f t="shared" si="979"/>
        <v>0</v>
      </c>
      <c r="AA1847" s="2">
        <f t="shared" si="966"/>
        <v>0</v>
      </c>
      <c r="AB1847" s="26">
        <f t="shared" si="986"/>
        <v>6.7299999999999999E-2</v>
      </c>
      <c r="AC1847" s="27">
        <f t="shared" si="968"/>
        <v>15</v>
      </c>
      <c r="AD1847" s="27">
        <v>252</v>
      </c>
      <c r="AE1847" s="10">
        <f t="shared" si="995"/>
        <v>1.003884435</v>
      </c>
      <c r="AF1847" s="2">
        <f t="shared" si="967"/>
        <v>991.36380278000001</v>
      </c>
      <c r="AG1847" s="2">
        <f t="shared" si="980"/>
        <v>1078.97937905</v>
      </c>
      <c r="AH1847" s="3" t="str">
        <f t="shared" si="981"/>
        <v>-</v>
      </c>
      <c r="AI1847" s="4" t="str">
        <f t="shared" si="996"/>
        <v>A+J=</v>
      </c>
      <c r="AJ1847" s="11">
        <f t="shared" si="987"/>
        <v>42648</v>
      </c>
      <c r="AK1847" s="11"/>
      <c r="AL1847" s="4"/>
      <c r="AM1847" s="1"/>
      <c r="AN1847" s="11"/>
      <c r="AO1847" s="1"/>
      <c r="AP1847" s="1"/>
      <c r="AQ1847" s="1"/>
      <c r="AR1847" s="1"/>
      <c r="AS1847" s="6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</row>
    <row r="1848" spans="1:55" x14ac:dyDescent="0.2">
      <c r="A1848" s="144">
        <f t="shared" si="982"/>
        <v>42637</v>
      </c>
      <c r="B1848" s="2">
        <f t="shared" si="969"/>
        <v>278979.34460412071</v>
      </c>
      <c r="C1848" s="2">
        <f t="shared" si="983"/>
        <v>195942.05437765</v>
      </c>
      <c r="D1848" s="2">
        <v>0</v>
      </c>
      <c r="E1848" s="68">
        <f t="shared" si="970"/>
        <v>195942.05437765</v>
      </c>
      <c r="F1848" s="72">
        <f t="shared" si="991"/>
        <v>4715.99</v>
      </c>
      <c r="G1848" s="3">
        <f>IF(N1848=1,VLOOKUP(A1847,[1]Plan1!$BG$69:$BI$188,3),G1847)</f>
        <v>4736.74</v>
      </c>
      <c r="H1848" s="11">
        <f t="shared" si="992"/>
        <v>42553</v>
      </c>
      <c r="I1848" s="11">
        <f t="shared" si="993"/>
        <v>42584</v>
      </c>
      <c r="J1848" s="26">
        <f t="shared" si="971"/>
        <v>4.3999245121384423E-3</v>
      </c>
      <c r="K1848" s="11">
        <f t="shared" si="984"/>
        <v>42646</v>
      </c>
      <c r="L1848" s="11">
        <f t="shared" si="972"/>
        <v>42646</v>
      </c>
      <c r="M1848" s="1">
        <f t="shared" si="985"/>
        <v>21</v>
      </c>
      <c r="N1848" s="1">
        <f t="shared" si="988"/>
        <v>16</v>
      </c>
      <c r="O1848" s="2">
        <f t="shared" si="973"/>
        <v>1.0033505700000001</v>
      </c>
      <c r="P1848" s="10">
        <f t="shared" si="998"/>
        <v>1.00520079</v>
      </c>
      <c r="Q1848" s="10">
        <f t="shared" si="994"/>
        <v>1.4131742731820862</v>
      </c>
      <c r="R1848" s="2">
        <f t="shared" si="997"/>
        <v>1.4179092099999999</v>
      </c>
      <c r="S1848" s="2">
        <f t="shared" si="989"/>
        <v>1.3024994299999999</v>
      </c>
      <c r="T1848" s="2">
        <f t="shared" si="974"/>
        <v>255214.41413990999</v>
      </c>
      <c r="U1848" s="2">
        <f t="shared" si="975"/>
        <v>0</v>
      </c>
      <c r="V1848" s="2">
        <f t="shared" si="976"/>
        <v>81885.98915074073</v>
      </c>
      <c r="W1848" s="2">
        <f t="shared" si="977"/>
        <v>277828.0435283907</v>
      </c>
      <c r="X1848" s="27">
        <f t="shared" si="978"/>
        <v>0</v>
      </c>
      <c r="Y1848" s="2">
        <f t="shared" si="990"/>
        <v>0</v>
      </c>
      <c r="Z1848" s="67">
        <f t="shared" si="979"/>
        <v>0</v>
      </c>
      <c r="AA1848" s="2">
        <f t="shared" si="966"/>
        <v>0</v>
      </c>
      <c r="AB1848" s="26">
        <f t="shared" si="986"/>
        <v>6.7299999999999999E-2</v>
      </c>
      <c r="AC1848" s="27">
        <f t="shared" si="968"/>
        <v>16</v>
      </c>
      <c r="AD1848" s="27">
        <v>252</v>
      </c>
      <c r="AE1848" s="10">
        <f t="shared" si="995"/>
        <v>1.004143934</v>
      </c>
      <c r="AF1848" s="2">
        <f t="shared" si="967"/>
        <v>1057.59168804</v>
      </c>
      <c r="AG1848" s="2">
        <f t="shared" si="980"/>
        <v>1151.3010757300001</v>
      </c>
      <c r="AH1848" s="3" t="str">
        <f t="shared" si="981"/>
        <v>-</v>
      </c>
      <c r="AI1848" s="4" t="str">
        <f t="shared" si="996"/>
        <v>A+J=</v>
      </c>
      <c r="AJ1848" s="11">
        <f t="shared" si="987"/>
        <v>42648</v>
      </c>
      <c r="AK1848" s="11"/>
      <c r="AL1848" s="4"/>
      <c r="AM1848" s="1"/>
      <c r="AN1848" s="11"/>
      <c r="AO1848" s="1"/>
      <c r="AP1848" s="1"/>
      <c r="AQ1848" s="1"/>
      <c r="AR1848" s="1"/>
      <c r="AS1848" s="6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</row>
    <row r="1849" spans="1:55" x14ac:dyDescent="0.2">
      <c r="A1849" s="144">
        <f t="shared" si="982"/>
        <v>42638</v>
      </c>
      <c r="B1849" s="2">
        <f t="shared" si="969"/>
        <v>278979.34460412071</v>
      </c>
      <c r="C1849" s="2">
        <f t="shared" si="983"/>
        <v>195942.05437765</v>
      </c>
      <c r="D1849" s="2">
        <v>0</v>
      </c>
      <c r="E1849" s="68">
        <f t="shared" si="970"/>
        <v>195942.05437765</v>
      </c>
      <c r="F1849" s="72">
        <f t="shared" si="991"/>
        <v>4715.99</v>
      </c>
      <c r="G1849" s="3">
        <f>IF(N1849=1,VLOOKUP(A1848,[1]Plan1!$BG$69:$BI$188,3),G1848)</f>
        <v>4736.74</v>
      </c>
      <c r="H1849" s="11">
        <f t="shared" si="992"/>
        <v>42553</v>
      </c>
      <c r="I1849" s="11">
        <f t="shared" si="993"/>
        <v>42584</v>
      </c>
      <c r="J1849" s="26">
        <f t="shared" si="971"/>
        <v>4.3999245121384423E-3</v>
      </c>
      <c r="K1849" s="11">
        <f t="shared" si="984"/>
        <v>42646</v>
      </c>
      <c r="L1849" s="11">
        <f t="shared" si="972"/>
        <v>42646</v>
      </c>
      <c r="M1849" s="1">
        <f t="shared" si="985"/>
        <v>21</v>
      </c>
      <c r="N1849" s="1">
        <f t="shared" si="988"/>
        <v>16</v>
      </c>
      <c r="O1849" s="2">
        <f t="shared" si="973"/>
        <v>1.0033505700000001</v>
      </c>
      <c r="P1849" s="10">
        <f t="shared" si="998"/>
        <v>1.00520079</v>
      </c>
      <c r="Q1849" s="10">
        <f t="shared" si="994"/>
        <v>1.4131742731820862</v>
      </c>
      <c r="R1849" s="2">
        <f t="shared" si="997"/>
        <v>1.4179092099999999</v>
      </c>
      <c r="S1849" s="2">
        <f t="shared" si="989"/>
        <v>1.3024994299999999</v>
      </c>
      <c r="T1849" s="2">
        <f t="shared" si="974"/>
        <v>255214.41413990999</v>
      </c>
      <c r="U1849" s="2">
        <f t="shared" si="975"/>
        <v>0</v>
      </c>
      <c r="V1849" s="2">
        <f t="shared" si="976"/>
        <v>81885.98915074073</v>
      </c>
      <c r="W1849" s="2">
        <f t="shared" si="977"/>
        <v>277828.0435283907</v>
      </c>
      <c r="X1849" s="27">
        <f t="shared" si="978"/>
        <v>0</v>
      </c>
      <c r="Y1849" s="2">
        <f t="shared" si="990"/>
        <v>0</v>
      </c>
      <c r="Z1849" s="67">
        <f t="shared" si="979"/>
        <v>0</v>
      </c>
      <c r="AA1849" s="2">
        <f t="shared" si="966"/>
        <v>0</v>
      </c>
      <c r="AB1849" s="26">
        <f t="shared" si="986"/>
        <v>6.7299999999999999E-2</v>
      </c>
      <c r="AC1849" s="27">
        <f t="shared" si="968"/>
        <v>16</v>
      </c>
      <c r="AD1849" s="27">
        <v>252</v>
      </c>
      <c r="AE1849" s="10">
        <f t="shared" si="995"/>
        <v>1.004143934</v>
      </c>
      <c r="AF1849" s="2">
        <f t="shared" si="967"/>
        <v>1057.59168804</v>
      </c>
      <c r="AG1849" s="2">
        <f t="shared" si="980"/>
        <v>1151.3010757300001</v>
      </c>
      <c r="AH1849" s="3" t="str">
        <f t="shared" si="981"/>
        <v>-</v>
      </c>
      <c r="AI1849" s="4" t="str">
        <f t="shared" si="996"/>
        <v>A+J=</v>
      </c>
      <c r="AJ1849" s="11">
        <f t="shared" si="987"/>
        <v>42648</v>
      </c>
      <c r="AK1849" s="11"/>
      <c r="AL1849" s="4"/>
      <c r="AM1849" s="1"/>
      <c r="AN1849" s="11"/>
      <c r="AO1849" s="1"/>
      <c r="AP1849" s="1"/>
      <c r="AQ1849" s="1"/>
      <c r="AR1849" s="1"/>
      <c r="AS1849" s="6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</row>
    <row r="1850" spans="1:55" x14ac:dyDescent="0.2">
      <c r="A1850" s="144">
        <f t="shared" si="982"/>
        <v>42639</v>
      </c>
      <c r="B1850" s="2">
        <f t="shared" si="969"/>
        <v>278979.34460412071</v>
      </c>
      <c r="C1850" s="2">
        <f t="shared" si="983"/>
        <v>195942.05437765</v>
      </c>
      <c r="D1850" s="2">
        <v>0</v>
      </c>
      <c r="E1850" s="68">
        <f t="shared" si="970"/>
        <v>195942.05437765</v>
      </c>
      <c r="F1850" s="72">
        <f t="shared" si="991"/>
        <v>4715.99</v>
      </c>
      <c r="G1850" s="3">
        <f>IF(N1850=1,VLOOKUP(A1849,[1]Plan1!$BG$69:$BI$188,3),G1849)</f>
        <v>4736.74</v>
      </c>
      <c r="H1850" s="11">
        <f t="shared" si="992"/>
        <v>42553</v>
      </c>
      <c r="I1850" s="11">
        <f t="shared" si="993"/>
        <v>42584</v>
      </c>
      <c r="J1850" s="26">
        <f t="shared" si="971"/>
        <v>4.3999245121384423E-3</v>
      </c>
      <c r="K1850" s="11">
        <f t="shared" si="984"/>
        <v>42646</v>
      </c>
      <c r="L1850" s="11">
        <f t="shared" si="972"/>
        <v>42646</v>
      </c>
      <c r="M1850" s="1">
        <f t="shared" si="985"/>
        <v>21</v>
      </c>
      <c r="N1850" s="1">
        <f t="shared" si="988"/>
        <v>16</v>
      </c>
      <c r="O1850" s="2">
        <f t="shared" si="973"/>
        <v>1.0033505700000001</v>
      </c>
      <c r="P1850" s="10">
        <f t="shared" si="998"/>
        <v>1.00520079</v>
      </c>
      <c r="Q1850" s="10">
        <f t="shared" si="994"/>
        <v>1.4131742731820862</v>
      </c>
      <c r="R1850" s="2">
        <f t="shared" si="997"/>
        <v>1.4179092099999999</v>
      </c>
      <c r="S1850" s="2">
        <f t="shared" si="989"/>
        <v>1.3024994299999999</v>
      </c>
      <c r="T1850" s="2">
        <f t="shared" si="974"/>
        <v>255214.41413990999</v>
      </c>
      <c r="U1850" s="2">
        <f t="shared" si="975"/>
        <v>0</v>
      </c>
      <c r="V1850" s="2">
        <f t="shared" si="976"/>
        <v>81885.98915074073</v>
      </c>
      <c r="W1850" s="2">
        <f t="shared" si="977"/>
        <v>277828.0435283907</v>
      </c>
      <c r="X1850" s="27">
        <f t="shared" si="978"/>
        <v>0</v>
      </c>
      <c r="Y1850" s="2">
        <f t="shared" si="990"/>
        <v>0</v>
      </c>
      <c r="Z1850" s="67">
        <f t="shared" si="979"/>
        <v>0</v>
      </c>
      <c r="AA1850" s="2">
        <f t="shared" ref="AA1850:AA1913" si="999">IF(Z1850&gt;0,TRUNC(Z1850*T1850,8),0)</f>
        <v>0</v>
      </c>
      <c r="AB1850" s="26">
        <f t="shared" si="986"/>
        <v>6.7299999999999999E-2</v>
      </c>
      <c r="AC1850" s="27">
        <f t="shared" si="968"/>
        <v>16</v>
      </c>
      <c r="AD1850" s="27">
        <v>252</v>
      </c>
      <c r="AE1850" s="10">
        <f t="shared" si="995"/>
        <v>1.004143934</v>
      </c>
      <c r="AF1850" s="2">
        <f t="shared" ref="AF1850:AF1913" si="1000">TRUNC((T1850*(AE1850-1)),8)</f>
        <v>1057.59168804</v>
      </c>
      <c r="AG1850" s="2">
        <f t="shared" si="980"/>
        <v>1151.3010757300001</v>
      </c>
      <c r="AH1850" s="3" t="str">
        <f t="shared" si="981"/>
        <v>-</v>
      </c>
      <c r="AI1850" s="4" t="str">
        <f t="shared" si="996"/>
        <v>A+J=</v>
      </c>
      <c r="AJ1850" s="11">
        <f t="shared" si="987"/>
        <v>42648</v>
      </c>
      <c r="AK1850" s="11"/>
      <c r="AL1850" s="4"/>
      <c r="AM1850" s="1"/>
      <c r="AN1850" s="11"/>
      <c r="AO1850" s="1"/>
      <c r="AP1850" s="1"/>
      <c r="AQ1850" s="1"/>
      <c r="AR1850" s="1"/>
      <c r="AS1850" s="6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</row>
    <row r="1851" spans="1:55" x14ac:dyDescent="0.2">
      <c r="A1851" s="144">
        <f t="shared" si="982"/>
        <v>42640</v>
      </c>
      <c r="B1851" s="2">
        <f t="shared" si="969"/>
        <v>279109.80184840102</v>
      </c>
      <c r="C1851" s="2">
        <f t="shared" si="983"/>
        <v>195942.05437765</v>
      </c>
      <c r="D1851" s="2">
        <v>0</v>
      </c>
      <c r="E1851" s="68">
        <f t="shared" si="970"/>
        <v>195942.05437765</v>
      </c>
      <c r="F1851" s="72">
        <f t="shared" si="991"/>
        <v>4715.99</v>
      </c>
      <c r="G1851" s="3">
        <f>IF(N1851=1,VLOOKUP(A1850,[1]Plan1!$BG$69:$BI$188,3),G1850)</f>
        <v>4736.74</v>
      </c>
      <c r="H1851" s="11">
        <f t="shared" si="992"/>
        <v>42553</v>
      </c>
      <c r="I1851" s="11">
        <f t="shared" si="993"/>
        <v>42584</v>
      </c>
      <c r="J1851" s="26">
        <f t="shared" si="971"/>
        <v>4.3999245121384423E-3</v>
      </c>
      <c r="K1851" s="11">
        <f t="shared" si="984"/>
        <v>42646</v>
      </c>
      <c r="L1851" s="11">
        <f t="shared" si="972"/>
        <v>42646</v>
      </c>
      <c r="M1851" s="1">
        <f t="shared" si="985"/>
        <v>21</v>
      </c>
      <c r="N1851" s="1">
        <f t="shared" si="988"/>
        <v>17</v>
      </c>
      <c r="O1851" s="2">
        <f t="shared" si="973"/>
        <v>1.0035603500000001</v>
      </c>
      <c r="P1851" s="10">
        <f t="shared" si="998"/>
        <v>1.00520079</v>
      </c>
      <c r="Q1851" s="10">
        <f t="shared" si="994"/>
        <v>1.4131742731820862</v>
      </c>
      <c r="R1851" s="2">
        <f t="shared" si="997"/>
        <v>1.4182056599999999</v>
      </c>
      <c r="S1851" s="2">
        <f t="shared" si="989"/>
        <v>1.3024994299999999</v>
      </c>
      <c r="T1851" s="2">
        <f t="shared" si="974"/>
        <v>255214.41413990999</v>
      </c>
      <c r="U1851" s="2">
        <f t="shared" si="975"/>
        <v>0</v>
      </c>
      <c r="V1851" s="2">
        <f t="shared" si="976"/>
        <v>81944.076172760993</v>
      </c>
      <c r="W1851" s="2">
        <f t="shared" si="977"/>
        <v>277886.13055041101</v>
      </c>
      <c r="X1851" s="27">
        <f t="shared" si="978"/>
        <v>0</v>
      </c>
      <c r="Y1851" s="2">
        <f t="shared" si="990"/>
        <v>0</v>
      </c>
      <c r="Z1851" s="67">
        <f t="shared" si="979"/>
        <v>0</v>
      </c>
      <c r="AA1851" s="2">
        <f t="shared" si="999"/>
        <v>0</v>
      </c>
      <c r="AB1851" s="26">
        <f t="shared" si="986"/>
        <v>6.7299999999999999E-2</v>
      </c>
      <c r="AC1851" s="27">
        <f t="shared" si="968"/>
        <v>17</v>
      </c>
      <c r="AD1851" s="27">
        <v>252</v>
      </c>
      <c r="AE1851" s="10">
        <f t="shared" si="995"/>
        <v>1.0044034989999999</v>
      </c>
      <c r="AF1851" s="2">
        <f t="shared" si="1000"/>
        <v>1123.83641745</v>
      </c>
      <c r="AG1851" s="2">
        <f t="shared" si="980"/>
        <v>1223.6712979900001</v>
      </c>
      <c r="AH1851" s="3" t="str">
        <f t="shared" si="981"/>
        <v>-</v>
      </c>
      <c r="AI1851" s="4" t="str">
        <f t="shared" si="996"/>
        <v>A+J=</v>
      </c>
      <c r="AJ1851" s="11">
        <f t="shared" si="987"/>
        <v>42648</v>
      </c>
      <c r="AK1851" s="11"/>
      <c r="AL1851" s="4"/>
      <c r="AM1851" s="1"/>
      <c r="AN1851" s="11"/>
      <c r="AO1851" s="1"/>
      <c r="AP1851" s="1"/>
      <c r="AQ1851" s="1"/>
      <c r="AR1851" s="1"/>
      <c r="AS1851" s="6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</row>
    <row r="1852" spans="1:55" x14ac:dyDescent="0.2">
      <c r="A1852" s="144">
        <f t="shared" si="982"/>
        <v>42641</v>
      </c>
      <c r="B1852" s="2">
        <f t="shared" si="969"/>
        <v>279240.32361811562</v>
      </c>
      <c r="C1852" s="2">
        <f t="shared" si="983"/>
        <v>195942.05437765</v>
      </c>
      <c r="D1852" s="2">
        <v>0</v>
      </c>
      <c r="E1852" s="68">
        <f t="shared" si="970"/>
        <v>195942.05437765</v>
      </c>
      <c r="F1852" s="72">
        <f t="shared" si="991"/>
        <v>4715.99</v>
      </c>
      <c r="G1852" s="3">
        <f>IF(N1852=1,VLOOKUP(A1851,[1]Plan1!$BG$69:$BI$188,3),G1851)</f>
        <v>4736.74</v>
      </c>
      <c r="H1852" s="11">
        <f t="shared" si="992"/>
        <v>42553</v>
      </c>
      <c r="I1852" s="11">
        <f t="shared" si="993"/>
        <v>42584</v>
      </c>
      <c r="J1852" s="26">
        <f t="shared" si="971"/>
        <v>4.3999245121384423E-3</v>
      </c>
      <c r="K1852" s="11">
        <f t="shared" si="984"/>
        <v>42646</v>
      </c>
      <c r="L1852" s="11">
        <f t="shared" si="972"/>
        <v>42646</v>
      </c>
      <c r="M1852" s="1">
        <f t="shared" si="985"/>
        <v>21</v>
      </c>
      <c r="N1852" s="1">
        <f t="shared" si="988"/>
        <v>18</v>
      </c>
      <c r="O1852" s="2">
        <f t="shared" si="973"/>
        <v>1.0037701800000001</v>
      </c>
      <c r="P1852" s="10">
        <f t="shared" si="998"/>
        <v>1.00520079</v>
      </c>
      <c r="Q1852" s="10">
        <f t="shared" si="994"/>
        <v>1.4131742731820862</v>
      </c>
      <c r="R1852" s="2">
        <f t="shared" si="997"/>
        <v>1.4185021900000001</v>
      </c>
      <c r="S1852" s="2">
        <f t="shared" si="989"/>
        <v>1.3024994299999999</v>
      </c>
      <c r="T1852" s="2">
        <f t="shared" si="974"/>
        <v>255214.41413990999</v>
      </c>
      <c r="U1852" s="2">
        <f t="shared" si="975"/>
        <v>0</v>
      </c>
      <c r="V1852" s="2">
        <f t="shared" si="976"/>
        <v>82002.178870145639</v>
      </c>
      <c r="W1852" s="2">
        <f t="shared" si="977"/>
        <v>277944.23324779561</v>
      </c>
      <c r="X1852" s="27">
        <f t="shared" si="978"/>
        <v>0</v>
      </c>
      <c r="Y1852" s="2">
        <f t="shared" si="990"/>
        <v>0</v>
      </c>
      <c r="Z1852" s="67">
        <f t="shared" si="979"/>
        <v>0</v>
      </c>
      <c r="AA1852" s="2">
        <f t="shared" si="999"/>
        <v>0</v>
      </c>
      <c r="AB1852" s="26">
        <f t="shared" si="986"/>
        <v>6.7299999999999999E-2</v>
      </c>
      <c r="AC1852" s="27">
        <f t="shared" ref="AC1852:AC1915" si="1001">N1852</f>
        <v>18</v>
      </c>
      <c r="AD1852" s="27">
        <v>252</v>
      </c>
      <c r="AE1852" s="10">
        <f t="shared" si="995"/>
        <v>1.004663131</v>
      </c>
      <c r="AF1852" s="2">
        <f t="shared" si="1000"/>
        <v>1190.09824622</v>
      </c>
      <c r="AG1852" s="2">
        <f t="shared" si="980"/>
        <v>1296.0903703199999</v>
      </c>
      <c r="AH1852" s="3" t="str">
        <f t="shared" si="981"/>
        <v>-</v>
      </c>
      <c r="AI1852" s="4" t="str">
        <f t="shared" si="996"/>
        <v>A+J=</v>
      </c>
      <c r="AJ1852" s="11">
        <f t="shared" si="987"/>
        <v>42648</v>
      </c>
      <c r="AK1852" s="11"/>
      <c r="AL1852" s="4"/>
      <c r="AM1852" s="1"/>
      <c r="AN1852" s="11"/>
      <c r="AO1852" s="1"/>
      <c r="AP1852" s="1"/>
      <c r="AQ1852" s="1"/>
      <c r="AR1852" s="1"/>
      <c r="AS1852" s="6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</row>
    <row r="1853" spans="1:55" x14ac:dyDescent="0.2">
      <c r="A1853" s="144">
        <f t="shared" si="982"/>
        <v>42642</v>
      </c>
      <c r="B1853" s="2">
        <f t="shared" si="969"/>
        <v>279370.90430797293</v>
      </c>
      <c r="C1853" s="2">
        <f t="shared" si="983"/>
        <v>195942.05437765</v>
      </c>
      <c r="D1853" s="2">
        <v>0</v>
      </c>
      <c r="E1853" s="68">
        <f t="shared" si="970"/>
        <v>195942.05437765</v>
      </c>
      <c r="F1853" s="72">
        <f t="shared" si="991"/>
        <v>4715.99</v>
      </c>
      <c r="G1853" s="3">
        <f>IF(N1853=1,VLOOKUP(A1852,[1]Plan1!$BG$69:$BI$188,3),G1852)</f>
        <v>4736.74</v>
      </c>
      <c r="H1853" s="11">
        <f t="shared" si="992"/>
        <v>42553</v>
      </c>
      <c r="I1853" s="11">
        <f t="shared" si="993"/>
        <v>42584</v>
      </c>
      <c r="J1853" s="26">
        <f t="shared" si="971"/>
        <v>4.3999245121384423E-3</v>
      </c>
      <c r="K1853" s="11">
        <f t="shared" si="984"/>
        <v>42646</v>
      </c>
      <c r="L1853" s="11">
        <f t="shared" si="972"/>
        <v>42646</v>
      </c>
      <c r="M1853" s="1">
        <f t="shared" si="985"/>
        <v>21</v>
      </c>
      <c r="N1853" s="1">
        <f t="shared" si="988"/>
        <v>19</v>
      </c>
      <c r="O1853" s="2">
        <f t="shared" si="973"/>
        <v>1.00398005</v>
      </c>
      <c r="P1853" s="10">
        <f t="shared" si="998"/>
        <v>1.00520079</v>
      </c>
      <c r="Q1853" s="10">
        <f t="shared" si="994"/>
        <v>1.4131742731820862</v>
      </c>
      <c r="R1853" s="2">
        <f t="shared" si="997"/>
        <v>1.41879877</v>
      </c>
      <c r="S1853" s="2">
        <f t="shared" si="989"/>
        <v>1.3024994299999999</v>
      </c>
      <c r="T1853" s="2">
        <f t="shared" si="974"/>
        <v>255214.41413990999</v>
      </c>
      <c r="U1853" s="2">
        <f t="shared" si="975"/>
        <v>0</v>
      </c>
      <c r="V1853" s="2">
        <f t="shared" si="976"/>
        <v>82060.291364632925</v>
      </c>
      <c r="W1853" s="2">
        <f t="shared" si="977"/>
        <v>278002.34574228292</v>
      </c>
      <c r="X1853" s="27">
        <f t="shared" si="978"/>
        <v>0</v>
      </c>
      <c r="Y1853" s="2">
        <f t="shared" si="990"/>
        <v>0</v>
      </c>
      <c r="Z1853" s="67">
        <f t="shared" si="979"/>
        <v>0</v>
      </c>
      <c r="AA1853" s="2">
        <f t="shared" si="999"/>
        <v>0</v>
      </c>
      <c r="AB1853" s="26">
        <f t="shared" si="986"/>
        <v>6.7299999999999999E-2</v>
      </c>
      <c r="AC1853" s="27">
        <f t="shared" si="1001"/>
        <v>19</v>
      </c>
      <c r="AD1853" s="27">
        <v>252</v>
      </c>
      <c r="AE1853" s="10">
        <f t="shared" si="995"/>
        <v>1.004922831</v>
      </c>
      <c r="AF1853" s="2">
        <f t="shared" si="1000"/>
        <v>1256.37742957</v>
      </c>
      <c r="AG1853" s="2">
        <f t="shared" si="980"/>
        <v>1368.55856569</v>
      </c>
      <c r="AH1853" s="3" t="str">
        <f t="shared" si="981"/>
        <v>-</v>
      </c>
      <c r="AI1853" s="4" t="str">
        <f t="shared" si="996"/>
        <v>A+J=</v>
      </c>
      <c r="AJ1853" s="11">
        <f t="shared" si="987"/>
        <v>42648</v>
      </c>
      <c r="AK1853" s="11"/>
      <c r="AL1853" s="4"/>
      <c r="AM1853" s="1"/>
      <c r="AN1853" s="11"/>
      <c r="AO1853" s="1"/>
      <c r="AP1853" s="1"/>
      <c r="AQ1853" s="1"/>
      <c r="AR1853" s="1"/>
      <c r="AS1853" s="6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</row>
    <row r="1854" spans="1:55" x14ac:dyDescent="0.2">
      <c r="A1854" s="144">
        <f t="shared" si="982"/>
        <v>42643</v>
      </c>
      <c r="B1854" s="2">
        <f t="shared" si="969"/>
        <v>279501.54535089352</v>
      </c>
      <c r="C1854" s="2">
        <f t="shared" si="983"/>
        <v>195942.05437765</v>
      </c>
      <c r="D1854" s="2">
        <v>0</v>
      </c>
      <c r="E1854" s="68">
        <f t="shared" si="970"/>
        <v>195942.05437765</v>
      </c>
      <c r="F1854" s="72">
        <f t="shared" si="991"/>
        <v>4715.99</v>
      </c>
      <c r="G1854" s="3">
        <f>IF(N1854=1,VLOOKUP(A1853,[1]Plan1!$BG$69:$BI$188,3),G1853)</f>
        <v>4736.74</v>
      </c>
      <c r="H1854" s="11">
        <f t="shared" si="992"/>
        <v>42553</v>
      </c>
      <c r="I1854" s="11">
        <f t="shared" si="993"/>
        <v>42584</v>
      </c>
      <c r="J1854" s="26">
        <f t="shared" si="971"/>
        <v>4.3999245121384423E-3</v>
      </c>
      <c r="K1854" s="11">
        <f t="shared" si="984"/>
        <v>42646</v>
      </c>
      <c r="L1854" s="11">
        <f t="shared" si="972"/>
        <v>42646</v>
      </c>
      <c r="M1854" s="1">
        <f t="shared" si="985"/>
        <v>21</v>
      </c>
      <c r="N1854" s="1">
        <f t="shared" si="988"/>
        <v>20</v>
      </c>
      <c r="O1854" s="2">
        <f t="shared" si="973"/>
        <v>1.0041899599999999</v>
      </c>
      <c r="P1854" s="10">
        <f t="shared" si="998"/>
        <v>1.00520079</v>
      </c>
      <c r="Q1854" s="10">
        <f t="shared" si="994"/>
        <v>1.4131742731820862</v>
      </c>
      <c r="R1854" s="2">
        <f t="shared" si="997"/>
        <v>1.4190954099999999</v>
      </c>
      <c r="S1854" s="2">
        <f t="shared" si="989"/>
        <v>1.3024994299999999</v>
      </c>
      <c r="T1854" s="2">
        <f t="shared" si="974"/>
        <v>255214.41413990999</v>
      </c>
      <c r="U1854" s="2">
        <f t="shared" si="975"/>
        <v>0</v>
      </c>
      <c r="V1854" s="2">
        <f t="shared" si="976"/>
        <v>82118.415615643506</v>
      </c>
      <c r="W1854" s="2">
        <f t="shared" si="977"/>
        <v>278060.46999329352</v>
      </c>
      <c r="X1854" s="27">
        <f t="shared" si="978"/>
        <v>0</v>
      </c>
      <c r="Y1854" s="2">
        <f t="shared" si="990"/>
        <v>0</v>
      </c>
      <c r="Z1854" s="67">
        <f t="shared" si="979"/>
        <v>0</v>
      </c>
      <c r="AA1854" s="2">
        <f t="shared" si="999"/>
        <v>0</v>
      </c>
      <c r="AB1854" s="26">
        <f t="shared" si="986"/>
        <v>6.7299999999999999E-2</v>
      </c>
      <c r="AC1854" s="27">
        <f t="shared" si="1001"/>
        <v>20</v>
      </c>
      <c r="AD1854" s="27">
        <v>252</v>
      </c>
      <c r="AE1854" s="10">
        <f t="shared" si="995"/>
        <v>1.0051825969999999</v>
      </c>
      <c r="AF1854" s="2">
        <f t="shared" si="1000"/>
        <v>1322.67345707</v>
      </c>
      <c r="AG1854" s="2">
        <f t="shared" si="980"/>
        <v>1441.0753576</v>
      </c>
      <c r="AH1854" s="3" t="str">
        <f t="shared" si="981"/>
        <v>-</v>
      </c>
      <c r="AI1854" s="4" t="str">
        <f t="shared" si="996"/>
        <v>A+J=</v>
      </c>
      <c r="AJ1854" s="11">
        <f t="shared" si="987"/>
        <v>42648</v>
      </c>
      <c r="AK1854" s="11"/>
      <c r="AL1854" s="4"/>
      <c r="AM1854" s="1"/>
      <c r="AN1854" s="11"/>
      <c r="AO1854" s="1"/>
      <c r="AP1854" s="1"/>
      <c r="AQ1854" s="1"/>
      <c r="AR1854" s="1"/>
      <c r="AS1854" s="6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</row>
    <row r="1855" spans="1:55" x14ac:dyDescent="0.2">
      <c r="A1855" s="144">
        <f t="shared" si="982"/>
        <v>42644</v>
      </c>
      <c r="B1855" s="2">
        <f t="shared" si="969"/>
        <v>279632.24929387792</v>
      </c>
      <c r="C1855" s="2">
        <f t="shared" si="983"/>
        <v>195942.05437765</v>
      </c>
      <c r="D1855" s="2">
        <v>0</v>
      </c>
      <c r="E1855" s="68">
        <f t="shared" si="970"/>
        <v>195942.05437765</v>
      </c>
      <c r="F1855" s="72">
        <f t="shared" si="991"/>
        <v>4715.99</v>
      </c>
      <c r="G1855" s="3">
        <f>IF(N1855=1,VLOOKUP(A1854,[1]Plan1!$BG$69:$BI$188,3),G1854)</f>
        <v>4736.74</v>
      </c>
      <c r="H1855" s="11">
        <f t="shared" si="992"/>
        <v>42553</v>
      </c>
      <c r="I1855" s="11">
        <f t="shared" si="993"/>
        <v>42584</v>
      </c>
      <c r="J1855" s="26">
        <f t="shared" si="971"/>
        <v>4.3999245121384423E-3</v>
      </c>
      <c r="K1855" s="11">
        <f t="shared" si="984"/>
        <v>42675</v>
      </c>
      <c r="L1855" s="11">
        <f t="shared" si="972"/>
        <v>42646</v>
      </c>
      <c r="M1855" s="1">
        <f t="shared" si="985"/>
        <v>21</v>
      </c>
      <c r="N1855" s="1">
        <f t="shared" si="988"/>
        <v>21</v>
      </c>
      <c r="O1855" s="2">
        <f t="shared" si="973"/>
        <v>1.00439992</v>
      </c>
      <c r="P1855" s="10">
        <f t="shared" si="998"/>
        <v>1.00520079</v>
      </c>
      <c r="Q1855" s="10">
        <f t="shared" si="994"/>
        <v>1.4131742731820862</v>
      </c>
      <c r="R1855" s="2">
        <f t="shared" si="997"/>
        <v>1.4193921199999999</v>
      </c>
      <c r="S1855" s="2">
        <f t="shared" si="989"/>
        <v>1.3024994299999999</v>
      </c>
      <c r="T1855" s="2">
        <f t="shared" si="974"/>
        <v>255214.41413990999</v>
      </c>
      <c r="U1855" s="2">
        <f t="shared" si="975"/>
        <v>0</v>
      </c>
      <c r="V1855" s="2">
        <f t="shared" si="976"/>
        <v>82176.553582597902</v>
      </c>
      <c r="W1855" s="2">
        <f t="shared" si="977"/>
        <v>278118.6079602479</v>
      </c>
      <c r="X1855" s="27">
        <f t="shared" si="978"/>
        <v>0</v>
      </c>
      <c r="Y1855" s="2">
        <f t="shared" si="990"/>
        <v>0</v>
      </c>
      <c r="Z1855" s="67">
        <f t="shared" si="979"/>
        <v>0</v>
      </c>
      <c r="AA1855" s="2">
        <f t="shared" si="999"/>
        <v>0</v>
      </c>
      <c r="AB1855" s="26">
        <f t="shared" si="986"/>
        <v>6.7299999999999999E-2</v>
      </c>
      <c r="AC1855" s="27">
        <f t="shared" si="1001"/>
        <v>21</v>
      </c>
      <c r="AD1855" s="27">
        <v>252</v>
      </c>
      <c r="AE1855" s="10">
        <f t="shared" si="995"/>
        <v>1.0054424310000001</v>
      </c>
      <c r="AF1855" s="2">
        <f t="shared" si="1000"/>
        <v>1388.98683916</v>
      </c>
      <c r="AG1855" s="2">
        <f t="shared" si="980"/>
        <v>1513.64133363</v>
      </c>
      <c r="AH1855" s="3" t="str">
        <f t="shared" si="981"/>
        <v>-</v>
      </c>
      <c r="AI1855" s="4" t="str">
        <f t="shared" si="996"/>
        <v>A+J=</v>
      </c>
      <c r="AJ1855" s="11">
        <f t="shared" si="987"/>
        <v>42648</v>
      </c>
      <c r="AK1855" s="11"/>
      <c r="AL1855" s="4"/>
      <c r="AM1855" s="1"/>
      <c r="AN1855" s="11"/>
      <c r="AO1855" s="1"/>
      <c r="AP1855" s="1"/>
      <c r="AQ1855" s="1"/>
      <c r="AR1855" s="1"/>
      <c r="AS1855" s="6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</row>
    <row r="1856" spans="1:55" x14ac:dyDescent="0.2">
      <c r="A1856" s="144">
        <f t="shared" si="982"/>
        <v>42645</v>
      </c>
      <c r="B1856" s="2">
        <f t="shared" si="969"/>
        <v>279632.24929387792</v>
      </c>
      <c r="C1856" s="2">
        <f t="shared" si="983"/>
        <v>195942.05437765</v>
      </c>
      <c r="D1856" s="2">
        <v>0</v>
      </c>
      <c r="E1856" s="68">
        <f t="shared" si="970"/>
        <v>195942.05437765</v>
      </c>
      <c r="F1856" s="72">
        <f t="shared" si="991"/>
        <v>4715.99</v>
      </c>
      <c r="G1856" s="3">
        <f>IF(N1856=1,VLOOKUP(A1855,[1]Plan1!$BG$69:$BI$188,3),G1855)</f>
        <v>4736.74</v>
      </c>
      <c r="H1856" s="11">
        <f t="shared" si="992"/>
        <v>42553</v>
      </c>
      <c r="I1856" s="11">
        <f t="shared" si="993"/>
        <v>42584</v>
      </c>
      <c r="J1856" s="26">
        <f t="shared" si="971"/>
        <v>4.3999245121384423E-3</v>
      </c>
      <c r="K1856" s="11">
        <f t="shared" si="984"/>
        <v>42675</v>
      </c>
      <c r="L1856" s="11">
        <f t="shared" si="972"/>
        <v>42646</v>
      </c>
      <c r="M1856" s="1">
        <f t="shared" si="985"/>
        <v>21</v>
      </c>
      <c r="N1856" s="1">
        <f t="shared" si="988"/>
        <v>21</v>
      </c>
      <c r="O1856" s="2">
        <f t="shared" si="973"/>
        <v>1.00439992</v>
      </c>
      <c r="P1856" s="10">
        <f t="shared" si="998"/>
        <v>1.00520079</v>
      </c>
      <c r="Q1856" s="10">
        <f t="shared" si="994"/>
        <v>1.4131742731820862</v>
      </c>
      <c r="R1856" s="2">
        <f t="shared" si="997"/>
        <v>1.4193921199999999</v>
      </c>
      <c r="S1856" s="2">
        <f t="shared" si="989"/>
        <v>1.3024994299999999</v>
      </c>
      <c r="T1856" s="2">
        <f t="shared" si="974"/>
        <v>255214.41413990999</v>
      </c>
      <c r="U1856" s="2">
        <f t="shared" si="975"/>
        <v>0</v>
      </c>
      <c r="V1856" s="2">
        <f t="shared" si="976"/>
        <v>82176.553582597902</v>
      </c>
      <c r="W1856" s="2">
        <f t="shared" si="977"/>
        <v>278118.6079602479</v>
      </c>
      <c r="X1856" s="27">
        <f t="shared" si="978"/>
        <v>0</v>
      </c>
      <c r="Y1856" s="2">
        <f t="shared" si="990"/>
        <v>0</v>
      </c>
      <c r="Z1856" s="67">
        <f t="shared" si="979"/>
        <v>0</v>
      </c>
      <c r="AA1856" s="2">
        <f t="shared" si="999"/>
        <v>0</v>
      </c>
      <c r="AB1856" s="26">
        <f t="shared" si="986"/>
        <v>6.7299999999999999E-2</v>
      </c>
      <c r="AC1856" s="27">
        <f t="shared" si="1001"/>
        <v>21</v>
      </c>
      <c r="AD1856" s="27">
        <v>252</v>
      </c>
      <c r="AE1856" s="10">
        <f t="shared" si="995"/>
        <v>1.0054424310000001</v>
      </c>
      <c r="AF1856" s="2">
        <f t="shared" si="1000"/>
        <v>1388.98683916</v>
      </c>
      <c r="AG1856" s="2">
        <f t="shared" si="980"/>
        <v>1513.64133363</v>
      </c>
      <c r="AH1856" s="3" t="str">
        <f t="shared" si="981"/>
        <v>-</v>
      </c>
      <c r="AI1856" s="4" t="str">
        <f t="shared" si="996"/>
        <v>A+J=</v>
      </c>
      <c r="AJ1856" s="11">
        <f t="shared" si="987"/>
        <v>42648</v>
      </c>
      <c r="AK1856" s="11"/>
      <c r="AL1856" s="4"/>
      <c r="AM1856" s="1"/>
      <c r="AN1856" s="11"/>
      <c r="AO1856" s="1"/>
      <c r="AP1856" s="1"/>
      <c r="AQ1856" s="1"/>
      <c r="AR1856" s="1"/>
      <c r="AS1856" s="6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</row>
    <row r="1857" spans="1:154" x14ac:dyDescent="0.2">
      <c r="A1857" s="143">
        <f t="shared" si="982"/>
        <v>42646</v>
      </c>
      <c r="B1857" s="73">
        <f t="shared" si="969"/>
        <v>279632.24929387792</v>
      </c>
      <c r="C1857" s="73">
        <f t="shared" si="983"/>
        <v>195942.05437765</v>
      </c>
      <c r="D1857" s="73">
        <v>0</v>
      </c>
      <c r="E1857" s="74">
        <f t="shared" si="970"/>
        <v>195942.05437765</v>
      </c>
      <c r="F1857" s="75">
        <f t="shared" si="991"/>
        <v>4715.99</v>
      </c>
      <c r="G1857" s="76">
        <f>IF(N1857=1,VLOOKUP(A1856,[1]Plan1!$BG$69:$BI$188,3),G1856)</f>
        <v>4736.74</v>
      </c>
      <c r="H1857" s="16">
        <f t="shared" si="992"/>
        <v>42553</v>
      </c>
      <c r="I1857" s="16">
        <f t="shared" si="993"/>
        <v>42584</v>
      </c>
      <c r="J1857" s="77">
        <f t="shared" si="971"/>
        <v>4.3999245121384423E-3</v>
      </c>
      <c r="K1857" s="16">
        <f t="shared" si="984"/>
        <v>42675</v>
      </c>
      <c r="L1857" s="16">
        <f t="shared" si="972"/>
        <v>42646</v>
      </c>
      <c r="M1857" s="38">
        <f t="shared" si="985"/>
        <v>21</v>
      </c>
      <c r="N1857" s="38">
        <f t="shared" si="988"/>
        <v>21</v>
      </c>
      <c r="O1857" s="73">
        <f t="shared" si="973"/>
        <v>1.00439992</v>
      </c>
      <c r="P1857" s="78">
        <f t="shared" si="998"/>
        <v>1.00520079</v>
      </c>
      <c r="Q1857" s="78">
        <f t="shared" si="994"/>
        <v>1.4131742731820862</v>
      </c>
      <c r="R1857" s="73">
        <f t="shared" si="997"/>
        <v>1.4193921199999999</v>
      </c>
      <c r="S1857" s="73">
        <f t="shared" si="989"/>
        <v>1.4193921199999999</v>
      </c>
      <c r="T1857" s="73">
        <f t="shared" si="974"/>
        <v>278118.60796023998</v>
      </c>
      <c r="U1857" s="73">
        <f t="shared" si="975"/>
        <v>0</v>
      </c>
      <c r="V1857" s="73">
        <f t="shared" si="976"/>
        <v>82176.553582597902</v>
      </c>
      <c r="W1857" s="73">
        <f t="shared" si="977"/>
        <v>278118.6079602479</v>
      </c>
      <c r="X1857" s="79">
        <f t="shared" si="978"/>
        <v>60</v>
      </c>
      <c r="Y1857" s="73">
        <f t="shared" si="990"/>
        <v>2765.27025516</v>
      </c>
      <c r="Z1857" s="80">
        <f t="shared" si="979"/>
        <v>1.4112694E-2</v>
      </c>
      <c r="AA1857" s="73">
        <f t="shared" si="999"/>
        <v>3925.0028098399998</v>
      </c>
      <c r="AB1857" s="77">
        <f t="shared" si="986"/>
        <v>6.7299999999999999E-2</v>
      </c>
      <c r="AC1857" s="79">
        <f t="shared" si="1001"/>
        <v>21</v>
      </c>
      <c r="AD1857" s="79">
        <v>252</v>
      </c>
      <c r="AE1857" s="78">
        <f t="shared" si="995"/>
        <v>1.0054424310000001</v>
      </c>
      <c r="AF1857" s="73">
        <f t="shared" si="1000"/>
        <v>1513.64133363</v>
      </c>
      <c r="AG1857" s="73">
        <f t="shared" si="980"/>
        <v>1513.64133363</v>
      </c>
      <c r="AH1857" s="76">
        <f t="shared" si="981"/>
        <v>5438.64414347</v>
      </c>
      <c r="AI1857" s="81" t="str">
        <f t="shared" si="996"/>
        <v>A+J=</v>
      </c>
      <c r="AJ1857" s="16">
        <f t="shared" si="987"/>
        <v>42648</v>
      </c>
      <c r="AK1857" s="16"/>
      <c r="AL1857" s="81"/>
      <c r="AM1857" s="38"/>
      <c r="AN1857" s="16"/>
      <c r="AO1857" s="38"/>
      <c r="AP1857" s="38"/>
      <c r="AQ1857" s="38"/>
      <c r="AR1857" s="38"/>
      <c r="AS1857" s="66"/>
      <c r="AT1857" s="38"/>
      <c r="AU1857" s="38"/>
      <c r="AV1857" s="38"/>
      <c r="AW1857" s="38"/>
      <c r="AX1857" s="38"/>
      <c r="AY1857" s="38"/>
      <c r="AZ1857" s="38"/>
      <c r="BA1857" s="38"/>
      <c r="BB1857" s="38"/>
      <c r="BC1857" s="38"/>
      <c r="BD1857" s="38"/>
      <c r="BE1857" s="38"/>
      <c r="BF1857" s="38"/>
      <c r="BG1857" s="38"/>
      <c r="BH1857" s="38"/>
      <c r="BI1857" s="38"/>
      <c r="BJ1857" s="38"/>
      <c r="BK1857" s="38"/>
      <c r="BL1857" s="38"/>
      <c r="BM1857" s="38"/>
      <c r="BN1857" s="38"/>
      <c r="BO1857" s="38"/>
      <c r="BP1857" s="38"/>
      <c r="BQ1857" s="38"/>
      <c r="BR1857" s="38"/>
      <c r="BS1857" s="38"/>
      <c r="BT1857" s="38"/>
      <c r="BU1857" s="38"/>
      <c r="BV1857" s="38"/>
      <c r="BW1857" s="38"/>
      <c r="BX1857" s="38"/>
      <c r="BY1857" s="38"/>
      <c r="BZ1857" s="38"/>
      <c r="CA1857" s="38"/>
      <c r="CB1857" s="38"/>
      <c r="CC1857" s="38"/>
      <c r="CD1857" s="38"/>
      <c r="CE1857" s="38"/>
      <c r="CF1857" s="38"/>
      <c r="CG1857" s="38"/>
      <c r="CH1857" s="38"/>
      <c r="CI1857" s="38"/>
      <c r="CJ1857" s="38"/>
      <c r="CK1857" s="38"/>
      <c r="CL1857" s="38"/>
      <c r="CM1857" s="38"/>
      <c r="CN1857" s="38"/>
      <c r="CO1857" s="38"/>
      <c r="CP1857" s="38"/>
      <c r="CQ1857" s="38"/>
      <c r="CR1857" s="38"/>
      <c r="CS1857" s="38"/>
      <c r="CT1857" s="38"/>
      <c r="CU1857" s="38"/>
      <c r="CV1857" s="38"/>
      <c r="CW1857" s="38"/>
      <c r="CX1857" s="38"/>
      <c r="CY1857" s="38"/>
      <c r="CZ1857" s="38"/>
      <c r="DA1857" s="38"/>
      <c r="DB1857" s="38"/>
      <c r="DC1857" s="38"/>
      <c r="DD1857" s="38"/>
      <c r="DE1857" s="38"/>
      <c r="DF1857" s="38"/>
      <c r="DG1857" s="38"/>
      <c r="DH1857" s="38"/>
      <c r="DI1857" s="38"/>
      <c r="DJ1857" s="38"/>
      <c r="DK1857" s="38"/>
      <c r="DL1857" s="38"/>
      <c r="DM1857" s="38"/>
      <c r="DN1857" s="38"/>
      <c r="DO1857" s="38"/>
      <c r="DP1857" s="38"/>
      <c r="DQ1857" s="38"/>
      <c r="DR1857" s="38"/>
      <c r="DS1857" s="38"/>
      <c r="DT1857" s="38"/>
      <c r="DU1857" s="38"/>
      <c r="DV1857" s="38"/>
      <c r="DW1857" s="38"/>
      <c r="DX1857" s="38"/>
      <c r="DY1857" s="38"/>
      <c r="DZ1857" s="38"/>
      <c r="EA1857" s="38"/>
      <c r="EB1857" s="38"/>
      <c r="EC1857" s="38"/>
      <c r="ED1857" s="38"/>
      <c r="EE1857" s="38"/>
      <c r="EF1857" s="38"/>
      <c r="EG1857" s="38"/>
      <c r="EH1857" s="38"/>
      <c r="EI1857" s="38"/>
      <c r="EJ1857" s="38"/>
      <c r="EK1857" s="38"/>
      <c r="EL1857" s="38"/>
      <c r="EM1857" s="38"/>
      <c r="EN1857" s="38"/>
      <c r="EO1857" s="38"/>
      <c r="EP1857" s="38"/>
      <c r="EQ1857" s="38"/>
      <c r="ER1857" s="38"/>
      <c r="ES1857" s="38"/>
      <c r="ET1857" s="38"/>
      <c r="EU1857" s="38"/>
      <c r="EV1857" s="38"/>
      <c r="EW1857" s="38"/>
      <c r="EX1857" s="38"/>
    </row>
    <row r="1858" spans="1:154" x14ac:dyDescent="0.2">
      <c r="A1858" s="144">
        <f t="shared" si="982"/>
        <v>42647</v>
      </c>
      <c r="B1858" s="2">
        <f t="shared" si="969"/>
        <v>274273.66206198878</v>
      </c>
      <c r="C1858" s="2">
        <f t="shared" si="983"/>
        <v>193176.78412249</v>
      </c>
      <c r="D1858" s="68">
        <f>SUM(Y1858:Y$2190)</f>
        <v>31493.599038560002</v>
      </c>
      <c r="E1858" s="68">
        <f t="shared" si="970"/>
        <v>161683.18508393</v>
      </c>
      <c r="F1858" s="72">
        <f t="shared" si="991"/>
        <v>4736.74</v>
      </c>
      <c r="G1858" s="3">
        <f>IF(N1858=1,VLOOKUP(A1857,[1]Plan1!$BG$69:$BI$188,3),G1857)</f>
        <v>4740.53</v>
      </c>
      <c r="H1858" s="11">
        <f t="shared" si="992"/>
        <v>42586</v>
      </c>
      <c r="I1858" s="11">
        <f t="shared" si="993"/>
        <v>42617</v>
      </c>
      <c r="J1858" s="26">
        <f t="shared" si="971"/>
        <v>8.0012835832232732E-4</v>
      </c>
      <c r="K1858" s="11">
        <f t="shared" si="984"/>
        <v>42675</v>
      </c>
      <c r="L1858" s="11">
        <f t="shared" si="972"/>
        <v>42675</v>
      </c>
      <c r="M1858" s="1">
        <f t="shared" si="985"/>
        <v>20</v>
      </c>
      <c r="N1858" s="1">
        <f t="shared" si="988"/>
        <v>1</v>
      </c>
      <c r="O1858" s="2">
        <f t="shared" si="973"/>
        <v>1.0000399900000001</v>
      </c>
      <c r="P1858" s="10">
        <f t="shared" si="998"/>
        <v>1.00439992</v>
      </c>
      <c r="Q1858" s="10">
        <f t="shared" si="994"/>
        <v>1.4193921269301455</v>
      </c>
      <c r="R1858" s="2">
        <f t="shared" si="997"/>
        <v>1.41944888</v>
      </c>
      <c r="S1858" s="2">
        <f t="shared" si="989"/>
        <v>1.4193921199999999</v>
      </c>
      <c r="T1858" s="2">
        <f t="shared" si="974"/>
        <v>274193.60515040002</v>
      </c>
      <c r="U1858" s="2">
        <f t="shared" si="975"/>
        <v>13208.167267211638</v>
      </c>
      <c r="V1858" s="2">
        <f t="shared" si="976"/>
        <v>67817.830898287153</v>
      </c>
      <c r="W1858" s="2">
        <f t="shared" si="977"/>
        <v>274202.78228798881</v>
      </c>
      <c r="X1858" s="27">
        <f t="shared" si="978"/>
        <v>0</v>
      </c>
      <c r="Y1858" s="2">
        <f t="shared" si="990"/>
        <v>0</v>
      </c>
      <c r="Z1858" s="67">
        <f t="shared" si="979"/>
        <v>0</v>
      </c>
      <c r="AA1858" s="2">
        <f t="shared" si="999"/>
        <v>0</v>
      </c>
      <c r="AB1858" s="26">
        <f t="shared" si="986"/>
        <v>6.7299999999999999E-2</v>
      </c>
      <c r="AC1858" s="27">
        <f t="shared" si="1001"/>
        <v>1</v>
      </c>
      <c r="AD1858" s="27">
        <v>252</v>
      </c>
      <c r="AE1858" s="10">
        <f t="shared" si="995"/>
        <v>1.0002584940000001</v>
      </c>
      <c r="AF1858" s="2">
        <f t="shared" si="1000"/>
        <v>70.877401759999998</v>
      </c>
      <c r="AG1858" s="2">
        <f t="shared" si="980"/>
        <v>70.879773999999998</v>
      </c>
      <c r="AH1858" s="3" t="str">
        <f t="shared" si="981"/>
        <v>-</v>
      </c>
      <c r="AI1858" s="4" t="str">
        <f t="shared" si="996"/>
        <v>A+J=</v>
      </c>
      <c r="AJ1858" s="11">
        <f t="shared" si="987"/>
        <v>42678</v>
      </c>
      <c r="AK1858" s="11"/>
      <c r="AL1858" s="4"/>
      <c r="AM1858" s="1"/>
      <c r="AN1858" s="11"/>
      <c r="AO1858" s="1"/>
      <c r="AP1858" s="1"/>
      <c r="AQ1858" s="1"/>
      <c r="AR1858" s="1"/>
      <c r="AS1858" s="6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</row>
    <row r="1859" spans="1:154" x14ac:dyDescent="0.2">
      <c r="A1859" s="144">
        <f t="shared" si="982"/>
        <v>42648</v>
      </c>
      <c r="B1859" s="2">
        <f t="shared" si="969"/>
        <v>274353.74209025409</v>
      </c>
      <c r="C1859" s="2">
        <f t="shared" si="983"/>
        <v>193176.78412249</v>
      </c>
      <c r="D1859" s="68">
        <f>SUM(Y1859:Y$2190)</f>
        <v>31493.599038560002</v>
      </c>
      <c r="E1859" s="68">
        <f t="shared" si="970"/>
        <v>161683.18508393</v>
      </c>
      <c r="F1859" s="72">
        <f t="shared" si="991"/>
        <v>4736.74</v>
      </c>
      <c r="G1859" s="3">
        <f>IF(N1859=1,VLOOKUP(A1858,[1]Plan1!$BG$69:$BI$188,3),G1858)</f>
        <v>4740.53</v>
      </c>
      <c r="H1859" s="11">
        <f t="shared" si="992"/>
        <v>42586</v>
      </c>
      <c r="I1859" s="11">
        <f t="shared" si="993"/>
        <v>42617</v>
      </c>
      <c r="J1859" s="26">
        <f t="shared" si="971"/>
        <v>8.0012835832232732E-4</v>
      </c>
      <c r="K1859" s="11">
        <f t="shared" si="984"/>
        <v>42675</v>
      </c>
      <c r="L1859" s="11">
        <f t="shared" si="972"/>
        <v>42675</v>
      </c>
      <c r="M1859" s="1">
        <f t="shared" si="985"/>
        <v>20</v>
      </c>
      <c r="N1859" s="1">
        <f t="shared" si="988"/>
        <v>2</v>
      </c>
      <c r="O1859" s="2">
        <f t="shared" si="973"/>
        <v>1.00007998</v>
      </c>
      <c r="P1859" s="10">
        <f t="shared" si="998"/>
        <v>1.00439992</v>
      </c>
      <c r="Q1859" s="10">
        <f t="shared" si="994"/>
        <v>1.4193921269301455</v>
      </c>
      <c r="R1859" s="2">
        <f t="shared" si="997"/>
        <v>1.4195056399999999</v>
      </c>
      <c r="S1859" s="2">
        <f t="shared" si="989"/>
        <v>1.4193921199999999</v>
      </c>
      <c r="T1859" s="2">
        <f t="shared" si="974"/>
        <v>274193.60515040002</v>
      </c>
      <c r="U1859" s="2">
        <f t="shared" si="975"/>
        <v>13208.167267211638</v>
      </c>
      <c r="V1859" s="2">
        <f t="shared" si="976"/>
        <v>67827.008035872495</v>
      </c>
      <c r="W1859" s="2">
        <f t="shared" si="977"/>
        <v>274211.95942557411</v>
      </c>
      <c r="X1859" s="27">
        <f t="shared" si="978"/>
        <v>0</v>
      </c>
      <c r="Y1859" s="2">
        <f t="shared" si="990"/>
        <v>0</v>
      </c>
      <c r="Z1859" s="67">
        <f t="shared" si="979"/>
        <v>0</v>
      </c>
      <c r="AA1859" s="2">
        <f t="shared" si="999"/>
        <v>0</v>
      </c>
      <c r="AB1859" s="26">
        <f t="shared" si="986"/>
        <v>6.7299999999999999E-2</v>
      </c>
      <c r="AC1859" s="27">
        <f t="shared" si="1001"/>
        <v>2</v>
      </c>
      <c r="AD1859" s="27">
        <v>252</v>
      </c>
      <c r="AE1859" s="10">
        <f t="shared" si="995"/>
        <v>1.000517055</v>
      </c>
      <c r="AF1859" s="2">
        <f t="shared" si="1000"/>
        <v>141.77317450999999</v>
      </c>
      <c r="AG1859" s="2">
        <f t="shared" si="980"/>
        <v>141.78266468000001</v>
      </c>
      <c r="AH1859" s="3" t="str">
        <f t="shared" si="981"/>
        <v>-</v>
      </c>
      <c r="AI1859" s="4" t="str">
        <f t="shared" si="996"/>
        <v>A+J=</v>
      </c>
      <c r="AJ1859" s="11">
        <f t="shared" si="987"/>
        <v>42678</v>
      </c>
      <c r="AK1859" s="11"/>
      <c r="AL1859" s="4"/>
      <c r="AM1859" s="1"/>
      <c r="AN1859" s="11"/>
      <c r="AO1859" s="1"/>
      <c r="AP1859" s="1"/>
      <c r="AQ1859" s="1"/>
      <c r="AR1859" s="1"/>
      <c r="AS1859" s="6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</row>
    <row r="1860" spans="1:154" x14ac:dyDescent="0.2">
      <c r="A1860" s="144">
        <f t="shared" si="982"/>
        <v>42649</v>
      </c>
      <c r="B1860" s="2">
        <f t="shared" si="969"/>
        <v>274433.84685511136</v>
      </c>
      <c r="C1860" s="2">
        <f t="shared" si="983"/>
        <v>193176.78412249</v>
      </c>
      <c r="D1860" s="68">
        <f>SUM(Y1860:Y$2190)</f>
        <v>31493.599038560002</v>
      </c>
      <c r="E1860" s="68">
        <f t="shared" si="970"/>
        <v>161683.18508393</v>
      </c>
      <c r="F1860" s="72">
        <f t="shared" si="991"/>
        <v>4736.74</v>
      </c>
      <c r="G1860" s="3">
        <f>IF(N1860=1,VLOOKUP(A1859,[1]Plan1!$BG$69:$BI$188,3),G1859)</f>
        <v>4740.53</v>
      </c>
      <c r="H1860" s="11">
        <f t="shared" si="992"/>
        <v>42586</v>
      </c>
      <c r="I1860" s="11">
        <f t="shared" si="993"/>
        <v>42617</v>
      </c>
      <c r="J1860" s="26">
        <f t="shared" si="971"/>
        <v>8.0012835832232732E-4</v>
      </c>
      <c r="K1860" s="11">
        <f t="shared" si="984"/>
        <v>42675</v>
      </c>
      <c r="L1860" s="11">
        <f t="shared" si="972"/>
        <v>42675</v>
      </c>
      <c r="M1860" s="1">
        <f t="shared" si="985"/>
        <v>20</v>
      </c>
      <c r="N1860" s="1">
        <f t="shared" si="988"/>
        <v>3</v>
      </c>
      <c r="O1860" s="2">
        <f t="shared" si="973"/>
        <v>1.0001199700000001</v>
      </c>
      <c r="P1860" s="10">
        <f t="shared" si="998"/>
        <v>1.00439992</v>
      </c>
      <c r="Q1860" s="10">
        <f t="shared" si="994"/>
        <v>1.4193921269301455</v>
      </c>
      <c r="R1860" s="2">
        <f t="shared" si="997"/>
        <v>1.4195624099999999</v>
      </c>
      <c r="S1860" s="2">
        <f t="shared" si="989"/>
        <v>1.4193921199999999</v>
      </c>
      <c r="T1860" s="2">
        <f t="shared" si="974"/>
        <v>274193.60515040002</v>
      </c>
      <c r="U1860" s="2">
        <f t="shared" si="975"/>
        <v>13208.167267211638</v>
      </c>
      <c r="V1860" s="2">
        <f t="shared" si="976"/>
        <v>67836.186790289721</v>
      </c>
      <c r="W1860" s="2">
        <f t="shared" si="977"/>
        <v>274221.13817999134</v>
      </c>
      <c r="X1860" s="27">
        <f t="shared" si="978"/>
        <v>0</v>
      </c>
      <c r="Y1860" s="2">
        <f t="shared" si="990"/>
        <v>0</v>
      </c>
      <c r="Z1860" s="67">
        <f t="shared" si="979"/>
        <v>0</v>
      </c>
      <c r="AA1860" s="2">
        <f t="shared" si="999"/>
        <v>0</v>
      </c>
      <c r="AB1860" s="26">
        <f t="shared" si="986"/>
        <v>6.7299999999999999E-2</v>
      </c>
      <c r="AC1860" s="27">
        <f t="shared" si="1001"/>
        <v>3</v>
      </c>
      <c r="AD1860" s="27">
        <v>252</v>
      </c>
      <c r="AE1860" s="10">
        <f t="shared" si="995"/>
        <v>1.0007756830000001</v>
      </c>
      <c r="AF1860" s="2">
        <f t="shared" si="1000"/>
        <v>212.68731822000001</v>
      </c>
      <c r="AG1860" s="2">
        <f t="shared" si="980"/>
        <v>212.70867512000001</v>
      </c>
      <c r="AH1860" s="3" t="str">
        <f t="shared" si="981"/>
        <v>-</v>
      </c>
      <c r="AI1860" s="4" t="str">
        <f t="shared" si="996"/>
        <v>A+J=</v>
      </c>
      <c r="AJ1860" s="11">
        <f t="shared" si="987"/>
        <v>42678</v>
      </c>
      <c r="AK1860" s="11"/>
      <c r="AL1860" s="4"/>
      <c r="AM1860" s="1"/>
      <c r="AN1860" s="11"/>
      <c r="AO1860" s="1"/>
      <c r="AP1860" s="1"/>
      <c r="AQ1860" s="1"/>
      <c r="AR1860" s="1"/>
      <c r="AS1860" s="6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</row>
    <row r="1861" spans="1:154" x14ac:dyDescent="0.2">
      <c r="A1861" s="144">
        <f t="shared" si="982"/>
        <v>42650</v>
      </c>
      <c r="B1861" s="2">
        <f t="shared" si="969"/>
        <v>274513.97446693858</v>
      </c>
      <c r="C1861" s="2">
        <f t="shared" si="983"/>
        <v>193176.78412249</v>
      </c>
      <c r="D1861" s="68">
        <f>SUM(Y1861:Y$2190)</f>
        <v>31493.599038560002</v>
      </c>
      <c r="E1861" s="68">
        <f t="shared" si="970"/>
        <v>161683.18508393</v>
      </c>
      <c r="F1861" s="72">
        <f t="shared" si="991"/>
        <v>4736.74</v>
      </c>
      <c r="G1861" s="3">
        <f>IF(N1861=1,VLOOKUP(A1860,[1]Plan1!$BG$69:$BI$188,3),G1860)</f>
        <v>4740.53</v>
      </c>
      <c r="H1861" s="11">
        <f t="shared" si="992"/>
        <v>42586</v>
      </c>
      <c r="I1861" s="11">
        <f t="shared" si="993"/>
        <v>42617</v>
      </c>
      <c r="J1861" s="26">
        <f t="shared" si="971"/>
        <v>8.0012835832232732E-4</v>
      </c>
      <c r="K1861" s="11">
        <f t="shared" si="984"/>
        <v>42675</v>
      </c>
      <c r="L1861" s="11">
        <f t="shared" si="972"/>
        <v>42675</v>
      </c>
      <c r="M1861" s="1">
        <f t="shared" si="985"/>
        <v>20</v>
      </c>
      <c r="N1861" s="1">
        <f t="shared" si="988"/>
        <v>4</v>
      </c>
      <c r="O1861" s="2">
        <f t="shared" si="973"/>
        <v>1.0001599699999999</v>
      </c>
      <c r="P1861" s="10">
        <f t="shared" si="998"/>
        <v>1.00439992</v>
      </c>
      <c r="Q1861" s="10">
        <f t="shared" si="994"/>
        <v>1.4193921269301455</v>
      </c>
      <c r="R1861" s="2">
        <f t="shared" si="997"/>
        <v>1.41961918</v>
      </c>
      <c r="S1861" s="2">
        <f t="shared" si="989"/>
        <v>1.4193921199999999</v>
      </c>
      <c r="T1861" s="2">
        <f t="shared" si="974"/>
        <v>274193.60515040002</v>
      </c>
      <c r="U1861" s="2">
        <f t="shared" si="975"/>
        <v>13208.167267211638</v>
      </c>
      <c r="V1861" s="2">
        <f t="shared" si="976"/>
        <v>67845.365544706932</v>
      </c>
      <c r="W1861" s="2">
        <f t="shared" si="977"/>
        <v>274230.31693440856</v>
      </c>
      <c r="X1861" s="27">
        <f t="shared" si="978"/>
        <v>0</v>
      </c>
      <c r="Y1861" s="2">
        <f t="shared" si="990"/>
        <v>0</v>
      </c>
      <c r="Z1861" s="67">
        <f t="shared" si="979"/>
        <v>0</v>
      </c>
      <c r="AA1861" s="2">
        <f t="shared" si="999"/>
        <v>0</v>
      </c>
      <c r="AB1861" s="26">
        <f t="shared" si="986"/>
        <v>6.7299999999999999E-2</v>
      </c>
      <c r="AC1861" s="27">
        <f t="shared" si="1001"/>
        <v>4</v>
      </c>
      <c r="AD1861" s="27">
        <v>252</v>
      </c>
      <c r="AE1861" s="10">
        <f t="shared" si="995"/>
        <v>1.0010343770000001</v>
      </c>
      <c r="AF1861" s="2">
        <f t="shared" si="1000"/>
        <v>283.61955870999998</v>
      </c>
      <c r="AG1861" s="2">
        <f t="shared" si="980"/>
        <v>283.65753253000003</v>
      </c>
      <c r="AH1861" s="3" t="str">
        <f t="shared" si="981"/>
        <v>-</v>
      </c>
      <c r="AI1861" s="4" t="str">
        <f t="shared" si="996"/>
        <v>A+J=</v>
      </c>
      <c r="AJ1861" s="11">
        <f t="shared" si="987"/>
        <v>42678</v>
      </c>
      <c r="AK1861" s="11"/>
      <c r="AL1861" s="4"/>
      <c r="AM1861" s="1"/>
      <c r="AN1861" s="11"/>
      <c r="AO1861" s="1"/>
      <c r="AP1861" s="1"/>
      <c r="AQ1861" s="1"/>
      <c r="AR1861" s="1"/>
      <c r="AS1861" s="6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</row>
    <row r="1862" spans="1:154" x14ac:dyDescent="0.2">
      <c r="A1862" s="144">
        <f t="shared" si="982"/>
        <v>42651</v>
      </c>
      <c r="B1862" s="2">
        <f t="shared" si="969"/>
        <v>274594.12709495757</v>
      </c>
      <c r="C1862" s="2">
        <f t="shared" si="983"/>
        <v>193176.78412249</v>
      </c>
      <c r="D1862" s="68">
        <f>SUM(Y1862:Y$2190)</f>
        <v>31493.599038560002</v>
      </c>
      <c r="E1862" s="68">
        <f t="shared" si="970"/>
        <v>161683.18508393</v>
      </c>
      <c r="F1862" s="72">
        <f t="shared" si="991"/>
        <v>4736.74</v>
      </c>
      <c r="G1862" s="3">
        <f>IF(N1862=1,VLOOKUP(A1861,[1]Plan1!$BG$69:$BI$188,3),G1861)</f>
        <v>4740.53</v>
      </c>
      <c r="H1862" s="11">
        <f t="shared" si="992"/>
        <v>42586</v>
      </c>
      <c r="I1862" s="11">
        <f t="shared" si="993"/>
        <v>42617</v>
      </c>
      <c r="J1862" s="26">
        <f t="shared" si="971"/>
        <v>8.0012835832232732E-4</v>
      </c>
      <c r="K1862" s="11">
        <f t="shared" si="984"/>
        <v>42675</v>
      </c>
      <c r="L1862" s="11">
        <f t="shared" si="972"/>
        <v>42675</v>
      </c>
      <c r="M1862" s="1">
        <f t="shared" si="985"/>
        <v>20</v>
      </c>
      <c r="N1862" s="1">
        <f t="shared" si="988"/>
        <v>5</v>
      </c>
      <c r="O1862" s="2">
        <f t="shared" si="973"/>
        <v>1.0001999699999999</v>
      </c>
      <c r="P1862" s="10">
        <f t="shared" si="998"/>
        <v>1.00439992</v>
      </c>
      <c r="Q1862" s="10">
        <f t="shared" si="994"/>
        <v>1.4193921269301455</v>
      </c>
      <c r="R1862" s="2">
        <f t="shared" si="997"/>
        <v>1.41967596</v>
      </c>
      <c r="S1862" s="2">
        <f t="shared" si="989"/>
        <v>1.4193921199999999</v>
      </c>
      <c r="T1862" s="2">
        <f t="shared" si="974"/>
        <v>274193.60515040002</v>
      </c>
      <c r="U1862" s="2">
        <f t="shared" si="975"/>
        <v>13208.167267211638</v>
      </c>
      <c r="V1862" s="2">
        <f t="shared" si="976"/>
        <v>67854.545915955998</v>
      </c>
      <c r="W1862" s="2">
        <f t="shared" si="977"/>
        <v>274239.4973056576</v>
      </c>
      <c r="X1862" s="27">
        <f t="shared" si="978"/>
        <v>0</v>
      </c>
      <c r="Y1862" s="2">
        <f t="shared" si="990"/>
        <v>0</v>
      </c>
      <c r="Z1862" s="67">
        <f t="shared" si="979"/>
        <v>0</v>
      </c>
      <c r="AA1862" s="2">
        <f t="shared" si="999"/>
        <v>0</v>
      </c>
      <c r="AB1862" s="26">
        <f t="shared" si="986"/>
        <v>6.7299999999999999E-2</v>
      </c>
      <c r="AC1862" s="27">
        <f t="shared" si="1001"/>
        <v>5</v>
      </c>
      <c r="AD1862" s="27">
        <v>252</v>
      </c>
      <c r="AE1862" s="10">
        <f t="shared" si="995"/>
        <v>1.0012931389999999</v>
      </c>
      <c r="AF1862" s="2">
        <f t="shared" si="1000"/>
        <v>354.57044437000002</v>
      </c>
      <c r="AG1862" s="2">
        <f t="shared" si="980"/>
        <v>354.62978930000003</v>
      </c>
      <c r="AH1862" s="3" t="str">
        <f t="shared" si="981"/>
        <v>-</v>
      </c>
      <c r="AI1862" s="4" t="str">
        <f t="shared" si="996"/>
        <v>A+J=</v>
      </c>
      <c r="AJ1862" s="11">
        <f t="shared" si="987"/>
        <v>42678</v>
      </c>
      <c r="AK1862" s="11"/>
      <c r="AL1862" s="4"/>
      <c r="AM1862" s="1"/>
      <c r="AN1862" s="11"/>
      <c r="AO1862" s="1"/>
      <c r="AP1862" s="1"/>
      <c r="AQ1862" s="1"/>
      <c r="AR1862" s="1"/>
      <c r="AS1862" s="6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</row>
    <row r="1863" spans="1:154" x14ac:dyDescent="0.2">
      <c r="A1863" s="144">
        <f t="shared" si="982"/>
        <v>42652</v>
      </c>
      <c r="B1863" s="2">
        <f t="shared" si="969"/>
        <v>274594.12709495757</v>
      </c>
      <c r="C1863" s="2">
        <f t="shared" si="983"/>
        <v>193176.78412249</v>
      </c>
      <c r="D1863" s="68">
        <f>SUM(Y1863:Y$2190)</f>
        <v>31493.599038560002</v>
      </c>
      <c r="E1863" s="68">
        <f t="shared" si="970"/>
        <v>161683.18508393</v>
      </c>
      <c r="F1863" s="72">
        <f t="shared" si="991"/>
        <v>4736.74</v>
      </c>
      <c r="G1863" s="3">
        <f>IF(N1863=1,VLOOKUP(A1862,[1]Plan1!$BG$69:$BI$188,3),G1862)</f>
        <v>4740.53</v>
      </c>
      <c r="H1863" s="11">
        <f t="shared" si="992"/>
        <v>42586</v>
      </c>
      <c r="I1863" s="11">
        <f t="shared" si="993"/>
        <v>42617</v>
      </c>
      <c r="J1863" s="26">
        <f t="shared" si="971"/>
        <v>8.0012835832232732E-4</v>
      </c>
      <c r="K1863" s="11">
        <f t="shared" si="984"/>
        <v>42675</v>
      </c>
      <c r="L1863" s="11">
        <f t="shared" si="972"/>
        <v>42675</v>
      </c>
      <c r="M1863" s="1">
        <f t="shared" si="985"/>
        <v>20</v>
      </c>
      <c r="N1863" s="1">
        <f t="shared" si="988"/>
        <v>5</v>
      </c>
      <c r="O1863" s="2">
        <f t="shared" si="973"/>
        <v>1.0001999699999999</v>
      </c>
      <c r="P1863" s="10">
        <f t="shared" si="998"/>
        <v>1.00439992</v>
      </c>
      <c r="Q1863" s="10">
        <f t="shared" si="994"/>
        <v>1.4193921269301455</v>
      </c>
      <c r="R1863" s="2">
        <f t="shared" si="997"/>
        <v>1.41967596</v>
      </c>
      <c r="S1863" s="2">
        <f t="shared" si="989"/>
        <v>1.4193921199999999</v>
      </c>
      <c r="T1863" s="2">
        <f t="shared" si="974"/>
        <v>274193.60515040002</v>
      </c>
      <c r="U1863" s="2">
        <f t="shared" si="975"/>
        <v>13208.167267211638</v>
      </c>
      <c r="V1863" s="2">
        <f t="shared" si="976"/>
        <v>67854.545915955998</v>
      </c>
      <c r="W1863" s="2">
        <f t="shared" si="977"/>
        <v>274239.4973056576</v>
      </c>
      <c r="X1863" s="27">
        <f t="shared" si="978"/>
        <v>0</v>
      </c>
      <c r="Y1863" s="2">
        <f t="shared" si="990"/>
        <v>0</v>
      </c>
      <c r="Z1863" s="67">
        <f t="shared" si="979"/>
        <v>0</v>
      </c>
      <c r="AA1863" s="2">
        <f t="shared" si="999"/>
        <v>0</v>
      </c>
      <c r="AB1863" s="26">
        <f t="shared" si="986"/>
        <v>6.7299999999999999E-2</v>
      </c>
      <c r="AC1863" s="27">
        <f t="shared" si="1001"/>
        <v>5</v>
      </c>
      <c r="AD1863" s="27">
        <v>252</v>
      </c>
      <c r="AE1863" s="10">
        <f t="shared" si="995"/>
        <v>1.0012931389999999</v>
      </c>
      <c r="AF1863" s="2">
        <f t="shared" si="1000"/>
        <v>354.57044437000002</v>
      </c>
      <c r="AG1863" s="2">
        <f t="shared" si="980"/>
        <v>354.62978930000003</v>
      </c>
      <c r="AH1863" s="3" t="str">
        <f t="shared" si="981"/>
        <v>-</v>
      </c>
      <c r="AI1863" s="4" t="str">
        <f t="shared" si="996"/>
        <v>A+J=</v>
      </c>
      <c r="AJ1863" s="11">
        <f t="shared" si="987"/>
        <v>42678</v>
      </c>
      <c r="AK1863" s="11"/>
      <c r="AL1863" s="4"/>
      <c r="AM1863" s="1"/>
      <c r="AN1863" s="11"/>
      <c r="AO1863" s="1"/>
      <c r="AP1863" s="1"/>
      <c r="AQ1863" s="1"/>
      <c r="AR1863" s="1"/>
      <c r="AS1863" s="6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</row>
    <row r="1864" spans="1:154" x14ac:dyDescent="0.2">
      <c r="A1864" s="144">
        <f t="shared" si="982"/>
        <v>42653</v>
      </c>
      <c r="B1864" s="2">
        <f t="shared" si="969"/>
        <v>274594.12709495757</v>
      </c>
      <c r="C1864" s="2">
        <f t="shared" si="983"/>
        <v>193176.78412249</v>
      </c>
      <c r="D1864" s="68">
        <f>SUM(Y1864:Y$2190)</f>
        <v>31493.599038560002</v>
      </c>
      <c r="E1864" s="68">
        <f t="shared" si="970"/>
        <v>161683.18508393</v>
      </c>
      <c r="F1864" s="72">
        <f t="shared" si="991"/>
        <v>4736.74</v>
      </c>
      <c r="G1864" s="3">
        <f>IF(N1864=1,VLOOKUP(A1863,[1]Plan1!$BG$69:$BI$188,3),G1863)</f>
        <v>4740.53</v>
      </c>
      <c r="H1864" s="11">
        <f t="shared" si="992"/>
        <v>42586</v>
      </c>
      <c r="I1864" s="11">
        <f t="shared" si="993"/>
        <v>42617</v>
      </c>
      <c r="J1864" s="26">
        <f t="shared" si="971"/>
        <v>8.0012835832232732E-4</v>
      </c>
      <c r="K1864" s="11">
        <f t="shared" si="984"/>
        <v>42675</v>
      </c>
      <c r="L1864" s="11">
        <f t="shared" si="972"/>
        <v>42675</v>
      </c>
      <c r="M1864" s="1">
        <f t="shared" si="985"/>
        <v>20</v>
      </c>
      <c r="N1864" s="1">
        <f t="shared" si="988"/>
        <v>5</v>
      </c>
      <c r="O1864" s="2">
        <f t="shared" si="973"/>
        <v>1.0001999699999999</v>
      </c>
      <c r="P1864" s="10">
        <f t="shared" si="998"/>
        <v>1.00439992</v>
      </c>
      <c r="Q1864" s="10">
        <f t="shared" si="994"/>
        <v>1.4193921269301455</v>
      </c>
      <c r="R1864" s="2">
        <f t="shared" si="997"/>
        <v>1.41967596</v>
      </c>
      <c r="S1864" s="2">
        <f t="shared" si="989"/>
        <v>1.4193921199999999</v>
      </c>
      <c r="T1864" s="2">
        <f t="shared" si="974"/>
        <v>274193.60515040002</v>
      </c>
      <c r="U1864" s="2">
        <f t="shared" si="975"/>
        <v>13208.167267211638</v>
      </c>
      <c r="V1864" s="2">
        <f t="shared" si="976"/>
        <v>67854.545915955998</v>
      </c>
      <c r="W1864" s="2">
        <f t="shared" si="977"/>
        <v>274239.4973056576</v>
      </c>
      <c r="X1864" s="27">
        <f t="shared" si="978"/>
        <v>0</v>
      </c>
      <c r="Y1864" s="2">
        <f t="shared" si="990"/>
        <v>0</v>
      </c>
      <c r="Z1864" s="67">
        <f t="shared" si="979"/>
        <v>0</v>
      </c>
      <c r="AA1864" s="2">
        <f t="shared" si="999"/>
        <v>0</v>
      </c>
      <c r="AB1864" s="26">
        <f t="shared" si="986"/>
        <v>6.7299999999999999E-2</v>
      </c>
      <c r="AC1864" s="27">
        <f t="shared" si="1001"/>
        <v>5</v>
      </c>
      <c r="AD1864" s="27">
        <v>252</v>
      </c>
      <c r="AE1864" s="10">
        <f t="shared" si="995"/>
        <v>1.0012931389999999</v>
      </c>
      <c r="AF1864" s="2">
        <f t="shared" si="1000"/>
        <v>354.57044437000002</v>
      </c>
      <c r="AG1864" s="2">
        <f t="shared" si="980"/>
        <v>354.62978930000003</v>
      </c>
      <c r="AH1864" s="3" t="str">
        <f t="shared" si="981"/>
        <v>-</v>
      </c>
      <c r="AI1864" s="4" t="str">
        <f t="shared" si="996"/>
        <v>A+J=</v>
      </c>
      <c r="AJ1864" s="11">
        <f t="shared" si="987"/>
        <v>42678</v>
      </c>
      <c r="AK1864" s="11"/>
      <c r="AL1864" s="4"/>
      <c r="AM1864" s="1"/>
      <c r="AN1864" s="11"/>
      <c r="AO1864" s="1"/>
      <c r="AP1864" s="1"/>
      <c r="AQ1864" s="1"/>
      <c r="AR1864" s="1"/>
      <c r="AS1864" s="6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</row>
    <row r="1865" spans="1:154" x14ac:dyDescent="0.2">
      <c r="A1865" s="144">
        <f t="shared" si="982"/>
        <v>42654</v>
      </c>
      <c r="B1865" s="2">
        <f t="shared" si="969"/>
        <v>274674.30095510482</v>
      </c>
      <c r="C1865" s="2">
        <f t="shared" si="983"/>
        <v>193176.78412249</v>
      </c>
      <c r="D1865" s="68">
        <f>SUM(Y1865:Y$2190)</f>
        <v>31493.599038560002</v>
      </c>
      <c r="E1865" s="68">
        <f t="shared" si="970"/>
        <v>161683.18508393</v>
      </c>
      <c r="F1865" s="72">
        <f t="shared" si="991"/>
        <v>4736.74</v>
      </c>
      <c r="G1865" s="3">
        <f>IF(N1865=1,VLOOKUP(A1864,[1]Plan1!$BG$69:$BI$188,3),G1864)</f>
        <v>4740.53</v>
      </c>
      <c r="H1865" s="11">
        <f t="shared" si="992"/>
        <v>42586</v>
      </c>
      <c r="I1865" s="11">
        <f t="shared" si="993"/>
        <v>42617</v>
      </c>
      <c r="J1865" s="26">
        <f t="shared" si="971"/>
        <v>8.0012835832232732E-4</v>
      </c>
      <c r="K1865" s="11">
        <f t="shared" si="984"/>
        <v>42675</v>
      </c>
      <c r="L1865" s="11">
        <f t="shared" si="972"/>
        <v>42675</v>
      </c>
      <c r="M1865" s="1">
        <f t="shared" si="985"/>
        <v>20</v>
      </c>
      <c r="N1865" s="1">
        <f t="shared" si="988"/>
        <v>6</v>
      </c>
      <c r="O1865" s="2">
        <f t="shared" si="973"/>
        <v>1.00023997</v>
      </c>
      <c r="P1865" s="10">
        <f t="shared" si="998"/>
        <v>1.00439992</v>
      </c>
      <c r="Q1865" s="10">
        <f t="shared" si="994"/>
        <v>1.4193921269301455</v>
      </c>
      <c r="R1865" s="2">
        <f t="shared" si="997"/>
        <v>1.41973273</v>
      </c>
      <c r="S1865" s="2">
        <f t="shared" si="989"/>
        <v>1.4193921199999999</v>
      </c>
      <c r="T1865" s="2">
        <f t="shared" si="974"/>
        <v>274193.60515040002</v>
      </c>
      <c r="U1865" s="2">
        <f t="shared" si="975"/>
        <v>13208.167267211638</v>
      </c>
      <c r="V1865" s="2">
        <f t="shared" si="976"/>
        <v>67863.724670373223</v>
      </c>
      <c r="W1865" s="2">
        <f t="shared" si="977"/>
        <v>274248.67606007482</v>
      </c>
      <c r="X1865" s="27">
        <f t="shared" si="978"/>
        <v>0</v>
      </c>
      <c r="Y1865" s="2">
        <f t="shared" si="990"/>
        <v>0</v>
      </c>
      <c r="Z1865" s="67">
        <f t="shared" si="979"/>
        <v>0</v>
      </c>
      <c r="AA1865" s="2">
        <f t="shared" si="999"/>
        <v>0</v>
      </c>
      <c r="AB1865" s="26">
        <f t="shared" si="986"/>
        <v>6.7299999999999999E-2</v>
      </c>
      <c r="AC1865" s="27">
        <f t="shared" si="1001"/>
        <v>6</v>
      </c>
      <c r="AD1865" s="27">
        <v>252</v>
      </c>
      <c r="AE1865" s="10">
        <f t="shared" si="995"/>
        <v>1.0015519669999999</v>
      </c>
      <c r="AF1865" s="2">
        <f t="shared" si="1000"/>
        <v>425.5394268</v>
      </c>
      <c r="AG1865" s="2">
        <f t="shared" si="980"/>
        <v>425.62489503</v>
      </c>
      <c r="AH1865" s="3" t="str">
        <f t="shared" si="981"/>
        <v>-</v>
      </c>
      <c r="AI1865" s="4" t="str">
        <f t="shared" si="996"/>
        <v>A+J=</v>
      </c>
      <c r="AJ1865" s="11">
        <f t="shared" si="987"/>
        <v>42678</v>
      </c>
      <c r="AK1865" s="11"/>
      <c r="AL1865" s="4"/>
      <c r="AM1865" s="1"/>
      <c r="AN1865" s="11"/>
      <c r="AO1865" s="1"/>
      <c r="AP1865" s="1"/>
      <c r="AQ1865" s="1"/>
      <c r="AR1865" s="1"/>
      <c r="AS1865" s="6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</row>
    <row r="1866" spans="1:154" x14ac:dyDescent="0.2">
      <c r="A1866" s="144">
        <f t="shared" si="982"/>
        <v>42655</v>
      </c>
      <c r="B1866" s="2">
        <f t="shared" ref="B1866:B1929" si="1002">(W1866+AG1866)</f>
        <v>274754.49956173392</v>
      </c>
      <c r="C1866" s="2">
        <f t="shared" si="983"/>
        <v>193176.78412249</v>
      </c>
      <c r="D1866" s="68">
        <f>SUM(Y1866:Y$2190)</f>
        <v>31493.599038560002</v>
      </c>
      <c r="E1866" s="68">
        <f t="shared" ref="E1866:E1929" si="1003">(C1866-D1866)</f>
        <v>161683.18508393</v>
      </c>
      <c r="F1866" s="72">
        <f t="shared" si="991"/>
        <v>4736.74</v>
      </c>
      <c r="G1866" s="3">
        <f>IF(N1866=1,VLOOKUP(A1865,[1]Plan1!$BG$69:$BI$188,3),G1865)</f>
        <v>4740.53</v>
      </c>
      <c r="H1866" s="11">
        <f t="shared" si="992"/>
        <v>42586</v>
      </c>
      <c r="I1866" s="11">
        <f t="shared" si="993"/>
        <v>42617</v>
      </c>
      <c r="J1866" s="26">
        <f t="shared" ref="J1866:J1929" si="1004">(G1866/F1866)-1</f>
        <v>8.0012835832232732E-4</v>
      </c>
      <c r="K1866" s="11">
        <f t="shared" si="984"/>
        <v>42675</v>
      </c>
      <c r="L1866" s="11">
        <f t="shared" ref="L1866:L1929" si="1005">IF(A1866&gt;L1865,K1866,L1865)</f>
        <v>42675</v>
      </c>
      <c r="M1866" s="1">
        <f t="shared" si="985"/>
        <v>20</v>
      </c>
      <c r="N1866" s="1">
        <f t="shared" si="988"/>
        <v>7</v>
      </c>
      <c r="O1866" s="2">
        <f t="shared" ref="O1866:O1929" si="1006">TRUNC((G1866/F1866)^TRUNC((N1866/M1866),9),8)</f>
        <v>1.00027997</v>
      </c>
      <c r="P1866" s="10">
        <f t="shared" si="998"/>
        <v>1.00439992</v>
      </c>
      <c r="Q1866" s="10">
        <f t="shared" si="994"/>
        <v>1.4193921269301455</v>
      </c>
      <c r="R1866" s="2">
        <f t="shared" si="997"/>
        <v>1.41978951</v>
      </c>
      <c r="S1866" s="2">
        <f t="shared" si="989"/>
        <v>1.4193921199999999</v>
      </c>
      <c r="T1866" s="2">
        <f t="shared" ref="T1866:T1929" si="1007">TRUNC(C1866*S1866,8)</f>
        <v>274193.60515040002</v>
      </c>
      <c r="U1866" s="2">
        <f t="shared" ref="U1866:U1929" si="1008">(D1866*(S1866-1))</f>
        <v>13208.167267211638</v>
      </c>
      <c r="V1866" s="2">
        <f t="shared" ref="V1866:V1929" si="1009">(E1866*(R1866-1))</f>
        <v>67872.905041622274</v>
      </c>
      <c r="W1866" s="2">
        <f t="shared" ref="W1866:W1929" si="1010">(C1866+U1866+V1866)</f>
        <v>274257.85643132392</v>
      </c>
      <c r="X1866" s="27">
        <f t="shared" ref="X1866:X1929" si="1011">IF(VLOOKUP(A1866,AN$10:AU$131,8)=VLOOKUP(A1865,AN$10:AU$131,8),0,VLOOKUP(A1866,AN$10:AU$131,8))</f>
        <v>0</v>
      </c>
      <c r="Y1866" s="2">
        <f t="shared" si="990"/>
        <v>0</v>
      </c>
      <c r="Z1866" s="67">
        <f t="shared" ref="Z1866:Z1929" si="1012">IF(X1866&gt;0,VLOOKUP($A1866,$AN$10:$AS$131,6),0)</f>
        <v>0</v>
      </c>
      <c r="AA1866" s="2">
        <f t="shared" si="999"/>
        <v>0</v>
      </c>
      <c r="AB1866" s="26">
        <f t="shared" si="986"/>
        <v>6.7299999999999999E-2</v>
      </c>
      <c r="AC1866" s="27">
        <f t="shared" si="1001"/>
        <v>7</v>
      </c>
      <c r="AD1866" s="27">
        <v>252</v>
      </c>
      <c r="AE1866" s="10">
        <f t="shared" si="995"/>
        <v>1.0018108619999999</v>
      </c>
      <c r="AF1866" s="2">
        <f t="shared" si="1000"/>
        <v>496.52678020000002</v>
      </c>
      <c r="AG1866" s="2">
        <f t="shared" ref="AG1866:AG1929" si="1013">TRUNC((W1866*(AE1866-1)),8)</f>
        <v>496.64313041000003</v>
      </c>
      <c r="AH1866" s="3" t="str">
        <f t="shared" ref="AH1866:AH1929" si="1014">IF(AA1866&gt;0,AA1866+AF1866,"-")</f>
        <v>-</v>
      </c>
      <c r="AI1866" s="4" t="str">
        <f t="shared" si="996"/>
        <v>A+J=</v>
      </c>
      <c r="AJ1866" s="11">
        <f t="shared" si="987"/>
        <v>42678</v>
      </c>
      <c r="AK1866" s="11"/>
      <c r="AL1866" s="4"/>
      <c r="AM1866" s="1"/>
      <c r="AN1866" s="11"/>
      <c r="AO1866" s="1"/>
      <c r="AP1866" s="1"/>
      <c r="AQ1866" s="1"/>
      <c r="AR1866" s="1"/>
      <c r="AS1866" s="6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</row>
    <row r="1867" spans="1:154" x14ac:dyDescent="0.2">
      <c r="A1867" s="144">
        <f t="shared" ref="A1867:A1930" si="1015">(A1866+1)</f>
        <v>42656</v>
      </c>
      <c r="B1867" s="2">
        <f t="shared" si="1002"/>
        <v>274754.49956173392</v>
      </c>
      <c r="C1867" s="2">
        <f t="shared" ref="C1867:C1930" si="1016">TRUNC(IF(X1866&gt;0,VLOOKUP(A1866,$AN$12:$AO$131,2),C1866),8)</f>
        <v>193176.78412249</v>
      </c>
      <c r="D1867" s="68">
        <f>SUM(Y1867:Y$2190)</f>
        <v>31493.599038560002</v>
      </c>
      <c r="E1867" s="68">
        <f t="shared" si="1003"/>
        <v>161683.18508393</v>
      </c>
      <c r="F1867" s="72">
        <f t="shared" si="991"/>
        <v>4736.74</v>
      </c>
      <c r="G1867" s="3">
        <f>IF(N1867=1,VLOOKUP(A1866,[1]Plan1!$BG$69:$BI$188,3),G1866)</f>
        <v>4740.53</v>
      </c>
      <c r="H1867" s="11">
        <f t="shared" si="992"/>
        <v>42586</v>
      </c>
      <c r="I1867" s="11">
        <f t="shared" si="993"/>
        <v>42617</v>
      </c>
      <c r="J1867" s="26">
        <f t="shared" si="1004"/>
        <v>8.0012835832232732E-4</v>
      </c>
      <c r="K1867" s="11">
        <f t="shared" ref="K1867:K1930" si="1017">IF(DAY(A1867)=1,VLOOKUP(A1867,AR$137:AW$275,4),K1866)</f>
        <v>42675</v>
      </c>
      <c r="L1867" s="11">
        <f t="shared" si="1005"/>
        <v>42675</v>
      </c>
      <c r="M1867" s="1">
        <f t="shared" ref="M1867:M1930" si="1018">IF(L1867=L1866,M1866,NETWORKDAYS(L1866,L1867,$AN$137:$AN$327)-1)</f>
        <v>20</v>
      </c>
      <c r="N1867" s="1">
        <f t="shared" si="988"/>
        <v>7</v>
      </c>
      <c r="O1867" s="2">
        <f t="shared" si="1006"/>
        <v>1.00027997</v>
      </c>
      <c r="P1867" s="10">
        <f t="shared" si="998"/>
        <v>1.00439992</v>
      </c>
      <c r="Q1867" s="10">
        <f t="shared" si="994"/>
        <v>1.4193921269301455</v>
      </c>
      <c r="R1867" s="2">
        <f t="shared" si="997"/>
        <v>1.41978951</v>
      </c>
      <c r="S1867" s="2">
        <f t="shared" si="989"/>
        <v>1.4193921199999999</v>
      </c>
      <c r="T1867" s="2">
        <f t="shared" si="1007"/>
        <v>274193.60515040002</v>
      </c>
      <c r="U1867" s="2">
        <f t="shared" si="1008"/>
        <v>13208.167267211638</v>
      </c>
      <c r="V1867" s="2">
        <f t="shared" si="1009"/>
        <v>67872.905041622274</v>
      </c>
      <c r="W1867" s="2">
        <f t="shared" si="1010"/>
        <v>274257.85643132392</v>
      </c>
      <c r="X1867" s="27">
        <f t="shared" si="1011"/>
        <v>0</v>
      </c>
      <c r="Y1867" s="2">
        <f t="shared" si="990"/>
        <v>0</v>
      </c>
      <c r="Z1867" s="67">
        <f t="shared" si="1012"/>
        <v>0</v>
      </c>
      <c r="AA1867" s="2">
        <f t="shared" si="999"/>
        <v>0</v>
      </c>
      <c r="AB1867" s="26">
        <f t="shared" ref="AB1867:AB1930" si="1019">(AB1866)</f>
        <v>6.7299999999999999E-2</v>
      </c>
      <c r="AC1867" s="27">
        <f t="shared" si="1001"/>
        <v>7</v>
      </c>
      <c r="AD1867" s="27">
        <v>252</v>
      </c>
      <c r="AE1867" s="10">
        <f t="shared" si="995"/>
        <v>1.0018108619999999</v>
      </c>
      <c r="AF1867" s="2">
        <f t="shared" si="1000"/>
        <v>496.52678020000002</v>
      </c>
      <c r="AG1867" s="2">
        <f t="shared" si="1013"/>
        <v>496.64313041000003</v>
      </c>
      <c r="AH1867" s="3" t="str">
        <f t="shared" si="1014"/>
        <v>-</v>
      </c>
      <c r="AI1867" s="4" t="str">
        <f t="shared" si="996"/>
        <v>A+J=</v>
      </c>
      <c r="AJ1867" s="11">
        <f t="shared" ref="AJ1867:AJ1930" si="1020">IF(X1866&gt;0,VLOOKUP(A1866,$AN$10:$AW$130,10),AJ1866)</f>
        <v>42678</v>
      </c>
      <c r="AK1867" s="11"/>
      <c r="AL1867" s="4"/>
      <c r="AM1867" s="1"/>
      <c r="AN1867" s="11"/>
      <c r="AO1867" s="1"/>
      <c r="AP1867" s="1"/>
      <c r="AQ1867" s="1"/>
      <c r="AR1867" s="1"/>
      <c r="AS1867" s="6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</row>
    <row r="1868" spans="1:154" x14ac:dyDescent="0.2">
      <c r="A1868" s="144">
        <f t="shared" si="1015"/>
        <v>42657</v>
      </c>
      <c r="B1868" s="2">
        <f t="shared" si="1002"/>
        <v>274834.71995184117</v>
      </c>
      <c r="C1868" s="2">
        <f t="shared" si="1016"/>
        <v>193176.78412249</v>
      </c>
      <c r="D1868" s="68">
        <f>SUM(Y1868:Y$2190)</f>
        <v>31493.599038560002</v>
      </c>
      <c r="E1868" s="68">
        <f t="shared" si="1003"/>
        <v>161683.18508393</v>
      </c>
      <c r="F1868" s="72">
        <f t="shared" si="991"/>
        <v>4736.74</v>
      </c>
      <c r="G1868" s="3">
        <f>IF(N1868=1,VLOOKUP(A1867,[1]Plan1!$BG$69:$BI$188,3),G1867)</f>
        <v>4740.53</v>
      </c>
      <c r="H1868" s="11">
        <f t="shared" si="992"/>
        <v>42586</v>
      </c>
      <c r="I1868" s="11">
        <f t="shared" si="993"/>
        <v>42617</v>
      </c>
      <c r="J1868" s="26">
        <f t="shared" si="1004"/>
        <v>8.0012835832232732E-4</v>
      </c>
      <c r="K1868" s="11">
        <f t="shared" si="1017"/>
        <v>42675</v>
      </c>
      <c r="L1868" s="11">
        <f t="shared" si="1005"/>
        <v>42675</v>
      </c>
      <c r="M1868" s="1">
        <f t="shared" si="1018"/>
        <v>20</v>
      </c>
      <c r="N1868" s="1">
        <f t="shared" si="988"/>
        <v>8</v>
      </c>
      <c r="O1868" s="2">
        <f t="shared" si="1006"/>
        <v>1.0003199700000001</v>
      </c>
      <c r="P1868" s="10">
        <f t="shared" si="998"/>
        <v>1.00439992</v>
      </c>
      <c r="Q1868" s="10">
        <f t="shared" si="994"/>
        <v>1.4193921269301455</v>
      </c>
      <c r="R1868" s="2">
        <f t="shared" si="997"/>
        <v>1.41984628</v>
      </c>
      <c r="S1868" s="2">
        <f t="shared" si="989"/>
        <v>1.4193921199999999</v>
      </c>
      <c r="T1868" s="2">
        <f t="shared" si="1007"/>
        <v>274193.60515040002</v>
      </c>
      <c r="U1868" s="2">
        <f t="shared" si="1008"/>
        <v>13208.167267211638</v>
      </c>
      <c r="V1868" s="2">
        <f t="shared" si="1009"/>
        <v>67882.0837960395</v>
      </c>
      <c r="W1868" s="2">
        <f t="shared" si="1010"/>
        <v>274267.03518574114</v>
      </c>
      <c r="X1868" s="27">
        <f t="shared" si="1011"/>
        <v>0</v>
      </c>
      <c r="Y1868" s="2">
        <f t="shared" si="990"/>
        <v>0</v>
      </c>
      <c r="Z1868" s="67">
        <f t="shared" si="1012"/>
        <v>0</v>
      </c>
      <c r="AA1868" s="2">
        <f t="shared" si="999"/>
        <v>0</v>
      </c>
      <c r="AB1868" s="26">
        <f t="shared" si="1019"/>
        <v>6.7299999999999999E-2</v>
      </c>
      <c r="AC1868" s="27">
        <f t="shared" si="1001"/>
        <v>8</v>
      </c>
      <c r="AD1868" s="27">
        <v>252</v>
      </c>
      <c r="AE1868" s="10">
        <f t="shared" si="995"/>
        <v>1.002069825</v>
      </c>
      <c r="AF1868" s="2">
        <f t="shared" si="1000"/>
        <v>567.53277877999994</v>
      </c>
      <c r="AG1868" s="2">
        <f t="shared" si="1013"/>
        <v>567.68476610000005</v>
      </c>
      <c r="AH1868" s="3" t="str">
        <f t="shared" si="1014"/>
        <v>-</v>
      </c>
      <c r="AI1868" s="4" t="str">
        <f t="shared" si="996"/>
        <v>A+J=</v>
      </c>
      <c r="AJ1868" s="11">
        <f t="shared" si="1020"/>
        <v>42678</v>
      </c>
      <c r="AK1868" s="11"/>
      <c r="AL1868" s="4"/>
      <c r="AM1868" s="1"/>
      <c r="AN1868" s="11"/>
      <c r="AO1868" s="1"/>
      <c r="AP1868" s="1"/>
      <c r="AQ1868" s="1"/>
      <c r="AR1868" s="1"/>
      <c r="AS1868" s="6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</row>
    <row r="1869" spans="1:154" x14ac:dyDescent="0.2">
      <c r="A1869" s="144">
        <f t="shared" si="1015"/>
        <v>42658</v>
      </c>
      <c r="B1869" s="2">
        <f t="shared" si="1002"/>
        <v>274914.9648186902</v>
      </c>
      <c r="C1869" s="2">
        <f t="shared" si="1016"/>
        <v>193176.78412249</v>
      </c>
      <c r="D1869" s="68">
        <f>SUM(Y1869:Y$2190)</f>
        <v>31493.599038560002</v>
      </c>
      <c r="E1869" s="68">
        <f t="shared" si="1003"/>
        <v>161683.18508393</v>
      </c>
      <c r="F1869" s="72">
        <f t="shared" si="991"/>
        <v>4736.74</v>
      </c>
      <c r="G1869" s="3">
        <f>IF(N1869=1,VLOOKUP(A1868,[1]Plan1!$BG$69:$BI$188,3),G1868)</f>
        <v>4740.53</v>
      </c>
      <c r="H1869" s="11">
        <f t="shared" si="992"/>
        <v>42586</v>
      </c>
      <c r="I1869" s="11">
        <f t="shared" si="993"/>
        <v>42617</v>
      </c>
      <c r="J1869" s="26">
        <f t="shared" si="1004"/>
        <v>8.0012835832232732E-4</v>
      </c>
      <c r="K1869" s="11">
        <f t="shared" si="1017"/>
        <v>42675</v>
      </c>
      <c r="L1869" s="11">
        <f t="shared" si="1005"/>
        <v>42675</v>
      </c>
      <c r="M1869" s="1">
        <f t="shared" si="1018"/>
        <v>20</v>
      </c>
      <c r="N1869" s="1">
        <f t="shared" si="988"/>
        <v>9</v>
      </c>
      <c r="O1869" s="2">
        <f t="shared" si="1006"/>
        <v>1.0003599700000001</v>
      </c>
      <c r="P1869" s="10">
        <f t="shared" si="998"/>
        <v>1.00439992</v>
      </c>
      <c r="Q1869" s="10">
        <f t="shared" si="994"/>
        <v>1.4193921269301455</v>
      </c>
      <c r="R1869" s="2">
        <f t="shared" si="997"/>
        <v>1.41990306</v>
      </c>
      <c r="S1869" s="2">
        <f t="shared" si="989"/>
        <v>1.4193921199999999</v>
      </c>
      <c r="T1869" s="2">
        <f t="shared" si="1007"/>
        <v>274193.60515040002</v>
      </c>
      <c r="U1869" s="2">
        <f t="shared" si="1008"/>
        <v>13208.167267211638</v>
      </c>
      <c r="V1869" s="2">
        <f t="shared" si="1009"/>
        <v>67891.264167288566</v>
      </c>
      <c r="W1869" s="2">
        <f t="shared" si="1010"/>
        <v>274276.21555699018</v>
      </c>
      <c r="X1869" s="27">
        <f t="shared" si="1011"/>
        <v>0</v>
      </c>
      <c r="Y1869" s="2">
        <f t="shared" si="990"/>
        <v>0</v>
      </c>
      <c r="Z1869" s="67">
        <f t="shared" si="1012"/>
        <v>0</v>
      </c>
      <c r="AA1869" s="2">
        <f t="shared" si="999"/>
        <v>0</v>
      </c>
      <c r="AB1869" s="26">
        <f t="shared" si="1019"/>
        <v>6.7299999999999999E-2</v>
      </c>
      <c r="AC1869" s="27">
        <f t="shared" si="1001"/>
        <v>9</v>
      </c>
      <c r="AD1869" s="27">
        <v>252</v>
      </c>
      <c r="AE1869" s="10">
        <f t="shared" si="995"/>
        <v>1.0023288539999999</v>
      </c>
      <c r="AF1869" s="2">
        <f t="shared" si="1000"/>
        <v>638.55687411999997</v>
      </c>
      <c r="AG1869" s="2">
        <f t="shared" si="1013"/>
        <v>638.74926170000003</v>
      </c>
      <c r="AH1869" s="3" t="str">
        <f t="shared" si="1014"/>
        <v>-</v>
      </c>
      <c r="AI1869" s="4" t="str">
        <f t="shared" si="996"/>
        <v>A+J=</v>
      </c>
      <c r="AJ1869" s="11">
        <f t="shared" si="1020"/>
        <v>42678</v>
      </c>
      <c r="AK1869" s="11"/>
      <c r="AL1869" s="4"/>
      <c r="AM1869" s="1"/>
      <c r="AN1869" s="11"/>
      <c r="AO1869" s="1"/>
      <c r="AP1869" s="1"/>
      <c r="AQ1869" s="1"/>
      <c r="AR1869" s="1"/>
      <c r="AS1869" s="6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</row>
    <row r="1870" spans="1:154" x14ac:dyDescent="0.2">
      <c r="A1870" s="144">
        <f t="shared" si="1015"/>
        <v>42659</v>
      </c>
      <c r="B1870" s="2">
        <f t="shared" si="1002"/>
        <v>274914.9648186902</v>
      </c>
      <c r="C1870" s="2">
        <f t="shared" si="1016"/>
        <v>193176.78412249</v>
      </c>
      <c r="D1870" s="68">
        <f>SUM(Y1870:Y$2190)</f>
        <v>31493.599038560002</v>
      </c>
      <c r="E1870" s="68">
        <f t="shared" si="1003"/>
        <v>161683.18508393</v>
      </c>
      <c r="F1870" s="72">
        <f t="shared" si="991"/>
        <v>4736.74</v>
      </c>
      <c r="G1870" s="3">
        <f>IF(N1870=1,VLOOKUP(A1869,[1]Plan1!$BG$69:$BI$188,3),G1869)</f>
        <v>4740.53</v>
      </c>
      <c r="H1870" s="11">
        <f t="shared" si="992"/>
        <v>42586</v>
      </c>
      <c r="I1870" s="11">
        <f t="shared" si="993"/>
        <v>42617</v>
      </c>
      <c r="J1870" s="26">
        <f t="shared" si="1004"/>
        <v>8.0012835832232732E-4</v>
      </c>
      <c r="K1870" s="11">
        <f t="shared" si="1017"/>
        <v>42675</v>
      </c>
      <c r="L1870" s="11">
        <f t="shared" si="1005"/>
        <v>42675</v>
      </c>
      <c r="M1870" s="1">
        <f t="shared" si="1018"/>
        <v>20</v>
      </c>
      <c r="N1870" s="1">
        <f t="shared" si="988"/>
        <v>9</v>
      </c>
      <c r="O1870" s="2">
        <f t="shared" si="1006"/>
        <v>1.0003599700000001</v>
      </c>
      <c r="P1870" s="10">
        <f t="shared" si="998"/>
        <v>1.00439992</v>
      </c>
      <c r="Q1870" s="10">
        <f t="shared" si="994"/>
        <v>1.4193921269301455</v>
      </c>
      <c r="R1870" s="2">
        <f t="shared" si="997"/>
        <v>1.41990306</v>
      </c>
      <c r="S1870" s="2">
        <f t="shared" si="989"/>
        <v>1.4193921199999999</v>
      </c>
      <c r="T1870" s="2">
        <f t="shared" si="1007"/>
        <v>274193.60515040002</v>
      </c>
      <c r="U1870" s="2">
        <f t="shared" si="1008"/>
        <v>13208.167267211638</v>
      </c>
      <c r="V1870" s="2">
        <f t="shared" si="1009"/>
        <v>67891.264167288566</v>
      </c>
      <c r="W1870" s="2">
        <f t="shared" si="1010"/>
        <v>274276.21555699018</v>
      </c>
      <c r="X1870" s="27">
        <f t="shared" si="1011"/>
        <v>0</v>
      </c>
      <c r="Y1870" s="2">
        <f t="shared" si="990"/>
        <v>0</v>
      </c>
      <c r="Z1870" s="67">
        <f t="shared" si="1012"/>
        <v>0</v>
      </c>
      <c r="AA1870" s="2">
        <f t="shared" si="999"/>
        <v>0</v>
      </c>
      <c r="AB1870" s="26">
        <f t="shared" si="1019"/>
        <v>6.7299999999999999E-2</v>
      </c>
      <c r="AC1870" s="27">
        <f t="shared" si="1001"/>
        <v>9</v>
      </c>
      <c r="AD1870" s="27">
        <v>252</v>
      </c>
      <c r="AE1870" s="10">
        <f t="shared" si="995"/>
        <v>1.0023288539999999</v>
      </c>
      <c r="AF1870" s="2">
        <f t="shared" si="1000"/>
        <v>638.55687411999997</v>
      </c>
      <c r="AG1870" s="2">
        <f t="shared" si="1013"/>
        <v>638.74926170000003</v>
      </c>
      <c r="AH1870" s="3" t="str">
        <f t="shared" si="1014"/>
        <v>-</v>
      </c>
      <c r="AI1870" s="4" t="str">
        <f t="shared" si="996"/>
        <v>A+J=</v>
      </c>
      <c r="AJ1870" s="11">
        <f t="shared" si="1020"/>
        <v>42678</v>
      </c>
      <c r="AK1870" s="11"/>
      <c r="AL1870" s="4"/>
      <c r="AM1870" s="1"/>
      <c r="AN1870" s="11"/>
      <c r="AO1870" s="1"/>
      <c r="AP1870" s="1"/>
      <c r="AQ1870" s="1"/>
      <c r="AR1870" s="1"/>
      <c r="AS1870" s="6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</row>
    <row r="1871" spans="1:154" x14ac:dyDescent="0.2">
      <c r="A1871" s="144">
        <f t="shared" si="1015"/>
        <v>42660</v>
      </c>
      <c r="B1871" s="2">
        <f t="shared" si="1002"/>
        <v>274914.9648186902</v>
      </c>
      <c r="C1871" s="2">
        <f t="shared" si="1016"/>
        <v>193176.78412249</v>
      </c>
      <c r="D1871" s="68">
        <f>SUM(Y1871:Y$2190)</f>
        <v>31493.599038560002</v>
      </c>
      <c r="E1871" s="68">
        <f t="shared" si="1003"/>
        <v>161683.18508393</v>
      </c>
      <c r="F1871" s="72">
        <f t="shared" si="991"/>
        <v>4736.74</v>
      </c>
      <c r="G1871" s="3">
        <f>IF(N1871=1,VLOOKUP(A1870,[1]Plan1!$BG$69:$BI$188,3),G1870)</f>
        <v>4740.53</v>
      </c>
      <c r="H1871" s="11">
        <f t="shared" si="992"/>
        <v>42586</v>
      </c>
      <c r="I1871" s="11">
        <f t="shared" si="993"/>
        <v>42617</v>
      </c>
      <c r="J1871" s="26">
        <f t="shared" si="1004"/>
        <v>8.0012835832232732E-4</v>
      </c>
      <c r="K1871" s="11">
        <f t="shared" si="1017"/>
        <v>42675</v>
      </c>
      <c r="L1871" s="11">
        <f t="shared" si="1005"/>
        <v>42675</v>
      </c>
      <c r="M1871" s="1">
        <f t="shared" si="1018"/>
        <v>20</v>
      </c>
      <c r="N1871" s="1">
        <f t="shared" si="988"/>
        <v>9</v>
      </c>
      <c r="O1871" s="2">
        <f t="shared" si="1006"/>
        <v>1.0003599700000001</v>
      </c>
      <c r="P1871" s="10">
        <f t="shared" si="998"/>
        <v>1.00439992</v>
      </c>
      <c r="Q1871" s="10">
        <f t="shared" si="994"/>
        <v>1.4193921269301455</v>
      </c>
      <c r="R1871" s="2">
        <f t="shared" si="997"/>
        <v>1.41990306</v>
      </c>
      <c r="S1871" s="2">
        <f t="shared" si="989"/>
        <v>1.4193921199999999</v>
      </c>
      <c r="T1871" s="2">
        <f t="shared" si="1007"/>
        <v>274193.60515040002</v>
      </c>
      <c r="U1871" s="2">
        <f t="shared" si="1008"/>
        <v>13208.167267211638</v>
      </c>
      <c r="V1871" s="2">
        <f t="shared" si="1009"/>
        <v>67891.264167288566</v>
      </c>
      <c r="W1871" s="2">
        <f t="shared" si="1010"/>
        <v>274276.21555699018</v>
      </c>
      <c r="X1871" s="27">
        <f t="shared" si="1011"/>
        <v>0</v>
      </c>
      <c r="Y1871" s="2">
        <f t="shared" si="990"/>
        <v>0</v>
      </c>
      <c r="Z1871" s="67">
        <f t="shared" si="1012"/>
        <v>0</v>
      </c>
      <c r="AA1871" s="2">
        <f t="shared" si="999"/>
        <v>0</v>
      </c>
      <c r="AB1871" s="26">
        <f t="shared" si="1019"/>
        <v>6.7299999999999999E-2</v>
      </c>
      <c r="AC1871" s="27">
        <f t="shared" si="1001"/>
        <v>9</v>
      </c>
      <c r="AD1871" s="27">
        <v>252</v>
      </c>
      <c r="AE1871" s="10">
        <f t="shared" si="995"/>
        <v>1.0023288539999999</v>
      </c>
      <c r="AF1871" s="2">
        <f t="shared" si="1000"/>
        <v>638.55687411999997</v>
      </c>
      <c r="AG1871" s="2">
        <f t="shared" si="1013"/>
        <v>638.74926170000003</v>
      </c>
      <c r="AH1871" s="3" t="str">
        <f t="shared" si="1014"/>
        <v>-</v>
      </c>
      <c r="AI1871" s="4" t="str">
        <f t="shared" si="996"/>
        <v>A+J=</v>
      </c>
      <c r="AJ1871" s="11">
        <f t="shared" si="1020"/>
        <v>42678</v>
      </c>
      <c r="AK1871" s="11"/>
      <c r="AL1871" s="4"/>
      <c r="AM1871" s="1"/>
      <c r="AN1871" s="11"/>
      <c r="AO1871" s="1"/>
      <c r="AP1871" s="1"/>
      <c r="AQ1871" s="1"/>
      <c r="AR1871" s="1"/>
      <c r="AS1871" s="6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</row>
    <row r="1872" spans="1:154" x14ac:dyDescent="0.2">
      <c r="A1872" s="144">
        <f t="shared" si="1015"/>
        <v>42661</v>
      </c>
      <c r="B1872" s="2">
        <f t="shared" si="1002"/>
        <v>274995.23443964106</v>
      </c>
      <c r="C1872" s="2">
        <f t="shared" si="1016"/>
        <v>193176.78412249</v>
      </c>
      <c r="D1872" s="68">
        <f>SUM(Y1872:Y$2190)</f>
        <v>31493.599038560002</v>
      </c>
      <c r="E1872" s="68">
        <f t="shared" si="1003"/>
        <v>161683.18508393</v>
      </c>
      <c r="F1872" s="72">
        <f t="shared" si="991"/>
        <v>4736.74</v>
      </c>
      <c r="G1872" s="3">
        <f>IF(N1872=1,VLOOKUP(A1871,[1]Plan1!$BG$69:$BI$188,3),G1871)</f>
        <v>4740.53</v>
      </c>
      <c r="H1872" s="11">
        <f t="shared" si="992"/>
        <v>42586</v>
      </c>
      <c r="I1872" s="11">
        <f t="shared" si="993"/>
        <v>42617</v>
      </c>
      <c r="J1872" s="26">
        <f t="shared" si="1004"/>
        <v>8.0012835832232732E-4</v>
      </c>
      <c r="K1872" s="11">
        <f t="shared" si="1017"/>
        <v>42675</v>
      </c>
      <c r="L1872" s="11">
        <f t="shared" si="1005"/>
        <v>42675</v>
      </c>
      <c r="M1872" s="1">
        <f t="shared" si="1018"/>
        <v>20</v>
      </c>
      <c r="N1872" s="1">
        <f t="shared" si="988"/>
        <v>10</v>
      </c>
      <c r="O1872" s="2">
        <f t="shared" si="1006"/>
        <v>1.0003999800000001</v>
      </c>
      <c r="P1872" s="10">
        <f t="shared" si="998"/>
        <v>1.00439992</v>
      </c>
      <c r="Q1872" s="10">
        <f t="shared" si="994"/>
        <v>1.4193921269301455</v>
      </c>
      <c r="R1872" s="2">
        <f t="shared" si="997"/>
        <v>1.4199598499999999</v>
      </c>
      <c r="S1872" s="2">
        <f t="shared" si="989"/>
        <v>1.4193921199999999</v>
      </c>
      <c r="T1872" s="2">
        <f t="shared" si="1007"/>
        <v>274193.60515040002</v>
      </c>
      <c r="U1872" s="2">
        <f t="shared" si="1008"/>
        <v>13208.167267211638</v>
      </c>
      <c r="V1872" s="2">
        <f t="shared" si="1009"/>
        <v>67900.446155369471</v>
      </c>
      <c r="W1872" s="2">
        <f t="shared" si="1010"/>
        <v>274285.39754507109</v>
      </c>
      <c r="X1872" s="27">
        <f t="shared" si="1011"/>
        <v>0</v>
      </c>
      <c r="Y1872" s="2">
        <f t="shared" si="990"/>
        <v>0</v>
      </c>
      <c r="Z1872" s="67">
        <f t="shared" si="1012"/>
        <v>0</v>
      </c>
      <c r="AA1872" s="2">
        <f t="shared" si="999"/>
        <v>0</v>
      </c>
      <c r="AB1872" s="26">
        <f t="shared" si="1019"/>
        <v>6.7299999999999999E-2</v>
      </c>
      <c r="AC1872" s="27">
        <f t="shared" si="1001"/>
        <v>10</v>
      </c>
      <c r="AD1872" s="27">
        <v>252</v>
      </c>
      <c r="AE1872" s="10">
        <f t="shared" si="995"/>
        <v>1.0025879499999999</v>
      </c>
      <c r="AF1872" s="2">
        <f t="shared" si="1000"/>
        <v>709.59934043999999</v>
      </c>
      <c r="AG1872" s="2">
        <f t="shared" si="1013"/>
        <v>709.83689457000003</v>
      </c>
      <c r="AH1872" s="3" t="str">
        <f t="shared" si="1014"/>
        <v>-</v>
      </c>
      <c r="AI1872" s="4" t="str">
        <f t="shared" si="996"/>
        <v>A+J=</v>
      </c>
      <c r="AJ1872" s="11">
        <f t="shared" si="1020"/>
        <v>42678</v>
      </c>
      <c r="AK1872" s="11"/>
      <c r="AL1872" s="4"/>
      <c r="AM1872" s="1"/>
      <c r="AN1872" s="11"/>
      <c r="AO1872" s="1"/>
      <c r="AP1872" s="1"/>
      <c r="AQ1872" s="1"/>
      <c r="AR1872" s="1"/>
      <c r="AS1872" s="6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</row>
    <row r="1873" spans="1:55" x14ac:dyDescent="0.2">
      <c r="A1873" s="144">
        <f t="shared" si="1015"/>
        <v>42662</v>
      </c>
      <c r="B1873" s="2">
        <f t="shared" si="1002"/>
        <v>275075.52719636203</v>
      </c>
      <c r="C1873" s="2">
        <f t="shared" si="1016"/>
        <v>193176.78412249</v>
      </c>
      <c r="D1873" s="68">
        <f>SUM(Y1873:Y$2190)</f>
        <v>31493.599038560002</v>
      </c>
      <c r="E1873" s="68">
        <f t="shared" si="1003"/>
        <v>161683.18508393</v>
      </c>
      <c r="F1873" s="72">
        <f t="shared" si="991"/>
        <v>4736.74</v>
      </c>
      <c r="G1873" s="3">
        <f>IF(N1873=1,VLOOKUP(A1872,[1]Plan1!$BG$69:$BI$188,3),G1872)</f>
        <v>4740.53</v>
      </c>
      <c r="H1873" s="11">
        <f t="shared" si="992"/>
        <v>42586</v>
      </c>
      <c r="I1873" s="11">
        <f t="shared" si="993"/>
        <v>42617</v>
      </c>
      <c r="J1873" s="26">
        <f t="shared" si="1004"/>
        <v>8.0012835832232732E-4</v>
      </c>
      <c r="K1873" s="11">
        <f t="shared" si="1017"/>
        <v>42675</v>
      </c>
      <c r="L1873" s="11">
        <f t="shared" si="1005"/>
        <v>42675</v>
      </c>
      <c r="M1873" s="1">
        <f t="shared" si="1018"/>
        <v>20</v>
      </c>
      <c r="N1873" s="1">
        <f t="shared" si="988"/>
        <v>11</v>
      </c>
      <c r="O1873" s="2">
        <f t="shared" si="1006"/>
        <v>1.0004399900000001</v>
      </c>
      <c r="P1873" s="10">
        <f t="shared" si="998"/>
        <v>1.00439992</v>
      </c>
      <c r="Q1873" s="10">
        <f t="shared" si="994"/>
        <v>1.4193921269301455</v>
      </c>
      <c r="R1873" s="2">
        <f t="shared" si="997"/>
        <v>1.4200166400000001</v>
      </c>
      <c r="S1873" s="2">
        <f t="shared" si="989"/>
        <v>1.4193921199999999</v>
      </c>
      <c r="T1873" s="2">
        <f t="shared" si="1007"/>
        <v>274193.60515040002</v>
      </c>
      <c r="U1873" s="2">
        <f t="shared" si="1008"/>
        <v>13208.167267211638</v>
      </c>
      <c r="V1873" s="2">
        <f t="shared" si="1009"/>
        <v>67909.628143450405</v>
      </c>
      <c r="W1873" s="2">
        <f t="shared" si="1010"/>
        <v>274294.57953315205</v>
      </c>
      <c r="X1873" s="27">
        <f t="shared" si="1011"/>
        <v>0</v>
      </c>
      <c r="Y1873" s="2">
        <f t="shared" si="990"/>
        <v>0</v>
      </c>
      <c r="Z1873" s="67">
        <f t="shared" si="1012"/>
        <v>0</v>
      </c>
      <c r="AA1873" s="2">
        <f t="shared" si="999"/>
        <v>0</v>
      </c>
      <c r="AB1873" s="26">
        <f t="shared" si="1019"/>
        <v>6.7299999999999999E-2</v>
      </c>
      <c r="AC1873" s="27">
        <f t="shared" si="1001"/>
        <v>11</v>
      </c>
      <c r="AD1873" s="27">
        <v>252</v>
      </c>
      <c r="AE1873" s="10">
        <f t="shared" si="995"/>
        <v>1.0028471130000001</v>
      </c>
      <c r="AF1873" s="2">
        <f t="shared" si="1000"/>
        <v>780.66017773999999</v>
      </c>
      <c r="AG1873" s="2">
        <f t="shared" si="1013"/>
        <v>780.94766320999997</v>
      </c>
      <c r="AH1873" s="3" t="str">
        <f t="shared" si="1014"/>
        <v>-</v>
      </c>
      <c r="AI1873" s="4" t="str">
        <f t="shared" si="996"/>
        <v>A+J=</v>
      </c>
      <c r="AJ1873" s="11">
        <f t="shared" si="1020"/>
        <v>42678</v>
      </c>
      <c r="AK1873" s="11"/>
      <c r="AL1873" s="4"/>
      <c r="AM1873" s="1"/>
      <c r="AN1873" s="11"/>
      <c r="AO1873" s="1"/>
      <c r="AP1873" s="1"/>
      <c r="AQ1873" s="1"/>
      <c r="AR1873" s="1"/>
      <c r="AS1873" s="6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</row>
    <row r="1874" spans="1:55" x14ac:dyDescent="0.2">
      <c r="A1874" s="144">
        <f t="shared" si="1015"/>
        <v>42663</v>
      </c>
      <c r="B1874" s="2">
        <f t="shared" si="1002"/>
        <v>275155.84309070295</v>
      </c>
      <c r="C1874" s="2">
        <f t="shared" si="1016"/>
        <v>193176.78412249</v>
      </c>
      <c r="D1874" s="68">
        <f>SUM(Y1874:Y$2190)</f>
        <v>31493.599038560002</v>
      </c>
      <c r="E1874" s="68">
        <f t="shared" si="1003"/>
        <v>161683.18508393</v>
      </c>
      <c r="F1874" s="72">
        <f t="shared" si="991"/>
        <v>4736.74</v>
      </c>
      <c r="G1874" s="3">
        <f>IF(N1874=1,VLOOKUP(A1873,[1]Plan1!$BG$69:$BI$188,3),G1873)</f>
        <v>4740.53</v>
      </c>
      <c r="H1874" s="11">
        <f t="shared" si="992"/>
        <v>42586</v>
      </c>
      <c r="I1874" s="11">
        <f t="shared" si="993"/>
        <v>42617</v>
      </c>
      <c r="J1874" s="26">
        <f t="shared" si="1004"/>
        <v>8.0012835832232732E-4</v>
      </c>
      <c r="K1874" s="11">
        <f t="shared" si="1017"/>
        <v>42675</v>
      </c>
      <c r="L1874" s="11">
        <f t="shared" si="1005"/>
        <v>42675</v>
      </c>
      <c r="M1874" s="1">
        <f t="shared" si="1018"/>
        <v>20</v>
      </c>
      <c r="N1874" s="1">
        <f t="shared" si="988"/>
        <v>12</v>
      </c>
      <c r="O1874" s="2">
        <f t="shared" si="1006"/>
        <v>1.00048</v>
      </c>
      <c r="P1874" s="10">
        <f t="shared" si="998"/>
        <v>1.00439992</v>
      </c>
      <c r="Q1874" s="10">
        <f t="shared" si="994"/>
        <v>1.4193921269301455</v>
      </c>
      <c r="R1874" s="2">
        <f t="shared" si="997"/>
        <v>1.42007343</v>
      </c>
      <c r="S1874" s="2">
        <f t="shared" si="989"/>
        <v>1.4193921199999999</v>
      </c>
      <c r="T1874" s="2">
        <f t="shared" si="1007"/>
        <v>274193.60515040002</v>
      </c>
      <c r="U1874" s="2">
        <f t="shared" si="1008"/>
        <v>13208.167267211638</v>
      </c>
      <c r="V1874" s="2">
        <f t="shared" si="1009"/>
        <v>67918.810131531311</v>
      </c>
      <c r="W1874" s="2">
        <f t="shared" si="1010"/>
        <v>274303.76152123295</v>
      </c>
      <c r="X1874" s="27">
        <f t="shared" si="1011"/>
        <v>0</v>
      </c>
      <c r="Y1874" s="2">
        <f t="shared" si="990"/>
        <v>0</v>
      </c>
      <c r="Z1874" s="67">
        <f t="shared" si="1012"/>
        <v>0</v>
      </c>
      <c r="AA1874" s="2">
        <f t="shared" si="999"/>
        <v>0</v>
      </c>
      <c r="AB1874" s="26">
        <f t="shared" si="1019"/>
        <v>6.7299999999999999E-2</v>
      </c>
      <c r="AC1874" s="27">
        <f t="shared" si="1001"/>
        <v>12</v>
      </c>
      <c r="AD1874" s="27">
        <v>252</v>
      </c>
      <c r="AE1874" s="10">
        <f t="shared" si="995"/>
        <v>1.003106343</v>
      </c>
      <c r="AF1874" s="2">
        <f t="shared" si="1000"/>
        <v>851.73938599999997</v>
      </c>
      <c r="AG1874" s="2">
        <f t="shared" si="1013"/>
        <v>852.08156946999998</v>
      </c>
      <c r="AH1874" s="3" t="str">
        <f t="shared" si="1014"/>
        <v>-</v>
      </c>
      <c r="AI1874" s="4" t="str">
        <f t="shared" si="996"/>
        <v>A+J=</v>
      </c>
      <c r="AJ1874" s="11">
        <f t="shared" si="1020"/>
        <v>42678</v>
      </c>
      <c r="AK1874" s="11"/>
      <c r="AL1874" s="4"/>
      <c r="AM1874" s="1"/>
      <c r="AN1874" s="11"/>
      <c r="AO1874" s="1"/>
      <c r="AP1874" s="1"/>
      <c r="AQ1874" s="1"/>
      <c r="AR1874" s="1"/>
      <c r="AS1874" s="6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</row>
    <row r="1875" spans="1:55" x14ac:dyDescent="0.2">
      <c r="A1875" s="144">
        <f t="shared" si="1015"/>
        <v>42664</v>
      </c>
      <c r="B1875" s="2">
        <f t="shared" si="1002"/>
        <v>275236.18212450389</v>
      </c>
      <c r="C1875" s="2">
        <f t="shared" si="1016"/>
        <v>193176.78412249</v>
      </c>
      <c r="D1875" s="68">
        <f>SUM(Y1875:Y$2190)</f>
        <v>31493.599038560002</v>
      </c>
      <c r="E1875" s="68">
        <f t="shared" si="1003"/>
        <v>161683.18508393</v>
      </c>
      <c r="F1875" s="72">
        <f t="shared" si="991"/>
        <v>4736.74</v>
      </c>
      <c r="G1875" s="3">
        <f>IF(N1875=1,VLOOKUP(A1874,[1]Plan1!$BG$69:$BI$188,3),G1874)</f>
        <v>4740.53</v>
      </c>
      <c r="H1875" s="11">
        <f t="shared" si="992"/>
        <v>42586</v>
      </c>
      <c r="I1875" s="11">
        <f t="shared" si="993"/>
        <v>42617</v>
      </c>
      <c r="J1875" s="26">
        <f t="shared" si="1004"/>
        <v>8.0012835832232732E-4</v>
      </c>
      <c r="K1875" s="11">
        <f t="shared" si="1017"/>
        <v>42675</v>
      </c>
      <c r="L1875" s="11">
        <f t="shared" si="1005"/>
        <v>42675</v>
      </c>
      <c r="M1875" s="1">
        <f t="shared" si="1018"/>
        <v>20</v>
      </c>
      <c r="N1875" s="1">
        <f t="shared" si="988"/>
        <v>13</v>
      </c>
      <c r="O1875" s="2">
        <f t="shared" si="1006"/>
        <v>1.00052001</v>
      </c>
      <c r="P1875" s="10">
        <f t="shared" si="998"/>
        <v>1.00439992</v>
      </c>
      <c r="Q1875" s="10">
        <f t="shared" si="994"/>
        <v>1.4193921269301455</v>
      </c>
      <c r="R1875" s="2">
        <f t="shared" si="997"/>
        <v>1.4201302200000001</v>
      </c>
      <c r="S1875" s="2">
        <f t="shared" si="989"/>
        <v>1.4193921199999999</v>
      </c>
      <c r="T1875" s="2">
        <f t="shared" si="1007"/>
        <v>274193.60515040002</v>
      </c>
      <c r="U1875" s="2">
        <f t="shared" si="1008"/>
        <v>13208.167267211638</v>
      </c>
      <c r="V1875" s="2">
        <f t="shared" si="1009"/>
        <v>67927.992119612245</v>
      </c>
      <c r="W1875" s="2">
        <f t="shared" si="1010"/>
        <v>274312.94350931386</v>
      </c>
      <c r="X1875" s="27">
        <f t="shared" si="1011"/>
        <v>0</v>
      </c>
      <c r="Y1875" s="2">
        <f t="shared" si="990"/>
        <v>0</v>
      </c>
      <c r="Z1875" s="67">
        <f t="shared" si="1012"/>
        <v>0</v>
      </c>
      <c r="AA1875" s="2">
        <f t="shared" si="999"/>
        <v>0</v>
      </c>
      <c r="AB1875" s="26">
        <f t="shared" si="1019"/>
        <v>6.7299999999999999E-2</v>
      </c>
      <c r="AC1875" s="27">
        <f t="shared" si="1001"/>
        <v>13</v>
      </c>
      <c r="AD1875" s="27">
        <v>252</v>
      </c>
      <c r="AE1875" s="10">
        <f t="shared" si="995"/>
        <v>1.0033656399999999</v>
      </c>
      <c r="AF1875" s="2">
        <f t="shared" si="1000"/>
        <v>922.83696523000003</v>
      </c>
      <c r="AG1875" s="2">
        <f t="shared" si="1013"/>
        <v>923.23861519000002</v>
      </c>
      <c r="AH1875" s="3" t="str">
        <f t="shared" si="1014"/>
        <v>-</v>
      </c>
      <c r="AI1875" s="4" t="str">
        <f t="shared" si="996"/>
        <v>A+J=</v>
      </c>
      <c r="AJ1875" s="11">
        <f t="shared" si="1020"/>
        <v>42678</v>
      </c>
      <c r="AK1875" s="11"/>
      <c r="AL1875" s="4"/>
      <c r="AM1875" s="1"/>
      <c r="AN1875" s="11"/>
      <c r="AO1875" s="1"/>
      <c r="AP1875" s="1"/>
      <c r="AQ1875" s="1"/>
      <c r="AR1875" s="1"/>
      <c r="AS1875" s="6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</row>
    <row r="1876" spans="1:55" x14ac:dyDescent="0.2">
      <c r="A1876" s="144">
        <f t="shared" si="1015"/>
        <v>42665</v>
      </c>
      <c r="B1876" s="2">
        <f t="shared" si="1002"/>
        <v>275316.54429960478</v>
      </c>
      <c r="C1876" s="2">
        <f t="shared" si="1016"/>
        <v>193176.78412249</v>
      </c>
      <c r="D1876" s="68">
        <f>SUM(Y1876:Y$2190)</f>
        <v>31493.599038560002</v>
      </c>
      <c r="E1876" s="68">
        <f t="shared" si="1003"/>
        <v>161683.18508393</v>
      </c>
      <c r="F1876" s="72">
        <f t="shared" si="991"/>
        <v>4736.74</v>
      </c>
      <c r="G1876" s="3">
        <f>IF(N1876=1,VLOOKUP(A1875,[1]Plan1!$BG$69:$BI$188,3),G1875)</f>
        <v>4740.53</v>
      </c>
      <c r="H1876" s="11">
        <f t="shared" si="992"/>
        <v>42586</v>
      </c>
      <c r="I1876" s="11">
        <f t="shared" si="993"/>
        <v>42617</v>
      </c>
      <c r="J1876" s="26">
        <f t="shared" si="1004"/>
        <v>8.0012835832232732E-4</v>
      </c>
      <c r="K1876" s="11">
        <f t="shared" si="1017"/>
        <v>42675</v>
      </c>
      <c r="L1876" s="11">
        <f t="shared" si="1005"/>
        <v>42675</v>
      </c>
      <c r="M1876" s="1">
        <f t="shared" si="1018"/>
        <v>20</v>
      </c>
      <c r="N1876" s="1">
        <f t="shared" si="988"/>
        <v>14</v>
      </c>
      <c r="O1876" s="2">
        <f t="shared" si="1006"/>
        <v>1.00056002</v>
      </c>
      <c r="P1876" s="10">
        <f t="shared" si="998"/>
        <v>1.00439992</v>
      </c>
      <c r="Q1876" s="10">
        <f t="shared" si="994"/>
        <v>1.4193921269301455</v>
      </c>
      <c r="R1876" s="2">
        <f t="shared" si="997"/>
        <v>1.42018701</v>
      </c>
      <c r="S1876" s="2">
        <f t="shared" si="989"/>
        <v>1.4193921199999999</v>
      </c>
      <c r="T1876" s="2">
        <f t="shared" si="1007"/>
        <v>274193.60515040002</v>
      </c>
      <c r="U1876" s="2">
        <f t="shared" si="1008"/>
        <v>13208.167267211638</v>
      </c>
      <c r="V1876" s="2">
        <f t="shared" si="1009"/>
        <v>67937.17410769315</v>
      </c>
      <c r="W1876" s="2">
        <f t="shared" si="1010"/>
        <v>274322.12549739477</v>
      </c>
      <c r="X1876" s="27">
        <f t="shared" si="1011"/>
        <v>0</v>
      </c>
      <c r="Y1876" s="2">
        <f t="shared" si="990"/>
        <v>0</v>
      </c>
      <c r="Z1876" s="67">
        <f t="shared" si="1012"/>
        <v>0</v>
      </c>
      <c r="AA1876" s="2">
        <f t="shared" si="999"/>
        <v>0</v>
      </c>
      <c r="AB1876" s="26">
        <f t="shared" si="1019"/>
        <v>6.7299999999999999E-2</v>
      </c>
      <c r="AC1876" s="27">
        <f t="shared" si="1001"/>
        <v>14</v>
      </c>
      <c r="AD1876" s="27">
        <v>252</v>
      </c>
      <c r="AE1876" s="10">
        <f t="shared" si="995"/>
        <v>1.0036250040000001</v>
      </c>
      <c r="AF1876" s="2">
        <f t="shared" si="1000"/>
        <v>993.95291543999997</v>
      </c>
      <c r="AG1876" s="2">
        <f t="shared" si="1013"/>
        <v>994.41880220999997</v>
      </c>
      <c r="AH1876" s="3" t="str">
        <f t="shared" si="1014"/>
        <v>-</v>
      </c>
      <c r="AI1876" s="4" t="str">
        <f t="shared" si="996"/>
        <v>A+J=</v>
      </c>
      <c r="AJ1876" s="11">
        <f t="shared" si="1020"/>
        <v>42678</v>
      </c>
      <c r="AK1876" s="11"/>
      <c r="AL1876" s="4"/>
      <c r="AM1876" s="1"/>
      <c r="AN1876" s="11"/>
      <c r="AO1876" s="1"/>
      <c r="AP1876" s="1"/>
      <c r="AQ1876" s="1"/>
      <c r="AR1876" s="1"/>
      <c r="AS1876" s="6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</row>
    <row r="1877" spans="1:55" x14ac:dyDescent="0.2">
      <c r="A1877" s="144">
        <f t="shared" si="1015"/>
        <v>42666</v>
      </c>
      <c r="B1877" s="2">
        <f t="shared" si="1002"/>
        <v>275316.54429960478</v>
      </c>
      <c r="C1877" s="2">
        <f t="shared" si="1016"/>
        <v>193176.78412249</v>
      </c>
      <c r="D1877" s="68">
        <f>SUM(Y1877:Y$2190)</f>
        <v>31493.599038560002</v>
      </c>
      <c r="E1877" s="68">
        <f t="shared" si="1003"/>
        <v>161683.18508393</v>
      </c>
      <c r="F1877" s="72">
        <f t="shared" si="991"/>
        <v>4736.74</v>
      </c>
      <c r="G1877" s="3">
        <f>IF(N1877=1,VLOOKUP(A1876,[1]Plan1!$BG$69:$BI$188,3),G1876)</f>
        <v>4740.53</v>
      </c>
      <c r="H1877" s="11">
        <f t="shared" si="992"/>
        <v>42586</v>
      </c>
      <c r="I1877" s="11">
        <f t="shared" si="993"/>
        <v>42617</v>
      </c>
      <c r="J1877" s="26">
        <f t="shared" si="1004"/>
        <v>8.0012835832232732E-4</v>
      </c>
      <c r="K1877" s="11">
        <f t="shared" si="1017"/>
        <v>42675</v>
      </c>
      <c r="L1877" s="11">
        <f t="shared" si="1005"/>
        <v>42675</v>
      </c>
      <c r="M1877" s="1">
        <f t="shared" si="1018"/>
        <v>20</v>
      </c>
      <c r="N1877" s="1">
        <f t="shared" si="988"/>
        <v>14</v>
      </c>
      <c r="O1877" s="2">
        <f t="shared" si="1006"/>
        <v>1.00056002</v>
      </c>
      <c r="P1877" s="10">
        <f t="shared" si="998"/>
        <v>1.00439992</v>
      </c>
      <c r="Q1877" s="10">
        <f t="shared" si="994"/>
        <v>1.4193921269301455</v>
      </c>
      <c r="R1877" s="2">
        <f t="shared" si="997"/>
        <v>1.42018701</v>
      </c>
      <c r="S1877" s="2">
        <f t="shared" si="989"/>
        <v>1.4193921199999999</v>
      </c>
      <c r="T1877" s="2">
        <f t="shared" si="1007"/>
        <v>274193.60515040002</v>
      </c>
      <c r="U1877" s="2">
        <f t="shared" si="1008"/>
        <v>13208.167267211638</v>
      </c>
      <c r="V1877" s="2">
        <f t="shared" si="1009"/>
        <v>67937.17410769315</v>
      </c>
      <c r="W1877" s="2">
        <f t="shared" si="1010"/>
        <v>274322.12549739477</v>
      </c>
      <c r="X1877" s="27">
        <f t="shared" si="1011"/>
        <v>0</v>
      </c>
      <c r="Y1877" s="2">
        <f t="shared" si="990"/>
        <v>0</v>
      </c>
      <c r="Z1877" s="67">
        <f t="shared" si="1012"/>
        <v>0</v>
      </c>
      <c r="AA1877" s="2">
        <f t="shared" si="999"/>
        <v>0</v>
      </c>
      <c r="AB1877" s="26">
        <f t="shared" si="1019"/>
        <v>6.7299999999999999E-2</v>
      </c>
      <c r="AC1877" s="27">
        <f t="shared" si="1001"/>
        <v>14</v>
      </c>
      <c r="AD1877" s="27">
        <v>252</v>
      </c>
      <c r="AE1877" s="10">
        <f t="shared" si="995"/>
        <v>1.0036250040000001</v>
      </c>
      <c r="AF1877" s="2">
        <f t="shared" si="1000"/>
        <v>993.95291543999997</v>
      </c>
      <c r="AG1877" s="2">
        <f t="shared" si="1013"/>
        <v>994.41880220999997</v>
      </c>
      <c r="AH1877" s="3" t="str">
        <f t="shared" si="1014"/>
        <v>-</v>
      </c>
      <c r="AI1877" s="4" t="str">
        <f t="shared" si="996"/>
        <v>A+J=</v>
      </c>
      <c r="AJ1877" s="11">
        <f t="shared" si="1020"/>
        <v>42678</v>
      </c>
      <c r="AK1877" s="11"/>
      <c r="AL1877" s="4"/>
      <c r="AM1877" s="1"/>
      <c r="AN1877" s="11"/>
      <c r="AO1877" s="1"/>
      <c r="AP1877" s="1"/>
      <c r="AQ1877" s="1"/>
      <c r="AR1877" s="1"/>
      <c r="AS1877" s="6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</row>
    <row r="1878" spans="1:55" x14ac:dyDescent="0.2">
      <c r="A1878" s="144">
        <f t="shared" si="1015"/>
        <v>42667</v>
      </c>
      <c r="B1878" s="2">
        <f t="shared" si="1002"/>
        <v>275316.54429960478</v>
      </c>
      <c r="C1878" s="2">
        <f t="shared" si="1016"/>
        <v>193176.78412249</v>
      </c>
      <c r="D1878" s="68">
        <f>SUM(Y1878:Y$2190)</f>
        <v>31493.599038560002</v>
      </c>
      <c r="E1878" s="68">
        <f t="shared" si="1003"/>
        <v>161683.18508393</v>
      </c>
      <c r="F1878" s="72">
        <f t="shared" si="991"/>
        <v>4736.74</v>
      </c>
      <c r="G1878" s="3">
        <f>IF(N1878=1,VLOOKUP(A1877,[1]Plan1!$BG$69:$BI$188,3),G1877)</f>
        <v>4740.53</v>
      </c>
      <c r="H1878" s="11">
        <f t="shared" si="992"/>
        <v>42586</v>
      </c>
      <c r="I1878" s="11">
        <f t="shared" si="993"/>
        <v>42617</v>
      </c>
      <c r="J1878" s="26">
        <f t="shared" si="1004"/>
        <v>8.0012835832232732E-4</v>
      </c>
      <c r="K1878" s="11">
        <f t="shared" si="1017"/>
        <v>42675</v>
      </c>
      <c r="L1878" s="11">
        <f t="shared" si="1005"/>
        <v>42675</v>
      </c>
      <c r="M1878" s="1">
        <f t="shared" si="1018"/>
        <v>20</v>
      </c>
      <c r="N1878" s="1">
        <f t="shared" si="988"/>
        <v>14</v>
      </c>
      <c r="O1878" s="2">
        <f t="shared" si="1006"/>
        <v>1.00056002</v>
      </c>
      <c r="P1878" s="10">
        <f t="shared" si="998"/>
        <v>1.00439992</v>
      </c>
      <c r="Q1878" s="10">
        <f t="shared" si="994"/>
        <v>1.4193921269301455</v>
      </c>
      <c r="R1878" s="2">
        <f t="shared" si="997"/>
        <v>1.42018701</v>
      </c>
      <c r="S1878" s="2">
        <f t="shared" si="989"/>
        <v>1.4193921199999999</v>
      </c>
      <c r="T1878" s="2">
        <f t="shared" si="1007"/>
        <v>274193.60515040002</v>
      </c>
      <c r="U1878" s="2">
        <f t="shared" si="1008"/>
        <v>13208.167267211638</v>
      </c>
      <c r="V1878" s="2">
        <f t="shared" si="1009"/>
        <v>67937.17410769315</v>
      </c>
      <c r="W1878" s="2">
        <f t="shared" si="1010"/>
        <v>274322.12549739477</v>
      </c>
      <c r="X1878" s="27">
        <f t="shared" si="1011"/>
        <v>0</v>
      </c>
      <c r="Y1878" s="2">
        <f t="shared" si="990"/>
        <v>0</v>
      </c>
      <c r="Z1878" s="67">
        <f t="shared" si="1012"/>
        <v>0</v>
      </c>
      <c r="AA1878" s="2">
        <f t="shared" si="999"/>
        <v>0</v>
      </c>
      <c r="AB1878" s="26">
        <f t="shared" si="1019"/>
        <v>6.7299999999999999E-2</v>
      </c>
      <c r="AC1878" s="27">
        <f t="shared" si="1001"/>
        <v>14</v>
      </c>
      <c r="AD1878" s="27">
        <v>252</v>
      </c>
      <c r="AE1878" s="10">
        <f t="shared" si="995"/>
        <v>1.0036250040000001</v>
      </c>
      <c r="AF1878" s="2">
        <f t="shared" si="1000"/>
        <v>993.95291543999997</v>
      </c>
      <c r="AG1878" s="2">
        <f t="shared" si="1013"/>
        <v>994.41880220999997</v>
      </c>
      <c r="AH1878" s="3" t="str">
        <f t="shared" si="1014"/>
        <v>-</v>
      </c>
      <c r="AI1878" s="4" t="str">
        <f t="shared" si="996"/>
        <v>A+J=</v>
      </c>
      <c r="AJ1878" s="11">
        <f t="shared" si="1020"/>
        <v>42678</v>
      </c>
      <c r="AK1878" s="11"/>
      <c r="AL1878" s="4"/>
      <c r="AM1878" s="1"/>
      <c r="AN1878" s="11"/>
      <c r="AO1878" s="1"/>
      <c r="AP1878" s="1"/>
      <c r="AQ1878" s="1"/>
      <c r="AR1878" s="1"/>
      <c r="AS1878" s="6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</row>
    <row r="1879" spans="1:55" x14ac:dyDescent="0.2">
      <c r="A1879" s="144">
        <f t="shared" si="1015"/>
        <v>42668</v>
      </c>
      <c r="B1879" s="2">
        <f t="shared" si="1002"/>
        <v>275396.92961786565</v>
      </c>
      <c r="C1879" s="2">
        <f t="shared" si="1016"/>
        <v>193176.78412249</v>
      </c>
      <c r="D1879" s="68">
        <f>SUM(Y1879:Y$2190)</f>
        <v>31493.599038560002</v>
      </c>
      <c r="E1879" s="68">
        <f t="shared" si="1003"/>
        <v>161683.18508393</v>
      </c>
      <c r="F1879" s="72">
        <f t="shared" si="991"/>
        <v>4736.74</v>
      </c>
      <c r="G1879" s="3">
        <f>IF(N1879=1,VLOOKUP(A1878,[1]Plan1!$BG$69:$BI$188,3),G1878)</f>
        <v>4740.53</v>
      </c>
      <c r="H1879" s="11">
        <f t="shared" si="992"/>
        <v>42586</v>
      </c>
      <c r="I1879" s="11">
        <f t="shared" si="993"/>
        <v>42617</v>
      </c>
      <c r="J1879" s="26">
        <f t="shared" si="1004"/>
        <v>8.0012835832232732E-4</v>
      </c>
      <c r="K1879" s="11">
        <f t="shared" si="1017"/>
        <v>42675</v>
      </c>
      <c r="L1879" s="11">
        <f t="shared" si="1005"/>
        <v>42675</v>
      </c>
      <c r="M1879" s="1">
        <f t="shared" si="1018"/>
        <v>20</v>
      </c>
      <c r="N1879" s="1">
        <f t="shared" si="988"/>
        <v>15</v>
      </c>
      <c r="O1879" s="2">
        <f t="shared" si="1006"/>
        <v>1.00060003</v>
      </c>
      <c r="P1879" s="10">
        <f t="shared" si="998"/>
        <v>1.00439992</v>
      </c>
      <c r="Q1879" s="10">
        <f t="shared" si="994"/>
        <v>1.4193921269301455</v>
      </c>
      <c r="R1879" s="2">
        <f t="shared" si="997"/>
        <v>1.4202437999999999</v>
      </c>
      <c r="S1879" s="2">
        <f t="shared" si="989"/>
        <v>1.4193921199999999</v>
      </c>
      <c r="T1879" s="2">
        <f t="shared" si="1007"/>
        <v>274193.60515040002</v>
      </c>
      <c r="U1879" s="2">
        <f t="shared" si="1008"/>
        <v>13208.167267211638</v>
      </c>
      <c r="V1879" s="2">
        <f t="shared" si="1009"/>
        <v>67946.356095774056</v>
      </c>
      <c r="W1879" s="2">
        <f t="shared" si="1010"/>
        <v>274331.30748547567</v>
      </c>
      <c r="X1879" s="27">
        <f t="shared" si="1011"/>
        <v>0</v>
      </c>
      <c r="Y1879" s="2">
        <f t="shared" si="990"/>
        <v>0</v>
      </c>
      <c r="Z1879" s="67">
        <f t="shared" si="1012"/>
        <v>0</v>
      </c>
      <c r="AA1879" s="2">
        <f t="shared" si="999"/>
        <v>0</v>
      </c>
      <c r="AB1879" s="26">
        <f t="shared" si="1019"/>
        <v>6.7299999999999999E-2</v>
      </c>
      <c r="AC1879" s="27">
        <f t="shared" si="1001"/>
        <v>15</v>
      </c>
      <c r="AD1879" s="27">
        <v>252</v>
      </c>
      <c r="AE1879" s="10">
        <f t="shared" si="995"/>
        <v>1.003884435</v>
      </c>
      <c r="AF1879" s="2">
        <f t="shared" si="1000"/>
        <v>1065.0872366200001</v>
      </c>
      <c r="AG1879" s="2">
        <f t="shared" si="1013"/>
        <v>1065.6221323899999</v>
      </c>
      <c r="AH1879" s="3" t="str">
        <f t="shared" si="1014"/>
        <v>-</v>
      </c>
      <c r="AI1879" s="4" t="str">
        <f t="shared" si="996"/>
        <v>A+J=</v>
      </c>
      <c r="AJ1879" s="11">
        <f t="shared" si="1020"/>
        <v>42678</v>
      </c>
      <c r="AK1879" s="11"/>
      <c r="AL1879" s="4"/>
      <c r="AM1879" s="1"/>
      <c r="AN1879" s="11"/>
      <c r="AO1879" s="1"/>
      <c r="AP1879" s="1"/>
      <c r="AQ1879" s="1"/>
      <c r="AR1879" s="1"/>
      <c r="AS1879" s="6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</row>
    <row r="1880" spans="1:55" x14ac:dyDescent="0.2">
      <c r="A1880" s="144">
        <f t="shared" si="1015"/>
        <v>42669</v>
      </c>
      <c r="B1880" s="2">
        <f t="shared" si="1002"/>
        <v>275477.33997898846</v>
      </c>
      <c r="C1880" s="2">
        <f t="shared" si="1016"/>
        <v>193176.78412249</v>
      </c>
      <c r="D1880" s="68">
        <f>SUM(Y1880:Y$2190)</f>
        <v>31493.599038560002</v>
      </c>
      <c r="E1880" s="68">
        <f t="shared" si="1003"/>
        <v>161683.18508393</v>
      </c>
      <c r="F1880" s="72">
        <f t="shared" si="991"/>
        <v>4736.74</v>
      </c>
      <c r="G1880" s="3">
        <f>IF(N1880=1,VLOOKUP(A1879,[1]Plan1!$BG$69:$BI$188,3),G1879)</f>
        <v>4740.53</v>
      </c>
      <c r="H1880" s="11">
        <f t="shared" si="992"/>
        <v>42586</v>
      </c>
      <c r="I1880" s="11">
        <f t="shared" si="993"/>
        <v>42617</v>
      </c>
      <c r="J1880" s="26">
        <f t="shared" si="1004"/>
        <v>8.0012835832232732E-4</v>
      </c>
      <c r="K1880" s="11">
        <f t="shared" si="1017"/>
        <v>42675</v>
      </c>
      <c r="L1880" s="11">
        <f t="shared" si="1005"/>
        <v>42675</v>
      </c>
      <c r="M1880" s="1">
        <f t="shared" si="1018"/>
        <v>20</v>
      </c>
      <c r="N1880" s="1">
        <f t="shared" si="988"/>
        <v>16</v>
      </c>
      <c r="O1880" s="2">
        <f t="shared" si="1006"/>
        <v>1.0006400499999999</v>
      </c>
      <c r="P1880" s="10">
        <f t="shared" si="998"/>
        <v>1.00439992</v>
      </c>
      <c r="Q1880" s="10">
        <f t="shared" si="994"/>
        <v>1.4193921269301455</v>
      </c>
      <c r="R1880" s="2">
        <f t="shared" si="997"/>
        <v>1.4203006</v>
      </c>
      <c r="S1880" s="2">
        <f t="shared" si="989"/>
        <v>1.4193921199999999</v>
      </c>
      <c r="T1880" s="2">
        <f t="shared" si="1007"/>
        <v>274193.60515040002</v>
      </c>
      <c r="U1880" s="2">
        <f t="shared" si="1008"/>
        <v>13208.167267211638</v>
      </c>
      <c r="V1880" s="2">
        <f t="shared" si="1009"/>
        <v>67955.53970068683</v>
      </c>
      <c r="W1880" s="2">
        <f t="shared" si="1010"/>
        <v>274340.49109038844</v>
      </c>
      <c r="X1880" s="27">
        <f t="shared" si="1011"/>
        <v>0</v>
      </c>
      <c r="Y1880" s="2">
        <f t="shared" si="990"/>
        <v>0</v>
      </c>
      <c r="Z1880" s="67">
        <f t="shared" si="1012"/>
        <v>0</v>
      </c>
      <c r="AA1880" s="2">
        <f t="shared" si="999"/>
        <v>0</v>
      </c>
      <c r="AB1880" s="26">
        <f t="shared" si="1019"/>
        <v>6.7299999999999999E-2</v>
      </c>
      <c r="AC1880" s="27">
        <f t="shared" si="1001"/>
        <v>16</v>
      </c>
      <c r="AD1880" s="27">
        <v>252</v>
      </c>
      <c r="AE1880" s="10">
        <f t="shared" si="995"/>
        <v>1.004143934</v>
      </c>
      <c r="AF1880" s="2">
        <f t="shared" si="1000"/>
        <v>1136.24020296</v>
      </c>
      <c r="AG1880" s="2">
        <f t="shared" si="1013"/>
        <v>1136.8488886</v>
      </c>
      <c r="AH1880" s="3" t="str">
        <f t="shared" si="1014"/>
        <v>-</v>
      </c>
      <c r="AI1880" s="4" t="str">
        <f t="shared" si="996"/>
        <v>A+J=</v>
      </c>
      <c r="AJ1880" s="11">
        <f t="shared" si="1020"/>
        <v>42678</v>
      </c>
      <c r="AK1880" s="11"/>
      <c r="AL1880" s="4"/>
      <c r="AM1880" s="1"/>
      <c r="AN1880" s="11"/>
      <c r="AO1880" s="1"/>
      <c r="AP1880" s="1"/>
      <c r="AQ1880" s="1"/>
      <c r="AR1880" s="1"/>
      <c r="AS1880" s="6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</row>
    <row r="1881" spans="1:55" x14ac:dyDescent="0.2">
      <c r="A1881" s="144">
        <f t="shared" si="1015"/>
        <v>42670</v>
      </c>
      <c r="B1881" s="2">
        <f t="shared" si="1002"/>
        <v>275557.77158951934</v>
      </c>
      <c r="C1881" s="2">
        <f t="shared" si="1016"/>
        <v>193176.78412249</v>
      </c>
      <c r="D1881" s="68">
        <f>SUM(Y1881:Y$2190)</f>
        <v>31493.599038560002</v>
      </c>
      <c r="E1881" s="68">
        <f t="shared" si="1003"/>
        <v>161683.18508393</v>
      </c>
      <c r="F1881" s="72">
        <f t="shared" si="991"/>
        <v>4736.74</v>
      </c>
      <c r="G1881" s="3">
        <f>IF(N1881=1,VLOOKUP(A1880,[1]Plan1!$BG$69:$BI$188,3),G1880)</f>
        <v>4740.53</v>
      </c>
      <c r="H1881" s="11">
        <f t="shared" si="992"/>
        <v>42586</v>
      </c>
      <c r="I1881" s="11">
        <f t="shared" si="993"/>
        <v>42617</v>
      </c>
      <c r="J1881" s="26">
        <f t="shared" si="1004"/>
        <v>8.0012835832232732E-4</v>
      </c>
      <c r="K1881" s="11">
        <f t="shared" si="1017"/>
        <v>42675</v>
      </c>
      <c r="L1881" s="11">
        <f t="shared" si="1005"/>
        <v>42675</v>
      </c>
      <c r="M1881" s="1">
        <f t="shared" si="1018"/>
        <v>20</v>
      </c>
      <c r="N1881" s="1">
        <f t="shared" si="988"/>
        <v>17</v>
      </c>
      <c r="O1881" s="2">
        <f t="shared" si="1006"/>
        <v>1.0006800600000001</v>
      </c>
      <c r="P1881" s="10">
        <f t="shared" si="998"/>
        <v>1.00439992</v>
      </c>
      <c r="Q1881" s="10">
        <f t="shared" si="994"/>
        <v>1.4193921269301455</v>
      </c>
      <c r="R1881" s="2">
        <f t="shared" si="997"/>
        <v>1.4203573899999999</v>
      </c>
      <c r="S1881" s="2">
        <f t="shared" si="989"/>
        <v>1.4193921199999999</v>
      </c>
      <c r="T1881" s="2">
        <f t="shared" si="1007"/>
        <v>274193.60515040002</v>
      </c>
      <c r="U1881" s="2">
        <f t="shared" si="1008"/>
        <v>13208.167267211638</v>
      </c>
      <c r="V1881" s="2">
        <f t="shared" si="1009"/>
        <v>67964.721688767735</v>
      </c>
      <c r="W1881" s="2">
        <f t="shared" si="1010"/>
        <v>274349.67307846935</v>
      </c>
      <c r="X1881" s="27">
        <f t="shared" si="1011"/>
        <v>0</v>
      </c>
      <c r="Y1881" s="2">
        <f t="shared" si="990"/>
        <v>0</v>
      </c>
      <c r="Z1881" s="67">
        <f t="shared" si="1012"/>
        <v>0</v>
      </c>
      <c r="AA1881" s="2">
        <f t="shared" si="999"/>
        <v>0</v>
      </c>
      <c r="AB1881" s="26">
        <f t="shared" si="1019"/>
        <v>6.7299999999999999E-2</v>
      </c>
      <c r="AC1881" s="27">
        <f t="shared" si="1001"/>
        <v>17</v>
      </c>
      <c r="AD1881" s="27">
        <v>252</v>
      </c>
      <c r="AE1881" s="10">
        <f t="shared" si="995"/>
        <v>1.0044034989999999</v>
      </c>
      <c r="AF1881" s="2">
        <f t="shared" si="1000"/>
        <v>1207.4112660799999</v>
      </c>
      <c r="AG1881" s="2">
        <f t="shared" si="1013"/>
        <v>1208.0985110500001</v>
      </c>
      <c r="AH1881" s="3" t="str">
        <f t="shared" si="1014"/>
        <v>-</v>
      </c>
      <c r="AI1881" s="4" t="str">
        <f t="shared" si="996"/>
        <v>A+J=</v>
      </c>
      <c r="AJ1881" s="11">
        <f t="shared" si="1020"/>
        <v>42678</v>
      </c>
      <c r="AK1881" s="11"/>
      <c r="AL1881" s="4"/>
      <c r="AM1881" s="1"/>
      <c r="AN1881" s="11"/>
      <c r="AO1881" s="1"/>
      <c r="AP1881" s="1"/>
      <c r="AQ1881" s="1"/>
      <c r="AR1881" s="1"/>
      <c r="AS1881" s="6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</row>
    <row r="1882" spans="1:55" x14ac:dyDescent="0.2">
      <c r="A1882" s="144">
        <f t="shared" si="1015"/>
        <v>42671</v>
      </c>
      <c r="B1882" s="2">
        <f t="shared" si="1002"/>
        <v>275638.22959747398</v>
      </c>
      <c r="C1882" s="2">
        <f t="shared" si="1016"/>
        <v>193176.78412249</v>
      </c>
      <c r="D1882" s="68">
        <f>SUM(Y1882:Y$2190)</f>
        <v>31493.599038560002</v>
      </c>
      <c r="E1882" s="68">
        <f t="shared" si="1003"/>
        <v>161683.18508393</v>
      </c>
      <c r="F1882" s="72">
        <f t="shared" si="991"/>
        <v>4736.74</v>
      </c>
      <c r="G1882" s="3">
        <f>IF(N1882=1,VLOOKUP(A1881,[1]Plan1!$BG$69:$BI$188,3),G1881)</f>
        <v>4740.53</v>
      </c>
      <c r="H1882" s="11">
        <f t="shared" si="992"/>
        <v>42586</v>
      </c>
      <c r="I1882" s="11">
        <f t="shared" si="993"/>
        <v>42617</v>
      </c>
      <c r="J1882" s="26">
        <f t="shared" si="1004"/>
        <v>8.0012835832232732E-4</v>
      </c>
      <c r="K1882" s="11">
        <f t="shared" si="1017"/>
        <v>42675</v>
      </c>
      <c r="L1882" s="11">
        <f t="shared" si="1005"/>
        <v>42675</v>
      </c>
      <c r="M1882" s="1">
        <f t="shared" si="1018"/>
        <v>20</v>
      </c>
      <c r="N1882" s="1">
        <f t="shared" si="988"/>
        <v>18</v>
      </c>
      <c r="O1882" s="2">
        <f t="shared" si="1006"/>
        <v>1.00072008</v>
      </c>
      <c r="P1882" s="10">
        <f t="shared" si="998"/>
        <v>1.00439992</v>
      </c>
      <c r="Q1882" s="10">
        <f t="shared" si="994"/>
        <v>1.4193921269301455</v>
      </c>
      <c r="R1882" s="2">
        <f t="shared" si="997"/>
        <v>1.4204142</v>
      </c>
      <c r="S1882" s="2">
        <f t="shared" si="989"/>
        <v>1.4193921199999999</v>
      </c>
      <c r="T1882" s="2">
        <f t="shared" si="1007"/>
        <v>274193.60515040002</v>
      </c>
      <c r="U1882" s="2">
        <f t="shared" si="1008"/>
        <v>13208.167267211638</v>
      </c>
      <c r="V1882" s="2">
        <f t="shared" si="1009"/>
        <v>67973.906910512364</v>
      </c>
      <c r="W1882" s="2">
        <f t="shared" si="1010"/>
        <v>274358.85830021399</v>
      </c>
      <c r="X1882" s="27">
        <f t="shared" si="1011"/>
        <v>0</v>
      </c>
      <c r="Y1882" s="2">
        <f t="shared" si="990"/>
        <v>0</v>
      </c>
      <c r="Z1882" s="67">
        <f t="shared" si="1012"/>
        <v>0</v>
      </c>
      <c r="AA1882" s="2">
        <f t="shared" si="999"/>
        <v>0</v>
      </c>
      <c r="AB1882" s="26">
        <f t="shared" si="1019"/>
        <v>6.7299999999999999E-2</v>
      </c>
      <c r="AC1882" s="27">
        <f t="shared" si="1001"/>
        <v>18</v>
      </c>
      <c r="AD1882" s="27">
        <v>252</v>
      </c>
      <c r="AE1882" s="10">
        <f t="shared" si="995"/>
        <v>1.004663131</v>
      </c>
      <c r="AF1882" s="2">
        <f t="shared" si="1000"/>
        <v>1278.60070017</v>
      </c>
      <c r="AG1882" s="2">
        <f t="shared" si="1013"/>
        <v>1279.3712972599999</v>
      </c>
      <c r="AH1882" s="3" t="str">
        <f t="shared" si="1014"/>
        <v>-</v>
      </c>
      <c r="AI1882" s="4" t="str">
        <f t="shared" si="996"/>
        <v>A+J=</v>
      </c>
      <c r="AJ1882" s="11">
        <f t="shared" si="1020"/>
        <v>42678</v>
      </c>
      <c r="AK1882" s="11"/>
      <c r="AL1882" s="4"/>
      <c r="AM1882" s="1"/>
      <c r="AN1882" s="11"/>
      <c r="AO1882" s="1"/>
      <c r="AP1882" s="1"/>
      <c r="AQ1882" s="1"/>
      <c r="AR1882" s="1"/>
      <c r="AS1882" s="6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</row>
    <row r="1883" spans="1:55" x14ac:dyDescent="0.2">
      <c r="A1883" s="144">
        <f t="shared" si="1015"/>
        <v>42672</v>
      </c>
      <c r="B1883" s="2">
        <f t="shared" si="1002"/>
        <v>275718.70940721675</v>
      </c>
      <c r="C1883" s="2">
        <f t="shared" si="1016"/>
        <v>193176.78412249</v>
      </c>
      <c r="D1883" s="68">
        <f>SUM(Y1883:Y$2190)</f>
        <v>31493.599038560002</v>
      </c>
      <c r="E1883" s="68">
        <f t="shared" si="1003"/>
        <v>161683.18508393</v>
      </c>
      <c r="F1883" s="72">
        <f t="shared" si="991"/>
        <v>4736.74</v>
      </c>
      <c r="G1883" s="3">
        <f>IF(N1883=1,VLOOKUP(A1882,[1]Plan1!$BG$69:$BI$188,3),G1882)</f>
        <v>4740.53</v>
      </c>
      <c r="H1883" s="11">
        <f t="shared" si="992"/>
        <v>42586</v>
      </c>
      <c r="I1883" s="11">
        <f t="shared" si="993"/>
        <v>42617</v>
      </c>
      <c r="J1883" s="26">
        <f t="shared" si="1004"/>
        <v>8.0012835832232732E-4</v>
      </c>
      <c r="K1883" s="11">
        <f t="shared" si="1017"/>
        <v>42675</v>
      </c>
      <c r="L1883" s="11">
        <f t="shared" si="1005"/>
        <v>42675</v>
      </c>
      <c r="M1883" s="1">
        <f t="shared" si="1018"/>
        <v>20</v>
      </c>
      <c r="N1883" s="1">
        <f t="shared" si="988"/>
        <v>19</v>
      </c>
      <c r="O1883" s="2">
        <f t="shared" si="1006"/>
        <v>1.0007600999999999</v>
      </c>
      <c r="P1883" s="10">
        <f t="shared" si="998"/>
        <v>1.00439992</v>
      </c>
      <c r="Q1883" s="10">
        <f t="shared" si="994"/>
        <v>1.4193921269301455</v>
      </c>
      <c r="R1883" s="2">
        <f t="shared" si="997"/>
        <v>1.420471</v>
      </c>
      <c r="S1883" s="2">
        <f t="shared" si="989"/>
        <v>1.4193921199999999</v>
      </c>
      <c r="T1883" s="2">
        <f t="shared" si="1007"/>
        <v>274193.60515040002</v>
      </c>
      <c r="U1883" s="2">
        <f t="shared" si="1008"/>
        <v>13208.167267211638</v>
      </c>
      <c r="V1883" s="2">
        <f t="shared" si="1009"/>
        <v>67983.090515425138</v>
      </c>
      <c r="W1883" s="2">
        <f t="shared" si="1010"/>
        <v>274368.04190512677</v>
      </c>
      <c r="X1883" s="27">
        <f t="shared" si="1011"/>
        <v>0</v>
      </c>
      <c r="Y1883" s="2">
        <f t="shared" si="990"/>
        <v>0</v>
      </c>
      <c r="Z1883" s="67">
        <f t="shared" si="1012"/>
        <v>0</v>
      </c>
      <c r="AA1883" s="2">
        <f t="shared" si="999"/>
        <v>0</v>
      </c>
      <c r="AB1883" s="26">
        <f t="shared" si="1019"/>
        <v>6.7299999999999999E-2</v>
      </c>
      <c r="AC1883" s="27">
        <f t="shared" si="1001"/>
        <v>19</v>
      </c>
      <c r="AD1883" s="27">
        <v>252</v>
      </c>
      <c r="AE1883" s="10">
        <f t="shared" si="995"/>
        <v>1.004922831</v>
      </c>
      <c r="AF1883" s="2">
        <f t="shared" si="1000"/>
        <v>1349.80877943</v>
      </c>
      <c r="AG1883" s="2">
        <f t="shared" si="1013"/>
        <v>1350.66750209</v>
      </c>
      <c r="AH1883" s="3" t="str">
        <f t="shared" si="1014"/>
        <v>-</v>
      </c>
      <c r="AI1883" s="4" t="str">
        <f t="shared" si="996"/>
        <v>A+J=</v>
      </c>
      <c r="AJ1883" s="11">
        <f t="shared" si="1020"/>
        <v>42678</v>
      </c>
      <c r="AK1883" s="11"/>
      <c r="AL1883" s="4"/>
      <c r="AM1883" s="1"/>
      <c r="AN1883" s="11"/>
      <c r="AO1883" s="1"/>
      <c r="AP1883" s="1"/>
      <c r="AQ1883" s="1"/>
      <c r="AR1883" s="1"/>
      <c r="AS1883" s="6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</row>
    <row r="1884" spans="1:55" x14ac:dyDescent="0.2">
      <c r="A1884" s="144">
        <f t="shared" si="1015"/>
        <v>42673</v>
      </c>
      <c r="B1884" s="2">
        <f t="shared" si="1002"/>
        <v>275718.70940721675</v>
      </c>
      <c r="C1884" s="2">
        <f t="shared" si="1016"/>
        <v>193176.78412249</v>
      </c>
      <c r="D1884" s="68">
        <f>SUM(Y1884:Y$2190)</f>
        <v>31493.599038560002</v>
      </c>
      <c r="E1884" s="68">
        <f t="shared" si="1003"/>
        <v>161683.18508393</v>
      </c>
      <c r="F1884" s="72">
        <f t="shared" si="991"/>
        <v>4736.74</v>
      </c>
      <c r="G1884" s="3">
        <f>IF(N1884=1,VLOOKUP(A1883,[1]Plan1!$BG$69:$BI$188,3),G1883)</f>
        <v>4740.53</v>
      </c>
      <c r="H1884" s="11">
        <f t="shared" si="992"/>
        <v>42586</v>
      </c>
      <c r="I1884" s="11">
        <f t="shared" si="993"/>
        <v>42617</v>
      </c>
      <c r="J1884" s="26">
        <f t="shared" si="1004"/>
        <v>8.0012835832232732E-4</v>
      </c>
      <c r="K1884" s="11">
        <f t="shared" si="1017"/>
        <v>42675</v>
      </c>
      <c r="L1884" s="11">
        <f t="shared" si="1005"/>
        <v>42675</v>
      </c>
      <c r="M1884" s="1">
        <f t="shared" si="1018"/>
        <v>20</v>
      </c>
      <c r="N1884" s="1">
        <f t="shared" si="988"/>
        <v>19</v>
      </c>
      <c r="O1884" s="2">
        <f t="shared" si="1006"/>
        <v>1.0007600999999999</v>
      </c>
      <c r="P1884" s="10">
        <f t="shared" si="998"/>
        <v>1.00439992</v>
      </c>
      <c r="Q1884" s="10">
        <f t="shared" si="994"/>
        <v>1.4193921269301455</v>
      </c>
      <c r="R1884" s="2">
        <f t="shared" si="997"/>
        <v>1.420471</v>
      </c>
      <c r="S1884" s="2">
        <f t="shared" si="989"/>
        <v>1.4193921199999999</v>
      </c>
      <c r="T1884" s="2">
        <f t="shared" si="1007"/>
        <v>274193.60515040002</v>
      </c>
      <c r="U1884" s="2">
        <f t="shared" si="1008"/>
        <v>13208.167267211638</v>
      </c>
      <c r="V1884" s="2">
        <f t="shared" si="1009"/>
        <v>67983.090515425138</v>
      </c>
      <c r="W1884" s="2">
        <f t="shared" si="1010"/>
        <v>274368.04190512677</v>
      </c>
      <c r="X1884" s="27">
        <f t="shared" si="1011"/>
        <v>0</v>
      </c>
      <c r="Y1884" s="2">
        <f t="shared" si="990"/>
        <v>0</v>
      </c>
      <c r="Z1884" s="67">
        <f t="shared" si="1012"/>
        <v>0</v>
      </c>
      <c r="AA1884" s="2">
        <f t="shared" si="999"/>
        <v>0</v>
      </c>
      <c r="AB1884" s="26">
        <f t="shared" si="1019"/>
        <v>6.7299999999999999E-2</v>
      </c>
      <c r="AC1884" s="27">
        <f t="shared" si="1001"/>
        <v>19</v>
      </c>
      <c r="AD1884" s="27">
        <v>252</v>
      </c>
      <c r="AE1884" s="10">
        <f t="shared" si="995"/>
        <v>1.004922831</v>
      </c>
      <c r="AF1884" s="2">
        <f t="shared" si="1000"/>
        <v>1349.80877943</v>
      </c>
      <c r="AG1884" s="2">
        <f t="shared" si="1013"/>
        <v>1350.66750209</v>
      </c>
      <c r="AH1884" s="3" t="str">
        <f t="shared" si="1014"/>
        <v>-</v>
      </c>
      <c r="AI1884" s="4" t="str">
        <f t="shared" si="996"/>
        <v>A+J=</v>
      </c>
      <c r="AJ1884" s="11">
        <f t="shared" si="1020"/>
        <v>42678</v>
      </c>
      <c r="AK1884" s="11"/>
      <c r="AL1884" s="4"/>
      <c r="AM1884" s="1"/>
      <c r="AN1884" s="11"/>
      <c r="AO1884" s="1"/>
      <c r="AP1884" s="1"/>
      <c r="AQ1884" s="1"/>
      <c r="AR1884" s="1"/>
      <c r="AS1884" s="6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</row>
    <row r="1885" spans="1:55" x14ac:dyDescent="0.2">
      <c r="A1885" s="144">
        <f t="shared" si="1015"/>
        <v>42674</v>
      </c>
      <c r="B1885" s="2">
        <f t="shared" si="1002"/>
        <v>275718.70940721675</v>
      </c>
      <c r="C1885" s="2">
        <f t="shared" si="1016"/>
        <v>193176.78412249</v>
      </c>
      <c r="D1885" s="68">
        <f>SUM(Y1885:Y$2190)</f>
        <v>31493.599038560002</v>
      </c>
      <c r="E1885" s="68">
        <f t="shared" si="1003"/>
        <v>161683.18508393</v>
      </c>
      <c r="F1885" s="72">
        <f t="shared" si="991"/>
        <v>4736.74</v>
      </c>
      <c r="G1885" s="3">
        <f>IF(N1885=1,VLOOKUP(A1884,[1]Plan1!$BG$69:$BI$188,3),G1884)</f>
        <v>4740.53</v>
      </c>
      <c r="H1885" s="11">
        <f t="shared" si="992"/>
        <v>42586</v>
      </c>
      <c r="I1885" s="11">
        <f t="shared" si="993"/>
        <v>42617</v>
      </c>
      <c r="J1885" s="26">
        <f t="shared" si="1004"/>
        <v>8.0012835832232732E-4</v>
      </c>
      <c r="K1885" s="11">
        <f t="shared" si="1017"/>
        <v>42675</v>
      </c>
      <c r="L1885" s="11">
        <f t="shared" si="1005"/>
        <v>42675</v>
      </c>
      <c r="M1885" s="1">
        <f t="shared" si="1018"/>
        <v>20</v>
      </c>
      <c r="N1885" s="1">
        <f t="shared" ref="N1885:N1948" si="1021">(M1885-(NETWORKDAYS(A1885,L1885,AN$137:AN$327)-1))</f>
        <v>19</v>
      </c>
      <c r="O1885" s="2">
        <f t="shared" si="1006"/>
        <v>1.0007600999999999</v>
      </c>
      <c r="P1885" s="10">
        <f t="shared" si="998"/>
        <v>1.00439992</v>
      </c>
      <c r="Q1885" s="10">
        <f t="shared" si="994"/>
        <v>1.4193921269301455</v>
      </c>
      <c r="R1885" s="2">
        <f t="shared" si="997"/>
        <v>1.420471</v>
      </c>
      <c r="S1885" s="2">
        <f t="shared" si="989"/>
        <v>1.4193921199999999</v>
      </c>
      <c r="T1885" s="2">
        <f t="shared" si="1007"/>
        <v>274193.60515040002</v>
      </c>
      <c r="U1885" s="2">
        <f t="shared" si="1008"/>
        <v>13208.167267211638</v>
      </c>
      <c r="V1885" s="2">
        <f t="shared" si="1009"/>
        <v>67983.090515425138</v>
      </c>
      <c r="W1885" s="2">
        <f t="shared" si="1010"/>
        <v>274368.04190512677</v>
      </c>
      <c r="X1885" s="27">
        <f t="shared" si="1011"/>
        <v>0</v>
      </c>
      <c r="Y1885" s="2">
        <f t="shared" si="990"/>
        <v>0</v>
      </c>
      <c r="Z1885" s="67">
        <f t="shared" si="1012"/>
        <v>0</v>
      </c>
      <c r="AA1885" s="2">
        <f t="shared" si="999"/>
        <v>0</v>
      </c>
      <c r="AB1885" s="26">
        <f t="shared" si="1019"/>
        <v>6.7299999999999999E-2</v>
      </c>
      <c r="AC1885" s="27">
        <f t="shared" si="1001"/>
        <v>19</v>
      </c>
      <c r="AD1885" s="27">
        <v>252</v>
      </c>
      <c r="AE1885" s="10">
        <f t="shared" si="995"/>
        <v>1.004922831</v>
      </c>
      <c r="AF1885" s="2">
        <f t="shared" si="1000"/>
        <v>1349.80877943</v>
      </c>
      <c r="AG1885" s="2">
        <f t="shared" si="1013"/>
        <v>1350.66750209</v>
      </c>
      <c r="AH1885" s="3" t="str">
        <f t="shared" si="1014"/>
        <v>-</v>
      </c>
      <c r="AI1885" s="4" t="str">
        <f t="shared" si="996"/>
        <v>A+J=</v>
      </c>
      <c r="AJ1885" s="11">
        <f t="shared" si="1020"/>
        <v>42678</v>
      </c>
      <c r="AK1885" s="11"/>
      <c r="AL1885" s="4"/>
      <c r="AM1885" s="1"/>
      <c r="AN1885" s="11"/>
      <c r="AO1885" s="1"/>
      <c r="AP1885" s="1"/>
      <c r="AQ1885" s="1"/>
      <c r="AR1885" s="1"/>
      <c r="AS1885" s="6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</row>
    <row r="1886" spans="1:55" x14ac:dyDescent="0.2">
      <c r="A1886" s="144">
        <f t="shared" si="1015"/>
        <v>42675</v>
      </c>
      <c r="B1886" s="2">
        <f t="shared" si="1002"/>
        <v>275799.21372104139</v>
      </c>
      <c r="C1886" s="2">
        <f t="shared" si="1016"/>
        <v>193176.78412249</v>
      </c>
      <c r="D1886" s="68">
        <f>SUM(Y1886:Y$2190)</f>
        <v>31493.599038560002</v>
      </c>
      <c r="E1886" s="68">
        <f t="shared" si="1003"/>
        <v>161683.18508393</v>
      </c>
      <c r="F1886" s="72">
        <f t="shared" si="991"/>
        <v>4736.74</v>
      </c>
      <c r="G1886" s="3">
        <f>IF(N1886=1,VLOOKUP(A1885,[1]Plan1!$BG$69:$BI$188,3),G1885)</f>
        <v>4740.53</v>
      </c>
      <c r="H1886" s="11">
        <f t="shared" si="992"/>
        <v>42586</v>
      </c>
      <c r="I1886" s="11">
        <f t="shared" si="993"/>
        <v>42617</v>
      </c>
      <c r="J1886" s="26">
        <f t="shared" si="1004"/>
        <v>8.0012835832232732E-4</v>
      </c>
      <c r="K1886" s="11">
        <f t="shared" si="1017"/>
        <v>42705</v>
      </c>
      <c r="L1886" s="11">
        <f t="shared" si="1005"/>
        <v>42675</v>
      </c>
      <c r="M1886" s="1">
        <f t="shared" si="1018"/>
        <v>20</v>
      </c>
      <c r="N1886" s="1">
        <f t="shared" si="1021"/>
        <v>20</v>
      </c>
      <c r="O1886" s="2">
        <f t="shared" si="1006"/>
        <v>1.0008001200000001</v>
      </c>
      <c r="P1886" s="10">
        <f t="shared" si="998"/>
        <v>1.00439992</v>
      </c>
      <c r="Q1886" s="10">
        <f t="shared" si="994"/>
        <v>1.4193921269301455</v>
      </c>
      <c r="R1886" s="2">
        <f t="shared" si="997"/>
        <v>1.4205278100000001</v>
      </c>
      <c r="S1886" s="2">
        <f t="shared" ref="S1886:S1949" si="1022">IF(AND(X1886&gt;0,MONTH(A1886)=10),R1886,S1885)</f>
        <v>1.4193921199999999</v>
      </c>
      <c r="T1886" s="2">
        <f t="shared" si="1007"/>
        <v>274193.60515040002</v>
      </c>
      <c r="U1886" s="2">
        <f t="shared" si="1008"/>
        <v>13208.167267211638</v>
      </c>
      <c r="V1886" s="2">
        <f t="shared" si="1009"/>
        <v>67992.275737169766</v>
      </c>
      <c r="W1886" s="2">
        <f t="shared" si="1010"/>
        <v>274377.22712687141</v>
      </c>
      <c r="X1886" s="27">
        <f t="shared" si="1011"/>
        <v>61</v>
      </c>
      <c r="Y1886" s="2">
        <f t="shared" ref="Y1886:Y1949" si="1023">IF(X1886&gt;0,VLOOKUP(A1886,AN$12:AR$131,5),0)</f>
        <v>2830.5139045800001</v>
      </c>
      <c r="Z1886" s="67">
        <f t="shared" si="1012"/>
        <v>1.46524538E-2</v>
      </c>
      <c r="AA1886" s="2">
        <f t="shared" si="999"/>
        <v>4017.6091317199998</v>
      </c>
      <c r="AB1886" s="26">
        <f t="shared" si="1019"/>
        <v>6.7299999999999999E-2</v>
      </c>
      <c r="AC1886" s="27">
        <f t="shared" si="1001"/>
        <v>20</v>
      </c>
      <c r="AD1886" s="27">
        <v>252</v>
      </c>
      <c r="AE1886" s="10">
        <f t="shared" si="995"/>
        <v>1.0051825969999999</v>
      </c>
      <c r="AF1886" s="2">
        <f t="shared" si="1000"/>
        <v>1421.0349554700001</v>
      </c>
      <c r="AG1886" s="2">
        <f t="shared" si="1013"/>
        <v>1421.98659417</v>
      </c>
      <c r="AH1886" s="3">
        <f t="shared" si="1014"/>
        <v>5438.6440871899995</v>
      </c>
      <c r="AI1886" s="4" t="str">
        <f t="shared" si="996"/>
        <v>A+J=</v>
      </c>
      <c r="AJ1886" s="11">
        <f t="shared" si="1020"/>
        <v>42678</v>
      </c>
      <c r="AK1886" s="11"/>
      <c r="AL1886" s="4"/>
      <c r="AM1886" s="1"/>
      <c r="AN1886" s="11"/>
      <c r="AO1886" s="1"/>
      <c r="AP1886" s="1"/>
      <c r="AQ1886" s="1"/>
      <c r="AR1886" s="1"/>
      <c r="AS1886" s="6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</row>
    <row r="1887" spans="1:55" x14ac:dyDescent="0.2">
      <c r="A1887" s="144">
        <f t="shared" si="1015"/>
        <v>42676</v>
      </c>
      <c r="B1887" s="2">
        <f t="shared" si="1002"/>
        <v>270459.34097566619</v>
      </c>
      <c r="C1887" s="2">
        <f t="shared" si="1016"/>
        <v>190346.27021791</v>
      </c>
      <c r="D1887" s="68">
        <f>SUM(Y1887:Y$2190)</f>
        <v>28663.085133979999</v>
      </c>
      <c r="E1887" s="68">
        <f t="shared" si="1003"/>
        <v>161683.18508393</v>
      </c>
      <c r="F1887" s="72">
        <f t="shared" ref="F1887:F1950" si="1024">IF(G1887=G1886,F1886,G1886)</f>
        <v>4740.53</v>
      </c>
      <c r="G1887" s="3">
        <f>IF(N1887=1,VLOOKUP(A1886,[1]Plan1!$BG$69:$BI$188,3),G1886)</f>
        <v>4752.8599999999997</v>
      </c>
      <c r="H1887" s="11">
        <f t="shared" ref="H1887:H1950" si="1025">EDATE(I1887,-1)</f>
        <v>42615</v>
      </c>
      <c r="I1887" s="11">
        <f t="shared" ref="I1887:I1950" si="1026">IF(X1886&gt;0,EDATE(A1887,-1),+I1886)</f>
        <v>42645</v>
      </c>
      <c r="J1887" s="26">
        <f t="shared" si="1004"/>
        <v>2.6009749964666096E-3</v>
      </c>
      <c r="K1887" s="11">
        <f t="shared" si="1017"/>
        <v>42705</v>
      </c>
      <c r="L1887" s="11">
        <f t="shared" si="1005"/>
        <v>42705</v>
      </c>
      <c r="M1887" s="1">
        <f t="shared" si="1018"/>
        <v>20</v>
      </c>
      <c r="N1887" s="1">
        <f t="shared" si="1021"/>
        <v>1</v>
      </c>
      <c r="O1887" s="2">
        <f t="shared" si="1006"/>
        <v>1.00012988</v>
      </c>
      <c r="P1887" s="10">
        <f t="shared" si="998"/>
        <v>1.0008001200000001</v>
      </c>
      <c r="Q1887" s="10">
        <f t="shared" ref="Q1887:Q1950" si="1027">IF(L1887&gt;L1886,Q1886*P1887,Q1886)</f>
        <v>1.4205278109587449</v>
      </c>
      <c r="R1887" s="2">
        <f t="shared" si="997"/>
        <v>1.4207122999999999</v>
      </c>
      <c r="S1887" s="2">
        <f t="shared" si="1022"/>
        <v>1.4193921199999999</v>
      </c>
      <c r="T1887" s="2">
        <f t="shared" si="1007"/>
        <v>270175.99601869</v>
      </c>
      <c r="U1887" s="2">
        <f t="shared" si="1008"/>
        <v>12021.072040080353</v>
      </c>
      <c r="V1887" s="2">
        <f t="shared" si="1009"/>
        <v>68022.10466798587</v>
      </c>
      <c r="W1887" s="2">
        <f t="shared" si="1010"/>
        <v>270389.4469259762</v>
      </c>
      <c r="X1887" s="27">
        <f t="shared" si="1011"/>
        <v>0</v>
      </c>
      <c r="Y1887" s="2">
        <f t="shared" si="1023"/>
        <v>0</v>
      </c>
      <c r="Z1887" s="67">
        <f t="shared" si="1012"/>
        <v>0</v>
      </c>
      <c r="AA1887" s="2">
        <f t="shared" si="999"/>
        <v>0</v>
      </c>
      <c r="AB1887" s="26">
        <f t="shared" si="1019"/>
        <v>6.7299999999999999E-2</v>
      </c>
      <c r="AC1887" s="27">
        <f t="shared" si="1001"/>
        <v>1</v>
      </c>
      <c r="AD1887" s="27">
        <v>252</v>
      </c>
      <c r="AE1887" s="10">
        <f t="shared" ref="AE1887:AE1950" si="1028">ROUND((1+AB1887)^TRUNC((AC1887/AD1887),9),9)</f>
        <v>1.0002584940000001</v>
      </c>
      <c r="AF1887" s="2">
        <f t="shared" si="1000"/>
        <v>69.838873910000004</v>
      </c>
      <c r="AG1887" s="2">
        <f t="shared" si="1013"/>
        <v>69.894049690000003</v>
      </c>
      <c r="AH1887" s="3" t="str">
        <f t="shared" si="1014"/>
        <v>-</v>
      </c>
      <c r="AI1887" s="4" t="str">
        <f t="shared" si="996"/>
        <v>A+J=</v>
      </c>
      <c r="AJ1887" s="11">
        <f t="shared" si="1020"/>
        <v>42709</v>
      </c>
      <c r="AK1887" s="11"/>
      <c r="AL1887" s="4"/>
      <c r="AM1887" s="1"/>
      <c r="AN1887" s="11"/>
      <c r="AO1887" s="1"/>
      <c r="AP1887" s="1"/>
      <c r="AQ1887" s="1"/>
      <c r="AR1887" s="1"/>
      <c r="AS1887" s="6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</row>
    <row r="1888" spans="1:55" x14ac:dyDescent="0.2">
      <c r="A1888" s="144">
        <f t="shared" si="1015"/>
        <v>42677</v>
      </c>
      <c r="B1888" s="2">
        <f t="shared" si="1002"/>
        <v>270459.34097566619</v>
      </c>
      <c r="C1888" s="2">
        <f t="shared" si="1016"/>
        <v>190346.27021791</v>
      </c>
      <c r="D1888" s="68">
        <f>SUM(Y1888:Y$2190)</f>
        <v>28663.085133979999</v>
      </c>
      <c r="E1888" s="68">
        <f t="shared" si="1003"/>
        <v>161683.18508393</v>
      </c>
      <c r="F1888" s="72">
        <f t="shared" si="1024"/>
        <v>4740.53</v>
      </c>
      <c r="G1888" s="3">
        <f>IF(N1888=1,VLOOKUP(A1887,[1]Plan1!$BG$69:$BI$188,3),G1887)</f>
        <v>4752.8599999999997</v>
      </c>
      <c r="H1888" s="11">
        <f t="shared" si="1025"/>
        <v>42615</v>
      </c>
      <c r="I1888" s="11">
        <f t="shared" si="1026"/>
        <v>42645</v>
      </c>
      <c r="J1888" s="26">
        <f t="shared" si="1004"/>
        <v>2.6009749964666096E-3</v>
      </c>
      <c r="K1888" s="11">
        <f t="shared" si="1017"/>
        <v>42705</v>
      </c>
      <c r="L1888" s="11">
        <f t="shared" si="1005"/>
        <v>42705</v>
      </c>
      <c r="M1888" s="1">
        <f t="shared" si="1018"/>
        <v>20</v>
      </c>
      <c r="N1888" s="1">
        <f t="shared" si="1021"/>
        <v>1</v>
      </c>
      <c r="O1888" s="2">
        <f t="shared" si="1006"/>
        <v>1.00012988</v>
      </c>
      <c r="P1888" s="10">
        <f t="shared" si="998"/>
        <v>1.0008001200000001</v>
      </c>
      <c r="Q1888" s="10">
        <f t="shared" si="1027"/>
        <v>1.4205278109587449</v>
      </c>
      <c r="R1888" s="2">
        <f t="shared" si="997"/>
        <v>1.4207122999999999</v>
      </c>
      <c r="S1888" s="2">
        <f t="shared" si="1022"/>
        <v>1.4193921199999999</v>
      </c>
      <c r="T1888" s="2">
        <f t="shared" si="1007"/>
        <v>270175.99601869</v>
      </c>
      <c r="U1888" s="2">
        <f t="shared" si="1008"/>
        <v>12021.072040080353</v>
      </c>
      <c r="V1888" s="2">
        <f t="shared" si="1009"/>
        <v>68022.10466798587</v>
      </c>
      <c r="W1888" s="2">
        <f t="shared" si="1010"/>
        <v>270389.4469259762</v>
      </c>
      <c r="X1888" s="27">
        <f t="shared" si="1011"/>
        <v>0</v>
      </c>
      <c r="Y1888" s="2">
        <f t="shared" si="1023"/>
        <v>0</v>
      </c>
      <c r="Z1888" s="67">
        <f t="shared" si="1012"/>
        <v>0</v>
      </c>
      <c r="AA1888" s="2">
        <f t="shared" si="999"/>
        <v>0</v>
      </c>
      <c r="AB1888" s="26">
        <f t="shared" si="1019"/>
        <v>6.7299999999999999E-2</v>
      </c>
      <c r="AC1888" s="27">
        <f t="shared" si="1001"/>
        <v>1</v>
      </c>
      <c r="AD1888" s="27">
        <v>252</v>
      </c>
      <c r="AE1888" s="10">
        <f t="shared" si="1028"/>
        <v>1.0002584940000001</v>
      </c>
      <c r="AF1888" s="2">
        <f t="shared" si="1000"/>
        <v>69.838873910000004</v>
      </c>
      <c r="AG1888" s="2">
        <f t="shared" si="1013"/>
        <v>69.894049690000003</v>
      </c>
      <c r="AH1888" s="3" t="str">
        <f t="shared" si="1014"/>
        <v>-</v>
      </c>
      <c r="AI1888" s="4" t="str">
        <f t="shared" si="996"/>
        <v>A+J=</v>
      </c>
      <c r="AJ1888" s="11">
        <f t="shared" si="1020"/>
        <v>42709</v>
      </c>
      <c r="AK1888" s="11"/>
      <c r="AL1888" s="4"/>
      <c r="AM1888" s="1"/>
      <c r="AN1888" s="11"/>
      <c r="AO1888" s="1"/>
      <c r="AP1888" s="1"/>
      <c r="AQ1888" s="1"/>
      <c r="AR1888" s="1"/>
      <c r="AS1888" s="6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</row>
    <row r="1889" spans="1:55" x14ac:dyDescent="0.2">
      <c r="A1889" s="144">
        <f t="shared" si="1015"/>
        <v>42678</v>
      </c>
      <c r="B1889" s="2">
        <f t="shared" si="1002"/>
        <v>270559.10558380163</v>
      </c>
      <c r="C1889" s="2">
        <f t="shared" si="1016"/>
        <v>190346.27021791</v>
      </c>
      <c r="D1889" s="68">
        <f>SUM(Y1889:Y$2190)</f>
        <v>28663.085133979999</v>
      </c>
      <c r="E1889" s="68">
        <f t="shared" si="1003"/>
        <v>161683.18508393</v>
      </c>
      <c r="F1889" s="72">
        <f t="shared" si="1024"/>
        <v>4740.53</v>
      </c>
      <c r="G1889" s="3">
        <f>IF(N1889=1,VLOOKUP(A1888,[1]Plan1!$BG$69:$BI$188,3),G1888)</f>
        <v>4752.8599999999997</v>
      </c>
      <c r="H1889" s="11">
        <f t="shared" si="1025"/>
        <v>42615</v>
      </c>
      <c r="I1889" s="11">
        <f t="shared" si="1026"/>
        <v>42645</v>
      </c>
      <c r="J1889" s="26">
        <f t="shared" si="1004"/>
        <v>2.6009749964666096E-3</v>
      </c>
      <c r="K1889" s="11">
        <f t="shared" si="1017"/>
        <v>42705</v>
      </c>
      <c r="L1889" s="11">
        <f t="shared" si="1005"/>
        <v>42705</v>
      </c>
      <c r="M1889" s="1">
        <f t="shared" si="1018"/>
        <v>20</v>
      </c>
      <c r="N1889" s="1">
        <f t="shared" si="1021"/>
        <v>2</v>
      </c>
      <c r="O1889" s="2">
        <f t="shared" si="1006"/>
        <v>1.0002597900000001</v>
      </c>
      <c r="P1889" s="10">
        <f t="shared" si="998"/>
        <v>1.0008001200000001</v>
      </c>
      <c r="Q1889" s="10">
        <f t="shared" si="1027"/>
        <v>1.4205278109587449</v>
      </c>
      <c r="R1889" s="2">
        <f t="shared" si="997"/>
        <v>1.4208968399999999</v>
      </c>
      <c r="S1889" s="2">
        <f t="shared" si="1022"/>
        <v>1.4193921199999999</v>
      </c>
      <c r="T1889" s="2">
        <f t="shared" si="1007"/>
        <v>270175.99601869</v>
      </c>
      <c r="U1889" s="2">
        <f t="shared" si="1008"/>
        <v>12021.072040080353</v>
      </c>
      <c r="V1889" s="2">
        <f t="shared" si="1009"/>
        <v>68051.94168296126</v>
      </c>
      <c r="W1889" s="2">
        <f t="shared" si="1010"/>
        <v>270419.28394095163</v>
      </c>
      <c r="X1889" s="27">
        <f t="shared" si="1011"/>
        <v>0</v>
      </c>
      <c r="Y1889" s="2">
        <f t="shared" si="1023"/>
        <v>0</v>
      </c>
      <c r="Z1889" s="67">
        <f t="shared" si="1012"/>
        <v>0</v>
      </c>
      <c r="AA1889" s="2">
        <f t="shared" si="999"/>
        <v>0</v>
      </c>
      <c r="AB1889" s="26">
        <f t="shared" si="1019"/>
        <v>6.7299999999999999E-2</v>
      </c>
      <c r="AC1889" s="27">
        <f t="shared" si="1001"/>
        <v>2</v>
      </c>
      <c r="AD1889" s="27">
        <v>252</v>
      </c>
      <c r="AE1889" s="10">
        <f t="shared" si="1028"/>
        <v>1.000517055</v>
      </c>
      <c r="AF1889" s="2">
        <f t="shared" si="1000"/>
        <v>139.69584961999999</v>
      </c>
      <c r="AG1889" s="2">
        <f t="shared" si="1013"/>
        <v>139.82164284999999</v>
      </c>
      <c r="AH1889" s="3" t="str">
        <f t="shared" si="1014"/>
        <v>-</v>
      </c>
      <c r="AI1889" s="4" t="str">
        <f t="shared" si="996"/>
        <v>A+J=</v>
      </c>
      <c r="AJ1889" s="11">
        <f t="shared" si="1020"/>
        <v>42709</v>
      </c>
      <c r="AK1889" s="11"/>
      <c r="AL1889" s="4"/>
      <c r="AM1889" s="1"/>
      <c r="AN1889" s="11"/>
      <c r="AO1889" s="1"/>
      <c r="AP1889" s="1"/>
      <c r="AQ1889" s="1"/>
      <c r="AR1889" s="1"/>
      <c r="AS1889" s="6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</row>
    <row r="1890" spans="1:55" x14ac:dyDescent="0.2">
      <c r="A1890" s="144">
        <f t="shared" si="1015"/>
        <v>42679</v>
      </c>
      <c r="B1890" s="2">
        <f t="shared" si="1002"/>
        <v>270658.90697758074</v>
      </c>
      <c r="C1890" s="2">
        <f t="shared" si="1016"/>
        <v>190346.27021791</v>
      </c>
      <c r="D1890" s="68">
        <f>SUM(Y1890:Y$2190)</f>
        <v>28663.085133979999</v>
      </c>
      <c r="E1890" s="68">
        <f t="shared" si="1003"/>
        <v>161683.18508393</v>
      </c>
      <c r="F1890" s="72">
        <f t="shared" si="1024"/>
        <v>4740.53</v>
      </c>
      <c r="G1890" s="3">
        <f>IF(N1890=1,VLOOKUP(A1889,[1]Plan1!$BG$69:$BI$188,3),G1889)</f>
        <v>4752.8599999999997</v>
      </c>
      <c r="H1890" s="11">
        <f t="shared" si="1025"/>
        <v>42615</v>
      </c>
      <c r="I1890" s="11">
        <f t="shared" si="1026"/>
        <v>42645</v>
      </c>
      <c r="J1890" s="26">
        <f t="shared" si="1004"/>
        <v>2.6009749964666096E-3</v>
      </c>
      <c r="K1890" s="11">
        <f t="shared" si="1017"/>
        <v>42705</v>
      </c>
      <c r="L1890" s="11">
        <f t="shared" si="1005"/>
        <v>42705</v>
      </c>
      <c r="M1890" s="1">
        <f t="shared" si="1018"/>
        <v>20</v>
      </c>
      <c r="N1890" s="1">
        <f t="shared" si="1021"/>
        <v>3</v>
      </c>
      <c r="O1890" s="2">
        <f t="shared" si="1006"/>
        <v>1.0003897100000001</v>
      </c>
      <c r="P1890" s="10">
        <f t="shared" si="998"/>
        <v>1.0008001200000001</v>
      </c>
      <c r="Q1890" s="10">
        <f t="shared" si="1027"/>
        <v>1.4205278109587449</v>
      </c>
      <c r="R1890" s="2">
        <f t="shared" si="997"/>
        <v>1.4210814000000001</v>
      </c>
      <c r="S1890" s="2">
        <f t="shared" si="1022"/>
        <v>1.4193921199999999</v>
      </c>
      <c r="T1890" s="2">
        <f t="shared" si="1007"/>
        <v>270175.99601869</v>
      </c>
      <c r="U1890" s="2">
        <f t="shared" si="1008"/>
        <v>12021.072040080353</v>
      </c>
      <c r="V1890" s="2">
        <f t="shared" si="1009"/>
        <v>68081.781931600373</v>
      </c>
      <c r="W1890" s="2">
        <f t="shared" si="1010"/>
        <v>270449.12418959074</v>
      </c>
      <c r="X1890" s="27">
        <f t="shared" si="1011"/>
        <v>0</v>
      </c>
      <c r="Y1890" s="2">
        <f t="shared" si="1023"/>
        <v>0</v>
      </c>
      <c r="Z1890" s="67">
        <f t="shared" si="1012"/>
        <v>0</v>
      </c>
      <c r="AA1890" s="2">
        <f t="shared" si="999"/>
        <v>0</v>
      </c>
      <c r="AB1890" s="26">
        <f t="shared" si="1019"/>
        <v>6.7299999999999999E-2</v>
      </c>
      <c r="AC1890" s="27">
        <f t="shared" si="1001"/>
        <v>3</v>
      </c>
      <c r="AD1890" s="27">
        <v>252</v>
      </c>
      <c r="AE1890" s="10">
        <f t="shared" si="1028"/>
        <v>1.0007756830000001</v>
      </c>
      <c r="AF1890" s="2">
        <f t="shared" si="1000"/>
        <v>209.57092711000001</v>
      </c>
      <c r="AG1890" s="2">
        <f t="shared" si="1013"/>
        <v>209.78278799</v>
      </c>
      <c r="AH1890" s="3" t="str">
        <f t="shared" si="1014"/>
        <v>-</v>
      </c>
      <c r="AI1890" s="4" t="str">
        <f t="shared" ref="AI1890:AI1953" si="1029">AI1889</f>
        <v>A+J=</v>
      </c>
      <c r="AJ1890" s="11">
        <f t="shared" si="1020"/>
        <v>42709</v>
      </c>
      <c r="AK1890" s="11"/>
      <c r="AL1890" s="4"/>
      <c r="AM1890" s="1"/>
      <c r="AN1890" s="11"/>
      <c r="AO1890" s="1"/>
      <c r="AP1890" s="1"/>
      <c r="AQ1890" s="1"/>
      <c r="AR1890" s="1"/>
      <c r="AS1890" s="6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</row>
    <row r="1891" spans="1:55" x14ac:dyDescent="0.2">
      <c r="A1891" s="144">
        <f t="shared" si="1015"/>
        <v>42680</v>
      </c>
      <c r="B1891" s="2">
        <f t="shared" si="1002"/>
        <v>270658.90697758074</v>
      </c>
      <c r="C1891" s="2">
        <f t="shared" si="1016"/>
        <v>190346.27021791</v>
      </c>
      <c r="D1891" s="68">
        <f>SUM(Y1891:Y$2190)</f>
        <v>28663.085133979999</v>
      </c>
      <c r="E1891" s="68">
        <f t="shared" si="1003"/>
        <v>161683.18508393</v>
      </c>
      <c r="F1891" s="72">
        <f t="shared" si="1024"/>
        <v>4740.53</v>
      </c>
      <c r="G1891" s="3">
        <f>IF(N1891=1,VLOOKUP(A1890,[1]Plan1!$BG$69:$BI$188,3),G1890)</f>
        <v>4752.8599999999997</v>
      </c>
      <c r="H1891" s="11">
        <f t="shared" si="1025"/>
        <v>42615</v>
      </c>
      <c r="I1891" s="11">
        <f t="shared" si="1026"/>
        <v>42645</v>
      </c>
      <c r="J1891" s="26">
        <f t="shared" si="1004"/>
        <v>2.6009749964666096E-3</v>
      </c>
      <c r="K1891" s="11">
        <f t="shared" si="1017"/>
        <v>42705</v>
      </c>
      <c r="L1891" s="11">
        <f t="shared" si="1005"/>
        <v>42705</v>
      </c>
      <c r="M1891" s="1">
        <f t="shared" si="1018"/>
        <v>20</v>
      </c>
      <c r="N1891" s="1">
        <f t="shared" si="1021"/>
        <v>3</v>
      </c>
      <c r="O1891" s="2">
        <f t="shared" si="1006"/>
        <v>1.0003897100000001</v>
      </c>
      <c r="P1891" s="10">
        <f t="shared" si="998"/>
        <v>1.0008001200000001</v>
      </c>
      <c r="Q1891" s="10">
        <f t="shared" si="1027"/>
        <v>1.4205278109587449</v>
      </c>
      <c r="R1891" s="2">
        <f t="shared" si="997"/>
        <v>1.4210814000000001</v>
      </c>
      <c r="S1891" s="2">
        <f t="shared" si="1022"/>
        <v>1.4193921199999999</v>
      </c>
      <c r="T1891" s="2">
        <f t="shared" si="1007"/>
        <v>270175.99601869</v>
      </c>
      <c r="U1891" s="2">
        <f t="shared" si="1008"/>
        <v>12021.072040080353</v>
      </c>
      <c r="V1891" s="2">
        <f t="shared" si="1009"/>
        <v>68081.781931600373</v>
      </c>
      <c r="W1891" s="2">
        <f t="shared" si="1010"/>
        <v>270449.12418959074</v>
      </c>
      <c r="X1891" s="27">
        <f t="shared" si="1011"/>
        <v>0</v>
      </c>
      <c r="Y1891" s="2">
        <f t="shared" si="1023"/>
        <v>0</v>
      </c>
      <c r="Z1891" s="67">
        <f t="shared" si="1012"/>
        <v>0</v>
      </c>
      <c r="AA1891" s="2">
        <f t="shared" si="999"/>
        <v>0</v>
      </c>
      <c r="AB1891" s="26">
        <f t="shared" si="1019"/>
        <v>6.7299999999999999E-2</v>
      </c>
      <c r="AC1891" s="27">
        <f t="shared" si="1001"/>
        <v>3</v>
      </c>
      <c r="AD1891" s="27">
        <v>252</v>
      </c>
      <c r="AE1891" s="10">
        <f t="shared" si="1028"/>
        <v>1.0007756830000001</v>
      </c>
      <c r="AF1891" s="2">
        <f t="shared" si="1000"/>
        <v>209.57092711000001</v>
      </c>
      <c r="AG1891" s="2">
        <f t="shared" si="1013"/>
        <v>209.78278799</v>
      </c>
      <c r="AH1891" s="3" t="str">
        <f t="shared" si="1014"/>
        <v>-</v>
      </c>
      <c r="AI1891" s="4" t="str">
        <f t="shared" si="1029"/>
        <v>A+J=</v>
      </c>
      <c r="AJ1891" s="11">
        <f t="shared" si="1020"/>
        <v>42709</v>
      </c>
      <c r="AK1891" s="11"/>
      <c r="AL1891" s="4"/>
      <c r="AM1891" s="1"/>
      <c r="AN1891" s="11"/>
      <c r="AO1891" s="1"/>
      <c r="AP1891" s="1"/>
      <c r="AQ1891" s="1"/>
      <c r="AR1891" s="1"/>
      <c r="AS1891" s="6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</row>
    <row r="1892" spans="1:55" x14ac:dyDescent="0.2">
      <c r="A1892" s="144">
        <f t="shared" si="1015"/>
        <v>42681</v>
      </c>
      <c r="B1892" s="2">
        <f t="shared" si="1002"/>
        <v>270658.90697758074</v>
      </c>
      <c r="C1892" s="2">
        <f t="shared" si="1016"/>
        <v>190346.27021791</v>
      </c>
      <c r="D1892" s="68">
        <f>SUM(Y1892:Y$2190)</f>
        <v>28663.085133979999</v>
      </c>
      <c r="E1892" s="68">
        <f t="shared" si="1003"/>
        <v>161683.18508393</v>
      </c>
      <c r="F1892" s="72">
        <f t="shared" si="1024"/>
        <v>4740.53</v>
      </c>
      <c r="G1892" s="3">
        <f>IF(N1892=1,VLOOKUP(A1891,[1]Plan1!$BG$69:$BI$188,3),G1891)</f>
        <v>4752.8599999999997</v>
      </c>
      <c r="H1892" s="11">
        <f t="shared" si="1025"/>
        <v>42615</v>
      </c>
      <c r="I1892" s="11">
        <f t="shared" si="1026"/>
        <v>42645</v>
      </c>
      <c r="J1892" s="26">
        <f t="shared" si="1004"/>
        <v>2.6009749964666096E-3</v>
      </c>
      <c r="K1892" s="11">
        <f t="shared" si="1017"/>
        <v>42705</v>
      </c>
      <c r="L1892" s="11">
        <f t="shared" si="1005"/>
        <v>42705</v>
      </c>
      <c r="M1892" s="1">
        <f t="shared" si="1018"/>
        <v>20</v>
      </c>
      <c r="N1892" s="1">
        <f t="shared" si="1021"/>
        <v>3</v>
      </c>
      <c r="O1892" s="2">
        <f t="shared" si="1006"/>
        <v>1.0003897100000001</v>
      </c>
      <c r="P1892" s="10">
        <f t="shared" si="998"/>
        <v>1.0008001200000001</v>
      </c>
      <c r="Q1892" s="10">
        <f t="shared" si="1027"/>
        <v>1.4205278109587449</v>
      </c>
      <c r="R1892" s="2">
        <f t="shared" si="997"/>
        <v>1.4210814000000001</v>
      </c>
      <c r="S1892" s="2">
        <f t="shared" si="1022"/>
        <v>1.4193921199999999</v>
      </c>
      <c r="T1892" s="2">
        <f t="shared" si="1007"/>
        <v>270175.99601869</v>
      </c>
      <c r="U1892" s="2">
        <f t="shared" si="1008"/>
        <v>12021.072040080353</v>
      </c>
      <c r="V1892" s="2">
        <f t="shared" si="1009"/>
        <v>68081.781931600373</v>
      </c>
      <c r="W1892" s="2">
        <f t="shared" si="1010"/>
        <v>270449.12418959074</v>
      </c>
      <c r="X1892" s="27">
        <f t="shared" si="1011"/>
        <v>0</v>
      </c>
      <c r="Y1892" s="2">
        <f t="shared" si="1023"/>
        <v>0</v>
      </c>
      <c r="Z1892" s="67">
        <f t="shared" si="1012"/>
        <v>0</v>
      </c>
      <c r="AA1892" s="2">
        <f t="shared" si="999"/>
        <v>0</v>
      </c>
      <c r="AB1892" s="26">
        <f t="shared" si="1019"/>
        <v>6.7299999999999999E-2</v>
      </c>
      <c r="AC1892" s="27">
        <f t="shared" si="1001"/>
        <v>3</v>
      </c>
      <c r="AD1892" s="27">
        <v>252</v>
      </c>
      <c r="AE1892" s="10">
        <f t="shared" si="1028"/>
        <v>1.0007756830000001</v>
      </c>
      <c r="AF1892" s="2">
        <f t="shared" si="1000"/>
        <v>209.57092711000001</v>
      </c>
      <c r="AG1892" s="2">
        <f t="shared" si="1013"/>
        <v>209.78278799</v>
      </c>
      <c r="AH1892" s="3" t="str">
        <f t="shared" si="1014"/>
        <v>-</v>
      </c>
      <c r="AI1892" s="4" t="str">
        <f t="shared" si="1029"/>
        <v>A+J=</v>
      </c>
      <c r="AJ1892" s="11">
        <f t="shared" si="1020"/>
        <v>42709</v>
      </c>
      <c r="AK1892" s="11"/>
      <c r="AL1892" s="4"/>
      <c r="AM1892" s="1"/>
      <c r="AN1892" s="11"/>
      <c r="AO1892" s="1"/>
      <c r="AP1892" s="1"/>
      <c r="AQ1892" s="1"/>
      <c r="AR1892" s="1"/>
      <c r="AS1892" s="6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</row>
    <row r="1893" spans="1:55" x14ac:dyDescent="0.2">
      <c r="A1893" s="144">
        <f t="shared" si="1015"/>
        <v>42682</v>
      </c>
      <c r="B1893" s="2">
        <f t="shared" si="1002"/>
        <v>270758.74489503354</v>
      </c>
      <c r="C1893" s="2">
        <f t="shared" si="1016"/>
        <v>190346.27021791</v>
      </c>
      <c r="D1893" s="68">
        <f>SUM(Y1893:Y$2190)</f>
        <v>28663.085133979999</v>
      </c>
      <c r="E1893" s="68">
        <f t="shared" si="1003"/>
        <v>161683.18508393</v>
      </c>
      <c r="F1893" s="72">
        <f t="shared" si="1024"/>
        <v>4740.53</v>
      </c>
      <c r="G1893" s="3">
        <f>IF(N1893=1,VLOOKUP(A1892,[1]Plan1!$BG$69:$BI$188,3),G1892)</f>
        <v>4752.8599999999997</v>
      </c>
      <c r="H1893" s="11">
        <f t="shared" si="1025"/>
        <v>42615</v>
      </c>
      <c r="I1893" s="11">
        <f t="shared" si="1026"/>
        <v>42645</v>
      </c>
      <c r="J1893" s="26">
        <f t="shared" si="1004"/>
        <v>2.6009749964666096E-3</v>
      </c>
      <c r="K1893" s="11">
        <f t="shared" si="1017"/>
        <v>42705</v>
      </c>
      <c r="L1893" s="11">
        <f t="shared" si="1005"/>
        <v>42705</v>
      </c>
      <c r="M1893" s="1">
        <f t="shared" si="1018"/>
        <v>20</v>
      </c>
      <c r="N1893" s="1">
        <f t="shared" si="1021"/>
        <v>4</v>
      </c>
      <c r="O1893" s="2">
        <f t="shared" si="1006"/>
        <v>1.00051965</v>
      </c>
      <c r="P1893" s="10">
        <f t="shared" si="998"/>
        <v>1.0008001200000001</v>
      </c>
      <c r="Q1893" s="10">
        <f t="shared" si="1027"/>
        <v>1.4205278109587449</v>
      </c>
      <c r="R1893" s="2">
        <f t="shared" si="997"/>
        <v>1.42126598</v>
      </c>
      <c r="S1893" s="2">
        <f t="shared" si="1022"/>
        <v>1.4193921199999999</v>
      </c>
      <c r="T1893" s="2">
        <f t="shared" si="1007"/>
        <v>270175.99601869</v>
      </c>
      <c r="U1893" s="2">
        <f t="shared" si="1008"/>
        <v>12021.072040080353</v>
      </c>
      <c r="V1893" s="2">
        <f t="shared" si="1009"/>
        <v>68111.625413903166</v>
      </c>
      <c r="W1893" s="2">
        <f t="shared" si="1010"/>
        <v>270478.96767189354</v>
      </c>
      <c r="X1893" s="27">
        <f t="shared" si="1011"/>
        <v>0</v>
      </c>
      <c r="Y1893" s="2">
        <f t="shared" si="1023"/>
        <v>0</v>
      </c>
      <c r="Z1893" s="67">
        <f t="shared" si="1012"/>
        <v>0</v>
      </c>
      <c r="AA1893" s="2">
        <f t="shared" si="999"/>
        <v>0</v>
      </c>
      <c r="AB1893" s="26">
        <f t="shared" si="1019"/>
        <v>6.7299999999999999E-2</v>
      </c>
      <c r="AC1893" s="27">
        <f t="shared" si="1001"/>
        <v>4</v>
      </c>
      <c r="AD1893" s="27">
        <v>252</v>
      </c>
      <c r="AE1893" s="10">
        <f t="shared" si="1028"/>
        <v>1.0010343770000001</v>
      </c>
      <c r="AF1893" s="2">
        <f t="shared" si="1000"/>
        <v>279.46383623000003</v>
      </c>
      <c r="AG1893" s="2">
        <f t="shared" si="1013"/>
        <v>279.77722313999999</v>
      </c>
      <c r="AH1893" s="3" t="str">
        <f t="shared" si="1014"/>
        <v>-</v>
      </c>
      <c r="AI1893" s="4" t="str">
        <f t="shared" si="1029"/>
        <v>A+J=</v>
      </c>
      <c r="AJ1893" s="11">
        <f t="shared" si="1020"/>
        <v>42709</v>
      </c>
      <c r="AK1893" s="11"/>
      <c r="AL1893" s="4"/>
      <c r="AM1893" s="1"/>
      <c r="AN1893" s="11"/>
      <c r="AO1893" s="1"/>
      <c r="AP1893" s="1"/>
      <c r="AQ1893" s="1"/>
      <c r="AR1893" s="1"/>
      <c r="AS1893" s="6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</row>
    <row r="1894" spans="1:55" x14ac:dyDescent="0.2">
      <c r="A1894" s="144">
        <f t="shared" si="1015"/>
        <v>42683</v>
      </c>
      <c r="B1894" s="2">
        <f t="shared" si="1002"/>
        <v>270858.62312343367</v>
      </c>
      <c r="C1894" s="2">
        <f t="shared" si="1016"/>
        <v>190346.27021791</v>
      </c>
      <c r="D1894" s="68">
        <f>SUM(Y1894:Y$2190)</f>
        <v>28663.085133979999</v>
      </c>
      <c r="E1894" s="68">
        <f t="shared" si="1003"/>
        <v>161683.18508393</v>
      </c>
      <c r="F1894" s="72">
        <f t="shared" si="1024"/>
        <v>4740.53</v>
      </c>
      <c r="G1894" s="3">
        <f>IF(N1894=1,VLOOKUP(A1893,[1]Plan1!$BG$69:$BI$188,3),G1893)</f>
        <v>4752.8599999999997</v>
      </c>
      <c r="H1894" s="11">
        <f t="shared" si="1025"/>
        <v>42615</v>
      </c>
      <c r="I1894" s="11">
        <f t="shared" si="1026"/>
        <v>42645</v>
      </c>
      <c r="J1894" s="26">
        <f t="shared" si="1004"/>
        <v>2.6009749964666096E-3</v>
      </c>
      <c r="K1894" s="11">
        <f t="shared" si="1017"/>
        <v>42705</v>
      </c>
      <c r="L1894" s="11">
        <f t="shared" si="1005"/>
        <v>42705</v>
      </c>
      <c r="M1894" s="1">
        <f t="shared" si="1018"/>
        <v>20</v>
      </c>
      <c r="N1894" s="1">
        <f t="shared" si="1021"/>
        <v>5</v>
      </c>
      <c r="O1894" s="2">
        <f t="shared" si="1006"/>
        <v>1.00064961</v>
      </c>
      <c r="P1894" s="10">
        <f t="shared" si="998"/>
        <v>1.0008001200000001</v>
      </c>
      <c r="Q1894" s="10">
        <f t="shared" si="1027"/>
        <v>1.4205278109587449</v>
      </c>
      <c r="R1894" s="2">
        <f t="shared" si="997"/>
        <v>1.4214506</v>
      </c>
      <c r="S1894" s="2">
        <f t="shared" si="1022"/>
        <v>1.4193921199999999</v>
      </c>
      <c r="T1894" s="2">
        <f t="shared" si="1007"/>
        <v>270175.99601869</v>
      </c>
      <c r="U1894" s="2">
        <f t="shared" si="1008"/>
        <v>12021.072040080353</v>
      </c>
      <c r="V1894" s="2">
        <f t="shared" si="1009"/>
        <v>68141.475363533347</v>
      </c>
      <c r="W1894" s="2">
        <f t="shared" si="1010"/>
        <v>270508.81762152369</v>
      </c>
      <c r="X1894" s="27">
        <f t="shared" si="1011"/>
        <v>0</v>
      </c>
      <c r="Y1894" s="2">
        <f t="shared" si="1023"/>
        <v>0</v>
      </c>
      <c r="Z1894" s="67">
        <f t="shared" si="1012"/>
        <v>0</v>
      </c>
      <c r="AA1894" s="2">
        <f t="shared" si="999"/>
        <v>0</v>
      </c>
      <c r="AB1894" s="26">
        <f t="shared" si="1019"/>
        <v>6.7299999999999999E-2</v>
      </c>
      <c r="AC1894" s="27">
        <f t="shared" si="1001"/>
        <v>5</v>
      </c>
      <c r="AD1894" s="27">
        <v>252</v>
      </c>
      <c r="AE1894" s="10">
        <f t="shared" si="1028"/>
        <v>1.0012931389999999</v>
      </c>
      <c r="AF1894" s="2">
        <f t="shared" si="1000"/>
        <v>349.37511731000001</v>
      </c>
      <c r="AG1894" s="2">
        <f t="shared" si="1013"/>
        <v>349.80550190999998</v>
      </c>
      <c r="AH1894" s="3" t="str">
        <f t="shared" si="1014"/>
        <v>-</v>
      </c>
      <c r="AI1894" s="4" t="str">
        <f t="shared" si="1029"/>
        <v>A+J=</v>
      </c>
      <c r="AJ1894" s="11">
        <f t="shared" si="1020"/>
        <v>42709</v>
      </c>
      <c r="AK1894" s="11"/>
      <c r="AL1894" s="4"/>
      <c r="AM1894" s="1"/>
      <c r="AN1894" s="11"/>
      <c r="AO1894" s="1"/>
      <c r="AP1894" s="1"/>
      <c r="AQ1894" s="1"/>
      <c r="AR1894" s="1"/>
      <c r="AS1894" s="6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</row>
    <row r="1895" spans="1:55" x14ac:dyDescent="0.2">
      <c r="A1895" s="144">
        <f t="shared" si="1015"/>
        <v>42684</v>
      </c>
      <c r="B1895" s="2">
        <f t="shared" si="1002"/>
        <v>270958.53465544392</v>
      </c>
      <c r="C1895" s="2">
        <f t="shared" si="1016"/>
        <v>190346.27021791</v>
      </c>
      <c r="D1895" s="68">
        <f>SUM(Y1895:Y$2190)</f>
        <v>28663.085133979999</v>
      </c>
      <c r="E1895" s="68">
        <f t="shared" si="1003"/>
        <v>161683.18508393</v>
      </c>
      <c r="F1895" s="72">
        <f t="shared" si="1024"/>
        <v>4740.53</v>
      </c>
      <c r="G1895" s="3">
        <f>IF(N1895=1,VLOOKUP(A1894,[1]Plan1!$BG$69:$BI$188,3),G1894)</f>
        <v>4752.8599999999997</v>
      </c>
      <c r="H1895" s="11">
        <f t="shared" si="1025"/>
        <v>42615</v>
      </c>
      <c r="I1895" s="11">
        <f t="shared" si="1026"/>
        <v>42645</v>
      </c>
      <c r="J1895" s="26">
        <f t="shared" si="1004"/>
        <v>2.6009749964666096E-3</v>
      </c>
      <c r="K1895" s="11">
        <f t="shared" si="1017"/>
        <v>42705</v>
      </c>
      <c r="L1895" s="11">
        <f t="shared" si="1005"/>
        <v>42705</v>
      </c>
      <c r="M1895" s="1">
        <f t="shared" si="1018"/>
        <v>20</v>
      </c>
      <c r="N1895" s="1">
        <f t="shared" si="1021"/>
        <v>6</v>
      </c>
      <c r="O1895" s="2">
        <f t="shared" si="1006"/>
        <v>1.0007795799999999</v>
      </c>
      <c r="P1895" s="10">
        <f t="shared" si="998"/>
        <v>1.0008001200000001</v>
      </c>
      <c r="Q1895" s="10">
        <f t="shared" si="1027"/>
        <v>1.4205278109587449</v>
      </c>
      <c r="R1895" s="2">
        <f t="shared" si="997"/>
        <v>1.42163522</v>
      </c>
      <c r="S1895" s="2">
        <f t="shared" si="1022"/>
        <v>1.4193921199999999</v>
      </c>
      <c r="T1895" s="2">
        <f t="shared" si="1007"/>
        <v>270175.99601869</v>
      </c>
      <c r="U1895" s="2">
        <f t="shared" si="1008"/>
        <v>12021.072040080353</v>
      </c>
      <c r="V1895" s="2">
        <f t="shared" si="1009"/>
        <v>68171.325313163543</v>
      </c>
      <c r="W1895" s="2">
        <f t="shared" si="1010"/>
        <v>270538.6675711539</v>
      </c>
      <c r="X1895" s="27">
        <f t="shared" si="1011"/>
        <v>0</v>
      </c>
      <c r="Y1895" s="2">
        <f t="shared" si="1023"/>
        <v>0</v>
      </c>
      <c r="Z1895" s="67">
        <f t="shared" si="1012"/>
        <v>0</v>
      </c>
      <c r="AA1895" s="2">
        <f t="shared" si="999"/>
        <v>0</v>
      </c>
      <c r="AB1895" s="26">
        <f t="shared" si="1019"/>
        <v>6.7299999999999999E-2</v>
      </c>
      <c r="AC1895" s="27">
        <f t="shared" si="1001"/>
        <v>6</v>
      </c>
      <c r="AD1895" s="27">
        <v>252</v>
      </c>
      <c r="AE1895" s="10">
        <f t="shared" si="1028"/>
        <v>1.0015519669999999</v>
      </c>
      <c r="AF1895" s="2">
        <f t="shared" si="1000"/>
        <v>419.30423001000003</v>
      </c>
      <c r="AG1895" s="2">
        <f t="shared" si="1013"/>
        <v>419.86708428999998</v>
      </c>
      <c r="AH1895" s="3" t="str">
        <f t="shared" si="1014"/>
        <v>-</v>
      </c>
      <c r="AI1895" s="4" t="str">
        <f t="shared" si="1029"/>
        <v>A+J=</v>
      </c>
      <c r="AJ1895" s="11">
        <f t="shared" si="1020"/>
        <v>42709</v>
      </c>
      <c r="AK1895" s="11"/>
      <c r="AL1895" s="4"/>
      <c r="AM1895" s="1"/>
      <c r="AN1895" s="11"/>
      <c r="AO1895" s="1"/>
      <c r="AP1895" s="1"/>
      <c r="AQ1895" s="1"/>
      <c r="AR1895" s="1"/>
      <c r="AS1895" s="6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</row>
    <row r="1896" spans="1:55" x14ac:dyDescent="0.2">
      <c r="A1896" s="144">
        <f t="shared" si="1015"/>
        <v>42685</v>
      </c>
      <c r="B1896" s="2">
        <f t="shared" si="1002"/>
        <v>271058.48624659149</v>
      </c>
      <c r="C1896" s="2">
        <f t="shared" si="1016"/>
        <v>190346.27021791</v>
      </c>
      <c r="D1896" s="68">
        <f>SUM(Y1896:Y$2190)</f>
        <v>28663.085133979999</v>
      </c>
      <c r="E1896" s="68">
        <f t="shared" si="1003"/>
        <v>161683.18508393</v>
      </c>
      <c r="F1896" s="72">
        <f t="shared" si="1024"/>
        <v>4740.53</v>
      </c>
      <c r="G1896" s="3">
        <f>IF(N1896=1,VLOOKUP(A1895,[1]Plan1!$BG$69:$BI$188,3),G1895)</f>
        <v>4752.8599999999997</v>
      </c>
      <c r="H1896" s="11">
        <f t="shared" si="1025"/>
        <v>42615</v>
      </c>
      <c r="I1896" s="11">
        <f t="shared" si="1026"/>
        <v>42645</v>
      </c>
      <c r="J1896" s="26">
        <f t="shared" si="1004"/>
        <v>2.6009749964666096E-3</v>
      </c>
      <c r="K1896" s="11">
        <f t="shared" si="1017"/>
        <v>42705</v>
      </c>
      <c r="L1896" s="11">
        <f t="shared" si="1005"/>
        <v>42705</v>
      </c>
      <c r="M1896" s="1">
        <f t="shared" si="1018"/>
        <v>20</v>
      </c>
      <c r="N1896" s="1">
        <f t="shared" si="1021"/>
        <v>7</v>
      </c>
      <c r="O1896" s="2">
        <f t="shared" si="1006"/>
        <v>1.0009095699999999</v>
      </c>
      <c r="P1896" s="10">
        <f t="shared" si="998"/>
        <v>1.0008001200000001</v>
      </c>
      <c r="Q1896" s="10">
        <f t="shared" si="1027"/>
        <v>1.4205278109587449</v>
      </c>
      <c r="R1896" s="2">
        <f t="shared" si="997"/>
        <v>1.4218198799999999</v>
      </c>
      <c r="S1896" s="2">
        <f t="shared" si="1022"/>
        <v>1.4193921199999999</v>
      </c>
      <c r="T1896" s="2">
        <f t="shared" si="1007"/>
        <v>270175.99601869</v>
      </c>
      <c r="U1896" s="2">
        <f t="shared" si="1008"/>
        <v>12021.072040080353</v>
      </c>
      <c r="V1896" s="2">
        <f t="shared" si="1009"/>
        <v>68201.181730121127</v>
      </c>
      <c r="W1896" s="2">
        <f t="shared" si="1010"/>
        <v>270568.52398811147</v>
      </c>
      <c r="X1896" s="27">
        <f t="shared" si="1011"/>
        <v>0</v>
      </c>
      <c r="Y1896" s="2">
        <f t="shared" si="1023"/>
        <v>0</v>
      </c>
      <c r="Z1896" s="67">
        <f t="shared" si="1012"/>
        <v>0</v>
      </c>
      <c r="AA1896" s="2">
        <f t="shared" si="999"/>
        <v>0</v>
      </c>
      <c r="AB1896" s="26">
        <f t="shared" si="1019"/>
        <v>6.7299999999999999E-2</v>
      </c>
      <c r="AC1896" s="27">
        <f t="shared" si="1001"/>
        <v>7</v>
      </c>
      <c r="AD1896" s="27">
        <v>252</v>
      </c>
      <c r="AE1896" s="10">
        <f t="shared" si="1028"/>
        <v>1.0018108619999999</v>
      </c>
      <c r="AF1896" s="2">
        <f t="shared" si="1000"/>
        <v>489.25144449999999</v>
      </c>
      <c r="AG1896" s="2">
        <f t="shared" si="1013"/>
        <v>489.96225848</v>
      </c>
      <c r="AH1896" s="3" t="str">
        <f t="shared" si="1014"/>
        <v>-</v>
      </c>
      <c r="AI1896" s="4" t="str">
        <f t="shared" si="1029"/>
        <v>A+J=</v>
      </c>
      <c r="AJ1896" s="11">
        <f t="shared" si="1020"/>
        <v>42709</v>
      </c>
      <c r="AK1896" s="11"/>
      <c r="AL1896" s="4"/>
      <c r="AM1896" s="1"/>
      <c r="AN1896" s="11"/>
      <c r="AO1896" s="1"/>
      <c r="AP1896" s="1"/>
      <c r="AQ1896" s="1"/>
      <c r="AR1896" s="1"/>
      <c r="AS1896" s="6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</row>
    <row r="1897" spans="1:55" x14ac:dyDescent="0.2">
      <c r="A1897" s="144">
        <f t="shared" si="1015"/>
        <v>42686</v>
      </c>
      <c r="B1897" s="2">
        <f t="shared" si="1002"/>
        <v>271158.47169778909</v>
      </c>
      <c r="C1897" s="2">
        <f t="shared" si="1016"/>
        <v>190346.27021791</v>
      </c>
      <c r="D1897" s="68">
        <f>SUM(Y1897:Y$2190)</f>
        <v>28663.085133979999</v>
      </c>
      <c r="E1897" s="68">
        <f t="shared" si="1003"/>
        <v>161683.18508393</v>
      </c>
      <c r="F1897" s="72">
        <f t="shared" si="1024"/>
        <v>4740.53</v>
      </c>
      <c r="G1897" s="3">
        <f>IF(N1897=1,VLOOKUP(A1896,[1]Plan1!$BG$69:$BI$188,3),G1896)</f>
        <v>4752.8599999999997</v>
      </c>
      <c r="H1897" s="11">
        <f t="shared" si="1025"/>
        <v>42615</v>
      </c>
      <c r="I1897" s="11">
        <f t="shared" si="1026"/>
        <v>42645</v>
      </c>
      <c r="J1897" s="26">
        <f t="shared" si="1004"/>
        <v>2.6009749964666096E-3</v>
      </c>
      <c r="K1897" s="11">
        <f t="shared" si="1017"/>
        <v>42705</v>
      </c>
      <c r="L1897" s="11">
        <f t="shared" si="1005"/>
        <v>42705</v>
      </c>
      <c r="M1897" s="1">
        <f t="shared" si="1018"/>
        <v>20</v>
      </c>
      <c r="N1897" s="1">
        <f t="shared" si="1021"/>
        <v>8</v>
      </c>
      <c r="O1897" s="2">
        <f t="shared" si="1006"/>
        <v>1.0010395700000001</v>
      </c>
      <c r="P1897" s="10">
        <f t="shared" si="998"/>
        <v>1.0008001200000001</v>
      </c>
      <c r="Q1897" s="10">
        <f t="shared" si="1027"/>
        <v>1.4205278109587449</v>
      </c>
      <c r="R1897" s="2">
        <f t="shared" ref="R1897:R1960" si="1030">TRUNC(TRUNC((O1897*Q1897),15),8)</f>
        <v>1.4220045400000001</v>
      </c>
      <c r="S1897" s="2">
        <f t="shared" si="1022"/>
        <v>1.4193921199999999</v>
      </c>
      <c r="T1897" s="2">
        <f t="shared" si="1007"/>
        <v>270175.99601869</v>
      </c>
      <c r="U1897" s="2">
        <f t="shared" si="1008"/>
        <v>12021.072040080353</v>
      </c>
      <c r="V1897" s="2">
        <f t="shared" si="1009"/>
        <v>68231.038147078754</v>
      </c>
      <c r="W1897" s="2">
        <f t="shared" si="1010"/>
        <v>270598.3804050691</v>
      </c>
      <c r="X1897" s="27">
        <f t="shared" si="1011"/>
        <v>0</v>
      </c>
      <c r="Y1897" s="2">
        <f t="shared" si="1023"/>
        <v>0</v>
      </c>
      <c r="Z1897" s="67">
        <f t="shared" si="1012"/>
        <v>0</v>
      </c>
      <c r="AA1897" s="2">
        <f t="shared" si="999"/>
        <v>0</v>
      </c>
      <c r="AB1897" s="26">
        <f t="shared" si="1019"/>
        <v>6.7299999999999999E-2</v>
      </c>
      <c r="AC1897" s="27">
        <f t="shared" si="1001"/>
        <v>8</v>
      </c>
      <c r="AD1897" s="27">
        <v>252</v>
      </c>
      <c r="AE1897" s="10">
        <f t="shared" si="1028"/>
        <v>1.002069825</v>
      </c>
      <c r="AF1897" s="2">
        <f t="shared" si="1000"/>
        <v>559.21703094999998</v>
      </c>
      <c r="AG1897" s="2">
        <f t="shared" si="1013"/>
        <v>560.09129271999996</v>
      </c>
      <c r="AH1897" s="3" t="str">
        <f t="shared" si="1014"/>
        <v>-</v>
      </c>
      <c r="AI1897" s="4" t="str">
        <f t="shared" si="1029"/>
        <v>A+J=</v>
      </c>
      <c r="AJ1897" s="11">
        <f t="shared" si="1020"/>
        <v>42709</v>
      </c>
      <c r="AK1897" s="11"/>
      <c r="AL1897" s="4"/>
      <c r="AM1897" s="1"/>
      <c r="AN1897" s="11"/>
      <c r="AO1897" s="1"/>
      <c r="AP1897" s="1"/>
      <c r="AQ1897" s="1"/>
      <c r="AR1897" s="1"/>
      <c r="AS1897" s="6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</row>
    <row r="1898" spans="1:55" x14ac:dyDescent="0.2">
      <c r="A1898" s="144">
        <f t="shared" si="1015"/>
        <v>42687</v>
      </c>
      <c r="B1898" s="2">
        <f t="shared" si="1002"/>
        <v>271158.47169778909</v>
      </c>
      <c r="C1898" s="2">
        <f t="shared" si="1016"/>
        <v>190346.27021791</v>
      </c>
      <c r="D1898" s="68">
        <f>SUM(Y1898:Y$2190)</f>
        <v>28663.085133979999</v>
      </c>
      <c r="E1898" s="68">
        <f t="shared" si="1003"/>
        <v>161683.18508393</v>
      </c>
      <c r="F1898" s="72">
        <f t="shared" si="1024"/>
        <v>4740.53</v>
      </c>
      <c r="G1898" s="3">
        <f>IF(N1898=1,VLOOKUP(A1897,[1]Plan1!$BG$69:$BI$188,3),G1897)</f>
        <v>4752.8599999999997</v>
      </c>
      <c r="H1898" s="11">
        <f t="shared" si="1025"/>
        <v>42615</v>
      </c>
      <c r="I1898" s="11">
        <f t="shared" si="1026"/>
        <v>42645</v>
      </c>
      <c r="J1898" s="26">
        <f t="shared" si="1004"/>
        <v>2.6009749964666096E-3</v>
      </c>
      <c r="K1898" s="11">
        <f t="shared" si="1017"/>
        <v>42705</v>
      </c>
      <c r="L1898" s="11">
        <f t="shared" si="1005"/>
        <v>42705</v>
      </c>
      <c r="M1898" s="1">
        <f t="shared" si="1018"/>
        <v>20</v>
      </c>
      <c r="N1898" s="1">
        <f t="shared" si="1021"/>
        <v>8</v>
      </c>
      <c r="O1898" s="2">
        <f t="shared" si="1006"/>
        <v>1.0010395700000001</v>
      </c>
      <c r="P1898" s="10">
        <f t="shared" ref="P1898:P1961" si="1031">IF(L1898&gt;L1897,O1897,P1897)</f>
        <v>1.0008001200000001</v>
      </c>
      <c r="Q1898" s="10">
        <f t="shared" si="1027"/>
        <v>1.4205278109587449</v>
      </c>
      <c r="R1898" s="2">
        <f t="shared" si="1030"/>
        <v>1.4220045400000001</v>
      </c>
      <c r="S1898" s="2">
        <f t="shared" si="1022"/>
        <v>1.4193921199999999</v>
      </c>
      <c r="T1898" s="2">
        <f t="shared" si="1007"/>
        <v>270175.99601869</v>
      </c>
      <c r="U1898" s="2">
        <f t="shared" si="1008"/>
        <v>12021.072040080353</v>
      </c>
      <c r="V1898" s="2">
        <f t="shared" si="1009"/>
        <v>68231.038147078754</v>
      </c>
      <c r="W1898" s="2">
        <f t="shared" si="1010"/>
        <v>270598.3804050691</v>
      </c>
      <c r="X1898" s="27">
        <f t="shared" si="1011"/>
        <v>0</v>
      </c>
      <c r="Y1898" s="2">
        <f t="shared" si="1023"/>
        <v>0</v>
      </c>
      <c r="Z1898" s="67">
        <f t="shared" si="1012"/>
        <v>0</v>
      </c>
      <c r="AA1898" s="2">
        <f t="shared" si="999"/>
        <v>0</v>
      </c>
      <c r="AB1898" s="26">
        <f t="shared" si="1019"/>
        <v>6.7299999999999999E-2</v>
      </c>
      <c r="AC1898" s="27">
        <f t="shared" si="1001"/>
        <v>8</v>
      </c>
      <c r="AD1898" s="27">
        <v>252</v>
      </c>
      <c r="AE1898" s="10">
        <f t="shared" si="1028"/>
        <v>1.002069825</v>
      </c>
      <c r="AF1898" s="2">
        <f t="shared" si="1000"/>
        <v>559.21703094999998</v>
      </c>
      <c r="AG1898" s="2">
        <f t="shared" si="1013"/>
        <v>560.09129271999996</v>
      </c>
      <c r="AH1898" s="3" t="str">
        <f t="shared" si="1014"/>
        <v>-</v>
      </c>
      <c r="AI1898" s="4" t="str">
        <f t="shared" si="1029"/>
        <v>A+J=</v>
      </c>
      <c r="AJ1898" s="11">
        <f t="shared" si="1020"/>
        <v>42709</v>
      </c>
      <c r="AK1898" s="11"/>
      <c r="AL1898" s="4"/>
      <c r="AM1898" s="1"/>
      <c r="AN1898" s="11"/>
      <c r="AO1898" s="1"/>
      <c r="AP1898" s="1"/>
      <c r="AQ1898" s="1"/>
      <c r="AR1898" s="1"/>
      <c r="AS1898" s="6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</row>
    <row r="1899" spans="1:55" x14ac:dyDescent="0.2">
      <c r="A1899" s="144">
        <f t="shared" si="1015"/>
        <v>42688</v>
      </c>
      <c r="B1899" s="2">
        <f t="shared" si="1002"/>
        <v>271158.47169778909</v>
      </c>
      <c r="C1899" s="2">
        <f t="shared" si="1016"/>
        <v>190346.27021791</v>
      </c>
      <c r="D1899" s="68">
        <f>SUM(Y1899:Y$2190)</f>
        <v>28663.085133979999</v>
      </c>
      <c r="E1899" s="68">
        <f t="shared" si="1003"/>
        <v>161683.18508393</v>
      </c>
      <c r="F1899" s="72">
        <f t="shared" si="1024"/>
        <v>4740.53</v>
      </c>
      <c r="G1899" s="3">
        <f>IF(N1899=1,VLOOKUP(A1898,[1]Plan1!$BG$69:$BI$188,3),G1898)</f>
        <v>4752.8599999999997</v>
      </c>
      <c r="H1899" s="11">
        <f t="shared" si="1025"/>
        <v>42615</v>
      </c>
      <c r="I1899" s="11">
        <f t="shared" si="1026"/>
        <v>42645</v>
      </c>
      <c r="J1899" s="26">
        <f t="shared" si="1004"/>
        <v>2.6009749964666096E-3</v>
      </c>
      <c r="K1899" s="11">
        <f t="shared" si="1017"/>
        <v>42705</v>
      </c>
      <c r="L1899" s="11">
        <f t="shared" si="1005"/>
        <v>42705</v>
      </c>
      <c r="M1899" s="1">
        <f t="shared" si="1018"/>
        <v>20</v>
      </c>
      <c r="N1899" s="1">
        <f t="shared" si="1021"/>
        <v>8</v>
      </c>
      <c r="O1899" s="2">
        <f t="shared" si="1006"/>
        <v>1.0010395700000001</v>
      </c>
      <c r="P1899" s="10">
        <f t="shared" si="1031"/>
        <v>1.0008001200000001</v>
      </c>
      <c r="Q1899" s="10">
        <f t="shared" si="1027"/>
        <v>1.4205278109587449</v>
      </c>
      <c r="R1899" s="2">
        <f t="shared" si="1030"/>
        <v>1.4220045400000001</v>
      </c>
      <c r="S1899" s="2">
        <f t="shared" si="1022"/>
        <v>1.4193921199999999</v>
      </c>
      <c r="T1899" s="2">
        <f t="shared" si="1007"/>
        <v>270175.99601869</v>
      </c>
      <c r="U1899" s="2">
        <f t="shared" si="1008"/>
        <v>12021.072040080353</v>
      </c>
      <c r="V1899" s="2">
        <f t="shared" si="1009"/>
        <v>68231.038147078754</v>
      </c>
      <c r="W1899" s="2">
        <f t="shared" si="1010"/>
        <v>270598.3804050691</v>
      </c>
      <c r="X1899" s="27">
        <f t="shared" si="1011"/>
        <v>0</v>
      </c>
      <c r="Y1899" s="2">
        <f t="shared" si="1023"/>
        <v>0</v>
      </c>
      <c r="Z1899" s="67">
        <f t="shared" si="1012"/>
        <v>0</v>
      </c>
      <c r="AA1899" s="2">
        <f t="shared" si="999"/>
        <v>0</v>
      </c>
      <c r="AB1899" s="26">
        <f t="shared" si="1019"/>
        <v>6.7299999999999999E-2</v>
      </c>
      <c r="AC1899" s="27">
        <f t="shared" si="1001"/>
        <v>8</v>
      </c>
      <c r="AD1899" s="27">
        <v>252</v>
      </c>
      <c r="AE1899" s="10">
        <f t="shared" si="1028"/>
        <v>1.002069825</v>
      </c>
      <c r="AF1899" s="2">
        <f t="shared" si="1000"/>
        <v>559.21703094999998</v>
      </c>
      <c r="AG1899" s="2">
        <f t="shared" si="1013"/>
        <v>560.09129271999996</v>
      </c>
      <c r="AH1899" s="3" t="str">
        <f t="shared" si="1014"/>
        <v>-</v>
      </c>
      <c r="AI1899" s="4" t="str">
        <f t="shared" si="1029"/>
        <v>A+J=</v>
      </c>
      <c r="AJ1899" s="11">
        <f t="shared" si="1020"/>
        <v>42709</v>
      </c>
      <c r="AK1899" s="11"/>
      <c r="AL1899" s="4"/>
      <c r="AM1899" s="1"/>
      <c r="AN1899" s="11"/>
      <c r="AO1899" s="1"/>
      <c r="AP1899" s="1"/>
      <c r="AQ1899" s="1"/>
      <c r="AR1899" s="1"/>
      <c r="AS1899" s="6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</row>
    <row r="1900" spans="1:55" x14ac:dyDescent="0.2">
      <c r="A1900" s="144">
        <f t="shared" si="1015"/>
        <v>42689</v>
      </c>
      <c r="B1900" s="2">
        <f t="shared" si="1002"/>
        <v>271258.50019743777</v>
      </c>
      <c r="C1900" s="2">
        <f t="shared" si="1016"/>
        <v>190346.27021791</v>
      </c>
      <c r="D1900" s="68">
        <f>SUM(Y1900:Y$2190)</f>
        <v>28663.085133979999</v>
      </c>
      <c r="E1900" s="68">
        <f t="shared" si="1003"/>
        <v>161683.18508393</v>
      </c>
      <c r="F1900" s="72">
        <f t="shared" si="1024"/>
        <v>4740.53</v>
      </c>
      <c r="G1900" s="3">
        <f>IF(N1900=1,VLOOKUP(A1899,[1]Plan1!$BG$69:$BI$188,3),G1899)</f>
        <v>4752.8599999999997</v>
      </c>
      <c r="H1900" s="11">
        <f t="shared" si="1025"/>
        <v>42615</v>
      </c>
      <c r="I1900" s="11">
        <f t="shared" si="1026"/>
        <v>42645</v>
      </c>
      <c r="J1900" s="26">
        <f t="shared" si="1004"/>
        <v>2.6009749964666096E-3</v>
      </c>
      <c r="K1900" s="11">
        <f t="shared" si="1017"/>
        <v>42705</v>
      </c>
      <c r="L1900" s="11">
        <f t="shared" si="1005"/>
        <v>42705</v>
      </c>
      <c r="M1900" s="1">
        <f t="shared" si="1018"/>
        <v>20</v>
      </c>
      <c r="N1900" s="1">
        <f t="shared" si="1021"/>
        <v>9</v>
      </c>
      <c r="O1900" s="2">
        <f t="shared" si="1006"/>
        <v>1.0011696000000001</v>
      </c>
      <c r="P1900" s="10">
        <f t="shared" si="1031"/>
        <v>1.0008001200000001</v>
      </c>
      <c r="Q1900" s="10">
        <f t="shared" si="1027"/>
        <v>1.4205278109587449</v>
      </c>
      <c r="R1900" s="2">
        <f t="shared" si="1030"/>
        <v>1.4221892599999999</v>
      </c>
      <c r="S1900" s="2">
        <f t="shared" si="1022"/>
        <v>1.4193921199999999</v>
      </c>
      <c r="T1900" s="2">
        <f t="shared" si="1007"/>
        <v>270175.99601869</v>
      </c>
      <c r="U1900" s="2">
        <f t="shared" si="1008"/>
        <v>12021.072040080353</v>
      </c>
      <c r="V1900" s="2">
        <f t="shared" si="1009"/>
        <v>68260.904265027435</v>
      </c>
      <c r="W1900" s="2">
        <f t="shared" si="1010"/>
        <v>270628.24652301776</v>
      </c>
      <c r="X1900" s="27">
        <f t="shared" si="1011"/>
        <v>0</v>
      </c>
      <c r="Y1900" s="2">
        <f t="shared" si="1023"/>
        <v>0</v>
      </c>
      <c r="Z1900" s="67">
        <f t="shared" si="1012"/>
        <v>0</v>
      </c>
      <c r="AA1900" s="2">
        <f t="shared" si="999"/>
        <v>0</v>
      </c>
      <c r="AB1900" s="26">
        <f t="shared" si="1019"/>
        <v>6.7299999999999999E-2</v>
      </c>
      <c r="AC1900" s="27">
        <f t="shared" si="1001"/>
        <v>9</v>
      </c>
      <c r="AD1900" s="27">
        <v>252</v>
      </c>
      <c r="AE1900" s="10">
        <f t="shared" si="1028"/>
        <v>1.0023288539999999</v>
      </c>
      <c r="AF1900" s="2">
        <f t="shared" si="1000"/>
        <v>629.20044902999996</v>
      </c>
      <c r="AG1900" s="2">
        <f t="shared" si="1013"/>
        <v>630.25367442000004</v>
      </c>
      <c r="AH1900" s="3" t="str">
        <f t="shared" si="1014"/>
        <v>-</v>
      </c>
      <c r="AI1900" s="4" t="str">
        <f t="shared" si="1029"/>
        <v>A+J=</v>
      </c>
      <c r="AJ1900" s="11">
        <f t="shared" si="1020"/>
        <v>42709</v>
      </c>
      <c r="AK1900" s="11"/>
      <c r="AL1900" s="4"/>
      <c r="AM1900" s="1"/>
      <c r="AN1900" s="11"/>
      <c r="AO1900" s="1"/>
      <c r="AP1900" s="1"/>
      <c r="AQ1900" s="1"/>
      <c r="AR1900" s="1"/>
      <c r="AS1900" s="6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</row>
    <row r="1901" spans="1:55" x14ac:dyDescent="0.2">
      <c r="A1901" s="144">
        <f t="shared" si="1015"/>
        <v>42690</v>
      </c>
      <c r="B1901" s="2">
        <f t="shared" si="1002"/>
        <v>271258.50019743777</v>
      </c>
      <c r="C1901" s="2">
        <f t="shared" si="1016"/>
        <v>190346.27021791</v>
      </c>
      <c r="D1901" s="68">
        <f>SUM(Y1901:Y$2190)</f>
        <v>28663.085133979999</v>
      </c>
      <c r="E1901" s="68">
        <f t="shared" si="1003"/>
        <v>161683.18508393</v>
      </c>
      <c r="F1901" s="72">
        <f t="shared" si="1024"/>
        <v>4740.53</v>
      </c>
      <c r="G1901" s="3">
        <f>IF(N1901=1,VLOOKUP(A1900,[1]Plan1!$BG$69:$BI$188,3),G1900)</f>
        <v>4752.8599999999997</v>
      </c>
      <c r="H1901" s="11">
        <f t="shared" si="1025"/>
        <v>42615</v>
      </c>
      <c r="I1901" s="11">
        <f t="shared" si="1026"/>
        <v>42645</v>
      </c>
      <c r="J1901" s="26">
        <f t="shared" si="1004"/>
        <v>2.6009749964666096E-3</v>
      </c>
      <c r="K1901" s="11">
        <f t="shared" si="1017"/>
        <v>42705</v>
      </c>
      <c r="L1901" s="11">
        <f t="shared" si="1005"/>
        <v>42705</v>
      </c>
      <c r="M1901" s="1">
        <f t="shared" si="1018"/>
        <v>20</v>
      </c>
      <c r="N1901" s="1">
        <f t="shared" si="1021"/>
        <v>9</v>
      </c>
      <c r="O1901" s="2">
        <f t="shared" si="1006"/>
        <v>1.0011696000000001</v>
      </c>
      <c r="P1901" s="10">
        <f t="shared" si="1031"/>
        <v>1.0008001200000001</v>
      </c>
      <c r="Q1901" s="10">
        <f t="shared" si="1027"/>
        <v>1.4205278109587449</v>
      </c>
      <c r="R1901" s="2">
        <f t="shared" si="1030"/>
        <v>1.4221892599999999</v>
      </c>
      <c r="S1901" s="2">
        <f t="shared" si="1022"/>
        <v>1.4193921199999999</v>
      </c>
      <c r="T1901" s="2">
        <f t="shared" si="1007"/>
        <v>270175.99601869</v>
      </c>
      <c r="U1901" s="2">
        <f t="shared" si="1008"/>
        <v>12021.072040080353</v>
      </c>
      <c r="V1901" s="2">
        <f t="shared" si="1009"/>
        <v>68260.904265027435</v>
      </c>
      <c r="W1901" s="2">
        <f t="shared" si="1010"/>
        <v>270628.24652301776</v>
      </c>
      <c r="X1901" s="27">
        <f t="shared" si="1011"/>
        <v>0</v>
      </c>
      <c r="Y1901" s="2">
        <f t="shared" si="1023"/>
        <v>0</v>
      </c>
      <c r="Z1901" s="67">
        <f t="shared" si="1012"/>
        <v>0</v>
      </c>
      <c r="AA1901" s="2">
        <f t="shared" si="999"/>
        <v>0</v>
      </c>
      <c r="AB1901" s="26">
        <f t="shared" si="1019"/>
        <v>6.7299999999999999E-2</v>
      </c>
      <c r="AC1901" s="27">
        <f t="shared" si="1001"/>
        <v>9</v>
      </c>
      <c r="AD1901" s="27">
        <v>252</v>
      </c>
      <c r="AE1901" s="10">
        <f t="shared" si="1028"/>
        <v>1.0023288539999999</v>
      </c>
      <c r="AF1901" s="2">
        <f t="shared" si="1000"/>
        <v>629.20044902999996</v>
      </c>
      <c r="AG1901" s="2">
        <f t="shared" si="1013"/>
        <v>630.25367442000004</v>
      </c>
      <c r="AH1901" s="3" t="str">
        <f t="shared" si="1014"/>
        <v>-</v>
      </c>
      <c r="AI1901" s="4" t="str">
        <f t="shared" si="1029"/>
        <v>A+J=</v>
      </c>
      <c r="AJ1901" s="11">
        <f t="shared" si="1020"/>
        <v>42709</v>
      </c>
      <c r="AK1901" s="11"/>
      <c r="AL1901" s="4"/>
      <c r="AM1901" s="1"/>
      <c r="AN1901" s="11"/>
      <c r="AO1901" s="1"/>
      <c r="AP1901" s="1"/>
      <c r="AQ1901" s="1"/>
      <c r="AR1901" s="1"/>
      <c r="AS1901" s="6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</row>
    <row r="1902" spans="1:55" x14ac:dyDescent="0.2">
      <c r="A1902" s="144">
        <f t="shared" si="1015"/>
        <v>42691</v>
      </c>
      <c r="B1902" s="2">
        <f t="shared" si="1002"/>
        <v>271358.56230356649</v>
      </c>
      <c r="C1902" s="2">
        <f t="shared" si="1016"/>
        <v>190346.27021791</v>
      </c>
      <c r="D1902" s="68">
        <f>SUM(Y1902:Y$2190)</f>
        <v>28663.085133979999</v>
      </c>
      <c r="E1902" s="68">
        <f t="shared" si="1003"/>
        <v>161683.18508393</v>
      </c>
      <c r="F1902" s="72">
        <f t="shared" si="1024"/>
        <v>4740.53</v>
      </c>
      <c r="G1902" s="3">
        <f>IF(N1902=1,VLOOKUP(A1901,[1]Plan1!$BG$69:$BI$188,3),G1901)</f>
        <v>4752.8599999999997</v>
      </c>
      <c r="H1902" s="11">
        <f t="shared" si="1025"/>
        <v>42615</v>
      </c>
      <c r="I1902" s="11">
        <f t="shared" si="1026"/>
        <v>42645</v>
      </c>
      <c r="J1902" s="26">
        <f t="shared" si="1004"/>
        <v>2.6009749964666096E-3</v>
      </c>
      <c r="K1902" s="11">
        <f t="shared" si="1017"/>
        <v>42705</v>
      </c>
      <c r="L1902" s="11">
        <f t="shared" si="1005"/>
        <v>42705</v>
      </c>
      <c r="M1902" s="1">
        <f t="shared" si="1018"/>
        <v>20</v>
      </c>
      <c r="N1902" s="1">
        <f t="shared" si="1021"/>
        <v>10</v>
      </c>
      <c r="O1902" s="2">
        <f t="shared" si="1006"/>
        <v>1.00129964</v>
      </c>
      <c r="P1902" s="10">
        <f t="shared" si="1031"/>
        <v>1.0008001200000001</v>
      </c>
      <c r="Q1902" s="10">
        <f t="shared" si="1027"/>
        <v>1.4205278109587449</v>
      </c>
      <c r="R1902" s="2">
        <f t="shared" si="1030"/>
        <v>1.4223739799999999</v>
      </c>
      <c r="S1902" s="2">
        <f t="shared" si="1022"/>
        <v>1.4193921199999999</v>
      </c>
      <c r="T1902" s="2">
        <f t="shared" si="1007"/>
        <v>270175.99601869</v>
      </c>
      <c r="U1902" s="2">
        <f t="shared" si="1008"/>
        <v>12021.072040080353</v>
      </c>
      <c r="V1902" s="2">
        <f t="shared" si="1009"/>
        <v>68290.77038297613</v>
      </c>
      <c r="W1902" s="2">
        <f t="shared" si="1010"/>
        <v>270658.11264096649</v>
      </c>
      <c r="X1902" s="27">
        <f t="shared" si="1011"/>
        <v>0</v>
      </c>
      <c r="Y1902" s="2">
        <f t="shared" si="1023"/>
        <v>0</v>
      </c>
      <c r="Z1902" s="67">
        <f t="shared" si="1012"/>
        <v>0</v>
      </c>
      <c r="AA1902" s="2">
        <f t="shared" si="999"/>
        <v>0</v>
      </c>
      <c r="AB1902" s="26">
        <f t="shared" si="1019"/>
        <v>6.7299999999999999E-2</v>
      </c>
      <c r="AC1902" s="27">
        <f t="shared" si="1001"/>
        <v>10</v>
      </c>
      <c r="AD1902" s="27">
        <v>252</v>
      </c>
      <c r="AE1902" s="10">
        <f t="shared" si="1028"/>
        <v>1.0025879499999999</v>
      </c>
      <c r="AF1902" s="2">
        <f t="shared" si="1000"/>
        <v>699.20196888999999</v>
      </c>
      <c r="AG1902" s="2">
        <f t="shared" si="1013"/>
        <v>700.44966260000001</v>
      </c>
      <c r="AH1902" s="3" t="str">
        <f t="shared" si="1014"/>
        <v>-</v>
      </c>
      <c r="AI1902" s="4" t="str">
        <f t="shared" si="1029"/>
        <v>A+J=</v>
      </c>
      <c r="AJ1902" s="11">
        <f t="shared" si="1020"/>
        <v>42709</v>
      </c>
      <c r="AK1902" s="11"/>
      <c r="AL1902" s="4"/>
      <c r="AM1902" s="1"/>
      <c r="AN1902" s="11"/>
      <c r="AO1902" s="1"/>
      <c r="AP1902" s="1"/>
      <c r="AQ1902" s="1"/>
      <c r="AR1902" s="1"/>
      <c r="AS1902" s="6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</row>
    <row r="1903" spans="1:55" x14ac:dyDescent="0.2">
      <c r="A1903" s="144">
        <f t="shared" si="1015"/>
        <v>42692</v>
      </c>
      <c r="B1903" s="2">
        <f t="shared" si="1002"/>
        <v>271458.66288648074</v>
      </c>
      <c r="C1903" s="2">
        <f t="shared" si="1016"/>
        <v>190346.27021791</v>
      </c>
      <c r="D1903" s="68">
        <f>SUM(Y1903:Y$2190)</f>
        <v>28663.085133979999</v>
      </c>
      <c r="E1903" s="68">
        <f t="shared" si="1003"/>
        <v>161683.18508393</v>
      </c>
      <c r="F1903" s="72">
        <f t="shared" si="1024"/>
        <v>4740.53</v>
      </c>
      <c r="G1903" s="3">
        <f>IF(N1903=1,VLOOKUP(A1902,[1]Plan1!$BG$69:$BI$188,3),G1902)</f>
        <v>4752.8599999999997</v>
      </c>
      <c r="H1903" s="11">
        <f t="shared" si="1025"/>
        <v>42615</v>
      </c>
      <c r="I1903" s="11">
        <f t="shared" si="1026"/>
        <v>42645</v>
      </c>
      <c r="J1903" s="26">
        <f t="shared" si="1004"/>
        <v>2.6009749964666096E-3</v>
      </c>
      <c r="K1903" s="11">
        <f t="shared" si="1017"/>
        <v>42705</v>
      </c>
      <c r="L1903" s="11">
        <f t="shared" si="1005"/>
        <v>42705</v>
      </c>
      <c r="M1903" s="1">
        <f t="shared" si="1018"/>
        <v>20</v>
      </c>
      <c r="N1903" s="1">
        <f t="shared" si="1021"/>
        <v>11</v>
      </c>
      <c r="O1903" s="2">
        <f t="shared" si="1006"/>
        <v>1.0014297000000001</v>
      </c>
      <c r="P1903" s="10">
        <f t="shared" si="1031"/>
        <v>1.0008001200000001</v>
      </c>
      <c r="Q1903" s="10">
        <f t="shared" si="1027"/>
        <v>1.4205278109587449</v>
      </c>
      <c r="R1903" s="2">
        <f t="shared" si="1030"/>
        <v>1.42255873</v>
      </c>
      <c r="S1903" s="2">
        <f t="shared" si="1022"/>
        <v>1.4193921199999999</v>
      </c>
      <c r="T1903" s="2">
        <f t="shared" si="1007"/>
        <v>270175.99601869</v>
      </c>
      <c r="U1903" s="2">
        <f t="shared" si="1008"/>
        <v>12021.072040080353</v>
      </c>
      <c r="V1903" s="2">
        <f t="shared" si="1009"/>
        <v>68320.641351420403</v>
      </c>
      <c r="W1903" s="2">
        <f t="shared" si="1010"/>
        <v>270687.98360941076</v>
      </c>
      <c r="X1903" s="27">
        <f t="shared" si="1011"/>
        <v>0</v>
      </c>
      <c r="Y1903" s="2">
        <f t="shared" si="1023"/>
        <v>0</v>
      </c>
      <c r="Z1903" s="67">
        <f t="shared" si="1012"/>
        <v>0</v>
      </c>
      <c r="AA1903" s="2">
        <f t="shared" si="999"/>
        <v>0</v>
      </c>
      <c r="AB1903" s="26">
        <f t="shared" si="1019"/>
        <v>6.7299999999999999E-2</v>
      </c>
      <c r="AC1903" s="27">
        <f t="shared" si="1001"/>
        <v>11</v>
      </c>
      <c r="AD1903" s="27">
        <v>252</v>
      </c>
      <c r="AE1903" s="10">
        <f t="shared" si="1028"/>
        <v>1.0028471130000001</v>
      </c>
      <c r="AF1903" s="2">
        <f t="shared" si="1000"/>
        <v>769.22159054999997</v>
      </c>
      <c r="AG1903" s="2">
        <f t="shared" si="1013"/>
        <v>770.67927707000001</v>
      </c>
      <c r="AH1903" s="3" t="str">
        <f t="shared" si="1014"/>
        <v>-</v>
      </c>
      <c r="AI1903" s="4" t="str">
        <f t="shared" si="1029"/>
        <v>A+J=</v>
      </c>
      <c r="AJ1903" s="11">
        <f t="shared" si="1020"/>
        <v>42709</v>
      </c>
      <c r="AK1903" s="11"/>
      <c r="AL1903" s="4"/>
      <c r="AM1903" s="1"/>
      <c r="AN1903" s="11"/>
      <c r="AO1903" s="1"/>
      <c r="AP1903" s="1"/>
      <c r="AQ1903" s="1"/>
      <c r="AR1903" s="1"/>
      <c r="AS1903" s="6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</row>
    <row r="1904" spans="1:55" x14ac:dyDescent="0.2">
      <c r="A1904" s="144">
        <f t="shared" si="1015"/>
        <v>42693</v>
      </c>
      <c r="B1904" s="2">
        <f t="shared" si="1002"/>
        <v>271558.80033409869</v>
      </c>
      <c r="C1904" s="2">
        <f t="shared" si="1016"/>
        <v>190346.27021791</v>
      </c>
      <c r="D1904" s="68">
        <f>SUM(Y1904:Y$2190)</f>
        <v>28663.085133979999</v>
      </c>
      <c r="E1904" s="68">
        <f t="shared" si="1003"/>
        <v>161683.18508393</v>
      </c>
      <c r="F1904" s="72">
        <f t="shared" si="1024"/>
        <v>4740.53</v>
      </c>
      <c r="G1904" s="3">
        <f>IF(N1904=1,VLOOKUP(A1903,[1]Plan1!$BG$69:$BI$188,3),G1903)</f>
        <v>4752.8599999999997</v>
      </c>
      <c r="H1904" s="11">
        <f t="shared" si="1025"/>
        <v>42615</v>
      </c>
      <c r="I1904" s="11">
        <f t="shared" si="1026"/>
        <v>42645</v>
      </c>
      <c r="J1904" s="26">
        <f t="shared" si="1004"/>
        <v>2.6009749964666096E-3</v>
      </c>
      <c r="K1904" s="11">
        <f t="shared" si="1017"/>
        <v>42705</v>
      </c>
      <c r="L1904" s="11">
        <f t="shared" si="1005"/>
        <v>42705</v>
      </c>
      <c r="M1904" s="1">
        <f t="shared" si="1018"/>
        <v>20</v>
      </c>
      <c r="N1904" s="1">
        <f t="shared" si="1021"/>
        <v>12</v>
      </c>
      <c r="O1904" s="2">
        <f t="shared" si="1006"/>
        <v>1.0015597700000001</v>
      </c>
      <c r="P1904" s="10">
        <f t="shared" si="1031"/>
        <v>1.0008001200000001</v>
      </c>
      <c r="Q1904" s="10">
        <f t="shared" si="1027"/>
        <v>1.4205278109587449</v>
      </c>
      <c r="R1904" s="2">
        <f t="shared" si="1030"/>
        <v>1.4227434999999999</v>
      </c>
      <c r="S1904" s="2">
        <f t="shared" si="1022"/>
        <v>1.4193921199999999</v>
      </c>
      <c r="T1904" s="2">
        <f t="shared" si="1007"/>
        <v>270175.99601869</v>
      </c>
      <c r="U1904" s="2">
        <f t="shared" si="1008"/>
        <v>12021.072040080353</v>
      </c>
      <c r="V1904" s="2">
        <f t="shared" si="1009"/>
        <v>68350.515553528356</v>
      </c>
      <c r="W1904" s="2">
        <f t="shared" si="1010"/>
        <v>270717.85781151871</v>
      </c>
      <c r="X1904" s="27">
        <f t="shared" si="1011"/>
        <v>0</v>
      </c>
      <c r="Y1904" s="2">
        <f t="shared" si="1023"/>
        <v>0</v>
      </c>
      <c r="Z1904" s="67">
        <f t="shared" si="1012"/>
        <v>0</v>
      </c>
      <c r="AA1904" s="2">
        <f t="shared" si="999"/>
        <v>0</v>
      </c>
      <c r="AB1904" s="26">
        <f t="shared" si="1019"/>
        <v>6.7299999999999999E-2</v>
      </c>
      <c r="AC1904" s="27">
        <f t="shared" si="1001"/>
        <v>12</v>
      </c>
      <c r="AD1904" s="27">
        <v>252</v>
      </c>
      <c r="AE1904" s="10">
        <f t="shared" si="1028"/>
        <v>1.003106343</v>
      </c>
      <c r="AF1904" s="2">
        <f t="shared" si="1000"/>
        <v>839.25931400000002</v>
      </c>
      <c r="AG1904" s="2">
        <f t="shared" si="1013"/>
        <v>840.94252257999995</v>
      </c>
      <c r="AH1904" s="3" t="str">
        <f t="shared" si="1014"/>
        <v>-</v>
      </c>
      <c r="AI1904" s="4" t="str">
        <f t="shared" si="1029"/>
        <v>A+J=</v>
      </c>
      <c r="AJ1904" s="11">
        <f t="shared" si="1020"/>
        <v>42709</v>
      </c>
      <c r="AK1904" s="11"/>
      <c r="AL1904" s="4"/>
      <c r="AM1904" s="1"/>
      <c r="AN1904" s="11"/>
      <c r="AO1904" s="1"/>
      <c r="AP1904" s="1"/>
      <c r="AQ1904" s="1"/>
      <c r="AR1904" s="1"/>
      <c r="AS1904" s="6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</row>
    <row r="1905" spans="1:55" x14ac:dyDescent="0.2">
      <c r="A1905" s="144">
        <f t="shared" si="1015"/>
        <v>42694</v>
      </c>
      <c r="B1905" s="2">
        <f t="shared" si="1002"/>
        <v>271558.80033409869</v>
      </c>
      <c r="C1905" s="2">
        <f t="shared" si="1016"/>
        <v>190346.27021791</v>
      </c>
      <c r="D1905" s="68">
        <f>SUM(Y1905:Y$2190)</f>
        <v>28663.085133979999</v>
      </c>
      <c r="E1905" s="68">
        <f t="shared" si="1003"/>
        <v>161683.18508393</v>
      </c>
      <c r="F1905" s="72">
        <f t="shared" si="1024"/>
        <v>4740.53</v>
      </c>
      <c r="G1905" s="3">
        <f>IF(N1905=1,VLOOKUP(A1904,[1]Plan1!$BG$69:$BI$188,3),G1904)</f>
        <v>4752.8599999999997</v>
      </c>
      <c r="H1905" s="11">
        <f t="shared" si="1025"/>
        <v>42615</v>
      </c>
      <c r="I1905" s="11">
        <f t="shared" si="1026"/>
        <v>42645</v>
      </c>
      <c r="J1905" s="26">
        <f t="shared" si="1004"/>
        <v>2.6009749964666096E-3</v>
      </c>
      <c r="K1905" s="11">
        <f t="shared" si="1017"/>
        <v>42705</v>
      </c>
      <c r="L1905" s="11">
        <f t="shared" si="1005"/>
        <v>42705</v>
      </c>
      <c r="M1905" s="1">
        <f t="shared" si="1018"/>
        <v>20</v>
      </c>
      <c r="N1905" s="1">
        <f t="shared" si="1021"/>
        <v>12</v>
      </c>
      <c r="O1905" s="2">
        <f t="shared" si="1006"/>
        <v>1.0015597700000001</v>
      </c>
      <c r="P1905" s="10">
        <f t="shared" si="1031"/>
        <v>1.0008001200000001</v>
      </c>
      <c r="Q1905" s="10">
        <f t="shared" si="1027"/>
        <v>1.4205278109587449</v>
      </c>
      <c r="R1905" s="2">
        <f t="shared" si="1030"/>
        <v>1.4227434999999999</v>
      </c>
      <c r="S1905" s="2">
        <f t="shared" si="1022"/>
        <v>1.4193921199999999</v>
      </c>
      <c r="T1905" s="2">
        <f t="shared" si="1007"/>
        <v>270175.99601869</v>
      </c>
      <c r="U1905" s="2">
        <f t="shared" si="1008"/>
        <v>12021.072040080353</v>
      </c>
      <c r="V1905" s="2">
        <f t="shared" si="1009"/>
        <v>68350.515553528356</v>
      </c>
      <c r="W1905" s="2">
        <f t="shared" si="1010"/>
        <v>270717.85781151871</v>
      </c>
      <c r="X1905" s="27">
        <f t="shared" si="1011"/>
        <v>0</v>
      </c>
      <c r="Y1905" s="2">
        <f t="shared" si="1023"/>
        <v>0</v>
      </c>
      <c r="Z1905" s="67">
        <f t="shared" si="1012"/>
        <v>0</v>
      </c>
      <c r="AA1905" s="2">
        <f t="shared" si="999"/>
        <v>0</v>
      </c>
      <c r="AB1905" s="26">
        <f t="shared" si="1019"/>
        <v>6.7299999999999999E-2</v>
      </c>
      <c r="AC1905" s="27">
        <f t="shared" si="1001"/>
        <v>12</v>
      </c>
      <c r="AD1905" s="27">
        <v>252</v>
      </c>
      <c r="AE1905" s="10">
        <f t="shared" si="1028"/>
        <v>1.003106343</v>
      </c>
      <c r="AF1905" s="2">
        <f t="shared" si="1000"/>
        <v>839.25931400000002</v>
      </c>
      <c r="AG1905" s="2">
        <f t="shared" si="1013"/>
        <v>840.94252257999995</v>
      </c>
      <c r="AH1905" s="3" t="str">
        <f t="shared" si="1014"/>
        <v>-</v>
      </c>
      <c r="AI1905" s="4" t="str">
        <f t="shared" si="1029"/>
        <v>A+J=</v>
      </c>
      <c r="AJ1905" s="11">
        <f t="shared" si="1020"/>
        <v>42709</v>
      </c>
      <c r="AK1905" s="11"/>
      <c r="AL1905" s="4"/>
      <c r="AM1905" s="1"/>
      <c r="AN1905" s="11"/>
      <c r="AO1905" s="1"/>
      <c r="AP1905" s="1"/>
      <c r="AQ1905" s="1"/>
      <c r="AR1905" s="1"/>
      <c r="AS1905" s="6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</row>
    <row r="1906" spans="1:55" x14ac:dyDescent="0.2">
      <c r="A1906" s="144">
        <f t="shared" si="1015"/>
        <v>42695</v>
      </c>
      <c r="B1906" s="2">
        <f t="shared" si="1002"/>
        <v>271558.80033409869</v>
      </c>
      <c r="C1906" s="2">
        <f t="shared" si="1016"/>
        <v>190346.27021791</v>
      </c>
      <c r="D1906" s="68">
        <f>SUM(Y1906:Y$2190)</f>
        <v>28663.085133979999</v>
      </c>
      <c r="E1906" s="68">
        <f t="shared" si="1003"/>
        <v>161683.18508393</v>
      </c>
      <c r="F1906" s="72">
        <f t="shared" si="1024"/>
        <v>4740.53</v>
      </c>
      <c r="G1906" s="3">
        <f>IF(N1906=1,VLOOKUP(A1905,[1]Plan1!$BG$69:$BI$188,3),G1905)</f>
        <v>4752.8599999999997</v>
      </c>
      <c r="H1906" s="11">
        <f t="shared" si="1025"/>
        <v>42615</v>
      </c>
      <c r="I1906" s="11">
        <f t="shared" si="1026"/>
        <v>42645</v>
      </c>
      <c r="J1906" s="26">
        <f t="shared" si="1004"/>
        <v>2.6009749964666096E-3</v>
      </c>
      <c r="K1906" s="11">
        <f t="shared" si="1017"/>
        <v>42705</v>
      </c>
      <c r="L1906" s="11">
        <f t="shared" si="1005"/>
        <v>42705</v>
      </c>
      <c r="M1906" s="1">
        <f t="shared" si="1018"/>
        <v>20</v>
      </c>
      <c r="N1906" s="1">
        <f t="shared" si="1021"/>
        <v>12</v>
      </c>
      <c r="O1906" s="2">
        <f t="shared" si="1006"/>
        <v>1.0015597700000001</v>
      </c>
      <c r="P1906" s="10">
        <f t="shared" si="1031"/>
        <v>1.0008001200000001</v>
      </c>
      <c r="Q1906" s="10">
        <f t="shared" si="1027"/>
        <v>1.4205278109587449</v>
      </c>
      <c r="R1906" s="2">
        <f t="shared" si="1030"/>
        <v>1.4227434999999999</v>
      </c>
      <c r="S1906" s="2">
        <f t="shared" si="1022"/>
        <v>1.4193921199999999</v>
      </c>
      <c r="T1906" s="2">
        <f t="shared" si="1007"/>
        <v>270175.99601869</v>
      </c>
      <c r="U1906" s="2">
        <f t="shared" si="1008"/>
        <v>12021.072040080353</v>
      </c>
      <c r="V1906" s="2">
        <f t="shared" si="1009"/>
        <v>68350.515553528356</v>
      </c>
      <c r="W1906" s="2">
        <f t="shared" si="1010"/>
        <v>270717.85781151871</v>
      </c>
      <c r="X1906" s="27">
        <f t="shared" si="1011"/>
        <v>0</v>
      </c>
      <c r="Y1906" s="2">
        <f t="shared" si="1023"/>
        <v>0</v>
      </c>
      <c r="Z1906" s="67">
        <f t="shared" si="1012"/>
        <v>0</v>
      </c>
      <c r="AA1906" s="2">
        <f t="shared" si="999"/>
        <v>0</v>
      </c>
      <c r="AB1906" s="26">
        <f t="shared" si="1019"/>
        <v>6.7299999999999999E-2</v>
      </c>
      <c r="AC1906" s="27">
        <f t="shared" si="1001"/>
        <v>12</v>
      </c>
      <c r="AD1906" s="27">
        <v>252</v>
      </c>
      <c r="AE1906" s="10">
        <f t="shared" si="1028"/>
        <v>1.003106343</v>
      </c>
      <c r="AF1906" s="2">
        <f t="shared" si="1000"/>
        <v>839.25931400000002</v>
      </c>
      <c r="AG1906" s="2">
        <f t="shared" si="1013"/>
        <v>840.94252257999995</v>
      </c>
      <c r="AH1906" s="3" t="str">
        <f t="shared" si="1014"/>
        <v>-</v>
      </c>
      <c r="AI1906" s="4" t="str">
        <f t="shared" si="1029"/>
        <v>A+J=</v>
      </c>
      <c r="AJ1906" s="11">
        <f t="shared" si="1020"/>
        <v>42709</v>
      </c>
      <c r="AK1906" s="11"/>
      <c r="AL1906" s="4"/>
      <c r="AM1906" s="1"/>
      <c r="AN1906" s="11"/>
      <c r="AO1906" s="1"/>
      <c r="AP1906" s="1"/>
      <c r="AQ1906" s="1"/>
      <c r="AR1906" s="1"/>
      <c r="AS1906" s="6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</row>
    <row r="1907" spans="1:55" x14ac:dyDescent="0.2">
      <c r="A1907" s="144">
        <f t="shared" si="1015"/>
        <v>42696</v>
      </c>
      <c r="B1907" s="2">
        <f t="shared" si="1002"/>
        <v>271658.9762772122</v>
      </c>
      <c r="C1907" s="2">
        <f t="shared" si="1016"/>
        <v>190346.27021791</v>
      </c>
      <c r="D1907" s="68">
        <f>SUM(Y1907:Y$2190)</f>
        <v>28663.085133979999</v>
      </c>
      <c r="E1907" s="68">
        <f t="shared" si="1003"/>
        <v>161683.18508393</v>
      </c>
      <c r="F1907" s="72">
        <f t="shared" si="1024"/>
        <v>4740.53</v>
      </c>
      <c r="G1907" s="3">
        <f>IF(N1907=1,VLOOKUP(A1906,[1]Plan1!$BG$69:$BI$188,3),G1906)</f>
        <v>4752.8599999999997</v>
      </c>
      <c r="H1907" s="11">
        <f t="shared" si="1025"/>
        <v>42615</v>
      </c>
      <c r="I1907" s="11">
        <f t="shared" si="1026"/>
        <v>42645</v>
      </c>
      <c r="J1907" s="26">
        <f t="shared" si="1004"/>
        <v>2.6009749964666096E-3</v>
      </c>
      <c r="K1907" s="11">
        <f t="shared" si="1017"/>
        <v>42705</v>
      </c>
      <c r="L1907" s="11">
        <f t="shared" si="1005"/>
        <v>42705</v>
      </c>
      <c r="M1907" s="1">
        <f t="shared" si="1018"/>
        <v>20</v>
      </c>
      <c r="N1907" s="1">
        <f t="shared" si="1021"/>
        <v>13</v>
      </c>
      <c r="O1907" s="2">
        <f t="shared" si="1006"/>
        <v>1.0016898599999999</v>
      </c>
      <c r="P1907" s="10">
        <f t="shared" si="1031"/>
        <v>1.0008001200000001</v>
      </c>
      <c r="Q1907" s="10">
        <f t="shared" si="1027"/>
        <v>1.4205278109587449</v>
      </c>
      <c r="R1907" s="2">
        <f t="shared" si="1030"/>
        <v>1.4229282999999999</v>
      </c>
      <c r="S1907" s="2">
        <f t="shared" si="1022"/>
        <v>1.4193921199999999</v>
      </c>
      <c r="T1907" s="2">
        <f t="shared" si="1007"/>
        <v>270175.99601869</v>
      </c>
      <c r="U1907" s="2">
        <f t="shared" si="1008"/>
        <v>12021.072040080353</v>
      </c>
      <c r="V1907" s="2">
        <f t="shared" si="1009"/>
        <v>68380.394606131857</v>
      </c>
      <c r="W1907" s="2">
        <f t="shared" si="1010"/>
        <v>270747.73686412221</v>
      </c>
      <c r="X1907" s="27">
        <f t="shared" si="1011"/>
        <v>0</v>
      </c>
      <c r="Y1907" s="2">
        <f t="shared" si="1023"/>
        <v>0</v>
      </c>
      <c r="Z1907" s="67">
        <f t="shared" si="1012"/>
        <v>0</v>
      </c>
      <c r="AA1907" s="2">
        <f t="shared" si="999"/>
        <v>0</v>
      </c>
      <c r="AB1907" s="26">
        <f t="shared" si="1019"/>
        <v>6.7299999999999999E-2</v>
      </c>
      <c r="AC1907" s="27">
        <f t="shared" si="1001"/>
        <v>13</v>
      </c>
      <c r="AD1907" s="27">
        <v>252</v>
      </c>
      <c r="AE1907" s="10">
        <f t="shared" si="1028"/>
        <v>1.0033656399999999</v>
      </c>
      <c r="AF1907" s="2">
        <f t="shared" si="1000"/>
        <v>909.31513924000001</v>
      </c>
      <c r="AG1907" s="2">
        <f t="shared" si="1013"/>
        <v>911.23941308999997</v>
      </c>
      <c r="AH1907" s="3" t="str">
        <f t="shared" si="1014"/>
        <v>-</v>
      </c>
      <c r="AI1907" s="4" t="str">
        <f t="shared" si="1029"/>
        <v>A+J=</v>
      </c>
      <c r="AJ1907" s="11">
        <f t="shared" si="1020"/>
        <v>42709</v>
      </c>
      <c r="AK1907" s="11"/>
      <c r="AL1907" s="4"/>
      <c r="AM1907" s="1"/>
      <c r="AN1907" s="11"/>
      <c r="AO1907" s="1"/>
      <c r="AP1907" s="1"/>
      <c r="AQ1907" s="1"/>
      <c r="AR1907" s="1"/>
      <c r="AS1907" s="6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</row>
    <row r="1908" spans="1:55" x14ac:dyDescent="0.2">
      <c r="A1908" s="144">
        <f t="shared" si="1015"/>
        <v>42697</v>
      </c>
      <c r="B1908" s="2">
        <f t="shared" si="1002"/>
        <v>271759.18910291942</v>
      </c>
      <c r="C1908" s="2">
        <f t="shared" si="1016"/>
        <v>190346.27021791</v>
      </c>
      <c r="D1908" s="68">
        <f>SUM(Y1908:Y$2190)</f>
        <v>28663.085133979999</v>
      </c>
      <c r="E1908" s="68">
        <f t="shared" si="1003"/>
        <v>161683.18508393</v>
      </c>
      <c r="F1908" s="72">
        <f t="shared" si="1024"/>
        <v>4740.53</v>
      </c>
      <c r="G1908" s="3">
        <f>IF(N1908=1,VLOOKUP(A1907,[1]Plan1!$BG$69:$BI$188,3),G1907)</f>
        <v>4752.8599999999997</v>
      </c>
      <c r="H1908" s="11">
        <f t="shared" si="1025"/>
        <v>42615</v>
      </c>
      <c r="I1908" s="11">
        <f t="shared" si="1026"/>
        <v>42645</v>
      </c>
      <c r="J1908" s="26">
        <f t="shared" si="1004"/>
        <v>2.6009749964666096E-3</v>
      </c>
      <c r="K1908" s="11">
        <f t="shared" si="1017"/>
        <v>42705</v>
      </c>
      <c r="L1908" s="11">
        <f t="shared" si="1005"/>
        <v>42705</v>
      </c>
      <c r="M1908" s="1">
        <f t="shared" si="1018"/>
        <v>20</v>
      </c>
      <c r="N1908" s="1">
        <f t="shared" si="1021"/>
        <v>14</v>
      </c>
      <c r="O1908" s="2">
        <f t="shared" si="1006"/>
        <v>1.0018199699999999</v>
      </c>
      <c r="P1908" s="10">
        <f t="shared" si="1031"/>
        <v>1.0008001200000001</v>
      </c>
      <c r="Q1908" s="10">
        <f t="shared" si="1027"/>
        <v>1.4205278109587449</v>
      </c>
      <c r="R1908" s="2">
        <f t="shared" si="1030"/>
        <v>1.42311312</v>
      </c>
      <c r="S1908" s="2">
        <f t="shared" si="1022"/>
        <v>1.4193921199999999</v>
      </c>
      <c r="T1908" s="2">
        <f t="shared" si="1007"/>
        <v>270175.99601869</v>
      </c>
      <c r="U1908" s="2">
        <f t="shared" si="1008"/>
        <v>12021.072040080353</v>
      </c>
      <c r="V1908" s="2">
        <f t="shared" si="1009"/>
        <v>68410.276892399081</v>
      </c>
      <c r="W1908" s="2">
        <f t="shared" si="1010"/>
        <v>270777.61915038945</v>
      </c>
      <c r="X1908" s="27">
        <f t="shared" si="1011"/>
        <v>0</v>
      </c>
      <c r="Y1908" s="2">
        <f t="shared" si="1023"/>
        <v>0</v>
      </c>
      <c r="Z1908" s="67">
        <f t="shared" si="1012"/>
        <v>0</v>
      </c>
      <c r="AA1908" s="2">
        <f t="shared" si="999"/>
        <v>0</v>
      </c>
      <c r="AB1908" s="26">
        <f t="shared" si="1019"/>
        <v>6.7299999999999999E-2</v>
      </c>
      <c r="AC1908" s="27">
        <f t="shared" si="1001"/>
        <v>14</v>
      </c>
      <c r="AD1908" s="27">
        <v>252</v>
      </c>
      <c r="AE1908" s="10">
        <f t="shared" si="1028"/>
        <v>1.0036250040000001</v>
      </c>
      <c r="AF1908" s="2">
        <f t="shared" si="1000"/>
        <v>979.38906626999994</v>
      </c>
      <c r="AG1908" s="2">
        <f t="shared" si="1013"/>
        <v>981.56995253000002</v>
      </c>
      <c r="AH1908" s="3" t="str">
        <f t="shared" si="1014"/>
        <v>-</v>
      </c>
      <c r="AI1908" s="4" t="str">
        <f t="shared" si="1029"/>
        <v>A+J=</v>
      </c>
      <c r="AJ1908" s="11">
        <f t="shared" si="1020"/>
        <v>42709</v>
      </c>
      <c r="AK1908" s="11"/>
      <c r="AL1908" s="4"/>
      <c r="AM1908" s="1"/>
      <c r="AN1908" s="11"/>
      <c r="AO1908" s="1"/>
      <c r="AP1908" s="1"/>
      <c r="AQ1908" s="1"/>
      <c r="AR1908" s="1"/>
      <c r="AS1908" s="6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</row>
    <row r="1909" spans="1:55" x14ac:dyDescent="0.2">
      <c r="A1909" s="144">
        <f t="shared" si="1015"/>
        <v>42698</v>
      </c>
      <c r="B1909" s="2">
        <f t="shared" si="1002"/>
        <v>271859.43881972035</v>
      </c>
      <c r="C1909" s="2">
        <f t="shared" si="1016"/>
        <v>190346.27021791</v>
      </c>
      <c r="D1909" s="68">
        <f>SUM(Y1909:Y$2190)</f>
        <v>28663.085133979999</v>
      </c>
      <c r="E1909" s="68">
        <f t="shared" si="1003"/>
        <v>161683.18508393</v>
      </c>
      <c r="F1909" s="72">
        <f t="shared" si="1024"/>
        <v>4740.53</v>
      </c>
      <c r="G1909" s="3">
        <f>IF(N1909=1,VLOOKUP(A1908,[1]Plan1!$BG$69:$BI$188,3),G1908)</f>
        <v>4752.8599999999997</v>
      </c>
      <c r="H1909" s="11">
        <f t="shared" si="1025"/>
        <v>42615</v>
      </c>
      <c r="I1909" s="11">
        <f t="shared" si="1026"/>
        <v>42645</v>
      </c>
      <c r="J1909" s="26">
        <f t="shared" si="1004"/>
        <v>2.6009749964666096E-3</v>
      </c>
      <c r="K1909" s="11">
        <f t="shared" si="1017"/>
        <v>42705</v>
      </c>
      <c r="L1909" s="11">
        <f t="shared" si="1005"/>
        <v>42705</v>
      </c>
      <c r="M1909" s="1">
        <f t="shared" si="1018"/>
        <v>20</v>
      </c>
      <c r="N1909" s="1">
        <f t="shared" si="1021"/>
        <v>15</v>
      </c>
      <c r="O1909" s="2">
        <f t="shared" si="1006"/>
        <v>1.00195009</v>
      </c>
      <c r="P1909" s="10">
        <f t="shared" si="1031"/>
        <v>1.0008001200000001</v>
      </c>
      <c r="Q1909" s="10">
        <f t="shared" si="1027"/>
        <v>1.4205278109587449</v>
      </c>
      <c r="R1909" s="2">
        <f t="shared" si="1030"/>
        <v>1.42329796</v>
      </c>
      <c r="S1909" s="2">
        <f t="shared" si="1022"/>
        <v>1.4193921199999999</v>
      </c>
      <c r="T1909" s="2">
        <f t="shared" si="1007"/>
        <v>270175.99601869</v>
      </c>
      <c r="U1909" s="2">
        <f t="shared" si="1008"/>
        <v>12021.072040080353</v>
      </c>
      <c r="V1909" s="2">
        <f t="shared" si="1009"/>
        <v>68440.162412329999</v>
      </c>
      <c r="W1909" s="2">
        <f t="shared" si="1010"/>
        <v>270807.50467032037</v>
      </c>
      <c r="X1909" s="27">
        <f t="shared" si="1011"/>
        <v>0</v>
      </c>
      <c r="Y1909" s="2">
        <f t="shared" si="1023"/>
        <v>0</v>
      </c>
      <c r="Z1909" s="67">
        <f t="shared" si="1012"/>
        <v>0</v>
      </c>
      <c r="AA1909" s="2">
        <f t="shared" si="999"/>
        <v>0</v>
      </c>
      <c r="AB1909" s="26">
        <f t="shared" si="1019"/>
        <v>6.7299999999999999E-2</v>
      </c>
      <c r="AC1909" s="27">
        <f t="shared" si="1001"/>
        <v>15</v>
      </c>
      <c r="AD1909" s="27">
        <v>252</v>
      </c>
      <c r="AE1909" s="10">
        <f t="shared" si="1028"/>
        <v>1.003884435</v>
      </c>
      <c r="AF1909" s="2">
        <f t="shared" si="1000"/>
        <v>1049.4810950900001</v>
      </c>
      <c r="AG1909" s="2">
        <f t="shared" si="1013"/>
        <v>1051.9341494</v>
      </c>
      <c r="AH1909" s="3" t="str">
        <f t="shared" si="1014"/>
        <v>-</v>
      </c>
      <c r="AI1909" s="4" t="str">
        <f t="shared" si="1029"/>
        <v>A+J=</v>
      </c>
      <c r="AJ1909" s="11">
        <f t="shared" si="1020"/>
        <v>42709</v>
      </c>
      <c r="AK1909" s="11"/>
      <c r="AL1909" s="4"/>
      <c r="AM1909" s="1"/>
      <c r="AN1909" s="11"/>
      <c r="AO1909" s="1"/>
      <c r="AP1909" s="1"/>
      <c r="AQ1909" s="1"/>
      <c r="AR1909" s="1"/>
      <c r="AS1909" s="6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</row>
    <row r="1910" spans="1:55" x14ac:dyDescent="0.2">
      <c r="A1910" s="144">
        <f t="shared" si="1015"/>
        <v>42699</v>
      </c>
      <c r="B1910" s="2">
        <f t="shared" si="1002"/>
        <v>271959.72733052686</v>
      </c>
      <c r="C1910" s="2">
        <f t="shared" si="1016"/>
        <v>190346.27021791</v>
      </c>
      <c r="D1910" s="68">
        <f>SUM(Y1910:Y$2190)</f>
        <v>28663.085133979999</v>
      </c>
      <c r="E1910" s="68">
        <f t="shared" si="1003"/>
        <v>161683.18508393</v>
      </c>
      <c r="F1910" s="72">
        <f t="shared" si="1024"/>
        <v>4740.53</v>
      </c>
      <c r="G1910" s="3">
        <f>IF(N1910=1,VLOOKUP(A1909,[1]Plan1!$BG$69:$BI$188,3),G1909)</f>
        <v>4752.8599999999997</v>
      </c>
      <c r="H1910" s="11">
        <f t="shared" si="1025"/>
        <v>42615</v>
      </c>
      <c r="I1910" s="11">
        <f t="shared" si="1026"/>
        <v>42645</v>
      </c>
      <c r="J1910" s="26">
        <f t="shared" si="1004"/>
        <v>2.6009749964666096E-3</v>
      </c>
      <c r="K1910" s="11">
        <f t="shared" si="1017"/>
        <v>42705</v>
      </c>
      <c r="L1910" s="11">
        <f t="shared" si="1005"/>
        <v>42705</v>
      </c>
      <c r="M1910" s="1">
        <f t="shared" si="1018"/>
        <v>20</v>
      </c>
      <c r="N1910" s="1">
        <f t="shared" si="1021"/>
        <v>16</v>
      </c>
      <c r="O1910" s="2">
        <f t="shared" si="1006"/>
        <v>1.00208023</v>
      </c>
      <c r="P1910" s="10">
        <f t="shared" si="1031"/>
        <v>1.0008001200000001</v>
      </c>
      <c r="Q1910" s="10">
        <f t="shared" si="1027"/>
        <v>1.4205278109587449</v>
      </c>
      <c r="R1910" s="2">
        <f t="shared" si="1030"/>
        <v>1.42348283</v>
      </c>
      <c r="S1910" s="2">
        <f t="shared" si="1022"/>
        <v>1.4193921199999999</v>
      </c>
      <c r="T1910" s="2">
        <f t="shared" si="1007"/>
        <v>270175.99601869</v>
      </c>
      <c r="U1910" s="2">
        <f t="shared" si="1008"/>
        <v>12021.072040080353</v>
      </c>
      <c r="V1910" s="2">
        <f t="shared" si="1009"/>
        <v>68470.052782756466</v>
      </c>
      <c r="W1910" s="2">
        <f t="shared" si="1010"/>
        <v>270837.39504074684</v>
      </c>
      <c r="X1910" s="27">
        <f t="shared" si="1011"/>
        <v>0</v>
      </c>
      <c r="Y1910" s="2">
        <f t="shared" si="1023"/>
        <v>0</v>
      </c>
      <c r="Z1910" s="67">
        <f t="shared" si="1012"/>
        <v>0</v>
      </c>
      <c r="AA1910" s="2">
        <f t="shared" si="999"/>
        <v>0</v>
      </c>
      <c r="AB1910" s="26">
        <f t="shared" si="1019"/>
        <v>6.7299999999999999E-2</v>
      </c>
      <c r="AC1910" s="27">
        <f t="shared" si="1001"/>
        <v>16</v>
      </c>
      <c r="AD1910" s="27">
        <v>252</v>
      </c>
      <c r="AE1910" s="10">
        <f t="shared" si="1028"/>
        <v>1.004143934</v>
      </c>
      <c r="AF1910" s="2">
        <f t="shared" si="1000"/>
        <v>1119.5914958799999</v>
      </c>
      <c r="AG1910" s="2">
        <f t="shared" si="1013"/>
        <v>1122.3322897800001</v>
      </c>
      <c r="AH1910" s="3" t="str">
        <f t="shared" si="1014"/>
        <v>-</v>
      </c>
      <c r="AI1910" s="4" t="str">
        <f t="shared" si="1029"/>
        <v>A+J=</v>
      </c>
      <c r="AJ1910" s="11">
        <f t="shared" si="1020"/>
        <v>42709</v>
      </c>
      <c r="AK1910" s="11"/>
      <c r="AL1910" s="4"/>
      <c r="AM1910" s="1"/>
      <c r="AN1910" s="11"/>
      <c r="AO1910" s="1"/>
      <c r="AP1910" s="1"/>
      <c r="AQ1910" s="1"/>
      <c r="AR1910" s="1"/>
      <c r="AS1910" s="6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</row>
    <row r="1911" spans="1:55" x14ac:dyDescent="0.2">
      <c r="A1911" s="144">
        <f t="shared" si="1015"/>
        <v>42700</v>
      </c>
      <c r="B1911" s="2">
        <f t="shared" si="1002"/>
        <v>272060.05410345882</v>
      </c>
      <c r="C1911" s="2">
        <f t="shared" si="1016"/>
        <v>190346.27021791</v>
      </c>
      <c r="D1911" s="68">
        <f>SUM(Y1911:Y$2190)</f>
        <v>28663.085133979999</v>
      </c>
      <c r="E1911" s="68">
        <f t="shared" si="1003"/>
        <v>161683.18508393</v>
      </c>
      <c r="F1911" s="72">
        <f t="shared" si="1024"/>
        <v>4740.53</v>
      </c>
      <c r="G1911" s="3">
        <f>IF(N1911=1,VLOOKUP(A1910,[1]Plan1!$BG$69:$BI$188,3),G1910)</f>
        <v>4752.8599999999997</v>
      </c>
      <c r="H1911" s="11">
        <f t="shared" si="1025"/>
        <v>42615</v>
      </c>
      <c r="I1911" s="11">
        <f t="shared" si="1026"/>
        <v>42645</v>
      </c>
      <c r="J1911" s="26">
        <f t="shared" si="1004"/>
        <v>2.6009749964666096E-3</v>
      </c>
      <c r="K1911" s="11">
        <f t="shared" si="1017"/>
        <v>42705</v>
      </c>
      <c r="L1911" s="11">
        <f t="shared" si="1005"/>
        <v>42705</v>
      </c>
      <c r="M1911" s="1">
        <f t="shared" si="1018"/>
        <v>20</v>
      </c>
      <c r="N1911" s="1">
        <f t="shared" si="1021"/>
        <v>17</v>
      </c>
      <c r="O1911" s="2">
        <f t="shared" si="1006"/>
        <v>1.0022103899999999</v>
      </c>
      <c r="P1911" s="10">
        <f t="shared" si="1031"/>
        <v>1.0008001200000001</v>
      </c>
      <c r="Q1911" s="10">
        <f t="shared" si="1027"/>
        <v>1.4205278109587449</v>
      </c>
      <c r="R1911" s="2">
        <f t="shared" si="1030"/>
        <v>1.42366773</v>
      </c>
      <c r="S1911" s="2">
        <f t="shared" si="1022"/>
        <v>1.4193921199999999</v>
      </c>
      <c r="T1911" s="2">
        <f t="shared" si="1007"/>
        <v>270175.99601869</v>
      </c>
      <c r="U1911" s="2">
        <f t="shared" si="1008"/>
        <v>12021.072040080353</v>
      </c>
      <c r="V1911" s="2">
        <f t="shared" si="1009"/>
        <v>68499.948003678481</v>
      </c>
      <c r="W1911" s="2">
        <f t="shared" si="1010"/>
        <v>270867.29026166885</v>
      </c>
      <c r="X1911" s="27">
        <f t="shared" si="1011"/>
        <v>0</v>
      </c>
      <c r="Y1911" s="2">
        <f t="shared" si="1023"/>
        <v>0</v>
      </c>
      <c r="Z1911" s="67">
        <f t="shared" si="1012"/>
        <v>0</v>
      </c>
      <c r="AA1911" s="2">
        <f t="shared" si="999"/>
        <v>0</v>
      </c>
      <c r="AB1911" s="26">
        <f t="shared" si="1019"/>
        <v>6.7299999999999999E-2</v>
      </c>
      <c r="AC1911" s="27">
        <f t="shared" si="1001"/>
        <v>17</v>
      </c>
      <c r="AD1911" s="27">
        <v>252</v>
      </c>
      <c r="AE1911" s="10">
        <f t="shared" si="1028"/>
        <v>1.0044034989999999</v>
      </c>
      <c r="AF1911" s="2">
        <f t="shared" si="1000"/>
        <v>1189.7197282899999</v>
      </c>
      <c r="AG1911" s="2">
        <f t="shared" si="1013"/>
        <v>1192.76384179</v>
      </c>
      <c r="AH1911" s="3" t="str">
        <f t="shared" si="1014"/>
        <v>-</v>
      </c>
      <c r="AI1911" s="4" t="str">
        <f t="shared" si="1029"/>
        <v>A+J=</v>
      </c>
      <c r="AJ1911" s="11">
        <f t="shared" si="1020"/>
        <v>42709</v>
      </c>
      <c r="AK1911" s="11"/>
      <c r="AL1911" s="4"/>
      <c r="AM1911" s="1"/>
      <c r="AN1911" s="11"/>
      <c r="AO1911" s="1"/>
      <c r="AP1911" s="1"/>
      <c r="AQ1911" s="1"/>
      <c r="AR1911" s="1"/>
      <c r="AS1911" s="6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</row>
    <row r="1912" spans="1:55" x14ac:dyDescent="0.2">
      <c r="A1912" s="144">
        <f t="shared" si="1015"/>
        <v>42701</v>
      </c>
      <c r="B1912" s="2">
        <f t="shared" si="1002"/>
        <v>272060.05410345882</v>
      </c>
      <c r="C1912" s="2">
        <f t="shared" si="1016"/>
        <v>190346.27021791</v>
      </c>
      <c r="D1912" s="68">
        <f>SUM(Y1912:Y$2190)</f>
        <v>28663.085133979999</v>
      </c>
      <c r="E1912" s="68">
        <f t="shared" si="1003"/>
        <v>161683.18508393</v>
      </c>
      <c r="F1912" s="72">
        <f t="shared" si="1024"/>
        <v>4740.53</v>
      </c>
      <c r="G1912" s="3">
        <f>IF(N1912=1,VLOOKUP(A1911,[1]Plan1!$BG$69:$BI$188,3),G1911)</f>
        <v>4752.8599999999997</v>
      </c>
      <c r="H1912" s="11">
        <f t="shared" si="1025"/>
        <v>42615</v>
      </c>
      <c r="I1912" s="11">
        <f t="shared" si="1026"/>
        <v>42645</v>
      </c>
      <c r="J1912" s="26">
        <f t="shared" si="1004"/>
        <v>2.6009749964666096E-3</v>
      </c>
      <c r="K1912" s="11">
        <f t="shared" si="1017"/>
        <v>42705</v>
      </c>
      <c r="L1912" s="11">
        <f t="shared" si="1005"/>
        <v>42705</v>
      </c>
      <c r="M1912" s="1">
        <f t="shared" si="1018"/>
        <v>20</v>
      </c>
      <c r="N1912" s="1">
        <f t="shared" si="1021"/>
        <v>17</v>
      </c>
      <c r="O1912" s="2">
        <f t="shared" si="1006"/>
        <v>1.0022103899999999</v>
      </c>
      <c r="P1912" s="10">
        <f t="shared" si="1031"/>
        <v>1.0008001200000001</v>
      </c>
      <c r="Q1912" s="10">
        <f t="shared" si="1027"/>
        <v>1.4205278109587449</v>
      </c>
      <c r="R1912" s="2">
        <f t="shared" si="1030"/>
        <v>1.42366773</v>
      </c>
      <c r="S1912" s="2">
        <f t="shared" si="1022"/>
        <v>1.4193921199999999</v>
      </c>
      <c r="T1912" s="2">
        <f t="shared" si="1007"/>
        <v>270175.99601869</v>
      </c>
      <c r="U1912" s="2">
        <f t="shared" si="1008"/>
        <v>12021.072040080353</v>
      </c>
      <c r="V1912" s="2">
        <f t="shared" si="1009"/>
        <v>68499.948003678481</v>
      </c>
      <c r="W1912" s="2">
        <f t="shared" si="1010"/>
        <v>270867.29026166885</v>
      </c>
      <c r="X1912" s="27">
        <f t="shared" si="1011"/>
        <v>0</v>
      </c>
      <c r="Y1912" s="2">
        <f t="shared" si="1023"/>
        <v>0</v>
      </c>
      <c r="Z1912" s="67">
        <f t="shared" si="1012"/>
        <v>0</v>
      </c>
      <c r="AA1912" s="2">
        <f t="shared" si="999"/>
        <v>0</v>
      </c>
      <c r="AB1912" s="26">
        <f t="shared" si="1019"/>
        <v>6.7299999999999999E-2</v>
      </c>
      <c r="AC1912" s="27">
        <f t="shared" si="1001"/>
        <v>17</v>
      </c>
      <c r="AD1912" s="27">
        <v>252</v>
      </c>
      <c r="AE1912" s="10">
        <f t="shared" si="1028"/>
        <v>1.0044034989999999</v>
      </c>
      <c r="AF1912" s="2">
        <f t="shared" si="1000"/>
        <v>1189.7197282899999</v>
      </c>
      <c r="AG1912" s="2">
        <f t="shared" si="1013"/>
        <v>1192.76384179</v>
      </c>
      <c r="AH1912" s="3" t="str">
        <f t="shared" si="1014"/>
        <v>-</v>
      </c>
      <c r="AI1912" s="4" t="str">
        <f t="shared" si="1029"/>
        <v>A+J=</v>
      </c>
      <c r="AJ1912" s="11">
        <f t="shared" si="1020"/>
        <v>42709</v>
      </c>
      <c r="AK1912" s="11"/>
      <c r="AL1912" s="4"/>
      <c r="AM1912" s="1"/>
      <c r="AN1912" s="11"/>
      <c r="AO1912" s="1"/>
      <c r="AP1912" s="1"/>
      <c r="AQ1912" s="1"/>
      <c r="AR1912" s="1"/>
      <c r="AS1912" s="6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</row>
    <row r="1913" spans="1:55" x14ac:dyDescent="0.2">
      <c r="A1913" s="144">
        <f t="shared" si="1015"/>
        <v>42702</v>
      </c>
      <c r="B1913" s="2">
        <f t="shared" si="1002"/>
        <v>272060.05410345882</v>
      </c>
      <c r="C1913" s="2">
        <f t="shared" si="1016"/>
        <v>190346.27021791</v>
      </c>
      <c r="D1913" s="68">
        <f>SUM(Y1913:Y$2190)</f>
        <v>28663.085133979999</v>
      </c>
      <c r="E1913" s="68">
        <f t="shared" si="1003"/>
        <v>161683.18508393</v>
      </c>
      <c r="F1913" s="72">
        <f t="shared" si="1024"/>
        <v>4740.53</v>
      </c>
      <c r="G1913" s="3">
        <f>IF(N1913=1,VLOOKUP(A1912,[1]Plan1!$BG$69:$BI$188,3),G1912)</f>
        <v>4752.8599999999997</v>
      </c>
      <c r="H1913" s="11">
        <f t="shared" si="1025"/>
        <v>42615</v>
      </c>
      <c r="I1913" s="11">
        <f t="shared" si="1026"/>
        <v>42645</v>
      </c>
      <c r="J1913" s="26">
        <f t="shared" si="1004"/>
        <v>2.6009749964666096E-3</v>
      </c>
      <c r="K1913" s="11">
        <f t="shared" si="1017"/>
        <v>42705</v>
      </c>
      <c r="L1913" s="11">
        <f t="shared" si="1005"/>
        <v>42705</v>
      </c>
      <c r="M1913" s="1">
        <f t="shared" si="1018"/>
        <v>20</v>
      </c>
      <c r="N1913" s="1">
        <f t="shared" si="1021"/>
        <v>17</v>
      </c>
      <c r="O1913" s="2">
        <f t="shared" si="1006"/>
        <v>1.0022103899999999</v>
      </c>
      <c r="P1913" s="10">
        <f t="shared" si="1031"/>
        <v>1.0008001200000001</v>
      </c>
      <c r="Q1913" s="10">
        <f t="shared" si="1027"/>
        <v>1.4205278109587449</v>
      </c>
      <c r="R1913" s="2">
        <f t="shared" si="1030"/>
        <v>1.42366773</v>
      </c>
      <c r="S1913" s="2">
        <f t="shared" si="1022"/>
        <v>1.4193921199999999</v>
      </c>
      <c r="T1913" s="2">
        <f t="shared" si="1007"/>
        <v>270175.99601869</v>
      </c>
      <c r="U1913" s="2">
        <f t="shared" si="1008"/>
        <v>12021.072040080353</v>
      </c>
      <c r="V1913" s="2">
        <f t="shared" si="1009"/>
        <v>68499.948003678481</v>
      </c>
      <c r="W1913" s="2">
        <f t="shared" si="1010"/>
        <v>270867.29026166885</v>
      </c>
      <c r="X1913" s="27">
        <f t="shared" si="1011"/>
        <v>0</v>
      </c>
      <c r="Y1913" s="2">
        <f t="shared" si="1023"/>
        <v>0</v>
      </c>
      <c r="Z1913" s="67">
        <f t="shared" si="1012"/>
        <v>0</v>
      </c>
      <c r="AA1913" s="2">
        <f t="shared" si="999"/>
        <v>0</v>
      </c>
      <c r="AB1913" s="26">
        <f t="shared" si="1019"/>
        <v>6.7299999999999999E-2</v>
      </c>
      <c r="AC1913" s="27">
        <f t="shared" si="1001"/>
        <v>17</v>
      </c>
      <c r="AD1913" s="27">
        <v>252</v>
      </c>
      <c r="AE1913" s="10">
        <f t="shared" si="1028"/>
        <v>1.0044034989999999</v>
      </c>
      <c r="AF1913" s="2">
        <f t="shared" si="1000"/>
        <v>1189.7197282899999</v>
      </c>
      <c r="AG1913" s="2">
        <f t="shared" si="1013"/>
        <v>1192.76384179</v>
      </c>
      <c r="AH1913" s="3" t="str">
        <f t="shared" si="1014"/>
        <v>-</v>
      </c>
      <c r="AI1913" s="4" t="str">
        <f t="shared" si="1029"/>
        <v>A+J=</v>
      </c>
      <c r="AJ1913" s="11">
        <f t="shared" si="1020"/>
        <v>42709</v>
      </c>
      <c r="AK1913" s="11"/>
      <c r="AL1913" s="4"/>
      <c r="AM1913" s="1"/>
      <c r="AN1913" s="11"/>
      <c r="AO1913" s="1"/>
      <c r="AP1913" s="1"/>
      <c r="AQ1913" s="1"/>
      <c r="AR1913" s="1"/>
      <c r="AS1913" s="6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</row>
    <row r="1914" spans="1:55" x14ac:dyDescent="0.2">
      <c r="A1914" s="144">
        <f t="shared" si="1015"/>
        <v>42703</v>
      </c>
      <c r="B1914" s="2">
        <f t="shared" si="1002"/>
        <v>272160.41779476457</v>
      </c>
      <c r="C1914" s="2">
        <f t="shared" si="1016"/>
        <v>190346.27021791</v>
      </c>
      <c r="D1914" s="68">
        <f>SUM(Y1914:Y$2190)</f>
        <v>28663.085133979999</v>
      </c>
      <c r="E1914" s="68">
        <f t="shared" si="1003"/>
        <v>161683.18508393</v>
      </c>
      <c r="F1914" s="72">
        <f t="shared" si="1024"/>
        <v>4740.53</v>
      </c>
      <c r="G1914" s="3">
        <f>IF(N1914=1,VLOOKUP(A1913,[1]Plan1!$BG$69:$BI$188,3),G1913)</f>
        <v>4752.8599999999997</v>
      </c>
      <c r="H1914" s="11">
        <f t="shared" si="1025"/>
        <v>42615</v>
      </c>
      <c r="I1914" s="11">
        <f t="shared" si="1026"/>
        <v>42645</v>
      </c>
      <c r="J1914" s="26">
        <f t="shared" si="1004"/>
        <v>2.6009749964666096E-3</v>
      </c>
      <c r="K1914" s="11">
        <f t="shared" si="1017"/>
        <v>42705</v>
      </c>
      <c r="L1914" s="11">
        <f t="shared" si="1005"/>
        <v>42705</v>
      </c>
      <c r="M1914" s="1">
        <f t="shared" si="1018"/>
        <v>20</v>
      </c>
      <c r="N1914" s="1">
        <f t="shared" si="1021"/>
        <v>18</v>
      </c>
      <c r="O1914" s="2">
        <f t="shared" si="1006"/>
        <v>1.0023405700000001</v>
      </c>
      <c r="P1914" s="10">
        <f t="shared" si="1031"/>
        <v>1.0008001200000001</v>
      </c>
      <c r="Q1914" s="10">
        <f t="shared" si="1027"/>
        <v>1.4205278109587449</v>
      </c>
      <c r="R1914" s="2">
        <f t="shared" si="1030"/>
        <v>1.4238526499999999</v>
      </c>
      <c r="S1914" s="2">
        <f t="shared" si="1022"/>
        <v>1.4193921199999999</v>
      </c>
      <c r="T1914" s="2">
        <f t="shared" si="1007"/>
        <v>270175.99601869</v>
      </c>
      <c r="U1914" s="2">
        <f t="shared" si="1008"/>
        <v>12021.072040080353</v>
      </c>
      <c r="V1914" s="2">
        <f t="shared" si="1009"/>
        <v>68529.84645826419</v>
      </c>
      <c r="W1914" s="2">
        <f t="shared" si="1010"/>
        <v>270897.18871625455</v>
      </c>
      <c r="X1914" s="27">
        <f t="shared" si="1011"/>
        <v>0</v>
      </c>
      <c r="Y1914" s="2">
        <f t="shared" si="1023"/>
        <v>0</v>
      </c>
      <c r="Z1914" s="67">
        <f t="shared" si="1012"/>
        <v>0</v>
      </c>
      <c r="AA1914" s="2">
        <f t="shared" ref="AA1914:AA1977" si="1032">IF(Z1914&gt;0,TRUNC(Z1914*T1914,8),0)</f>
        <v>0</v>
      </c>
      <c r="AB1914" s="26">
        <f t="shared" si="1019"/>
        <v>6.7299999999999999E-2</v>
      </c>
      <c r="AC1914" s="27">
        <f t="shared" si="1001"/>
        <v>18</v>
      </c>
      <c r="AD1914" s="27">
        <v>252</v>
      </c>
      <c r="AE1914" s="10">
        <f t="shared" si="1028"/>
        <v>1.004663131</v>
      </c>
      <c r="AF1914" s="2">
        <f t="shared" ref="AF1914:AF1977" si="1033">TRUNC((T1914*(AE1914-1)),8)</f>
        <v>1259.8660624900001</v>
      </c>
      <c r="AG1914" s="2">
        <f t="shared" si="1013"/>
        <v>1263.2290785099999</v>
      </c>
      <c r="AH1914" s="3" t="str">
        <f t="shared" si="1014"/>
        <v>-</v>
      </c>
      <c r="AI1914" s="4" t="str">
        <f t="shared" si="1029"/>
        <v>A+J=</v>
      </c>
      <c r="AJ1914" s="11">
        <f t="shared" si="1020"/>
        <v>42709</v>
      </c>
      <c r="AK1914" s="11"/>
      <c r="AL1914" s="4"/>
      <c r="AM1914" s="1"/>
      <c r="AN1914" s="11"/>
      <c r="AO1914" s="1"/>
      <c r="AP1914" s="1"/>
      <c r="AQ1914" s="1"/>
      <c r="AR1914" s="1"/>
      <c r="AS1914" s="6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</row>
    <row r="1915" spans="1:55" x14ac:dyDescent="0.2">
      <c r="A1915" s="144">
        <f t="shared" si="1015"/>
        <v>42704</v>
      </c>
      <c r="B1915" s="2">
        <f t="shared" si="1002"/>
        <v>272260.81868388399</v>
      </c>
      <c r="C1915" s="2">
        <f t="shared" si="1016"/>
        <v>190346.27021791</v>
      </c>
      <c r="D1915" s="68">
        <f>SUM(Y1915:Y$2190)</f>
        <v>28663.085133979999</v>
      </c>
      <c r="E1915" s="68">
        <f t="shared" si="1003"/>
        <v>161683.18508393</v>
      </c>
      <c r="F1915" s="72">
        <f t="shared" si="1024"/>
        <v>4740.53</v>
      </c>
      <c r="G1915" s="3">
        <f>IF(N1915=1,VLOOKUP(A1914,[1]Plan1!$BG$69:$BI$188,3),G1914)</f>
        <v>4752.8599999999997</v>
      </c>
      <c r="H1915" s="11">
        <f t="shared" si="1025"/>
        <v>42615</v>
      </c>
      <c r="I1915" s="11">
        <f t="shared" si="1026"/>
        <v>42645</v>
      </c>
      <c r="J1915" s="26">
        <f t="shared" si="1004"/>
        <v>2.6009749964666096E-3</v>
      </c>
      <c r="K1915" s="11">
        <f t="shared" si="1017"/>
        <v>42705</v>
      </c>
      <c r="L1915" s="11">
        <f t="shared" si="1005"/>
        <v>42705</v>
      </c>
      <c r="M1915" s="1">
        <f t="shared" si="1018"/>
        <v>20</v>
      </c>
      <c r="N1915" s="1">
        <f t="shared" si="1021"/>
        <v>19</v>
      </c>
      <c r="O1915" s="2">
        <f t="shared" si="1006"/>
        <v>1.00247076</v>
      </c>
      <c r="P1915" s="10">
        <f t="shared" si="1031"/>
        <v>1.0008001200000001</v>
      </c>
      <c r="Q1915" s="10">
        <f t="shared" si="1027"/>
        <v>1.4205278109587449</v>
      </c>
      <c r="R1915" s="2">
        <f t="shared" si="1030"/>
        <v>1.42403759</v>
      </c>
      <c r="S1915" s="2">
        <f t="shared" si="1022"/>
        <v>1.4193921199999999</v>
      </c>
      <c r="T1915" s="2">
        <f t="shared" si="1007"/>
        <v>270175.99601869</v>
      </c>
      <c r="U1915" s="2">
        <f t="shared" si="1008"/>
        <v>12021.072040080353</v>
      </c>
      <c r="V1915" s="2">
        <f t="shared" si="1009"/>
        <v>68559.748146513622</v>
      </c>
      <c r="W1915" s="2">
        <f t="shared" si="1010"/>
        <v>270927.09040450398</v>
      </c>
      <c r="X1915" s="27">
        <f t="shared" si="1011"/>
        <v>0</v>
      </c>
      <c r="Y1915" s="2">
        <f t="shared" si="1023"/>
        <v>0</v>
      </c>
      <c r="Z1915" s="67">
        <f t="shared" si="1012"/>
        <v>0</v>
      </c>
      <c r="AA1915" s="2">
        <f t="shared" si="1032"/>
        <v>0</v>
      </c>
      <c r="AB1915" s="26">
        <f t="shared" si="1019"/>
        <v>6.7299999999999999E-2</v>
      </c>
      <c r="AC1915" s="27">
        <f t="shared" si="1001"/>
        <v>19</v>
      </c>
      <c r="AD1915" s="27">
        <v>252</v>
      </c>
      <c r="AE1915" s="10">
        <f t="shared" si="1028"/>
        <v>1.004922831</v>
      </c>
      <c r="AF1915" s="2">
        <f t="shared" si="1033"/>
        <v>1330.03076865</v>
      </c>
      <c r="AG1915" s="2">
        <f t="shared" si="1013"/>
        <v>1333.72827938</v>
      </c>
      <c r="AH1915" s="3" t="str">
        <f t="shared" si="1014"/>
        <v>-</v>
      </c>
      <c r="AI1915" s="4" t="str">
        <f t="shared" si="1029"/>
        <v>A+J=</v>
      </c>
      <c r="AJ1915" s="11">
        <f t="shared" si="1020"/>
        <v>42709</v>
      </c>
      <c r="AK1915" s="11"/>
      <c r="AL1915" s="4"/>
      <c r="AM1915" s="1"/>
      <c r="AN1915" s="11"/>
      <c r="AO1915" s="1"/>
      <c r="AP1915" s="1"/>
      <c r="AQ1915" s="1"/>
      <c r="AR1915" s="1"/>
      <c r="AS1915" s="6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</row>
    <row r="1916" spans="1:55" x14ac:dyDescent="0.2">
      <c r="A1916" s="144">
        <f t="shared" si="1015"/>
        <v>42705</v>
      </c>
      <c r="B1916" s="2">
        <f t="shared" si="1002"/>
        <v>272361.25786272896</v>
      </c>
      <c r="C1916" s="2">
        <f t="shared" si="1016"/>
        <v>190346.27021791</v>
      </c>
      <c r="D1916" s="68">
        <f>SUM(Y1916:Y$2190)</f>
        <v>28663.085133979999</v>
      </c>
      <c r="E1916" s="68">
        <f t="shared" si="1003"/>
        <v>161683.18508393</v>
      </c>
      <c r="F1916" s="72">
        <f t="shared" si="1024"/>
        <v>4740.53</v>
      </c>
      <c r="G1916" s="3">
        <f>IF(N1916=1,VLOOKUP(A1915,[1]Plan1!$BG$69:$BI$188,3),G1915)</f>
        <v>4752.8599999999997</v>
      </c>
      <c r="H1916" s="11">
        <f t="shared" si="1025"/>
        <v>42615</v>
      </c>
      <c r="I1916" s="11">
        <f t="shared" si="1026"/>
        <v>42645</v>
      </c>
      <c r="J1916" s="26">
        <f t="shared" si="1004"/>
        <v>2.6009749964666096E-3</v>
      </c>
      <c r="K1916" s="11">
        <f t="shared" si="1017"/>
        <v>42737</v>
      </c>
      <c r="L1916" s="11">
        <f t="shared" si="1005"/>
        <v>42705</v>
      </c>
      <c r="M1916" s="1">
        <f t="shared" si="1018"/>
        <v>20</v>
      </c>
      <c r="N1916" s="1">
        <f t="shared" si="1021"/>
        <v>20</v>
      </c>
      <c r="O1916" s="2">
        <f t="shared" si="1006"/>
        <v>1.00260097</v>
      </c>
      <c r="P1916" s="10">
        <f t="shared" si="1031"/>
        <v>1.0008001200000001</v>
      </c>
      <c r="Q1916" s="10">
        <f t="shared" si="1027"/>
        <v>1.4205278109587449</v>
      </c>
      <c r="R1916" s="2">
        <f t="shared" si="1030"/>
        <v>1.42422256</v>
      </c>
      <c r="S1916" s="2">
        <f t="shared" si="1022"/>
        <v>1.4193921199999999</v>
      </c>
      <c r="T1916" s="2">
        <f t="shared" si="1007"/>
        <v>270175.99601869</v>
      </c>
      <c r="U1916" s="2">
        <f t="shared" si="1008"/>
        <v>12021.072040080353</v>
      </c>
      <c r="V1916" s="2">
        <f t="shared" si="1009"/>
        <v>68589.654685258603</v>
      </c>
      <c r="W1916" s="2">
        <f t="shared" si="1010"/>
        <v>270956.99694324896</v>
      </c>
      <c r="X1916" s="27">
        <f t="shared" si="1011"/>
        <v>62</v>
      </c>
      <c r="Y1916" s="2">
        <f t="shared" si="1023"/>
        <v>2845.1833051200001</v>
      </c>
      <c r="Z1916" s="67">
        <f t="shared" si="1012"/>
        <v>1.49474077E-2</v>
      </c>
      <c r="AA1916" s="2">
        <f t="shared" si="1032"/>
        <v>4038.43076324</v>
      </c>
      <c r="AB1916" s="26">
        <f t="shared" si="1019"/>
        <v>6.7299999999999999E-2</v>
      </c>
      <c r="AC1916" s="27">
        <f t="shared" ref="AC1916:AC1979" si="1034">N1916</f>
        <v>20</v>
      </c>
      <c r="AD1916" s="27">
        <v>252</v>
      </c>
      <c r="AE1916" s="10">
        <f t="shared" si="1028"/>
        <v>1.0051825969999999</v>
      </c>
      <c r="AF1916" s="2">
        <f t="shared" si="1033"/>
        <v>1400.2133064300001</v>
      </c>
      <c r="AG1916" s="2">
        <f t="shared" si="1013"/>
        <v>1404.26091948</v>
      </c>
      <c r="AH1916" s="3">
        <f t="shared" si="1014"/>
        <v>5438.6440696700001</v>
      </c>
      <c r="AI1916" s="4" t="str">
        <f t="shared" si="1029"/>
        <v>A+J=</v>
      </c>
      <c r="AJ1916" s="11">
        <f t="shared" si="1020"/>
        <v>42709</v>
      </c>
      <c r="AK1916" s="11"/>
      <c r="AL1916" s="4"/>
      <c r="AM1916" s="1"/>
      <c r="AN1916" s="11"/>
      <c r="AO1916" s="1"/>
      <c r="AP1916" s="1"/>
      <c r="AQ1916" s="1"/>
      <c r="AR1916" s="1"/>
      <c r="AS1916" s="6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</row>
    <row r="1917" spans="1:55" x14ac:dyDescent="0.2">
      <c r="A1917" s="144">
        <f t="shared" si="1015"/>
        <v>42706</v>
      </c>
      <c r="B1917" s="2">
        <f t="shared" si="1002"/>
        <v>267006.40075342468</v>
      </c>
      <c r="C1917" s="2">
        <f t="shared" si="1016"/>
        <v>187501.08691278999</v>
      </c>
      <c r="D1917" s="68">
        <f>SUM(Y1917:Y$2190)</f>
        <v>25817.901828859998</v>
      </c>
      <c r="E1917" s="68">
        <f t="shared" si="1003"/>
        <v>161683.18508393</v>
      </c>
      <c r="F1917" s="72">
        <f t="shared" si="1024"/>
        <v>4752.8599999999997</v>
      </c>
      <c r="G1917" s="3">
        <f>IF(N1917=1,VLOOKUP(A1916,[1]Plan1!$BG$69:$BI$188,3),G1916)</f>
        <v>4761.42</v>
      </c>
      <c r="H1917" s="11">
        <f t="shared" si="1025"/>
        <v>42645</v>
      </c>
      <c r="I1917" s="11">
        <f t="shared" si="1026"/>
        <v>42676</v>
      </c>
      <c r="J1917" s="26">
        <f t="shared" si="1004"/>
        <v>1.8010208590197863E-3</v>
      </c>
      <c r="K1917" s="11">
        <f t="shared" si="1017"/>
        <v>42737</v>
      </c>
      <c r="L1917" s="11">
        <f t="shared" si="1005"/>
        <v>42737</v>
      </c>
      <c r="M1917" s="1">
        <f t="shared" si="1018"/>
        <v>22</v>
      </c>
      <c r="N1917" s="1">
        <f t="shared" si="1021"/>
        <v>1</v>
      </c>
      <c r="O1917" s="2">
        <f t="shared" si="1006"/>
        <v>1.0000817900000001</v>
      </c>
      <c r="P1917" s="10">
        <f t="shared" si="1031"/>
        <v>1.00260097</v>
      </c>
      <c r="Q1917" s="10">
        <f t="shared" si="1027"/>
        <v>1.4242225611792143</v>
      </c>
      <c r="R1917" s="2">
        <f t="shared" si="1030"/>
        <v>1.42433904</v>
      </c>
      <c r="S1917" s="2">
        <f t="shared" si="1022"/>
        <v>1.4193921199999999</v>
      </c>
      <c r="T1917" s="2">
        <f t="shared" si="1007"/>
        <v>266137.56525544001</v>
      </c>
      <c r="U1917" s="2">
        <f t="shared" si="1008"/>
        <v>10827.824581957469</v>
      </c>
      <c r="V1917" s="2">
        <f t="shared" si="1009"/>
        <v>68608.487542657182</v>
      </c>
      <c r="W1917" s="2">
        <f t="shared" si="1010"/>
        <v>266937.39903740468</v>
      </c>
      <c r="X1917" s="27">
        <f t="shared" si="1011"/>
        <v>0</v>
      </c>
      <c r="Y1917" s="2">
        <f t="shared" si="1023"/>
        <v>0</v>
      </c>
      <c r="Z1917" s="67">
        <f t="shared" si="1012"/>
        <v>0</v>
      </c>
      <c r="AA1917" s="2">
        <f t="shared" si="1032"/>
        <v>0</v>
      </c>
      <c r="AB1917" s="26">
        <f t="shared" si="1019"/>
        <v>6.7299999999999999E-2</v>
      </c>
      <c r="AC1917" s="27">
        <f t="shared" si="1034"/>
        <v>1</v>
      </c>
      <c r="AD1917" s="27">
        <v>252</v>
      </c>
      <c r="AE1917" s="10">
        <f t="shared" si="1028"/>
        <v>1.0002584940000001</v>
      </c>
      <c r="AF1917" s="2">
        <f t="shared" si="1033"/>
        <v>68.794963789999997</v>
      </c>
      <c r="AG1917" s="2">
        <f t="shared" si="1013"/>
        <v>69.001716020000003</v>
      </c>
      <c r="AH1917" s="3" t="str">
        <f t="shared" si="1014"/>
        <v>-</v>
      </c>
      <c r="AI1917" s="4" t="str">
        <f t="shared" si="1029"/>
        <v>A+J=</v>
      </c>
      <c r="AJ1917" s="11">
        <f t="shared" si="1020"/>
        <v>42739</v>
      </c>
      <c r="AK1917" s="11"/>
      <c r="AL1917" s="4"/>
      <c r="AM1917" s="1"/>
      <c r="AN1917" s="11"/>
      <c r="AO1917" s="1"/>
      <c r="AP1917" s="1"/>
      <c r="AQ1917" s="1"/>
      <c r="AR1917" s="1"/>
      <c r="AS1917" s="6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</row>
    <row r="1918" spans="1:55" x14ac:dyDescent="0.2">
      <c r="A1918" s="144">
        <f t="shared" si="1015"/>
        <v>42707</v>
      </c>
      <c r="B1918" s="2">
        <f t="shared" si="1002"/>
        <v>267094.26618461695</v>
      </c>
      <c r="C1918" s="2">
        <f t="shared" si="1016"/>
        <v>187501.08691278999</v>
      </c>
      <c r="D1918" s="68">
        <f>SUM(Y1918:Y$2190)</f>
        <v>25817.901828859998</v>
      </c>
      <c r="E1918" s="68">
        <f t="shared" si="1003"/>
        <v>161683.18508393</v>
      </c>
      <c r="F1918" s="72">
        <f t="shared" si="1024"/>
        <v>4752.8599999999997</v>
      </c>
      <c r="G1918" s="3">
        <f>IF(N1918=1,VLOOKUP(A1917,[1]Plan1!$BG$69:$BI$188,3),G1917)</f>
        <v>4761.42</v>
      </c>
      <c r="H1918" s="11">
        <f t="shared" si="1025"/>
        <v>42645</v>
      </c>
      <c r="I1918" s="11">
        <f t="shared" si="1026"/>
        <v>42676</v>
      </c>
      <c r="J1918" s="26">
        <f t="shared" si="1004"/>
        <v>1.8010208590197863E-3</v>
      </c>
      <c r="K1918" s="11">
        <f t="shared" si="1017"/>
        <v>42737</v>
      </c>
      <c r="L1918" s="11">
        <f t="shared" si="1005"/>
        <v>42737</v>
      </c>
      <c r="M1918" s="1">
        <f t="shared" si="1018"/>
        <v>22</v>
      </c>
      <c r="N1918" s="1">
        <f t="shared" si="1021"/>
        <v>2</v>
      </c>
      <c r="O1918" s="2">
        <f t="shared" si="1006"/>
        <v>1.0001635900000001</v>
      </c>
      <c r="P1918" s="10">
        <f t="shared" si="1031"/>
        <v>1.00260097</v>
      </c>
      <c r="Q1918" s="10">
        <f t="shared" si="1027"/>
        <v>1.4242225611792143</v>
      </c>
      <c r="R1918" s="2">
        <f t="shared" si="1030"/>
        <v>1.4244555400000001</v>
      </c>
      <c r="S1918" s="2">
        <f t="shared" si="1022"/>
        <v>1.4193921199999999</v>
      </c>
      <c r="T1918" s="2">
        <f t="shared" si="1007"/>
        <v>266137.56525544001</v>
      </c>
      <c r="U1918" s="2">
        <f t="shared" si="1008"/>
        <v>10827.824581957469</v>
      </c>
      <c r="V1918" s="2">
        <f t="shared" si="1009"/>
        <v>68627.323633719468</v>
      </c>
      <c r="W1918" s="2">
        <f t="shared" si="1010"/>
        <v>266956.23512846697</v>
      </c>
      <c r="X1918" s="27">
        <f t="shared" si="1011"/>
        <v>0</v>
      </c>
      <c r="Y1918" s="2">
        <f t="shared" si="1023"/>
        <v>0</v>
      </c>
      <c r="Z1918" s="67">
        <f t="shared" si="1012"/>
        <v>0</v>
      </c>
      <c r="AA1918" s="2">
        <f t="shared" si="1032"/>
        <v>0</v>
      </c>
      <c r="AB1918" s="26">
        <f t="shared" si="1019"/>
        <v>6.7299999999999999E-2</v>
      </c>
      <c r="AC1918" s="27">
        <f t="shared" si="1034"/>
        <v>2</v>
      </c>
      <c r="AD1918" s="27">
        <v>252</v>
      </c>
      <c r="AE1918" s="10">
        <f t="shared" si="1028"/>
        <v>1.000517055</v>
      </c>
      <c r="AF1918" s="2">
        <f t="shared" si="1033"/>
        <v>137.6077588</v>
      </c>
      <c r="AG1918" s="2">
        <f t="shared" si="1013"/>
        <v>138.03105615000001</v>
      </c>
      <c r="AH1918" s="3" t="str">
        <f t="shared" si="1014"/>
        <v>-</v>
      </c>
      <c r="AI1918" s="4" t="str">
        <f t="shared" si="1029"/>
        <v>A+J=</v>
      </c>
      <c r="AJ1918" s="11">
        <f t="shared" si="1020"/>
        <v>42739</v>
      </c>
      <c r="AK1918" s="11"/>
      <c r="AL1918" s="4"/>
      <c r="AM1918" s="1"/>
      <c r="AN1918" s="11"/>
      <c r="AO1918" s="1"/>
      <c r="AP1918" s="1"/>
      <c r="AQ1918" s="1"/>
      <c r="AR1918" s="1"/>
      <c r="AS1918" s="6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</row>
    <row r="1919" spans="1:55" x14ac:dyDescent="0.2">
      <c r="A1919" s="144">
        <f t="shared" si="1015"/>
        <v>42708</v>
      </c>
      <c r="B1919" s="2">
        <f t="shared" si="1002"/>
        <v>267094.26618461695</v>
      </c>
      <c r="C1919" s="2">
        <f t="shared" si="1016"/>
        <v>187501.08691278999</v>
      </c>
      <c r="D1919" s="68">
        <f>SUM(Y1919:Y$2190)</f>
        <v>25817.901828859998</v>
      </c>
      <c r="E1919" s="68">
        <f t="shared" si="1003"/>
        <v>161683.18508393</v>
      </c>
      <c r="F1919" s="72">
        <f t="shared" si="1024"/>
        <v>4752.8599999999997</v>
      </c>
      <c r="G1919" s="3">
        <f>IF(N1919=1,VLOOKUP(A1918,[1]Plan1!$BG$69:$BI$188,3),G1918)</f>
        <v>4761.42</v>
      </c>
      <c r="H1919" s="11">
        <f t="shared" si="1025"/>
        <v>42645</v>
      </c>
      <c r="I1919" s="11">
        <f t="shared" si="1026"/>
        <v>42676</v>
      </c>
      <c r="J1919" s="26">
        <f t="shared" si="1004"/>
        <v>1.8010208590197863E-3</v>
      </c>
      <c r="K1919" s="11">
        <f t="shared" si="1017"/>
        <v>42737</v>
      </c>
      <c r="L1919" s="11">
        <f t="shared" si="1005"/>
        <v>42737</v>
      </c>
      <c r="M1919" s="1">
        <f t="shared" si="1018"/>
        <v>22</v>
      </c>
      <c r="N1919" s="1">
        <f t="shared" si="1021"/>
        <v>2</v>
      </c>
      <c r="O1919" s="2">
        <f t="shared" si="1006"/>
        <v>1.0001635900000001</v>
      </c>
      <c r="P1919" s="10">
        <f t="shared" si="1031"/>
        <v>1.00260097</v>
      </c>
      <c r="Q1919" s="10">
        <f t="shared" si="1027"/>
        <v>1.4242225611792143</v>
      </c>
      <c r="R1919" s="2">
        <f t="shared" si="1030"/>
        <v>1.4244555400000001</v>
      </c>
      <c r="S1919" s="2">
        <f t="shared" si="1022"/>
        <v>1.4193921199999999</v>
      </c>
      <c r="T1919" s="2">
        <f t="shared" si="1007"/>
        <v>266137.56525544001</v>
      </c>
      <c r="U1919" s="2">
        <f t="shared" si="1008"/>
        <v>10827.824581957469</v>
      </c>
      <c r="V1919" s="2">
        <f t="shared" si="1009"/>
        <v>68627.323633719468</v>
      </c>
      <c r="W1919" s="2">
        <f t="shared" si="1010"/>
        <v>266956.23512846697</v>
      </c>
      <c r="X1919" s="27">
        <f t="shared" si="1011"/>
        <v>0</v>
      </c>
      <c r="Y1919" s="2">
        <f t="shared" si="1023"/>
        <v>0</v>
      </c>
      <c r="Z1919" s="67">
        <f t="shared" si="1012"/>
        <v>0</v>
      </c>
      <c r="AA1919" s="2">
        <f t="shared" si="1032"/>
        <v>0</v>
      </c>
      <c r="AB1919" s="26">
        <f t="shared" si="1019"/>
        <v>6.7299999999999999E-2</v>
      </c>
      <c r="AC1919" s="27">
        <f t="shared" si="1034"/>
        <v>2</v>
      </c>
      <c r="AD1919" s="27">
        <v>252</v>
      </c>
      <c r="AE1919" s="10">
        <f t="shared" si="1028"/>
        <v>1.000517055</v>
      </c>
      <c r="AF1919" s="2">
        <f t="shared" si="1033"/>
        <v>137.6077588</v>
      </c>
      <c r="AG1919" s="2">
        <f t="shared" si="1013"/>
        <v>138.03105615000001</v>
      </c>
      <c r="AH1919" s="3" t="str">
        <f t="shared" si="1014"/>
        <v>-</v>
      </c>
      <c r="AI1919" s="4" t="str">
        <f t="shared" si="1029"/>
        <v>A+J=</v>
      </c>
      <c r="AJ1919" s="11">
        <f t="shared" si="1020"/>
        <v>42739</v>
      </c>
      <c r="AK1919" s="11"/>
      <c r="AL1919" s="4"/>
      <c r="AM1919" s="1"/>
      <c r="AN1919" s="11"/>
      <c r="AO1919" s="1"/>
      <c r="AP1919" s="1"/>
      <c r="AQ1919" s="1"/>
      <c r="AR1919" s="1"/>
      <c r="AS1919" s="6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</row>
    <row r="1920" spans="1:55" x14ac:dyDescent="0.2">
      <c r="A1920" s="144">
        <f t="shared" si="1015"/>
        <v>42709</v>
      </c>
      <c r="B1920" s="2">
        <f t="shared" si="1002"/>
        <v>267094.26618461695</v>
      </c>
      <c r="C1920" s="2">
        <f t="shared" si="1016"/>
        <v>187501.08691278999</v>
      </c>
      <c r="D1920" s="68">
        <f>SUM(Y1920:Y$2190)</f>
        <v>25817.901828859998</v>
      </c>
      <c r="E1920" s="68">
        <f t="shared" si="1003"/>
        <v>161683.18508393</v>
      </c>
      <c r="F1920" s="72">
        <f t="shared" si="1024"/>
        <v>4752.8599999999997</v>
      </c>
      <c r="G1920" s="3">
        <f>IF(N1920=1,VLOOKUP(A1919,[1]Plan1!$BG$69:$BI$188,3),G1919)</f>
        <v>4761.42</v>
      </c>
      <c r="H1920" s="11">
        <f t="shared" si="1025"/>
        <v>42645</v>
      </c>
      <c r="I1920" s="11">
        <f t="shared" si="1026"/>
        <v>42676</v>
      </c>
      <c r="J1920" s="26">
        <f t="shared" si="1004"/>
        <v>1.8010208590197863E-3</v>
      </c>
      <c r="K1920" s="11">
        <f t="shared" si="1017"/>
        <v>42737</v>
      </c>
      <c r="L1920" s="11">
        <f t="shared" si="1005"/>
        <v>42737</v>
      </c>
      <c r="M1920" s="1">
        <f t="shared" si="1018"/>
        <v>22</v>
      </c>
      <c r="N1920" s="1">
        <f t="shared" si="1021"/>
        <v>2</v>
      </c>
      <c r="O1920" s="2">
        <f t="shared" si="1006"/>
        <v>1.0001635900000001</v>
      </c>
      <c r="P1920" s="10">
        <f t="shared" si="1031"/>
        <v>1.00260097</v>
      </c>
      <c r="Q1920" s="10">
        <f t="shared" si="1027"/>
        <v>1.4242225611792143</v>
      </c>
      <c r="R1920" s="2">
        <f t="shared" si="1030"/>
        <v>1.4244555400000001</v>
      </c>
      <c r="S1920" s="2">
        <f t="shared" si="1022"/>
        <v>1.4193921199999999</v>
      </c>
      <c r="T1920" s="2">
        <f t="shared" si="1007"/>
        <v>266137.56525544001</v>
      </c>
      <c r="U1920" s="2">
        <f t="shared" si="1008"/>
        <v>10827.824581957469</v>
      </c>
      <c r="V1920" s="2">
        <f t="shared" si="1009"/>
        <v>68627.323633719468</v>
      </c>
      <c r="W1920" s="2">
        <f t="shared" si="1010"/>
        <v>266956.23512846697</v>
      </c>
      <c r="X1920" s="27">
        <f t="shared" si="1011"/>
        <v>0</v>
      </c>
      <c r="Y1920" s="2">
        <f t="shared" si="1023"/>
        <v>0</v>
      </c>
      <c r="Z1920" s="67">
        <f t="shared" si="1012"/>
        <v>0</v>
      </c>
      <c r="AA1920" s="2">
        <f t="shared" si="1032"/>
        <v>0</v>
      </c>
      <c r="AB1920" s="26">
        <f t="shared" si="1019"/>
        <v>6.7299999999999999E-2</v>
      </c>
      <c r="AC1920" s="27">
        <f t="shared" si="1034"/>
        <v>2</v>
      </c>
      <c r="AD1920" s="27">
        <v>252</v>
      </c>
      <c r="AE1920" s="10">
        <f t="shared" si="1028"/>
        <v>1.000517055</v>
      </c>
      <c r="AF1920" s="2">
        <f t="shared" si="1033"/>
        <v>137.6077588</v>
      </c>
      <c r="AG1920" s="2">
        <f t="shared" si="1013"/>
        <v>138.03105615000001</v>
      </c>
      <c r="AH1920" s="3" t="str">
        <f t="shared" si="1014"/>
        <v>-</v>
      </c>
      <c r="AI1920" s="4" t="str">
        <f t="shared" si="1029"/>
        <v>A+J=</v>
      </c>
      <c r="AJ1920" s="11">
        <f t="shared" si="1020"/>
        <v>42739</v>
      </c>
      <c r="AK1920" s="11"/>
      <c r="AL1920" s="4"/>
      <c r="AM1920" s="1"/>
      <c r="AN1920" s="11"/>
      <c r="AO1920" s="1"/>
      <c r="AP1920" s="1"/>
      <c r="AQ1920" s="1"/>
      <c r="AR1920" s="1"/>
      <c r="AS1920" s="6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</row>
    <row r="1921" spans="1:55" x14ac:dyDescent="0.2">
      <c r="A1921" s="144">
        <f t="shared" si="1015"/>
        <v>42710</v>
      </c>
      <c r="B1921" s="2">
        <f t="shared" si="1002"/>
        <v>267182.16247986286</v>
      </c>
      <c r="C1921" s="2">
        <f t="shared" si="1016"/>
        <v>187501.08691278999</v>
      </c>
      <c r="D1921" s="68">
        <f>SUM(Y1921:Y$2190)</f>
        <v>25817.901828859998</v>
      </c>
      <c r="E1921" s="68">
        <f t="shared" si="1003"/>
        <v>161683.18508393</v>
      </c>
      <c r="F1921" s="72">
        <f t="shared" si="1024"/>
        <v>4752.8599999999997</v>
      </c>
      <c r="G1921" s="3">
        <f>IF(N1921=1,VLOOKUP(A1920,[1]Plan1!$BG$69:$BI$188,3),G1920)</f>
        <v>4761.42</v>
      </c>
      <c r="H1921" s="11">
        <f t="shared" si="1025"/>
        <v>42645</v>
      </c>
      <c r="I1921" s="11">
        <f t="shared" si="1026"/>
        <v>42676</v>
      </c>
      <c r="J1921" s="26">
        <f t="shared" si="1004"/>
        <v>1.8010208590197863E-3</v>
      </c>
      <c r="K1921" s="11">
        <f t="shared" si="1017"/>
        <v>42737</v>
      </c>
      <c r="L1921" s="11">
        <f t="shared" si="1005"/>
        <v>42737</v>
      </c>
      <c r="M1921" s="1">
        <f t="shared" si="1018"/>
        <v>22</v>
      </c>
      <c r="N1921" s="1">
        <f t="shared" si="1021"/>
        <v>3</v>
      </c>
      <c r="O1921" s="2">
        <f t="shared" si="1006"/>
        <v>1.0002454000000001</v>
      </c>
      <c r="P1921" s="10">
        <f t="shared" si="1031"/>
        <v>1.00260097</v>
      </c>
      <c r="Q1921" s="10">
        <f t="shared" si="1027"/>
        <v>1.4242225611792143</v>
      </c>
      <c r="R1921" s="2">
        <f t="shared" si="1030"/>
        <v>1.42457206</v>
      </c>
      <c r="S1921" s="2">
        <f t="shared" si="1022"/>
        <v>1.4193921199999999</v>
      </c>
      <c r="T1921" s="2">
        <f t="shared" si="1007"/>
        <v>266137.56525544001</v>
      </c>
      <c r="U1921" s="2">
        <f t="shared" si="1008"/>
        <v>10827.824581957469</v>
      </c>
      <c r="V1921" s="2">
        <f t="shared" si="1009"/>
        <v>68646.162958445435</v>
      </c>
      <c r="W1921" s="2">
        <f t="shared" si="1010"/>
        <v>266975.07445319288</v>
      </c>
      <c r="X1921" s="27">
        <f t="shared" si="1011"/>
        <v>0</v>
      </c>
      <c r="Y1921" s="2">
        <f t="shared" si="1023"/>
        <v>0</v>
      </c>
      <c r="Z1921" s="67">
        <f t="shared" si="1012"/>
        <v>0</v>
      </c>
      <c r="AA1921" s="2">
        <f t="shared" si="1032"/>
        <v>0</v>
      </c>
      <c r="AB1921" s="26">
        <f t="shared" si="1019"/>
        <v>6.7299999999999999E-2</v>
      </c>
      <c r="AC1921" s="27">
        <f t="shared" si="1034"/>
        <v>3</v>
      </c>
      <c r="AD1921" s="27">
        <v>252</v>
      </c>
      <c r="AE1921" s="10">
        <f t="shared" si="1028"/>
        <v>1.0007756830000001</v>
      </c>
      <c r="AF1921" s="2">
        <f t="shared" si="1033"/>
        <v>206.43838503000001</v>
      </c>
      <c r="AG1921" s="2">
        <f t="shared" si="1013"/>
        <v>207.08802667</v>
      </c>
      <c r="AH1921" s="3" t="str">
        <f t="shared" si="1014"/>
        <v>-</v>
      </c>
      <c r="AI1921" s="4" t="str">
        <f t="shared" si="1029"/>
        <v>A+J=</v>
      </c>
      <c r="AJ1921" s="11">
        <f t="shared" si="1020"/>
        <v>42739</v>
      </c>
      <c r="AK1921" s="11"/>
      <c r="AL1921" s="4"/>
      <c r="AM1921" s="1"/>
      <c r="AN1921" s="11"/>
      <c r="AO1921" s="1"/>
      <c r="AP1921" s="1"/>
      <c r="AQ1921" s="1"/>
      <c r="AR1921" s="1"/>
      <c r="AS1921" s="6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</row>
    <row r="1922" spans="1:55" x14ac:dyDescent="0.2">
      <c r="A1922" s="144">
        <f t="shared" si="1015"/>
        <v>42711</v>
      </c>
      <c r="B1922" s="2">
        <f t="shared" si="1002"/>
        <v>267270.0861414689</v>
      </c>
      <c r="C1922" s="2">
        <f t="shared" si="1016"/>
        <v>187501.08691278999</v>
      </c>
      <c r="D1922" s="68">
        <f>SUM(Y1922:Y$2190)</f>
        <v>25817.901828859998</v>
      </c>
      <c r="E1922" s="68">
        <f t="shared" si="1003"/>
        <v>161683.18508393</v>
      </c>
      <c r="F1922" s="72">
        <f t="shared" si="1024"/>
        <v>4752.8599999999997</v>
      </c>
      <c r="G1922" s="3">
        <f>IF(N1922=1,VLOOKUP(A1921,[1]Plan1!$BG$69:$BI$188,3),G1921)</f>
        <v>4761.42</v>
      </c>
      <c r="H1922" s="11">
        <f t="shared" si="1025"/>
        <v>42645</v>
      </c>
      <c r="I1922" s="11">
        <f t="shared" si="1026"/>
        <v>42676</v>
      </c>
      <c r="J1922" s="26">
        <f t="shared" si="1004"/>
        <v>1.8010208590197863E-3</v>
      </c>
      <c r="K1922" s="11">
        <f t="shared" si="1017"/>
        <v>42737</v>
      </c>
      <c r="L1922" s="11">
        <f t="shared" si="1005"/>
        <v>42737</v>
      </c>
      <c r="M1922" s="1">
        <f t="shared" si="1018"/>
        <v>22</v>
      </c>
      <c r="N1922" s="1">
        <f t="shared" si="1021"/>
        <v>4</v>
      </c>
      <c r="O1922" s="2">
        <f t="shared" si="1006"/>
        <v>1.00032721</v>
      </c>
      <c r="P1922" s="10">
        <f t="shared" si="1031"/>
        <v>1.00260097</v>
      </c>
      <c r="Q1922" s="10">
        <f t="shared" si="1027"/>
        <v>1.4242225611792143</v>
      </c>
      <c r="R1922" s="2">
        <f t="shared" si="1030"/>
        <v>1.42468858</v>
      </c>
      <c r="S1922" s="2">
        <f t="shared" si="1022"/>
        <v>1.4193921199999999</v>
      </c>
      <c r="T1922" s="2">
        <f t="shared" si="1007"/>
        <v>266137.56525544001</v>
      </c>
      <c r="U1922" s="2">
        <f t="shared" si="1008"/>
        <v>10827.824581957469</v>
      </c>
      <c r="V1922" s="2">
        <f t="shared" si="1009"/>
        <v>68665.002283171416</v>
      </c>
      <c r="W1922" s="2">
        <f t="shared" si="1010"/>
        <v>266993.9137779189</v>
      </c>
      <c r="X1922" s="27">
        <f t="shared" si="1011"/>
        <v>0</v>
      </c>
      <c r="Y1922" s="2">
        <f t="shared" si="1023"/>
        <v>0</v>
      </c>
      <c r="Z1922" s="67">
        <f t="shared" si="1012"/>
        <v>0</v>
      </c>
      <c r="AA1922" s="2">
        <f t="shared" si="1032"/>
        <v>0</v>
      </c>
      <c r="AB1922" s="26">
        <f t="shared" si="1019"/>
        <v>6.7299999999999999E-2</v>
      </c>
      <c r="AC1922" s="27">
        <f t="shared" si="1034"/>
        <v>4</v>
      </c>
      <c r="AD1922" s="27">
        <v>252</v>
      </c>
      <c r="AE1922" s="10">
        <f t="shared" si="1028"/>
        <v>1.0010343770000001</v>
      </c>
      <c r="AF1922" s="2">
        <f t="shared" si="1033"/>
        <v>275.28657633</v>
      </c>
      <c r="AG1922" s="2">
        <f t="shared" si="1013"/>
        <v>276.17236355</v>
      </c>
      <c r="AH1922" s="3" t="str">
        <f t="shared" si="1014"/>
        <v>-</v>
      </c>
      <c r="AI1922" s="4" t="str">
        <f t="shared" si="1029"/>
        <v>A+J=</v>
      </c>
      <c r="AJ1922" s="11">
        <f t="shared" si="1020"/>
        <v>42739</v>
      </c>
      <c r="AK1922" s="11"/>
      <c r="AL1922" s="4"/>
      <c r="AM1922" s="1"/>
      <c r="AN1922" s="11"/>
      <c r="AO1922" s="1"/>
      <c r="AP1922" s="1"/>
      <c r="AQ1922" s="1"/>
      <c r="AR1922" s="1"/>
      <c r="AS1922" s="6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</row>
    <row r="1923" spans="1:55" x14ac:dyDescent="0.2">
      <c r="A1923" s="144">
        <f t="shared" si="1015"/>
        <v>42712</v>
      </c>
      <c r="B1923" s="2">
        <f t="shared" si="1002"/>
        <v>267358.03932609677</v>
      </c>
      <c r="C1923" s="2">
        <f t="shared" si="1016"/>
        <v>187501.08691278999</v>
      </c>
      <c r="D1923" s="68">
        <f>SUM(Y1923:Y$2190)</f>
        <v>25817.901828859998</v>
      </c>
      <c r="E1923" s="68">
        <f t="shared" si="1003"/>
        <v>161683.18508393</v>
      </c>
      <c r="F1923" s="72">
        <f t="shared" si="1024"/>
        <v>4752.8599999999997</v>
      </c>
      <c r="G1923" s="3">
        <f>IF(N1923=1,VLOOKUP(A1922,[1]Plan1!$BG$69:$BI$188,3),G1922)</f>
        <v>4761.42</v>
      </c>
      <c r="H1923" s="11">
        <f t="shared" si="1025"/>
        <v>42645</v>
      </c>
      <c r="I1923" s="11">
        <f t="shared" si="1026"/>
        <v>42676</v>
      </c>
      <c r="J1923" s="26">
        <f t="shared" si="1004"/>
        <v>1.8010208590197863E-3</v>
      </c>
      <c r="K1923" s="11">
        <f t="shared" si="1017"/>
        <v>42737</v>
      </c>
      <c r="L1923" s="11">
        <f t="shared" si="1005"/>
        <v>42737</v>
      </c>
      <c r="M1923" s="1">
        <f t="shared" si="1018"/>
        <v>22</v>
      </c>
      <c r="N1923" s="1">
        <f t="shared" si="1021"/>
        <v>5</v>
      </c>
      <c r="O1923" s="2">
        <f t="shared" si="1006"/>
        <v>1.0004090299999999</v>
      </c>
      <c r="P1923" s="10">
        <f t="shared" si="1031"/>
        <v>1.00260097</v>
      </c>
      <c r="Q1923" s="10">
        <f t="shared" si="1027"/>
        <v>1.4242225611792143</v>
      </c>
      <c r="R1923" s="2">
        <f t="shared" si="1030"/>
        <v>1.4248051100000001</v>
      </c>
      <c r="S1923" s="2">
        <f t="shared" si="1022"/>
        <v>1.4193921199999999</v>
      </c>
      <c r="T1923" s="2">
        <f t="shared" si="1007"/>
        <v>266137.56525544001</v>
      </c>
      <c r="U1923" s="2">
        <f t="shared" si="1008"/>
        <v>10827.824581957469</v>
      </c>
      <c r="V1923" s="2">
        <f t="shared" si="1009"/>
        <v>68683.843224729266</v>
      </c>
      <c r="W1923" s="2">
        <f t="shared" si="1010"/>
        <v>267012.75471947674</v>
      </c>
      <c r="X1923" s="27">
        <f t="shared" si="1011"/>
        <v>0</v>
      </c>
      <c r="Y1923" s="2">
        <f t="shared" si="1023"/>
        <v>0</v>
      </c>
      <c r="Z1923" s="67">
        <f t="shared" si="1012"/>
        <v>0</v>
      </c>
      <c r="AA1923" s="2">
        <f t="shared" si="1032"/>
        <v>0</v>
      </c>
      <c r="AB1923" s="26">
        <f t="shared" si="1019"/>
        <v>6.7299999999999999E-2</v>
      </c>
      <c r="AC1923" s="27">
        <f t="shared" si="1034"/>
        <v>5</v>
      </c>
      <c r="AD1923" s="27">
        <v>252</v>
      </c>
      <c r="AE1923" s="10">
        <f t="shared" si="1028"/>
        <v>1.0012931389999999</v>
      </c>
      <c r="AF1923" s="2">
        <f t="shared" si="1033"/>
        <v>344.15286499000001</v>
      </c>
      <c r="AG1923" s="2">
        <f t="shared" si="1013"/>
        <v>345.28460661999998</v>
      </c>
      <c r="AH1923" s="3" t="str">
        <f t="shared" si="1014"/>
        <v>-</v>
      </c>
      <c r="AI1923" s="4" t="str">
        <f t="shared" si="1029"/>
        <v>A+J=</v>
      </c>
      <c r="AJ1923" s="11">
        <f t="shared" si="1020"/>
        <v>42739</v>
      </c>
      <c r="AK1923" s="11"/>
      <c r="AL1923" s="4"/>
      <c r="AM1923" s="1"/>
      <c r="AN1923" s="11"/>
      <c r="AO1923" s="1"/>
      <c r="AP1923" s="1"/>
      <c r="AQ1923" s="1"/>
      <c r="AR1923" s="1"/>
      <c r="AS1923" s="6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</row>
    <row r="1924" spans="1:55" x14ac:dyDescent="0.2">
      <c r="A1924" s="144">
        <f t="shared" si="1015"/>
        <v>42713</v>
      </c>
      <c r="B1924" s="2">
        <f t="shared" si="1002"/>
        <v>267446.0215047964</v>
      </c>
      <c r="C1924" s="2">
        <f t="shared" si="1016"/>
        <v>187501.08691278999</v>
      </c>
      <c r="D1924" s="68">
        <f>SUM(Y1924:Y$2190)</f>
        <v>25817.901828859998</v>
      </c>
      <c r="E1924" s="68">
        <f t="shared" si="1003"/>
        <v>161683.18508393</v>
      </c>
      <c r="F1924" s="72">
        <f t="shared" si="1024"/>
        <v>4752.8599999999997</v>
      </c>
      <c r="G1924" s="3">
        <f>IF(N1924=1,VLOOKUP(A1923,[1]Plan1!$BG$69:$BI$188,3),G1923)</f>
        <v>4761.42</v>
      </c>
      <c r="H1924" s="11">
        <f t="shared" si="1025"/>
        <v>42645</v>
      </c>
      <c r="I1924" s="11">
        <f t="shared" si="1026"/>
        <v>42676</v>
      </c>
      <c r="J1924" s="26">
        <f t="shared" si="1004"/>
        <v>1.8010208590197863E-3</v>
      </c>
      <c r="K1924" s="11">
        <f t="shared" si="1017"/>
        <v>42737</v>
      </c>
      <c r="L1924" s="11">
        <f t="shared" si="1005"/>
        <v>42737</v>
      </c>
      <c r="M1924" s="1">
        <f t="shared" si="1018"/>
        <v>22</v>
      </c>
      <c r="N1924" s="1">
        <f t="shared" si="1021"/>
        <v>6</v>
      </c>
      <c r="O1924" s="2">
        <f t="shared" si="1006"/>
        <v>1.00049086</v>
      </c>
      <c r="P1924" s="10">
        <f t="shared" si="1031"/>
        <v>1.00260097</v>
      </c>
      <c r="Q1924" s="10">
        <f t="shared" si="1027"/>
        <v>1.4242225611792143</v>
      </c>
      <c r="R1924" s="2">
        <f t="shared" si="1030"/>
        <v>1.4249216499999999</v>
      </c>
      <c r="S1924" s="2">
        <f t="shared" si="1022"/>
        <v>1.4193921199999999</v>
      </c>
      <c r="T1924" s="2">
        <f t="shared" si="1007"/>
        <v>266137.56525544001</v>
      </c>
      <c r="U1924" s="2">
        <f t="shared" si="1008"/>
        <v>10827.824581957469</v>
      </c>
      <c r="V1924" s="2">
        <f t="shared" si="1009"/>
        <v>68702.685783118912</v>
      </c>
      <c r="W1924" s="2">
        <f t="shared" si="1010"/>
        <v>267031.59727786639</v>
      </c>
      <c r="X1924" s="27">
        <f t="shared" si="1011"/>
        <v>0</v>
      </c>
      <c r="Y1924" s="2">
        <f t="shared" si="1023"/>
        <v>0</v>
      </c>
      <c r="Z1924" s="67">
        <f t="shared" si="1012"/>
        <v>0</v>
      </c>
      <c r="AA1924" s="2">
        <f t="shared" si="1032"/>
        <v>0</v>
      </c>
      <c r="AB1924" s="26">
        <f t="shared" si="1019"/>
        <v>6.7299999999999999E-2</v>
      </c>
      <c r="AC1924" s="27">
        <f t="shared" si="1034"/>
        <v>6</v>
      </c>
      <c r="AD1924" s="27">
        <v>252</v>
      </c>
      <c r="AE1924" s="10">
        <f t="shared" si="1028"/>
        <v>1.0015519669999999</v>
      </c>
      <c r="AF1924" s="2">
        <f t="shared" si="1033"/>
        <v>413.03671873000002</v>
      </c>
      <c r="AG1924" s="2">
        <f t="shared" si="1013"/>
        <v>414.42422692999997</v>
      </c>
      <c r="AH1924" s="3" t="str">
        <f t="shared" si="1014"/>
        <v>-</v>
      </c>
      <c r="AI1924" s="4" t="str">
        <f t="shared" si="1029"/>
        <v>A+J=</v>
      </c>
      <c r="AJ1924" s="11">
        <f t="shared" si="1020"/>
        <v>42739</v>
      </c>
      <c r="AK1924" s="11"/>
      <c r="AL1924" s="4"/>
      <c r="AM1924" s="1"/>
      <c r="AN1924" s="11"/>
      <c r="AO1924" s="1"/>
      <c r="AP1924" s="1"/>
      <c r="AQ1924" s="1"/>
      <c r="AR1924" s="1"/>
      <c r="AS1924" s="6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</row>
    <row r="1925" spans="1:55" x14ac:dyDescent="0.2">
      <c r="A1925" s="144">
        <f t="shared" si="1015"/>
        <v>42714</v>
      </c>
      <c r="B1925" s="2">
        <f t="shared" si="1002"/>
        <v>267534.03456934984</v>
      </c>
      <c r="C1925" s="2">
        <f t="shared" si="1016"/>
        <v>187501.08691278999</v>
      </c>
      <c r="D1925" s="68">
        <f>SUM(Y1925:Y$2190)</f>
        <v>25817.901828859998</v>
      </c>
      <c r="E1925" s="68">
        <f t="shared" si="1003"/>
        <v>161683.18508393</v>
      </c>
      <c r="F1925" s="72">
        <f t="shared" si="1024"/>
        <v>4752.8599999999997</v>
      </c>
      <c r="G1925" s="3">
        <f>IF(N1925=1,VLOOKUP(A1924,[1]Plan1!$BG$69:$BI$188,3),G1924)</f>
        <v>4761.42</v>
      </c>
      <c r="H1925" s="11">
        <f t="shared" si="1025"/>
        <v>42645</v>
      </c>
      <c r="I1925" s="11">
        <f t="shared" si="1026"/>
        <v>42676</v>
      </c>
      <c r="J1925" s="26">
        <f t="shared" si="1004"/>
        <v>1.8010208590197863E-3</v>
      </c>
      <c r="K1925" s="11">
        <f t="shared" si="1017"/>
        <v>42737</v>
      </c>
      <c r="L1925" s="11">
        <f t="shared" si="1005"/>
        <v>42737</v>
      </c>
      <c r="M1925" s="1">
        <f t="shared" si="1018"/>
        <v>22</v>
      </c>
      <c r="N1925" s="1">
        <f t="shared" si="1021"/>
        <v>7</v>
      </c>
      <c r="O1925" s="2">
        <f t="shared" si="1006"/>
        <v>1.0005727</v>
      </c>
      <c r="P1925" s="10">
        <f t="shared" si="1031"/>
        <v>1.00260097</v>
      </c>
      <c r="Q1925" s="10">
        <f t="shared" si="1027"/>
        <v>1.4242225611792143</v>
      </c>
      <c r="R1925" s="2">
        <f t="shared" si="1030"/>
        <v>1.4250382100000001</v>
      </c>
      <c r="S1925" s="2">
        <f t="shared" si="1022"/>
        <v>1.4193921199999999</v>
      </c>
      <c r="T1925" s="2">
        <f t="shared" si="1007"/>
        <v>266137.56525544001</v>
      </c>
      <c r="U1925" s="2">
        <f t="shared" si="1008"/>
        <v>10827.824581957469</v>
      </c>
      <c r="V1925" s="2">
        <f t="shared" si="1009"/>
        <v>68721.531575172325</v>
      </c>
      <c r="W1925" s="2">
        <f t="shared" si="1010"/>
        <v>267050.44306991983</v>
      </c>
      <c r="X1925" s="27">
        <f t="shared" si="1011"/>
        <v>0</v>
      </c>
      <c r="Y1925" s="2">
        <f t="shared" si="1023"/>
        <v>0</v>
      </c>
      <c r="Z1925" s="67">
        <f t="shared" si="1012"/>
        <v>0</v>
      </c>
      <c r="AA1925" s="2">
        <f t="shared" si="1032"/>
        <v>0</v>
      </c>
      <c r="AB1925" s="26">
        <f t="shared" si="1019"/>
        <v>6.7299999999999999E-2</v>
      </c>
      <c r="AC1925" s="27">
        <f t="shared" si="1034"/>
        <v>7</v>
      </c>
      <c r="AD1925" s="27">
        <v>252</v>
      </c>
      <c r="AE1925" s="10">
        <f t="shared" si="1028"/>
        <v>1.0018108619999999</v>
      </c>
      <c r="AF1925" s="2">
        <f t="shared" si="1033"/>
        <v>481.93840368999997</v>
      </c>
      <c r="AG1925" s="2">
        <f t="shared" si="1013"/>
        <v>483.59149943</v>
      </c>
      <c r="AH1925" s="3" t="str">
        <f t="shared" si="1014"/>
        <v>-</v>
      </c>
      <c r="AI1925" s="4" t="str">
        <f t="shared" si="1029"/>
        <v>A+J=</v>
      </c>
      <c r="AJ1925" s="11">
        <f t="shared" si="1020"/>
        <v>42739</v>
      </c>
      <c r="AK1925" s="11"/>
      <c r="AL1925" s="4"/>
      <c r="AM1925" s="1"/>
      <c r="AN1925" s="11"/>
      <c r="AO1925" s="1"/>
      <c r="AP1925" s="1"/>
      <c r="AQ1925" s="1"/>
      <c r="AR1925" s="1"/>
      <c r="AS1925" s="6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</row>
    <row r="1926" spans="1:55" x14ac:dyDescent="0.2">
      <c r="A1926" s="144">
        <f t="shared" si="1015"/>
        <v>42715</v>
      </c>
      <c r="B1926" s="2">
        <f t="shared" si="1002"/>
        <v>267534.03456934984</v>
      </c>
      <c r="C1926" s="2">
        <f t="shared" si="1016"/>
        <v>187501.08691278999</v>
      </c>
      <c r="D1926" s="68">
        <f>SUM(Y1926:Y$2190)</f>
        <v>25817.901828859998</v>
      </c>
      <c r="E1926" s="68">
        <f t="shared" si="1003"/>
        <v>161683.18508393</v>
      </c>
      <c r="F1926" s="72">
        <f t="shared" si="1024"/>
        <v>4752.8599999999997</v>
      </c>
      <c r="G1926" s="3">
        <f>IF(N1926=1,VLOOKUP(A1925,[1]Plan1!$BG$69:$BI$188,3),G1925)</f>
        <v>4761.42</v>
      </c>
      <c r="H1926" s="11">
        <f t="shared" si="1025"/>
        <v>42645</v>
      </c>
      <c r="I1926" s="11">
        <f t="shared" si="1026"/>
        <v>42676</v>
      </c>
      <c r="J1926" s="26">
        <f t="shared" si="1004"/>
        <v>1.8010208590197863E-3</v>
      </c>
      <c r="K1926" s="11">
        <f t="shared" si="1017"/>
        <v>42737</v>
      </c>
      <c r="L1926" s="11">
        <f t="shared" si="1005"/>
        <v>42737</v>
      </c>
      <c r="M1926" s="1">
        <f t="shared" si="1018"/>
        <v>22</v>
      </c>
      <c r="N1926" s="1">
        <f t="shared" si="1021"/>
        <v>7</v>
      </c>
      <c r="O1926" s="2">
        <f t="shared" si="1006"/>
        <v>1.0005727</v>
      </c>
      <c r="P1926" s="10">
        <f t="shared" si="1031"/>
        <v>1.00260097</v>
      </c>
      <c r="Q1926" s="10">
        <f t="shared" si="1027"/>
        <v>1.4242225611792143</v>
      </c>
      <c r="R1926" s="2">
        <f t="shared" si="1030"/>
        <v>1.4250382100000001</v>
      </c>
      <c r="S1926" s="2">
        <f t="shared" si="1022"/>
        <v>1.4193921199999999</v>
      </c>
      <c r="T1926" s="2">
        <f t="shared" si="1007"/>
        <v>266137.56525544001</v>
      </c>
      <c r="U1926" s="2">
        <f t="shared" si="1008"/>
        <v>10827.824581957469</v>
      </c>
      <c r="V1926" s="2">
        <f t="shared" si="1009"/>
        <v>68721.531575172325</v>
      </c>
      <c r="W1926" s="2">
        <f t="shared" si="1010"/>
        <v>267050.44306991983</v>
      </c>
      <c r="X1926" s="27">
        <f t="shared" si="1011"/>
        <v>0</v>
      </c>
      <c r="Y1926" s="2">
        <f t="shared" si="1023"/>
        <v>0</v>
      </c>
      <c r="Z1926" s="67">
        <f t="shared" si="1012"/>
        <v>0</v>
      </c>
      <c r="AA1926" s="2">
        <f t="shared" si="1032"/>
        <v>0</v>
      </c>
      <c r="AB1926" s="26">
        <f t="shared" si="1019"/>
        <v>6.7299999999999999E-2</v>
      </c>
      <c r="AC1926" s="27">
        <f t="shared" si="1034"/>
        <v>7</v>
      </c>
      <c r="AD1926" s="27">
        <v>252</v>
      </c>
      <c r="AE1926" s="10">
        <f t="shared" si="1028"/>
        <v>1.0018108619999999</v>
      </c>
      <c r="AF1926" s="2">
        <f t="shared" si="1033"/>
        <v>481.93840368999997</v>
      </c>
      <c r="AG1926" s="2">
        <f t="shared" si="1013"/>
        <v>483.59149943</v>
      </c>
      <c r="AH1926" s="3" t="str">
        <f t="shared" si="1014"/>
        <v>-</v>
      </c>
      <c r="AI1926" s="4" t="str">
        <f t="shared" si="1029"/>
        <v>A+J=</v>
      </c>
      <c r="AJ1926" s="11">
        <f t="shared" si="1020"/>
        <v>42739</v>
      </c>
      <c r="AK1926" s="11"/>
      <c r="AL1926" s="4"/>
      <c r="AM1926" s="1"/>
      <c r="AN1926" s="11"/>
      <c r="AO1926" s="1"/>
      <c r="AP1926" s="1"/>
      <c r="AQ1926" s="1"/>
      <c r="AR1926" s="1"/>
      <c r="AS1926" s="6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</row>
    <row r="1927" spans="1:55" x14ac:dyDescent="0.2">
      <c r="A1927" s="144">
        <f t="shared" si="1015"/>
        <v>42716</v>
      </c>
      <c r="B1927" s="2">
        <f t="shared" si="1002"/>
        <v>267534.03456934984</v>
      </c>
      <c r="C1927" s="2">
        <f t="shared" si="1016"/>
        <v>187501.08691278999</v>
      </c>
      <c r="D1927" s="68">
        <f>SUM(Y1927:Y$2190)</f>
        <v>25817.901828859998</v>
      </c>
      <c r="E1927" s="68">
        <f t="shared" si="1003"/>
        <v>161683.18508393</v>
      </c>
      <c r="F1927" s="72">
        <f t="shared" si="1024"/>
        <v>4752.8599999999997</v>
      </c>
      <c r="G1927" s="3">
        <f>IF(N1927=1,VLOOKUP(A1926,[1]Plan1!$BG$69:$BI$188,3),G1926)</f>
        <v>4761.42</v>
      </c>
      <c r="H1927" s="11">
        <f t="shared" si="1025"/>
        <v>42645</v>
      </c>
      <c r="I1927" s="11">
        <f t="shared" si="1026"/>
        <v>42676</v>
      </c>
      <c r="J1927" s="26">
        <f t="shared" si="1004"/>
        <v>1.8010208590197863E-3</v>
      </c>
      <c r="K1927" s="11">
        <f t="shared" si="1017"/>
        <v>42737</v>
      </c>
      <c r="L1927" s="11">
        <f t="shared" si="1005"/>
        <v>42737</v>
      </c>
      <c r="M1927" s="1">
        <f t="shared" si="1018"/>
        <v>22</v>
      </c>
      <c r="N1927" s="1">
        <f t="shared" si="1021"/>
        <v>7</v>
      </c>
      <c r="O1927" s="2">
        <f t="shared" si="1006"/>
        <v>1.0005727</v>
      </c>
      <c r="P1927" s="10">
        <f t="shared" si="1031"/>
        <v>1.00260097</v>
      </c>
      <c r="Q1927" s="10">
        <f t="shared" si="1027"/>
        <v>1.4242225611792143</v>
      </c>
      <c r="R1927" s="2">
        <f t="shared" si="1030"/>
        <v>1.4250382100000001</v>
      </c>
      <c r="S1927" s="2">
        <f t="shared" si="1022"/>
        <v>1.4193921199999999</v>
      </c>
      <c r="T1927" s="2">
        <f t="shared" si="1007"/>
        <v>266137.56525544001</v>
      </c>
      <c r="U1927" s="2">
        <f t="shared" si="1008"/>
        <v>10827.824581957469</v>
      </c>
      <c r="V1927" s="2">
        <f t="shared" si="1009"/>
        <v>68721.531575172325</v>
      </c>
      <c r="W1927" s="2">
        <f t="shared" si="1010"/>
        <v>267050.44306991983</v>
      </c>
      <c r="X1927" s="27">
        <f t="shared" si="1011"/>
        <v>0</v>
      </c>
      <c r="Y1927" s="2">
        <f t="shared" si="1023"/>
        <v>0</v>
      </c>
      <c r="Z1927" s="67">
        <f t="shared" si="1012"/>
        <v>0</v>
      </c>
      <c r="AA1927" s="2">
        <f t="shared" si="1032"/>
        <v>0</v>
      </c>
      <c r="AB1927" s="26">
        <f t="shared" si="1019"/>
        <v>6.7299999999999999E-2</v>
      </c>
      <c r="AC1927" s="27">
        <f t="shared" si="1034"/>
        <v>7</v>
      </c>
      <c r="AD1927" s="27">
        <v>252</v>
      </c>
      <c r="AE1927" s="10">
        <f t="shared" si="1028"/>
        <v>1.0018108619999999</v>
      </c>
      <c r="AF1927" s="2">
        <f t="shared" si="1033"/>
        <v>481.93840368999997</v>
      </c>
      <c r="AG1927" s="2">
        <f t="shared" si="1013"/>
        <v>483.59149943</v>
      </c>
      <c r="AH1927" s="3" t="str">
        <f t="shared" si="1014"/>
        <v>-</v>
      </c>
      <c r="AI1927" s="4" t="str">
        <f t="shared" si="1029"/>
        <v>A+J=</v>
      </c>
      <c r="AJ1927" s="11">
        <f t="shared" si="1020"/>
        <v>42739</v>
      </c>
      <c r="AK1927" s="11"/>
      <c r="AL1927" s="4"/>
      <c r="AM1927" s="1"/>
      <c r="AN1927" s="11"/>
      <c r="AO1927" s="1"/>
      <c r="AP1927" s="1"/>
      <c r="AQ1927" s="1"/>
      <c r="AR1927" s="1"/>
      <c r="AS1927" s="6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</row>
    <row r="1928" spans="1:55" x14ac:dyDescent="0.2">
      <c r="A1928" s="144">
        <f t="shared" si="1015"/>
        <v>42717</v>
      </c>
      <c r="B1928" s="2">
        <f t="shared" si="1002"/>
        <v>267622.07555278315</v>
      </c>
      <c r="C1928" s="2">
        <f t="shared" si="1016"/>
        <v>187501.08691278999</v>
      </c>
      <c r="D1928" s="68">
        <f>SUM(Y1928:Y$2190)</f>
        <v>25817.901828859998</v>
      </c>
      <c r="E1928" s="68">
        <f t="shared" si="1003"/>
        <v>161683.18508393</v>
      </c>
      <c r="F1928" s="72">
        <f t="shared" si="1024"/>
        <v>4752.8599999999997</v>
      </c>
      <c r="G1928" s="3">
        <f>IF(N1928=1,VLOOKUP(A1927,[1]Plan1!$BG$69:$BI$188,3),G1927)</f>
        <v>4761.42</v>
      </c>
      <c r="H1928" s="11">
        <f t="shared" si="1025"/>
        <v>42645</v>
      </c>
      <c r="I1928" s="11">
        <f t="shared" si="1026"/>
        <v>42676</v>
      </c>
      <c r="J1928" s="26">
        <f t="shared" si="1004"/>
        <v>1.8010208590197863E-3</v>
      </c>
      <c r="K1928" s="11">
        <f t="shared" si="1017"/>
        <v>42737</v>
      </c>
      <c r="L1928" s="11">
        <f t="shared" si="1005"/>
        <v>42737</v>
      </c>
      <c r="M1928" s="1">
        <f t="shared" si="1018"/>
        <v>22</v>
      </c>
      <c r="N1928" s="1">
        <f t="shared" si="1021"/>
        <v>8</v>
      </c>
      <c r="O1928" s="2">
        <f t="shared" si="1006"/>
        <v>1.00065454</v>
      </c>
      <c r="P1928" s="10">
        <f t="shared" si="1031"/>
        <v>1.00260097</v>
      </c>
      <c r="Q1928" s="10">
        <f t="shared" si="1027"/>
        <v>1.4242225611792143</v>
      </c>
      <c r="R1928" s="2">
        <f t="shared" si="1030"/>
        <v>1.42515477</v>
      </c>
      <c r="S1928" s="2">
        <f t="shared" si="1022"/>
        <v>1.4193921199999999</v>
      </c>
      <c r="T1928" s="2">
        <f t="shared" si="1007"/>
        <v>266137.56525544001</v>
      </c>
      <c r="U1928" s="2">
        <f t="shared" si="1008"/>
        <v>10827.824581957469</v>
      </c>
      <c r="V1928" s="2">
        <f t="shared" si="1009"/>
        <v>68740.377367225694</v>
      </c>
      <c r="W1928" s="2">
        <f t="shared" si="1010"/>
        <v>267069.28886197315</v>
      </c>
      <c r="X1928" s="27">
        <f t="shared" si="1011"/>
        <v>0</v>
      </c>
      <c r="Y1928" s="2">
        <f t="shared" si="1023"/>
        <v>0</v>
      </c>
      <c r="Z1928" s="67">
        <f t="shared" si="1012"/>
        <v>0</v>
      </c>
      <c r="AA1928" s="2">
        <f t="shared" si="1032"/>
        <v>0</v>
      </c>
      <c r="AB1928" s="26">
        <f t="shared" si="1019"/>
        <v>6.7299999999999999E-2</v>
      </c>
      <c r="AC1928" s="27">
        <f t="shared" si="1034"/>
        <v>8</v>
      </c>
      <c r="AD1928" s="27">
        <v>252</v>
      </c>
      <c r="AE1928" s="10">
        <f t="shared" si="1028"/>
        <v>1.002069825</v>
      </c>
      <c r="AF1928" s="2">
        <f t="shared" si="1033"/>
        <v>550.85818600000005</v>
      </c>
      <c r="AG1928" s="2">
        <f t="shared" si="1013"/>
        <v>552.78669080999998</v>
      </c>
      <c r="AH1928" s="3" t="str">
        <f t="shared" si="1014"/>
        <v>-</v>
      </c>
      <c r="AI1928" s="4" t="str">
        <f t="shared" si="1029"/>
        <v>A+J=</v>
      </c>
      <c r="AJ1928" s="11">
        <f t="shared" si="1020"/>
        <v>42739</v>
      </c>
      <c r="AK1928" s="11"/>
      <c r="AL1928" s="4"/>
      <c r="AM1928" s="1"/>
      <c r="AN1928" s="11"/>
      <c r="AO1928" s="1"/>
      <c r="AP1928" s="1"/>
      <c r="AQ1928" s="1"/>
      <c r="AR1928" s="1"/>
      <c r="AS1928" s="6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</row>
    <row r="1929" spans="1:55" x14ac:dyDescent="0.2">
      <c r="A1929" s="144">
        <f t="shared" si="1015"/>
        <v>42718</v>
      </c>
      <c r="B1929" s="2">
        <f t="shared" si="1002"/>
        <v>267710.14392476651</v>
      </c>
      <c r="C1929" s="2">
        <f t="shared" si="1016"/>
        <v>187501.08691278999</v>
      </c>
      <c r="D1929" s="68">
        <f>SUM(Y1929:Y$2190)</f>
        <v>25817.901828859998</v>
      </c>
      <c r="E1929" s="68">
        <f t="shared" si="1003"/>
        <v>161683.18508393</v>
      </c>
      <c r="F1929" s="72">
        <f t="shared" si="1024"/>
        <v>4752.8599999999997</v>
      </c>
      <c r="G1929" s="3">
        <f>IF(N1929=1,VLOOKUP(A1928,[1]Plan1!$BG$69:$BI$188,3),G1928)</f>
        <v>4761.42</v>
      </c>
      <c r="H1929" s="11">
        <f t="shared" si="1025"/>
        <v>42645</v>
      </c>
      <c r="I1929" s="11">
        <f t="shared" si="1026"/>
        <v>42676</v>
      </c>
      <c r="J1929" s="26">
        <f t="shared" si="1004"/>
        <v>1.8010208590197863E-3</v>
      </c>
      <c r="K1929" s="11">
        <f t="shared" si="1017"/>
        <v>42737</v>
      </c>
      <c r="L1929" s="11">
        <f t="shared" si="1005"/>
        <v>42737</v>
      </c>
      <c r="M1929" s="1">
        <f t="shared" si="1018"/>
        <v>22</v>
      </c>
      <c r="N1929" s="1">
        <f t="shared" si="1021"/>
        <v>9</v>
      </c>
      <c r="O1929" s="2">
        <f t="shared" si="1006"/>
        <v>1.00073638</v>
      </c>
      <c r="P1929" s="10">
        <f t="shared" si="1031"/>
        <v>1.00260097</v>
      </c>
      <c r="Q1929" s="10">
        <f t="shared" si="1027"/>
        <v>1.4242225611792143</v>
      </c>
      <c r="R1929" s="2">
        <f t="shared" si="1030"/>
        <v>1.4252713299999999</v>
      </c>
      <c r="S1929" s="2">
        <f t="shared" si="1022"/>
        <v>1.4193921199999999</v>
      </c>
      <c r="T1929" s="2">
        <f t="shared" si="1007"/>
        <v>266137.56525544001</v>
      </c>
      <c r="U1929" s="2">
        <f t="shared" si="1008"/>
        <v>10827.824581957469</v>
      </c>
      <c r="V1929" s="2">
        <f t="shared" si="1009"/>
        <v>68759.223159279063</v>
      </c>
      <c r="W1929" s="2">
        <f t="shared" si="1010"/>
        <v>267088.13465402654</v>
      </c>
      <c r="X1929" s="27">
        <f t="shared" si="1011"/>
        <v>0</v>
      </c>
      <c r="Y1929" s="2">
        <f t="shared" si="1023"/>
        <v>0</v>
      </c>
      <c r="Z1929" s="67">
        <f t="shared" si="1012"/>
        <v>0</v>
      </c>
      <c r="AA1929" s="2">
        <f t="shared" si="1032"/>
        <v>0</v>
      </c>
      <c r="AB1929" s="26">
        <f t="shared" si="1019"/>
        <v>6.7299999999999999E-2</v>
      </c>
      <c r="AC1929" s="27">
        <f t="shared" si="1034"/>
        <v>9</v>
      </c>
      <c r="AD1929" s="27">
        <v>252</v>
      </c>
      <c r="AE1929" s="10">
        <f t="shared" si="1028"/>
        <v>1.0023288539999999</v>
      </c>
      <c r="AF1929" s="2">
        <f t="shared" si="1033"/>
        <v>619.79553338999995</v>
      </c>
      <c r="AG1929" s="2">
        <f t="shared" si="1013"/>
        <v>622.00927074000003</v>
      </c>
      <c r="AH1929" s="3" t="str">
        <f t="shared" si="1014"/>
        <v>-</v>
      </c>
      <c r="AI1929" s="4" t="str">
        <f t="shared" si="1029"/>
        <v>A+J=</v>
      </c>
      <c r="AJ1929" s="11">
        <f t="shared" si="1020"/>
        <v>42739</v>
      </c>
      <c r="AK1929" s="11"/>
      <c r="AL1929" s="4"/>
      <c r="AM1929" s="1"/>
      <c r="AN1929" s="11"/>
      <c r="AO1929" s="1"/>
      <c r="AP1929" s="1"/>
      <c r="AQ1929" s="1"/>
      <c r="AR1929" s="1"/>
      <c r="AS1929" s="6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</row>
    <row r="1930" spans="1:55" x14ac:dyDescent="0.2">
      <c r="A1930" s="144">
        <f t="shared" si="1015"/>
        <v>42719</v>
      </c>
      <c r="B1930" s="2">
        <f t="shared" ref="B1930:B1993" si="1035">(W1930+AG1930)</f>
        <v>267798.24319815362</v>
      </c>
      <c r="C1930" s="2">
        <f t="shared" si="1016"/>
        <v>187501.08691278999</v>
      </c>
      <c r="D1930" s="68">
        <f>SUM(Y1930:Y$2190)</f>
        <v>25817.901828859998</v>
      </c>
      <c r="E1930" s="68">
        <f t="shared" ref="E1930:E1993" si="1036">(C1930-D1930)</f>
        <v>161683.18508393</v>
      </c>
      <c r="F1930" s="72">
        <f t="shared" si="1024"/>
        <v>4752.8599999999997</v>
      </c>
      <c r="G1930" s="3">
        <f>IF(N1930=1,VLOOKUP(A1929,[1]Plan1!$BG$69:$BI$188,3),G1929)</f>
        <v>4761.42</v>
      </c>
      <c r="H1930" s="11">
        <f t="shared" si="1025"/>
        <v>42645</v>
      </c>
      <c r="I1930" s="11">
        <f t="shared" si="1026"/>
        <v>42676</v>
      </c>
      <c r="J1930" s="26">
        <f t="shared" ref="J1930:J1993" si="1037">(G1930/F1930)-1</f>
        <v>1.8010208590197863E-3</v>
      </c>
      <c r="K1930" s="11">
        <f t="shared" si="1017"/>
        <v>42737</v>
      </c>
      <c r="L1930" s="11">
        <f t="shared" ref="L1930:L1993" si="1038">IF(A1930&gt;L1929,K1930,L1929)</f>
        <v>42737</v>
      </c>
      <c r="M1930" s="1">
        <f t="shared" si="1018"/>
        <v>22</v>
      </c>
      <c r="N1930" s="1">
        <f t="shared" si="1021"/>
        <v>10</v>
      </c>
      <c r="O1930" s="2">
        <f t="shared" ref="O1930:O1993" si="1039">TRUNC((G1930/F1930)^TRUNC((N1930/M1930),9),8)</f>
        <v>1.0008182400000001</v>
      </c>
      <c r="P1930" s="10">
        <f t="shared" si="1031"/>
        <v>1.00260097</v>
      </c>
      <c r="Q1930" s="10">
        <f t="shared" si="1027"/>
        <v>1.4242225611792143</v>
      </c>
      <c r="R1930" s="2">
        <f t="shared" si="1030"/>
        <v>1.42538791</v>
      </c>
      <c r="S1930" s="2">
        <f t="shared" si="1022"/>
        <v>1.4193921199999999</v>
      </c>
      <c r="T1930" s="2">
        <f t="shared" ref="T1930:T1993" si="1040">TRUNC(C1930*S1930,8)</f>
        <v>266137.56525544001</v>
      </c>
      <c r="U1930" s="2">
        <f t="shared" ref="U1930:U1993" si="1041">(D1930*(S1930-1))</f>
        <v>10827.824581957469</v>
      </c>
      <c r="V1930" s="2">
        <f t="shared" ref="V1930:V1993" si="1042">(E1930*(R1930-1))</f>
        <v>68778.072184996156</v>
      </c>
      <c r="W1930" s="2">
        <f t="shared" ref="W1930:W1993" si="1043">(C1930+U1930+V1930)</f>
        <v>267106.9836797436</v>
      </c>
      <c r="X1930" s="27">
        <f t="shared" ref="X1930:X1993" si="1044">IF(VLOOKUP(A1930,AN$10:AU$131,8)=VLOOKUP(A1929,AN$10:AU$131,8),0,VLOOKUP(A1930,AN$10:AU$131,8))</f>
        <v>0</v>
      </c>
      <c r="Y1930" s="2">
        <f t="shared" si="1023"/>
        <v>0</v>
      </c>
      <c r="Z1930" s="67">
        <f t="shared" ref="Z1930:Z1993" si="1045">IF(X1930&gt;0,VLOOKUP($A1930,$AN$10:$AS$131,6),0)</f>
        <v>0</v>
      </c>
      <c r="AA1930" s="2">
        <f t="shared" si="1032"/>
        <v>0</v>
      </c>
      <c r="AB1930" s="26">
        <f t="shared" si="1019"/>
        <v>6.7299999999999999E-2</v>
      </c>
      <c r="AC1930" s="27">
        <f t="shared" si="1034"/>
        <v>10</v>
      </c>
      <c r="AD1930" s="27">
        <v>252</v>
      </c>
      <c r="AE1930" s="10">
        <f t="shared" si="1028"/>
        <v>1.0025879499999999</v>
      </c>
      <c r="AF1930" s="2">
        <f t="shared" si="1033"/>
        <v>688.75071200000002</v>
      </c>
      <c r="AG1930" s="2">
        <f t="shared" ref="AG1930:AG1993" si="1046">TRUNC((W1930*(AE1930-1)),8)</f>
        <v>691.25951841000006</v>
      </c>
      <c r="AH1930" s="3" t="str">
        <f t="shared" ref="AH1930:AH1993" si="1047">IF(AA1930&gt;0,AA1930+AF1930,"-")</f>
        <v>-</v>
      </c>
      <c r="AI1930" s="4" t="str">
        <f t="shared" si="1029"/>
        <v>A+J=</v>
      </c>
      <c r="AJ1930" s="11">
        <f t="shared" si="1020"/>
        <v>42739</v>
      </c>
      <c r="AK1930" s="11"/>
      <c r="AL1930" s="4"/>
      <c r="AM1930" s="1"/>
      <c r="AN1930" s="11"/>
      <c r="AO1930" s="1"/>
      <c r="AP1930" s="1"/>
      <c r="AQ1930" s="1"/>
      <c r="AR1930" s="1"/>
      <c r="AS1930" s="6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</row>
    <row r="1931" spans="1:55" x14ac:dyDescent="0.2">
      <c r="A1931" s="144">
        <f t="shared" ref="A1931:A1994" si="1048">(A1930+1)</f>
        <v>42720</v>
      </c>
      <c r="B1931" s="2">
        <f t="shared" si="1035"/>
        <v>267886.37175782258</v>
      </c>
      <c r="C1931" s="2">
        <f t="shared" ref="C1931:C1994" si="1049">TRUNC(IF(X1930&gt;0,VLOOKUP(A1930,$AN$12:$AO$131,2),C1930),8)</f>
        <v>187501.08691278999</v>
      </c>
      <c r="D1931" s="68">
        <f>SUM(Y1931:Y$2190)</f>
        <v>25817.901828859998</v>
      </c>
      <c r="E1931" s="68">
        <f t="shared" si="1036"/>
        <v>161683.18508393</v>
      </c>
      <c r="F1931" s="72">
        <f t="shared" si="1024"/>
        <v>4752.8599999999997</v>
      </c>
      <c r="G1931" s="3">
        <f>IF(N1931=1,VLOOKUP(A1930,[1]Plan1!$BG$69:$BI$188,3),G1930)</f>
        <v>4761.42</v>
      </c>
      <c r="H1931" s="11">
        <f t="shared" si="1025"/>
        <v>42645</v>
      </c>
      <c r="I1931" s="11">
        <f t="shared" si="1026"/>
        <v>42676</v>
      </c>
      <c r="J1931" s="26">
        <f t="shared" si="1037"/>
        <v>1.8010208590197863E-3</v>
      </c>
      <c r="K1931" s="11">
        <f t="shared" ref="K1931:K1994" si="1050">IF(DAY(A1931)=1,VLOOKUP(A1931,AR$137:AW$275,4),K1930)</f>
        <v>42737</v>
      </c>
      <c r="L1931" s="11">
        <f t="shared" si="1038"/>
        <v>42737</v>
      </c>
      <c r="M1931" s="1">
        <f t="shared" ref="M1931:M1994" si="1051">IF(L1931=L1930,M1930,NETWORKDAYS(L1930,L1931,$AN$137:$AN$327)-1)</f>
        <v>22</v>
      </c>
      <c r="N1931" s="1">
        <f t="shared" si="1021"/>
        <v>11</v>
      </c>
      <c r="O1931" s="2">
        <f t="shared" si="1039"/>
        <v>1.0009001</v>
      </c>
      <c r="P1931" s="10">
        <f t="shared" si="1031"/>
        <v>1.00260097</v>
      </c>
      <c r="Q1931" s="10">
        <f t="shared" si="1027"/>
        <v>1.4242225611792143</v>
      </c>
      <c r="R1931" s="2">
        <f t="shared" si="1030"/>
        <v>1.4255045</v>
      </c>
      <c r="S1931" s="2">
        <f t="shared" si="1022"/>
        <v>1.4193921199999999</v>
      </c>
      <c r="T1931" s="2">
        <f t="shared" si="1040"/>
        <v>266137.56525544001</v>
      </c>
      <c r="U1931" s="2">
        <f t="shared" si="1041"/>
        <v>10827.824581957469</v>
      </c>
      <c r="V1931" s="2">
        <f t="shared" si="1042"/>
        <v>68796.922827545088</v>
      </c>
      <c r="W1931" s="2">
        <f t="shared" si="1043"/>
        <v>267125.83432229259</v>
      </c>
      <c r="X1931" s="27">
        <f t="shared" si="1044"/>
        <v>0</v>
      </c>
      <c r="Y1931" s="2">
        <f t="shared" si="1023"/>
        <v>0</v>
      </c>
      <c r="Z1931" s="67">
        <f t="shared" si="1045"/>
        <v>0</v>
      </c>
      <c r="AA1931" s="2">
        <f t="shared" si="1032"/>
        <v>0</v>
      </c>
      <c r="AB1931" s="26">
        <f t="shared" ref="AB1931:AB1994" si="1052">(AB1930)</f>
        <v>6.7299999999999999E-2</v>
      </c>
      <c r="AC1931" s="27">
        <f t="shared" si="1034"/>
        <v>11</v>
      </c>
      <c r="AD1931" s="27">
        <v>252</v>
      </c>
      <c r="AE1931" s="10">
        <f t="shared" si="1028"/>
        <v>1.0028471130000001</v>
      </c>
      <c r="AF1931" s="2">
        <f t="shared" si="1033"/>
        <v>757.72372182000004</v>
      </c>
      <c r="AG1931" s="2">
        <f t="shared" si="1046"/>
        <v>760.53743553000004</v>
      </c>
      <c r="AH1931" s="3" t="str">
        <f t="shared" si="1047"/>
        <v>-</v>
      </c>
      <c r="AI1931" s="4" t="str">
        <f t="shared" si="1029"/>
        <v>A+J=</v>
      </c>
      <c r="AJ1931" s="11">
        <f t="shared" ref="AJ1931:AJ1994" si="1053">IF(X1930&gt;0,VLOOKUP(A1930,$AN$10:$AW$130,10),AJ1930)</f>
        <v>42739</v>
      </c>
      <c r="AK1931" s="11"/>
      <c r="AL1931" s="4"/>
      <c r="AM1931" s="1"/>
      <c r="AN1931" s="11"/>
      <c r="AO1931" s="1"/>
      <c r="AP1931" s="1"/>
      <c r="AQ1931" s="1"/>
      <c r="AR1931" s="1"/>
      <c r="AS1931" s="6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</row>
    <row r="1932" spans="1:55" x14ac:dyDescent="0.2">
      <c r="A1932" s="144">
        <f t="shared" si="1048"/>
        <v>42721</v>
      </c>
      <c r="B1932" s="2">
        <f t="shared" si="1035"/>
        <v>267974.52960882336</v>
      </c>
      <c r="C1932" s="2">
        <f t="shared" si="1049"/>
        <v>187501.08691278999</v>
      </c>
      <c r="D1932" s="68">
        <f>SUM(Y1932:Y$2190)</f>
        <v>25817.901828859998</v>
      </c>
      <c r="E1932" s="68">
        <f t="shared" si="1036"/>
        <v>161683.18508393</v>
      </c>
      <c r="F1932" s="72">
        <f t="shared" si="1024"/>
        <v>4752.8599999999997</v>
      </c>
      <c r="G1932" s="3">
        <f>IF(N1932=1,VLOOKUP(A1931,[1]Plan1!$BG$69:$BI$188,3),G1931)</f>
        <v>4761.42</v>
      </c>
      <c r="H1932" s="11">
        <f t="shared" si="1025"/>
        <v>42645</v>
      </c>
      <c r="I1932" s="11">
        <f t="shared" si="1026"/>
        <v>42676</v>
      </c>
      <c r="J1932" s="26">
        <f t="shared" si="1037"/>
        <v>1.8010208590197863E-3</v>
      </c>
      <c r="K1932" s="11">
        <f t="shared" si="1050"/>
        <v>42737</v>
      </c>
      <c r="L1932" s="11">
        <f t="shared" si="1038"/>
        <v>42737</v>
      </c>
      <c r="M1932" s="1">
        <f t="shared" si="1051"/>
        <v>22</v>
      </c>
      <c r="N1932" s="1">
        <f t="shared" si="1021"/>
        <v>12</v>
      </c>
      <c r="O1932" s="2">
        <f t="shared" si="1039"/>
        <v>1.00098197</v>
      </c>
      <c r="P1932" s="10">
        <f t="shared" si="1031"/>
        <v>1.00260097</v>
      </c>
      <c r="Q1932" s="10">
        <f t="shared" si="1027"/>
        <v>1.4242225611792143</v>
      </c>
      <c r="R1932" s="2">
        <f t="shared" si="1030"/>
        <v>1.4256211000000001</v>
      </c>
      <c r="S1932" s="2">
        <f t="shared" si="1022"/>
        <v>1.4193921199999999</v>
      </c>
      <c r="T1932" s="2">
        <f t="shared" si="1040"/>
        <v>266137.56525544001</v>
      </c>
      <c r="U1932" s="2">
        <f t="shared" si="1041"/>
        <v>10827.824581957469</v>
      </c>
      <c r="V1932" s="2">
        <f t="shared" si="1042"/>
        <v>68815.775086925889</v>
      </c>
      <c r="W1932" s="2">
        <f t="shared" si="1043"/>
        <v>267144.68658167333</v>
      </c>
      <c r="X1932" s="27">
        <f t="shared" si="1044"/>
        <v>0</v>
      </c>
      <c r="Y1932" s="2">
        <f t="shared" si="1023"/>
        <v>0</v>
      </c>
      <c r="Z1932" s="67">
        <f t="shared" si="1045"/>
        <v>0</v>
      </c>
      <c r="AA1932" s="2">
        <f t="shared" si="1032"/>
        <v>0</v>
      </c>
      <c r="AB1932" s="26">
        <f t="shared" si="1052"/>
        <v>6.7299999999999999E-2</v>
      </c>
      <c r="AC1932" s="27">
        <f t="shared" si="1034"/>
        <v>12</v>
      </c>
      <c r="AD1932" s="27">
        <v>252</v>
      </c>
      <c r="AE1932" s="10">
        <f t="shared" si="1028"/>
        <v>1.003106343</v>
      </c>
      <c r="AF1932" s="2">
        <f t="shared" si="1033"/>
        <v>826.71456286</v>
      </c>
      <c r="AG1932" s="2">
        <f t="shared" si="1046"/>
        <v>829.84302715000001</v>
      </c>
      <c r="AH1932" s="3" t="str">
        <f t="shared" si="1047"/>
        <v>-</v>
      </c>
      <c r="AI1932" s="4" t="str">
        <f t="shared" si="1029"/>
        <v>A+J=</v>
      </c>
      <c r="AJ1932" s="11">
        <f t="shared" si="1053"/>
        <v>42739</v>
      </c>
      <c r="AK1932" s="11"/>
      <c r="AL1932" s="4"/>
      <c r="AM1932" s="1"/>
      <c r="AN1932" s="11"/>
      <c r="AO1932" s="1"/>
      <c r="AP1932" s="1"/>
      <c r="AQ1932" s="1"/>
      <c r="AR1932" s="1"/>
      <c r="AS1932" s="6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</row>
    <row r="1933" spans="1:55" x14ac:dyDescent="0.2">
      <c r="A1933" s="144">
        <f t="shared" si="1048"/>
        <v>42722</v>
      </c>
      <c r="B1933" s="2">
        <f t="shared" si="1035"/>
        <v>267974.52960882336</v>
      </c>
      <c r="C1933" s="2">
        <f t="shared" si="1049"/>
        <v>187501.08691278999</v>
      </c>
      <c r="D1933" s="68">
        <f>SUM(Y1933:Y$2190)</f>
        <v>25817.901828859998</v>
      </c>
      <c r="E1933" s="68">
        <f t="shared" si="1036"/>
        <v>161683.18508393</v>
      </c>
      <c r="F1933" s="72">
        <f t="shared" si="1024"/>
        <v>4752.8599999999997</v>
      </c>
      <c r="G1933" s="3">
        <f>IF(N1933=1,VLOOKUP(A1932,[1]Plan1!$BG$69:$BI$188,3),G1932)</f>
        <v>4761.42</v>
      </c>
      <c r="H1933" s="11">
        <f t="shared" si="1025"/>
        <v>42645</v>
      </c>
      <c r="I1933" s="11">
        <f t="shared" si="1026"/>
        <v>42676</v>
      </c>
      <c r="J1933" s="26">
        <f t="shared" si="1037"/>
        <v>1.8010208590197863E-3</v>
      </c>
      <c r="K1933" s="11">
        <f t="shared" si="1050"/>
        <v>42737</v>
      </c>
      <c r="L1933" s="11">
        <f t="shared" si="1038"/>
        <v>42737</v>
      </c>
      <c r="M1933" s="1">
        <f t="shared" si="1051"/>
        <v>22</v>
      </c>
      <c r="N1933" s="1">
        <f t="shared" si="1021"/>
        <v>12</v>
      </c>
      <c r="O1933" s="2">
        <f t="shared" si="1039"/>
        <v>1.00098197</v>
      </c>
      <c r="P1933" s="10">
        <f t="shared" si="1031"/>
        <v>1.00260097</v>
      </c>
      <c r="Q1933" s="10">
        <f t="shared" si="1027"/>
        <v>1.4242225611792143</v>
      </c>
      <c r="R1933" s="2">
        <f t="shared" si="1030"/>
        <v>1.4256211000000001</v>
      </c>
      <c r="S1933" s="2">
        <f t="shared" si="1022"/>
        <v>1.4193921199999999</v>
      </c>
      <c r="T1933" s="2">
        <f t="shared" si="1040"/>
        <v>266137.56525544001</v>
      </c>
      <c r="U1933" s="2">
        <f t="shared" si="1041"/>
        <v>10827.824581957469</v>
      </c>
      <c r="V1933" s="2">
        <f t="shared" si="1042"/>
        <v>68815.775086925889</v>
      </c>
      <c r="W1933" s="2">
        <f t="shared" si="1043"/>
        <v>267144.68658167333</v>
      </c>
      <c r="X1933" s="27">
        <f t="shared" si="1044"/>
        <v>0</v>
      </c>
      <c r="Y1933" s="2">
        <f t="shared" si="1023"/>
        <v>0</v>
      </c>
      <c r="Z1933" s="67">
        <f t="shared" si="1045"/>
        <v>0</v>
      </c>
      <c r="AA1933" s="2">
        <f t="shared" si="1032"/>
        <v>0</v>
      </c>
      <c r="AB1933" s="26">
        <f t="shared" si="1052"/>
        <v>6.7299999999999999E-2</v>
      </c>
      <c r="AC1933" s="27">
        <f t="shared" si="1034"/>
        <v>12</v>
      </c>
      <c r="AD1933" s="27">
        <v>252</v>
      </c>
      <c r="AE1933" s="10">
        <f t="shared" si="1028"/>
        <v>1.003106343</v>
      </c>
      <c r="AF1933" s="2">
        <f t="shared" si="1033"/>
        <v>826.71456286</v>
      </c>
      <c r="AG1933" s="2">
        <f t="shared" si="1046"/>
        <v>829.84302715000001</v>
      </c>
      <c r="AH1933" s="3" t="str">
        <f t="shared" si="1047"/>
        <v>-</v>
      </c>
      <c r="AI1933" s="4" t="str">
        <f t="shared" si="1029"/>
        <v>A+J=</v>
      </c>
      <c r="AJ1933" s="11">
        <f t="shared" si="1053"/>
        <v>42739</v>
      </c>
      <c r="AK1933" s="11"/>
      <c r="AL1933" s="4"/>
      <c r="AM1933" s="1"/>
      <c r="AN1933" s="11"/>
      <c r="AO1933" s="1"/>
      <c r="AP1933" s="1"/>
      <c r="AQ1933" s="1"/>
      <c r="AR1933" s="1"/>
      <c r="AS1933" s="6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</row>
    <row r="1934" spans="1:55" x14ac:dyDescent="0.2">
      <c r="A1934" s="144">
        <f t="shared" si="1048"/>
        <v>42723</v>
      </c>
      <c r="B1934" s="2">
        <f t="shared" si="1035"/>
        <v>267974.52960882336</v>
      </c>
      <c r="C1934" s="2">
        <f t="shared" si="1049"/>
        <v>187501.08691278999</v>
      </c>
      <c r="D1934" s="68">
        <f>SUM(Y1934:Y$2190)</f>
        <v>25817.901828859998</v>
      </c>
      <c r="E1934" s="68">
        <f t="shared" si="1036"/>
        <v>161683.18508393</v>
      </c>
      <c r="F1934" s="72">
        <f t="shared" si="1024"/>
        <v>4752.8599999999997</v>
      </c>
      <c r="G1934" s="3">
        <f>IF(N1934=1,VLOOKUP(A1933,[1]Plan1!$BG$69:$BI$188,3),G1933)</f>
        <v>4761.42</v>
      </c>
      <c r="H1934" s="11">
        <f t="shared" si="1025"/>
        <v>42645</v>
      </c>
      <c r="I1934" s="11">
        <f t="shared" si="1026"/>
        <v>42676</v>
      </c>
      <c r="J1934" s="26">
        <f t="shared" si="1037"/>
        <v>1.8010208590197863E-3</v>
      </c>
      <c r="K1934" s="11">
        <f t="shared" si="1050"/>
        <v>42737</v>
      </c>
      <c r="L1934" s="11">
        <f t="shared" si="1038"/>
        <v>42737</v>
      </c>
      <c r="M1934" s="1">
        <f t="shared" si="1051"/>
        <v>22</v>
      </c>
      <c r="N1934" s="1">
        <f t="shared" si="1021"/>
        <v>12</v>
      </c>
      <c r="O1934" s="2">
        <f t="shared" si="1039"/>
        <v>1.00098197</v>
      </c>
      <c r="P1934" s="10">
        <f t="shared" si="1031"/>
        <v>1.00260097</v>
      </c>
      <c r="Q1934" s="10">
        <f t="shared" si="1027"/>
        <v>1.4242225611792143</v>
      </c>
      <c r="R1934" s="2">
        <f t="shared" si="1030"/>
        <v>1.4256211000000001</v>
      </c>
      <c r="S1934" s="2">
        <f t="shared" si="1022"/>
        <v>1.4193921199999999</v>
      </c>
      <c r="T1934" s="2">
        <f t="shared" si="1040"/>
        <v>266137.56525544001</v>
      </c>
      <c r="U1934" s="2">
        <f t="shared" si="1041"/>
        <v>10827.824581957469</v>
      </c>
      <c r="V1934" s="2">
        <f t="shared" si="1042"/>
        <v>68815.775086925889</v>
      </c>
      <c r="W1934" s="2">
        <f t="shared" si="1043"/>
        <v>267144.68658167333</v>
      </c>
      <c r="X1934" s="27">
        <f t="shared" si="1044"/>
        <v>0</v>
      </c>
      <c r="Y1934" s="2">
        <f t="shared" si="1023"/>
        <v>0</v>
      </c>
      <c r="Z1934" s="67">
        <f t="shared" si="1045"/>
        <v>0</v>
      </c>
      <c r="AA1934" s="2">
        <f t="shared" si="1032"/>
        <v>0</v>
      </c>
      <c r="AB1934" s="26">
        <f t="shared" si="1052"/>
        <v>6.7299999999999999E-2</v>
      </c>
      <c r="AC1934" s="27">
        <f t="shared" si="1034"/>
        <v>12</v>
      </c>
      <c r="AD1934" s="27">
        <v>252</v>
      </c>
      <c r="AE1934" s="10">
        <f t="shared" si="1028"/>
        <v>1.003106343</v>
      </c>
      <c r="AF1934" s="2">
        <f t="shared" si="1033"/>
        <v>826.71456286</v>
      </c>
      <c r="AG1934" s="2">
        <f t="shared" si="1046"/>
        <v>829.84302715000001</v>
      </c>
      <c r="AH1934" s="3" t="str">
        <f t="shared" si="1047"/>
        <v>-</v>
      </c>
      <c r="AI1934" s="4" t="str">
        <f t="shared" si="1029"/>
        <v>A+J=</v>
      </c>
      <c r="AJ1934" s="11">
        <f t="shared" si="1053"/>
        <v>42739</v>
      </c>
      <c r="AK1934" s="11"/>
      <c r="AL1934" s="4"/>
      <c r="AM1934" s="1"/>
      <c r="AN1934" s="11"/>
      <c r="AO1934" s="1"/>
      <c r="AP1934" s="1"/>
      <c r="AQ1934" s="1"/>
      <c r="AR1934" s="1"/>
      <c r="AS1934" s="6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</row>
    <row r="1935" spans="1:55" x14ac:dyDescent="0.2">
      <c r="A1935" s="144">
        <f t="shared" si="1048"/>
        <v>42724</v>
      </c>
      <c r="B1935" s="2">
        <f t="shared" si="1035"/>
        <v>268062.71513391414</v>
      </c>
      <c r="C1935" s="2">
        <f t="shared" si="1049"/>
        <v>187501.08691278999</v>
      </c>
      <c r="D1935" s="68">
        <f>SUM(Y1935:Y$2190)</f>
        <v>25817.901828859998</v>
      </c>
      <c r="E1935" s="68">
        <f t="shared" si="1036"/>
        <v>161683.18508393</v>
      </c>
      <c r="F1935" s="72">
        <f t="shared" si="1024"/>
        <v>4752.8599999999997</v>
      </c>
      <c r="G1935" s="3">
        <f>IF(N1935=1,VLOOKUP(A1934,[1]Plan1!$BG$69:$BI$188,3),G1934)</f>
        <v>4761.42</v>
      </c>
      <c r="H1935" s="11">
        <f t="shared" si="1025"/>
        <v>42645</v>
      </c>
      <c r="I1935" s="11">
        <f t="shared" si="1026"/>
        <v>42676</v>
      </c>
      <c r="J1935" s="26">
        <f t="shared" si="1037"/>
        <v>1.8010208590197863E-3</v>
      </c>
      <c r="K1935" s="11">
        <f t="shared" si="1050"/>
        <v>42737</v>
      </c>
      <c r="L1935" s="11">
        <f t="shared" si="1038"/>
        <v>42737</v>
      </c>
      <c r="M1935" s="1">
        <f t="shared" si="1051"/>
        <v>22</v>
      </c>
      <c r="N1935" s="1">
        <f t="shared" si="1021"/>
        <v>13</v>
      </c>
      <c r="O1935" s="2">
        <f t="shared" si="1039"/>
        <v>1.00106384</v>
      </c>
      <c r="P1935" s="10">
        <f t="shared" si="1031"/>
        <v>1.00260097</v>
      </c>
      <c r="Q1935" s="10">
        <f t="shared" si="1027"/>
        <v>1.4242225611792143</v>
      </c>
      <c r="R1935" s="2">
        <f t="shared" si="1030"/>
        <v>1.4257377</v>
      </c>
      <c r="S1935" s="2">
        <f t="shared" si="1022"/>
        <v>1.4193921199999999</v>
      </c>
      <c r="T1935" s="2">
        <f t="shared" si="1040"/>
        <v>266137.56525544001</v>
      </c>
      <c r="U1935" s="2">
        <f t="shared" si="1041"/>
        <v>10827.824581957469</v>
      </c>
      <c r="V1935" s="2">
        <f t="shared" si="1042"/>
        <v>68834.627346306661</v>
      </c>
      <c r="W1935" s="2">
        <f t="shared" si="1043"/>
        <v>267163.53884105413</v>
      </c>
      <c r="X1935" s="27">
        <f t="shared" si="1044"/>
        <v>0</v>
      </c>
      <c r="Y1935" s="2">
        <f t="shared" si="1023"/>
        <v>0</v>
      </c>
      <c r="Z1935" s="67">
        <f t="shared" si="1045"/>
        <v>0</v>
      </c>
      <c r="AA1935" s="2">
        <f t="shared" si="1032"/>
        <v>0</v>
      </c>
      <c r="AB1935" s="26">
        <f t="shared" si="1052"/>
        <v>6.7299999999999999E-2</v>
      </c>
      <c r="AC1935" s="27">
        <f t="shared" si="1034"/>
        <v>13</v>
      </c>
      <c r="AD1935" s="27">
        <v>252</v>
      </c>
      <c r="AE1935" s="10">
        <f t="shared" si="1028"/>
        <v>1.0033656399999999</v>
      </c>
      <c r="AF1935" s="2">
        <f t="shared" si="1033"/>
        <v>895.72323512000003</v>
      </c>
      <c r="AG1935" s="2">
        <f t="shared" si="1046"/>
        <v>899.17629285999999</v>
      </c>
      <c r="AH1935" s="3" t="str">
        <f t="shared" si="1047"/>
        <v>-</v>
      </c>
      <c r="AI1935" s="4" t="str">
        <f t="shared" si="1029"/>
        <v>A+J=</v>
      </c>
      <c r="AJ1935" s="11">
        <f t="shared" si="1053"/>
        <v>42739</v>
      </c>
      <c r="AK1935" s="11"/>
      <c r="AL1935" s="4"/>
      <c r="AM1935" s="1"/>
      <c r="AN1935" s="11"/>
      <c r="AO1935" s="1"/>
      <c r="AP1935" s="1"/>
      <c r="AQ1935" s="1"/>
      <c r="AR1935" s="1"/>
      <c r="AS1935" s="6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</row>
    <row r="1936" spans="1:55" x14ac:dyDescent="0.2">
      <c r="A1936" s="144">
        <f t="shared" si="1048"/>
        <v>42725</v>
      </c>
      <c r="B1936" s="2">
        <f t="shared" si="1035"/>
        <v>268150.93158228864</v>
      </c>
      <c r="C1936" s="2">
        <f t="shared" si="1049"/>
        <v>187501.08691278999</v>
      </c>
      <c r="D1936" s="68">
        <f>SUM(Y1936:Y$2190)</f>
        <v>25817.901828859998</v>
      </c>
      <c r="E1936" s="68">
        <f t="shared" si="1036"/>
        <v>161683.18508393</v>
      </c>
      <c r="F1936" s="72">
        <f t="shared" si="1024"/>
        <v>4752.8599999999997</v>
      </c>
      <c r="G1936" s="3">
        <f>IF(N1936=1,VLOOKUP(A1935,[1]Plan1!$BG$69:$BI$188,3),G1935)</f>
        <v>4761.42</v>
      </c>
      <c r="H1936" s="11">
        <f t="shared" si="1025"/>
        <v>42645</v>
      </c>
      <c r="I1936" s="11">
        <f t="shared" si="1026"/>
        <v>42676</v>
      </c>
      <c r="J1936" s="26">
        <f t="shared" si="1037"/>
        <v>1.8010208590197863E-3</v>
      </c>
      <c r="K1936" s="11">
        <f t="shared" si="1050"/>
        <v>42737</v>
      </c>
      <c r="L1936" s="11">
        <f t="shared" si="1038"/>
        <v>42737</v>
      </c>
      <c r="M1936" s="1">
        <f t="shared" si="1051"/>
        <v>22</v>
      </c>
      <c r="N1936" s="1">
        <f t="shared" si="1021"/>
        <v>14</v>
      </c>
      <c r="O1936" s="2">
        <f t="shared" si="1039"/>
        <v>1.00114572</v>
      </c>
      <c r="P1936" s="10">
        <f t="shared" si="1031"/>
        <v>1.00260097</v>
      </c>
      <c r="Q1936" s="10">
        <f t="shared" si="1027"/>
        <v>1.4242225611792143</v>
      </c>
      <c r="R1936" s="2">
        <f t="shared" si="1030"/>
        <v>1.42585432</v>
      </c>
      <c r="S1936" s="2">
        <f t="shared" si="1022"/>
        <v>1.4193921199999999</v>
      </c>
      <c r="T1936" s="2">
        <f t="shared" si="1040"/>
        <v>266137.56525544001</v>
      </c>
      <c r="U1936" s="2">
        <f t="shared" si="1041"/>
        <v>10827.824581957469</v>
      </c>
      <c r="V1936" s="2">
        <f t="shared" si="1042"/>
        <v>68853.482839351156</v>
      </c>
      <c r="W1936" s="2">
        <f t="shared" si="1043"/>
        <v>267182.39433409862</v>
      </c>
      <c r="X1936" s="27">
        <f t="shared" si="1044"/>
        <v>0</v>
      </c>
      <c r="Y1936" s="2">
        <f t="shared" si="1023"/>
        <v>0</v>
      </c>
      <c r="Z1936" s="67">
        <f t="shared" si="1045"/>
        <v>0</v>
      </c>
      <c r="AA1936" s="2">
        <f t="shared" si="1032"/>
        <v>0</v>
      </c>
      <c r="AB1936" s="26">
        <f t="shared" si="1052"/>
        <v>6.7299999999999999E-2</v>
      </c>
      <c r="AC1936" s="27">
        <f t="shared" si="1034"/>
        <v>14</v>
      </c>
      <c r="AD1936" s="27">
        <v>252</v>
      </c>
      <c r="AE1936" s="10">
        <f t="shared" si="1028"/>
        <v>1.0036250040000001</v>
      </c>
      <c r="AF1936" s="2">
        <f t="shared" si="1033"/>
        <v>964.7497386</v>
      </c>
      <c r="AG1936" s="2">
        <f t="shared" si="1046"/>
        <v>968.53724819000001</v>
      </c>
      <c r="AH1936" s="3" t="str">
        <f t="shared" si="1047"/>
        <v>-</v>
      </c>
      <c r="AI1936" s="4" t="str">
        <f t="shared" si="1029"/>
        <v>A+J=</v>
      </c>
      <c r="AJ1936" s="11">
        <f t="shared" si="1053"/>
        <v>42739</v>
      </c>
      <c r="AK1936" s="11"/>
      <c r="AL1936" s="4"/>
      <c r="AM1936" s="1"/>
      <c r="AN1936" s="11"/>
      <c r="AO1936" s="1"/>
      <c r="AP1936" s="1"/>
      <c r="AQ1936" s="1"/>
      <c r="AR1936" s="1"/>
      <c r="AS1936" s="6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</row>
    <row r="1937" spans="1:55" x14ac:dyDescent="0.2">
      <c r="A1937" s="144">
        <f t="shared" si="1048"/>
        <v>42726</v>
      </c>
      <c r="B1937" s="2">
        <f t="shared" si="1035"/>
        <v>268239.17733712494</v>
      </c>
      <c r="C1937" s="2">
        <f t="shared" si="1049"/>
        <v>187501.08691278999</v>
      </c>
      <c r="D1937" s="68">
        <f>SUM(Y1937:Y$2190)</f>
        <v>25817.901828859998</v>
      </c>
      <c r="E1937" s="68">
        <f t="shared" si="1036"/>
        <v>161683.18508393</v>
      </c>
      <c r="F1937" s="72">
        <f t="shared" si="1024"/>
        <v>4752.8599999999997</v>
      </c>
      <c r="G1937" s="3">
        <f>IF(N1937=1,VLOOKUP(A1936,[1]Plan1!$BG$69:$BI$188,3),G1936)</f>
        <v>4761.42</v>
      </c>
      <c r="H1937" s="11">
        <f t="shared" si="1025"/>
        <v>42645</v>
      </c>
      <c r="I1937" s="11">
        <f t="shared" si="1026"/>
        <v>42676</v>
      </c>
      <c r="J1937" s="26">
        <f t="shared" si="1037"/>
        <v>1.8010208590197863E-3</v>
      </c>
      <c r="K1937" s="11">
        <f t="shared" si="1050"/>
        <v>42737</v>
      </c>
      <c r="L1937" s="11">
        <f t="shared" si="1038"/>
        <v>42737</v>
      </c>
      <c r="M1937" s="1">
        <f t="shared" si="1051"/>
        <v>22</v>
      </c>
      <c r="N1937" s="1">
        <f t="shared" si="1021"/>
        <v>15</v>
      </c>
      <c r="O1937" s="2">
        <f t="shared" si="1039"/>
        <v>1.0012276099999999</v>
      </c>
      <c r="P1937" s="10">
        <f t="shared" si="1031"/>
        <v>1.00260097</v>
      </c>
      <c r="Q1937" s="10">
        <f t="shared" si="1027"/>
        <v>1.4242225611792143</v>
      </c>
      <c r="R1937" s="2">
        <f t="shared" si="1030"/>
        <v>1.42597095</v>
      </c>
      <c r="S1937" s="2">
        <f t="shared" si="1022"/>
        <v>1.4193921199999999</v>
      </c>
      <c r="T1937" s="2">
        <f t="shared" si="1040"/>
        <v>266137.56525544001</v>
      </c>
      <c r="U1937" s="2">
        <f t="shared" si="1041"/>
        <v>10827.824581957469</v>
      </c>
      <c r="V1937" s="2">
        <f t="shared" si="1042"/>
        <v>68872.339949227491</v>
      </c>
      <c r="W1937" s="2">
        <f t="shared" si="1043"/>
        <v>267201.25144397496</v>
      </c>
      <c r="X1937" s="27">
        <f t="shared" si="1044"/>
        <v>0</v>
      </c>
      <c r="Y1937" s="2">
        <f t="shared" si="1023"/>
        <v>0</v>
      </c>
      <c r="Z1937" s="67">
        <f t="shared" si="1045"/>
        <v>0</v>
      </c>
      <c r="AA1937" s="2">
        <f t="shared" si="1032"/>
        <v>0</v>
      </c>
      <c r="AB1937" s="26">
        <f t="shared" si="1052"/>
        <v>6.7299999999999999E-2</v>
      </c>
      <c r="AC1937" s="27">
        <f t="shared" si="1034"/>
        <v>15</v>
      </c>
      <c r="AD1937" s="27">
        <v>252</v>
      </c>
      <c r="AE1937" s="10">
        <f t="shared" si="1028"/>
        <v>1.003884435</v>
      </c>
      <c r="AF1937" s="2">
        <f t="shared" si="1033"/>
        <v>1033.7940732899999</v>
      </c>
      <c r="AG1937" s="2">
        <f t="shared" si="1046"/>
        <v>1037.9258931500001</v>
      </c>
      <c r="AH1937" s="3" t="str">
        <f t="shared" si="1047"/>
        <v>-</v>
      </c>
      <c r="AI1937" s="4" t="str">
        <f t="shared" si="1029"/>
        <v>A+J=</v>
      </c>
      <c r="AJ1937" s="11">
        <f t="shared" si="1053"/>
        <v>42739</v>
      </c>
      <c r="AK1937" s="11"/>
      <c r="AL1937" s="4"/>
      <c r="AM1937" s="1"/>
      <c r="AN1937" s="11"/>
      <c r="AO1937" s="1"/>
      <c r="AP1937" s="1"/>
      <c r="AQ1937" s="1"/>
      <c r="AR1937" s="1"/>
      <c r="AS1937" s="6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</row>
    <row r="1938" spans="1:55" x14ac:dyDescent="0.2">
      <c r="A1938" s="144">
        <f t="shared" si="1048"/>
        <v>42727</v>
      </c>
      <c r="B1938" s="2">
        <f t="shared" si="1035"/>
        <v>268327.45267070318</v>
      </c>
      <c r="C1938" s="2">
        <f t="shared" si="1049"/>
        <v>187501.08691278999</v>
      </c>
      <c r="D1938" s="68">
        <f>SUM(Y1938:Y$2190)</f>
        <v>25817.901828859998</v>
      </c>
      <c r="E1938" s="68">
        <f t="shared" si="1036"/>
        <v>161683.18508393</v>
      </c>
      <c r="F1938" s="72">
        <f t="shared" si="1024"/>
        <v>4752.8599999999997</v>
      </c>
      <c r="G1938" s="3">
        <f>IF(N1938=1,VLOOKUP(A1937,[1]Plan1!$BG$69:$BI$188,3),G1937)</f>
        <v>4761.42</v>
      </c>
      <c r="H1938" s="11">
        <f t="shared" si="1025"/>
        <v>42645</v>
      </c>
      <c r="I1938" s="11">
        <f t="shared" si="1026"/>
        <v>42676</v>
      </c>
      <c r="J1938" s="26">
        <f t="shared" si="1037"/>
        <v>1.8010208590197863E-3</v>
      </c>
      <c r="K1938" s="11">
        <f t="shared" si="1050"/>
        <v>42737</v>
      </c>
      <c r="L1938" s="11">
        <f t="shared" si="1038"/>
        <v>42737</v>
      </c>
      <c r="M1938" s="1">
        <f t="shared" si="1051"/>
        <v>22</v>
      </c>
      <c r="N1938" s="1">
        <f t="shared" si="1021"/>
        <v>16</v>
      </c>
      <c r="O1938" s="2">
        <f t="shared" si="1039"/>
        <v>1.00130951</v>
      </c>
      <c r="P1938" s="10">
        <f t="shared" si="1031"/>
        <v>1.00260097</v>
      </c>
      <c r="Q1938" s="10">
        <f t="shared" si="1027"/>
        <v>1.4242225611792143</v>
      </c>
      <c r="R1938" s="2">
        <f t="shared" si="1030"/>
        <v>1.4260875900000001</v>
      </c>
      <c r="S1938" s="2">
        <f t="shared" si="1022"/>
        <v>1.4193921199999999</v>
      </c>
      <c r="T1938" s="2">
        <f t="shared" si="1040"/>
        <v>266137.56525544001</v>
      </c>
      <c r="U1938" s="2">
        <f t="shared" si="1041"/>
        <v>10827.824581957469</v>
      </c>
      <c r="V1938" s="2">
        <f t="shared" si="1042"/>
        <v>68891.198675935695</v>
      </c>
      <c r="W1938" s="2">
        <f t="shared" si="1043"/>
        <v>267220.11017068318</v>
      </c>
      <c r="X1938" s="27">
        <f t="shared" si="1044"/>
        <v>0</v>
      </c>
      <c r="Y1938" s="2">
        <f t="shared" si="1023"/>
        <v>0</v>
      </c>
      <c r="Z1938" s="67">
        <f t="shared" si="1045"/>
        <v>0</v>
      </c>
      <c r="AA1938" s="2">
        <f t="shared" si="1032"/>
        <v>0</v>
      </c>
      <c r="AB1938" s="26">
        <f t="shared" si="1052"/>
        <v>6.7299999999999999E-2</v>
      </c>
      <c r="AC1938" s="27">
        <f t="shared" si="1034"/>
        <v>16</v>
      </c>
      <c r="AD1938" s="27">
        <v>252</v>
      </c>
      <c r="AE1938" s="10">
        <f t="shared" si="1028"/>
        <v>1.004143934</v>
      </c>
      <c r="AF1938" s="2">
        <f t="shared" si="1033"/>
        <v>1102.8565053299999</v>
      </c>
      <c r="AG1938" s="2">
        <f t="shared" si="1046"/>
        <v>1107.34250002</v>
      </c>
      <c r="AH1938" s="3" t="str">
        <f t="shared" si="1047"/>
        <v>-</v>
      </c>
      <c r="AI1938" s="4" t="str">
        <f t="shared" si="1029"/>
        <v>A+J=</v>
      </c>
      <c r="AJ1938" s="11">
        <f t="shared" si="1053"/>
        <v>42739</v>
      </c>
      <c r="AK1938" s="11"/>
      <c r="AL1938" s="4"/>
      <c r="AM1938" s="1"/>
      <c r="AN1938" s="11"/>
      <c r="AO1938" s="1"/>
      <c r="AP1938" s="1"/>
      <c r="AQ1938" s="1"/>
      <c r="AR1938" s="1"/>
      <c r="AS1938" s="6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</row>
    <row r="1939" spans="1:55" x14ac:dyDescent="0.2">
      <c r="A1939" s="144">
        <f t="shared" si="1048"/>
        <v>42728</v>
      </c>
      <c r="B1939" s="2">
        <f t="shared" si="1035"/>
        <v>268415.75542969134</v>
      </c>
      <c r="C1939" s="2">
        <f t="shared" si="1049"/>
        <v>187501.08691278999</v>
      </c>
      <c r="D1939" s="68">
        <f>SUM(Y1939:Y$2190)</f>
        <v>25817.901828859998</v>
      </c>
      <c r="E1939" s="68">
        <f t="shared" si="1036"/>
        <v>161683.18508393</v>
      </c>
      <c r="F1939" s="72">
        <f t="shared" si="1024"/>
        <v>4752.8599999999997</v>
      </c>
      <c r="G1939" s="3">
        <f>IF(N1939=1,VLOOKUP(A1938,[1]Plan1!$BG$69:$BI$188,3),G1938)</f>
        <v>4761.42</v>
      </c>
      <c r="H1939" s="11">
        <f t="shared" si="1025"/>
        <v>42645</v>
      </c>
      <c r="I1939" s="11">
        <f t="shared" si="1026"/>
        <v>42676</v>
      </c>
      <c r="J1939" s="26">
        <f t="shared" si="1037"/>
        <v>1.8010208590197863E-3</v>
      </c>
      <c r="K1939" s="11">
        <f t="shared" si="1050"/>
        <v>42737</v>
      </c>
      <c r="L1939" s="11">
        <f t="shared" si="1038"/>
        <v>42737</v>
      </c>
      <c r="M1939" s="1">
        <f t="shared" si="1051"/>
        <v>22</v>
      </c>
      <c r="N1939" s="1">
        <f t="shared" si="1021"/>
        <v>17</v>
      </c>
      <c r="O1939" s="2">
        <f t="shared" si="1039"/>
        <v>1.0013914100000001</v>
      </c>
      <c r="P1939" s="10">
        <f t="shared" si="1031"/>
        <v>1.00260097</v>
      </c>
      <c r="Q1939" s="10">
        <f t="shared" si="1027"/>
        <v>1.4242225611792143</v>
      </c>
      <c r="R1939" s="2">
        <f t="shared" si="1030"/>
        <v>1.42620423</v>
      </c>
      <c r="S1939" s="2">
        <f t="shared" si="1022"/>
        <v>1.4193921199999999</v>
      </c>
      <c r="T1939" s="2">
        <f t="shared" si="1040"/>
        <v>266137.56525544001</v>
      </c>
      <c r="U1939" s="2">
        <f t="shared" si="1041"/>
        <v>10827.824581957469</v>
      </c>
      <c r="V1939" s="2">
        <f t="shared" si="1042"/>
        <v>68910.05740264387</v>
      </c>
      <c r="W1939" s="2">
        <f t="shared" si="1043"/>
        <v>267238.96889739134</v>
      </c>
      <c r="X1939" s="27">
        <f t="shared" si="1044"/>
        <v>0</v>
      </c>
      <c r="Y1939" s="2">
        <f t="shared" si="1023"/>
        <v>0</v>
      </c>
      <c r="Z1939" s="67">
        <f t="shared" si="1045"/>
        <v>0</v>
      </c>
      <c r="AA1939" s="2">
        <f t="shared" si="1032"/>
        <v>0</v>
      </c>
      <c r="AB1939" s="26">
        <f t="shared" si="1052"/>
        <v>6.7299999999999999E-2</v>
      </c>
      <c r="AC1939" s="27">
        <f t="shared" si="1034"/>
        <v>17</v>
      </c>
      <c r="AD1939" s="27">
        <v>252</v>
      </c>
      <c r="AE1939" s="10">
        <f t="shared" si="1028"/>
        <v>1.0044034989999999</v>
      </c>
      <c r="AF1939" s="2">
        <f t="shared" si="1033"/>
        <v>1171.9365024599999</v>
      </c>
      <c r="AG1939" s="2">
        <f t="shared" si="1046"/>
        <v>1176.7865323000001</v>
      </c>
      <c r="AH1939" s="3" t="str">
        <f t="shared" si="1047"/>
        <v>-</v>
      </c>
      <c r="AI1939" s="4" t="str">
        <f t="shared" si="1029"/>
        <v>A+J=</v>
      </c>
      <c r="AJ1939" s="11">
        <f t="shared" si="1053"/>
        <v>42739</v>
      </c>
      <c r="AK1939" s="11"/>
      <c r="AL1939" s="4"/>
      <c r="AM1939" s="1"/>
      <c r="AN1939" s="11"/>
      <c r="AO1939" s="1"/>
      <c r="AP1939" s="1"/>
      <c r="AQ1939" s="1"/>
      <c r="AR1939" s="1"/>
      <c r="AS1939" s="6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</row>
    <row r="1940" spans="1:55" x14ac:dyDescent="0.2">
      <c r="A1940" s="144">
        <f t="shared" si="1048"/>
        <v>42729</v>
      </c>
      <c r="B1940" s="2">
        <f t="shared" si="1035"/>
        <v>268415.75542969134</v>
      </c>
      <c r="C1940" s="2">
        <f t="shared" si="1049"/>
        <v>187501.08691278999</v>
      </c>
      <c r="D1940" s="68">
        <f>SUM(Y1940:Y$2190)</f>
        <v>25817.901828859998</v>
      </c>
      <c r="E1940" s="68">
        <f t="shared" si="1036"/>
        <v>161683.18508393</v>
      </c>
      <c r="F1940" s="72">
        <f t="shared" si="1024"/>
        <v>4752.8599999999997</v>
      </c>
      <c r="G1940" s="3">
        <f>IF(N1940=1,VLOOKUP(A1939,[1]Plan1!$BG$69:$BI$188,3),G1939)</f>
        <v>4761.42</v>
      </c>
      <c r="H1940" s="11">
        <f t="shared" si="1025"/>
        <v>42645</v>
      </c>
      <c r="I1940" s="11">
        <f t="shared" si="1026"/>
        <v>42676</v>
      </c>
      <c r="J1940" s="26">
        <f t="shared" si="1037"/>
        <v>1.8010208590197863E-3</v>
      </c>
      <c r="K1940" s="11">
        <f t="shared" si="1050"/>
        <v>42737</v>
      </c>
      <c r="L1940" s="11">
        <f t="shared" si="1038"/>
        <v>42737</v>
      </c>
      <c r="M1940" s="1">
        <f t="shared" si="1051"/>
        <v>22</v>
      </c>
      <c r="N1940" s="1">
        <f t="shared" si="1021"/>
        <v>17</v>
      </c>
      <c r="O1940" s="2">
        <f t="shared" si="1039"/>
        <v>1.0013914100000001</v>
      </c>
      <c r="P1940" s="10">
        <f t="shared" si="1031"/>
        <v>1.00260097</v>
      </c>
      <c r="Q1940" s="10">
        <f t="shared" si="1027"/>
        <v>1.4242225611792143</v>
      </c>
      <c r="R1940" s="2">
        <f t="shared" si="1030"/>
        <v>1.42620423</v>
      </c>
      <c r="S1940" s="2">
        <f t="shared" si="1022"/>
        <v>1.4193921199999999</v>
      </c>
      <c r="T1940" s="2">
        <f t="shared" si="1040"/>
        <v>266137.56525544001</v>
      </c>
      <c r="U1940" s="2">
        <f t="shared" si="1041"/>
        <v>10827.824581957469</v>
      </c>
      <c r="V1940" s="2">
        <f t="shared" si="1042"/>
        <v>68910.05740264387</v>
      </c>
      <c r="W1940" s="2">
        <f t="shared" si="1043"/>
        <v>267238.96889739134</v>
      </c>
      <c r="X1940" s="27">
        <f t="shared" si="1044"/>
        <v>0</v>
      </c>
      <c r="Y1940" s="2">
        <f t="shared" si="1023"/>
        <v>0</v>
      </c>
      <c r="Z1940" s="67">
        <f t="shared" si="1045"/>
        <v>0</v>
      </c>
      <c r="AA1940" s="2">
        <f t="shared" si="1032"/>
        <v>0</v>
      </c>
      <c r="AB1940" s="26">
        <f t="shared" si="1052"/>
        <v>6.7299999999999999E-2</v>
      </c>
      <c r="AC1940" s="27">
        <f t="shared" si="1034"/>
        <v>17</v>
      </c>
      <c r="AD1940" s="27">
        <v>252</v>
      </c>
      <c r="AE1940" s="10">
        <f t="shared" si="1028"/>
        <v>1.0044034989999999</v>
      </c>
      <c r="AF1940" s="2">
        <f t="shared" si="1033"/>
        <v>1171.9365024599999</v>
      </c>
      <c r="AG1940" s="2">
        <f t="shared" si="1046"/>
        <v>1176.7865323000001</v>
      </c>
      <c r="AH1940" s="3" t="str">
        <f t="shared" si="1047"/>
        <v>-</v>
      </c>
      <c r="AI1940" s="4" t="str">
        <f t="shared" si="1029"/>
        <v>A+J=</v>
      </c>
      <c r="AJ1940" s="11">
        <f t="shared" si="1053"/>
        <v>42739</v>
      </c>
      <c r="AK1940" s="11"/>
      <c r="AL1940" s="4"/>
      <c r="AM1940" s="1"/>
      <c r="AN1940" s="11"/>
      <c r="AO1940" s="1"/>
      <c r="AP1940" s="1"/>
      <c r="AQ1940" s="1"/>
      <c r="AR1940" s="1"/>
      <c r="AS1940" s="6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</row>
    <row r="1941" spans="1:55" x14ac:dyDescent="0.2">
      <c r="A1941" s="144">
        <f t="shared" si="1048"/>
        <v>42730</v>
      </c>
      <c r="B1941" s="2">
        <f t="shared" si="1035"/>
        <v>268415.75542969134</v>
      </c>
      <c r="C1941" s="2">
        <f t="shared" si="1049"/>
        <v>187501.08691278999</v>
      </c>
      <c r="D1941" s="68">
        <f>SUM(Y1941:Y$2190)</f>
        <v>25817.901828859998</v>
      </c>
      <c r="E1941" s="68">
        <f t="shared" si="1036"/>
        <v>161683.18508393</v>
      </c>
      <c r="F1941" s="72">
        <f t="shared" si="1024"/>
        <v>4752.8599999999997</v>
      </c>
      <c r="G1941" s="3">
        <f>IF(N1941=1,VLOOKUP(A1940,[1]Plan1!$BG$69:$BI$188,3),G1940)</f>
        <v>4761.42</v>
      </c>
      <c r="H1941" s="11">
        <f t="shared" si="1025"/>
        <v>42645</v>
      </c>
      <c r="I1941" s="11">
        <f t="shared" si="1026"/>
        <v>42676</v>
      </c>
      <c r="J1941" s="26">
        <f t="shared" si="1037"/>
        <v>1.8010208590197863E-3</v>
      </c>
      <c r="K1941" s="11">
        <f t="shared" si="1050"/>
        <v>42737</v>
      </c>
      <c r="L1941" s="11">
        <f t="shared" si="1038"/>
        <v>42737</v>
      </c>
      <c r="M1941" s="1">
        <f t="shared" si="1051"/>
        <v>22</v>
      </c>
      <c r="N1941" s="1">
        <f t="shared" si="1021"/>
        <v>17</v>
      </c>
      <c r="O1941" s="2">
        <f t="shared" si="1039"/>
        <v>1.0013914100000001</v>
      </c>
      <c r="P1941" s="10">
        <f t="shared" si="1031"/>
        <v>1.00260097</v>
      </c>
      <c r="Q1941" s="10">
        <f t="shared" si="1027"/>
        <v>1.4242225611792143</v>
      </c>
      <c r="R1941" s="2">
        <f t="shared" si="1030"/>
        <v>1.42620423</v>
      </c>
      <c r="S1941" s="2">
        <f t="shared" si="1022"/>
        <v>1.4193921199999999</v>
      </c>
      <c r="T1941" s="2">
        <f t="shared" si="1040"/>
        <v>266137.56525544001</v>
      </c>
      <c r="U1941" s="2">
        <f t="shared" si="1041"/>
        <v>10827.824581957469</v>
      </c>
      <c r="V1941" s="2">
        <f t="shared" si="1042"/>
        <v>68910.05740264387</v>
      </c>
      <c r="W1941" s="2">
        <f t="shared" si="1043"/>
        <v>267238.96889739134</v>
      </c>
      <c r="X1941" s="27">
        <f t="shared" si="1044"/>
        <v>0</v>
      </c>
      <c r="Y1941" s="2">
        <f t="shared" si="1023"/>
        <v>0</v>
      </c>
      <c r="Z1941" s="67">
        <f t="shared" si="1045"/>
        <v>0</v>
      </c>
      <c r="AA1941" s="2">
        <f t="shared" si="1032"/>
        <v>0</v>
      </c>
      <c r="AB1941" s="26">
        <f t="shared" si="1052"/>
        <v>6.7299999999999999E-2</v>
      </c>
      <c r="AC1941" s="27">
        <f t="shared" si="1034"/>
        <v>17</v>
      </c>
      <c r="AD1941" s="27">
        <v>252</v>
      </c>
      <c r="AE1941" s="10">
        <f t="shared" si="1028"/>
        <v>1.0044034989999999</v>
      </c>
      <c r="AF1941" s="2">
        <f t="shared" si="1033"/>
        <v>1171.9365024599999</v>
      </c>
      <c r="AG1941" s="2">
        <f t="shared" si="1046"/>
        <v>1176.7865323000001</v>
      </c>
      <c r="AH1941" s="3" t="str">
        <f t="shared" si="1047"/>
        <v>-</v>
      </c>
      <c r="AI1941" s="4" t="str">
        <f t="shared" si="1029"/>
        <v>A+J=</v>
      </c>
      <c r="AJ1941" s="11">
        <f t="shared" si="1053"/>
        <v>42739</v>
      </c>
      <c r="AK1941" s="11"/>
      <c r="AL1941" s="4"/>
      <c r="AM1941" s="1"/>
      <c r="AN1941" s="11"/>
      <c r="AO1941" s="1"/>
      <c r="AP1941" s="1"/>
      <c r="AQ1941" s="1"/>
      <c r="AR1941" s="1"/>
      <c r="AS1941" s="6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</row>
    <row r="1942" spans="1:55" x14ac:dyDescent="0.2">
      <c r="A1942" s="144">
        <f t="shared" si="1048"/>
        <v>42731</v>
      </c>
      <c r="B1942" s="2">
        <f t="shared" si="1035"/>
        <v>268504.08913382323</v>
      </c>
      <c r="C1942" s="2">
        <f t="shared" si="1049"/>
        <v>187501.08691278999</v>
      </c>
      <c r="D1942" s="68">
        <f>SUM(Y1942:Y$2190)</f>
        <v>25817.901828859998</v>
      </c>
      <c r="E1942" s="68">
        <f t="shared" si="1036"/>
        <v>161683.18508393</v>
      </c>
      <c r="F1942" s="72">
        <f t="shared" si="1024"/>
        <v>4752.8599999999997</v>
      </c>
      <c r="G1942" s="3">
        <f>IF(N1942=1,VLOOKUP(A1941,[1]Plan1!$BG$69:$BI$188,3),G1941)</f>
        <v>4761.42</v>
      </c>
      <c r="H1942" s="11">
        <f t="shared" si="1025"/>
        <v>42645</v>
      </c>
      <c r="I1942" s="11">
        <f t="shared" si="1026"/>
        <v>42676</v>
      </c>
      <c r="J1942" s="26">
        <f t="shared" si="1037"/>
        <v>1.8010208590197863E-3</v>
      </c>
      <c r="K1942" s="11">
        <f t="shared" si="1050"/>
        <v>42737</v>
      </c>
      <c r="L1942" s="11">
        <f t="shared" si="1038"/>
        <v>42737</v>
      </c>
      <c r="M1942" s="1">
        <f t="shared" si="1051"/>
        <v>22</v>
      </c>
      <c r="N1942" s="1">
        <f t="shared" si="1021"/>
        <v>18</v>
      </c>
      <c r="O1942" s="2">
        <f t="shared" si="1039"/>
        <v>1.0014733199999999</v>
      </c>
      <c r="P1942" s="10">
        <f t="shared" si="1031"/>
        <v>1.00260097</v>
      </c>
      <c r="Q1942" s="10">
        <f t="shared" si="1027"/>
        <v>1.4242225611792143</v>
      </c>
      <c r="R1942" s="2">
        <f t="shared" si="1030"/>
        <v>1.42632089</v>
      </c>
      <c r="S1942" s="2">
        <f t="shared" si="1022"/>
        <v>1.4193921199999999</v>
      </c>
      <c r="T1942" s="2">
        <f t="shared" si="1040"/>
        <v>266137.56525544001</v>
      </c>
      <c r="U1942" s="2">
        <f t="shared" si="1041"/>
        <v>10827.824581957469</v>
      </c>
      <c r="V1942" s="2">
        <f t="shared" si="1042"/>
        <v>68928.919363015753</v>
      </c>
      <c r="W1942" s="2">
        <f t="shared" si="1043"/>
        <v>267257.83085776324</v>
      </c>
      <c r="X1942" s="27">
        <f t="shared" si="1044"/>
        <v>0</v>
      </c>
      <c r="Y1942" s="2">
        <f t="shared" si="1023"/>
        <v>0</v>
      </c>
      <c r="Z1942" s="67">
        <f t="shared" si="1045"/>
        <v>0</v>
      </c>
      <c r="AA1942" s="2">
        <f t="shared" si="1032"/>
        <v>0</v>
      </c>
      <c r="AB1942" s="26">
        <f t="shared" si="1052"/>
        <v>6.7299999999999999E-2</v>
      </c>
      <c r="AC1942" s="27">
        <f t="shared" si="1034"/>
        <v>18</v>
      </c>
      <c r="AD1942" s="27">
        <v>252</v>
      </c>
      <c r="AE1942" s="10">
        <f t="shared" si="1028"/>
        <v>1.004663131</v>
      </c>
      <c r="AF1942" s="2">
        <f t="shared" si="1033"/>
        <v>1241.0343307999999</v>
      </c>
      <c r="AG1942" s="2">
        <f t="shared" si="1046"/>
        <v>1246.2582760600001</v>
      </c>
      <c r="AH1942" s="3" t="str">
        <f t="shared" si="1047"/>
        <v>-</v>
      </c>
      <c r="AI1942" s="4" t="str">
        <f t="shared" si="1029"/>
        <v>A+J=</v>
      </c>
      <c r="AJ1942" s="11">
        <f t="shared" si="1053"/>
        <v>42739</v>
      </c>
      <c r="AK1942" s="11"/>
      <c r="AL1942" s="4"/>
      <c r="AM1942" s="1"/>
      <c r="AN1942" s="11"/>
      <c r="AO1942" s="1"/>
      <c r="AP1942" s="1"/>
      <c r="AQ1942" s="1"/>
      <c r="AR1942" s="1"/>
      <c r="AS1942" s="6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</row>
    <row r="1943" spans="1:55" x14ac:dyDescent="0.2">
      <c r="A1943" s="144">
        <f t="shared" si="1048"/>
        <v>42732</v>
      </c>
      <c r="B1943" s="2">
        <f t="shared" si="1035"/>
        <v>268592.45080711512</v>
      </c>
      <c r="C1943" s="2">
        <f t="shared" si="1049"/>
        <v>187501.08691278999</v>
      </c>
      <c r="D1943" s="68">
        <f>SUM(Y1943:Y$2190)</f>
        <v>25817.901828859998</v>
      </c>
      <c r="E1943" s="68">
        <f t="shared" si="1036"/>
        <v>161683.18508393</v>
      </c>
      <c r="F1943" s="72">
        <f t="shared" si="1024"/>
        <v>4752.8599999999997</v>
      </c>
      <c r="G1943" s="3">
        <f>IF(N1943=1,VLOOKUP(A1942,[1]Plan1!$BG$69:$BI$188,3),G1942)</f>
        <v>4761.42</v>
      </c>
      <c r="H1943" s="11">
        <f t="shared" si="1025"/>
        <v>42645</v>
      </c>
      <c r="I1943" s="11">
        <f t="shared" si="1026"/>
        <v>42676</v>
      </c>
      <c r="J1943" s="26">
        <f t="shared" si="1037"/>
        <v>1.8010208590197863E-3</v>
      </c>
      <c r="K1943" s="11">
        <f t="shared" si="1050"/>
        <v>42737</v>
      </c>
      <c r="L1943" s="11">
        <f t="shared" si="1038"/>
        <v>42737</v>
      </c>
      <c r="M1943" s="1">
        <f t="shared" si="1051"/>
        <v>22</v>
      </c>
      <c r="N1943" s="1">
        <f t="shared" si="1021"/>
        <v>19</v>
      </c>
      <c r="O1943" s="2">
        <f t="shared" si="1039"/>
        <v>1.0015552299999999</v>
      </c>
      <c r="P1943" s="10">
        <f t="shared" si="1031"/>
        <v>1.00260097</v>
      </c>
      <c r="Q1943" s="10">
        <f t="shared" si="1027"/>
        <v>1.4242225611792143</v>
      </c>
      <c r="R1943" s="2">
        <f t="shared" si="1030"/>
        <v>1.4264375499999999</v>
      </c>
      <c r="S1943" s="2">
        <f t="shared" si="1022"/>
        <v>1.4193921199999999</v>
      </c>
      <c r="T1943" s="2">
        <f t="shared" si="1040"/>
        <v>266137.56525544001</v>
      </c>
      <c r="U1943" s="2">
        <f t="shared" si="1041"/>
        <v>10827.824581957469</v>
      </c>
      <c r="V1943" s="2">
        <f t="shared" si="1042"/>
        <v>68947.781323387651</v>
      </c>
      <c r="W1943" s="2">
        <f t="shared" si="1043"/>
        <v>267276.69281813514</v>
      </c>
      <c r="X1943" s="27">
        <f t="shared" si="1044"/>
        <v>0</v>
      </c>
      <c r="Y1943" s="2">
        <f t="shared" si="1023"/>
        <v>0</v>
      </c>
      <c r="Z1943" s="67">
        <f t="shared" si="1045"/>
        <v>0</v>
      </c>
      <c r="AA1943" s="2">
        <f t="shared" si="1032"/>
        <v>0</v>
      </c>
      <c r="AB1943" s="26">
        <f t="shared" si="1052"/>
        <v>6.7299999999999999E-2</v>
      </c>
      <c r="AC1943" s="27">
        <f t="shared" si="1034"/>
        <v>19</v>
      </c>
      <c r="AD1943" s="27">
        <v>252</v>
      </c>
      <c r="AE1943" s="10">
        <f t="shared" si="1028"/>
        <v>1.004922831</v>
      </c>
      <c r="AF1943" s="2">
        <f t="shared" si="1033"/>
        <v>1310.1502565000001</v>
      </c>
      <c r="AG1943" s="2">
        <f t="shared" si="1046"/>
        <v>1315.7579889799999</v>
      </c>
      <c r="AH1943" s="3" t="str">
        <f t="shared" si="1047"/>
        <v>-</v>
      </c>
      <c r="AI1943" s="4" t="str">
        <f t="shared" si="1029"/>
        <v>A+J=</v>
      </c>
      <c r="AJ1943" s="11">
        <f t="shared" si="1053"/>
        <v>42739</v>
      </c>
      <c r="AK1943" s="11"/>
      <c r="AL1943" s="4"/>
      <c r="AM1943" s="1"/>
      <c r="AN1943" s="11"/>
      <c r="AO1943" s="1"/>
      <c r="AP1943" s="1"/>
      <c r="AQ1943" s="1"/>
      <c r="AR1943" s="1"/>
      <c r="AS1943" s="6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</row>
    <row r="1944" spans="1:55" x14ac:dyDescent="0.2">
      <c r="A1944" s="144">
        <f t="shared" si="1048"/>
        <v>42733</v>
      </c>
      <c r="B1944" s="2">
        <f t="shared" si="1035"/>
        <v>268680.84154401888</v>
      </c>
      <c r="C1944" s="2">
        <f t="shared" si="1049"/>
        <v>187501.08691278999</v>
      </c>
      <c r="D1944" s="68">
        <f>SUM(Y1944:Y$2190)</f>
        <v>25817.901828859998</v>
      </c>
      <c r="E1944" s="68">
        <f t="shared" si="1036"/>
        <v>161683.18508393</v>
      </c>
      <c r="F1944" s="72">
        <f t="shared" si="1024"/>
        <v>4752.8599999999997</v>
      </c>
      <c r="G1944" s="3">
        <f>IF(N1944=1,VLOOKUP(A1943,[1]Plan1!$BG$69:$BI$188,3),G1943)</f>
        <v>4761.42</v>
      </c>
      <c r="H1944" s="11">
        <f t="shared" si="1025"/>
        <v>42645</v>
      </c>
      <c r="I1944" s="11">
        <f t="shared" si="1026"/>
        <v>42676</v>
      </c>
      <c r="J1944" s="26">
        <f t="shared" si="1037"/>
        <v>1.8010208590197863E-3</v>
      </c>
      <c r="K1944" s="11">
        <f t="shared" si="1050"/>
        <v>42737</v>
      </c>
      <c r="L1944" s="11">
        <f t="shared" si="1038"/>
        <v>42737</v>
      </c>
      <c r="M1944" s="1">
        <f t="shared" si="1051"/>
        <v>22</v>
      </c>
      <c r="N1944" s="1">
        <f t="shared" si="1021"/>
        <v>20</v>
      </c>
      <c r="O1944" s="2">
        <f t="shared" si="1039"/>
        <v>1.0016371500000001</v>
      </c>
      <c r="P1944" s="10">
        <f t="shared" si="1031"/>
        <v>1.00260097</v>
      </c>
      <c r="Q1944" s="10">
        <f t="shared" si="1027"/>
        <v>1.4242225611792143</v>
      </c>
      <c r="R1944" s="2">
        <f t="shared" si="1030"/>
        <v>1.4265542200000001</v>
      </c>
      <c r="S1944" s="2">
        <f t="shared" si="1022"/>
        <v>1.4193921199999999</v>
      </c>
      <c r="T1944" s="2">
        <f t="shared" si="1040"/>
        <v>266137.56525544001</v>
      </c>
      <c r="U1944" s="2">
        <f t="shared" si="1041"/>
        <v>10827.824581957469</v>
      </c>
      <c r="V1944" s="2">
        <f t="shared" si="1042"/>
        <v>68966.644900591418</v>
      </c>
      <c r="W1944" s="2">
        <f t="shared" si="1043"/>
        <v>267295.55639533891</v>
      </c>
      <c r="X1944" s="27">
        <f t="shared" si="1044"/>
        <v>0</v>
      </c>
      <c r="Y1944" s="2">
        <f t="shared" si="1023"/>
        <v>0</v>
      </c>
      <c r="Z1944" s="67">
        <f t="shared" si="1045"/>
        <v>0</v>
      </c>
      <c r="AA1944" s="2">
        <f t="shared" si="1032"/>
        <v>0</v>
      </c>
      <c r="AB1944" s="26">
        <f t="shared" si="1052"/>
        <v>6.7299999999999999E-2</v>
      </c>
      <c r="AC1944" s="27">
        <f t="shared" si="1034"/>
        <v>20</v>
      </c>
      <c r="AD1944" s="27">
        <v>252</v>
      </c>
      <c r="AE1944" s="10">
        <f t="shared" si="1028"/>
        <v>1.0051825969999999</v>
      </c>
      <c r="AF1944" s="2">
        <f t="shared" si="1033"/>
        <v>1379.2837472799999</v>
      </c>
      <c r="AG1944" s="2">
        <f t="shared" si="1046"/>
        <v>1385.28514868</v>
      </c>
      <c r="AH1944" s="3" t="str">
        <f t="shared" si="1047"/>
        <v>-</v>
      </c>
      <c r="AI1944" s="4" t="str">
        <f t="shared" si="1029"/>
        <v>A+J=</v>
      </c>
      <c r="AJ1944" s="11">
        <f t="shared" si="1053"/>
        <v>42739</v>
      </c>
      <c r="AK1944" s="11"/>
      <c r="AL1944" s="4"/>
      <c r="AM1944" s="1"/>
      <c r="AN1944" s="11"/>
      <c r="AO1944" s="1"/>
      <c r="AP1944" s="1"/>
      <c r="AQ1944" s="1"/>
      <c r="AR1944" s="1"/>
      <c r="AS1944" s="6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</row>
    <row r="1945" spans="1:55" x14ac:dyDescent="0.2">
      <c r="A1945" s="144">
        <f t="shared" si="1048"/>
        <v>42734</v>
      </c>
      <c r="B1945" s="2">
        <f t="shared" si="1035"/>
        <v>268769.2635098063</v>
      </c>
      <c r="C1945" s="2">
        <f t="shared" si="1049"/>
        <v>187501.08691278999</v>
      </c>
      <c r="D1945" s="68">
        <f>SUM(Y1945:Y$2190)</f>
        <v>25817.901828859998</v>
      </c>
      <c r="E1945" s="68">
        <f t="shared" si="1036"/>
        <v>161683.18508393</v>
      </c>
      <c r="F1945" s="72">
        <f t="shared" si="1024"/>
        <v>4752.8599999999997</v>
      </c>
      <c r="G1945" s="3">
        <f>IF(N1945=1,VLOOKUP(A1944,[1]Plan1!$BG$69:$BI$188,3),G1944)</f>
        <v>4761.42</v>
      </c>
      <c r="H1945" s="11">
        <f t="shared" si="1025"/>
        <v>42645</v>
      </c>
      <c r="I1945" s="11">
        <f t="shared" si="1026"/>
        <v>42676</v>
      </c>
      <c r="J1945" s="26">
        <f t="shared" si="1037"/>
        <v>1.8010208590197863E-3</v>
      </c>
      <c r="K1945" s="11">
        <f t="shared" si="1050"/>
        <v>42737</v>
      </c>
      <c r="L1945" s="11">
        <f t="shared" si="1038"/>
        <v>42737</v>
      </c>
      <c r="M1945" s="1">
        <f t="shared" si="1051"/>
        <v>22</v>
      </c>
      <c r="N1945" s="1">
        <f t="shared" si="1021"/>
        <v>21</v>
      </c>
      <c r="O1945" s="2">
        <f t="shared" si="1039"/>
        <v>1.00171908</v>
      </c>
      <c r="P1945" s="10">
        <f t="shared" si="1031"/>
        <v>1.00260097</v>
      </c>
      <c r="Q1945" s="10">
        <f t="shared" si="1027"/>
        <v>1.4242225611792143</v>
      </c>
      <c r="R1945" s="2">
        <f t="shared" si="1030"/>
        <v>1.4266709099999999</v>
      </c>
      <c r="S1945" s="2">
        <f t="shared" si="1022"/>
        <v>1.4193921199999999</v>
      </c>
      <c r="T1945" s="2">
        <f t="shared" si="1040"/>
        <v>266137.56525544001</v>
      </c>
      <c r="U1945" s="2">
        <f t="shared" si="1041"/>
        <v>10827.824581957469</v>
      </c>
      <c r="V1945" s="2">
        <f t="shared" si="1042"/>
        <v>68985.511711458821</v>
      </c>
      <c r="W1945" s="2">
        <f t="shared" si="1043"/>
        <v>267314.42320620629</v>
      </c>
      <c r="X1945" s="27">
        <f t="shared" si="1044"/>
        <v>0</v>
      </c>
      <c r="Y1945" s="2">
        <f t="shared" si="1023"/>
        <v>0</v>
      </c>
      <c r="Z1945" s="67">
        <f t="shared" si="1045"/>
        <v>0</v>
      </c>
      <c r="AA1945" s="2">
        <f t="shared" si="1032"/>
        <v>0</v>
      </c>
      <c r="AB1945" s="26">
        <f t="shared" si="1052"/>
        <v>6.7299999999999999E-2</v>
      </c>
      <c r="AC1945" s="27">
        <f t="shared" si="1034"/>
        <v>21</v>
      </c>
      <c r="AD1945" s="27">
        <v>252</v>
      </c>
      <c r="AE1945" s="10">
        <f t="shared" si="1028"/>
        <v>1.0054424310000001</v>
      </c>
      <c r="AF1945" s="2">
        <f t="shared" si="1033"/>
        <v>1448.4353354100001</v>
      </c>
      <c r="AG1945" s="2">
        <f t="shared" si="1046"/>
        <v>1454.8403036</v>
      </c>
      <c r="AH1945" s="3" t="str">
        <f t="shared" si="1047"/>
        <v>-</v>
      </c>
      <c r="AI1945" s="4" t="str">
        <f t="shared" si="1029"/>
        <v>A+J=</v>
      </c>
      <c r="AJ1945" s="11">
        <f t="shared" si="1053"/>
        <v>42739</v>
      </c>
      <c r="AK1945" s="11"/>
      <c r="AL1945" s="4"/>
      <c r="AM1945" s="1"/>
      <c r="AN1945" s="11"/>
      <c r="AO1945" s="1"/>
      <c r="AP1945" s="1"/>
      <c r="AQ1945" s="1"/>
      <c r="AR1945" s="1"/>
      <c r="AS1945" s="6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</row>
    <row r="1946" spans="1:55" x14ac:dyDescent="0.2">
      <c r="A1946" s="144">
        <f t="shared" si="1048"/>
        <v>42735</v>
      </c>
      <c r="B1946" s="2">
        <f t="shared" si="1035"/>
        <v>268857.71481744561</v>
      </c>
      <c r="C1946" s="2">
        <f t="shared" si="1049"/>
        <v>187501.08691278999</v>
      </c>
      <c r="D1946" s="68">
        <f>SUM(Y1946:Y$2190)</f>
        <v>25817.901828859998</v>
      </c>
      <c r="E1946" s="68">
        <f t="shared" si="1036"/>
        <v>161683.18508393</v>
      </c>
      <c r="F1946" s="72">
        <f t="shared" si="1024"/>
        <v>4752.8599999999997</v>
      </c>
      <c r="G1946" s="3">
        <f>IF(N1946=1,VLOOKUP(A1945,[1]Plan1!$BG$69:$BI$188,3),G1945)</f>
        <v>4761.42</v>
      </c>
      <c r="H1946" s="11">
        <f t="shared" si="1025"/>
        <v>42645</v>
      </c>
      <c r="I1946" s="11">
        <f t="shared" si="1026"/>
        <v>42676</v>
      </c>
      <c r="J1946" s="26">
        <f t="shared" si="1037"/>
        <v>1.8010208590197863E-3</v>
      </c>
      <c r="K1946" s="11">
        <f t="shared" si="1050"/>
        <v>42737</v>
      </c>
      <c r="L1946" s="11">
        <f t="shared" si="1038"/>
        <v>42737</v>
      </c>
      <c r="M1946" s="1">
        <f t="shared" si="1051"/>
        <v>22</v>
      </c>
      <c r="N1946" s="1">
        <f t="shared" si="1021"/>
        <v>22</v>
      </c>
      <c r="O1946" s="2">
        <f t="shared" si="1039"/>
        <v>1.00180102</v>
      </c>
      <c r="P1946" s="10">
        <f t="shared" si="1031"/>
        <v>1.00260097</v>
      </c>
      <c r="Q1946" s="10">
        <f t="shared" si="1027"/>
        <v>1.4242225611792143</v>
      </c>
      <c r="R1946" s="2">
        <f t="shared" si="1030"/>
        <v>1.4267876100000001</v>
      </c>
      <c r="S1946" s="2">
        <f t="shared" si="1022"/>
        <v>1.4193921199999999</v>
      </c>
      <c r="T1946" s="2">
        <f t="shared" si="1040"/>
        <v>266137.56525544001</v>
      </c>
      <c r="U1946" s="2">
        <f t="shared" si="1041"/>
        <v>10827.824581957469</v>
      </c>
      <c r="V1946" s="2">
        <f t="shared" si="1042"/>
        <v>69004.380139158151</v>
      </c>
      <c r="W1946" s="2">
        <f t="shared" si="1043"/>
        <v>267333.29163390561</v>
      </c>
      <c r="X1946" s="27">
        <f t="shared" si="1044"/>
        <v>0</v>
      </c>
      <c r="Y1946" s="2">
        <f t="shared" si="1023"/>
        <v>0</v>
      </c>
      <c r="Z1946" s="67">
        <f t="shared" si="1045"/>
        <v>0</v>
      </c>
      <c r="AA1946" s="2">
        <f t="shared" si="1032"/>
        <v>0</v>
      </c>
      <c r="AB1946" s="26">
        <f t="shared" si="1052"/>
        <v>6.7299999999999999E-2</v>
      </c>
      <c r="AC1946" s="27">
        <f t="shared" si="1034"/>
        <v>22</v>
      </c>
      <c r="AD1946" s="27">
        <v>252</v>
      </c>
      <c r="AE1946" s="10">
        <f t="shared" si="1028"/>
        <v>1.005702332</v>
      </c>
      <c r="AF1946" s="2">
        <f t="shared" si="1033"/>
        <v>1517.60475475</v>
      </c>
      <c r="AG1946" s="2">
        <f t="shared" si="1046"/>
        <v>1524.4231835400001</v>
      </c>
      <c r="AH1946" s="3" t="str">
        <f t="shared" si="1047"/>
        <v>-</v>
      </c>
      <c r="AI1946" s="4" t="str">
        <f t="shared" si="1029"/>
        <v>A+J=</v>
      </c>
      <c r="AJ1946" s="11">
        <f t="shared" si="1053"/>
        <v>42739</v>
      </c>
      <c r="AK1946" s="11"/>
      <c r="AL1946" s="4"/>
      <c r="AM1946" s="1"/>
      <c r="AN1946" s="11"/>
      <c r="AO1946" s="1"/>
      <c r="AP1946" s="1"/>
      <c r="AQ1946" s="1"/>
      <c r="AR1946" s="1"/>
      <c r="AS1946" s="6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</row>
    <row r="1947" spans="1:55" x14ac:dyDescent="0.2">
      <c r="A1947" s="144">
        <f t="shared" si="1048"/>
        <v>42736</v>
      </c>
      <c r="B1947" s="2">
        <f t="shared" si="1035"/>
        <v>268857.71481744561</v>
      </c>
      <c r="C1947" s="2">
        <f t="shared" si="1049"/>
        <v>187501.08691278999</v>
      </c>
      <c r="D1947" s="68">
        <f>SUM(Y1947:Y$2190)</f>
        <v>25817.901828859998</v>
      </c>
      <c r="E1947" s="68">
        <f t="shared" si="1036"/>
        <v>161683.18508393</v>
      </c>
      <c r="F1947" s="72">
        <f t="shared" si="1024"/>
        <v>4752.8599999999997</v>
      </c>
      <c r="G1947" s="3">
        <f>IF(N1947=1,VLOOKUP(A1946,[1]Plan1!$BG$69:$BI$188,3),G1946)</f>
        <v>4761.42</v>
      </c>
      <c r="H1947" s="11">
        <f t="shared" si="1025"/>
        <v>42645</v>
      </c>
      <c r="I1947" s="11">
        <f t="shared" si="1026"/>
        <v>42676</v>
      </c>
      <c r="J1947" s="26">
        <f t="shared" si="1037"/>
        <v>1.8010208590197863E-3</v>
      </c>
      <c r="K1947" s="11">
        <f t="shared" si="1050"/>
        <v>42767</v>
      </c>
      <c r="L1947" s="11">
        <f t="shared" si="1038"/>
        <v>42737</v>
      </c>
      <c r="M1947" s="1">
        <f t="shared" si="1051"/>
        <v>22</v>
      </c>
      <c r="N1947" s="1">
        <f t="shared" si="1021"/>
        <v>22</v>
      </c>
      <c r="O1947" s="2">
        <f t="shared" si="1039"/>
        <v>1.00180102</v>
      </c>
      <c r="P1947" s="10">
        <f t="shared" si="1031"/>
        <v>1.00260097</v>
      </c>
      <c r="Q1947" s="10">
        <f t="shared" si="1027"/>
        <v>1.4242225611792143</v>
      </c>
      <c r="R1947" s="2">
        <f t="shared" si="1030"/>
        <v>1.4267876100000001</v>
      </c>
      <c r="S1947" s="2">
        <f t="shared" si="1022"/>
        <v>1.4193921199999999</v>
      </c>
      <c r="T1947" s="2">
        <f t="shared" si="1040"/>
        <v>266137.56525544001</v>
      </c>
      <c r="U1947" s="2">
        <f t="shared" si="1041"/>
        <v>10827.824581957469</v>
      </c>
      <c r="V1947" s="2">
        <f t="shared" si="1042"/>
        <v>69004.380139158151</v>
      </c>
      <c r="W1947" s="2">
        <f t="shared" si="1043"/>
        <v>267333.29163390561</v>
      </c>
      <c r="X1947" s="27">
        <f t="shared" si="1044"/>
        <v>0</v>
      </c>
      <c r="Y1947" s="2">
        <f t="shared" si="1023"/>
        <v>0</v>
      </c>
      <c r="Z1947" s="67">
        <f t="shared" si="1045"/>
        <v>0</v>
      </c>
      <c r="AA1947" s="2">
        <f t="shared" si="1032"/>
        <v>0</v>
      </c>
      <c r="AB1947" s="26">
        <f t="shared" si="1052"/>
        <v>6.7299999999999999E-2</v>
      </c>
      <c r="AC1947" s="27">
        <f t="shared" si="1034"/>
        <v>22</v>
      </c>
      <c r="AD1947" s="27">
        <v>252</v>
      </c>
      <c r="AE1947" s="10">
        <f t="shared" si="1028"/>
        <v>1.005702332</v>
      </c>
      <c r="AF1947" s="2">
        <f t="shared" si="1033"/>
        <v>1517.60475475</v>
      </c>
      <c r="AG1947" s="2">
        <f t="shared" si="1046"/>
        <v>1524.4231835400001</v>
      </c>
      <c r="AH1947" s="3" t="str">
        <f t="shared" si="1047"/>
        <v>-</v>
      </c>
      <c r="AI1947" s="4" t="str">
        <f t="shared" si="1029"/>
        <v>A+J=</v>
      </c>
      <c r="AJ1947" s="11">
        <f t="shared" si="1053"/>
        <v>42739</v>
      </c>
      <c r="AK1947" s="11"/>
      <c r="AL1947" s="4"/>
      <c r="AM1947" s="1"/>
      <c r="AN1947" s="11"/>
      <c r="AO1947" s="1"/>
      <c r="AP1947" s="1"/>
      <c r="AQ1947" s="1"/>
      <c r="AR1947" s="1"/>
      <c r="AS1947" s="6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</row>
    <row r="1948" spans="1:55" x14ac:dyDescent="0.2">
      <c r="A1948" s="144">
        <f t="shared" si="1048"/>
        <v>42737</v>
      </c>
      <c r="B1948" s="2">
        <f t="shared" si="1035"/>
        <v>268857.71481744561</v>
      </c>
      <c r="C1948" s="2">
        <f t="shared" si="1049"/>
        <v>187501.08691278999</v>
      </c>
      <c r="D1948" s="68">
        <f>SUM(Y1948:Y$2190)</f>
        <v>25817.901828859998</v>
      </c>
      <c r="E1948" s="68">
        <f t="shared" si="1036"/>
        <v>161683.18508393</v>
      </c>
      <c r="F1948" s="72">
        <f t="shared" si="1024"/>
        <v>4752.8599999999997</v>
      </c>
      <c r="G1948" s="3">
        <f>IF(N1948=1,VLOOKUP(A1947,[1]Plan1!$BG$69:$BI$188,3),G1947)</f>
        <v>4761.42</v>
      </c>
      <c r="H1948" s="11">
        <f t="shared" si="1025"/>
        <v>42645</v>
      </c>
      <c r="I1948" s="11">
        <f t="shared" si="1026"/>
        <v>42676</v>
      </c>
      <c r="J1948" s="26">
        <f t="shared" si="1037"/>
        <v>1.8010208590197863E-3</v>
      </c>
      <c r="K1948" s="11">
        <f t="shared" si="1050"/>
        <v>42767</v>
      </c>
      <c r="L1948" s="11">
        <f t="shared" si="1038"/>
        <v>42737</v>
      </c>
      <c r="M1948" s="1">
        <f t="shared" si="1051"/>
        <v>22</v>
      </c>
      <c r="N1948" s="1">
        <f t="shared" si="1021"/>
        <v>22</v>
      </c>
      <c r="O1948" s="2">
        <f t="shared" si="1039"/>
        <v>1.00180102</v>
      </c>
      <c r="P1948" s="10">
        <f t="shared" si="1031"/>
        <v>1.00260097</v>
      </c>
      <c r="Q1948" s="10">
        <f t="shared" si="1027"/>
        <v>1.4242225611792143</v>
      </c>
      <c r="R1948" s="2">
        <f t="shared" si="1030"/>
        <v>1.4267876100000001</v>
      </c>
      <c r="S1948" s="2">
        <f t="shared" si="1022"/>
        <v>1.4193921199999999</v>
      </c>
      <c r="T1948" s="2">
        <f t="shared" si="1040"/>
        <v>266137.56525544001</v>
      </c>
      <c r="U1948" s="2">
        <f t="shared" si="1041"/>
        <v>10827.824581957469</v>
      </c>
      <c r="V1948" s="2">
        <f t="shared" si="1042"/>
        <v>69004.380139158151</v>
      </c>
      <c r="W1948" s="2">
        <f t="shared" si="1043"/>
        <v>267333.29163390561</v>
      </c>
      <c r="X1948" s="27">
        <f t="shared" si="1044"/>
        <v>63</v>
      </c>
      <c r="Y1948" s="2">
        <f t="shared" si="1023"/>
        <v>2762.4779261200001</v>
      </c>
      <c r="Z1948" s="67">
        <f t="shared" si="1045"/>
        <v>1.47331302E-2</v>
      </c>
      <c r="AA1948" s="2">
        <f t="shared" si="1032"/>
        <v>3921.03940001</v>
      </c>
      <c r="AB1948" s="26">
        <f t="shared" si="1052"/>
        <v>6.7299999999999999E-2</v>
      </c>
      <c r="AC1948" s="27">
        <f t="shared" si="1034"/>
        <v>22</v>
      </c>
      <c r="AD1948" s="27">
        <v>252</v>
      </c>
      <c r="AE1948" s="10">
        <f t="shared" si="1028"/>
        <v>1.005702332</v>
      </c>
      <c r="AF1948" s="2">
        <f t="shared" si="1033"/>
        <v>1517.60475475</v>
      </c>
      <c r="AG1948" s="2">
        <f t="shared" si="1046"/>
        <v>1524.4231835400001</v>
      </c>
      <c r="AH1948" s="3">
        <f t="shared" si="1047"/>
        <v>5438.6441547599998</v>
      </c>
      <c r="AI1948" s="4" t="str">
        <f t="shared" si="1029"/>
        <v>A+J=</v>
      </c>
      <c r="AJ1948" s="11">
        <f t="shared" si="1053"/>
        <v>42739</v>
      </c>
      <c r="AK1948" s="11"/>
      <c r="AL1948" s="4"/>
      <c r="AM1948" s="1"/>
      <c r="AN1948" s="11"/>
      <c r="AO1948" s="1"/>
      <c r="AP1948" s="1"/>
      <c r="AQ1948" s="1"/>
      <c r="AR1948" s="1"/>
      <c r="AS1948" s="6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</row>
    <row r="1949" spans="1:55" x14ac:dyDescent="0.2">
      <c r="A1949" s="144">
        <f t="shared" si="1048"/>
        <v>42738</v>
      </c>
      <c r="B1949" s="2">
        <f t="shared" si="1035"/>
        <v>263511.75132883212</v>
      </c>
      <c r="C1949" s="2">
        <f t="shared" si="1049"/>
        <v>184738.60898667001</v>
      </c>
      <c r="D1949" s="68">
        <f>SUM(Y1949:Y$2190)</f>
        <v>23055.423902740004</v>
      </c>
      <c r="E1949" s="68">
        <f t="shared" si="1036"/>
        <v>161683.18508393</v>
      </c>
      <c r="F1949" s="72">
        <f t="shared" si="1024"/>
        <v>4761.42</v>
      </c>
      <c r="G1949" s="3">
        <f>IF(N1949=1,VLOOKUP(A1948,[1]Plan1!$BG$69:$BI$188,3),G1948)</f>
        <v>4775.7</v>
      </c>
      <c r="H1949" s="11">
        <f t="shared" si="1025"/>
        <v>42677</v>
      </c>
      <c r="I1949" s="11">
        <f t="shared" si="1026"/>
        <v>42707</v>
      </c>
      <c r="J1949" s="26">
        <f t="shared" si="1037"/>
        <v>2.9991053089204467E-3</v>
      </c>
      <c r="K1949" s="11">
        <f t="shared" si="1050"/>
        <v>42767</v>
      </c>
      <c r="L1949" s="11">
        <f t="shared" si="1038"/>
        <v>42767</v>
      </c>
      <c r="M1949" s="1">
        <f t="shared" si="1051"/>
        <v>22</v>
      </c>
      <c r="N1949" s="1">
        <f t="shared" ref="N1949:N2012" si="1054">(M1949-(NETWORKDAYS(A1949,L1949,AN$137:AN$327)-1))</f>
        <v>1</v>
      </c>
      <c r="O1949" s="2">
        <f t="shared" si="1039"/>
        <v>1.0001361200000001</v>
      </c>
      <c r="P1949" s="10">
        <f t="shared" si="1031"/>
        <v>1.00180102</v>
      </c>
      <c r="Q1949" s="10">
        <f t="shared" si="1027"/>
        <v>1.4267876144963494</v>
      </c>
      <c r="R1949" s="2">
        <f t="shared" si="1030"/>
        <v>1.42698182</v>
      </c>
      <c r="S1949" s="2">
        <f t="shared" si="1022"/>
        <v>1.4193921199999999</v>
      </c>
      <c r="T1949" s="2">
        <f t="shared" si="1040"/>
        <v>262216.52585544001</v>
      </c>
      <c r="U1949" s="2">
        <f t="shared" si="1041"/>
        <v>9669.2631080688025</v>
      </c>
      <c r="V1949" s="2">
        <f t="shared" si="1042"/>
        <v>69035.780630533278</v>
      </c>
      <c r="W1949" s="2">
        <f t="shared" si="1043"/>
        <v>263443.65272527211</v>
      </c>
      <c r="X1949" s="27">
        <f t="shared" si="1044"/>
        <v>0</v>
      </c>
      <c r="Y1949" s="2">
        <f t="shared" si="1023"/>
        <v>0</v>
      </c>
      <c r="Z1949" s="67">
        <f t="shared" si="1045"/>
        <v>0</v>
      </c>
      <c r="AA1949" s="2">
        <f t="shared" si="1032"/>
        <v>0</v>
      </c>
      <c r="AB1949" s="26">
        <f t="shared" si="1052"/>
        <v>6.7299999999999999E-2</v>
      </c>
      <c r="AC1949" s="27">
        <f t="shared" si="1034"/>
        <v>1</v>
      </c>
      <c r="AD1949" s="27">
        <v>252</v>
      </c>
      <c r="AE1949" s="10">
        <f t="shared" si="1028"/>
        <v>1.0002584940000001</v>
      </c>
      <c r="AF1949" s="2">
        <f t="shared" si="1033"/>
        <v>67.781398629999998</v>
      </c>
      <c r="AG1949" s="2">
        <f t="shared" si="1046"/>
        <v>68.098603560000001</v>
      </c>
      <c r="AH1949" s="3" t="str">
        <f t="shared" si="1047"/>
        <v>-</v>
      </c>
      <c r="AI1949" s="4" t="str">
        <f t="shared" si="1029"/>
        <v>A+J=</v>
      </c>
      <c r="AJ1949" s="11">
        <f t="shared" si="1053"/>
        <v>42769</v>
      </c>
      <c r="AK1949" s="11"/>
      <c r="AL1949" s="4"/>
      <c r="AM1949" s="1"/>
      <c r="AN1949" s="11"/>
      <c r="AO1949" s="1"/>
      <c r="AP1949" s="1"/>
      <c r="AQ1949" s="1"/>
      <c r="AR1949" s="1"/>
      <c r="AS1949" s="6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</row>
    <row r="1950" spans="1:55" x14ac:dyDescent="0.2">
      <c r="A1950" s="144">
        <f t="shared" si="1048"/>
        <v>42739</v>
      </c>
      <c r="B1950" s="2">
        <f t="shared" si="1035"/>
        <v>263611.29239862645</v>
      </c>
      <c r="C1950" s="2">
        <f t="shared" si="1049"/>
        <v>184738.60898667001</v>
      </c>
      <c r="D1950" s="68">
        <f>SUM(Y1950:Y$2190)</f>
        <v>23055.423902740004</v>
      </c>
      <c r="E1950" s="68">
        <f t="shared" si="1036"/>
        <v>161683.18508393</v>
      </c>
      <c r="F1950" s="72">
        <f t="shared" si="1024"/>
        <v>4761.42</v>
      </c>
      <c r="G1950" s="3">
        <f>IF(N1950=1,VLOOKUP(A1949,[1]Plan1!$BG$69:$BI$188,3),G1949)</f>
        <v>4775.7</v>
      </c>
      <c r="H1950" s="11">
        <f t="shared" si="1025"/>
        <v>42677</v>
      </c>
      <c r="I1950" s="11">
        <f t="shared" si="1026"/>
        <v>42707</v>
      </c>
      <c r="J1950" s="26">
        <f t="shared" si="1037"/>
        <v>2.9991053089204467E-3</v>
      </c>
      <c r="K1950" s="11">
        <f t="shared" si="1050"/>
        <v>42767</v>
      </c>
      <c r="L1950" s="11">
        <f t="shared" si="1038"/>
        <v>42767</v>
      </c>
      <c r="M1950" s="1">
        <f t="shared" si="1051"/>
        <v>22</v>
      </c>
      <c r="N1950" s="1">
        <f t="shared" si="1054"/>
        <v>2</v>
      </c>
      <c r="O1950" s="2">
        <f t="shared" si="1039"/>
        <v>1.00027227</v>
      </c>
      <c r="P1950" s="10">
        <f t="shared" si="1031"/>
        <v>1.00180102</v>
      </c>
      <c r="Q1950" s="10">
        <f t="shared" si="1027"/>
        <v>1.4267876144963494</v>
      </c>
      <c r="R1950" s="2">
        <f t="shared" si="1030"/>
        <v>1.42717608</v>
      </c>
      <c r="S1950" s="2">
        <f t="shared" ref="S1950:S2013" si="1055">IF(AND(X1950&gt;0,MONTH(A1950)=10),R1950,S1949)</f>
        <v>1.4193921199999999</v>
      </c>
      <c r="T1950" s="2">
        <f t="shared" si="1040"/>
        <v>262216.52585544001</v>
      </c>
      <c r="U1950" s="2">
        <f t="shared" si="1041"/>
        <v>9669.2631080688025</v>
      </c>
      <c r="V1950" s="2">
        <f t="shared" si="1042"/>
        <v>69067.189206067676</v>
      </c>
      <c r="W1950" s="2">
        <f t="shared" si="1043"/>
        <v>263475.06130080647</v>
      </c>
      <c r="X1950" s="27">
        <f t="shared" si="1044"/>
        <v>0</v>
      </c>
      <c r="Y1950" s="2">
        <f t="shared" ref="Y1950:Y2013" si="1056">IF(X1950&gt;0,VLOOKUP(A1950,AN$12:AR$131,5),0)</f>
        <v>0</v>
      </c>
      <c r="Z1950" s="67">
        <f t="shared" si="1045"/>
        <v>0</v>
      </c>
      <c r="AA1950" s="2">
        <f t="shared" si="1032"/>
        <v>0</v>
      </c>
      <c r="AB1950" s="26">
        <f t="shared" si="1052"/>
        <v>6.7299999999999999E-2</v>
      </c>
      <c r="AC1950" s="27">
        <f t="shared" si="1034"/>
        <v>2</v>
      </c>
      <c r="AD1950" s="27">
        <v>252</v>
      </c>
      <c r="AE1950" s="10">
        <f t="shared" si="1028"/>
        <v>1.000517055</v>
      </c>
      <c r="AF1950" s="2">
        <f t="shared" si="1033"/>
        <v>135.58036576999999</v>
      </c>
      <c r="AG1950" s="2">
        <f t="shared" si="1046"/>
        <v>136.23109782</v>
      </c>
      <c r="AH1950" s="3" t="str">
        <f t="shared" si="1047"/>
        <v>-</v>
      </c>
      <c r="AI1950" s="4" t="str">
        <f t="shared" si="1029"/>
        <v>A+J=</v>
      </c>
      <c r="AJ1950" s="11">
        <f t="shared" si="1053"/>
        <v>42769</v>
      </c>
      <c r="AK1950" s="11"/>
      <c r="AL1950" s="4"/>
      <c r="AM1950" s="1"/>
      <c r="AN1950" s="11"/>
      <c r="AO1950" s="1"/>
      <c r="AP1950" s="1"/>
      <c r="AQ1950" s="1"/>
      <c r="AR1950" s="1"/>
      <c r="AS1950" s="6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</row>
    <row r="1951" spans="1:55" x14ac:dyDescent="0.2">
      <c r="A1951" s="144">
        <f t="shared" si="1048"/>
        <v>42740</v>
      </c>
      <c r="B1951" s="2">
        <f t="shared" si="1035"/>
        <v>263710.87221966649</v>
      </c>
      <c r="C1951" s="2">
        <f t="shared" si="1049"/>
        <v>184738.60898667001</v>
      </c>
      <c r="D1951" s="68">
        <f>SUM(Y1951:Y$2190)</f>
        <v>23055.423902740004</v>
      </c>
      <c r="E1951" s="68">
        <f t="shared" si="1036"/>
        <v>161683.18508393</v>
      </c>
      <c r="F1951" s="72">
        <f t="shared" ref="F1951:F2014" si="1057">IF(G1951=G1950,F1950,G1950)</f>
        <v>4761.42</v>
      </c>
      <c r="G1951" s="3">
        <f>IF(N1951=1,VLOOKUP(A1950,[1]Plan1!$BG$69:$BI$188,3),G1950)</f>
        <v>4775.7</v>
      </c>
      <c r="H1951" s="11">
        <f t="shared" ref="H1951:H2014" si="1058">EDATE(I1951,-1)</f>
        <v>42677</v>
      </c>
      <c r="I1951" s="11">
        <f t="shared" ref="I1951:I2014" si="1059">IF(X1950&gt;0,EDATE(A1951,-1),+I1950)</f>
        <v>42707</v>
      </c>
      <c r="J1951" s="26">
        <f t="shared" si="1037"/>
        <v>2.9991053089204467E-3</v>
      </c>
      <c r="K1951" s="11">
        <f t="shared" si="1050"/>
        <v>42767</v>
      </c>
      <c r="L1951" s="11">
        <f t="shared" si="1038"/>
        <v>42767</v>
      </c>
      <c r="M1951" s="1">
        <f t="shared" si="1051"/>
        <v>22</v>
      </c>
      <c r="N1951" s="1">
        <f t="shared" si="1054"/>
        <v>3</v>
      </c>
      <c r="O1951" s="2">
        <f t="shared" si="1039"/>
        <v>1.00040844</v>
      </c>
      <c r="P1951" s="10">
        <f t="shared" si="1031"/>
        <v>1.00180102</v>
      </c>
      <c r="Q1951" s="10">
        <f t="shared" ref="Q1951:Q2014" si="1060">IF(L1951&gt;L1950,Q1950*P1951,Q1950)</f>
        <v>1.4267876144963494</v>
      </c>
      <c r="R1951" s="2">
        <f t="shared" si="1030"/>
        <v>1.42737037</v>
      </c>
      <c r="S1951" s="2">
        <f t="shared" si="1055"/>
        <v>1.4193921199999999</v>
      </c>
      <c r="T1951" s="2">
        <f t="shared" si="1040"/>
        <v>262216.52585544001</v>
      </c>
      <c r="U1951" s="2">
        <f t="shared" si="1041"/>
        <v>9669.2631080688025</v>
      </c>
      <c r="V1951" s="2">
        <f t="shared" si="1042"/>
        <v>69098.602632097653</v>
      </c>
      <c r="W1951" s="2">
        <f t="shared" si="1043"/>
        <v>263506.47472683649</v>
      </c>
      <c r="X1951" s="27">
        <f t="shared" si="1044"/>
        <v>0</v>
      </c>
      <c r="Y1951" s="2">
        <f t="shared" si="1056"/>
        <v>0</v>
      </c>
      <c r="Z1951" s="67">
        <f t="shared" si="1045"/>
        <v>0</v>
      </c>
      <c r="AA1951" s="2">
        <f t="shared" si="1032"/>
        <v>0</v>
      </c>
      <c r="AB1951" s="26">
        <f t="shared" si="1052"/>
        <v>6.7299999999999999E-2</v>
      </c>
      <c r="AC1951" s="27">
        <f t="shared" si="1034"/>
        <v>3</v>
      </c>
      <c r="AD1951" s="27">
        <v>252</v>
      </c>
      <c r="AE1951" s="10">
        <f t="shared" ref="AE1951:AE2014" si="1061">ROUND((1+AB1951)^TRUNC((AC1951/AD1951),9),9)</f>
        <v>1.0007756830000001</v>
      </c>
      <c r="AF1951" s="2">
        <f t="shared" si="1033"/>
        <v>203.39690142000001</v>
      </c>
      <c r="AG1951" s="2">
        <f t="shared" si="1046"/>
        <v>204.39749283</v>
      </c>
      <c r="AH1951" s="3" t="str">
        <f t="shared" si="1047"/>
        <v>-</v>
      </c>
      <c r="AI1951" s="4" t="str">
        <f t="shared" si="1029"/>
        <v>A+J=</v>
      </c>
      <c r="AJ1951" s="11">
        <f t="shared" si="1053"/>
        <v>42769</v>
      </c>
      <c r="AK1951" s="11"/>
      <c r="AL1951" s="4"/>
      <c r="AM1951" s="1"/>
      <c r="AN1951" s="11"/>
      <c r="AO1951" s="1"/>
      <c r="AP1951" s="1"/>
      <c r="AQ1951" s="1"/>
      <c r="AR1951" s="1"/>
      <c r="AS1951" s="6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</row>
    <row r="1952" spans="1:55" x14ac:dyDescent="0.2">
      <c r="A1952" s="144">
        <f t="shared" si="1048"/>
        <v>42741</v>
      </c>
      <c r="B1952" s="2">
        <f t="shared" si="1035"/>
        <v>263810.48730149824</v>
      </c>
      <c r="C1952" s="2">
        <f t="shared" si="1049"/>
        <v>184738.60898667001</v>
      </c>
      <c r="D1952" s="68">
        <f>SUM(Y1952:Y$2190)</f>
        <v>23055.423902740004</v>
      </c>
      <c r="E1952" s="68">
        <f t="shared" si="1036"/>
        <v>161683.18508393</v>
      </c>
      <c r="F1952" s="72">
        <f t="shared" si="1057"/>
        <v>4761.42</v>
      </c>
      <c r="G1952" s="3">
        <f>IF(N1952=1,VLOOKUP(A1951,[1]Plan1!$BG$69:$BI$188,3),G1951)</f>
        <v>4775.7</v>
      </c>
      <c r="H1952" s="11">
        <f t="shared" si="1058"/>
        <v>42677</v>
      </c>
      <c r="I1952" s="11">
        <f t="shared" si="1059"/>
        <v>42707</v>
      </c>
      <c r="J1952" s="26">
        <f t="shared" si="1037"/>
        <v>2.9991053089204467E-3</v>
      </c>
      <c r="K1952" s="11">
        <f t="shared" si="1050"/>
        <v>42767</v>
      </c>
      <c r="L1952" s="11">
        <f t="shared" si="1038"/>
        <v>42767</v>
      </c>
      <c r="M1952" s="1">
        <f t="shared" si="1051"/>
        <v>22</v>
      </c>
      <c r="N1952" s="1">
        <f t="shared" si="1054"/>
        <v>4</v>
      </c>
      <c r="O1952" s="2">
        <f t="shared" si="1039"/>
        <v>1.0005446200000001</v>
      </c>
      <c r="P1952" s="10">
        <f t="shared" si="1031"/>
        <v>1.00180102</v>
      </c>
      <c r="Q1952" s="10">
        <f t="shared" si="1060"/>
        <v>1.4267876144963494</v>
      </c>
      <c r="R1952" s="2">
        <f t="shared" si="1030"/>
        <v>1.42756467</v>
      </c>
      <c r="S1952" s="2">
        <f t="shared" si="1055"/>
        <v>1.4193921199999999</v>
      </c>
      <c r="T1952" s="2">
        <f t="shared" si="1040"/>
        <v>262216.52585544001</v>
      </c>
      <c r="U1952" s="2">
        <f t="shared" si="1041"/>
        <v>9669.2631080688025</v>
      </c>
      <c r="V1952" s="2">
        <f t="shared" si="1042"/>
        <v>69130.017674959454</v>
      </c>
      <c r="W1952" s="2">
        <f t="shared" si="1043"/>
        <v>263537.88976969826</v>
      </c>
      <c r="X1952" s="27">
        <f t="shared" si="1044"/>
        <v>0</v>
      </c>
      <c r="Y1952" s="2">
        <f t="shared" si="1056"/>
        <v>0</v>
      </c>
      <c r="Z1952" s="67">
        <f t="shared" si="1045"/>
        <v>0</v>
      </c>
      <c r="AA1952" s="2">
        <f t="shared" si="1032"/>
        <v>0</v>
      </c>
      <c r="AB1952" s="26">
        <f t="shared" si="1052"/>
        <v>6.7299999999999999E-2</v>
      </c>
      <c r="AC1952" s="27">
        <f t="shared" si="1034"/>
        <v>4</v>
      </c>
      <c r="AD1952" s="27">
        <v>252</v>
      </c>
      <c r="AE1952" s="10">
        <f t="shared" si="1061"/>
        <v>1.0010343770000001</v>
      </c>
      <c r="AF1952" s="2">
        <f t="shared" si="1033"/>
        <v>271.23074336000002</v>
      </c>
      <c r="AG1952" s="2">
        <f t="shared" si="1046"/>
        <v>272.59753180000001</v>
      </c>
      <c r="AH1952" s="3" t="str">
        <f t="shared" si="1047"/>
        <v>-</v>
      </c>
      <c r="AI1952" s="4" t="str">
        <f t="shared" si="1029"/>
        <v>A+J=</v>
      </c>
      <c r="AJ1952" s="11">
        <f t="shared" si="1053"/>
        <v>42769</v>
      </c>
      <c r="AK1952" s="11"/>
      <c r="AL1952" s="4"/>
      <c r="AM1952" s="1"/>
      <c r="AN1952" s="11"/>
      <c r="AO1952" s="1"/>
      <c r="AP1952" s="1"/>
      <c r="AQ1952" s="1"/>
      <c r="AR1952" s="1"/>
      <c r="AS1952" s="6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</row>
    <row r="1953" spans="1:55" x14ac:dyDescent="0.2">
      <c r="A1953" s="144">
        <f t="shared" si="1048"/>
        <v>42742</v>
      </c>
      <c r="B1953" s="2">
        <f t="shared" si="1035"/>
        <v>263910.14141657564</v>
      </c>
      <c r="C1953" s="2">
        <f t="shared" si="1049"/>
        <v>184738.60898667001</v>
      </c>
      <c r="D1953" s="68">
        <f>SUM(Y1953:Y$2190)</f>
        <v>23055.423902740004</v>
      </c>
      <c r="E1953" s="68">
        <f t="shared" si="1036"/>
        <v>161683.18508393</v>
      </c>
      <c r="F1953" s="72">
        <f t="shared" si="1057"/>
        <v>4761.42</v>
      </c>
      <c r="G1953" s="3">
        <f>IF(N1953=1,VLOOKUP(A1952,[1]Plan1!$BG$69:$BI$188,3),G1952)</f>
        <v>4775.7</v>
      </c>
      <c r="H1953" s="11">
        <f t="shared" si="1058"/>
        <v>42677</v>
      </c>
      <c r="I1953" s="11">
        <f t="shared" si="1059"/>
        <v>42707</v>
      </c>
      <c r="J1953" s="26">
        <f t="shared" si="1037"/>
        <v>2.9991053089204467E-3</v>
      </c>
      <c r="K1953" s="11">
        <f t="shared" si="1050"/>
        <v>42767</v>
      </c>
      <c r="L1953" s="11">
        <f t="shared" si="1038"/>
        <v>42767</v>
      </c>
      <c r="M1953" s="1">
        <f t="shared" si="1051"/>
        <v>22</v>
      </c>
      <c r="N1953" s="1">
        <f t="shared" si="1054"/>
        <v>5</v>
      </c>
      <c r="O1953" s="2">
        <f t="shared" si="1039"/>
        <v>1.0006808199999999</v>
      </c>
      <c r="P1953" s="10">
        <f t="shared" si="1031"/>
        <v>1.00180102</v>
      </c>
      <c r="Q1953" s="10">
        <f t="shared" si="1060"/>
        <v>1.4267876144963494</v>
      </c>
      <c r="R1953" s="2">
        <f t="shared" si="1030"/>
        <v>1.427759</v>
      </c>
      <c r="S1953" s="2">
        <f t="shared" si="1055"/>
        <v>1.4193921199999999</v>
      </c>
      <c r="T1953" s="2">
        <f t="shared" si="1040"/>
        <v>262216.52585544001</v>
      </c>
      <c r="U1953" s="2">
        <f t="shared" si="1041"/>
        <v>9669.2631080688025</v>
      </c>
      <c r="V1953" s="2">
        <f t="shared" si="1042"/>
        <v>69161.437568316818</v>
      </c>
      <c r="W1953" s="2">
        <f t="shared" si="1043"/>
        <v>263569.30966305564</v>
      </c>
      <c r="X1953" s="27">
        <f t="shared" si="1044"/>
        <v>0</v>
      </c>
      <c r="Y1953" s="2">
        <f t="shared" si="1056"/>
        <v>0</v>
      </c>
      <c r="Z1953" s="67">
        <f t="shared" si="1045"/>
        <v>0</v>
      </c>
      <c r="AA1953" s="2">
        <f t="shared" si="1032"/>
        <v>0</v>
      </c>
      <c r="AB1953" s="26">
        <f t="shared" si="1052"/>
        <v>6.7299999999999999E-2</v>
      </c>
      <c r="AC1953" s="27">
        <f t="shared" si="1034"/>
        <v>5</v>
      </c>
      <c r="AD1953" s="27">
        <v>252</v>
      </c>
      <c r="AE1953" s="10">
        <f t="shared" si="1061"/>
        <v>1.0012931389999999</v>
      </c>
      <c r="AF1953" s="2">
        <f t="shared" si="1033"/>
        <v>339.08241601999998</v>
      </c>
      <c r="AG1953" s="2">
        <f t="shared" si="1046"/>
        <v>340.83175352000001</v>
      </c>
      <c r="AH1953" s="3" t="str">
        <f t="shared" si="1047"/>
        <v>-</v>
      </c>
      <c r="AI1953" s="4" t="str">
        <f t="shared" si="1029"/>
        <v>A+J=</v>
      </c>
      <c r="AJ1953" s="11">
        <f t="shared" si="1053"/>
        <v>42769</v>
      </c>
      <c r="AK1953" s="11"/>
      <c r="AL1953" s="4"/>
      <c r="AM1953" s="1"/>
      <c r="AN1953" s="11"/>
      <c r="AO1953" s="1"/>
      <c r="AP1953" s="1"/>
      <c r="AQ1953" s="1"/>
      <c r="AR1953" s="1"/>
      <c r="AS1953" s="6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</row>
    <row r="1954" spans="1:55" x14ac:dyDescent="0.2">
      <c r="A1954" s="144">
        <f t="shared" si="1048"/>
        <v>42743</v>
      </c>
      <c r="B1954" s="2">
        <f t="shared" si="1035"/>
        <v>263910.14141657564</v>
      </c>
      <c r="C1954" s="2">
        <f t="shared" si="1049"/>
        <v>184738.60898667001</v>
      </c>
      <c r="D1954" s="68">
        <f>SUM(Y1954:Y$2190)</f>
        <v>23055.423902740004</v>
      </c>
      <c r="E1954" s="68">
        <f t="shared" si="1036"/>
        <v>161683.18508393</v>
      </c>
      <c r="F1954" s="72">
        <f t="shared" si="1057"/>
        <v>4761.42</v>
      </c>
      <c r="G1954" s="3">
        <f>IF(N1954=1,VLOOKUP(A1953,[1]Plan1!$BG$69:$BI$188,3),G1953)</f>
        <v>4775.7</v>
      </c>
      <c r="H1954" s="11">
        <f t="shared" si="1058"/>
        <v>42677</v>
      </c>
      <c r="I1954" s="11">
        <f t="shared" si="1059"/>
        <v>42707</v>
      </c>
      <c r="J1954" s="26">
        <f t="shared" si="1037"/>
        <v>2.9991053089204467E-3</v>
      </c>
      <c r="K1954" s="11">
        <f t="shared" si="1050"/>
        <v>42767</v>
      </c>
      <c r="L1954" s="11">
        <f t="shared" si="1038"/>
        <v>42767</v>
      </c>
      <c r="M1954" s="1">
        <f t="shared" si="1051"/>
        <v>22</v>
      </c>
      <c r="N1954" s="1">
        <f t="shared" si="1054"/>
        <v>5</v>
      </c>
      <c r="O1954" s="2">
        <f t="shared" si="1039"/>
        <v>1.0006808199999999</v>
      </c>
      <c r="P1954" s="10">
        <f t="shared" si="1031"/>
        <v>1.00180102</v>
      </c>
      <c r="Q1954" s="10">
        <f t="shared" si="1060"/>
        <v>1.4267876144963494</v>
      </c>
      <c r="R1954" s="2">
        <f t="shared" si="1030"/>
        <v>1.427759</v>
      </c>
      <c r="S1954" s="2">
        <f t="shared" si="1055"/>
        <v>1.4193921199999999</v>
      </c>
      <c r="T1954" s="2">
        <f t="shared" si="1040"/>
        <v>262216.52585544001</v>
      </c>
      <c r="U1954" s="2">
        <f t="shared" si="1041"/>
        <v>9669.2631080688025</v>
      </c>
      <c r="V1954" s="2">
        <f t="shared" si="1042"/>
        <v>69161.437568316818</v>
      </c>
      <c r="W1954" s="2">
        <f t="shared" si="1043"/>
        <v>263569.30966305564</v>
      </c>
      <c r="X1954" s="27">
        <f t="shared" si="1044"/>
        <v>0</v>
      </c>
      <c r="Y1954" s="2">
        <f t="shared" si="1056"/>
        <v>0</v>
      </c>
      <c r="Z1954" s="67">
        <f t="shared" si="1045"/>
        <v>0</v>
      </c>
      <c r="AA1954" s="2">
        <f t="shared" si="1032"/>
        <v>0</v>
      </c>
      <c r="AB1954" s="26">
        <f t="shared" si="1052"/>
        <v>6.7299999999999999E-2</v>
      </c>
      <c r="AC1954" s="27">
        <f t="shared" si="1034"/>
        <v>5</v>
      </c>
      <c r="AD1954" s="27">
        <v>252</v>
      </c>
      <c r="AE1954" s="10">
        <f t="shared" si="1061"/>
        <v>1.0012931389999999</v>
      </c>
      <c r="AF1954" s="2">
        <f t="shared" si="1033"/>
        <v>339.08241601999998</v>
      </c>
      <c r="AG1954" s="2">
        <f t="shared" si="1046"/>
        <v>340.83175352000001</v>
      </c>
      <c r="AH1954" s="3" t="str">
        <f t="shared" si="1047"/>
        <v>-</v>
      </c>
      <c r="AI1954" s="4" t="str">
        <f t="shared" ref="AI1954:AI2017" si="1062">AI1953</f>
        <v>A+J=</v>
      </c>
      <c r="AJ1954" s="11">
        <f t="shared" si="1053"/>
        <v>42769</v>
      </c>
      <c r="AK1954" s="11"/>
      <c r="AL1954" s="4"/>
      <c r="AM1954" s="1"/>
      <c r="AN1954" s="11"/>
      <c r="AO1954" s="1"/>
      <c r="AP1954" s="1"/>
      <c r="AQ1954" s="1"/>
      <c r="AR1954" s="1"/>
      <c r="AS1954" s="6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</row>
    <row r="1955" spans="1:55" x14ac:dyDescent="0.2">
      <c r="A1955" s="144">
        <f t="shared" si="1048"/>
        <v>42744</v>
      </c>
      <c r="B1955" s="2">
        <f t="shared" si="1035"/>
        <v>263910.14141657564</v>
      </c>
      <c r="C1955" s="2">
        <f t="shared" si="1049"/>
        <v>184738.60898667001</v>
      </c>
      <c r="D1955" s="68">
        <f>SUM(Y1955:Y$2190)</f>
        <v>23055.423902740004</v>
      </c>
      <c r="E1955" s="68">
        <f t="shared" si="1036"/>
        <v>161683.18508393</v>
      </c>
      <c r="F1955" s="72">
        <f t="shared" si="1057"/>
        <v>4761.42</v>
      </c>
      <c r="G1955" s="3">
        <f>IF(N1955=1,VLOOKUP(A1954,[1]Plan1!$BG$69:$BI$188,3),G1954)</f>
        <v>4775.7</v>
      </c>
      <c r="H1955" s="11">
        <f t="shared" si="1058"/>
        <v>42677</v>
      </c>
      <c r="I1955" s="11">
        <f t="shared" si="1059"/>
        <v>42707</v>
      </c>
      <c r="J1955" s="26">
        <f t="shared" si="1037"/>
        <v>2.9991053089204467E-3</v>
      </c>
      <c r="K1955" s="11">
        <f t="shared" si="1050"/>
        <v>42767</v>
      </c>
      <c r="L1955" s="11">
        <f t="shared" si="1038"/>
        <v>42767</v>
      </c>
      <c r="M1955" s="1">
        <f t="shared" si="1051"/>
        <v>22</v>
      </c>
      <c r="N1955" s="1">
        <f t="shared" si="1054"/>
        <v>5</v>
      </c>
      <c r="O1955" s="2">
        <f t="shared" si="1039"/>
        <v>1.0006808199999999</v>
      </c>
      <c r="P1955" s="10">
        <f t="shared" si="1031"/>
        <v>1.00180102</v>
      </c>
      <c r="Q1955" s="10">
        <f t="shared" si="1060"/>
        <v>1.4267876144963494</v>
      </c>
      <c r="R1955" s="2">
        <f t="shared" si="1030"/>
        <v>1.427759</v>
      </c>
      <c r="S1955" s="2">
        <f t="shared" si="1055"/>
        <v>1.4193921199999999</v>
      </c>
      <c r="T1955" s="2">
        <f t="shared" si="1040"/>
        <v>262216.52585544001</v>
      </c>
      <c r="U1955" s="2">
        <f t="shared" si="1041"/>
        <v>9669.2631080688025</v>
      </c>
      <c r="V1955" s="2">
        <f t="shared" si="1042"/>
        <v>69161.437568316818</v>
      </c>
      <c r="W1955" s="2">
        <f t="shared" si="1043"/>
        <v>263569.30966305564</v>
      </c>
      <c r="X1955" s="27">
        <f t="shared" si="1044"/>
        <v>0</v>
      </c>
      <c r="Y1955" s="2">
        <f t="shared" si="1056"/>
        <v>0</v>
      </c>
      <c r="Z1955" s="67">
        <f t="shared" si="1045"/>
        <v>0</v>
      </c>
      <c r="AA1955" s="2">
        <f t="shared" si="1032"/>
        <v>0</v>
      </c>
      <c r="AB1955" s="26">
        <f t="shared" si="1052"/>
        <v>6.7299999999999999E-2</v>
      </c>
      <c r="AC1955" s="27">
        <f t="shared" si="1034"/>
        <v>5</v>
      </c>
      <c r="AD1955" s="27">
        <v>252</v>
      </c>
      <c r="AE1955" s="10">
        <f t="shared" si="1061"/>
        <v>1.0012931389999999</v>
      </c>
      <c r="AF1955" s="2">
        <f t="shared" si="1033"/>
        <v>339.08241601999998</v>
      </c>
      <c r="AG1955" s="2">
        <f t="shared" si="1046"/>
        <v>340.83175352000001</v>
      </c>
      <c r="AH1955" s="3" t="str">
        <f t="shared" si="1047"/>
        <v>-</v>
      </c>
      <c r="AI1955" s="4" t="str">
        <f t="shared" si="1062"/>
        <v>A+J=</v>
      </c>
      <c r="AJ1955" s="11">
        <f t="shared" si="1053"/>
        <v>42769</v>
      </c>
      <c r="AK1955" s="11"/>
      <c r="AL1955" s="4"/>
      <c r="AM1955" s="1"/>
      <c r="AN1955" s="11"/>
      <c r="AO1955" s="1"/>
      <c r="AP1955" s="1"/>
      <c r="AQ1955" s="1"/>
      <c r="AR1955" s="1"/>
      <c r="AS1955" s="6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</row>
    <row r="1956" spans="1:55" x14ac:dyDescent="0.2">
      <c r="A1956" s="144">
        <f t="shared" si="1048"/>
        <v>42745</v>
      </c>
      <c r="B1956" s="2">
        <f t="shared" si="1035"/>
        <v>264009.83242853667</v>
      </c>
      <c r="C1956" s="2">
        <f t="shared" si="1049"/>
        <v>184738.60898667001</v>
      </c>
      <c r="D1956" s="68">
        <f>SUM(Y1956:Y$2190)</f>
        <v>23055.423902740004</v>
      </c>
      <c r="E1956" s="68">
        <f t="shared" si="1036"/>
        <v>161683.18508393</v>
      </c>
      <c r="F1956" s="72">
        <f t="shared" si="1057"/>
        <v>4761.42</v>
      </c>
      <c r="G1956" s="3">
        <f>IF(N1956=1,VLOOKUP(A1955,[1]Plan1!$BG$69:$BI$188,3),G1955)</f>
        <v>4775.7</v>
      </c>
      <c r="H1956" s="11">
        <f t="shared" si="1058"/>
        <v>42677</v>
      </c>
      <c r="I1956" s="11">
        <f t="shared" si="1059"/>
        <v>42707</v>
      </c>
      <c r="J1956" s="26">
        <f t="shared" si="1037"/>
        <v>2.9991053089204467E-3</v>
      </c>
      <c r="K1956" s="11">
        <f t="shared" si="1050"/>
        <v>42767</v>
      </c>
      <c r="L1956" s="11">
        <f t="shared" si="1038"/>
        <v>42767</v>
      </c>
      <c r="M1956" s="1">
        <f t="shared" si="1051"/>
        <v>22</v>
      </c>
      <c r="N1956" s="1">
        <f t="shared" si="1054"/>
        <v>6</v>
      </c>
      <c r="O1956" s="2">
        <f t="shared" si="1039"/>
        <v>1.00081704</v>
      </c>
      <c r="P1956" s="10">
        <f t="shared" si="1031"/>
        <v>1.00180102</v>
      </c>
      <c r="Q1956" s="10">
        <f t="shared" si="1060"/>
        <v>1.4267876144963494</v>
      </c>
      <c r="R1956" s="2">
        <f t="shared" si="1030"/>
        <v>1.4279533499999999</v>
      </c>
      <c r="S1956" s="2">
        <f t="shared" si="1055"/>
        <v>1.4193921199999999</v>
      </c>
      <c r="T1956" s="2">
        <f t="shared" si="1040"/>
        <v>262216.52585544001</v>
      </c>
      <c r="U1956" s="2">
        <f t="shared" si="1041"/>
        <v>9669.2631080688025</v>
      </c>
      <c r="V1956" s="2">
        <f t="shared" si="1042"/>
        <v>69192.860695337862</v>
      </c>
      <c r="W1956" s="2">
        <f t="shared" si="1043"/>
        <v>263600.7327900767</v>
      </c>
      <c r="X1956" s="27">
        <f t="shared" si="1044"/>
        <v>0</v>
      </c>
      <c r="Y1956" s="2">
        <f t="shared" si="1056"/>
        <v>0</v>
      </c>
      <c r="Z1956" s="67">
        <f t="shared" si="1045"/>
        <v>0</v>
      </c>
      <c r="AA1956" s="2">
        <f t="shared" si="1032"/>
        <v>0</v>
      </c>
      <c r="AB1956" s="26">
        <f t="shared" si="1052"/>
        <v>6.7299999999999999E-2</v>
      </c>
      <c r="AC1956" s="27">
        <f t="shared" si="1034"/>
        <v>6</v>
      </c>
      <c r="AD1956" s="27">
        <v>252</v>
      </c>
      <c r="AE1956" s="10">
        <f t="shared" si="1061"/>
        <v>1.0015519669999999</v>
      </c>
      <c r="AF1956" s="2">
        <f t="shared" si="1033"/>
        <v>406.95139497999998</v>
      </c>
      <c r="AG1956" s="2">
        <f t="shared" si="1046"/>
        <v>409.09963845999999</v>
      </c>
      <c r="AH1956" s="3" t="str">
        <f t="shared" si="1047"/>
        <v>-</v>
      </c>
      <c r="AI1956" s="4" t="str">
        <f t="shared" si="1062"/>
        <v>A+J=</v>
      </c>
      <c r="AJ1956" s="11">
        <f t="shared" si="1053"/>
        <v>42769</v>
      </c>
      <c r="AK1956" s="11"/>
      <c r="AL1956" s="4"/>
      <c r="AM1956" s="1"/>
      <c r="AN1956" s="11"/>
      <c r="AO1956" s="1"/>
      <c r="AP1956" s="1"/>
      <c r="AQ1956" s="1"/>
      <c r="AR1956" s="1"/>
      <c r="AS1956" s="6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</row>
    <row r="1957" spans="1:55" x14ac:dyDescent="0.2">
      <c r="A1957" s="144">
        <f t="shared" si="1048"/>
        <v>42746</v>
      </c>
      <c r="B1957" s="2">
        <f t="shared" si="1035"/>
        <v>264109.56384925515</v>
      </c>
      <c r="C1957" s="2">
        <f t="shared" si="1049"/>
        <v>184738.60898667001</v>
      </c>
      <c r="D1957" s="68">
        <f>SUM(Y1957:Y$2190)</f>
        <v>23055.423902740004</v>
      </c>
      <c r="E1957" s="68">
        <f t="shared" si="1036"/>
        <v>161683.18508393</v>
      </c>
      <c r="F1957" s="72">
        <f t="shared" si="1057"/>
        <v>4761.42</v>
      </c>
      <c r="G1957" s="3">
        <f>IF(N1957=1,VLOOKUP(A1956,[1]Plan1!$BG$69:$BI$188,3),G1956)</f>
        <v>4775.7</v>
      </c>
      <c r="H1957" s="11">
        <f t="shared" si="1058"/>
        <v>42677</v>
      </c>
      <c r="I1957" s="11">
        <f t="shared" si="1059"/>
        <v>42707</v>
      </c>
      <c r="J1957" s="26">
        <f t="shared" si="1037"/>
        <v>2.9991053089204467E-3</v>
      </c>
      <c r="K1957" s="11">
        <f t="shared" si="1050"/>
        <v>42767</v>
      </c>
      <c r="L1957" s="11">
        <f t="shared" si="1038"/>
        <v>42767</v>
      </c>
      <c r="M1957" s="1">
        <f t="shared" si="1051"/>
        <v>22</v>
      </c>
      <c r="N1957" s="1">
        <f t="shared" si="1054"/>
        <v>7</v>
      </c>
      <c r="O1957" s="2">
        <f t="shared" si="1039"/>
        <v>1.0009532800000001</v>
      </c>
      <c r="P1957" s="10">
        <f t="shared" si="1031"/>
        <v>1.00180102</v>
      </c>
      <c r="Q1957" s="10">
        <f t="shared" si="1060"/>
        <v>1.4267876144963494</v>
      </c>
      <c r="R1957" s="2">
        <f t="shared" si="1030"/>
        <v>1.42814774</v>
      </c>
      <c r="S1957" s="2">
        <f t="shared" si="1055"/>
        <v>1.4193921199999999</v>
      </c>
      <c r="T1957" s="2">
        <f t="shared" si="1040"/>
        <v>262216.52585544001</v>
      </c>
      <c r="U1957" s="2">
        <f t="shared" si="1041"/>
        <v>9669.2631080688025</v>
      </c>
      <c r="V1957" s="2">
        <f t="shared" si="1042"/>
        <v>69224.290289686338</v>
      </c>
      <c r="W1957" s="2">
        <f t="shared" si="1043"/>
        <v>263632.16238442517</v>
      </c>
      <c r="X1957" s="27">
        <f t="shared" si="1044"/>
        <v>0</v>
      </c>
      <c r="Y1957" s="2">
        <f t="shared" si="1056"/>
        <v>0</v>
      </c>
      <c r="Z1957" s="67">
        <f t="shared" si="1045"/>
        <v>0</v>
      </c>
      <c r="AA1957" s="2">
        <f t="shared" si="1032"/>
        <v>0</v>
      </c>
      <c r="AB1957" s="26">
        <f t="shared" si="1052"/>
        <v>6.7299999999999999E-2</v>
      </c>
      <c r="AC1957" s="27">
        <f t="shared" si="1034"/>
        <v>7</v>
      </c>
      <c r="AD1957" s="27">
        <v>252</v>
      </c>
      <c r="AE1957" s="10">
        <f t="shared" si="1061"/>
        <v>1.0018108619999999</v>
      </c>
      <c r="AF1957" s="2">
        <f t="shared" si="1033"/>
        <v>474.83794244000001</v>
      </c>
      <c r="AG1957" s="2">
        <f t="shared" si="1046"/>
        <v>477.40146483000001</v>
      </c>
      <c r="AH1957" s="3" t="str">
        <f t="shared" si="1047"/>
        <v>-</v>
      </c>
      <c r="AI1957" s="4" t="str">
        <f t="shared" si="1062"/>
        <v>A+J=</v>
      </c>
      <c r="AJ1957" s="11">
        <f t="shared" si="1053"/>
        <v>42769</v>
      </c>
      <c r="AK1957" s="11"/>
      <c r="AL1957" s="4"/>
      <c r="AM1957" s="1"/>
      <c r="AN1957" s="11"/>
      <c r="AO1957" s="1"/>
      <c r="AP1957" s="1"/>
      <c r="AQ1957" s="1"/>
      <c r="AR1957" s="1"/>
      <c r="AS1957" s="6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</row>
    <row r="1958" spans="1:55" x14ac:dyDescent="0.2">
      <c r="A1958" s="144">
        <f t="shared" si="1048"/>
        <v>42747</v>
      </c>
      <c r="B1958" s="2">
        <f t="shared" si="1035"/>
        <v>264209.33271339734</v>
      </c>
      <c r="C1958" s="2">
        <f t="shared" si="1049"/>
        <v>184738.60898667001</v>
      </c>
      <c r="D1958" s="68">
        <f>SUM(Y1958:Y$2190)</f>
        <v>23055.423902740004</v>
      </c>
      <c r="E1958" s="68">
        <f t="shared" si="1036"/>
        <v>161683.18508393</v>
      </c>
      <c r="F1958" s="72">
        <f t="shared" si="1057"/>
        <v>4761.42</v>
      </c>
      <c r="G1958" s="3">
        <f>IF(N1958=1,VLOOKUP(A1957,[1]Plan1!$BG$69:$BI$188,3),G1957)</f>
        <v>4775.7</v>
      </c>
      <c r="H1958" s="11">
        <f t="shared" si="1058"/>
        <v>42677</v>
      </c>
      <c r="I1958" s="11">
        <f t="shared" si="1059"/>
        <v>42707</v>
      </c>
      <c r="J1958" s="26">
        <f t="shared" si="1037"/>
        <v>2.9991053089204467E-3</v>
      </c>
      <c r="K1958" s="11">
        <f t="shared" si="1050"/>
        <v>42767</v>
      </c>
      <c r="L1958" s="11">
        <f t="shared" si="1038"/>
        <v>42767</v>
      </c>
      <c r="M1958" s="1">
        <f t="shared" si="1051"/>
        <v>22</v>
      </c>
      <c r="N1958" s="1">
        <f t="shared" si="1054"/>
        <v>8</v>
      </c>
      <c r="O1958" s="2">
        <f t="shared" si="1039"/>
        <v>1.0010895399999999</v>
      </c>
      <c r="P1958" s="10">
        <f t="shared" si="1031"/>
        <v>1.00180102</v>
      </c>
      <c r="Q1958" s="10">
        <f t="shared" si="1060"/>
        <v>1.4267876144963494</v>
      </c>
      <c r="R1958" s="2">
        <f t="shared" si="1030"/>
        <v>1.42834215</v>
      </c>
      <c r="S1958" s="2">
        <f t="shared" si="1055"/>
        <v>1.4193921199999999</v>
      </c>
      <c r="T1958" s="2">
        <f t="shared" si="1040"/>
        <v>262216.52585544001</v>
      </c>
      <c r="U1958" s="2">
        <f t="shared" si="1041"/>
        <v>9669.2631080688025</v>
      </c>
      <c r="V1958" s="2">
        <f t="shared" si="1042"/>
        <v>69255.723117698508</v>
      </c>
      <c r="W1958" s="2">
        <f t="shared" si="1043"/>
        <v>263663.59521243733</v>
      </c>
      <c r="X1958" s="27">
        <f t="shared" si="1044"/>
        <v>0</v>
      </c>
      <c r="Y1958" s="2">
        <f t="shared" si="1056"/>
        <v>0</v>
      </c>
      <c r="Z1958" s="67">
        <f t="shared" si="1045"/>
        <v>0</v>
      </c>
      <c r="AA1958" s="2">
        <f t="shared" si="1032"/>
        <v>0</v>
      </c>
      <c r="AB1958" s="26">
        <f t="shared" si="1052"/>
        <v>6.7299999999999999E-2</v>
      </c>
      <c r="AC1958" s="27">
        <f t="shared" si="1034"/>
        <v>8</v>
      </c>
      <c r="AD1958" s="27">
        <v>252</v>
      </c>
      <c r="AE1958" s="10">
        <f t="shared" si="1061"/>
        <v>1.002069825</v>
      </c>
      <c r="AF1958" s="2">
        <f t="shared" si="1033"/>
        <v>542.74232061999999</v>
      </c>
      <c r="AG1958" s="2">
        <f t="shared" si="1046"/>
        <v>545.73750096000003</v>
      </c>
      <c r="AH1958" s="3" t="str">
        <f t="shared" si="1047"/>
        <v>-</v>
      </c>
      <c r="AI1958" s="4" t="str">
        <f t="shared" si="1062"/>
        <v>A+J=</v>
      </c>
      <c r="AJ1958" s="11">
        <f t="shared" si="1053"/>
        <v>42769</v>
      </c>
      <c r="AK1958" s="11"/>
      <c r="AL1958" s="4"/>
      <c r="AM1958" s="1"/>
      <c r="AN1958" s="11"/>
      <c r="AO1958" s="1"/>
      <c r="AP1958" s="1"/>
      <c r="AQ1958" s="1"/>
      <c r="AR1958" s="1"/>
      <c r="AS1958" s="6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</row>
    <row r="1959" spans="1:55" x14ac:dyDescent="0.2">
      <c r="A1959" s="144">
        <f t="shared" si="1048"/>
        <v>42748</v>
      </c>
      <c r="B1959" s="2">
        <f t="shared" si="1035"/>
        <v>264309.14012306504</v>
      </c>
      <c r="C1959" s="2">
        <f t="shared" si="1049"/>
        <v>184738.60898667001</v>
      </c>
      <c r="D1959" s="68">
        <f>SUM(Y1959:Y$2190)</f>
        <v>23055.423902740004</v>
      </c>
      <c r="E1959" s="68">
        <f t="shared" si="1036"/>
        <v>161683.18508393</v>
      </c>
      <c r="F1959" s="72">
        <f t="shared" si="1057"/>
        <v>4761.42</v>
      </c>
      <c r="G1959" s="3">
        <f>IF(N1959=1,VLOOKUP(A1958,[1]Plan1!$BG$69:$BI$188,3),G1958)</f>
        <v>4775.7</v>
      </c>
      <c r="H1959" s="11">
        <f t="shared" si="1058"/>
        <v>42677</v>
      </c>
      <c r="I1959" s="11">
        <f t="shared" si="1059"/>
        <v>42707</v>
      </c>
      <c r="J1959" s="26">
        <f t="shared" si="1037"/>
        <v>2.9991053089204467E-3</v>
      </c>
      <c r="K1959" s="11">
        <f t="shared" si="1050"/>
        <v>42767</v>
      </c>
      <c r="L1959" s="11">
        <f t="shared" si="1038"/>
        <v>42767</v>
      </c>
      <c r="M1959" s="1">
        <f t="shared" si="1051"/>
        <v>22</v>
      </c>
      <c r="N1959" s="1">
        <f t="shared" si="1054"/>
        <v>9</v>
      </c>
      <c r="O1959" s="2">
        <f t="shared" si="1039"/>
        <v>1.0012258199999999</v>
      </c>
      <c r="P1959" s="10">
        <f t="shared" si="1031"/>
        <v>1.00180102</v>
      </c>
      <c r="Q1959" s="10">
        <f t="shared" si="1060"/>
        <v>1.4267876144963494</v>
      </c>
      <c r="R1959" s="2">
        <f t="shared" si="1030"/>
        <v>1.42853659</v>
      </c>
      <c r="S1959" s="2">
        <f t="shared" si="1055"/>
        <v>1.4193921199999999</v>
      </c>
      <c r="T1959" s="2">
        <f t="shared" si="1040"/>
        <v>262216.52585544001</v>
      </c>
      <c r="U1959" s="2">
        <f t="shared" si="1041"/>
        <v>9669.2631080688025</v>
      </c>
      <c r="V1959" s="2">
        <f t="shared" si="1042"/>
        <v>69287.160796206226</v>
      </c>
      <c r="W1959" s="2">
        <f t="shared" si="1043"/>
        <v>263695.03289094503</v>
      </c>
      <c r="X1959" s="27">
        <f t="shared" si="1044"/>
        <v>0</v>
      </c>
      <c r="Y1959" s="2">
        <f t="shared" si="1056"/>
        <v>0</v>
      </c>
      <c r="Z1959" s="67">
        <f t="shared" si="1045"/>
        <v>0</v>
      </c>
      <c r="AA1959" s="2">
        <f t="shared" si="1032"/>
        <v>0</v>
      </c>
      <c r="AB1959" s="26">
        <f t="shared" si="1052"/>
        <v>6.7299999999999999E-2</v>
      </c>
      <c r="AC1959" s="27">
        <f t="shared" si="1034"/>
        <v>9</v>
      </c>
      <c r="AD1959" s="27">
        <v>252</v>
      </c>
      <c r="AE1959" s="10">
        <f t="shared" si="1061"/>
        <v>1.0023288539999999</v>
      </c>
      <c r="AF1959" s="2">
        <f t="shared" si="1033"/>
        <v>610.66400510000005</v>
      </c>
      <c r="AG1959" s="2">
        <f t="shared" si="1046"/>
        <v>614.10723212000005</v>
      </c>
      <c r="AH1959" s="3" t="str">
        <f t="shared" si="1047"/>
        <v>-</v>
      </c>
      <c r="AI1959" s="4" t="str">
        <f t="shared" si="1062"/>
        <v>A+J=</v>
      </c>
      <c r="AJ1959" s="11">
        <f t="shared" si="1053"/>
        <v>42769</v>
      </c>
      <c r="AK1959" s="11"/>
      <c r="AL1959" s="4"/>
      <c r="AM1959" s="1"/>
      <c r="AN1959" s="11"/>
      <c r="AO1959" s="1"/>
      <c r="AP1959" s="1"/>
      <c r="AQ1959" s="1"/>
      <c r="AR1959" s="1"/>
      <c r="AS1959" s="6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</row>
    <row r="1960" spans="1:55" x14ac:dyDescent="0.2">
      <c r="A1960" s="144">
        <f t="shared" si="1048"/>
        <v>42749</v>
      </c>
      <c r="B1960" s="2">
        <f t="shared" si="1035"/>
        <v>264408.98473098647</v>
      </c>
      <c r="C1960" s="2">
        <f t="shared" si="1049"/>
        <v>184738.60898667001</v>
      </c>
      <c r="D1960" s="68">
        <f>SUM(Y1960:Y$2190)</f>
        <v>23055.423902740004</v>
      </c>
      <c r="E1960" s="68">
        <f t="shared" si="1036"/>
        <v>161683.18508393</v>
      </c>
      <c r="F1960" s="72">
        <f t="shared" si="1057"/>
        <v>4761.42</v>
      </c>
      <c r="G1960" s="3">
        <f>IF(N1960=1,VLOOKUP(A1959,[1]Plan1!$BG$69:$BI$188,3),G1959)</f>
        <v>4775.7</v>
      </c>
      <c r="H1960" s="11">
        <f t="shared" si="1058"/>
        <v>42677</v>
      </c>
      <c r="I1960" s="11">
        <f t="shared" si="1059"/>
        <v>42707</v>
      </c>
      <c r="J1960" s="26">
        <f t="shared" si="1037"/>
        <v>2.9991053089204467E-3</v>
      </c>
      <c r="K1960" s="11">
        <f t="shared" si="1050"/>
        <v>42767</v>
      </c>
      <c r="L1960" s="11">
        <f t="shared" si="1038"/>
        <v>42767</v>
      </c>
      <c r="M1960" s="1">
        <f t="shared" si="1051"/>
        <v>22</v>
      </c>
      <c r="N1960" s="1">
        <f t="shared" si="1054"/>
        <v>10</v>
      </c>
      <c r="O1960" s="2">
        <f t="shared" si="1039"/>
        <v>1.0013621100000001</v>
      </c>
      <c r="P1960" s="10">
        <f t="shared" si="1031"/>
        <v>1.00180102</v>
      </c>
      <c r="Q1960" s="10">
        <f t="shared" si="1060"/>
        <v>1.4267876144963494</v>
      </c>
      <c r="R1960" s="2">
        <f t="shared" si="1030"/>
        <v>1.4287310499999999</v>
      </c>
      <c r="S1960" s="2">
        <f t="shared" si="1055"/>
        <v>1.4193921199999999</v>
      </c>
      <c r="T1960" s="2">
        <f t="shared" si="1040"/>
        <v>262216.52585544001</v>
      </c>
      <c r="U1960" s="2">
        <f t="shared" si="1041"/>
        <v>9669.2631080688025</v>
      </c>
      <c r="V1960" s="2">
        <f t="shared" si="1042"/>
        <v>69318.601708377624</v>
      </c>
      <c r="W1960" s="2">
        <f t="shared" si="1043"/>
        <v>263726.47380311647</v>
      </c>
      <c r="X1960" s="27">
        <f t="shared" si="1044"/>
        <v>0</v>
      </c>
      <c r="Y1960" s="2">
        <f t="shared" si="1056"/>
        <v>0</v>
      </c>
      <c r="Z1960" s="67">
        <f t="shared" si="1045"/>
        <v>0</v>
      </c>
      <c r="AA1960" s="2">
        <f t="shared" si="1032"/>
        <v>0</v>
      </c>
      <c r="AB1960" s="26">
        <f t="shared" si="1052"/>
        <v>6.7299999999999999E-2</v>
      </c>
      <c r="AC1960" s="27">
        <f t="shared" si="1034"/>
        <v>10</v>
      </c>
      <c r="AD1960" s="27">
        <v>252</v>
      </c>
      <c r="AE1960" s="10">
        <f t="shared" si="1061"/>
        <v>1.0025879499999999</v>
      </c>
      <c r="AF1960" s="2">
        <f t="shared" si="1033"/>
        <v>678.60325808000005</v>
      </c>
      <c r="AG1960" s="2">
        <f t="shared" si="1046"/>
        <v>682.51092787000005</v>
      </c>
      <c r="AH1960" s="3" t="str">
        <f t="shared" si="1047"/>
        <v>-</v>
      </c>
      <c r="AI1960" s="4" t="str">
        <f t="shared" si="1062"/>
        <v>A+J=</v>
      </c>
      <c r="AJ1960" s="11">
        <f t="shared" si="1053"/>
        <v>42769</v>
      </c>
      <c r="AK1960" s="11"/>
      <c r="AL1960" s="4"/>
      <c r="AM1960" s="1"/>
      <c r="AN1960" s="11"/>
      <c r="AO1960" s="1"/>
      <c r="AP1960" s="1"/>
      <c r="AQ1960" s="1"/>
      <c r="AR1960" s="1"/>
      <c r="AS1960" s="6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</row>
    <row r="1961" spans="1:55" x14ac:dyDescent="0.2">
      <c r="A1961" s="144">
        <f t="shared" si="1048"/>
        <v>42750</v>
      </c>
      <c r="B1961" s="2">
        <f t="shared" si="1035"/>
        <v>264408.98473098647</v>
      </c>
      <c r="C1961" s="2">
        <f t="shared" si="1049"/>
        <v>184738.60898667001</v>
      </c>
      <c r="D1961" s="68">
        <f>SUM(Y1961:Y$2190)</f>
        <v>23055.423902740004</v>
      </c>
      <c r="E1961" s="68">
        <f t="shared" si="1036"/>
        <v>161683.18508393</v>
      </c>
      <c r="F1961" s="72">
        <f t="shared" si="1057"/>
        <v>4761.42</v>
      </c>
      <c r="G1961" s="3">
        <f>IF(N1961=1,VLOOKUP(A1960,[1]Plan1!$BG$69:$BI$188,3),G1960)</f>
        <v>4775.7</v>
      </c>
      <c r="H1961" s="11">
        <f t="shared" si="1058"/>
        <v>42677</v>
      </c>
      <c r="I1961" s="11">
        <f t="shared" si="1059"/>
        <v>42707</v>
      </c>
      <c r="J1961" s="26">
        <f t="shared" si="1037"/>
        <v>2.9991053089204467E-3</v>
      </c>
      <c r="K1961" s="11">
        <f t="shared" si="1050"/>
        <v>42767</v>
      </c>
      <c r="L1961" s="11">
        <f t="shared" si="1038"/>
        <v>42767</v>
      </c>
      <c r="M1961" s="1">
        <f t="shared" si="1051"/>
        <v>22</v>
      </c>
      <c r="N1961" s="1">
        <f t="shared" si="1054"/>
        <v>10</v>
      </c>
      <c r="O1961" s="2">
        <f t="shared" si="1039"/>
        <v>1.0013621100000001</v>
      </c>
      <c r="P1961" s="10">
        <f t="shared" si="1031"/>
        <v>1.00180102</v>
      </c>
      <c r="Q1961" s="10">
        <f t="shared" si="1060"/>
        <v>1.4267876144963494</v>
      </c>
      <c r="R1961" s="2">
        <f t="shared" ref="R1961:R2024" si="1063">TRUNC(TRUNC((O1961*Q1961),15),8)</f>
        <v>1.4287310499999999</v>
      </c>
      <c r="S1961" s="2">
        <f t="shared" si="1055"/>
        <v>1.4193921199999999</v>
      </c>
      <c r="T1961" s="2">
        <f t="shared" si="1040"/>
        <v>262216.52585544001</v>
      </c>
      <c r="U1961" s="2">
        <f t="shared" si="1041"/>
        <v>9669.2631080688025</v>
      </c>
      <c r="V1961" s="2">
        <f t="shared" si="1042"/>
        <v>69318.601708377624</v>
      </c>
      <c r="W1961" s="2">
        <f t="shared" si="1043"/>
        <v>263726.47380311647</v>
      </c>
      <c r="X1961" s="27">
        <f t="shared" si="1044"/>
        <v>0</v>
      </c>
      <c r="Y1961" s="2">
        <f t="shared" si="1056"/>
        <v>0</v>
      </c>
      <c r="Z1961" s="67">
        <f t="shared" si="1045"/>
        <v>0</v>
      </c>
      <c r="AA1961" s="2">
        <f t="shared" si="1032"/>
        <v>0</v>
      </c>
      <c r="AB1961" s="26">
        <f t="shared" si="1052"/>
        <v>6.7299999999999999E-2</v>
      </c>
      <c r="AC1961" s="27">
        <f t="shared" si="1034"/>
        <v>10</v>
      </c>
      <c r="AD1961" s="27">
        <v>252</v>
      </c>
      <c r="AE1961" s="10">
        <f t="shared" si="1061"/>
        <v>1.0025879499999999</v>
      </c>
      <c r="AF1961" s="2">
        <f t="shared" si="1033"/>
        <v>678.60325808000005</v>
      </c>
      <c r="AG1961" s="2">
        <f t="shared" si="1046"/>
        <v>682.51092787000005</v>
      </c>
      <c r="AH1961" s="3" t="str">
        <f t="shared" si="1047"/>
        <v>-</v>
      </c>
      <c r="AI1961" s="4" t="str">
        <f t="shared" si="1062"/>
        <v>A+J=</v>
      </c>
      <c r="AJ1961" s="11">
        <f t="shared" si="1053"/>
        <v>42769</v>
      </c>
      <c r="AK1961" s="11"/>
      <c r="AL1961" s="4"/>
      <c r="AM1961" s="1"/>
      <c r="AN1961" s="11"/>
      <c r="AO1961" s="1"/>
      <c r="AP1961" s="1"/>
      <c r="AQ1961" s="1"/>
      <c r="AR1961" s="1"/>
      <c r="AS1961" s="6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</row>
    <row r="1962" spans="1:55" x14ac:dyDescent="0.2">
      <c r="A1962" s="144">
        <f t="shared" si="1048"/>
        <v>42751</v>
      </c>
      <c r="B1962" s="2">
        <f t="shared" si="1035"/>
        <v>264408.98473098647</v>
      </c>
      <c r="C1962" s="2">
        <f t="shared" si="1049"/>
        <v>184738.60898667001</v>
      </c>
      <c r="D1962" s="68">
        <f>SUM(Y1962:Y$2190)</f>
        <v>23055.423902740004</v>
      </c>
      <c r="E1962" s="68">
        <f t="shared" si="1036"/>
        <v>161683.18508393</v>
      </c>
      <c r="F1962" s="72">
        <f t="shared" si="1057"/>
        <v>4761.42</v>
      </c>
      <c r="G1962" s="3">
        <f>IF(N1962=1,VLOOKUP(A1961,[1]Plan1!$BG$69:$BI$188,3),G1961)</f>
        <v>4775.7</v>
      </c>
      <c r="H1962" s="11">
        <f t="shared" si="1058"/>
        <v>42677</v>
      </c>
      <c r="I1962" s="11">
        <f t="shared" si="1059"/>
        <v>42707</v>
      </c>
      <c r="J1962" s="26">
        <f t="shared" si="1037"/>
        <v>2.9991053089204467E-3</v>
      </c>
      <c r="K1962" s="11">
        <f t="shared" si="1050"/>
        <v>42767</v>
      </c>
      <c r="L1962" s="11">
        <f t="shared" si="1038"/>
        <v>42767</v>
      </c>
      <c r="M1962" s="1">
        <f t="shared" si="1051"/>
        <v>22</v>
      </c>
      <c r="N1962" s="1">
        <f t="shared" si="1054"/>
        <v>10</v>
      </c>
      <c r="O1962" s="2">
        <f t="shared" si="1039"/>
        <v>1.0013621100000001</v>
      </c>
      <c r="P1962" s="10">
        <f t="shared" ref="P1962:P2025" si="1064">IF(L1962&gt;L1961,O1961,P1961)</f>
        <v>1.00180102</v>
      </c>
      <c r="Q1962" s="10">
        <f t="shared" si="1060"/>
        <v>1.4267876144963494</v>
      </c>
      <c r="R1962" s="2">
        <f t="shared" si="1063"/>
        <v>1.4287310499999999</v>
      </c>
      <c r="S1962" s="2">
        <f t="shared" si="1055"/>
        <v>1.4193921199999999</v>
      </c>
      <c r="T1962" s="2">
        <f t="shared" si="1040"/>
        <v>262216.52585544001</v>
      </c>
      <c r="U1962" s="2">
        <f t="shared" si="1041"/>
        <v>9669.2631080688025</v>
      </c>
      <c r="V1962" s="2">
        <f t="shared" si="1042"/>
        <v>69318.601708377624</v>
      </c>
      <c r="W1962" s="2">
        <f t="shared" si="1043"/>
        <v>263726.47380311647</v>
      </c>
      <c r="X1962" s="27">
        <f t="shared" si="1044"/>
        <v>0</v>
      </c>
      <c r="Y1962" s="2">
        <f t="shared" si="1056"/>
        <v>0</v>
      </c>
      <c r="Z1962" s="67">
        <f t="shared" si="1045"/>
        <v>0</v>
      </c>
      <c r="AA1962" s="2">
        <f t="shared" si="1032"/>
        <v>0</v>
      </c>
      <c r="AB1962" s="26">
        <f t="shared" si="1052"/>
        <v>6.7299999999999999E-2</v>
      </c>
      <c r="AC1962" s="27">
        <f t="shared" si="1034"/>
        <v>10</v>
      </c>
      <c r="AD1962" s="27">
        <v>252</v>
      </c>
      <c r="AE1962" s="10">
        <f t="shared" si="1061"/>
        <v>1.0025879499999999</v>
      </c>
      <c r="AF1962" s="2">
        <f t="shared" si="1033"/>
        <v>678.60325808000005</v>
      </c>
      <c r="AG1962" s="2">
        <f t="shared" si="1046"/>
        <v>682.51092787000005</v>
      </c>
      <c r="AH1962" s="3" t="str">
        <f t="shared" si="1047"/>
        <v>-</v>
      </c>
      <c r="AI1962" s="4" t="str">
        <f t="shared" si="1062"/>
        <v>A+J=</v>
      </c>
      <c r="AJ1962" s="11">
        <f t="shared" si="1053"/>
        <v>42769</v>
      </c>
      <c r="AK1962" s="11"/>
      <c r="AL1962" s="4"/>
      <c r="AM1962" s="1"/>
      <c r="AN1962" s="11"/>
      <c r="AO1962" s="1"/>
      <c r="AP1962" s="1"/>
      <c r="AQ1962" s="1"/>
      <c r="AR1962" s="1"/>
      <c r="AS1962" s="6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</row>
    <row r="1963" spans="1:55" x14ac:dyDescent="0.2">
      <c r="A1963" s="144">
        <f t="shared" si="1048"/>
        <v>42752</v>
      </c>
      <c r="B1963" s="2">
        <f t="shared" si="1035"/>
        <v>264508.86978886527</v>
      </c>
      <c r="C1963" s="2">
        <f t="shared" si="1049"/>
        <v>184738.60898667001</v>
      </c>
      <c r="D1963" s="68">
        <f>SUM(Y1963:Y$2190)</f>
        <v>23055.423902740004</v>
      </c>
      <c r="E1963" s="68">
        <f t="shared" si="1036"/>
        <v>161683.18508393</v>
      </c>
      <c r="F1963" s="72">
        <f t="shared" si="1057"/>
        <v>4761.42</v>
      </c>
      <c r="G1963" s="3">
        <f>IF(N1963=1,VLOOKUP(A1962,[1]Plan1!$BG$69:$BI$188,3),G1962)</f>
        <v>4775.7</v>
      </c>
      <c r="H1963" s="11">
        <f t="shared" si="1058"/>
        <v>42677</v>
      </c>
      <c r="I1963" s="11">
        <f t="shared" si="1059"/>
        <v>42707</v>
      </c>
      <c r="J1963" s="26">
        <f t="shared" si="1037"/>
        <v>2.9991053089204467E-3</v>
      </c>
      <c r="K1963" s="11">
        <f t="shared" si="1050"/>
        <v>42767</v>
      </c>
      <c r="L1963" s="11">
        <f t="shared" si="1038"/>
        <v>42767</v>
      </c>
      <c r="M1963" s="1">
        <f t="shared" si="1051"/>
        <v>22</v>
      </c>
      <c r="N1963" s="1">
        <f t="shared" si="1054"/>
        <v>11</v>
      </c>
      <c r="O1963" s="2">
        <f t="shared" si="1039"/>
        <v>1.0014984300000001</v>
      </c>
      <c r="P1963" s="10">
        <f t="shared" si="1064"/>
        <v>1.00180102</v>
      </c>
      <c r="Q1963" s="10">
        <f t="shared" si="1060"/>
        <v>1.4267876144963494</v>
      </c>
      <c r="R1963" s="2">
        <f t="shared" si="1063"/>
        <v>1.42892555</v>
      </c>
      <c r="S1963" s="2">
        <f t="shared" si="1055"/>
        <v>1.4193921199999999</v>
      </c>
      <c r="T1963" s="2">
        <f t="shared" si="1040"/>
        <v>262216.52585544001</v>
      </c>
      <c r="U1963" s="2">
        <f t="shared" si="1041"/>
        <v>9669.2631080688025</v>
      </c>
      <c r="V1963" s="2">
        <f t="shared" si="1042"/>
        <v>69350.049087876469</v>
      </c>
      <c r="W1963" s="2">
        <f t="shared" si="1043"/>
        <v>263757.92118261528</v>
      </c>
      <c r="X1963" s="27">
        <f t="shared" si="1044"/>
        <v>0</v>
      </c>
      <c r="Y1963" s="2">
        <f t="shared" si="1056"/>
        <v>0</v>
      </c>
      <c r="Z1963" s="67">
        <f t="shared" si="1045"/>
        <v>0</v>
      </c>
      <c r="AA1963" s="2">
        <f t="shared" si="1032"/>
        <v>0</v>
      </c>
      <c r="AB1963" s="26">
        <f t="shared" si="1052"/>
        <v>6.7299999999999999E-2</v>
      </c>
      <c r="AC1963" s="27">
        <f t="shared" si="1034"/>
        <v>11</v>
      </c>
      <c r="AD1963" s="27">
        <v>252</v>
      </c>
      <c r="AE1963" s="10">
        <f t="shared" si="1061"/>
        <v>1.0028471130000001</v>
      </c>
      <c r="AF1963" s="2">
        <f t="shared" si="1033"/>
        <v>746.56007956999997</v>
      </c>
      <c r="AG1963" s="2">
        <f t="shared" si="1046"/>
        <v>750.94860625000001</v>
      </c>
      <c r="AH1963" s="3" t="str">
        <f t="shared" si="1047"/>
        <v>-</v>
      </c>
      <c r="AI1963" s="4" t="str">
        <f t="shared" si="1062"/>
        <v>A+J=</v>
      </c>
      <c r="AJ1963" s="11">
        <f t="shared" si="1053"/>
        <v>42769</v>
      </c>
      <c r="AK1963" s="11"/>
      <c r="AL1963" s="4"/>
      <c r="AM1963" s="1"/>
      <c r="AN1963" s="11"/>
      <c r="AO1963" s="1"/>
      <c r="AP1963" s="1"/>
      <c r="AQ1963" s="1"/>
      <c r="AR1963" s="1"/>
      <c r="AS1963" s="6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</row>
    <row r="1964" spans="1:55" x14ac:dyDescent="0.2">
      <c r="A1964" s="144">
        <f t="shared" si="1048"/>
        <v>42753</v>
      </c>
      <c r="B1964" s="2">
        <f t="shared" si="1035"/>
        <v>264608.79044246592</v>
      </c>
      <c r="C1964" s="2">
        <f t="shared" si="1049"/>
        <v>184738.60898667001</v>
      </c>
      <c r="D1964" s="68">
        <f>SUM(Y1964:Y$2190)</f>
        <v>23055.423902740004</v>
      </c>
      <c r="E1964" s="68">
        <f t="shared" si="1036"/>
        <v>161683.18508393</v>
      </c>
      <c r="F1964" s="72">
        <f t="shared" si="1057"/>
        <v>4761.42</v>
      </c>
      <c r="G1964" s="3">
        <f>IF(N1964=1,VLOOKUP(A1963,[1]Plan1!$BG$69:$BI$188,3),G1963)</f>
        <v>4775.7</v>
      </c>
      <c r="H1964" s="11">
        <f t="shared" si="1058"/>
        <v>42677</v>
      </c>
      <c r="I1964" s="11">
        <f t="shared" si="1059"/>
        <v>42707</v>
      </c>
      <c r="J1964" s="26">
        <f t="shared" si="1037"/>
        <v>2.9991053089204467E-3</v>
      </c>
      <c r="K1964" s="11">
        <f t="shared" si="1050"/>
        <v>42767</v>
      </c>
      <c r="L1964" s="11">
        <f t="shared" si="1038"/>
        <v>42767</v>
      </c>
      <c r="M1964" s="1">
        <f t="shared" si="1051"/>
        <v>22</v>
      </c>
      <c r="N1964" s="1">
        <f t="shared" si="1054"/>
        <v>12</v>
      </c>
      <c r="O1964" s="2">
        <f t="shared" si="1039"/>
        <v>1.00163476</v>
      </c>
      <c r="P1964" s="10">
        <f t="shared" si="1064"/>
        <v>1.00180102</v>
      </c>
      <c r="Q1964" s="10">
        <f t="shared" si="1060"/>
        <v>1.4267876144963494</v>
      </c>
      <c r="R1964" s="2">
        <f t="shared" si="1063"/>
        <v>1.42912006</v>
      </c>
      <c r="S1964" s="2">
        <f t="shared" si="1055"/>
        <v>1.4193921199999999</v>
      </c>
      <c r="T1964" s="2">
        <f t="shared" si="1040"/>
        <v>262216.52585544001</v>
      </c>
      <c r="U1964" s="2">
        <f t="shared" si="1041"/>
        <v>9669.2631080688025</v>
      </c>
      <c r="V1964" s="2">
        <f t="shared" si="1042"/>
        <v>69381.498084207153</v>
      </c>
      <c r="W1964" s="2">
        <f t="shared" si="1043"/>
        <v>263789.37017894594</v>
      </c>
      <c r="X1964" s="27">
        <f t="shared" si="1044"/>
        <v>0</v>
      </c>
      <c r="Y1964" s="2">
        <f t="shared" si="1056"/>
        <v>0</v>
      </c>
      <c r="Z1964" s="67">
        <f t="shared" si="1045"/>
        <v>0</v>
      </c>
      <c r="AA1964" s="2">
        <f t="shared" si="1032"/>
        <v>0</v>
      </c>
      <c r="AB1964" s="26">
        <f t="shared" si="1052"/>
        <v>6.7299999999999999E-2</v>
      </c>
      <c r="AC1964" s="27">
        <f t="shared" si="1034"/>
        <v>12</v>
      </c>
      <c r="AD1964" s="27">
        <v>252</v>
      </c>
      <c r="AE1964" s="10">
        <f t="shared" si="1061"/>
        <v>1.003106343</v>
      </c>
      <c r="AF1964" s="2">
        <f t="shared" si="1033"/>
        <v>814.53446957000006</v>
      </c>
      <c r="AG1964" s="2">
        <f t="shared" si="1046"/>
        <v>819.42026352000005</v>
      </c>
      <c r="AH1964" s="3" t="str">
        <f t="shared" si="1047"/>
        <v>-</v>
      </c>
      <c r="AI1964" s="4" t="str">
        <f t="shared" si="1062"/>
        <v>A+J=</v>
      </c>
      <c r="AJ1964" s="11">
        <f t="shared" si="1053"/>
        <v>42769</v>
      </c>
      <c r="AK1964" s="11"/>
      <c r="AL1964" s="4"/>
      <c r="AM1964" s="1"/>
      <c r="AN1964" s="11"/>
      <c r="AO1964" s="1"/>
      <c r="AP1964" s="1"/>
      <c r="AQ1964" s="1"/>
      <c r="AR1964" s="1"/>
      <c r="AS1964" s="6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</row>
    <row r="1965" spans="1:55" x14ac:dyDescent="0.2">
      <c r="A1965" s="144">
        <f t="shared" si="1048"/>
        <v>42754</v>
      </c>
      <c r="B1965" s="2">
        <f t="shared" si="1035"/>
        <v>264708.75156621402</v>
      </c>
      <c r="C1965" s="2">
        <f t="shared" si="1049"/>
        <v>184738.60898667001</v>
      </c>
      <c r="D1965" s="68">
        <f>SUM(Y1965:Y$2190)</f>
        <v>23055.423902740004</v>
      </c>
      <c r="E1965" s="68">
        <f t="shared" si="1036"/>
        <v>161683.18508393</v>
      </c>
      <c r="F1965" s="72">
        <f t="shared" si="1057"/>
        <v>4761.42</v>
      </c>
      <c r="G1965" s="3">
        <f>IF(N1965=1,VLOOKUP(A1964,[1]Plan1!$BG$69:$BI$188,3),G1964)</f>
        <v>4775.7</v>
      </c>
      <c r="H1965" s="11">
        <f t="shared" si="1058"/>
        <v>42677</v>
      </c>
      <c r="I1965" s="11">
        <f t="shared" si="1059"/>
        <v>42707</v>
      </c>
      <c r="J1965" s="26">
        <f t="shared" si="1037"/>
        <v>2.9991053089204467E-3</v>
      </c>
      <c r="K1965" s="11">
        <f t="shared" si="1050"/>
        <v>42767</v>
      </c>
      <c r="L1965" s="11">
        <f t="shared" si="1038"/>
        <v>42767</v>
      </c>
      <c r="M1965" s="1">
        <f t="shared" si="1051"/>
        <v>22</v>
      </c>
      <c r="N1965" s="1">
        <f t="shared" si="1054"/>
        <v>13</v>
      </c>
      <c r="O1965" s="2">
        <f t="shared" si="1039"/>
        <v>1.00177111</v>
      </c>
      <c r="P1965" s="10">
        <f t="shared" si="1064"/>
        <v>1.00180102</v>
      </c>
      <c r="Q1965" s="10">
        <f t="shared" si="1060"/>
        <v>1.4267876144963494</v>
      </c>
      <c r="R1965" s="2">
        <f t="shared" si="1063"/>
        <v>1.42931461</v>
      </c>
      <c r="S1965" s="2">
        <f t="shared" si="1055"/>
        <v>1.4193921199999999</v>
      </c>
      <c r="T1965" s="2">
        <f t="shared" si="1040"/>
        <v>262216.52585544001</v>
      </c>
      <c r="U1965" s="2">
        <f t="shared" si="1041"/>
        <v>9669.2631080688025</v>
      </c>
      <c r="V1965" s="2">
        <f t="shared" si="1042"/>
        <v>69412.95354786524</v>
      </c>
      <c r="W1965" s="2">
        <f t="shared" si="1043"/>
        <v>263820.82564260403</v>
      </c>
      <c r="X1965" s="27">
        <f t="shared" si="1044"/>
        <v>0</v>
      </c>
      <c r="Y1965" s="2">
        <f t="shared" si="1056"/>
        <v>0</v>
      </c>
      <c r="Z1965" s="67">
        <f t="shared" si="1045"/>
        <v>0</v>
      </c>
      <c r="AA1965" s="2">
        <f t="shared" si="1032"/>
        <v>0</v>
      </c>
      <c r="AB1965" s="26">
        <f t="shared" si="1052"/>
        <v>6.7299999999999999E-2</v>
      </c>
      <c r="AC1965" s="27">
        <f t="shared" si="1034"/>
        <v>13</v>
      </c>
      <c r="AD1965" s="27">
        <v>252</v>
      </c>
      <c r="AE1965" s="10">
        <f t="shared" si="1061"/>
        <v>1.0033656399999999</v>
      </c>
      <c r="AF1965" s="2">
        <f t="shared" si="1033"/>
        <v>882.52642807999996</v>
      </c>
      <c r="AG1965" s="2">
        <f t="shared" si="1046"/>
        <v>887.92592361000004</v>
      </c>
      <c r="AH1965" s="3" t="str">
        <f t="shared" si="1047"/>
        <v>-</v>
      </c>
      <c r="AI1965" s="4" t="str">
        <f t="shared" si="1062"/>
        <v>A+J=</v>
      </c>
      <c r="AJ1965" s="11">
        <f t="shared" si="1053"/>
        <v>42769</v>
      </c>
      <c r="AK1965" s="11"/>
      <c r="AL1965" s="4"/>
      <c r="AM1965" s="1"/>
      <c r="AN1965" s="11"/>
      <c r="AO1965" s="1"/>
      <c r="AP1965" s="1"/>
      <c r="AQ1965" s="1"/>
      <c r="AR1965" s="1"/>
      <c r="AS1965" s="6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</row>
    <row r="1966" spans="1:55" x14ac:dyDescent="0.2">
      <c r="A1966" s="144">
        <f t="shared" si="1048"/>
        <v>42755</v>
      </c>
      <c r="B1966" s="2">
        <f t="shared" si="1035"/>
        <v>264808.74992606579</v>
      </c>
      <c r="C1966" s="2">
        <f t="shared" si="1049"/>
        <v>184738.60898667001</v>
      </c>
      <c r="D1966" s="68">
        <f>SUM(Y1966:Y$2190)</f>
        <v>23055.423902740004</v>
      </c>
      <c r="E1966" s="68">
        <f t="shared" si="1036"/>
        <v>161683.18508393</v>
      </c>
      <c r="F1966" s="72">
        <f t="shared" si="1057"/>
        <v>4761.42</v>
      </c>
      <c r="G1966" s="3">
        <f>IF(N1966=1,VLOOKUP(A1965,[1]Plan1!$BG$69:$BI$188,3),G1965)</f>
        <v>4775.7</v>
      </c>
      <c r="H1966" s="11">
        <f t="shared" si="1058"/>
        <v>42677</v>
      </c>
      <c r="I1966" s="11">
        <f t="shared" si="1059"/>
        <v>42707</v>
      </c>
      <c r="J1966" s="26">
        <f t="shared" si="1037"/>
        <v>2.9991053089204467E-3</v>
      </c>
      <c r="K1966" s="11">
        <f t="shared" si="1050"/>
        <v>42767</v>
      </c>
      <c r="L1966" s="11">
        <f t="shared" si="1038"/>
        <v>42767</v>
      </c>
      <c r="M1966" s="1">
        <f t="shared" si="1051"/>
        <v>22</v>
      </c>
      <c r="N1966" s="1">
        <f t="shared" si="1054"/>
        <v>14</v>
      </c>
      <c r="O1966" s="2">
        <f t="shared" si="1039"/>
        <v>1.0019074800000001</v>
      </c>
      <c r="P1966" s="10">
        <f t="shared" si="1064"/>
        <v>1.00180102</v>
      </c>
      <c r="Q1966" s="10">
        <f t="shared" si="1060"/>
        <v>1.4267876144963494</v>
      </c>
      <c r="R1966" s="2">
        <f t="shared" si="1063"/>
        <v>1.4295091799999999</v>
      </c>
      <c r="S1966" s="2">
        <f t="shared" si="1055"/>
        <v>1.4193921199999999</v>
      </c>
      <c r="T1966" s="2">
        <f t="shared" si="1040"/>
        <v>262216.52585544001</v>
      </c>
      <c r="U1966" s="2">
        <f t="shared" si="1041"/>
        <v>9669.2631080688025</v>
      </c>
      <c r="V1966" s="2">
        <f t="shared" si="1042"/>
        <v>69444.412245186992</v>
      </c>
      <c r="W1966" s="2">
        <f t="shared" si="1043"/>
        <v>263852.2843399258</v>
      </c>
      <c r="X1966" s="27">
        <f t="shared" si="1044"/>
        <v>0</v>
      </c>
      <c r="Y1966" s="2">
        <f t="shared" si="1056"/>
        <v>0</v>
      </c>
      <c r="Z1966" s="67">
        <f t="shared" si="1045"/>
        <v>0</v>
      </c>
      <c r="AA1966" s="2">
        <f t="shared" si="1032"/>
        <v>0</v>
      </c>
      <c r="AB1966" s="26">
        <f t="shared" si="1052"/>
        <v>6.7299999999999999E-2</v>
      </c>
      <c r="AC1966" s="27">
        <f t="shared" si="1034"/>
        <v>14</v>
      </c>
      <c r="AD1966" s="27">
        <v>252</v>
      </c>
      <c r="AE1966" s="10">
        <f t="shared" si="1061"/>
        <v>1.0036250040000001</v>
      </c>
      <c r="AF1966" s="2">
        <f t="shared" si="1033"/>
        <v>950.53595509000002</v>
      </c>
      <c r="AG1966" s="2">
        <f t="shared" si="1046"/>
        <v>956.46558614000003</v>
      </c>
      <c r="AH1966" s="3" t="str">
        <f t="shared" si="1047"/>
        <v>-</v>
      </c>
      <c r="AI1966" s="4" t="str">
        <f t="shared" si="1062"/>
        <v>A+J=</v>
      </c>
      <c r="AJ1966" s="11">
        <f t="shared" si="1053"/>
        <v>42769</v>
      </c>
      <c r="AK1966" s="11"/>
      <c r="AL1966" s="4"/>
      <c r="AM1966" s="1"/>
      <c r="AN1966" s="11"/>
      <c r="AO1966" s="1"/>
      <c r="AP1966" s="1"/>
      <c r="AQ1966" s="1"/>
      <c r="AR1966" s="1"/>
      <c r="AS1966" s="6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</row>
    <row r="1967" spans="1:55" x14ac:dyDescent="0.2">
      <c r="A1967" s="144">
        <f t="shared" si="1048"/>
        <v>42756</v>
      </c>
      <c r="B1967" s="2">
        <f t="shared" si="1035"/>
        <v>264908.78715396317</v>
      </c>
      <c r="C1967" s="2">
        <f t="shared" si="1049"/>
        <v>184738.60898667001</v>
      </c>
      <c r="D1967" s="68">
        <f>SUM(Y1967:Y$2190)</f>
        <v>23055.423902740004</v>
      </c>
      <c r="E1967" s="68">
        <f t="shared" si="1036"/>
        <v>161683.18508393</v>
      </c>
      <c r="F1967" s="72">
        <f t="shared" si="1057"/>
        <v>4761.42</v>
      </c>
      <c r="G1967" s="3">
        <f>IF(N1967=1,VLOOKUP(A1966,[1]Plan1!$BG$69:$BI$188,3),G1966)</f>
        <v>4775.7</v>
      </c>
      <c r="H1967" s="11">
        <f t="shared" si="1058"/>
        <v>42677</v>
      </c>
      <c r="I1967" s="11">
        <f t="shared" si="1059"/>
        <v>42707</v>
      </c>
      <c r="J1967" s="26">
        <f t="shared" si="1037"/>
        <v>2.9991053089204467E-3</v>
      </c>
      <c r="K1967" s="11">
        <f t="shared" si="1050"/>
        <v>42767</v>
      </c>
      <c r="L1967" s="11">
        <f t="shared" si="1038"/>
        <v>42767</v>
      </c>
      <c r="M1967" s="1">
        <f t="shared" si="1051"/>
        <v>22</v>
      </c>
      <c r="N1967" s="1">
        <f t="shared" si="1054"/>
        <v>15</v>
      </c>
      <c r="O1967" s="2">
        <f t="shared" si="1039"/>
        <v>1.0020438700000001</v>
      </c>
      <c r="P1967" s="10">
        <f t="shared" si="1064"/>
        <v>1.00180102</v>
      </c>
      <c r="Q1967" s="10">
        <f t="shared" si="1060"/>
        <v>1.4267876144963494</v>
      </c>
      <c r="R1967" s="2">
        <f t="shared" si="1063"/>
        <v>1.4297037800000001</v>
      </c>
      <c r="S1967" s="2">
        <f t="shared" si="1055"/>
        <v>1.4193921199999999</v>
      </c>
      <c r="T1967" s="2">
        <f t="shared" si="1040"/>
        <v>262216.52585544001</v>
      </c>
      <c r="U1967" s="2">
        <f t="shared" si="1041"/>
        <v>9669.2631080688025</v>
      </c>
      <c r="V1967" s="2">
        <f t="shared" si="1042"/>
        <v>69475.87579300435</v>
      </c>
      <c r="W1967" s="2">
        <f t="shared" si="1043"/>
        <v>263883.74788774317</v>
      </c>
      <c r="X1967" s="27">
        <f t="shared" si="1044"/>
        <v>0</v>
      </c>
      <c r="Y1967" s="2">
        <f t="shared" si="1056"/>
        <v>0</v>
      </c>
      <c r="Z1967" s="67">
        <f t="shared" si="1045"/>
        <v>0</v>
      </c>
      <c r="AA1967" s="2">
        <f t="shared" si="1032"/>
        <v>0</v>
      </c>
      <c r="AB1967" s="26">
        <f t="shared" si="1052"/>
        <v>6.7299999999999999E-2</v>
      </c>
      <c r="AC1967" s="27">
        <f t="shared" si="1034"/>
        <v>15</v>
      </c>
      <c r="AD1967" s="27">
        <v>252</v>
      </c>
      <c r="AE1967" s="10">
        <f t="shared" si="1061"/>
        <v>1.003884435</v>
      </c>
      <c r="AF1967" s="2">
        <f t="shared" si="1033"/>
        <v>1018.56305061</v>
      </c>
      <c r="AG1967" s="2">
        <f t="shared" si="1046"/>
        <v>1025.0392662199999</v>
      </c>
      <c r="AH1967" s="3" t="str">
        <f t="shared" si="1047"/>
        <v>-</v>
      </c>
      <c r="AI1967" s="4" t="str">
        <f t="shared" si="1062"/>
        <v>A+J=</v>
      </c>
      <c r="AJ1967" s="11">
        <f t="shared" si="1053"/>
        <v>42769</v>
      </c>
      <c r="AK1967" s="11"/>
      <c r="AL1967" s="4"/>
      <c r="AM1967" s="1"/>
      <c r="AN1967" s="11"/>
      <c r="AO1967" s="1"/>
      <c r="AP1967" s="1"/>
      <c r="AQ1967" s="1"/>
      <c r="AR1967" s="1"/>
      <c r="AS1967" s="6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</row>
    <row r="1968" spans="1:55" x14ac:dyDescent="0.2">
      <c r="A1968" s="144">
        <f t="shared" si="1048"/>
        <v>42757</v>
      </c>
      <c r="B1968" s="2">
        <f t="shared" si="1035"/>
        <v>264908.78715396317</v>
      </c>
      <c r="C1968" s="2">
        <f t="shared" si="1049"/>
        <v>184738.60898667001</v>
      </c>
      <c r="D1968" s="68">
        <f>SUM(Y1968:Y$2190)</f>
        <v>23055.423902740004</v>
      </c>
      <c r="E1968" s="68">
        <f t="shared" si="1036"/>
        <v>161683.18508393</v>
      </c>
      <c r="F1968" s="72">
        <f t="shared" si="1057"/>
        <v>4761.42</v>
      </c>
      <c r="G1968" s="3">
        <f>IF(N1968=1,VLOOKUP(A1967,[1]Plan1!$BG$69:$BI$188,3),G1967)</f>
        <v>4775.7</v>
      </c>
      <c r="H1968" s="11">
        <f t="shared" si="1058"/>
        <v>42677</v>
      </c>
      <c r="I1968" s="11">
        <f t="shared" si="1059"/>
        <v>42707</v>
      </c>
      <c r="J1968" s="26">
        <f t="shared" si="1037"/>
        <v>2.9991053089204467E-3</v>
      </c>
      <c r="K1968" s="11">
        <f t="shared" si="1050"/>
        <v>42767</v>
      </c>
      <c r="L1968" s="11">
        <f t="shared" si="1038"/>
        <v>42767</v>
      </c>
      <c r="M1968" s="1">
        <f t="shared" si="1051"/>
        <v>22</v>
      </c>
      <c r="N1968" s="1">
        <f t="shared" si="1054"/>
        <v>15</v>
      </c>
      <c r="O1968" s="2">
        <f t="shared" si="1039"/>
        <v>1.0020438700000001</v>
      </c>
      <c r="P1968" s="10">
        <f t="shared" si="1064"/>
        <v>1.00180102</v>
      </c>
      <c r="Q1968" s="10">
        <f t="shared" si="1060"/>
        <v>1.4267876144963494</v>
      </c>
      <c r="R1968" s="2">
        <f t="shared" si="1063"/>
        <v>1.4297037800000001</v>
      </c>
      <c r="S1968" s="2">
        <f t="shared" si="1055"/>
        <v>1.4193921199999999</v>
      </c>
      <c r="T1968" s="2">
        <f t="shared" si="1040"/>
        <v>262216.52585544001</v>
      </c>
      <c r="U1968" s="2">
        <f t="shared" si="1041"/>
        <v>9669.2631080688025</v>
      </c>
      <c r="V1968" s="2">
        <f t="shared" si="1042"/>
        <v>69475.87579300435</v>
      </c>
      <c r="W1968" s="2">
        <f t="shared" si="1043"/>
        <v>263883.74788774317</v>
      </c>
      <c r="X1968" s="27">
        <f t="shared" si="1044"/>
        <v>0</v>
      </c>
      <c r="Y1968" s="2">
        <f t="shared" si="1056"/>
        <v>0</v>
      </c>
      <c r="Z1968" s="67">
        <f t="shared" si="1045"/>
        <v>0</v>
      </c>
      <c r="AA1968" s="2">
        <f t="shared" si="1032"/>
        <v>0</v>
      </c>
      <c r="AB1968" s="26">
        <f t="shared" si="1052"/>
        <v>6.7299999999999999E-2</v>
      </c>
      <c r="AC1968" s="27">
        <f t="shared" si="1034"/>
        <v>15</v>
      </c>
      <c r="AD1968" s="27">
        <v>252</v>
      </c>
      <c r="AE1968" s="10">
        <f t="shared" si="1061"/>
        <v>1.003884435</v>
      </c>
      <c r="AF1968" s="2">
        <f t="shared" si="1033"/>
        <v>1018.56305061</v>
      </c>
      <c r="AG1968" s="2">
        <f t="shared" si="1046"/>
        <v>1025.0392662199999</v>
      </c>
      <c r="AH1968" s="3" t="str">
        <f t="shared" si="1047"/>
        <v>-</v>
      </c>
      <c r="AI1968" s="4" t="str">
        <f t="shared" si="1062"/>
        <v>A+J=</v>
      </c>
      <c r="AJ1968" s="11">
        <f t="shared" si="1053"/>
        <v>42769</v>
      </c>
      <c r="AK1968" s="11"/>
      <c r="AL1968" s="4"/>
      <c r="AM1968" s="1"/>
      <c r="AN1968" s="11"/>
      <c r="AO1968" s="1"/>
      <c r="AP1968" s="1"/>
      <c r="AQ1968" s="1"/>
      <c r="AR1968" s="1"/>
      <c r="AS1968" s="6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</row>
    <row r="1969" spans="1:55" x14ac:dyDescent="0.2">
      <c r="A1969" s="144">
        <f t="shared" si="1048"/>
        <v>42758</v>
      </c>
      <c r="B1969" s="7">
        <f t="shared" si="1035"/>
        <v>264908.78715396317</v>
      </c>
      <c r="C1969" s="2">
        <f t="shared" si="1049"/>
        <v>184738.60898667001</v>
      </c>
      <c r="D1969" s="68">
        <f>SUM(Y1969:Y$2190)</f>
        <v>23055.423902740004</v>
      </c>
      <c r="E1969" s="68">
        <f t="shared" si="1036"/>
        <v>161683.18508393</v>
      </c>
      <c r="F1969" s="72">
        <f t="shared" si="1057"/>
        <v>4761.42</v>
      </c>
      <c r="G1969" s="3">
        <f>IF(N1969=1,VLOOKUP(A1968,[1]Plan1!$BG$69:$BI$188,3),G1968)</f>
        <v>4775.7</v>
      </c>
      <c r="H1969" s="11">
        <f t="shared" si="1058"/>
        <v>42677</v>
      </c>
      <c r="I1969" s="11">
        <f t="shared" si="1059"/>
        <v>42707</v>
      </c>
      <c r="J1969" s="26">
        <f t="shared" si="1037"/>
        <v>2.9991053089204467E-3</v>
      </c>
      <c r="K1969" s="11">
        <f t="shared" si="1050"/>
        <v>42767</v>
      </c>
      <c r="L1969" s="11">
        <f t="shared" si="1038"/>
        <v>42767</v>
      </c>
      <c r="M1969" s="1">
        <f t="shared" si="1051"/>
        <v>22</v>
      </c>
      <c r="N1969" s="1">
        <f t="shared" si="1054"/>
        <v>15</v>
      </c>
      <c r="O1969" s="2">
        <f t="shared" si="1039"/>
        <v>1.0020438700000001</v>
      </c>
      <c r="P1969" s="10">
        <f t="shared" si="1064"/>
        <v>1.00180102</v>
      </c>
      <c r="Q1969" s="10">
        <f t="shared" si="1060"/>
        <v>1.4267876144963494</v>
      </c>
      <c r="R1969" s="2">
        <f t="shared" si="1063"/>
        <v>1.4297037800000001</v>
      </c>
      <c r="S1969" s="2">
        <f t="shared" si="1055"/>
        <v>1.4193921199999999</v>
      </c>
      <c r="T1969" s="2">
        <f t="shared" si="1040"/>
        <v>262216.52585544001</v>
      </c>
      <c r="U1969" s="2">
        <f t="shared" si="1041"/>
        <v>9669.2631080688025</v>
      </c>
      <c r="V1969" s="2">
        <f t="shared" si="1042"/>
        <v>69475.87579300435</v>
      </c>
      <c r="W1969" s="2">
        <f t="shared" si="1043"/>
        <v>263883.74788774317</v>
      </c>
      <c r="X1969" s="27">
        <f t="shared" si="1044"/>
        <v>0</v>
      </c>
      <c r="Y1969" s="2">
        <f t="shared" si="1056"/>
        <v>0</v>
      </c>
      <c r="Z1969" s="67">
        <f t="shared" si="1045"/>
        <v>0</v>
      </c>
      <c r="AA1969" s="2">
        <f t="shared" si="1032"/>
        <v>0</v>
      </c>
      <c r="AB1969" s="26">
        <f t="shared" si="1052"/>
        <v>6.7299999999999999E-2</v>
      </c>
      <c r="AC1969" s="27">
        <f t="shared" si="1034"/>
        <v>15</v>
      </c>
      <c r="AD1969" s="27">
        <v>252</v>
      </c>
      <c r="AE1969" s="10">
        <f t="shared" si="1061"/>
        <v>1.003884435</v>
      </c>
      <c r="AF1969" s="2">
        <f t="shared" si="1033"/>
        <v>1018.56305061</v>
      </c>
      <c r="AG1969" s="2">
        <f t="shared" si="1046"/>
        <v>1025.0392662199999</v>
      </c>
      <c r="AH1969" s="3" t="str">
        <f t="shared" si="1047"/>
        <v>-</v>
      </c>
      <c r="AI1969" s="4" t="str">
        <f t="shared" si="1062"/>
        <v>A+J=</v>
      </c>
      <c r="AJ1969" s="11">
        <f t="shared" si="1053"/>
        <v>42769</v>
      </c>
      <c r="AK1969" s="11"/>
      <c r="AL1969" s="4"/>
      <c r="AM1969" s="1"/>
      <c r="AN1969" s="11"/>
      <c r="AO1969" s="1"/>
      <c r="AP1969" s="1"/>
      <c r="AQ1969" s="1"/>
      <c r="AR1969" s="1"/>
      <c r="AS1969" s="6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</row>
    <row r="1970" spans="1:55" x14ac:dyDescent="0.2">
      <c r="A1970" s="144">
        <f t="shared" si="1048"/>
        <v>42759</v>
      </c>
      <c r="B1970" s="2">
        <f t="shared" si="1035"/>
        <v>265008.86027687235</v>
      </c>
      <c r="C1970" s="2">
        <f t="shared" si="1049"/>
        <v>184738.60898667001</v>
      </c>
      <c r="D1970" s="68">
        <f>SUM(Y1970:Y$2190)</f>
        <v>23055.423902740004</v>
      </c>
      <c r="E1970" s="68">
        <f t="shared" si="1036"/>
        <v>161683.18508393</v>
      </c>
      <c r="F1970" s="72">
        <f t="shared" si="1057"/>
        <v>4761.42</v>
      </c>
      <c r="G1970" s="3">
        <f>IF(N1970=1,VLOOKUP(A1969,[1]Plan1!$BG$69:$BI$188,3),G1969)</f>
        <v>4775.7</v>
      </c>
      <c r="H1970" s="11">
        <f t="shared" si="1058"/>
        <v>42677</v>
      </c>
      <c r="I1970" s="11">
        <f t="shared" si="1059"/>
        <v>42707</v>
      </c>
      <c r="J1970" s="26">
        <f t="shared" si="1037"/>
        <v>2.9991053089204467E-3</v>
      </c>
      <c r="K1970" s="11">
        <f t="shared" si="1050"/>
        <v>42767</v>
      </c>
      <c r="L1970" s="11">
        <f t="shared" si="1038"/>
        <v>42767</v>
      </c>
      <c r="M1970" s="1">
        <f t="shared" si="1051"/>
        <v>22</v>
      </c>
      <c r="N1970" s="1">
        <f t="shared" si="1054"/>
        <v>16</v>
      </c>
      <c r="O1970" s="2">
        <f t="shared" si="1039"/>
        <v>1.00218027</v>
      </c>
      <c r="P1970" s="10">
        <f t="shared" si="1064"/>
        <v>1.00180102</v>
      </c>
      <c r="Q1970" s="10">
        <f t="shared" si="1060"/>
        <v>1.4267876144963494</v>
      </c>
      <c r="R1970" s="2">
        <f t="shared" si="1063"/>
        <v>1.42989839</v>
      </c>
      <c r="S1970" s="2">
        <f t="shared" si="1055"/>
        <v>1.4193921199999999</v>
      </c>
      <c r="T1970" s="2">
        <f t="shared" si="1040"/>
        <v>262216.52585544001</v>
      </c>
      <c r="U1970" s="2">
        <f t="shared" si="1041"/>
        <v>9669.2631080688025</v>
      </c>
      <c r="V1970" s="2">
        <f t="shared" si="1042"/>
        <v>69507.34095765352</v>
      </c>
      <c r="W1970" s="2">
        <f t="shared" si="1043"/>
        <v>263915.21305239236</v>
      </c>
      <c r="X1970" s="27">
        <f t="shared" si="1044"/>
        <v>0</v>
      </c>
      <c r="Y1970" s="2">
        <f t="shared" si="1056"/>
        <v>0</v>
      </c>
      <c r="Z1970" s="67">
        <f t="shared" si="1045"/>
        <v>0</v>
      </c>
      <c r="AA1970" s="2">
        <f t="shared" si="1032"/>
        <v>0</v>
      </c>
      <c r="AB1970" s="26">
        <f t="shared" si="1052"/>
        <v>6.7299999999999999E-2</v>
      </c>
      <c r="AC1970" s="27">
        <f t="shared" si="1034"/>
        <v>16</v>
      </c>
      <c r="AD1970" s="27">
        <v>252</v>
      </c>
      <c r="AE1970" s="10">
        <f t="shared" si="1061"/>
        <v>1.004143934</v>
      </c>
      <c r="AF1970" s="2">
        <f t="shared" si="1033"/>
        <v>1086.6079768499999</v>
      </c>
      <c r="AG1970" s="2">
        <f t="shared" si="1046"/>
        <v>1093.64722448</v>
      </c>
      <c r="AH1970" s="3" t="str">
        <f t="shared" si="1047"/>
        <v>-</v>
      </c>
      <c r="AI1970" s="4" t="str">
        <f t="shared" si="1062"/>
        <v>A+J=</v>
      </c>
      <c r="AJ1970" s="11">
        <f t="shared" si="1053"/>
        <v>42769</v>
      </c>
      <c r="AK1970" s="11"/>
      <c r="AL1970" s="4"/>
      <c r="AM1970" s="1"/>
      <c r="AN1970" s="11"/>
      <c r="AO1970" s="1"/>
      <c r="AP1970" s="1"/>
      <c r="AQ1970" s="1"/>
      <c r="AR1970" s="1"/>
      <c r="AS1970" s="6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</row>
    <row r="1971" spans="1:55" x14ac:dyDescent="0.2">
      <c r="A1971" s="144">
        <f t="shared" si="1048"/>
        <v>42760</v>
      </c>
      <c r="B1971" s="2">
        <f t="shared" si="1035"/>
        <v>265108.97527038079</v>
      </c>
      <c r="C1971" s="2">
        <f t="shared" si="1049"/>
        <v>184738.60898667001</v>
      </c>
      <c r="D1971" s="68">
        <f>SUM(Y1971:Y$2190)</f>
        <v>23055.423902740004</v>
      </c>
      <c r="E1971" s="68">
        <f t="shared" si="1036"/>
        <v>161683.18508393</v>
      </c>
      <c r="F1971" s="72">
        <f t="shared" si="1057"/>
        <v>4761.42</v>
      </c>
      <c r="G1971" s="3">
        <f>IF(N1971=1,VLOOKUP(A1970,[1]Plan1!$BG$69:$BI$188,3),G1970)</f>
        <v>4775.7</v>
      </c>
      <c r="H1971" s="11">
        <f t="shared" si="1058"/>
        <v>42677</v>
      </c>
      <c r="I1971" s="11">
        <f t="shared" si="1059"/>
        <v>42707</v>
      </c>
      <c r="J1971" s="26">
        <f t="shared" si="1037"/>
        <v>2.9991053089204467E-3</v>
      </c>
      <c r="K1971" s="11">
        <f t="shared" si="1050"/>
        <v>42767</v>
      </c>
      <c r="L1971" s="11">
        <f t="shared" si="1038"/>
        <v>42767</v>
      </c>
      <c r="M1971" s="1">
        <f t="shared" si="1051"/>
        <v>22</v>
      </c>
      <c r="N1971" s="1">
        <f t="shared" si="1054"/>
        <v>17</v>
      </c>
      <c r="O1971" s="2">
        <f t="shared" si="1039"/>
        <v>1.0023166999999999</v>
      </c>
      <c r="P1971" s="10">
        <f t="shared" si="1064"/>
        <v>1.00180102</v>
      </c>
      <c r="Q1971" s="10">
        <f t="shared" si="1060"/>
        <v>1.4267876144963494</v>
      </c>
      <c r="R1971" s="2">
        <f t="shared" si="1063"/>
        <v>1.43009305</v>
      </c>
      <c r="S1971" s="2">
        <f t="shared" si="1055"/>
        <v>1.4193921199999999</v>
      </c>
      <c r="T1971" s="2">
        <f t="shared" si="1040"/>
        <v>262216.52585544001</v>
      </c>
      <c r="U1971" s="2">
        <f t="shared" si="1041"/>
        <v>9669.2631080688025</v>
      </c>
      <c r="V1971" s="2">
        <f t="shared" si="1042"/>
        <v>69538.814206461961</v>
      </c>
      <c r="W1971" s="2">
        <f t="shared" si="1043"/>
        <v>263946.68630120077</v>
      </c>
      <c r="X1971" s="27">
        <f t="shared" si="1044"/>
        <v>0</v>
      </c>
      <c r="Y1971" s="2">
        <f t="shared" si="1056"/>
        <v>0</v>
      </c>
      <c r="Z1971" s="67">
        <f t="shared" si="1045"/>
        <v>0</v>
      </c>
      <c r="AA1971" s="2">
        <f t="shared" si="1032"/>
        <v>0</v>
      </c>
      <c r="AB1971" s="26">
        <f t="shared" si="1052"/>
        <v>6.7299999999999999E-2</v>
      </c>
      <c r="AC1971" s="27">
        <f t="shared" si="1034"/>
        <v>17</v>
      </c>
      <c r="AD1971" s="27">
        <v>252</v>
      </c>
      <c r="AE1971" s="10">
        <f t="shared" si="1061"/>
        <v>1.0044034989999999</v>
      </c>
      <c r="AF1971" s="2">
        <f t="shared" si="1033"/>
        <v>1154.67020938</v>
      </c>
      <c r="AG1971" s="2">
        <f t="shared" si="1046"/>
        <v>1162.2889691800001</v>
      </c>
      <c r="AH1971" s="3" t="str">
        <f t="shared" si="1047"/>
        <v>-</v>
      </c>
      <c r="AI1971" s="4" t="str">
        <f t="shared" si="1062"/>
        <v>A+J=</v>
      </c>
      <c r="AJ1971" s="11">
        <f t="shared" si="1053"/>
        <v>42769</v>
      </c>
      <c r="AK1971" s="11"/>
      <c r="AL1971" s="4"/>
      <c r="AM1971" s="1"/>
      <c r="AN1971" s="11"/>
      <c r="AO1971" s="1"/>
      <c r="AP1971" s="1"/>
      <c r="AQ1971" s="1"/>
      <c r="AR1971" s="1"/>
      <c r="AS1971" s="6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</row>
    <row r="1972" spans="1:55" x14ac:dyDescent="0.2">
      <c r="A1972" s="144">
        <f t="shared" si="1048"/>
        <v>42761</v>
      </c>
      <c r="B1972" s="2">
        <f t="shared" si="1035"/>
        <v>265209.12591350102</v>
      </c>
      <c r="C1972" s="2">
        <f t="shared" si="1049"/>
        <v>184738.60898667001</v>
      </c>
      <c r="D1972" s="68">
        <f>SUM(Y1972:Y$2190)</f>
        <v>23055.423902740004</v>
      </c>
      <c r="E1972" s="68">
        <f t="shared" si="1036"/>
        <v>161683.18508393</v>
      </c>
      <c r="F1972" s="72">
        <f t="shared" si="1057"/>
        <v>4761.42</v>
      </c>
      <c r="G1972" s="3">
        <f>IF(N1972=1,VLOOKUP(A1971,[1]Plan1!$BG$69:$BI$188,3),G1971)</f>
        <v>4775.7</v>
      </c>
      <c r="H1972" s="11">
        <f t="shared" si="1058"/>
        <v>42677</v>
      </c>
      <c r="I1972" s="11">
        <f t="shared" si="1059"/>
        <v>42707</v>
      </c>
      <c r="J1972" s="26">
        <f t="shared" si="1037"/>
        <v>2.9991053089204467E-3</v>
      </c>
      <c r="K1972" s="11">
        <f t="shared" si="1050"/>
        <v>42767</v>
      </c>
      <c r="L1972" s="11">
        <f t="shared" si="1038"/>
        <v>42767</v>
      </c>
      <c r="M1972" s="1">
        <f t="shared" si="1051"/>
        <v>22</v>
      </c>
      <c r="N1972" s="1">
        <f t="shared" si="1054"/>
        <v>18</v>
      </c>
      <c r="O1972" s="2">
        <f t="shared" si="1039"/>
        <v>1.0024531400000001</v>
      </c>
      <c r="P1972" s="10">
        <f t="shared" si="1064"/>
        <v>1.00180102</v>
      </c>
      <c r="Q1972" s="10">
        <f t="shared" si="1060"/>
        <v>1.4267876144963494</v>
      </c>
      <c r="R1972" s="2">
        <f t="shared" si="1063"/>
        <v>1.4302877199999999</v>
      </c>
      <c r="S1972" s="2">
        <f t="shared" si="1055"/>
        <v>1.4193921199999999</v>
      </c>
      <c r="T1972" s="2">
        <f t="shared" si="1040"/>
        <v>262216.52585544001</v>
      </c>
      <c r="U1972" s="2">
        <f t="shared" si="1041"/>
        <v>9669.2631080688025</v>
      </c>
      <c r="V1972" s="2">
        <f t="shared" si="1042"/>
        <v>69570.289072102241</v>
      </c>
      <c r="W1972" s="2">
        <f t="shared" si="1043"/>
        <v>263978.16116684105</v>
      </c>
      <c r="X1972" s="27">
        <f t="shared" si="1044"/>
        <v>0</v>
      </c>
      <c r="Y1972" s="2">
        <f t="shared" si="1056"/>
        <v>0</v>
      </c>
      <c r="Z1972" s="67">
        <f t="shared" si="1045"/>
        <v>0</v>
      </c>
      <c r="AA1972" s="2">
        <f t="shared" si="1032"/>
        <v>0</v>
      </c>
      <c r="AB1972" s="26">
        <f t="shared" si="1052"/>
        <v>6.7299999999999999E-2</v>
      </c>
      <c r="AC1972" s="27">
        <f t="shared" si="1034"/>
        <v>18</v>
      </c>
      <c r="AD1972" s="27">
        <v>252</v>
      </c>
      <c r="AE1972" s="10">
        <f t="shared" si="1061"/>
        <v>1.004663131</v>
      </c>
      <c r="AF1972" s="2">
        <f t="shared" si="1033"/>
        <v>1222.7500104200001</v>
      </c>
      <c r="AG1972" s="2">
        <f t="shared" si="1046"/>
        <v>1230.9647466599999</v>
      </c>
      <c r="AH1972" s="3" t="str">
        <f t="shared" si="1047"/>
        <v>-</v>
      </c>
      <c r="AI1972" s="4" t="str">
        <f t="shared" si="1062"/>
        <v>A+J=</v>
      </c>
      <c r="AJ1972" s="11">
        <f t="shared" si="1053"/>
        <v>42769</v>
      </c>
      <c r="AK1972" s="11"/>
      <c r="AL1972" s="4"/>
      <c r="AM1972" s="1"/>
      <c r="AN1972" s="11"/>
      <c r="AO1972" s="1"/>
      <c r="AP1972" s="1"/>
      <c r="AQ1972" s="1"/>
      <c r="AR1972" s="1"/>
      <c r="AS1972" s="6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</row>
    <row r="1973" spans="1:55" x14ac:dyDescent="0.2">
      <c r="A1973" s="144">
        <f t="shared" si="1048"/>
        <v>42762</v>
      </c>
      <c r="B1973" s="2">
        <f t="shared" si="1035"/>
        <v>265309.31572740688</v>
      </c>
      <c r="C1973" s="2">
        <f t="shared" si="1049"/>
        <v>184738.60898667001</v>
      </c>
      <c r="D1973" s="68">
        <f>SUM(Y1973:Y$2190)</f>
        <v>23055.423902740004</v>
      </c>
      <c r="E1973" s="68">
        <f t="shared" si="1036"/>
        <v>161683.18508393</v>
      </c>
      <c r="F1973" s="72">
        <f t="shared" si="1057"/>
        <v>4761.42</v>
      </c>
      <c r="G1973" s="3">
        <f>IF(N1973=1,VLOOKUP(A1972,[1]Plan1!$BG$69:$BI$188,3),G1972)</f>
        <v>4775.7</v>
      </c>
      <c r="H1973" s="11">
        <f t="shared" si="1058"/>
        <v>42677</v>
      </c>
      <c r="I1973" s="11">
        <f t="shared" si="1059"/>
        <v>42707</v>
      </c>
      <c r="J1973" s="26">
        <f t="shared" si="1037"/>
        <v>2.9991053089204467E-3</v>
      </c>
      <c r="K1973" s="11">
        <f t="shared" si="1050"/>
        <v>42767</v>
      </c>
      <c r="L1973" s="11">
        <f t="shared" si="1038"/>
        <v>42767</v>
      </c>
      <c r="M1973" s="1">
        <f t="shared" si="1051"/>
        <v>22</v>
      </c>
      <c r="N1973" s="1">
        <f t="shared" si="1054"/>
        <v>19</v>
      </c>
      <c r="O1973" s="2">
        <f t="shared" si="1039"/>
        <v>1.0025896000000001</v>
      </c>
      <c r="P1973" s="10">
        <f t="shared" si="1064"/>
        <v>1.00180102</v>
      </c>
      <c r="Q1973" s="10">
        <f t="shared" si="1060"/>
        <v>1.4267876144963494</v>
      </c>
      <c r="R1973" s="2">
        <f t="shared" si="1063"/>
        <v>1.4304824199999999</v>
      </c>
      <c r="S1973" s="2">
        <f t="shared" si="1055"/>
        <v>1.4193921199999999</v>
      </c>
      <c r="T1973" s="2">
        <f t="shared" si="1040"/>
        <v>262216.52585544001</v>
      </c>
      <c r="U1973" s="2">
        <f t="shared" si="1041"/>
        <v>9669.2631080688025</v>
      </c>
      <c r="V1973" s="2">
        <f t="shared" si="1042"/>
        <v>69601.768788238071</v>
      </c>
      <c r="W1973" s="2">
        <f t="shared" si="1043"/>
        <v>264009.64088297688</v>
      </c>
      <c r="X1973" s="27">
        <f t="shared" si="1044"/>
        <v>0</v>
      </c>
      <c r="Y1973" s="2">
        <f t="shared" si="1056"/>
        <v>0</v>
      </c>
      <c r="Z1973" s="67">
        <f t="shared" si="1045"/>
        <v>0</v>
      </c>
      <c r="AA1973" s="2">
        <f t="shared" si="1032"/>
        <v>0</v>
      </c>
      <c r="AB1973" s="26">
        <f t="shared" si="1052"/>
        <v>6.7299999999999999E-2</v>
      </c>
      <c r="AC1973" s="27">
        <f t="shared" si="1034"/>
        <v>19</v>
      </c>
      <c r="AD1973" s="27">
        <v>252</v>
      </c>
      <c r="AE1973" s="10">
        <f t="shared" si="1061"/>
        <v>1.004922831</v>
      </c>
      <c r="AF1973" s="2">
        <f t="shared" si="1033"/>
        <v>1290.84764219</v>
      </c>
      <c r="AG1973" s="2">
        <f t="shared" si="1046"/>
        <v>1299.6748444299999</v>
      </c>
      <c r="AH1973" s="3" t="str">
        <f t="shared" si="1047"/>
        <v>-</v>
      </c>
      <c r="AI1973" s="4" t="str">
        <f t="shared" si="1062"/>
        <v>A+J=</v>
      </c>
      <c r="AJ1973" s="11">
        <f t="shared" si="1053"/>
        <v>42769</v>
      </c>
      <c r="AK1973" s="11"/>
      <c r="AL1973" s="4"/>
      <c r="AM1973" s="1"/>
      <c r="AN1973" s="11"/>
      <c r="AO1973" s="1"/>
      <c r="AP1973" s="1"/>
      <c r="AQ1973" s="1"/>
      <c r="AR1973" s="1"/>
      <c r="AS1973" s="6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</row>
    <row r="1974" spans="1:55" x14ac:dyDescent="0.2">
      <c r="A1974" s="144">
        <f t="shared" si="1048"/>
        <v>42763</v>
      </c>
      <c r="B1974" s="2">
        <f t="shared" si="1035"/>
        <v>265409.54419423832</v>
      </c>
      <c r="C1974" s="2">
        <f t="shared" si="1049"/>
        <v>184738.60898667001</v>
      </c>
      <c r="D1974" s="68">
        <f>SUM(Y1974:Y$2190)</f>
        <v>23055.423902740004</v>
      </c>
      <c r="E1974" s="68">
        <f t="shared" si="1036"/>
        <v>161683.18508393</v>
      </c>
      <c r="F1974" s="72">
        <f t="shared" si="1057"/>
        <v>4761.42</v>
      </c>
      <c r="G1974" s="3">
        <f>IF(N1974=1,VLOOKUP(A1973,[1]Plan1!$BG$69:$BI$188,3),G1973)</f>
        <v>4775.7</v>
      </c>
      <c r="H1974" s="11">
        <f t="shared" si="1058"/>
        <v>42677</v>
      </c>
      <c r="I1974" s="11">
        <f t="shared" si="1059"/>
        <v>42707</v>
      </c>
      <c r="J1974" s="26">
        <f t="shared" si="1037"/>
        <v>2.9991053089204467E-3</v>
      </c>
      <c r="K1974" s="11">
        <f t="shared" si="1050"/>
        <v>42767</v>
      </c>
      <c r="L1974" s="11">
        <f t="shared" si="1038"/>
        <v>42767</v>
      </c>
      <c r="M1974" s="1">
        <f t="shared" si="1051"/>
        <v>22</v>
      </c>
      <c r="N1974" s="1">
        <f t="shared" si="1054"/>
        <v>20</v>
      </c>
      <c r="O1974" s="2">
        <f t="shared" si="1039"/>
        <v>1.00272608</v>
      </c>
      <c r="P1974" s="10">
        <f t="shared" si="1064"/>
        <v>1.00180102</v>
      </c>
      <c r="Q1974" s="10">
        <f t="shared" si="1060"/>
        <v>1.4267876144963494</v>
      </c>
      <c r="R1974" s="2">
        <f t="shared" si="1063"/>
        <v>1.43067715</v>
      </c>
      <c r="S1974" s="2">
        <f t="shared" si="1055"/>
        <v>1.4193921199999999</v>
      </c>
      <c r="T1974" s="2">
        <f t="shared" si="1040"/>
        <v>262216.52585544001</v>
      </c>
      <c r="U1974" s="2">
        <f t="shared" si="1041"/>
        <v>9669.2631080688025</v>
      </c>
      <c r="V1974" s="2">
        <f t="shared" si="1042"/>
        <v>69633.253354869477</v>
      </c>
      <c r="W1974" s="2">
        <f t="shared" si="1043"/>
        <v>264041.12544960831</v>
      </c>
      <c r="X1974" s="27">
        <f t="shared" si="1044"/>
        <v>0</v>
      </c>
      <c r="Y1974" s="2">
        <f t="shared" si="1056"/>
        <v>0</v>
      </c>
      <c r="Z1974" s="67">
        <f t="shared" si="1045"/>
        <v>0</v>
      </c>
      <c r="AA1974" s="2">
        <f t="shared" si="1032"/>
        <v>0</v>
      </c>
      <c r="AB1974" s="26">
        <f t="shared" si="1052"/>
        <v>6.7299999999999999E-2</v>
      </c>
      <c r="AC1974" s="27">
        <f t="shared" si="1034"/>
        <v>20</v>
      </c>
      <c r="AD1974" s="27">
        <v>252</v>
      </c>
      <c r="AE1974" s="10">
        <f t="shared" si="1061"/>
        <v>1.0051825969999999</v>
      </c>
      <c r="AF1974" s="2">
        <f t="shared" si="1033"/>
        <v>1358.9625802400001</v>
      </c>
      <c r="AG1974" s="2">
        <f t="shared" si="1046"/>
        <v>1368.41874463</v>
      </c>
      <c r="AH1974" s="3" t="str">
        <f t="shared" si="1047"/>
        <v>-</v>
      </c>
      <c r="AI1974" s="4" t="str">
        <f t="shared" si="1062"/>
        <v>A+J=</v>
      </c>
      <c r="AJ1974" s="11">
        <f t="shared" si="1053"/>
        <v>42769</v>
      </c>
      <c r="AK1974" s="11"/>
      <c r="AL1974" s="4"/>
      <c r="AM1974" s="1"/>
      <c r="AN1974" s="11"/>
      <c r="AO1974" s="1"/>
      <c r="AP1974" s="1"/>
      <c r="AQ1974" s="1"/>
      <c r="AR1974" s="1"/>
      <c r="AS1974" s="6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</row>
    <row r="1975" spans="1:55" x14ac:dyDescent="0.2">
      <c r="A1975" s="144">
        <f t="shared" si="1048"/>
        <v>42764</v>
      </c>
      <c r="B1975" s="2">
        <f t="shared" si="1035"/>
        <v>265409.54419423832</v>
      </c>
      <c r="C1975" s="2">
        <f t="shared" si="1049"/>
        <v>184738.60898667001</v>
      </c>
      <c r="D1975" s="68">
        <f>SUM(Y1975:Y$2190)</f>
        <v>23055.423902740004</v>
      </c>
      <c r="E1975" s="68">
        <f t="shared" si="1036"/>
        <v>161683.18508393</v>
      </c>
      <c r="F1975" s="72">
        <f t="shared" si="1057"/>
        <v>4761.42</v>
      </c>
      <c r="G1975" s="3">
        <f>IF(N1975=1,VLOOKUP(A1974,[1]Plan1!$BG$69:$BI$188,3),G1974)</f>
        <v>4775.7</v>
      </c>
      <c r="H1975" s="11">
        <f t="shared" si="1058"/>
        <v>42677</v>
      </c>
      <c r="I1975" s="11">
        <f t="shared" si="1059"/>
        <v>42707</v>
      </c>
      <c r="J1975" s="26">
        <f t="shared" si="1037"/>
        <v>2.9991053089204467E-3</v>
      </c>
      <c r="K1975" s="11">
        <f t="shared" si="1050"/>
        <v>42767</v>
      </c>
      <c r="L1975" s="11">
        <f t="shared" si="1038"/>
        <v>42767</v>
      </c>
      <c r="M1975" s="1">
        <f t="shared" si="1051"/>
        <v>22</v>
      </c>
      <c r="N1975" s="1">
        <f t="shared" si="1054"/>
        <v>20</v>
      </c>
      <c r="O1975" s="2">
        <f t="shared" si="1039"/>
        <v>1.00272608</v>
      </c>
      <c r="P1975" s="10">
        <f t="shared" si="1064"/>
        <v>1.00180102</v>
      </c>
      <c r="Q1975" s="10">
        <f t="shared" si="1060"/>
        <v>1.4267876144963494</v>
      </c>
      <c r="R1975" s="2">
        <f t="shared" si="1063"/>
        <v>1.43067715</v>
      </c>
      <c r="S1975" s="2">
        <f t="shared" si="1055"/>
        <v>1.4193921199999999</v>
      </c>
      <c r="T1975" s="2">
        <f t="shared" si="1040"/>
        <v>262216.52585544001</v>
      </c>
      <c r="U1975" s="2">
        <f t="shared" si="1041"/>
        <v>9669.2631080688025</v>
      </c>
      <c r="V1975" s="2">
        <f t="shared" si="1042"/>
        <v>69633.253354869477</v>
      </c>
      <c r="W1975" s="2">
        <f t="shared" si="1043"/>
        <v>264041.12544960831</v>
      </c>
      <c r="X1975" s="27">
        <f t="shared" si="1044"/>
        <v>0</v>
      </c>
      <c r="Y1975" s="2">
        <f t="shared" si="1056"/>
        <v>0</v>
      </c>
      <c r="Z1975" s="67">
        <f t="shared" si="1045"/>
        <v>0</v>
      </c>
      <c r="AA1975" s="2">
        <f t="shared" si="1032"/>
        <v>0</v>
      </c>
      <c r="AB1975" s="26">
        <f t="shared" si="1052"/>
        <v>6.7299999999999999E-2</v>
      </c>
      <c r="AC1975" s="27">
        <f t="shared" si="1034"/>
        <v>20</v>
      </c>
      <c r="AD1975" s="27">
        <v>252</v>
      </c>
      <c r="AE1975" s="10">
        <f t="shared" si="1061"/>
        <v>1.0051825969999999</v>
      </c>
      <c r="AF1975" s="2">
        <f t="shared" si="1033"/>
        <v>1358.9625802400001</v>
      </c>
      <c r="AG1975" s="2">
        <f t="shared" si="1046"/>
        <v>1368.41874463</v>
      </c>
      <c r="AH1975" s="3" t="str">
        <f t="shared" si="1047"/>
        <v>-</v>
      </c>
      <c r="AI1975" s="4" t="str">
        <f t="shared" si="1062"/>
        <v>A+J=</v>
      </c>
      <c r="AJ1975" s="11">
        <f t="shared" si="1053"/>
        <v>42769</v>
      </c>
      <c r="AK1975" s="11"/>
      <c r="AL1975" s="4"/>
      <c r="AM1975" s="1"/>
      <c r="AN1975" s="11"/>
      <c r="AO1975" s="1"/>
      <c r="AP1975" s="1"/>
      <c r="AQ1975" s="1"/>
      <c r="AR1975" s="1"/>
      <c r="AS1975" s="6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</row>
    <row r="1976" spans="1:55" x14ac:dyDescent="0.2">
      <c r="A1976" s="144">
        <f t="shared" si="1048"/>
        <v>42765</v>
      </c>
      <c r="B1976" s="2">
        <f t="shared" si="1035"/>
        <v>265409.54419423832</v>
      </c>
      <c r="C1976" s="2">
        <f t="shared" si="1049"/>
        <v>184738.60898667001</v>
      </c>
      <c r="D1976" s="68">
        <f>SUM(Y1976:Y$2190)</f>
        <v>23055.423902740004</v>
      </c>
      <c r="E1976" s="68">
        <f t="shared" si="1036"/>
        <v>161683.18508393</v>
      </c>
      <c r="F1976" s="72">
        <f t="shared" si="1057"/>
        <v>4761.42</v>
      </c>
      <c r="G1976" s="3">
        <f>IF(N1976=1,VLOOKUP(A1975,[1]Plan1!$BG$69:$BI$188,3),G1975)</f>
        <v>4775.7</v>
      </c>
      <c r="H1976" s="11">
        <f t="shared" si="1058"/>
        <v>42677</v>
      </c>
      <c r="I1976" s="11">
        <f t="shared" si="1059"/>
        <v>42707</v>
      </c>
      <c r="J1976" s="26">
        <f t="shared" si="1037"/>
        <v>2.9991053089204467E-3</v>
      </c>
      <c r="K1976" s="11">
        <f t="shared" si="1050"/>
        <v>42767</v>
      </c>
      <c r="L1976" s="11">
        <f t="shared" si="1038"/>
        <v>42767</v>
      </c>
      <c r="M1976" s="1">
        <f t="shared" si="1051"/>
        <v>22</v>
      </c>
      <c r="N1976" s="1">
        <f t="shared" si="1054"/>
        <v>20</v>
      </c>
      <c r="O1976" s="2">
        <f t="shared" si="1039"/>
        <v>1.00272608</v>
      </c>
      <c r="P1976" s="10">
        <f t="shared" si="1064"/>
        <v>1.00180102</v>
      </c>
      <c r="Q1976" s="10">
        <f t="shared" si="1060"/>
        <v>1.4267876144963494</v>
      </c>
      <c r="R1976" s="2">
        <f t="shared" si="1063"/>
        <v>1.43067715</v>
      </c>
      <c r="S1976" s="2">
        <f t="shared" si="1055"/>
        <v>1.4193921199999999</v>
      </c>
      <c r="T1976" s="2">
        <f t="shared" si="1040"/>
        <v>262216.52585544001</v>
      </c>
      <c r="U1976" s="2">
        <f t="shared" si="1041"/>
        <v>9669.2631080688025</v>
      </c>
      <c r="V1976" s="2">
        <f t="shared" si="1042"/>
        <v>69633.253354869477</v>
      </c>
      <c r="W1976" s="2">
        <f t="shared" si="1043"/>
        <v>264041.12544960831</v>
      </c>
      <c r="X1976" s="27">
        <f t="shared" si="1044"/>
        <v>0</v>
      </c>
      <c r="Y1976" s="2">
        <f t="shared" si="1056"/>
        <v>0</v>
      </c>
      <c r="Z1976" s="67">
        <f t="shared" si="1045"/>
        <v>0</v>
      </c>
      <c r="AA1976" s="2">
        <f t="shared" si="1032"/>
        <v>0</v>
      </c>
      <c r="AB1976" s="26">
        <f t="shared" si="1052"/>
        <v>6.7299999999999999E-2</v>
      </c>
      <c r="AC1976" s="27">
        <f t="shared" si="1034"/>
        <v>20</v>
      </c>
      <c r="AD1976" s="27">
        <v>252</v>
      </c>
      <c r="AE1976" s="10">
        <f t="shared" si="1061"/>
        <v>1.0051825969999999</v>
      </c>
      <c r="AF1976" s="2">
        <f t="shared" si="1033"/>
        <v>1358.9625802400001</v>
      </c>
      <c r="AG1976" s="2">
        <f t="shared" si="1046"/>
        <v>1368.41874463</v>
      </c>
      <c r="AH1976" s="3" t="str">
        <f t="shared" si="1047"/>
        <v>-</v>
      </c>
      <c r="AI1976" s="4" t="str">
        <f t="shared" si="1062"/>
        <v>A+J=</v>
      </c>
      <c r="AJ1976" s="11">
        <f t="shared" si="1053"/>
        <v>42769</v>
      </c>
      <c r="AK1976" s="11"/>
      <c r="AL1976" s="4"/>
      <c r="AM1976" s="1"/>
      <c r="AN1976" s="11"/>
      <c r="AO1976" s="1"/>
      <c r="AP1976" s="1"/>
      <c r="AQ1976" s="1"/>
      <c r="AR1976" s="1"/>
      <c r="AS1976" s="6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</row>
    <row r="1977" spans="1:55" x14ac:dyDescent="0.2">
      <c r="A1977" s="144">
        <f t="shared" si="1048"/>
        <v>42766</v>
      </c>
      <c r="B1977" s="2">
        <f t="shared" si="1035"/>
        <v>265509.81022650341</v>
      </c>
      <c r="C1977" s="2">
        <f t="shared" si="1049"/>
        <v>184738.60898667001</v>
      </c>
      <c r="D1977" s="68">
        <f>SUM(Y1977:Y$2190)</f>
        <v>23055.423902740004</v>
      </c>
      <c r="E1977" s="68">
        <f t="shared" si="1036"/>
        <v>161683.18508393</v>
      </c>
      <c r="F1977" s="72">
        <f t="shared" si="1057"/>
        <v>4761.42</v>
      </c>
      <c r="G1977" s="3">
        <f>IF(N1977=1,VLOOKUP(A1976,[1]Plan1!$BG$69:$BI$188,3),G1976)</f>
        <v>4775.7</v>
      </c>
      <c r="H1977" s="11">
        <f t="shared" si="1058"/>
        <v>42677</v>
      </c>
      <c r="I1977" s="11">
        <f t="shared" si="1059"/>
        <v>42707</v>
      </c>
      <c r="J1977" s="26">
        <f t="shared" si="1037"/>
        <v>2.9991053089204467E-3</v>
      </c>
      <c r="K1977" s="11">
        <f t="shared" si="1050"/>
        <v>42767</v>
      </c>
      <c r="L1977" s="11">
        <f t="shared" si="1038"/>
        <v>42767</v>
      </c>
      <c r="M1977" s="1">
        <f t="shared" si="1051"/>
        <v>22</v>
      </c>
      <c r="N1977" s="1">
        <f t="shared" si="1054"/>
        <v>21</v>
      </c>
      <c r="O1977" s="2">
        <f t="shared" si="1039"/>
        <v>1.0028625799999999</v>
      </c>
      <c r="P1977" s="10">
        <f t="shared" si="1064"/>
        <v>1.00180102</v>
      </c>
      <c r="Q1977" s="10">
        <f t="shared" si="1060"/>
        <v>1.4267876144963494</v>
      </c>
      <c r="R1977" s="2">
        <f t="shared" si="1063"/>
        <v>1.4308719000000001</v>
      </c>
      <c r="S1977" s="2">
        <f t="shared" si="1055"/>
        <v>1.4193921199999999</v>
      </c>
      <c r="T1977" s="2">
        <f t="shared" si="1040"/>
        <v>262216.52585544001</v>
      </c>
      <c r="U1977" s="2">
        <f t="shared" si="1041"/>
        <v>9669.2631080688025</v>
      </c>
      <c r="V1977" s="2">
        <f t="shared" si="1042"/>
        <v>69664.741155164593</v>
      </c>
      <c r="W1977" s="2">
        <f t="shared" si="1043"/>
        <v>264072.61324990343</v>
      </c>
      <c r="X1977" s="27">
        <f t="shared" si="1044"/>
        <v>0</v>
      </c>
      <c r="Y1977" s="2">
        <f t="shared" si="1056"/>
        <v>0</v>
      </c>
      <c r="Z1977" s="67">
        <f t="shared" si="1045"/>
        <v>0</v>
      </c>
      <c r="AA1977" s="2">
        <f t="shared" si="1032"/>
        <v>0</v>
      </c>
      <c r="AB1977" s="26">
        <f t="shared" si="1052"/>
        <v>6.7299999999999999E-2</v>
      </c>
      <c r="AC1977" s="27">
        <f t="shared" si="1034"/>
        <v>21</v>
      </c>
      <c r="AD1977" s="27">
        <v>252</v>
      </c>
      <c r="AE1977" s="10">
        <f t="shared" si="1061"/>
        <v>1.0054424310000001</v>
      </c>
      <c r="AF1977" s="2">
        <f t="shared" si="1033"/>
        <v>1427.09534902</v>
      </c>
      <c r="AG1977" s="2">
        <f t="shared" si="1046"/>
        <v>1437.1969766</v>
      </c>
      <c r="AH1977" s="3" t="str">
        <f t="shared" si="1047"/>
        <v>-</v>
      </c>
      <c r="AI1977" s="4" t="str">
        <f t="shared" si="1062"/>
        <v>A+J=</v>
      </c>
      <c r="AJ1977" s="11">
        <f t="shared" si="1053"/>
        <v>42769</v>
      </c>
      <c r="AK1977" s="11"/>
      <c r="AL1977" s="4"/>
      <c r="AM1977" s="1"/>
      <c r="AN1977" s="11"/>
      <c r="AO1977" s="1"/>
      <c r="AP1977" s="1"/>
      <c r="AQ1977" s="1"/>
      <c r="AR1977" s="1"/>
      <c r="AS1977" s="6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</row>
    <row r="1978" spans="1:55" x14ac:dyDescent="0.2">
      <c r="A1978" s="144">
        <f t="shared" si="1048"/>
        <v>42767</v>
      </c>
      <c r="B1978" s="2">
        <f t="shared" si="1035"/>
        <v>265610.11682114593</v>
      </c>
      <c r="C1978" s="2">
        <f t="shared" si="1049"/>
        <v>184738.60898667001</v>
      </c>
      <c r="D1978" s="68">
        <f>SUM(Y1978:Y$2190)</f>
        <v>23055.423902740004</v>
      </c>
      <c r="E1978" s="68">
        <f t="shared" si="1036"/>
        <v>161683.18508393</v>
      </c>
      <c r="F1978" s="72">
        <f t="shared" si="1057"/>
        <v>4761.42</v>
      </c>
      <c r="G1978" s="3">
        <f>IF(N1978=1,VLOOKUP(A1977,[1]Plan1!$BG$69:$BI$188,3),G1977)</f>
        <v>4775.7</v>
      </c>
      <c r="H1978" s="11">
        <f t="shared" si="1058"/>
        <v>42677</v>
      </c>
      <c r="I1978" s="11">
        <f t="shared" si="1059"/>
        <v>42707</v>
      </c>
      <c r="J1978" s="26">
        <f t="shared" si="1037"/>
        <v>2.9991053089204467E-3</v>
      </c>
      <c r="K1978" s="11">
        <f t="shared" si="1050"/>
        <v>42795</v>
      </c>
      <c r="L1978" s="11">
        <f t="shared" si="1038"/>
        <v>42767</v>
      </c>
      <c r="M1978" s="1">
        <f t="shared" si="1051"/>
        <v>22</v>
      </c>
      <c r="N1978" s="1">
        <f t="shared" si="1054"/>
        <v>22</v>
      </c>
      <c r="O1978" s="2">
        <f t="shared" si="1039"/>
        <v>1.0029991</v>
      </c>
      <c r="P1978" s="10">
        <f t="shared" si="1064"/>
        <v>1.00180102</v>
      </c>
      <c r="Q1978" s="10">
        <f t="shared" si="1060"/>
        <v>1.4267876144963494</v>
      </c>
      <c r="R1978" s="2">
        <f t="shared" si="1063"/>
        <v>1.43106669</v>
      </c>
      <c r="S1978" s="2">
        <f t="shared" si="1055"/>
        <v>1.4193921199999999</v>
      </c>
      <c r="T1978" s="2">
        <f t="shared" si="1040"/>
        <v>262216.52585544001</v>
      </c>
      <c r="U1978" s="2">
        <f t="shared" si="1041"/>
        <v>9669.2631080688025</v>
      </c>
      <c r="V1978" s="2">
        <f t="shared" si="1042"/>
        <v>69696.235422787067</v>
      </c>
      <c r="W1978" s="2">
        <f t="shared" si="1043"/>
        <v>264104.1075175259</v>
      </c>
      <c r="X1978" s="27">
        <f t="shared" si="1044"/>
        <v>64</v>
      </c>
      <c r="Y1978" s="2">
        <f t="shared" si="1056"/>
        <v>2778.23049567</v>
      </c>
      <c r="Z1978" s="67">
        <f t="shared" si="1045"/>
        <v>1.5038710699999999E-2</v>
      </c>
      <c r="AA1978" s="2">
        <f t="shared" ref="AA1978:AA2022" si="1065">IF(Z1978&gt;0,TRUNC(Z1978*T1978,8),0)</f>
        <v>3943.3984730900002</v>
      </c>
      <c r="AB1978" s="26">
        <f t="shared" si="1052"/>
        <v>6.7299999999999999E-2</v>
      </c>
      <c r="AC1978" s="27">
        <f t="shared" si="1034"/>
        <v>22</v>
      </c>
      <c r="AD1978" s="27">
        <v>252</v>
      </c>
      <c r="AE1978" s="10">
        <f t="shared" si="1061"/>
        <v>1.005702332</v>
      </c>
      <c r="AF1978" s="2">
        <f t="shared" ref="AF1978:AF2022" si="1066">TRUNC((T1978*(AE1978-1)),8)</f>
        <v>1495.2456863100001</v>
      </c>
      <c r="AG1978" s="2">
        <f t="shared" si="1046"/>
        <v>1506.0093036200001</v>
      </c>
      <c r="AH1978" s="3">
        <f t="shared" si="1047"/>
        <v>5438.6441594000007</v>
      </c>
      <c r="AI1978" s="4" t="str">
        <f t="shared" si="1062"/>
        <v>A+J=</v>
      </c>
      <c r="AJ1978" s="11">
        <f t="shared" si="1053"/>
        <v>42769</v>
      </c>
      <c r="AK1978" s="11"/>
      <c r="AL1978" s="4"/>
      <c r="AM1978" s="1"/>
      <c r="AN1978" s="11"/>
      <c r="AO1978" s="1"/>
      <c r="AP1978" s="1"/>
      <c r="AQ1978" s="1"/>
      <c r="AR1978" s="1"/>
      <c r="AS1978" s="6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</row>
    <row r="1979" spans="1:55" x14ac:dyDescent="0.2">
      <c r="A1979" s="144">
        <f t="shared" si="1048"/>
        <v>42768</v>
      </c>
      <c r="B1979" s="2">
        <f t="shared" si="1035"/>
        <v>260276.73689773135</v>
      </c>
      <c r="C1979" s="2">
        <f t="shared" si="1049"/>
        <v>181960.37849100001</v>
      </c>
      <c r="D1979" s="68">
        <f>SUM(Y1979:Y$2190)</f>
        <v>20277.193407070001</v>
      </c>
      <c r="E1979" s="68">
        <f t="shared" si="1036"/>
        <v>161683.18508393</v>
      </c>
      <c r="F1979" s="72">
        <f t="shared" si="1057"/>
        <v>4775.7</v>
      </c>
      <c r="G1979" s="3">
        <f>IF(N1979=1,VLOOKUP(A1978,[1]Plan1!$BG$69:$BI$188,3),G1978)</f>
        <v>4793.8500000000004</v>
      </c>
      <c r="H1979" s="11">
        <f t="shared" si="1058"/>
        <v>42706</v>
      </c>
      <c r="I1979" s="11">
        <f t="shared" si="1059"/>
        <v>42737</v>
      </c>
      <c r="J1979" s="26">
        <f t="shared" si="1037"/>
        <v>3.8004899805266223E-3</v>
      </c>
      <c r="K1979" s="11">
        <f t="shared" si="1050"/>
        <v>42795</v>
      </c>
      <c r="L1979" s="11">
        <f t="shared" si="1038"/>
        <v>42795</v>
      </c>
      <c r="M1979" s="1">
        <f t="shared" si="1051"/>
        <v>18</v>
      </c>
      <c r="N1979" s="1">
        <f t="shared" si="1054"/>
        <v>1</v>
      </c>
      <c r="O1979" s="2">
        <f t="shared" si="1039"/>
        <v>1.0002107600000001</v>
      </c>
      <c r="P1979" s="10">
        <f t="shared" si="1064"/>
        <v>1.0029991</v>
      </c>
      <c r="Q1979" s="10">
        <f t="shared" si="1060"/>
        <v>1.4310666932309855</v>
      </c>
      <c r="R1979" s="2">
        <f t="shared" si="1063"/>
        <v>1.4313682999999999</v>
      </c>
      <c r="S1979" s="2">
        <f t="shared" si="1055"/>
        <v>1.4193921199999999</v>
      </c>
      <c r="T1979" s="2">
        <f t="shared" si="1040"/>
        <v>258273.12738234</v>
      </c>
      <c r="U1979" s="2">
        <f t="shared" si="1041"/>
        <v>8504.0951306411098</v>
      </c>
      <c r="V1979" s="2">
        <f t="shared" si="1042"/>
        <v>69745.000688240238</v>
      </c>
      <c r="W1979" s="2">
        <f t="shared" si="1043"/>
        <v>260209.47430988133</v>
      </c>
      <c r="X1979" s="27">
        <f t="shared" si="1044"/>
        <v>0</v>
      </c>
      <c r="Y1979" s="2">
        <f t="shared" si="1056"/>
        <v>0</v>
      </c>
      <c r="Z1979" s="67">
        <f t="shared" si="1045"/>
        <v>0</v>
      </c>
      <c r="AA1979" s="2">
        <f t="shared" si="1065"/>
        <v>0</v>
      </c>
      <c r="AB1979" s="26">
        <f t="shared" si="1052"/>
        <v>6.7299999999999999E-2</v>
      </c>
      <c r="AC1979" s="27">
        <f t="shared" si="1034"/>
        <v>1</v>
      </c>
      <c r="AD1979" s="27">
        <v>252</v>
      </c>
      <c r="AE1979" s="10">
        <f t="shared" si="1061"/>
        <v>1.0002584940000001</v>
      </c>
      <c r="AF1979" s="2">
        <f t="shared" si="1066"/>
        <v>66.762053780000002</v>
      </c>
      <c r="AG1979" s="2">
        <f t="shared" si="1046"/>
        <v>67.262587850000003</v>
      </c>
      <c r="AH1979" s="3" t="str">
        <f t="shared" si="1047"/>
        <v>-</v>
      </c>
      <c r="AI1979" s="4" t="str">
        <f t="shared" si="1062"/>
        <v>A+J=</v>
      </c>
      <c r="AJ1979" s="11">
        <f t="shared" si="1053"/>
        <v>42797</v>
      </c>
      <c r="AK1979" s="11"/>
      <c r="AL1979" s="4"/>
      <c r="AM1979" s="1"/>
      <c r="AN1979" s="11"/>
      <c r="AO1979" s="1"/>
      <c r="AP1979" s="1"/>
      <c r="AQ1979" s="1"/>
      <c r="AR1979" s="1"/>
      <c r="AS1979" s="6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</row>
    <row r="1980" spans="1:55" x14ac:dyDescent="0.2">
      <c r="A1980" s="144">
        <f t="shared" si="1048"/>
        <v>42769</v>
      </c>
      <c r="B1980" s="2">
        <f t="shared" si="1035"/>
        <v>260392.81710539563</v>
      </c>
      <c r="C1980" s="2">
        <f t="shared" si="1049"/>
        <v>181960.37849100001</v>
      </c>
      <c r="D1980" s="68">
        <f>SUM(Y1980:Y$2190)</f>
        <v>20277.193407070001</v>
      </c>
      <c r="E1980" s="68">
        <f t="shared" si="1036"/>
        <v>161683.18508393</v>
      </c>
      <c r="F1980" s="72">
        <f t="shared" si="1057"/>
        <v>4775.7</v>
      </c>
      <c r="G1980" s="3">
        <f>IF(N1980=1,VLOOKUP(A1979,[1]Plan1!$BG$69:$BI$188,3),G1979)</f>
        <v>4793.8500000000004</v>
      </c>
      <c r="H1980" s="11">
        <f t="shared" si="1058"/>
        <v>42706</v>
      </c>
      <c r="I1980" s="11">
        <f t="shared" si="1059"/>
        <v>42737</v>
      </c>
      <c r="J1980" s="26">
        <f t="shared" si="1037"/>
        <v>3.8004899805266223E-3</v>
      </c>
      <c r="K1980" s="11">
        <f t="shared" si="1050"/>
        <v>42795</v>
      </c>
      <c r="L1980" s="11">
        <f t="shared" si="1038"/>
        <v>42795</v>
      </c>
      <c r="M1980" s="1">
        <f t="shared" si="1051"/>
        <v>18</v>
      </c>
      <c r="N1980" s="1">
        <f t="shared" si="1054"/>
        <v>2</v>
      </c>
      <c r="O1980" s="2">
        <f t="shared" si="1039"/>
        <v>1.0004215599999999</v>
      </c>
      <c r="P1980" s="10">
        <f t="shared" si="1064"/>
        <v>1.0029991</v>
      </c>
      <c r="Q1980" s="10">
        <f t="shared" si="1060"/>
        <v>1.4310666932309855</v>
      </c>
      <c r="R1980" s="2">
        <f t="shared" si="1063"/>
        <v>1.43166997</v>
      </c>
      <c r="S1980" s="2">
        <f t="shared" si="1055"/>
        <v>1.4193921199999999</v>
      </c>
      <c r="T1980" s="2">
        <f t="shared" si="1040"/>
        <v>258273.12738234</v>
      </c>
      <c r="U1980" s="2">
        <f t="shared" si="1041"/>
        <v>8504.0951306411098</v>
      </c>
      <c r="V1980" s="2">
        <f t="shared" si="1042"/>
        <v>69793.775654684505</v>
      </c>
      <c r="W1980" s="2">
        <f t="shared" si="1043"/>
        <v>260258.24927632563</v>
      </c>
      <c r="X1980" s="27">
        <f t="shared" si="1044"/>
        <v>0</v>
      </c>
      <c r="Y1980" s="2">
        <f t="shared" si="1056"/>
        <v>0</v>
      </c>
      <c r="Z1980" s="67">
        <f t="shared" si="1045"/>
        <v>0</v>
      </c>
      <c r="AA1980" s="2">
        <f t="shared" si="1065"/>
        <v>0</v>
      </c>
      <c r="AB1980" s="26">
        <f t="shared" si="1052"/>
        <v>6.7299999999999999E-2</v>
      </c>
      <c r="AC1980" s="27">
        <f t="shared" ref="AC1980:AC2043" si="1067">N1980</f>
        <v>2</v>
      </c>
      <c r="AD1980" s="27">
        <v>252</v>
      </c>
      <c r="AE1980" s="10">
        <f t="shared" si="1061"/>
        <v>1.000517055</v>
      </c>
      <c r="AF1980" s="2">
        <f t="shared" si="1066"/>
        <v>133.54141186999999</v>
      </c>
      <c r="AG1980" s="2">
        <f t="shared" si="1046"/>
        <v>134.56782906999999</v>
      </c>
      <c r="AH1980" s="3" t="str">
        <f t="shared" si="1047"/>
        <v>-</v>
      </c>
      <c r="AI1980" s="4" t="str">
        <f t="shared" si="1062"/>
        <v>A+J=</v>
      </c>
      <c r="AJ1980" s="11">
        <f t="shared" si="1053"/>
        <v>42797</v>
      </c>
      <c r="AK1980" s="11"/>
      <c r="AL1980" s="4"/>
      <c r="AM1980" s="1"/>
      <c r="AN1980" s="11"/>
      <c r="AO1980" s="1"/>
      <c r="AP1980" s="1"/>
      <c r="AQ1980" s="1"/>
      <c r="AR1980" s="1"/>
      <c r="AS1980" s="6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</row>
    <row r="1981" spans="1:55" x14ac:dyDescent="0.2">
      <c r="A1981" s="144">
        <f t="shared" si="1048"/>
        <v>42770</v>
      </c>
      <c r="B1981" s="2">
        <f t="shared" si="1035"/>
        <v>260508.95130285283</v>
      </c>
      <c r="C1981" s="2">
        <f t="shared" si="1049"/>
        <v>181960.37849100001</v>
      </c>
      <c r="D1981" s="68">
        <f>SUM(Y1981:Y$2190)</f>
        <v>20277.193407070001</v>
      </c>
      <c r="E1981" s="68">
        <f t="shared" si="1036"/>
        <v>161683.18508393</v>
      </c>
      <c r="F1981" s="72">
        <f t="shared" si="1057"/>
        <v>4775.7</v>
      </c>
      <c r="G1981" s="3">
        <f>IF(N1981=1,VLOOKUP(A1980,[1]Plan1!$BG$69:$BI$188,3),G1980)</f>
        <v>4793.8500000000004</v>
      </c>
      <c r="H1981" s="11">
        <f t="shared" si="1058"/>
        <v>42706</v>
      </c>
      <c r="I1981" s="11">
        <f t="shared" si="1059"/>
        <v>42737</v>
      </c>
      <c r="J1981" s="26">
        <f t="shared" si="1037"/>
        <v>3.8004899805266223E-3</v>
      </c>
      <c r="K1981" s="11">
        <f t="shared" si="1050"/>
        <v>42795</v>
      </c>
      <c r="L1981" s="11">
        <f t="shared" si="1038"/>
        <v>42795</v>
      </c>
      <c r="M1981" s="1">
        <f t="shared" si="1051"/>
        <v>18</v>
      </c>
      <c r="N1981" s="1">
        <f t="shared" si="1054"/>
        <v>3</v>
      </c>
      <c r="O1981" s="2">
        <f t="shared" si="1039"/>
        <v>1.0006324099999999</v>
      </c>
      <c r="P1981" s="10">
        <f t="shared" si="1064"/>
        <v>1.0029991</v>
      </c>
      <c r="Q1981" s="10">
        <f t="shared" si="1060"/>
        <v>1.4310666932309855</v>
      </c>
      <c r="R1981" s="2">
        <f t="shared" si="1063"/>
        <v>1.43197171</v>
      </c>
      <c r="S1981" s="2">
        <f t="shared" si="1055"/>
        <v>1.4193921199999999</v>
      </c>
      <c r="T1981" s="2">
        <f t="shared" si="1040"/>
        <v>258273.12738234</v>
      </c>
      <c r="U1981" s="2">
        <f t="shared" si="1041"/>
        <v>8504.0951306411098</v>
      </c>
      <c r="V1981" s="2">
        <f t="shared" si="1042"/>
        <v>69842.561938951738</v>
      </c>
      <c r="W1981" s="2">
        <f t="shared" si="1043"/>
        <v>260307.03556059283</v>
      </c>
      <c r="X1981" s="27">
        <f t="shared" si="1044"/>
        <v>0</v>
      </c>
      <c r="Y1981" s="2">
        <f t="shared" si="1056"/>
        <v>0</v>
      </c>
      <c r="Z1981" s="67">
        <f t="shared" si="1045"/>
        <v>0</v>
      </c>
      <c r="AA1981" s="2">
        <f t="shared" si="1065"/>
        <v>0</v>
      </c>
      <c r="AB1981" s="26">
        <f t="shared" si="1052"/>
        <v>6.7299999999999999E-2</v>
      </c>
      <c r="AC1981" s="27">
        <f t="shared" si="1067"/>
        <v>3</v>
      </c>
      <c r="AD1981" s="27">
        <v>252</v>
      </c>
      <c r="AE1981" s="10">
        <f t="shared" si="1061"/>
        <v>1.0007756830000001</v>
      </c>
      <c r="AF1981" s="2">
        <f t="shared" si="1066"/>
        <v>200.33807426000001</v>
      </c>
      <c r="AG1981" s="2">
        <f t="shared" si="1046"/>
        <v>201.91574226</v>
      </c>
      <c r="AH1981" s="3" t="str">
        <f t="shared" si="1047"/>
        <v>-</v>
      </c>
      <c r="AI1981" s="4" t="str">
        <f t="shared" si="1062"/>
        <v>A+J=</v>
      </c>
      <c r="AJ1981" s="11">
        <f t="shared" si="1053"/>
        <v>42797</v>
      </c>
      <c r="AK1981" s="11"/>
      <c r="AL1981" s="4"/>
      <c r="AM1981" s="1"/>
      <c r="AN1981" s="11"/>
      <c r="AO1981" s="1"/>
      <c r="AP1981" s="1"/>
      <c r="AQ1981" s="1"/>
      <c r="AR1981" s="1"/>
      <c r="AS1981" s="6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</row>
    <row r="1982" spans="1:55" x14ac:dyDescent="0.2">
      <c r="A1982" s="144">
        <f t="shared" si="1048"/>
        <v>42771</v>
      </c>
      <c r="B1982" s="2">
        <f t="shared" si="1035"/>
        <v>260508.95130285283</v>
      </c>
      <c r="C1982" s="2">
        <f t="shared" si="1049"/>
        <v>181960.37849100001</v>
      </c>
      <c r="D1982" s="68">
        <f>SUM(Y1982:Y$2190)</f>
        <v>20277.193407070001</v>
      </c>
      <c r="E1982" s="68">
        <f t="shared" si="1036"/>
        <v>161683.18508393</v>
      </c>
      <c r="F1982" s="72">
        <f t="shared" si="1057"/>
        <v>4775.7</v>
      </c>
      <c r="G1982" s="3">
        <f>IF(N1982=1,VLOOKUP(A1981,[1]Plan1!$BG$69:$BI$188,3),G1981)</f>
        <v>4793.8500000000004</v>
      </c>
      <c r="H1982" s="11">
        <f t="shared" si="1058"/>
        <v>42706</v>
      </c>
      <c r="I1982" s="11">
        <f t="shared" si="1059"/>
        <v>42737</v>
      </c>
      <c r="J1982" s="26">
        <f t="shared" si="1037"/>
        <v>3.8004899805266223E-3</v>
      </c>
      <c r="K1982" s="11">
        <f t="shared" si="1050"/>
        <v>42795</v>
      </c>
      <c r="L1982" s="11">
        <f t="shared" si="1038"/>
        <v>42795</v>
      </c>
      <c r="M1982" s="1">
        <f t="shared" si="1051"/>
        <v>18</v>
      </c>
      <c r="N1982" s="1">
        <f t="shared" si="1054"/>
        <v>3</v>
      </c>
      <c r="O1982" s="2">
        <f t="shared" si="1039"/>
        <v>1.0006324099999999</v>
      </c>
      <c r="P1982" s="10">
        <f t="shared" si="1064"/>
        <v>1.0029991</v>
      </c>
      <c r="Q1982" s="10">
        <f t="shared" si="1060"/>
        <v>1.4310666932309855</v>
      </c>
      <c r="R1982" s="2">
        <f t="shared" si="1063"/>
        <v>1.43197171</v>
      </c>
      <c r="S1982" s="2">
        <f t="shared" si="1055"/>
        <v>1.4193921199999999</v>
      </c>
      <c r="T1982" s="2">
        <f t="shared" si="1040"/>
        <v>258273.12738234</v>
      </c>
      <c r="U1982" s="2">
        <f t="shared" si="1041"/>
        <v>8504.0951306411098</v>
      </c>
      <c r="V1982" s="2">
        <f t="shared" si="1042"/>
        <v>69842.561938951738</v>
      </c>
      <c r="W1982" s="2">
        <f t="shared" si="1043"/>
        <v>260307.03556059283</v>
      </c>
      <c r="X1982" s="27">
        <f t="shared" si="1044"/>
        <v>0</v>
      </c>
      <c r="Y1982" s="2">
        <f t="shared" si="1056"/>
        <v>0</v>
      </c>
      <c r="Z1982" s="67">
        <f t="shared" si="1045"/>
        <v>0</v>
      </c>
      <c r="AA1982" s="2">
        <f t="shared" si="1065"/>
        <v>0</v>
      </c>
      <c r="AB1982" s="26">
        <f t="shared" si="1052"/>
        <v>6.7299999999999999E-2</v>
      </c>
      <c r="AC1982" s="27">
        <f t="shared" si="1067"/>
        <v>3</v>
      </c>
      <c r="AD1982" s="27">
        <v>252</v>
      </c>
      <c r="AE1982" s="10">
        <f t="shared" si="1061"/>
        <v>1.0007756830000001</v>
      </c>
      <c r="AF1982" s="2">
        <f t="shared" si="1066"/>
        <v>200.33807426000001</v>
      </c>
      <c r="AG1982" s="2">
        <f t="shared" si="1046"/>
        <v>201.91574226</v>
      </c>
      <c r="AH1982" s="3" t="str">
        <f t="shared" si="1047"/>
        <v>-</v>
      </c>
      <c r="AI1982" s="4" t="str">
        <f t="shared" si="1062"/>
        <v>A+J=</v>
      </c>
      <c r="AJ1982" s="11">
        <f t="shared" si="1053"/>
        <v>42797</v>
      </c>
      <c r="AK1982" s="11"/>
      <c r="AL1982" s="4"/>
      <c r="AM1982" s="1"/>
      <c r="AN1982" s="11"/>
      <c r="AO1982" s="1"/>
      <c r="AP1982" s="1"/>
      <c r="AQ1982" s="1"/>
      <c r="AR1982" s="1"/>
      <c r="AS1982" s="6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</row>
    <row r="1983" spans="1:55" x14ac:dyDescent="0.2">
      <c r="A1983" s="144">
        <f t="shared" si="1048"/>
        <v>42772</v>
      </c>
      <c r="B1983" s="2">
        <f t="shared" si="1035"/>
        <v>260508.95130285283</v>
      </c>
      <c r="C1983" s="2">
        <f t="shared" si="1049"/>
        <v>181960.37849100001</v>
      </c>
      <c r="D1983" s="68">
        <f>SUM(Y1983:Y$2190)</f>
        <v>20277.193407070001</v>
      </c>
      <c r="E1983" s="68">
        <f t="shared" si="1036"/>
        <v>161683.18508393</v>
      </c>
      <c r="F1983" s="72">
        <f t="shared" si="1057"/>
        <v>4775.7</v>
      </c>
      <c r="G1983" s="3">
        <f>IF(N1983=1,VLOOKUP(A1982,[1]Plan1!$BG$69:$BI$188,3),G1982)</f>
        <v>4793.8500000000004</v>
      </c>
      <c r="H1983" s="11">
        <f t="shared" si="1058"/>
        <v>42706</v>
      </c>
      <c r="I1983" s="11">
        <f t="shared" si="1059"/>
        <v>42737</v>
      </c>
      <c r="J1983" s="26">
        <f t="shared" si="1037"/>
        <v>3.8004899805266223E-3</v>
      </c>
      <c r="K1983" s="11">
        <f t="shared" si="1050"/>
        <v>42795</v>
      </c>
      <c r="L1983" s="11">
        <f t="shared" si="1038"/>
        <v>42795</v>
      </c>
      <c r="M1983" s="1">
        <f t="shared" si="1051"/>
        <v>18</v>
      </c>
      <c r="N1983" s="1">
        <f t="shared" si="1054"/>
        <v>3</v>
      </c>
      <c r="O1983" s="2">
        <f t="shared" si="1039"/>
        <v>1.0006324099999999</v>
      </c>
      <c r="P1983" s="10">
        <f t="shared" si="1064"/>
        <v>1.0029991</v>
      </c>
      <c r="Q1983" s="10">
        <f t="shared" si="1060"/>
        <v>1.4310666932309855</v>
      </c>
      <c r="R1983" s="2">
        <f t="shared" si="1063"/>
        <v>1.43197171</v>
      </c>
      <c r="S1983" s="2">
        <f t="shared" si="1055"/>
        <v>1.4193921199999999</v>
      </c>
      <c r="T1983" s="2">
        <f t="shared" si="1040"/>
        <v>258273.12738234</v>
      </c>
      <c r="U1983" s="2">
        <f t="shared" si="1041"/>
        <v>8504.0951306411098</v>
      </c>
      <c r="V1983" s="2">
        <f t="shared" si="1042"/>
        <v>69842.561938951738</v>
      </c>
      <c r="W1983" s="2">
        <f t="shared" si="1043"/>
        <v>260307.03556059283</v>
      </c>
      <c r="X1983" s="27">
        <f t="shared" si="1044"/>
        <v>0</v>
      </c>
      <c r="Y1983" s="2">
        <f t="shared" si="1056"/>
        <v>0</v>
      </c>
      <c r="Z1983" s="67">
        <f t="shared" si="1045"/>
        <v>0</v>
      </c>
      <c r="AA1983" s="2">
        <f t="shared" si="1065"/>
        <v>0</v>
      </c>
      <c r="AB1983" s="26">
        <f t="shared" si="1052"/>
        <v>6.7299999999999999E-2</v>
      </c>
      <c r="AC1983" s="27">
        <f t="shared" si="1067"/>
        <v>3</v>
      </c>
      <c r="AD1983" s="27">
        <v>252</v>
      </c>
      <c r="AE1983" s="10">
        <f t="shared" si="1061"/>
        <v>1.0007756830000001</v>
      </c>
      <c r="AF1983" s="2">
        <f t="shared" si="1066"/>
        <v>200.33807426000001</v>
      </c>
      <c r="AG1983" s="2">
        <f t="shared" si="1046"/>
        <v>201.91574226</v>
      </c>
      <c r="AH1983" s="3" t="str">
        <f t="shared" si="1047"/>
        <v>-</v>
      </c>
      <c r="AI1983" s="4" t="str">
        <f t="shared" si="1062"/>
        <v>A+J=</v>
      </c>
      <c r="AJ1983" s="11">
        <f t="shared" si="1053"/>
        <v>42797</v>
      </c>
      <c r="AK1983" s="11"/>
      <c r="AL1983" s="4"/>
      <c r="AM1983" s="1"/>
      <c r="AN1983" s="11"/>
      <c r="AO1983" s="1"/>
      <c r="AP1983" s="1"/>
      <c r="AQ1983" s="1"/>
      <c r="AR1983" s="1"/>
      <c r="AS1983" s="6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</row>
    <row r="1984" spans="1:55" x14ac:dyDescent="0.2">
      <c r="A1984" s="144">
        <f t="shared" si="1048"/>
        <v>42773</v>
      </c>
      <c r="B1984" s="2">
        <f t="shared" si="1035"/>
        <v>260625.13762981116</v>
      </c>
      <c r="C1984" s="2">
        <f t="shared" si="1049"/>
        <v>181960.37849100001</v>
      </c>
      <c r="D1984" s="68">
        <f>SUM(Y1984:Y$2190)</f>
        <v>20277.193407070001</v>
      </c>
      <c r="E1984" s="68">
        <f t="shared" si="1036"/>
        <v>161683.18508393</v>
      </c>
      <c r="F1984" s="72">
        <f t="shared" si="1057"/>
        <v>4775.7</v>
      </c>
      <c r="G1984" s="3">
        <f>IF(N1984=1,VLOOKUP(A1983,[1]Plan1!$BG$69:$BI$188,3),G1983)</f>
        <v>4793.8500000000004</v>
      </c>
      <c r="H1984" s="11">
        <f t="shared" si="1058"/>
        <v>42706</v>
      </c>
      <c r="I1984" s="11">
        <f t="shared" si="1059"/>
        <v>42737</v>
      </c>
      <c r="J1984" s="26">
        <f t="shared" si="1037"/>
        <v>3.8004899805266223E-3</v>
      </c>
      <c r="K1984" s="11">
        <f t="shared" si="1050"/>
        <v>42795</v>
      </c>
      <c r="L1984" s="11">
        <f t="shared" si="1038"/>
        <v>42795</v>
      </c>
      <c r="M1984" s="1">
        <f t="shared" si="1051"/>
        <v>18</v>
      </c>
      <c r="N1984" s="1">
        <f t="shared" si="1054"/>
        <v>4</v>
      </c>
      <c r="O1984" s="2">
        <f t="shared" si="1039"/>
        <v>1.0008433000000001</v>
      </c>
      <c r="P1984" s="10">
        <f t="shared" si="1064"/>
        <v>1.0029991</v>
      </c>
      <c r="Q1984" s="10">
        <f t="shared" si="1060"/>
        <v>1.4310666932309855</v>
      </c>
      <c r="R1984" s="2">
        <f t="shared" si="1063"/>
        <v>1.4322735099999999</v>
      </c>
      <c r="S1984" s="2">
        <f t="shared" si="1055"/>
        <v>1.4193921199999999</v>
      </c>
      <c r="T1984" s="2">
        <f t="shared" si="1040"/>
        <v>258273.12738234</v>
      </c>
      <c r="U1984" s="2">
        <f t="shared" si="1041"/>
        <v>8504.0951306411098</v>
      </c>
      <c r="V1984" s="2">
        <f t="shared" si="1042"/>
        <v>69891.357924210053</v>
      </c>
      <c r="W1984" s="2">
        <f t="shared" si="1043"/>
        <v>260355.83154585116</v>
      </c>
      <c r="X1984" s="27">
        <f t="shared" si="1044"/>
        <v>0</v>
      </c>
      <c r="Y1984" s="2">
        <f t="shared" si="1056"/>
        <v>0</v>
      </c>
      <c r="Z1984" s="67">
        <f t="shared" si="1045"/>
        <v>0</v>
      </c>
      <c r="AA1984" s="2">
        <f t="shared" si="1065"/>
        <v>0</v>
      </c>
      <c r="AB1984" s="26">
        <f t="shared" si="1052"/>
        <v>6.7299999999999999E-2</v>
      </c>
      <c r="AC1984" s="27">
        <f t="shared" si="1067"/>
        <v>4</v>
      </c>
      <c r="AD1984" s="27">
        <v>252</v>
      </c>
      <c r="AE1984" s="10">
        <f t="shared" si="1061"/>
        <v>1.0010343770000001</v>
      </c>
      <c r="AF1984" s="2">
        <f t="shared" si="1066"/>
        <v>267.15178268</v>
      </c>
      <c r="AG1984" s="2">
        <f t="shared" si="1046"/>
        <v>269.30608396000002</v>
      </c>
      <c r="AH1984" s="3" t="str">
        <f t="shared" si="1047"/>
        <v>-</v>
      </c>
      <c r="AI1984" s="4" t="str">
        <f t="shared" si="1062"/>
        <v>A+J=</v>
      </c>
      <c r="AJ1984" s="11">
        <f t="shared" si="1053"/>
        <v>42797</v>
      </c>
      <c r="AK1984" s="11"/>
      <c r="AL1984" s="4"/>
      <c r="AM1984" s="1"/>
      <c r="AN1984" s="11"/>
      <c r="AO1984" s="1"/>
      <c r="AP1984" s="1"/>
      <c r="AQ1984" s="1"/>
      <c r="AR1984" s="1"/>
      <c r="AS1984" s="6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</row>
    <row r="1985" spans="1:55" x14ac:dyDescent="0.2">
      <c r="A1985" s="144">
        <f t="shared" si="1048"/>
        <v>42774</v>
      </c>
      <c r="B1985" s="2">
        <f t="shared" si="1035"/>
        <v>260741.37824320246</v>
      </c>
      <c r="C1985" s="2">
        <f t="shared" si="1049"/>
        <v>181960.37849100001</v>
      </c>
      <c r="D1985" s="68">
        <f>SUM(Y1985:Y$2190)</f>
        <v>20277.193407070001</v>
      </c>
      <c r="E1985" s="68">
        <f t="shared" si="1036"/>
        <v>161683.18508393</v>
      </c>
      <c r="F1985" s="72">
        <f t="shared" si="1057"/>
        <v>4775.7</v>
      </c>
      <c r="G1985" s="3">
        <f>IF(N1985=1,VLOOKUP(A1984,[1]Plan1!$BG$69:$BI$188,3),G1984)</f>
        <v>4793.8500000000004</v>
      </c>
      <c r="H1985" s="11">
        <f t="shared" si="1058"/>
        <v>42706</v>
      </c>
      <c r="I1985" s="11">
        <f t="shared" si="1059"/>
        <v>42737</v>
      </c>
      <c r="J1985" s="26">
        <f t="shared" si="1037"/>
        <v>3.8004899805266223E-3</v>
      </c>
      <c r="K1985" s="11">
        <f t="shared" si="1050"/>
        <v>42795</v>
      </c>
      <c r="L1985" s="11">
        <f t="shared" si="1038"/>
        <v>42795</v>
      </c>
      <c r="M1985" s="1">
        <f t="shared" si="1051"/>
        <v>18</v>
      </c>
      <c r="N1985" s="1">
        <f t="shared" si="1054"/>
        <v>5</v>
      </c>
      <c r="O1985" s="2">
        <f t="shared" si="1039"/>
        <v>1.00105424</v>
      </c>
      <c r="P1985" s="10">
        <f t="shared" si="1064"/>
        <v>1.0029991</v>
      </c>
      <c r="Q1985" s="10">
        <f t="shared" si="1060"/>
        <v>1.4310666932309855</v>
      </c>
      <c r="R1985" s="2">
        <f t="shared" si="1063"/>
        <v>1.4325753800000001</v>
      </c>
      <c r="S1985" s="2">
        <f t="shared" si="1055"/>
        <v>1.4193921199999999</v>
      </c>
      <c r="T1985" s="2">
        <f t="shared" si="1040"/>
        <v>258273.12738234</v>
      </c>
      <c r="U1985" s="2">
        <f t="shared" si="1041"/>
        <v>8504.0951306411098</v>
      </c>
      <c r="V1985" s="2">
        <f t="shared" si="1042"/>
        <v>69940.165227291363</v>
      </c>
      <c r="W1985" s="2">
        <f t="shared" si="1043"/>
        <v>260404.63884893246</v>
      </c>
      <c r="X1985" s="27">
        <f t="shared" si="1044"/>
        <v>0</v>
      </c>
      <c r="Y1985" s="2">
        <f t="shared" si="1056"/>
        <v>0</v>
      </c>
      <c r="Z1985" s="67">
        <f t="shared" si="1045"/>
        <v>0</v>
      </c>
      <c r="AA1985" s="2">
        <f t="shared" si="1065"/>
        <v>0</v>
      </c>
      <c r="AB1985" s="26">
        <f t="shared" si="1052"/>
        <v>6.7299999999999999E-2</v>
      </c>
      <c r="AC1985" s="27">
        <f t="shared" si="1067"/>
        <v>5</v>
      </c>
      <c r="AD1985" s="27">
        <v>252</v>
      </c>
      <c r="AE1985" s="10">
        <f t="shared" si="1061"/>
        <v>1.0012931389999999</v>
      </c>
      <c r="AF1985" s="2">
        <f t="shared" si="1066"/>
        <v>333.98305367</v>
      </c>
      <c r="AG1985" s="2">
        <f t="shared" si="1046"/>
        <v>336.73939426999999</v>
      </c>
      <c r="AH1985" s="3" t="str">
        <f t="shared" si="1047"/>
        <v>-</v>
      </c>
      <c r="AI1985" s="4" t="str">
        <f t="shared" si="1062"/>
        <v>A+J=</v>
      </c>
      <c r="AJ1985" s="11">
        <f t="shared" si="1053"/>
        <v>42797</v>
      </c>
      <c r="AK1985" s="11"/>
      <c r="AL1985" s="4"/>
      <c r="AM1985" s="1"/>
      <c r="AN1985" s="11"/>
      <c r="AO1985" s="1"/>
      <c r="AP1985" s="1"/>
      <c r="AQ1985" s="1"/>
      <c r="AR1985" s="1"/>
      <c r="AS1985" s="6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</row>
    <row r="1986" spans="1:55" x14ac:dyDescent="0.2">
      <c r="A1986" s="144">
        <f t="shared" si="1048"/>
        <v>42775</v>
      </c>
      <c r="B1986" s="2">
        <f t="shared" si="1035"/>
        <v>260857.66940218298</v>
      </c>
      <c r="C1986" s="2">
        <f t="shared" si="1049"/>
        <v>181960.37849100001</v>
      </c>
      <c r="D1986" s="68">
        <f>SUM(Y1986:Y$2190)</f>
        <v>20277.193407070001</v>
      </c>
      <c r="E1986" s="68">
        <f t="shared" si="1036"/>
        <v>161683.18508393</v>
      </c>
      <c r="F1986" s="72">
        <f t="shared" si="1057"/>
        <v>4775.7</v>
      </c>
      <c r="G1986" s="3">
        <f>IF(N1986=1,VLOOKUP(A1985,[1]Plan1!$BG$69:$BI$188,3),G1985)</f>
        <v>4793.8500000000004</v>
      </c>
      <c r="H1986" s="11">
        <f t="shared" si="1058"/>
        <v>42706</v>
      </c>
      <c r="I1986" s="11">
        <f t="shared" si="1059"/>
        <v>42737</v>
      </c>
      <c r="J1986" s="26">
        <f t="shared" si="1037"/>
        <v>3.8004899805266223E-3</v>
      </c>
      <c r="K1986" s="11">
        <f t="shared" si="1050"/>
        <v>42795</v>
      </c>
      <c r="L1986" s="11">
        <f t="shared" si="1038"/>
        <v>42795</v>
      </c>
      <c r="M1986" s="1">
        <f t="shared" si="1051"/>
        <v>18</v>
      </c>
      <c r="N1986" s="1">
        <f t="shared" si="1054"/>
        <v>6</v>
      </c>
      <c r="O1986" s="2">
        <f t="shared" si="1039"/>
        <v>1.0012652200000001</v>
      </c>
      <c r="P1986" s="10">
        <f t="shared" si="1064"/>
        <v>1.0029991</v>
      </c>
      <c r="Q1986" s="10">
        <f t="shared" si="1060"/>
        <v>1.4310666932309855</v>
      </c>
      <c r="R1986" s="2">
        <f t="shared" si="1063"/>
        <v>1.4328772999999999</v>
      </c>
      <c r="S1986" s="2">
        <f t="shared" si="1055"/>
        <v>1.4193921199999999</v>
      </c>
      <c r="T1986" s="2">
        <f t="shared" si="1040"/>
        <v>258273.12738234</v>
      </c>
      <c r="U1986" s="2">
        <f t="shared" si="1041"/>
        <v>8504.0951306411098</v>
      </c>
      <c r="V1986" s="2">
        <f t="shared" si="1042"/>
        <v>69988.980614531873</v>
      </c>
      <c r="W1986" s="2">
        <f t="shared" si="1043"/>
        <v>260453.45423617298</v>
      </c>
      <c r="X1986" s="27">
        <f t="shared" si="1044"/>
        <v>0</v>
      </c>
      <c r="Y1986" s="2">
        <f t="shared" si="1056"/>
        <v>0</v>
      </c>
      <c r="Z1986" s="67">
        <f t="shared" si="1045"/>
        <v>0</v>
      </c>
      <c r="AA1986" s="2">
        <f t="shared" si="1065"/>
        <v>0</v>
      </c>
      <c r="AB1986" s="26">
        <f t="shared" si="1052"/>
        <v>6.7299999999999999E-2</v>
      </c>
      <c r="AC1986" s="27">
        <f t="shared" si="1067"/>
        <v>6</v>
      </c>
      <c r="AD1986" s="27">
        <v>252</v>
      </c>
      <c r="AE1986" s="10">
        <f t="shared" si="1061"/>
        <v>1.0015519669999999</v>
      </c>
      <c r="AF1986" s="2">
        <f t="shared" si="1066"/>
        <v>400.83137068000002</v>
      </c>
      <c r="AG1986" s="2">
        <f t="shared" si="1046"/>
        <v>404.21516601000002</v>
      </c>
      <c r="AH1986" s="3" t="str">
        <f t="shared" si="1047"/>
        <v>-</v>
      </c>
      <c r="AI1986" s="4" t="str">
        <f t="shared" si="1062"/>
        <v>A+J=</v>
      </c>
      <c r="AJ1986" s="11">
        <f t="shared" si="1053"/>
        <v>42797</v>
      </c>
      <c r="AK1986" s="11"/>
      <c r="AL1986" s="4"/>
      <c r="AM1986" s="1"/>
      <c r="AN1986" s="11"/>
      <c r="AO1986" s="1"/>
      <c r="AP1986" s="1"/>
      <c r="AQ1986" s="1"/>
      <c r="AR1986" s="1"/>
      <c r="AS1986" s="6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</row>
    <row r="1987" spans="1:55" x14ac:dyDescent="0.2">
      <c r="A1987" s="144">
        <f t="shared" si="1048"/>
        <v>42776</v>
      </c>
      <c r="B1987" s="2">
        <f t="shared" si="1035"/>
        <v>260974.01624245834</v>
      </c>
      <c r="C1987" s="2">
        <f t="shared" si="1049"/>
        <v>181960.37849100001</v>
      </c>
      <c r="D1987" s="68">
        <f>SUM(Y1987:Y$2190)</f>
        <v>20277.193407070001</v>
      </c>
      <c r="E1987" s="68">
        <f t="shared" si="1036"/>
        <v>161683.18508393</v>
      </c>
      <c r="F1987" s="72">
        <f t="shared" si="1057"/>
        <v>4775.7</v>
      </c>
      <c r="G1987" s="3">
        <f>IF(N1987=1,VLOOKUP(A1986,[1]Plan1!$BG$69:$BI$188,3),G1986)</f>
        <v>4793.8500000000004</v>
      </c>
      <c r="H1987" s="11">
        <f t="shared" si="1058"/>
        <v>42706</v>
      </c>
      <c r="I1987" s="11">
        <f t="shared" si="1059"/>
        <v>42737</v>
      </c>
      <c r="J1987" s="26">
        <f t="shared" si="1037"/>
        <v>3.8004899805266223E-3</v>
      </c>
      <c r="K1987" s="11">
        <f t="shared" si="1050"/>
        <v>42795</v>
      </c>
      <c r="L1987" s="11">
        <f t="shared" si="1038"/>
        <v>42795</v>
      </c>
      <c r="M1987" s="1">
        <f t="shared" si="1051"/>
        <v>18</v>
      </c>
      <c r="N1987" s="1">
        <f t="shared" si="1054"/>
        <v>7</v>
      </c>
      <c r="O1987" s="2">
        <f t="shared" si="1039"/>
        <v>1.0014762500000001</v>
      </c>
      <c r="P1987" s="10">
        <f t="shared" si="1064"/>
        <v>1.0029991</v>
      </c>
      <c r="Q1987" s="10">
        <f t="shared" si="1060"/>
        <v>1.4310666932309855</v>
      </c>
      <c r="R1987" s="2">
        <f t="shared" si="1063"/>
        <v>1.4331792999999999</v>
      </c>
      <c r="S1987" s="2">
        <f t="shared" si="1055"/>
        <v>1.4193921199999999</v>
      </c>
      <c r="T1987" s="2">
        <f t="shared" si="1040"/>
        <v>258273.12738234</v>
      </c>
      <c r="U1987" s="2">
        <f t="shared" si="1041"/>
        <v>8504.0951306411098</v>
      </c>
      <c r="V1987" s="2">
        <f t="shared" si="1042"/>
        <v>70037.808936427231</v>
      </c>
      <c r="W1987" s="2">
        <f t="shared" si="1043"/>
        <v>260502.28255806834</v>
      </c>
      <c r="X1987" s="27">
        <f t="shared" si="1044"/>
        <v>0</v>
      </c>
      <c r="Y1987" s="2">
        <f t="shared" si="1056"/>
        <v>0</v>
      </c>
      <c r="Z1987" s="67">
        <f t="shared" si="1045"/>
        <v>0</v>
      </c>
      <c r="AA1987" s="2">
        <f t="shared" si="1065"/>
        <v>0</v>
      </c>
      <c r="AB1987" s="26">
        <f t="shared" si="1052"/>
        <v>6.7299999999999999E-2</v>
      </c>
      <c r="AC1987" s="27">
        <f t="shared" si="1067"/>
        <v>7</v>
      </c>
      <c r="AD1987" s="27">
        <v>252</v>
      </c>
      <c r="AE1987" s="10">
        <f t="shared" si="1061"/>
        <v>1.0018108619999999</v>
      </c>
      <c r="AF1987" s="2">
        <f t="shared" si="1066"/>
        <v>467.69699199000001</v>
      </c>
      <c r="AG1987" s="2">
        <f t="shared" si="1046"/>
        <v>471.73368439000001</v>
      </c>
      <c r="AH1987" s="3" t="str">
        <f t="shared" si="1047"/>
        <v>-</v>
      </c>
      <c r="AI1987" s="4" t="str">
        <f t="shared" si="1062"/>
        <v>A+J=</v>
      </c>
      <c r="AJ1987" s="11">
        <f t="shared" si="1053"/>
        <v>42797</v>
      </c>
      <c r="AK1987" s="11"/>
      <c r="AL1987" s="4"/>
      <c r="AM1987" s="1"/>
      <c r="AN1987" s="11"/>
      <c r="AO1987" s="1"/>
      <c r="AP1987" s="1"/>
      <c r="AQ1987" s="1"/>
      <c r="AR1987" s="1"/>
      <c r="AS1987" s="6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</row>
    <row r="1988" spans="1:55" x14ac:dyDescent="0.2">
      <c r="A1988" s="144">
        <f t="shared" si="1048"/>
        <v>42777</v>
      </c>
      <c r="B1988" s="2">
        <f t="shared" si="1035"/>
        <v>261090.41580410482</v>
      </c>
      <c r="C1988" s="2">
        <f t="shared" si="1049"/>
        <v>181960.37849100001</v>
      </c>
      <c r="D1988" s="68">
        <f>SUM(Y1988:Y$2190)</f>
        <v>20277.193407070001</v>
      </c>
      <c r="E1988" s="68">
        <f t="shared" si="1036"/>
        <v>161683.18508393</v>
      </c>
      <c r="F1988" s="72">
        <f t="shared" si="1057"/>
        <v>4775.7</v>
      </c>
      <c r="G1988" s="3">
        <f>IF(N1988=1,VLOOKUP(A1987,[1]Plan1!$BG$69:$BI$188,3),G1987)</f>
        <v>4793.8500000000004</v>
      </c>
      <c r="H1988" s="11">
        <f t="shared" si="1058"/>
        <v>42706</v>
      </c>
      <c r="I1988" s="11">
        <f t="shared" si="1059"/>
        <v>42737</v>
      </c>
      <c r="J1988" s="26">
        <f t="shared" si="1037"/>
        <v>3.8004899805266223E-3</v>
      </c>
      <c r="K1988" s="11">
        <f t="shared" si="1050"/>
        <v>42795</v>
      </c>
      <c r="L1988" s="11">
        <f t="shared" si="1038"/>
        <v>42795</v>
      </c>
      <c r="M1988" s="1">
        <f t="shared" si="1051"/>
        <v>18</v>
      </c>
      <c r="N1988" s="1">
        <f t="shared" si="1054"/>
        <v>8</v>
      </c>
      <c r="O1988" s="2">
        <f t="shared" si="1039"/>
        <v>1.00168732</v>
      </c>
      <c r="P1988" s="10">
        <f t="shared" si="1064"/>
        <v>1.0029991</v>
      </c>
      <c r="Q1988" s="10">
        <f t="shared" si="1060"/>
        <v>1.4310666932309855</v>
      </c>
      <c r="R1988" s="2">
        <f t="shared" si="1063"/>
        <v>1.43348136</v>
      </c>
      <c r="S1988" s="2">
        <f t="shared" si="1055"/>
        <v>1.4193921199999999</v>
      </c>
      <c r="T1988" s="2">
        <f t="shared" si="1040"/>
        <v>258273.12738234</v>
      </c>
      <c r="U1988" s="2">
        <f t="shared" si="1041"/>
        <v>8504.0951306411098</v>
      </c>
      <c r="V1988" s="2">
        <f t="shared" si="1042"/>
        <v>70086.646959313701</v>
      </c>
      <c r="W1988" s="2">
        <f t="shared" si="1043"/>
        <v>260551.12058095483</v>
      </c>
      <c r="X1988" s="27">
        <f t="shared" si="1044"/>
        <v>0</v>
      </c>
      <c r="Y1988" s="2">
        <f t="shared" si="1056"/>
        <v>0</v>
      </c>
      <c r="Z1988" s="67">
        <f t="shared" si="1045"/>
        <v>0</v>
      </c>
      <c r="AA1988" s="2">
        <f t="shared" si="1065"/>
        <v>0</v>
      </c>
      <c r="AB1988" s="26">
        <f t="shared" si="1052"/>
        <v>6.7299999999999999E-2</v>
      </c>
      <c r="AC1988" s="27">
        <f t="shared" si="1067"/>
        <v>8</v>
      </c>
      <c r="AD1988" s="27">
        <v>252</v>
      </c>
      <c r="AE1988" s="10">
        <f t="shared" si="1061"/>
        <v>1.002069825</v>
      </c>
      <c r="AF1988" s="2">
        <f t="shared" si="1066"/>
        <v>534.58017587999996</v>
      </c>
      <c r="AG1988" s="2">
        <f t="shared" si="1046"/>
        <v>539.29522314999997</v>
      </c>
      <c r="AH1988" s="3" t="str">
        <f t="shared" si="1047"/>
        <v>-</v>
      </c>
      <c r="AI1988" s="4" t="str">
        <f t="shared" si="1062"/>
        <v>A+J=</v>
      </c>
      <c r="AJ1988" s="11">
        <f t="shared" si="1053"/>
        <v>42797</v>
      </c>
      <c r="AK1988" s="11"/>
      <c r="AL1988" s="4"/>
      <c r="AM1988" s="1"/>
      <c r="AN1988" s="11"/>
      <c r="AO1988" s="1"/>
      <c r="AP1988" s="1"/>
      <c r="AQ1988" s="1"/>
      <c r="AR1988" s="1"/>
      <c r="AS1988" s="6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</row>
    <row r="1989" spans="1:55" x14ac:dyDescent="0.2">
      <c r="A1989" s="144">
        <f t="shared" si="1048"/>
        <v>42778</v>
      </c>
      <c r="B1989" s="2">
        <f t="shared" si="1035"/>
        <v>261090.41580410482</v>
      </c>
      <c r="C1989" s="2">
        <f t="shared" si="1049"/>
        <v>181960.37849100001</v>
      </c>
      <c r="D1989" s="68">
        <f>SUM(Y1989:Y$2190)</f>
        <v>20277.193407070001</v>
      </c>
      <c r="E1989" s="68">
        <f t="shared" si="1036"/>
        <v>161683.18508393</v>
      </c>
      <c r="F1989" s="72">
        <f t="shared" si="1057"/>
        <v>4775.7</v>
      </c>
      <c r="G1989" s="3">
        <f>IF(N1989=1,VLOOKUP(A1988,[1]Plan1!$BG$69:$BI$188,3),G1988)</f>
        <v>4793.8500000000004</v>
      </c>
      <c r="H1989" s="11">
        <f t="shared" si="1058"/>
        <v>42706</v>
      </c>
      <c r="I1989" s="11">
        <f t="shared" si="1059"/>
        <v>42737</v>
      </c>
      <c r="J1989" s="26">
        <f t="shared" si="1037"/>
        <v>3.8004899805266223E-3</v>
      </c>
      <c r="K1989" s="11">
        <f t="shared" si="1050"/>
        <v>42795</v>
      </c>
      <c r="L1989" s="11">
        <f t="shared" si="1038"/>
        <v>42795</v>
      </c>
      <c r="M1989" s="1">
        <f t="shared" si="1051"/>
        <v>18</v>
      </c>
      <c r="N1989" s="1">
        <f t="shared" si="1054"/>
        <v>8</v>
      </c>
      <c r="O1989" s="2">
        <f t="shared" si="1039"/>
        <v>1.00168732</v>
      </c>
      <c r="P1989" s="10">
        <f t="shared" si="1064"/>
        <v>1.0029991</v>
      </c>
      <c r="Q1989" s="10">
        <f t="shared" si="1060"/>
        <v>1.4310666932309855</v>
      </c>
      <c r="R1989" s="2">
        <f t="shared" si="1063"/>
        <v>1.43348136</v>
      </c>
      <c r="S1989" s="2">
        <f t="shared" si="1055"/>
        <v>1.4193921199999999</v>
      </c>
      <c r="T1989" s="2">
        <f t="shared" si="1040"/>
        <v>258273.12738234</v>
      </c>
      <c r="U1989" s="2">
        <f t="shared" si="1041"/>
        <v>8504.0951306411098</v>
      </c>
      <c r="V1989" s="2">
        <f t="shared" si="1042"/>
        <v>70086.646959313701</v>
      </c>
      <c r="W1989" s="2">
        <f t="shared" si="1043"/>
        <v>260551.12058095483</v>
      </c>
      <c r="X1989" s="27">
        <f t="shared" si="1044"/>
        <v>0</v>
      </c>
      <c r="Y1989" s="2">
        <f t="shared" si="1056"/>
        <v>0</v>
      </c>
      <c r="Z1989" s="67">
        <f t="shared" si="1045"/>
        <v>0</v>
      </c>
      <c r="AA1989" s="2">
        <f t="shared" si="1065"/>
        <v>0</v>
      </c>
      <c r="AB1989" s="26">
        <f t="shared" si="1052"/>
        <v>6.7299999999999999E-2</v>
      </c>
      <c r="AC1989" s="27">
        <f t="shared" si="1067"/>
        <v>8</v>
      </c>
      <c r="AD1989" s="27">
        <v>252</v>
      </c>
      <c r="AE1989" s="10">
        <f t="shared" si="1061"/>
        <v>1.002069825</v>
      </c>
      <c r="AF1989" s="2">
        <f t="shared" si="1066"/>
        <v>534.58017587999996</v>
      </c>
      <c r="AG1989" s="2">
        <f t="shared" si="1046"/>
        <v>539.29522314999997</v>
      </c>
      <c r="AH1989" s="3" t="str">
        <f t="shared" si="1047"/>
        <v>-</v>
      </c>
      <c r="AI1989" s="4" t="str">
        <f t="shared" si="1062"/>
        <v>A+J=</v>
      </c>
      <c r="AJ1989" s="11">
        <f t="shared" si="1053"/>
        <v>42797</v>
      </c>
      <c r="AK1989" s="11"/>
      <c r="AL1989" s="4"/>
      <c r="AM1989" s="1"/>
      <c r="AN1989" s="11"/>
      <c r="AO1989" s="1"/>
      <c r="AP1989" s="1"/>
      <c r="AQ1989" s="1"/>
      <c r="AR1989" s="1"/>
      <c r="AS1989" s="6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</row>
    <row r="1990" spans="1:55" x14ac:dyDescent="0.2">
      <c r="A1990" s="144">
        <f t="shared" si="1048"/>
        <v>42779</v>
      </c>
      <c r="B1990" s="2">
        <f t="shared" si="1035"/>
        <v>261090.41580410482</v>
      </c>
      <c r="C1990" s="2">
        <f t="shared" si="1049"/>
        <v>181960.37849100001</v>
      </c>
      <c r="D1990" s="68">
        <f>SUM(Y1990:Y$2190)</f>
        <v>20277.193407070001</v>
      </c>
      <c r="E1990" s="68">
        <f t="shared" si="1036"/>
        <v>161683.18508393</v>
      </c>
      <c r="F1990" s="72">
        <f t="shared" si="1057"/>
        <v>4775.7</v>
      </c>
      <c r="G1990" s="3">
        <f>IF(N1990=1,VLOOKUP(A1989,[1]Plan1!$BG$69:$BI$188,3),G1989)</f>
        <v>4793.8500000000004</v>
      </c>
      <c r="H1990" s="11">
        <f t="shared" si="1058"/>
        <v>42706</v>
      </c>
      <c r="I1990" s="11">
        <f t="shared" si="1059"/>
        <v>42737</v>
      </c>
      <c r="J1990" s="26">
        <f t="shared" si="1037"/>
        <v>3.8004899805266223E-3</v>
      </c>
      <c r="K1990" s="11">
        <f t="shared" si="1050"/>
        <v>42795</v>
      </c>
      <c r="L1990" s="11">
        <f t="shared" si="1038"/>
        <v>42795</v>
      </c>
      <c r="M1990" s="1">
        <f t="shared" si="1051"/>
        <v>18</v>
      </c>
      <c r="N1990" s="1">
        <f t="shared" si="1054"/>
        <v>8</v>
      </c>
      <c r="O1990" s="2">
        <f t="shared" si="1039"/>
        <v>1.00168732</v>
      </c>
      <c r="P1990" s="10">
        <f t="shared" si="1064"/>
        <v>1.0029991</v>
      </c>
      <c r="Q1990" s="10">
        <f t="shared" si="1060"/>
        <v>1.4310666932309855</v>
      </c>
      <c r="R1990" s="2">
        <f t="shared" si="1063"/>
        <v>1.43348136</v>
      </c>
      <c r="S1990" s="2">
        <f t="shared" si="1055"/>
        <v>1.4193921199999999</v>
      </c>
      <c r="T1990" s="2">
        <f t="shared" si="1040"/>
        <v>258273.12738234</v>
      </c>
      <c r="U1990" s="2">
        <f t="shared" si="1041"/>
        <v>8504.0951306411098</v>
      </c>
      <c r="V1990" s="2">
        <f t="shared" si="1042"/>
        <v>70086.646959313701</v>
      </c>
      <c r="W1990" s="2">
        <f t="shared" si="1043"/>
        <v>260551.12058095483</v>
      </c>
      <c r="X1990" s="27">
        <f t="shared" si="1044"/>
        <v>0</v>
      </c>
      <c r="Y1990" s="2">
        <f t="shared" si="1056"/>
        <v>0</v>
      </c>
      <c r="Z1990" s="67">
        <f t="shared" si="1045"/>
        <v>0</v>
      </c>
      <c r="AA1990" s="2">
        <f t="shared" si="1065"/>
        <v>0</v>
      </c>
      <c r="AB1990" s="26">
        <f t="shared" si="1052"/>
        <v>6.7299999999999999E-2</v>
      </c>
      <c r="AC1990" s="27">
        <f t="shared" si="1067"/>
        <v>8</v>
      </c>
      <c r="AD1990" s="27">
        <v>252</v>
      </c>
      <c r="AE1990" s="10">
        <f t="shared" si="1061"/>
        <v>1.002069825</v>
      </c>
      <c r="AF1990" s="2">
        <f t="shared" si="1066"/>
        <v>534.58017587999996</v>
      </c>
      <c r="AG1990" s="2">
        <f t="shared" si="1046"/>
        <v>539.29522314999997</v>
      </c>
      <c r="AH1990" s="3" t="str">
        <f t="shared" si="1047"/>
        <v>-</v>
      </c>
      <c r="AI1990" s="4" t="str">
        <f t="shared" si="1062"/>
        <v>A+J=</v>
      </c>
      <c r="AJ1990" s="11">
        <f t="shared" si="1053"/>
        <v>42797</v>
      </c>
      <c r="AK1990" s="11"/>
      <c r="AL1990" s="4"/>
      <c r="AM1990" s="1"/>
      <c r="AN1990" s="11"/>
      <c r="AO1990" s="1"/>
      <c r="AP1990" s="1"/>
      <c r="AQ1990" s="1"/>
      <c r="AR1990" s="1"/>
      <c r="AS1990" s="6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</row>
    <row r="1991" spans="1:55" x14ac:dyDescent="0.2">
      <c r="A1991" s="144">
        <f t="shared" si="1048"/>
        <v>42780</v>
      </c>
      <c r="B1991" s="2">
        <f t="shared" si="1035"/>
        <v>261206.86758341236</v>
      </c>
      <c r="C1991" s="2">
        <f t="shared" si="1049"/>
        <v>181960.37849100001</v>
      </c>
      <c r="D1991" s="68">
        <f>SUM(Y1991:Y$2190)</f>
        <v>20277.193407070001</v>
      </c>
      <c r="E1991" s="68">
        <f t="shared" si="1036"/>
        <v>161683.18508393</v>
      </c>
      <c r="F1991" s="72">
        <f t="shared" si="1057"/>
        <v>4775.7</v>
      </c>
      <c r="G1991" s="3">
        <f>IF(N1991=1,VLOOKUP(A1990,[1]Plan1!$BG$69:$BI$188,3),G1990)</f>
        <v>4793.8500000000004</v>
      </c>
      <c r="H1991" s="11">
        <f t="shared" si="1058"/>
        <v>42706</v>
      </c>
      <c r="I1991" s="11">
        <f t="shared" si="1059"/>
        <v>42737</v>
      </c>
      <c r="J1991" s="26">
        <f t="shared" si="1037"/>
        <v>3.8004899805266223E-3</v>
      </c>
      <c r="K1991" s="11">
        <f t="shared" si="1050"/>
        <v>42795</v>
      </c>
      <c r="L1991" s="11">
        <f t="shared" si="1038"/>
        <v>42795</v>
      </c>
      <c r="M1991" s="1">
        <f t="shared" si="1051"/>
        <v>18</v>
      </c>
      <c r="N1991" s="1">
        <f t="shared" si="1054"/>
        <v>9</v>
      </c>
      <c r="O1991" s="2">
        <f t="shared" si="1039"/>
        <v>1.0018984399999999</v>
      </c>
      <c r="P1991" s="10">
        <f t="shared" si="1064"/>
        <v>1.0029991</v>
      </c>
      <c r="Q1991" s="10">
        <f t="shared" si="1060"/>
        <v>1.4310666932309855</v>
      </c>
      <c r="R1991" s="2">
        <f t="shared" si="1063"/>
        <v>1.43378348</v>
      </c>
      <c r="S1991" s="2">
        <f t="shared" si="1055"/>
        <v>1.4193921199999999</v>
      </c>
      <c r="T1991" s="2">
        <f t="shared" si="1040"/>
        <v>258273.12738234</v>
      </c>
      <c r="U1991" s="2">
        <f t="shared" si="1041"/>
        <v>8504.0951306411098</v>
      </c>
      <c r="V1991" s="2">
        <f t="shared" si="1042"/>
        <v>70135.494683191253</v>
      </c>
      <c r="W1991" s="2">
        <f t="shared" si="1043"/>
        <v>260599.96830483235</v>
      </c>
      <c r="X1991" s="27">
        <f t="shared" si="1044"/>
        <v>0</v>
      </c>
      <c r="Y1991" s="2">
        <f t="shared" si="1056"/>
        <v>0</v>
      </c>
      <c r="Z1991" s="67">
        <f t="shared" si="1045"/>
        <v>0</v>
      </c>
      <c r="AA1991" s="2">
        <f t="shared" si="1065"/>
        <v>0</v>
      </c>
      <c r="AB1991" s="26">
        <f t="shared" si="1052"/>
        <v>6.7299999999999999E-2</v>
      </c>
      <c r="AC1991" s="27">
        <f t="shared" si="1067"/>
        <v>9</v>
      </c>
      <c r="AD1991" s="27">
        <v>252</v>
      </c>
      <c r="AE1991" s="10">
        <f t="shared" si="1061"/>
        <v>1.0023288539999999</v>
      </c>
      <c r="AF1991" s="2">
        <f t="shared" si="1066"/>
        <v>601.48040578999996</v>
      </c>
      <c r="AG1991" s="2">
        <f t="shared" si="1046"/>
        <v>606.89927857999999</v>
      </c>
      <c r="AH1991" s="3" t="str">
        <f t="shared" si="1047"/>
        <v>-</v>
      </c>
      <c r="AI1991" s="4" t="str">
        <f t="shared" si="1062"/>
        <v>A+J=</v>
      </c>
      <c r="AJ1991" s="11">
        <f t="shared" si="1053"/>
        <v>42797</v>
      </c>
      <c r="AK1991" s="11"/>
      <c r="AL1991" s="4"/>
      <c r="AM1991" s="1"/>
      <c r="AN1991" s="11"/>
      <c r="AO1991" s="1"/>
      <c r="AP1991" s="1"/>
      <c r="AQ1991" s="1"/>
      <c r="AR1991" s="1"/>
      <c r="AS1991" s="6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</row>
    <row r="1992" spans="1:55" x14ac:dyDescent="0.2">
      <c r="A1992" s="144">
        <f t="shared" si="1048"/>
        <v>42781</v>
      </c>
      <c r="B1992" s="2">
        <f t="shared" si="1035"/>
        <v>261323.37347926287</v>
      </c>
      <c r="C1992" s="2">
        <f t="shared" si="1049"/>
        <v>181960.37849100001</v>
      </c>
      <c r="D1992" s="68">
        <f>SUM(Y1992:Y$2190)</f>
        <v>20277.193407070001</v>
      </c>
      <c r="E1992" s="68">
        <f t="shared" si="1036"/>
        <v>161683.18508393</v>
      </c>
      <c r="F1992" s="72">
        <f t="shared" si="1057"/>
        <v>4775.7</v>
      </c>
      <c r="G1992" s="3">
        <f>IF(N1992=1,VLOOKUP(A1991,[1]Plan1!$BG$69:$BI$188,3),G1991)</f>
        <v>4793.8500000000004</v>
      </c>
      <c r="H1992" s="11">
        <f t="shared" si="1058"/>
        <v>42706</v>
      </c>
      <c r="I1992" s="11">
        <f t="shared" si="1059"/>
        <v>42737</v>
      </c>
      <c r="J1992" s="26">
        <f t="shared" si="1037"/>
        <v>3.8004899805266223E-3</v>
      </c>
      <c r="K1992" s="11">
        <f t="shared" si="1050"/>
        <v>42795</v>
      </c>
      <c r="L1992" s="11">
        <f t="shared" si="1038"/>
        <v>42795</v>
      </c>
      <c r="M1992" s="1">
        <f t="shared" si="1051"/>
        <v>18</v>
      </c>
      <c r="N1992" s="1">
        <f t="shared" si="1054"/>
        <v>10</v>
      </c>
      <c r="O1992" s="2">
        <f t="shared" si="1039"/>
        <v>1.0021096</v>
      </c>
      <c r="P1992" s="10">
        <f t="shared" si="1064"/>
        <v>1.0029991</v>
      </c>
      <c r="Q1992" s="10">
        <f t="shared" si="1060"/>
        <v>1.4310666932309855</v>
      </c>
      <c r="R1992" s="2">
        <f t="shared" si="1063"/>
        <v>1.43408567</v>
      </c>
      <c r="S1992" s="2">
        <f t="shared" si="1055"/>
        <v>1.4193921199999999</v>
      </c>
      <c r="T1992" s="2">
        <f t="shared" si="1040"/>
        <v>258273.12738234</v>
      </c>
      <c r="U1992" s="2">
        <f t="shared" si="1041"/>
        <v>8504.0951306411098</v>
      </c>
      <c r="V1992" s="2">
        <f t="shared" si="1042"/>
        <v>70184.353724891756</v>
      </c>
      <c r="W1992" s="2">
        <f t="shared" si="1043"/>
        <v>260648.82734653287</v>
      </c>
      <c r="X1992" s="27">
        <f t="shared" si="1044"/>
        <v>0</v>
      </c>
      <c r="Y1992" s="2">
        <f t="shared" si="1056"/>
        <v>0</v>
      </c>
      <c r="Z1992" s="67">
        <f t="shared" si="1045"/>
        <v>0</v>
      </c>
      <c r="AA1992" s="2">
        <f t="shared" si="1065"/>
        <v>0</v>
      </c>
      <c r="AB1992" s="26">
        <f t="shared" si="1052"/>
        <v>6.7299999999999999E-2</v>
      </c>
      <c r="AC1992" s="27">
        <f t="shared" si="1067"/>
        <v>10</v>
      </c>
      <c r="AD1992" s="27">
        <v>252</v>
      </c>
      <c r="AE1992" s="10">
        <f t="shared" si="1061"/>
        <v>1.0025879499999999</v>
      </c>
      <c r="AF1992" s="2">
        <f t="shared" si="1066"/>
        <v>668.39793999999995</v>
      </c>
      <c r="AG1992" s="2">
        <f t="shared" si="1046"/>
        <v>674.54613272999995</v>
      </c>
      <c r="AH1992" s="3" t="str">
        <f t="shared" si="1047"/>
        <v>-</v>
      </c>
      <c r="AI1992" s="4" t="str">
        <f t="shared" si="1062"/>
        <v>A+J=</v>
      </c>
      <c r="AJ1992" s="11">
        <f t="shared" si="1053"/>
        <v>42797</v>
      </c>
      <c r="AK1992" s="11"/>
      <c r="AL1992" s="4"/>
      <c r="AM1992" s="1"/>
      <c r="AN1992" s="11"/>
      <c r="AO1992" s="1"/>
      <c r="AP1992" s="1"/>
      <c r="AQ1992" s="1"/>
      <c r="AR1992" s="1"/>
      <c r="AS1992" s="6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</row>
    <row r="1993" spans="1:55" x14ac:dyDescent="0.2">
      <c r="A1993" s="144">
        <f t="shared" si="1048"/>
        <v>42782</v>
      </c>
      <c r="B1993" s="2">
        <f t="shared" si="1035"/>
        <v>261439.93026739266</v>
      </c>
      <c r="C1993" s="2">
        <f t="shared" si="1049"/>
        <v>181960.37849100001</v>
      </c>
      <c r="D1993" s="68">
        <f>SUM(Y1993:Y$2190)</f>
        <v>20277.193407070001</v>
      </c>
      <c r="E1993" s="68">
        <f t="shared" si="1036"/>
        <v>161683.18508393</v>
      </c>
      <c r="F1993" s="72">
        <f t="shared" si="1057"/>
        <v>4775.7</v>
      </c>
      <c r="G1993" s="3">
        <f>IF(N1993=1,VLOOKUP(A1992,[1]Plan1!$BG$69:$BI$188,3),G1992)</f>
        <v>4793.8500000000004</v>
      </c>
      <c r="H1993" s="11">
        <f t="shared" si="1058"/>
        <v>42706</v>
      </c>
      <c r="I1993" s="11">
        <f t="shared" si="1059"/>
        <v>42737</v>
      </c>
      <c r="J1993" s="26">
        <f t="shared" si="1037"/>
        <v>3.8004899805266223E-3</v>
      </c>
      <c r="K1993" s="11">
        <f t="shared" si="1050"/>
        <v>42795</v>
      </c>
      <c r="L1993" s="11">
        <f t="shared" si="1038"/>
        <v>42795</v>
      </c>
      <c r="M1993" s="1">
        <f t="shared" si="1051"/>
        <v>18</v>
      </c>
      <c r="N1993" s="1">
        <f t="shared" si="1054"/>
        <v>11</v>
      </c>
      <c r="O1993" s="2">
        <f t="shared" si="1039"/>
        <v>1.0023207999999999</v>
      </c>
      <c r="P1993" s="10">
        <f t="shared" si="1064"/>
        <v>1.0029991</v>
      </c>
      <c r="Q1993" s="10">
        <f t="shared" si="1060"/>
        <v>1.4310666932309855</v>
      </c>
      <c r="R1993" s="2">
        <f t="shared" si="1063"/>
        <v>1.4343879100000001</v>
      </c>
      <c r="S1993" s="2">
        <f t="shared" si="1055"/>
        <v>1.4193921199999999</v>
      </c>
      <c r="T1993" s="2">
        <f t="shared" si="1040"/>
        <v>258273.12738234</v>
      </c>
      <c r="U1993" s="2">
        <f t="shared" si="1041"/>
        <v>8504.0951306411098</v>
      </c>
      <c r="V1993" s="2">
        <f t="shared" si="1042"/>
        <v>70233.220850751546</v>
      </c>
      <c r="W1993" s="2">
        <f t="shared" si="1043"/>
        <v>260697.69447239267</v>
      </c>
      <c r="X1993" s="27">
        <f t="shared" si="1044"/>
        <v>0</v>
      </c>
      <c r="Y1993" s="2">
        <f t="shared" si="1056"/>
        <v>0</v>
      </c>
      <c r="Z1993" s="67">
        <f t="shared" si="1045"/>
        <v>0</v>
      </c>
      <c r="AA1993" s="2">
        <f t="shared" si="1065"/>
        <v>0</v>
      </c>
      <c r="AB1993" s="26">
        <f t="shared" si="1052"/>
        <v>6.7299999999999999E-2</v>
      </c>
      <c r="AC1993" s="27">
        <f t="shared" si="1067"/>
        <v>11</v>
      </c>
      <c r="AD1993" s="27">
        <v>252</v>
      </c>
      <c r="AE1993" s="10">
        <f t="shared" si="1061"/>
        <v>1.0028471130000001</v>
      </c>
      <c r="AF1993" s="2">
        <f t="shared" si="1066"/>
        <v>735.33277852000003</v>
      </c>
      <c r="AG1993" s="2">
        <f t="shared" si="1046"/>
        <v>742.23579500000005</v>
      </c>
      <c r="AH1993" s="3" t="str">
        <f t="shared" si="1047"/>
        <v>-</v>
      </c>
      <c r="AI1993" s="4" t="str">
        <f t="shared" si="1062"/>
        <v>A+J=</v>
      </c>
      <c r="AJ1993" s="11">
        <f t="shared" si="1053"/>
        <v>42797</v>
      </c>
      <c r="AK1993" s="11"/>
      <c r="AL1993" s="4"/>
      <c r="AM1993" s="1"/>
      <c r="AN1993" s="11"/>
      <c r="AO1993" s="1"/>
      <c r="AP1993" s="1"/>
      <c r="AQ1993" s="1"/>
      <c r="AR1993" s="1"/>
      <c r="AS1993" s="6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</row>
    <row r="1994" spans="1:55" x14ac:dyDescent="0.2">
      <c r="A1994" s="144">
        <f t="shared" si="1048"/>
        <v>42783</v>
      </c>
      <c r="B1994" s="2">
        <f t="shared" ref="B1994:B2057" si="1068">(W1994+AG1994)</f>
        <v>261556.54120762536</v>
      </c>
      <c r="C1994" s="2">
        <f t="shared" si="1049"/>
        <v>181960.37849100001</v>
      </c>
      <c r="D1994" s="68">
        <f>SUM(Y1994:Y$2190)</f>
        <v>20277.193407070001</v>
      </c>
      <c r="E1994" s="68">
        <f t="shared" ref="E1994:E2057" si="1069">(C1994-D1994)</f>
        <v>161683.18508393</v>
      </c>
      <c r="F1994" s="72">
        <f t="shared" si="1057"/>
        <v>4775.7</v>
      </c>
      <c r="G1994" s="3">
        <f>IF(N1994=1,VLOOKUP(A1993,[1]Plan1!$BG$69:$BI$188,3),G1993)</f>
        <v>4793.8500000000004</v>
      </c>
      <c r="H1994" s="11">
        <f t="shared" si="1058"/>
        <v>42706</v>
      </c>
      <c r="I1994" s="11">
        <f t="shared" si="1059"/>
        <v>42737</v>
      </c>
      <c r="J1994" s="26">
        <f t="shared" ref="J1994:J2057" si="1070">(G1994/F1994)-1</f>
        <v>3.8004899805266223E-3</v>
      </c>
      <c r="K1994" s="11">
        <f t="shared" si="1050"/>
        <v>42795</v>
      </c>
      <c r="L1994" s="11">
        <f t="shared" ref="L1994:L2057" si="1071">IF(A1994&gt;L1993,K1994,L1993)</f>
        <v>42795</v>
      </c>
      <c r="M1994" s="1">
        <f t="shared" si="1051"/>
        <v>18</v>
      </c>
      <c r="N1994" s="1">
        <f t="shared" si="1054"/>
        <v>12</v>
      </c>
      <c r="O1994" s="2">
        <f t="shared" ref="O1994:O2057" si="1072">TRUNC((G1994/F1994)^TRUNC((N1994/M1994),9),8)</f>
        <v>1.0025320499999999</v>
      </c>
      <c r="P1994" s="10">
        <f t="shared" si="1064"/>
        <v>1.0029991</v>
      </c>
      <c r="Q1994" s="10">
        <f t="shared" si="1060"/>
        <v>1.4310666932309855</v>
      </c>
      <c r="R1994" s="2">
        <f t="shared" si="1063"/>
        <v>1.43469022</v>
      </c>
      <c r="S1994" s="2">
        <f t="shared" si="1055"/>
        <v>1.4193921199999999</v>
      </c>
      <c r="T1994" s="2">
        <f t="shared" ref="T1994:T2057" si="1073">TRUNC(C1994*S1994,8)</f>
        <v>258273.12738234</v>
      </c>
      <c r="U1994" s="2">
        <f t="shared" ref="U1994:U2057" si="1074">(D1994*(S1994-1))</f>
        <v>8504.0951306411098</v>
      </c>
      <c r="V1994" s="2">
        <f t="shared" ref="V1994:V2057" si="1075">(E1994*(R1994-1))</f>
        <v>70282.099294434258</v>
      </c>
      <c r="W1994" s="2">
        <f t="shared" ref="W1994:W2057" si="1076">(C1994+U1994+V1994)</f>
        <v>260746.57291607535</v>
      </c>
      <c r="X1994" s="27">
        <f t="shared" ref="X1994:X2057" si="1077">IF(VLOOKUP(A1994,AN$10:AU$131,8)=VLOOKUP(A1993,AN$10:AU$131,8),0,VLOOKUP(A1994,AN$10:AU$131,8))</f>
        <v>0</v>
      </c>
      <c r="Y1994" s="2">
        <f t="shared" si="1056"/>
        <v>0</v>
      </c>
      <c r="Z1994" s="67">
        <f t="shared" ref="Z1994:Z2057" si="1078">IF(X1994&gt;0,VLOOKUP($A1994,$AN$10:$AS$131,6),0)</f>
        <v>0</v>
      </c>
      <c r="AA1994" s="2">
        <f t="shared" si="1065"/>
        <v>0</v>
      </c>
      <c r="AB1994" s="26">
        <f t="shared" si="1052"/>
        <v>6.7299999999999999E-2</v>
      </c>
      <c r="AC1994" s="27">
        <f t="shared" si="1067"/>
        <v>12</v>
      </c>
      <c r="AD1994" s="27">
        <v>252</v>
      </c>
      <c r="AE1994" s="10">
        <f t="shared" si="1061"/>
        <v>1.003106343</v>
      </c>
      <c r="AF1994" s="2">
        <f t="shared" si="1066"/>
        <v>802.28492132999997</v>
      </c>
      <c r="AG1994" s="2">
        <f t="shared" ref="AG1994:AG2057" si="1079">TRUNC((W1994*(AE1994-1)),8)</f>
        <v>809.96829155</v>
      </c>
      <c r="AH1994" s="3" t="str">
        <f t="shared" ref="AH1994:AH2057" si="1080">IF(AA1994&gt;0,AA1994+AF1994,"-")</f>
        <v>-</v>
      </c>
      <c r="AI1994" s="4" t="str">
        <f t="shared" si="1062"/>
        <v>A+J=</v>
      </c>
      <c r="AJ1994" s="11">
        <f t="shared" si="1053"/>
        <v>42797</v>
      </c>
      <c r="AK1994" s="11"/>
      <c r="AL1994" s="4"/>
      <c r="AM1994" s="1"/>
      <c r="AN1994" s="11"/>
      <c r="AO1994" s="1"/>
      <c r="AP1994" s="1"/>
      <c r="AQ1994" s="1"/>
      <c r="AR1994" s="1"/>
      <c r="AS1994" s="6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</row>
    <row r="1995" spans="1:55" x14ac:dyDescent="0.2">
      <c r="A1995" s="144">
        <f t="shared" ref="A1995:A2058" si="1081">(A1994+1)</f>
        <v>42784</v>
      </c>
      <c r="B1995" s="2">
        <f t="shared" si="1068"/>
        <v>261673.20794085288</v>
      </c>
      <c r="C1995" s="2">
        <f t="shared" ref="C1995:C2058" si="1082">TRUNC(IF(X1994&gt;0,VLOOKUP(A1994,$AN$12:$AO$131,2),C1994),8)</f>
        <v>181960.37849100001</v>
      </c>
      <c r="D1995" s="68">
        <f>SUM(Y1995:Y$2190)</f>
        <v>20277.193407070001</v>
      </c>
      <c r="E1995" s="68">
        <f t="shared" si="1069"/>
        <v>161683.18508393</v>
      </c>
      <c r="F1995" s="72">
        <f t="shared" si="1057"/>
        <v>4775.7</v>
      </c>
      <c r="G1995" s="3">
        <f>IF(N1995=1,VLOOKUP(A1994,[1]Plan1!$BG$69:$BI$188,3),G1994)</f>
        <v>4793.8500000000004</v>
      </c>
      <c r="H1995" s="11">
        <f t="shared" si="1058"/>
        <v>42706</v>
      </c>
      <c r="I1995" s="11">
        <f t="shared" si="1059"/>
        <v>42737</v>
      </c>
      <c r="J1995" s="26">
        <f t="shared" si="1070"/>
        <v>3.8004899805266223E-3</v>
      </c>
      <c r="K1995" s="11">
        <f t="shared" ref="K1995:K2058" si="1083">IF(DAY(A1995)=1,VLOOKUP(A1995,AR$137:AW$275,4),K1994)</f>
        <v>42795</v>
      </c>
      <c r="L1995" s="11">
        <f t="shared" si="1071"/>
        <v>42795</v>
      </c>
      <c r="M1995" s="1">
        <f t="shared" ref="M1995:M2058" si="1084">IF(L1995=L1994,M1994,NETWORKDAYS(L1994,L1995,$AN$137:$AN$327)-1)</f>
        <v>18</v>
      </c>
      <c r="N1995" s="1">
        <f t="shared" si="1054"/>
        <v>13</v>
      </c>
      <c r="O1995" s="2">
        <f t="shared" si="1072"/>
        <v>1.00274335</v>
      </c>
      <c r="P1995" s="10">
        <f t="shared" si="1064"/>
        <v>1.0029991</v>
      </c>
      <c r="Q1995" s="10">
        <f t="shared" si="1060"/>
        <v>1.4310666932309855</v>
      </c>
      <c r="R1995" s="2">
        <f t="shared" si="1063"/>
        <v>1.4349926099999999</v>
      </c>
      <c r="S1995" s="2">
        <f t="shared" si="1055"/>
        <v>1.4193921199999999</v>
      </c>
      <c r="T1995" s="2">
        <f t="shared" si="1073"/>
        <v>258273.12738234</v>
      </c>
      <c r="U1995" s="2">
        <f t="shared" si="1074"/>
        <v>8504.0951306411098</v>
      </c>
      <c r="V1995" s="2">
        <f t="shared" si="1075"/>
        <v>70330.990672771761</v>
      </c>
      <c r="W1995" s="2">
        <f t="shared" si="1076"/>
        <v>260795.46429441287</v>
      </c>
      <c r="X1995" s="27">
        <f t="shared" si="1077"/>
        <v>0</v>
      </c>
      <c r="Y1995" s="2">
        <f t="shared" si="1056"/>
        <v>0</v>
      </c>
      <c r="Z1995" s="67">
        <f t="shared" si="1078"/>
        <v>0</v>
      </c>
      <c r="AA1995" s="2">
        <f t="shared" si="1065"/>
        <v>0</v>
      </c>
      <c r="AB1995" s="26">
        <f t="shared" ref="AB1995:AB2058" si="1085">(AB1994)</f>
        <v>6.7299999999999999E-2</v>
      </c>
      <c r="AC1995" s="27">
        <f t="shared" si="1067"/>
        <v>13</v>
      </c>
      <c r="AD1995" s="27">
        <v>252</v>
      </c>
      <c r="AE1995" s="10">
        <f t="shared" si="1061"/>
        <v>1.0033656399999999</v>
      </c>
      <c r="AF1995" s="2">
        <f t="shared" si="1066"/>
        <v>869.25436844000001</v>
      </c>
      <c r="AG1995" s="2">
        <f t="shared" si="1079"/>
        <v>877.74364644000002</v>
      </c>
      <c r="AH1995" s="3" t="str">
        <f t="shared" si="1080"/>
        <v>-</v>
      </c>
      <c r="AI1995" s="4" t="str">
        <f t="shared" si="1062"/>
        <v>A+J=</v>
      </c>
      <c r="AJ1995" s="11">
        <f t="shared" ref="AJ1995:AJ2058" si="1086">IF(X1994&gt;0,VLOOKUP(A1994,$AN$10:$AW$130,10),AJ1994)</f>
        <v>42797</v>
      </c>
      <c r="AK1995" s="11"/>
      <c r="AL1995" s="4"/>
      <c r="AM1995" s="1"/>
      <c r="AN1995" s="11"/>
      <c r="AO1995" s="1"/>
      <c r="AP1995" s="1"/>
      <c r="AQ1995" s="1"/>
      <c r="AR1995" s="1"/>
      <c r="AS1995" s="6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</row>
    <row r="1996" spans="1:55" x14ac:dyDescent="0.2">
      <c r="A1996" s="144">
        <f t="shared" si="1081"/>
        <v>42785</v>
      </c>
      <c r="B1996" s="2">
        <f t="shared" si="1068"/>
        <v>261673.20794085288</v>
      </c>
      <c r="C1996" s="2">
        <f t="shared" si="1082"/>
        <v>181960.37849100001</v>
      </c>
      <c r="D1996" s="68">
        <f>SUM(Y1996:Y$2190)</f>
        <v>20277.193407070001</v>
      </c>
      <c r="E1996" s="68">
        <f t="shared" si="1069"/>
        <v>161683.18508393</v>
      </c>
      <c r="F1996" s="72">
        <f t="shared" si="1057"/>
        <v>4775.7</v>
      </c>
      <c r="G1996" s="3">
        <f>IF(N1996=1,VLOOKUP(A1995,[1]Plan1!$BG$69:$BI$188,3),G1995)</f>
        <v>4793.8500000000004</v>
      </c>
      <c r="H1996" s="11">
        <f t="shared" si="1058"/>
        <v>42706</v>
      </c>
      <c r="I1996" s="11">
        <f t="shared" si="1059"/>
        <v>42737</v>
      </c>
      <c r="J1996" s="26">
        <f t="shared" si="1070"/>
        <v>3.8004899805266223E-3</v>
      </c>
      <c r="K1996" s="11">
        <f t="shared" si="1083"/>
        <v>42795</v>
      </c>
      <c r="L1996" s="11">
        <f t="shared" si="1071"/>
        <v>42795</v>
      </c>
      <c r="M1996" s="1">
        <f t="shared" si="1084"/>
        <v>18</v>
      </c>
      <c r="N1996" s="1">
        <f t="shared" si="1054"/>
        <v>13</v>
      </c>
      <c r="O1996" s="2">
        <f t="shared" si="1072"/>
        <v>1.00274335</v>
      </c>
      <c r="P1996" s="10">
        <f t="shared" si="1064"/>
        <v>1.0029991</v>
      </c>
      <c r="Q1996" s="10">
        <f t="shared" si="1060"/>
        <v>1.4310666932309855</v>
      </c>
      <c r="R1996" s="2">
        <f t="shared" si="1063"/>
        <v>1.4349926099999999</v>
      </c>
      <c r="S1996" s="2">
        <f t="shared" si="1055"/>
        <v>1.4193921199999999</v>
      </c>
      <c r="T1996" s="2">
        <f t="shared" si="1073"/>
        <v>258273.12738234</v>
      </c>
      <c r="U1996" s="2">
        <f t="shared" si="1074"/>
        <v>8504.0951306411098</v>
      </c>
      <c r="V1996" s="2">
        <f t="shared" si="1075"/>
        <v>70330.990672771761</v>
      </c>
      <c r="W1996" s="2">
        <f t="shared" si="1076"/>
        <v>260795.46429441287</v>
      </c>
      <c r="X1996" s="27">
        <f t="shared" si="1077"/>
        <v>0</v>
      </c>
      <c r="Y1996" s="2">
        <f t="shared" si="1056"/>
        <v>0</v>
      </c>
      <c r="Z1996" s="67">
        <f t="shared" si="1078"/>
        <v>0</v>
      </c>
      <c r="AA1996" s="2">
        <f t="shared" si="1065"/>
        <v>0</v>
      </c>
      <c r="AB1996" s="26">
        <f t="shared" si="1085"/>
        <v>6.7299999999999999E-2</v>
      </c>
      <c r="AC1996" s="27">
        <f t="shared" si="1067"/>
        <v>13</v>
      </c>
      <c r="AD1996" s="27">
        <v>252</v>
      </c>
      <c r="AE1996" s="10">
        <f t="shared" si="1061"/>
        <v>1.0033656399999999</v>
      </c>
      <c r="AF1996" s="2">
        <f t="shared" si="1066"/>
        <v>869.25436844000001</v>
      </c>
      <c r="AG1996" s="2">
        <f t="shared" si="1079"/>
        <v>877.74364644000002</v>
      </c>
      <c r="AH1996" s="3" t="str">
        <f t="shared" si="1080"/>
        <v>-</v>
      </c>
      <c r="AI1996" s="4" t="str">
        <f t="shared" si="1062"/>
        <v>A+J=</v>
      </c>
      <c r="AJ1996" s="11">
        <f t="shared" si="1086"/>
        <v>42797</v>
      </c>
      <c r="AK1996" s="11"/>
      <c r="AL1996" s="4"/>
      <c r="AM1996" s="1"/>
      <c r="AN1996" s="11"/>
      <c r="AO1996" s="1"/>
      <c r="AP1996" s="1"/>
      <c r="AQ1996" s="1"/>
      <c r="AR1996" s="1"/>
      <c r="AS1996" s="6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</row>
    <row r="1997" spans="1:55" x14ac:dyDescent="0.2">
      <c r="A1997" s="144">
        <f t="shared" si="1081"/>
        <v>42786</v>
      </c>
      <c r="B1997" s="2">
        <f t="shared" si="1068"/>
        <v>261673.20794085288</v>
      </c>
      <c r="C1997" s="2">
        <f t="shared" si="1082"/>
        <v>181960.37849100001</v>
      </c>
      <c r="D1997" s="68">
        <f>SUM(Y1997:Y$2190)</f>
        <v>20277.193407070001</v>
      </c>
      <c r="E1997" s="68">
        <f t="shared" si="1069"/>
        <v>161683.18508393</v>
      </c>
      <c r="F1997" s="72">
        <f t="shared" si="1057"/>
        <v>4775.7</v>
      </c>
      <c r="G1997" s="3">
        <f>IF(N1997=1,VLOOKUP(A1996,[1]Plan1!$BG$69:$BI$188,3),G1996)</f>
        <v>4793.8500000000004</v>
      </c>
      <c r="H1997" s="11">
        <f t="shared" si="1058"/>
        <v>42706</v>
      </c>
      <c r="I1997" s="11">
        <f t="shared" si="1059"/>
        <v>42737</v>
      </c>
      <c r="J1997" s="26">
        <f t="shared" si="1070"/>
        <v>3.8004899805266223E-3</v>
      </c>
      <c r="K1997" s="11">
        <f t="shared" si="1083"/>
        <v>42795</v>
      </c>
      <c r="L1997" s="11">
        <f t="shared" si="1071"/>
        <v>42795</v>
      </c>
      <c r="M1997" s="1">
        <f t="shared" si="1084"/>
        <v>18</v>
      </c>
      <c r="N1997" s="1">
        <f t="shared" si="1054"/>
        <v>13</v>
      </c>
      <c r="O1997" s="2">
        <f t="shared" si="1072"/>
        <v>1.00274335</v>
      </c>
      <c r="P1997" s="10">
        <f t="shared" si="1064"/>
        <v>1.0029991</v>
      </c>
      <c r="Q1997" s="10">
        <f t="shared" si="1060"/>
        <v>1.4310666932309855</v>
      </c>
      <c r="R1997" s="2">
        <f t="shared" si="1063"/>
        <v>1.4349926099999999</v>
      </c>
      <c r="S1997" s="2">
        <f t="shared" si="1055"/>
        <v>1.4193921199999999</v>
      </c>
      <c r="T1997" s="2">
        <f t="shared" si="1073"/>
        <v>258273.12738234</v>
      </c>
      <c r="U1997" s="2">
        <f t="shared" si="1074"/>
        <v>8504.0951306411098</v>
      </c>
      <c r="V1997" s="2">
        <f t="shared" si="1075"/>
        <v>70330.990672771761</v>
      </c>
      <c r="W1997" s="2">
        <f t="shared" si="1076"/>
        <v>260795.46429441287</v>
      </c>
      <c r="X1997" s="27">
        <f t="shared" si="1077"/>
        <v>0</v>
      </c>
      <c r="Y1997" s="2">
        <f t="shared" si="1056"/>
        <v>0</v>
      </c>
      <c r="Z1997" s="67">
        <f t="shared" si="1078"/>
        <v>0</v>
      </c>
      <c r="AA1997" s="2">
        <f t="shared" si="1065"/>
        <v>0</v>
      </c>
      <c r="AB1997" s="26">
        <f t="shared" si="1085"/>
        <v>6.7299999999999999E-2</v>
      </c>
      <c r="AC1997" s="27">
        <f t="shared" si="1067"/>
        <v>13</v>
      </c>
      <c r="AD1997" s="27">
        <v>252</v>
      </c>
      <c r="AE1997" s="10">
        <f t="shared" si="1061"/>
        <v>1.0033656399999999</v>
      </c>
      <c r="AF1997" s="2">
        <f t="shared" si="1066"/>
        <v>869.25436844000001</v>
      </c>
      <c r="AG1997" s="2">
        <f t="shared" si="1079"/>
        <v>877.74364644000002</v>
      </c>
      <c r="AH1997" s="3" t="str">
        <f t="shared" si="1080"/>
        <v>-</v>
      </c>
      <c r="AI1997" s="4" t="str">
        <f t="shared" si="1062"/>
        <v>A+J=</v>
      </c>
      <c r="AJ1997" s="11">
        <f t="shared" si="1086"/>
        <v>42797</v>
      </c>
      <c r="AK1997" s="11"/>
      <c r="AL1997" s="4"/>
      <c r="AM1997" s="1"/>
      <c r="AN1997" s="11"/>
      <c r="AO1997" s="1"/>
      <c r="AP1997" s="1"/>
      <c r="AQ1997" s="1"/>
      <c r="AR1997" s="1"/>
      <c r="AS1997" s="6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</row>
    <row r="1998" spans="1:55" x14ac:dyDescent="0.2">
      <c r="A1998" s="144">
        <f t="shared" si="1081"/>
        <v>42787</v>
      </c>
      <c r="B1998" s="2">
        <f t="shared" si="1068"/>
        <v>261789.92561889967</v>
      </c>
      <c r="C1998" s="2">
        <f t="shared" si="1082"/>
        <v>181960.37849100001</v>
      </c>
      <c r="D1998" s="68">
        <f>SUM(Y1998:Y$2190)</f>
        <v>20277.193407070001</v>
      </c>
      <c r="E1998" s="68">
        <f t="shared" si="1069"/>
        <v>161683.18508393</v>
      </c>
      <c r="F1998" s="72">
        <f t="shared" si="1057"/>
        <v>4775.7</v>
      </c>
      <c r="G1998" s="3">
        <f>IF(N1998=1,VLOOKUP(A1997,[1]Plan1!$BG$69:$BI$188,3),G1997)</f>
        <v>4793.8500000000004</v>
      </c>
      <c r="H1998" s="11">
        <f t="shared" si="1058"/>
        <v>42706</v>
      </c>
      <c r="I1998" s="11">
        <f t="shared" si="1059"/>
        <v>42737</v>
      </c>
      <c r="J1998" s="26">
        <f t="shared" si="1070"/>
        <v>3.8004899805266223E-3</v>
      </c>
      <c r="K1998" s="11">
        <f t="shared" si="1083"/>
        <v>42795</v>
      </c>
      <c r="L1998" s="11">
        <f t="shared" si="1071"/>
        <v>42795</v>
      </c>
      <c r="M1998" s="1">
        <f t="shared" si="1084"/>
        <v>18</v>
      </c>
      <c r="N1998" s="1">
        <f t="shared" si="1054"/>
        <v>14</v>
      </c>
      <c r="O1998" s="2">
        <f t="shared" si="1072"/>
        <v>1.0029546899999999</v>
      </c>
      <c r="P1998" s="10">
        <f t="shared" si="1064"/>
        <v>1.0029991</v>
      </c>
      <c r="Q1998" s="10">
        <f t="shared" si="1060"/>
        <v>1.4310666932309855</v>
      </c>
      <c r="R1998" s="2">
        <f t="shared" si="1063"/>
        <v>1.4352950499999999</v>
      </c>
      <c r="S1998" s="2">
        <f t="shared" si="1055"/>
        <v>1.4193921199999999</v>
      </c>
      <c r="T1998" s="2">
        <f t="shared" si="1073"/>
        <v>258273.12738234</v>
      </c>
      <c r="U1998" s="2">
        <f t="shared" si="1074"/>
        <v>8504.0951306411098</v>
      </c>
      <c r="V1998" s="2">
        <f t="shared" si="1075"/>
        <v>70379.89013526855</v>
      </c>
      <c r="W1998" s="2">
        <f t="shared" si="1076"/>
        <v>260844.36375690968</v>
      </c>
      <c r="X1998" s="27">
        <f t="shared" si="1077"/>
        <v>0</v>
      </c>
      <c r="Y1998" s="2">
        <f t="shared" si="1056"/>
        <v>0</v>
      </c>
      <c r="Z1998" s="67">
        <f t="shared" si="1078"/>
        <v>0</v>
      </c>
      <c r="AA1998" s="2">
        <f t="shared" si="1065"/>
        <v>0</v>
      </c>
      <c r="AB1998" s="26">
        <f t="shared" si="1085"/>
        <v>6.7299999999999999E-2</v>
      </c>
      <c r="AC1998" s="27">
        <f t="shared" si="1067"/>
        <v>14</v>
      </c>
      <c r="AD1998" s="27">
        <v>252</v>
      </c>
      <c r="AE1998" s="10">
        <f t="shared" si="1061"/>
        <v>1.0036250040000001</v>
      </c>
      <c r="AF1998" s="2">
        <f t="shared" si="1066"/>
        <v>936.24111985000002</v>
      </c>
      <c r="AG1998" s="2">
        <f t="shared" si="1079"/>
        <v>945.56186199000001</v>
      </c>
      <c r="AH1998" s="3" t="str">
        <f t="shared" si="1080"/>
        <v>-</v>
      </c>
      <c r="AI1998" s="4" t="str">
        <f t="shared" si="1062"/>
        <v>A+J=</v>
      </c>
      <c r="AJ1998" s="11">
        <f t="shared" si="1086"/>
        <v>42797</v>
      </c>
      <c r="AK1998" s="11"/>
      <c r="AL1998" s="4"/>
      <c r="AM1998" s="1"/>
      <c r="AN1998" s="11"/>
      <c r="AO1998" s="1"/>
      <c r="AP1998" s="1"/>
      <c r="AQ1998" s="1"/>
      <c r="AR1998" s="1"/>
      <c r="AS1998" s="6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</row>
    <row r="1999" spans="1:55" x14ac:dyDescent="0.2">
      <c r="A1999" s="144">
        <f t="shared" si="1081"/>
        <v>42788</v>
      </c>
      <c r="B1999" s="2">
        <f t="shared" si="1068"/>
        <v>261906.69588098757</v>
      </c>
      <c r="C1999" s="2">
        <f t="shared" si="1082"/>
        <v>181960.37849100001</v>
      </c>
      <c r="D1999" s="68">
        <f>SUM(Y1999:Y$2190)</f>
        <v>20277.193407070001</v>
      </c>
      <c r="E1999" s="68">
        <f t="shared" si="1069"/>
        <v>161683.18508393</v>
      </c>
      <c r="F1999" s="72">
        <f t="shared" si="1057"/>
        <v>4775.7</v>
      </c>
      <c r="G1999" s="3">
        <f>IF(N1999=1,VLOOKUP(A1998,[1]Plan1!$BG$69:$BI$188,3),G1998)</f>
        <v>4793.8500000000004</v>
      </c>
      <c r="H1999" s="11">
        <f t="shared" si="1058"/>
        <v>42706</v>
      </c>
      <c r="I1999" s="11">
        <f t="shared" si="1059"/>
        <v>42737</v>
      </c>
      <c r="J1999" s="26">
        <f t="shared" si="1070"/>
        <v>3.8004899805266223E-3</v>
      </c>
      <c r="K1999" s="11">
        <f t="shared" si="1083"/>
        <v>42795</v>
      </c>
      <c r="L1999" s="11">
        <f t="shared" si="1071"/>
        <v>42795</v>
      </c>
      <c r="M1999" s="1">
        <f t="shared" si="1084"/>
        <v>18</v>
      </c>
      <c r="N1999" s="1">
        <f t="shared" si="1054"/>
        <v>15</v>
      </c>
      <c r="O1999" s="2">
        <f t="shared" si="1072"/>
        <v>1.00316607</v>
      </c>
      <c r="P1999" s="10">
        <f t="shared" si="1064"/>
        <v>1.0029991</v>
      </c>
      <c r="Q1999" s="10">
        <f t="shared" si="1060"/>
        <v>1.4310666932309855</v>
      </c>
      <c r="R1999" s="2">
        <f t="shared" si="1063"/>
        <v>1.43559755</v>
      </c>
      <c r="S1999" s="2">
        <f t="shared" si="1055"/>
        <v>1.4193921199999999</v>
      </c>
      <c r="T1999" s="2">
        <f t="shared" si="1073"/>
        <v>258273.12738234</v>
      </c>
      <c r="U1999" s="2">
        <f t="shared" si="1074"/>
        <v>8504.0951306411098</v>
      </c>
      <c r="V1999" s="2">
        <f t="shared" si="1075"/>
        <v>70428.79929875645</v>
      </c>
      <c r="W1999" s="2">
        <f t="shared" si="1076"/>
        <v>260893.27292039758</v>
      </c>
      <c r="X1999" s="27">
        <f t="shared" si="1077"/>
        <v>0</v>
      </c>
      <c r="Y1999" s="2">
        <f t="shared" si="1056"/>
        <v>0</v>
      </c>
      <c r="Z1999" s="67">
        <f t="shared" si="1078"/>
        <v>0</v>
      </c>
      <c r="AA1999" s="2">
        <f t="shared" si="1065"/>
        <v>0</v>
      </c>
      <c r="AB1999" s="26">
        <f t="shared" si="1085"/>
        <v>6.7299999999999999E-2</v>
      </c>
      <c r="AC1999" s="27">
        <f t="shared" si="1067"/>
        <v>15</v>
      </c>
      <c r="AD1999" s="27">
        <v>252</v>
      </c>
      <c r="AE1999" s="10">
        <f t="shared" si="1061"/>
        <v>1.003884435</v>
      </c>
      <c r="AF1999" s="2">
        <f t="shared" si="1066"/>
        <v>1003.24517556</v>
      </c>
      <c r="AG1999" s="2">
        <f t="shared" si="1079"/>
        <v>1013.42296059</v>
      </c>
      <c r="AH1999" s="3" t="str">
        <f t="shared" si="1080"/>
        <v>-</v>
      </c>
      <c r="AI1999" s="4" t="str">
        <f t="shared" si="1062"/>
        <v>A+J=</v>
      </c>
      <c r="AJ1999" s="11">
        <f t="shared" si="1086"/>
        <v>42797</v>
      </c>
      <c r="AK1999" s="11"/>
      <c r="AL1999" s="4"/>
      <c r="AM1999" s="1"/>
      <c r="AN1999" s="11"/>
      <c r="AO1999" s="1"/>
      <c r="AP1999" s="1"/>
      <c r="AQ1999" s="1"/>
      <c r="AR1999" s="1"/>
      <c r="AS1999" s="6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</row>
    <row r="2000" spans="1:55" x14ac:dyDescent="0.2">
      <c r="A2000" s="144">
        <f t="shared" si="1081"/>
        <v>42789</v>
      </c>
      <c r="B2000" s="2">
        <f t="shared" si="1068"/>
        <v>262023.52062897838</v>
      </c>
      <c r="C2000" s="2">
        <f t="shared" si="1082"/>
        <v>181960.37849100001</v>
      </c>
      <c r="D2000" s="68">
        <f>SUM(Y2000:Y$2190)</f>
        <v>20277.193407070001</v>
      </c>
      <c r="E2000" s="68">
        <f t="shared" si="1069"/>
        <v>161683.18508393</v>
      </c>
      <c r="F2000" s="72">
        <f t="shared" si="1057"/>
        <v>4775.7</v>
      </c>
      <c r="G2000" s="3">
        <f>IF(N2000=1,VLOOKUP(A1999,[1]Plan1!$BG$69:$BI$188,3),G1999)</f>
        <v>4793.8500000000004</v>
      </c>
      <c r="H2000" s="11">
        <f t="shared" si="1058"/>
        <v>42706</v>
      </c>
      <c r="I2000" s="11">
        <f t="shared" si="1059"/>
        <v>42737</v>
      </c>
      <c r="J2000" s="26">
        <f t="shared" si="1070"/>
        <v>3.8004899805266223E-3</v>
      </c>
      <c r="K2000" s="11">
        <f t="shared" si="1083"/>
        <v>42795</v>
      </c>
      <c r="L2000" s="11">
        <f t="shared" si="1071"/>
        <v>42795</v>
      </c>
      <c r="M2000" s="1">
        <f t="shared" si="1084"/>
        <v>18</v>
      </c>
      <c r="N2000" s="1">
        <f t="shared" si="1054"/>
        <v>16</v>
      </c>
      <c r="O2000" s="2">
        <f t="shared" si="1072"/>
        <v>1.0033775</v>
      </c>
      <c r="P2000" s="10">
        <f t="shared" si="1064"/>
        <v>1.0029991</v>
      </c>
      <c r="Q2000" s="10">
        <f t="shared" si="1060"/>
        <v>1.4310666932309855</v>
      </c>
      <c r="R2000" s="2">
        <f t="shared" si="1063"/>
        <v>1.4359001199999999</v>
      </c>
      <c r="S2000" s="2">
        <f t="shared" si="1055"/>
        <v>1.4193921199999999</v>
      </c>
      <c r="T2000" s="2">
        <f t="shared" si="1073"/>
        <v>258273.12738234</v>
      </c>
      <c r="U2000" s="2">
        <f t="shared" si="1074"/>
        <v>8504.0951306411098</v>
      </c>
      <c r="V2000" s="2">
        <f t="shared" si="1075"/>
        <v>70477.719780067288</v>
      </c>
      <c r="W2000" s="2">
        <f t="shared" si="1076"/>
        <v>260942.19340170838</v>
      </c>
      <c r="X2000" s="27">
        <f t="shared" si="1077"/>
        <v>0</v>
      </c>
      <c r="Y2000" s="2">
        <f t="shared" si="1056"/>
        <v>0</v>
      </c>
      <c r="Z2000" s="67">
        <f t="shared" si="1078"/>
        <v>0</v>
      </c>
      <c r="AA2000" s="2">
        <f t="shared" si="1065"/>
        <v>0</v>
      </c>
      <c r="AB2000" s="26">
        <f t="shared" si="1085"/>
        <v>6.7299999999999999E-2</v>
      </c>
      <c r="AC2000" s="27">
        <f t="shared" si="1067"/>
        <v>16</v>
      </c>
      <c r="AD2000" s="27">
        <v>252</v>
      </c>
      <c r="AE2000" s="10">
        <f t="shared" si="1061"/>
        <v>1.004143934</v>
      </c>
      <c r="AF2000" s="2">
        <f t="shared" si="1066"/>
        <v>1070.26679384</v>
      </c>
      <c r="AG2000" s="2">
        <f t="shared" si="1079"/>
        <v>1081.3272272700001</v>
      </c>
      <c r="AH2000" s="3" t="str">
        <f t="shared" si="1080"/>
        <v>-</v>
      </c>
      <c r="AI2000" s="4" t="str">
        <f t="shared" si="1062"/>
        <v>A+J=</v>
      </c>
      <c r="AJ2000" s="11">
        <f t="shared" si="1086"/>
        <v>42797</v>
      </c>
      <c r="AK2000" s="11"/>
      <c r="AL2000" s="4"/>
      <c r="AM2000" s="1"/>
      <c r="AN2000" s="11"/>
      <c r="AO2000" s="1"/>
      <c r="AP2000" s="1"/>
      <c r="AQ2000" s="1"/>
      <c r="AR2000" s="1"/>
      <c r="AS2000" s="6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</row>
    <row r="2001" spans="1:55" x14ac:dyDescent="0.2">
      <c r="A2001" s="144">
        <f t="shared" si="1081"/>
        <v>42790</v>
      </c>
      <c r="B2001" s="2">
        <f t="shared" si="1068"/>
        <v>262140.39611176847</v>
      </c>
      <c r="C2001" s="2">
        <f t="shared" si="1082"/>
        <v>181960.37849100001</v>
      </c>
      <c r="D2001" s="68">
        <f>SUM(Y2001:Y$2190)</f>
        <v>20277.193407070001</v>
      </c>
      <c r="E2001" s="68">
        <f t="shared" si="1069"/>
        <v>161683.18508393</v>
      </c>
      <c r="F2001" s="72">
        <f t="shared" si="1057"/>
        <v>4775.7</v>
      </c>
      <c r="G2001" s="3">
        <f>IF(N2001=1,VLOOKUP(A2000,[1]Plan1!$BG$69:$BI$188,3),G2000)</f>
        <v>4793.8500000000004</v>
      </c>
      <c r="H2001" s="11">
        <f t="shared" si="1058"/>
        <v>42706</v>
      </c>
      <c r="I2001" s="11">
        <f t="shared" si="1059"/>
        <v>42737</v>
      </c>
      <c r="J2001" s="26">
        <f t="shared" si="1070"/>
        <v>3.8004899805266223E-3</v>
      </c>
      <c r="K2001" s="11">
        <f t="shared" si="1083"/>
        <v>42795</v>
      </c>
      <c r="L2001" s="11">
        <f t="shared" si="1071"/>
        <v>42795</v>
      </c>
      <c r="M2001" s="1">
        <f t="shared" si="1084"/>
        <v>18</v>
      </c>
      <c r="N2001" s="1">
        <f t="shared" si="1054"/>
        <v>17</v>
      </c>
      <c r="O2001" s="2">
        <f t="shared" si="1072"/>
        <v>1.00358897</v>
      </c>
      <c r="P2001" s="10">
        <f t="shared" si="1064"/>
        <v>1.0029991</v>
      </c>
      <c r="Q2001" s="10">
        <f t="shared" si="1060"/>
        <v>1.4310666932309855</v>
      </c>
      <c r="R2001" s="2">
        <f t="shared" si="1063"/>
        <v>1.4362027399999999</v>
      </c>
      <c r="S2001" s="2">
        <f t="shared" si="1055"/>
        <v>1.4193921199999999</v>
      </c>
      <c r="T2001" s="2">
        <f t="shared" si="1073"/>
        <v>258273.12738234</v>
      </c>
      <c r="U2001" s="2">
        <f t="shared" si="1074"/>
        <v>8504.0951306411098</v>
      </c>
      <c r="V2001" s="2">
        <f t="shared" si="1075"/>
        <v>70526.648345537382</v>
      </c>
      <c r="W2001" s="2">
        <f t="shared" si="1076"/>
        <v>260991.12196717848</v>
      </c>
      <c r="X2001" s="27">
        <f t="shared" si="1077"/>
        <v>0</v>
      </c>
      <c r="Y2001" s="2">
        <f t="shared" si="1056"/>
        <v>0</v>
      </c>
      <c r="Z2001" s="67">
        <f t="shared" si="1078"/>
        <v>0</v>
      </c>
      <c r="AA2001" s="2">
        <f t="shared" si="1065"/>
        <v>0</v>
      </c>
      <c r="AB2001" s="26">
        <f t="shared" si="1085"/>
        <v>6.7299999999999999E-2</v>
      </c>
      <c r="AC2001" s="27">
        <f t="shared" si="1067"/>
        <v>17</v>
      </c>
      <c r="AD2001" s="27">
        <v>252</v>
      </c>
      <c r="AE2001" s="10">
        <f t="shared" si="1061"/>
        <v>1.0044034989999999</v>
      </c>
      <c r="AF2001" s="2">
        <f t="shared" si="1066"/>
        <v>1137.30545815</v>
      </c>
      <c r="AG2001" s="2">
        <f t="shared" si="1079"/>
        <v>1149.2741445900001</v>
      </c>
      <c r="AH2001" s="3" t="str">
        <f t="shared" si="1080"/>
        <v>-</v>
      </c>
      <c r="AI2001" s="4" t="str">
        <f t="shared" si="1062"/>
        <v>A+J=</v>
      </c>
      <c r="AJ2001" s="11">
        <f t="shared" si="1086"/>
        <v>42797</v>
      </c>
      <c r="AK2001" s="11"/>
      <c r="AL2001" s="4"/>
      <c r="AM2001" s="1"/>
      <c r="AN2001" s="11"/>
      <c r="AO2001" s="1"/>
      <c r="AP2001" s="1"/>
      <c r="AQ2001" s="1"/>
      <c r="AR2001" s="1"/>
      <c r="AS2001" s="6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</row>
    <row r="2002" spans="1:55" x14ac:dyDescent="0.2">
      <c r="A2002" s="144">
        <f t="shared" si="1081"/>
        <v>42791</v>
      </c>
      <c r="B2002" s="2">
        <f t="shared" si="1068"/>
        <v>262257.32585512154</v>
      </c>
      <c r="C2002" s="2">
        <f t="shared" si="1082"/>
        <v>181960.37849100001</v>
      </c>
      <c r="D2002" s="68">
        <f>SUM(Y2002:Y$2190)</f>
        <v>20277.193407070001</v>
      </c>
      <c r="E2002" s="68">
        <f t="shared" si="1069"/>
        <v>161683.18508393</v>
      </c>
      <c r="F2002" s="72">
        <f t="shared" si="1057"/>
        <v>4775.7</v>
      </c>
      <c r="G2002" s="3">
        <f>IF(N2002=1,VLOOKUP(A2001,[1]Plan1!$BG$69:$BI$188,3),G2001)</f>
        <v>4793.8500000000004</v>
      </c>
      <c r="H2002" s="11">
        <f t="shared" si="1058"/>
        <v>42706</v>
      </c>
      <c r="I2002" s="11">
        <f t="shared" si="1059"/>
        <v>42737</v>
      </c>
      <c r="J2002" s="26">
        <f t="shared" si="1070"/>
        <v>3.8004899805266223E-3</v>
      </c>
      <c r="K2002" s="11">
        <f t="shared" si="1083"/>
        <v>42795</v>
      </c>
      <c r="L2002" s="11">
        <f t="shared" si="1071"/>
        <v>42795</v>
      </c>
      <c r="M2002" s="1">
        <f t="shared" si="1084"/>
        <v>18</v>
      </c>
      <c r="N2002" s="1">
        <f t="shared" si="1054"/>
        <v>18</v>
      </c>
      <c r="O2002" s="2">
        <f t="shared" si="1072"/>
        <v>1.00380048</v>
      </c>
      <c r="P2002" s="10">
        <f t="shared" si="1064"/>
        <v>1.0029991</v>
      </c>
      <c r="Q2002" s="10">
        <f t="shared" si="1060"/>
        <v>1.4310666932309855</v>
      </c>
      <c r="R2002" s="2">
        <f t="shared" si="1063"/>
        <v>1.43650543</v>
      </c>
      <c r="S2002" s="2">
        <f t="shared" si="1055"/>
        <v>1.4193921199999999</v>
      </c>
      <c r="T2002" s="2">
        <f t="shared" si="1073"/>
        <v>258273.12738234</v>
      </c>
      <c r="U2002" s="2">
        <f t="shared" si="1074"/>
        <v>8504.0951306411098</v>
      </c>
      <c r="V2002" s="2">
        <f t="shared" si="1075"/>
        <v>70575.588228830442</v>
      </c>
      <c r="W2002" s="2">
        <f t="shared" si="1076"/>
        <v>261040.06185047154</v>
      </c>
      <c r="X2002" s="27">
        <f t="shared" si="1077"/>
        <v>0</v>
      </c>
      <c r="Y2002" s="2">
        <f t="shared" si="1056"/>
        <v>0</v>
      </c>
      <c r="Z2002" s="67">
        <f t="shared" si="1078"/>
        <v>0</v>
      </c>
      <c r="AA2002" s="2">
        <f t="shared" si="1065"/>
        <v>0</v>
      </c>
      <c r="AB2002" s="26">
        <f t="shared" si="1085"/>
        <v>6.7299999999999999E-2</v>
      </c>
      <c r="AC2002" s="27">
        <f t="shared" si="1067"/>
        <v>18</v>
      </c>
      <c r="AD2002" s="27">
        <v>252</v>
      </c>
      <c r="AE2002" s="10">
        <f t="shared" si="1061"/>
        <v>1.004663131</v>
      </c>
      <c r="AF2002" s="2">
        <f t="shared" si="1066"/>
        <v>1204.3614267600001</v>
      </c>
      <c r="AG2002" s="2">
        <f t="shared" si="1079"/>
        <v>1217.2640046500001</v>
      </c>
      <c r="AH2002" s="3" t="str">
        <f t="shared" si="1080"/>
        <v>-</v>
      </c>
      <c r="AI2002" s="4" t="str">
        <f t="shared" si="1062"/>
        <v>A+J=</v>
      </c>
      <c r="AJ2002" s="11">
        <f t="shared" si="1086"/>
        <v>42797</v>
      </c>
      <c r="AK2002" s="11"/>
      <c r="AL2002" s="4"/>
      <c r="AM2002" s="1"/>
      <c r="AN2002" s="11"/>
      <c r="AO2002" s="1"/>
      <c r="AP2002" s="1"/>
      <c r="AQ2002" s="1"/>
      <c r="AR2002" s="1"/>
      <c r="AS2002" s="6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</row>
    <row r="2003" spans="1:55" x14ac:dyDescent="0.2">
      <c r="A2003" s="144">
        <f t="shared" si="1081"/>
        <v>42792</v>
      </c>
      <c r="B2003" s="2">
        <f t="shared" si="1068"/>
        <v>262257.32585512154</v>
      </c>
      <c r="C2003" s="2">
        <f t="shared" si="1082"/>
        <v>181960.37849100001</v>
      </c>
      <c r="D2003" s="68">
        <f>SUM(Y2003:Y$2190)</f>
        <v>20277.193407070001</v>
      </c>
      <c r="E2003" s="68">
        <f t="shared" si="1069"/>
        <v>161683.18508393</v>
      </c>
      <c r="F2003" s="72">
        <f t="shared" si="1057"/>
        <v>4775.7</v>
      </c>
      <c r="G2003" s="3">
        <f>IF(N2003=1,VLOOKUP(A2002,[1]Plan1!$BG$69:$BI$188,3),G2002)</f>
        <v>4793.8500000000004</v>
      </c>
      <c r="H2003" s="11">
        <f t="shared" si="1058"/>
        <v>42706</v>
      </c>
      <c r="I2003" s="11">
        <f t="shared" si="1059"/>
        <v>42737</v>
      </c>
      <c r="J2003" s="26">
        <f t="shared" si="1070"/>
        <v>3.8004899805266223E-3</v>
      </c>
      <c r="K2003" s="11">
        <f t="shared" si="1083"/>
        <v>42795</v>
      </c>
      <c r="L2003" s="11">
        <f t="shared" si="1071"/>
        <v>42795</v>
      </c>
      <c r="M2003" s="1">
        <f t="shared" si="1084"/>
        <v>18</v>
      </c>
      <c r="N2003" s="1">
        <f t="shared" si="1054"/>
        <v>18</v>
      </c>
      <c r="O2003" s="2">
        <f t="shared" si="1072"/>
        <v>1.00380048</v>
      </c>
      <c r="P2003" s="10">
        <f t="shared" si="1064"/>
        <v>1.0029991</v>
      </c>
      <c r="Q2003" s="10">
        <f t="shared" si="1060"/>
        <v>1.4310666932309855</v>
      </c>
      <c r="R2003" s="2">
        <f t="shared" si="1063"/>
        <v>1.43650543</v>
      </c>
      <c r="S2003" s="2">
        <f t="shared" si="1055"/>
        <v>1.4193921199999999</v>
      </c>
      <c r="T2003" s="2">
        <f t="shared" si="1073"/>
        <v>258273.12738234</v>
      </c>
      <c r="U2003" s="2">
        <f t="shared" si="1074"/>
        <v>8504.0951306411098</v>
      </c>
      <c r="V2003" s="2">
        <f t="shared" si="1075"/>
        <v>70575.588228830442</v>
      </c>
      <c r="W2003" s="2">
        <f t="shared" si="1076"/>
        <v>261040.06185047154</v>
      </c>
      <c r="X2003" s="27">
        <f t="shared" si="1077"/>
        <v>0</v>
      </c>
      <c r="Y2003" s="2">
        <f t="shared" si="1056"/>
        <v>0</v>
      </c>
      <c r="Z2003" s="67">
        <f t="shared" si="1078"/>
        <v>0</v>
      </c>
      <c r="AA2003" s="2">
        <f t="shared" si="1065"/>
        <v>0</v>
      </c>
      <c r="AB2003" s="26">
        <f t="shared" si="1085"/>
        <v>6.7299999999999999E-2</v>
      </c>
      <c r="AC2003" s="27">
        <f t="shared" si="1067"/>
        <v>18</v>
      </c>
      <c r="AD2003" s="27">
        <v>252</v>
      </c>
      <c r="AE2003" s="10">
        <f t="shared" si="1061"/>
        <v>1.004663131</v>
      </c>
      <c r="AF2003" s="2">
        <f t="shared" si="1066"/>
        <v>1204.3614267600001</v>
      </c>
      <c r="AG2003" s="2">
        <f t="shared" si="1079"/>
        <v>1217.2640046500001</v>
      </c>
      <c r="AH2003" s="3" t="str">
        <f t="shared" si="1080"/>
        <v>-</v>
      </c>
      <c r="AI2003" s="4" t="str">
        <f t="shared" si="1062"/>
        <v>A+J=</v>
      </c>
      <c r="AJ2003" s="11">
        <f t="shared" si="1086"/>
        <v>42797</v>
      </c>
      <c r="AK2003" s="11"/>
      <c r="AL2003" s="4"/>
      <c r="AM2003" s="1"/>
      <c r="AN2003" s="11"/>
      <c r="AO2003" s="1"/>
      <c r="AP2003" s="1"/>
      <c r="AQ2003" s="1"/>
      <c r="AR2003" s="1"/>
      <c r="AS2003" s="6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</row>
    <row r="2004" spans="1:55" x14ac:dyDescent="0.2">
      <c r="A2004" s="144">
        <f t="shared" si="1081"/>
        <v>42793</v>
      </c>
      <c r="B2004" s="2">
        <f t="shared" si="1068"/>
        <v>262257.32585512154</v>
      </c>
      <c r="C2004" s="2">
        <f t="shared" si="1082"/>
        <v>181960.37849100001</v>
      </c>
      <c r="D2004" s="68">
        <f>SUM(Y2004:Y$2190)</f>
        <v>20277.193407070001</v>
      </c>
      <c r="E2004" s="68">
        <f t="shared" si="1069"/>
        <v>161683.18508393</v>
      </c>
      <c r="F2004" s="72">
        <f t="shared" si="1057"/>
        <v>4775.7</v>
      </c>
      <c r="G2004" s="3">
        <f>IF(N2004=1,VLOOKUP(A2003,[1]Plan1!$BG$69:$BI$188,3),G2003)</f>
        <v>4793.8500000000004</v>
      </c>
      <c r="H2004" s="11">
        <f t="shared" si="1058"/>
        <v>42706</v>
      </c>
      <c r="I2004" s="11">
        <f t="shared" si="1059"/>
        <v>42737</v>
      </c>
      <c r="J2004" s="26">
        <f t="shared" si="1070"/>
        <v>3.8004899805266223E-3</v>
      </c>
      <c r="K2004" s="11">
        <f t="shared" si="1083"/>
        <v>42795</v>
      </c>
      <c r="L2004" s="11">
        <f t="shared" si="1071"/>
        <v>42795</v>
      </c>
      <c r="M2004" s="1">
        <f t="shared" si="1084"/>
        <v>18</v>
      </c>
      <c r="N2004" s="1">
        <f t="shared" si="1054"/>
        <v>18</v>
      </c>
      <c r="O2004" s="2">
        <f t="shared" si="1072"/>
        <v>1.00380048</v>
      </c>
      <c r="P2004" s="10">
        <f t="shared" si="1064"/>
        <v>1.0029991</v>
      </c>
      <c r="Q2004" s="10">
        <f t="shared" si="1060"/>
        <v>1.4310666932309855</v>
      </c>
      <c r="R2004" s="2">
        <f t="shared" si="1063"/>
        <v>1.43650543</v>
      </c>
      <c r="S2004" s="2">
        <f t="shared" si="1055"/>
        <v>1.4193921199999999</v>
      </c>
      <c r="T2004" s="2">
        <f t="shared" si="1073"/>
        <v>258273.12738234</v>
      </c>
      <c r="U2004" s="2">
        <f t="shared" si="1074"/>
        <v>8504.0951306411098</v>
      </c>
      <c r="V2004" s="2">
        <f t="shared" si="1075"/>
        <v>70575.588228830442</v>
      </c>
      <c r="W2004" s="2">
        <f t="shared" si="1076"/>
        <v>261040.06185047154</v>
      </c>
      <c r="X2004" s="27">
        <f t="shared" si="1077"/>
        <v>0</v>
      </c>
      <c r="Y2004" s="2">
        <f t="shared" si="1056"/>
        <v>0</v>
      </c>
      <c r="Z2004" s="67">
        <f t="shared" si="1078"/>
        <v>0</v>
      </c>
      <c r="AA2004" s="2">
        <f t="shared" si="1065"/>
        <v>0</v>
      </c>
      <c r="AB2004" s="26">
        <f t="shared" si="1085"/>
        <v>6.7299999999999999E-2</v>
      </c>
      <c r="AC2004" s="27">
        <f t="shared" si="1067"/>
        <v>18</v>
      </c>
      <c r="AD2004" s="27">
        <v>252</v>
      </c>
      <c r="AE2004" s="10">
        <f t="shared" si="1061"/>
        <v>1.004663131</v>
      </c>
      <c r="AF2004" s="2">
        <f t="shared" si="1066"/>
        <v>1204.3614267600001</v>
      </c>
      <c r="AG2004" s="2">
        <f t="shared" si="1079"/>
        <v>1217.2640046500001</v>
      </c>
      <c r="AH2004" s="3" t="str">
        <f t="shared" si="1080"/>
        <v>-</v>
      </c>
      <c r="AI2004" s="4" t="str">
        <f t="shared" si="1062"/>
        <v>A+J=</v>
      </c>
      <c r="AJ2004" s="11">
        <f t="shared" si="1086"/>
        <v>42797</v>
      </c>
      <c r="AK2004" s="11"/>
      <c r="AL2004" s="4"/>
      <c r="AM2004" s="1"/>
      <c r="AN2004" s="11"/>
      <c r="AO2004" s="1"/>
      <c r="AP2004" s="1"/>
      <c r="AQ2004" s="1"/>
      <c r="AR2004" s="1"/>
      <c r="AS2004" s="6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</row>
    <row r="2005" spans="1:55" x14ac:dyDescent="0.2">
      <c r="A2005" s="144">
        <f t="shared" si="1081"/>
        <v>42794</v>
      </c>
      <c r="B2005" s="2">
        <f t="shared" si="1068"/>
        <v>262257.32585512154</v>
      </c>
      <c r="C2005" s="2">
        <f t="shared" si="1082"/>
        <v>181960.37849100001</v>
      </c>
      <c r="D2005" s="68">
        <f>SUM(Y2005:Y$2190)</f>
        <v>20277.193407070001</v>
      </c>
      <c r="E2005" s="68">
        <f t="shared" si="1069"/>
        <v>161683.18508393</v>
      </c>
      <c r="F2005" s="72">
        <f t="shared" si="1057"/>
        <v>4775.7</v>
      </c>
      <c r="G2005" s="3">
        <f>IF(N2005=1,VLOOKUP(A2004,[1]Plan1!$BG$69:$BI$188,3),G2004)</f>
        <v>4793.8500000000004</v>
      </c>
      <c r="H2005" s="11">
        <f t="shared" si="1058"/>
        <v>42706</v>
      </c>
      <c r="I2005" s="11">
        <f t="shared" si="1059"/>
        <v>42737</v>
      </c>
      <c r="J2005" s="26">
        <f t="shared" si="1070"/>
        <v>3.8004899805266223E-3</v>
      </c>
      <c r="K2005" s="11">
        <f t="shared" si="1083"/>
        <v>42795</v>
      </c>
      <c r="L2005" s="11">
        <f t="shared" si="1071"/>
        <v>42795</v>
      </c>
      <c r="M2005" s="1">
        <f t="shared" si="1084"/>
        <v>18</v>
      </c>
      <c r="N2005" s="1">
        <f t="shared" si="1054"/>
        <v>18</v>
      </c>
      <c r="O2005" s="2">
        <f t="shared" si="1072"/>
        <v>1.00380048</v>
      </c>
      <c r="P2005" s="10">
        <f t="shared" si="1064"/>
        <v>1.0029991</v>
      </c>
      <c r="Q2005" s="10">
        <f t="shared" si="1060"/>
        <v>1.4310666932309855</v>
      </c>
      <c r="R2005" s="2">
        <f t="shared" si="1063"/>
        <v>1.43650543</v>
      </c>
      <c r="S2005" s="2">
        <f t="shared" si="1055"/>
        <v>1.4193921199999999</v>
      </c>
      <c r="T2005" s="2">
        <f t="shared" si="1073"/>
        <v>258273.12738234</v>
      </c>
      <c r="U2005" s="2">
        <f t="shared" si="1074"/>
        <v>8504.0951306411098</v>
      </c>
      <c r="V2005" s="2">
        <f t="shared" si="1075"/>
        <v>70575.588228830442</v>
      </c>
      <c r="W2005" s="2">
        <f t="shared" si="1076"/>
        <v>261040.06185047154</v>
      </c>
      <c r="X2005" s="27">
        <f t="shared" si="1077"/>
        <v>0</v>
      </c>
      <c r="Y2005" s="2">
        <f t="shared" si="1056"/>
        <v>0</v>
      </c>
      <c r="Z2005" s="67">
        <f t="shared" si="1078"/>
        <v>0</v>
      </c>
      <c r="AA2005" s="2">
        <f t="shared" si="1065"/>
        <v>0</v>
      </c>
      <c r="AB2005" s="26">
        <f t="shared" si="1085"/>
        <v>6.7299999999999999E-2</v>
      </c>
      <c r="AC2005" s="27">
        <f t="shared" si="1067"/>
        <v>18</v>
      </c>
      <c r="AD2005" s="27">
        <v>252</v>
      </c>
      <c r="AE2005" s="10">
        <f t="shared" si="1061"/>
        <v>1.004663131</v>
      </c>
      <c r="AF2005" s="2">
        <f t="shared" si="1066"/>
        <v>1204.3614267600001</v>
      </c>
      <c r="AG2005" s="2">
        <f t="shared" si="1079"/>
        <v>1217.2640046500001</v>
      </c>
      <c r="AH2005" s="3" t="str">
        <f t="shared" si="1080"/>
        <v>-</v>
      </c>
      <c r="AI2005" s="4" t="str">
        <f t="shared" si="1062"/>
        <v>A+J=</v>
      </c>
      <c r="AJ2005" s="11">
        <f t="shared" si="1086"/>
        <v>42797</v>
      </c>
      <c r="AK2005" s="11"/>
      <c r="AL2005" s="4"/>
      <c r="AM2005" s="1"/>
      <c r="AN2005" s="11"/>
      <c r="AO2005" s="1"/>
      <c r="AP2005" s="1"/>
      <c r="AQ2005" s="1"/>
      <c r="AR2005" s="1"/>
      <c r="AS2005" s="6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</row>
    <row r="2006" spans="1:55" x14ac:dyDescent="0.2">
      <c r="A2006" s="144">
        <f t="shared" si="1081"/>
        <v>42795</v>
      </c>
      <c r="B2006" s="2">
        <f t="shared" si="1068"/>
        <v>262257.32585512154</v>
      </c>
      <c r="C2006" s="2">
        <f t="shared" si="1082"/>
        <v>181960.37849100001</v>
      </c>
      <c r="D2006" s="68">
        <f>SUM(Y2006:Y$2190)</f>
        <v>20277.193407070001</v>
      </c>
      <c r="E2006" s="68">
        <f t="shared" si="1069"/>
        <v>161683.18508393</v>
      </c>
      <c r="F2006" s="72">
        <f t="shared" si="1057"/>
        <v>4775.7</v>
      </c>
      <c r="G2006" s="3">
        <f>IF(N2006=1,VLOOKUP(A2005,[1]Plan1!$BG$69:$BI$188,3),G2005)</f>
        <v>4793.8500000000004</v>
      </c>
      <c r="H2006" s="11">
        <f t="shared" si="1058"/>
        <v>42706</v>
      </c>
      <c r="I2006" s="11">
        <f t="shared" si="1059"/>
        <v>42737</v>
      </c>
      <c r="J2006" s="26">
        <f t="shared" si="1070"/>
        <v>3.8004899805266223E-3</v>
      </c>
      <c r="K2006" s="11">
        <f t="shared" si="1083"/>
        <v>42828</v>
      </c>
      <c r="L2006" s="11">
        <f t="shared" si="1071"/>
        <v>42795</v>
      </c>
      <c r="M2006" s="1">
        <f t="shared" si="1084"/>
        <v>18</v>
      </c>
      <c r="N2006" s="1">
        <f t="shared" si="1054"/>
        <v>18</v>
      </c>
      <c r="O2006" s="2">
        <f t="shared" si="1072"/>
        <v>1.00380048</v>
      </c>
      <c r="P2006" s="10">
        <f t="shared" si="1064"/>
        <v>1.0029991</v>
      </c>
      <c r="Q2006" s="10">
        <f t="shared" si="1060"/>
        <v>1.4310666932309855</v>
      </c>
      <c r="R2006" s="2">
        <f t="shared" si="1063"/>
        <v>1.43650543</v>
      </c>
      <c r="S2006" s="2">
        <f t="shared" si="1055"/>
        <v>1.4193921199999999</v>
      </c>
      <c r="T2006" s="2">
        <f t="shared" si="1073"/>
        <v>258273.12738234</v>
      </c>
      <c r="U2006" s="2">
        <f t="shared" si="1074"/>
        <v>8504.0951306411098</v>
      </c>
      <c r="V2006" s="2">
        <f t="shared" si="1075"/>
        <v>70575.588228830442</v>
      </c>
      <c r="W2006" s="2">
        <f t="shared" si="1076"/>
        <v>261040.06185047154</v>
      </c>
      <c r="X2006" s="27">
        <f t="shared" si="1077"/>
        <v>65</v>
      </c>
      <c r="Y2006" s="2">
        <f t="shared" si="1056"/>
        <v>2983.1662747</v>
      </c>
      <c r="Z2006" s="67">
        <f t="shared" si="1078"/>
        <v>1.6394592600000001E-2</v>
      </c>
      <c r="AA2006" s="2">
        <f t="shared" si="1065"/>
        <v>4234.2827029600003</v>
      </c>
      <c r="AB2006" s="26">
        <f t="shared" si="1085"/>
        <v>6.7299999999999999E-2</v>
      </c>
      <c r="AC2006" s="27">
        <f t="shared" si="1067"/>
        <v>18</v>
      </c>
      <c r="AD2006" s="27">
        <v>252</v>
      </c>
      <c r="AE2006" s="10">
        <f t="shared" si="1061"/>
        <v>1.004663131</v>
      </c>
      <c r="AF2006" s="2">
        <f t="shared" si="1066"/>
        <v>1204.3614267600001</v>
      </c>
      <c r="AG2006" s="2">
        <f t="shared" si="1079"/>
        <v>1217.2640046500001</v>
      </c>
      <c r="AH2006" s="3">
        <f t="shared" si="1080"/>
        <v>5438.6441297199999</v>
      </c>
      <c r="AI2006" s="4" t="str">
        <f t="shared" si="1062"/>
        <v>A+J=</v>
      </c>
      <c r="AJ2006" s="11">
        <f t="shared" si="1086"/>
        <v>42797</v>
      </c>
      <c r="AK2006" s="11"/>
      <c r="AL2006" s="4"/>
      <c r="AM2006" s="1"/>
      <c r="AN2006" s="11"/>
      <c r="AO2006" s="1"/>
      <c r="AP2006" s="1"/>
      <c r="AQ2006" s="1"/>
      <c r="AR2006" s="1"/>
      <c r="AS2006" s="6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</row>
    <row r="2007" spans="1:55" x14ac:dyDescent="0.2">
      <c r="A2007" s="144">
        <f t="shared" si="1081"/>
        <v>42796</v>
      </c>
      <c r="B2007" s="2">
        <f t="shared" si="1068"/>
        <v>256905.44166680917</v>
      </c>
      <c r="C2007" s="2">
        <f t="shared" si="1082"/>
        <v>178977.21221629999</v>
      </c>
      <c r="D2007" s="68">
        <f>SUM(Y2007:Y$2190)</f>
        <v>17294.02713237</v>
      </c>
      <c r="E2007" s="68">
        <f t="shared" si="1069"/>
        <v>161683.18508392997</v>
      </c>
      <c r="F2007" s="72">
        <f t="shared" si="1057"/>
        <v>4793.8500000000004</v>
      </c>
      <c r="G2007" s="3">
        <f>IF(N2007=1,VLOOKUP(A2006,[1]Plan1!$BG$69:$BI$188,3),G2006)</f>
        <v>4809.67</v>
      </c>
      <c r="H2007" s="11">
        <f t="shared" si="1058"/>
        <v>42737</v>
      </c>
      <c r="I2007" s="11">
        <f t="shared" si="1059"/>
        <v>42768</v>
      </c>
      <c r="J2007" s="26">
        <f t="shared" si="1070"/>
        <v>3.3000615371778785E-3</v>
      </c>
      <c r="K2007" s="11">
        <f t="shared" si="1083"/>
        <v>42828</v>
      </c>
      <c r="L2007" s="11">
        <f t="shared" si="1071"/>
        <v>42828</v>
      </c>
      <c r="M2007" s="1">
        <f t="shared" si="1084"/>
        <v>23</v>
      </c>
      <c r="N2007" s="1">
        <f t="shared" si="1054"/>
        <v>1</v>
      </c>
      <c r="O2007" s="2">
        <f t="shared" si="1072"/>
        <v>1.00014325</v>
      </c>
      <c r="P2007" s="10">
        <f t="shared" si="1064"/>
        <v>1.00380048</v>
      </c>
      <c r="Q2007" s="10">
        <f t="shared" si="1060"/>
        <v>1.436505433577276</v>
      </c>
      <c r="R2007" s="2">
        <f t="shared" si="1063"/>
        <v>1.4367112099999999</v>
      </c>
      <c r="S2007" s="2">
        <f t="shared" si="1055"/>
        <v>1.4193921199999999</v>
      </c>
      <c r="T2007" s="2">
        <f t="shared" si="1073"/>
        <v>254038.84467938001</v>
      </c>
      <c r="U2007" s="2">
        <f t="shared" si="1074"/>
        <v>7252.9787023821737</v>
      </c>
      <c r="V2007" s="2">
        <f t="shared" si="1075"/>
        <v>70608.859394656989</v>
      </c>
      <c r="W2007" s="2">
        <f t="shared" si="1076"/>
        <v>256839.05031333916</v>
      </c>
      <c r="X2007" s="27">
        <f t="shared" si="1077"/>
        <v>0</v>
      </c>
      <c r="Y2007" s="2">
        <f t="shared" si="1056"/>
        <v>0</v>
      </c>
      <c r="Z2007" s="67">
        <f t="shared" si="1078"/>
        <v>0</v>
      </c>
      <c r="AA2007" s="2">
        <f t="shared" si="1065"/>
        <v>0</v>
      </c>
      <c r="AB2007" s="26">
        <f t="shared" si="1085"/>
        <v>6.7299999999999999E-2</v>
      </c>
      <c r="AC2007" s="27">
        <f t="shared" si="1067"/>
        <v>1</v>
      </c>
      <c r="AD2007" s="27">
        <v>252</v>
      </c>
      <c r="AE2007" s="10">
        <f t="shared" si="1061"/>
        <v>1.0002584940000001</v>
      </c>
      <c r="AF2007" s="2">
        <f t="shared" si="1066"/>
        <v>65.667517110000006</v>
      </c>
      <c r="AG2007" s="2">
        <f t="shared" si="1079"/>
        <v>66.391353469999999</v>
      </c>
      <c r="AH2007" s="3" t="str">
        <f t="shared" si="1080"/>
        <v>-</v>
      </c>
      <c r="AI2007" s="4" t="str">
        <f t="shared" si="1062"/>
        <v>A+J=</v>
      </c>
      <c r="AJ2007" s="11">
        <f t="shared" si="1086"/>
        <v>42830</v>
      </c>
      <c r="AK2007" s="11"/>
      <c r="AL2007" s="4"/>
      <c r="AM2007" s="1"/>
      <c r="AN2007" s="11"/>
      <c r="AO2007" s="1"/>
      <c r="AP2007" s="1"/>
      <c r="AQ2007" s="1"/>
      <c r="AR2007" s="1"/>
      <c r="AS2007" s="6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</row>
    <row r="2008" spans="1:55" x14ac:dyDescent="0.2">
      <c r="A2008" s="144">
        <f t="shared" si="1081"/>
        <v>42797</v>
      </c>
      <c r="B2008" s="2">
        <f t="shared" si="1068"/>
        <v>257005.14506801317</v>
      </c>
      <c r="C2008" s="2">
        <f t="shared" si="1082"/>
        <v>178977.21221629999</v>
      </c>
      <c r="D2008" s="68">
        <f>SUM(Y2008:Y$2190)</f>
        <v>17294.02713237</v>
      </c>
      <c r="E2008" s="68">
        <f t="shared" si="1069"/>
        <v>161683.18508392997</v>
      </c>
      <c r="F2008" s="72">
        <f t="shared" si="1057"/>
        <v>4793.8500000000004</v>
      </c>
      <c r="G2008" s="3">
        <f>IF(N2008=1,VLOOKUP(A2007,[1]Plan1!$BG$69:$BI$188,3),G2007)</f>
        <v>4809.67</v>
      </c>
      <c r="H2008" s="11">
        <f t="shared" si="1058"/>
        <v>42737</v>
      </c>
      <c r="I2008" s="11">
        <f t="shared" si="1059"/>
        <v>42768</v>
      </c>
      <c r="J2008" s="26">
        <f t="shared" si="1070"/>
        <v>3.3000615371778785E-3</v>
      </c>
      <c r="K2008" s="11">
        <f t="shared" si="1083"/>
        <v>42828</v>
      </c>
      <c r="L2008" s="11">
        <f t="shared" si="1071"/>
        <v>42828</v>
      </c>
      <c r="M2008" s="1">
        <f t="shared" si="1084"/>
        <v>23</v>
      </c>
      <c r="N2008" s="1">
        <f t="shared" si="1054"/>
        <v>2</v>
      </c>
      <c r="O2008" s="2">
        <f t="shared" si="1072"/>
        <v>1.0002865299999999</v>
      </c>
      <c r="P2008" s="10">
        <f t="shared" si="1064"/>
        <v>1.00380048</v>
      </c>
      <c r="Q2008" s="10">
        <f t="shared" si="1060"/>
        <v>1.436505433577276</v>
      </c>
      <c r="R2008" s="2">
        <f t="shared" si="1063"/>
        <v>1.43691703</v>
      </c>
      <c r="S2008" s="2">
        <f t="shared" si="1055"/>
        <v>1.4193921199999999</v>
      </c>
      <c r="T2008" s="2">
        <f t="shared" si="1073"/>
        <v>254038.84467938001</v>
      </c>
      <c r="U2008" s="2">
        <f t="shared" si="1074"/>
        <v>7252.9787023821737</v>
      </c>
      <c r="V2008" s="2">
        <f t="shared" si="1075"/>
        <v>70642.137027810997</v>
      </c>
      <c r="W2008" s="2">
        <f t="shared" si="1076"/>
        <v>256872.32794649317</v>
      </c>
      <c r="X2008" s="27">
        <f t="shared" si="1077"/>
        <v>0</v>
      </c>
      <c r="Y2008" s="2">
        <f t="shared" si="1056"/>
        <v>0</v>
      </c>
      <c r="Z2008" s="67">
        <f t="shared" si="1078"/>
        <v>0</v>
      </c>
      <c r="AA2008" s="2">
        <f t="shared" si="1065"/>
        <v>0</v>
      </c>
      <c r="AB2008" s="26">
        <f t="shared" si="1085"/>
        <v>6.7299999999999999E-2</v>
      </c>
      <c r="AC2008" s="27">
        <f t="shared" si="1067"/>
        <v>2</v>
      </c>
      <c r="AD2008" s="27">
        <v>252</v>
      </c>
      <c r="AE2008" s="10">
        <f t="shared" si="1061"/>
        <v>1.000517055</v>
      </c>
      <c r="AF2008" s="2">
        <f t="shared" si="1066"/>
        <v>131.35205482999999</v>
      </c>
      <c r="AG2008" s="2">
        <f t="shared" si="1079"/>
        <v>132.81712152</v>
      </c>
      <c r="AH2008" s="3" t="str">
        <f t="shared" si="1080"/>
        <v>-</v>
      </c>
      <c r="AI2008" s="4" t="str">
        <f t="shared" si="1062"/>
        <v>A+J=</v>
      </c>
      <c r="AJ2008" s="11">
        <f t="shared" si="1086"/>
        <v>42830</v>
      </c>
      <c r="AK2008" s="11"/>
      <c r="AL2008" s="4"/>
      <c r="AM2008" s="1"/>
      <c r="AN2008" s="11"/>
      <c r="AO2008" s="1"/>
      <c r="AP2008" s="1"/>
      <c r="AQ2008" s="1"/>
      <c r="AR2008" s="1"/>
      <c r="AS2008" s="6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</row>
    <row r="2009" spans="1:55" x14ac:dyDescent="0.2">
      <c r="A2009" s="144">
        <f t="shared" si="1081"/>
        <v>42798</v>
      </c>
      <c r="B2009" s="2">
        <f t="shared" si="1068"/>
        <v>257104.88612667087</v>
      </c>
      <c r="C2009" s="2">
        <f t="shared" si="1082"/>
        <v>178977.21221629999</v>
      </c>
      <c r="D2009" s="68">
        <f>SUM(Y2009:Y$2190)</f>
        <v>17294.02713237</v>
      </c>
      <c r="E2009" s="68">
        <f t="shared" si="1069"/>
        <v>161683.18508392997</v>
      </c>
      <c r="F2009" s="72">
        <f t="shared" si="1057"/>
        <v>4793.8500000000004</v>
      </c>
      <c r="G2009" s="3">
        <f>IF(N2009=1,VLOOKUP(A2008,[1]Plan1!$BG$69:$BI$188,3),G2008)</f>
        <v>4809.67</v>
      </c>
      <c r="H2009" s="11">
        <f t="shared" si="1058"/>
        <v>42737</v>
      </c>
      <c r="I2009" s="11">
        <f t="shared" si="1059"/>
        <v>42768</v>
      </c>
      <c r="J2009" s="26">
        <f t="shared" si="1070"/>
        <v>3.3000615371778785E-3</v>
      </c>
      <c r="K2009" s="11">
        <f t="shared" si="1083"/>
        <v>42828</v>
      </c>
      <c r="L2009" s="11">
        <f t="shared" si="1071"/>
        <v>42828</v>
      </c>
      <c r="M2009" s="1">
        <f t="shared" si="1084"/>
        <v>23</v>
      </c>
      <c r="N2009" s="1">
        <f t="shared" si="1054"/>
        <v>3</v>
      </c>
      <c r="O2009" s="2">
        <f t="shared" si="1072"/>
        <v>1.0004298199999999</v>
      </c>
      <c r="P2009" s="10">
        <f t="shared" si="1064"/>
        <v>1.00380048</v>
      </c>
      <c r="Q2009" s="10">
        <f t="shared" si="1060"/>
        <v>1.436505433577276</v>
      </c>
      <c r="R2009" s="2">
        <f t="shared" si="1063"/>
        <v>1.4371228700000001</v>
      </c>
      <c r="S2009" s="2">
        <f t="shared" si="1055"/>
        <v>1.4193921199999999</v>
      </c>
      <c r="T2009" s="2">
        <f t="shared" si="1073"/>
        <v>254038.84467938001</v>
      </c>
      <c r="U2009" s="2">
        <f t="shared" si="1074"/>
        <v>7252.9787023821737</v>
      </c>
      <c r="V2009" s="2">
        <f t="shared" si="1075"/>
        <v>70675.41789462867</v>
      </c>
      <c r="W2009" s="2">
        <f t="shared" si="1076"/>
        <v>256905.60881331086</v>
      </c>
      <c r="X2009" s="27">
        <f t="shared" si="1077"/>
        <v>0</v>
      </c>
      <c r="Y2009" s="2">
        <f t="shared" si="1056"/>
        <v>0</v>
      </c>
      <c r="Z2009" s="67">
        <f t="shared" si="1078"/>
        <v>0</v>
      </c>
      <c r="AA2009" s="2">
        <f t="shared" si="1065"/>
        <v>0</v>
      </c>
      <c r="AB2009" s="26">
        <f t="shared" si="1085"/>
        <v>6.7299999999999999E-2</v>
      </c>
      <c r="AC2009" s="27">
        <f t="shared" si="1067"/>
        <v>3</v>
      </c>
      <c r="AD2009" s="27">
        <v>252</v>
      </c>
      <c r="AE2009" s="10">
        <f t="shared" si="1061"/>
        <v>1.0007756830000001</v>
      </c>
      <c r="AF2009" s="2">
        <f t="shared" si="1066"/>
        <v>197.05361314999999</v>
      </c>
      <c r="AG2009" s="2">
        <f t="shared" si="1079"/>
        <v>199.27731335999999</v>
      </c>
      <c r="AH2009" s="3" t="str">
        <f t="shared" si="1080"/>
        <v>-</v>
      </c>
      <c r="AI2009" s="4" t="str">
        <f t="shared" si="1062"/>
        <v>A+J=</v>
      </c>
      <c r="AJ2009" s="11">
        <f t="shared" si="1086"/>
        <v>42830</v>
      </c>
      <c r="AK2009" s="11"/>
      <c r="AL2009" s="4"/>
      <c r="AM2009" s="1"/>
      <c r="AN2009" s="11"/>
      <c r="AO2009" s="1"/>
      <c r="AP2009" s="1"/>
      <c r="AQ2009" s="1"/>
      <c r="AR2009" s="1"/>
      <c r="AS2009" s="6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</row>
    <row r="2010" spans="1:55" x14ac:dyDescent="0.2">
      <c r="A2010" s="144">
        <f t="shared" si="1081"/>
        <v>42799</v>
      </c>
      <c r="B2010" s="2">
        <f t="shared" si="1068"/>
        <v>257104.88612667087</v>
      </c>
      <c r="C2010" s="2">
        <f t="shared" si="1082"/>
        <v>178977.21221629999</v>
      </c>
      <c r="D2010" s="68">
        <f>SUM(Y2010:Y$2190)</f>
        <v>17294.02713237</v>
      </c>
      <c r="E2010" s="68">
        <f t="shared" si="1069"/>
        <v>161683.18508392997</v>
      </c>
      <c r="F2010" s="72">
        <f t="shared" si="1057"/>
        <v>4793.8500000000004</v>
      </c>
      <c r="G2010" s="3">
        <f>IF(N2010=1,VLOOKUP(A2009,[1]Plan1!$BG$69:$BI$188,3),G2009)</f>
        <v>4809.67</v>
      </c>
      <c r="H2010" s="11">
        <f t="shared" si="1058"/>
        <v>42737</v>
      </c>
      <c r="I2010" s="11">
        <f t="shared" si="1059"/>
        <v>42768</v>
      </c>
      <c r="J2010" s="26">
        <f t="shared" si="1070"/>
        <v>3.3000615371778785E-3</v>
      </c>
      <c r="K2010" s="11">
        <f t="shared" si="1083"/>
        <v>42828</v>
      </c>
      <c r="L2010" s="11">
        <f t="shared" si="1071"/>
        <v>42828</v>
      </c>
      <c r="M2010" s="1">
        <f t="shared" si="1084"/>
        <v>23</v>
      </c>
      <c r="N2010" s="1">
        <f t="shared" si="1054"/>
        <v>3</v>
      </c>
      <c r="O2010" s="2">
        <f t="shared" si="1072"/>
        <v>1.0004298199999999</v>
      </c>
      <c r="P2010" s="10">
        <f t="shared" si="1064"/>
        <v>1.00380048</v>
      </c>
      <c r="Q2010" s="10">
        <f t="shared" si="1060"/>
        <v>1.436505433577276</v>
      </c>
      <c r="R2010" s="2">
        <f t="shared" si="1063"/>
        <v>1.4371228700000001</v>
      </c>
      <c r="S2010" s="2">
        <f t="shared" si="1055"/>
        <v>1.4193921199999999</v>
      </c>
      <c r="T2010" s="2">
        <f t="shared" si="1073"/>
        <v>254038.84467938001</v>
      </c>
      <c r="U2010" s="2">
        <f t="shared" si="1074"/>
        <v>7252.9787023821737</v>
      </c>
      <c r="V2010" s="2">
        <f t="shared" si="1075"/>
        <v>70675.41789462867</v>
      </c>
      <c r="W2010" s="2">
        <f t="shared" si="1076"/>
        <v>256905.60881331086</v>
      </c>
      <c r="X2010" s="27">
        <f t="shared" si="1077"/>
        <v>0</v>
      </c>
      <c r="Y2010" s="2">
        <f t="shared" si="1056"/>
        <v>0</v>
      </c>
      <c r="Z2010" s="67">
        <f t="shared" si="1078"/>
        <v>0</v>
      </c>
      <c r="AA2010" s="2">
        <f t="shared" si="1065"/>
        <v>0</v>
      </c>
      <c r="AB2010" s="26">
        <f t="shared" si="1085"/>
        <v>6.7299999999999999E-2</v>
      </c>
      <c r="AC2010" s="27">
        <f t="shared" si="1067"/>
        <v>3</v>
      </c>
      <c r="AD2010" s="27">
        <v>252</v>
      </c>
      <c r="AE2010" s="10">
        <f t="shared" si="1061"/>
        <v>1.0007756830000001</v>
      </c>
      <c r="AF2010" s="2">
        <f t="shared" si="1066"/>
        <v>197.05361314999999</v>
      </c>
      <c r="AG2010" s="2">
        <f t="shared" si="1079"/>
        <v>199.27731335999999</v>
      </c>
      <c r="AH2010" s="3" t="str">
        <f t="shared" si="1080"/>
        <v>-</v>
      </c>
      <c r="AI2010" s="4" t="str">
        <f t="shared" si="1062"/>
        <v>A+J=</v>
      </c>
      <c r="AJ2010" s="11">
        <f t="shared" si="1086"/>
        <v>42830</v>
      </c>
      <c r="AK2010" s="11"/>
      <c r="AL2010" s="4"/>
      <c r="AM2010" s="1"/>
      <c r="AN2010" s="11"/>
      <c r="AO2010" s="1"/>
      <c r="AP2010" s="1"/>
      <c r="AQ2010" s="1"/>
      <c r="AR2010" s="1"/>
      <c r="AS2010" s="6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</row>
    <row r="2011" spans="1:55" x14ac:dyDescent="0.2">
      <c r="A2011" s="144">
        <f t="shared" si="1081"/>
        <v>42800</v>
      </c>
      <c r="B2011" s="2">
        <f t="shared" si="1068"/>
        <v>257104.88612667087</v>
      </c>
      <c r="C2011" s="2">
        <f t="shared" si="1082"/>
        <v>178977.21221629999</v>
      </c>
      <c r="D2011" s="68">
        <f>SUM(Y2011:Y$2190)</f>
        <v>17294.02713237</v>
      </c>
      <c r="E2011" s="68">
        <f t="shared" si="1069"/>
        <v>161683.18508392997</v>
      </c>
      <c r="F2011" s="72">
        <f t="shared" si="1057"/>
        <v>4793.8500000000004</v>
      </c>
      <c r="G2011" s="3">
        <f>IF(N2011=1,VLOOKUP(A2010,[1]Plan1!$BG$69:$BI$188,3),G2010)</f>
        <v>4809.67</v>
      </c>
      <c r="H2011" s="11">
        <f t="shared" si="1058"/>
        <v>42737</v>
      </c>
      <c r="I2011" s="11">
        <f t="shared" si="1059"/>
        <v>42768</v>
      </c>
      <c r="J2011" s="26">
        <f t="shared" si="1070"/>
        <v>3.3000615371778785E-3</v>
      </c>
      <c r="K2011" s="11">
        <f t="shared" si="1083"/>
        <v>42828</v>
      </c>
      <c r="L2011" s="11">
        <f t="shared" si="1071"/>
        <v>42828</v>
      </c>
      <c r="M2011" s="1">
        <f t="shared" si="1084"/>
        <v>23</v>
      </c>
      <c r="N2011" s="1">
        <f t="shared" si="1054"/>
        <v>3</v>
      </c>
      <c r="O2011" s="2">
        <f t="shared" si="1072"/>
        <v>1.0004298199999999</v>
      </c>
      <c r="P2011" s="10">
        <f t="shared" si="1064"/>
        <v>1.00380048</v>
      </c>
      <c r="Q2011" s="10">
        <f t="shared" si="1060"/>
        <v>1.436505433577276</v>
      </c>
      <c r="R2011" s="2">
        <f t="shared" si="1063"/>
        <v>1.4371228700000001</v>
      </c>
      <c r="S2011" s="2">
        <f t="shared" si="1055"/>
        <v>1.4193921199999999</v>
      </c>
      <c r="T2011" s="2">
        <f t="shared" si="1073"/>
        <v>254038.84467938001</v>
      </c>
      <c r="U2011" s="2">
        <f t="shared" si="1074"/>
        <v>7252.9787023821737</v>
      </c>
      <c r="V2011" s="2">
        <f t="shared" si="1075"/>
        <v>70675.41789462867</v>
      </c>
      <c r="W2011" s="2">
        <f t="shared" si="1076"/>
        <v>256905.60881331086</v>
      </c>
      <c r="X2011" s="27">
        <f t="shared" si="1077"/>
        <v>0</v>
      </c>
      <c r="Y2011" s="2">
        <f t="shared" si="1056"/>
        <v>0</v>
      </c>
      <c r="Z2011" s="67">
        <f t="shared" si="1078"/>
        <v>0</v>
      </c>
      <c r="AA2011" s="2">
        <f t="shared" si="1065"/>
        <v>0</v>
      </c>
      <c r="AB2011" s="26">
        <f t="shared" si="1085"/>
        <v>6.7299999999999999E-2</v>
      </c>
      <c r="AC2011" s="27">
        <f t="shared" si="1067"/>
        <v>3</v>
      </c>
      <c r="AD2011" s="27">
        <v>252</v>
      </c>
      <c r="AE2011" s="10">
        <f t="shared" si="1061"/>
        <v>1.0007756830000001</v>
      </c>
      <c r="AF2011" s="2">
        <f t="shared" si="1066"/>
        <v>197.05361314999999</v>
      </c>
      <c r="AG2011" s="2">
        <f t="shared" si="1079"/>
        <v>199.27731335999999</v>
      </c>
      <c r="AH2011" s="3" t="str">
        <f t="shared" si="1080"/>
        <v>-</v>
      </c>
      <c r="AI2011" s="4" t="str">
        <f t="shared" si="1062"/>
        <v>A+J=</v>
      </c>
      <c r="AJ2011" s="11">
        <f t="shared" si="1086"/>
        <v>42830</v>
      </c>
      <c r="AK2011" s="11"/>
      <c r="AL2011" s="4"/>
      <c r="AM2011" s="1"/>
      <c r="AN2011" s="11"/>
      <c r="AO2011" s="1"/>
      <c r="AP2011" s="1"/>
      <c r="AQ2011" s="1"/>
      <c r="AR2011" s="1"/>
      <c r="AS2011" s="6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</row>
    <row r="2012" spans="1:55" x14ac:dyDescent="0.2">
      <c r="A2012" s="144">
        <f t="shared" si="1081"/>
        <v>42801</v>
      </c>
      <c r="B2012" s="2">
        <f t="shared" si="1068"/>
        <v>257204.66783203589</v>
      </c>
      <c r="C2012" s="2">
        <f t="shared" si="1082"/>
        <v>178977.21221629999</v>
      </c>
      <c r="D2012" s="68">
        <f>SUM(Y2012:Y$2190)</f>
        <v>17294.02713237</v>
      </c>
      <c r="E2012" s="68">
        <f t="shared" si="1069"/>
        <v>161683.18508392997</v>
      </c>
      <c r="F2012" s="72">
        <f t="shared" si="1057"/>
        <v>4793.8500000000004</v>
      </c>
      <c r="G2012" s="3">
        <f>IF(N2012=1,VLOOKUP(A2011,[1]Plan1!$BG$69:$BI$188,3),G2011)</f>
        <v>4809.67</v>
      </c>
      <c r="H2012" s="11">
        <f t="shared" si="1058"/>
        <v>42737</v>
      </c>
      <c r="I2012" s="11">
        <f t="shared" si="1059"/>
        <v>42768</v>
      </c>
      <c r="J2012" s="26">
        <f t="shared" si="1070"/>
        <v>3.3000615371778785E-3</v>
      </c>
      <c r="K2012" s="11">
        <f t="shared" si="1083"/>
        <v>42828</v>
      </c>
      <c r="L2012" s="11">
        <f t="shared" si="1071"/>
        <v>42828</v>
      </c>
      <c r="M2012" s="1">
        <f t="shared" si="1084"/>
        <v>23</v>
      </c>
      <c r="N2012" s="1">
        <f t="shared" si="1054"/>
        <v>4</v>
      </c>
      <c r="O2012" s="2">
        <f t="shared" si="1072"/>
        <v>1.00057314</v>
      </c>
      <c r="P2012" s="10">
        <f t="shared" si="1064"/>
        <v>1.00380048</v>
      </c>
      <c r="Q2012" s="10">
        <f t="shared" si="1060"/>
        <v>1.436505433577276</v>
      </c>
      <c r="R2012" s="2">
        <f t="shared" si="1063"/>
        <v>1.43732875</v>
      </c>
      <c r="S2012" s="2">
        <f t="shared" si="1055"/>
        <v>1.4193921199999999</v>
      </c>
      <c r="T2012" s="2">
        <f t="shared" si="1073"/>
        <v>254038.84467938001</v>
      </c>
      <c r="U2012" s="2">
        <f t="shared" si="1074"/>
        <v>7252.9787023821737</v>
      </c>
      <c r="V2012" s="2">
        <f t="shared" si="1075"/>
        <v>70708.705228773746</v>
      </c>
      <c r="W2012" s="2">
        <f t="shared" si="1076"/>
        <v>256938.8961474559</v>
      </c>
      <c r="X2012" s="27">
        <f t="shared" si="1077"/>
        <v>0</v>
      </c>
      <c r="Y2012" s="2">
        <f t="shared" si="1056"/>
        <v>0</v>
      </c>
      <c r="Z2012" s="67">
        <f t="shared" si="1078"/>
        <v>0</v>
      </c>
      <c r="AA2012" s="2">
        <f t="shared" si="1065"/>
        <v>0</v>
      </c>
      <c r="AB2012" s="26">
        <f t="shared" si="1085"/>
        <v>6.7299999999999999E-2</v>
      </c>
      <c r="AC2012" s="27">
        <f t="shared" si="1067"/>
        <v>4</v>
      </c>
      <c r="AD2012" s="27">
        <v>252</v>
      </c>
      <c r="AE2012" s="10">
        <f t="shared" si="1061"/>
        <v>1.0010343770000001</v>
      </c>
      <c r="AF2012" s="2">
        <f t="shared" si="1066"/>
        <v>262.77193804000001</v>
      </c>
      <c r="AG2012" s="2">
        <f t="shared" si="1079"/>
        <v>265.77168458</v>
      </c>
      <c r="AH2012" s="3" t="str">
        <f t="shared" si="1080"/>
        <v>-</v>
      </c>
      <c r="AI2012" s="4" t="str">
        <f t="shared" si="1062"/>
        <v>A+J=</v>
      </c>
      <c r="AJ2012" s="11">
        <f t="shared" si="1086"/>
        <v>42830</v>
      </c>
      <c r="AK2012" s="11"/>
      <c r="AL2012" s="4"/>
      <c r="AM2012" s="1"/>
      <c r="AN2012" s="11"/>
      <c r="AO2012" s="1"/>
      <c r="AP2012" s="1"/>
      <c r="AQ2012" s="1"/>
      <c r="AR2012" s="1"/>
      <c r="AS2012" s="6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</row>
    <row r="2013" spans="1:55" x14ac:dyDescent="0.2">
      <c r="A2013" s="144">
        <f t="shared" si="1081"/>
        <v>42802</v>
      </c>
      <c r="B2013" s="2">
        <f t="shared" si="1068"/>
        <v>257304.48909073655</v>
      </c>
      <c r="C2013" s="2">
        <f t="shared" si="1082"/>
        <v>178977.21221629999</v>
      </c>
      <c r="D2013" s="68">
        <f>SUM(Y2013:Y$2190)</f>
        <v>17294.02713237</v>
      </c>
      <c r="E2013" s="68">
        <f t="shared" si="1069"/>
        <v>161683.18508392997</v>
      </c>
      <c r="F2013" s="72">
        <f t="shared" si="1057"/>
        <v>4793.8500000000004</v>
      </c>
      <c r="G2013" s="3">
        <f>IF(N2013=1,VLOOKUP(A2012,[1]Plan1!$BG$69:$BI$188,3),G2012)</f>
        <v>4809.67</v>
      </c>
      <c r="H2013" s="11">
        <f t="shared" si="1058"/>
        <v>42737</v>
      </c>
      <c r="I2013" s="11">
        <f t="shared" si="1059"/>
        <v>42768</v>
      </c>
      <c r="J2013" s="26">
        <f t="shared" si="1070"/>
        <v>3.3000615371778785E-3</v>
      </c>
      <c r="K2013" s="11">
        <f t="shared" si="1083"/>
        <v>42828</v>
      </c>
      <c r="L2013" s="11">
        <f t="shared" si="1071"/>
        <v>42828</v>
      </c>
      <c r="M2013" s="1">
        <f t="shared" si="1084"/>
        <v>23</v>
      </c>
      <c r="N2013" s="1">
        <f t="shared" ref="N2013:N2076" si="1087">(M2013-(NETWORKDAYS(A2013,L2013,AN$137:AN$327)-1))</f>
        <v>5</v>
      </c>
      <c r="O2013" s="2">
        <f t="shared" si="1072"/>
        <v>1.0007164799999999</v>
      </c>
      <c r="P2013" s="10">
        <f t="shared" si="1064"/>
        <v>1.00380048</v>
      </c>
      <c r="Q2013" s="10">
        <f t="shared" si="1060"/>
        <v>1.436505433577276</v>
      </c>
      <c r="R2013" s="2">
        <f t="shared" si="1063"/>
        <v>1.4375346600000001</v>
      </c>
      <c r="S2013" s="2">
        <f t="shared" si="1055"/>
        <v>1.4193921199999999</v>
      </c>
      <c r="T2013" s="2">
        <f t="shared" si="1073"/>
        <v>254038.84467938001</v>
      </c>
      <c r="U2013" s="2">
        <f t="shared" si="1074"/>
        <v>7252.9787023821737</v>
      </c>
      <c r="V2013" s="2">
        <f t="shared" si="1075"/>
        <v>70741.997413414385</v>
      </c>
      <c r="W2013" s="2">
        <f t="shared" si="1076"/>
        <v>256972.18833209656</v>
      </c>
      <c r="X2013" s="27">
        <f t="shared" si="1077"/>
        <v>0</v>
      </c>
      <c r="Y2013" s="2">
        <f t="shared" si="1056"/>
        <v>0</v>
      </c>
      <c r="Z2013" s="67">
        <f t="shared" si="1078"/>
        <v>0</v>
      </c>
      <c r="AA2013" s="2">
        <f t="shared" si="1065"/>
        <v>0</v>
      </c>
      <c r="AB2013" s="26">
        <f t="shared" si="1085"/>
        <v>6.7299999999999999E-2</v>
      </c>
      <c r="AC2013" s="27">
        <f t="shared" si="1067"/>
        <v>5</v>
      </c>
      <c r="AD2013" s="27">
        <v>252</v>
      </c>
      <c r="AE2013" s="10">
        <f t="shared" si="1061"/>
        <v>1.0012931389999999</v>
      </c>
      <c r="AF2013" s="2">
        <f t="shared" si="1066"/>
        <v>328.50753756</v>
      </c>
      <c r="AG2013" s="2">
        <f t="shared" si="1079"/>
        <v>332.30075864000003</v>
      </c>
      <c r="AH2013" s="3" t="str">
        <f t="shared" si="1080"/>
        <v>-</v>
      </c>
      <c r="AI2013" s="4" t="str">
        <f t="shared" si="1062"/>
        <v>A+J=</v>
      </c>
      <c r="AJ2013" s="11">
        <f t="shared" si="1086"/>
        <v>42830</v>
      </c>
      <c r="AK2013" s="11"/>
      <c r="AL2013" s="4"/>
      <c r="AM2013" s="1"/>
      <c r="AN2013" s="11"/>
      <c r="AO2013" s="1"/>
      <c r="AP2013" s="1"/>
      <c r="AQ2013" s="1"/>
      <c r="AR2013" s="1"/>
      <c r="AS2013" s="6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</row>
    <row r="2014" spans="1:55" x14ac:dyDescent="0.2">
      <c r="A2014" s="144">
        <f t="shared" si="1081"/>
        <v>42803</v>
      </c>
      <c r="B2014" s="2">
        <f t="shared" si="1068"/>
        <v>257404.34616065901</v>
      </c>
      <c r="C2014" s="2">
        <f t="shared" si="1082"/>
        <v>178977.21221629999</v>
      </c>
      <c r="D2014" s="68">
        <f>SUM(Y2014:Y$2190)</f>
        <v>17294.02713237</v>
      </c>
      <c r="E2014" s="68">
        <f t="shared" si="1069"/>
        <v>161683.18508392997</v>
      </c>
      <c r="F2014" s="72">
        <f t="shared" si="1057"/>
        <v>4793.8500000000004</v>
      </c>
      <c r="G2014" s="3">
        <f>IF(N2014=1,VLOOKUP(A2013,[1]Plan1!$BG$69:$BI$188,3),G2013)</f>
        <v>4809.67</v>
      </c>
      <c r="H2014" s="11">
        <f t="shared" si="1058"/>
        <v>42737</v>
      </c>
      <c r="I2014" s="11">
        <f t="shared" si="1059"/>
        <v>42768</v>
      </c>
      <c r="J2014" s="26">
        <f t="shared" si="1070"/>
        <v>3.3000615371778785E-3</v>
      </c>
      <c r="K2014" s="11">
        <f t="shared" si="1083"/>
        <v>42828</v>
      </c>
      <c r="L2014" s="11">
        <f t="shared" si="1071"/>
        <v>42828</v>
      </c>
      <c r="M2014" s="1">
        <f t="shared" si="1084"/>
        <v>23</v>
      </c>
      <c r="N2014" s="1">
        <f t="shared" si="1087"/>
        <v>6</v>
      </c>
      <c r="O2014" s="2">
        <f t="shared" si="1072"/>
        <v>1.00085983</v>
      </c>
      <c r="P2014" s="10">
        <f t="shared" si="1064"/>
        <v>1.00380048</v>
      </c>
      <c r="Q2014" s="10">
        <f t="shared" si="1060"/>
        <v>1.436505433577276</v>
      </c>
      <c r="R2014" s="2">
        <f t="shared" si="1063"/>
        <v>1.43774058</v>
      </c>
      <c r="S2014" s="2">
        <f t="shared" ref="S2014:S2077" si="1088">IF(AND(X2014&gt;0,MONTH(A2014)=10),R2014,S2013)</f>
        <v>1.4193921199999999</v>
      </c>
      <c r="T2014" s="2">
        <f t="shared" si="1073"/>
        <v>254038.84467938001</v>
      </c>
      <c r="U2014" s="2">
        <f t="shared" si="1074"/>
        <v>7252.9787023821737</v>
      </c>
      <c r="V2014" s="2">
        <f t="shared" si="1075"/>
        <v>70775.291214886864</v>
      </c>
      <c r="W2014" s="2">
        <f t="shared" si="1076"/>
        <v>257005.48213356902</v>
      </c>
      <c r="X2014" s="27">
        <f t="shared" si="1077"/>
        <v>0</v>
      </c>
      <c r="Y2014" s="2">
        <f t="shared" ref="Y2014:Y2077" si="1089">IF(X2014&gt;0,VLOOKUP(A2014,AN$12:AR$131,5),0)</f>
        <v>0</v>
      </c>
      <c r="Z2014" s="67">
        <f t="shared" si="1078"/>
        <v>0</v>
      </c>
      <c r="AA2014" s="2">
        <f t="shared" si="1065"/>
        <v>0</v>
      </c>
      <c r="AB2014" s="26">
        <f t="shared" si="1085"/>
        <v>6.7299999999999999E-2</v>
      </c>
      <c r="AC2014" s="27">
        <f t="shared" si="1067"/>
        <v>6</v>
      </c>
      <c r="AD2014" s="27">
        <v>252</v>
      </c>
      <c r="AE2014" s="10">
        <f t="shared" si="1061"/>
        <v>1.0015519669999999</v>
      </c>
      <c r="AF2014" s="2">
        <f t="shared" si="1066"/>
        <v>394.25990366000002</v>
      </c>
      <c r="AG2014" s="2">
        <f t="shared" si="1079"/>
        <v>398.86402708999998</v>
      </c>
      <c r="AH2014" s="3" t="str">
        <f t="shared" si="1080"/>
        <v>-</v>
      </c>
      <c r="AI2014" s="4" t="str">
        <f t="shared" si="1062"/>
        <v>A+J=</v>
      </c>
      <c r="AJ2014" s="11">
        <f t="shared" si="1086"/>
        <v>42830</v>
      </c>
      <c r="AK2014" s="11"/>
      <c r="AL2014" s="4"/>
      <c r="AM2014" s="1"/>
      <c r="AN2014" s="11"/>
      <c r="AO2014" s="1"/>
      <c r="AP2014" s="1"/>
      <c r="AQ2014" s="1"/>
      <c r="AR2014" s="1"/>
      <c r="AS2014" s="6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</row>
    <row r="2015" spans="1:55" x14ac:dyDescent="0.2">
      <c r="A2015" s="144">
        <f t="shared" si="1081"/>
        <v>42804</v>
      </c>
      <c r="B2015" s="2">
        <f t="shared" si="1068"/>
        <v>257504.24578570077</v>
      </c>
      <c r="C2015" s="2">
        <f t="shared" si="1082"/>
        <v>178977.21221629999</v>
      </c>
      <c r="D2015" s="68">
        <f>SUM(Y2015:Y$2190)</f>
        <v>17294.02713237</v>
      </c>
      <c r="E2015" s="68">
        <f t="shared" si="1069"/>
        <v>161683.18508392997</v>
      </c>
      <c r="F2015" s="72">
        <f t="shared" ref="F2015:F2078" si="1090">IF(G2015=G2014,F2014,G2014)</f>
        <v>4793.8500000000004</v>
      </c>
      <c r="G2015" s="3">
        <f>IF(N2015=1,VLOOKUP(A2014,[1]Plan1!$BG$69:$BI$188,3),G2014)</f>
        <v>4809.67</v>
      </c>
      <c r="H2015" s="11">
        <f t="shared" ref="H2015:H2078" si="1091">EDATE(I2015,-1)</f>
        <v>42737</v>
      </c>
      <c r="I2015" s="11">
        <f t="shared" ref="I2015:I2078" si="1092">IF(X2014&gt;0,EDATE(A2015,-1),+I2014)</f>
        <v>42768</v>
      </c>
      <c r="J2015" s="26">
        <f t="shared" si="1070"/>
        <v>3.3000615371778785E-3</v>
      </c>
      <c r="K2015" s="11">
        <f t="shared" si="1083"/>
        <v>42828</v>
      </c>
      <c r="L2015" s="11">
        <f t="shared" si="1071"/>
        <v>42828</v>
      </c>
      <c r="M2015" s="1">
        <f t="shared" si="1084"/>
        <v>23</v>
      </c>
      <c r="N2015" s="1">
        <f t="shared" si="1087"/>
        <v>7</v>
      </c>
      <c r="O2015" s="2">
        <f t="shared" si="1072"/>
        <v>1.0010032099999999</v>
      </c>
      <c r="P2015" s="10">
        <f t="shared" si="1064"/>
        <v>1.00380048</v>
      </c>
      <c r="Q2015" s="10">
        <f t="shared" ref="Q2015:Q2078" si="1093">IF(L2015&gt;L2014,Q2014*P2015,Q2014)</f>
        <v>1.436505433577276</v>
      </c>
      <c r="R2015" s="2">
        <f t="shared" si="1063"/>
        <v>1.4379465499999999</v>
      </c>
      <c r="S2015" s="2">
        <f t="shared" si="1088"/>
        <v>1.4193921199999999</v>
      </c>
      <c r="T2015" s="2">
        <f t="shared" si="1073"/>
        <v>254038.84467938001</v>
      </c>
      <c r="U2015" s="2">
        <f t="shared" si="1074"/>
        <v>7252.9787023821737</v>
      </c>
      <c r="V2015" s="2">
        <f t="shared" si="1075"/>
        <v>70808.593100518585</v>
      </c>
      <c r="W2015" s="2">
        <f t="shared" si="1076"/>
        <v>257038.78401920077</v>
      </c>
      <c r="X2015" s="27">
        <f t="shared" si="1077"/>
        <v>0</v>
      </c>
      <c r="Y2015" s="2">
        <f t="shared" si="1089"/>
        <v>0</v>
      </c>
      <c r="Z2015" s="67">
        <f t="shared" si="1078"/>
        <v>0</v>
      </c>
      <c r="AA2015" s="2">
        <f t="shared" si="1065"/>
        <v>0</v>
      </c>
      <c r="AB2015" s="26">
        <f t="shared" si="1085"/>
        <v>6.7299999999999999E-2</v>
      </c>
      <c r="AC2015" s="27">
        <f t="shared" si="1067"/>
        <v>7</v>
      </c>
      <c r="AD2015" s="27">
        <v>252</v>
      </c>
      <c r="AE2015" s="10">
        <f t="shared" ref="AE2015:AE2078" si="1094">ROUND((1+AB2015)^TRUNC((AC2015/AD2015),9),9)</f>
        <v>1.0018108619999999</v>
      </c>
      <c r="AF2015" s="2">
        <f t="shared" si="1066"/>
        <v>460.02929035</v>
      </c>
      <c r="AG2015" s="2">
        <f t="shared" si="1079"/>
        <v>465.46176650000001</v>
      </c>
      <c r="AH2015" s="3" t="str">
        <f t="shared" si="1080"/>
        <v>-</v>
      </c>
      <c r="AI2015" s="4" t="str">
        <f t="shared" si="1062"/>
        <v>A+J=</v>
      </c>
      <c r="AJ2015" s="11">
        <f t="shared" si="1086"/>
        <v>42830</v>
      </c>
      <c r="AK2015" s="11"/>
      <c r="AL2015" s="4"/>
      <c r="AM2015" s="1"/>
      <c r="AN2015" s="11"/>
      <c r="AO2015" s="1"/>
      <c r="AP2015" s="1"/>
      <c r="AQ2015" s="1"/>
      <c r="AR2015" s="1"/>
      <c r="AS2015" s="6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</row>
    <row r="2016" spans="1:55" x14ac:dyDescent="0.2">
      <c r="A2016" s="144">
        <f t="shared" si="1081"/>
        <v>42805</v>
      </c>
      <c r="B2016" s="2">
        <f t="shared" si="1068"/>
        <v>257604.18337539621</v>
      </c>
      <c r="C2016" s="2">
        <f t="shared" si="1082"/>
        <v>178977.21221629999</v>
      </c>
      <c r="D2016" s="68">
        <f>SUM(Y2016:Y$2190)</f>
        <v>17294.02713237</v>
      </c>
      <c r="E2016" s="68">
        <f t="shared" si="1069"/>
        <v>161683.18508392997</v>
      </c>
      <c r="F2016" s="72">
        <f t="shared" si="1090"/>
        <v>4793.8500000000004</v>
      </c>
      <c r="G2016" s="3">
        <f>IF(N2016=1,VLOOKUP(A2015,[1]Plan1!$BG$69:$BI$188,3),G2015)</f>
        <v>4809.67</v>
      </c>
      <c r="H2016" s="11">
        <f t="shared" si="1091"/>
        <v>42737</v>
      </c>
      <c r="I2016" s="11">
        <f t="shared" si="1092"/>
        <v>42768</v>
      </c>
      <c r="J2016" s="26">
        <f t="shared" si="1070"/>
        <v>3.3000615371778785E-3</v>
      </c>
      <c r="K2016" s="11">
        <f t="shared" si="1083"/>
        <v>42828</v>
      </c>
      <c r="L2016" s="11">
        <f t="shared" si="1071"/>
        <v>42828</v>
      </c>
      <c r="M2016" s="1">
        <f t="shared" si="1084"/>
        <v>23</v>
      </c>
      <c r="N2016" s="1">
        <f t="shared" si="1087"/>
        <v>8</v>
      </c>
      <c r="O2016" s="2">
        <f t="shared" si="1072"/>
        <v>1.0011466099999999</v>
      </c>
      <c r="P2016" s="10">
        <f t="shared" si="1064"/>
        <v>1.00380048</v>
      </c>
      <c r="Q2016" s="10">
        <f t="shared" si="1093"/>
        <v>1.436505433577276</v>
      </c>
      <c r="R2016" s="2">
        <f t="shared" si="1063"/>
        <v>1.4381525399999999</v>
      </c>
      <c r="S2016" s="2">
        <f t="shared" si="1088"/>
        <v>1.4193921199999999</v>
      </c>
      <c r="T2016" s="2">
        <f t="shared" si="1073"/>
        <v>254038.84467938001</v>
      </c>
      <c r="U2016" s="2">
        <f t="shared" si="1074"/>
        <v>7252.9787023821737</v>
      </c>
      <c r="V2016" s="2">
        <f t="shared" si="1075"/>
        <v>70841.898219814015</v>
      </c>
      <c r="W2016" s="2">
        <f t="shared" si="1076"/>
        <v>257072.0891384962</v>
      </c>
      <c r="X2016" s="27">
        <f t="shared" si="1077"/>
        <v>0</v>
      </c>
      <c r="Y2016" s="2">
        <f t="shared" si="1089"/>
        <v>0</v>
      </c>
      <c r="Z2016" s="67">
        <f t="shared" si="1078"/>
        <v>0</v>
      </c>
      <c r="AA2016" s="2">
        <f t="shared" si="1065"/>
        <v>0</v>
      </c>
      <c r="AB2016" s="26">
        <f t="shared" si="1085"/>
        <v>6.7299999999999999E-2</v>
      </c>
      <c r="AC2016" s="27">
        <f t="shared" si="1067"/>
        <v>8</v>
      </c>
      <c r="AD2016" s="27">
        <v>252</v>
      </c>
      <c r="AE2016" s="10">
        <f t="shared" si="1094"/>
        <v>1.002069825</v>
      </c>
      <c r="AF2016" s="2">
        <f t="shared" si="1066"/>
        <v>525.81595168000001</v>
      </c>
      <c r="AG2016" s="2">
        <f t="shared" si="1079"/>
        <v>532.09423690000006</v>
      </c>
      <c r="AH2016" s="3" t="str">
        <f t="shared" si="1080"/>
        <v>-</v>
      </c>
      <c r="AI2016" s="4" t="str">
        <f t="shared" si="1062"/>
        <v>A+J=</v>
      </c>
      <c r="AJ2016" s="11">
        <f t="shared" si="1086"/>
        <v>42830</v>
      </c>
      <c r="AK2016" s="11"/>
      <c r="AL2016" s="4"/>
      <c r="AM2016" s="1"/>
      <c r="AN2016" s="11"/>
      <c r="AO2016" s="1"/>
      <c r="AP2016" s="1"/>
      <c r="AQ2016" s="1"/>
      <c r="AR2016" s="1"/>
      <c r="AS2016" s="6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</row>
    <row r="2017" spans="1:55" x14ac:dyDescent="0.2">
      <c r="A2017" s="144">
        <f t="shared" si="1081"/>
        <v>42806</v>
      </c>
      <c r="B2017" s="2">
        <f t="shared" si="1068"/>
        <v>257604.18337539621</v>
      </c>
      <c r="C2017" s="2">
        <f t="shared" si="1082"/>
        <v>178977.21221629999</v>
      </c>
      <c r="D2017" s="68">
        <f>SUM(Y2017:Y$2190)</f>
        <v>17294.02713237</v>
      </c>
      <c r="E2017" s="68">
        <f t="shared" si="1069"/>
        <v>161683.18508392997</v>
      </c>
      <c r="F2017" s="72">
        <f t="shared" si="1090"/>
        <v>4793.8500000000004</v>
      </c>
      <c r="G2017" s="3">
        <f>IF(N2017=1,VLOOKUP(A2016,[1]Plan1!$BG$69:$BI$188,3),G2016)</f>
        <v>4809.67</v>
      </c>
      <c r="H2017" s="11">
        <f t="shared" si="1091"/>
        <v>42737</v>
      </c>
      <c r="I2017" s="11">
        <f t="shared" si="1092"/>
        <v>42768</v>
      </c>
      <c r="J2017" s="26">
        <f t="shared" si="1070"/>
        <v>3.3000615371778785E-3</v>
      </c>
      <c r="K2017" s="11">
        <f t="shared" si="1083"/>
        <v>42828</v>
      </c>
      <c r="L2017" s="11">
        <f t="shared" si="1071"/>
        <v>42828</v>
      </c>
      <c r="M2017" s="1">
        <f t="shared" si="1084"/>
        <v>23</v>
      </c>
      <c r="N2017" s="1">
        <f t="shared" si="1087"/>
        <v>8</v>
      </c>
      <c r="O2017" s="2">
        <f t="shared" si="1072"/>
        <v>1.0011466099999999</v>
      </c>
      <c r="P2017" s="10">
        <f t="shared" si="1064"/>
        <v>1.00380048</v>
      </c>
      <c r="Q2017" s="10">
        <f t="shared" si="1093"/>
        <v>1.436505433577276</v>
      </c>
      <c r="R2017" s="2">
        <f t="shared" si="1063"/>
        <v>1.4381525399999999</v>
      </c>
      <c r="S2017" s="2">
        <f t="shared" si="1088"/>
        <v>1.4193921199999999</v>
      </c>
      <c r="T2017" s="2">
        <f t="shared" si="1073"/>
        <v>254038.84467938001</v>
      </c>
      <c r="U2017" s="2">
        <f t="shared" si="1074"/>
        <v>7252.9787023821737</v>
      </c>
      <c r="V2017" s="2">
        <f t="shared" si="1075"/>
        <v>70841.898219814015</v>
      </c>
      <c r="W2017" s="2">
        <f t="shared" si="1076"/>
        <v>257072.0891384962</v>
      </c>
      <c r="X2017" s="27">
        <f t="shared" si="1077"/>
        <v>0</v>
      </c>
      <c r="Y2017" s="2">
        <f t="shared" si="1089"/>
        <v>0</v>
      </c>
      <c r="Z2017" s="67">
        <f t="shared" si="1078"/>
        <v>0</v>
      </c>
      <c r="AA2017" s="2">
        <f t="shared" si="1065"/>
        <v>0</v>
      </c>
      <c r="AB2017" s="26">
        <f t="shared" si="1085"/>
        <v>6.7299999999999999E-2</v>
      </c>
      <c r="AC2017" s="27">
        <f t="shared" si="1067"/>
        <v>8</v>
      </c>
      <c r="AD2017" s="27">
        <v>252</v>
      </c>
      <c r="AE2017" s="10">
        <f t="shared" si="1094"/>
        <v>1.002069825</v>
      </c>
      <c r="AF2017" s="2">
        <f t="shared" si="1066"/>
        <v>525.81595168000001</v>
      </c>
      <c r="AG2017" s="2">
        <f t="shared" si="1079"/>
        <v>532.09423690000006</v>
      </c>
      <c r="AH2017" s="3" t="str">
        <f t="shared" si="1080"/>
        <v>-</v>
      </c>
      <c r="AI2017" s="4" t="str">
        <f t="shared" si="1062"/>
        <v>A+J=</v>
      </c>
      <c r="AJ2017" s="11">
        <f t="shared" si="1086"/>
        <v>42830</v>
      </c>
      <c r="AK2017" s="11"/>
      <c r="AL2017" s="4"/>
      <c r="AM2017" s="1"/>
      <c r="AN2017" s="11"/>
      <c r="AO2017" s="1"/>
      <c r="AP2017" s="1"/>
      <c r="AQ2017" s="1"/>
      <c r="AR2017" s="1"/>
      <c r="AS2017" s="6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</row>
    <row r="2018" spans="1:55" x14ac:dyDescent="0.2">
      <c r="A2018" s="144">
        <f t="shared" si="1081"/>
        <v>42807</v>
      </c>
      <c r="B2018" s="2">
        <f t="shared" si="1068"/>
        <v>257604.18337539621</v>
      </c>
      <c r="C2018" s="2">
        <f t="shared" si="1082"/>
        <v>178977.21221629999</v>
      </c>
      <c r="D2018" s="68">
        <f>SUM(Y2018:Y$2190)</f>
        <v>17294.02713237</v>
      </c>
      <c r="E2018" s="68">
        <f t="shared" si="1069"/>
        <v>161683.18508392997</v>
      </c>
      <c r="F2018" s="72">
        <f t="shared" si="1090"/>
        <v>4793.8500000000004</v>
      </c>
      <c r="G2018" s="3">
        <f>IF(N2018=1,VLOOKUP(A2017,[1]Plan1!$BG$69:$BI$188,3),G2017)</f>
        <v>4809.67</v>
      </c>
      <c r="H2018" s="11">
        <f t="shared" si="1091"/>
        <v>42737</v>
      </c>
      <c r="I2018" s="11">
        <f t="shared" si="1092"/>
        <v>42768</v>
      </c>
      <c r="J2018" s="26">
        <f t="shared" si="1070"/>
        <v>3.3000615371778785E-3</v>
      </c>
      <c r="K2018" s="11">
        <f t="shared" si="1083"/>
        <v>42828</v>
      </c>
      <c r="L2018" s="11">
        <f t="shared" si="1071"/>
        <v>42828</v>
      </c>
      <c r="M2018" s="1">
        <f t="shared" si="1084"/>
        <v>23</v>
      </c>
      <c r="N2018" s="1">
        <f t="shared" si="1087"/>
        <v>8</v>
      </c>
      <c r="O2018" s="2">
        <f t="shared" si="1072"/>
        <v>1.0011466099999999</v>
      </c>
      <c r="P2018" s="10">
        <f t="shared" si="1064"/>
        <v>1.00380048</v>
      </c>
      <c r="Q2018" s="10">
        <f t="shared" si="1093"/>
        <v>1.436505433577276</v>
      </c>
      <c r="R2018" s="2">
        <f t="shared" si="1063"/>
        <v>1.4381525399999999</v>
      </c>
      <c r="S2018" s="2">
        <f t="shared" si="1088"/>
        <v>1.4193921199999999</v>
      </c>
      <c r="T2018" s="2">
        <f t="shared" si="1073"/>
        <v>254038.84467938001</v>
      </c>
      <c r="U2018" s="2">
        <f t="shared" si="1074"/>
        <v>7252.9787023821737</v>
      </c>
      <c r="V2018" s="2">
        <f t="shared" si="1075"/>
        <v>70841.898219814015</v>
      </c>
      <c r="W2018" s="2">
        <f t="shared" si="1076"/>
        <v>257072.0891384962</v>
      </c>
      <c r="X2018" s="27">
        <f t="shared" si="1077"/>
        <v>0</v>
      </c>
      <c r="Y2018" s="2">
        <f t="shared" si="1089"/>
        <v>0</v>
      </c>
      <c r="Z2018" s="67">
        <f t="shared" si="1078"/>
        <v>0</v>
      </c>
      <c r="AA2018" s="2">
        <f t="shared" si="1065"/>
        <v>0</v>
      </c>
      <c r="AB2018" s="26">
        <f t="shared" si="1085"/>
        <v>6.7299999999999999E-2</v>
      </c>
      <c r="AC2018" s="27">
        <f t="shared" si="1067"/>
        <v>8</v>
      </c>
      <c r="AD2018" s="27">
        <v>252</v>
      </c>
      <c r="AE2018" s="10">
        <f t="shared" si="1094"/>
        <v>1.002069825</v>
      </c>
      <c r="AF2018" s="2">
        <f t="shared" si="1066"/>
        <v>525.81595168000001</v>
      </c>
      <c r="AG2018" s="2">
        <f t="shared" si="1079"/>
        <v>532.09423690000006</v>
      </c>
      <c r="AH2018" s="3" t="str">
        <f t="shared" si="1080"/>
        <v>-</v>
      </c>
      <c r="AI2018" s="4" t="str">
        <f t="shared" ref="AI2018:AI2081" si="1095">AI2017</f>
        <v>A+J=</v>
      </c>
      <c r="AJ2018" s="11">
        <f t="shared" si="1086"/>
        <v>42830</v>
      </c>
      <c r="AK2018" s="11"/>
      <c r="AL2018" s="4"/>
      <c r="AM2018" s="1"/>
      <c r="AN2018" s="11"/>
      <c r="AO2018" s="1"/>
      <c r="AP2018" s="1"/>
      <c r="AQ2018" s="1"/>
      <c r="AR2018" s="1"/>
      <c r="AS2018" s="6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</row>
    <row r="2019" spans="1:55" x14ac:dyDescent="0.2">
      <c r="A2019" s="144">
        <f t="shared" si="1081"/>
        <v>42808</v>
      </c>
      <c r="B2019" s="2">
        <f t="shared" si="1068"/>
        <v>257704.16004541717</v>
      </c>
      <c r="C2019" s="2">
        <f t="shared" si="1082"/>
        <v>178977.21221629999</v>
      </c>
      <c r="D2019" s="68">
        <f>SUM(Y2019:Y$2190)</f>
        <v>17294.02713237</v>
      </c>
      <c r="E2019" s="68">
        <f t="shared" si="1069"/>
        <v>161683.18508392997</v>
      </c>
      <c r="F2019" s="72">
        <f t="shared" si="1090"/>
        <v>4793.8500000000004</v>
      </c>
      <c r="G2019" s="3">
        <f>IF(N2019=1,VLOOKUP(A2018,[1]Plan1!$BG$69:$BI$188,3),G2018)</f>
        <v>4809.67</v>
      </c>
      <c r="H2019" s="11">
        <f t="shared" si="1091"/>
        <v>42737</v>
      </c>
      <c r="I2019" s="11">
        <f t="shared" si="1092"/>
        <v>42768</v>
      </c>
      <c r="J2019" s="26">
        <f t="shared" si="1070"/>
        <v>3.3000615371778785E-3</v>
      </c>
      <c r="K2019" s="11">
        <f t="shared" si="1083"/>
        <v>42828</v>
      </c>
      <c r="L2019" s="11">
        <f t="shared" si="1071"/>
        <v>42828</v>
      </c>
      <c r="M2019" s="1">
        <f t="shared" si="1084"/>
        <v>23</v>
      </c>
      <c r="N2019" s="1">
        <f t="shared" si="1087"/>
        <v>9</v>
      </c>
      <c r="O2019" s="2">
        <f t="shared" si="1072"/>
        <v>1.0012900300000001</v>
      </c>
      <c r="P2019" s="10">
        <f t="shared" si="1064"/>
        <v>1.00380048</v>
      </c>
      <c r="Q2019" s="10">
        <f t="shared" si="1093"/>
        <v>1.436505433577276</v>
      </c>
      <c r="R2019" s="2">
        <f t="shared" si="1063"/>
        <v>1.43835856</v>
      </c>
      <c r="S2019" s="2">
        <f t="shared" si="1088"/>
        <v>1.4193921199999999</v>
      </c>
      <c r="T2019" s="2">
        <f t="shared" si="1073"/>
        <v>254038.84467938001</v>
      </c>
      <c r="U2019" s="2">
        <f t="shared" si="1074"/>
        <v>7252.9787023821737</v>
      </c>
      <c r="V2019" s="2">
        <f t="shared" si="1075"/>
        <v>70875.208189605008</v>
      </c>
      <c r="W2019" s="2">
        <f t="shared" si="1076"/>
        <v>257105.39910828718</v>
      </c>
      <c r="X2019" s="27">
        <f t="shared" si="1077"/>
        <v>0</v>
      </c>
      <c r="Y2019" s="2">
        <f t="shared" si="1089"/>
        <v>0</v>
      </c>
      <c r="Z2019" s="67">
        <f t="shared" si="1078"/>
        <v>0</v>
      </c>
      <c r="AA2019" s="2">
        <f t="shared" si="1065"/>
        <v>0</v>
      </c>
      <c r="AB2019" s="26">
        <f t="shared" si="1085"/>
        <v>6.7299999999999999E-2</v>
      </c>
      <c r="AC2019" s="27">
        <f t="shared" si="1067"/>
        <v>9</v>
      </c>
      <c r="AD2019" s="27">
        <v>252</v>
      </c>
      <c r="AE2019" s="10">
        <f t="shared" si="1094"/>
        <v>1.0023288539999999</v>
      </c>
      <c r="AF2019" s="2">
        <f t="shared" si="1066"/>
        <v>591.61937957999999</v>
      </c>
      <c r="AG2019" s="2">
        <f t="shared" si="1079"/>
        <v>598.76093713</v>
      </c>
      <c r="AH2019" s="3" t="str">
        <f t="shared" si="1080"/>
        <v>-</v>
      </c>
      <c r="AI2019" s="4" t="str">
        <f t="shared" si="1095"/>
        <v>A+J=</v>
      </c>
      <c r="AJ2019" s="11">
        <f t="shared" si="1086"/>
        <v>42830</v>
      </c>
      <c r="AK2019" s="11"/>
      <c r="AL2019" s="4"/>
      <c r="AM2019" s="1"/>
      <c r="AN2019" s="11"/>
      <c r="AO2019" s="1"/>
      <c r="AP2019" s="1"/>
      <c r="AQ2019" s="1"/>
      <c r="AR2019" s="1"/>
      <c r="AS2019" s="6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</row>
    <row r="2020" spans="1:55" x14ac:dyDescent="0.2">
      <c r="A2020" s="144">
        <f t="shared" si="1081"/>
        <v>42809</v>
      </c>
      <c r="B2020" s="2">
        <f t="shared" si="1068"/>
        <v>257804.17768429557</v>
      </c>
      <c r="C2020" s="2">
        <f t="shared" si="1082"/>
        <v>178977.21221629999</v>
      </c>
      <c r="D2020" s="68">
        <f>SUM(Y2020:Y$2190)</f>
        <v>17294.02713237</v>
      </c>
      <c r="E2020" s="68">
        <f t="shared" si="1069"/>
        <v>161683.18508392997</v>
      </c>
      <c r="F2020" s="72">
        <f t="shared" si="1090"/>
        <v>4793.8500000000004</v>
      </c>
      <c r="G2020" s="3">
        <f>IF(N2020=1,VLOOKUP(A2019,[1]Plan1!$BG$69:$BI$188,3),G2019)</f>
        <v>4809.67</v>
      </c>
      <c r="H2020" s="11">
        <f t="shared" si="1091"/>
        <v>42737</v>
      </c>
      <c r="I2020" s="11">
        <f t="shared" si="1092"/>
        <v>42768</v>
      </c>
      <c r="J2020" s="26">
        <f t="shared" si="1070"/>
        <v>3.3000615371778785E-3</v>
      </c>
      <c r="K2020" s="11">
        <f t="shared" si="1083"/>
        <v>42828</v>
      </c>
      <c r="L2020" s="11">
        <f t="shared" si="1071"/>
        <v>42828</v>
      </c>
      <c r="M2020" s="1">
        <f t="shared" si="1084"/>
        <v>23</v>
      </c>
      <c r="N2020" s="1">
        <f t="shared" si="1087"/>
        <v>10</v>
      </c>
      <c r="O2020" s="2">
        <f t="shared" si="1072"/>
        <v>1.00143347</v>
      </c>
      <c r="P2020" s="10">
        <f t="shared" si="1064"/>
        <v>1.00380048</v>
      </c>
      <c r="Q2020" s="10">
        <f t="shared" si="1093"/>
        <v>1.436505433577276</v>
      </c>
      <c r="R2020" s="2">
        <f t="shared" si="1063"/>
        <v>1.43856462</v>
      </c>
      <c r="S2020" s="2">
        <f t="shared" si="1088"/>
        <v>1.4193921199999999</v>
      </c>
      <c r="T2020" s="2">
        <f t="shared" si="1073"/>
        <v>254038.84467938001</v>
      </c>
      <c r="U2020" s="2">
        <f t="shared" si="1074"/>
        <v>7252.9787023821737</v>
      </c>
      <c r="V2020" s="2">
        <f t="shared" si="1075"/>
        <v>70908.524626723403</v>
      </c>
      <c r="W2020" s="2">
        <f t="shared" si="1076"/>
        <v>257138.71554540558</v>
      </c>
      <c r="X2020" s="27">
        <f t="shared" si="1077"/>
        <v>0</v>
      </c>
      <c r="Y2020" s="2">
        <f t="shared" si="1089"/>
        <v>0</v>
      </c>
      <c r="Z2020" s="67">
        <f t="shared" si="1078"/>
        <v>0</v>
      </c>
      <c r="AA2020" s="2">
        <f t="shared" si="1065"/>
        <v>0</v>
      </c>
      <c r="AB2020" s="26">
        <f t="shared" si="1085"/>
        <v>6.7299999999999999E-2</v>
      </c>
      <c r="AC2020" s="27">
        <f t="shared" si="1067"/>
        <v>10</v>
      </c>
      <c r="AD2020" s="27">
        <v>252</v>
      </c>
      <c r="AE2020" s="10">
        <f t="shared" si="1094"/>
        <v>1.0025879499999999</v>
      </c>
      <c r="AF2020" s="2">
        <f t="shared" si="1066"/>
        <v>657.43982807999998</v>
      </c>
      <c r="AG2020" s="2">
        <f t="shared" si="1079"/>
        <v>665.46213889000001</v>
      </c>
      <c r="AH2020" s="3" t="str">
        <f t="shared" si="1080"/>
        <v>-</v>
      </c>
      <c r="AI2020" s="4" t="str">
        <f t="shared" si="1095"/>
        <v>A+J=</v>
      </c>
      <c r="AJ2020" s="11">
        <f t="shared" si="1086"/>
        <v>42830</v>
      </c>
      <c r="AK2020" s="11"/>
      <c r="AL2020" s="4"/>
      <c r="AM2020" s="1"/>
      <c r="AN2020" s="11"/>
      <c r="AO2020" s="1"/>
      <c r="AP2020" s="1"/>
      <c r="AQ2020" s="1"/>
      <c r="AR2020" s="1"/>
      <c r="AS2020" s="6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</row>
    <row r="2021" spans="1:55" x14ac:dyDescent="0.2">
      <c r="A2021" s="144">
        <f t="shared" si="1081"/>
        <v>42810</v>
      </c>
      <c r="B2021" s="2">
        <f t="shared" si="1068"/>
        <v>257904.23306088769</v>
      </c>
      <c r="C2021" s="2">
        <f t="shared" si="1082"/>
        <v>178977.21221629999</v>
      </c>
      <c r="D2021" s="68">
        <f>SUM(Y2021:Y$2190)</f>
        <v>17294.02713237</v>
      </c>
      <c r="E2021" s="68">
        <f t="shared" si="1069"/>
        <v>161683.18508392997</v>
      </c>
      <c r="F2021" s="72">
        <f t="shared" si="1090"/>
        <v>4793.8500000000004</v>
      </c>
      <c r="G2021" s="3">
        <f>IF(N2021=1,VLOOKUP(A2020,[1]Plan1!$BG$69:$BI$188,3),G2020)</f>
        <v>4809.67</v>
      </c>
      <c r="H2021" s="11">
        <f t="shared" si="1091"/>
        <v>42737</v>
      </c>
      <c r="I2021" s="11">
        <f t="shared" si="1092"/>
        <v>42768</v>
      </c>
      <c r="J2021" s="26">
        <f t="shared" si="1070"/>
        <v>3.3000615371778785E-3</v>
      </c>
      <c r="K2021" s="11">
        <f t="shared" si="1083"/>
        <v>42828</v>
      </c>
      <c r="L2021" s="11">
        <f t="shared" si="1071"/>
        <v>42828</v>
      </c>
      <c r="M2021" s="1">
        <f t="shared" si="1084"/>
        <v>23</v>
      </c>
      <c r="N2021" s="1">
        <f t="shared" si="1087"/>
        <v>11</v>
      </c>
      <c r="O2021" s="2">
        <f t="shared" si="1072"/>
        <v>1.0015769299999999</v>
      </c>
      <c r="P2021" s="10">
        <f t="shared" si="1064"/>
        <v>1.00380048</v>
      </c>
      <c r="Q2021" s="10">
        <f t="shared" si="1093"/>
        <v>1.436505433577276</v>
      </c>
      <c r="R2021" s="2">
        <f t="shared" si="1063"/>
        <v>1.4387707000000001</v>
      </c>
      <c r="S2021" s="2">
        <f t="shared" si="1088"/>
        <v>1.4193921199999999</v>
      </c>
      <c r="T2021" s="2">
        <f t="shared" si="1073"/>
        <v>254038.84467938001</v>
      </c>
      <c r="U2021" s="2">
        <f t="shared" si="1074"/>
        <v>7252.9787023821737</v>
      </c>
      <c r="V2021" s="2">
        <f t="shared" si="1075"/>
        <v>70941.844297505522</v>
      </c>
      <c r="W2021" s="2">
        <f t="shared" si="1076"/>
        <v>257172.03521618771</v>
      </c>
      <c r="X2021" s="27">
        <f t="shared" si="1077"/>
        <v>0</v>
      </c>
      <c r="Y2021" s="2">
        <f t="shared" si="1089"/>
        <v>0</v>
      </c>
      <c r="Z2021" s="67">
        <f t="shared" si="1078"/>
        <v>0</v>
      </c>
      <c r="AA2021" s="2">
        <f t="shared" si="1065"/>
        <v>0</v>
      </c>
      <c r="AB2021" s="26">
        <f t="shared" si="1085"/>
        <v>6.7299999999999999E-2</v>
      </c>
      <c r="AC2021" s="27">
        <f t="shared" si="1067"/>
        <v>11</v>
      </c>
      <c r="AD2021" s="27">
        <v>252</v>
      </c>
      <c r="AE2021" s="10">
        <f t="shared" si="1094"/>
        <v>1.0028471130000001</v>
      </c>
      <c r="AF2021" s="2">
        <f t="shared" si="1066"/>
        <v>723.27729719000001</v>
      </c>
      <c r="AG2021" s="2">
        <f t="shared" si="1079"/>
        <v>732.19784470000002</v>
      </c>
      <c r="AH2021" s="3" t="str">
        <f t="shared" si="1080"/>
        <v>-</v>
      </c>
      <c r="AI2021" s="4" t="str">
        <f t="shared" si="1095"/>
        <v>A+J=</v>
      </c>
      <c r="AJ2021" s="11">
        <f t="shared" si="1086"/>
        <v>42830</v>
      </c>
      <c r="AK2021" s="11"/>
      <c r="AL2021" s="4"/>
      <c r="AM2021" s="1"/>
      <c r="AN2021" s="11"/>
      <c r="AO2021" s="1"/>
      <c r="AP2021" s="1"/>
      <c r="AQ2021" s="1"/>
      <c r="AR2021" s="1"/>
      <c r="AS2021" s="6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</row>
    <row r="2022" spans="1:55" x14ac:dyDescent="0.2">
      <c r="A2022" s="144">
        <f t="shared" si="1081"/>
        <v>42811</v>
      </c>
      <c r="B2022" s="2">
        <f t="shared" si="1068"/>
        <v>258004.32780624533</v>
      </c>
      <c r="C2022" s="2">
        <f t="shared" si="1082"/>
        <v>178977.21221629999</v>
      </c>
      <c r="D2022" s="68">
        <f>SUM(Y2022:Y$2190)</f>
        <v>17294.02713237</v>
      </c>
      <c r="E2022" s="68">
        <f t="shared" si="1069"/>
        <v>161683.18508392997</v>
      </c>
      <c r="F2022" s="72">
        <f t="shared" si="1090"/>
        <v>4793.8500000000004</v>
      </c>
      <c r="G2022" s="3">
        <f>IF(N2022=1,VLOOKUP(A2021,[1]Plan1!$BG$69:$BI$188,3),G2021)</f>
        <v>4809.67</v>
      </c>
      <c r="H2022" s="11">
        <f t="shared" si="1091"/>
        <v>42737</v>
      </c>
      <c r="I2022" s="11">
        <f t="shared" si="1092"/>
        <v>42768</v>
      </c>
      <c r="J2022" s="26">
        <f t="shared" si="1070"/>
        <v>3.3000615371778785E-3</v>
      </c>
      <c r="K2022" s="11">
        <f t="shared" si="1083"/>
        <v>42828</v>
      </c>
      <c r="L2022" s="11">
        <f t="shared" si="1071"/>
        <v>42828</v>
      </c>
      <c r="M2022" s="1">
        <f t="shared" si="1084"/>
        <v>23</v>
      </c>
      <c r="N2022" s="1">
        <f t="shared" si="1087"/>
        <v>12</v>
      </c>
      <c r="O2022" s="2">
        <f t="shared" si="1072"/>
        <v>1.0017204099999999</v>
      </c>
      <c r="P2022" s="10">
        <f t="shared" si="1064"/>
        <v>1.00380048</v>
      </c>
      <c r="Q2022" s="10">
        <f t="shared" si="1093"/>
        <v>1.436505433577276</v>
      </c>
      <c r="R2022" s="2">
        <f t="shared" si="1063"/>
        <v>1.43897681</v>
      </c>
      <c r="S2022" s="2">
        <f t="shared" si="1088"/>
        <v>1.4193921199999999</v>
      </c>
      <c r="T2022" s="2">
        <f t="shared" si="1073"/>
        <v>254038.84467938001</v>
      </c>
      <c r="U2022" s="2">
        <f t="shared" si="1074"/>
        <v>7252.9787023821737</v>
      </c>
      <c r="V2022" s="2">
        <f t="shared" si="1075"/>
        <v>70975.168818783161</v>
      </c>
      <c r="W2022" s="2">
        <f t="shared" si="1076"/>
        <v>257205.35973746533</v>
      </c>
      <c r="X2022" s="27">
        <f t="shared" si="1077"/>
        <v>0</v>
      </c>
      <c r="Y2022" s="2">
        <f t="shared" si="1089"/>
        <v>0</v>
      </c>
      <c r="Z2022" s="67">
        <f t="shared" si="1078"/>
        <v>0</v>
      </c>
      <c r="AA2022" s="2">
        <f t="shared" si="1065"/>
        <v>0</v>
      </c>
      <c r="AB2022" s="26">
        <f t="shared" si="1085"/>
        <v>6.7299999999999999E-2</v>
      </c>
      <c r="AC2022" s="27">
        <f t="shared" si="1067"/>
        <v>12</v>
      </c>
      <c r="AD2022" s="27">
        <v>252</v>
      </c>
      <c r="AE2022" s="10">
        <f t="shared" si="1094"/>
        <v>1.003106343</v>
      </c>
      <c r="AF2022" s="2">
        <f t="shared" si="1066"/>
        <v>789.13178688999994</v>
      </c>
      <c r="AG2022" s="2">
        <f t="shared" si="1079"/>
        <v>798.96806877999995</v>
      </c>
      <c r="AH2022" s="3" t="str">
        <f t="shared" si="1080"/>
        <v>-</v>
      </c>
      <c r="AI2022" s="4" t="str">
        <f t="shared" si="1095"/>
        <v>A+J=</v>
      </c>
      <c r="AJ2022" s="11">
        <f t="shared" si="1086"/>
        <v>42830</v>
      </c>
      <c r="AK2022" s="11"/>
      <c r="AL2022" s="4"/>
      <c r="AM2022" s="1"/>
      <c r="AN2022" s="11"/>
      <c r="AO2022" s="1"/>
      <c r="AP2022" s="1"/>
      <c r="AQ2022" s="1"/>
      <c r="AR2022" s="1"/>
      <c r="AS2022" s="6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</row>
    <row r="2023" spans="1:55" x14ac:dyDescent="0.2">
      <c r="A2023" s="144">
        <f t="shared" si="1081"/>
        <v>42812</v>
      </c>
      <c r="B2023" s="2">
        <f t="shared" si="1068"/>
        <v>258104.46193084854</v>
      </c>
      <c r="C2023" s="2">
        <f t="shared" si="1082"/>
        <v>178977.21221629999</v>
      </c>
      <c r="D2023" s="68">
        <f>SUM(Y2023:Y$2190)</f>
        <v>17294.02713237</v>
      </c>
      <c r="E2023" s="68">
        <f t="shared" si="1069"/>
        <v>161683.18508392997</v>
      </c>
      <c r="F2023" s="72">
        <f t="shared" si="1090"/>
        <v>4793.8500000000004</v>
      </c>
      <c r="G2023" s="3">
        <f>IF(N2023=1,VLOOKUP(A2022,[1]Plan1!$BG$69:$BI$188,3),G2022)</f>
        <v>4809.67</v>
      </c>
      <c r="H2023" s="11">
        <f t="shared" si="1091"/>
        <v>42737</v>
      </c>
      <c r="I2023" s="11">
        <f t="shared" si="1092"/>
        <v>42768</v>
      </c>
      <c r="J2023" s="26">
        <f t="shared" si="1070"/>
        <v>3.3000615371778785E-3</v>
      </c>
      <c r="K2023" s="11">
        <f t="shared" si="1083"/>
        <v>42828</v>
      </c>
      <c r="L2023" s="11">
        <f t="shared" si="1071"/>
        <v>42828</v>
      </c>
      <c r="M2023" s="1">
        <f t="shared" si="1084"/>
        <v>23</v>
      </c>
      <c r="N2023" s="1">
        <f t="shared" si="1087"/>
        <v>13</v>
      </c>
      <c r="O2023" s="2">
        <f t="shared" si="1072"/>
        <v>1.00186391</v>
      </c>
      <c r="P2023" s="10">
        <f t="shared" si="1064"/>
        <v>1.00380048</v>
      </c>
      <c r="Q2023" s="10">
        <f t="shared" si="1093"/>
        <v>1.436505433577276</v>
      </c>
      <c r="R2023" s="2">
        <f t="shared" si="1063"/>
        <v>1.43918295</v>
      </c>
      <c r="S2023" s="2">
        <f t="shared" si="1088"/>
        <v>1.4193921199999999</v>
      </c>
      <c r="T2023" s="2">
        <f t="shared" si="1073"/>
        <v>254038.84467938001</v>
      </c>
      <c r="U2023" s="2">
        <f t="shared" si="1074"/>
        <v>7252.9787023821737</v>
      </c>
      <c r="V2023" s="2">
        <f t="shared" si="1075"/>
        <v>71008.498190556362</v>
      </c>
      <c r="W2023" s="2">
        <f t="shared" si="1076"/>
        <v>257238.68910923853</v>
      </c>
      <c r="X2023" s="27">
        <f t="shared" si="1077"/>
        <v>0</v>
      </c>
      <c r="Y2023" s="2">
        <f t="shared" si="1089"/>
        <v>0</v>
      </c>
      <c r="Z2023" s="67">
        <f t="shared" si="1078"/>
        <v>0</v>
      </c>
      <c r="AA2023" s="2">
        <f>IF(Z2023&gt;0,TRUNC(Z2023*T2021,8),0)</f>
        <v>0</v>
      </c>
      <c r="AB2023" s="26">
        <f t="shared" si="1085"/>
        <v>6.7299999999999999E-2</v>
      </c>
      <c r="AC2023" s="27">
        <f t="shared" si="1067"/>
        <v>13</v>
      </c>
      <c r="AD2023" s="27">
        <v>252</v>
      </c>
      <c r="AE2023" s="10">
        <f t="shared" si="1094"/>
        <v>1.0033656399999999</v>
      </c>
      <c r="AF2023" s="2">
        <f>TRUNC((T2021*(AE2023-1)),8)</f>
        <v>855.00329720000002</v>
      </c>
      <c r="AG2023" s="2">
        <f t="shared" si="1079"/>
        <v>865.77282161000005</v>
      </c>
      <c r="AH2023" s="3" t="str">
        <f t="shared" si="1080"/>
        <v>-</v>
      </c>
      <c r="AI2023" s="4" t="str">
        <f t="shared" si="1095"/>
        <v>A+J=</v>
      </c>
      <c r="AJ2023" s="11">
        <f t="shared" si="1086"/>
        <v>42830</v>
      </c>
      <c r="AK2023" s="16"/>
      <c r="AL2023" s="81"/>
      <c r="AM2023" s="38"/>
      <c r="AN2023" s="16"/>
      <c r="AO2023" s="38"/>
      <c r="AP2023" s="38"/>
      <c r="AQ2023" s="38"/>
      <c r="AR2023" s="38"/>
      <c r="AS2023" s="66"/>
      <c r="AT2023" s="38"/>
      <c r="AU2023" s="38"/>
      <c r="AV2023" s="38"/>
      <c r="AW2023" s="38"/>
      <c r="AX2023" s="38"/>
      <c r="AY2023" s="38"/>
      <c r="AZ2023" s="38"/>
      <c r="BA2023" s="38"/>
      <c r="BB2023" s="38"/>
      <c r="BC2023" s="38"/>
    </row>
    <row r="2024" spans="1:55" x14ac:dyDescent="0.2">
      <c r="A2024" s="144">
        <f t="shared" si="1081"/>
        <v>42813</v>
      </c>
      <c r="B2024" s="2">
        <f t="shared" si="1068"/>
        <v>258104.46193084854</v>
      </c>
      <c r="C2024" s="2">
        <f t="shared" si="1082"/>
        <v>178977.21221629999</v>
      </c>
      <c r="D2024" s="68">
        <f>SUM(Y2024:Y$2190)</f>
        <v>17294.02713237</v>
      </c>
      <c r="E2024" s="68">
        <f t="shared" si="1069"/>
        <v>161683.18508392997</v>
      </c>
      <c r="F2024" s="72">
        <f t="shared" si="1090"/>
        <v>4793.8500000000004</v>
      </c>
      <c r="G2024" s="3">
        <f>IF(N2024=1,VLOOKUP(A2023,[1]Plan1!$BG$69:$BI$188,3),G2023)</f>
        <v>4809.67</v>
      </c>
      <c r="H2024" s="11">
        <f t="shared" si="1091"/>
        <v>42737</v>
      </c>
      <c r="I2024" s="11">
        <f t="shared" si="1092"/>
        <v>42768</v>
      </c>
      <c r="J2024" s="26">
        <f t="shared" si="1070"/>
        <v>3.3000615371778785E-3</v>
      </c>
      <c r="K2024" s="11">
        <f t="shared" si="1083"/>
        <v>42828</v>
      </c>
      <c r="L2024" s="11">
        <f t="shared" si="1071"/>
        <v>42828</v>
      </c>
      <c r="M2024" s="1">
        <f t="shared" si="1084"/>
        <v>23</v>
      </c>
      <c r="N2024" s="1">
        <f t="shared" si="1087"/>
        <v>13</v>
      </c>
      <c r="O2024" s="2">
        <f t="shared" si="1072"/>
        <v>1.00186391</v>
      </c>
      <c r="P2024" s="10">
        <f t="shared" si="1064"/>
        <v>1.00380048</v>
      </c>
      <c r="Q2024" s="10">
        <f t="shared" si="1093"/>
        <v>1.436505433577276</v>
      </c>
      <c r="R2024" s="2">
        <f t="shared" si="1063"/>
        <v>1.43918295</v>
      </c>
      <c r="S2024" s="2">
        <f t="shared" si="1088"/>
        <v>1.4193921199999999</v>
      </c>
      <c r="T2024" s="2">
        <f t="shared" si="1073"/>
        <v>254038.84467938001</v>
      </c>
      <c r="U2024" s="2">
        <f t="shared" si="1074"/>
        <v>7252.9787023821737</v>
      </c>
      <c r="V2024" s="2">
        <f t="shared" si="1075"/>
        <v>71008.498190556362</v>
      </c>
      <c r="W2024" s="2">
        <f t="shared" si="1076"/>
        <v>257238.68910923853</v>
      </c>
      <c r="X2024" s="27">
        <f t="shared" si="1077"/>
        <v>0</v>
      </c>
      <c r="Y2024" s="2">
        <f t="shared" si="1089"/>
        <v>0</v>
      </c>
      <c r="Z2024" s="67">
        <f t="shared" si="1078"/>
        <v>0</v>
      </c>
      <c r="AA2024" s="2">
        <f t="shared" ref="AA2024:AA2087" si="1096">IF(Z2024&gt;0,TRUNC(Z2024*T2024,8),0)</f>
        <v>0</v>
      </c>
      <c r="AB2024" s="26">
        <f t="shared" si="1085"/>
        <v>6.7299999999999999E-2</v>
      </c>
      <c r="AC2024" s="27">
        <f t="shared" si="1067"/>
        <v>13</v>
      </c>
      <c r="AD2024" s="27">
        <v>252</v>
      </c>
      <c r="AE2024" s="10">
        <f t="shared" si="1094"/>
        <v>1.0033656399999999</v>
      </c>
      <c r="AF2024" s="2">
        <f t="shared" ref="AF2024:AF2087" si="1097">TRUNC((T2024*(AE2024-1)),8)</f>
        <v>855.00329720000002</v>
      </c>
      <c r="AG2024" s="2">
        <f t="shared" si="1079"/>
        <v>865.77282161000005</v>
      </c>
      <c r="AH2024" s="3" t="str">
        <f t="shared" si="1080"/>
        <v>-</v>
      </c>
      <c r="AI2024" s="4" t="str">
        <f t="shared" si="1095"/>
        <v>A+J=</v>
      </c>
      <c r="AJ2024" s="11">
        <f t="shared" si="1086"/>
        <v>42830</v>
      </c>
      <c r="AK2024" s="11"/>
      <c r="AL2024" s="4"/>
      <c r="AM2024" s="1"/>
      <c r="AN2024" s="11"/>
      <c r="AO2024" s="1"/>
      <c r="AP2024" s="1"/>
      <c r="AQ2024" s="1"/>
      <c r="AR2024" s="1"/>
      <c r="AS2024" s="6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</row>
    <row r="2025" spans="1:55" x14ac:dyDescent="0.2">
      <c r="A2025" s="144">
        <f t="shared" si="1081"/>
        <v>42814</v>
      </c>
      <c r="B2025" s="2">
        <f t="shared" si="1068"/>
        <v>258104.46193084854</v>
      </c>
      <c r="C2025" s="2">
        <f t="shared" si="1082"/>
        <v>178977.21221629999</v>
      </c>
      <c r="D2025" s="68">
        <f>SUM(Y2025:Y$2190)</f>
        <v>17294.02713237</v>
      </c>
      <c r="E2025" s="68">
        <f t="shared" si="1069"/>
        <v>161683.18508392997</v>
      </c>
      <c r="F2025" s="72">
        <f t="shared" si="1090"/>
        <v>4793.8500000000004</v>
      </c>
      <c r="G2025" s="3">
        <f>IF(N2025=1,VLOOKUP(A2024,[1]Plan1!$BG$69:$BI$188,3),G2024)</f>
        <v>4809.67</v>
      </c>
      <c r="H2025" s="11">
        <f t="shared" si="1091"/>
        <v>42737</v>
      </c>
      <c r="I2025" s="11">
        <f t="shared" si="1092"/>
        <v>42768</v>
      </c>
      <c r="J2025" s="26">
        <f t="shared" si="1070"/>
        <v>3.3000615371778785E-3</v>
      </c>
      <c r="K2025" s="11">
        <f t="shared" si="1083"/>
        <v>42828</v>
      </c>
      <c r="L2025" s="11">
        <f t="shared" si="1071"/>
        <v>42828</v>
      </c>
      <c r="M2025" s="1">
        <f t="shared" si="1084"/>
        <v>23</v>
      </c>
      <c r="N2025" s="1">
        <f t="shared" si="1087"/>
        <v>13</v>
      </c>
      <c r="O2025" s="2">
        <f t="shared" si="1072"/>
        <v>1.00186391</v>
      </c>
      <c r="P2025" s="10">
        <f t="shared" si="1064"/>
        <v>1.00380048</v>
      </c>
      <c r="Q2025" s="10">
        <f t="shared" si="1093"/>
        <v>1.436505433577276</v>
      </c>
      <c r="R2025" s="2">
        <f t="shared" ref="R2025:R2088" si="1098">TRUNC(TRUNC((O2025*Q2025),15),8)</f>
        <v>1.43918295</v>
      </c>
      <c r="S2025" s="2">
        <f t="shared" si="1088"/>
        <v>1.4193921199999999</v>
      </c>
      <c r="T2025" s="2">
        <f t="shared" si="1073"/>
        <v>254038.84467938001</v>
      </c>
      <c r="U2025" s="2">
        <f t="shared" si="1074"/>
        <v>7252.9787023821737</v>
      </c>
      <c r="V2025" s="2">
        <f t="shared" si="1075"/>
        <v>71008.498190556362</v>
      </c>
      <c r="W2025" s="2">
        <f t="shared" si="1076"/>
        <v>257238.68910923853</v>
      </c>
      <c r="X2025" s="27">
        <f t="shared" si="1077"/>
        <v>0</v>
      </c>
      <c r="Y2025" s="2">
        <f t="shared" si="1089"/>
        <v>0</v>
      </c>
      <c r="Z2025" s="67">
        <f t="shared" si="1078"/>
        <v>0</v>
      </c>
      <c r="AA2025" s="2">
        <f t="shared" si="1096"/>
        <v>0</v>
      </c>
      <c r="AB2025" s="26">
        <f t="shared" si="1085"/>
        <v>6.7299999999999999E-2</v>
      </c>
      <c r="AC2025" s="27">
        <f t="shared" si="1067"/>
        <v>13</v>
      </c>
      <c r="AD2025" s="27">
        <v>252</v>
      </c>
      <c r="AE2025" s="10">
        <f t="shared" si="1094"/>
        <v>1.0033656399999999</v>
      </c>
      <c r="AF2025" s="2">
        <f t="shared" si="1097"/>
        <v>855.00329720000002</v>
      </c>
      <c r="AG2025" s="2">
        <f t="shared" si="1079"/>
        <v>865.77282161000005</v>
      </c>
      <c r="AH2025" s="3" t="str">
        <f t="shared" si="1080"/>
        <v>-</v>
      </c>
      <c r="AI2025" s="4" t="str">
        <f t="shared" si="1095"/>
        <v>A+J=</v>
      </c>
      <c r="AJ2025" s="11">
        <f t="shared" si="1086"/>
        <v>42830</v>
      </c>
      <c r="AK2025" s="11"/>
      <c r="AL2025" s="4"/>
      <c r="AM2025" s="1"/>
      <c r="AN2025" s="11"/>
      <c r="AO2025" s="1"/>
      <c r="AP2025" s="1"/>
      <c r="AQ2025" s="1"/>
      <c r="AR2025" s="1"/>
      <c r="AS2025" s="6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</row>
    <row r="2026" spans="1:55" x14ac:dyDescent="0.2">
      <c r="A2026" s="144">
        <f t="shared" si="1081"/>
        <v>42815</v>
      </c>
      <c r="B2026" s="2">
        <f t="shared" si="1068"/>
        <v>258204.63382247544</v>
      </c>
      <c r="C2026" s="2">
        <f t="shared" si="1082"/>
        <v>178977.21221629999</v>
      </c>
      <c r="D2026" s="68">
        <f>SUM(Y2026:Y$2190)</f>
        <v>17294.02713237</v>
      </c>
      <c r="E2026" s="68">
        <f t="shared" si="1069"/>
        <v>161683.18508392997</v>
      </c>
      <c r="F2026" s="72">
        <f t="shared" si="1090"/>
        <v>4793.8500000000004</v>
      </c>
      <c r="G2026" s="3">
        <f>IF(N2026=1,VLOOKUP(A2025,[1]Plan1!$BG$69:$BI$188,3),G2025)</f>
        <v>4809.67</v>
      </c>
      <c r="H2026" s="11">
        <f t="shared" si="1091"/>
        <v>42737</v>
      </c>
      <c r="I2026" s="11">
        <f t="shared" si="1092"/>
        <v>42768</v>
      </c>
      <c r="J2026" s="26">
        <f t="shared" si="1070"/>
        <v>3.3000615371778785E-3</v>
      </c>
      <c r="K2026" s="11">
        <f t="shared" si="1083"/>
        <v>42828</v>
      </c>
      <c r="L2026" s="11">
        <f t="shared" si="1071"/>
        <v>42828</v>
      </c>
      <c r="M2026" s="1">
        <f t="shared" si="1084"/>
        <v>23</v>
      </c>
      <c r="N2026" s="1">
        <f t="shared" si="1087"/>
        <v>14</v>
      </c>
      <c r="O2026" s="2">
        <f t="shared" si="1072"/>
        <v>1.0020074299999999</v>
      </c>
      <c r="P2026" s="10">
        <f t="shared" ref="P2026:P2089" si="1099">IF(L2026&gt;L2025,O2025,P2025)</f>
        <v>1.00380048</v>
      </c>
      <c r="Q2026" s="10">
        <f t="shared" si="1093"/>
        <v>1.436505433577276</v>
      </c>
      <c r="R2026" s="2">
        <f t="shared" si="1098"/>
        <v>1.43938911</v>
      </c>
      <c r="S2026" s="2">
        <f t="shared" si="1088"/>
        <v>1.4193921199999999</v>
      </c>
      <c r="T2026" s="2">
        <f t="shared" si="1073"/>
        <v>254038.84467938001</v>
      </c>
      <c r="U2026" s="2">
        <f t="shared" si="1074"/>
        <v>7252.9787023821737</v>
      </c>
      <c r="V2026" s="2">
        <f t="shared" si="1075"/>
        <v>71041.830795993272</v>
      </c>
      <c r="W2026" s="2">
        <f t="shared" si="1076"/>
        <v>257272.02171467544</v>
      </c>
      <c r="X2026" s="27">
        <f t="shared" si="1077"/>
        <v>0</v>
      </c>
      <c r="Y2026" s="2">
        <f t="shared" si="1089"/>
        <v>0</v>
      </c>
      <c r="Z2026" s="67">
        <f t="shared" si="1078"/>
        <v>0</v>
      </c>
      <c r="AA2026" s="2">
        <f t="shared" si="1096"/>
        <v>0</v>
      </c>
      <c r="AB2026" s="26">
        <f t="shared" si="1085"/>
        <v>6.7299999999999999E-2</v>
      </c>
      <c r="AC2026" s="27">
        <f t="shared" si="1067"/>
        <v>14</v>
      </c>
      <c r="AD2026" s="27">
        <v>252</v>
      </c>
      <c r="AE2026" s="10">
        <f t="shared" si="1094"/>
        <v>1.0036250040000001</v>
      </c>
      <c r="AF2026" s="2">
        <f t="shared" si="1097"/>
        <v>920.89182811000001</v>
      </c>
      <c r="AG2026" s="2">
        <f t="shared" si="1079"/>
        <v>932.61210779999999</v>
      </c>
      <c r="AH2026" s="3" t="str">
        <f t="shared" si="1080"/>
        <v>-</v>
      </c>
      <c r="AI2026" s="4" t="str">
        <f t="shared" si="1095"/>
        <v>A+J=</v>
      </c>
      <c r="AJ2026" s="11">
        <f t="shared" si="1086"/>
        <v>42830</v>
      </c>
      <c r="AK2026" s="11"/>
      <c r="AL2026" s="4"/>
      <c r="AM2026" s="1"/>
      <c r="AN2026" s="11"/>
      <c r="AO2026" s="1"/>
      <c r="AP2026" s="1"/>
      <c r="AQ2026" s="1"/>
      <c r="AR2026" s="1"/>
      <c r="AS2026" s="6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</row>
    <row r="2027" spans="1:55" x14ac:dyDescent="0.2">
      <c r="A2027" s="144">
        <f t="shared" si="1081"/>
        <v>42816</v>
      </c>
      <c r="B2027" s="2">
        <f t="shared" si="1068"/>
        <v>258304.84835968161</v>
      </c>
      <c r="C2027" s="2">
        <f t="shared" si="1082"/>
        <v>178977.21221629999</v>
      </c>
      <c r="D2027" s="68">
        <f>SUM(Y2027:Y$2190)</f>
        <v>17294.02713237</v>
      </c>
      <c r="E2027" s="68">
        <f t="shared" si="1069"/>
        <v>161683.18508392997</v>
      </c>
      <c r="F2027" s="72">
        <f t="shared" si="1090"/>
        <v>4793.8500000000004</v>
      </c>
      <c r="G2027" s="3">
        <f>IF(N2027=1,VLOOKUP(A2026,[1]Plan1!$BG$69:$BI$188,3),G2026)</f>
        <v>4809.67</v>
      </c>
      <c r="H2027" s="11">
        <f t="shared" si="1091"/>
        <v>42737</v>
      </c>
      <c r="I2027" s="11">
        <f t="shared" si="1092"/>
        <v>42768</v>
      </c>
      <c r="J2027" s="26">
        <f t="shared" si="1070"/>
        <v>3.3000615371778785E-3</v>
      </c>
      <c r="K2027" s="11">
        <f t="shared" si="1083"/>
        <v>42828</v>
      </c>
      <c r="L2027" s="11">
        <f t="shared" si="1071"/>
        <v>42828</v>
      </c>
      <c r="M2027" s="1">
        <f t="shared" si="1084"/>
        <v>23</v>
      </c>
      <c r="N2027" s="1">
        <f t="shared" si="1087"/>
        <v>15</v>
      </c>
      <c r="O2027" s="2">
        <f t="shared" si="1072"/>
        <v>1.0021509799999999</v>
      </c>
      <c r="P2027" s="10">
        <f t="shared" si="1099"/>
        <v>1.00380048</v>
      </c>
      <c r="Q2027" s="10">
        <f t="shared" si="1093"/>
        <v>1.436505433577276</v>
      </c>
      <c r="R2027" s="2">
        <f t="shared" si="1098"/>
        <v>1.43959532</v>
      </c>
      <c r="S2027" s="2">
        <f t="shared" si="1088"/>
        <v>1.4193921199999999</v>
      </c>
      <c r="T2027" s="2">
        <f t="shared" si="1073"/>
        <v>254038.84467938001</v>
      </c>
      <c r="U2027" s="2">
        <f t="shared" si="1074"/>
        <v>7252.9787023821737</v>
      </c>
      <c r="V2027" s="2">
        <f t="shared" si="1075"/>
        <v>71075.171485589424</v>
      </c>
      <c r="W2027" s="2">
        <f t="shared" si="1076"/>
        <v>257305.36240427161</v>
      </c>
      <c r="X2027" s="27">
        <f t="shared" si="1077"/>
        <v>0</v>
      </c>
      <c r="Y2027" s="2">
        <f t="shared" si="1089"/>
        <v>0</v>
      </c>
      <c r="Z2027" s="67">
        <f t="shared" si="1078"/>
        <v>0</v>
      </c>
      <c r="AA2027" s="2">
        <f t="shared" si="1096"/>
        <v>0</v>
      </c>
      <c r="AB2027" s="26">
        <f t="shared" si="1085"/>
        <v>6.7299999999999999E-2</v>
      </c>
      <c r="AC2027" s="27">
        <f t="shared" si="1067"/>
        <v>15</v>
      </c>
      <c r="AD2027" s="27">
        <v>252</v>
      </c>
      <c r="AE2027" s="10">
        <f t="shared" si="1094"/>
        <v>1.003884435</v>
      </c>
      <c r="AF2027" s="2">
        <f t="shared" si="1097"/>
        <v>986.79737963000002</v>
      </c>
      <c r="AG2027" s="2">
        <f t="shared" si="1079"/>
        <v>999.48595540999997</v>
      </c>
      <c r="AH2027" s="3" t="str">
        <f t="shared" si="1080"/>
        <v>-</v>
      </c>
      <c r="AI2027" s="4" t="str">
        <f t="shared" si="1095"/>
        <v>A+J=</v>
      </c>
      <c r="AJ2027" s="11">
        <f t="shared" si="1086"/>
        <v>42830</v>
      </c>
      <c r="AK2027" s="11"/>
      <c r="AL2027" s="4"/>
      <c r="AM2027" s="1"/>
      <c r="AN2027" s="11"/>
      <c r="AO2027" s="1"/>
      <c r="AP2027" s="1"/>
      <c r="AQ2027" s="1"/>
      <c r="AR2027" s="1"/>
      <c r="AS2027" s="6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</row>
    <row r="2028" spans="1:55" x14ac:dyDescent="0.2">
      <c r="A2028" s="144">
        <f t="shared" si="1081"/>
        <v>42817</v>
      </c>
      <c r="B2028" s="2">
        <f t="shared" si="1068"/>
        <v>258405.10094219149</v>
      </c>
      <c r="C2028" s="2">
        <f t="shared" si="1082"/>
        <v>178977.21221629999</v>
      </c>
      <c r="D2028" s="68">
        <f>SUM(Y2028:Y$2190)</f>
        <v>17294.02713237</v>
      </c>
      <c r="E2028" s="68">
        <f t="shared" si="1069"/>
        <v>161683.18508392997</v>
      </c>
      <c r="F2028" s="72">
        <f t="shared" si="1090"/>
        <v>4793.8500000000004</v>
      </c>
      <c r="G2028" s="3">
        <f>IF(N2028=1,VLOOKUP(A2027,[1]Plan1!$BG$69:$BI$188,3),G2027)</f>
        <v>4809.67</v>
      </c>
      <c r="H2028" s="11">
        <f t="shared" si="1091"/>
        <v>42737</v>
      </c>
      <c r="I2028" s="11">
        <f t="shared" si="1092"/>
        <v>42768</v>
      </c>
      <c r="J2028" s="26">
        <f t="shared" si="1070"/>
        <v>3.3000615371778785E-3</v>
      </c>
      <c r="K2028" s="11">
        <f t="shared" si="1083"/>
        <v>42828</v>
      </c>
      <c r="L2028" s="11">
        <f t="shared" si="1071"/>
        <v>42828</v>
      </c>
      <c r="M2028" s="1">
        <f t="shared" si="1084"/>
        <v>23</v>
      </c>
      <c r="N2028" s="1">
        <f t="shared" si="1087"/>
        <v>16</v>
      </c>
      <c r="O2028" s="2">
        <f t="shared" si="1072"/>
        <v>1.0022945400000001</v>
      </c>
      <c r="P2028" s="10">
        <f t="shared" si="1099"/>
        <v>1.00380048</v>
      </c>
      <c r="Q2028" s="10">
        <f t="shared" si="1093"/>
        <v>1.436505433577276</v>
      </c>
      <c r="R2028" s="2">
        <f t="shared" si="1098"/>
        <v>1.4398015500000001</v>
      </c>
      <c r="S2028" s="2">
        <f t="shared" si="1088"/>
        <v>1.4193921199999999</v>
      </c>
      <c r="T2028" s="2">
        <f t="shared" si="1073"/>
        <v>254038.84467938001</v>
      </c>
      <c r="U2028" s="2">
        <f t="shared" si="1074"/>
        <v>7252.9787023821737</v>
      </c>
      <c r="V2028" s="2">
        <f t="shared" si="1075"/>
        <v>71108.5154088493</v>
      </c>
      <c r="W2028" s="2">
        <f t="shared" si="1076"/>
        <v>257338.70632753149</v>
      </c>
      <c r="X2028" s="27">
        <f t="shared" si="1077"/>
        <v>0</v>
      </c>
      <c r="Y2028" s="2">
        <f t="shared" si="1089"/>
        <v>0</v>
      </c>
      <c r="Z2028" s="67">
        <f t="shared" si="1078"/>
        <v>0</v>
      </c>
      <c r="AA2028" s="2">
        <f t="shared" si="1096"/>
        <v>0</v>
      </c>
      <c r="AB2028" s="26">
        <f t="shared" si="1085"/>
        <v>6.7299999999999999E-2</v>
      </c>
      <c r="AC2028" s="27">
        <f t="shared" si="1067"/>
        <v>16</v>
      </c>
      <c r="AD2028" s="27">
        <v>252</v>
      </c>
      <c r="AE2028" s="10">
        <f t="shared" si="1094"/>
        <v>1.004143934</v>
      </c>
      <c r="AF2028" s="2">
        <f t="shared" si="1097"/>
        <v>1052.72020578</v>
      </c>
      <c r="AG2028" s="2">
        <f t="shared" si="1079"/>
        <v>1066.3946146599999</v>
      </c>
      <c r="AH2028" s="3" t="str">
        <f t="shared" si="1080"/>
        <v>-</v>
      </c>
      <c r="AI2028" s="4" t="str">
        <f t="shared" si="1095"/>
        <v>A+J=</v>
      </c>
      <c r="AJ2028" s="11">
        <f t="shared" si="1086"/>
        <v>42830</v>
      </c>
      <c r="AK2028" s="11"/>
      <c r="AL2028" s="4"/>
      <c r="AM2028" s="1"/>
      <c r="AN2028" s="11"/>
      <c r="AO2028" s="1"/>
      <c r="AP2028" s="1"/>
      <c r="AQ2028" s="1"/>
      <c r="AR2028" s="1"/>
      <c r="AS2028" s="6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</row>
    <row r="2029" spans="1:55" x14ac:dyDescent="0.2">
      <c r="A2029" s="144">
        <f t="shared" si="1081"/>
        <v>42818</v>
      </c>
      <c r="B2029" s="2">
        <f t="shared" si="1068"/>
        <v>258505.39106459505</v>
      </c>
      <c r="C2029" s="2">
        <f t="shared" si="1082"/>
        <v>178977.21221629999</v>
      </c>
      <c r="D2029" s="68">
        <f>SUM(Y2029:Y$2190)</f>
        <v>17294.02713237</v>
      </c>
      <c r="E2029" s="68">
        <f t="shared" si="1069"/>
        <v>161683.18508392997</v>
      </c>
      <c r="F2029" s="72">
        <f t="shared" si="1090"/>
        <v>4793.8500000000004</v>
      </c>
      <c r="G2029" s="3">
        <f>IF(N2029=1,VLOOKUP(A2028,[1]Plan1!$BG$69:$BI$188,3),G2028)</f>
        <v>4809.67</v>
      </c>
      <c r="H2029" s="11">
        <f t="shared" si="1091"/>
        <v>42737</v>
      </c>
      <c r="I2029" s="11">
        <f t="shared" si="1092"/>
        <v>42768</v>
      </c>
      <c r="J2029" s="26">
        <f t="shared" si="1070"/>
        <v>3.3000615371778785E-3</v>
      </c>
      <c r="K2029" s="11">
        <f t="shared" si="1083"/>
        <v>42828</v>
      </c>
      <c r="L2029" s="11">
        <f t="shared" si="1071"/>
        <v>42828</v>
      </c>
      <c r="M2029" s="1">
        <f t="shared" si="1084"/>
        <v>23</v>
      </c>
      <c r="N2029" s="1">
        <f t="shared" si="1087"/>
        <v>17</v>
      </c>
      <c r="O2029" s="2">
        <f t="shared" si="1072"/>
        <v>1.0024381200000001</v>
      </c>
      <c r="P2029" s="10">
        <f t="shared" si="1099"/>
        <v>1.00380048</v>
      </c>
      <c r="Q2029" s="10">
        <f t="shared" si="1093"/>
        <v>1.436505433577276</v>
      </c>
      <c r="R2029" s="2">
        <f t="shared" si="1098"/>
        <v>1.4400078000000001</v>
      </c>
      <c r="S2029" s="2">
        <f t="shared" si="1088"/>
        <v>1.4193921199999999</v>
      </c>
      <c r="T2029" s="2">
        <f t="shared" si="1073"/>
        <v>254038.84467938001</v>
      </c>
      <c r="U2029" s="2">
        <f t="shared" si="1074"/>
        <v>7252.9787023821737</v>
      </c>
      <c r="V2029" s="2">
        <f t="shared" si="1075"/>
        <v>71141.862565772855</v>
      </c>
      <c r="W2029" s="2">
        <f t="shared" si="1076"/>
        <v>257372.05348445504</v>
      </c>
      <c r="X2029" s="27">
        <f t="shared" si="1077"/>
        <v>0</v>
      </c>
      <c r="Y2029" s="2">
        <f t="shared" si="1089"/>
        <v>0</v>
      </c>
      <c r="Z2029" s="67">
        <f t="shared" si="1078"/>
        <v>0</v>
      </c>
      <c r="AA2029" s="2">
        <f t="shared" si="1096"/>
        <v>0</v>
      </c>
      <c r="AB2029" s="26">
        <f t="shared" si="1085"/>
        <v>6.7299999999999999E-2</v>
      </c>
      <c r="AC2029" s="27">
        <f t="shared" si="1067"/>
        <v>17</v>
      </c>
      <c r="AD2029" s="27">
        <v>252</v>
      </c>
      <c r="AE2029" s="10">
        <f t="shared" si="1094"/>
        <v>1.0044034989999999</v>
      </c>
      <c r="AF2029" s="2">
        <f t="shared" si="1097"/>
        <v>1118.6597985000001</v>
      </c>
      <c r="AG2029" s="2">
        <f t="shared" si="1079"/>
        <v>1133.33758014</v>
      </c>
      <c r="AH2029" s="3" t="str">
        <f t="shared" si="1080"/>
        <v>-</v>
      </c>
      <c r="AI2029" s="4" t="str">
        <f t="shared" si="1095"/>
        <v>A+J=</v>
      </c>
      <c r="AJ2029" s="11">
        <f t="shared" si="1086"/>
        <v>42830</v>
      </c>
      <c r="AK2029" s="11"/>
      <c r="AL2029" s="4"/>
      <c r="AM2029" s="1"/>
      <c r="AN2029" s="11"/>
      <c r="AO2029" s="1"/>
      <c r="AP2029" s="1"/>
      <c r="AQ2029" s="1"/>
      <c r="AR2029" s="1"/>
      <c r="AS2029" s="6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</row>
    <row r="2030" spans="1:55" x14ac:dyDescent="0.2">
      <c r="A2030" s="144">
        <f t="shared" si="1081"/>
        <v>42819</v>
      </c>
      <c r="B2030" s="2">
        <f t="shared" si="1068"/>
        <v>258605.72386652781</v>
      </c>
      <c r="C2030" s="2">
        <f t="shared" si="1082"/>
        <v>178977.21221629999</v>
      </c>
      <c r="D2030" s="68">
        <f>SUM(Y2030:Y$2190)</f>
        <v>17294.02713237</v>
      </c>
      <c r="E2030" s="68">
        <f t="shared" si="1069"/>
        <v>161683.18508392997</v>
      </c>
      <c r="F2030" s="72">
        <f t="shared" si="1090"/>
        <v>4793.8500000000004</v>
      </c>
      <c r="G2030" s="3">
        <f>IF(N2030=1,VLOOKUP(A2029,[1]Plan1!$BG$69:$BI$188,3),G2029)</f>
        <v>4809.67</v>
      </c>
      <c r="H2030" s="11">
        <f t="shared" si="1091"/>
        <v>42737</v>
      </c>
      <c r="I2030" s="11">
        <f t="shared" si="1092"/>
        <v>42768</v>
      </c>
      <c r="J2030" s="26">
        <f t="shared" si="1070"/>
        <v>3.3000615371778785E-3</v>
      </c>
      <c r="K2030" s="11">
        <f t="shared" si="1083"/>
        <v>42828</v>
      </c>
      <c r="L2030" s="11">
        <f t="shared" si="1071"/>
        <v>42828</v>
      </c>
      <c r="M2030" s="1">
        <f t="shared" si="1084"/>
        <v>23</v>
      </c>
      <c r="N2030" s="1">
        <f t="shared" si="1087"/>
        <v>18</v>
      </c>
      <c r="O2030" s="2">
        <f t="shared" si="1072"/>
        <v>1.0025817299999999</v>
      </c>
      <c r="P2030" s="10">
        <f t="shared" si="1099"/>
        <v>1.00380048</v>
      </c>
      <c r="Q2030" s="10">
        <f t="shared" si="1093"/>
        <v>1.436505433577276</v>
      </c>
      <c r="R2030" s="2">
        <f t="shared" si="1098"/>
        <v>1.4402140999999999</v>
      </c>
      <c r="S2030" s="2">
        <f t="shared" si="1088"/>
        <v>1.4193921199999999</v>
      </c>
      <c r="T2030" s="2">
        <f t="shared" si="1073"/>
        <v>254038.84467938001</v>
      </c>
      <c r="U2030" s="2">
        <f t="shared" si="1074"/>
        <v>7252.9787023821737</v>
      </c>
      <c r="V2030" s="2">
        <f t="shared" si="1075"/>
        <v>71175.217806855653</v>
      </c>
      <c r="W2030" s="2">
        <f t="shared" si="1076"/>
        <v>257405.40872553783</v>
      </c>
      <c r="X2030" s="27">
        <f t="shared" si="1077"/>
        <v>0</v>
      </c>
      <c r="Y2030" s="2">
        <f t="shared" si="1089"/>
        <v>0</v>
      </c>
      <c r="Z2030" s="67">
        <f t="shared" si="1078"/>
        <v>0</v>
      </c>
      <c r="AA2030" s="2">
        <f t="shared" si="1096"/>
        <v>0</v>
      </c>
      <c r="AB2030" s="26">
        <f t="shared" si="1085"/>
        <v>6.7299999999999999E-2</v>
      </c>
      <c r="AC2030" s="27">
        <f t="shared" si="1067"/>
        <v>18</v>
      </c>
      <c r="AD2030" s="27">
        <v>252</v>
      </c>
      <c r="AE2030" s="10">
        <f t="shared" si="1094"/>
        <v>1.004663131</v>
      </c>
      <c r="AF2030" s="2">
        <f t="shared" si="1097"/>
        <v>1184.6164118199999</v>
      </c>
      <c r="AG2030" s="2">
        <f t="shared" si="1079"/>
        <v>1200.3151409899999</v>
      </c>
      <c r="AH2030" s="3" t="str">
        <f t="shared" si="1080"/>
        <v>-</v>
      </c>
      <c r="AI2030" s="4" t="str">
        <f t="shared" si="1095"/>
        <v>A+J=</v>
      </c>
      <c r="AJ2030" s="11">
        <f t="shared" si="1086"/>
        <v>42830</v>
      </c>
      <c r="AK2030" s="11"/>
      <c r="AL2030" s="4"/>
      <c r="AM2030" s="1"/>
      <c r="AN2030" s="11"/>
      <c r="AO2030" s="1"/>
      <c r="AP2030" s="1"/>
      <c r="AQ2030" s="1"/>
      <c r="AR2030" s="1"/>
      <c r="AS2030" s="6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</row>
    <row r="2031" spans="1:55" x14ac:dyDescent="0.2">
      <c r="A2031" s="144">
        <f t="shared" si="1081"/>
        <v>42820</v>
      </c>
      <c r="B2031" s="2">
        <f t="shared" si="1068"/>
        <v>258605.72386652781</v>
      </c>
      <c r="C2031" s="2">
        <f t="shared" si="1082"/>
        <v>178977.21221629999</v>
      </c>
      <c r="D2031" s="68">
        <f>SUM(Y2031:Y$2190)</f>
        <v>17294.02713237</v>
      </c>
      <c r="E2031" s="68">
        <f t="shared" si="1069"/>
        <v>161683.18508392997</v>
      </c>
      <c r="F2031" s="72">
        <f t="shared" si="1090"/>
        <v>4793.8500000000004</v>
      </c>
      <c r="G2031" s="3">
        <f>IF(N2031=1,VLOOKUP(A2030,[1]Plan1!$BG$69:$BI$188,3),G2030)</f>
        <v>4809.67</v>
      </c>
      <c r="H2031" s="11">
        <f t="shared" si="1091"/>
        <v>42737</v>
      </c>
      <c r="I2031" s="11">
        <f t="shared" si="1092"/>
        <v>42768</v>
      </c>
      <c r="J2031" s="26">
        <f t="shared" si="1070"/>
        <v>3.3000615371778785E-3</v>
      </c>
      <c r="K2031" s="11">
        <f t="shared" si="1083"/>
        <v>42828</v>
      </c>
      <c r="L2031" s="11">
        <f t="shared" si="1071"/>
        <v>42828</v>
      </c>
      <c r="M2031" s="1">
        <f t="shared" si="1084"/>
        <v>23</v>
      </c>
      <c r="N2031" s="1">
        <f t="shared" si="1087"/>
        <v>18</v>
      </c>
      <c r="O2031" s="2">
        <f t="shared" si="1072"/>
        <v>1.0025817299999999</v>
      </c>
      <c r="P2031" s="10">
        <f t="shared" si="1099"/>
        <v>1.00380048</v>
      </c>
      <c r="Q2031" s="10">
        <f t="shared" si="1093"/>
        <v>1.436505433577276</v>
      </c>
      <c r="R2031" s="2">
        <f t="shared" si="1098"/>
        <v>1.4402140999999999</v>
      </c>
      <c r="S2031" s="2">
        <f t="shared" si="1088"/>
        <v>1.4193921199999999</v>
      </c>
      <c r="T2031" s="2">
        <f t="shared" si="1073"/>
        <v>254038.84467938001</v>
      </c>
      <c r="U2031" s="2">
        <f t="shared" si="1074"/>
        <v>7252.9787023821737</v>
      </c>
      <c r="V2031" s="2">
        <f t="shared" si="1075"/>
        <v>71175.217806855653</v>
      </c>
      <c r="W2031" s="2">
        <f t="shared" si="1076"/>
        <v>257405.40872553783</v>
      </c>
      <c r="X2031" s="27">
        <f t="shared" si="1077"/>
        <v>0</v>
      </c>
      <c r="Y2031" s="2">
        <f t="shared" si="1089"/>
        <v>0</v>
      </c>
      <c r="Z2031" s="67">
        <f t="shared" si="1078"/>
        <v>0</v>
      </c>
      <c r="AA2031" s="2">
        <f t="shared" si="1096"/>
        <v>0</v>
      </c>
      <c r="AB2031" s="26">
        <f t="shared" si="1085"/>
        <v>6.7299999999999999E-2</v>
      </c>
      <c r="AC2031" s="27">
        <f t="shared" si="1067"/>
        <v>18</v>
      </c>
      <c r="AD2031" s="27">
        <v>252</v>
      </c>
      <c r="AE2031" s="10">
        <f t="shared" si="1094"/>
        <v>1.004663131</v>
      </c>
      <c r="AF2031" s="2">
        <f t="shared" si="1097"/>
        <v>1184.6164118199999</v>
      </c>
      <c r="AG2031" s="2">
        <f t="shared" si="1079"/>
        <v>1200.3151409899999</v>
      </c>
      <c r="AH2031" s="3" t="str">
        <f t="shared" si="1080"/>
        <v>-</v>
      </c>
      <c r="AI2031" s="4" t="str">
        <f t="shared" si="1095"/>
        <v>A+J=</v>
      </c>
      <c r="AJ2031" s="11">
        <f t="shared" si="1086"/>
        <v>42830</v>
      </c>
      <c r="AK2031" s="11"/>
      <c r="AL2031" s="4"/>
      <c r="AM2031" s="1"/>
      <c r="AN2031" s="11"/>
      <c r="AO2031" s="1"/>
      <c r="AP2031" s="1"/>
      <c r="AQ2031" s="1"/>
      <c r="AR2031" s="1"/>
      <c r="AS2031" s="6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</row>
    <row r="2032" spans="1:55" x14ac:dyDescent="0.2">
      <c r="A2032" s="144">
        <f t="shared" si="1081"/>
        <v>42821</v>
      </c>
      <c r="B2032" s="2">
        <f t="shared" si="1068"/>
        <v>258605.72386652781</v>
      </c>
      <c r="C2032" s="2">
        <f t="shared" si="1082"/>
        <v>178977.21221629999</v>
      </c>
      <c r="D2032" s="68">
        <f>SUM(Y2032:Y$2190)</f>
        <v>17294.02713237</v>
      </c>
      <c r="E2032" s="68">
        <f t="shared" si="1069"/>
        <v>161683.18508392997</v>
      </c>
      <c r="F2032" s="72">
        <f t="shared" si="1090"/>
        <v>4793.8500000000004</v>
      </c>
      <c r="G2032" s="3">
        <f>IF(N2032=1,VLOOKUP(A2031,[1]Plan1!$BG$69:$BI$188,3),G2031)</f>
        <v>4809.67</v>
      </c>
      <c r="H2032" s="11">
        <f t="shared" si="1091"/>
        <v>42737</v>
      </c>
      <c r="I2032" s="11">
        <f t="shared" si="1092"/>
        <v>42768</v>
      </c>
      <c r="J2032" s="26">
        <f t="shared" si="1070"/>
        <v>3.3000615371778785E-3</v>
      </c>
      <c r="K2032" s="11">
        <f t="shared" si="1083"/>
        <v>42828</v>
      </c>
      <c r="L2032" s="11">
        <f t="shared" si="1071"/>
        <v>42828</v>
      </c>
      <c r="M2032" s="1">
        <f t="shared" si="1084"/>
        <v>23</v>
      </c>
      <c r="N2032" s="1">
        <f t="shared" si="1087"/>
        <v>18</v>
      </c>
      <c r="O2032" s="2">
        <f t="shared" si="1072"/>
        <v>1.0025817299999999</v>
      </c>
      <c r="P2032" s="10">
        <f t="shared" si="1099"/>
        <v>1.00380048</v>
      </c>
      <c r="Q2032" s="10">
        <f t="shared" si="1093"/>
        <v>1.436505433577276</v>
      </c>
      <c r="R2032" s="2">
        <f t="shared" si="1098"/>
        <v>1.4402140999999999</v>
      </c>
      <c r="S2032" s="2">
        <f t="shared" si="1088"/>
        <v>1.4193921199999999</v>
      </c>
      <c r="T2032" s="2">
        <f t="shared" si="1073"/>
        <v>254038.84467938001</v>
      </c>
      <c r="U2032" s="2">
        <f t="shared" si="1074"/>
        <v>7252.9787023821737</v>
      </c>
      <c r="V2032" s="2">
        <f t="shared" si="1075"/>
        <v>71175.217806855653</v>
      </c>
      <c r="W2032" s="2">
        <f t="shared" si="1076"/>
        <v>257405.40872553783</v>
      </c>
      <c r="X2032" s="27">
        <f t="shared" si="1077"/>
        <v>0</v>
      </c>
      <c r="Y2032" s="2">
        <f t="shared" si="1089"/>
        <v>0</v>
      </c>
      <c r="Z2032" s="67">
        <f t="shared" si="1078"/>
        <v>0</v>
      </c>
      <c r="AA2032" s="2">
        <f t="shared" si="1096"/>
        <v>0</v>
      </c>
      <c r="AB2032" s="26">
        <f t="shared" si="1085"/>
        <v>6.7299999999999999E-2</v>
      </c>
      <c r="AC2032" s="27">
        <f t="shared" si="1067"/>
        <v>18</v>
      </c>
      <c r="AD2032" s="27">
        <v>252</v>
      </c>
      <c r="AE2032" s="10">
        <f t="shared" si="1094"/>
        <v>1.004663131</v>
      </c>
      <c r="AF2032" s="2">
        <f t="shared" si="1097"/>
        <v>1184.6164118199999</v>
      </c>
      <c r="AG2032" s="2">
        <f t="shared" si="1079"/>
        <v>1200.3151409899999</v>
      </c>
      <c r="AH2032" s="3" t="str">
        <f t="shared" si="1080"/>
        <v>-</v>
      </c>
      <c r="AI2032" s="4" t="str">
        <f t="shared" si="1095"/>
        <v>A+J=</v>
      </c>
      <c r="AJ2032" s="11">
        <f t="shared" si="1086"/>
        <v>42830</v>
      </c>
      <c r="AK2032" s="11"/>
      <c r="AL2032" s="4"/>
      <c r="AM2032" s="1"/>
      <c r="AN2032" s="11"/>
      <c r="AO2032" s="1"/>
      <c r="AP2032" s="1"/>
      <c r="AQ2032" s="1"/>
      <c r="AR2032" s="1"/>
      <c r="AS2032" s="6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</row>
    <row r="2033" spans="1:55" x14ac:dyDescent="0.2">
      <c r="A2033" s="144">
        <f t="shared" si="1081"/>
        <v>42822</v>
      </c>
      <c r="B2033" s="2">
        <f t="shared" si="1068"/>
        <v>258706.09311926248</v>
      </c>
      <c r="C2033" s="2">
        <f t="shared" si="1082"/>
        <v>178977.21221629999</v>
      </c>
      <c r="D2033" s="68">
        <f>SUM(Y2033:Y$2190)</f>
        <v>17294.02713237</v>
      </c>
      <c r="E2033" s="68">
        <f t="shared" si="1069"/>
        <v>161683.18508392997</v>
      </c>
      <c r="F2033" s="72">
        <f t="shared" si="1090"/>
        <v>4793.8500000000004</v>
      </c>
      <c r="G2033" s="3">
        <f>IF(N2033=1,VLOOKUP(A2032,[1]Plan1!$BG$69:$BI$188,3),G2032)</f>
        <v>4809.67</v>
      </c>
      <c r="H2033" s="11">
        <f t="shared" si="1091"/>
        <v>42737</v>
      </c>
      <c r="I2033" s="11">
        <f t="shared" si="1092"/>
        <v>42768</v>
      </c>
      <c r="J2033" s="26">
        <f t="shared" si="1070"/>
        <v>3.3000615371778785E-3</v>
      </c>
      <c r="K2033" s="11">
        <f t="shared" si="1083"/>
        <v>42828</v>
      </c>
      <c r="L2033" s="11">
        <f t="shared" si="1071"/>
        <v>42828</v>
      </c>
      <c r="M2033" s="1">
        <f t="shared" si="1084"/>
        <v>23</v>
      </c>
      <c r="N2033" s="1">
        <f t="shared" si="1087"/>
        <v>19</v>
      </c>
      <c r="O2033" s="2">
        <f t="shared" si="1072"/>
        <v>1.00272535</v>
      </c>
      <c r="P2033" s="10">
        <f t="shared" si="1099"/>
        <v>1.00380048</v>
      </c>
      <c r="Q2033" s="10">
        <f t="shared" si="1093"/>
        <v>1.436505433577276</v>
      </c>
      <c r="R2033" s="2">
        <f t="shared" si="1098"/>
        <v>1.44042041</v>
      </c>
      <c r="S2033" s="2">
        <f t="shared" si="1088"/>
        <v>1.4193921199999999</v>
      </c>
      <c r="T2033" s="2">
        <f t="shared" si="1073"/>
        <v>254038.84467938001</v>
      </c>
      <c r="U2033" s="2">
        <f t="shared" si="1074"/>
        <v>7252.9787023821737</v>
      </c>
      <c r="V2033" s="2">
        <f t="shared" si="1075"/>
        <v>71208.57466477032</v>
      </c>
      <c r="W2033" s="2">
        <f t="shared" si="1076"/>
        <v>257438.76558345248</v>
      </c>
      <c r="X2033" s="27">
        <f t="shared" si="1077"/>
        <v>0</v>
      </c>
      <c r="Y2033" s="2">
        <f t="shared" si="1089"/>
        <v>0</v>
      </c>
      <c r="Z2033" s="67">
        <f t="shared" si="1078"/>
        <v>0</v>
      </c>
      <c r="AA2033" s="2">
        <f t="shared" si="1096"/>
        <v>0</v>
      </c>
      <c r="AB2033" s="26">
        <f t="shared" si="1085"/>
        <v>6.7299999999999999E-2</v>
      </c>
      <c r="AC2033" s="27">
        <f t="shared" si="1067"/>
        <v>19</v>
      </c>
      <c r="AD2033" s="27">
        <v>252</v>
      </c>
      <c r="AE2033" s="10">
        <f t="shared" si="1094"/>
        <v>1.004922831</v>
      </c>
      <c r="AF2033" s="2">
        <f t="shared" si="1097"/>
        <v>1250.59029979</v>
      </c>
      <c r="AG2033" s="2">
        <f t="shared" si="1079"/>
        <v>1267.32753581</v>
      </c>
      <c r="AH2033" s="3" t="str">
        <f t="shared" si="1080"/>
        <v>-</v>
      </c>
      <c r="AI2033" s="4" t="str">
        <f t="shared" si="1095"/>
        <v>A+J=</v>
      </c>
      <c r="AJ2033" s="11">
        <f t="shared" si="1086"/>
        <v>42830</v>
      </c>
      <c r="AK2033" s="11"/>
      <c r="AL2033" s="4"/>
      <c r="AM2033" s="1"/>
      <c r="AN2033" s="11"/>
      <c r="AO2033" s="1"/>
      <c r="AP2033" s="1"/>
      <c r="AQ2033" s="1"/>
      <c r="AR2033" s="1"/>
      <c r="AS2033" s="6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</row>
    <row r="2034" spans="1:55" x14ac:dyDescent="0.2">
      <c r="A2034" s="144">
        <f t="shared" si="1081"/>
        <v>42823</v>
      </c>
      <c r="B2034" s="2">
        <f t="shared" si="1068"/>
        <v>258806.50319155454</v>
      </c>
      <c r="C2034" s="2">
        <f t="shared" si="1082"/>
        <v>178977.21221629999</v>
      </c>
      <c r="D2034" s="68">
        <f>SUM(Y2034:Y$2190)</f>
        <v>17294.02713237</v>
      </c>
      <c r="E2034" s="68">
        <f t="shared" si="1069"/>
        <v>161683.18508392997</v>
      </c>
      <c r="F2034" s="72">
        <f t="shared" si="1090"/>
        <v>4793.8500000000004</v>
      </c>
      <c r="G2034" s="3">
        <f>IF(N2034=1,VLOOKUP(A2033,[1]Plan1!$BG$69:$BI$188,3),G2033)</f>
        <v>4809.67</v>
      </c>
      <c r="H2034" s="11">
        <f t="shared" si="1091"/>
        <v>42737</v>
      </c>
      <c r="I2034" s="11">
        <f t="shared" si="1092"/>
        <v>42768</v>
      </c>
      <c r="J2034" s="26">
        <f t="shared" si="1070"/>
        <v>3.3000615371778785E-3</v>
      </c>
      <c r="K2034" s="11">
        <f t="shared" si="1083"/>
        <v>42828</v>
      </c>
      <c r="L2034" s="11">
        <f t="shared" si="1071"/>
        <v>42828</v>
      </c>
      <c r="M2034" s="1">
        <f t="shared" si="1084"/>
        <v>23</v>
      </c>
      <c r="N2034" s="1">
        <f t="shared" si="1087"/>
        <v>20</v>
      </c>
      <c r="O2034" s="2">
        <f t="shared" si="1072"/>
        <v>1.002869</v>
      </c>
      <c r="P2034" s="10">
        <f t="shared" si="1099"/>
        <v>1.00380048</v>
      </c>
      <c r="Q2034" s="10">
        <f t="shared" si="1093"/>
        <v>1.436505433577276</v>
      </c>
      <c r="R2034" s="2">
        <f t="shared" si="1098"/>
        <v>1.44062676</v>
      </c>
      <c r="S2034" s="2">
        <f t="shared" si="1088"/>
        <v>1.4193921199999999</v>
      </c>
      <c r="T2034" s="2">
        <f t="shared" si="1073"/>
        <v>254038.84467938001</v>
      </c>
      <c r="U2034" s="2">
        <f t="shared" si="1074"/>
        <v>7252.9787023821737</v>
      </c>
      <c r="V2034" s="2">
        <f t="shared" si="1075"/>
        <v>71241.937990012389</v>
      </c>
      <c r="W2034" s="2">
        <f t="shared" si="1076"/>
        <v>257472.12890869455</v>
      </c>
      <c r="X2034" s="27">
        <f t="shared" si="1077"/>
        <v>0</v>
      </c>
      <c r="Y2034" s="2">
        <f t="shared" si="1089"/>
        <v>0</v>
      </c>
      <c r="Z2034" s="67">
        <f t="shared" si="1078"/>
        <v>0</v>
      </c>
      <c r="AA2034" s="2">
        <f t="shared" si="1096"/>
        <v>0</v>
      </c>
      <c r="AB2034" s="26">
        <f t="shared" si="1085"/>
        <v>6.7299999999999999E-2</v>
      </c>
      <c r="AC2034" s="27">
        <f t="shared" si="1067"/>
        <v>20</v>
      </c>
      <c r="AD2034" s="27">
        <v>252</v>
      </c>
      <c r="AE2034" s="10">
        <f t="shared" si="1094"/>
        <v>1.0051825969999999</v>
      </c>
      <c r="AF2034" s="2">
        <f t="shared" si="1097"/>
        <v>1316.5809543099999</v>
      </c>
      <c r="AG2034" s="2">
        <f t="shared" si="1079"/>
        <v>1334.37428286</v>
      </c>
      <c r="AH2034" s="3" t="str">
        <f t="shared" si="1080"/>
        <v>-</v>
      </c>
      <c r="AI2034" s="4" t="str">
        <f t="shared" si="1095"/>
        <v>A+J=</v>
      </c>
      <c r="AJ2034" s="11">
        <f t="shared" si="1086"/>
        <v>42830</v>
      </c>
      <c r="AK2034" s="11"/>
      <c r="AL2034" s="4"/>
      <c r="AM2034" s="1"/>
      <c r="AN2034" s="11"/>
      <c r="AO2034" s="1"/>
      <c r="AP2034" s="1"/>
      <c r="AQ2034" s="1"/>
      <c r="AR2034" s="1"/>
      <c r="AS2034" s="6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</row>
    <row r="2035" spans="1:55" x14ac:dyDescent="0.2">
      <c r="A2035" s="144">
        <f t="shared" si="1081"/>
        <v>42824</v>
      </c>
      <c r="B2035" s="2">
        <f t="shared" si="1068"/>
        <v>258906.95135880032</v>
      </c>
      <c r="C2035" s="2">
        <f t="shared" si="1082"/>
        <v>178977.21221629999</v>
      </c>
      <c r="D2035" s="68">
        <f>SUM(Y2035:Y$2190)</f>
        <v>17294.02713237</v>
      </c>
      <c r="E2035" s="68">
        <f t="shared" si="1069"/>
        <v>161683.18508392997</v>
      </c>
      <c r="F2035" s="72">
        <f t="shared" si="1090"/>
        <v>4793.8500000000004</v>
      </c>
      <c r="G2035" s="3">
        <f>IF(N2035=1,VLOOKUP(A2034,[1]Plan1!$BG$69:$BI$188,3),G2034)</f>
        <v>4809.67</v>
      </c>
      <c r="H2035" s="11">
        <f t="shared" si="1091"/>
        <v>42737</v>
      </c>
      <c r="I2035" s="11">
        <f t="shared" si="1092"/>
        <v>42768</v>
      </c>
      <c r="J2035" s="26">
        <f t="shared" si="1070"/>
        <v>3.3000615371778785E-3</v>
      </c>
      <c r="K2035" s="11">
        <f t="shared" si="1083"/>
        <v>42828</v>
      </c>
      <c r="L2035" s="11">
        <f t="shared" si="1071"/>
        <v>42828</v>
      </c>
      <c r="M2035" s="1">
        <f t="shared" si="1084"/>
        <v>23</v>
      </c>
      <c r="N2035" s="1">
        <f t="shared" si="1087"/>
        <v>21</v>
      </c>
      <c r="O2035" s="2">
        <f t="shared" si="1072"/>
        <v>1.00301266</v>
      </c>
      <c r="P2035" s="10">
        <f t="shared" si="1099"/>
        <v>1.00380048</v>
      </c>
      <c r="Q2035" s="10">
        <f t="shared" si="1093"/>
        <v>1.436505433577276</v>
      </c>
      <c r="R2035" s="2">
        <f t="shared" si="1098"/>
        <v>1.4408331299999999</v>
      </c>
      <c r="S2035" s="2">
        <f t="shared" si="1088"/>
        <v>1.4193921199999999</v>
      </c>
      <c r="T2035" s="2">
        <f t="shared" si="1073"/>
        <v>254038.84467938001</v>
      </c>
      <c r="U2035" s="2">
        <f t="shared" si="1074"/>
        <v>7252.9787023821737</v>
      </c>
      <c r="V2035" s="2">
        <f t="shared" si="1075"/>
        <v>71275.304548918153</v>
      </c>
      <c r="W2035" s="2">
        <f t="shared" si="1076"/>
        <v>257505.49546760033</v>
      </c>
      <c r="X2035" s="27">
        <f t="shared" si="1077"/>
        <v>0</v>
      </c>
      <c r="Y2035" s="2">
        <f t="shared" si="1089"/>
        <v>0</v>
      </c>
      <c r="Z2035" s="67">
        <f t="shared" si="1078"/>
        <v>0</v>
      </c>
      <c r="AA2035" s="2">
        <f t="shared" si="1096"/>
        <v>0</v>
      </c>
      <c r="AB2035" s="26">
        <f t="shared" si="1085"/>
        <v>6.7299999999999999E-2</v>
      </c>
      <c r="AC2035" s="27">
        <f t="shared" si="1067"/>
        <v>21</v>
      </c>
      <c r="AD2035" s="27">
        <v>252</v>
      </c>
      <c r="AE2035" s="10">
        <f t="shared" si="1094"/>
        <v>1.0054424310000001</v>
      </c>
      <c r="AF2035" s="2">
        <f t="shared" si="1097"/>
        <v>1382.58888348</v>
      </c>
      <c r="AG2035" s="2">
        <f t="shared" si="1079"/>
        <v>1401.4558912</v>
      </c>
      <c r="AH2035" s="3" t="str">
        <f t="shared" si="1080"/>
        <v>-</v>
      </c>
      <c r="AI2035" s="4" t="str">
        <f t="shared" si="1095"/>
        <v>A+J=</v>
      </c>
      <c r="AJ2035" s="11">
        <f t="shared" si="1086"/>
        <v>42830</v>
      </c>
      <c r="AK2035" s="11"/>
      <c r="AL2035" s="4"/>
      <c r="AM2035" s="1"/>
      <c r="AN2035" s="11"/>
      <c r="AO2035" s="1"/>
      <c r="AP2035" s="1"/>
      <c r="AQ2035" s="1"/>
      <c r="AR2035" s="1"/>
      <c r="AS2035" s="6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</row>
    <row r="2036" spans="1:55" x14ac:dyDescent="0.2">
      <c r="A2036" s="144">
        <f t="shared" si="1081"/>
        <v>42825</v>
      </c>
      <c r="B2036" s="2">
        <f t="shared" si="1068"/>
        <v>259007.44062488351</v>
      </c>
      <c r="C2036" s="2">
        <f t="shared" si="1082"/>
        <v>178977.21221629999</v>
      </c>
      <c r="D2036" s="68">
        <f>SUM(Y2036:Y$2190)</f>
        <v>17294.02713237</v>
      </c>
      <c r="E2036" s="68">
        <f t="shared" si="1069"/>
        <v>161683.18508392997</v>
      </c>
      <c r="F2036" s="72">
        <f t="shared" si="1090"/>
        <v>4793.8500000000004</v>
      </c>
      <c r="G2036" s="3">
        <f>IF(N2036=1,VLOOKUP(A2035,[1]Plan1!$BG$69:$BI$188,3),G2035)</f>
        <v>4809.67</v>
      </c>
      <c r="H2036" s="11">
        <f t="shared" si="1091"/>
        <v>42737</v>
      </c>
      <c r="I2036" s="11">
        <f t="shared" si="1092"/>
        <v>42768</v>
      </c>
      <c r="J2036" s="26">
        <f t="shared" si="1070"/>
        <v>3.3000615371778785E-3</v>
      </c>
      <c r="K2036" s="11">
        <f t="shared" si="1083"/>
        <v>42828</v>
      </c>
      <c r="L2036" s="11">
        <f t="shared" si="1071"/>
        <v>42828</v>
      </c>
      <c r="M2036" s="1">
        <f t="shared" si="1084"/>
        <v>23</v>
      </c>
      <c r="N2036" s="1">
        <f t="shared" si="1087"/>
        <v>22</v>
      </c>
      <c r="O2036" s="2">
        <f t="shared" si="1072"/>
        <v>1.00315635</v>
      </c>
      <c r="P2036" s="10">
        <f t="shared" si="1099"/>
        <v>1.00380048</v>
      </c>
      <c r="Q2036" s="10">
        <f t="shared" si="1093"/>
        <v>1.436505433577276</v>
      </c>
      <c r="R2036" s="2">
        <f t="shared" si="1098"/>
        <v>1.44103954</v>
      </c>
      <c r="S2036" s="2">
        <f t="shared" si="1088"/>
        <v>1.4193921199999999</v>
      </c>
      <c r="T2036" s="2">
        <f t="shared" si="1073"/>
        <v>254038.84467938001</v>
      </c>
      <c r="U2036" s="2">
        <f t="shared" si="1074"/>
        <v>7252.9787023821737</v>
      </c>
      <c r="V2036" s="2">
        <f t="shared" si="1075"/>
        <v>71308.677575151334</v>
      </c>
      <c r="W2036" s="2">
        <f t="shared" si="1076"/>
        <v>257538.86849383352</v>
      </c>
      <c r="X2036" s="27">
        <f t="shared" si="1077"/>
        <v>0</v>
      </c>
      <c r="Y2036" s="2">
        <f t="shared" si="1089"/>
        <v>0</v>
      </c>
      <c r="Z2036" s="67">
        <f t="shared" si="1078"/>
        <v>0</v>
      </c>
      <c r="AA2036" s="2">
        <f t="shared" si="1096"/>
        <v>0</v>
      </c>
      <c r="AB2036" s="26">
        <f t="shared" si="1085"/>
        <v>6.7299999999999999E-2</v>
      </c>
      <c r="AC2036" s="27">
        <f t="shared" si="1067"/>
        <v>22</v>
      </c>
      <c r="AD2036" s="27">
        <v>252</v>
      </c>
      <c r="AE2036" s="10">
        <f t="shared" si="1094"/>
        <v>1.005702332</v>
      </c>
      <c r="AF2036" s="2">
        <f t="shared" si="1097"/>
        <v>1448.61383325</v>
      </c>
      <c r="AG2036" s="2">
        <f t="shared" si="1079"/>
        <v>1468.5721310500001</v>
      </c>
      <c r="AH2036" s="3" t="str">
        <f t="shared" si="1080"/>
        <v>-</v>
      </c>
      <c r="AI2036" s="4" t="str">
        <f t="shared" si="1095"/>
        <v>A+J=</v>
      </c>
      <c r="AJ2036" s="11">
        <f t="shared" si="1086"/>
        <v>42830</v>
      </c>
      <c r="AK2036" s="11"/>
      <c r="AL2036" s="4"/>
      <c r="AM2036" s="1"/>
      <c r="AN2036" s="11"/>
      <c r="AO2036" s="1"/>
      <c r="AP2036" s="1"/>
      <c r="AQ2036" s="1"/>
      <c r="AR2036" s="1"/>
      <c r="AS2036" s="6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</row>
    <row r="2037" spans="1:55" x14ac:dyDescent="0.2">
      <c r="A2037" s="144">
        <f t="shared" si="1081"/>
        <v>42826</v>
      </c>
      <c r="B2037" s="2">
        <f t="shared" si="1068"/>
        <v>259107.96937509225</v>
      </c>
      <c r="C2037" s="2">
        <f t="shared" si="1082"/>
        <v>178977.21221629999</v>
      </c>
      <c r="D2037" s="68">
        <f>SUM(Y2037:Y$2190)</f>
        <v>17294.02713237</v>
      </c>
      <c r="E2037" s="68">
        <f t="shared" si="1069"/>
        <v>161683.18508392997</v>
      </c>
      <c r="F2037" s="72">
        <f t="shared" si="1090"/>
        <v>4793.8500000000004</v>
      </c>
      <c r="G2037" s="3">
        <f>IF(N2037=1,VLOOKUP(A2036,[1]Plan1!$BG$69:$BI$188,3),G2036)</f>
        <v>4809.67</v>
      </c>
      <c r="H2037" s="11">
        <f t="shared" si="1091"/>
        <v>42737</v>
      </c>
      <c r="I2037" s="11">
        <f t="shared" si="1092"/>
        <v>42768</v>
      </c>
      <c r="J2037" s="26">
        <f t="shared" si="1070"/>
        <v>3.3000615371778785E-3</v>
      </c>
      <c r="K2037" s="11">
        <f t="shared" si="1083"/>
        <v>42857</v>
      </c>
      <c r="L2037" s="11">
        <f t="shared" si="1071"/>
        <v>42828</v>
      </c>
      <c r="M2037" s="1">
        <f t="shared" si="1084"/>
        <v>23</v>
      </c>
      <c r="N2037" s="1">
        <f t="shared" si="1087"/>
        <v>23</v>
      </c>
      <c r="O2037" s="2">
        <f t="shared" si="1072"/>
        <v>1.0033000599999999</v>
      </c>
      <c r="P2037" s="10">
        <f t="shared" si="1099"/>
        <v>1.00380048</v>
      </c>
      <c r="Q2037" s="10">
        <f t="shared" si="1093"/>
        <v>1.436505433577276</v>
      </c>
      <c r="R2037" s="2">
        <f t="shared" si="1098"/>
        <v>1.4412459799999999</v>
      </c>
      <c r="S2037" s="2">
        <f t="shared" si="1088"/>
        <v>1.4193921199999999</v>
      </c>
      <c r="T2037" s="2">
        <f t="shared" si="1073"/>
        <v>254038.84467938001</v>
      </c>
      <c r="U2037" s="2">
        <f t="shared" si="1074"/>
        <v>7252.9787023821737</v>
      </c>
      <c r="V2037" s="2">
        <f t="shared" si="1075"/>
        <v>71342.055451880049</v>
      </c>
      <c r="W2037" s="2">
        <f t="shared" si="1076"/>
        <v>257572.24637056224</v>
      </c>
      <c r="X2037" s="27">
        <f t="shared" si="1077"/>
        <v>0</v>
      </c>
      <c r="Y2037" s="2">
        <f t="shared" si="1089"/>
        <v>0</v>
      </c>
      <c r="Z2037" s="67">
        <f t="shared" si="1078"/>
        <v>0</v>
      </c>
      <c r="AA2037" s="2">
        <f t="shared" si="1096"/>
        <v>0</v>
      </c>
      <c r="AB2037" s="26">
        <f t="shared" si="1085"/>
        <v>6.7299999999999999E-2</v>
      </c>
      <c r="AC2037" s="27">
        <f t="shared" si="1067"/>
        <v>23</v>
      </c>
      <c r="AD2037" s="27">
        <v>252</v>
      </c>
      <c r="AE2037" s="10">
        <f t="shared" si="1094"/>
        <v>1.0059623</v>
      </c>
      <c r="AF2037" s="2">
        <f t="shared" si="1097"/>
        <v>1514.65580363</v>
      </c>
      <c r="AG2037" s="2">
        <f t="shared" si="1079"/>
        <v>1535.72300453</v>
      </c>
      <c r="AH2037" s="3" t="str">
        <f t="shared" si="1080"/>
        <v>-</v>
      </c>
      <c r="AI2037" s="4" t="str">
        <f t="shared" si="1095"/>
        <v>A+J=</v>
      </c>
      <c r="AJ2037" s="11">
        <f t="shared" si="1086"/>
        <v>42830</v>
      </c>
      <c r="AK2037" s="11"/>
      <c r="AL2037" s="4"/>
      <c r="AM2037" s="1"/>
      <c r="AN2037" s="11"/>
      <c r="AO2037" s="1"/>
      <c r="AP2037" s="1"/>
      <c r="AQ2037" s="1"/>
      <c r="AR2037" s="1"/>
      <c r="AS2037" s="6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</row>
    <row r="2038" spans="1:55" x14ac:dyDescent="0.2">
      <c r="A2038" s="144">
        <f t="shared" si="1081"/>
        <v>42827</v>
      </c>
      <c r="B2038" s="2">
        <f t="shared" si="1068"/>
        <v>259107.96937509225</v>
      </c>
      <c r="C2038" s="2">
        <f t="shared" si="1082"/>
        <v>178977.21221629999</v>
      </c>
      <c r="D2038" s="68">
        <f>SUM(Y2038:Y$2190)</f>
        <v>17294.02713237</v>
      </c>
      <c r="E2038" s="68">
        <f t="shared" si="1069"/>
        <v>161683.18508392997</v>
      </c>
      <c r="F2038" s="72">
        <f t="shared" si="1090"/>
        <v>4793.8500000000004</v>
      </c>
      <c r="G2038" s="3">
        <f>IF(N2038=1,VLOOKUP(A2037,[1]Plan1!$BG$69:$BI$188,3),G2037)</f>
        <v>4809.67</v>
      </c>
      <c r="H2038" s="11">
        <f t="shared" si="1091"/>
        <v>42737</v>
      </c>
      <c r="I2038" s="11">
        <f t="shared" si="1092"/>
        <v>42768</v>
      </c>
      <c r="J2038" s="26">
        <f t="shared" si="1070"/>
        <v>3.3000615371778785E-3</v>
      </c>
      <c r="K2038" s="11">
        <f t="shared" si="1083"/>
        <v>42857</v>
      </c>
      <c r="L2038" s="11">
        <f t="shared" si="1071"/>
        <v>42828</v>
      </c>
      <c r="M2038" s="1">
        <f t="shared" si="1084"/>
        <v>23</v>
      </c>
      <c r="N2038" s="1">
        <f t="shared" si="1087"/>
        <v>23</v>
      </c>
      <c r="O2038" s="2">
        <f t="shared" si="1072"/>
        <v>1.0033000599999999</v>
      </c>
      <c r="P2038" s="10">
        <f t="shared" si="1099"/>
        <v>1.00380048</v>
      </c>
      <c r="Q2038" s="10">
        <f t="shared" si="1093"/>
        <v>1.436505433577276</v>
      </c>
      <c r="R2038" s="2">
        <f t="shared" si="1098"/>
        <v>1.4412459799999999</v>
      </c>
      <c r="S2038" s="2">
        <f t="shared" si="1088"/>
        <v>1.4193921199999999</v>
      </c>
      <c r="T2038" s="2">
        <f t="shared" si="1073"/>
        <v>254038.84467938001</v>
      </c>
      <c r="U2038" s="2">
        <f t="shared" si="1074"/>
        <v>7252.9787023821737</v>
      </c>
      <c r="V2038" s="2">
        <f t="shared" si="1075"/>
        <v>71342.055451880049</v>
      </c>
      <c r="W2038" s="2">
        <f t="shared" si="1076"/>
        <v>257572.24637056224</v>
      </c>
      <c r="X2038" s="27">
        <f t="shared" si="1077"/>
        <v>0</v>
      </c>
      <c r="Y2038" s="2">
        <f t="shared" si="1089"/>
        <v>0</v>
      </c>
      <c r="Z2038" s="67">
        <f t="shared" si="1078"/>
        <v>0</v>
      </c>
      <c r="AA2038" s="2">
        <f t="shared" si="1096"/>
        <v>0</v>
      </c>
      <c r="AB2038" s="26">
        <f t="shared" si="1085"/>
        <v>6.7299999999999999E-2</v>
      </c>
      <c r="AC2038" s="27">
        <f t="shared" si="1067"/>
        <v>23</v>
      </c>
      <c r="AD2038" s="27">
        <v>252</v>
      </c>
      <c r="AE2038" s="10">
        <f t="shared" si="1094"/>
        <v>1.0059623</v>
      </c>
      <c r="AF2038" s="2">
        <f t="shared" si="1097"/>
        <v>1514.65580363</v>
      </c>
      <c r="AG2038" s="2">
        <f t="shared" si="1079"/>
        <v>1535.72300453</v>
      </c>
      <c r="AH2038" s="3" t="str">
        <f t="shared" si="1080"/>
        <v>-</v>
      </c>
      <c r="AI2038" s="4" t="str">
        <f t="shared" si="1095"/>
        <v>A+J=</v>
      </c>
      <c r="AJ2038" s="11">
        <f t="shared" si="1086"/>
        <v>42830</v>
      </c>
      <c r="AK2038" s="11"/>
      <c r="AL2038" s="4"/>
      <c r="AM2038" s="1"/>
      <c r="AN2038" s="11"/>
      <c r="AO2038" s="1"/>
      <c r="AP2038" s="1"/>
      <c r="AQ2038" s="1"/>
      <c r="AR2038" s="1"/>
      <c r="AS2038" s="6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</row>
    <row r="2039" spans="1:55" x14ac:dyDescent="0.2">
      <c r="A2039" s="144">
        <f t="shared" si="1081"/>
        <v>42828</v>
      </c>
      <c r="B2039" s="2">
        <f t="shared" si="1068"/>
        <v>259107.96937509225</v>
      </c>
      <c r="C2039" s="2">
        <f t="shared" si="1082"/>
        <v>178977.21221629999</v>
      </c>
      <c r="D2039" s="68">
        <f>SUM(Y2039:Y$2190)</f>
        <v>17294.02713237</v>
      </c>
      <c r="E2039" s="68">
        <f t="shared" si="1069"/>
        <v>161683.18508392997</v>
      </c>
      <c r="F2039" s="72">
        <f t="shared" si="1090"/>
        <v>4793.8500000000004</v>
      </c>
      <c r="G2039" s="3">
        <f>IF(N2039=1,VLOOKUP(A2038,[1]Plan1!$BG$69:$BI$188,3),G2038)</f>
        <v>4809.67</v>
      </c>
      <c r="H2039" s="11">
        <f t="shared" si="1091"/>
        <v>42737</v>
      </c>
      <c r="I2039" s="11">
        <f t="shared" si="1092"/>
        <v>42768</v>
      </c>
      <c r="J2039" s="26">
        <f t="shared" si="1070"/>
        <v>3.3000615371778785E-3</v>
      </c>
      <c r="K2039" s="11">
        <f t="shared" si="1083"/>
        <v>42857</v>
      </c>
      <c r="L2039" s="11">
        <f t="shared" si="1071"/>
        <v>42828</v>
      </c>
      <c r="M2039" s="1">
        <f t="shared" si="1084"/>
        <v>23</v>
      </c>
      <c r="N2039" s="1">
        <f t="shared" si="1087"/>
        <v>23</v>
      </c>
      <c r="O2039" s="2">
        <f t="shared" si="1072"/>
        <v>1.0033000599999999</v>
      </c>
      <c r="P2039" s="10">
        <f t="shared" si="1099"/>
        <v>1.00380048</v>
      </c>
      <c r="Q2039" s="10">
        <f t="shared" si="1093"/>
        <v>1.436505433577276</v>
      </c>
      <c r="R2039" s="2">
        <f t="shared" si="1098"/>
        <v>1.4412459799999999</v>
      </c>
      <c r="S2039" s="2">
        <f t="shared" si="1088"/>
        <v>1.4193921199999999</v>
      </c>
      <c r="T2039" s="2">
        <f t="shared" si="1073"/>
        <v>254038.84467938001</v>
      </c>
      <c r="U2039" s="2">
        <f t="shared" si="1074"/>
        <v>7252.9787023821737</v>
      </c>
      <c r="V2039" s="2">
        <f t="shared" si="1075"/>
        <v>71342.055451880049</v>
      </c>
      <c r="W2039" s="2">
        <f t="shared" si="1076"/>
        <v>257572.24637056224</v>
      </c>
      <c r="X2039" s="27">
        <f t="shared" si="1077"/>
        <v>66</v>
      </c>
      <c r="Y2039" s="2">
        <f t="shared" si="1089"/>
        <v>2764.5555258300001</v>
      </c>
      <c r="Z2039" s="67">
        <f t="shared" si="1078"/>
        <v>1.54464107E-2</v>
      </c>
      <c r="AA2039" s="2">
        <f t="shared" si="1096"/>
        <v>3923.9883286700001</v>
      </c>
      <c r="AB2039" s="26">
        <f t="shared" si="1085"/>
        <v>6.7299999999999999E-2</v>
      </c>
      <c r="AC2039" s="27">
        <f t="shared" si="1067"/>
        <v>23</v>
      </c>
      <c r="AD2039" s="27">
        <v>252</v>
      </c>
      <c r="AE2039" s="10">
        <f t="shared" si="1094"/>
        <v>1.0059623</v>
      </c>
      <c r="AF2039" s="2">
        <f t="shared" si="1097"/>
        <v>1514.65580363</v>
      </c>
      <c r="AG2039" s="2">
        <f t="shared" si="1079"/>
        <v>1535.72300453</v>
      </c>
      <c r="AH2039" s="3">
        <f t="shared" si="1080"/>
        <v>5438.6441322999999</v>
      </c>
      <c r="AI2039" s="4" t="str">
        <f t="shared" si="1095"/>
        <v>A+J=</v>
      </c>
      <c r="AJ2039" s="11">
        <f t="shared" si="1086"/>
        <v>42830</v>
      </c>
      <c r="AK2039" s="11"/>
      <c r="AL2039" s="4"/>
      <c r="AM2039" s="1"/>
      <c r="AN2039" s="11"/>
      <c r="AO2039" s="1"/>
      <c r="AP2039" s="1"/>
      <c r="AQ2039" s="1"/>
      <c r="AR2039" s="1"/>
      <c r="AS2039" s="6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</row>
    <row r="2040" spans="1:55" x14ac:dyDescent="0.2">
      <c r="A2040" s="144">
        <f t="shared" si="1081"/>
        <v>42829</v>
      </c>
      <c r="B2040" s="2">
        <f t="shared" si="1068"/>
        <v>253746.1469490476</v>
      </c>
      <c r="C2040" s="2">
        <f t="shared" si="1082"/>
        <v>176212.65669047</v>
      </c>
      <c r="D2040" s="68">
        <f>SUM(Y2040:Y$2190)</f>
        <v>14529.471606539999</v>
      </c>
      <c r="E2040" s="68">
        <f t="shared" si="1069"/>
        <v>161683.18508393</v>
      </c>
      <c r="F2040" s="72">
        <f t="shared" si="1090"/>
        <v>4809.67</v>
      </c>
      <c r="G2040" s="3">
        <f>IF(N2040=1,VLOOKUP(A2039,[1]Plan1!$BG$69:$BI$188,3),G2039)</f>
        <v>4821.6899999999996</v>
      </c>
      <c r="H2040" s="11">
        <f t="shared" si="1091"/>
        <v>42770</v>
      </c>
      <c r="I2040" s="11">
        <f t="shared" si="1092"/>
        <v>42798</v>
      </c>
      <c r="J2040" s="26">
        <f t="shared" si="1070"/>
        <v>2.4991319570779602E-3</v>
      </c>
      <c r="K2040" s="11">
        <f t="shared" si="1083"/>
        <v>42857</v>
      </c>
      <c r="L2040" s="11">
        <f t="shared" si="1071"/>
        <v>42857</v>
      </c>
      <c r="M2040" s="1">
        <f t="shared" si="1084"/>
        <v>18</v>
      </c>
      <c r="N2040" s="1">
        <f t="shared" si="1087"/>
        <v>1</v>
      </c>
      <c r="O2040" s="2">
        <f t="shared" si="1072"/>
        <v>1.0001386699999999</v>
      </c>
      <c r="P2040" s="10">
        <f t="shared" si="1099"/>
        <v>1.0033000599999999</v>
      </c>
      <c r="Q2040" s="10">
        <f t="shared" si="1093"/>
        <v>1.4412459876984069</v>
      </c>
      <c r="R2040" s="2">
        <f t="shared" si="1098"/>
        <v>1.4414458400000001</v>
      </c>
      <c r="S2040" s="2">
        <f t="shared" si="1088"/>
        <v>1.4193921199999999</v>
      </c>
      <c r="T2040" s="2">
        <f t="shared" si="1073"/>
        <v>250114.85635071</v>
      </c>
      <c r="U2040" s="2">
        <f t="shared" si="1074"/>
        <v>6093.5458995466151</v>
      </c>
      <c r="V2040" s="2">
        <f t="shared" si="1075"/>
        <v>71374.369453250969</v>
      </c>
      <c r="W2040" s="2">
        <f t="shared" si="1076"/>
        <v>253680.5720432676</v>
      </c>
      <c r="X2040" s="27">
        <f t="shared" si="1077"/>
        <v>0</v>
      </c>
      <c r="Y2040" s="2">
        <f t="shared" si="1089"/>
        <v>0</v>
      </c>
      <c r="Z2040" s="67">
        <f t="shared" si="1078"/>
        <v>0</v>
      </c>
      <c r="AA2040" s="2">
        <f t="shared" si="1096"/>
        <v>0</v>
      </c>
      <c r="AB2040" s="26">
        <f t="shared" si="1085"/>
        <v>6.7299999999999999E-2</v>
      </c>
      <c r="AC2040" s="27">
        <f t="shared" si="1067"/>
        <v>1</v>
      </c>
      <c r="AD2040" s="27">
        <v>252</v>
      </c>
      <c r="AE2040" s="10">
        <f t="shared" si="1094"/>
        <v>1.0002584940000001</v>
      </c>
      <c r="AF2040" s="2">
        <f t="shared" si="1097"/>
        <v>64.653189670000003</v>
      </c>
      <c r="AG2040" s="2">
        <f t="shared" si="1079"/>
        <v>65.574905779999995</v>
      </c>
      <c r="AH2040" s="3" t="str">
        <f t="shared" si="1080"/>
        <v>-</v>
      </c>
      <c r="AI2040" s="4" t="str">
        <f t="shared" si="1095"/>
        <v>A+J=</v>
      </c>
      <c r="AJ2040" s="11">
        <f t="shared" si="1086"/>
        <v>42859</v>
      </c>
      <c r="AK2040" s="11"/>
      <c r="AL2040" s="4"/>
      <c r="AM2040" s="1"/>
      <c r="AN2040" s="11"/>
      <c r="AO2040" s="1"/>
      <c r="AP2040" s="1"/>
      <c r="AQ2040" s="1"/>
      <c r="AR2040" s="1"/>
      <c r="AS2040" s="6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</row>
    <row r="2041" spans="1:55" x14ac:dyDescent="0.2">
      <c r="A2041" s="144">
        <f t="shared" si="1081"/>
        <v>42830</v>
      </c>
      <c r="B2041" s="2">
        <f t="shared" si="1068"/>
        <v>253844.07603159585</v>
      </c>
      <c r="C2041" s="2">
        <f t="shared" si="1082"/>
        <v>176212.65669047</v>
      </c>
      <c r="D2041" s="68">
        <f>SUM(Y2041:Y$2190)</f>
        <v>14529.471606539999</v>
      </c>
      <c r="E2041" s="68">
        <f t="shared" si="1069"/>
        <v>161683.18508393</v>
      </c>
      <c r="F2041" s="72">
        <f t="shared" si="1090"/>
        <v>4809.67</v>
      </c>
      <c r="G2041" s="3">
        <f>IF(N2041=1,VLOOKUP(A2040,[1]Plan1!$BG$69:$BI$188,3),G2040)</f>
        <v>4821.6899999999996</v>
      </c>
      <c r="H2041" s="11">
        <f t="shared" si="1091"/>
        <v>42770</v>
      </c>
      <c r="I2041" s="11">
        <f t="shared" si="1092"/>
        <v>42798</v>
      </c>
      <c r="J2041" s="26">
        <f t="shared" si="1070"/>
        <v>2.4991319570779602E-3</v>
      </c>
      <c r="K2041" s="11">
        <f t="shared" si="1083"/>
        <v>42857</v>
      </c>
      <c r="L2041" s="11">
        <f t="shared" si="1071"/>
        <v>42857</v>
      </c>
      <c r="M2041" s="1">
        <f t="shared" si="1084"/>
        <v>18</v>
      </c>
      <c r="N2041" s="1">
        <f t="shared" si="1087"/>
        <v>2</v>
      </c>
      <c r="O2041" s="2">
        <f t="shared" si="1072"/>
        <v>1.0002773700000001</v>
      </c>
      <c r="P2041" s="10">
        <f t="shared" si="1099"/>
        <v>1.0033000599999999</v>
      </c>
      <c r="Q2041" s="10">
        <f t="shared" si="1093"/>
        <v>1.4412459876984069</v>
      </c>
      <c r="R2041" s="2">
        <f t="shared" si="1098"/>
        <v>1.44164574</v>
      </c>
      <c r="S2041" s="2">
        <f t="shared" si="1088"/>
        <v>1.4193921199999999</v>
      </c>
      <c r="T2041" s="2">
        <f t="shared" si="1073"/>
        <v>250114.85635071</v>
      </c>
      <c r="U2041" s="2">
        <f t="shared" si="1074"/>
        <v>6093.5458995466151</v>
      </c>
      <c r="V2041" s="2">
        <f t="shared" si="1075"/>
        <v>71406.689921949233</v>
      </c>
      <c r="W2041" s="2">
        <f t="shared" si="1076"/>
        <v>253712.89251196585</v>
      </c>
      <c r="X2041" s="27">
        <f t="shared" si="1077"/>
        <v>0</v>
      </c>
      <c r="Y2041" s="2">
        <f t="shared" si="1089"/>
        <v>0</v>
      </c>
      <c r="Z2041" s="67">
        <f t="shared" si="1078"/>
        <v>0</v>
      </c>
      <c r="AA2041" s="2">
        <f t="shared" si="1096"/>
        <v>0</v>
      </c>
      <c r="AB2041" s="26">
        <f t="shared" si="1085"/>
        <v>6.7299999999999999E-2</v>
      </c>
      <c r="AC2041" s="27">
        <f t="shared" si="1067"/>
        <v>2</v>
      </c>
      <c r="AD2041" s="27">
        <v>252</v>
      </c>
      <c r="AE2041" s="10">
        <f t="shared" si="1094"/>
        <v>1.000517055</v>
      </c>
      <c r="AF2041" s="2">
        <f t="shared" si="1097"/>
        <v>129.32313705000001</v>
      </c>
      <c r="AG2041" s="2">
        <f t="shared" si="1079"/>
        <v>131.18351963000001</v>
      </c>
      <c r="AH2041" s="3" t="str">
        <f t="shared" si="1080"/>
        <v>-</v>
      </c>
      <c r="AI2041" s="4" t="str">
        <f t="shared" si="1095"/>
        <v>A+J=</v>
      </c>
      <c r="AJ2041" s="11">
        <f t="shared" si="1086"/>
        <v>42859</v>
      </c>
      <c r="AK2041" s="11"/>
      <c r="AL2041" s="4"/>
      <c r="AM2041" s="1"/>
      <c r="AN2041" s="11"/>
      <c r="AO2041" s="1"/>
      <c r="AP2041" s="1"/>
      <c r="AQ2041" s="1"/>
      <c r="AR2041" s="1"/>
      <c r="AS2041" s="6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</row>
    <row r="2042" spans="1:55" x14ac:dyDescent="0.2">
      <c r="A2042" s="144">
        <f t="shared" si="1081"/>
        <v>42831</v>
      </c>
      <c r="B2042" s="2">
        <f t="shared" si="1068"/>
        <v>253942.04206486783</v>
      </c>
      <c r="C2042" s="2">
        <f t="shared" si="1082"/>
        <v>176212.65669047</v>
      </c>
      <c r="D2042" s="68">
        <f>SUM(Y2042:Y$2190)</f>
        <v>14529.471606539999</v>
      </c>
      <c r="E2042" s="68">
        <f t="shared" si="1069"/>
        <v>161683.18508393</v>
      </c>
      <c r="F2042" s="72">
        <f t="shared" si="1090"/>
        <v>4809.67</v>
      </c>
      <c r="G2042" s="3">
        <f>IF(N2042=1,VLOOKUP(A2041,[1]Plan1!$BG$69:$BI$188,3),G2041)</f>
        <v>4821.6899999999996</v>
      </c>
      <c r="H2042" s="11">
        <f t="shared" si="1091"/>
        <v>42770</v>
      </c>
      <c r="I2042" s="11">
        <f t="shared" si="1092"/>
        <v>42798</v>
      </c>
      <c r="J2042" s="26">
        <f t="shared" si="1070"/>
        <v>2.4991319570779602E-3</v>
      </c>
      <c r="K2042" s="11">
        <f t="shared" si="1083"/>
        <v>42857</v>
      </c>
      <c r="L2042" s="11">
        <f t="shared" si="1071"/>
        <v>42857</v>
      </c>
      <c r="M2042" s="1">
        <f t="shared" si="1084"/>
        <v>18</v>
      </c>
      <c r="N2042" s="1">
        <f t="shared" si="1087"/>
        <v>3</v>
      </c>
      <c r="O2042" s="2">
        <f t="shared" si="1072"/>
        <v>1.0004160799999999</v>
      </c>
      <c r="P2042" s="10">
        <f t="shared" si="1099"/>
        <v>1.0033000599999999</v>
      </c>
      <c r="Q2042" s="10">
        <f t="shared" si="1093"/>
        <v>1.4412459876984069</v>
      </c>
      <c r="R2042" s="2">
        <f t="shared" si="1098"/>
        <v>1.44184566</v>
      </c>
      <c r="S2042" s="2">
        <f t="shared" si="1088"/>
        <v>1.4193921199999999</v>
      </c>
      <c r="T2042" s="2">
        <f t="shared" si="1073"/>
        <v>250114.85635071</v>
      </c>
      <c r="U2042" s="2">
        <f t="shared" si="1074"/>
        <v>6093.5458995466151</v>
      </c>
      <c r="V2042" s="2">
        <f t="shared" si="1075"/>
        <v>71439.013624311207</v>
      </c>
      <c r="W2042" s="2">
        <f t="shared" si="1076"/>
        <v>253745.21621432784</v>
      </c>
      <c r="X2042" s="27">
        <f t="shared" si="1077"/>
        <v>0</v>
      </c>
      <c r="Y2042" s="2">
        <f t="shared" si="1089"/>
        <v>0</v>
      </c>
      <c r="Z2042" s="67">
        <f t="shared" si="1078"/>
        <v>0</v>
      </c>
      <c r="AA2042" s="2">
        <f t="shared" si="1096"/>
        <v>0</v>
      </c>
      <c r="AB2042" s="26">
        <f t="shared" si="1085"/>
        <v>6.7299999999999999E-2</v>
      </c>
      <c r="AC2042" s="27">
        <f t="shared" si="1067"/>
        <v>3</v>
      </c>
      <c r="AD2042" s="27">
        <v>252</v>
      </c>
      <c r="AE2042" s="10">
        <f t="shared" si="1094"/>
        <v>1.0007756830000001</v>
      </c>
      <c r="AF2042" s="2">
        <f t="shared" si="1097"/>
        <v>194.00984210999999</v>
      </c>
      <c r="AG2042" s="2">
        <f t="shared" si="1079"/>
        <v>196.82585054</v>
      </c>
      <c r="AH2042" s="3" t="str">
        <f t="shared" si="1080"/>
        <v>-</v>
      </c>
      <c r="AI2042" s="4" t="str">
        <f t="shared" si="1095"/>
        <v>A+J=</v>
      </c>
      <c r="AJ2042" s="11">
        <f t="shared" si="1086"/>
        <v>42859</v>
      </c>
      <c r="AK2042" s="11"/>
      <c r="AL2042" s="4"/>
      <c r="AM2042" s="1"/>
      <c r="AN2042" s="11"/>
      <c r="AO2042" s="1"/>
      <c r="AP2042" s="1"/>
      <c r="AQ2042" s="1"/>
      <c r="AR2042" s="1"/>
      <c r="AS2042" s="6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</row>
    <row r="2043" spans="1:55" x14ac:dyDescent="0.2">
      <c r="A2043" s="144">
        <f t="shared" si="1081"/>
        <v>42832</v>
      </c>
      <c r="B2043" s="2">
        <f t="shared" si="1068"/>
        <v>254040.04642260537</v>
      </c>
      <c r="C2043" s="2">
        <f t="shared" si="1082"/>
        <v>176212.65669047</v>
      </c>
      <c r="D2043" s="68">
        <f>SUM(Y2043:Y$2190)</f>
        <v>14529.471606539999</v>
      </c>
      <c r="E2043" s="68">
        <f t="shared" si="1069"/>
        <v>161683.18508393</v>
      </c>
      <c r="F2043" s="72">
        <f t="shared" si="1090"/>
        <v>4809.67</v>
      </c>
      <c r="G2043" s="3">
        <f>IF(N2043=1,VLOOKUP(A2042,[1]Plan1!$BG$69:$BI$188,3),G2042)</f>
        <v>4821.6899999999996</v>
      </c>
      <c r="H2043" s="11">
        <f t="shared" si="1091"/>
        <v>42770</v>
      </c>
      <c r="I2043" s="11">
        <f t="shared" si="1092"/>
        <v>42798</v>
      </c>
      <c r="J2043" s="26">
        <f t="shared" si="1070"/>
        <v>2.4991319570779602E-3</v>
      </c>
      <c r="K2043" s="11">
        <f t="shared" si="1083"/>
        <v>42857</v>
      </c>
      <c r="L2043" s="11">
        <f t="shared" si="1071"/>
        <v>42857</v>
      </c>
      <c r="M2043" s="1">
        <f t="shared" si="1084"/>
        <v>18</v>
      </c>
      <c r="N2043" s="1">
        <f t="shared" si="1087"/>
        <v>4</v>
      </c>
      <c r="O2043" s="2">
        <f t="shared" si="1072"/>
        <v>1.0005548200000001</v>
      </c>
      <c r="P2043" s="10">
        <f t="shared" si="1099"/>
        <v>1.0033000599999999</v>
      </c>
      <c r="Q2043" s="10">
        <f t="shared" si="1093"/>
        <v>1.4412459876984069</v>
      </c>
      <c r="R2043" s="2">
        <f t="shared" si="1098"/>
        <v>1.4420456100000001</v>
      </c>
      <c r="S2043" s="2">
        <f t="shared" si="1088"/>
        <v>1.4193921199999999</v>
      </c>
      <c r="T2043" s="2">
        <f t="shared" si="1073"/>
        <v>250114.85635071</v>
      </c>
      <c r="U2043" s="2">
        <f t="shared" si="1074"/>
        <v>6093.5458995466151</v>
      </c>
      <c r="V2043" s="2">
        <f t="shared" si="1075"/>
        <v>71471.342177168757</v>
      </c>
      <c r="W2043" s="2">
        <f t="shared" si="1076"/>
        <v>253777.54476718538</v>
      </c>
      <c r="X2043" s="27">
        <f t="shared" si="1077"/>
        <v>0</v>
      </c>
      <c r="Y2043" s="2">
        <f t="shared" si="1089"/>
        <v>0</v>
      </c>
      <c r="Z2043" s="67">
        <f t="shared" si="1078"/>
        <v>0</v>
      </c>
      <c r="AA2043" s="2">
        <f t="shared" si="1096"/>
        <v>0</v>
      </c>
      <c r="AB2043" s="26">
        <f t="shared" si="1085"/>
        <v>6.7299999999999999E-2</v>
      </c>
      <c r="AC2043" s="27">
        <f t="shared" si="1067"/>
        <v>4</v>
      </c>
      <c r="AD2043" s="27">
        <v>252</v>
      </c>
      <c r="AE2043" s="10">
        <f t="shared" si="1094"/>
        <v>1.0010343770000001</v>
      </c>
      <c r="AF2043" s="2">
        <f t="shared" si="1097"/>
        <v>258.71305475999998</v>
      </c>
      <c r="AG2043" s="2">
        <f t="shared" si="1079"/>
        <v>262.50165542000002</v>
      </c>
      <c r="AH2043" s="3" t="str">
        <f t="shared" si="1080"/>
        <v>-</v>
      </c>
      <c r="AI2043" s="4" t="str">
        <f t="shared" si="1095"/>
        <v>A+J=</v>
      </c>
      <c r="AJ2043" s="11">
        <f t="shared" si="1086"/>
        <v>42859</v>
      </c>
      <c r="AK2043" s="11"/>
      <c r="AL2043" s="4"/>
      <c r="AM2043" s="1"/>
      <c r="AN2043" s="11"/>
      <c r="AO2043" s="1"/>
      <c r="AP2043" s="1"/>
      <c r="AQ2043" s="1"/>
      <c r="AR2043" s="1"/>
      <c r="AS2043" s="6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</row>
    <row r="2044" spans="1:55" x14ac:dyDescent="0.2">
      <c r="A2044" s="144">
        <f t="shared" si="1081"/>
        <v>42833</v>
      </c>
      <c r="B2044" s="2">
        <f t="shared" si="1068"/>
        <v>254138.08962257844</v>
      </c>
      <c r="C2044" s="2">
        <f t="shared" si="1082"/>
        <v>176212.65669047</v>
      </c>
      <c r="D2044" s="68">
        <f>SUM(Y2044:Y$2190)</f>
        <v>14529.471606539999</v>
      </c>
      <c r="E2044" s="68">
        <f t="shared" si="1069"/>
        <v>161683.18508393</v>
      </c>
      <c r="F2044" s="72">
        <f t="shared" si="1090"/>
        <v>4809.67</v>
      </c>
      <c r="G2044" s="3">
        <f>IF(N2044=1,VLOOKUP(A2043,[1]Plan1!$BG$69:$BI$188,3),G2043)</f>
        <v>4821.6899999999996</v>
      </c>
      <c r="H2044" s="11">
        <f t="shared" si="1091"/>
        <v>42770</v>
      </c>
      <c r="I2044" s="11">
        <f t="shared" si="1092"/>
        <v>42798</v>
      </c>
      <c r="J2044" s="26">
        <f t="shared" si="1070"/>
        <v>2.4991319570779602E-3</v>
      </c>
      <c r="K2044" s="11">
        <f t="shared" si="1083"/>
        <v>42857</v>
      </c>
      <c r="L2044" s="11">
        <f t="shared" si="1071"/>
        <v>42857</v>
      </c>
      <c r="M2044" s="1">
        <f t="shared" si="1084"/>
        <v>18</v>
      </c>
      <c r="N2044" s="1">
        <f t="shared" si="1087"/>
        <v>5</v>
      </c>
      <c r="O2044" s="2">
        <f t="shared" si="1072"/>
        <v>1.0006935699999999</v>
      </c>
      <c r="P2044" s="10">
        <f t="shared" si="1099"/>
        <v>1.0033000599999999</v>
      </c>
      <c r="Q2044" s="10">
        <f t="shared" si="1093"/>
        <v>1.4412459876984069</v>
      </c>
      <c r="R2044" s="2">
        <f t="shared" si="1098"/>
        <v>1.44224559</v>
      </c>
      <c r="S2044" s="2">
        <f t="shared" si="1088"/>
        <v>1.4193921199999999</v>
      </c>
      <c r="T2044" s="2">
        <f t="shared" si="1073"/>
        <v>250114.85635071</v>
      </c>
      <c r="U2044" s="2">
        <f t="shared" si="1074"/>
        <v>6093.5458995466151</v>
      </c>
      <c r="V2044" s="2">
        <f t="shared" si="1075"/>
        <v>71503.675580521813</v>
      </c>
      <c r="W2044" s="2">
        <f t="shared" si="1076"/>
        <v>253809.87817053843</v>
      </c>
      <c r="X2044" s="27">
        <f t="shared" si="1077"/>
        <v>0</v>
      </c>
      <c r="Y2044" s="2">
        <f t="shared" si="1089"/>
        <v>0</v>
      </c>
      <c r="Z2044" s="67">
        <f t="shared" si="1078"/>
        <v>0</v>
      </c>
      <c r="AA2044" s="2">
        <f t="shared" si="1096"/>
        <v>0</v>
      </c>
      <c r="AB2044" s="26">
        <f t="shared" si="1085"/>
        <v>6.7299999999999999E-2</v>
      </c>
      <c r="AC2044" s="27">
        <f t="shared" ref="AC2044:AC2107" si="1100">N2044</f>
        <v>5</v>
      </c>
      <c r="AD2044" s="27">
        <v>252</v>
      </c>
      <c r="AE2044" s="10">
        <f t="shared" si="1094"/>
        <v>1.0012931389999999</v>
      </c>
      <c r="AF2044" s="2">
        <f t="shared" si="1097"/>
        <v>323.43327521999998</v>
      </c>
      <c r="AG2044" s="2">
        <f t="shared" si="1079"/>
        <v>328.21145203999998</v>
      </c>
      <c r="AH2044" s="3" t="str">
        <f t="shared" si="1080"/>
        <v>-</v>
      </c>
      <c r="AI2044" s="4" t="str">
        <f t="shared" si="1095"/>
        <v>A+J=</v>
      </c>
      <c r="AJ2044" s="11">
        <f t="shared" si="1086"/>
        <v>42859</v>
      </c>
      <c r="AK2044" s="11"/>
      <c r="AL2044" s="4"/>
      <c r="AM2044" s="1"/>
      <c r="AN2044" s="11"/>
      <c r="AO2044" s="1"/>
      <c r="AP2044" s="1"/>
      <c r="AQ2044" s="1"/>
      <c r="AR2044" s="1"/>
      <c r="AS2044" s="6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</row>
    <row r="2045" spans="1:55" x14ac:dyDescent="0.2">
      <c r="A2045" s="144">
        <f t="shared" si="1081"/>
        <v>42834</v>
      </c>
      <c r="B2045" s="2">
        <f t="shared" si="1068"/>
        <v>254138.08962257844</v>
      </c>
      <c r="C2045" s="2">
        <f t="shared" si="1082"/>
        <v>176212.65669047</v>
      </c>
      <c r="D2045" s="68">
        <f>SUM(Y2045:Y$2190)</f>
        <v>14529.471606539999</v>
      </c>
      <c r="E2045" s="68">
        <f t="shared" si="1069"/>
        <v>161683.18508393</v>
      </c>
      <c r="F2045" s="72">
        <f t="shared" si="1090"/>
        <v>4809.67</v>
      </c>
      <c r="G2045" s="3">
        <f>IF(N2045=1,VLOOKUP(A2044,[1]Plan1!$BG$69:$BI$188,3),G2044)</f>
        <v>4821.6899999999996</v>
      </c>
      <c r="H2045" s="11">
        <f t="shared" si="1091"/>
        <v>42770</v>
      </c>
      <c r="I2045" s="11">
        <f t="shared" si="1092"/>
        <v>42798</v>
      </c>
      <c r="J2045" s="26">
        <f t="shared" si="1070"/>
        <v>2.4991319570779602E-3</v>
      </c>
      <c r="K2045" s="11">
        <f t="shared" si="1083"/>
        <v>42857</v>
      </c>
      <c r="L2045" s="11">
        <f t="shared" si="1071"/>
        <v>42857</v>
      </c>
      <c r="M2045" s="1">
        <f t="shared" si="1084"/>
        <v>18</v>
      </c>
      <c r="N2045" s="1">
        <f t="shared" si="1087"/>
        <v>5</v>
      </c>
      <c r="O2045" s="2">
        <f t="shared" si="1072"/>
        <v>1.0006935699999999</v>
      </c>
      <c r="P2045" s="10">
        <f t="shared" si="1099"/>
        <v>1.0033000599999999</v>
      </c>
      <c r="Q2045" s="10">
        <f t="shared" si="1093"/>
        <v>1.4412459876984069</v>
      </c>
      <c r="R2045" s="2">
        <f t="shared" si="1098"/>
        <v>1.44224559</v>
      </c>
      <c r="S2045" s="2">
        <f t="shared" si="1088"/>
        <v>1.4193921199999999</v>
      </c>
      <c r="T2045" s="2">
        <f t="shared" si="1073"/>
        <v>250114.85635071</v>
      </c>
      <c r="U2045" s="2">
        <f t="shared" si="1074"/>
        <v>6093.5458995466151</v>
      </c>
      <c r="V2045" s="2">
        <f t="shared" si="1075"/>
        <v>71503.675580521813</v>
      </c>
      <c r="W2045" s="2">
        <f t="shared" si="1076"/>
        <v>253809.87817053843</v>
      </c>
      <c r="X2045" s="27">
        <f t="shared" si="1077"/>
        <v>0</v>
      </c>
      <c r="Y2045" s="2">
        <f t="shared" si="1089"/>
        <v>0</v>
      </c>
      <c r="Z2045" s="67">
        <f t="shared" si="1078"/>
        <v>0</v>
      </c>
      <c r="AA2045" s="2">
        <f t="shared" si="1096"/>
        <v>0</v>
      </c>
      <c r="AB2045" s="26">
        <f t="shared" si="1085"/>
        <v>6.7299999999999999E-2</v>
      </c>
      <c r="AC2045" s="27">
        <f t="shared" si="1100"/>
        <v>5</v>
      </c>
      <c r="AD2045" s="27">
        <v>252</v>
      </c>
      <c r="AE2045" s="10">
        <f t="shared" si="1094"/>
        <v>1.0012931389999999</v>
      </c>
      <c r="AF2045" s="2">
        <f t="shared" si="1097"/>
        <v>323.43327521999998</v>
      </c>
      <c r="AG2045" s="2">
        <f t="shared" si="1079"/>
        <v>328.21145203999998</v>
      </c>
      <c r="AH2045" s="3" t="str">
        <f t="shared" si="1080"/>
        <v>-</v>
      </c>
      <c r="AI2045" s="4" t="str">
        <f t="shared" si="1095"/>
        <v>A+J=</v>
      </c>
      <c r="AJ2045" s="11">
        <f t="shared" si="1086"/>
        <v>42859</v>
      </c>
      <c r="AK2045" s="11"/>
      <c r="AL2045" s="4"/>
      <c r="AM2045" s="1"/>
      <c r="AN2045" s="11"/>
      <c r="AO2045" s="1"/>
      <c r="AP2045" s="1"/>
      <c r="AQ2045" s="1"/>
      <c r="AR2045" s="1"/>
      <c r="AS2045" s="6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</row>
    <row r="2046" spans="1:55" x14ac:dyDescent="0.2">
      <c r="A2046" s="144">
        <f t="shared" si="1081"/>
        <v>42835</v>
      </c>
      <c r="B2046" s="2">
        <f t="shared" si="1068"/>
        <v>254138.08962257844</v>
      </c>
      <c r="C2046" s="2">
        <f t="shared" si="1082"/>
        <v>176212.65669047</v>
      </c>
      <c r="D2046" s="68">
        <f>SUM(Y2046:Y$2190)</f>
        <v>14529.471606539999</v>
      </c>
      <c r="E2046" s="68">
        <f t="shared" si="1069"/>
        <v>161683.18508393</v>
      </c>
      <c r="F2046" s="72">
        <f t="shared" si="1090"/>
        <v>4809.67</v>
      </c>
      <c r="G2046" s="3">
        <f>IF(N2046=1,VLOOKUP(A2045,[1]Plan1!$BG$69:$BI$188,3),G2045)</f>
        <v>4821.6899999999996</v>
      </c>
      <c r="H2046" s="11">
        <f t="shared" si="1091"/>
        <v>42770</v>
      </c>
      <c r="I2046" s="11">
        <f t="shared" si="1092"/>
        <v>42798</v>
      </c>
      <c r="J2046" s="26">
        <f t="shared" si="1070"/>
        <v>2.4991319570779602E-3</v>
      </c>
      <c r="K2046" s="11">
        <f t="shared" si="1083"/>
        <v>42857</v>
      </c>
      <c r="L2046" s="11">
        <f t="shared" si="1071"/>
        <v>42857</v>
      </c>
      <c r="M2046" s="1">
        <f t="shared" si="1084"/>
        <v>18</v>
      </c>
      <c r="N2046" s="1">
        <f t="shared" si="1087"/>
        <v>5</v>
      </c>
      <c r="O2046" s="2">
        <f t="shared" si="1072"/>
        <v>1.0006935699999999</v>
      </c>
      <c r="P2046" s="10">
        <f t="shared" si="1099"/>
        <v>1.0033000599999999</v>
      </c>
      <c r="Q2046" s="10">
        <f t="shared" si="1093"/>
        <v>1.4412459876984069</v>
      </c>
      <c r="R2046" s="2">
        <f t="shared" si="1098"/>
        <v>1.44224559</v>
      </c>
      <c r="S2046" s="2">
        <f t="shared" si="1088"/>
        <v>1.4193921199999999</v>
      </c>
      <c r="T2046" s="2">
        <f t="shared" si="1073"/>
        <v>250114.85635071</v>
      </c>
      <c r="U2046" s="2">
        <f t="shared" si="1074"/>
        <v>6093.5458995466151</v>
      </c>
      <c r="V2046" s="2">
        <f t="shared" si="1075"/>
        <v>71503.675580521813</v>
      </c>
      <c r="W2046" s="2">
        <f t="shared" si="1076"/>
        <v>253809.87817053843</v>
      </c>
      <c r="X2046" s="27">
        <f t="shared" si="1077"/>
        <v>0</v>
      </c>
      <c r="Y2046" s="2">
        <f t="shared" si="1089"/>
        <v>0</v>
      </c>
      <c r="Z2046" s="67">
        <f t="shared" si="1078"/>
        <v>0</v>
      </c>
      <c r="AA2046" s="2">
        <f t="shared" si="1096"/>
        <v>0</v>
      </c>
      <c r="AB2046" s="26">
        <f t="shared" si="1085"/>
        <v>6.7299999999999999E-2</v>
      </c>
      <c r="AC2046" s="27">
        <f t="shared" si="1100"/>
        <v>5</v>
      </c>
      <c r="AD2046" s="27">
        <v>252</v>
      </c>
      <c r="AE2046" s="10">
        <f t="shared" si="1094"/>
        <v>1.0012931389999999</v>
      </c>
      <c r="AF2046" s="2">
        <f t="shared" si="1097"/>
        <v>323.43327521999998</v>
      </c>
      <c r="AG2046" s="2">
        <f t="shared" si="1079"/>
        <v>328.21145203999998</v>
      </c>
      <c r="AH2046" s="3" t="str">
        <f t="shared" si="1080"/>
        <v>-</v>
      </c>
      <c r="AI2046" s="4" t="str">
        <f t="shared" si="1095"/>
        <v>A+J=</v>
      </c>
      <c r="AJ2046" s="11">
        <f t="shared" si="1086"/>
        <v>42859</v>
      </c>
      <c r="AK2046" s="11"/>
      <c r="AL2046" s="4"/>
      <c r="AM2046" s="1"/>
      <c r="AN2046" s="11"/>
      <c r="AO2046" s="1"/>
      <c r="AP2046" s="1"/>
      <c r="AQ2046" s="1"/>
      <c r="AR2046" s="1"/>
      <c r="AS2046" s="6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</row>
    <row r="2047" spans="1:55" x14ac:dyDescent="0.2">
      <c r="A2047" s="144">
        <f t="shared" si="1081"/>
        <v>42836</v>
      </c>
      <c r="B2047" s="2">
        <f t="shared" si="1068"/>
        <v>254236.17116747709</v>
      </c>
      <c r="C2047" s="2">
        <f t="shared" si="1082"/>
        <v>176212.65669047</v>
      </c>
      <c r="D2047" s="68">
        <f>SUM(Y2047:Y$2190)</f>
        <v>14529.471606539999</v>
      </c>
      <c r="E2047" s="68">
        <f t="shared" si="1069"/>
        <v>161683.18508393</v>
      </c>
      <c r="F2047" s="72">
        <f t="shared" si="1090"/>
        <v>4809.67</v>
      </c>
      <c r="G2047" s="3">
        <f>IF(N2047=1,VLOOKUP(A2046,[1]Plan1!$BG$69:$BI$188,3),G2046)</f>
        <v>4821.6899999999996</v>
      </c>
      <c r="H2047" s="11">
        <f t="shared" si="1091"/>
        <v>42770</v>
      </c>
      <c r="I2047" s="11">
        <f t="shared" si="1092"/>
        <v>42798</v>
      </c>
      <c r="J2047" s="26">
        <f t="shared" si="1070"/>
        <v>2.4991319570779602E-3</v>
      </c>
      <c r="K2047" s="11">
        <f t="shared" si="1083"/>
        <v>42857</v>
      </c>
      <c r="L2047" s="11">
        <f t="shared" si="1071"/>
        <v>42857</v>
      </c>
      <c r="M2047" s="1">
        <f t="shared" si="1084"/>
        <v>18</v>
      </c>
      <c r="N2047" s="1">
        <f t="shared" si="1087"/>
        <v>6</v>
      </c>
      <c r="O2047" s="2">
        <f t="shared" si="1072"/>
        <v>1.00083235</v>
      </c>
      <c r="P2047" s="10">
        <f t="shared" si="1099"/>
        <v>1.0033000599999999</v>
      </c>
      <c r="Q2047" s="10">
        <f t="shared" si="1093"/>
        <v>1.4412459876984069</v>
      </c>
      <c r="R2047" s="2">
        <f t="shared" si="1098"/>
        <v>1.4424456000000001</v>
      </c>
      <c r="S2047" s="2">
        <f t="shared" si="1088"/>
        <v>1.4193921199999999</v>
      </c>
      <c r="T2047" s="2">
        <f t="shared" si="1073"/>
        <v>250114.85635071</v>
      </c>
      <c r="U2047" s="2">
        <f t="shared" si="1074"/>
        <v>6093.5458995466151</v>
      </c>
      <c r="V2047" s="2">
        <f t="shared" si="1075"/>
        <v>71536.013834370475</v>
      </c>
      <c r="W2047" s="2">
        <f t="shared" si="1076"/>
        <v>253842.21642438709</v>
      </c>
      <c r="X2047" s="27">
        <f t="shared" si="1077"/>
        <v>0</v>
      </c>
      <c r="Y2047" s="2">
        <f t="shared" si="1089"/>
        <v>0</v>
      </c>
      <c r="Z2047" s="67">
        <f t="shared" si="1078"/>
        <v>0</v>
      </c>
      <c r="AA2047" s="2">
        <f t="shared" si="1096"/>
        <v>0</v>
      </c>
      <c r="AB2047" s="26">
        <f t="shared" si="1085"/>
        <v>6.7299999999999999E-2</v>
      </c>
      <c r="AC2047" s="27">
        <f t="shared" si="1100"/>
        <v>6</v>
      </c>
      <c r="AD2047" s="27">
        <v>252</v>
      </c>
      <c r="AE2047" s="10">
        <f t="shared" si="1094"/>
        <v>1.0015519669999999</v>
      </c>
      <c r="AF2047" s="2">
        <f t="shared" si="1097"/>
        <v>388.17000325999999</v>
      </c>
      <c r="AG2047" s="2">
        <f t="shared" si="1079"/>
        <v>393.95474309000002</v>
      </c>
      <c r="AH2047" s="3" t="str">
        <f t="shared" si="1080"/>
        <v>-</v>
      </c>
      <c r="AI2047" s="4" t="str">
        <f t="shared" si="1095"/>
        <v>A+J=</v>
      </c>
      <c r="AJ2047" s="11">
        <f t="shared" si="1086"/>
        <v>42859</v>
      </c>
      <c r="AK2047" s="11"/>
      <c r="AL2047" s="4"/>
      <c r="AM2047" s="1"/>
      <c r="AN2047" s="11"/>
      <c r="AO2047" s="1"/>
      <c r="AP2047" s="1"/>
      <c r="AQ2047" s="1"/>
      <c r="AR2047" s="1"/>
      <c r="AS2047" s="6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</row>
    <row r="2048" spans="1:55" x14ac:dyDescent="0.2">
      <c r="A2048" s="144">
        <f t="shared" si="1081"/>
        <v>42837</v>
      </c>
      <c r="B2048" s="2">
        <f t="shared" si="1068"/>
        <v>254334.2897015794</v>
      </c>
      <c r="C2048" s="2">
        <f t="shared" si="1082"/>
        <v>176212.65669047</v>
      </c>
      <c r="D2048" s="68">
        <f>SUM(Y2048:Y$2190)</f>
        <v>14529.471606539999</v>
      </c>
      <c r="E2048" s="68">
        <f t="shared" si="1069"/>
        <v>161683.18508393</v>
      </c>
      <c r="F2048" s="72">
        <f t="shared" si="1090"/>
        <v>4809.67</v>
      </c>
      <c r="G2048" s="3">
        <f>IF(N2048=1,VLOOKUP(A2047,[1]Plan1!$BG$69:$BI$188,3),G2047)</f>
        <v>4821.6899999999996</v>
      </c>
      <c r="H2048" s="11">
        <f t="shared" si="1091"/>
        <v>42770</v>
      </c>
      <c r="I2048" s="11">
        <f t="shared" si="1092"/>
        <v>42798</v>
      </c>
      <c r="J2048" s="26">
        <f t="shared" si="1070"/>
        <v>2.4991319570779602E-3</v>
      </c>
      <c r="K2048" s="11">
        <f t="shared" si="1083"/>
        <v>42857</v>
      </c>
      <c r="L2048" s="11">
        <f t="shared" si="1071"/>
        <v>42857</v>
      </c>
      <c r="M2048" s="1">
        <f t="shared" si="1084"/>
        <v>18</v>
      </c>
      <c r="N2048" s="1">
        <f t="shared" si="1087"/>
        <v>7</v>
      </c>
      <c r="O2048" s="2">
        <f t="shared" si="1072"/>
        <v>1.0009711400000001</v>
      </c>
      <c r="P2048" s="10">
        <f t="shared" si="1099"/>
        <v>1.0033000599999999</v>
      </c>
      <c r="Q2048" s="10">
        <f t="shared" si="1093"/>
        <v>1.4412459876984069</v>
      </c>
      <c r="R2048" s="2">
        <f t="shared" si="1098"/>
        <v>1.4426456299999999</v>
      </c>
      <c r="S2048" s="2">
        <f t="shared" si="1088"/>
        <v>1.4193921199999999</v>
      </c>
      <c r="T2048" s="2">
        <f t="shared" si="1073"/>
        <v>250114.85635071</v>
      </c>
      <c r="U2048" s="2">
        <f t="shared" si="1074"/>
        <v>6093.5458995466151</v>
      </c>
      <c r="V2048" s="2">
        <f t="shared" si="1075"/>
        <v>71568.355321882787</v>
      </c>
      <c r="W2048" s="2">
        <f t="shared" si="1076"/>
        <v>253874.55791189941</v>
      </c>
      <c r="X2048" s="27">
        <f t="shared" si="1077"/>
        <v>0</v>
      </c>
      <c r="Y2048" s="2">
        <f t="shared" si="1089"/>
        <v>0</v>
      </c>
      <c r="Z2048" s="67">
        <f t="shared" si="1078"/>
        <v>0</v>
      </c>
      <c r="AA2048" s="2">
        <f t="shared" si="1096"/>
        <v>0</v>
      </c>
      <c r="AB2048" s="26">
        <f t="shared" si="1085"/>
        <v>6.7299999999999999E-2</v>
      </c>
      <c r="AC2048" s="27">
        <f t="shared" si="1100"/>
        <v>7</v>
      </c>
      <c r="AD2048" s="27">
        <v>252</v>
      </c>
      <c r="AE2048" s="10">
        <f t="shared" si="1094"/>
        <v>1.0018108619999999</v>
      </c>
      <c r="AF2048" s="2">
        <f t="shared" si="1097"/>
        <v>452.92348900000002</v>
      </c>
      <c r="AG2048" s="2">
        <f t="shared" si="1079"/>
        <v>459.73178968000002</v>
      </c>
      <c r="AH2048" s="3" t="str">
        <f t="shared" si="1080"/>
        <v>-</v>
      </c>
      <c r="AI2048" s="4" t="str">
        <f t="shared" si="1095"/>
        <v>A+J=</v>
      </c>
      <c r="AJ2048" s="11">
        <f t="shared" si="1086"/>
        <v>42859</v>
      </c>
      <c r="AK2048" s="11"/>
      <c r="AL2048" s="4"/>
      <c r="AM2048" s="1"/>
      <c r="AN2048" s="11"/>
      <c r="AO2048" s="1"/>
      <c r="AP2048" s="1"/>
      <c r="AQ2048" s="1"/>
      <c r="AR2048" s="1"/>
      <c r="AS2048" s="6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</row>
    <row r="2049" spans="1:55" x14ac:dyDescent="0.2">
      <c r="A2049" s="144">
        <f t="shared" si="1081"/>
        <v>42838</v>
      </c>
      <c r="B2049" s="2">
        <f t="shared" si="1068"/>
        <v>254432.4471079873</v>
      </c>
      <c r="C2049" s="2">
        <f t="shared" si="1082"/>
        <v>176212.65669047</v>
      </c>
      <c r="D2049" s="68">
        <f>SUM(Y2049:Y$2190)</f>
        <v>14529.471606539999</v>
      </c>
      <c r="E2049" s="68">
        <f t="shared" si="1069"/>
        <v>161683.18508393</v>
      </c>
      <c r="F2049" s="72">
        <f t="shared" si="1090"/>
        <v>4809.67</v>
      </c>
      <c r="G2049" s="3">
        <f>IF(N2049=1,VLOOKUP(A2048,[1]Plan1!$BG$69:$BI$188,3),G2048)</f>
        <v>4821.6899999999996</v>
      </c>
      <c r="H2049" s="11">
        <f t="shared" si="1091"/>
        <v>42770</v>
      </c>
      <c r="I2049" s="11">
        <f t="shared" si="1092"/>
        <v>42798</v>
      </c>
      <c r="J2049" s="26">
        <f t="shared" si="1070"/>
        <v>2.4991319570779602E-3</v>
      </c>
      <c r="K2049" s="11">
        <f t="shared" si="1083"/>
        <v>42857</v>
      </c>
      <c r="L2049" s="11">
        <f t="shared" si="1071"/>
        <v>42857</v>
      </c>
      <c r="M2049" s="1">
        <f t="shared" si="1084"/>
        <v>18</v>
      </c>
      <c r="N2049" s="1">
        <f t="shared" si="1087"/>
        <v>8</v>
      </c>
      <c r="O2049" s="2">
        <f t="shared" si="1072"/>
        <v>1.00110995</v>
      </c>
      <c r="P2049" s="10">
        <f t="shared" si="1099"/>
        <v>1.0033000599999999</v>
      </c>
      <c r="Q2049" s="10">
        <f t="shared" si="1093"/>
        <v>1.4412459876984069</v>
      </c>
      <c r="R2049" s="2">
        <f t="shared" si="1098"/>
        <v>1.44284569</v>
      </c>
      <c r="S2049" s="2">
        <f t="shared" si="1088"/>
        <v>1.4193921199999999</v>
      </c>
      <c r="T2049" s="2">
        <f t="shared" si="1073"/>
        <v>250114.85635071</v>
      </c>
      <c r="U2049" s="2">
        <f t="shared" si="1074"/>
        <v>6093.5458995466151</v>
      </c>
      <c r="V2049" s="2">
        <f t="shared" si="1075"/>
        <v>71600.701659890678</v>
      </c>
      <c r="W2049" s="2">
        <f t="shared" si="1076"/>
        <v>253906.9042499073</v>
      </c>
      <c r="X2049" s="27">
        <f t="shared" si="1077"/>
        <v>0</v>
      </c>
      <c r="Y2049" s="2">
        <f t="shared" si="1089"/>
        <v>0</v>
      </c>
      <c r="Z2049" s="67">
        <f t="shared" si="1078"/>
        <v>0</v>
      </c>
      <c r="AA2049" s="2">
        <f t="shared" si="1096"/>
        <v>0</v>
      </c>
      <c r="AB2049" s="26">
        <f t="shared" si="1085"/>
        <v>6.7299999999999999E-2</v>
      </c>
      <c r="AC2049" s="27">
        <f t="shared" si="1100"/>
        <v>8</v>
      </c>
      <c r="AD2049" s="27">
        <v>252</v>
      </c>
      <c r="AE2049" s="10">
        <f t="shared" si="1094"/>
        <v>1.002069825</v>
      </c>
      <c r="AF2049" s="2">
        <f t="shared" si="1097"/>
        <v>517.69398253999998</v>
      </c>
      <c r="AG2049" s="2">
        <f t="shared" si="1079"/>
        <v>525.54285807999997</v>
      </c>
      <c r="AH2049" s="3" t="str">
        <f t="shared" si="1080"/>
        <v>-</v>
      </c>
      <c r="AI2049" s="4" t="str">
        <f t="shared" si="1095"/>
        <v>A+J=</v>
      </c>
      <c r="AJ2049" s="11">
        <f t="shared" si="1086"/>
        <v>42859</v>
      </c>
      <c r="AK2049" s="11"/>
      <c r="AL2049" s="4"/>
      <c r="AM2049" s="1"/>
      <c r="AN2049" s="11"/>
      <c r="AO2049" s="1"/>
      <c r="AP2049" s="1"/>
      <c r="AQ2049" s="1"/>
      <c r="AR2049" s="1"/>
      <c r="AS2049" s="6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</row>
    <row r="2050" spans="1:55" x14ac:dyDescent="0.2">
      <c r="A2050" s="144">
        <f t="shared" si="1081"/>
        <v>42839</v>
      </c>
      <c r="B2050" s="2">
        <f t="shared" si="1068"/>
        <v>254530.64288919076</v>
      </c>
      <c r="C2050" s="2">
        <f t="shared" si="1082"/>
        <v>176212.65669047</v>
      </c>
      <c r="D2050" s="68">
        <f>SUM(Y2050:Y$2190)</f>
        <v>14529.471606539999</v>
      </c>
      <c r="E2050" s="68">
        <f t="shared" si="1069"/>
        <v>161683.18508393</v>
      </c>
      <c r="F2050" s="72">
        <f t="shared" si="1090"/>
        <v>4809.67</v>
      </c>
      <c r="G2050" s="3">
        <f>IF(N2050=1,VLOOKUP(A2049,[1]Plan1!$BG$69:$BI$188,3),G2049)</f>
        <v>4821.6899999999996</v>
      </c>
      <c r="H2050" s="11">
        <f t="shared" si="1091"/>
        <v>42770</v>
      </c>
      <c r="I2050" s="11">
        <f t="shared" si="1092"/>
        <v>42798</v>
      </c>
      <c r="J2050" s="26">
        <f t="shared" si="1070"/>
        <v>2.4991319570779602E-3</v>
      </c>
      <c r="K2050" s="11">
        <f t="shared" si="1083"/>
        <v>42857</v>
      </c>
      <c r="L2050" s="11">
        <f t="shared" si="1071"/>
        <v>42857</v>
      </c>
      <c r="M2050" s="1">
        <f t="shared" si="1084"/>
        <v>18</v>
      </c>
      <c r="N2050" s="1">
        <f t="shared" si="1087"/>
        <v>9</v>
      </c>
      <c r="O2050" s="2">
        <f t="shared" si="1072"/>
        <v>1.0012487800000001</v>
      </c>
      <c r="P2050" s="10">
        <f t="shared" si="1099"/>
        <v>1.0033000599999999</v>
      </c>
      <c r="Q2050" s="10">
        <f t="shared" si="1093"/>
        <v>1.4412459876984069</v>
      </c>
      <c r="R2050" s="2">
        <f t="shared" si="1098"/>
        <v>1.4430457800000001</v>
      </c>
      <c r="S2050" s="2">
        <f t="shared" si="1088"/>
        <v>1.4193921199999999</v>
      </c>
      <c r="T2050" s="2">
        <f t="shared" si="1073"/>
        <v>250114.85635071</v>
      </c>
      <c r="U2050" s="2">
        <f t="shared" si="1074"/>
        <v>6093.5458995466151</v>
      </c>
      <c r="V2050" s="2">
        <f t="shared" si="1075"/>
        <v>71633.052848394145</v>
      </c>
      <c r="W2050" s="2">
        <f t="shared" si="1076"/>
        <v>253939.25543841076</v>
      </c>
      <c r="X2050" s="27">
        <f t="shared" si="1077"/>
        <v>0</v>
      </c>
      <c r="Y2050" s="2">
        <f t="shared" si="1089"/>
        <v>0</v>
      </c>
      <c r="Z2050" s="67">
        <f t="shared" si="1078"/>
        <v>0</v>
      </c>
      <c r="AA2050" s="2">
        <f t="shared" si="1096"/>
        <v>0</v>
      </c>
      <c r="AB2050" s="26">
        <f t="shared" si="1085"/>
        <v>6.7299999999999999E-2</v>
      </c>
      <c r="AC2050" s="27">
        <f t="shared" si="1100"/>
        <v>9</v>
      </c>
      <c r="AD2050" s="27">
        <v>252</v>
      </c>
      <c r="AE2050" s="10">
        <f t="shared" si="1094"/>
        <v>1.0023288539999999</v>
      </c>
      <c r="AF2050" s="2">
        <f t="shared" si="1097"/>
        <v>582.48098367</v>
      </c>
      <c r="AG2050" s="2">
        <f t="shared" si="1079"/>
        <v>591.38745077999999</v>
      </c>
      <c r="AH2050" s="3" t="str">
        <f t="shared" si="1080"/>
        <v>-</v>
      </c>
      <c r="AI2050" s="4" t="str">
        <f t="shared" si="1095"/>
        <v>A+J=</v>
      </c>
      <c r="AJ2050" s="11">
        <f t="shared" si="1086"/>
        <v>42859</v>
      </c>
      <c r="AK2050" s="11"/>
      <c r="AL2050" s="4"/>
      <c r="AM2050" s="1"/>
      <c r="AN2050" s="11"/>
      <c r="AO2050" s="1"/>
      <c r="AP2050" s="1"/>
      <c r="AQ2050" s="1"/>
      <c r="AR2050" s="1"/>
      <c r="AS2050" s="6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</row>
    <row r="2051" spans="1:55" x14ac:dyDescent="0.2">
      <c r="A2051" s="144">
        <f t="shared" si="1081"/>
        <v>42840</v>
      </c>
      <c r="B2051" s="2">
        <f t="shared" si="1068"/>
        <v>254530.64288919076</v>
      </c>
      <c r="C2051" s="2">
        <f t="shared" si="1082"/>
        <v>176212.65669047</v>
      </c>
      <c r="D2051" s="68">
        <f>SUM(Y2051:Y$2190)</f>
        <v>14529.471606539999</v>
      </c>
      <c r="E2051" s="68">
        <f t="shared" si="1069"/>
        <v>161683.18508393</v>
      </c>
      <c r="F2051" s="72">
        <f t="shared" si="1090"/>
        <v>4809.67</v>
      </c>
      <c r="G2051" s="3">
        <f>IF(N2051=1,VLOOKUP(A2050,[1]Plan1!$BG$69:$BI$188,3),G2050)</f>
        <v>4821.6899999999996</v>
      </c>
      <c r="H2051" s="11">
        <f t="shared" si="1091"/>
        <v>42770</v>
      </c>
      <c r="I2051" s="11">
        <f t="shared" si="1092"/>
        <v>42798</v>
      </c>
      <c r="J2051" s="26">
        <f t="shared" si="1070"/>
        <v>2.4991319570779602E-3</v>
      </c>
      <c r="K2051" s="11">
        <f t="shared" si="1083"/>
        <v>42857</v>
      </c>
      <c r="L2051" s="11">
        <f t="shared" si="1071"/>
        <v>42857</v>
      </c>
      <c r="M2051" s="1">
        <f t="shared" si="1084"/>
        <v>18</v>
      </c>
      <c r="N2051" s="1">
        <f t="shared" si="1087"/>
        <v>9</v>
      </c>
      <c r="O2051" s="2">
        <f t="shared" si="1072"/>
        <v>1.0012487800000001</v>
      </c>
      <c r="P2051" s="10">
        <f t="shared" si="1099"/>
        <v>1.0033000599999999</v>
      </c>
      <c r="Q2051" s="10">
        <f t="shared" si="1093"/>
        <v>1.4412459876984069</v>
      </c>
      <c r="R2051" s="2">
        <f t="shared" si="1098"/>
        <v>1.4430457800000001</v>
      </c>
      <c r="S2051" s="2">
        <f t="shared" si="1088"/>
        <v>1.4193921199999999</v>
      </c>
      <c r="T2051" s="2">
        <f t="shared" si="1073"/>
        <v>250114.85635071</v>
      </c>
      <c r="U2051" s="2">
        <f t="shared" si="1074"/>
        <v>6093.5458995466151</v>
      </c>
      <c r="V2051" s="2">
        <f t="shared" si="1075"/>
        <v>71633.052848394145</v>
      </c>
      <c r="W2051" s="2">
        <f t="shared" si="1076"/>
        <v>253939.25543841076</v>
      </c>
      <c r="X2051" s="27">
        <f t="shared" si="1077"/>
        <v>0</v>
      </c>
      <c r="Y2051" s="2">
        <f t="shared" si="1089"/>
        <v>0</v>
      </c>
      <c r="Z2051" s="67">
        <f t="shared" si="1078"/>
        <v>0</v>
      </c>
      <c r="AA2051" s="2">
        <f t="shared" si="1096"/>
        <v>0</v>
      </c>
      <c r="AB2051" s="26">
        <f t="shared" si="1085"/>
        <v>6.7299999999999999E-2</v>
      </c>
      <c r="AC2051" s="27">
        <f t="shared" si="1100"/>
        <v>9</v>
      </c>
      <c r="AD2051" s="27">
        <v>252</v>
      </c>
      <c r="AE2051" s="10">
        <f t="shared" si="1094"/>
        <v>1.0023288539999999</v>
      </c>
      <c r="AF2051" s="2">
        <f t="shared" si="1097"/>
        <v>582.48098367</v>
      </c>
      <c r="AG2051" s="2">
        <f t="shared" si="1079"/>
        <v>591.38745077999999</v>
      </c>
      <c r="AH2051" s="3" t="str">
        <f t="shared" si="1080"/>
        <v>-</v>
      </c>
      <c r="AI2051" s="4" t="str">
        <f t="shared" si="1095"/>
        <v>A+J=</v>
      </c>
      <c r="AJ2051" s="11">
        <f t="shared" si="1086"/>
        <v>42859</v>
      </c>
      <c r="AK2051" s="11"/>
      <c r="AL2051" s="4"/>
      <c r="AM2051" s="1"/>
      <c r="AN2051" s="11"/>
      <c r="AO2051" s="1"/>
      <c r="AP2051" s="1"/>
      <c r="AQ2051" s="1"/>
      <c r="AR2051" s="1"/>
      <c r="AS2051" s="6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</row>
    <row r="2052" spans="1:55" x14ac:dyDescent="0.2">
      <c r="A2052" s="144">
        <f t="shared" si="1081"/>
        <v>42841</v>
      </c>
      <c r="B2052" s="2">
        <f t="shared" si="1068"/>
        <v>254530.64288919076</v>
      </c>
      <c r="C2052" s="2">
        <f t="shared" si="1082"/>
        <v>176212.65669047</v>
      </c>
      <c r="D2052" s="68">
        <f>SUM(Y2052:Y$2190)</f>
        <v>14529.471606539999</v>
      </c>
      <c r="E2052" s="68">
        <f t="shared" si="1069"/>
        <v>161683.18508393</v>
      </c>
      <c r="F2052" s="72">
        <f t="shared" si="1090"/>
        <v>4809.67</v>
      </c>
      <c r="G2052" s="3">
        <f>IF(N2052=1,VLOOKUP(A2051,[1]Plan1!$BG$69:$BI$188,3),G2051)</f>
        <v>4821.6899999999996</v>
      </c>
      <c r="H2052" s="11">
        <f t="shared" si="1091"/>
        <v>42770</v>
      </c>
      <c r="I2052" s="11">
        <f t="shared" si="1092"/>
        <v>42798</v>
      </c>
      <c r="J2052" s="26">
        <f t="shared" si="1070"/>
        <v>2.4991319570779602E-3</v>
      </c>
      <c r="K2052" s="11">
        <f t="shared" si="1083"/>
        <v>42857</v>
      </c>
      <c r="L2052" s="11">
        <f t="shared" si="1071"/>
        <v>42857</v>
      </c>
      <c r="M2052" s="1">
        <f t="shared" si="1084"/>
        <v>18</v>
      </c>
      <c r="N2052" s="1">
        <f t="shared" si="1087"/>
        <v>9</v>
      </c>
      <c r="O2052" s="2">
        <f t="shared" si="1072"/>
        <v>1.0012487800000001</v>
      </c>
      <c r="P2052" s="10">
        <f t="shared" si="1099"/>
        <v>1.0033000599999999</v>
      </c>
      <c r="Q2052" s="10">
        <f t="shared" si="1093"/>
        <v>1.4412459876984069</v>
      </c>
      <c r="R2052" s="2">
        <f t="shared" si="1098"/>
        <v>1.4430457800000001</v>
      </c>
      <c r="S2052" s="2">
        <f t="shared" si="1088"/>
        <v>1.4193921199999999</v>
      </c>
      <c r="T2052" s="2">
        <f t="shared" si="1073"/>
        <v>250114.85635071</v>
      </c>
      <c r="U2052" s="2">
        <f t="shared" si="1074"/>
        <v>6093.5458995466151</v>
      </c>
      <c r="V2052" s="2">
        <f t="shared" si="1075"/>
        <v>71633.052848394145</v>
      </c>
      <c r="W2052" s="2">
        <f t="shared" si="1076"/>
        <v>253939.25543841076</v>
      </c>
      <c r="X2052" s="27">
        <f t="shared" si="1077"/>
        <v>0</v>
      </c>
      <c r="Y2052" s="2">
        <f t="shared" si="1089"/>
        <v>0</v>
      </c>
      <c r="Z2052" s="67">
        <f t="shared" si="1078"/>
        <v>0</v>
      </c>
      <c r="AA2052" s="2">
        <f t="shared" si="1096"/>
        <v>0</v>
      </c>
      <c r="AB2052" s="26">
        <f t="shared" si="1085"/>
        <v>6.7299999999999999E-2</v>
      </c>
      <c r="AC2052" s="27">
        <f t="shared" si="1100"/>
        <v>9</v>
      </c>
      <c r="AD2052" s="27">
        <v>252</v>
      </c>
      <c r="AE2052" s="10">
        <f t="shared" si="1094"/>
        <v>1.0023288539999999</v>
      </c>
      <c r="AF2052" s="2">
        <f t="shared" si="1097"/>
        <v>582.48098367</v>
      </c>
      <c r="AG2052" s="2">
        <f t="shared" si="1079"/>
        <v>591.38745077999999</v>
      </c>
      <c r="AH2052" s="3" t="str">
        <f t="shared" si="1080"/>
        <v>-</v>
      </c>
      <c r="AI2052" s="4" t="str">
        <f t="shared" si="1095"/>
        <v>A+J=</v>
      </c>
      <c r="AJ2052" s="11">
        <f t="shared" si="1086"/>
        <v>42859</v>
      </c>
      <c r="AK2052" s="11"/>
      <c r="AL2052" s="4"/>
      <c r="AM2052" s="1"/>
      <c r="AN2052" s="11"/>
      <c r="AO2052" s="1"/>
      <c r="AP2052" s="1"/>
      <c r="AQ2052" s="1"/>
      <c r="AR2052" s="1"/>
      <c r="AS2052" s="6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</row>
    <row r="2053" spans="1:55" x14ac:dyDescent="0.2">
      <c r="A2053" s="144">
        <f t="shared" si="1081"/>
        <v>42842</v>
      </c>
      <c r="B2053" s="2">
        <f t="shared" si="1068"/>
        <v>254530.64288919076</v>
      </c>
      <c r="C2053" s="2">
        <f t="shared" si="1082"/>
        <v>176212.65669047</v>
      </c>
      <c r="D2053" s="68">
        <f>SUM(Y2053:Y$2190)</f>
        <v>14529.471606539999</v>
      </c>
      <c r="E2053" s="68">
        <f t="shared" si="1069"/>
        <v>161683.18508393</v>
      </c>
      <c r="F2053" s="72">
        <f t="shared" si="1090"/>
        <v>4809.67</v>
      </c>
      <c r="G2053" s="3">
        <f>IF(N2053=1,VLOOKUP(A2052,[1]Plan1!$BG$69:$BI$188,3),G2052)</f>
        <v>4821.6899999999996</v>
      </c>
      <c r="H2053" s="11">
        <f t="shared" si="1091"/>
        <v>42770</v>
      </c>
      <c r="I2053" s="11">
        <f t="shared" si="1092"/>
        <v>42798</v>
      </c>
      <c r="J2053" s="26">
        <f t="shared" si="1070"/>
        <v>2.4991319570779602E-3</v>
      </c>
      <c r="K2053" s="11">
        <f t="shared" si="1083"/>
        <v>42857</v>
      </c>
      <c r="L2053" s="11">
        <f t="shared" si="1071"/>
        <v>42857</v>
      </c>
      <c r="M2053" s="1">
        <f t="shared" si="1084"/>
        <v>18</v>
      </c>
      <c r="N2053" s="1">
        <f t="shared" si="1087"/>
        <v>9</v>
      </c>
      <c r="O2053" s="2">
        <f t="shared" si="1072"/>
        <v>1.0012487800000001</v>
      </c>
      <c r="P2053" s="10">
        <f t="shared" si="1099"/>
        <v>1.0033000599999999</v>
      </c>
      <c r="Q2053" s="10">
        <f t="shared" si="1093"/>
        <v>1.4412459876984069</v>
      </c>
      <c r="R2053" s="2">
        <f t="shared" si="1098"/>
        <v>1.4430457800000001</v>
      </c>
      <c r="S2053" s="2">
        <f t="shared" si="1088"/>
        <v>1.4193921199999999</v>
      </c>
      <c r="T2053" s="2">
        <f t="shared" si="1073"/>
        <v>250114.85635071</v>
      </c>
      <c r="U2053" s="2">
        <f t="shared" si="1074"/>
        <v>6093.5458995466151</v>
      </c>
      <c r="V2053" s="2">
        <f t="shared" si="1075"/>
        <v>71633.052848394145</v>
      </c>
      <c r="W2053" s="2">
        <f t="shared" si="1076"/>
        <v>253939.25543841076</v>
      </c>
      <c r="X2053" s="27">
        <f t="shared" si="1077"/>
        <v>0</v>
      </c>
      <c r="Y2053" s="2">
        <f t="shared" si="1089"/>
        <v>0</v>
      </c>
      <c r="Z2053" s="67">
        <f t="shared" si="1078"/>
        <v>0</v>
      </c>
      <c r="AA2053" s="2">
        <f t="shared" si="1096"/>
        <v>0</v>
      </c>
      <c r="AB2053" s="26">
        <f t="shared" si="1085"/>
        <v>6.7299999999999999E-2</v>
      </c>
      <c r="AC2053" s="27">
        <f t="shared" si="1100"/>
        <v>9</v>
      </c>
      <c r="AD2053" s="27">
        <v>252</v>
      </c>
      <c r="AE2053" s="10">
        <f t="shared" si="1094"/>
        <v>1.0023288539999999</v>
      </c>
      <c r="AF2053" s="2">
        <f t="shared" si="1097"/>
        <v>582.48098367</v>
      </c>
      <c r="AG2053" s="2">
        <f t="shared" si="1079"/>
        <v>591.38745077999999</v>
      </c>
      <c r="AH2053" s="3" t="str">
        <f t="shared" si="1080"/>
        <v>-</v>
      </c>
      <c r="AI2053" s="4" t="str">
        <f t="shared" si="1095"/>
        <v>A+J=</v>
      </c>
      <c r="AJ2053" s="11">
        <f t="shared" si="1086"/>
        <v>42859</v>
      </c>
      <c r="AK2053" s="11"/>
      <c r="AL2053" s="4"/>
      <c r="AM2053" s="1"/>
      <c r="AN2053" s="11"/>
      <c r="AO2053" s="1"/>
      <c r="AP2053" s="1"/>
      <c r="AQ2053" s="1"/>
      <c r="AR2053" s="1"/>
      <c r="AS2053" s="6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</row>
    <row r="2054" spans="1:55" x14ac:dyDescent="0.2">
      <c r="A2054" s="144">
        <f t="shared" si="1081"/>
        <v>42843</v>
      </c>
      <c r="B2054" s="2">
        <f t="shared" si="1068"/>
        <v>254628.87730932972</v>
      </c>
      <c r="C2054" s="2">
        <f t="shared" si="1082"/>
        <v>176212.65669047</v>
      </c>
      <c r="D2054" s="68">
        <f>SUM(Y2054:Y$2190)</f>
        <v>14529.471606539999</v>
      </c>
      <c r="E2054" s="68">
        <f t="shared" si="1069"/>
        <v>161683.18508393</v>
      </c>
      <c r="F2054" s="72">
        <f t="shared" si="1090"/>
        <v>4809.67</v>
      </c>
      <c r="G2054" s="3">
        <f>IF(N2054=1,VLOOKUP(A2053,[1]Plan1!$BG$69:$BI$188,3),G2053)</f>
        <v>4821.6899999999996</v>
      </c>
      <c r="H2054" s="11">
        <f t="shared" si="1091"/>
        <v>42770</v>
      </c>
      <c r="I2054" s="11">
        <f t="shared" si="1092"/>
        <v>42798</v>
      </c>
      <c r="J2054" s="26">
        <f t="shared" si="1070"/>
        <v>2.4991319570779602E-3</v>
      </c>
      <c r="K2054" s="11">
        <f t="shared" si="1083"/>
        <v>42857</v>
      </c>
      <c r="L2054" s="11">
        <f t="shared" si="1071"/>
        <v>42857</v>
      </c>
      <c r="M2054" s="1">
        <f t="shared" si="1084"/>
        <v>18</v>
      </c>
      <c r="N2054" s="1">
        <f t="shared" si="1087"/>
        <v>10</v>
      </c>
      <c r="O2054" s="2">
        <f t="shared" si="1072"/>
        <v>1.00138763</v>
      </c>
      <c r="P2054" s="10">
        <f t="shared" si="1099"/>
        <v>1.0033000599999999</v>
      </c>
      <c r="Q2054" s="10">
        <f t="shared" si="1093"/>
        <v>1.4412459876984069</v>
      </c>
      <c r="R2054" s="2">
        <f t="shared" si="1098"/>
        <v>1.4432459</v>
      </c>
      <c r="S2054" s="2">
        <f t="shared" si="1088"/>
        <v>1.4193921199999999</v>
      </c>
      <c r="T2054" s="2">
        <f t="shared" si="1073"/>
        <v>250114.85635071</v>
      </c>
      <c r="U2054" s="2">
        <f t="shared" si="1074"/>
        <v>6093.5458995466151</v>
      </c>
      <c r="V2054" s="2">
        <f t="shared" si="1075"/>
        <v>71665.408887393118</v>
      </c>
      <c r="W2054" s="2">
        <f t="shared" si="1076"/>
        <v>253971.61147740972</v>
      </c>
      <c r="X2054" s="27">
        <f t="shared" si="1077"/>
        <v>0</v>
      </c>
      <c r="Y2054" s="2">
        <f t="shared" si="1089"/>
        <v>0</v>
      </c>
      <c r="Z2054" s="67">
        <f t="shared" si="1078"/>
        <v>0</v>
      </c>
      <c r="AA2054" s="2">
        <f t="shared" si="1096"/>
        <v>0</v>
      </c>
      <c r="AB2054" s="26">
        <f t="shared" si="1085"/>
        <v>6.7299999999999999E-2</v>
      </c>
      <c r="AC2054" s="27">
        <f t="shared" si="1100"/>
        <v>10</v>
      </c>
      <c r="AD2054" s="27">
        <v>252</v>
      </c>
      <c r="AE2054" s="10">
        <f t="shared" si="1094"/>
        <v>1.0025879499999999</v>
      </c>
      <c r="AF2054" s="2">
        <f t="shared" si="1097"/>
        <v>647.28474248999999</v>
      </c>
      <c r="AG2054" s="2">
        <f t="shared" si="1079"/>
        <v>657.26583191999998</v>
      </c>
      <c r="AH2054" s="3" t="str">
        <f t="shared" si="1080"/>
        <v>-</v>
      </c>
      <c r="AI2054" s="4" t="str">
        <f t="shared" si="1095"/>
        <v>A+J=</v>
      </c>
      <c r="AJ2054" s="11">
        <f t="shared" si="1086"/>
        <v>42859</v>
      </c>
      <c r="AK2054" s="11"/>
      <c r="AL2054" s="4"/>
      <c r="AM2054" s="1"/>
      <c r="AN2054" s="11"/>
      <c r="AO2054" s="1"/>
      <c r="AP2054" s="1"/>
      <c r="AQ2054" s="1"/>
      <c r="AR2054" s="1"/>
      <c r="AS2054" s="6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</row>
    <row r="2055" spans="1:55" x14ac:dyDescent="0.2">
      <c r="A2055" s="144">
        <f t="shared" si="1081"/>
        <v>42844</v>
      </c>
      <c r="B2055" s="2">
        <f t="shared" si="1068"/>
        <v>254727.14875724245</v>
      </c>
      <c r="C2055" s="2">
        <f t="shared" si="1082"/>
        <v>176212.65669047</v>
      </c>
      <c r="D2055" s="68">
        <f>SUM(Y2055:Y$2190)</f>
        <v>14529.471606539999</v>
      </c>
      <c r="E2055" s="68">
        <f t="shared" si="1069"/>
        <v>161683.18508393</v>
      </c>
      <c r="F2055" s="72">
        <f t="shared" si="1090"/>
        <v>4809.67</v>
      </c>
      <c r="G2055" s="3">
        <f>IF(N2055=1,VLOOKUP(A2054,[1]Plan1!$BG$69:$BI$188,3),G2054)</f>
        <v>4821.6899999999996</v>
      </c>
      <c r="H2055" s="11">
        <f t="shared" si="1091"/>
        <v>42770</v>
      </c>
      <c r="I2055" s="11">
        <f t="shared" si="1092"/>
        <v>42798</v>
      </c>
      <c r="J2055" s="26">
        <f t="shared" si="1070"/>
        <v>2.4991319570779602E-3</v>
      </c>
      <c r="K2055" s="11">
        <f t="shared" si="1083"/>
        <v>42857</v>
      </c>
      <c r="L2055" s="11">
        <f t="shared" si="1071"/>
        <v>42857</v>
      </c>
      <c r="M2055" s="1">
        <f t="shared" si="1084"/>
        <v>18</v>
      </c>
      <c r="N2055" s="1">
        <f t="shared" si="1087"/>
        <v>11</v>
      </c>
      <c r="O2055" s="2">
        <f t="shared" si="1072"/>
        <v>1.0015265</v>
      </c>
      <c r="P2055" s="10">
        <f t="shared" si="1099"/>
        <v>1.0033000599999999</v>
      </c>
      <c r="Q2055" s="10">
        <f t="shared" si="1093"/>
        <v>1.4412459876984069</v>
      </c>
      <c r="R2055" s="2">
        <f t="shared" si="1098"/>
        <v>1.44344604</v>
      </c>
      <c r="S2055" s="2">
        <f t="shared" si="1088"/>
        <v>1.4193921199999999</v>
      </c>
      <c r="T2055" s="2">
        <f t="shared" si="1073"/>
        <v>250114.85635071</v>
      </c>
      <c r="U2055" s="2">
        <f t="shared" si="1074"/>
        <v>6093.5458995466151</v>
      </c>
      <c r="V2055" s="2">
        <f t="shared" si="1075"/>
        <v>71697.768160055828</v>
      </c>
      <c r="W2055" s="2">
        <f t="shared" si="1076"/>
        <v>254003.97075007245</v>
      </c>
      <c r="X2055" s="27">
        <f t="shared" si="1077"/>
        <v>0</v>
      </c>
      <c r="Y2055" s="2">
        <f t="shared" si="1089"/>
        <v>0</v>
      </c>
      <c r="Z2055" s="67">
        <f t="shared" si="1078"/>
        <v>0</v>
      </c>
      <c r="AA2055" s="2">
        <f t="shared" si="1096"/>
        <v>0</v>
      </c>
      <c r="AB2055" s="26">
        <f t="shared" si="1085"/>
        <v>6.7299999999999999E-2</v>
      </c>
      <c r="AC2055" s="27">
        <f t="shared" si="1100"/>
        <v>11</v>
      </c>
      <c r="AD2055" s="27">
        <v>252</v>
      </c>
      <c r="AE2055" s="10">
        <f t="shared" si="1094"/>
        <v>1.0028471130000001</v>
      </c>
      <c r="AF2055" s="2">
        <f t="shared" si="1097"/>
        <v>712.10525900000005</v>
      </c>
      <c r="AG2055" s="2">
        <f t="shared" si="1079"/>
        <v>723.17800717</v>
      </c>
      <c r="AH2055" s="3" t="str">
        <f t="shared" si="1080"/>
        <v>-</v>
      </c>
      <c r="AI2055" s="4" t="str">
        <f t="shared" si="1095"/>
        <v>A+J=</v>
      </c>
      <c r="AJ2055" s="11">
        <f t="shared" si="1086"/>
        <v>42859</v>
      </c>
      <c r="AK2055" s="11"/>
      <c r="AL2055" s="4"/>
      <c r="AM2055" s="1"/>
      <c r="AN2055" s="11"/>
      <c r="AO2055" s="1"/>
      <c r="AP2055" s="1"/>
      <c r="AQ2055" s="1"/>
      <c r="AR2055" s="1"/>
      <c r="AS2055" s="6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</row>
    <row r="2056" spans="1:55" x14ac:dyDescent="0.2">
      <c r="A2056" s="144">
        <f t="shared" si="1081"/>
        <v>42845</v>
      </c>
      <c r="B2056" s="2">
        <f t="shared" si="1068"/>
        <v>254825.46048566254</v>
      </c>
      <c r="C2056" s="2">
        <f t="shared" si="1082"/>
        <v>176212.65669047</v>
      </c>
      <c r="D2056" s="68">
        <f>SUM(Y2056:Y$2190)</f>
        <v>14529.471606539999</v>
      </c>
      <c r="E2056" s="68">
        <f t="shared" si="1069"/>
        <v>161683.18508393</v>
      </c>
      <c r="F2056" s="72">
        <f t="shared" si="1090"/>
        <v>4809.67</v>
      </c>
      <c r="G2056" s="3">
        <f>IF(N2056=1,VLOOKUP(A2055,[1]Plan1!$BG$69:$BI$188,3),G2055)</f>
        <v>4821.6899999999996</v>
      </c>
      <c r="H2056" s="11">
        <f t="shared" si="1091"/>
        <v>42770</v>
      </c>
      <c r="I2056" s="11">
        <f t="shared" si="1092"/>
        <v>42798</v>
      </c>
      <c r="J2056" s="26">
        <f t="shared" si="1070"/>
        <v>2.4991319570779602E-3</v>
      </c>
      <c r="K2056" s="11">
        <f t="shared" si="1083"/>
        <v>42857</v>
      </c>
      <c r="L2056" s="11">
        <f t="shared" si="1071"/>
        <v>42857</v>
      </c>
      <c r="M2056" s="1">
        <f t="shared" si="1084"/>
        <v>18</v>
      </c>
      <c r="N2056" s="1">
        <f t="shared" si="1087"/>
        <v>12</v>
      </c>
      <c r="O2056" s="2">
        <f t="shared" si="1072"/>
        <v>1.0016653900000001</v>
      </c>
      <c r="P2056" s="10">
        <f t="shared" si="1099"/>
        <v>1.0033000599999999</v>
      </c>
      <c r="Q2056" s="10">
        <f t="shared" si="1093"/>
        <v>1.4412459876984069</v>
      </c>
      <c r="R2056" s="2">
        <f t="shared" si="1098"/>
        <v>1.44364622</v>
      </c>
      <c r="S2056" s="2">
        <f t="shared" si="1088"/>
        <v>1.4193921199999999</v>
      </c>
      <c r="T2056" s="2">
        <f t="shared" si="1073"/>
        <v>250114.85635071</v>
      </c>
      <c r="U2056" s="2">
        <f t="shared" si="1074"/>
        <v>6093.5458995466151</v>
      </c>
      <c r="V2056" s="2">
        <f t="shared" si="1075"/>
        <v>71730.133900045927</v>
      </c>
      <c r="W2056" s="2">
        <f t="shared" si="1076"/>
        <v>254036.33649006253</v>
      </c>
      <c r="X2056" s="27">
        <f t="shared" si="1077"/>
        <v>0</v>
      </c>
      <c r="Y2056" s="2">
        <f t="shared" si="1089"/>
        <v>0</v>
      </c>
      <c r="Z2056" s="67">
        <f t="shared" si="1078"/>
        <v>0</v>
      </c>
      <c r="AA2056" s="2">
        <f t="shared" si="1096"/>
        <v>0</v>
      </c>
      <c r="AB2056" s="26">
        <f t="shared" si="1085"/>
        <v>6.7299999999999999E-2</v>
      </c>
      <c r="AC2056" s="27">
        <f t="shared" si="1100"/>
        <v>12</v>
      </c>
      <c r="AD2056" s="27">
        <v>252</v>
      </c>
      <c r="AE2056" s="10">
        <f t="shared" si="1094"/>
        <v>1.003106343</v>
      </c>
      <c r="AF2056" s="2">
        <f t="shared" si="1097"/>
        <v>776.94253321999997</v>
      </c>
      <c r="AG2056" s="2">
        <f t="shared" si="1079"/>
        <v>789.12399559999994</v>
      </c>
      <c r="AH2056" s="3" t="str">
        <f t="shared" si="1080"/>
        <v>-</v>
      </c>
      <c r="AI2056" s="4" t="str">
        <f t="shared" si="1095"/>
        <v>A+J=</v>
      </c>
      <c r="AJ2056" s="11">
        <f t="shared" si="1086"/>
        <v>42859</v>
      </c>
      <c r="AK2056" s="11"/>
      <c r="AL2056" s="4"/>
      <c r="AM2056" s="1"/>
      <c r="AN2056" s="11"/>
      <c r="AO2056" s="1"/>
      <c r="AP2056" s="1"/>
      <c r="AQ2056" s="1"/>
      <c r="AR2056" s="1"/>
      <c r="AS2056" s="6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</row>
    <row r="2057" spans="1:55" x14ac:dyDescent="0.2">
      <c r="A2057" s="144">
        <f t="shared" si="1081"/>
        <v>42846</v>
      </c>
      <c r="B2057" s="2">
        <f t="shared" si="1068"/>
        <v>254923.80926156635</v>
      </c>
      <c r="C2057" s="2">
        <f t="shared" si="1082"/>
        <v>176212.65669047</v>
      </c>
      <c r="D2057" s="68">
        <f>SUM(Y2057:Y$2190)</f>
        <v>14529.471606539999</v>
      </c>
      <c r="E2057" s="68">
        <f t="shared" si="1069"/>
        <v>161683.18508393</v>
      </c>
      <c r="F2057" s="72">
        <f t="shared" si="1090"/>
        <v>4809.67</v>
      </c>
      <c r="G2057" s="3">
        <f>IF(N2057=1,VLOOKUP(A2056,[1]Plan1!$BG$69:$BI$188,3),G2056)</f>
        <v>4821.6899999999996</v>
      </c>
      <c r="H2057" s="11">
        <f t="shared" si="1091"/>
        <v>42770</v>
      </c>
      <c r="I2057" s="11">
        <f t="shared" si="1092"/>
        <v>42798</v>
      </c>
      <c r="J2057" s="26">
        <f t="shared" si="1070"/>
        <v>2.4991319570779602E-3</v>
      </c>
      <c r="K2057" s="11">
        <f t="shared" si="1083"/>
        <v>42857</v>
      </c>
      <c r="L2057" s="11">
        <f t="shared" si="1071"/>
        <v>42857</v>
      </c>
      <c r="M2057" s="1">
        <f t="shared" si="1084"/>
        <v>18</v>
      </c>
      <c r="N2057" s="1">
        <f t="shared" si="1087"/>
        <v>13</v>
      </c>
      <c r="O2057" s="2">
        <f t="shared" si="1072"/>
        <v>1.0018043000000001</v>
      </c>
      <c r="P2057" s="10">
        <f t="shared" si="1099"/>
        <v>1.0033000599999999</v>
      </c>
      <c r="Q2057" s="10">
        <f t="shared" si="1093"/>
        <v>1.4412459876984069</v>
      </c>
      <c r="R2057" s="2">
        <f t="shared" si="1098"/>
        <v>1.4438464200000001</v>
      </c>
      <c r="S2057" s="2">
        <f t="shared" si="1088"/>
        <v>1.4193921199999999</v>
      </c>
      <c r="T2057" s="2">
        <f t="shared" si="1073"/>
        <v>250114.85635071</v>
      </c>
      <c r="U2057" s="2">
        <f t="shared" si="1074"/>
        <v>6093.5458995466151</v>
      </c>
      <c r="V2057" s="2">
        <f t="shared" si="1075"/>
        <v>71762.502873699748</v>
      </c>
      <c r="W2057" s="2">
        <f t="shared" si="1076"/>
        <v>254068.70546371635</v>
      </c>
      <c r="X2057" s="27">
        <f t="shared" si="1077"/>
        <v>0</v>
      </c>
      <c r="Y2057" s="2">
        <f t="shared" si="1089"/>
        <v>0</v>
      </c>
      <c r="Z2057" s="67">
        <f t="shared" si="1078"/>
        <v>0</v>
      </c>
      <c r="AA2057" s="2">
        <f t="shared" si="1096"/>
        <v>0</v>
      </c>
      <c r="AB2057" s="26">
        <f t="shared" si="1085"/>
        <v>6.7299999999999999E-2</v>
      </c>
      <c r="AC2057" s="27">
        <f t="shared" si="1100"/>
        <v>13</v>
      </c>
      <c r="AD2057" s="27">
        <v>252</v>
      </c>
      <c r="AE2057" s="10">
        <f t="shared" si="1094"/>
        <v>1.0033656399999999</v>
      </c>
      <c r="AF2057" s="2">
        <f t="shared" si="1097"/>
        <v>841.79656511999997</v>
      </c>
      <c r="AG2057" s="2">
        <f t="shared" si="1079"/>
        <v>855.10379784999998</v>
      </c>
      <c r="AH2057" s="3" t="str">
        <f t="shared" si="1080"/>
        <v>-</v>
      </c>
      <c r="AI2057" s="4" t="str">
        <f t="shared" si="1095"/>
        <v>A+J=</v>
      </c>
      <c r="AJ2057" s="11">
        <f t="shared" si="1086"/>
        <v>42859</v>
      </c>
      <c r="AK2057" s="11"/>
      <c r="AL2057" s="4"/>
      <c r="AM2057" s="1"/>
      <c r="AN2057" s="11"/>
      <c r="AO2057" s="1"/>
      <c r="AP2057" s="1"/>
      <c r="AQ2057" s="1"/>
      <c r="AR2057" s="1"/>
      <c r="AS2057" s="6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</row>
    <row r="2058" spans="1:55" x14ac:dyDescent="0.2">
      <c r="A2058" s="144">
        <f t="shared" si="1081"/>
        <v>42847</v>
      </c>
      <c r="B2058" s="2">
        <f t="shared" ref="B2058:B2121" si="1101">(W2058+AG2058)</f>
        <v>254923.80926156635</v>
      </c>
      <c r="C2058" s="2">
        <f t="shared" si="1082"/>
        <v>176212.65669047</v>
      </c>
      <c r="D2058" s="68">
        <f>SUM(Y2058:Y$2190)</f>
        <v>14529.471606539999</v>
      </c>
      <c r="E2058" s="68">
        <f t="shared" ref="E2058:E2121" si="1102">(C2058-D2058)</f>
        <v>161683.18508393</v>
      </c>
      <c r="F2058" s="72">
        <f t="shared" si="1090"/>
        <v>4809.67</v>
      </c>
      <c r="G2058" s="3">
        <f>IF(N2058=1,VLOOKUP(A2057,[1]Plan1!$BG$69:$BI$188,3),G2057)</f>
        <v>4821.6899999999996</v>
      </c>
      <c r="H2058" s="11">
        <f t="shared" si="1091"/>
        <v>42770</v>
      </c>
      <c r="I2058" s="11">
        <f t="shared" si="1092"/>
        <v>42798</v>
      </c>
      <c r="J2058" s="26">
        <f t="shared" ref="J2058:J2121" si="1103">(G2058/F2058)-1</f>
        <v>2.4991319570779602E-3</v>
      </c>
      <c r="K2058" s="11">
        <f t="shared" si="1083"/>
        <v>42857</v>
      </c>
      <c r="L2058" s="11">
        <f t="shared" ref="L2058:L2121" si="1104">IF(A2058&gt;L2057,K2058,L2057)</f>
        <v>42857</v>
      </c>
      <c r="M2058" s="1">
        <f t="shared" si="1084"/>
        <v>18</v>
      </c>
      <c r="N2058" s="1">
        <f t="shared" si="1087"/>
        <v>13</v>
      </c>
      <c r="O2058" s="2">
        <f t="shared" ref="O2058:O2121" si="1105">TRUNC((G2058/F2058)^TRUNC((N2058/M2058),9),8)</f>
        <v>1.0018043000000001</v>
      </c>
      <c r="P2058" s="10">
        <f t="shared" si="1099"/>
        <v>1.0033000599999999</v>
      </c>
      <c r="Q2058" s="10">
        <f t="shared" si="1093"/>
        <v>1.4412459876984069</v>
      </c>
      <c r="R2058" s="2">
        <f t="shared" si="1098"/>
        <v>1.4438464200000001</v>
      </c>
      <c r="S2058" s="2">
        <f t="shared" si="1088"/>
        <v>1.4193921199999999</v>
      </c>
      <c r="T2058" s="2">
        <f t="shared" ref="T2058:T2121" si="1106">TRUNC(C2058*S2058,8)</f>
        <v>250114.85635071</v>
      </c>
      <c r="U2058" s="2">
        <f t="shared" ref="U2058:U2121" si="1107">(D2058*(S2058-1))</f>
        <v>6093.5458995466151</v>
      </c>
      <c r="V2058" s="2">
        <f t="shared" ref="V2058:V2121" si="1108">(E2058*(R2058-1))</f>
        <v>71762.502873699748</v>
      </c>
      <c r="W2058" s="2">
        <f t="shared" ref="W2058:W2121" si="1109">(C2058+U2058+V2058)</f>
        <v>254068.70546371635</v>
      </c>
      <c r="X2058" s="27">
        <f t="shared" ref="X2058:X2121" si="1110">IF(VLOOKUP(A2058,AN$10:AU$131,8)=VLOOKUP(A2057,AN$10:AU$131,8),0,VLOOKUP(A2058,AN$10:AU$131,8))</f>
        <v>0</v>
      </c>
      <c r="Y2058" s="2">
        <f t="shared" si="1089"/>
        <v>0</v>
      </c>
      <c r="Z2058" s="67">
        <f t="shared" ref="Z2058:Z2121" si="1111">IF(X2058&gt;0,VLOOKUP($A2058,$AN$10:$AS$131,6),0)</f>
        <v>0</v>
      </c>
      <c r="AA2058" s="2">
        <f t="shared" si="1096"/>
        <v>0</v>
      </c>
      <c r="AB2058" s="26">
        <f t="shared" si="1085"/>
        <v>6.7299999999999999E-2</v>
      </c>
      <c r="AC2058" s="27">
        <f t="shared" si="1100"/>
        <v>13</v>
      </c>
      <c r="AD2058" s="27">
        <v>252</v>
      </c>
      <c r="AE2058" s="10">
        <f t="shared" si="1094"/>
        <v>1.0033656399999999</v>
      </c>
      <c r="AF2058" s="2">
        <f t="shared" si="1097"/>
        <v>841.79656511999997</v>
      </c>
      <c r="AG2058" s="2">
        <f t="shared" ref="AG2058:AG2121" si="1112">TRUNC((W2058*(AE2058-1)),8)</f>
        <v>855.10379784999998</v>
      </c>
      <c r="AH2058" s="3" t="str">
        <f t="shared" ref="AH2058:AH2121" si="1113">IF(AA2058&gt;0,AA2058+AF2058,"-")</f>
        <v>-</v>
      </c>
      <c r="AI2058" s="4" t="str">
        <f t="shared" si="1095"/>
        <v>A+J=</v>
      </c>
      <c r="AJ2058" s="11">
        <f t="shared" si="1086"/>
        <v>42859</v>
      </c>
      <c r="AK2058" s="11"/>
      <c r="AL2058" s="4"/>
      <c r="AM2058" s="1"/>
      <c r="AN2058" s="11"/>
      <c r="AO2058" s="1"/>
      <c r="AP2058" s="1"/>
      <c r="AQ2058" s="1"/>
      <c r="AR2058" s="1"/>
      <c r="AS2058" s="6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</row>
    <row r="2059" spans="1:55" x14ac:dyDescent="0.2">
      <c r="A2059" s="144">
        <f t="shared" ref="A2059:A2122" si="1114">(A2058+1)</f>
        <v>42848</v>
      </c>
      <c r="B2059" s="2">
        <f t="shared" si="1101"/>
        <v>254923.80926156635</v>
      </c>
      <c r="C2059" s="2">
        <f t="shared" ref="C2059:C2122" si="1115">TRUNC(IF(X2058&gt;0,VLOOKUP(A2058,$AN$12:$AO$131,2),C2058),8)</f>
        <v>176212.65669047</v>
      </c>
      <c r="D2059" s="68">
        <f>SUM(Y2059:Y$2190)</f>
        <v>14529.471606539999</v>
      </c>
      <c r="E2059" s="68">
        <f t="shared" si="1102"/>
        <v>161683.18508393</v>
      </c>
      <c r="F2059" s="72">
        <f t="shared" si="1090"/>
        <v>4809.67</v>
      </c>
      <c r="G2059" s="3">
        <f>IF(N2059=1,VLOOKUP(A2058,[1]Plan1!$BG$69:$BI$188,3),G2058)</f>
        <v>4821.6899999999996</v>
      </c>
      <c r="H2059" s="11">
        <f t="shared" si="1091"/>
        <v>42770</v>
      </c>
      <c r="I2059" s="11">
        <f t="shared" si="1092"/>
        <v>42798</v>
      </c>
      <c r="J2059" s="26">
        <f t="shared" si="1103"/>
        <v>2.4991319570779602E-3</v>
      </c>
      <c r="K2059" s="11">
        <f t="shared" ref="K2059:K2122" si="1116">IF(DAY(A2059)=1,VLOOKUP(A2059,AR$137:AW$275,4),K2058)</f>
        <v>42857</v>
      </c>
      <c r="L2059" s="11">
        <f t="shared" si="1104"/>
        <v>42857</v>
      </c>
      <c r="M2059" s="1">
        <f t="shared" ref="M2059:M2122" si="1117">IF(L2059=L2058,M2058,NETWORKDAYS(L2058,L2059,$AN$137:$AN$327)-1)</f>
        <v>18</v>
      </c>
      <c r="N2059" s="1">
        <f t="shared" si="1087"/>
        <v>13</v>
      </c>
      <c r="O2059" s="2">
        <f t="shared" si="1105"/>
        <v>1.0018043000000001</v>
      </c>
      <c r="P2059" s="10">
        <f t="shared" si="1099"/>
        <v>1.0033000599999999</v>
      </c>
      <c r="Q2059" s="10">
        <f t="shared" si="1093"/>
        <v>1.4412459876984069</v>
      </c>
      <c r="R2059" s="2">
        <f t="shared" si="1098"/>
        <v>1.4438464200000001</v>
      </c>
      <c r="S2059" s="2">
        <f t="shared" si="1088"/>
        <v>1.4193921199999999</v>
      </c>
      <c r="T2059" s="2">
        <f t="shared" si="1106"/>
        <v>250114.85635071</v>
      </c>
      <c r="U2059" s="2">
        <f t="shared" si="1107"/>
        <v>6093.5458995466151</v>
      </c>
      <c r="V2059" s="2">
        <f t="shared" si="1108"/>
        <v>71762.502873699748</v>
      </c>
      <c r="W2059" s="2">
        <f t="shared" si="1109"/>
        <v>254068.70546371635</v>
      </c>
      <c r="X2059" s="27">
        <f t="shared" si="1110"/>
        <v>0</v>
      </c>
      <c r="Y2059" s="2">
        <f t="shared" si="1089"/>
        <v>0</v>
      </c>
      <c r="Z2059" s="67">
        <f t="shared" si="1111"/>
        <v>0</v>
      </c>
      <c r="AA2059" s="2">
        <f t="shared" si="1096"/>
        <v>0</v>
      </c>
      <c r="AB2059" s="26">
        <f t="shared" ref="AB2059:AB2122" si="1118">(AB2058)</f>
        <v>6.7299999999999999E-2</v>
      </c>
      <c r="AC2059" s="27">
        <f t="shared" si="1100"/>
        <v>13</v>
      </c>
      <c r="AD2059" s="27">
        <v>252</v>
      </c>
      <c r="AE2059" s="10">
        <f t="shared" si="1094"/>
        <v>1.0033656399999999</v>
      </c>
      <c r="AF2059" s="2">
        <f t="shared" si="1097"/>
        <v>841.79656511999997</v>
      </c>
      <c r="AG2059" s="2">
        <f t="shared" si="1112"/>
        <v>855.10379784999998</v>
      </c>
      <c r="AH2059" s="3" t="str">
        <f t="shared" si="1113"/>
        <v>-</v>
      </c>
      <c r="AI2059" s="4" t="str">
        <f t="shared" si="1095"/>
        <v>A+J=</v>
      </c>
      <c r="AJ2059" s="11">
        <f t="shared" ref="AJ2059:AJ2122" si="1119">IF(X2058&gt;0,VLOOKUP(A2058,$AN$10:$AW$130,10),AJ2058)</f>
        <v>42859</v>
      </c>
      <c r="AK2059" s="11"/>
      <c r="AL2059" s="4"/>
      <c r="AM2059" s="1"/>
      <c r="AN2059" s="11"/>
      <c r="AO2059" s="1"/>
      <c r="AP2059" s="1"/>
      <c r="AQ2059" s="1"/>
      <c r="AR2059" s="1"/>
      <c r="AS2059" s="6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</row>
    <row r="2060" spans="1:55" x14ac:dyDescent="0.2">
      <c r="A2060" s="144">
        <f t="shared" si="1114"/>
        <v>42849</v>
      </c>
      <c r="B2060" s="2">
        <f t="shared" si="1101"/>
        <v>254923.80926156635</v>
      </c>
      <c r="C2060" s="2">
        <f t="shared" si="1115"/>
        <v>176212.65669047</v>
      </c>
      <c r="D2060" s="68">
        <f>SUM(Y2060:Y$2190)</f>
        <v>14529.471606539999</v>
      </c>
      <c r="E2060" s="68">
        <f t="shared" si="1102"/>
        <v>161683.18508393</v>
      </c>
      <c r="F2060" s="72">
        <f t="shared" si="1090"/>
        <v>4809.67</v>
      </c>
      <c r="G2060" s="3">
        <f>IF(N2060=1,VLOOKUP(A2059,[1]Plan1!$BG$69:$BI$188,3),G2059)</f>
        <v>4821.6899999999996</v>
      </c>
      <c r="H2060" s="11">
        <f t="shared" si="1091"/>
        <v>42770</v>
      </c>
      <c r="I2060" s="11">
        <f t="shared" si="1092"/>
        <v>42798</v>
      </c>
      <c r="J2060" s="26">
        <f t="shared" si="1103"/>
        <v>2.4991319570779602E-3</v>
      </c>
      <c r="K2060" s="11">
        <f t="shared" si="1116"/>
        <v>42857</v>
      </c>
      <c r="L2060" s="11">
        <f t="shared" si="1104"/>
        <v>42857</v>
      </c>
      <c r="M2060" s="1">
        <f t="shared" si="1117"/>
        <v>18</v>
      </c>
      <c r="N2060" s="1">
        <f t="shared" si="1087"/>
        <v>13</v>
      </c>
      <c r="O2060" s="2">
        <f t="shared" si="1105"/>
        <v>1.0018043000000001</v>
      </c>
      <c r="P2060" s="10">
        <f t="shared" si="1099"/>
        <v>1.0033000599999999</v>
      </c>
      <c r="Q2060" s="10">
        <f t="shared" si="1093"/>
        <v>1.4412459876984069</v>
      </c>
      <c r="R2060" s="2">
        <f t="shared" si="1098"/>
        <v>1.4438464200000001</v>
      </c>
      <c r="S2060" s="2">
        <f t="shared" si="1088"/>
        <v>1.4193921199999999</v>
      </c>
      <c r="T2060" s="2">
        <f t="shared" si="1106"/>
        <v>250114.85635071</v>
      </c>
      <c r="U2060" s="2">
        <f t="shared" si="1107"/>
        <v>6093.5458995466151</v>
      </c>
      <c r="V2060" s="2">
        <f t="shared" si="1108"/>
        <v>71762.502873699748</v>
      </c>
      <c r="W2060" s="2">
        <f t="shared" si="1109"/>
        <v>254068.70546371635</v>
      </c>
      <c r="X2060" s="27">
        <f t="shared" si="1110"/>
        <v>0</v>
      </c>
      <c r="Y2060" s="2">
        <f t="shared" si="1089"/>
        <v>0</v>
      </c>
      <c r="Z2060" s="67">
        <f t="shared" si="1111"/>
        <v>0</v>
      </c>
      <c r="AA2060" s="2">
        <f t="shared" si="1096"/>
        <v>0</v>
      </c>
      <c r="AB2060" s="26">
        <f t="shared" si="1118"/>
        <v>6.7299999999999999E-2</v>
      </c>
      <c r="AC2060" s="27">
        <f t="shared" si="1100"/>
        <v>13</v>
      </c>
      <c r="AD2060" s="27">
        <v>252</v>
      </c>
      <c r="AE2060" s="10">
        <f t="shared" si="1094"/>
        <v>1.0033656399999999</v>
      </c>
      <c r="AF2060" s="2">
        <f t="shared" si="1097"/>
        <v>841.79656511999997</v>
      </c>
      <c r="AG2060" s="2">
        <f t="shared" si="1112"/>
        <v>855.10379784999998</v>
      </c>
      <c r="AH2060" s="3" t="str">
        <f t="shared" si="1113"/>
        <v>-</v>
      </c>
      <c r="AI2060" s="4" t="str">
        <f t="shared" si="1095"/>
        <v>A+J=</v>
      </c>
      <c r="AJ2060" s="11">
        <f t="shared" si="1119"/>
        <v>42859</v>
      </c>
      <c r="AK2060" s="11"/>
      <c r="AL2060" s="4"/>
      <c r="AM2060" s="1"/>
      <c r="AN2060" s="11"/>
      <c r="AO2060" s="1"/>
      <c r="AP2060" s="1"/>
      <c r="AQ2060" s="1"/>
      <c r="AR2060" s="1"/>
      <c r="AS2060" s="6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</row>
    <row r="2061" spans="1:55" x14ac:dyDescent="0.2">
      <c r="A2061" s="144">
        <f t="shared" si="1114"/>
        <v>42850</v>
      </c>
      <c r="B2061" s="2">
        <f t="shared" si="1101"/>
        <v>255022.19833937753</v>
      </c>
      <c r="C2061" s="2">
        <f t="shared" si="1115"/>
        <v>176212.65669047</v>
      </c>
      <c r="D2061" s="68">
        <f>SUM(Y2061:Y$2190)</f>
        <v>14529.471606539999</v>
      </c>
      <c r="E2061" s="68">
        <f t="shared" si="1102"/>
        <v>161683.18508393</v>
      </c>
      <c r="F2061" s="72">
        <f t="shared" si="1090"/>
        <v>4809.67</v>
      </c>
      <c r="G2061" s="3">
        <f>IF(N2061=1,VLOOKUP(A2060,[1]Plan1!$BG$69:$BI$188,3),G2060)</f>
        <v>4821.6899999999996</v>
      </c>
      <c r="H2061" s="11">
        <f t="shared" si="1091"/>
        <v>42770</v>
      </c>
      <c r="I2061" s="11">
        <f t="shared" si="1092"/>
        <v>42798</v>
      </c>
      <c r="J2061" s="26">
        <f t="shared" si="1103"/>
        <v>2.4991319570779602E-3</v>
      </c>
      <c r="K2061" s="11">
        <f t="shared" si="1116"/>
        <v>42857</v>
      </c>
      <c r="L2061" s="11">
        <f t="shared" si="1104"/>
        <v>42857</v>
      </c>
      <c r="M2061" s="1">
        <f t="shared" si="1117"/>
        <v>18</v>
      </c>
      <c r="N2061" s="1">
        <f t="shared" si="1087"/>
        <v>14</v>
      </c>
      <c r="O2061" s="2">
        <f t="shared" si="1105"/>
        <v>1.00194323</v>
      </c>
      <c r="P2061" s="10">
        <f t="shared" si="1099"/>
        <v>1.0033000599999999</v>
      </c>
      <c r="Q2061" s="10">
        <f t="shared" si="1093"/>
        <v>1.4412459876984069</v>
      </c>
      <c r="R2061" s="2">
        <f t="shared" si="1098"/>
        <v>1.4440466599999999</v>
      </c>
      <c r="S2061" s="2">
        <f t="shared" si="1088"/>
        <v>1.4193921199999999</v>
      </c>
      <c r="T2061" s="2">
        <f t="shared" si="1106"/>
        <v>250114.85635071</v>
      </c>
      <c r="U2061" s="2">
        <f t="shared" si="1107"/>
        <v>6093.5458995466151</v>
      </c>
      <c r="V2061" s="2">
        <f t="shared" si="1108"/>
        <v>71794.878314680929</v>
      </c>
      <c r="W2061" s="2">
        <f t="shared" si="1109"/>
        <v>254101.08090469753</v>
      </c>
      <c r="X2061" s="27">
        <f t="shared" si="1110"/>
        <v>0</v>
      </c>
      <c r="Y2061" s="2">
        <f t="shared" si="1089"/>
        <v>0</v>
      </c>
      <c r="Z2061" s="67">
        <f t="shared" si="1111"/>
        <v>0</v>
      </c>
      <c r="AA2061" s="2">
        <f t="shared" si="1096"/>
        <v>0</v>
      </c>
      <c r="AB2061" s="26">
        <f t="shared" si="1118"/>
        <v>6.7299999999999999E-2</v>
      </c>
      <c r="AC2061" s="27">
        <f t="shared" si="1100"/>
        <v>14</v>
      </c>
      <c r="AD2061" s="27">
        <v>252</v>
      </c>
      <c r="AE2061" s="10">
        <f t="shared" si="1094"/>
        <v>1.0036250040000001</v>
      </c>
      <c r="AF2061" s="2">
        <f t="shared" si="1097"/>
        <v>906.66735473000006</v>
      </c>
      <c r="AG2061" s="2">
        <f t="shared" si="1112"/>
        <v>921.11743467999997</v>
      </c>
      <c r="AH2061" s="3" t="str">
        <f t="shared" si="1113"/>
        <v>-</v>
      </c>
      <c r="AI2061" s="4" t="str">
        <f t="shared" si="1095"/>
        <v>A+J=</v>
      </c>
      <c r="AJ2061" s="11">
        <f t="shared" si="1119"/>
        <v>42859</v>
      </c>
      <c r="AK2061" s="11"/>
      <c r="AL2061" s="4"/>
      <c r="AM2061" s="1"/>
      <c r="AN2061" s="11"/>
      <c r="AO2061" s="1"/>
      <c r="AP2061" s="1"/>
      <c r="AQ2061" s="1"/>
      <c r="AR2061" s="1"/>
      <c r="AS2061" s="6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</row>
    <row r="2062" spans="1:55" x14ac:dyDescent="0.2">
      <c r="A2062" s="144">
        <f t="shared" si="1114"/>
        <v>42851</v>
      </c>
      <c r="B2062" s="2">
        <f t="shared" si="1101"/>
        <v>255120.62123817878</v>
      </c>
      <c r="C2062" s="2">
        <f t="shared" si="1115"/>
        <v>176212.65669047</v>
      </c>
      <c r="D2062" s="68">
        <f>SUM(Y2062:Y$2190)</f>
        <v>14529.471606539999</v>
      </c>
      <c r="E2062" s="68">
        <f t="shared" si="1102"/>
        <v>161683.18508393</v>
      </c>
      <c r="F2062" s="72">
        <f t="shared" si="1090"/>
        <v>4809.67</v>
      </c>
      <c r="G2062" s="3">
        <f>IF(N2062=1,VLOOKUP(A2061,[1]Plan1!$BG$69:$BI$188,3),G2061)</f>
        <v>4821.6899999999996</v>
      </c>
      <c r="H2062" s="11">
        <f t="shared" si="1091"/>
        <v>42770</v>
      </c>
      <c r="I2062" s="11">
        <f t="shared" si="1092"/>
        <v>42798</v>
      </c>
      <c r="J2062" s="26">
        <f t="shared" si="1103"/>
        <v>2.4991319570779602E-3</v>
      </c>
      <c r="K2062" s="11">
        <f t="shared" si="1116"/>
        <v>42857</v>
      </c>
      <c r="L2062" s="11">
        <f t="shared" si="1104"/>
        <v>42857</v>
      </c>
      <c r="M2062" s="1">
        <f t="shared" si="1117"/>
        <v>18</v>
      </c>
      <c r="N2062" s="1">
        <f t="shared" si="1087"/>
        <v>15</v>
      </c>
      <c r="O2062" s="2">
        <f t="shared" si="1105"/>
        <v>1.00208217</v>
      </c>
      <c r="P2062" s="10">
        <f t="shared" si="1099"/>
        <v>1.0033000599999999</v>
      </c>
      <c r="Q2062" s="10">
        <f t="shared" si="1093"/>
        <v>1.4412459876984069</v>
      </c>
      <c r="R2062" s="2">
        <f t="shared" si="1098"/>
        <v>1.4442469</v>
      </c>
      <c r="S2062" s="2">
        <f t="shared" si="1088"/>
        <v>1.4193921199999999</v>
      </c>
      <c r="T2062" s="2">
        <f t="shared" si="1106"/>
        <v>250114.85635071</v>
      </c>
      <c r="U2062" s="2">
        <f t="shared" si="1107"/>
        <v>6093.5458995466151</v>
      </c>
      <c r="V2062" s="2">
        <f t="shared" si="1108"/>
        <v>71827.253755662139</v>
      </c>
      <c r="W2062" s="2">
        <f t="shared" si="1109"/>
        <v>254133.45634567877</v>
      </c>
      <c r="X2062" s="27">
        <f t="shared" si="1110"/>
        <v>0</v>
      </c>
      <c r="Y2062" s="2">
        <f t="shared" si="1089"/>
        <v>0</v>
      </c>
      <c r="Z2062" s="67">
        <f t="shared" si="1111"/>
        <v>0</v>
      </c>
      <c r="AA2062" s="2">
        <f t="shared" si="1096"/>
        <v>0</v>
      </c>
      <c r="AB2062" s="26">
        <f t="shared" si="1118"/>
        <v>6.7299999999999999E-2</v>
      </c>
      <c r="AC2062" s="27">
        <f t="shared" si="1100"/>
        <v>15</v>
      </c>
      <c r="AD2062" s="27">
        <v>252</v>
      </c>
      <c r="AE2062" s="10">
        <f t="shared" si="1094"/>
        <v>1.003884435</v>
      </c>
      <c r="AF2062" s="2">
        <f t="shared" si="1097"/>
        <v>971.55490201999999</v>
      </c>
      <c r="AG2062" s="2">
        <f t="shared" si="1112"/>
        <v>987.16489249999995</v>
      </c>
      <c r="AH2062" s="3" t="str">
        <f t="shared" si="1113"/>
        <v>-</v>
      </c>
      <c r="AI2062" s="4" t="str">
        <f t="shared" si="1095"/>
        <v>A+J=</v>
      </c>
      <c r="AJ2062" s="11">
        <f t="shared" si="1119"/>
        <v>42859</v>
      </c>
      <c r="AK2062" s="11"/>
      <c r="AL2062" s="4"/>
      <c r="AM2062" s="1"/>
      <c r="AN2062" s="11"/>
      <c r="AO2062" s="1"/>
      <c r="AP2062" s="1"/>
      <c r="AQ2062" s="1"/>
      <c r="AR2062" s="1"/>
      <c r="AS2062" s="6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</row>
    <row r="2063" spans="1:55" x14ac:dyDescent="0.2">
      <c r="A2063" s="144">
        <f t="shared" si="1114"/>
        <v>42852</v>
      </c>
      <c r="B2063" s="2">
        <f t="shared" si="1101"/>
        <v>255219.08633628924</v>
      </c>
      <c r="C2063" s="2">
        <f t="shared" si="1115"/>
        <v>176212.65669047</v>
      </c>
      <c r="D2063" s="68">
        <f>SUM(Y2063:Y$2190)</f>
        <v>14529.471606539999</v>
      </c>
      <c r="E2063" s="68">
        <f t="shared" si="1102"/>
        <v>161683.18508393</v>
      </c>
      <c r="F2063" s="72">
        <f t="shared" si="1090"/>
        <v>4809.67</v>
      </c>
      <c r="G2063" s="3">
        <f>IF(N2063=1,VLOOKUP(A2062,[1]Plan1!$BG$69:$BI$188,3),G2062)</f>
        <v>4821.6899999999996</v>
      </c>
      <c r="H2063" s="11">
        <f t="shared" si="1091"/>
        <v>42770</v>
      </c>
      <c r="I2063" s="11">
        <f t="shared" si="1092"/>
        <v>42798</v>
      </c>
      <c r="J2063" s="26">
        <f t="shared" si="1103"/>
        <v>2.4991319570779602E-3</v>
      </c>
      <c r="K2063" s="11">
        <f t="shared" si="1116"/>
        <v>42857</v>
      </c>
      <c r="L2063" s="11">
        <f t="shared" si="1104"/>
        <v>42857</v>
      </c>
      <c r="M2063" s="1">
        <f t="shared" si="1117"/>
        <v>18</v>
      </c>
      <c r="N2063" s="1">
        <f t="shared" si="1087"/>
        <v>16</v>
      </c>
      <c r="O2063" s="2">
        <f t="shared" si="1105"/>
        <v>1.0022211400000001</v>
      </c>
      <c r="P2063" s="10">
        <f t="shared" si="1099"/>
        <v>1.0033000599999999</v>
      </c>
      <c r="Q2063" s="10">
        <f t="shared" si="1093"/>
        <v>1.4412459876984069</v>
      </c>
      <c r="R2063" s="2">
        <f t="shared" si="1098"/>
        <v>1.44444719</v>
      </c>
      <c r="S2063" s="2">
        <f t="shared" si="1088"/>
        <v>1.4193921199999999</v>
      </c>
      <c r="T2063" s="2">
        <f t="shared" si="1106"/>
        <v>250114.85635071</v>
      </c>
      <c r="U2063" s="2">
        <f t="shared" si="1107"/>
        <v>6093.5458995466151</v>
      </c>
      <c r="V2063" s="2">
        <f t="shared" si="1108"/>
        <v>71859.637280802606</v>
      </c>
      <c r="W2063" s="2">
        <f t="shared" si="1109"/>
        <v>254165.83987081924</v>
      </c>
      <c r="X2063" s="27">
        <f t="shared" si="1110"/>
        <v>0</v>
      </c>
      <c r="Y2063" s="2">
        <f t="shared" si="1089"/>
        <v>0</v>
      </c>
      <c r="Z2063" s="67">
        <f t="shared" si="1111"/>
        <v>0</v>
      </c>
      <c r="AA2063" s="2">
        <f t="shared" si="1096"/>
        <v>0</v>
      </c>
      <c r="AB2063" s="26">
        <f t="shared" si="1118"/>
        <v>6.7299999999999999E-2</v>
      </c>
      <c r="AC2063" s="27">
        <f t="shared" si="1100"/>
        <v>16</v>
      </c>
      <c r="AD2063" s="27">
        <v>252</v>
      </c>
      <c r="AE2063" s="10">
        <f t="shared" si="1094"/>
        <v>1.004143934</v>
      </c>
      <c r="AF2063" s="2">
        <f t="shared" si="1097"/>
        <v>1036.4594571299999</v>
      </c>
      <c r="AG2063" s="2">
        <f t="shared" si="1112"/>
        <v>1053.24646547</v>
      </c>
      <c r="AH2063" s="3" t="str">
        <f t="shared" si="1113"/>
        <v>-</v>
      </c>
      <c r="AI2063" s="4" t="str">
        <f t="shared" si="1095"/>
        <v>A+J=</v>
      </c>
      <c r="AJ2063" s="11">
        <f t="shared" si="1119"/>
        <v>42859</v>
      </c>
      <c r="AK2063" s="11"/>
      <c r="AL2063" s="4"/>
      <c r="AM2063" s="1"/>
      <c r="AN2063" s="11"/>
      <c r="AO2063" s="1"/>
      <c r="AP2063" s="1"/>
      <c r="AQ2063" s="1"/>
      <c r="AR2063" s="1"/>
      <c r="AS2063" s="6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</row>
    <row r="2064" spans="1:55" x14ac:dyDescent="0.2">
      <c r="A2064" s="144">
        <f t="shared" si="1114"/>
        <v>42853</v>
      </c>
      <c r="B2064" s="2">
        <f t="shared" si="1101"/>
        <v>255317.58826638339</v>
      </c>
      <c r="C2064" s="2">
        <f t="shared" si="1115"/>
        <v>176212.65669047</v>
      </c>
      <c r="D2064" s="68">
        <f>SUM(Y2064:Y$2190)</f>
        <v>14529.471606539999</v>
      </c>
      <c r="E2064" s="68">
        <f t="shared" si="1102"/>
        <v>161683.18508393</v>
      </c>
      <c r="F2064" s="72">
        <f t="shared" si="1090"/>
        <v>4809.67</v>
      </c>
      <c r="G2064" s="3">
        <f>IF(N2064=1,VLOOKUP(A2063,[1]Plan1!$BG$69:$BI$188,3),G2063)</f>
        <v>4821.6899999999996</v>
      </c>
      <c r="H2064" s="11">
        <f t="shared" si="1091"/>
        <v>42770</v>
      </c>
      <c r="I2064" s="11">
        <f t="shared" si="1092"/>
        <v>42798</v>
      </c>
      <c r="J2064" s="26">
        <f t="shared" si="1103"/>
        <v>2.4991319570779602E-3</v>
      </c>
      <c r="K2064" s="11">
        <f t="shared" si="1116"/>
        <v>42857</v>
      </c>
      <c r="L2064" s="11">
        <f t="shared" si="1104"/>
        <v>42857</v>
      </c>
      <c r="M2064" s="1">
        <f t="shared" si="1117"/>
        <v>18</v>
      </c>
      <c r="N2064" s="1">
        <f t="shared" si="1087"/>
        <v>17</v>
      </c>
      <c r="O2064" s="2">
        <f t="shared" si="1105"/>
        <v>1.0023601200000001</v>
      </c>
      <c r="P2064" s="10">
        <f t="shared" si="1099"/>
        <v>1.0033000599999999</v>
      </c>
      <c r="Q2064" s="10">
        <f t="shared" si="1093"/>
        <v>1.4412459876984069</v>
      </c>
      <c r="R2064" s="2">
        <f t="shared" si="1098"/>
        <v>1.4446475000000001</v>
      </c>
      <c r="S2064" s="2">
        <f t="shared" si="1088"/>
        <v>1.4193921199999999</v>
      </c>
      <c r="T2064" s="2">
        <f t="shared" si="1106"/>
        <v>250114.85635071</v>
      </c>
      <c r="U2064" s="2">
        <f t="shared" si="1107"/>
        <v>6093.5458995466151</v>
      </c>
      <c r="V2064" s="2">
        <f t="shared" si="1108"/>
        <v>71892.024039606782</v>
      </c>
      <c r="W2064" s="2">
        <f t="shared" si="1109"/>
        <v>254198.22662962339</v>
      </c>
      <c r="X2064" s="27">
        <f t="shared" si="1110"/>
        <v>0</v>
      </c>
      <c r="Y2064" s="2">
        <f t="shared" si="1089"/>
        <v>0</v>
      </c>
      <c r="Z2064" s="67">
        <f t="shared" si="1111"/>
        <v>0</v>
      </c>
      <c r="AA2064" s="2">
        <f t="shared" si="1096"/>
        <v>0</v>
      </c>
      <c r="AB2064" s="26">
        <f t="shared" si="1118"/>
        <v>6.7299999999999999E-2</v>
      </c>
      <c r="AC2064" s="27">
        <f t="shared" si="1100"/>
        <v>17</v>
      </c>
      <c r="AD2064" s="27">
        <v>252</v>
      </c>
      <c r="AE2064" s="10">
        <f t="shared" si="1094"/>
        <v>1.0044034989999999</v>
      </c>
      <c r="AF2064" s="2">
        <f t="shared" si="1097"/>
        <v>1101.38051982</v>
      </c>
      <c r="AG2064" s="2">
        <f t="shared" si="1112"/>
        <v>1119.36163676</v>
      </c>
      <c r="AH2064" s="3" t="str">
        <f t="shared" si="1113"/>
        <v>-</v>
      </c>
      <c r="AI2064" s="4" t="str">
        <f t="shared" si="1095"/>
        <v>A+J=</v>
      </c>
      <c r="AJ2064" s="11">
        <f t="shared" si="1119"/>
        <v>42859</v>
      </c>
      <c r="AK2064" s="11"/>
      <c r="AL2064" s="4"/>
      <c r="AM2064" s="1"/>
      <c r="AN2064" s="11"/>
      <c r="AO2064" s="1"/>
      <c r="AP2064" s="1"/>
      <c r="AQ2064" s="1"/>
      <c r="AR2064" s="1"/>
      <c r="AS2064" s="6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</row>
    <row r="2065" spans="1:55" x14ac:dyDescent="0.2">
      <c r="A2065" s="144">
        <f t="shared" si="1114"/>
        <v>42854</v>
      </c>
      <c r="B2065" s="2">
        <f t="shared" si="1101"/>
        <v>255416.12891597309</v>
      </c>
      <c r="C2065" s="2">
        <f t="shared" si="1115"/>
        <v>176212.65669047</v>
      </c>
      <c r="D2065" s="68">
        <f>SUM(Y2065:Y$2190)</f>
        <v>14529.471606539999</v>
      </c>
      <c r="E2065" s="68">
        <f t="shared" si="1102"/>
        <v>161683.18508393</v>
      </c>
      <c r="F2065" s="72">
        <f t="shared" si="1090"/>
        <v>4809.67</v>
      </c>
      <c r="G2065" s="3">
        <f>IF(N2065=1,VLOOKUP(A2064,[1]Plan1!$BG$69:$BI$188,3),G2064)</f>
        <v>4821.6899999999996</v>
      </c>
      <c r="H2065" s="11">
        <f t="shared" si="1091"/>
        <v>42770</v>
      </c>
      <c r="I2065" s="11">
        <f t="shared" si="1092"/>
        <v>42798</v>
      </c>
      <c r="J2065" s="26">
        <f t="shared" si="1103"/>
        <v>2.4991319570779602E-3</v>
      </c>
      <c r="K2065" s="11">
        <f t="shared" si="1116"/>
        <v>42857</v>
      </c>
      <c r="L2065" s="11">
        <f t="shared" si="1104"/>
        <v>42857</v>
      </c>
      <c r="M2065" s="1">
        <f t="shared" si="1117"/>
        <v>18</v>
      </c>
      <c r="N2065" s="1">
        <f t="shared" si="1087"/>
        <v>18</v>
      </c>
      <c r="O2065" s="2">
        <f t="shared" si="1105"/>
        <v>1.0024991299999999</v>
      </c>
      <c r="P2065" s="10">
        <f t="shared" si="1099"/>
        <v>1.0033000599999999</v>
      </c>
      <c r="Q2065" s="10">
        <f t="shared" si="1093"/>
        <v>1.4412459876984069</v>
      </c>
      <c r="R2065" s="2">
        <f t="shared" si="1098"/>
        <v>1.44484784</v>
      </c>
      <c r="S2065" s="2">
        <f t="shared" si="1088"/>
        <v>1.4193921199999999</v>
      </c>
      <c r="T2065" s="2">
        <f t="shared" si="1106"/>
        <v>250114.85635071</v>
      </c>
      <c r="U2065" s="2">
        <f t="shared" si="1107"/>
        <v>6093.5458995466151</v>
      </c>
      <c r="V2065" s="2">
        <f t="shared" si="1108"/>
        <v>71924.415648906477</v>
      </c>
      <c r="W2065" s="2">
        <f t="shared" si="1109"/>
        <v>254230.61823892308</v>
      </c>
      <c r="X2065" s="27">
        <f t="shared" si="1110"/>
        <v>0</v>
      </c>
      <c r="Y2065" s="2">
        <f t="shared" si="1089"/>
        <v>0</v>
      </c>
      <c r="Z2065" s="67">
        <f t="shared" si="1111"/>
        <v>0</v>
      </c>
      <c r="AA2065" s="2">
        <f t="shared" si="1096"/>
        <v>0</v>
      </c>
      <c r="AB2065" s="26">
        <f t="shared" si="1118"/>
        <v>6.7299999999999999E-2</v>
      </c>
      <c r="AC2065" s="27">
        <f t="shared" si="1100"/>
        <v>18</v>
      </c>
      <c r="AD2065" s="27">
        <v>252</v>
      </c>
      <c r="AE2065" s="10">
        <f t="shared" si="1094"/>
        <v>1.004663131</v>
      </c>
      <c r="AF2065" s="2">
        <f t="shared" si="1097"/>
        <v>1166.3183402</v>
      </c>
      <c r="AG2065" s="2">
        <f t="shared" si="1112"/>
        <v>1185.5106770499999</v>
      </c>
      <c r="AH2065" s="3" t="str">
        <f t="shared" si="1113"/>
        <v>-</v>
      </c>
      <c r="AI2065" s="4" t="str">
        <f t="shared" si="1095"/>
        <v>A+J=</v>
      </c>
      <c r="AJ2065" s="11">
        <f t="shared" si="1119"/>
        <v>42859</v>
      </c>
      <c r="AK2065" s="11"/>
      <c r="AL2065" s="4"/>
      <c r="AM2065" s="1"/>
      <c r="AN2065" s="11"/>
      <c r="AO2065" s="1"/>
      <c r="AP2065" s="1"/>
      <c r="AQ2065" s="1"/>
      <c r="AR2065" s="1"/>
      <c r="AS2065" s="6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</row>
    <row r="2066" spans="1:55" x14ac:dyDescent="0.2">
      <c r="A2066" s="144">
        <f t="shared" si="1114"/>
        <v>42855</v>
      </c>
      <c r="B2066" s="2">
        <f t="shared" si="1101"/>
        <v>255416.12891597309</v>
      </c>
      <c r="C2066" s="2">
        <f t="shared" si="1115"/>
        <v>176212.65669047</v>
      </c>
      <c r="D2066" s="68">
        <f>SUM(Y2066:Y$2190)</f>
        <v>14529.471606539999</v>
      </c>
      <c r="E2066" s="68">
        <f t="shared" si="1102"/>
        <v>161683.18508393</v>
      </c>
      <c r="F2066" s="72">
        <f t="shared" si="1090"/>
        <v>4809.67</v>
      </c>
      <c r="G2066" s="3">
        <f>IF(N2066=1,VLOOKUP(A2065,[1]Plan1!$BG$69:$BI$188,3),G2065)</f>
        <v>4821.6899999999996</v>
      </c>
      <c r="H2066" s="11">
        <f t="shared" si="1091"/>
        <v>42770</v>
      </c>
      <c r="I2066" s="11">
        <f t="shared" si="1092"/>
        <v>42798</v>
      </c>
      <c r="J2066" s="26">
        <f t="shared" si="1103"/>
        <v>2.4991319570779602E-3</v>
      </c>
      <c r="K2066" s="11">
        <f t="shared" si="1116"/>
        <v>42857</v>
      </c>
      <c r="L2066" s="11">
        <f t="shared" si="1104"/>
        <v>42857</v>
      </c>
      <c r="M2066" s="1">
        <f t="shared" si="1117"/>
        <v>18</v>
      </c>
      <c r="N2066" s="1">
        <f t="shared" si="1087"/>
        <v>18</v>
      </c>
      <c r="O2066" s="2">
        <f t="shared" si="1105"/>
        <v>1.0024991299999999</v>
      </c>
      <c r="P2066" s="10">
        <f t="shared" si="1099"/>
        <v>1.0033000599999999</v>
      </c>
      <c r="Q2066" s="10">
        <f t="shared" si="1093"/>
        <v>1.4412459876984069</v>
      </c>
      <c r="R2066" s="2">
        <f t="shared" si="1098"/>
        <v>1.44484784</v>
      </c>
      <c r="S2066" s="2">
        <f t="shared" si="1088"/>
        <v>1.4193921199999999</v>
      </c>
      <c r="T2066" s="2">
        <f t="shared" si="1106"/>
        <v>250114.85635071</v>
      </c>
      <c r="U2066" s="2">
        <f t="shared" si="1107"/>
        <v>6093.5458995466151</v>
      </c>
      <c r="V2066" s="2">
        <f t="shared" si="1108"/>
        <v>71924.415648906477</v>
      </c>
      <c r="W2066" s="2">
        <f t="shared" si="1109"/>
        <v>254230.61823892308</v>
      </c>
      <c r="X2066" s="27">
        <f t="shared" si="1110"/>
        <v>0</v>
      </c>
      <c r="Y2066" s="2">
        <f t="shared" si="1089"/>
        <v>0</v>
      </c>
      <c r="Z2066" s="67">
        <f t="shared" si="1111"/>
        <v>0</v>
      </c>
      <c r="AA2066" s="2">
        <f t="shared" si="1096"/>
        <v>0</v>
      </c>
      <c r="AB2066" s="26">
        <f t="shared" si="1118"/>
        <v>6.7299999999999999E-2</v>
      </c>
      <c r="AC2066" s="27">
        <f t="shared" si="1100"/>
        <v>18</v>
      </c>
      <c r="AD2066" s="27">
        <v>252</v>
      </c>
      <c r="AE2066" s="10">
        <f t="shared" si="1094"/>
        <v>1.004663131</v>
      </c>
      <c r="AF2066" s="2">
        <f t="shared" si="1097"/>
        <v>1166.3183402</v>
      </c>
      <c r="AG2066" s="2">
        <f t="shared" si="1112"/>
        <v>1185.5106770499999</v>
      </c>
      <c r="AH2066" s="3" t="str">
        <f t="shared" si="1113"/>
        <v>-</v>
      </c>
      <c r="AI2066" s="4" t="str">
        <f t="shared" si="1095"/>
        <v>A+J=</v>
      </c>
      <c r="AJ2066" s="11">
        <f t="shared" si="1119"/>
        <v>42859</v>
      </c>
      <c r="AK2066" s="11"/>
      <c r="AL2066" s="4"/>
      <c r="AM2066" s="1"/>
      <c r="AN2066" s="11"/>
      <c r="AO2066" s="1"/>
      <c r="AP2066" s="1"/>
      <c r="AQ2066" s="1"/>
      <c r="AR2066" s="1"/>
      <c r="AS2066" s="6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</row>
    <row r="2067" spans="1:55" x14ac:dyDescent="0.2">
      <c r="A2067" s="144">
        <f t="shared" si="1114"/>
        <v>42856</v>
      </c>
      <c r="B2067" s="2">
        <f t="shared" si="1101"/>
        <v>255416.12891597309</v>
      </c>
      <c r="C2067" s="2">
        <f t="shared" si="1115"/>
        <v>176212.65669047</v>
      </c>
      <c r="D2067" s="68">
        <f>SUM(Y2067:Y$2190)</f>
        <v>14529.471606539999</v>
      </c>
      <c r="E2067" s="68">
        <f t="shared" si="1102"/>
        <v>161683.18508393</v>
      </c>
      <c r="F2067" s="72">
        <f t="shared" si="1090"/>
        <v>4809.67</v>
      </c>
      <c r="G2067" s="3">
        <f>IF(N2067=1,VLOOKUP(A2066,[1]Plan1!$BG$69:$BI$188,3),G2066)</f>
        <v>4821.6899999999996</v>
      </c>
      <c r="H2067" s="11">
        <f t="shared" si="1091"/>
        <v>42770</v>
      </c>
      <c r="I2067" s="11">
        <f t="shared" si="1092"/>
        <v>42798</v>
      </c>
      <c r="J2067" s="26">
        <f t="shared" si="1103"/>
        <v>2.4991319570779602E-3</v>
      </c>
      <c r="K2067" s="11">
        <f t="shared" si="1116"/>
        <v>42887</v>
      </c>
      <c r="L2067" s="11">
        <f t="shared" si="1104"/>
        <v>42857</v>
      </c>
      <c r="M2067" s="1">
        <f t="shared" si="1117"/>
        <v>18</v>
      </c>
      <c r="N2067" s="1">
        <f t="shared" si="1087"/>
        <v>18</v>
      </c>
      <c r="O2067" s="2">
        <f t="shared" si="1105"/>
        <v>1.0024991299999999</v>
      </c>
      <c r="P2067" s="10">
        <f t="shared" si="1099"/>
        <v>1.0033000599999999</v>
      </c>
      <c r="Q2067" s="10">
        <f t="shared" si="1093"/>
        <v>1.4412459876984069</v>
      </c>
      <c r="R2067" s="2">
        <f t="shared" si="1098"/>
        <v>1.44484784</v>
      </c>
      <c r="S2067" s="2">
        <f t="shared" si="1088"/>
        <v>1.4193921199999999</v>
      </c>
      <c r="T2067" s="2">
        <f t="shared" si="1106"/>
        <v>250114.85635071</v>
      </c>
      <c r="U2067" s="2">
        <f t="shared" si="1107"/>
        <v>6093.5458995466151</v>
      </c>
      <c r="V2067" s="2">
        <f t="shared" si="1108"/>
        <v>71924.415648906477</v>
      </c>
      <c r="W2067" s="2">
        <f t="shared" si="1109"/>
        <v>254230.61823892308</v>
      </c>
      <c r="X2067" s="27">
        <f t="shared" si="1110"/>
        <v>0</v>
      </c>
      <c r="Y2067" s="2">
        <f t="shared" si="1089"/>
        <v>0</v>
      </c>
      <c r="Z2067" s="67">
        <f t="shared" si="1111"/>
        <v>0</v>
      </c>
      <c r="AA2067" s="2">
        <f t="shared" si="1096"/>
        <v>0</v>
      </c>
      <c r="AB2067" s="26">
        <f t="shared" si="1118"/>
        <v>6.7299999999999999E-2</v>
      </c>
      <c r="AC2067" s="27">
        <f t="shared" si="1100"/>
        <v>18</v>
      </c>
      <c r="AD2067" s="27">
        <v>252</v>
      </c>
      <c r="AE2067" s="10">
        <f t="shared" si="1094"/>
        <v>1.004663131</v>
      </c>
      <c r="AF2067" s="2">
        <f t="shared" si="1097"/>
        <v>1166.3183402</v>
      </c>
      <c r="AG2067" s="2">
        <f t="shared" si="1112"/>
        <v>1185.5106770499999</v>
      </c>
      <c r="AH2067" s="3" t="str">
        <f t="shared" si="1113"/>
        <v>-</v>
      </c>
      <c r="AI2067" s="4" t="str">
        <f t="shared" si="1095"/>
        <v>A+J=</v>
      </c>
      <c r="AJ2067" s="11">
        <f t="shared" si="1119"/>
        <v>42859</v>
      </c>
      <c r="AK2067" s="11"/>
      <c r="AL2067" s="4"/>
      <c r="AM2067" s="1"/>
      <c r="AN2067" s="11"/>
      <c r="AO2067" s="1"/>
      <c r="AP2067" s="1"/>
      <c r="AQ2067" s="1"/>
      <c r="AR2067" s="1"/>
      <c r="AS2067" s="6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</row>
    <row r="2068" spans="1:55" x14ac:dyDescent="0.2">
      <c r="A2068" s="144">
        <f t="shared" si="1114"/>
        <v>42857</v>
      </c>
      <c r="B2068" s="2">
        <f t="shared" si="1101"/>
        <v>255416.12891597309</v>
      </c>
      <c r="C2068" s="2">
        <f t="shared" si="1115"/>
        <v>176212.65669047</v>
      </c>
      <c r="D2068" s="68">
        <f>SUM(Y2068:Y$2190)</f>
        <v>14529.471606539999</v>
      </c>
      <c r="E2068" s="68">
        <f t="shared" si="1102"/>
        <v>161683.18508393</v>
      </c>
      <c r="F2068" s="72">
        <f t="shared" si="1090"/>
        <v>4809.67</v>
      </c>
      <c r="G2068" s="3">
        <f>IF(N2068=1,VLOOKUP(A2067,[1]Plan1!$BG$69:$BI$188,3),G2067)</f>
        <v>4821.6899999999996</v>
      </c>
      <c r="H2068" s="11">
        <f t="shared" si="1091"/>
        <v>42770</v>
      </c>
      <c r="I2068" s="11">
        <f t="shared" si="1092"/>
        <v>42798</v>
      </c>
      <c r="J2068" s="26">
        <f t="shared" si="1103"/>
        <v>2.4991319570779602E-3</v>
      </c>
      <c r="K2068" s="11">
        <f t="shared" si="1116"/>
        <v>42887</v>
      </c>
      <c r="L2068" s="11">
        <f t="shared" si="1104"/>
        <v>42857</v>
      </c>
      <c r="M2068" s="1">
        <f t="shared" si="1117"/>
        <v>18</v>
      </c>
      <c r="N2068" s="1">
        <f t="shared" si="1087"/>
        <v>18</v>
      </c>
      <c r="O2068" s="2">
        <f t="shared" si="1105"/>
        <v>1.0024991299999999</v>
      </c>
      <c r="P2068" s="10">
        <f t="shared" si="1099"/>
        <v>1.0033000599999999</v>
      </c>
      <c r="Q2068" s="10">
        <f t="shared" si="1093"/>
        <v>1.4412459876984069</v>
      </c>
      <c r="R2068" s="2">
        <f t="shared" si="1098"/>
        <v>1.44484784</v>
      </c>
      <c r="S2068" s="2">
        <f t="shared" si="1088"/>
        <v>1.4193921199999999</v>
      </c>
      <c r="T2068" s="2">
        <f t="shared" si="1106"/>
        <v>250114.85635071</v>
      </c>
      <c r="U2068" s="2">
        <f t="shared" si="1107"/>
        <v>6093.5458995466151</v>
      </c>
      <c r="V2068" s="2">
        <f t="shared" si="1108"/>
        <v>71924.415648906477</v>
      </c>
      <c r="W2068" s="2">
        <f t="shared" si="1109"/>
        <v>254230.61823892308</v>
      </c>
      <c r="X2068" s="27">
        <f t="shared" si="1110"/>
        <v>67</v>
      </c>
      <c r="Y2068" s="2">
        <f t="shared" si="1089"/>
        <v>3009.9686537900002</v>
      </c>
      <c r="Z2068" s="67">
        <f t="shared" si="1111"/>
        <v>1.7081455499999999E-2</v>
      </c>
      <c r="AA2068" s="2">
        <f t="shared" si="1096"/>
        <v>4272.3257886399997</v>
      </c>
      <c r="AB2068" s="26">
        <f t="shared" si="1118"/>
        <v>6.7299999999999999E-2</v>
      </c>
      <c r="AC2068" s="27">
        <f t="shared" si="1100"/>
        <v>18</v>
      </c>
      <c r="AD2068" s="27">
        <v>252</v>
      </c>
      <c r="AE2068" s="10">
        <f t="shared" si="1094"/>
        <v>1.004663131</v>
      </c>
      <c r="AF2068" s="2">
        <f t="shared" si="1097"/>
        <v>1166.3183402</v>
      </c>
      <c r="AG2068" s="2">
        <f t="shared" si="1112"/>
        <v>1185.5106770499999</v>
      </c>
      <c r="AH2068" s="3">
        <f t="shared" si="1113"/>
        <v>5438.6441288400001</v>
      </c>
      <c r="AI2068" s="4" t="str">
        <f t="shared" si="1095"/>
        <v>A+J=</v>
      </c>
      <c r="AJ2068" s="11">
        <f t="shared" si="1119"/>
        <v>42859</v>
      </c>
      <c r="AK2068" s="11"/>
      <c r="AL2068" s="4"/>
      <c r="AM2068" s="1"/>
      <c r="AN2068" s="11"/>
      <c r="AO2068" s="1"/>
      <c r="AP2068" s="1"/>
      <c r="AQ2068" s="1"/>
      <c r="AR2068" s="1"/>
      <c r="AS2068" s="6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</row>
    <row r="2069" spans="1:55" x14ac:dyDescent="0.2">
      <c r="A2069" s="144">
        <f t="shared" si="1114"/>
        <v>42858</v>
      </c>
      <c r="B2069" s="2">
        <f t="shared" si="1101"/>
        <v>250037.76446022207</v>
      </c>
      <c r="C2069" s="2">
        <f t="shared" si="1115"/>
        <v>173202.68803667999</v>
      </c>
      <c r="D2069" s="68">
        <f>SUM(Y2069:Y$2190)</f>
        <v>11519.502952749999</v>
      </c>
      <c r="E2069" s="68">
        <f t="shared" si="1102"/>
        <v>161683.18508393</v>
      </c>
      <c r="F2069" s="72">
        <f t="shared" si="1090"/>
        <v>4821.6899999999996</v>
      </c>
      <c r="G2069" s="3">
        <f>IF(N2069=1,VLOOKUP(A2068,[1]Plan1!$BG$69:$BI$188,3),G2068)</f>
        <v>4828.4399999999996</v>
      </c>
      <c r="H2069" s="11">
        <f t="shared" si="1091"/>
        <v>42797</v>
      </c>
      <c r="I2069" s="11">
        <f t="shared" si="1092"/>
        <v>42828</v>
      </c>
      <c r="J2069" s="26">
        <f t="shared" si="1103"/>
        <v>1.3999240930047119E-3</v>
      </c>
      <c r="K2069" s="11">
        <f t="shared" si="1116"/>
        <v>42887</v>
      </c>
      <c r="L2069" s="11">
        <f t="shared" si="1104"/>
        <v>42887</v>
      </c>
      <c r="M2069" s="1">
        <f t="shared" si="1117"/>
        <v>22</v>
      </c>
      <c r="N2069" s="1">
        <f t="shared" si="1087"/>
        <v>1</v>
      </c>
      <c r="O2069" s="2">
        <f t="shared" si="1105"/>
        <v>1.0000635899999999</v>
      </c>
      <c r="P2069" s="10">
        <f t="shared" si="1099"/>
        <v>1.0024991299999999</v>
      </c>
      <c r="Q2069" s="10">
        <f t="shared" si="1093"/>
        <v>1.4448478487836436</v>
      </c>
      <c r="R2069" s="2">
        <f t="shared" si="1098"/>
        <v>1.44493972</v>
      </c>
      <c r="S2069" s="2">
        <f t="shared" si="1088"/>
        <v>1.4193921199999999</v>
      </c>
      <c r="T2069" s="2">
        <f t="shared" si="1106"/>
        <v>245842.53056208001</v>
      </c>
      <c r="U2069" s="2">
        <f t="shared" si="1107"/>
        <v>4831.1887647000813</v>
      </c>
      <c r="V2069" s="2">
        <f t="shared" si="1108"/>
        <v>71939.271099951991</v>
      </c>
      <c r="W2069" s="2">
        <f t="shared" si="1109"/>
        <v>249973.14790133206</v>
      </c>
      <c r="X2069" s="27">
        <f t="shared" si="1110"/>
        <v>0</v>
      </c>
      <c r="Y2069" s="2">
        <f t="shared" si="1089"/>
        <v>0</v>
      </c>
      <c r="Z2069" s="67">
        <f t="shared" si="1111"/>
        <v>0</v>
      </c>
      <c r="AA2069" s="2">
        <f t="shared" si="1096"/>
        <v>0</v>
      </c>
      <c r="AB2069" s="26">
        <f t="shared" si="1118"/>
        <v>6.7299999999999999E-2</v>
      </c>
      <c r="AC2069" s="27">
        <f t="shared" si="1100"/>
        <v>1</v>
      </c>
      <c r="AD2069" s="27">
        <v>252</v>
      </c>
      <c r="AE2069" s="10">
        <f t="shared" si="1094"/>
        <v>1.0002584940000001</v>
      </c>
      <c r="AF2069" s="2">
        <f t="shared" si="1097"/>
        <v>63.548819090000002</v>
      </c>
      <c r="AG2069" s="2">
        <f t="shared" si="1112"/>
        <v>64.616558889999993</v>
      </c>
      <c r="AH2069" s="3" t="str">
        <f t="shared" si="1113"/>
        <v>-</v>
      </c>
      <c r="AI2069" s="4" t="str">
        <f t="shared" si="1095"/>
        <v>A+J=</v>
      </c>
      <c r="AJ2069" s="11">
        <f t="shared" si="1119"/>
        <v>42891</v>
      </c>
      <c r="AK2069" s="11"/>
      <c r="AL2069" s="4"/>
      <c r="AM2069" s="1"/>
      <c r="AN2069" s="11"/>
      <c r="AO2069" s="1"/>
      <c r="AP2069" s="1"/>
      <c r="AQ2069" s="1"/>
      <c r="AR2069" s="1"/>
      <c r="AS2069" s="6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</row>
    <row r="2070" spans="1:55" x14ac:dyDescent="0.2">
      <c r="A2070" s="144">
        <f t="shared" si="1114"/>
        <v>42859</v>
      </c>
      <c r="B2070" s="2">
        <f t="shared" si="1101"/>
        <v>250117.2608994476</v>
      </c>
      <c r="C2070" s="2">
        <f t="shared" si="1115"/>
        <v>173202.68803667999</v>
      </c>
      <c r="D2070" s="68">
        <f>SUM(Y2070:Y$2190)</f>
        <v>11519.502952749999</v>
      </c>
      <c r="E2070" s="68">
        <f t="shared" si="1102"/>
        <v>161683.18508393</v>
      </c>
      <c r="F2070" s="72">
        <f t="shared" si="1090"/>
        <v>4821.6899999999996</v>
      </c>
      <c r="G2070" s="3">
        <f>IF(N2070=1,VLOOKUP(A2069,[1]Plan1!$BG$69:$BI$188,3),G2069)</f>
        <v>4828.4399999999996</v>
      </c>
      <c r="H2070" s="11">
        <f t="shared" si="1091"/>
        <v>42797</v>
      </c>
      <c r="I2070" s="11">
        <f t="shared" si="1092"/>
        <v>42828</v>
      </c>
      <c r="J2070" s="26">
        <f t="shared" si="1103"/>
        <v>1.3999240930047119E-3</v>
      </c>
      <c r="K2070" s="11">
        <f t="shared" si="1116"/>
        <v>42887</v>
      </c>
      <c r="L2070" s="11">
        <f t="shared" si="1104"/>
        <v>42887</v>
      </c>
      <c r="M2070" s="1">
        <f t="shared" si="1117"/>
        <v>22</v>
      </c>
      <c r="N2070" s="1">
        <f t="shared" si="1087"/>
        <v>2</v>
      </c>
      <c r="O2070" s="2">
        <f t="shared" si="1105"/>
        <v>1.00012718</v>
      </c>
      <c r="P2070" s="10">
        <f t="shared" si="1099"/>
        <v>1.0024991299999999</v>
      </c>
      <c r="Q2070" s="10">
        <f t="shared" si="1093"/>
        <v>1.4448478487836436</v>
      </c>
      <c r="R2070" s="2">
        <f t="shared" si="1098"/>
        <v>1.4450316000000001</v>
      </c>
      <c r="S2070" s="2">
        <f t="shared" si="1088"/>
        <v>1.4193921199999999</v>
      </c>
      <c r="T2070" s="2">
        <f t="shared" si="1106"/>
        <v>245842.53056208001</v>
      </c>
      <c r="U2070" s="2">
        <f t="shared" si="1107"/>
        <v>4831.1887647000813</v>
      </c>
      <c r="V2070" s="2">
        <f t="shared" si="1108"/>
        <v>71954.12655099752</v>
      </c>
      <c r="W2070" s="2">
        <f t="shared" si="1109"/>
        <v>249988.00335237759</v>
      </c>
      <c r="X2070" s="27">
        <f t="shared" si="1110"/>
        <v>0</v>
      </c>
      <c r="Y2070" s="2">
        <f t="shared" si="1089"/>
        <v>0</v>
      </c>
      <c r="Z2070" s="67">
        <f t="shared" si="1111"/>
        <v>0</v>
      </c>
      <c r="AA2070" s="2">
        <f t="shared" si="1096"/>
        <v>0</v>
      </c>
      <c r="AB2070" s="26">
        <f t="shared" si="1118"/>
        <v>6.7299999999999999E-2</v>
      </c>
      <c r="AC2070" s="27">
        <f t="shared" si="1100"/>
        <v>2</v>
      </c>
      <c r="AD2070" s="27">
        <v>252</v>
      </c>
      <c r="AE2070" s="10">
        <f t="shared" si="1094"/>
        <v>1.000517055</v>
      </c>
      <c r="AF2070" s="2">
        <f t="shared" si="1097"/>
        <v>127.11410963</v>
      </c>
      <c r="AG2070" s="2">
        <f t="shared" si="1112"/>
        <v>129.25754706999999</v>
      </c>
      <c r="AH2070" s="3" t="str">
        <f t="shared" si="1113"/>
        <v>-</v>
      </c>
      <c r="AI2070" s="4" t="str">
        <f t="shared" si="1095"/>
        <v>A+J=</v>
      </c>
      <c r="AJ2070" s="11">
        <f t="shared" si="1119"/>
        <v>42891</v>
      </c>
      <c r="AK2070" s="11"/>
      <c r="AL2070" s="4"/>
      <c r="AM2070" s="1"/>
      <c r="AN2070" s="11"/>
      <c r="AO2070" s="1"/>
      <c r="AP2070" s="1"/>
      <c r="AQ2070" s="1"/>
      <c r="AR2070" s="1"/>
      <c r="AS2070" s="6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</row>
    <row r="2071" spans="1:55" x14ac:dyDescent="0.2">
      <c r="A2071" s="144">
        <f t="shared" si="1114"/>
        <v>42860</v>
      </c>
      <c r="B2071" s="2">
        <f t="shared" si="1101"/>
        <v>250196.78338902493</v>
      </c>
      <c r="C2071" s="2">
        <f t="shared" si="1115"/>
        <v>173202.68803667999</v>
      </c>
      <c r="D2071" s="68">
        <f>SUM(Y2071:Y$2190)</f>
        <v>11519.502952749999</v>
      </c>
      <c r="E2071" s="68">
        <f t="shared" si="1102"/>
        <v>161683.18508393</v>
      </c>
      <c r="F2071" s="72">
        <f t="shared" si="1090"/>
        <v>4821.6899999999996</v>
      </c>
      <c r="G2071" s="3">
        <f>IF(N2071=1,VLOOKUP(A2070,[1]Plan1!$BG$69:$BI$188,3),G2070)</f>
        <v>4828.4399999999996</v>
      </c>
      <c r="H2071" s="11">
        <f t="shared" si="1091"/>
        <v>42797</v>
      </c>
      <c r="I2071" s="11">
        <f t="shared" si="1092"/>
        <v>42828</v>
      </c>
      <c r="J2071" s="26">
        <f t="shared" si="1103"/>
        <v>1.3999240930047119E-3</v>
      </c>
      <c r="K2071" s="11">
        <f t="shared" si="1116"/>
        <v>42887</v>
      </c>
      <c r="L2071" s="11">
        <f t="shared" si="1104"/>
        <v>42887</v>
      </c>
      <c r="M2071" s="1">
        <f t="shared" si="1117"/>
        <v>22</v>
      </c>
      <c r="N2071" s="1">
        <f t="shared" si="1087"/>
        <v>3</v>
      </c>
      <c r="O2071" s="2">
        <f t="shared" si="1105"/>
        <v>1.0001907800000001</v>
      </c>
      <c r="P2071" s="10">
        <f t="shared" si="1099"/>
        <v>1.0024991299999999</v>
      </c>
      <c r="Q2071" s="10">
        <f t="shared" si="1093"/>
        <v>1.4448478487836436</v>
      </c>
      <c r="R2071" s="2">
        <f t="shared" si="1098"/>
        <v>1.4451234900000001</v>
      </c>
      <c r="S2071" s="2">
        <f t="shared" si="1088"/>
        <v>1.4193921199999999</v>
      </c>
      <c r="T2071" s="2">
        <f t="shared" si="1106"/>
        <v>245842.53056208001</v>
      </c>
      <c r="U2071" s="2">
        <f t="shared" si="1107"/>
        <v>4831.1887647000813</v>
      </c>
      <c r="V2071" s="2">
        <f t="shared" si="1108"/>
        <v>71968.983618874874</v>
      </c>
      <c r="W2071" s="2">
        <f t="shared" si="1109"/>
        <v>250002.86042025493</v>
      </c>
      <c r="X2071" s="27">
        <f t="shared" si="1110"/>
        <v>0</v>
      </c>
      <c r="Y2071" s="2">
        <f t="shared" si="1089"/>
        <v>0</v>
      </c>
      <c r="Z2071" s="67">
        <f t="shared" si="1111"/>
        <v>0</v>
      </c>
      <c r="AA2071" s="2">
        <f t="shared" si="1096"/>
        <v>0</v>
      </c>
      <c r="AB2071" s="26">
        <f t="shared" si="1118"/>
        <v>6.7299999999999999E-2</v>
      </c>
      <c r="AC2071" s="27">
        <f t="shared" si="1100"/>
        <v>3</v>
      </c>
      <c r="AD2071" s="27">
        <v>252</v>
      </c>
      <c r="AE2071" s="10">
        <f t="shared" si="1094"/>
        <v>1.0007756830000001</v>
      </c>
      <c r="AF2071" s="2">
        <f t="shared" si="1097"/>
        <v>190.69587163</v>
      </c>
      <c r="AG2071" s="2">
        <f t="shared" si="1112"/>
        <v>193.92296877000001</v>
      </c>
      <c r="AH2071" s="3" t="str">
        <f t="shared" si="1113"/>
        <v>-</v>
      </c>
      <c r="AI2071" s="4" t="str">
        <f t="shared" si="1095"/>
        <v>A+J=</v>
      </c>
      <c r="AJ2071" s="11">
        <f t="shared" si="1119"/>
        <v>42891</v>
      </c>
      <c r="AK2071" s="11"/>
      <c r="AL2071" s="4"/>
      <c r="AM2071" s="1"/>
      <c r="AN2071" s="11"/>
      <c r="AO2071" s="1"/>
      <c r="AP2071" s="1"/>
      <c r="AQ2071" s="1"/>
      <c r="AR2071" s="1"/>
      <c r="AS2071" s="6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</row>
    <row r="2072" spans="1:55" x14ac:dyDescent="0.2">
      <c r="A2072" s="144">
        <f t="shared" si="1114"/>
        <v>42861</v>
      </c>
      <c r="B2072" s="2">
        <f t="shared" si="1101"/>
        <v>250276.3300646923</v>
      </c>
      <c r="C2072" s="2">
        <f t="shared" si="1115"/>
        <v>173202.68803667999</v>
      </c>
      <c r="D2072" s="68">
        <f>SUM(Y2072:Y$2190)</f>
        <v>11519.502952749999</v>
      </c>
      <c r="E2072" s="68">
        <f t="shared" si="1102"/>
        <v>161683.18508393</v>
      </c>
      <c r="F2072" s="72">
        <f t="shared" si="1090"/>
        <v>4821.6899999999996</v>
      </c>
      <c r="G2072" s="3">
        <f>IF(N2072=1,VLOOKUP(A2071,[1]Plan1!$BG$69:$BI$188,3),G2071)</f>
        <v>4828.4399999999996</v>
      </c>
      <c r="H2072" s="11">
        <f t="shared" si="1091"/>
        <v>42797</v>
      </c>
      <c r="I2072" s="11">
        <f t="shared" si="1092"/>
        <v>42828</v>
      </c>
      <c r="J2072" s="26">
        <f t="shared" si="1103"/>
        <v>1.3999240930047119E-3</v>
      </c>
      <c r="K2072" s="11">
        <f t="shared" si="1116"/>
        <v>42887</v>
      </c>
      <c r="L2072" s="11">
        <f t="shared" si="1104"/>
        <v>42887</v>
      </c>
      <c r="M2072" s="1">
        <f t="shared" si="1117"/>
        <v>22</v>
      </c>
      <c r="N2072" s="1">
        <f t="shared" si="1087"/>
        <v>4</v>
      </c>
      <c r="O2072" s="2">
        <f t="shared" si="1105"/>
        <v>1.0002543800000001</v>
      </c>
      <c r="P2072" s="10">
        <f t="shared" si="1099"/>
        <v>1.0024991299999999</v>
      </c>
      <c r="Q2072" s="10">
        <f t="shared" si="1093"/>
        <v>1.4448478487836436</v>
      </c>
      <c r="R2072" s="2">
        <f t="shared" si="1098"/>
        <v>1.44521538</v>
      </c>
      <c r="S2072" s="2">
        <f t="shared" si="1088"/>
        <v>1.4193921199999999</v>
      </c>
      <c r="T2072" s="2">
        <f t="shared" si="1106"/>
        <v>245842.53056208001</v>
      </c>
      <c r="U2072" s="2">
        <f t="shared" si="1107"/>
        <v>4831.1887647000813</v>
      </c>
      <c r="V2072" s="2">
        <f t="shared" si="1108"/>
        <v>71983.840686752243</v>
      </c>
      <c r="W2072" s="2">
        <f t="shared" si="1109"/>
        <v>250017.7174881323</v>
      </c>
      <c r="X2072" s="27">
        <f t="shared" si="1110"/>
        <v>0</v>
      </c>
      <c r="Y2072" s="2">
        <f t="shared" si="1089"/>
        <v>0</v>
      </c>
      <c r="Z2072" s="67">
        <f t="shared" si="1111"/>
        <v>0</v>
      </c>
      <c r="AA2072" s="2">
        <f t="shared" si="1096"/>
        <v>0</v>
      </c>
      <c r="AB2072" s="26">
        <f t="shared" si="1118"/>
        <v>6.7299999999999999E-2</v>
      </c>
      <c r="AC2072" s="27">
        <f t="shared" si="1100"/>
        <v>4</v>
      </c>
      <c r="AD2072" s="27">
        <v>252</v>
      </c>
      <c r="AE2072" s="10">
        <f t="shared" si="1094"/>
        <v>1.0010343770000001</v>
      </c>
      <c r="AF2072" s="2">
        <f t="shared" si="1097"/>
        <v>254.29385923000001</v>
      </c>
      <c r="AG2072" s="2">
        <f t="shared" si="1112"/>
        <v>258.61257655999998</v>
      </c>
      <c r="AH2072" s="3" t="str">
        <f t="shared" si="1113"/>
        <v>-</v>
      </c>
      <c r="AI2072" s="4" t="str">
        <f t="shared" si="1095"/>
        <v>A+J=</v>
      </c>
      <c r="AJ2072" s="11">
        <f t="shared" si="1119"/>
        <v>42891</v>
      </c>
      <c r="AK2072" s="11"/>
      <c r="AL2072" s="4"/>
      <c r="AM2072" s="1"/>
      <c r="AN2072" s="11"/>
      <c r="AO2072" s="1"/>
      <c r="AP2072" s="1"/>
      <c r="AQ2072" s="1"/>
      <c r="AR2072" s="1"/>
      <c r="AS2072" s="6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</row>
    <row r="2073" spans="1:55" x14ac:dyDescent="0.2">
      <c r="A2073" s="144">
        <f t="shared" si="1114"/>
        <v>42862</v>
      </c>
      <c r="B2073" s="2">
        <f t="shared" si="1101"/>
        <v>250276.3300646923</v>
      </c>
      <c r="C2073" s="2">
        <f t="shared" si="1115"/>
        <v>173202.68803667999</v>
      </c>
      <c r="D2073" s="68">
        <f>SUM(Y2073:Y$2190)</f>
        <v>11519.502952749999</v>
      </c>
      <c r="E2073" s="68">
        <f t="shared" si="1102"/>
        <v>161683.18508393</v>
      </c>
      <c r="F2073" s="72">
        <f t="shared" si="1090"/>
        <v>4821.6899999999996</v>
      </c>
      <c r="G2073" s="3">
        <f>IF(N2073=1,VLOOKUP(A2072,[1]Plan1!$BG$69:$BI$188,3),G2072)</f>
        <v>4828.4399999999996</v>
      </c>
      <c r="H2073" s="11">
        <f t="shared" si="1091"/>
        <v>42797</v>
      </c>
      <c r="I2073" s="11">
        <f t="shared" si="1092"/>
        <v>42828</v>
      </c>
      <c r="J2073" s="26">
        <f t="shared" si="1103"/>
        <v>1.3999240930047119E-3</v>
      </c>
      <c r="K2073" s="11">
        <f t="shared" si="1116"/>
        <v>42887</v>
      </c>
      <c r="L2073" s="11">
        <f t="shared" si="1104"/>
        <v>42887</v>
      </c>
      <c r="M2073" s="1">
        <f t="shared" si="1117"/>
        <v>22</v>
      </c>
      <c r="N2073" s="1">
        <f t="shared" si="1087"/>
        <v>4</v>
      </c>
      <c r="O2073" s="2">
        <f t="shared" si="1105"/>
        <v>1.0002543800000001</v>
      </c>
      <c r="P2073" s="10">
        <f t="shared" si="1099"/>
        <v>1.0024991299999999</v>
      </c>
      <c r="Q2073" s="10">
        <f t="shared" si="1093"/>
        <v>1.4448478487836436</v>
      </c>
      <c r="R2073" s="2">
        <f t="shared" si="1098"/>
        <v>1.44521538</v>
      </c>
      <c r="S2073" s="2">
        <f t="shared" si="1088"/>
        <v>1.4193921199999999</v>
      </c>
      <c r="T2073" s="2">
        <f t="shared" si="1106"/>
        <v>245842.53056208001</v>
      </c>
      <c r="U2073" s="2">
        <f t="shared" si="1107"/>
        <v>4831.1887647000813</v>
      </c>
      <c r="V2073" s="2">
        <f t="shared" si="1108"/>
        <v>71983.840686752243</v>
      </c>
      <c r="W2073" s="2">
        <f t="shared" si="1109"/>
        <v>250017.7174881323</v>
      </c>
      <c r="X2073" s="27">
        <f t="shared" si="1110"/>
        <v>0</v>
      </c>
      <c r="Y2073" s="2">
        <f t="shared" si="1089"/>
        <v>0</v>
      </c>
      <c r="Z2073" s="67">
        <f t="shared" si="1111"/>
        <v>0</v>
      </c>
      <c r="AA2073" s="2">
        <f t="shared" si="1096"/>
        <v>0</v>
      </c>
      <c r="AB2073" s="26">
        <f t="shared" si="1118"/>
        <v>6.7299999999999999E-2</v>
      </c>
      <c r="AC2073" s="27">
        <f t="shared" si="1100"/>
        <v>4</v>
      </c>
      <c r="AD2073" s="27">
        <v>252</v>
      </c>
      <c r="AE2073" s="10">
        <f t="shared" si="1094"/>
        <v>1.0010343770000001</v>
      </c>
      <c r="AF2073" s="2">
        <f t="shared" si="1097"/>
        <v>254.29385923000001</v>
      </c>
      <c r="AG2073" s="2">
        <f t="shared" si="1112"/>
        <v>258.61257655999998</v>
      </c>
      <c r="AH2073" s="3" t="str">
        <f t="shared" si="1113"/>
        <v>-</v>
      </c>
      <c r="AI2073" s="4" t="str">
        <f t="shared" si="1095"/>
        <v>A+J=</v>
      </c>
      <c r="AJ2073" s="11">
        <f t="shared" si="1119"/>
        <v>42891</v>
      </c>
      <c r="AK2073" s="11"/>
      <c r="AL2073" s="4"/>
      <c r="AM2073" s="1"/>
      <c r="AN2073" s="11"/>
      <c r="AO2073" s="1"/>
      <c r="AP2073" s="1"/>
      <c r="AQ2073" s="1"/>
      <c r="AR2073" s="1"/>
      <c r="AS2073" s="6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</row>
    <row r="2074" spans="1:55" x14ac:dyDescent="0.2">
      <c r="A2074" s="144">
        <f t="shared" si="1114"/>
        <v>42863</v>
      </c>
      <c r="B2074" s="2">
        <f t="shared" si="1101"/>
        <v>250276.3300646923</v>
      </c>
      <c r="C2074" s="2">
        <f t="shared" si="1115"/>
        <v>173202.68803667999</v>
      </c>
      <c r="D2074" s="68">
        <f>SUM(Y2074:Y$2190)</f>
        <v>11519.502952749999</v>
      </c>
      <c r="E2074" s="68">
        <f t="shared" si="1102"/>
        <v>161683.18508393</v>
      </c>
      <c r="F2074" s="72">
        <f t="shared" si="1090"/>
        <v>4821.6899999999996</v>
      </c>
      <c r="G2074" s="3">
        <f>IF(N2074=1,VLOOKUP(A2073,[1]Plan1!$BG$69:$BI$188,3),G2073)</f>
        <v>4828.4399999999996</v>
      </c>
      <c r="H2074" s="11">
        <f t="shared" si="1091"/>
        <v>42797</v>
      </c>
      <c r="I2074" s="11">
        <f t="shared" si="1092"/>
        <v>42828</v>
      </c>
      <c r="J2074" s="26">
        <f t="shared" si="1103"/>
        <v>1.3999240930047119E-3</v>
      </c>
      <c r="K2074" s="11">
        <f t="shared" si="1116"/>
        <v>42887</v>
      </c>
      <c r="L2074" s="11">
        <f t="shared" si="1104"/>
        <v>42887</v>
      </c>
      <c r="M2074" s="1">
        <f t="shared" si="1117"/>
        <v>22</v>
      </c>
      <c r="N2074" s="1">
        <f t="shared" si="1087"/>
        <v>4</v>
      </c>
      <c r="O2074" s="2">
        <f t="shared" si="1105"/>
        <v>1.0002543800000001</v>
      </c>
      <c r="P2074" s="10">
        <f t="shared" si="1099"/>
        <v>1.0024991299999999</v>
      </c>
      <c r="Q2074" s="10">
        <f t="shared" si="1093"/>
        <v>1.4448478487836436</v>
      </c>
      <c r="R2074" s="2">
        <f t="shared" si="1098"/>
        <v>1.44521538</v>
      </c>
      <c r="S2074" s="2">
        <f t="shared" si="1088"/>
        <v>1.4193921199999999</v>
      </c>
      <c r="T2074" s="2">
        <f t="shared" si="1106"/>
        <v>245842.53056208001</v>
      </c>
      <c r="U2074" s="2">
        <f t="shared" si="1107"/>
        <v>4831.1887647000813</v>
      </c>
      <c r="V2074" s="2">
        <f t="shared" si="1108"/>
        <v>71983.840686752243</v>
      </c>
      <c r="W2074" s="2">
        <f t="shared" si="1109"/>
        <v>250017.7174881323</v>
      </c>
      <c r="X2074" s="27">
        <f t="shared" si="1110"/>
        <v>0</v>
      </c>
      <c r="Y2074" s="2">
        <f t="shared" si="1089"/>
        <v>0</v>
      </c>
      <c r="Z2074" s="67">
        <f t="shared" si="1111"/>
        <v>0</v>
      </c>
      <c r="AA2074" s="2">
        <f t="shared" si="1096"/>
        <v>0</v>
      </c>
      <c r="AB2074" s="26">
        <f t="shared" si="1118"/>
        <v>6.7299999999999999E-2</v>
      </c>
      <c r="AC2074" s="27">
        <f t="shared" si="1100"/>
        <v>4</v>
      </c>
      <c r="AD2074" s="27">
        <v>252</v>
      </c>
      <c r="AE2074" s="10">
        <f t="shared" si="1094"/>
        <v>1.0010343770000001</v>
      </c>
      <c r="AF2074" s="2">
        <f t="shared" si="1097"/>
        <v>254.29385923000001</v>
      </c>
      <c r="AG2074" s="2">
        <f t="shared" si="1112"/>
        <v>258.61257655999998</v>
      </c>
      <c r="AH2074" s="3" t="str">
        <f t="shared" si="1113"/>
        <v>-</v>
      </c>
      <c r="AI2074" s="4" t="str">
        <f t="shared" si="1095"/>
        <v>A+J=</v>
      </c>
      <c r="AJ2074" s="11">
        <f t="shared" si="1119"/>
        <v>42891</v>
      </c>
      <c r="AK2074" s="11"/>
      <c r="AL2074" s="4"/>
      <c r="AM2074" s="1"/>
      <c r="AN2074" s="11"/>
      <c r="AO2074" s="1"/>
      <c r="AP2074" s="1"/>
      <c r="AQ2074" s="1"/>
      <c r="AR2074" s="1"/>
      <c r="AS2074" s="6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</row>
    <row r="2075" spans="1:55" x14ac:dyDescent="0.2">
      <c r="A2075" s="144">
        <f t="shared" si="1114"/>
        <v>42864</v>
      </c>
      <c r="B2075" s="2">
        <f t="shared" si="1101"/>
        <v>250355.90466728335</v>
      </c>
      <c r="C2075" s="2">
        <f t="shared" si="1115"/>
        <v>173202.68803667999</v>
      </c>
      <c r="D2075" s="68">
        <f>SUM(Y2075:Y$2190)</f>
        <v>11519.502952749999</v>
      </c>
      <c r="E2075" s="68">
        <f t="shared" si="1102"/>
        <v>161683.18508393</v>
      </c>
      <c r="F2075" s="72">
        <f t="shared" si="1090"/>
        <v>4821.6899999999996</v>
      </c>
      <c r="G2075" s="3">
        <f>IF(N2075=1,VLOOKUP(A2074,[1]Plan1!$BG$69:$BI$188,3),G2074)</f>
        <v>4828.4399999999996</v>
      </c>
      <c r="H2075" s="11">
        <f t="shared" si="1091"/>
        <v>42797</v>
      </c>
      <c r="I2075" s="11">
        <f t="shared" si="1092"/>
        <v>42828</v>
      </c>
      <c r="J2075" s="26">
        <f t="shared" si="1103"/>
        <v>1.3999240930047119E-3</v>
      </c>
      <c r="K2075" s="11">
        <f t="shared" si="1116"/>
        <v>42887</v>
      </c>
      <c r="L2075" s="11">
        <f t="shared" si="1104"/>
        <v>42887</v>
      </c>
      <c r="M2075" s="1">
        <f t="shared" si="1117"/>
        <v>22</v>
      </c>
      <c r="N2075" s="1">
        <f t="shared" si="1087"/>
        <v>5</v>
      </c>
      <c r="O2075" s="2">
        <f t="shared" si="1105"/>
        <v>1.0003179900000001</v>
      </c>
      <c r="P2075" s="10">
        <f t="shared" si="1099"/>
        <v>1.0024991299999999</v>
      </c>
      <c r="Q2075" s="10">
        <f t="shared" si="1093"/>
        <v>1.4448478487836436</v>
      </c>
      <c r="R2075" s="2">
        <f t="shared" si="1098"/>
        <v>1.4453072899999999</v>
      </c>
      <c r="S2075" s="2">
        <f t="shared" si="1088"/>
        <v>1.4193921199999999</v>
      </c>
      <c r="T2075" s="2">
        <f t="shared" si="1106"/>
        <v>245842.53056208001</v>
      </c>
      <c r="U2075" s="2">
        <f t="shared" si="1107"/>
        <v>4831.1887647000813</v>
      </c>
      <c r="V2075" s="2">
        <f t="shared" si="1108"/>
        <v>71998.700988293276</v>
      </c>
      <c r="W2075" s="2">
        <f t="shared" si="1109"/>
        <v>250032.57778967335</v>
      </c>
      <c r="X2075" s="27">
        <f t="shared" si="1110"/>
        <v>0</v>
      </c>
      <c r="Y2075" s="2">
        <f t="shared" si="1089"/>
        <v>0</v>
      </c>
      <c r="Z2075" s="67">
        <f t="shared" si="1111"/>
        <v>0</v>
      </c>
      <c r="AA2075" s="2">
        <f t="shared" si="1096"/>
        <v>0</v>
      </c>
      <c r="AB2075" s="26">
        <f t="shared" si="1118"/>
        <v>6.7299999999999999E-2</v>
      </c>
      <c r="AC2075" s="27">
        <f t="shared" si="1100"/>
        <v>5</v>
      </c>
      <c r="AD2075" s="27">
        <v>252</v>
      </c>
      <c r="AE2075" s="10">
        <f t="shared" si="1094"/>
        <v>1.0012931389999999</v>
      </c>
      <c r="AF2075" s="2">
        <f t="shared" si="1097"/>
        <v>317.90856411999999</v>
      </c>
      <c r="AG2075" s="2">
        <f t="shared" si="1112"/>
        <v>323.32687761</v>
      </c>
      <c r="AH2075" s="3" t="str">
        <f t="shared" si="1113"/>
        <v>-</v>
      </c>
      <c r="AI2075" s="4" t="str">
        <f t="shared" si="1095"/>
        <v>A+J=</v>
      </c>
      <c r="AJ2075" s="11">
        <f t="shared" si="1119"/>
        <v>42891</v>
      </c>
      <c r="AK2075" s="11"/>
      <c r="AL2075" s="4"/>
      <c r="AM2075" s="1"/>
      <c r="AN2075" s="11"/>
      <c r="AO2075" s="1"/>
      <c r="AP2075" s="1"/>
      <c r="AQ2075" s="1"/>
      <c r="AR2075" s="1"/>
      <c r="AS2075" s="6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</row>
    <row r="2076" spans="1:55" x14ac:dyDescent="0.2">
      <c r="A2076" s="144">
        <f t="shared" si="1114"/>
        <v>42865</v>
      </c>
      <c r="B2076" s="2">
        <f t="shared" si="1101"/>
        <v>250435.50346356444</v>
      </c>
      <c r="C2076" s="2">
        <f t="shared" si="1115"/>
        <v>173202.68803667999</v>
      </c>
      <c r="D2076" s="68">
        <f>SUM(Y2076:Y$2190)</f>
        <v>11519.502952749999</v>
      </c>
      <c r="E2076" s="68">
        <f t="shared" si="1102"/>
        <v>161683.18508393</v>
      </c>
      <c r="F2076" s="72">
        <f t="shared" si="1090"/>
        <v>4821.6899999999996</v>
      </c>
      <c r="G2076" s="3">
        <f>IF(N2076=1,VLOOKUP(A2075,[1]Plan1!$BG$69:$BI$188,3),G2075)</f>
        <v>4828.4399999999996</v>
      </c>
      <c r="H2076" s="11">
        <f t="shared" si="1091"/>
        <v>42797</v>
      </c>
      <c r="I2076" s="11">
        <f t="shared" si="1092"/>
        <v>42828</v>
      </c>
      <c r="J2076" s="26">
        <f t="shared" si="1103"/>
        <v>1.3999240930047119E-3</v>
      </c>
      <c r="K2076" s="11">
        <f t="shared" si="1116"/>
        <v>42887</v>
      </c>
      <c r="L2076" s="11">
        <f t="shared" si="1104"/>
        <v>42887</v>
      </c>
      <c r="M2076" s="1">
        <f t="shared" si="1117"/>
        <v>22</v>
      </c>
      <c r="N2076" s="1">
        <f t="shared" si="1087"/>
        <v>6</v>
      </c>
      <c r="O2076" s="2">
        <f t="shared" si="1105"/>
        <v>1.0003816000000001</v>
      </c>
      <c r="P2076" s="10">
        <f t="shared" si="1099"/>
        <v>1.0024991299999999</v>
      </c>
      <c r="Q2076" s="10">
        <f t="shared" si="1093"/>
        <v>1.4448478487836436</v>
      </c>
      <c r="R2076" s="2">
        <f t="shared" si="1098"/>
        <v>1.4453992</v>
      </c>
      <c r="S2076" s="2">
        <f t="shared" si="1088"/>
        <v>1.4193921199999999</v>
      </c>
      <c r="T2076" s="2">
        <f t="shared" si="1106"/>
        <v>245842.53056208001</v>
      </c>
      <c r="U2076" s="2">
        <f t="shared" si="1107"/>
        <v>4831.1887647000813</v>
      </c>
      <c r="V2076" s="2">
        <f t="shared" si="1108"/>
        <v>72013.561289834353</v>
      </c>
      <c r="W2076" s="2">
        <f t="shared" si="1109"/>
        <v>250047.43809121443</v>
      </c>
      <c r="X2076" s="27">
        <f t="shared" si="1110"/>
        <v>0</v>
      </c>
      <c r="Y2076" s="2">
        <f t="shared" si="1089"/>
        <v>0</v>
      </c>
      <c r="Z2076" s="67">
        <f t="shared" si="1111"/>
        <v>0</v>
      </c>
      <c r="AA2076" s="2">
        <f t="shared" si="1096"/>
        <v>0</v>
      </c>
      <c r="AB2076" s="26">
        <f t="shared" si="1118"/>
        <v>6.7299999999999999E-2</v>
      </c>
      <c r="AC2076" s="27">
        <f t="shared" si="1100"/>
        <v>6</v>
      </c>
      <c r="AD2076" s="27">
        <v>252</v>
      </c>
      <c r="AE2076" s="10">
        <f t="shared" si="1094"/>
        <v>1.0015519669999999</v>
      </c>
      <c r="AF2076" s="2">
        <f t="shared" si="1097"/>
        <v>381.53949462000003</v>
      </c>
      <c r="AG2076" s="2">
        <f t="shared" si="1112"/>
        <v>388.06537235000002</v>
      </c>
      <c r="AH2076" s="3" t="str">
        <f t="shared" si="1113"/>
        <v>-</v>
      </c>
      <c r="AI2076" s="4" t="str">
        <f t="shared" si="1095"/>
        <v>A+J=</v>
      </c>
      <c r="AJ2076" s="11">
        <f t="shared" si="1119"/>
        <v>42891</v>
      </c>
      <c r="AK2076" s="11"/>
      <c r="AL2076" s="4"/>
      <c r="AM2076" s="1"/>
      <c r="AN2076" s="11"/>
      <c r="AO2076" s="1"/>
      <c r="AP2076" s="1"/>
      <c r="AQ2076" s="1"/>
      <c r="AR2076" s="1"/>
      <c r="AS2076" s="6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</row>
    <row r="2077" spans="1:55" x14ac:dyDescent="0.2">
      <c r="A2077" s="144">
        <f t="shared" si="1114"/>
        <v>42866</v>
      </c>
      <c r="B2077" s="2">
        <f t="shared" si="1101"/>
        <v>250515.12508678364</v>
      </c>
      <c r="C2077" s="2">
        <f t="shared" si="1115"/>
        <v>173202.68803667999</v>
      </c>
      <c r="D2077" s="68">
        <f>SUM(Y2077:Y$2190)</f>
        <v>11519.502952749999</v>
      </c>
      <c r="E2077" s="68">
        <f t="shared" si="1102"/>
        <v>161683.18508393</v>
      </c>
      <c r="F2077" s="72">
        <f t="shared" si="1090"/>
        <v>4821.6899999999996</v>
      </c>
      <c r="G2077" s="3">
        <f>IF(N2077=1,VLOOKUP(A2076,[1]Plan1!$BG$69:$BI$188,3),G2076)</f>
        <v>4828.4399999999996</v>
      </c>
      <c r="H2077" s="11">
        <f t="shared" si="1091"/>
        <v>42797</v>
      </c>
      <c r="I2077" s="11">
        <f t="shared" si="1092"/>
        <v>42828</v>
      </c>
      <c r="J2077" s="26">
        <f t="shared" si="1103"/>
        <v>1.3999240930047119E-3</v>
      </c>
      <c r="K2077" s="11">
        <f t="shared" si="1116"/>
        <v>42887</v>
      </c>
      <c r="L2077" s="11">
        <f t="shared" si="1104"/>
        <v>42887</v>
      </c>
      <c r="M2077" s="1">
        <f t="shared" si="1117"/>
        <v>22</v>
      </c>
      <c r="N2077" s="1">
        <f t="shared" ref="N2077:N2140" si="1120">(M2077-(NETWORKDAYS(A2077,L2077,AN$137:AN$327)-1))</f>
        <v>7</v>
      </c>
      <c r="O2077" s="2">
        <f t="shared" si="1105"/>
        <v>1.0004452100000001</v>
      </c>
      <c r="P2077" s="10">
        <f t="shared" si="1099"/>
        <v>1.0024991299999999</v>
      </c>
      <c r="Q2077" s="10">
        <f t="shared" si="1093"/>
        <v>1.4448478487836436</v>
      </c>
      <c r="R2077" s="2">
        <f t="shared" si="1098"/>
        <v>1.4454910999999999</v>
      </c>
      <c r="S2077" s="2">
        <f t="shared" si="1088"/>
        <v>1.4193921199999999</v>
      </c>
      <c r="T2077" s="2">
        <f t="shared" si="1106"/>
        <v>245842.53056208001</v>
      </c>
      <c r="U2077" s="2">
        <f t="shared" si="1107"/>
        <v>4831.1887647000813</v>
      </c>
      <c r="V2077" s="2">
        <f t="shared" si="1108"/>
        <v>72028.419974543562</v>
      </c>
      <c r="W2077" s="2">
        <f t="shared" si="1109"/>
        <v>250062.29677592363</v>
      </c>
      <c r="X2077" s="27">
        <f t="shared" si="1110"/>
        <v>0</v>
      </c>
      <c r="Y2077" s="2">
        <f t="shared" si="1089"/>
        <v>0</v>
      </c>
      <c r="Z2077" s="67">
        <f t="shared" si="1111"/>
        <v>0</v>
      </c>
      <c r="AA2077" s="2">
        <f t="shared" si="1096"/>
        <v>0</v>
      </c>
      <c r="AB2077" s="26">
        <f t="shared" si="1118"/>
        <v>6.7299999999999999E-2</v>
      </c>
      <c r="AC2077" s="27">
        <f t="shared" si="1100"/>
        <v>7</v>
      </c>
      <c r="AD2077" s="27">
        <v>252</v>
      </c>
      <c r="AE2077" s="10">
        <f t="shared" si="1094"/>
        <v>1.0018108619999999</v>
      </c>
      <c r="AF2077" s="2">
        <f t="shared" si="1097"/>
        <v>445.18689656999999</v>
      </c>
      <c r="AG2077" s="2">
        <f t="shared" si="1112"/>
        <v>452.82831085999999</v>
      </c>
      <c r="AH2077" s="3" t="str">
        <f t="shared" si="1113"/>
        <v>-</v>
      </c>
      <c r="AI2077" s="4" t="str">
        <f t="shared" si="1095"/>
        <v>A+J=</v>
      </c>
      <c r="AJ2077" s="11">
        <f t="shared" si="1119"/>
        <v>42891</v>
      </c>
      <c r="AK2077" s="11"/>
      <c r="AL2077" s="4"/>
      <c r="AM2077" s="1"/>
      <c r="AN2077" s="11"/>
      <c r="AO2077" s="1"/>
      <c r="AP2077" s="1"/>
      <c r="AQ2077" s="1"/>
      <c r="AR2077" s="1"/>
      <c r="AS2077" s="6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</row>
    <row r="2078" spans="1:55" x14ac:dyDescent="0.2">
      <c r="A2078" s="144">
        <f t="shared" si="1114"/>
        <v>42867</v>
      </c>
      <c r="B2078" s="2">
        <f t="shared" si="1101"/>
        <v>250594.77626946842</v>
      </c>
      <c r="C2078" s="2">
        <f t="shared" si="1115"/>
        <v>173202.68803667999</v>
      </c>
      <c r="D2078" s="68">
        <f>SUM(Y2078:Y$2190)</f>
        <v>11519.502952749999</v>
      </c>
      <c r="E2078" s="68">
        <f t="shared" si="1102"/>
        <v>161683.18508393</v>
      </c>
      <c r="F2078" s="72">
        <f t="shared" si="1090"/>
        <v>4821.6899999999996</v>
      </c>
      <c r="G2078" s="3">
        <f>IF(N2078=1,VLOOKUP(A2077,[1]Plan1!$BG$69:$BI$188,3),G2077)</f>
        <v>4828.4399999999996</v>
      </c>
      <c r="H2078" s="11">
        <f t="shared" si="1091"/>
        <v>42797</v>
      </c>
      <c r="I2078" s="11">
        <f t="shared" si="1092"/>
        <v>42828</v>
      </c>
      <c r="J2078" s="26">
        <f t="shared" si="1103"/>
        <v>1.3999240930047119E-3</v>
      </c>
      <c r="K2078" s="11">
        <f t="shared" si="1116"/>
        <v>42887</v>
      </c>
      <c r="L2078" s="11">
        <f t="shared" si="1104"/>
        <v>42887</v>
      </c>
      <c r="M2078" s="1">
        <f t="shared" si="1117"/>
        <v>22</v>
      </c>
      <c r="N2078" s="1">
        <f t="shared" si="1120"/>
        <v>8</v>
      </c>
      <c r="O2078" s="2">
        <f t="shared" si="1105"/>
        <v>1.00050883</v>
      </c>
      <c r="P2078" s="10">
        <f t="shared" si="1099"/>
        <v>1.0024991299999999</v>
      </c>
      <c r="Q2078" s="10">
        <f t="shared" si="1093"/>
        <v>1.4448478487836436</v>
      </c>
      <c r="R2078" s="2">
        <f t="shared" si="1098"/>
        <v>1.4455830300000001</v>
      </c>
      <c r="S2078" s="2">
        <f t="shared" ref="S2078:S2141" si="1121">IF(AND(X2078&gt;0,MONTH(A2078)=10),R2078,S2077)</f>
        <v>1.4193921199999999</v>
      </c>
      <c r="T2078" s="2">
        <f t="shared" si="1106"/>
        <v>245842.53056208001</v>
      </c>
      <c r="U2078" s="2">
        <f t="shared" si="1107"/>
        <v>4831.1887647000813</v>
      </c>
      <c r="V2078" s="2">
        <f t="shared" si="1108"/>
        <v>72043.283509748348</v>
      </c>
      <c r="W2078" s="2">
        <f t="shared" si="1109"/>
        <v>250077.16031112842</v>
      </c>
      <c r="X2078" s="27">
        <f t="shared" si="1110"/>
        <v>0</v>
      </c>
      <c r="Y2078" s="2">
        <f t="shared" ref="Y2078:Y2141" si="1122">IF(X2078&gt;0,VLOOKUP(A2078,AN$12:AR$131,5),0)</f>
        <v>0</v>
      </c>
      <c r="Z2078" s="67">
        <f t="shared" si="1111"/>
        <v>0</v>
      </c>
      <c r="AA2078" s="2">
        <f t="shared" si="1096"/>
        <v>0</v>
      </c>
      <c r="AB2078" s="26">
        <f t="shared" si="1118"/>
        <v>6.7299999999999999E-2</v>
      </c>
      <c r="AC2078" s="27">
        <f t="shared" si="1100"/>
        <v>8</v>
      </c>
      <c r="AD2078" s="27">
        <v>252</v>
      </c>
      <c r="AE2078" s="10">
        <f t="shared" si="1094"/>
        <v>1.002069825</v>
      </c>
      <c r="AF2078" s="2">
        <f t="shared" si="1097"/>
        <v>508.85101581999999</v>
      </c>
      <c r="AG2078" s="2">
        <f t="shared" si="1112"/>
        <v>517.61595834000002</v>
      </c>
      <c r="AH2078" s="3" t="str">
        <f t="shared" si="1113"/>
        <v>-</v>
      </c>
      <c r="AI2078" s="4" t="str">
        <f t="shared" si="1095"/>
        <v>A+J=</v>
      </c>
      <c r="AJ2078" s="11">
        <f t="shared" si="1119"/>
        <v>42891</v>
      </c>
      <c r="AK2078" s="11"/>
      <c r="AL2078" s="4"/>
      <c r="AM2078" s="1"/>
      <c r="AN2078" s="11"/>
      <c r="AO2078" s="1"/>
      <c r="AP2078" s="1"/>
      <c r="AQ2078" s="1"/>
      <c r="AR2078" s="1"/>
      <c r="AS2078" s="6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</row>
    <row r="2079" spans="1:55" x14ac:dyDescent="0.2">
      <c r="A2079" s="144">
        <f t="shared" si="1114"/>
        <v>42868</v>
      </c>
      <c r="B2079" s="2">
        <f t="shared" si="1101"/>
        <v>250674.45003583131</v>
      </c>
      <c r="C2079" s="2">
        <f t="shared" si="1115"/>
        <v>173202.68803667999</v>
      </c>
      <c r="D2079" s="68">
        <f>SUM(Y2079:Y$2190)</f>
        <v>11519.502952749999</v>
      </c>
      <c r="E2079" s="68">
        <f t="shared" si="1102"/>
        <v>161683.18508393</v>
      </c>
      <c r="F2079" s="72">
        <f t="shared" ref="F2079:F2142" si="1123">IF(G2079=G2078,F2078,G2078)</f>
        <v>4821.6899999999996</v>
      </c>
      <c r="G2079" s="3">
        <f>IF(N2079=1,VLOOKUP(A2078,[1]Plan1!$BG$69:$BI$188,3),G2078)</f>
        <v>4828.4399999999996</v>
      </c>
      <c r="H2079" s="11">
        <f t="shared" ref="H2079:H2142" si="1124">EDATE(I2079,-1)</f>
        <v>42797</v>
      </c>
      <c r="I2079" s="11">
        <f t="shared" ref="I2079:I2142" si="1125">IF(X2078&gt;0,EDATE(A2079,-1),+I2078)</f>
        <v>42828</v>
      </c>
      <c r="J2079" s="26">
        <f t="shared" si="1103"/>
        <v>1.3999240930047119E-3</v>
      </c>
      <c r="K2079" s="11">
        <f t="shared" si="1116"/>
        <v>42887</v>
      </c>
      <c r="L2079" s="11">
        <f t="shared" si="1104"/>
        <v>42887</v>
      </c>
      <c r="M2079" s="1">
        <f t="shared" si="1117"/>
        <v>22</v>
      </c>
      <c r="N2079" s="1">
        <f t="shared" si="1120"/>
        <v>9</v>
      </c>
      <c r="O2079" s="2">
        <f t="shared" si="1105"/>
        <v>1.0005724499999999</v>
      </c>
      <c r="P2079" s="10">
        <f t="shared" si="1099"/>
        <v>1.0024991299999999</v>
      </c>
      <c r="Q2079" s="10">
        <f t="shared" ref="Q2079:Q2142" si="1126">IF(L2079&gt;L2078,Q2078*P2079,Q2078)</f>
        <v>1.4448478487836436</v>
      </c>
      <c r="R2079" s="2">
        <f t="shared" si="1098"/>
        <v>1.4456749499999999</v>
      </c>
      <c r="S2079" s="2">
        <f t="shared" si="1121"/>
        <v>1.4193921199999999</v>
      </c>
      <c r="T2079" s="2">
        <f t="shared" si="1106"/>
        <v>245842.53056208001</v>
      </c>
      <c r="U2079" s="2">
        <f t="shared" si="1107"/>
        <v>4831.1887647000813</v>
      </c>
      <c r="V2079" s="2">
        <f t="shared" si="1108"/>
        <v>72058.145428121235</v>
      </c>
      <c r="W2079" s="2">
        <f t="shared" si="1109"/>
        <v>250092.02222950131</v>
      </c>
      <c r="X2079" s="27">
        <f t="shared" si="1110"/>
        <v>0</v>
      </c>
      <c r="Y2079" s="2">
        <f t="shared" si="1122"/>
        <v>0</v>
      </c>
      <c r="Z2079" s="67">
        <f t="shared" si="1111"/>
        <v>0</v>
      </c>
      <c r="AA2079" s="2">
        <f t="shared" si="1096"/>
        <v>0</v>
      </c>
      <c r="AB2079" s="26">
        <f t="shared" si="1118"/>
        <v>6.7299999999999999E-2</v>
      </c>
      <c r="AC2079" s="27">
        <f t="shared" si="1100"/>
        <v>9</v>
      </c>
      <c r="AD2079" s="27">
        <v>252</v>
      </c>
      <c r="AE2079" s="10">
        <f t="shared" ref="AE2079:AE2142" si="1127">ROUND((1+AB2079)^TRUNC((AC2079/AD2079),9),9)</f>
        <v>1.0023288539999999</v>
      </c>
      <c r="AF2079" s="2">
        <f t="shared" si="1097"/>
        <v>572.53136066000002</v>
      </c>
      <c r="AG2079" s="2">
        <f t="shared" si="1112"/>
        <v>582.42780632999995</v>
      </c>
      <c r="AH2079" s="3" t="str">
        <f t="shared" si="1113"/>
        <v>-</v>
      </c>
      <c r="AI2079" s="4" t="str">
        <f t="shared" si="1095"/>
        <v>A+J=</v>
      </c>
      <c r="AJ2079" s="11">
        <f t="shared" si="1119"/>
        <v>42891</v>
      </c>
      <c r="AK2079" s="11"/>
      <c r="AL2079" s="4"/>
      <c r="AM2079" s="1"/>
      <c r="AN2079" s="11"/>
      <c r="AO2079" s="1"/>
      <c r="AP2079" s="1"/>
      <c r="AQ2079" s="1"/>
      <c r="AR2079" s="1"/>
      <c r="AS2079" s="6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</row>
    <row r="2080" spans="1:55" x14ac:dyDescent="0.2">
      <c r="A2080" s="144">
        <f t="shared" si="1114"/>
        <v>42869</v>
      </c>
      <c r="B2080" s="2">
        <f t="shared" si="1101"/>
        <v>250674.45003583131</v>
      </c>
      <c r="C2080" s="2">
        <f t="shared" si="1115"/>
        <v>173202.68803667999</v>
      </c>
      <c r="D2080" s="68">
        <f>SUM(Y2080:Y$2190)</f>
        <v>11519.502952749999</v>
      </c>
      <c r="E2080" s="68">
        <f t="shared" si="1102"/>
        <v>161683.18508393</v>
      </c>
      <c r="F2080" s="72">
        <f t="shared" si="1123"/>
        <v>4821.6899999999996</v>
      </c>
      <c r="G2080" s="3">
        <f>IF(N2080=1,VLOOKUP(A2079,[1]Plan1!$BG$69:$BI$188,3),G2079)</f>
        <v>4828.4399999999996</v>
      </c>
      <c r="H2080" s="11">
        <f t="shared" si="1124"/>
        <v>42797</v>
      </c>
      <c r="I2080" s="11">
        <f t="shared" si="1125"/>
        <v>42828</v>
      </c>
      <c r="J2080" s="26">
        <f t="shared" si="1103"/>
        <v>1.3999240930047119E-3</v>
      </c>
      <c r="K2080" s="11">
        <f t="shared" si="1116"/>
        <v>42887</v>
      </c>
      <c r="L2080" s="11">
        <f t="shared" si="1104"/>
        <v>42887</v>
      </c>
      <c r="M2080" s="1">
        <f t="shared" si="1117"/>
        <v>22</v>
      </c>
      <c r="N2080" s="1">
        <f t="shared" si="1120"/>
        <v>9</v>
      </c>
      <c r="O2080" s="2">
        <f t="shared" si="1105"/>
        <v>1.0005724499999999</v>
      </c>
      <c r="P2080" s="10">
        <f t="shared" si="1099"/>
        <v>1.0024991299999999</v>
      </c>
      <c r="Q2080" s="10">
        <f t="shared" si="1126"/>
        <v>1.4448478487836436</v>
      </c>
      <c r="R2080" s="2">
        <f t="shared" si="1098"/>
        <v>1.4456749499999999</v>
      </c>
      <c r="S2080" s="2">
        <f t="shared" si="1121"/>
        <v>1.4193921199999999</v>
      </c>
      <c r="T2080" s="2">
        <f t="shared" si="1106"/>
        <v>245842.53056208001</v>
      </c>
      <c r="U2080" s="2">
        <f t="shared" si="1107"/>
        <v>4831.1887647000813</v>
      </c>
      <c r="V2080" s="2">
        <f t="shared" si="1108"/>
        <v>72058.145428121235</v>
      </c>
      <c r="W2080" s="2">
        <f t="shared" si="1109"/>
        <v>250092.02222950131</v>
      </c>
      <c r="X2080" s="27">
        <f t="shared" si="1110"/>
        <v>0</v>
      </c>
      <c r="Y2080" s="2">
        <f t="shared" si="1122"/>
        <v>0</v>
      </c>
      <c r="Z2080" s="67">
        <f t="shared" si="1111"/>
        <v>0</v>
      </c>
      <c r="AA2080" s="2">
        <f t="shared" si="1096"/>
        <v>0</v>
      </c>
      <c r="AB2080" s="26">
        <f t="shared" si="1118"/>
        <v>6.7299999999999999E-2</v>
      </c>
      <c r="AC2080" s="27">
        <f t="shared" si="1100"/>
        <v>9</v>
      </c>
      <c r="AD2080" s="27">
        <v>252</v>
      </c>
      <c r="AE2080" s="10">
        <f t="shared" si="1127"/>
        <v>1.0023288539999999</v>
      </c>
      <c r="AF2080" s="2">
        <f t="shared" si="1097"/>
        <v>572.53136066000002</v>
      </c>
      <c r="AG2080" s="2">
        <f t="shared" si="1112"/>
        <v>582.42780632999995</v>
      </c>
      <c r="AH2080" s="3" t="str">
        <f t="shared" si="1113"/>
        <v>-</v>
      </c>
      <c r="AI2080" s="4" t="str">
        <f t="shared" si="1095"/>
        <v>A+J=</v>
      </c>
      <c r="AJ2080" s="11">
        <f t="shared" si="1119"/>
        <v>42891</v>
      </c>
      <c r="AK2080" s="11"/>
      <c r="AL2080" s="4"/>
      <c r="AM2080" s="1"/>
      <c r="AN2080" s="11"/>
      <c r="AO2080" s="1"/>
      <c r="AP2080" s="1"/>
      <c r="AQ2080" s="1"/>
      <c r="AR2080" s="1"/>
      <c r="AS2080" s="6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</row>
    <row r="2081" spans="1:55" x14ac:dyDescent="0.2">
      <c r="A2081" s="144">
        <f t="shared" si="1114"/>
        <v>42870</v>
      </c>
      <c r="B2081" s="2">
        <f t="shared" si="1101"/>
        <v>250674.45003583131</v>
      </c>
      <c r="C2081" s="2">
        <f t="shared" si="1115"/>
        <v>173202.68803667999</v>
      </c>
      <c r="D2081" s="68">
        <f>SUM(Y2081:Y$2190)</f>
        <v>11519.502952749999</v>
      </c>
      <c r="E2081" s="68">
        <f t="shared" si="1102"/>
        <v>161683.18508393</v>
      </c>
      <c r="F2081" s="72">
        <f t="shared" si="1123"/>
        <v>4821.6899999999996</v>
      </c>
      <c r="G2081" s="3">
        <f>IF(N2081=1,VLOOKUP(A2080,[1]Plan1!$BG$69:$BI$188,3),G2080)</f>
        <v>4828.4399999999996</v>
      </c>
      <c r="H2081" s="11">
        <f t="shared" si="1124"/>
        <v>42797</v>
      </c>
      <c r="I2081" s="11">
        <f t="shared" si="1125"/>
        <v>42828</v>
      </c>
      <c r="J2081" s="26">
        <f t="shared" si="1103"/>
        <v>1.3999240930047119E-3</v>
      </c>
      <c r="K2081" s="11">
        <f t="shared" si="1116"/>
        <v>42887</v>
      </c>
      <c r="L2081" s="11">
        <f t="shared" si="1104"/>
        <v>42887</v>
      </c>
      <c r="M2081" s="1">
        <f t="shared" si="1117"/>
        <v>22</v>
      </c>
      <c r="N2081" s="1">
        <f t="shared" si="1120"/>
        <v>9</v>
      </c>
      <c r="O2081" s="2">
        <f t="shared" si="1105"/>
        <v>1.0005724499999999</v>
      </c>
      <c r="P2081" s="10">
        <f t="shared" si="1099"/>
        <v>1.0024991299999999</v>
      </c>
      <c r="Q2081" s="10">
        <f t="shared" si="1126"/>
        <v>1.4448478487836436</v>
      </c>
      <c r="R2081" s="2">
        <f t="shared" si="1098"/>
        <v>1.4456749499999999</v>
      </c>
      <c r="S2081" s="2">
        <f t="shared" si="1121"/>
        <v>1.4193921199999999</v>
      </c>
      <c r="T2081" s="2">
        <f t="shared" si="1106"/>
        <v>245842.53056208001</v>
      </c>
      <c r="U2081" s="2">
        <f t="shared" si="1107"/>
        <v>4831.1887647000813</v>
      </c>
      <c r="V2081" s="2">
        <f t="shared" si="1108"/>
        <v>72058.145428121235</v>
      </c>
      <c r="W2081" s="2">
        <f t="shared" si="1109"/>
        <v>250092.02222950131</v>
      </c>
      <c r="X2081" s="27">
        <f t="shared" si="1110"/>
        <v>0</v>
      </c>
      <c r="Y2081" s="2">
        <f t="shared" si="1122"/>
        <v>0</v>
      </c>
      <c r="Z2081" s="67">
        <f t="shared" si="1111"/>
        <v>0</v>
      </c>
      <c r="AA2081" s="2">
        <f t="shared" si="1096"/>
        <v>0</v>
      </c>
      <c r="AB2081" s="26">
        <f t="shared" si="1118"/>
        <v>6.7299999999999999E-2</v>
      </c>
      <c r="AC2081" s="27">
        <f t="shared" si="1100"/>
        <v>9</v>
      </c>
      <c r="AD2081" s="27">
        <v>252</v>
      </c>
      <c r="AE2081" s="10">
        <f t="shared" si="1127"/>
        <v>1.0023288539999999</v>
      </c>
      <c r="AF2081" s="2">
        <f t="shared" si="1097"/>
        <v>572.53136066000002</v>
      </c>
      <c r="AG2081" s="2">
        <f t="shared" si="1112"/>
        <v>582.42780632999995</v>
      </c>
      <c r="AH2081" s="3" t="str">
        <f t="shared" si="1113"/>
        <v>-</v>
      </c>
      <c r="AI2081" s="4" t="str">
        <f t="shared" si="1095"/>
        <v>A+J=</v>
      </c>
      <c r="AJ2081" s="11">
        <f t="shared" si="1119"/>
        <v>42891</v>
      </c>
      <c r="AK2081" s="11"/>
      <c r="AL2081" s="4"/>
      <c r="AM2081" s="1"/>
      <c r="AN2081" s="11"/>
      <c r="AO2081" s="1"/>
      <c r="AP2081" s="1"/>
      <c r="AQ2081" s="1"/>
      <c r="AR2081" s="1"/>
      <c r="AS2081" s="6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</row>
    <row r="2082" spans="1:55" x14ac:dyDescent="0.2">
      <c r="A2082" s="144">
        <f t="shared" si="1114"/>
        <v>42871</v>
      </c>
      <c r="B2082" s="2">
        <f t="shared" si="1101"/>
        <v>250754.14987971613</v>
      </c>
      <c r="C2082" s="2">
        <f t="shared" si="1115"/>
        <v>173202.68803667999</v>
      </c>
      <c r="D2082" s="68">
        <f>SUM(Y2082:Y$2190)</f>
        <v>11519.502952749999</v>
      </c>
      <c r="E2082" s="68">
        <f t="shared" si="1102"/>
        <v>161683.18508393</v>
      </c>
      <c r="F2082" s="72">
        <f t="shared" si="1123"/>
        <v>4821.6899999999996</v>
      </c>
      <c r="G2082" s="3">
        <f>IF(N2082=1,VLOOKUP(A2081,[1]Plan1!$BG$69:$BI$188,3),G2081)</f>
        <v>4828.4399999999996</v>
      </c>
      <c r="H2082" s="11">
        <f t="shared" si="1124"/>
        <v>42797</v>
      </c>
      <c r="I2082" s="11">
        <f t="shared" si="1125"/>
        <v>42828</v>
      </c>
      <c r="J2082" s="26">
        <f t="shared" si="1103"/>
        <v>1.3999240930047119E-3</v>
      </c>
      <c r="K2082" s="11">
        <f t="shared" si="1116"/>
        <v>42887</v>
      </c>
      <c r="L2082" s="11">
        <f t="shared" si="1104"/>
        <v>42887</v>
      </c>
      <c r="M2082" s="1">
        <f t="shared" si="1117"/>
        <v>22</v>
      </c>
      <c r="N2082" s="1">
        <f t="shared" si="1120"/>
        <v>10</v>
      </c>
      <c r="O2082" s="2">
        <f t="shared" si="1105"/>
        <v>1.00063608</v>
      </c>
      <c r="P2082" s="10">
        <f t="shared" si="1099"/>
        <v>1.0024991299999999</v>
      </c>
      <c r="Q2082" s="10">
        <f t="shared" si="1126"/>
        <v>1.4448478487836436</v>
      </c>
      <c r="R2082" s="2">
        <f t="shared" si="1098"/>
        <v>1.4457668800000001</v>
      </c>
      <c r="S2082" s="2">
        <f t="shared" si="1121"/>
        <v>1.4193921199999999</v>
      </c>
      <c r="T2082" s="2">
        <f t="shared" si="1106"/>
        <v>245842.53056208001</v>
      </c>
      <c r="U2082" s="2">
        <f t="shared" si="1107"/>
        <v>4831.1887647000813</v>
      </c>
      <c r="V2082" s="2">
        <f t="shared" si="1108"/>
        <v>72073.008963326036</v>
      </c>
      <c r="W2082" s="2">
        <f t="shared" si="1109"/>
        <v>250106.88576470612</v>
      </c>
      <c r="X2082" s="27">
        <f t="shared" si="1110"/>
        <v>0</v>
      </c>
      <c r="Y2082" s="2">
        <f t="shared" si="1122"/>
        <v>0</v>
      </c>
      <c r="Z2082" s="67">
        <f t="shared" si="1111"/>
        <v>0</v>
      </c>
      <c r="AA2082" s="2">
        <f t="shared" si="1096"/>
        <v>0</v>
      </c>
      <c r="AB2082" s="26">
        <f t="shared" si="1118"/>
        <v>6.7299999999999999E-2</v>
      </c>
      <c r="AC2082" s="27">
        <f t="shared" si="1100"/>
        <v>10</v>
      </c>
      <c r="AD2082" s="27">
        <v>252</v>
      </c>
      <c r="AE2082" s="10">
        <f t="shared" si="1127"/>
        <v>1.0025879499999999</v>
      </c>
      <c r="AF2082" s="2">
        <f t="shared" si="1097"/>
        <v>636.22817696000004</v>
      </c>
      <c r="AG2082" s="2">
        <f t="shared" si="1112"/>
        <v>647.26411500999995</v>
      </c>
      <c r="AH2082" s="3" t="str">
        <f t="shared" si="1113"/>
        <v>-</v>
      </c>
      <c r="AI2082" s="4" t="str">
        <f t="shared" ref="AI2082:AI2145" si="1128">AI2081</f>
        <v>A+J=</v>
      </c>
      <c r="AJ2082" s="11">
        <f t="shared" si="1119"/>
        <v>42891</v>
      </c>
      <c r="AK2082" s="11"/>
      <c r="AL2082" s="4"/>
      <c r="AM2082" s="1"/>
      <c r="AN2082" s="11"/>
      <c r="AO2082" s="1"/>
      <c r="AP2082" s="1"/>
      <c r="AQ2082" s="1"/>
      <c r="AR2082" s="1"/>
      <c r="AS2082" s="6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</row>
    <row r="2083" spans="1:55" x14ac:dyDescent="0.2">
      <c r="A2083" s="144">
        <f t="shared" si="1114"/>
        <v>42872</v>
      </c>
      <c r="B2083" s="2">
        <f t="shared" si="1101"/>
        <v>250833.87580535273</v>
      </c>
      <c r="C2083" s="2">
        <f t="shared" si="1115"/>
        <v>173202.68803667999</v>
      </c>
      <c r="D2083" s="68">
        <f>SUM(Y2083:Y$2190)</f>
        <v>11519.502952749999</v>
      </c>
      <c r="E2083" s="68">
        <f t="shared" si="1102"/>
        <v>161683.18508393</v>
      </c>
      <c r="F2083" s="72">
        <f t="shared" si="1123"/>
        <v>4821.6899999999996</v>
      </c>
      <c r="G2083" s="3">
        <f>IF(N2083=1,VLOOKUP(A2082,[1]Plan1!$BG$69:$BI$188,3),G2082)</f>
        <v>4828.4399999999996</v>
      </c>
      <c r="H2083" s="11">
        <f t="shared" si="1124"/>
        <v>42797</v>
      </c>
      <c r="I2083" s="11">
        <f t="shared" si="1125"/>
        <v>42828</v>
      </c>
      <c r="J2083" s="26">
        <f t="shared" si="1103"/>
        <v>1.3999240930047119E-3</v>
      </c>
      <c r="K2083" s="11">
        <f t="shared" si="1116"/>
        <v>42887</v>
      </c>
      <c r="L2083" s="11">
        <f t="shared" si="1104"/>
        <v>42887</v>
      </c>
      <c r="M2083" s="1">
        <f t="shared" si="1117"/>
        <v>22</v>
      </c>
      <c r="N2083" s="1">
        <f t="shared" si="1120"/>
        <v>11</v>
      </c>
      <c r="O2083" s="2">
        <f t="shared" si="1105"/>
        <v>1.0006997099999999</v>
      </c>
      <c r="P2083" s="10">
        <f t="shared" si="1099"/>
        <v>1.0024991299999999</v>
      </c>
      <c r="Q2083" s="10">
        <f t="shared" si="1126"/>
        <v>1.4448478487836436</v>
      </c>
      <c r="R2083" s="2">
        <f t="shared" si="1098"/>
        <v>1.44585882</v>
      </c>
      <c r="S2083" s="2">
        <f t="shared" si="1121"/>
        <v>1.4193921199999999</v>
      </c>
      <c r="T2083" s="2">
        <f t="shared" si="1106"/>
        <v>245842.53056208001</v>
      </c>
      <c r="U2083" s="2">
        <f t="shared" si="1107"/>
        <v>4831.1887647000813</v>
      </c>
      <c r="V2083" s="2">
        <f t="shared" si="1108"/>
        <v>72087.874115362632</v>
      </c>
      <c r="W2083" s="2">
        <f t="shared" si="1109"/>
        <v>250121.75091674272</v>
      </c>
      <c r="X2083" s="27">
        <f t="shared" si="1110"/>
        <v>0</v>
      </c>
      <c r="Y2083" s="2">
        <f t="shared" si="1122"/>
        <v>0</v>
      </c>
      <c r="Z2083" s="67">
        <f t="shared" si="1111"/>
        <v>0</v>
      </c>
      <c r="AA2083" s="2">
        <f t="shared" si="1096"/>
        <v>0</v>
      </c>
      <c r="AB2083" s="26">
        <f t="shared" si="1118"/>
        <v>6.7299999999999999E-2</v>
      </c>
      <c r="AC2083" s="27">
        <f t="shared" si="1100"/>
        <v>11</v>
      </c>
      <c r="AD2083" s="27">
        <v>252</v>
      </c>
      <c r="AE2083" s="10">
        <f t="shared" si="1127"/>
        <v>1.0028471130000001</v>
      </c>
      <c r="AF2083" s="2">
        <f t="shared" si="1097"/>
        <v>699.94146470999999</v>
      </c>
      <c r="AG2083" s="2">
        <f t="shared" si="1112"/>
        <v>712.12488860999997</v>
      </c>
      <c r="AH2083" s="3" t="str">
        <f t="shared" si="1113"/>
        <v>-</v>
      </c>
      <c r="AI2083" s="4" t="str">
        <f t="shared" si="1128"/>
        <v>A+J=</v>
      </c>
      <c r="AJ2083" s="11">
        <f t="shared" si="1119"/>
        <v>42891</v>
      </c>
      <c r="AK2083" s="11"/>
      <c r="AL2083" s="4"/>
      <c r="AM2083" s="1"/>
      <c r="AN2083" s="11"/>
      <c r="AO2083" s="1"/>
      <c r="AP2083" s="1"/>
      <c r="AQ2083" s="1"/>
      <c r="AR2083" s="1"/>
      <c r="AS2083" s="6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</row>
    <row r="2084" spans="1:55" x14ac:dyDescent="0.2">
      <c r="A2084" s="144">
        <f t="shared" si="1114"/>
        <v>42873</v>
      </c>
      <c r="B2084" s="2">
        <f t="shared" si="1101"/>
        <v>250913.62781700119</v>
      </c>
      <c r="C2084" s="2">
        <f t="shared" si="1115"/>
        <v>173202.68803667999</v>
      </c>
      <c r="D2084" s="68">
        <f>SUM(Y2084:Y$2190)</f>
        <v>11519.502952749999</v>
      </c>
      <c r="E2084" s="68">
        <f t="shared" si="1102"/>
        <v>161683.18508393</v>
      </c>
      <c r="F2084" s="72">
        <f t="shared" si="1123"/>
        <v>4821.6899999999996</v>
      </c>
      <c r="G2084" s="3">
        <f>IF(N2084=1,VLOOKUP(A2083,[1]Plan1!$BG$69:$BI$188,3),G2083)</f>
        <v>4828.4399999999996</v>
      </c>
      <c r="H2084" s="11">
        <f t="shared" si="1124"/>
        <v>42797</v>
      </c>
      <c r="I2084" s="11">
        <f t="shared" si="1125"/>
        <v>42828</v>
      </c>
      <c r="J2084" s="26">
        <f t="shared" si="1103"/>
        <v>1.3999240930047119E-3</v>
      </c>
      <c r="K2084" s="11">
        <f t="shared" si="1116"/>
        <v>42887</v>
      </c>
      <c r="L2084" s="11">
        <f t="shared" si="1104"/>
        <v>42887</v>
      </c>
      <c r="M2084" s="1">
        <f t="shared" si="1117"/>
        <v>22</v>
      </c>
      <c r="N2084" s="1">
        <f t="shared" si="1120"/>
        <v>12</v>
      </c>
      <c r="O2084" s="2">
        <f t="shared" si="1105"/>
        <v>1.0007633499999999</v>
      </c>
      <c r="P2084" s="10">
        <f t="shared" si="1099"/>
        <v>1.0024991299999999</v>
      </c>
      <c r="Q2084" s="10">
        <f t="shared" si="1126"/>
        <v>1.4448478487836436</v>
      </c>
      <c r="R2084" s="2">
        <f t="shared" si="1098"/>
        <v>1.4459507700000001</v>
      </c>
      <c r="S2084" s="2">
        <f t="shared" si="1121"/>
        <v>1.4193921199999999</v>
      </c>
      <c r="T2084" s="2">
        <f t="shared" si="1106"/>
        <v>245842.53056208001</v>
      </c>
      <c r="U2084" s="2">
        <f t="shared" si="1107"/>
        <v>4831.1887647000813</v>
      </c>
      <c r="V2084" s="2">
        <f t="shared" si="1108"/>
        <v>72102.740884231112</v>
      </c>
      <c r="W2084" s="2">
        <f t="shared" si="1109"/>
        <v>250136.61768561119</v>
      </c>
      <c r="X2084" s="27">
        <f t="shared" si="1110"/>
        <v>0</v>
      </c>
      <c r="Y2084" s="2">
        <f t="shared" si="1122"/>
        <v>0</v>
      </c>
      <c r="Z2084" s="67">
        <f t="shared" si="1111"/>
        <v>0</v>
      </c>
      <c r="AA2084" s="2">
        <f t="shared" si="1096"/>
        <v>0</v>
      </c>
      <c r="AB2084" s="26">
        <f t="shared" si="1118"/>
        <v>6.7299999999999999E-2</v>
      </c>
      <c r="AC2084" s="27">
        <f t="shared" si="1100"/>
        <v>12</v>
      </c>
      <c r="AD2084" s="27">
        <v>252</v>
      </c>
      <c r="AE2084" s="10">
        <f t="shared" si="1127"/>
        <v>1.003106343</v>
      </c>
      <c r="AF2084" s="2">
        <f t="shared" si="1097"/>
        <v>763.67122390999998</v>
      </c>
      <c r="AG2084" s="2">
        <f t="shared" si="1112"/>
        <v>777.01013138999997</v>
      </c>
      <c r="AH2084" s="3" t="str">
        <f t="shared" si="1113"/>
        <v>-</v>
      </c>
      <c r="AI2084" s="4" t="str">
        <f t="shared" si="1128"/>
        <v>A+J=</v>
      </c>
      <c r="AJ2084" s="11">
        <f t="shared" si="1119"/>
        <v>42891</v>
      </c>
      <c r="AK2084" s="11"/>
      <c r="AL2084" s="4"/>
      <c r="AM2084" s="1"/>
      <c r="AN2084" s="11"/>
      <c r="AO2084" s="1"/>
      <c r="AP2084" s="1"/>
      <c r="AQ2084" s="1"/>
      <c r="AR2084" s="1"/>
      <c r="AS2084" s="6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</row>
    <row r="2085" spans="1:55" x14ac:dyDescent="0.2">
      <c r="A2085" s="144">
        <f t="shared" si="1114"/>
        <v>42874</v>
      </c>
      <c r="B2085" s="2">
        <f t="shared" si="1101"/>
        <v>250993.40429660963</v>
      </c>
      <c r="C2085" s="2">
        <f t="shared" si="1115"/>
        <v>173202.68803667999</v>
      </c>
      <c r="D2085" s="68">
        <f>SUM(Y2085:Y$2190)</f>
        <v>11519.502952749999</v>
      </c>
      <c r="E2085" s="68">
        <f t="shared" si="1102"/>
        <v>161683.18508393</v>
      </c>
      <c r="F2085" s="72">
        <f t="shared" si="1123"/>
        <v>4821.6899999999996</v>
      </c>
      <c r="G2085" s="3">
        <f>IF(N2085=1,VLOOKUP(A2084,[1]Plan1!$BG$69:$BI$188,3),G2084)</f>
        <v>4828.4399999999996</v>
      </c>
      <c r="H2085" s="11">
        <f t="shared" si="1124"/>
        <v>42797</v>
      </c>
      <c r="I2085" s="11">
        <f t="shared" si="1125"/>
        <v>42828</v>
      </c>
      <c r="J2085" s="26">
        <f t="shared" si="1103"/>
        <v>1.3999240930047119E-3</v>
      </c>
      <c r="K2085" s="11">
        <f t="shared" si="1116"/>
        <v>42887</v>
      </c>
      <c r="L2085" s="11">
        <f t="shared" si="1104"/>
        <v>42887</v>
      </c>
      <c r="M2085" s="1">
        <f t="shared" si="1117"/>
        <v>22</v>
      </c>
      <c r="N2085" s="1">
        <f t="shared" si="1120"/>
        <v>13</v>
      </c>
      <c r="O2085" s="2">
        <f t="shared" si="1105"/>
        <v>1.00082699</v>
      </c>
      <c r="P2085" s="10">
        <f t="shared" si="1099"/>
        <v>1.0024991299999999</v>
      </c>
      <c r="Q2085" s="10">
        <f t="shared" si="1126"/>
        <v>1.4448478487836436</v>
      </c>
      <c r="R2085" s="2">
        <f t="shared" si="1098"/>
        <v>1.4460427199999999</v>
      </c>
      <c r="S2085" s="2">
        <f t="shared" si="1121"/>
        <v>1.4193921199999999</v>
      </c>
      <c r="T2085" s="2">
        <f t="shared" si="1106"/>
        <v>245842.53056208001</v>
      </c>
      <c r="U2085" s="2">
        <f t="shared" si="1107"/>
        <v>4831.1887647000813</v>
      </c>
      <c r="V2085" s="2">
        <f t="shared" si="1108"/>
        <v>72117.607653099549</v>
      </c>
      <c r="W2085" s="2">
        <f t="shared" si="1109"/>
        <v>250151.48445447962</v>
      </c>
      <c r="X2085" s="27">
        <f t="shared" si="1110"/>
        <v>0</v>
      </c>
      <c r="Y2085" s="2">
        <f t="shared" si="1122"/>
        <v>0</v>
      </c>
      <c r="Z2085" s="67">
        <f t="shared" si="1111"/>
        <v>0</v>
      </c>
      <c r="AA2085" s="2">
        <f t="shared" si="1096"/>
        <v>0</v>
      </c>
      <c r="AB2085" s="26">
        <f t="shared" si="1118"/>
        <v>6.7299999999999999E-2</v>
      </c>
      <c r="AC2085" s="27">
        <f t="shared" si="1100"/>
        <v>13</v>
      </c>
      <c r="AD2085" s="27">
        <v>252</v>
      </c>
      <c r="AE2085" s="10">
        <f t="shared" si="1127"/>
        <v>1.0033656399999999</v>
      </c>
      <c r="AF2085" s="2">
        <f t="shared" si="1097"/>
        <v>827.41745456000001</v>
      </c>
      <c r="AG2085" s="2">
        <f t="shared" si="1112"/>
        <v>841.91984213000001</v>
      </c>
      <c r="AH2085" s="3" t="str">
        <f t="shared" si="1113"/>
        <v>-</v>
      </c>
      <c r="AI2085" s="4" t="str">
        <f t="shared" si="1128"/>
        <v>A+J=</v>
      </c>
      <c r="AJ2085" s="11">
        <f t="shared" si="1119"/>
        <v>42891</v>
      </c>
      <c r="AK2085" s="11"/>
      <c r="AL2085" s="4"/>
      <c r="AM2085" s="1"/>
      <c r="AN2085" s="11"/>
      <c r="AO2085" s="1"/>
      <c r="AP2085" s="1"/>
      <c r="AQ2085" s="1"/>
      <c r="AR2085" s="1"/>
      <c r="AS2085" s="6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</row>
    <row r="2086" spans="1:55" x14ac:dyDescent="0.2">
      <c r="A2086" s="144">
        <f t="shared" si="1114"/>
        <v>42875</v>
      </c>
      <c r="B2086" s="2">
        <f t="shared" si="1101"/>
        <v>251073.20524719812</v>
      </c>
      <c r="C2086" s="2">
        <f t="shared" si="1115"/>
        <v>173202.68803667999</v>
      </c>
      <c r="D2086" s="68">
        <f>SUM(Y2086:Y$2190)</f>
        <v>11519.502952749999</v>
      </c>
      <c r="E2086" s="68">
        <f t="shared" si="1102"/>
        <v>161683.18508393</v>
      </c>
      <c r="F2086" s="72">
        <f t="shared" si="1123"/>
        <v>4821.6899999999996</v>
      </c>
      <c r="G2086" s="3">
        <f>IF(N2086=1,VLOOKUP(A2085,[1]Plan1!$BG$69:$BI$188,3),G2085)</f>
        <v>4828.4399999999996</v>
      </c>
      <c r="H2086" s="11">
        <f t="shared" si="1124"/>
        <v>42797</v>
      </c>
      <c r="I2086" s="11">
        <f t="shared" si="1125"/>
        <v>42828</v>
      </c>
      <c r="J2086" s="26">
        <f t="shared" si="1103"/>
        <v>1.3999240930047119E-3</v>
      </c>
      <c r="K2086" s="11">
        <f t="shared" si="1116"/>
        <v>42887</v>
      </c>
      <c r="L2086" s="11">
        <f t="shared" si="1104"/>
        <v>42887</v>
      </c>
      <c r="M2086" s="1">
        <f t="shared" si="1117"/>
        <v>22</v>
      </c>
      <c r="N2086" s="1">
        <f t="shared" si="1120"/>
        <v>14</v>
      </c>
      <c r="O2086" s="2">
        <f t="shared" si="1105"/>
        <v>1.00089063</v>
      </c>
      <c r="P2086" s="10">
        <f t="shared" si="1099"/>
        <v>1.0024991299999999</v>
      </c>
      <c r="Q2086" s="10">
        <f t="shared" si="1126"/>
        <v>1.4448478487836436</v>
      </c>
      <c r="R2086" s="2">
        <f t="shared" si="1098"/>
        <v>1.44613467</v>
      </c>
      <c r="S2086" s="2">
        <f t="shared" si="1121"/>
        <v>1.4193921199999999</v>
      </c>
      <c r="T2086" s="2">
        <f t="shared" si="1106"/>
        <v>245842.53056208001</v>
      </c>
      <c r="U2086" s="2">
        <f t="shared" si="1107"/>
        <v>4831.1887647000813</v>
      </c>
      <c r="V2086" s="2">
        <f t="shared" si="1108"/>
        <v>72132.474421968029</v>
      </c>
      <c r="W2086" s="2">
        <f t="shared" si="1109"/>
        <v>250166.35122334812</v>
      </c>
      <c r="X2086" s="27">
        <f t="shared" si="1110"/>
        <v>0</v>
      </c>
      <c r="Y2086" s="2">
        <f t="shared" si="1122"/>
        <v>0</v>
      </c>
      <c r="Z2086" s="67">
        <f t="shared" si="1111"/>
        <v>0</v>
      </c>
      <c r="AA2086" s="2">
        <f t="shared" si="1096"/>
        <v>0</v>
      </c>
      <c r="AB2086" s="26">
        <f t="shared" si="1118"/>
        <v>6.7299999999999999E-2</v>
      </c>
      <c r="AC2086" s="27">
        <f t="shared" si="1100"/>
        <v>14</v>
      </c>
      <c r="AD2086" s="27">
        <v>252</v>
      </c>
      <c r="AE2086" s="10">
        <f t="shared" si="1127"/>
        <v>1.0036250040000001</v>
      </c>
      <c r="AF2086" s="2">
        <f t="shared" si="1097"/>
        <v>891.18015664999996</v>
      </c>
      <c r="AG2086" s="2">
        <f t="shared" si="1112"/>
        <v>906.85402384999998</v>
      </c>
      <c r="AH2086" s="3" t="str">
        <f t="shared" si="1113"/>
        <v>-</v>
      </c>
      <c r="AI2086" s="4" t="str">
        <f t="shared" si="1128"/>
        <v>A+J=</v>
      </c>
      <c r="AJ2086" s="11">
        <f t="shared" si="1119"/>
        <v>42891</v>
      </c>
      <c r="AK2086" s="11"/>
      <c r="AL2086" s="4"/>
      <c r="AM2086" s="1"/>
      <c r="AN2086" s="11"/>
      <c r="AO2086" s="1"/>
      <c r="AP2086" s="1"/>
      <c r="AQ2086" s="1"/>
      <c r="AR2086" s="1"/>
      <c r="AS2086" s="6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</row>
    <row r="2087" spans="1:55" x14ac:dyDescent="0.2">
      <c r="A2087" s="144">
        <f t="shared" si="1114"/>
        <v>42876</v>
      </c>
      <c r="B2087" s="2">
        <f t="shared" si="1101"/>
        <v>251073.20524719812</v>
      </c>
      <c r="C2087" s="2">
        <f t="shared" si="1115"/>
        <v>173202.68803667999</v>
      </c>
      <c r="D2087" s="68">
        <f>SUM(Y2087:Y$2190)</f>
        <v>11519.502952749999</v>
      </c>
      <c r="E2087" s="68">
        <f t="shared" si="1102"/>
        <v>161683.18508393</v>
      </c>
      <c r="F2087" s="72">
        <f t="shared" si="1123"/>
        <v>4821.6899999999996</v>
      </c>
      <c r="G2087" s="3">
        <f>IF(N2087=1,VLOOKUP(A2086,[1]Plan1!$BG$69:$BI$188,3),G2086)</f>
        <v>4828.4399999999996</v>
      </c>
      <c r="H2087" s="11">
        <f t="shared" si="1124"/>
        <v>42797</v>
      </c>
      <c r="I2087" s="11">
        <f t="shared" si="1125"/>
        <v>42828</v>
      </c>
      <c r="J2087" s="26">
        <f t="shared" si="1103"/>
        <v>1.3999240930047119E-3</v>
      </c>
      <c r="K2087" s="11">
        <f t="shared" si="1116"/>
        <v>42887</v>
      </c>
      <c r="L2087" s="11">
        <f t="shared" si="1104"/>
        <v>42887</v>
      </c>
      <c r="M2087" s="1">
        <f t="shared" si="1117"/>
        <v>22</v>
      </c>
      <c r="N2087" s="1">
        <f t="shared" si="1120"/>
        <v>14</v>
      </c>
      <c r="O2087" s="2">
        <f t="shared" si="1105"/>
        <v>1.00089063</v>
      </c>
      <c r="P2087" s="10">
        <f t="shared" si="1099"/>
        <v>1.0024991299999999</v>
      </c>
      <c r="Q2087" s="10">
        <f t="shared" si="1126"/>
        <v>1.4448478487836436</v>
      </c>
      <c r="R2087" s="2">
        <f t="shared" si="1098"/>
        <v>1.44613467</v>
      </c>
      <c r="S2087" s="2">
        <f t="shared" si="1121"/>
        <v>1.4193921199999999</v>
      </c>
      <c r="T2087" s="2">
        <f t="shared" si="1106"/>
        <v>245842.53056208001</v>
      </c>
      <c r="U2087" s="2">
        <f t="shared" si="1107"/>
        <v>4831.1887647000813</v>
      </c>
      <c r="V2087" s="2">
        <f t="shared" si="1108"/>
        <v>72132.474421968029</v>
      </c>
      <c r="W2087" s="2">
        <f t="shared" si="1109"/>
        <v>250166.35122334812</v>
      </c>
      <c r="X2087" s="27">
        <f t="shared" si="1110"/>
        <v>0</v>
      </c>
      <c r="Y2087" s="2">
        <f t="shared" si="1122"/>
        <v>0</v>
      </c>
      <c r="Z2087" s="67">
        <f t="shared" si="1111"/>
        <v>0</v>
      </c>
      <c r="AA2087" s="2">
        <f t="shared" si="1096"/>
        <v>0</v>
      </c>
      <c r="AB2087" s="26">
        <f t="shared" si="1118"/>
        <v>6.7299999999999999E-2</v>
      </c>
      <c r="AC2087" s="27">
        <f t="shared" si="1100"/>
        <v>14</v>
      </c>
      <c r="AD2087" s="27">
        <v>252</v>
      </c>
      <c r="AE2087" s="10">
        <f t="shared" si="1127"/>
        <v>1.0036250040000001</v>
      </c>
      <c r="AF2087" s="2">
        <f t="shared" si="1097"/>
        <v>891.18015664999996</v>
      </c>
      <c r="AG2087" s="2">
        <f t="shared" si="1112"/>
        <v>906.85402384999998</v>
      </c>
      <c r="AH2087" s="3" t="str">
        <f t="shared" si="1113"/>
        <v>-</v>
      </c>
      <c r="AI2087" s="4" t="str">
        <f t="shared" si="1128"/>
        <v>A+J=</v>
      </c>
      <c r="AJ2087" s="11">
        <f t="shared" si="1119"/>
        <v>42891</v>
      </c>
      <c r="AK2087" s="11"/>
      <c r="AL2087" s="4"/>
      <c r="AM2087" s="1"/>
      <c r="AN2087" s="11"/>
      <c r="AO2087" s="1"/>
      <c r="AP2087" s="1"/>
      <c r="AQ2087" s="1"/>
      <c r="AR2087" s="1"/>
      <c r="AS2087" s="6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</row>
    <row r="2088" spans="1:55" x14ac:dyDescent="0.2">
      <c r="A2088" s="144">
        <f t="shared" si="1114"/>
        <v>42877</v>
      </c>
      <c r="B2088" s="2">
        <f t="shared" si="1101"/>
        <v>251073.20524719812</v>
      </c>
      <c r="C2088" s="2">
        <f t="shared" si="1115"/>
        <v>173202.68803667999</v>
      </c>
      <c r="D2088" s="68">
        <f>SUM(Y2088:Y$2190)</f>
        <v>11519.502952749999</v>
      </c>
      <c r="E2088" s="68">
        <f t="shared" si="1102"/>
        <v>161683.18508393</v>
      </c>
      <c r="F2088" s="72">
        <f t="shared" si="1123"/>
        <v>4821.6899999999996</v>
      </c>
      <c r="G2088" s="3">
        <f>IF(N2088=1,VLOOKUP(A2087,[1]Plan1!$BG$69:$BI$188,3),G2087)</f>
        <v>4828.4399999999996</v>
      </c>
      <c r="H2088" s="11">
        <f t="shared" si="1124"/>
        <v>42797</v>
      </c>
      <c r="I2088" s="11">
        <f t="shared" si="1125"/>
        <v>42828</v>
      </c>
      <c r="J2088" s="26">
        <f t="shared" si="1103"/>
        <v>1.3999240930047119E-3</v>
      </c>
      <c r="K2088" s="11">
        <f t="shared" si="1116"/>
        <v>42887</v>
      </c>
      <c r="L2088" s="11">
        <f t="shared" si="1104"/>
        <v>42887</v>
      </c>
      <c r="M2088" s="1">
        <f t="shared" si="1117"/>
        <v>22</v>
      </c>
      <c r="N2088" s="1">
        <f t="shared" si="1120"/>
        <v>14</v>
      </c>
      <c r="O2088" s="2">
        <f t="shared" si="1105"/>
        <v>1.00089063</v>
      </c>
      <c r="P2088" s="10">
        <f t="shared" si="1099"/>
        <v>1.0024991299999999</v>
      </c>
      <c r="Q2088" s="10">
        <f t="shared" si="1126"/>
        <v>1.4448478487836436</v>
      </c>
      <c r="R2088" s="2">
        <f t="shared" si="1098"/>
        <v>1.44613467</v>
      </c>
      <c r="S2088" s="2">
        <f t="shared" si="1121"/>
        <v>1.4193921199999999</v>
      </c>
      <c r="T2088" s="2">
        <f t="shared" si="1106"/>
        <v>245842.53056208001</v>
      </c>
      <c r="U2088" s="2">
        <f t="shared" si="1107"/>
        <v>4831.1887647000813</v>
      </c>
      <c r="V2088" s="2">
        <f t="shared" si="1108"/>
        <v>72132.474421968029</v>
      </c>
      <c r="W2088" s="2">
        <f t="shared" si="1109"/>
        <v>250166.35122334812</v>
      </c>
      <c r="X2088" s="27">
        <f t="shared" si="1110"/>
        <v>0</v>
      </c>
      <c r="Y2088" s="2">
        <f t="shared" si="1122"/>
        <v>0</v>
      </c>
      <c r="Z2088" s="67">
        <f t="shared" si="1111"/>
        <v>0</v>
      </c>
      <c r="AA2088" s="2">
        <f t="shared" ref="AA2088:AA2151" si="1129">IF(Z2088&gt;0,TRUNC(Z2088*T2088,8),0)</f>
        <v>0</v>
      </c>
      <c r="AB2088" s="26">
        <f t="shared" si="1118"/>
        <v>6.7299999999999999E-2</v>
      </c>
      <c r="AC2088" s="27">
        <f t="shared" si="1100"/>
        <v>14</v>
      </c>
      <c r="AD2088" s="27">
        <v>252</v>
      </c>
      <c r="AE2088" s="10">
        <f t="shared" si="1127"/>
        <v>1.0036250040000001</v>
      </c>
      <c r="AF2088" s="2">
        <f t="shared" ref="AF2088:AF2151" si="1130">TRUNC((T2088*(AE2088-1)),8)</f>
        <v>891.18015664999996</v>
      </c>
      <c r="AG2088" s="2">
        <f t="shared" si="1112"/>
        <v>906.85402384999998</v>
      </c>
      <c r="AH2088" s="3" t="str">
        <f t="shared" si="1113"/>
        <v>-</v>
      </c>
      <c r="AI2088" s="4" t="str">
        <f t="shared" si="1128"/>
        <v>A+J=</v>
      </c>
      <c r="AJ2088" s="11">
        <f t="shared" si="1119"/>
        <v>42891</v>
      </c>
      <c r="AK2088" s="11"/>
      <c r="AL2088" s="4"/>
      <c r="AM2088" s="1"/>
      <c r="AN2088" s="11"/>
      <c r="AO2088" s="1"/>
      <c r="AP2088" s="1"/>
      <c r="AQ2088" s="1"/>
      <c r="AR2088" s="1"/>
      <c r="AS2088" s="6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</row>
    <row r="2089" spans="1:55" x14ac:dyDescent="0.2">
      <c r="A2089" s="144">
        <f t="shared" si="1114"/>
        <v>42878</v>
      </c>
      <c r="B2089" s="2">
        <f t="shared" si="1101"/>
        <v>251153.03229483843</v>
      </c>
      <c r="C2089" s="2">
        <f t="shared" si="1115"/>
        <v>173202.68803667999</v>
      </c>
      <c r="D2089" s="68">
        <f>SUM(Y2089:Y$2190)</f>
        <v>11519.502952749999</v>
      </c>
      <c r="E2089" s="68">
        <f t="shared" si="1102"/>
        <v>161683.18508393</v>
      </c>
      <c r="F2089" s="72">
        <f t="shared" si="1123"/>
        <v>4821.6899999999996</v>
      </c>
      <c r="G2089" s="3">
        <f>IF(N2089=1,VLOOKUP(A2088,[1]Plan1!$BG$69:$BI$188,3),G2088)</f>
        <v>4828.4399999999996</v>
      </c>
      <c r="H2089" s="11">
        <f t="shared" si="1124"/>
        <v>42797</v>
      </c>
      <c r="I2089" s="11">
        <f t="shared" si="1125"/>
        <v>42828</v>
      </c>
      <c r="J2089" s="26">
        <f t="shared" si="1103"/>
        <v>1.3999240930047119E-3</v>
      </c>
      <c r="K2089" s="11">
        <f t="shared" si="1116"/>
        <v>42887</v>
      </c>
      <c r="L2089" s="11">
        <f t="shared" si="1104"/>
        <v>42887</v>
      </c>
      <c r="M2089" s="1">
        <f t="shared" si="1117"/>
        <v>22</v>
      </c>
      <c r="N2089" s="1">
        <f t="shared" si="1120"/>
        <v>15</v>
      </c>
      <c r="O2089" s="2">
        <f t="shared" si="1105"/>
        <v>1.00095428</v>
      </c>
      <c r="P2089" s="10">
        <f t="shared" si="1099"/>
        <v>1.0024991299999999</v>
      </c>
      <c r="Q2089" s="10">
        <f t="shared" si="1126"/>
        <v>1.4448478487836436</v>
      </c>
      <c r="R2089" s="2">
        <f t="shared" ref="R2089:R2152" si="1131">TRUNC(TRUNC((O2089*Q2089),15),8)</f>
        <v>1.44622663</v>
      </c>
      <c r="S2089" s="2">
        <f t="shared" si="1121"/>
        <v>1.4193921199999999</v>
      </c>
      <c r="T2089" s="2">
        <f t="shared" si="1106"/>
        <v>245842.53056208001</v>
      </c>
      <c r="U2089" s="2">
        <f t="shared" si="1107"/>
        <v>4831.1887647000813</v>
      </c>
      <c r="V2089" s="2">
        <f t="shared" si="1108"/>
        <v>72147.342807668349</v>
      </c>
      <c r="W2089" s="2">
        <f t="shared" si="1109"/>
        <v>250181.21960904842</v>
      </c>
      <c r="X2089" s="27">
        <f t="shared" si="1110"/>
        <v>0</v>
      </c>
      <c r="Y2089" s="2">
        <f t="shared" si="1122"/>
        <v>0</v>
      </c>
      <c r="Z2089" s="67">
        <f t="shared" si="1111"/>
        <v>0</v>
      </c>
      <c r="AA2089" s="2">
        <f t="shared" si="1129"/>
        <v>0</v>
      </c>
      <c r="AB2089" s="26">
        <f t="shared" si="1118"/>
        <v>6.7299999999999999E-2</v>
      </c>
      <c r="AC2089" s="27">
        <f t="shared" si="1100"/>
        <v>15</v>
      </c>
      <c r="AD2089" s="27">
        <v>252</v>
      </c>
      <c r="AE2089" s="10">
        <f t="shared" si="1127"/>
        <v>1.003884435</v>
      </c>
      <c r="AF2089" s="2">
        <f t="shared" si="1130"/>
        <v>954.95933019999995</v>
      </c>
      <c r="AG2089" s="2">
        <f t="shared" si="1112"/>
        <v>971.81268579000005</v>
      </c>
      <c r="AH2089" s="3" t="str">
        <f t="shared" si="1113"/>
        <v>-</v>
      </c>
      <c r="AI2089" s="4" t="str">
        <f t="shared" si="1128"/>
        <v>A+J=</v>
      </c>
      <c r="AJ2089" s="11">
        <f t="shared" si="1119"/>
        <v>42891</v>
      </c>
      <c r="AK2089" s="11"/>
      <c r="AL2089" s="4"/>
      <c r="AM2089" s="1"/>
      <c r="AN2089" s="11"/>
      <c r="AO2089" s="1"/>
      <c r="AP2089" s="1"/>
      <c r="AQ2089" s="1"/>
      <c r="AR2089" s="1"/>
      <c r="AS2089" s="6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</row>
    <row r="2090" spans="1:55" x14ac:dyDescent="0.2">
      <c r="A2090" s="144">
        <f t="shared" si="1114"/>
        <v>42879</v>
      </c>
      <c r="B2090" s="2">
        <f t="shared" si="1101"/>
        <v>251232.88569398058</v>
      </c>
      <c r="C2090" s="2">
        <f t="shared" si="1115"/>
        <v>173202.68803667999</v>
      </c>
      <c r="D2090" s="68">
        <f>SUM(Y2090:Y$2190)</f>
        <v>11519.502952749999</v>
      </c>
      <c r="E2090" s="68">
        <f t="shared" si="1102"/>
        <v>161683.18508393</v>
      </c>
      <c r="F2090" s="72">
        <f t="shared" si="1123"/>
        <v>4821.6899999999996</v>
      </c>
      <c r="G2090" s="3">
        <f>IF(N2090=1,VLOOKUP(A2089,[1]Plan1!$BG$69:$BI$188,3),G2089)</f>
        <v>4828.4399999999996</v>
      </c>
      <c r="H2090" s="11">
        <f t="shared" si="1124"/>
        <v>42797</v>
      </c>
      <c r="I2090" s="11">
        <f t="shared" si="1125"/>
        <v>42828</v>
      </c>
      <c r="J2090" s="26">
        <f t="shared" si="1103"/>
        <v>1.3999240930047119E-3</v>
      </c>
      <c r="K2090" s="11">
        <f t="shared" si="1116"/>
        <v>42887</v>
      </c>
      <c r="L2090" s="11">
        <f t="shared" si="1104"/>
        <v>42887</v>
      </c>
      <c r="M2090" s="1">
        <f t="shared" si="1117"/>
        <v>22</v>
      </c>
      <c r="N2090" s="1">
        <f t="shared" si="1120"/>
        <v>16</v>
      </c>
      <c r="O2090" s="2">
        <f t="shared" si="1105"/>
        <v>1.0010179299999999</v>
      </c>
      <c r="P2090" s="10">
        <f t="shared" ref="P2090:P2153" si="1132">IF(L2090&gt;L2089,O2089,P2089)</f>
        <v>1.0024991299999999</v>
      </c>
      <c r="Q2090" s="10">
        <f t="shared" si="1126"/>
        <v>1.4448478487836436</v>
      </c>
      <c r="R2090" s="2">
        <f t="shared" si="1131"/>
        <v>1.4463185999999999</v>
      </c>
      <c r="S2090" s="2">
        <f t="shared" si="1121"/>
        <v>1.4193921199999999</v>
      </c>
      <c r="T2090" s="2">
        <f t="shared" si="1106"/>
        <v>245842.53056208001</v>
      </c>
      <c r="U2090" s="2">
        <f t="shared" si="1107"/>
        <v>4831.1887647000813</v>
      </c>
      <c r="V2090" s="2">
        <f t="shared" si="1108"/>
        <v>72162.212810200508</v>
      </c>
      <c r="W2090" s="2">
        <f t="shared" si="1109"/>
        <v>250196.0896115806</v>
      </c>
      <c r="X2090" s="27">
        <f t="shared" si="1110"/>
        <v>0</v>
      </c>
      <c r="Y2090" s="2">
        <f t="shared" si="1122"/>
        <v>0</v>
      </c>
      <c r="Z2090" s="67">
        <f t="shared" si="1111"/>
        <v>0</v>
      </c>
      <c r="AA2090" s="2">
        <f t="shared" si="1129"/>
        <v>0</v>
      </c>
      <c r="AB2090" s="26">
        <f t="shared" si="1118"/>
        <v>6.7299999999999999E-2</v>
      </c>
      <c r="AC2090" s="27">
        <f t="shared" si="1100"/>
        <v>16</v>
      </c>
      <c r="AD2090" s="27">
        <v>252</v>
      </c>
      <c r="AE2090" s="10">
        <f t="shared" si="1127"/>
        <v>1.004143934</v>
      </c>
      <c r="AF2090" s="2">
        <f t="shared" si="1130"/>
        <v>1018.75522104</v>
      </c>
      <c r="AG2090" s="2">
        <f t="shared" si="1112"/>
        <v>1036.7960823999999</v>
      </c>
      <c r="AH2090" s="3" t="str">
        <f t="shared" si="1113"/>
        <v>-</v>
      </c>
      <c r="AI2090" s="4" t="str">
        <f t="shared" si="1128"/>
        <v>A+J=</v>
      </c>
      <c r="AJ2090" s="11">
        <f t="shared" si="1119"/>
        <v>42891</v>
      </c>
      <c r="AK2090" s="11"/>
      <c r="AL2090" s="4"/>
      <c r="AM2090" s="1"/>
      <c r="AN2090" s="11"/>
      <c r="AO2090" s="1"/>
      <c r="AP2090" s="1"/>
      <c r="AQ2090" s="1"/>
      <c r="AR2090" s="1"/>
      <c r="AS2090" s="6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</row>
    <row r="2091" spans="1:55" x14ac:dyDescent="0.2">
      <c r="A2091" s="144">
        <f t="shared" si="1114"/>
        <v>42880</v>
      </c>
      <c r="B2091" s="2">
        <f t="shared" si="1101"/>
        <v>251312.76170061089</v>
      </c>
      <c r="C2091" s="2">
        <f t="shared" si="1115"/>
        <v>173202.68803667999</v>
      </c>
      <c r="D2091" s="68">
        <f>SUM(Y2091:Y$2190)</f>
        <v>11519.502952749999</v>
      </c>
      <c r="E2091" s="68">
        <f t="shared" si="1102"/>
        <v>161683.18508393</v>
      </c>
      <c r="F2091" s="72">
        <f t="shared" si="1123"/>
        <v>4821.6899999999996</v>
      </c>
      <c r="G2091" s="3">
        <f>IF(N2091=1,VLOOKUP(A2090,[1]Plan1!$BG$69:$BI$188,3),G2090)</f>
        <v>4828.4399999999996</v>
      </c>
      <c r="H2091" s="11">
        <f t="shared" si="1124"/>
        <v>42797</v>
      </c>
      <c r="I2091" s="11">
        <f t="shared" si="1125"/>
        <v>42828</v>
      </c>
      <c r="J2091" s="26">
        <f t="shared" si="1103"/>
        <v>1.3999240930047119E-3</v>
      </c>
      <c r="K2091" s="11">
        <f t="shared" si="1116"/>
        <v>42887</v>
      </c>
      <c r="L2091" s="11">
        <f t="shared" si="1104"/>
        <v>42887</v>
      </c>
      <c r="M2091" s="1">
        <f t="shared" si="1117"/>
        <v>22</v>
      </c>
      <c r="N2091" s="1">
        <f t="shared" si="1120"/>
        <v>17</v>
      </c>
      <c r="O2091" s="2">
        <f t="shared" si="1105"/>
        <v>1.0010815799999999</v>
      </c>
      <c r="P2091" s="10">
        <f t="shared" si="1132"/>
        <v>1.0024991299999999</v>
      </c>
      <c r="Q2091" s="10">
        <f t="shared" si="1126"/>
        <v>1.4448478487836436</v>
      </c>
      <c r="R2091" s="2">
        <f t="shared" si="1131"/>
        <v>1.4464105599999999</v>
      </c>
      <c r="S2091" s="2">
        <f t="shared" si="1121"/>
        <v>1.4193921199999999</v>
      </c>
      <c r="T2091" s="2">
        <f t="shared" si="1106"/>
        <v>245842.53056208001</v>
      </c>
      <c r="U2091" s="2">
        <f t="shared" si="1107"/>
        <v>4831.1887647000813</v>
      </c>
      <c r="V2091" s="2">
        <f t="shared" si="1108"/>
        <v>72177.081195900828</v>
      </c>
      <c r="W2091" s="2">
        <f t="shared" si="1109"/>
        <v>250210.9579972809</v>
      </c>
      <c r="X2091" s="27">
        <f t="shared" si="1110"/>
        <v>0</v>
      </c>
      <c r="Y2091" s="2">
        <f t="shared" si="1122"/>
        <v>0</v>
      </c>
      <c r="Z2091" s="67">
        <f t="shared" si="1111"/>
        <v>0</v>
      </c>
      <c r="AA2091" s="2">
        <f t="shared" si="1129"/>
        <v>0</v>
      </c>
      <c r="AB2091" s="26">
        <f t="shared" si="1118"/>
        <v>6.7299999999999999E-2</v>
      </c>
      <c r="AC2091" s="27">
        <f t="shared" si="1100"/>
        <v>17</v>
      </c>
      <c r="AD2091" s="27">
        <v>252</v>
      </c>
      <c r="AE2091" s="10">
        <f t="shared" si="1127"/>
        <v>1.0044034989999999</v>
      </c>
      <c r="AF2091" s="2">
        <f t="shared" si="1130"/>
        <v>1082.5673374800001</v>
      </c>
      <c r="AG2091" s="2">
        <f t="shared" si="1112"/>
        <v>1101.80370333</v>
      </c>
      <c r="AH2091" s="3" t="str">
        <f t="shared" si="1113"/>
        <v>-</v>
      </c>
      <c r="AI2091" s="4" t="str">
        <f t="shared" si="1128"/>
        <v>A+J=</v>
      </c>
      <c r="AJ2091" s="11">
        <f t="shared" si="1119"/>
        <v>42891</v>
      </c>
      <c r="AK2091" s="11"/>
      <c r="AL2091" s="4"/>
      <c r="AM2091" s="1"/>
      <c r="AN2091" s="11"/>
      <c r="AO2091" s="1"/>
      <c r="AP2091" s="1"/>
      <c r="AQ2091" s="1"/>
      <c r="AR2091" s="1"/>
      <c r="AS2091" s="6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</row>
    <row r="2092" spans="1:55" x14ac:dyDescent="0.2">
      <c r="A2092" s="144">
        <f t="shared" si="1114"/>
        <v>42881</v>
      </c>
      <c r="B2092" s="2">
        <f t="shared" si="1101"/>
        <v>251392.66543972495</v>
      </c>
      <c r="C2092" s="2">
        <f t="shared" si="1115"/>
        <v>173202.68803667999</v>
      </c>
      <c r="D2092" s="68">
        <f>SUM(Y2092:Y$2190)</f>
        <v>11519.502952749999</v>
      </c>
      <c r="E2092" s="68">
        <f t="shared" si="1102"/>
        <v>161683.18508393</v>
      </c>
      <c r="F2092" s="72">
        <f t="shared" si="1123"/>
        <v>4821.6899999999996</v>
      </c>
      <c r="G2092" s="3">
        <f>IF(N2092=1,VLOOKUP(A2091,[1]Plan1!$BG$69:$BI$188,3),G2091)</f>
        <v>4828.4399999999996</v>
      </c>
      <c r="H2092" s="11">
        <f t="shared" si="1124"/>
        <v>42797</v>
      </c>
      <c r="I2092" s="11">
        <f t="shared" si="1125"/>
        <v>42828</v>
      </c>
      <c r="J2092" s="26">
        <f t="shared" si="1103"/>
        <v>1.3999240930047119E-3</v>
      </c>
      <c r="K2092" s="11">
        <f t="shared" si="1116"/>
        <v>42887</v>
      </c>
      <c r="L2092" s="11">
        <f t="shared" si="1104"/>
        <v>42887</v>
      </c>
      <c r="M2092" s="1">
        <f t="shared" si="1117"/>
        <v>22</v>
      </c>
      <c r="N2092" s="1">
        <f t="shared" si="1120"/>
        <v>18</v>
      </c>
      <c r="O2092" s="2">
        <f t="shared" si="1105"/>
        <v>1.00114524</v>
      </c>
      <c r="P2092" s="10">
        <f t="shared" si="1132"/>
        <v>1.0024991299999999</v>
      </c>
      <c r="Q2092" s="10">
        <f t="shared" si="1126"/>
        <v>1.4448478487836436</v>
      </c>
      <c r="R2092" s="2">
        <f t="shared" si="1131"/>
        <v>1.44650254</v>
      </c>
      <c r="S2092" s="2">
        <f t="shared" si="1121"/>
        <v>1.4193921199999999</v>
      </c>
      <c r="T2092" s="2">
        <f t="shared" si="1106"/>
        <v>245842.53056208001</v>
      </c>
      <c r="U2092" s="2">
        <f t="shared" si="1107"/>
        <v>4831.1887647000813</v>
      </c>
      <c r="V2092" s="2">
        <f t="shared" si="1108"/>
        <v>72191.952815264856</v>
      </c>
      <c r="W2092" s="2">
        <f t="shared" si="1109"/>
        <v>250225.82961664494</v>
      </c>
      <c r="X2092" s="27">
        <f t="shared" si="1110"/>
        <v>0</v>
      </c>
      <c r="Y2092" s="2">
        <f t="shared" si="1122"/>
        <v>0</v>
      </c>
      <c r="Z2092" s="67">
        <f t="shared" si="1111"/>
        <v>0</v>
      </c>
      <c r="AA2092" s="2">
        <f t="shared" si="1129"/>
        <v>0</v>
      </c>
      <c r="AB2092" s="26">
        <f t="shared" si="1118"/>
        <v>6.7299999999999999E-2</v>
      </c>
      <c r="AC2092" s="27">
        <f t="shared" si="1100"/>
        <v>18</v>
      </c>
      <c r="AD2092" s="27">
        <v>252</v>
      </c>
      <c r="AE2092" s="10">
        <f t="shared" si="1127"/>
        <v>1.004663131</v>
      </c>
      <c r="AF2092" s="2">
        <f t="shared" si="1130"/>
        <v>1146.3959253800001</v>
      </c>
      <c r="AG2092" s="2">
        <f t="shared" si="1112"/>
        <v>1166.83582308</v>
      </c>
      <c r="AH2092" s="3" t="str">
        <f t="shared" si="1113"/>
        <v>-</v>
      </c>
      <c r="AI2092" s="4" t="str">
        <f t="shared" si="1128"/>
        <v>A+J=</v>
      </c>
      <c r="AJ2092" s="11">
        <f t="shared" si="1119"/>
        <v>42891</v>
      </c>
      <c r="AK2092" s="11"/>
      <c r="AL2092" s="4"/>
      <c r="AM2092" s="1"/>
      <c r="AN2092" s="11"/>
      <c r="AO2092" s="1"/>
      <c r="AP2092" s="1"/>
      <c r="AQ2092" s="1"/>
      <c r="AR2092" s="1"/>
      <c r="AS2092" s="6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</row>
    <row r="2093" spans="1:55" x14ac:dyDescent="0.2">
      <c r="A2093" s="144">
        <f t="shared" si="1114"/>
        <v>42882</v>
      </c>
      <c r="B2093" s="2">
        <f t="shared" si="1101"/>
        <v>251472.59554230081</v>
      </c>
      <c r="C2093" s="2">
        <f t="shared" si="1115"/>
        <v>173202.68803667999</v>
      </c>
      <c r="D2093" s="68">
        <f>SUM(Y2093:Y$2190)</f>
        <v>11519.502952749999</v>
      </c>
      <c r="E2093" s="68">
        <f t="shared" si="1102"/>
        <v>161683.18508393</v>
      </c>
      <c r="F2093" s="72">
        <f t="shared" si="1123"/>
        <v>4821.6899999999996</v>
      </c>
      <c r="G2093" s="3">
        <f>IF(N2093=1,VLOOKUP(A2092,[1]Plan1!$BG$69:$BI$188,3),G2092)</f>
        <v>4828.4399999999996</v>
      </c>
      <c r="H2093" s="11">
        <f t="shared" si="1124"/>
        <v>42797</v>
      </c>
      <c r="I2093" s="11">
        <f t="shared" si="1125"/>
        <v>42828</v>
      </c>
      <c r="J2093" s="26">
        <f t="shared" si="1103"/>
        <v>1.3999240930047119E-3</v>
      </c>
      <c r="K2093" s="11">
        <f t="shared" si="1116"/>
        <v>42887</v>
      </c>
      <c r="L2093" s="11">
        <f t="shared" si="1104"/>
        <v>42887</v>
      </c>
      <c r="M2093" s="1">
        <f t="shared" si="1117"/>
        <v>22</v>
      </c>
      <c r="N2093" s="1">
        <f t="shared" si="1120"/>
        <v>19</v>
      </c>
      <c r="O2093" s="2">
        <f t="shared" si="1105"/>
        <v>1.0012089099999999</v>
      </c>
      <c r="P2093" s="10">
        <f t="shared" si="1132"/>
        <v>1.0024991299999999</v>
      </c>
      <c r="Q2093" s="10">
        <f t="shared" si="1126"/>
        <v>1.4448478487836436</v>
      </c>
      <c r="R2093" s="2">
        <f t="shared" si="1131"/>
        <v>1.44659453</v>
      </c>
      <c r="S2093" s="2">
        <f t="shared" si="1121"/>
        <v>1.4193921199999999</v>
      </c>
      <c r="T2093" s="2">
        <f t="shared" si="1106"/>
        <v>245842.53056208001</v>
      </c>
      <c r="U2093" s="2">
        <f t="shared" si="1107"/>
        <v>4831.1887647000813</v>
      </c>
      <c r="V2093" s="2">
        <f t="shared" si="1108"/>
        <v>72206.826051460739</v>
      </c>
      <c r="W2093" s="2">
        <f t="shared" si="1109"/>
        <v>250240.70285284083</v>
      </c>
      <c r="X2093" s="27">
        <f t="shared" si="1110"/>
        <v>0</v>
      </c>
      <c r="Y2093" s="2">
        <f t="shared" si="1122"/>
        <v>0</v>
      </c>
      <c r="Z2093" s="67">
        <f t="shared" si="1111"/>
        <v>0</v>
      </c>
      <c r="AA2093" s="2">
        <f t="shared" si="1129"/>
        <v>0</v>
      </c>
      <c r="AB2093" s="26">
        <f t="shared" si="1118"/>
        <v>6.7299999999999999E-2</v>
      </c>
      <c r="AC2093" s="27">
        <f t="shared" si="1100"/>
        <v>19</v>
      </c>
      <c r="AD2093" s="27">
        <v>252</v>
      </c>
      <c r="AE2093" s="10">
        <f t="shared" si="1127"/>
        <v>1.004922831</v>
      </c>
      <c r="AF2093" s="2">
        <f t="shared" si="1130"/>
        <v>1210.2412305600001</v>
      </c>
      <c r="AG2093" s="2">
        <f t="shared" si="1112"/>
        <v>1231.8926894599999</v>
      </c>
      <c r="AH2093" s="3" t="str">
        <f t="shared" si="1113"/>
        <v>-</v>
      </c>
      <c r="AI2093" s="4" t="str">
        <f t="shared" si="1128"/>
        <v>A+J=</v>
      </c>
      <c r="AJ2093" s="11">
        <f t="shared" si="1119"/>
        <v>42891</v>
      </c>
      <c r="AK2093" s="11"/>
      <c r="AL2093" s="4"/>
      <c r="AM2093" s="1"/>
      <c r="AN2093" s="11"/>
      <c r="AO2093" s="1"/>
      <c r="AP2093" s="1"/>
      <c r="AQ2093" s="1"/>
      <c r="AR2093" s="1"/>
      <c r="AS2093" s="6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</row>
    <row r="2094" spans="1:55" x14ac:dyDescent="0.2">
      <c r="A2094" s="144">
        <f t="shared" si="1114"/>
        <v>42883</v>
      </c>
      <c r="B2094" s="2">
        <f t="shared" si="1101"/>
        <v>251472.59554230081</v>
      </c>
      <c r="C2094" s="2">
        <f t="shared" si="1115"/>
        <v>173202.68803667999</v>
      </c>
      <c r="D2094" s="68">
        <f>SUM(Y2094:Y$2190)</f>
        <v>11519.502952749999</v>
      </c>
      <c r="E2094" s="68">
        <f t="shared" si="1102"/>
        <v>161683.18508393</v>
      </c>
      <c r="F2094" s="72">
        <f t="shared" si="1123"/>
        <v>4821.6899999999996</v>
      </c>
      <c r="G2094" s="3">
        <f>IF(N2094=1,VLOOKUP(A2093,[1]Plan1!$BG$69:$BI$188,3),G2093)</f>
        <v>4828.4399999999996</v>
      </c>
      <c r="H2094" s="11">
        <f t="shared" si="1124"/>
        <v>42797</v>
      </c>
      <c r="I2094" s="11">
        <f t="shared" si="1125"/>
        <v>42828</v>
      </c>
      <c r="J2094" s="26">
        <f t="shared" si="1103"/>
        <v>1.3999240930047119E-3</v>
      </c>
      <c r="K2094" s="11">
        <f t="shared" si="1116"/>
        <v>42887</v>
      </c>
      <c r="L2094" s="11">
        <f t="shared" si="1104"/>
        <v>42887</v>
      </c>
      <c r="M2094" s="1">
        <f t="shared" si="1117"/>
        <v>22</v>
      </c>
      <c r="N2094" s="1">
        <f t="shared" si="1120"/>
        <v>19</v>
      </c>
      <c r="O2094" s="2">
        <f t="shared" si="1105"/>
        <v>1.0012089099999999</v>
      </c>
      <c r="P2094" s="10">
        <f t="shared" si="1132"/>
        <v>1.0024991299999999</v>
      </c>
      <c r="Q2094" s="10">
        <f t="shared" si="1126"/>
        <v>1.4448478487836436</v>
      </c>
      <c r="R2094" s="2">
        <f t="shared" si="1131"/>
        <v>1.44659453</v>
      </c>
      <c r="S2094" s="2">
        <f t="shared" si="1121"/>
        <v>1.4193921199999999</v>
      </c>
      <c r="T2094" s="2">
        <f t="shared" si="1106"/>
        <v>245842.53056208001</v>
      </c>
      <c r="U2094" s="2">
        <f t="shared" si="1107"/>
        <v>4831.1887647000813</v>
      </c>
      <c r="V2094" s="2">
        <f t="shared" si="1108"/>
        <v>72206.826051460739</v>
      </c>
      <c r="W2094" s="2">
        <f t="shared" si="1109"/>
        <v>250240.70285284083</v>
      </c>
      <c r="X2094" s="27">
        <f t="shared" si="1110"/>
        <v>0</v>
      </c>
      <c r="Y2094" s="2">
        <f t="shared" si="1122"/>
        <v>0</v>
      </c>
      <c r="Z2094" s="67">
        <f t="shared" si="1111"/>
        <v>0</v>
      </c>
      <c r="AA2094" s="2">
        <f t="shared" si="1129"/>
        <v>0</v>
      </c>
      <c r="AB2094" s="26">
        <f t="shared" si="1118"/>
        <v>6.7299999999999999E-2</v>
      </c>
      <c r="AC2094" s="27">
        <f t="shared" si="1100"/>
        <v>19</v>
      </c>
      <c r="AD2094" s="27">
        <v>252</v>
      </c>
      <c r="AE2094" s="10">
        <f t="shared" si="1127"/>
        <v>1.004922831</v>
      </c>
      <c r="AF2094" s="2">
        <f t="shared" si="1130"/>
        <v>1210.2412305600001</v>
      </c>
      <c r="AG2094" s="2">
        <f t="shared" si="1112"/>
        <v>1231.8926894599999</v>
      </c>
      <c r="AH2094" s="3" t="str">
        <f t="shared" si="1113"/>
        <v>-</v>
      </c>
      <c r="AI2094" s="4" t="str">
        <f t="shared" si="1128"/>
        <v>A+J=</v>
      </c>
      <c r="AJ2094" s="11">
        <f t="shared" si="1119"/>
        <v>42891</v>
      </c>
      <c r="AK2094" s="11"/>
      <c r="AL2094" s="4"/>
      <c r="AM2094" s="1"/>
      <c r="AN2094" s="11"/>
      <c r="AO2094" s="1"/>
      <c r="AP2094" s="1"/>
      <c r="AQ2094" s="1"/>
      <c r="AR2094" s="1"/>
      <c r="AS2094" s="6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</row>
    <row r="2095" spans="1:55" x14ac:dyDescent="0.2">
      <c r="A2095" s="144">
        <f t="shared" si="1114"/>
        <v>42884</v>
      </c>
      <c r="B2095" s="2">
        <f t="shared" si="1101"/>
        <v>251472.59554230081</v>
      </c>
      <c r="C2095" s="2">
        <f t="shared" si="1115"/>
        <v>173202.68803667999</v>
      </c>
      <c r="D2095" s="68">
        <f>SUM(Y2095:Y$2190)</f>
        <v>11519.502952749999</v>
      </c>
      <c r="E2095" s="68">
        <f t="shared" si="1102"/>
        <v>161683.18508393</v>
      </c>
      <c r="F2095" s="72">
        <f t="shared" si="1123"/>
        <v>4821.6899999999996</v>
      </c>
      <c r="G2095" s="3">
        <f>IF(N2095=1,VLOOKUP(A2094,[1]Plan1!$BG$69:$BI$188,3),G2094)</f>
        <v>4828.4399999999996</v>
      </c>
      <c r="H2095" s="11">
        <f t="shared" si="1124"/>
        <v>42797</v>
      </c>
      <c r="I2095" s="11">
        <f t="shared" si="1125"/>
        <v>42828</v>
      </c>
      <c r="J2095" s="26">
        <f t="shared" si="1103"/>
        <v>1.3999240930047119E-3</v>
      </c>
      <c r="K2095" s="11">
        <f t="shared" si="1116"/>
        <v>42887</v>
      </c>
      <c r="L2095" s="11">
        <f t="shared" si="1104"/>
        <v>42887</v>
      </c>
      <c r="M2095" s="1">
        <f t="shared" si="1117"/>
        <v>22</v>
      </c>
      <c r="N2095" s="1">
        <f t="shared" si="1120"/>
        <v>19</v>
      </c>
      <c r="O2095" s="2">
        <f t="shared" si="1105"/>
        <v>1.0012089099999999</v>
      </c>
      <c r="P2095" s="10">
        <f t="shared" si="1132"/>
        <v>1.0024991299999999</v>
      </c>
      <c r="Q2095" s="10">
        <f t="shared" si="1126"/>
        <v>1.4448478487836436</v>
      </c>
      <c r="R2095" s="2">
        <f t="shared" si="1131"/>
        <v>1.44659453</v>
      </c>
      <c r="S2095" s="2">
        <f t="shared" si="1121"/>
        <v>1.4193921199999999</v>
      </c>
      <c r="T2095" s="2">
        <f t="shared" si="1106"/>
        <v>245842.53056208001</v>
      </c>
      <c r="U2095" s="2">
        <f t="shared" si="1107"/>
        <v>4831.1887647000813</v>
      </c>
      <c r="V2095" s="2">
        <f t="shared" si="1108"/>
        <v>72206.826051460739</v>
      </c>
      <c r="W2095" s="2">
        <f t="shared" si="1109"/>
        <v>250240.70285284083</v>
      </c>
      <c r="X2095" s="27">
        <f t="shared" si="1110"/>
        <v>0</v>
      </c>
      <c r="Y2095" s="2">
        <f t="shared" si="1122"/>
        <v>0</v>
      </c>
      <c r="Z2095" s="67">
        <f t="shared" si="1111"/>
        <v>0</v>
      </c>
      <c r="AA2095" s="2">
        <f t="shared" si="1129"/>
        <v>0</v>
      </c>
      <c r="AB2095" s="26">
        <f t="shared" si="1118"/>
        <v>6.7299999999999999E-2</v>
      </c>
      <c r="AC2095" s="27">
        <f t="shared" si="1100"/>
        <v>19</v>
      </c>
      <c r="AD2095" s="27">
        <v>252</v>
      </c>
      <c r="AE2095" s="10">
        <f t="shared" si="1127"/>
        <v>1.004922831</v>
      </c>
      <c r="AF2095" s="2">
        <f t="shared" si="1130"/>
        <v>1210.2412305600001</v>
      </c>
      <c r="AG2095" s="2">
        <f t="shared" si="1112"/>
        <v>1231.8926894599999</v>
      </c>
      <c r="AH2095" s="3" t="str">
        <f t="shared" si="1113"/>
        <v>-</v>
      </c>
      <c r="AI2095" s="4" t="str">
        <f t="shared" si="1128"/>
        <v>A+J=</v>
      </c>
      <c r="AJ2095" s="11">
        <f t="shared" si="1119"/>
        <v>42891</v>
      </c>
      <c r="AK2095" s="11"/>
      <c r="AL2095" s="4"/>
      <c r="AM2095" s="1"/>
      <c r="AN2095" s="11"/>
      <c r="AO2095" s="1"/>
      <c r="AP2095" s="1"/>
      <c r="AQ2095" s="1"/>
      <c r="AR2095" s="1"/>
      <c r="AS2095" s="6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</row>
    <row r="2096" spans="1:55" x14ac:dyDescent="0.2">
      <c r="A2096" s="144">
        <f t="shared" si="1114"/>
        <v>42885</v>
      </c>
      <c r="B2096" s="2">
        <f t="shared" si="1101"/>
        <v>251552.54826169481</v>
      </c>
      <c r="C2096" s="2">
        <f t="shared" si="1115"/>
        <v>173202.68803667999</v>
      </c>
      <c r="D2096" s="68">
        <f>SUM(Y2096:Y$2190)</f>
        <v>11519.502952749999</v>
      </c>
      <c r="E2096" s="68">
        <f t="shared" si="1102"/>
        <v>161683.18508393</v>
      </c>
      <c r="F2096" s="72">
        <f t="shared" si="1123"/>
        <v>4821.6899999999996</v>
      </c>
      <c r="G2096" s="3">
        <f>IF(N2096=1,VLOOKUP(A2095,[1]Plan1!$BG$69:$BI$188,3),G2095)</f>
        <v>4828.4399999999996</v>
      </c>
      <c r="H2096" s="11">
        <f t="shared" si="1124"/>
        <v>42797</v>
      </c>
      <c r="I2096" s="11">
        <f t="shared" si="1125"/>
        <v>42828</v>
      </c>
      <c r="J2096" s="26">
        <f t="shared" si="1103"/>
        <v>1.3999240930047119E-3</v>
      </c>
      <c r="K2096" s="11">
        <f t="shared" si="1116"/>
        <v>42887</v>
      </c>
      <c r="L2096" s="11">
        <f t="shared" si="1104"/>
        <v>42887</v>
      </c>
      <c r="M2096" s="1">
        <f t="shared" si="1117"/>
        <v>22</v>
      </c>
      <c r="N2096" s="1">
        <f t="shared" si="1120"/>
        <v>20</v>
      </c>
      <c r="O2096" s="2">
        <f t="shared" si="1105"/>
        <v>1.00127257</v>
      </c>
      <c r="P2096" s="10">
        <f t="shared" si="1132"/>
        <v>1.0024991299999999</v>
      </c>
      <c r="Q2096" s="10">
        <f t="shared" si="1126"/>
        <v>1.4448478487836436</v>
      </c>
      <c r="R2096" s="2">
        <f t="shared" si="1131"/>
        <v>1.4466865099999999</v>
      </c>
      <c r="S2096" s="2">
        <f t="shared" si="1121"/>
        <v>1.4193921199999999</v>
      </c>
      <c r="T2096" s="2">
        <f t="shared" si="1106"/>
        <v>245842.53056208001</v>
      </c>
      <c r="U2096" s="2">
        <f t="shared" si="1107"/>
        <v>4831.1887647000813</v>
      </c>
      <c r="V2096" s="2">
        <f t="shared" si="1108"/>
        <v>72221.697670824738</v>
      </c>
      <c r="W2096" s="2">
        <f t="shared" si="1109"/>
        <v>250255.57447220481</v>
      </c>
      <c r="X2096" s="27">
        <f t="shared" si="1110"/>
        <v>0</v>
      </c>
      <c r="Y2096" s="2">
        <f t="shared" si="1122"/>
        <v>0</v>
      </c>
      <c r="Z2096" s="67">
        <f t="shared" si="1111"/>
        <v>0</v>
      </c>
      <c r="AA2096" s="2">
        <f t="shared" si="1129"/>
        <v>0</v>
      </c>
      <c r="AB2096" s="26">
        <f t="shared" si="1118"/>
        <v>6.7299999999999999E-2</v>
      </c>
      <c r="AC2096" s="27">
        <f t="shared" si="1100"/>
        <v>20</v>
      </c>
      <c r="AD2096" s="27">
        <v>252</v>
      </c>
      <c r="AE2096" s="10">
        <f t="shared" si="1127"/>
        <v>1.0051825969999999</v>
      </c>
      <c r="AF2096" s="2">
        <f t="shared" si="1130"/>
        <v>1274.1027613599999</v>
      </c>
      <c r="AG2096" s="2">
        <f t="shared" si="1112"/>
        <v>1296.9737894899999</v>
      </c>
      <c r="AH2096" s="3" t="str">
        <f t="shared" si="1113"/>
        <v>-</v>
      </c>
      <c r="AI2096" s="4" t="str">
        <f t="shared" si="1128"/>
        <v>A+J=</v>
      </c>
      <c r="AJ2096" s="11">
        <f t="shared" si="1119"/>
        <v>42891</v>
      </c>
      <c r="AK2096" s="11"/>
      <c r="AL2096" s="4"/>
      <c r="AM2096" s="1"/>
      <c r="AN2096" s="11"/>
      <c r="AO2096" s="1"/>
      <c r="AP2096" s="1"/>
      <c r="AQ2096" s="1"/>
      <c r="AR2096" s="1"/>
      <c r="AS2096" s="6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</row>
    <row r="2097" spans="1:55" x14ac:dyDescent="0.2">
      <c r="A2097" s="144">
        <f t="shared" si="1114"/>
        <v>42886</v>
      </c>
      <c r="B2097" s="2">
        <f t="shared" si="1101"/>
        <v>251632.52897702254</v>
      </c>
      <c r="C2097" s="2">
        <f t="shared" si="1115"/>
        <v>173202.68803667999</v>
      </c>
      <c r="D2097" s="68">
        <f>SUM(Y2097:Y$2190)</f>
        <v>11519.502952749999</v>
      </c>
      <c r="E2097" s="68">
        <f t="shared" si="1102"/>
        <v>161683.18508393</v>
      </c>
      <c r="F2097" s="72">
        <f t="shared" si="1123"/>
        <v>4821.6899999999996</v>
      </c>
      <c r="G2097" s="3">
        <f>IF(N2097=1,VLOOKUP(A2096,[1]Plan1!$BG$69:$BI$188,3),G2096)</f>
        <v>4828.4399999999996</v>
      </c>
      <c r="H2097" s="11">
        <f t="shared" si="1124"/>
        <v>42797</v>
      </c>
      <c r="I2097" s="11">
        <f t="shared" si="1125"/>
        <v>42828</v>
      </c>
      <c r="J2097" s="26">
        <f t="shared" si="1103"/>
        <v>1.3999240930047119E-3</v>
      </c>
      <c r="K2097" s="11">
        <f t="shared" si="1116"/>
        <v>42887</v>
      </c>
      <c r="L2097" s="11">
        <f t="shared" si="1104"/>
        <v>42887</v>
      </c>
      <c r="M2097" s="1">
        <f t="shared" si="1117"/>
        <v>22</v>
      </c>
      <c r="N2097" s="1">
        <f t="shared" si="1120"/>
        <v>21</v>
      </c>
      <c r="O2097" s="2">
        <f t="shared" si="1105"/>
        <v>1.0013362400000001</v>
      </c>
      <c r="P2097" s="10">
        <f t="shared" si="1132"/>
        <v>1.0024991299999999</v>
      </c>
      <c r="Q2097" s="10">
        <f t="shared" si="1126"/>
        <v>1.4448478487836436</v>
      </c>
      <c r="R2097" s="2">
        <f t="shared" si="1131"/>
        <v>1.4467785099999999</v>
      </c>
      <c r="S2097" s="2">
        <f t="shared" si="1121"/>
        <v>1.4193921199999999</v>
      </c>
      <c r="T2097" s="2">
        <f t="shared" si="1106"/>
        <v>245842.53056208001</v>
      </c>
      <c r="U2097" s="2">
        <f t="shared" si="1107"/>
        <v>4831.1887647000813</v>
      </c>
      <c r="V2097" s="2">
        <f t="shared" si="1108"/>
        <v>72236.572523852461</v>
      </c>
      <c r="W2097" s="2">
        <f t="shared" si="1109"/>
        <v>250270.44932523253</v>
      </c>
      <c r="X2097" s="27">
        <f t="shared" si="1110"/>
        <v>0</v>
      </c>
      <c r="Y2097" s="2">
        <f t="shared" si="1122"/>
        <v>0</v>
      </c>
      <c r="Z2097" s="67">
        <f t="shared" si="1111"/>
        <v>0</v>
      </c>
      <c r="AA2097" s="2">
        <f t="shared" si="1129"/>
        <v>0</v>
      </c>
      <c r="AB2097" s="26">
        <f t="shared" si="1118"/>
        <v>6.7299999999999999E-2</v>
      </c>
      <c r="AC2097" s="27">
        <f t="shared" si="1100"/>
        <v>21</v>
      </c>
      <c r="AD2097" s="27">
        <v>252</v>
      </c>
      <c r="AE2097" s="10">
        <f t="shared" si="1127"/>
        <v>1.0054424310000001</v>
      </c>
      <c r="AF2097" s="2">
        <f t="shared" si="1130"/>
        <v>1337.98100944</v>
      </c>
      <c r="AG2097" s="2">
        <f t="shared" si="1112"/>
        <v>1362.0796517900001</v>
      </c>
      <c r="AH2097" s="3" t="str">
        <f t="shared" si="1113"/>
        <v>-</v>
      </c>
      <c r="AI2097" s="4" t="str">
        <f t="shared" si="1128"/>
        <v>A+J=</v>
      </c>
      <c r="AJ2097" s="11">
        <f t="shared" si="1119"/>
        <v>42891</v>
      </c>
      <c r="AK2097" s="11"/>
      <c r="AL2097" s="4"/>
      <c r="AM2097" s="1"/>
      <c r="AN2097" s="11"/>
      <c r="AO2097" s="1"/>
      <c r="AP2097" s="1"/>
      <c r="AQ2097" s="1"/>
      <c r="AR2097" s="1"/>
      <c r="AS2097" s="6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</row>
    <row r="2098" spans="1:55" x14ac:dyDescent="0.2">
      <c r="A2098" s="144">
        <f t="shared" si="1114"/>
        <v>42887</v>
      </c>
      <c r="B2098" s="2">
        <f t="shared" si="1101"/>
        <v>251712.53581750212</v>
      </c>
      <c r="C2098" s="2">
        <f t="shared" si="1115"/>
        <v>173202.68803667999</v>
      </c>
      <c r="D2098" s="68">
        <f>SUM(Y2098:Y$2190)</f>
        <v>11519.502952749999</v>
      </c>
      <c r="E2098" s="68">
        <f t="shared" si="1102"/>
        <v>161683.18508393</v>
      </c>
      <c r="F2098" s="72">
        <f t="shared" si="1123"/>
        <v>4821.6899999999996</v>
      </c>
      <c r="G2098" s="3">
        <f>IF(N2098=1,VLOOKUP(A2097,[1]Plan1!$BG$69:$BI$188,3),G2097)</f>
        <v>4828.4399999999996</v>
      </c>
      <c r="H2098" s="11">
        <f t="shared" si="1124"/>
        <v>42797</v>
      </c>
      <c r="I2098" s="11">
        <f t="shared" si="1125"/>
        <v>42828</v>
      </c>
      <c r="J2098" s="26">
        <f t="shared" si="1103"/>
        <v>1.3999240930047119E-3</v>
      </c>
      <c r="K2098" s="11">
        <f t="shared" si="1116"/>
        <v>42919</v>
      </c>
      <c r="L2098" s="11">
        <f t="shared" si="1104"/>
        <v>42887</v>
      </c>
      <c r="M2098" s="1">
        <f t="shared" si="1117"/>
        <v>22</v>
      </c>
      <c r="N2098" s="1">
        <f t="shared" si="1120"/>
        <v>22</v>
      </c>
      <c r="O2098" s="2">
        <f t="shared" si="1105"/>
        <v>1.0013999200000001</v>
      </c>
      <c r="P2098" s="10">
        <f t="shared" si="1132"/>
        <v>1.0024991299999999</v>
      </c>
      <c r="Q2098" s="10">
        <f t="shared" si="1126"/>
        <v>1.4448478487836436</v>
      </c>
      <c r="R2098" s="2">
        <f t="shared" si="1131"/>
        <v>1.44687052</v>
      </c>
      <c r="S2098" s="2">
        <f t="shared" si="1121"/>
        <v>1.4193921199999999</v>
      </c>
      <c r="T2098" s="2">
        <f t="shared" si="1106"/>
        <v>245842.53056208001</v>
      </c>
      <c r="U2098" s="2">
        <f t="shared" si="1107"/>
        <v>4831.1887647000813</v>
      </c>
      <c r="V2098" s="2">
        <f t="shared" si="1108"/>
        <v>72251.448993712052</v>
      </c>
      <c r="W2098" s="2">
        <f t="shared" si="1109"/>
        <v>250285.32579509213</v>
      </c>
      <c r="X2098" s="27">
        <f t="shared" si="1110"/>
        <v>68</v>
      </c>
      <c r="Y2098" s="2">
        <f t="shared" si="1122"/>
        <v>2844.0121434500002</v>
      </c>
      <c r="Z2098" s="67">
        <f t="shared" si="1111"/>
        <v>1.6420138600000002E-2</v>
      </c>
      <c r="AA2098" s="2">
        <f t="shared" si="1129"/>
        <v>4036.7684255999998</v>
      </c>
      <c r="AB2098" s="26">
        <f t="shared" si="1118"/>
        <v>6.7299999999999999E-2</v>
      </c>
      <c r="AC2098" s="27">
        <f t="shared" si="1100"/>
        <v>22</v>
      </c>
      <c r="AD2098" s="27">
        <v>252</v>
      </c>
      <c r="AE2098" s="10">
        <f t="shared" si="1127"/>
        <v>1.005702332</v>
      </c>
      <c r="AF2098" s="2">
        <f t="shared" si="1130"/>
        <v>1401.8757289800001</v>
      </c>
      <c r="AG2098" s="2">
        <f t="shared" si="1112"/>
        <v>1427.21002241</v>
      </c>
      <c r="AH2098" s="3">
        <f t="shared" si="1113"/>
        <v>5438.6441545799998</v>
      </c>
      <c r="AI2098" s="4" t="str">
        <f t="shared" si="1128"/>
        <v>A+J=</v>
      </c>
      <c r="AJ2098" s="11">
        <f t="shared" si="1119"/>
        <v>42891</v>
      </c>
      <c r="AK2098" s="11"/>
      <c r="AL2098" s="4"/>
      <c r="AM2098" s="1"/>
      <c r="AN2098" s="11"/>
      <c r="AO2098" s="1"/>
      <c r="AP2098" s="1"/>
      <c r="AQ2098" s="1"/>
      <c r="AR2098" s="1"/>
      <c r="AS2098" s="6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</row>
    <row r="2099" spans="1:55" x14ac:dyDescent="0.2">
      <c r="A2099" s="144">
        <f t="shared" si="1114"/>
        <v>42888</v>
      </c>
      <c r="B2099" s="2">
        <f t="shared" si="1101"/>
        <v>246346.70384764957</v>
      </c>
      <c r="C2099" s="2">
        <f t="shared" si="1115"/>
        <v>170358.67589323001</v>
      </c>
      <c r="D2099" s="68">
        <f>SUM(Y2099:Y$2190)</f>
        <v>8675.4908092999995</v>
      </c>
      <c r="E2099" s="68">
        <f t="shared" si="1102"/>
        <v>161683.18508393</v>
      </c>
      <c r="F2099" s="72">
        <f t="shared" si="1123"/>
        <v>4828.4399999999996</v>
      </c>
      <c r="G2099" s="3">
        <f>IF(N2099=1,VLOOKUP(A2098,[1]Plan1!$BG$69:$BI$188,3),G2098)</f>
        <v>4843.41</v>
      </c>
      <c r="H2099" s="11">
        <f t="shared" si="1124"/>
        <v>42827</v>
      </c>
      <c r="I2099" s="11">
        <f t="shared" si="1125"/>
        <v>42857</v>
      </c>
      <c r="J2099" s="26">
        <f t="shared" si="1103"/>
        <v>3.100380247036405E-3</v>
      </c>
      <c r="K2099" s="11">
        <f t="shared" si="1116"/>
        <v>42919</v>
      </c>
      <c r="L2099" s="11">
        <f t="shared" si="1104"/>
        <v>42919</v>
      </c>
      <c r="M2099" s="1">
        <f t="shared" si="1117"/>
        <v>21</v>
      </c>
      <c r="N2099" s="1">
        <f t="shared" si="1120"/>
        <v>1</v>
      </c>
      <c r="O2099" s="2">
        <f t="shared" si="1105"/>
        <v>1.0001474100000001</v>
      </c>
      <c r="P2099" s="10">
        <f t="shared" si="1132"/>
        <v>1.0013999200000001</v>
      </c>
      <c r="Q2099" s="10">
        <f t="shared" si="1126"/>
        <v>1.446870520184113</v>
      </c>
      <c r="R2099" s="2">
        <f t="shared" si="1131"/>
        <v>1.4470837999999999</v>
      </c>
      <c r="S2099" s="2">
        <f t="shared" si="1121"/>
        <v>1.4193921199999999</v>
      </c>
      <c r="T2099" s="2">
        <f t="shared" si="1106"/>
        <v>241805.76213648001</v>
      </c>
      <c r="U2099" s="2">
        <f t="shared" si="1107"/>
        <v>3638.432482552842</v>
      </c>
      <c r="V2099" s="2">
        <f t="shared" si="1108"/>
        <v>72285.932783426731</v>
      </c>
      <c r="W2099" s="2">
        <f t="shared" si="1109"/>
        <v>246283.04115920956</v>
      </c>
      <c r="X2099" s="27">
        <f t="shared" si="1110"/>
        <v>0</v>
      </c>
      <c r="Y2099" s="2">
        <f t="shared" si="1122"/>
        <v>0</v>
      </c>
      <c r="Z2099" s="67">
        <f t="shared" si="1111"/>
        <v>0</v>
      </c>
      <c r="AA2099" s="2">
        <f t="shared" si="1129"/>
        <v>0</v>
      </c>
      <c r="AB2099" s="26">
        <f t="shared" si="1118"/>
        <v>6.7299999999999999E-2</v>
      </c>
      <c r="AC2099" s="27">
        <f t="shared" si="1100"/>
        <v>1</v>
      </c>
      <c r="AD2099" s="27">
        <v>252</v>
      </c>
      <c r="AE2099" s="10">
        <f t="shared" si="1127"/>
        <v>1.0002584940000001</v>
      </c>
      <c r="AF2099" s="2">
        <f t="shared" si="1130"/>
        <v>62.50533867</v>
      </c>
      <c r="AG2099" s="2">
        <f t="shared" si="1112"/>
        <v>63.662688439999997</v>
      </c>
      <c r="AH2099" s="3" t="str">
        <f t="shared" si="1113"/>
        <v>-</v>
      </c>
      <c r="AI2099" s="4" t="str">
        <f t="shared" si="1128"/>
        <v>A+J=</v>
      </c>
      <c r="AJ2099" s="11">
        <f t="shared" si="1119"/>
        <v>42921</v>
      </c>
      <c r="AK2099" s="11"/>
      <c r="AL2099" s="4"/>
      <c r="AM2099" s="1"/>
      <c r="AN2099" s="11"/>
      <c r="AO2099" s="1"/>
      <c r="AP2099" s="1"/>
      <c r="AQ2099" s="1"/>
      <c r="AR2099" s="1"/>
      <c r="AS2099" s="6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</row>
    <row r="2100" spans="1:55" x14ac:dyDescent="0.2">
      <c r="A2100" s="144">
        <f t="shared" si="1114"/>
        <v>42889</v>
      </c>
      <c r="B2100" s="2">
        <f t="shared" si="1101"/>
        <v>246444.89436278542</v>
      </c>
      <c r="C2100" s="2">
        <f t="shared" si="1115"/>
        <v>170358.67589323001</v>
      </c>
      <c r="D2100" s="68">
        <f>SUM(Y2100:Y$2190)</f>
        <v>8675.4908092999995</v>
      </c>
      <c r="E2100" s="68">
        <f t="shared" si="1102"/>
        <v>161683.18508393</v>
      </c>
      <c r="F2100" s="72">
        <f t="shared" si="1123"/>
        <v>4828.4399999999996</v>
      </c>
      <c r="G2100" s="3">
        <f>IF(N2100=1,VLOOKUP(A2099,[1]Plan1!$BG$69:$BI$188,3),G2099)</f>
        <v>4843.41</v>
      </c>
      <c r="H2100" s="11">
        <f t="shared" si="1124"/>
        <v>42827</v>
      </c>
      <c r="I2100" s="11">
        <f t="shared" si="1125"/>
        <v>42857</v>
      </c>
      <c r="J2100" s="26">
        <f t="shared" si="1103"/>
        <v>3.100380247036405E-3</v>
      </c>
      <c r="K2100" s="11">
        <f t="shared" si="1116"/>
        <v>42919</v>
      </c>
      <c r="L2100" s="11">
        <f t="shared" si="1104"/>
        <v>42919</v>
      </c>
      <c r="M2100" s="1">
        <f t="shared" si="1117"/>
        <v>21</v>
      </c>
      <c r="N2100" s="1">
        <f t="shared" si="1120"/>
        <v>2</v>
      </c>
      <c r="O2100" s="2">
        <f t="shared" si="1105"/>
        <v>1.0002948599999999</v>
      </c>
      <c r="P2100" s="10">
        <f t="shared" si="1132"/>
        <v>1.0013999200000001</v>
      </c>
      <c r="Q2100" s="10">
        <f t="shared" si="1126"/>
        <v>1.446870520184113</v>
      </c>
      <c r="R2100" s="2">
        <f t="shared" si="1131"/>
        <v>1.4472971400000001</v>
      </c>
      <c r="S2100" s="2">
        <f t="shared" si="1121"/>
        <v>1.4193921199999999</v>
      </c>
      <c r="T2100" s="2">
        <f t="shared" si="1106"/>
        <v>241805.76213648001</v>
      </c>
      <c r="U2100" s="2">
        <f t="shared" si="1107"/>
        <v>3638.432482552842</v>
      </c>
      <c r="V2100" s="2">
        <f t="shared" si="1108"/>
        <v>72320.426274132566</v>
      </c>
      <c r="W2100" s="2">
        <f t="shared" si="1109"/>
        <v>246317.53464991541</v>
      </c>
      <c r="X2100" s="27">
        <f t="shared" si="1110"/>
        <v>0</v>
      </c>
      <c r="Y2100" s="2">
        <f t="shared" si="1122"/>
        <v>0</v>
      </c>
      <c r="Z2100" s="67">
        <f t="shared" si="1111"/>
        <v>0</v>
      </c>
      <c r="AA2100" s="2">
        <f t="shared" si="1129"/>
        <v>0</v>
      </c>
      <c r="AB2100" s="26">
        <f t="shared" si="1118"/>
        <v>6.7299999999999999E-2</v>
      </c>
      <c r="AC2100" s="27">
        <f t="shared" si="1100"/>
        <v>2</v>
      </c>
      <c r="AD2100" s="27">
        <v>252</v>
      </c>
      <c r="AE2100" s="10">
        <f t="shared" si="1127"/>
        <v>1.000517055</v>
      </c>
      <c r="AF2100" s="2">
        <f t="shared" si="1130"/>
        <v>125.02687834</v>
      </c>
      <c r="AG2100" s="2">
        <f t="shared" si="1112"/>
        <v>127.35971287</v>
      </c>
      <c r="AH2100" s="3" t="str">
        <f t="shared" si="1113"/>
        <v>-</v>
      </c>
      <c r="AI2100" s="4" t="str">
        <f t="shared" si="1128"/>
        <v>A+J=</v>
      </c>
      <c r="AJ2100" s="11">
        <f t="shared" si="1119"/>
        <v>42921</v>
      </c>
      <c r="AK2100" s="11"/>
      <c r="AL2100" s="4"/>
      <c r="AM2100" s="1"/>
      <c r="AN2100" s="11"/>
      <c r="AO2100" s="1"/>
      <c r="AP2100" s="1"/>
      <c r="AQ2100" s="1"/>
      <c r="AR2100" s="1"/>
      <c r="AS2100" s="6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</row>
    <row r="2101" spans="1:55" x14ac:dyDescent="0.2">
      <c r="A2101" s="144">
        <f t="shared" si="1114"/>
        <v>42890</v>
      </c>
      <c r="B2101" s="2">
        <f t="shared" si="1101"/>
        <v>246444.89436278542</v>
      </c>
      <c r="C2101" s="2">
        <f t="shared" si="1115"/>
        <v>170358.67589323001</v>
      </c>
      <c r="D2101" s="68">
        <f>SUM(Y2101:Y$2190)</f>
        <v>8675.4908092999995</v>
      </c>
      <c r="E2101" s="68">
        <f t="shared" si="1102"/>
        <v>161683.18508393</v>
      </c>
      <c r="F2101" s="72">
        <f t="shared" si="1123"/>
        <v>4828.4399999999996</v>
      </c>
      <c r="G2101" s="3">
        <f>IF(N2101=1,VLOOKUP(A2100,[1]Plan1!$BG$69:$BI$188,3),G2100)</f>
        <v>4843.41</v>
      </c>
      <c r="H2101" s="11">
        <f t="shared" si="1124"/>
        <v>42827</v>
      </c>
      <c r="I2101" s="11">
        <f t="shared" si="1125"/>
        <v>42857</v>
      </c>
      <c r="J2101" s="26">
        <f t="shared" si="1103"/>
        <v>3.100380247036405E-3</v>
      </c>
      <c r="K2101" s="11">
        <f t="shared" si="1116"/>
        <v>42919</v>
      </c>
      <c r="L2101" s="11">
        <f t="shared" si="1104"/>
        <v>42919</v>
      </c>
      <c r="M2101" s="1">
        <f t="shared" si="1117"/>
        <v>21</v>
      </c>
      <c r="N2101" s="1">
        <f t="shared" si="1120"/>
        <v>2</v>
      </c>
      <c r="O2101" s="2">
        <f t="shared" si="1105"/>
        <v>1.0002948599999999</v>
      </c>
      <c r="P2101" s="10">
        <f t="shared" si="1132"/>
        <v>1.0013999200000001</v>
      </c>
      <c r="Q2101" s="10">
        <f t="shared" si="1126"/>
        <v>1.446870520184113</v>
      </c>
      <c r="R2101" s="2">
        <f t="shared" si="1131"/>
        <v>1.4472971400000001</v>
      </c>
      <c r="S2101" s="2">
        <f t="shared" si="1121"/>
        <v>1.4193921199999999</v>
      </c>
      <c r="T2101" s="2">
        <f t="shared" si="1106"/>
        <v>241805.76213648001</v>
      </c>
      <c r="U2101" s="2">
        <f t="shared" si="1107"/>
        <v>3638.432482552842</v>
      </c>
      <c r="V2101" s="2">
        <f t="shared" si="1108"/>
        <v>72320.426274132566</v>
      </c>
      <c r="W2101" s="2">
        <f t="shared" si="1109"/>
        <v>246317.53464991541</v>
      </c>
      <c r="X2101" s="27">
        <f t="shared" si="1110"/>
        <v>0</v>
      </c>
      <c r="Y2101" s="2">
        <f t="shared" si="1122"/>
        <v>0</v>
      </c>
      <c r="Z2101" s="67">
        <f t="shared" si="1111"/>
        <v>0</v>
      </c>
      <c r="AA2101" s="2">
        <f t="shared" si="1129"/>
        <v>0</v>
      </c>
      <c r="AB2101" s="26">
        <f t="shared" si="1118"/>
        <v>6.7299999999999999E-2</v>
      </c>
      <c r="AC2101" s="27">
        <f t="shared" si="1100"/>
        <v>2</v>
      </c>
      <c r="AD2101" s="27">
        <v>252</v>
      </c>
      <c r="AE2101" s="10">
        <f t="shared" si="1127"/>
        <v>1.000517055</v>
      </c>
      <c r="AF2101" s="2">
        <f t="shared" si="1130"/>
        <v>125.02687834</v>
      </c>
      <c r="AG2101" s="2">
        <f t="shared" si="1112"/>
        <v>127.35971287</v>
      </c>
      <c r="AH2101" s="3" t="str">
        <f t="shared" si="1113"/>
        <v>-</v>
      </c>
      <c r="AI2101" s="4" t="str">
        <f t="shared" si="1128"/>
        <v>A+J=</v>
      </c>
      <c r="AJ2101" s="11">
        <f t="shared" si="1119"/>
        <v>42921</v>
      </c>
      <c r="AK2101" s="11"/>
      <c r="AL2101" s="4"/>
      <c r="AM2101" s="1"/>
      <c r="AN2101" s="11"/>
      <c r="AO2101" s="1"/>
      <c r="AP2101" s="1"/>
      <c r="AQ2101" s="1"/>
      <c r="AR2101" s="1"/>
      <c r="AS2101" s="6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</row>
    <row r="2102" spans="1:55" x14ac:dyDescent="0.2">
      <c r="A2102" s="144">
        <f t="shared" si="1114"/>
        <v>42891</v>
      </c>
      <c r="B2102" s="2">
        <f t="shared" si="1101"/>
        <v>246444.89436278542</v>
      </c>
      <c r="C2102" s="2">
        <f t="shared" si="1115"/>
        <v>170358.67589323001</v>
      </c>
      <c r="D2102" s="68">
        <f>SUM(Y2102:Y$2190)</f>
        <v>8675.4908092999995</v>
      </c>
      <c r="E2102" s="68">
        <f t="shared" si="1102"/>
        <v>161683.18508393</v>
      </c>
      <c r="F2102" s="72">
        <f t="shared" si="1123"/>
        <v>4828.4399999999996</v>
      </c>
      <c r="G2102" s="3">
        <f>IF(N2102=1,VLOOKUP(A2101,[1]Plan1!$BG$69:$BI$188,3),G2101)</f>
        <v>4843.41</v>
      </c>
      <c r="H2102" s="11">
        <f t="shared" si="1124"/>
        <v>42827</v>
      </c>
      <c r="I2102" s="11">
        <f t="shared" si="1125"/>
        <v>42857</v>
      </c>
      <c r="J2102" s="26">
        <f t="shared" si="1103"/>
        <v>3.100380247036405E-3</v>
      </c>
      <c r="K2102" s="11">
        <f t="shared" si="1116"/>
        <v>42919</v>
      </c>
      <c r="L2102" s="11">
        <f t="shared" si="1104"/>
        <v>42919</v>
      </c>
      <c r="M2102" s="1">
        <f t="shared" si="1117"/>
        <v>21</v>
      </c>
      <c r="N2102" s="1">
        <f t="shared" si="1120"/>
        <v>2</v>
      </c>
      <c r="O2102" s="2">
        <f t="shared" si="1105"/>
        <v>1.0002948599999999</v>
      </c>
      <c r="P2102" s="10">
        <f t="shared" si="1132"/>
        <v>1.0013999200000001</v>
      </c>
      <c r="Q2102" s="10">
        <f t="shared" si="1126"/>
        <v>1.446870520184113</v>
      </c>
      <c r="R2102" s="2">
        <f t="shared" si="1131"/>
        <v>1.4472971400000001</v>
      </c>
      <c r="S2102" s="2">
        <f t="shared" si="1121"/>
        <v>1.4193921199999999</v>
      </c>
      <c r="T2102" s="2">
        <f t="shared" si="1106"/>
        <v>241805.76213648001</v>
      </c>
      <c r="U2102" s="2">
        <f t="shared" si="1107"/>
        <v>3638.432482552842</v>
      </c>
      <c r="V2102" s="2">
        <f t="shared" si="1108"/>
        <v>72320.426274132566</v>
      </c>
      <c r="W2102" s="2">
        <f t="shared" si="1109"/>
        <v>246317.53464991541</v>
      </c>
      <c r="X2102" s="27">
        <f t="shared" si="1110"/>
        <v>0</v>
      </c>
      <c r="Y2102" s="2">
        <f t="shared" si="1122"/>
        <v>0</v>
      </c>
      <c r="Z2102" s="67">
        <f t="shared" si="1111"/>
        <v>0</v>
      </c>
      <c r="AA2102" s="2">
        <f t="shared" si="1129"/>
        <v>0</v>
      </c>
      <c r="AB2102" s="26">
        <f t="shared" si="1118"/>
        <v>6.7299999999999999E-2</v>
      </c>
      <c r="AC2102" s="27">
        <f t="shared" si="1100"/>
        <v>2</v>
      </c>
      <c r="AD2102" s="27">
        <v>252</v>
      </c>
      <c r="AE2102" s="10">
        <f t="shared" si="1127"/>
        <v>1.000517055</v>
      </c>
      <c r="AF2102" s="2">
        <f t="shared" si="1130"/>
        <v>125.02687834</v>
      </c>
      <c r="AG2102" s="2">
        <f t="shared" si="1112"/>
        <v>127.35971287</v>
      </c>
      <c r="AH2102" s="3" t="str">
        <f t="shared" si="1113"/>
        <v>-</v>
      </c>
      <c r="AI2102" s="4" t="str">
        <f t="shared" si="1128"/>
        <v>A+J=</v>
      </c>
      <c r="AJ2102" s="11">
        <f t="shared" si="1119"/>
        <v>42921</v>
      </c>
      <c r="AK2102" s="11"/>
      <c r="AL2102" s="4"/>
      <c r="AM2102" s="1"/>
      <c r="AN2102" s="11"/>
      <c r="AO2102" s="1"/>
      <c r="AP2102" s="1"/>
      <c r="AQ2102" s="1"/>
      <c r="AR2102" s="1"/>
      <c r="AS2102" s="6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</row>
    <row r="2103" spans="1:55" x14ac:dyDescent="0.2">
      <c r="A2103" s="144">
        <f t="shared" si="1114"/>
        <v>42892</v>
      </c>
      <c r="B2103" s="2">
        <f t="shared" si="1101"/>
        <v>246543.12083894308</v>
      </c>
      <c r="C2103" s="2">
        <f t="shared" si="1115"/>
        <v>170358.67589323001</v>
      </c>
      <c r="D2103" s="68">
        <f>SUM(Y2103:Y$2190)</f>
        <v>8675.4908092999995</v>
      </c>
      <c r="E2103" s="68">
        <f t="shared" si="1102"/>
        <v>161683.18508393</v>
      </c>
      <c r="F2103" s="72">
        <f t="shared" si="1123"/>
        <v>4828.4399999999996</v>
      </c>
      <c r="G2103" s="3">
        <f>IF(N2103=1,VLOOKUP(A2102,[1]Plan1!$BG$69:$BI$188,3),G2102)</f>
        <v>4843.41</v>
      </c>
      <c r="H2103" s="11">
        <f t="shared" si="1124"/>
        <v>42827</v>
      </c>
      <c r="I2103" s="11">
        <f t="shared" si="1125"/>
        <v>42857</v>
      </c>
      <c r="J2103" s="26">
        <f t="shared" si="1103"/>
        <v>3.100380247036405E-3</v>
      </c>
      <c r="K2103" s="11">
        <f t="shared" si="1116"/>
        <v>42919</v>
      </c>
      <c r="L2103" s="11">
        <f t="shared" si="1104"/>
        <v>42919</v>
      </c>
      <c r="M2103" s="1">
        <f t="shared" si="1117"/>
        <v>21</v>
      </c>
      <c r="N2103" s="1">
        <f t="shared" si="1120"/>
        <v>3</v>
      </c>
      <c r="O2103" s="2">
        <f t="shared" si="1105"/>
        <v>1.0004423200000001</v>
      </c>
      <c r="P2103" s="10">
        <f t="shared" si="1132"/>
        <v>1.0013999200000001</v>
      </c>
      <c r="Q2103" s="10">
        <f t="shared" si="1126"/>
        <v>1.446870520184113</v>
      </c>
      <c r="R2103" s="2">
        <f t="shared" si="1131"/>
        <v>1.44751049</v>
      </c>
      <c r="S2103" s="2">
        <f t="shared" si="1121"/>
        <v>1.4193921199999999</v>
      </c>
      <c r="T2103" s="2">
        <f t="shared" si="1106"/>
        <v>241805.76213648001</v>
      </c>
      <c r="U2103" s="2">
        <f t="shared" si="1107"/>
        <v>3638.432482552842</v>
      </c>
      <c r="V2103" s="2">
        <f t="shared" si="1108"/>
        <v>72354.92138167021</v>
      </c>
      <c r="W2103" s="2">
        <f t="shared" si="1109"/>
        <v>246352.02975745307</v>
      </c>
      <c r="X2103" s="27">
        <f t="shared" si="1110"/>
        <v>0</v>
      </c>
      <c r="Y2103" s="2">
        <f t="shared" si="1122"/>
        <v>0</v>
      </c>
      <c r="Z2103" s="67">
        <f t="shared" si="1111"/>
        <v>0</v>
      </c>
      <c r="AA2103" s="2">
        <f t="shared" si="1129"/>
        <v>0</v>
      </c>
      <c r="AB2103" s="26">
        <f t="shared" si="1118"/>
        <v>6.7299999999999999E-2</v>
      </c>
      <c r="AC2103" s="27">
        <f t="shared" si="1100"/>
        <v>3</v>
      </c>
      <c r="AD2103" s="27">
        <v>252</v>
      </c>
      <c r="AE2103" s="10">
        <f t="shared" si="1127"/>
        <v>1.0007756830000001</v>
      </c>
      <c r="AF2103" s="2">
        <f t="shared" si="1130"/>
        <v>187.56461899000001</v>
      </c>
      <c r="AG2103" s="2">
        <f t="shared" si="1112"/>
        <v>191.09108148999999</v>
      </c>
      <c r="AH2103" s="3" t="str">
        <f t="shared" si="1113"/>
        <v>-</v>
      </c>
      <c r="AI2103" s="4" t="str">
        <f t="shared" si="1128"/>
        <v>A+J=</v>
      </c>
      <c r="AJ2103" s="11">
        <f t="shared" si="1119"/>
        <v>42921</v>
      </c>
      <c r="AK2103" s="11"/>
      <c r="AL2103" s="4"/>
      <c r="AM2103" s="1"/>
      <c r="AN2103" s="11"/>
      <c r="AO2103" s="1"/>
      <c r="AP2103" s="1"/>
      <c r="AQ2103" s="1"/>
      <c r="AR2103" s="1"/>
      <c r="AS2103" s="6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</row>
    <row r="2104" spans="1:55" x14ac:dyDescent="0.2">
      <c r="A2104" s="144">
        <f t="shared" si="1114"/>
        <v>42893</v>
      </c>
      <c r="B2104" s="2">
        <f t="shared" si="1101"/>
        <v>246641.38789342812</v>
      </c>
      <c r="C2104" s="2">
        <f t="shared" si="1115"/>
        <v>170358.67589323001</v>
      </c>
      <c r="D2104" s="68">
        <f>SUM(Y2104:Y$2190)</f>
        <v>8675.4908092999995</v>
      </c>
      <c r="E2104" s="68">
        <f t="shared" si="1102"/>
        <v>161683.18508393</v>
      </c>
      <c r="F2104" s="72">
        <f t="shared" si="1123"/>
        <v>4828.4399999999996</v>
      </c>
      <c r="G2104" s="3">
        <f>IF(N2104=1,VLOOKUP(A2103,[1]Plan1!$BG$69:$BI$188,3),G2103)</f>
        <v>4843.41</v>
      </c>
      <c r="H2104" s="11">
        <f t="shared" si="1124"/>
        <v>42827</v>
      </c>
      <c r="I2104" s="11">
        <f t="shared" si="1125"/>
        <v>42857</v>
      </c>
      <c r="J2104" s="26">
        <f t="shared" si="1103"/>
        <v>3.100380247036405E-3</v>
      </c>
      <c r="K2104" s="11">
        <f t="shared" si="1116"/>
        <v>42919</v>
      </c>
      <c r="L2104" s="11">
        <f t="shared" si="1104"/>
        <v>42919</v>
      </c>
      <c r="M2104" s="1">
        <f t="shared" si="1117"/>
        <v>21</v>
      </c>
      <c r="N2104" s="1">
        <f t="shared" si="1120"/>
        <v>4</v>
      </c>
      <c r="O2104" s="2">
        <f t="shared" si="1105"/>
        <v>1.0005898</v>
      </c>
      <c r="P2104" s="10">
        <f t="shared" si="1132"/>
        <v>1.0013999200000001</v>
      </c>
      <c r="Q2104" s="10">
        <f t="shared" si="1126"/>
        <v>1.446870520184113</v>
      </c>
      <c r="R2104" s="2">
        <f t="shared" si="1131"/>
        <v>1.4477238800000001</v>
      </c>
      <c r="S2104" s="2">
        <f t="shared" si="1121"/>
        <v>1.4193921199999999</v>
      </c>
      <c r="T2104" s="2">
        <f t="shared" si="1106"/>
        <v>241805.76213648001</v>
      </c>
      <c r="U2104" s="2">
        <f t="shared" si="1107"/>
        <v>3638.432482552842</v>
      </c>
      <c r="V2104" s="2">
        <f t="shared" si="1108"/>
        <v>72389.422956535273</v>
      </c>
      <c r="W2104" s="2">
        <f t="shared" si="1109"/>
        <v>246386.53133231812</v>
      </c>
      <c r="X2104" s="27">
        <f t="shared" si="1110"/>
        <v>0</v>
      </c>
      <c r="Y2104" s="2">
        <f t="shared" si="1122"/>
        <v>0</v>
      </c>
      <c r="Z2104" s="67">
        <f t="shared" si="1111"/>
        <v>0</v>
      </c>
      <c r="AA2104" s="2">
        <f t="shared" si="1129"/>
        <v>0</v>
      </c>
      <c r="AB2104" s="26">
        <f t="shared" si="1118"/>
        <v>6.7299999999999999E-2</v>
      </c>
      <c r="AC2104" s="27">
        <f t="shared" si="1100"/>
        <v>4</v>
      </c>
      <c r="AD2104" s="27">
        <v>252</v>
      </c>
      <c r="AE2104" s="10">
        <f t="shared" si="1127"/>
        <v>1.0010343770000001</v>
      </c>
      <c r="AF2104" s="2">
        <f t="shared" si="1130"/>
        <v>250.11831882000001</v>
      </c>
      <c r="AG2104" s="2">
        <f t="shared" si="1112"/>
        <v>254.85656111</v>
      </c>
      <c r="AH2104" s="3" t="str">
        <f t="shared" si="1113"/>
        <v>-</v>
      </c>
      <c r="AI2104" s="4" t="str">
        <f t="shared" si="1128"/>
        <v>A+J=</v>
      </c>
      <c r="AJ2104" s="11">
        <f t="shared" si="1119"/>
        <v>42921</v>
      </c>
      <c r="AK2104" s="11"/>
      <c r="AL2104" s="4"/>
      <c r="AM2104" s="1"/>
      <c r="AN2104" s="11"/>
      <c r="AO2104" s="1"/>
      <c r="AP2104" s="1"/>
      <c r="AQ2104" s="1"/>
      <c r="AR2104" s="1"/>
      <c r="AS2104" s="6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</row>
    <row r="2105" spans="1:55" x14ac:dyDescent="0.2">
      <c r="A2105" s="144">
        <f t="shared" si="1114"/>
        <v>42894</v>
      </c>
      <c r="B2105" s="2">
        <f t="shared" si="1101"/>
        <v>246739.69603094057</v>
      </c>
      <c r="C2105" s="2">
        <f t="shared" si="1115"/>
        <v>170358.67589323001</v>
      </c>
      <c r="D2105" s="68">
        <f>SUM(Y2105:Y$2190)</f>
        <v>8675.4908092999995</v>
      </c>
      <c r="E2105" s="68">
        <f t="shared" si="1102"/>
        <v>161683.18508393</v>
      </c>
      <c r="F2105" s="72">
        <f t="shared" si="1123"/>
        <v>4828.4399999999996</v>
      </c>
      <c r="G2105" s="3">
        <f>IF(N2105=1,VLOOKUP(A2104,[1]Plan1!$BG$69:$BI$188,3),G2104)</f>
        <v>4843.41</v>
      </c>
      <c r="H2105" s="11">
        <f t="shared" si="1124"/>
        <v>42827</v>
      </c>
      <c r="I2105" s="11">
        <f t="shared" si="1125"/>
        <v>42857</v>
      </c>
      <c r="J2105" s="26">
        <f t="shared" si="1103"/>
        <v>3.100380247036405E-3</v>
      </c>
      <c r="K2105" s="11">
        <f t="shared" si="1116"/>
        <v>42919</v>
      </c>
      <c r="L2105" s="11">
        <f t="shared" si="1104"/>
        <v>42919</v>
      </c>
      <c r="M2105" s="1">
        <f t="shared" si="1117"/>
        <v>21</v>
      </c>
      <c r="N2105" s="1">
        <f t="shared" si="1120"/>
        <v>5</v>
      </c>
      <c r="O2105" s="2">
        <f t="shared" si="1105"/>
        <v>1.0007373100000001</v>
      </c>
      <c r="P2105" s="10">
        <f t="shared" si="1132"/>
        <v>1.0013999200000001</v>
      </c>
      <c r="Q2105" s="10">
        <f t="shared" si="1126"/>
        <v>1.446870520184113</v>
      </c>
      <c r="R2105" s="2">
        <f t="shared" si="1131"/>
        <v>1.4479373099999999</v>
      </c>
      <c r="S2105" s="2">
        <f t="shared" si="1121"/>
        <v>1.4193921199999999</v>
      </c>
      <c r="T2105" s="2">
        <f t="shared" si="1106"/>
        <v>241805.76213648001</v>
      </c>
      <c r="U2105" s="2">
        <f t="shared" si="1107"/>
        <v>3638.432482552842</v>
      </c>
      <c r="V2105" s="2">
        <f t="shared" si="1108"/>
        <v>72423.930998727723</v>
      </c>
      <c r="W2105" s="2">
        <f t="shared" si="1109"/>
        <v>246421.03937451058</v>
      </c>
      <c r="X2105" s="27">
        <f t="shared" si="1110"/>
        <v>0</v>
      </c>
      <c r="Y2105" s="2">
        <f t="shared" si="1122"/>
        <v>0</v>
      </c>
      <c r="Z2105" s="67">
        <f t="shared" si="1111"/>
        <v>0</v>
      </c>
      <c r="AA2105" s="2">
        <f t="shared" si="1129"/>
        <v>0</v>
      </c>
      <c r="AB2105" s="26">
        <f t="shared" si="1118"/>
        <v>6.7299999999999999E-2</v>
      </c>
      <c r="AC2105" s="27">
        <f t="shared" si="1100"/>
        <v>5</v>
      </c>
      <c r="AD2105" s="27">
        <v>252</v>
      </c>
      <c r="AE2105" s="10">
        <f t="shared" si="1127"/>
        <v>1.0012931389999999</v>
      </c>
      <c r="AF2105" s="2">
        <f t="shared" si="1130"/>
        <v>312.68846144000003</v>
      </c>
      <c r="AG2105" s="2">
        <f t="shared" si="1112"/>
        <v>318.65665643</v>
      </c>
      <c r="AH2105" s="3" t="str">
        <f t="shared" si="1113"/>
        <v>-</v>
      </c>
      <c r="AI2105" s="4" t="str">
        <f t="shared" si="1128"/>
        <v>A+J=</v>
      </c>
      <c r="AJ2105" s="11">
        <f t="shared" si="1119"/>
        <v>42921</v>
      </c>
      <c r="AK2105" s="11"/>
      <c r="AL2105" s="4"/>
      <c r="AM2105" s="1"/>
      <c r="AN2105" s="11"/>
      <c r="AO2105" s="1"/>
      <c r="AP2105" s="1"/>
      <c r="AQ2105" s="1"/>
      <c r="AR2105" s="1"/>
      <c r="AS2105" s="6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</row>
    <row r="2106" spans="1:55" x14ac:dyDescent="0.2">
      <c r="A2106" s="144">
        <f t="shared" si="1114"/>
        <v>42895</v>
      </c>
      <c r="B2106" s="2">
        <f t="shared" si="1101"/>
        <v>246838.04153193676</v>
      </c>
      <c r="C2106" s="2">
        <f t="shared" si="1115"/>
        <v>170358.67589323001</v>
      </c>
      <c r="D2106" s="68">
        <f>SUM(Y2106:Y$2190)</f>
        <v>8675.4908092999995</v>
      </c>
      <c r="E2106" s="68">
        <f t="shared" si="1102"/>
        <v>161683.18508393</v>
      </c>
      <c r="F2106" s="72">
        <f t="shared" si="1123"/>
        <v>4828.4399999999996</v>
      </c>
      <c r="G2106" s="3">
        <f>IF(N2106=1,VLOOKUP(A2105,[1]Plan1!$BG$69:$BI$188,3),G2105)</f>
        <v>4843.41</v>
      </c>
      <c r="H2106" s="11">
        <f t="shared" si="1124"/>
        <v>42827</v>
      </c>
      <c r="I2106" s="11">
        <f t="shared" si="1125"/>
        <v>42857</v>
      </c>
      <c r="J2106" s="26">
        <f t="shared" si="1103"/>
        <v>3.100380247036405E-3</v>
      </c>
      <c r="K2106" s="11">
        <f t="shared" si="1116"/>
        <v>42919</v>
      </c>
      <c r="L2106" s="11">
        <f t="shared" si="1104"/>
        <v>42919</v>
      </c>
      <c r="M2106" s="1">
        <f t="shared" si="1117"/>
        <v>21</v>
      </c>
      <c r="N2106" s="1">
        <f t="shared" si="1120"/>
        <v>6</v>
      </c>
      <c r="O2106" s="2">
        <f t="shared" si="1105"/>
        <v>1.0008848400000001</v>
      </c>
      <c r="P2106" s="10">
        <f t="shared" si="1132"/>
        <v>1.0013999200000001</v>
      </c>
      <c r="Q2106" s="10">
        <f t="shared" si="1126"/>
        <v>1.446870520184113</v>
      </c>
      <c r="R2106" s="2">
        <f t="shared" si="1131"/>
        <v>1.4481507600000001</v>
      </c>
      <c r="S2106" s="2">
        <f t="shared" si="1121"/>
        <v>1.4193921199999999</v>
      </c>
      <c r="T2106" s="2">
        <f t="shared" si="1106"/>
        <v>241805.76213648001</v>
      </c>
      <c r="U2106" s="2">
        <f t="shared" si="1107"/>
        <v>3638.432482552842</v>
      </c>
      <c r="V2106" s="2">
        <f t="shared" si="1108"/>
        <v>72458.442274583911</v>
      </c>
      <c r="W2106" s="2">
        <f t="shared" si="1109"/>
        <v>246455.55065036676</v>
      </c>
      <c r="X2106" s="27">
        <f t="shared" si="1110"/>
        <v>0</v>
      </c>
      <c r="Y2106" s="2">
        <f t="shared" si="1122"/>
        <v>0</v>
      </c>
      <c r="Z2106" s="67">
        <f t="shared" si="1111"/>
        <v>0</v>
      </c>
      <c r="AA2106" s="2">
        <f t="shared" si="1129"/>
        <v>0</v>
      </c>
      <c r="AB2106" s="26">
        <f t="shared" si="1118"/>
        <v>6.7299999999999999E-2</v>
      </c>
      <c r="AC2106" s="27">
        <f t="shared" si="1100"/>
        <v>6</v>
      </c>
      <c r="AD2106" s="27">
        <v>252</v>
      </c>
      <c r="AE2106" s="10">
        <f t="shared" si="1127"/>
        <v>1.0015519669999999</v>
      </c>
      <c r="AF2106" s="2">
        <f t="shared" si="1130"/>
        <v>375.27456324000002</v>
      </c>
      <c r="AG2106" s="2">
        <f t="shared" si="1112"/>
        <v>382.49088157</v>
      </c>
      <c r="AH2106" s="3" t="str">
        <f t="shared" si="1113"/>
        <v>-</v>
      </c>
      <c r="AI2106" s="4" t="str">
        <f t="shared" si="1128"/>
        <v>A+J=</v>
      </c>
      <c r="AJ2106" s="11">
        <f t="shared" si="1119"/>
        <v>42921</v>
      </c>
      <c r="AK2106" s="11"/>
      <c r="AL2106" s="4"/>
      <c r="AM2106" s="1"/>
      <c r="AN2106" s="11"/>
      <c r="AO2106" s="1"/>
      <c r="AP2106" s="1"/>
      <c r="AQ2106" s="1"/>
      <c r="AR2106" s="1"/>
      <c r="AS2106" s="6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</row>
    <row r="2107" spans="1:55" x14ac:dyDescent="0.2">
      <c r="A2107" s="144">
        <f t="shared" si="1114"/>
        <v>42896</v>
      </c>
      <c r="B2107" s="2">
        <f t="shared" si="1101"/>
        <v>246936.42789178033</v>
      </c>
      <c r="C2107" s="2">
        <f t="shared" si="1115"/>
        <v>170358.67589323001</v>
      </c>
      <c r="D2107" s="68">
        <f>SUM(Y2107:Y$2190)</f>
        <v>8675.4908092999995</v>
      </c>
      <c r="E2107" s="68">
        <f t="shared" si="1102"/>
        <v>161683.18508393</v>
      </c>
      <c r="F2107" s="72">
        <f t="shared" si="1123"/>
        <v>4828.4399999999996</v>
      </c>
      <c r="G2107" s="3">
        <f>IF(N2107=1,VLOOKUP(A2106,[1]Plan1!$BG$69:$BI$188,3),G2106)</f>
        <v>4843.41</v>
      </c>
      <c r="H2107" s="11">
        <f t="shared" si="1124"/>
        <v>42827</v>
      </c>
      <c r="I2107" s="11">
        <f t="shared" si="1125"/>
        <v>42857</v>
      </c>
      <c r="J2107" s="26">
        <f t="shared" si="1103"/>
        <v>3.100380247036405E-3</v>
      </c>
      <c r="K2107" s="11">
        <f t="shared" si="1116"/>
        <v>42919</v>
      </c>
      <c r="L2107" s="11">
        <f t="shared" si="1104"/>
        <v>42919</v>
      </c>
      <c r="M2107" s="1">
        <f t="shared" si="1117"/>
        <v>21</v>
      </c>
      <c r="N2107" s="1">
        <f t="shared" si="1120"/>
        <v>7</v>
      </c>
      <c r="O2107" s="2">
        <f t="shared" si="1105"/>
        <v>1.00103239</v>
      </c>
      <c r="P2107" s="10">
        <f t="shared" si="1132"/>
        <v>1.0013999200000001</v>
      </c>
      <c r="Q2107" s="10">
        <f t="shared" si="1126"/>
        <v>1.446870520184113</v>
      </c>
      <c r="R2107" s="2">
        <f t="shared" si="1131"/>
        <v>1.44836425</v>
      </c>
      <c r="S2107" s="2">
        <f t="shared" si="1121"/>
        <v>1.4193921199999999</v>
      </c>
      <c r="T2107" s="2">
        <f t="shared" si="1106"/>
        <v>241805.76213648001</v>
      </c>
      <c r="U2107" s="2">
        <f t="shared" si="1107"/>
        <v>3638.432482552842</v>
      </c>
      <c r="V2107" s="2">
        <f t="shared" si="1108"/>
        <v>72492.960017767473</v>
      </c>
      <c r="W2107" s="2">
        <f t="shared" si="1109"/>
        <v>246490.06839355032</v>
      </c>
      <c r="X2107" s="27">
        <f t="shared" si="1110"/>
        <v>0</v>
      </c>
      <c r="Y2107" s="2">
        <f t="shared" si="1122"/>
        <v>0</v>
      </c>
      <c r="Z2107" s="67">
        <f t="shared" si="1111"/>
        <v>0</v>
      </c>
      <c r="AA2107" s="2">
        <f t="shared" si="1129"/>
        <v>0</v>
      </c>
      <c r="AB2107" s="26">
        <f t="shared" si="1118"/>
        <v>6.7299999999999999E-2</v>
      </c>
      <c r="AC2107" s="27">
        <f t="shared" si="1100"/>
        <v>7</v>
      </c>
      <c r="AD2107" s="27">
        <v>252</v>
      </c>
      <c r="AE2107" s="10">
        <f t="shared" si="1127"/>
        <v>1.0018108619999999</v>
      </c>
      <c r="AF2107" s="2">
        <f t="shared" si="1130"/>
        <v>437.87686602999997</v>
      </c>
      <c r="AG2107" s="2">
        <f t="shared" si="1112"/>
        <v>446.35949822999999</v>
      </c>
      <c r="AH2107" s="3" t="str">
        <f t="shared" si="1113"/>
        <v>-</v>
      </c>
      <c r="AI2107" s="4" t="str">
        <f t="shared" si="1128"/>
        <v>A+J=</v>
      </c>
      <c r="AJ2107" s="11">
        <f t="shared" si="1119"/>
        <v>42921</v>
      </c>
      <c r="AK2107" s="11"/>
      <c r="AL2107" s="4"/>
      <c r="AM2107" s="1"/>
      <c r="AN2107" s="11"/>
      <c r="AO2107" s="1"/>
      <c r="AP2107" s="1"/>
      <c r="AQ2107" s="1"/>
      <c r="AR2107" s="1"/>
      <c r="AS2107" s="6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</row>
    <row r="2108" spans="1:55" x14ac:dyDescent="0.2">
      <c r="A2108" s="144">
        <f t="shared" si="1114"/>
        <v>42897</v>
      </c>
      <c r="B2108" s="2">
        <f t="shared" si="1101"/>
        <v>246936.42789178033</v>
      </c>
      <c r="C2108" s="2">
        <f t="shared" si="1115"/>
        <v>170358.67589323001</v>
      </c>
      <c r="D2108" s="68">
        <f>SUM(Y2108:Y$2190)</f>
        <v>8675.4908092999995</v>
      </c>
      <c r="E2108" s="68">
        <f t="shared" si="1102"/>
        <v>161683.18508393</v>
      </c>
      <c r="F2108" s="72">
        <f t="shared" si="1123"/>
        <v>4828.4399999999996</v>
      </c>
      <c r="G2108" s="3">
        <f>IF(N2108=1,VLOOKUP(A2107,[1]Plan1!$BG$69:$BI$188,3),G2107)</f>
        <v>4843.41</v>
      </c>
      <c r="H2108" s="11">
        <f t="shared" si="1124"/>
        <v>42827</v>
      </c>
      <c r="I2108" s="11">
        <f t="shared" si="1125"/>
        <v>42857</v>
      </c>
      <c r="J2108" s="26">
        <f t="shared" si="1103"/>
        <v>3.100380247036405E-3</v>
      </c>
      <c r="K2108" s="11">
        <f t="shared" si="1116"/>
        <v>42919</v>
      </c>
      <c r="L2108" s="11">
        <f t="shared" si="1104"/>
        <v>42919</v>
      </c>
      <c r="M2108" s="1">
        <f t="shared" si="1117"/>
        <v>21</v>
      </c>
      <c r="N2108" s="1">
        <f t="shared" si="1120"/>
        <v>7</v>
      </c>
      <c r="O2108" s="2">
        <f t="shared" si="1105"/>
        <v>1.00103239</v>
      </c>
      <c r="P2108" s="10">
        <f t="shared" si="1132"/>
        <v>1.0013999200000001</v>
      </c>
      <c r="Q2108" s="10">
        <f t="shared" si="1126"/>
        <v>1.446870520184113</v>
      </c>
      <c r="R2108" s="2">
        <f t="shared" si="1131"/>
        <v>1.44836425</v>
      </c>
      <c r="S2108" s="2">
        <f t="shared" si="1121"/>
        <v>1.4193921199999999</v>
      </c>
      <c r="T2108" s="2">
        <f t="shared" si="1106"/>
        <v>241805.76213648001</v>
      </c>
      <c r="U2108" s="2">
        <f t="shared" si="1107"/>
        <v>3638.432482552842</v>
      </c>
      <c r="V2108" s="2">
        <f t="shared" si="1108"/>
        <v>72492.960017767473</v>
      </c>
      <c r="W2108" s="2">
        <f t="shared" si="1109"/>
        <v>246490.06839355032</v>
      </c>
      <c r="X2108" s="27">
        <f t="shared" si="1110"/>
        <v>0</v>
      </c>
      <c r="Y2108" s="2">
        <f t="shared" si="1122"/>
        <v>0</v>
      </c>
      <c r="Z2108" s="67">
        <f t="shared" si="1111"/>
        <v>0</v>
      </c>
      <c r="AA2108" s="2">
        <f t="shared" si="1129"/>
        <v>0</v>
      </c>
      <c r="AB2108" s="26">
        <f t="shared" si="1118"/>
        <v>6.7299999999999999E-2</v>
      </c>
      <c r="AC2108" s="27">
        <f t="shared" ref="AC2108:AC2171" si="1133">N2108</f>
        <v>7</v>
      </c>
      <c r="AD2108" s="27">
        <v>252</v>
      </c>
      <c r="AE2108" s="10">
        <f t="shared" si="1127"/>
        <v>1.0018108619999999</v>
      </c>
      <c r="AF2108" s="2">
        <f t="shared" si="1130"/>
        <v>437.87686602999997</v>
      </c>
      <c r="AG2108" s="2">
        <f t="shared" si="1112"/>
        <v>446.35949822999999</v>
      </c>
      <c r="AH2108" s="3" t="str">
        <f t="shared" si="1113"/>
        <v>-</v>
      </c>
      <c r="AI2108" s="4" t="str">
        <f t="shared" si="1128"/>
        <v>A+J=</v>
      </c>
      <c r="AJ2108" s="11">
        <f t="shared" si="1119"/>
        <v>42921</v>
      </c>
      <c r="AK2108" s="11"/>
      <c r="AL2108" s="4"/>
      <c r="AM2108" s="1"/>
      <c r="AN2108" s="11"/>
      <c r="AO2108" s="1"/>
      <c r="AP2108" s="1"/>
      <c r="AQ2108" s="1"/>
      <c r="AR2108" s="1"/>
      <c r="AS2108" s="6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</row>
    <row r="2109" spans="1:55" x14ac:dyDescent="0.2">
      <c r="A2109" s="144">
        <f t="shared" si="1114"/>
        <v>42898</v>
      </c>
      <c r="B2109" s="2">
        <f t="shared" si="1101"/>
        <v>246936.42789178033</v>
      </c>
      <c r="C2109" s="2">
        <f t="shared" si="1115"/>
        <v>170358.67589323001</v>
      </c>
      <c r="D2109" s="68">
        <f>SUM(Y2109:Y$2190)</f>
        <v>8675.4908092999995</v>
      </c>
      <c r="E2109" s="68">
        <f t="shared" si="1102"/>
        <v>161683.18508393</v>
      </c>
      <c r="F2109" s="72">
        <f t="shared" si="1123"/>
        <v>4828.4399999999996</v>
      </c>
      <c r="G2109" s="3">
        <f>IF(N2109=1,VLOOKUP(A2108,[1]Plan1!$BG$69:$BI$188,3),G2108)</f>
        <v>4843.41</v>
      </c>
      <c r="H2109" s="11">
        <f t="shared" si="1124"/>
        <v>42827</v>
      </c>
      <c r="I2109" s="11">
        <f t="shared" si="1125"/>
        <v>42857</v>
      </c>
      <c r="J2109" s="26">
        <f t="shared" si="1103"/>
        <v>3.100380247036405E-3</v>
      </c>
      <c r="K2109" s="11">
        <f t="shared" si="1116"/>
        <v>42919</v>
      </c>
      <c r="L2109" s="11">
        <f t="shared" si="1104"/>
        <v>42919</v>
      </c>
      <c r="M2109" s="1">
        <f t="shared" si="1117"/>
        <v>21</v>
      </c>
      <c r="N2109" s="1">
        <f t="shared" si="1120"/>
        <v>7</v>
      </c>
      <c r="O2109" s="2">
        <f t="shared" si="1105"/>
        <v>1.00103239</v>
      </c>
      <c r="P2109" s="10">
        <f t="shared" si="1132"/>
        <v>1.0013999200000001</v>
      </c>
      <c r="Q2109" s="10">
        <f t="shared" si="1126"/>
        <v>1.446870520184113</v>
      </c>
      <c r="R2109" s="2">
        <f t="shared" si="1131"/>
        <v>1.44836425</v>
      </c>
      <c r="S2109" s="2">
        <f t="shared" si="1121"/>
        <v>1.4193921199999999</v>
      </c>
      <c r="T2109" s="2">
        <f t="shared" si="1106"/>
        <v>241805.76213648001</v>
      </c>
      <c r="U2109" s="2">
        <f t="shared" si="1107"/>
        <v>3638.432482552842</v>
      </c>
      <c r="V2109" s="2">
        <f t="shared" si="1108"/>
        <v>72492.960017767473</v>
      </c>
      <c r="W2109" s="2">
        <f t="shared" si="1109"/>
        <v>246490.06839355032</v>
      </c>
      <c r="X2109" s="27">
        <f t="shared" si="1110"/>
        <v>0</v>
      </c>
      <c r="Y2109" s="2">
        <f t="shared" si="1122"/>
        <v>0</v>
      </c>
      <c r="Z2109" s="67">
        <f t="shared" si="1111"/>
        <v>0</v>
      </c>
      <c r="AA2109" s="2">
        <f t="shared" si="1129"/>
        <v>0</v>
      </c>
      <c r="AB2109" s="26">
        <f t="shared" si="1118"/>
        <v>6.7299999999999999E-2</v>
      </c>
      <c r="AC2109" s="27">
        <f t="shared" si="1133"/>
        <v>7</v>
      </c>
      <c r="AD2109" s="27">
        <v>252</v>
      </c>
      <c r="AE2109" s="10">
        <f t="shared" si="1127"/>
        <v>1.0018108619999999</v>
      </c>
      <c r="AF2109" s="2">
        <f t="shared" si="1130"/>
        <v>437.87686602999997</v>
      </c>
      <c r="AG2109" s="2">
        <f t="shared" si="1112"/>
        <v>446.35949822999999</v>
      </c>
      <c r="AH2109" s="3" t="str">
        <f t="shared" si="1113"/>
        <v>-</v>
      </c>
      <c r="AI2109" s="4" t="str">
        <f t="shared" si="1128"/>
        <v>A+J=</v>
      </c>
      <c r="AJ2109" s="11">
        <f t="shared" si="1119"/>
        <v>42921</v>
      </c>
      <c r="AK2109" s="11"/>
      <c r="AL2109" s="4"/>
      <c r="AM2109" s="1"/>
      <c r="AN2109" s="11"/>
      <c r="AO2109" s="1"/>
      <c r="AP2109" s="1"/>
      <c r="AQ2109" s="1"/>
      <c r="AR2109" s="1"/>
      <c r="AS2109" s="6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</row>
    <row r="2110" spans="1:55" x14ac:dyDescent="0.2">
      <c r="A2110" s="144">
        <f t="shared" si="1114"/>
        <v>42899</v>
      </c>
      <c r="B2110" s="2">
        <f t="shared" si="1101"/>
        <v>247034.85212858758</v>
      </c>
      <c r="C2110" s="2">
        <f t="shared" si="1115"/>
        <v>170358.67589323001</v>
      </c>
      <c r="D2110" s="68">
        <f>SUM(Y2110:Y$2190)</f>
        <v>8675.4908092999995</v>
      </c>
      <c r="E2110" s="68">
        <f t="shared" si="1102"/>
        <v>161683.18508393</v>
      </c>
      <c r="F2110" s="72">
        <f t="shared" si="1123"/>
        <v>4828.4399999999996</v>
      </c>
      <c r="G2110" s="3">
        <f>IF(N2110=1,VLOOKUP(A2109,[1]Plan1!$BG$69:$BI$188,3),G2109)</f>
        <v>4843.41</v>
      </c>
      <c r="H2110" s="11">
        <f t="shared" si="1124"/>
        <v>42827</v>
      </c>
      <c r="I2110" s="11">
        <f t="shared" si="1125"/>
        <v>42857</v>
      </c>
      <c r="J2110" s="26">
        <f t="shared" si="1103"/>
        <v>3.100380247036405E-3</v>
      </c>
      <c r="K2110" s="11">
        <f t="shared" si="1116"/>
        <v>42919</v>
      </c>
      <c r="L2110" s="11">
        <f t="shared" si="1104"/>
        <v>42919</v>
      </c>
      <c r="M2110" s="1">
        <f t="shared" si="1117"/>
        <v>21</v>
      </c>
      <c r="N2110" s="1">
        <f t="shared" si="1120"/>
        <v>8</v>
      </c>
      <c r="O2110" s="2">
        <f t="shared" si="1105"/>
        <v>1.00117996</v>
      </c>
      <c r="P2110" s="10">
        <f t="shared" si="1132"/>
        <v>1.0013999200000001</v>
      </c>
      <c r="Q2110" s="10">
        <f t="shared" si="1126"/>
        <v>1.446870520184113</v>
      </c>
      <c r="R2110" s="2">
        <f t="shared" si="1131"/>
        <v>1.44857776</v>
      </c>
      <c r="S2110" s="2">
        <f t="shared" si="1121"/>
        <v>1.4193921199999999</v>
      </c>
      <c r="T2110" s="2">
        <f t="shared" si="1106"/>
        <v>241805.76213648001</v>
      </c>
      <c r="U2110" s="2">
        <f t="shared" si="1107"/>
        <v>3638.432482552842</v>
      </c>
      <c r="V2110" s="2">
        <f t="shared" si="1108"/>
        <v>72527.480994614743</v>
      </c>
      <c r="W2110" s="2">
        <f t="shared" si="1109"/>
        <v>246524.58937039759</v>
      </c>
      <c r="X2110" s="27">
        <f t="shared" si="1110"/>
        <v>0</v>
      </c>
      <c r="Y2110" s="2">
        <f t="shared" si="1122"/>
        <v>0</v>
      </c>
      <c r="Z2110" s="67">
        <f t="shared" si="1111"/>
        <v>0</v>
      </c>
      <c r="AA2110" s="2">
        <f t="shared" si="1129"/>
        <v>0</v>
      </c>
      <c r="AB2110" s="26">
        <f t="shared" si="1118"/>
        <v>6.7299999999999999E-2</v>
      </c>
      <c r="AC2110" s="27">
        <f t="shared" si="1133"/>
        <v>8</v>
      </c>
      <c r="AD2110" s="27">
        <v>252</v>
      </c>
      <c r="AE2110" s="10">
        <f t="shared" si="1127"/>
        <v>1.002069825</v>
      </c>
      <c r="AF2110" s="2">
        <f t="shared" si="1130"/>
        <v>500.49561161000003</v>
      </c>
      <c r="AG2110" s="2">
        <f t="shared" si="1112"/>
        <v>510.26275819</v>
      </c>
      <c r="AH2110" s="3" t="str">
        <f t="shared" si="1113"/>
        <v>-</v>
      </c>
      <c r="AI2110" s="4" t="str">
        <f t="shared" si="1128"/>
        <v>A+J=</v>
      </c>
      <c r="AJ2110" s="11">
        <f t="shared" si="1119"/>
        <v>42921</v>
      </c>
      <c r="AK2110" s="11"/>
      <c r="AL2110" s="4"/>
      <c r="AM2110" s="1"/>
      <c r="AN2110" s="11"/>
      <c r="AO2110" s="1"/>
      <c r="AP2110" s="1"/>
      <c r="AQ2110" s="1"/>
      <c r="AR2110" s="1"/>
      <c r="AS2110" s="6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</row>
    <row r="2111" spans="1:55" x14ac:dyDescent="0.2">
      <c r="A2111" s="144">
        <f t="shared" si="1114"/>
        <v>42900</v>
      </c>
      <c r="B2111" s="2">
        <f t="shared" si="1101"/>
        <v>247133.31700000225</v>
      </c>
      <c r="C2111" s="2">
        <f t="shared" si="1115"/>
        <v>170358.67589323001</v>
      </c>
      <c r="D2111" s="68">
        <f>SUM(Y2111:Y$2190)</f>
        <v>8675.4908092999995</v>
      </c>
      <c r="E2111" s="68">
        <f t="shared" si="1102"/>
        <v>161683.18508393</v>
      </c>
      <c r="F2111" s="72">
        <f t="shared" si="1123"/>
        <v>4828.4399999999996</v>
      </c>
      <c r="G2111" s="3">
        <f>IF(N2111=1,VLOOKUP(A2110,[1]Plan1!$BG$69:$BI$188,3),G2110)</f>
        <v>4843.41</v>
      </c>
      <c r="H2111" s="11">
        <f t="shared" si="1124"/>
        <v>42827</v>
      </c>
      <c r="I2111" s="11">
        <f t="shared" si="1125"/>
        <v>42857</v>
      </c>
      <c r="J2111" s="26">
        <f t="shared" si="1103"/>
        <v>3.100380247036405E-3</v>
      </c>
      <c r="K2111" s="11">
        <f t="shared" si="1116"/>
        <v>42919</v>
      </c>
      <c r="L2111" s="11">
        <f t="shared" si="1104"/>
        <v>42919</v>
      </c>
      <c r="M2111" s="1">
        <f t="shared" si="1117"/>
        <v>21</v>
      </c>
      <c r="N2111" s="1">
        <f t="shared" si="1120"/>
        <v>9</v>
      </c>
      <c r="O2111" s="2">
        <f t="shared" si="1105"/>
        <v>1.0013275500000001</v>
      </c>
      <c r="P2111" s="10">
        <f t="shared" si="1132"/>
        <v>1.0013999200000001</v>
      </c>
      <c r="Q2111" s="10">
        <f t="shared" si="1126"/>
        <v>1.446870520184113</v>
      </c>
      <c r="R2111" s="2">
        <f t="shared" si="1131"/>
        <v>1.4487913100000001</v>
      </c>
      <c r="S2111" s="2">
        <f t="shared" si="1121"/>
        <v>1.4193921199999999</v>
      </c>
      <c r="T2111" s="2">
        <f t="shared" si="1106"/>
        <v>241805.76213648001</v>
      </c>
      <c r="U2111" s="2">
        <f t="shared" si="1107"/>
        <v>3638.432482552842</v>
      </c>
      <c r="V2111" s="2">
        <f t="shared" si="1108"/>
        <v>72562.008438789417</v>
      </c>
      <c r="W2111" s="2">
        <f t="shared" si="1109"/>
        <v>246559.11681457225</v>
      </c>
      <c r="X2111" s="27">
        <f t="shared" si="1110"/>
        <v>0</v>
      </c>
      <c r="Y2111" s="2">
        <f t="shared" si="1122"/>
        <v>0</v>
      </c>
      <c r="Z2111" s="67">
        <f t="shared" si="1111"/>
        <v>0</v>
      </c>
      <c r="AA2111" s="2">
        <f t="shared" si="1129"/>
        <v>0</v>
      </c>
      <c r="AB2111" s="26">
        <f t="shared" si="1118"/>
        <v>6.7299999999999999E-2</v>
      </c>
      <c r="AC2111" s="27">
        <f t="shared" si="1133"/>
        <v>9</v>
      </c>
      <c r="AD2111" s="27">
        <v>252</v>
      </c>
      <c r="AE2111" s="10">
        <f t="shared" si="1127"/>
        <v>1.0023288539999999</v>
      </c>
      <c r="AF2111" s="2">
        <f t="shared" si="1130"/>
        <v>563.13031636999995</v>
      </c>
      <c r="AG2111" s="2">
        <f t="shared" si="1112"/>
        <v>574.20018543000003</v>
      </c>
      <c r="AH2111" s="3" t="str">
        <f t="shared" si="1113"/>
        <v>-</v>
      </c>
      <c r="AI2111" s="4" t="str">
        <f t="shared" si="1128"/>
        <v>A+J=</v>
      </c>
      <c r="AJ2111" s="11">
        <f t="shared" si="1119"/>
        <v>42921</v>
      </c>
      <c r="AK2111" s="11"/>
      <c r="AL2111" s="4"/>
      <c r="AM2111" s="1"/>
      <c r="AN2111" s="11"/>
      <c r="AO2111" s="1"/>
      <c r="AP2111" s="1"/>
      <c r="AQ2111" s="1"/>
      <c r="AR2111" s="1"/>
      <c r="AS2111" s="6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</row>
    <row r="2112" spans="1:55" x14ac:dyDescent="0.2">
      <c r="A2112" s="144">
        <f t="shared" si="1114"/>
        <v>42901</v>
      </c>
      <c r="B2112" s="2">
        <f t="shared" si="1101"/>
        <v>247231.82276446436</v>
      </c>
      <c r="C2112" s="2">
        <f t="shared" si="1115"/>
        <v>170358.67589323001</v>
      </c>
      <c r="D2112" s="68">
        <f>SUM(Y2112:Y$2190)</f>
        <v>8675.4908092999995</v>
      </c>
      <c r="E2112" s="68">
        <f t="shared" si="1102"/>
        <v>161683.18508393</v>
      </c>
      <c r="F2112" s="72">
        <f t="shared" si="1123"/>
        <v>4828.4399999999996</v>
      </c>
      <c r="G2112" s="3">
        <f>IF(N2112=1,VLOOKUP(A2111,[1]Plan1!$BG$69:$BI$188,3),G2111)</f>
        <v>4843.41</v>
      </c>
      <c r="H2112" s="11">
        <f t="shared" si="1124"/>
        <v>42827</v>
      </c>
      <c r="I2112" s="11">
        <f t="shared" si="1125"/>
        <v>42857</v>
      </c>
      <c r="J2112" s="26">
        <f t="shared" si="1103"/>
        <v>3.100380247036405E-3</v>
      </c>
      <c r="K2112" s="11">
        <f t="shared" si="1116"/>
        <v>42919</v>
      </c>
      <c r="L2112" s="11">
        <f t="shared" si="1104"/>
        <v>42919</v>
      </c>
      <c r="M2112" s="1">
        <f t="shared" si="1117"/>
        <v>21</v>
      </c>
      <c r="N2112" s="1">
        <f t="shared" si="1120"/>
        <v>10</v>
      </c>
      <c r="O2112" s="2">
        <f t="shared" si="1105"/>
        <v>1.00147517</v>
      </c>
      <c r="P2112" s="10">
        <f t="shared" si="1132"/>
        <v>1.0013999200000001</v>
      </c>
      <c r="Q2112" s="10">
        <f t="shared" si="1126"/>
        <v>1.446870520184113</v>
      </c>
      <c r="R2112" s="2">
        <f t="shared" si="1131"/>
        <v>1.4490049</v>
      </c>
      <c r="S2112" s="2">
        <f t="shared" si="1121"/>
        <v>1.4193921199999999</v>
      </c>
      <c r="T2112" s="2">
        <f t="shared" si="1106"/>
        <v>241805.76213648001</v>
      </c>
      <c r="U2112" s="2">
        <f t="shared" si="1107"/>
        <v>3638.432482552842</v>
      </c>
      <c r="V2112" s="2">
        <f t="shared" si="1108"/>
        <v>72596.542350291493</v>
      </c>
      <c r="W2112" s="2">
        <f t="shared" si="1109"/>
        <v>246593.65072607435</v>
      </c>
      <c r="X2112" s="27">
        <f t="shared" si="1110"/>
        <v>0</v>
      </c>
      <c r="Y2112" s="2">
        <f t="shared" si="1122"/>
        <v>0</v>
      </c>
      <c r="Z2112" s="67">
        <f t="shared" si="1111"/>
        <v>0</v>
      </c>
      <c r="AA2112" s="2">
        <f t="shared" si="1129"/>
        <v>0</v>
      </c>
      <c r="AB2112" s="26">
        <f t="shared" si="1118"/>
        <v>6.7299999999999999E-2</v>
      </c>
      <c r="AC2112" s="27">
        <f t="shared" si="1133"/>
        <v>10</v>
      </c>
      <c r="AD2112" s="27">
        <v>252</v>
      </c>
      <c r="AE2112" s="10">
        <f t="shared" si="1127"/>
        <v>1.0025879499999999</v>
      </c>
      <c r="AF2112" s="2">
        <f t="shared" si="1130"/>
        <v>625.78122212000005</v>
      </c>
      <c r="AG2112" s="2">
        <f t="shared" si="1112"/>
        <v>638.17203839000001</v>
      </c>
      <c r="AH2112" s="3" t="str">
        <f t="shared" si="1113"/>
        <v>-</v>
      </c>
      <c r="AI2112" s="4" t="str">
        <f t="shared" si="1128"/>
        <v>A+J=</v>
      </c>
      <c r="AJ2112" s="11">
        <f t="shared" si="1119"/>
        <v>42921</v>
      </c>
      <c r="AK2112" s="11"/>
      <c r="AL2112" s="4"/>
      <c r="AM2112" s="1"/>
      <c r="AN2112" s="11"/>
      <c r="AO2112" s="1"/>
      <c r="AP2112" s="1"/>
      <c r="AQ2112" s="1"/>
      <c r="AR2112" s="1"/>
      <c r="AS2112" s="6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</row>
    <row r="2113" spans="1:55" x14ac:dyDescent="0.2">
      <c r="A2113" s="144">
        <f t="shared" si="1114"/>
        <v>42902</v>
      </c>
      <c r="B2113" s="2">
        <f t="shared" si="1101"/>
        <v>247231.82276446436</v>
      </c>
      <c r="C2113" s="2">
        <f t="shared" si="1115"/>
        <v>170358.67589323001</v>
      </c>
      <c r="D2113" s="68">
        <f>SUM(Y2113:Y$2190)</f>
        <v>8675.4908092999995</v>
      </c>
      <c r="E2113" s="68">
        <f t="shared" si="1102"/>
        <v>161683.18508393</v>
      </c>
      <c r="F2113" s="72">
        <f t="shared" si="1123"/>
        <v>4828.4399999999996</v>
      </c>
      <c r="G2113" s="3">
        <f>IF(N2113=1,VLOOKUP(A2112,[1]Plan1!$BG$69:$BI$188,3),G2112)</f>
        <v>4843.41</v>
      </c>
      <c r="H2113" s="11">
        <f t="shared" si="1124"/>
        <v>42827</v>
      </c>
      <c r="I2113" s="11">
        <f t="shared" si="1125"/>
        <v>42857</v>
      </c>
      <c r="J2113" s="26">
        <f t="shared" si="1103"/>
        <v>3.100380247036405E-3</v>
      </c>
      <c r="K2113" s="11">
        <f t="shared" si="1116"/>
        <v>42919</v>
      </c>
      <c r="L2113" s="11">
        <f t="shared" si="1104"/>
        <v>42919</v>
      </c>
      <c r="M2113" s="1">
        <f t="shared" si="1117"/>
        <v>21</v>
      </c>
      <c r="N2113" s="1">
        <f t="shared" si="1120"/>
        <v>10</v>
      </c>
      <c r="O2113" s="2">
        <f t="shared" si="1105"/>
        <v>1.00147517</v>
      </c>
      <c r="P2113" s="10">
        <f t="shared" si="1132"/>
        <v>1.0013999200000001</v>
      </c>
      <c r="Q2113" s="10">
        <f t="shared" si="1126"/>
        <v>1.446870520184113</v>
      </c>
      <c r="R2113" s="2">
        <f t="shared" si="1131"/>
        <v>1.4490049</v>
      </c>
      <c r="S2113" s="2">
        <f t="shared" si="1121"/>
        <v>1.4193921199999999</v>
      </c>
      <c r="T2113" s="2">
        <f t="shared" si="1106"/>
        <v>241805.76213648001</v>
      </c>
      <c r="U2113" s="2">
        <f t="shared" si="1107"/>
        <v>3638.432482552842</v>
      </c>
      <c r="V2113" s="2">
        <f t="shared" si="1108"/>
        <v>72596.542350291493</v>
      </c>
      <c r="W2113" s="2">
        <f t="shared" si="1109"/>
        <v>246593.65072607435</v>
      </c>
      <c r="X2113" s="27">
        <f t="shared" si="1110"/>
        <v>0</v>
      </c>
      <c r="Y2113" s="2">
        <f t="shared" si="1122"/>
        <v>0</v>
      </c>
      <c r="Z2113" s="67">
        <f t="shared" si="1111"/>
        <v>0</v>
      </c>
      <c r="AA2113" s="2">
        <f t="shared" si="1129"/>
        <v>0</v>
      </c>
      <c r="AB2113" s="26">
        <f t="shared" si="1118"/>
        <v>6.7299999999999999E-2</v>
      </c>
      <c r="AC2113" s="27">
        <f t="shared" si="1133"/>
        <v>10</v>
      </c>
      <c r="AD2113" s="27">
        <v>252</v>
      </c>
      <c r="AE2113" s="10">
        <f t="shared" si="1127"/>
        <v>1.0025879499999999</v>
      </c>
      <c r="AF2113" s="2">
        <f t="shared" si="1130"/>
        <v>625.78122212000005</v>
      </c>
      <c r="AG2113" s="2">
        <f t="shared" si="1112"/>
        <v>638.17203839000001</v>
      </c>
      <c r="AH2113" s="3" t="str">
        <f t="shared" si="1113"/>
        <v>-</v>
      </c>
      <c r="AI2113" s="4" t="str">
        <f t="shared" si="1128"/>
        <v>A+J=</v>
      </c>
      <c r="AJ2113" s="11">
        <f t="shared" si="1119"/>
        <v>42921</v>
      </c>
      <c r="AK2113" s="11"/>
      <c r="AL2113" s="4"/>
      <c r="AM2113" s="1"/>
      <c r="AN2113" s="11"/>
      <c r="AO2113" s="1"/>
      <c r="AP2113" s="1"/>
      <c r="AQ2113" s="1"/>
      <c r="AR2113" s="1"/>
      <c r="AS2113" s="6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</row>
    <row r="2114" spans="1:55" x14ac:dyDescent="0.2">
      <c r="A2114" s="144">
        <f t="shared" si="1114"/>
        <v>42903</v>
      </c>
      <c r="B2114" s="2">
        <f t="shared" si="1101"/>
        <v>247330.36619109008</v>
      </c>
      <c r="C2114" s="2">
        <f t="shared" si="1115"/>
        <v>170358.67589323001</v>
      </c>
      <c r="D2114" s="68">
        <f>SUM(Y2114:Y$2190)</f>
        <v>8675.4908092999995</v>
      </c>
      <c r="E2114" s="68">
        <f t="shared" si="1102"/>
        <v>161683.18508393</v>
      </c>
      <c r="F2114" s="72">
        <f t="shared" si="1123"/>
        <v>4828.4399999999996</v>
      </c>
      <c r="G2114" s="3">
        <f>IF(N2114=1,VLOOKUP(A2113,[1]Plan1!$BG$69:$BI$188,3),G2113)</f>
        <v>4843.41</v>
      </c>
      <c r="H2114" s="11">
        <f t="shared" si="1124"/>
        <v>42827</v>
      </c>
      <c r="I2114" s="11">
        <f t="shared" si="1125"/>
        <v>42857</v>
      </c>
      <c r="J2114" s="26">
        <f t="shared" si="1103"/>
        <v>3.100380247036405E-3</v>
      </c>
      <c r="K2114" s="11">
        <f t="shared" si="1116"/>
        <v>42919</v>
      </c>
      <c r="L2114" s="11">
        <f t="shared" si="1104"/>
        <v>42919</v>
      </c>
      <c r="M2114" s="1">
        <f t="shared" si="1117"/>
        <v>21</v>
      </c>
      <c r="N2114" s="1">
        <f t="shared" si="1120"/>
        <v>11</v>
      </c>
      <c r="O2114" s="2">
        <f t="shared" si="1105"/>
        <v>1.00162281</v>
      </c>
      <c r="P2114" s="10">
        <f t="shared" si="1132"/>
        <v>1.0013999200000001</v>
      </c>
      <c r="Q2114" s="10">
        <f t="shared" si="1126"/>
        <v>1.446870520184113</v>
      </c>
      <c r="R2114" s="2">
        <f t="shared" si="1131"/>
        <v>1.4492185099999999</v>
      </c>
      <c r="S2114" s="2">
        <f t="shared" si="1121"/>
        <v>1.4193921199999999</v>
      </c>
      <c r="T2114" s="2">
        <f t="shared" si="1106"/>
        <v>241805.76213648001</v>
      </c>
      <c r="U2114" s="2">
        <f t="shared" si="1107"/>
        <v>3638.432482552842</v>
      </c>
      <c r="V2114" s="2">
        <f t="shared" si="1108"/>
        <v>72631.079495457248</v>
      </c>
      <c r="W2114" s="2">
        <f t="shared" si="1109"/>
        <v>246628.18787124008</v>
      </c>
      <c r="X2114" s="27">
        <f t="shared" si="1110"/>
        <v>0</v>
      </c>
      <c r="Y2114" s="2">
        <f t="shared" si="1122"/>
        <v>0</v>
      </c>
      <c r="Z2114" s="67">
        <f t="shared" si="1111"/>
        <v>0</v>
      </c>
      <c r="AA2114" s="2">
        <f t="shared" si="1129"/>
        <v>0</v>
      </c>
      <c r="AB2114" s="26">
        <f t="shared" si="1118"/>
        <v>6.7299999999999999E-2</v>
      </c>
      <c r="AC2114" s="27">
        <f t="shared" si="1133"/>
        <v>11</v>
      </c>
      <c r="AD2114" s="27">
        <v>252</v>
      </c>
      <c r="AE2114" s="10">
        <f t="shared" si="1127"/>
        <v>1.0028471130000001</v>
      </c>
      <c r="AF2114" s="2">
        <f t="shared" si="1130"/>
        <v>688.44832885000005</v>
      </c>
      <c r="AG2114" s="2">
        <f t="shared" si="1112"/>
        <v>702.17831984999998</v>
      </c>
      <c r="AH2114" s="3" t="str">
        <f t="shared" si="1113"/>
        <v>-</v>
      </c>
      <c r="AI2114" s="4" t="str">
        <f t="shared" si="1128"/>
        <v>A+J=</v>
      </c>
      <c r="AJ2114" s="11">
        <f t="shared" si="1119"/>
        <v>42921</v>
      </c>
      <c r="AK2114" s="11"/>
      <c r="AL2114" s="4"/>
      <c r="AM2114" s="1"/>
      <c r="AN2114" s="11"/>
      <c r="AO2114" s="1"/>
      <c r="AP2114" s="1"/>
      <c r="AQ2114" s="1"/>
      <c r="AR2114" s="1"/>
      <c r="AS2114" s="6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</row>
    <row r="2115" spans="1:55" x14ac:dyDescent="0.2">
      <c r="A2115" s="144">
        <f t="shared" si="1114"/>
        <v>42904</v>
      </c>
      <c r="B2115" s="2">
        <f t="shared" si="1101"/>
        <v>247330.36619109008</v>
      </c>
      <c r="C2115" s="2">
        <f t="shared" si="1115"/>
        <v>170358.67589323001</v>
      </c>
      <c r="D2115" s="68">
        <f>SUM(Y2115:Y$2190)</f>
        <v>8675.4908092999995</v>
      </c>
      <c r="E2115" s="68">
        <f t="shared" si="1102"/>
        <v>161683.18508393</v>
      </c>
      <c r="F2115" s="72">
        <f t="shared" si="1123"/>
        <v>4828.4399999999996</v>
      </c>
      <c r="G2115" s="3">
        <f>IF(N2115=1,VLOOKUP(A2114,[1]Plan1!$BG$69:$BI$188,3),G2114)</f>
        <v>4843.41</v>
      </c>
      <c r="H2115" s="11">
        <f t="shared" si="1124"/>
        <v>42827</v>
      </c>
      <c r="I2115" s="11">
        <f t="shared" si="1125"/>
        <v>42857</v>
      </c>
      <c r="J2115" s="26">
        <f t="shared" si="1103"/>
        <v>3.100380247036405E-3</v>
      </c>
      <c r="K2115" s="11">
        <f t="shared" si="1116"/>
        <v>42919</v>
      </c>
      <c r="L2115" s="11">
        <f t="shared" si="1104"/>
        <v>42919</v>
      </c>
      <c r="M2115" s="1">
        <f t="shared" si="1117"/>
        <v>21</v>
      </c>
      <c r="N2115" s="1">
        <f t="shared" si="1120"/>
        <v>11</v>
      </c>
      <c r="O2115" s="2">
        <f t="shared" si="1105"/>
        <v>1.00162281</v>
      </c>
      <c r="P2115" s="10">
        <f t="shared" si="1132"/>
        <v>1.0013999200000001</v>
      </c>
      <c r="Q2115" s="10">
        <f t="shared" si="1126"/>
        <v>1.446870520184113</v>
      </c>
      <c r="R2115" s="2">
        <f t="shared" si="1131"/>
        <v>1.4492185099999999</v>
      </c>
      <c r="S2115" s="2">
        <f t="shared" si="1121"/>
        <v>1.4193921199999999</v>
      </c>
      <c r="T2115" s="2">
        <f t="shared" si="1106"/>
        <v>241805.76213648001</v>
      </c>
      <c r="U2115" s="2">
        <f t="shared" si="1107"/>
        <v>3638.432482552842</v>
      </c>
      <c r="V2115" s="2">
        <f t="shared" si="1108"/>
        <v>72631.079495457248</v>
      </c>
      <c r="W2115" s="2">
        <f t="shared" si="1109"/>
        <v>246628.18787124008</v>
      </c>
      <c r="X2115" s="27">
        <f t="shared" si="1110"/>
        <v>0</v>
      </c>
      <c r="Y2115" s="2">
        <f t="shared" si="1122"/>
        <v>0</v>
      </c>
      <c r="Z2115" s="67">
        <f t="shared" si="1111"/>
        <v>0</v>
      </c>
      <c r="AA2115" s="2">
        <f t="shared" si="1129"/>
        <v>0</v>
      </c>
      <c r="AB2115" s="26">
        <f t="shared" si="1118"/>
        <v>6.7299999999999999E-2</v>
      </c>
      <c r="AC2115" s="27">
        <f t="shared" si="1133"/>
        <v>11</v>
      </c>
      <c r="AD2115" s="27">
        <v>252</v>
      </c>
      <c r="AE2115" s="10">
        <f t="shared" si="1127"/>
        <v>1.0028471130000001</v>
      </c>
      <c r="AF2115" s="2">
        <f t="shared" si="1130"/>
        <v>688.44832885000005</v>
      </c>
      <c r="AG2115" s="2">
        <f t="shared" si="1112"/>
        <v>702.17831984999998</v>
      </c>
      <c r="AH2115" s="3" t="str">
        <f t="shared" si="1113"/>
        <v>-</v>
      </c>
      <c r="AI2115" s="4" t="str">
        <f t="shared" si="1128"/>
        <v>A+J=</v>
      </c>
      <c r="AJ2115" s="11">
        <f t="shared" si="1119"/>
        <v>42921</v>
      </c>
      <c r="AK2115" s="11"/>
      <c r="AL2115" s="4"/>
      <c r="AM2115" s="1"/>
      <c r="AN2115" s="11"/>
      <c r="AO2115" s="1"/>
      <c r="AP2115" s="1"/>
      <c r="AQ2115" s="1"/>
      <c r="AR2115" s="1"/>
      <c r="AS2115" s="6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</row>
    <row r="2116" spans="1:55" x14ac:dyDescent="0.2">
      <c r="A2116" s="144">
        <f t="shared" si="1114"/>
        <v>42905</v>
      </c>
      <c r="B2116" s="2">
        <f t="shared" si="1101"/>
        <v>247330.36619109008</v>
      </c>
      <c r="C2116" s="2">
        <f t="shared" si="1115"/>
        <v>170358.67589323001</v>
      </c>
      <c r="D2116" s="68">
        <f>SUM(Y2116:Y$2190)</f>
        <v>8675.4908092999995</v>
      </c>
      <c r="E2116" s="68">
        <f t="shared" si="1102"/>
        <v>161683.18508393</v>
      </c>
      <c r="F2116" s="72">
        <f t="shared" si="1123"/>
        <v>4828.4399999999996</v>
      </c>
      <c r="G2116" s="3">
        <f>IF(N2116=1,VLOOKUP(A2115,[1]Plan1!$BG$69:$BI$188,3),G2115)</f>
        <v>4843.41</v>
      </c>
      <c r="H2116" s="11">
        <f t="shared" si="1124"/>
        <v>42827</v>
      </c>
      <c r="I2116" s="11">
        <f t="shared" si="1125"/>
        <v>42857</v>
      </c>
      <c r="J2116" s="26">
        <f t="shared" si="1103"/>
        <v>3.100380247036405E-3</v>
      </c>
      <c r="K2116" s="11">
        <f t="shared" si="1116"/>
        <v>42919</v>
      </c>
      <c r="L2116" s="11">
        <f t="shared" si="1104"/>
        <v>42919</v>
      </c>
      <c r="M2116" s="1">
        <f t="shared" si="1117"/>
        <v>21</v>
      </c>
      <c r="N2116" s="1">
        <f t="shared" si="1120"/>
        <v>11</v>
      </c>
      <c r="O2116" s="2">
        <f t="shared" si="1105"/>
        <v>1.00162281</v>
      </c>
      <c r="P2116" s="10">
        <f t="shared" si="1132"/>
        <v>1.0013999200000001</v>
      </c>
      <c r="Q2116" s="10">
        <f t="shared" si="1126"/>
        <v>1.446870520184113</v>
      </c>
      <c r="R2116" s="2">
        <f t="shared" si="1131"/>
        <v>1.4492185099999999</v>
      </c>
      <c r="S2116" s="2">
        <f t="shared" si="1121"/>
        <v>1.4193921199999999</v>
      </c>
      <c r="T2116" s="2">
        <f t="shared" si="1106"/>
        <v>241805.76213648001</v>
      </c>
      <c r="U2116" s="2">
        <f t="shared" si="1107"/>
        <v>3638.432482552842</v>
      </c>
      <c r="V2116" s="2">
        <f t="shared" si="1108"/>
        <v>72631.079495457248</v>
      </c>
      <c r="W2116" s="2">
        <f t="shared" si="1109"/>
        <v>246628.18787124008</v>
      </c>
      <c r="X2116" s="27">
        <f t="shared" si="1110"/>
        <v>0</v>
      </c>
      <c r="Y2116" s="2">
        <f t="shared" si="1122"/>
        <v>0</v>
      </c>
      <c r="Z2116" s="67">
        <f t="shared" si="1111"/>
        <v>0</v>
      </c>
      <c r="AA2116" s="2">
        <f t="shared" si="1129"/>
        <v>0</v>
      </c>
      <c r="AB2116" s="26">
        <f t="shared" si="1118"/>
        <v>6.7299999999999999E-2</v>
      </c>
      <c r="AC2116" s="27">
        <f t="shared" si="1133"/>
        <v>11</v>
      </c>
      <c r="AD2116" s="27">
        <v>252</v>
      </c>
      <c r="AE2116" s="10">
        <f t="shared" si="1127"/>
        <v>1.0028471130000001</v>
      </c>
      <c r="AF2116" s="2">
        <f t="shared" si="1130"/>
        <v>688.44832885000005</v>
      </c>
      <c r="AG2116" s="2">
        <f t="shared" si="1112"/>
        <v>702.17831984999998</v>
      </c>
      <c r="AH2116" s="3" t="str">
        <f t="shared" si="1113"/>
        <v>-</v>
      </c>
      <c r="AI2116" s="4" t="str">
        <f t="shared" si="1128"/>
        <v>A+J=</v>
      </c>
      <c r="AJ2116" s="11">
        <f t="shared" si="1119"/>
        <v>42921</v>
      </c>
      <c r="AK2116" s="11"/>
      <c r="AL2116" s="4"/>
      <c r="AM2116" s="1"/>
      <c r="AN2116" s="11"/>
      <c r="AO2116" s="1"/>
      <c r="AP2116" s="1"/>
      <c r="AQ2116" s="1"/>
      <c r="AR2116" s="1"/>
      <c r="AS2116" s="6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</row>
    <row r="2117" spans="1:55" x14ac:dyDescent="0.2">
      <c r="A2117" s="144">
        <f t="shared" si="1114"/>
        <v>42906</v>
      </c>
      <c r="B2117" s="2">
        <f t="shared" si="1101"/>
        <v>247428.95053303329</v>
      </c>
      <c r="C2117" s="2">
        <f t="shared" si="1115"/>
        <v>170358.67589323001</v>
      </c>
      <c r="D2117" s="68">
        <f>SUM(Y2117:Y$2190)</f>
        <v>8675.4908092999995</v>
      </c>
      <c r="E2117" s="68">
        <f t="shared" si="1102"/>
        <v>161683.18508393</v>
      </c>
      <c r="F2117" s="72">
        <f t="shared" si="1123"/>
        <v>4828.4399999999996</v>
      </c>
      <c r="G2117" s="3">
        <f>IF(N2117=1,VLOOKUP(A2116,[1]Plan1!$BG$69:$BI$188,3),G2116)</f>
        <v>4843.41</v>
      </c>
      <c r="H2117" s="11">
        <f t="shared" si="1124"/>
        <v>42827</v>
      </c>
      <c r="I2117" s="11">
        <f t="shared" si="1125"/>
        <v>42857</v>
      </c>
      <c r="J2117" s="26">
        <f t="shared" si="1103"/>
        <v>3.100380247036405E-3</v>
      </c>
      <c r="K2117" s="11">
        <f t="shared" si="1116"/>
        <v>42919</v>
      </c>
      <c r="L2117" s="11">
        <f t="shared" si="1104"/>
        <v>42919</v>
      </c>
      <c r="M2117" s="1">
        <f t="shared" si="1117"/>
        <v>21</v>
      </c>
      <c r="N2117" s="1">
        <f t="shared" si="1120"/>
        <v>12</v>
      </c>
      <c r="O2117" s="2">
        <f t="shared" si="1105"/>
        <v>1.0017704700000001</v>
      </c>
      <c r="P2117" s="10">
        <f t="shared" si="1132"/>
        <v>1.0013999200000001</v>
      </c>
      <c r="Q2117" s="10">
        <f t="shared" si="1126"/>
        <v>1.446870520184113</v>
      </c>
      <c r="R2117" s="2">
        <f t="shared" si="1131"/>
        <v>1.44943216</v>
      </c>
      <c r="S2117" s="2">
        <f t="shared" si="1121"/>
        <v>1.4193921199999999</v>
      </c>
      <c r="T2117" s="2">
        <f t="shared" si="1106"/>
        <v>241805.76213648001</v>
      </c>
      <c r="U2117" s="2">
        <f t="shared" si="1107"/>
        <v>3638.432482552842</v>
      </c>
      <c r="V2117" s="2">
        <f t="shared" si="1108"/>
        <v>72665.623107950436</v>
      </c>
      <c r="W2117" s="2">
        <f t="shared" si="1109"/>
        <v>246662.73148373328</v>
      </c>
      <c r="X2117" s="27">
        <f t="shared" si="1110"/>
        <v>0</v>
      </c>
      <c r="Y2117" s="2">
        <f t="shared" si="1122"/>
        <v>0</v>
      </c>
      <c r="Z2117" s="67">
        <f t="shared" si="1111"/>
        <v>0</v>
      </c>
      <c r="AA2117" s="2">
        <f t="shared" si="1129"/>
        <v>0</v>
      </c>
      <c r="AB2117" s="26">
        <f t="shared" si="1118"/>
        <v>6.7299999999999999E-2</v>
      </c>
      <c r="AC2117" s="27">
        <f t="shared" si="1133"/>
        <v>12</v>
      </c>
      <c r="AD2117" s="27">
        <v>252</v>
      </c>
      <c r="AE2117" s="10">
        <f t="shared" si="1127"/>
        <v>1.003106343</v>
      </c>
      <c r="AF2117" s="2">
        <f t="shared" si="1130"/>
        <v>751.13163656999996</v>
      </c>
      <c r="AG2117" s="2">
        <f t="shared" si="1112"/>
        <v>766.21904930000005</v>
      </c>
      <c r="AH2117" s="3" t="str">
        <f t="shared" si="1113"/>
        <v>-</v>
      </c>
      <c r="AI2117" s="4" t="str">
        <f t="shared" si="1128"/>
        <v>A+J=</v>
      </c>
      <c r="AJ2117" s="11">
        <f t="shared" si="1119"/>
        <v>42921</v>
      </c>
      <c r="AK2117" s="11"/>
      <c r="AL2117" s="4"/>
      <c r="AM2117" s="1"/>
      <c r="AN2117" s="11"/>
      <c r="AO2117" s="1"/>
      <c r="AP2117" s="1"/>
      <c r="AQ2117" s="1"/>
      <c r="AR2117" s="1"/>
      <c r="AS2117" s="6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</row>
    <row r="2118" spans="1:55" x14ac:dyDescent="0.2">
      <c r="A2118" s="144">
        <f t="shared" si="1114"/>
        <v>42907</v>
      </c>
      <c r="B2118" s="2">
        <f t="shared" si="1101"/>
        <v>247527.57255772015</v>
      </c>
      <c r="C2118" s="2">
        <f t="shared" si="1115"/>
        <v>170358.67589323001</v>
      </c>
      <c r="D2118" s="68">
        <f>SUM(Y2118:Y$2190)</f>
        <v>8675.4908092999995</v>
      </c>
      <c r="E2118" s="68">
        <f t="shared" si="1102"/>
        <v>161683.18508393</v>
      </c>
      <c r="F2118" s="72">
        <f t="shared" si="1123"/>
        <v>4828.4399999999996</v>
      </c>
      <c r="G2118" s="3">
        <f>IF(N2118=1,VLOOKUP(A2117,[1]Plan1!$BG$69:$BI$188,3),G2117)</f>
        <v>4843.41</v>
      </c>
      <c r="H2118" s="11">
        <f t="shared" si="1124"/>
        <v>42827</v>
      </c>
      <c r="I2118" s="11">
        <f t="shared" si="1125"/>
        <v>42857</v>
      </c>
      <c r="J2118" s="26">
        <f t="shared" si="1103"/>
        <v>3.100380247036405E-3</v>
      </c>
      <c r="K2118" s="11">
        <f t="shared" si="1116"/>
        <v>42919</v>
      </c>
      <c r="L2118" s="11">
        <f t="shared" si="1104"/>
        <v>42919</v>
      </c>
      <c r="M2118" s="1">
        <f t="shared" si="1117"/>
        <v>21</v>
      </c>
      <c r="N2118" s="1">
        <f t="shared" si="1120"/>
        <v>13</v>
      </c>
      <c r="O2118" s="2">
        <f t="shared" si="1105"/>
        <v>1.0019181500000001</v>
      </c>
      <c r="P2118" s="10">
        <f t="shared" si="1132"/>
        <v>1.0013999200000001</v>
      </c>
      <c r="Q2118" s="10">
        <f t="shared" si="1126"/>
        <v>1.446870520184113</v>
      </c>
      <c r="R2118" s="2">
        <f t="shared" si="1131"/>
        <v>1.4496458299999999</v>
      </c>
      <c r="S2118" s="2">
        <f t="shared" si="1121"/>
        <v>1.4193921199999999</v>
      </c>
      <c r="T2118" s="2">
        <f t="shared" si="1106"/>
        <v>241805.76213648001</v>
      </c>
      <c r="U2118" s="2">
        <f t="shared" si="1107"/>
        <v>3638.432482552842</v>
      </c>
      <c r="V2118" s="2">
        <f t="shared" si="1108"/>
        <v>72700.169954107318</v>
      </c>
      <c r="W2118" s="2">
        <f t="shared" si="1109"/>
        <v>246697.27832989016</v>
      </c>
      <c r="X2118" s="27">
        <f t="shared" si="1110"/>
        <v>0</v>
      </c>
      <c r="Y2118" s="2">
        <f t="shared" si="1122"/>
        <v>0</v>
      </c>
      <c r="Z2118" s="67">
        <f t="shared" si="1111"/>
        <v>0</v>
      </c>
      <c r="AA2118" s="2">
        <f t="shared" si="1129"/>
        <v>0</v>
      </c>
      <c r="AB2118" s="26">
        <f t="shared" si="1118"/>
        <v>6.7299999999999999E-2</v>
      </c>
      <c r="AC2118" s="27">
        <f t="shared" si="1133"/>
        <v>13</v>
      </c>
      <c r="AD2118" s="27">
        <v>252</v>
      </c>
      <c r="AE2118" s="10">
        <f t="shared" si="1127"/>
        <v>1.0033656399999999</v>
      </c>
      <c r="AF2118" s="2">
        <f t="shared" si="1130"/>
        <v>813.83114526999998</v>
      </c>
      <c r="AG2118" s="2">
        <f t="shared" si="1112"/>
        <v>830.29422782999995</v>
      </c>
      <c r="AH2118" s="3" t="str">
        <f t="shared" si="1113"/>
        <v>-</v>
      </c>
      <c r="AI2118" s="4" t="str">
        <f t="shared" si="1128"/>
        <v>A+J=</v>
      </c>
      <c r="AJ2118" s="11">
        <f t="shared" si="1119"/>
        <v>42921</v>
      </c>
      <c r="AK2118" s="11"/>
      <c r="AL2118" s="4"/>
      <c r="AM2118" s="1"/>
      <c r="AN2118" s="11"/>
      <c r="AO2118" s="1"/>
      <c r="AP2118" s="1"/>
      <c r="AQ2118" s="1"/>
      <c r="AR2118" s="1"/>
      <c r="AS2118" s="6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</row>
    <row r="2119" spans="1:55" x14ac:dyDescent="0.2">
      <c r="A2119" s="144">
        <f t="shared" si="1114"/>
        <v>42908</v>
      </c>
      <c r="B2119" s="2">
        <f t="shared" si="1101"/>
        <v>247626.2338973126</v>
      </c>
      <c r="C2119" s="2">
        <f t="shared" si="1115"/>
        <v>170358.67589323001</v>
      </c>
      <c r="D2119" s="68">
        <f>SUM(Y2119:Y$2190)</f>
        <v>8675.4908092999995</v>
      </c>
      <c r="E2119" s="68">
        <f t="shared" si="1102"/>
        <v>161683.18508393</v>
      </c>
      <c r="F2119" s="72">
        <f t="shared" si="1123"/>
        <v>4828.4399999999996</v>
      </c>
      <c r="G2119" s="3">
        <f>IF(N2119=1,VLOOKUP(A2118,[1]Plan1!$BG$69:$BI$188,3),G2118)</f>
        <v>4843.41</v>
      </c>
      <c r="H2119" s="11">
        <f t="shared" si="1124"/>
        <v>42827</v>
      </c>
      <c r="I2119" s="11">
        <f t="shared" si="1125"/>
        <v>42857</v>
      </c>
      <c r="J2119" s="26">
        <f t="shared" si="1103"/>
        <v>3.100380247036405E-3</v>
      </c>
      <c r="K2119" s="11">
        <f t="shared" si="1116"/>
        <v>42919</v>
      </c>
      <c r="L2119" s="11">
        <f t="shared" si="1104"/>
        <v>42919</v>
      </c>
      <c r="M2119" s="1">
        <f t="shared" si="1117"/>
        <v>21</v>
      </c>
      <c r="N2119" s="1">
        <f t="shared" si="1120"/>
        <v>14</v>
      </c>
      <c r="O2119" s="2">
        <f t="shared" si="1105"/>
        <v>1.0020658499999999</v>
      </c>
      <c r="P2119" s="10">
        <f t="shared" si="1132"/>
        <v>1.0013999200000001</v>
      </c>
      <c r="Q2119" s="10">
        <f t="shared" si="1126"/>
        <v>1.446870520184113</v>
      </c>
      <c r="R2119" s="2">
        <f t="shared" si="1131"/>
        <v>1.4498595299999999</v>
      </c>
      <c r="S2119" s="2">
        <f t="shared" si="1121"/>
        <v>1.4193921199999999</v>
      </c>
      <c r="T2119" s="2">
        <f t="shared" si="1106"/>
        <v>241805.76213648001</v>
      </c>
      <c r="U2119" s="2">
        <f t="shared" si="1107"/>
        <v>3638.432482552842</v>
      </c>
      <c r="V2119" s="2">
        <f t="shared" si="1108"/>
        <v>72734.721650759748</v>
      </c>
      <c r="W2119" s="2">
        <f t="shared" si="1109"/>
        <v>246731.83002654259</v>
      </c>
      <c r="X2119" s="27">
        <f t="shared" si="1110"/>
        <v>0</v>
      </c>
      <c r="Y2119" s="2">
        <f t="shared" si="1122"/>
        <v>0</v>
      </c>
      <c r="Z2119" s="67">
        <f t="shared" si="1111"/>
        <v>0</v>
      </c>
      <c r="AA2119" s="2">
        <f t="shared" si="1129"/>
        <v>0</v>
      </c>
      <c r="AB2119" s="26">
        <f t="shared" si="1118"/>
        <v>6.7299999999999999E-2</v>
      </c>
      <c r="AC2119" s="27">
        <f t="shared" si="1133"/>
        <v>14</v>
      </c>
      <c r="AD2119" s="27">
        <v>252</v>
      </c>
      <c r="AE2119" s="10">
        <f t="shared" si="1127"/>
        <v>1.0036250040000001</v>
      </c>
      <c r="AF2119" s="2">
        <f t="shared" si="1130"/>
        <v>876.54685496000002</v>
      </c>
      <c r="AG2119" s="2">
        <f t="shared" si="1112"/>
        <v>894.40387077000003</v>
      </c>
      <c r="AH2119" s="3" t="str">
        <f t="shared" si="1113"/>
        <v>-</v>
      </c>
      <c r="AI2119" s="4" t="str">
        <f t="shared" si="1128"/>
        <v>A+J=</v>
      </c>
      <c r="AJ2119" s="11">
        <f t="shared" si="1119"/>
        <v>42921</v>
      </c>
      <c r="AK2119" s="11"/>
      <c r="AL2119" s="4"/>
      <c r="AM2119" s="1"/>
      <c r="AN2119" s="11"/>
      <c r="AO2119" s="1"/>
      <c r="AP2119" s="1"/>
      <c r="AQ2119" s="1"/>
      <c r="AR2119" s="1"/>
      <c r="AS2119" s="6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</row>
    <row r="2120" spans="1:55" x14ac:dyDescent="0.2">
      <c r="A2120" s="144">
        <f t="shared" si="1114"/>
        <v>42909</v>
      </c>
      <c r="B2120" s="2">
        <f t="shared" si="1101"/>
        <v>247724.93456252056</v>
      </c>
      <c r="C2120" s="2">
        <f t="shared" si="1115"/>
        <v>170358.67589323001</v>
      </c>
      <c r="D2120" s="68">
        <f>SUM(Y2120:Y$2190)</f>
        <v>8675.4908092999995</v>
      </c>
      <c r="E2120" s="68">
        <f t="shared" si="1102"/>
        <v>161683.18508393</v>
      </c>
      <c r="F2120" s="72">
        <f t="shared" si="1123"/>
        <v>4828.4399999999996</v>
      </c>
      <c r="G2120" s="3">
        <f>IF(N2120=1,VLOOKUP(A2119,[1]Plan1!$BG$69:$BI$188,3),G2119)</f>
        <v>4843.41</v>
      </c>
      <c r="H2120" s="11">
        <f t="shared" si="1124"/>
        <v>42827</v>
      </c>
      <c r="I2120" s="11">
        <f t="shared" si="1125"/>
        <v>42857</v>
      </c>
      <c r="J2120" s="26">
        <f t="shared" si="1103"/>
        <v>3.100380247036405E-3</v>
      </c>
      <c r="K2120" s="11">
        <f t="shared" si="1116"/>
        <v>42919</v>
      </c>
      <c r="L2120" s="11">
        <f t="shared" si="1104"/>
        <v>42919</v>
      </c>
      <c r="M2120" s="1">
        <f t="shared" si="1117"/>
        <v>21</v>
      </c>
      <c r="N2120" s="1">
        <f t="shared" si="1120"/>
        <v>15</v>
      </c>
      <c r="O2120" s="2">
        <f t="shared" si="1105"/>
        <v>1.0022135700000001</v>
      </c>
      <c r="P2120" s="10">
        <f t="shared" si="1132"/>
        <v>1.0013999200000001</v>
      </c>
      <c r="Q2120" s="10">
        <f t="shared" si="1126"/>
        <v>1.446870520184113</v>
      </c>
      <c r="R2120" s="2">
        <f t="shared" si="1131"/>
        <v>1.4500732599999999</v>
      </c>
      <c r="S2120" s="2">
        <f t="shared" si="1121"/>
        <v>1.4193921199999999</v>
      </c>
      <c r="T2120" s="2">
        <f t="shared" si="1106"/>
        <v>241805.76213648001</v>
      </c>
      <c r="U2120" s="2">
        <f t="shared" si="1107"/>
        <v>3638.432482552842</v>
      </c>
      <c r="V2120" s="2">
        <f t="shared" si="1108"/>
        <v>72769.278197907741</v>
      </c>
      <c r="W2120" s="2">
        <f t="shared" si="1109"/>
        <v>246766.38657369057</v>
      </c>
      <c r="X2120" s="27">
        <f t="shared" si="1110"/>
        <v>0</v>
      </c>
      <c r="Y2120" s="2">
        <f t="shared" si="1122"/>
        <v>0</v>
      </c>
      <c r="Z2120" s="67">
        <f t="shared" si="1111"/>
        <v>0</v>
      </c>
      <c r="AA2120" s="2">
        <f t="shared" si="1129"/>
        <v>0</v>
      </c>
      <c r="AB2120" s="26">
        <f t="shared" si="1118"/>
        <v>6.7299999999999999E-2</v>
      </c>
      <c r="AC2120" s="27">
        <f t="shared" si="1133"/>
        <v>15</v>
      </c>
      <c r="AD2120" s="27">
        <v>252</v>
      </c>
      <c r="AE2120" s="10">
        <f t="shared" si="1127"/>
        <v>1.003884435</v>
      </c>
      <c r="AF2120" s="2">
        <f t="shared" si="1130"/>
        <v>939.27876563999996</v>
      </c>
      <c r="AG2120" s="2">
        <f t="shared" si="1112"/>
        <v>958.54798883000001</v>
      </c>
      <c r="AH2120" s="3" t="str">
        <f t="shared" si="1113"/>
        <v>-</v>
      </c>
      <c r="AI2120" s="4" t="str">
        <f t="shared" si="1128"/>
        <v>A+J=</v>
      </c>
      <c r="AJ2120" s="11">
        <f t="shared" si="1119"/>
        <v>42921</v>
      </c>
      <c r="AK2120" s="11"/>
      <c r="AL2120" s="4"/>
      <c r="AM2120" s="1"/>
      <c r="AN2120" s="11"/>
      <c r="AO2120" s="1"/>
      <c r="AP2120" s="1"/>
      <c r="AQ2120" s="1"/>
      <c r="AR2120" s="1"/>
      <c r="AS2120" s="6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</row>
    <row r="2121" spans="1:55" x14ac:dyDescent="0.2">
      <c r="A2121" s="144">
        <f t="shared" si="1114"/>
        <v>42910</v>
      </c>
      <c r="B2121" s="2">
        <f t="shared" si="1101"/>
        <v>247823.67805792784</v>
      </c>
      <c r="C2121" s="2">
        <f t="shared" si="1115"/>
        <v>170358.67589323001</v>
      </c>
      <c r="D2121" s="68">
        <f>SUM(Y2121:Y$2190)</f>
        <v>8675.4908092999995</v>
      </c>
      <c r="E2121" s="68">
        <f t="shared" si="1102"/>
        <v>161683.18508393</v>
      </c>
      <c r="F2121" s="72">
        <f t="shared" si="1123"/>
        <v>4828.4399999999996</v>
      </c>
      <c r="G2121" s="3">
        <f>IF(N2121=1,VLOOKUP(A2120,[1]Plan1!$BG$69:$BI$188,3),G2120)</f>
        <v>4843.41</v>
      </c>
      <c r="H2121" s="11">
        <f t="shared" si="1124"/>
        <v>42827</v>
      </c>
      <c r="I2121" s="11">
        <f t="shared" si="1125"/>
        <v>42857</v>
      </c>
      <c r="J2121" s="26">
        <f t="shared" si="1103"/>
        <v>3.100380247036405E-3</v>
      </c>
      <c r="K2121" s="11">
        <f t="shared" si="1116"/>
        <v>42919</v>
      </c>
      <c r="L2121" s="11">
        <f t="shared" si="1104"/>
        <v>42919</v>
      </c>
      <c r="M2121" s="1">
        <f t="shared" si="1117"/>
        <v>21</v>
      </c>
      <c r="N2121" s="1">
        <f t="shared" si="1120"/>
        <v>16</v>
      </c>
      <c r="O2121" s="2">
        <f t="shared" si="1105"/>
        <v>1.0023613199999999</v>
      </c>
      <c r="P2121" s="10">
        <f t="shared" si="1132"/>
        <v>1.0013999200000001</v>
      </c>
      <c r="Q2121" s="10">
        <f t="shared" si="1126"/>
        <v>1.446870520184113</v>
      </c>
      <c r="R2121" s="2">
        <f t="shared" si="1131"/>
        <v>1.4502870400000001</v>
      </c>
      <c r="S2121" s="2">
        <f t="shared" si="1121"/>
        <v>1.4193921199999999</v>
      </c>
      <c r="T2121" s="2">
        <f t="shared" si="1106"/>
        <v>241805.76213648001</v>
      </c>
      <c r="U2121" s="2">
        <f t="shared" si="1107"/>
        <v>3638.432482552842</v>
      </c>
      <c r="V2121" s="2">
        <f t="shared" si="1108"/>
        <v>72803.842829215006</v>
      </c>
      <c r="W2121" s="2">
        <f t="shared" si="1109"/>
        <v>246800.95120499784</v>
      </c>
      <c r="X2121" s="27">
        <f t="shared" si="1110"/>
        <v>0</v>
      </c>
      <c r="Y2121" s="2">
        <f t="shared" si="1122"/>
        <v>0</v>
      </c>
      <c r="Z2121" s="67">
        <f t="shared" si="1111"/>
        <v>0</v>
      </c>
      <c r="AA2121" s="2">
        <f t="shared" si="1129"/>
        <v>0</v>
      </c>
      <c r="AB2121" s="26">
        <f t="shared" si="1118"/>
        <v>6.7299999999999999E-2</v>
      </c>
      <c r="AC2121" s="27">
        <f t="shared" si="1133"/>
        <v>16</v>
      </c>
      <c r="AD2121" s="27">
        <v>252</v>
      </c>
      <c r="AE2121" s="10">
        <f t="shared" si="1127"/>
        <v>1.004143934</v>
      </c>
      <c r="AF2121" s="2">
        <f t="shared" si="1130"/>
        <v>1002.0271191099999</v>
      </c>
      <c r="AG2121" s="2">
        <f t="shared" si="1112"/>
        <v>1022.7268529299999</v>
      </c>
      <c r="AH2121" s="3" t="str">
        <f t="shared" si="1113"/>
        <v>-</v>
      </c>
      <c r="AI2121" s="4" t="str">
        <f t="shared" si="1128"/>
        <v>A+J=</v>
      </c>
      <c r="AJ2121" s="11">
        <f t="shared" si="1119"/>
        <v>42921</v>
      </c>
      <c r="AK2121" s="11"/>
      <c r="AL2121" s="4"/>
      <c r="AM2121" s="1"/>
      <c r="AN2121" s="11"/>
      <c r="AO2121" s="1"/>
      <c r="AP2121" s="1"/>
      <c r="AQ2121" s="1"/>
      <c r="AR2121" s="1"/>
      <c r="AS2121" s="6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</row>
    <row r="2122" spans="1:55" x14ac:dyDescent="0.2">
      <c r="A2122" s="144">
        <f t="shared" si="1114"/>
        <v>42911</v>
      </c>
      <c r="B2122" s="2">
        <f t="shared" ref="B2122:B2185" si="1134">(W2122+AG2122)</f>
        <v>247823.67805792784</v>
      </c>
      <c r="C2122" s="2">
        <f t="shared" si="1115"/>
        <v>170358.67589323001</v>
      </c>
      <c r="D2122" s="68">
        <f>SUM(Y2122:Y$2190)</f>
        <v>8675.4908092999995</v>
      </c>
      <c r="E2122" s="68">
        <f t="shared" ref="E2122:E2185" si="1135">(C2122-D2122)</f>
        <v>161683.18508393</v>
      </c>
      <c r="F2122" s="72">
        <f t="shared" si="1123"/>
        <v>4828.4399999999996</v>
      </c>
      <c r="G2122" s="3">
        <f>IF(N2122=1,VLOOKUP(A2121,[1]Plan1!$BG$69:$BI$188,3),G2121)</f>
        <v>4843.41</v>
      </c>
      <c r="H2122" s="11">
        <f t="shared" si="1124"/>
        <v>42827</v>
      </c>
      <c r="I2122" s="11">
        <f t="shared" si="1125"/>
        <v>42857</v>
      </c>
      <c r="J2122" s="26">
        <f t="shared" ref="J2122:J2185" si="1136">(G2122/F2122)-1</f>
        <v>3.100380247036405E-3</v>
      </c>
      <c r="K2122" s="11">
        <f t="shared" si="1116"/>
        <v>42919</v>
      </c>
      <c r="L2122" s="11">
        <f t="shared" ref="L2122:L2185" si="1137">IF(A2122&gt;L2121,K2122,L2121)</f>
        <v>42919</v>
      </c>
      <c r="M2122" s="1">
        <f t="shared" si="1117"/>
        <v>21</v>
      </c>
      <c r="N2122" s="1">
        <f t="shared" si="1120"/>
        <v>16</v>
      </c>
      <c r="O2122" s="2">
        <f t="shared" ref="O2122:O2185" si="1138">TRUNC((G2122/F2122)^TRUNC((N2122/M2122),9),8)</f>
        <v>1.0023613199999999</v>
      </c>
      <c r="P2122" s="10">
        <f t="shared" si="1132"/>
        <v>1.0013999200000001</v>
      </c>
      <c r="Q2122" s="10">
        <f t="shared" si="1126"/>
        <v>1.446870520184113</v>
      </c>
      <c r="R2122" s="2">
        <f t="shared" si="1131"/>
        <v>1.4502870400000001</v>
      </c>
      <c r="S2122" s="2">
        <f t="shared" si="1121"/>
        <v>1.4193921199999999</v>
      </c>
      <c r="T2122" s="2">
        <f t="shared" ref="T2122:T2185" si="1139">TRUNC(C2122*S2122,8)</f>
        <v>241805.76213648001</v>
      </c>
      <c r="U2122" s="2">
        <f t="shared" ref="U2122:U2185" si="1140">(D2122*(S2122-1))</f>
        <v>3638.432482552842</v>
      </c>
      <c r="V2122" s="2">
        <f t="shared" ref="V2122:V2185" si="1141">(E2122*(R2122-1))</f>
        <v>72803.842829215006</v>
      </c>
      <c r="W2122" s="2">
        <f t="shared" ref="W2122:W2185" si="1142">(C2122+U2122+V2122)</f>
        <v>246800.95120499784</v>
      </c>
      <c r="X2122" s="27">
        <f t="shared" ref="X2122:X2185" si="1143">IF(VLOOKUP(A2122,AN$10:AU$131,8)=VLOOKUP(A2121,AN$10:AU$131,8),0,VLOOKUP(A2122,AN$10:AU$131,8))</f>
        <v>0</v>
      </c>
      <c r="Y2122" s="2">
        <f t="shared" si="1122"/>
        <v>0</v>
      </c>
      <c r="Z2122" s="67">
        <f t="shared" ref="Z2122:Z2185" si="1144">IF(X2122&gt;0,VLOOKUP($A2122,$AN$10:$AS$131,6),0)</f>
        <v>0</v>
      </c>
      <c r="AA2122" s="2">
        <f t="shared" si="1129"/>
        <v>0</v>
      </c>
      <c r="AB2122" s="26">
        <f t="shared" si="1118"/>
        <v>6.7299999999999999E-2</v>
      </c>
      <c r="AC2122" s="27">
        <f t="shared" si="1133"/>
        <v>16</v>
      </c>
      <c r="AD2122" s="27">
        <v>252</v>
      </c>
      <c r="AE2122" s="10">
        <f t="shared" si="1127"/>
        <v>1.004143934</v>
      </c>
      <c r="AF2122" s="2">
        <f t="shared" si="1130"/>
        <v>1002.0271191099999</v>
      </c>
      <c r="AG2122" s="2">
        <f t="shared" ref="AG2122:AG2185" si="1145">TRUNC((W2122*(AE2122-1)),8)</f>
        <v>1022.7268529299999</v>
      </c>
      <c r="AH2122" s="3" t="str">
        <f t="shared" ref="AH2122:AH2185" si="1146">IF(AA2122&gt;0,AA2122+AF2122,"-")</f>
        <v>-</v>
      </c>
      <c r="AI2122" s="4" t="str">
        <f t="shared" si="1128"/>
        <v>A+J=</v>
      </c>
      <c r="AJ2122" s="11">
        <f t="shared" si="1119"/>
        <v>42921</v>
      </c>
      <c r="AK2122" s="11"/>
      <c r="AL2122" s="4"/>
      <c r="AM2122" s="1"/>
      <c r="AN2122" s="11"/>
      <c r="AO2122" s="1"/>
      <c r="AP2122" s="1"/>
      <c r="AQ2122" s="1"/>
      <c r="AR2122" s="1"/>
      <c r="AS2122" s="6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</row>
    <row r="2123" spans="1:55" x14ac:dyDescent="0.2">
      <c r="A2123" s="144">
        <f t="shared" ref="A2123:A2186" si="1147">(A2122+1)</f>
        <v>42912</v>
      </c>
      <c r="B2123" s="2">
        <f t="shared" si="1134"/>
        <v>247823.67805792784</v>
      </c>
      <c r="C2123" s="2">
        <f t="shared" ref="C2123:C2186" si="1148">TRUNC(IF(X2122&gt;0,VLOOKUP(A2122,$AN$12:$AO$131,2),C2122),8)</f>
        <v>170358.67589323001</v>
      </c>
      <c r="D2123" s="68">
        <f>SUM(Y2123:Y$2190)</f>
        <v>8675.4908092999995</v>
      </c>
      <c r="E2123" s="68">
        <f t="shared" si="1135"/>
        <v>161683.18508393</v>
      </c>
      <c r="F2123" s="72">
        <f t="shared" si="1123"/>
        <v>4828.4399999999996</v>
      </c>
      <c r="G2123" s="3">
        <f>IF(N2123=1,VLOOKUP(A2122,[1]Plan1!$BG$69:$BI$188,3),G2122)</f>
        <v>4843.41</v>
      </c>
      <c r="H2123" s="11">
        <f t="shared" si="1124"/>
        <v>42827</v>
      </c>
      <c r="I2123" s="11">
        <f t="shared" si="1125"/>
        <v>42857</v>
      </c>
      <c r="J2123" s="26">
        <f t="shared" si="1136"/>
        <v>3.100380247036405E-3</v>
      </c>
      <c r="K2123" s="11">
        <f t="shared" ref="K2123:K2186" si="1149">IF(DAY(A2123)=1,VLOOKUP(A2123,AR$137:AW$275,4),K2122)</f>
        <v>42919</v>
      </c>
      <c r="L2123" s="11">
        <f t="shared" si="1137"/>
        <v>42919</v>
      </c>
      <c r="M2123" s="1">
        <f t="shared" ref="M2123:M2186" si="1150">IF(L2123=L2122,M2122,NETWORKDAYS(L2122,L2123,$AN$137:$AN$327)-1)</f>
        <v>21</v>
      </c>
      <c r="N2123" s="1">
        <f t="shared" si="1120"/>
        <v>16</v>
      </c>
      <c r="O2123" s="2">
        <f t="shared" si="1138"/>
        <v>1.0023613199999999</v>
      </c>
      <c r="P2123" s="10">
        <f t="shared" si="1132"/>
        <v>1.0013999200000001</v>
      </c>
      <c r="Q2123" s="10">
        <f t="shared" si="1126"/>
        <v>1.446870520184113</v>
      </c>
      <c r="R2123" s="2">
        <f t="shared" si="1131"/>
        <v>1.4502870400000001</v>
      </c>
      <c r="S2123" s="2">
        <f t="shared" si="1121"/>
        <v>1.4193921199999999</v>
      </c>
      <c r="T2123" s="2">
        <f t="shared" si="1139"/>
        <v>241805.76213648001</v>
      </c>
      <c r="U2123" s="2">
        <f t="shared" si="1140"/>
        <v>3638.432482552842</v>
      </c>
      <c r="V2123" s="2">
        <f t="shared" si="1141"/>
        <v>72803.842829215006</v>
      </c>
      <c r="W2123" s="2">
        <f t="shared" si="1142"/>
        <v>246800.95120499784</v>
      </c>
      <c r="X2123" s="27">
        <f t="shared" si="1143"/>
        <v>0</v>
      </c>
      <c r="Y2123" s="2">
        <f t="shared" si="1122"/>
        <v>0</v>
      </c>
      <c r="Z2123" s="67">
        <f t="shared" si="1144"/>
        <v>0</v>
      </c>
      <c r="AA2123" s="2">
        <f t="shared" si="1129"/>
        <v>0</v>
      </c>
      <c r="AB2123" s="26">
        <f t="shared" ref="AB2123:AB2186" si="1151">(AB2122)</f>
        <v>6.7299999999999999E-2</v>
      </c>
      <c r="AC2123" s="27">
        <f t="shared" si="1133"/>
        <v>16</v>
      </c>
      <c r="AD2123" s="27">
        <v>252</v>
      </c>
      <c r="AE2123" s="10">
        <f t="shared" si="1127"/>
        <v>1.004143934</v>
      </c>
      <c r="AF2123" s="2">
        <f t="shared" si="1130"/>
        <v>1002.0271191099999</v>
      </c>
      <c r="AG2123" s="2">
        <f t="shared" si="1145"/>
        <v>1022.7268529299999</v>
      </c>
      <c r="AH2123" s="3" t="str">
        <f t="shared" si="1146"/>
        <v>-</v>
      </c>
      <c r="AI2123" s="4" t="str">
        <f t="shared" si="1128"/>
        <v>A+J=</v>
      </c>
      <c r="AJ2123" s="11">
        <f t="shared" ref="AJ2123:AJ2186" si="1152">IF(X2122&gt;0,VLOOKUP(A2122,$AN$10:$AW$130,10),AJ2122)</f>
        <v>42921</v>
      </c>
      <c r="AK2123" s="11"/>
      <c r="AL2123" s="4"/>
      <c r="AM2123" s="1"/>
      <c r="AN2123" s="11"/>
      <c r="AO2123" s="1"/>
      <c r="AP2123" s="1"/>
      <c r="AQ2123" s="1"/>
      <c r="AR2123" s="1"/>
      <c r="AS2123" s="6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</row>
    <row r="2124" spans="1:55" x14ac:dyDescent="0.2">
      <c r="A2124" s="144">
        <f t="shared" si="1147"/>
        <v>42913</v>
      </c>
      <c r="B2124" s="2">
        <f t="shared" si="1134"/>
        <v>247922.45903134879</v>
      </c>
      <c r="C2124" s="2">
        <f t="shared" si="1148"/>
        <v>170358.67589323001</v>
      </c>
      <c r="D2124" s="68">
        <f>SUM(Y2124:Y$2190)</f>
        <v>8675.4908092999995</v>
      </c>
      <c r="E2124" s="68">
        <f t="shared" si="1135"/>
        <v>161683.18508393</v>
      </c>
      <c r="F2124" s="72">
        <f t="shared" si="1123"/>
        <v>4828.4399999999996</v>
      </c>
      <c r="G2124" s="3">
        <f>IF(N2124=1,VLOOKUP(A2123,[1]Plan1!$BG$69:$BI$188,3),G2123)</f>
        <v>4843.41</v>
      </c>
      <c r="H2124" s="11">
        <f t="shared" si="1124"/>
        <v>42827</v>
      </c>
      <c r="I2124" s="11">
        <f t="shared" si="1125"/>
        <v>42857</v>
      </c>
      <c r="J2124" s="26">
        <f t="shared" si="1136"/>
        <v>3.100380247036405E-3</v>
      </c>
      <c r="K2124" s="11">
        <f t="shared" si="1149"/>
        <v>42919</v>
      </c>
      <c r="L2124" s="11">
        <f t="shared" si="1137"/>
        <v>42919</v>
      </c>
      <c r="M2124" s="1">
        <f t="shared" si="1150"/>
        <v>21</v>
      </c>
      <c r="N2124" s="1">
        <f t="shared" si="1120"/>
        <v>17</v>
      </c>
      <c r="O2124" s="2">
        <f t="shared" si="1138"/>
        <v>1.00250909</v>
      </c>
      <c r="P2124" s="10">
        <f t="shared" si="1132"/>
        <v>1.0013999200000001</v>
      </c>
      <c r="Q2124" s="10">
        <f t="shared" si="1126"/>
        <v>1.446870520184113</v>
      </c>
      <c r="R2124" s="2">
        <f t="shared" si="1131"/>
        <v>1.4505008399999999</v>
      </c>
      <c r="S2124" s="2">
        <f t="shared" si="1121"/>
        <v>1.4193921199999999</v>
      </c>
      <c r="T2124" s="2">
        <f t="shared" si="1139"/>
        <v>241805.76213648001</v>
      </c>
      <c r="U2124" s="2">
        <f t="shared" si="1140"/>
        <v>3638.432482552842</v>
      </c>
      <c r="V2124" s="2">
        <f t="shared" si="1141"/>
        <v>72838.410694185921</v>
      </c>
      <c r="W2124" s="2">
        <f t="shared" si="1142"/>
        <v>246835.51906996878</v>
      </c>
      <c r="X2124" s="27">
        <f t="shared" si="1143"/>
        <v>0</v>
      </c>
      <c r="Y2124" s="2">
        <f t="shared" si="1122"/>
        <v>0</v>
      </c>
      <c r="Z2124" s="67">
        <f t="shared" si="1144"/>
        <v>0</v>
      </c>
      <c r="AA2124" s="2">
        <f t="shared" si="1129"/>
        <v>0</v>
      </c>
      <c r="AB2124" s="26">
        <f t="shared" si="1151"/>
        <v>6.7299999999999999E-2</v>
      </c>
      <c r="AC2124" s="27">
        <f t="shared" si="1133"/>
        <v>17</v>
      </c>
      <c r="AD2124" s="27">
        <v>252</v>
      </c>
      <c r="AE2124" s="10">
        <f t="shared" si="1127"/>
        <v>1.0044034989999999</v>
      </c>
      <c r="AF2124" s="2">
        <f t="shared" si="1130"/>
        <v>1064.79143176</v>
      </c>
      <c r="AG2124" s="2">
        <f t="shared" si="1145"/>
        <v>1086.9399613800001</v>
      </c>
      <c r="AH2124" s="3" t="str">
        <f t="shared" si="1146"/>
        <v>-</v>
      </c>
      <c r="AI2124" s="4" t="str">
        <f t="shared" si="1128"/>
        <v>A+J=</v>
      </c>
      <c r="AJ2124" s="11">
        <f t="shared" si="1152"/>
        <v>42921</v>
      </c>
      <c r="AK2124" s="11"/>
      <c r="AL2124" s="4"/>
      <c r="AM2124" s="1"/>
      <c r="AN2124" s="11"/>
      <c r="AO2124" s="1"/>
      <c r="AP2124" s="1"/>
      <c r="AQ2124" s="1"/>
      <c r="AR2124" s="1"/>
      <c r="AS2124" s="6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</row>
    <row r="2125" spans="1:55" x14ac:dyDescent="0.2">
      <c r="A2125" s="144">
        <f t="shared" si="1147"/>
        <v>42914</v>
      </c>
      <c r="B2125" s="2">
        <f t="shared" si="1134"/>
        <v>248021.28098777711</v>
      </c>
      <c r="C2125" s="2">
        <f t="shared" si="1148"/>
        <v>170358.67589323001</v>
      </c>
      <c r="D2125" s="68">
        <f>SUM(Y2125:Y$2190)</f>
        <v>8675.4908092999995</v>
      </c>
      <c r="E2125" s="68">
        <f t="shared" si="1135"/>
        <v>161683.18508393</v>
      </c>
      <c r="F2125" s="72">
        <f t="shared" si="1123"/>
        <v>4828.4399999999996</v>
      </c>
      <c r="G2125" s="3">
        <f>IF(N2125=1,VLOOKUP(A2124,[1]Plan1!$BG$69:$BI$188,3),G2124)</f>
        <v>4843.41</v>
      </c>
      <c r="H2125" s="11">
        <f t="shared" si="1124"/>
        <v>42827</v>
      </c>
      <c r="I2125" s="11">
        <f t="shared" si="1125"/>
        <v>42857</v>
      </c>
      <c r="J2125" s="26">
        <f t="shared" si="1136"/>
        <v>3.100380247036405E-3</v>
      </c>
      <c r="K2125" s="11">
        <f t="shared" si="1149"/>
        <v>42919</v>
      </c>
      <c r="L2125" s="11">
        <f t="shared" si="1137"/>
        <v>42919</v>
      </c>
      <c r="M2125" s="1">
        <f t="shared" si="1150"/>
        <v>21</v>
      </c>
      <c r="N2125" s="1">
        <f t="shared" si="1120"/>
        <v>18</v>
      </c>
      <c r="O2125" s="2">
        <f t="shared" si="1138"/>
        <v>1.00265688</v>
      </c>
      <c r="P2125" s="10">
        <f t="shared" si="1132"/>
        <v>1.0013999200000001</v>
      </c>
      <c r="Q2125" s="10">
        <f t="shared" si="1126"/>
        <v>1.446870520184113</v>
      </c>
      <c r="R2125" s="2">
        <f t="shared" si="1131"/>
        <v>1.4507146799999999</v>
      </c>
      <c r="S2125" s="2">
        <f t="shared" si="1121"/>
        <v>1.4193921199999999</v>
      </c>
      <c r="T2125" s="2">
        <f t="shared" si="1139"/>
        <v>241805.76213648001</v>
      </c>
      <c r="U2125" s="2">
        <f t="shared" si="1140"/>
        <v>3638.432482552842</v>
      </c>
      <c r="V2125" s="2">
        <f t="shared" si="1141"/>
        <v>72872.985026484268</v>
      </c>
      <c r="W2125" s="2">
        <f t="shared" si="1142"/>
        <v>246870.09340226711</v>
      </c>
      <c r="X2125" s="27">
        <f t="shared" si="1143"/>
        <v>0</v>
      </c>
      <c r="Y2125" s="2">
        <f t="shared" si="1122"/>
        <v>0</v>
      </c>
      <c r="Z2125" s="67">
        <f t="shared" si="1144"/>
        <v>0</v>
      </c>
      <c r="AA2125" s="2">
        <f t="shared" si="1129"/>
        <v>0</v>
      </c>
      <c r="AB2125" s="26">
        <f t="shared" si="1151"/>
        <v>6.7299999999999999E-2</v>
      </c>
      <c r="AC2125" s="27">
        <f t="shared" si="1133"/>
        <v>18</v>
      </c>
      <c r="AD2125" s="27">
        <v>252</v>
      </c>
      <c r="AE2125" s="10">
        <f t="shared" si="1127"/>
        <v>1.004663131</v>
      </c>
      <c r="AF2125" s="2">
        <f t="shared" si="1130"/>
        <v>1127.5719453900001</v>
      </c>
      <c r="AG2125" s="2">
        <f t="shared" si="1145"/>
        <v>1151.18758551</v>
      </c>
      <c r="AH2125" s="3" t="str">
        <f t="shared" si="1146"/>
        <v>-</v>
      </c>
      <c r="AI2125" s="4" t="str">
        <f t="shared" si="1128"/>
        <v>A+J=</v>
      </c>
      <c r="AJ2125" s="11">
        <f t="shared" si="1152"/>
        <v>42921</v>
      </c>
      <c r="AK2125" s="11"/>
      <c r="AL2125" s="4"/>
      <c r="AM2125" s="1"/>
      <c r="AN2125" s="11"/>
      <c r="AO2125" s="1"/>
      <c r="AP2125" s="1"/>
      <c r="AQ2125" s="1"/>
      <c r="AR2125" s="1"/>
      <c r="AS2125" s="6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</row>
    <row r="2126" spans="1:55" x14ac:dyDescent="0.2">
      <c r="A2126" s="144">
        <f t="shared" si="1147"/>
        <v>42915</v>
      </c>
      <c r="B2126" s="2">
        <f t="shared" si="1134"/>
        <v>248120.14093650918</v>
      </c>
      <c r="C2126" s="2">
        <f t="shared" si="1148"/>
        <v>170358.67589323001</v>
      </c>
      <c r="D2126" s="68">
        <f>SUM(Y2126:Y$2190)</f>
        <v>8675.4908092999995</v>
      </c>
      <c r="E2126" s="68">
        <f t="shared" si="1135"/>
        <v>161683.18508393</v>
      </c>
      <c r="F2126" s="72">
        <f t="shared" si="1123"/>
        <v>4828.4399999999996</v>
      </c>
      <c r="G2126" s="3">
        <f>IF(N2126=1,VLOOKUP(A2125,[1]Plan1!$BG$69:$BI$188,3),G2125)</f>
        <v>4843.41</v>
      </c>
      <c r="H2126" s="11">
        <f t="shared" si="1124"/>
        <v>42827</v>
      </c>
      <c r="I2126" s="11">
        <f t="shared" si="1125"/>
        <v>42857</v>
      </c>
      <c r="J2126" s="26">
        <f t="shared" si="1136"/>
        <v>3.100380247036405E-3</v>
      </c>
      <c r="K2126" s="11">
        <f t="shared" si="1149"/>
        <v>42919</v>
      </c>
      <c r="L2126" s="11">
        <f t="shared" si="1137"/>
        <v>42919</v>
      </c>
      <c r="M2126" s="1">
        <f t="shared" si="1150"/>
        <v>21</v>
      </c>
      <c r="N2126" s="1">
        <f t="shared" si="1120"/>
        <v>19</v>
      </c>
      <c r="O2126" s="2">
        <f t="shared" si="1138"/>
        <v>1.0028046900000001</v>
      </c>
      <c r="P2126" s="10">
        <f t="shared" si="1132"/>
        <v>1.0013999200000001</v>
      </c>
      <c r="Q2126" s="10">
        <f t="shared" si="1126"/>
        <v>1.446870520184113</v>
      </c>
      <c r="R2126" s="2">
        <f t="shared" si="1131"/>
        <v>1.45092854</v>
      </c>
      <c r="S2126" s="2">
        <f t="shared" si="1121"/>
        <v>1.4193921199999999</v>
      </c>
      <c r="T2126" s="2">
        <f t="shared" si="1139"/>
        <v>241805.76213648001</v>
      </c>
      <c r="U2126" s="2">
        <f t="shared" si="1140"/>
        <v>3638.432482552842</v>
      </c>
      <c r="V2126" s="2">
        <f t="shared" si="1141"/>
        <v>72907.562592446338</v>
      </c>
      <c r="W2126" s="2">
        <f t="shared" si="1142"/>
        <v>246904.67096822918</v>
      </c>
      <c r="X2126" s="27">
        <f t="shared" si="1143"/>
        <v>0</v>
      </c>
      <c r="Y2126" s="2">
        <f t="shared" si="1122"/>
        <v>0</v>
      </c>
      <c r="Z2126" s="67">
        <f t="shared" si="1144"/>
        <v>0</v>
      </c>
      <c r="AA2126" s="2">
        <f t="shared" si="1129"/>
        <v>0</v>
      </c>
      <c r="AB2126" s="26">
        <f t="shared" si="1151"/>
        <v>6.7299999999999999E-2</v>
      </c>
      <c r="AC2126" s="27">
        <f t="shared" si="1133"/>
        <v>19</v>
      </c>
      <c r="AD2126" s="27">
        <v>252</v>
      </c>
      <c r="AE2126" s="10">
        <f t="shared" si="1127"/>
        <v>1.004922831</v>
      </c>
      <c r="AF2126" s="2">
        <f t="shared" si="1130"/>
        <v>1190.36890182</v>
      </c>
      <c r="AG2126" s="2">
        <f t="shared" si="1145"/>
        <v>1215.4699682800001</v>
      </c>
      <c r="AH2126" s="3" t="str">
        <f t="shared" si="1146"/>
        <v>-</v>
      </c>
      <c r="AI2126" s="4" t="str">
        <f t="shared" si="1128"/>
        <v>A+J=</v>
      </c>
      <c r="AJ2126" s="11">
        <f t="shared" si="1152"/>
        <v>42921</v>
      </c>
      <c r="AK2126" s="11"/>
      <c r="AL2126" s="4"/>
      <c r="AM2126" s="1"/>
      <c r="AN2126" s="11"/>
      <c r="AO2126" s="1"/>
      <c r="AP2126" s="1"/>
      <c r="AQ2126" s="1"/>
      <c r="AR2126" s="1"/>
      <c r="AS2126" s="6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</row>
    <row r="2127" spans="1:55" x14ac:dyDescent="0.2">
      <c r="A2127" s="144">
        <f t="shared" si="1147"/>
        <v>42916</v>
      </c>
      <c r="B2127" s="2">
        <f t="shared" si="1134"/>
        <v>248219.04001845678</v>
      </c>
      <c r="C2127" s="2">
        <f t="shared" si="1148"/>
        <v>170358.67589323001</v>
      </c>
      <c r="D2127" s="68">
        <f>SUM(Y2127:Y$2190)</f>
        <v>8675.4908092999995</v>
      </c>
      <c r="E2127" s="68">
        <f t="shared" si="1135"/>
        <v>161683.18508393</v>
      </c>
      <c r="F2127" s="72">
        <f t="shared" si="1123"/>
        <v>4828.4399999999996</v>
      </c>
      <c r="G2127" s="3">
        <f>IF(N2127=1,VLOOKUP(A2126,[1]Plan1!$BG$69:$BI$188,3),G2126)</f>
        <v>4843.41</v>
      </c>
      <c r="H2127" s="11">
        <f t="shared" si="1124"/>
        <v>42827</v>
      </c>
      <c r="I2127" s="11">
        <f t="shared" si="1125"/>
        <v>42857</v>
      </c>
      <c r="J2127" s="26">
        <f t="shared" si="1136"/>
        <v>3.100380247036405E-3</v>
      </c>
      <c r="K2127" s="11">
        <f t="shared" si="1149"/>
        <v>42919</v>
      </c>
      <c r="L2127" s="11">
        <f t="shared" si="1137"/>
        <v>42919</v>
      </c>
      <c r="M2127" s="1">
        <f t="shared" si="1150"/>
        <v>21</v>
      </c>
      <c r="N2127" s="1">
        <f t="shared" si="1120"/>
        <v>20</v>
      </c>
      <c r="O2127" s="2">
        <f t="shared" si="1138"/>
        <v>1.00295252</v>
      </c>
      <c r="P2127" s="10">
        <f t="shared" si="1132"/>
        <v>1.0013999200000001</v>
      </c>
      <c r="Q2127" s="10">
        <f t="shared" si="1126"/>
        <v>1.446870520184113</v>
      </c>
      <c r="R2127" s="2">
        <f t="shared" si="1131"/>
        <v>1.45114243</v>
      </c>
      <c r="S2127" s="2">
        <f t="shared" si="1121"/>
        <v>1.4193921199999999</v>
      </c>
      <c r="T2127" s="2">
        <f t="shared" si="1139"/>
        <v>241805.76213648001</v>
      </c>
      <c r="U2127" s="2">
        <f t="shared" si="1140"/>
        <v>3638.432482552842</v>
      </c>
      <c r="V2127" s="2">
        <f t="shared" si="1141"/>
        <v>72942.145008903928</v>
      </c>
      <c r="W2127" s="2">
        <f t="shared" si="1142"/>
        <v>246939.25338468677</v>
      </c>
      <c r="X2127" s="27">
        <f t="shared" si="1143"/>
        <v>0</v>
      </c>
      <c r="Y2127" s="2">
        <f t="shared" si="1122"/>
        <v>0</v>
      </c>
      <c r="Z2127" s="67">
        <f t="shared" si="1144"/>
        <v>0</v>
      </c>
      <c r="AA2127" s="2">
        <f t="shared" si="1129"/>
        <v>0</v>
      </c>
      <c r="AB2127" s="26">
        <f t="shared" si="1151"/>
        <v>6.7299999999999999E-2</v>
      </c>
      <c r="AC2127" s="27">
        <f t="shared" si="1133"/>
        <v>20</v>
      </c>
      <c r="AD2127" s="27">
        <v>252</v>
      </c>
      <c r="AE2127" s="10">
        <f t="shared" si="1127"/>
        <v>1.0051825969999999</v>
      </c>
      <c r="AF2127" s="2">
        <f t="shared" si="1130"/>
        <v>1253.1818174299999</v>
      </c>
      <c r="AG2127" s="2">
        <f t="shared" si="1145"/>
        <v>1279.78663377</v>
      </c>
      <c r="AH2127" s="3" t="str">
        <f t="shared" si="1146"/>
        <v>-</v>
      </c>
      <c r="AI2127" s="4" t="str">
        <f t="shared" si="1128"/>
        <v>A+J=</v>
      </c>
      <c r="AJ2127" s="11">
        <f t="shared" si="1152"/>
        <v>42921</v>
      </c>
      <c r="AK2127" s="11"/>
      <c r="AL2127" s="4"/>
      <c r="AM2127" s="1"/>
      <c r="AN2127" s="11"/>
      <c r="AO2127" s="1"/>
      <c r="AP2127" s="1"/>
      <c r="AQ2127" s="1"/>
      <c r="AR2127" s="1"/>
      <c r="AS2127" s="6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</row>
    <row r="2128" spans="1:55" x14ac:dyDescent="0.2">
      <c r="A2128" s="144">
        <f t="shared" si="1147"/>
        <v>42917</v>
      </c>
      <c r="B2128" s="2">
        <f t="shared" si="1134"/>
        <v>248317.98036382179</v>
      </c>
      <c r="C2128" s="2">
        <f t="shared" si="1148"/>
        <v>170358.67589323001</v>
      </c>
      <c r="D2128" s="68">
        <f>SUM(Y2128:Y$2190)</f>
        <v>8675.4908092999995</v>
      </c>
      <c r="E2128" s="68">
        <f t="shared" si="1135"/>
        <v>161683.18508393</v>
      </c>
      <c r="F2128" s="72">
        <f t="shared" si="1123"/>
        <v>4828.4399999999996</v>
      </c>
      <c r="G2128" s="3">
        <f>IF(N2128=1,VLOOKUP(A2127,[1]Plan1!$BG$69:$BI$188,3),G2127)</f>
        <v>4843.41</v>
      </c>
      <c r="H2128" s="11">
        <f t="shared" si="1124"/>
        <v>42827</v>
      </c>
      <c r="I2128" s="11">
        <f t="shared" si="1125"/>
        <v>42857</v>
      </c>
      <c r="J2128" s="26">
        <f t="shared" si="1136"/>
        <v>3.100380247036405E-3</v>
      </c>
      <c r="K2128" s="11">
        <f t="shared" si="1149"/>
        <v>42948</v>
      </c>
      <c r="L2128" s="11">
        <f t="shared" si="1137"/>
        <v>42919</v>
      </c>
      <c r="M2128" s="1">
        <f t="shared" si="1150"/>
        <v>21</v>
      </c>
      <c r="N2128" s="1">
        <f t="shared" si="1120"/>
        <v>21</v>
      </c>
      <c r="O2128" s="2">
        <f t="shared" si="1138"/>
        <v>1.00310038</v>
      </c>
      <c r="P2128" s="10">
        <f t="shared" si="1132"/>
        <v>1.0013999200000001</v>
      </c>
      <c r="Q2128" s="10">
        <f t="shared" si="1126"/>
        <v>1.446870520184113</v>
      </c>
      <c r="R2128" s="2">
        <f t="shared" si="1131"/>
        <v>1.4513563599999999</v>
      </c>
      <c r="S2128" s="2">
        <f t="shared" si="1121"/>
        <v>1.4193921199999999</v>
      </c>
      <c r="T2128" s="2">
        <f t="shared" si="1139"/>
        <v>241805.76213648001</v>
      </c>
      <c r="U2128" s="2">
        <f t="shared" si="1140"/>
        <v>3638.432482552842</v>
      </c>
      <c r="V2128" s="2">
        <f t="shared" si="1141"/>
        <v>72976.733892688921</v>
      </c>
      <c r="W2128" s="2">
        <f t="shared" si="1142"/>
        <v>246973.84226847178</v>
      </c>
      <c r="X2128" s="27">
        <f t="shared" si="1143"/>
        <v>0</v>
      </c>
      <c r="Y2128" s="2">
        <f t="shared" si="1122"/>
        <v>0</v>
      </c>
      <c r="Z2128" s="67">
        <f t="shared" si="1144"/>
        <v>0</v>
      </c>
      <c r="AA2128" s="2">
        <f t="shared" si="1129"/>
        <v>0</v>
      </c>
      <c r="AB2128" s="26">
        <f t="shared" si="1151"/>
        <v>6.7299999999999999E-2</v>
      </c>
      <c r="AC2128" s="27">
        <f t="shared" si="1133"/>
        <v>21</v>
      </c>
      <c r="AD2128" s="27">
        <v>252</v>
      </c>
      <c r="AE2128" s="10">
        <f t="shared" si="1127"/>
        <v>1.0054424310000001</v>
      </c>
      <c r="AF2128" s="2">
        <f t="shared" si="1130"/>
        <v>1316.01117583</v>
      </c>
      <c r="AG2128" s="2">
        <f t="shared" si="1145"/>
        <v>1344.13809535</v>
      </c>
      <c r="AH2128" s="3" t="str">
        <f t="shared" si="1146"/>
        <v>-</v>
      </c>
      <c r="AI2128" s="4" t="str">
        <f t="shared" si="1128"/>
        <v>A+J=</v>
      </c>
      <c r="AJ2128" s="11">
        <f t="shared" si="1152"/>
        <v>42921</v>
      </c>
      <c r="AK2128" s="11"/>
      <c r="AL2128" s="4"/>
      <c r="AM2128" s="1"/>
      <c r="AN2128" s="11"/>
      <c r="AO2128" s="1"/>
      <c r="AP2128" s="1"/>
      <c r="AQ2128" s="1"/>
      <c r="AR2128" s="1"/>
      <c r="AS2128" s="6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</row>
    <row r="2129" spans="1:55" x14ac:dyDescent="0.2">
      <c r="A2129" s="144">
        <f t="shared" si="1147"/>
        <v>42918</v>
      </c>
      <c r="B2129" s="2">
        <f t="shared" si="1134"/>
        <v>248317.98036382179</v>
      </c>
      <c r="C2129" s="2">
        <f t="shared" si="1148"/>
        <v>170358.67589323001</v>
      </c>
      <c r="D2129" s="68">
        <f>SUM(Y2129:Y$2190)</f>
        <v>8675.4908092999995</v>
      </c>
      <c r="E2129" s="68">
        <f t="shared" si="1135"/>
        <v>161683.18508393</v>
      </c>
      <c r="F2129" s="72">
        <f t="shared" si="1123"/>
        <v>4828.4399999999996</v>
      </c>
      <c r="G2129" s="3">
        <f>IF(N2129=1,VLOOKUP(A2128,[1]Plan1!$BG$69:$BI$188,3),G2128)</f>
        <v>4843.41</v>
      </c>
      <c r="H2129" s="11">
        <f t="shared" si="1124"/>
        <v>42827</v>
      </c>
      <c r="I2129" s="11">
        <f t="shared" si="1125"/>
        <v>42857</v>
      </c>
      <c r="J2129" s="26">
        <f t="shared" si="1136"/>
        <v>3.100380247036405E-3</v>
      </c>
      <c r="K2129" s="11">
        <f t="shared" si="1149"/>
        <v>42948</v>
      </c>
      <c r="L2129" s="11">
        <f t="shared" si="1137"/>
        <v>42919</v>
      </c>
      <c r="M2129" s="1">
        <f t="shared" si="1150"/>
        <v>21</v>
      </c>
      <c r="N2129" s="1">
        <f t="shared" si="1120"/>
        <v>21</v>
      </c>
      <c r="O2129" s="2">
        <f t="shared" si="1138"/>
        <v>1.00310038</v>
      </c>
      <c r="P2129" s="10">
        <f t="shared" si="1132"/>
        <v>1.0013999200000001</v>
      </c>
      <c r="Q2129" s="10">
        <f t="shared" si="1126"/>
        <v>1.446870520184113</v>
      </c>
      <c r="R2129" s="2">
        <f t="shared" si="1131"/>
        <v>1.4513563599999999</v>
      </c>
      <c r="S2129" s="2">
        <f t="shared" si="1121"/>
        <v>1.4193921199999999</v>
      </c>
      <c r="T2129" s="2">
        <f t="shared" si="1139"/>
        <v>241805.76213648001</v>
      </c>
      <c r="U2129" s="2">
        <f t="shared" si="1140"/>
        <v>3638.432482552842</v>
      </c>
      <c r="V2129" s="2">
        <f t="shared" si="1141"/>
        <v>72976.733892688921</v>
      </c>
      <c r="W2129" s="2">
        <f t="shared" si="1142"/>
        <v>246973.84226847178</v>
      </c>
      <c r="X2129" s="27">
        <f t="shared" si="1143"/>
        <v>0</v>
      </c>
      <c r="Y2129" s="2">
        <f t="shared" si="1122"/>
        <v>0</v>
      </c>
      <c r="Z2129" s="67">
        <f t="shared" si="1144"/>
        <v>0</v>
      </c>
      <c r="AA2129" s="2">
        <f t="shared" si="1129"/>
        <v>0</v>
      </c>
      <c r="AB2129" s="26">
        <f t="shared" si="1151"/>
        <v>6.7299999999999999E-2</v>
      </c>
      <c r="AC2129" s="27">
        <f t="shared" si="1133"/>
        <v>21</v>
      </c>
      <c r="AD2129" s="27">
        <v>252</v>
      </c>
      <c r="AE2129" s="10">
        <f t="shared" si="1127"/>
        <v>1.0054424310000001</v>
      </c>
      <c r="AF2129" s="2">
        <f t="shared" si="1130"/>
        <v>1316.01117583</v>
      </c>
      <c r="AG2129" s="2">
        <f t="shared" si="1145"/>
        <v>1344.13809535</v>
      </c>
      <c r="AH2129" s="3" t="str">
        <f t="shared" si="1146"/>
        <v>-</v>
      </c>
      <c r="AI2129" s="4" t="str">
        <f t="shared" si="1128"/>
        <v>A+J=</v>
      </c>
      <c r="AJ2129" s="11">
        <f t="shared" si="1152"/>
        <v>42921</v>
      </c>
      <c r="AK2129" s="11"/>
      <c r="AL2129" s="4"/>
      <c r="AM2129" s="1"/>
      <c r="AN2129" s="11"/>
      <c r="AO2129" s="1"/>
      <c r="AP2129" s="1"/>
      <c r="AQ2129" s="1"/>
      <c r="AR2129" s="1"/>
      <c r="AS2129" s="6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</row>
    <row r="2130" spans="1:55" x14ac:dyDescent="0.2">
      <c r="A2130" s="144">
        <f t="shared" si="1147"/>
        <v>42919</v>
      </c>
      <c r="B2130" s="2">
        <f t="shared" si="1134"/>
        <v>248317.98036382179</v>
      </c>
      <c r="C2130" s="2">
        <f t="shared" si="1148"/>
        <v>170358.67589323001</v>
      </c>
      <c r="D2130" s="68">
        <f>SUM(Y2130:Y$2190)</f>
        <v>8675.4908092999995</v>
      </c>
      <c r="E2130" s="68">
        <f t="shared" si="1135"/>
        <v>161683.18508393</v>
      </c>
      <c r="F2130" s="72">
        <f t="shared" si="1123"/>
        <v>4828.4399999999996</v>
      </c>
      <c r="G2130" s="3">
        <f>IF(N2130=1,VLOOKUP(A2129,[1]Plan1!$BG$69:$BI$188,3),G2129)</f>
        <v>4843.41</v>
      </c>
      <c r="H2130" s="11">
        <f t="shared" si="1124"/>
        <v>42827</v>
      </c>
      <c r="I2130" s="11">
        <f t="shared" si="1125"/>
        <v>42857</v>
      </c>
      <c r="J2130" s="26">
        <f t="shared" si="1136"/>
        <v>3.100380247036405E-3</v>
      </c>
      <c r="K2130" s="11">
        <f t="shared" si="1149"/>
        <v>42948</v>
      </c>
      <c r="L2130" s="11">
        <f t="shared" si="1137"/>
        <v>42919</v>
      </c>
      <c r="M2130" s="1">
        <f t="shared" si="1150"/>
        <v>21</v>
      </c>
      <c r="N2130" s="1">
        <f t="shared" si="1120"/>
        <v>21</v>
      </c>
      <c r="O2130" s="2">
        <f t="shared" si="1138"/>
        <v>1.00310038</v>
      </c>
      <c r="P2130" s="10">
        <f t="shared" si="1132"/>
        <v>1.0013999200000001</v>
      </c>
      <c r="Q2130" s="10">
        <f t="shared" si="1126"/>
        <v>1.446870520184113</v>
      </c>
      <c r="R2130" s="2">
        <f t="shared" si="1131"/>
        <v>1.4513563599999999</v>
      </c>
      <c r="S2130" s="2">
        <f t="shared" si="1121"/>
        <v>1.4193921199999999</v>
      </c>
      <c r="T2130" s="2">
        <f t="shared" si="1139"/>
        <v>241805.76213648001</v>
      </c>
      <c r="U2130" s="2">
        <f t="shared" si="1140"/>
        <v>3638.432482552842</v>
      </c>
      <c r="V2130" s="2">
        <f t="shared" si="1141"/>
        <v>72976.733892688921</v>
      </c>
      <c r="W2130" s="2">
        <f t="shared" si="1142"/>
        <v>246973.84226847178</v>
      </c>
      <c r="X2130" s="27">
        <f t="shared" si="1143"/>
        <v>69</v>
      </c>
      <c r="Y2130" s="2">
        <f t="shared" si="1122"/>
        <v>2904.50603667</v>
      </c>
      <c r="Z2130" s="67">
        <f t="shared" si="1144"/>
        <v>1.7049357899999999E-2</v>
      </c>
      <c r="AA2130" s="2">
        <f t="shared" si="1129"/>
        <v>4122.6329809400004</v>
      </c>
      <c r="AB2130" s="26">
        <f t="shared" si="1151"/>
        <v>6.7299999999999999E-2</v>
      </c>
      <c r="AC2130" s="27">
        <f t="shared" si="1133"/>
        <v>21</v>
      </c>
      <c r="AD2130" s="27">
        <v>252</v>
      </c>
      <c r="AE2130" s="10">
        <f t="shared" si="1127"/>
        <v>1.0054424310000001</v>
      </c>
      <c r="AF2130" s="2">
        <f t="shared" si="1130"/>
        <v>1316.01117583</v>
      </c>
      <c r="AG2130" s="2">
        <f t="shared" si="1145"/>
        <v>1344.13809535</v>
      </c>
      <c r="AH2130" s="3">
        <f t="shared" si="1146"/>
        <v>5438.6441567700003</v>
      </c>
      <c r="AI2130" s="4" t="str">
        <f t="shared" si="1128"/>
        <v>A+J=</v>
      </c>
      <c r="AJ2130" s="11">
        <f t="shared" si="1152"/>
        <v>42921</v>
      </c>
      <c r="AK2130" s="11"/>
      <c r="AL2130" s="4"/>
      <c r="AM2130" s="1"/>
      <c r="AN2130" s="11"/>
      <c r="AO2130" s="1"/>
      <c r="AP2130" s="1"/>
      <c r="AQ2130" s="1"/>
      <c r="AR2130" s="1"/>
      <c r="AS2130" s="6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</row>
    <row r="2131" spans="1:55" x14ac:dyDescent="0.2">
      <c r="A2131" s="144">
        <f t="shared" si="1147"/>
        <v>42920</v>
      </c>
      <c r="B2131" s="2">
        <f t="shared" si="1134"/>
        <v>242888.24795482573</v>
      </c>
      <c r="C2131" s="2">
        <f t="shared" si="1148"/>
        <v>167454.16985656001</v>
      </c>
      <c r="D2131" s="68">
        <f>SUM(Y2131:Y$2190)</f>
        <v>5770.9847726299995</v>
      </c>
      <c r="E2131" s="68">
        <f t="shared" si="1135"/>
        <v>161683.18508393</v>
      </c>
      <c r="F2131" s="72">
        <f t="shared" si="1123"/>
        <v>4843.41</v>
      </c>
      <c r="G2131" s="3">
        <f>IF(N2131=1,VLOOKUP(A2130,[1]Plan1!$BG$69:$BI$188,3),G2130)</f>
        <v>4832.2700000000004</v>
      </c>
      <c r="H2131" s="11">
        <f t="shared" si="1124"/>
        <v>42859</v>
      </c>
      <c r="I2131" s="11">
        <f t="shared" si="1125"/>
        <v>42890</v>
      </c>
      <c r="J2131" s="26">
        <f t="shared" si="1136"/>
        <v>-2.3000324151783991E-3</v>
      </c>
      <c r="K2131" s="11">
        <f t="shared" si="1149"/>
        <v>42948</v>
      </c>
      <c r="L2131" s="11">
        <f t="shared" si="1137"/>
        <v>42948</v>
      </c>
      <c r="M2131" s="1">
        <f t="shared" si="1150"/>
        <v>21</v>
      </c>
      <c r="N2131" s="1">
        <f t="shared" si="1120"/>
        <v>1</v>
      </c>
      <c r="O2131" s="2">
        <f t="shared" si="1138"/>
        <v>0.99989035000000004</v>
      </c>
      <c r="P2131" s="10">
        <f t="shared" si="1132"/>
        <v>1.00310038</v>
      </c>
      <c r="Q2131" s="10">
        <f t="shared" si="1126"/>
        <v>1.4513563686074815</v>
      </c>
      <c r="R2131" s="2">
        <f t="shared" si="1131"/>
        <v>1.4511972200000001</v>
      </c>
      <c r="S2131" s="2">
        <f t="shared" si="1121"/>
        <v>1.4193921199999999</v>
      </c>
      <c r="T2131" s="2">
        <f t="shared" si="1139"/>
        <v>237683.12915553999</v>
      </c>
      <c r="U2131" s="2">
        <f t="shared" si="1140"/>
        <v>2420.305538281013</v>
      </c>
      <c r="V2131" s="2">
        <f t="shared" si="1141"/>
        <v>72951.003630614694</v>
      </c>
      <c r="W2131" s="2">
        <f t="shared" si="1142"/>
        <v>242825.47902545572</v>
      </c>
      <c r="X2131" s="27">
        <f t="shared" si="1143"/>
        <v>0</v>
      </c>
      <c r="Y2131" s="2">
        <f t="shared" si="1122"/>
        <v>0</v>
      </c>
      <c r="Z2131" s="67">
        <f t="shared" si="1144"/>
        <v>0</v>
      </c>
      <c r="AA2131" s="2">
        <f t="shared" si="1129"/>
        <v>0</v>
      </c>
      <c r="AB2131" s="26">
        <f t="shared" si="1151"/>
        <v>6.7299999999999999E-2</v>
      </c>
      <c r="AC2131" s="27">
        <f t="shared" si="1133"/>
        <v>1</v>
      </c>
      <c r="AD2131" s="27">
        <v>252</v>
      </c>
      <c r="AE2131" s="10">
        <f t="shared" si="1127"/>
        <v>1.0002584940000001</v>
      </c>
      <c r="AF2131" s="2">
        <f t="shared" si="1130"/>
        <v>61.439662779999999</v>
      </c>
      <c r="AG2131" s="2">
        <f t="shared" si="1145"/>
        <v>62.768929370000002</v>
      </c>
      <c r="AH2131" s="3" t="str">
        <f t="shared" si="1146"/>
        <v>-</v>
      </c>
      <c r="AI2131" s="4" t="str">
        <f t="shared" si="1128"/>
        <v>A+J=</v>
      </c>
      <c r="AJ2131" s="11">
        <f t="shared" si="1152"/>
        <v>42950</v>
      </c>
      <c r="AK2131" s="11"/>
      <c r="AL2131" s="4"/>
      <c r="AM2131" s="1"/>
      <c r="AN2131" s="11"/>
      <c r="AO2131" s="1"/>
      <c r="AP2131" s="1"/>
      <c r="AQ2131" s="1"/>
      <c r="AR2131" s="1"/>
      <c r="AS2131" s="6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</row>
    <row r="2132" spans="1:55" x14ac:dyDescent="0.2">
      <c r="A2132" s="144">
        <f t="shared" si="1147"/>
        <v>42921</v>
      </c>
      <c r="B2132" s="2">
        <f t="shared" si="1134"/>
        <v>242925.29444047698</v>
      </c>
      <c r="C2132" s="2">
        <f t="shared" si="1148"/>
        <v>167454.16985656001</v>
      </c>
      <c r="D2132" s="68">
        <f>SUM(Y2132:Y$2190)</f>
        <v>5770.9847726299995</v>
      </c>
      <c r="E2132" s="68">
        <f t="shared" si="1135"/>
        <v>161683.18508393</v>
      </c>
      <c r="F2132" s="72">
        <f t="shared" si="1123"/>
        <v>4843.41</v>
      </c>
      <c r="G2132" s="3">
        <f>IF(N2132=1,VLOOKUP(A2131,[1]Plan1!$BG$69:$BI$188,3),G2131)</f>
        <v>4832.2700000000004</v>
      </c>
      <c r="H2132" s="11">
        <f t="shared" si="1124"/>
        <v>42859</v>
      </c>
      <c r="I2132" s="11">
        <f t="shared" si="1125"/>
        <v>42890</v>
      </c>
      <c r="J2132" s="26">
        <f t="shared" si="1136"/>
        <v>-2.3000324151783991E-3</v>
      </c>
      <c r="K2132" s="11">
        <f t="shared" si="1149"/>
        <v>42948</v>
      </c>
      <c r="L2132" s="11">
        <f t="shared" si="1137"/>
        <v>42948</v>
      </c>
      <c r="M2132" s="1">
        <f t="shared" si="1150"/>
        <v>21</v>
      </c>
      <c r="N2132" s="1">
        <f t="shared" si="1120"/>
        <v>2</v>
      </c>
      <c r="O2132" s="2">
        <f t="shared" si="1138"/>
        <v>0.99978071999999996</v>
      </c>
      <c r="P2132" s="10">
        <f t="shared" si="1132"/>
        <v>1.00310038</v>
      </c>
      <c r="Q2132" s="10">
        <f t="shared" si="1126"/>
        <v>1.4513563686074815</v>
      </c>
      <c r="R2132" s="2">
        <f t="shared" si="1131"/>
        <v>1.45103811</v>
      </c>
      <c r="S2132" s="2">
        <f t="shared" si="1121"/>
        <v>1.4193921199999999</v>
      </c>
      <c r="T2132" s="2">
        <f t="shared" si="1139"/>
        <v>237683.12915553999</v>
      </c>
      <c r="U2132" s="2">
        <f t="shared" si="1140"/>
        <v>2420.305538281013</v>
      </c>
      <c r="V2132" s="2">
        <f t="shared" si="1141"/>
        <v>72925.278219035987</v>
      </c>
      <c r="W2132" s="2">
        <f t="shared" si="1142"/>
        <v>242799.75361387699</v>
      </c>
      <c r="X2132" s="27">
        <f t="shared" si="1143"/>
        <v>0</v>
      </c>
      <c r="Y2132" s="2">
        <f t="shared" si="1122"/>
        <v>0</v>
      </c>
      <c r="Z2132" s="67">
        <f t="shared" si="1144"/>
        <v>0</v>
      </c>
      <c r="AA2132" s="2">
        <f t="shared" si="1129"/>
        <v>0</v>
      </c>
      <c r="AB2132" s="26">
        <f t="shared" si="1151"/>
        <v>6.7299999999999999E-2</v>
      </c>
      <c r="AC2132" s="27">
        <f t="shared" si="1133"/>
        <v>2</v>
      </c>
      <c r="AD2132" s="27">
        <v>252</v>
      </c>
      <c r="AE2132" s="10">
        <f t="shared" si="1127"/>
        <v>1.000517055</v>
      </c>
      <c r="AF2132" s="2">
        <f t="shared" si="1130"/>
        <v>122.89525034</v>
      </c>
      <c r="AG2132" s="2">
        <f t="shared" si="1145"/>
        <v>125.5408266</v>
      </c>
      <c r="AH2132" s="3" t="str">
        <f t="shared" si="1146"/>
        <v>-</v>
      </c>
      <c r="AI2132" s="4" t="str">
        <f t="shared" si="1128"/>
        <v>A+J=</v>
      </c>
      <c r="AJ2132" s="11">
        <f t="shared" si="1152"/>
        <v>42950</v>
      </c>
      <c r="AK2132" s="11"/>
      <c r="AL2132" s="4"/>
      <c r="AM2132" s="1"/>
      <c r="AN2132" s="11"/>
      <c r="AO2132" s="1"/>
      <c r="AP2132" s="1"/>
      <c r="AQ2132" s="1"/>
      <c r="AR2132" s="1"/>
      <c r="AS2132" s="6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</row>
    <row r="2133" spans="1:55" x14ac:dyDescent="0.2">
      <c r="A2133" s="144">
        <f t="shared" si="1147"/>
        <v>42922</v>
      </c>
      <c r="B2133" s="2">
        <f t="shared" si="1134"/>
        <v>242962.3438888083</v>
      </c>
      <c r="C2133" s="2">
        <f t="shared" si="1148"/>
        <v>167454.16985656001</v>
      </c>
      <c r="D2133" s="68">
        <f>SUM(Y2133:Y$2190)</f>
        <v>5770.9847726299995</v>
      </c>
      <c r="E2133" s="68">
        <f t="shared" si="1135"/>
        <v>161683.18508393</v>
      </c>
      <c r="F2133" s="72">
        <f t="shared" si="1123"/>
        <v>4843.41</v>
      </c>
      <c r="G2133" s="3">
        <f>IF(N2133=1,VLOOKUP(A2132,[1]Plan1!$BG$69:$BI$188,3),G2132)</f>
        <v>4832.2700000000004</v>
      </c>
      <c r="H2133" s="11">
        <f t="shared" si="1124"/>
        <v>42859</v>
      </c>
      <c r="I2133" s="11">
        <f t="shared" si="1125"/>
        <v>42890</v>
      </c>
      <c r="J2133" s="26">
        <f t="shared" si="1136"/>
        <v>-2.3000324151783991E-3</v>
      </c>
      <c r="K2133" s="11">
        <f t="shared" si="1149"/>
        <v>42948</v>
      </c>
      <c r="L2133" s="11">
        <f t="shared" si="1137"/>
        <v>42948</v>
      </c>
      <c r="M2133" s="1">
        <f t="shared" si="1150"/>
        <v>21</v>
      </c>
      <c r="N2133" s="1">
        <f t="shared" si="1120"/>
        <v>3</v>
      </c>
      <c r="O2133" s="2">
        <f t="shared" si="1138"/>
        <v>0.99967108999999998</v>
      </c>
      <c r="P2133" s="10">
        <f t="shared" si="1132"/>
        <v>1.00310038</v>
      </c>
      <c r="Q2133" s="10">
        <f t="shared" si="1126"/>
        <v>1.4513563686074815</v>
      </c>
      <c r="R2133" s="2">
        <f t="shared" si="1131"/>
        <v>1.450879</v>
      </c>
      <c r="S2133" s="2">
        <f t="shared" si="1121"/>
        <v>1.4193921199999999</v>
      </c>
      <c r="T2133" s="2">
        <f t="shared" si="1139"/>
        <v>237683.12915553999</v>
      </c>
      <c r="U2133" s="2">
        <f t="shared" si="1140"/>
        <v>2420.305538281013</v>
      </c>
      <c r="V2133" s="2">
        <f t="shared" si="1141"/>
        <v>72899.552807457279</v>
      </c>
      <c r="W2133" s="2">
        <f t="shared" si="1142"/>
        <v>242774.0282022983</v>
      </c>
      <c r="X2133" s="27">
        <f t="shared" si="1143"/>
        <v>0</v>
      </c>
      <c r="Y2133" s="2">
        <f t="shared" si="1122"/>
        <v>0</v>
      </c>
      <c r="Z2133" s="67">
        <f t="shared" si="1144"/>
        <v>0</v>
      </c>
      <c r="AA2133" s="2">
        <f t="shared" si="1129"/>
        <v>0</v>
      </c>
      <c r="AB2133" s="26">
        <f t="shared" si="1151"/>
        <v>6.7299999999999999E-2</v>
      </c>
      <c r="AC2133" s="27">
        <f t="shared" si="1133"/>
        <v>3</v>
      </c>
      <c r="AD2133" s="27">
        <v>252</v>
      </c>
      <c r="AE2133" s="10">
        <f t="shared" si="1127"/>
        <v>1.0007756830000001</v>
      </c>
      <c r="AF2133" s="2">
        <f t="shared" si="1130"/>
        <v>184.36676267000001</v>
      </c>
      <c r="AG2133" s="2">
        <f t="shared" si="1145"/>
        <v>188.31568651000001</v>
      </c>
      <c r="AH2133" s="3" t="str">
        <f t="shared" si="1146"/>
        <v>-</v>
      </c>
      <c r="AI2133" s="4" t="str">
        <f t="shared" si="1128"/>
        <v>A+J=</v>
      </c>
      <c r="AJ2133" s="11">
        <f t="shared" si="1152"/>
        <v>42950</v>
      </c>
      <c r="AK2133" s="11"/>
      <c r="AL2133" s="4"/>
      <c r="AM2133" s="1"/>
      <c r="AN2133" s="11"/>
      <c r="AO2133" s="1"/>
      <c r="AP2133" s="1"/>
      <c r="AQ2133" s="1"/>
      <c r="AR2133" s="1"/>
      <c r="AS2133" s="6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</row>
    <row r="2134" spans="1:55" x14ac:dyDescent="0.2">
      <c r="A2134" s="144">
        <f t="shared" si="1147"/>
        <v>42923</v>
      </c>
      <c r="B2134" s="2">
        <f t="shared" si="1134"/>
        <v>242999.402525927</v>
      </c>
      <c r="C2134" s="2">
        <f t="shared" si="1148"/>
        <v>167454.16985656001</v>
      </c>
      <c r="D2134" s="68">
        <f>SUM(Y2134:Y$2190)</f>
        <v>5770.9847726299995</v>
      </c>
      <c r="E2134" s="68">
        <f t="shared" si="1135"/>
        <v>161683.18508393</v>
      </c>
      <c r="F2134" s="72">
        <f t="shared" si="1123"/>
        <v>4843.41</v>
      </c>
      <c r="G2134" s="3">
        <f>IF(N2134=1,VLOOKUP(A2133,[1]Plan1!$BG$69:$BI$188,3),G2133)</f>
        <v>4832.2700000000004</v>
      </c>
      <c r="H2134" s="11">
        <f t="shared" si="1124"/>
        <v>42859</v>
      </c>
      <c r="I2134" s="11">
        <f t="shared" si="1125"/>
        <v>42890</v>
      </c>
      <c r="J2134" s="26">
        <f t="shared" si="1136"/>
        <v>-2.3000324151783991E-3</v>
      </c>
      <c r="K2134" s="11">
        <f t="shared" si="1149"/>
        <v>42948</v>
      </c>
      <c r="L2134" s="11">
        <f t="shared" si="1137"/>
        <v>42948</v>
      </c>
      <c r="M2134" s="1">
        <f t="shared" si="1150"/>
        <v>21</v>
      </c>
      <c r="N2134" s="1">
        <f t="shared" si="1120"/>
        <v>4</v>
      </c>
      <c r="O2134" s="2">
        <f t="shared" si="1138"/>
        <v>0.99956149000000005</v>
      </c>
      <c r="P2134" s="10">
        <f t="shared" si="1132"/>
        <v>1.00310038</v>
      </c>
      <c r="Q2134" s="10">
        <f t="shared" si="1126"/>
        <v>1.4513563686074815</v>
      </c>
      <c r="R2134" s="2">
        <f t="shared" si="1131"/>
        <v>1.45071993</v>
      </c>
      <c r="S2134" s="2">
        <f t="shared" si="1121"/>
        <v>1.4193921199999999</v>
      </c>
      <c r="T2134" s="2">
        <f t="shared" si="1139"/>
        <v>237683.12915553999</v>
      </c>
      <c r="U2134" s="2">
        <f t="shared" si="1140"/>
        <v>2420.305538281013</v>
      </c>
      <c r="V2134" s="2">
        <f t="shared" si="1141"/>
        <v>72873.833863205975</v>
      </c>
      <c r="W2134" s="2">
        <f t="shared" si="1142"/>
        <v>242748.309258047</v>
      </c>
      <c r="X2134" s="27">
        <f t="shared" si="1143"/>
        <v>0</v>
      </c>
      <c r="Y2134" s="2">
        <f t="shared" si="1122"/>
        <v>0</v>
      </c>
      <c r="Z2134" s="67">
        <f t="shared" si="1144"/>
        <v>0</v>
      </c>
      <c r="AA2134" s="2">
        <f t="shared" si="1129"/>
        <v>0</v>
      </c>
      <c r="AB2134" s="26">
        <f t="shared" si="1151"/>
        <v>6.7299999999999999E-2</v>
      </c>
      <c r="AC2134" s="27">
        <f t="shared" si="1133"/>
        <v>4</v>
      </c>
      <c r="AD2134" s="27">
        <v>252</v>
      </c>
      <c r="AE2134" s="10">
        <f t="shared" si="1127"/>
        <v>1.0010343770000001</v>
      </c>
      <c r="AF2134" s="2">
        <f t="shared" si="1130"/>
        <v>245.85396208</v>
      </c>
      <c r="AG2134" s="2">
        <f t="shared" si="1145"/>
        <v>251.09326788000001</v>
      </c>
      <c r="AH2134" s="3" t="str">
        <f t="shared" si="1146"/>
        <v>-</v>
      </c>
      <c r="AI2134" s="4" t="str">
        <f t="shared" si="1128"/>
        <v>A+J=</v>
      </c>
      <c r="AJ2134" s="11">
        <f t="shared" si="1152"/>
        <v>42950</v>
      </c>
      <c r="AK2134" s="11"/>
      <c r="AL2134" s="4"/>
      <c r="AM2134" s="1"/>
      <c r="AN2134" s="11"/>
      <c r="AO2134" s="1"/>
      <c r="AP2134" s="1"/>
      <c r="AQ2134" s="1"/>
      <c r="AR2134" s="1"/>
      <c r="AS2134" s="6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</row>
    <row r="2135" spans="1:55" x14ac:dyDescent="0.2">
      <c r="A2135" s="144">
        <f t="shared" si="1147"/>
        <v>42924</v>
      </c>
      <c r="B2135" s="2">
        <f t="shared" si="1134"/>
        <v>243036.4643615057</v>
      </c>
      <c r="C2135" s="2">
        <f t="shared" si="1148"/>
        <v>167454.16985656001</v>
      </c>
      <c r="D2135" s="68">
        <f>SUM(Y2135:Y$2190)</f>
        <v>5770.9847726299995</v>
      </c>
      <c r="E2135" s="68">
        <f t="shared" si="1135"/>
        <v>161683.18508393</v>
      </c>
      <c r="F2135" s="72">
        <f t="shared" si="1123"/>
        <v>4843.41</v>
      </c>
      <c r="G2135" s="3">
        <f>IF(N2135=1,VLOOKUP(A2134,[1]Plan1!$BG$69:$BI$188,3),G2134)</f>
        <v>4832.2700000000004</v>
      </c>
      <c r="H2135" s="11">
        <f t="shared" si="1124"/>
        <v>42859</v>
      </c>
      <c r="I2135" s="11">
        <f t="shared" si="1125"/>
        <v>42890</v>
      </c>
      <c r="J2135" s="26">
        <f t="shared" si="1136"/>
        <v>-2.3000324151783991E-3</v>
      </c>
      <c r="K2135" s="11">
        <f t="shared" si="1149"/>
        <v>42948</v>
      </c>
      <c r="L2135" s="11">
        <f t="shared" si="1137"/>
        <v>42948</v>
      </c>
      <c r="M2135" s="1">
        <f t="shared" si="1150"/>
        <v>21</v>
      </c>
      <c r="N2135" s="1">
        <f t="shared" si="1120"/>
        <v>5</v>
      </c>
      <c r="O2135" s="2">
        <f t="shared" si="1138"/>
        <v>0.99945189000000001</v>
      </c>
      <c r="P2135" s="10">
        <f t="shared" si="1132"/>
        <v>1.00310038</v>
      </c>
      <c r="Q2135" s="10">
        <f t="shared" si="1126"/>
        <v>1.4513563686074815</v>
      </c>
      <c r="R2135" s="2">
        <f t="shared" si="1131"/>
        <v>1.45056086</v>
      </c>
      <c r="S2135" s="2">
        <f t="shared" si="1121"/>
        <v>1.4193921199999999</v>
      </c>
      <c r="T2135" s="2">
        <f t="shared" si="1139"/>
        <v>237683.12915553999</v>
      </c>
      <c r="U2135" s="2">
        <f t="shared" si="1140"/>
        <v>2420.305538281013</v>
      </c>
      <c r="V2135" s="2">
        <f t="shared" si="1141"/>
        <v>72848.11491895467</v>
      </c>
      <c r="W2135" s="2">
        <f t="shared" si="1142"/>
        <v>242722.59031379569</v>
      </c>
      <c r="X2135" s="27">
        <f t="shared" si="1143"/>
        <v>0</v>
      </c>
      <c r="Y2135" s="2">
        <f t="shared" si="1122"/>
        <v>0</v>
      </c>
      <c r="Z2135" s="67">
        <f t="shared" si="1144"/>
        <v>0</v>
      </c>
      <c r="AA2135" s="2">
        <f t="shared" si="1129"/>
        <v>0</v>
      </c>
      <c r="AB2135" s="26">
        <f t="shared" si="1151"/>
        <v>6.7299999999999999E-2</v>
      </c>
      <c r="AC2135" s="27">
        <f t="shared" si="1133"/>
        <v>5</v>
      </c>
      <c r="AD2135" s="27">
        <v>252</v>
      </c>
      <c r="AE2135" s="10">
        <f t="shared" si="1127"/>
        <v>1.0012931389999999</v>
      </c>
      <c r="AF2135" s="2">
        <f t="shared" si="1130"/>
        <v>307.35732395000002</v>
      </c>
      <c r="AG2135" s="2">
        <f t="shared" si="1145"/>
        <v>313.87404771000001</v>
      </c>
      <c r="AH2135" s="3" t="str">
        <f t="shared" si="1146"/>
        <v>-</v>
      </c>
      <c r="AI2135" s="4" t="str">
        <f t="shared" si="1128"/>
        <v>A+J=</v>
      </c>
      <c r="AJ2135" s="11">
        <f t="shared" si="1152"/>
        <v>42950</v>
      </c>
      <c r="AK2135" s="11"/>
      <c r="AL2135" s="4"/>
      <c r="AM2135" s="1"/>
      <c r="AN2135" s="11"/>
      <c r="AO2135" s="1"/>
      <c r="AP2135" s="1"/>
      <c r="AQ2135" s="1"/>
      <c r="AR2135" s="1"/>
      <c r="AS2135" s="6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</row>
    <row r="2136" spans="1:55" x14ac:dyDescent="0.2">
      <c r="A2136" s="144">
        <f t="shared" si="1147"/>
        <v>42925</v>
      </c>
      <c r="B2136" s="2">
        <f t="shared" si="1134"/>
        <v>243036.4643615057</v>
      </c>
      <c r="C2136" s="2">
        <f t="shared" si="1148"/>
        <v>167454.16985656001</v>
      </c>
      <c r="D2136" s="68">
        <f>SUM(Y2136:Y$2190)</f>
        <v>5770.9847726299995</v>
      </c>
      <c r="E2136" s="68">
        <f t="shared" si="1135"/>
        <v>161683.18508393</v>
      </c>
      <c r="F2136" s="72">
        <f t="shared" si="1123"/>
        <v>4843.41</v>
      </c>
      <c r="G2136" s="3">
        <f>IF(N2136=1,VLOOKUP(A2135,[1]Plan1!$BG$69:$BI$188,3),G2135)</f>
        <v>4832.2700000000004</v>
      </c>
      <c r="H2136" s="11">
        <f t="shared" si="1124"/>
        <v>42859</v>
      </c>
      <c r="I2136" s="11">
        <f t="shared" si="1125"/>
        <v>42890</v>
      </c>
      <c r="J2136" s="26">
        <f t="shared" si="1136"/>
        <v>-2.3000324151783991E-3</v>
      </c>
      <c r="K2136" s="11">
        <f t="shared" si="1149"/>
        <v>42948</v>
      </c>
      <c r="L2136" s="11">
        <f t="shared" si="1137"/>
        <v>42948</v>
      </c>
      <c r="M2136" s="1">
        <f t="shared" si="1150"/>
        <v>21</v>
      </c>
      <c r="N2136" s="1">
        <f t="shared" si="1120"/>
        <v>5</v>
      </c>
      <c r="O2136" s="2">
        <f t="shared" si="1138"/>
        <v>0.99945189000000001</v>
      </c>
      <c r="P2136" s="10">
        <f t="shared" si="1132"/>
        <v>1.00310038</v>
      </c>
      <c r="Q2136" s="10">
        <f t="shared" si="1126"/>
        <v>1.4513563686074815</v>
      </c>
      <c r="R2136" s="2">
        <f t="shared" si="1131"/>
        <v>1.45056086</v>
      </c>
      <c r="S2136" s="2">
        <f t="shared" si="1121"/>
        <v>1.4193921199999999</v>
      </c>
      <c r="T2136" s="2">
        <f t="shared" si="1139"/>
        <v>237683.12915553999</v>
      </c>
      <c r="U2136" s="2">
        <f t="shared" si="1140"/>
        <v>2420.305538281013</v>
      </c>
      <c r="V2136" s="2">
        <f t="shared" si="1141"/>
        <v>72848.11491895467</v>
      </c>
      <c r="W2136" s="2">
        <f t="shared" si="1142"/>
        <v>242722.59031379569</v>
      </c>
      <c r="X2136" s="27">
        <f t="shared" si="1143"/>
        <v>0</v>
      </c>
      <c r="Y2136" s="2">
        <f t="shared" si="1122"/>
        <v>0</v>
      </c>
      <c r="Z2136" s="67">
        <f t="shared" si="1144"/>
        <v>0</v>
      </c>
      <c r="AA2136" s="2">
        <f t="shared" si="1129"/>
        <v>0</v>
      </c>
      <c r="AB2136" s="26">
        <f t="shared" si="1151"/>
        <v>6.7299999999999999E-2</v>
      </c>
      <c r="AC2136" s="27">
        <f t="shared" si="1133"/>
        <v>5</v>
      </c>
      <c r="AD2136" s="27">
        <v>252</v>
      </c>
      <c r="AE2136" s="10">
        <f t="shared" si="1127"/>
        <v>1.0012931389999999</v>
      </c>
      <c r="AF2136" s="2">
        <f t="shared" si="1130"/>
        <v>307.35732395000002</v>
      </c>
      <c r="AG2136" s="2">
        <f t="shared" si="1145"/>
        <v>313.87404771000001</v>
      </c>
      <c r="AH2136" s="3" t="str">
        <f t="shared" si="1146"/>
        <v>-</v>
      </c>
      <c r="AI2136" s="4" t="str">
        <f t="shared" si="1128"/>
        <v>A+J=</v>
      </c>
      <c r="AJ2136" s="11">
        <f t="shared" si="1152"/>
        <v>42950</v>
      </c>
      <c r="AK2136" s="11"/>
      <c r="AL2136" s="4"/>
      <c r="AM2136" s="1"/>
      <c r="AN2136" s="11"/>
      <c r="AO2136" s="1"/>
      <c r="AP2136" s="1"/>
      <c r="AQ2136" s="1"/>
      <c r="AR2136" s="1"/>
      <c r="AS2136" s="6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</row>
    <row r="2137" spans="1:55" x14ac:dyDescent="0.2">
      <c r="A2137" s="144">
        <f t="shared" si="1147"/>
        <v>42926</v>
      </c>
      <c r="B2137" s="2">
        <f t="shared" si="1134"/>
        <v>243036.4643615057</v>
      </c>
      <c r="C2137" s="2">
        <f t="shared" si="1148"/>
        <v>167454.16985656001</v>
      </c>
      <c r="D2137" s="68">
        <f>SUM(Y2137:Y$2190)</f>
        <v>5770.9847726299995</v>
      </c>
      <c r="E2137" s="68">
        <f t="shared" si="1135"/>
        <v>161683.18508393</v>
      </c>
      <c r="F2137" s="72">
        <f t="shared" si="1123"/>
        <v>4843.41</v>
      </c>
      <c r="G2137" s="3">
        <f>IF(N2137=1,VLOOKUP(A2136,[1]Plan1!$BG$69:$BI$188,3),G2136)</f>
        <v>4832.2700000000004</v>
      </c>
      <c r="H2137" s="11">
        <f t="shared" si="1124"/>
        <v>42859</v>
      </c>
      <c r="I2137" s="11">
        <f t="shared" si="1125"/>
        <v>42890</v>
      </c>
      <c r="J2137" s="26">
        <f t="shared" si="1136"/>
        <v>-2.3000324151783991E-3</v>
      </c>
      <c r="K2137" s="11">
        <f t="shared" si="1149"/>
        <v>42948</v>
      </c>
      <c r="L2137" s="11">
        <f t="shared" si="1137"/>
        <v>42948</v>
      </c>
      <c r="M2137" s="1">
        <f t="shared" si="1150"/>
        <v>21</v>
      </c>
      <c r="N2137" s="1">
        <f t="shared" si="1120"/>
        <v>5</v>
      </c>
      <c r="O2137" s="2">
        <f t="shared" si="1138"/>
        <v>0.99945189000000001</v>
      </c>
      <c r="P2137" s="10">
        <f t="shared" si="1132"/>
        <v>1.00310038</v>
      </c>
      <c r="Q2137" s="10">
        <f t="shared" si="1126"/>
        <v>1.4513563686074815</v>
      </c>
      <c r="R2137" s="2">
        <f t="shared" si="1131"/>
        <v>1.45056086</v>
      </c>
      <c r="S2137" s="2">
        <f t="shared" si="1121"/>
        <v>1.4193921199999999</v>
      </c>
      <c r="T2137" s="2">
        <f t="shared" si="1139"/>
        <v>237683.12915553999</v>
      </c>
      <c r="U2137" s="2">
        <f t="shared" si="1140"/>
        <v>2420.305538281013</v>
      </c>
      <c r="V2137" s="2">
        <f t="shared" si="1141"/>
        <v>72848.11491895467</v>
      </c>
      <c r="W2137" s="2">
        <f t="shared" si="1142"/>
        <v>242722.59031379569</v>
      </c>
      <c r="X2137" s="27">
        <f t="shared" si="1143"/>
        <v>0</v>
      </c>
      <c r="Y2137" s="2">
        <f t="shared" si="1122"/>
        <v>0</v>
      </c>
      <c r="Z2137" s="67">
        <f t="shared" si="1144"/>
        <v>0</v>
      </c>
      <c r="AA2137" s="2">
        <f t="shared" si="1129"/>
        <v>0</v>
      </c>
      <c r="AB2137" s="26">
        <f t="shared" si="1151"/>
        <v>6.7299999999999999E-2</v>
      </c>
      <c r="AC2137" s="27">
        <f t="shared" si="1133"/>
        <v>5</v>
      </c>
      <c r="AD2137" s="27">
        <v>252</v>
      </c>
      <c r="AE2137" s="10">
        <f t="shared" si="1127"/>
        <v>1.0012931389999999</v>
      </c>
      <c r="AF2137" s="2">
        <f t="shared" si="1130"/>
        <v>307.35732395000002</v>
      </c>
      <c r="AG2137" s="2">
        <f t="shared" si="1145"/>
        <v>313.87404771000001</v>
      </c>
      <c r="AH2137" s="3" t="str">
        <f t="shared" si="1146"/>
        <v>-</v>
      </c>
      <c r="AI2137" s="4" t="str">
        <f t="shared" si="1128"/>
        <v>A+J=</v>
      </c>
      <c r="AJ2137" s="11">
        <f t="shared" si="1152"/>
        <v>42950</v>
      </c>
      <c r="AK2137" s="11"/>
      <c r="AL2137" s="4"/>
      <c r="AM2137" s="1"/>
      <c r="AN2137" s="11"/>
      <c r="AO2137" s="1"/>
      <c r="AP2137" s="1"/>
      <c r="AQ2137" s="1"/>
      <c r="AR2137" s="1"/>
      <c r="AS2137" s="6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</row>
    <row r="2138" spans="1:55" x14ac:dyDescent="0.2">
      <c r="A2138" s="144">
        <f t="shared" si="1147"/>
        <v>42927</v>
      </c>
      <c r="B2138" s="2">
        <f t="shared" si="1134"/>
        <v>243073.53214358809</v>
      </c>
      <c r="C2138" s="2">
        <f t="shared" si="1148"/>
        <v>167454.16985656001</v>
      </c>
      <c r="D2138" s="68">
        <f>SUM(Y2138:Y$2190)</f>
        <v>5770.9847726299995</v>
      </c>
      <c r="E2138" s="68">
        <f t="shared" si="1135"/>
        <v>161683.18508393</v>
      </c>
      <c r="F2138" s="72">
        <f t="shared" si="1123"/>
        <v>4843.41</v>
      </c>
      <c r="G2138" s="3">
        <f>IF(N2138=1,VLOOKUP(A2137,[1]Plan1!$BG$69:$BI$188,3),G2137)</f>
        <v>4832.2700000000004</v>
      </c>
      <c r="H2138" s="11">
        <f t="shared" si="1124"/>
        <v>42859</v>
      </c>
      <c r="I2138" s="11">
        <f t="shared" si="1125"/>
        <v>42890</v>
      </c>
      <c r="J2138" s="26">
        <f t="shared" si="1136"/>
        <v>-2.3000324151783991E-3</v>
      </c>
      <c r="K2138" s="11">
        <f t="shared" si="1149"/>
        <v>42948</v>
      </c>
      <c r="L2138" s="11">
        <f t="shared" si="1137"/>
        <v>42948</v>
      </c>
      <c r="M2138" s="1">
        <f t="shared" si="1150"/>
        <v>21</v>
      </c>
      <c r="N2138" s="1">
        <f t="shared" si="1120"/>
        <v>6</v>
      </c>
      <c r="O2138" s="2">
        <f t="shared" si="1138"/>
        <v>0.99934230000000002</v>
      </c>
      <c r="P2138" s="10">
        <f t="shared" si="1132"/>
        <v>1.00310038</v>
      </c>
      <c r="Q2138" s="10">
        <f t="shared" si="1126"/>
        <v>1.4513563686074815</v>
      </c>
      <c r="R2138" s="2">
        <f t="shared" si="1131"/>
        <v>1.45040181</v>
      </c>
      <c r="S2138" s="2">
        <f t="shared" si="1121"/>
        <v>1.4193921199999999</v>
      </c>
      <c r="T2138" s="2">
        <f t="shared" si="1139"/>
        <v>237683.12915553999</v>
      </c>
      <c r="U2138" s="2">
        <f t="shared" si="1140"/>
        <v>2420.305538281013</v>
      </c>
      <c r="V2138" s="2">
        <f t="shared" si="1141"/>
        <v>72822.399208367075</v>
      </c>
      <c r="W2138" s="2">
        <f t="shared" si="1142"/>
        <v>242696.8746032081</v>
      </c>
      <c r="X2138" s="27">
        <f t="shared" si="1143"/>
        <v>0</v>
      </c>
      <c r="Y2138" s="2">
        <f t="shared" si="1122"/>
        <v>0</v>
      </c>
      <c r="Z2138" s="67">
        <f t="shared" si="1144"/>
        <v>0</v>
      </c>
      <c r="AA2138" s="2">
        <f t="shared" si="1129"/>
        <v>0</v>
      </c>
      <c r="AB2138" s="26">
        <f t="shared" si="1151"/>
        <v>6.7299999999999999E-2</v>
      </c>
      <c r="AC2138" s="27">
        <f t="shared" si="1133"/>
        <v>6</v>
      </c>
      <c r="AD2138" s="27">
        <v>252</v>
      </c>
      <c r="AE2138" s="10">
        <f t="shared" si="1127"/>
        <v>1.0015519669999999</v>
      </c>
      <c r="AF2138" s="2">
        <f t="shared" si="1130"/>
        <v>368.87637289999998</v>
      </c>
      <c r="AG2138" s="2">
        <f t="shared" si="1145"/>
        <v>376.65754038</v>
      </c>
      <c r="AH2138" s="3" t="str">
        <f t="shared" si="1146"/>
        <v>-</v>
      </c>
      <c r="AI2138" s="4" t="str">
        <f t="shared" si="1128"/>
        <v>A+J=</v>
      </c>
      <c r="AJ2138" s="11">
        <f t="shared" si="1152"/>
        <v>42950</v>
      </c>
      <c r="AK2138" s="11"/>
      <c r="AL2138" s="4"/>
      <c r="AM2138" s="1"/>
      <c r="AN2138" s="11"/>
      <c r="AO2138" s="1"/>
      <c r="AP2138" s="1"/>
      <c r="AQ2138" s="1"/>
      <c r="AR2138" s="1"/>
      <c r="AS2138" s="6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</row>
    <row r="2139" spans="1:55" x14ac:dyDescent="0.2">
      <c r="A2139" s="144">
        <f t="shared" si="1147"/>
        <v>42928</v>
      </c>
      <c r="B2139" s="2">
        <f t="shared" si="1134"/>
        <v>243110.6061122742</v>
      </c>
      <c r="C2139" s="2">
        <f t="shared" si="1148"/>
        <v>167454.16985656001</v>
      </c>
      <c r="D2139" s="68">
        <f>SUM(Y2139:Y$2190)</f>
        <v>5770.9847726299995</v>
      </c>
      <c r="E2139" s="68">
        <f t="shared" si="1135"/>
        <v>161683.18508393</v>
      </c>
      <c r="F2139" s="72">
        <f t="shared" si="1123"/>
        <v>4843.41</v>
      </c>
      <c r="G2139" s="3">
        <f>IF(N2139=1,VLOOKUP(A2138,[1]Plan1!$BG$69:$BI$188,3),G2138)</f>
        <v>4832.2700000000004</v>
      </c>
      <c r="H2139" s="11">
        <f t="shared" si="1124"/>
        <v>42859</v>
      </c>
      <c r="I2139" s="11">
        <f t="shared" si="1125"/>
        <v>42890</v>
      </c>
      <c r="J2139" s="26">
        <f t="shared" si="1136"/>
        <v>-2.3000324151783991E-3</v>
      </c>
      <c r="K2139" s="11">
        <f t="shared" si="1149"/>
        <v>42948</v>
      </c>
      <c r="L2139" s="11">
        <f t="shared" si="1137"/>
        <v>42948</v>
      </c>
      <c r="M2139" s="1">
        <f t="shared" si="1150"/>
        <v>21</v>
      </c>
      <c r="N2139" s="1">
        <f t="shared" si="1120"/>
        <v>7</v>
      </c>
      <c r="O2139" s="2">
        <f t="shared" si="1138"/>
        <v>0.99923273000000001</v>
      </c>
      <c r="P2139" s="10">
        <f t="shared" si="1132"/>
        <v>1.00310038</v>
      </c>
      <c r="Q2139" s="10">
        <f t="shared" si="1126"/>
        <v>1.4513563686074815</v>
      </c>
      <c r="R2139" s="2">
        <f t="shared" si="1131"/>
        <v>1.45024278</v>
      </c>
      <c r="S2139" s="2">
        <f t="shared" si="1121"/>
        <v>1.4193921199999999</v>
      </c>
      <c r="T2139" s="2">
        <f t="shared" si="1139"/>
        <v>237683.12915553999</v>
      </c>
      <c r="U2139" s="2">
        <f t="shared" si="1140"/>
        <v>2420.305538281013</v>
      </c>
      <c r="V2139" s="2">
        <f t="shared" si="1141"/>
        <v>72796.686731443173</v>
      </c>
      <c r="W2139" s="2">
        <f t="shared" si="1142"/>
        <v>242671.16212628421</v>
      </c>
      <c r="X2139" s="27">
        <f t="shared" si="1143"/>
        <v>0</v>
      </c>
      <c r="Y2139" s="2">
        <f t="shared" si="1122"/>
        <v>0</v>
      </c>
      <c r="Z2139" s="67">
        <f t="shared" si="1144"/>
        <v>0</v>
      </c>
      <c r="AA2139" s="2">
        <f t="shared" si="1129"/>
        <v>0</v>
      </c>
      <c r="AB2139" s="26">
        <f t="shared" si="1151"/>
        <v>6.7299999999999999E-2</v>
      </c>
      <c r="AC2139" s="27">
        <f t="shared" si="1133"/>
        <v>7</v>
      </c>
      <c r="AD2139" s="27">
        <v>252</v>
      </c>
      <c r="AE2139" s="10">
        <f t="shared" si="1127"/>
        <v>1.0018108619999999</v>
      </c>
      <c r="AF2139" s="2">
        <f t="shared" si="1130"/>
        <v>430.41134662000002</v>
      </c>
      <c r="AG2139" s="2">
        <f t="shared" si="1145"/>
        <v>439.44398598999999</v>
      </c>
      <c r="AH2139" s="3" t="str">
        <f t="shared" si="1146"/>
        <v>-</v>
      </c>
      <c r="AI2139" s="4" t="str">
        <f t="shared" si="1128"/>
        <v>A+J=</v>
      </c>
      <c r="AJ2139" s="11">
        <f t="shared" si="1152"/>
        <v>42950</v>
      </c>
      <c r="AK2139" s="11"/>
      <c r="AL2139" s="4"/>
      <c r="AM2139" s="1"/>
      <c r="AN2139" s="11"/>
      <c r="AO2139" s="1"/>
      <c r="AP2139" s="1"/>
      <c r="AQ2139" s="1"/>
      <c r="AR2139" s="1"/>
      <c r="AS2139" s="6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</row>
    <row r="2140" spans="1:55" x14ac:dyDescent="0.2">
      <c r="A2140" s="144">
        <f t="shared" si="1147"/>
        <v>42929</v>
      </c>
      <c r="B2140" s="2">
        <f t="shared" si="1134"/>
        <v>243147.686507534</v>
      </c>
      <c r="C2140" s="2">
        <f t="shared" si="1148"/>
        <v>167454.16985656001</v>
      </c>
      <c r="D2140" s="68">
        <f>SUM(Y2140:Y$2190)</f>
        <v>5770.9847726299995</v>
      </c>
      <c r="E2140" s="68">
        <f t="shared" si="1135"/>
        <v>161683.18508393</v>
      </c>
      <c r="F2140" s="72">
        <f t="shared" si="1123"/>
        <v>4843.41</v>
      </c>
      <c r="G2140" s="3">
        <f>IF(N2140=1,VLOOKUP(A2139,[1]Plan1!$BG$69:$BI$188,3),G2139)</f>
        <v>4832.2700000000004</v>
      </c>
      <c r="H2140" s="11">
        <f t="shared" si="1124"/>
        <v>42859</v>
      </c>
      <c r="I2140" s="11">
        <f t="shared" si="1125"/>
        <v>42890</v>
      </c>
      <c r="J2140" s="26">
        <f t="shared" si="1136"/>
        <v>-2.3000324151783991E-3</v>
      </c>
      <c r="K2140" s="11">
        <f t="shared" si="1149"/>
        <v>42948</v>
      </c>
      <c r="L2140" s="11">
        <f t="shared" si="1137"/>
        <v>42948</v>
      </c>
      <c r="M2140" s="1">
        <f t="shared" si="1150"/>
        <v>21</v>
      </c>
      <c r="N2140" s="1">
        <f t="shared" si="1120"/>
        <v>8</v>
      </c>
      <c r="O2140" s="2">
        <f t="shared" si="1138"/>
        <v>0.99912316999999995</v>
      </c>
      <c r="P2140" s="10">
        <f t="shared" si="1132"/>
        <v>1.00310038</v>
      </c>
      <c r="Q2140" s="10">
        <f t="shared" si="1126"/>
        <v>1.4513563686074815</v>
      </c>
      <c r="R2140" s="2">
        <f t="shared" si="1131"/>
        <v>1.45008377</v>
      </c>
      <c r="S2140" s="2">
        <f t="shared" si="1121"/>
        <v>1.4193921199999999</v>
      </c>
      <c r="T2140" s="2">
        <f t="shared" si="1139"/>
        <v>237683.12915553999</v>
      </c>
      <c r="U2140" s="2">
        <f t="shared" si="1140"/>
        <v>2420.305538281013</v>
      </c>
      <c r="V2140" s="2">
        <f t="shared" si="1141"/>
        <v>72770.97748818298</v>
      </c>
      <c r="W2140" s="2">
        <f t="shared" si="1142"/>
        <v>242645.452883024</v>
      </c>
      <c r="X2140" s="27">
        <f t="shared" si="1143"/>
        <v>0</v>
      </c>
      <c r="Y2140" s="2">
        <f t="shared" si="1122"/>
        <v>0</v>
      </c>
      <c r="Z2140" s="67">
        <f t="shared" si="1144"/>
        <v>0</v>
      </c>
      <c r="AA2140" s="2">
        <f t="shared" si="1129"/>
        <v>0</v>
      </c>
      <c r="AB2140" s="26">
        <f t="shared" si="1151"/>
        <v>6.7299999999999999E-2</v>
      </c>
      <c r="AC2140" s="27">
        <f t="shared" si="1133"/>
        <v>8</v>
      </c>
      <c r="AD2140" s="27">
        <v>252</v>
      </c>
      <c r="AE2140" s="10">
        <f t="shared" si="1127"/>
        <v>1.002069825</v>
      </c>
      <c r="AF2140" s="2">
        <f t="shared" si="1130"/>
        <v>491.96248279999998</v>
      </c>
      <c r="AG2140" s="2">
        <f t="shared" si="1145"/>
        <v>502.23362451000003</v>
      </c>
      <c r="AH2140" s="3" t="str">
        <f t="shared" si="1146"/>
        <v>-</v>
      </c>
      <c r="AI2140" s="4" t="str">
        <f t="shared" si="1128"/>
        <v>A+J=</v>
      </c>
      <c r="AJ2140" s="11">
        <f t="shared" si="1152"/>
        <v>42950</v>
      </c>
      <c r="AK2140" s="11"/>
      <c r="AL2140" s="4"/>
      <c r="AM2140" s="1"/>
      <c r="AN2140" s="11"/>
      <c r="AO2140" s="1"/>
      <c r="AP2140" s="1"/>
      <c r="AQ2140" s="1"/>
      <c r="AR2140" s="1"/>
      <c r="AS2140" s="6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</row>
    <row r="2141" spans="1:55" x14ac:dyDescent="0.2">
      <c r="A2141" s="144">
        <f t="shared" si="1147"/>
        <v>42930</v>
      </c>
      <c r="B2141" s="2">
        <f t="shared" si="1134"/>
        <v>243184.77122080568</v>
      </c>
      <c r="C2141" s="2">
        <f t="shared" si="1148"/>
        <v>167454.16985656001</v>
      </c>
      <c r="D2141" s="68">
        <f>SUM(Y2141:Y$2190)</f>
        <v>5770.9847726299995</v>
      </c>
      <c r="E2141" s="68">
        <f t="shared" si="1135"/>
        <v>161683.18508393</v>
      </c>
      <c r="F2141" s="72">
        <f t="shared" si="1123"/>
        <v>4843.41</v>
      </c>
      <c r="G2141" s="3">
        <f>IF(N2141=1,VLOOKUP(A2140,[1]Plan1!$BG$69:$BI$188,3),G2140)</f>
        <v>4832.2700000000004</v>
      </c>
      <c r="H2141" s="11">
        <f t="shared" si="1124"/>
        <v>42859</v>
      </c>
      <c r="I2141" s="11">
        <f t="shared" si="1125"/>
        <v>42890</v>
      </c>
      <c r="J2141" s="26">
        <f t="shared" si="1136"/>
        <v>-2.3000324151783991E-3</v>
      </c>
      <c r="K2141" s="11">
        <f t="shared" si="1149"/>
        <v>42948</v>
      </c>
      <c r="L2141" s="11">
        <f t="shared" si="1137"/>
        <v>42948</v>
      </c>
      <c r="M2141" s="1">
        <f t="shared" si="1150"/>
        <v>21</v>
      </c>
      <c r="N2141" s="1">
        <f t="shared" ref="N2141:N2204" si="1153">(M2141-(NETWORKDAYS(A2141,L2141,AN$137:AN$327)-1))</f>
        <v>9</v>
      </c>
      <c r="O2141" s="2">
        <f t="shared" si="1138"/>
        <v>0.99901362000000005</v>
      </c>
      <c r="P2141" s="10">
        <f t="shared" si="1132"/>
        <v>1.00310038</v>
      </c>
      <c r="Q2141" s="10">
        <f t="shared" si="1126"/>
        <v>1.4513563686074815</v>
      </c>
      <c r="R2141" s="2">
        <f t="shared" si="1131"/>
        <v>1.44992477</v>
      </c>
      <c r="S2141" s="2">
        <f t="shared" si="1121"/>
        <v>1.4193921199999999</v>
      </c>
      <c r="T2141" s="2">
        <f t="shared" si="1139"/>
        <v>237683.12915553999</v>
      </c>
      <c r="U2141" s="2">
        <f t="shared" si="1140"/>
        <v>2420.305538281013</v>
      </c>
      <c r="V2141" s="2">
        <f t="shared" si="1141"/>
        <v>72745.269861754627</v>
      </c>
      <c r="W2141" s="2">
        <f t="shared" si="1142"/>
        <v>242619.74525659566</v>
      </c>
      <c r="X2141" s="27">
        <f t="shared" si="1143"/>
        <v>0</v>
      </c>
      <c r="Y2141" s="2">
        <f t="shared" si="1122"/>
        <v>0</v>
      </c>
      <c r="Z2141" s="67">
        <f t="shared" si="1144"/>
        <v>0</v>
      </c>
      <c r="AA2141" s="2">
        <f t="shared" si="1129"/>
        <v>0</v>
      </c>
      <c r="AB2141" s="26">
        <f t="shared" si="1151"/>
        <v>6.7299999999999999E-2</v>
      </c>
      <c r="AC2141" s="27">
        <f t="shared" si="1133"/>
        <v>9</v>
      </c>
      <c r="AD2141" s="27">
        <v>252</v>
      </c>
      <c r="AE2141" s="10">
        <f t="shared" si="1127"/>
        <v>1.0023288539999999</v>
      </c>
      <c r="AF2141" s="2">
        <f t="shared" si="1130"/>
        <v>553.52930605999995</v>
      </c>
      <c r="AG2141" s="2">
        <f t="shared" si="1145"/>
        <v>565.02596420999998</v>
      </c>
      <c r="AH2141" s="3" t="str">
        <f t="shared" si="1146"/>
        <v>-</v>
      </c>
      <c r="AI2141" s="4" t="str">
        <f t="shared" si="1128"/>
        <v>A+J=</v>
      </c>
      <c r="AJ2141" s="11">
        <f t="shared" si="1152"/>
        <v>42950</v>
      </c>
      <c r="AK2141" s="11"/>
      <c r="AL2141" s="4"/>
      <c r="AM2141" s="1"/>
      <c r="AN2141" s="11"/>
      <c r="AO2141" s="1"/>
      <c r="AP2141" s="1"/>
      <c r="AQ2141" s="1"/>
      <c r="AR2141" s="1"/>
      <c r="AS2141" s="6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</row>
    <row r="2142" spans="1:55" x14ac:dyDescent="0.2">
      <c r="A2142" s="144">
        <f t="shared" si="1147"/>
        <v>42931</v>
      </c>
      <c r="B2142" s="2">
        <f t="shared" si="1134"/>
        <v>243221.862111881</v>
      </c>
      <c r="C2142" s="2">
        <f t="shared" si="1148"/>
        <v>167454.16985656001</v>
      </c>
      <c r="D2142" s="68">
        <f>SUM(Y2142:Y$2190)</f>
        <v>5770.9847726299995</v>
      </c>
      <c r="E2142" s="68">
        <f t="shared" si="1135"/>
        <v>161683.18508393</v>
      </c>
      <c r="F2142" s="72">
        <f t="shared" si="1123"/>
        <v>4843.41</v>
      </c>
      <c r="G2142" s="3">
        <f>IF(N2142=1,VLOOKUP(A2141,[1]Plan1!$BG$69:$BI$188,3),G2141)</f>
        <v>4832.2700000000004</v>
      </c>
      <c r="H2142" s="11">
        <f t="shared" si="1124"/>
        <v>42859</v>
      </c>
      <c r="I2142" s="11">
        <f t="shared" si="1125"/>
        <v>42890</v>
      </c>
      <c r="J2142" s="26">
        <f t="shared" si="1136"/>
        <v>-2.3000324151783991E-3</v>
      </c>
      <c r="K2142" s="11">
        <f t="shared" si="1149"/>
        <v>42948</v>
      </c>
      <c r="L2142" s="11">
        <f t="shared" si="1137"/>
        <v>42948</v>
      </c>
      <c r="M2142" s="1">
        <f t="shared" si="1150"/>
        <v>21</v>
      </c>
      <c r="N2142" s="1">
        <f t="shared" si="1153"/>
        <v>10</v>
      </c>
      <c r="O2142" s="2">
        <f t="shared" si="1138"/>
        <v>0.99890407999999997</v>
      </c>
      <c r="P2142" s="10">
        <f t="shared" si="1132"/>
        <v>1.00310038</v>
      </c>
      <c r="Q2142" s="10">
        <f t="shared" si="1126"/>
        <v>1.4513563686074815</v>
      </c>
      <c r="R2142" s="2">
        <f t="shared" si="1131"/>
        <v>1.4497657900000001</v>
      </c>
      <c r="S2142" s="2">
        <f t="shared" ref="S2142:S2205" si="1154">IF(AND(X2142&gt;0,MONTH(A2142)=10),R2142,S2141)</f>
        <v>1.4193921199999999</v>
      </c>
      <c r="T2142" s="2">
        <f t="shared" si="1139"/>
        <v>237683.12915553999</v>
      </c>
      <c r="U2142" s="2">
        <f t="shared" si="1140"/>
        <v>2420.305538281013</v>
      </c>
      <c r="V2142" s="2">
        <f t="shared" si="1141"/>
        <v>72719.565468989997</v>
      </c>
      <c r="W2142" s="2">
        <f t="shared" si="1142"/>
        <v>242594.040863831</v>
      </c>
      <c r="X2142" s="27">
        <f t="shared" si="1143"/>
        <v>0</v>
      </c>
      <c r="Y2142" s="2">
        <f t="shared" ref="Y2142:Y2205" si="1155">IF(X2142&gt;0,VLOOKUP(A2142,AN$12:AR$131,5),0)</f>
        <v>0</v>
      </c>
      <c r="Z2142" s="67">
        <f t="shared" si="1144"/>
        <v>0</v>
      </c>
      <c r="AA2142" s="2">
        <f t="shared" si="1129"/>
        <v>0</v>
      </c>
      <c r="AB2142" s="26">
        <f t="shared" si="1151"/>
        <v>6.7299999999999999E-2</v>
      </c>
      <c r="AC2142" s="27">
        <f t="shared" si="1133"/>
        <v>10</v>
      </c>
      <c r="AD2142" s="27">
        <v>252</v>
      </c>
      <c r="AE2142" s="10">
        <f t="shared" si="1127"/>
        <v>1.0025879499999999</v>
      </c>
      <c r="AF2142" s="2">
        <f t="shared" si="1130"/>
        <v>615.11205409000002</v>
      </c>
      <c r="AG2142" s="2">
        <f t="shared" si="1145"/>
        <v>627.82124805000001</v>
      </c>
      <c r="AH2142" s="3" t="str">
        <f t="shared" si="1146"/>
        <v>-</v>
      </c>
      <c r="AI2142" s="4" t="str">
        <f t="shared" si="1128"/>
        <v>A+J=</v>
      </c>
      <c r="AJ2142" s="11">
        <f t="shared" si="1152"/>
        <v>42950</v>
      </c>
      <c r="AK2142" s="11"/>
      <c r="AL2142" s="4"/>
      <c r="AM2142" s="1"/>
      <c r="AN2142" s="11"/>
      <c r="AO2142" s="1"/>
      <c r="AP2142" s="1"/>
      <c r="AQ2142" s="1"/>
      <c r="AR2142" s="1"/>
      <c r="AS2142" s="6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</row>
    <row r="2143" spans="1:55" x14ac:dyDescent="0.2">
      <c r="A2143" s="144">
        <f t="shared" si="1147"/>
        <v>42932</v>
      </c>
      <c r="B2143" s="2">
        <f t="shared" si="1134"/>
        <v>243221.862111881</v>
      </c>
      <c r="C2143" s="2">
        <f t="shared" si="1148"/>
        <v>167454.16985656001</v>
      </c>
      <c r="D2143" s="68">
        <f>SUM(Y2143:Y$2190)</f>
        <v>5770.9847726299995</v>
      </c>
      <c r="E2143" s="68">
        <f t="shared" si="1135"/>
        <v>161683.18508393</v>
      </c>
      <c r="F2143" s="72">
        <f t="shared" ref="F2143:F2206" si="1156">IF(G2143=G2142,F2142,G2142)</f>
        <v>4843.41</v>
      </c>
      <c r="G2143" s="3">
        <f>IF(N2143=1,VLOOKUP(A2142,[1]Plan1!$BG$69:$BI$188,3),G2142)</f>
        <v>4832.2700000000004</v>
      </c>
      <c r="H2143" s="11">
        <f t="shared" ref="H2143:H2206" si="1157">EDATE(I2143,-1)</f>
        <v>42859</v>
      </c>
      <c r="I2143" s="11">
        <f t="shared" ref="I2143:I2206" si="1158">IF(X2142&gt;0,EDATE(A2143,-1),+I2142)</f>
        <v>42890</v>
      </c>
      <c r="J2143" s="26">
        <f t="shared" si="1136"/>
        <v>-2.3000324151783991E-3</v>
      </c>
      <c r="K2143" s="11">
        <f t="shared" si="1149"/>
        <v>42948</v>
      </c>
      <c r="L2143" s="11">
        <f t="shared" si="1137"/>
        <v>42948</v>
      </c>
      <c r="M2143" s="1">
        <f t="shared" si="1150"/>
        <v>21</v>
      </c>
      <c r="N2143" s="1">
        <f t="shared" si="1153"/>
        <v>10</v>
      </c>
      <c r="O2143" s="2">
        <f t="shared" si="1138"/>
        <v>0.99890407999999997</v>
      </c>
      <c r="P2143" s="10">
        <f t="shared" si="1132"/>
        <v>1.00310038</v>
      </c>
      <c r="Q2143" s="10">
        <f t="shared" ref="Q2143:Q2206" si="1159">IF(L2143&gt;L2142,Q2142*P2143,Q2142)</f>
        <v>1.4513563686074815</v>
      </c>
      <c r="R2143" s="2">
        <f t="shared" si="1131"/>
        <v>1.4497657900000001</v>
      </c>
      <c r="S2143" s="2">
        <f t="shared" si="1154"/>
        <v>1.4193921199999999</v>
      </c>
      <c r="T2143" s="2">
        <f t="shared" si="1139"/>
        <v>237683.12915553999</v>
      </c>
      <c r="U2143" s="2">
        <f t="shared" si="1140"/>
        <v>2420.305538281013</v>
      </c>
      <c r="V2143" s="2">
        <f t="shared" si="1141"/>
        <v>72719.565468989997</v>
      </c>
      <c r="W2143" s="2">
        <f t="shared" si="1142"/>
        <v>242594.040863831</v>
      </c>
      <c r="X2143" s="27">
        <f t="shared" si="1143"/>
        <v>0</v>
      </c>
      <c r="Y2143" s="2">
        <f t="shared" si="1155"/>
        <v>0</v>
      </c>
      <c r="Z2143" s="67">
        <f t="shared" si="1144"/>
        <v>0</v>
      </c>
      <c r="AA2143" s="2">
        <f t="shared" si="1129"/>
        <v>0</v>
      </c>
      <c r="AB2143" s="26">
        <f t="shared" si="1151"/>
        <v>6.7299999999999999E-2</v>
      </c>
      <c r="AC2143" s="27">
        <f t="shared" si="1133"/>
        <v>10</v>
      </c>
      <c r="AD2143" s="27">
        <v>252</v>
      </c>
      <c r="AE2143" s="10">
        <f t="shared" ref="AE2143:AE2206" si="1160">ROUND((1+AB2143)^TRUNC((AC2143/AD2143),9),9)</f>
        <v>1.0025879499999999</v>
      </c>
      <c r="AF2143" s="2">
        <f t="shared" si="1130"/>
        <v>615.11205409000002</v>
      </c>
      <c r="AG2143" s="2">
        <f t="shared" si="1145"/>
        <v>627.82124805000001</v>
      </c>
      <c r="AH2143" s="3" t="str">
        <f t="shared" si="1146"/>
        <v>-</v>
      </c>
      <c r="AI2143" s="4" t="str">
        <f t="shared" si="1128"/>
        <v>A+J=</v>
      </c>
      <c r="AJ2143" s="11">
        <f t="shared" si="1152"/>
        <v>42950</v>
      </c>
      <c r="AK2143" s="11"/>
      <c r="AL2143" s="4"/>
      <c r="AM2143" s="1"/>
      <c r="AN2143" s="11"/>
      <c r="AO2143" s="1"/>
      <c r="AP2143" s="1"/>
      <c r="AQ2143" s="1"/>
      <c r="AR2143" s="1"/>
      <c r="AS2143" s="6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</row>
    <row r="2144" spans="1:55" x14ac:dyDescent="0.2">
      <c r="A2144" s="144">
        <f t="shared" si="1147"/>
        <v>42933</v>
      </c>
      <c r="B2144" s="2">
        <f t="shared" si="1134"/>
        <v>243221.862111881</v>
      </c>
      <c r="C2144" s="2">
        <f t="shared" si="1148"/>
        <v>167454.16985656001</v>
      </c>
      <c r="D2144" s="68">
        <f>SUM(Y2144:Y$2190)</f>
        <v>5770.9847726299995</v>
      </c>
      <c r="E2144" s="68">
        <f t="shared" si="1135"/>
        <v>161683.18508393</v>
      </c>
      <c r="F2144" s="72">
        <f t="shared" si="1156"/>
        <v>4843.41</v>
      </c>
      <c r="G2144" s="3">
        <f>IF(N2144=1,VLOOKUP(A2143,[1]Plan1!$BG$69:$BI$188,3),G2143)</f>
        <v>4832.2700000000004</v>
      </c>
      <c r="H2144" s="11">
        <f t="shared" si="1157"/>
        <v>42859</v>
      </c>
      <c r="I2144" s="11">
        <f t="shared" si="1158"/>
        <v>42890</v>
      </c>
      <c r="J2144" s="26">
        <f t="shared" si="1136"/>
        <v>-2.3000324151783991E-3</v>
      </c>
      <c r="K2144" s="11">
        <f t="shared" si="1149"/>
        <v>42948</v>
      </c>
      <c r="L2144" s="11">
        <f t="shared" si="1137"/>
        <v>42948</v>
      </c>
      <c r="M2144" s="1">
        <f t="shared" si="1150"/>
        <v>21</v>
      </c>
      <c r="N2144" s="1">
        <f t="shared" si="1153"/>
        <v>10</v>
      </c>
      <c r="O2144" s="2">
        <f t="shared" si="1138"/>
        <v>0.99890407999999997</v>
      </c>
      <c r="P2144" s="10">
        <f t="shared" si="1132"/>
        <v>1.00310038</v>
      </c>
      <c r="Q2144" s="10">
        <f t="shared" si="1159"/>
        <v>1.4513563686074815</v>
      </c>
      <c r="R2144" s="2">
        <f t="shared" si="1131"/>
        <v>1.4497657900000001</v>
      </c>
      <c r="S2144" s="2">
        <f t="shared" si="1154"/>
        <v>1.4193921199999999</v>
      </c>
      <c r="T2144" s="2">
        <f t="shared" si="1139"/>
        <v>237683.12915553999</v>
      </c>
      <c r="U2144" s="2">
        <f t="shared" si="1140"/>
        <v>2420.305538281013</v>
      </c>
      <c r="V2144" s="2">
        <f t="shared" si="1141"/>
        <v>72719.565468989997</v>
      </c>
      <c r="W2144" s="2">
        <f t="shared" si="1142"/>
        <v>242594.040863831</v>
      </c>
      <c r="X2144" s="27">
        <f t="shared" si="1143"/>
        <v>0</v>
      </c>
      <c r="Y2144" s="2">
        <f t="shared" si="1155"/>
        <v>0</v>
      </c>
      <c r="Z2144" s="67">
        <f t="shared" si="1144"/>
        <v>0</v>
      </c>
      <c r="AA2144" s="2">
        <f t="shared" si="1129"/>
        <v>0</v>
      </c>
      <c r="AB2144" s="26">
        <f t="shared" si="1151"/>
        <v>6.7299999999999999E-2</v>
      </c>
      <c r="AC2144" s="27">
        <f t="shared" si="1133"/>
        <v>10</v>
      </c>
      <c r="AD2144" s="27">
        <v>252</v>
      </c>
      <c r="AE2144" s="10">
        <f t="shared" si="1160"/>
        <v>1.0025879499999999</v>
      </c>
      <c r="AF2144" s="2">
        <f t="shared" si="1130"/>
        <v>615.11205409000002</v>
      </c>
      <c r="AG2144" s="2">
        <f t="shared" si="1145"/>
        <v>627.82124805000001</v>
      </c>
      <c r="AH2144" s="3" t="str">
        <f t="shared" si="1146"/>
        <v>-</v>
      </c>
      <c r="AI2144" s="4" t="str">
        <f t="shared" si="1128"/>
        <v>A+J=</v>
      </c>
      <c r="AJ2144" s="11">
        <f t="shared" si="1152"/>
        <v>42950</v>
      </c>
      <c r="AK2144" s="11"/>
      <c r="AL2144" s="4"/>
      <c r="AM2144" s="1"/>
      <c r="AN2144" s="11"/>
      <c r="AO2144" s="1"/>
      <c r="AP2144" s="1"/>
      <c r="AQ2144" s="1"/>
      <c r="AR2144" s="1"/>
      <c r="AS2144" s="6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</row>
    <row r="2145" spans="1:55" x14ac:dyDescent="0.2">
      <c r="A2145" s="144">
        <f t="shared" si="1147"/>
        <v>42934</v>
      </c>
      <c r="B2145" s="2">
        <f t="shared" si="1134"/>
        <v>243258.96079952191</v>
      </c>
      <c r="C2145" s="2">
        <f t="shared" si="1148"/>
        <v>167454.16985656001</v>
      </c>
      <c r="D2145" s="68">
        <f>SUM(Y2145:Y$2190)</f>
        <v>5770.9847726299995</v>
      </c>
      <c r="E2145" s="68">
        <f t="shared" si="1135"/>
        <v>161683.18508393</v>
      </c>
      <c r="F2145" s="72">
        <f t="shared" si="1156"/>
        <v>4843.41</v>
      </c>
      <c r="G2145" s="3">
        <f>IF(N2145=1,VLOOKUP(A2144,[1]Plan1!$BG$69:$BI$188,3),G2144)</f>
        <v>4832.2700000000004</v>
      </c>
      <c r="H2145" s="11">
        <f t="shared" si="1157"/>
        <v>42859</v>
      </c>
      <c r="I2145" s="11">
        <f t="shared" si="1158"/>
        <v>42890</v>
      </c>
      <c r="J2145" s="26">
        <f t="shared" si="1136"/>
        <v>-2.3000324151783991E-3</v>
      </c>
      <c r="K2145" s="11">
        <f t="shared" si="1149"/>
        <v>42948</v>
      </c>
      <c r="L2145" s="11">
        <f t="shared" si="1137"/>
        <v>42948</v>
      </c>
      <c r="M2145" s="1">
        <f t="shared" si="1150"/>
        <v>21</v>
      </c>
      <c r="N2145" s="1">
        <f t="shared" si="1153"/>
        <v>11</v>
      </c>
      <c r="O2145" s="2">
        <f t="shared" si="1138"/>
        <v>0.99879456</v>
      </c>
      <c r="P2145" s="10">
        <f t="shared" si="1132"/>
        <v>1.00310038</v>
      </c>
      <c r="Q2145" s="10">
        <f t="shared" si="1159"/>
        <v>1.4513563686074815</v>
      </c>
      <c r="R2145" s="2">
        <f t="shared" si="1131"/>
        <v>1.44960684</v>
      </c>
      <c r="S2145" s="2">
        <f t="shared" si="1154"/>
        <v>1.4193921199999999</v>
      </c>
      <c r="T2145" s="2">
        <f t="shared" si="1139"/>
        <v>237683.12915553999</v>
      </c>
      <c r="U2145" s="2">
        <f t="shared" si="1140"/>
        <v>2420.305538281013</v>
      </c>
      <c r="V2145" s="2">
        <f t="shared" si="1141"/>
        <v>72693.8659267209</v>
      </c>
      <c r="W2145" s="2">
        <f t="shared" si="1142"/>
        <v>242568.34132156192</v>
      </c>
      <c r="X2145" s="27">
        <f t="shared" si="1143"/>
        <v>0</v>
      </c>
      <c r="Y2145" s="2">
        <f t="shared" si="1155"/>
        <v>0</v>
      </c>
      <c r="Z2145" s="67">
        <f t="shared" si="1144"/>
        <v>0</v>
      </c>
      <c r="AA2145" s="2">
        <f t="shared" si="1129"/>
        <v>0</v>
      </c>
      <c r="AB2145" s="26">
        <f t="shared" si="1151"/>
        <v>6.7299999999999999E-2</v>
      </c>
      <c r="AC2145" s="27">
        <f t="shared" si="1133"/>
        <v>11</v>
      </c>
      <c r="AD2145" s="27">
        <v>252</v>
      </c>
      <c r="AE2145" s="10">
        <f t="shared" si="1160"/>
        <v>1.0028471130000001</v>
      </c>
      <c r="AF2145" s="2">
        <f t="shared" si="1130"/>
        <v>676.71072689000005</v>
      </c>
      <c r="AG2145" s="2">
        <f t="shared" si="1145"/>
        <v>690.61947796000004</v>
      </c>
      <c r="AH2145" s="3" t="str">
        <f t="shared" si="1146"/>
        <v>-</v>
      </c>
      <c r="AI2145" s="4" t="str">
        <f t="shared" si="1128"/>
        <v>A+J=</v>
      </c>
      <c r="AJ2145" s="11">
        <f t="shared" si="1152"/>
        <v>42950</v>
      </c>
      <c r="AK2145" s="11"/>
      <c r="AL2145" s="4"/>
      <c r="AM2145" s="1"/>
      <c r="AN2145" s="11"/>
      <c r="AO2145" s="1"/>
      <c r="AP2145" s="1"/>
      <c r="AQ2145" s="1"/>
      <c r="AR2145" s="1"/>
      <c r="AS2145" s="6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</row>
    <row r="2146" spans="1:55" x14ac:dyDescent="0.2">
      <c r="A2146" s="144">
        <f t="shared" si="1147"/>
        <v>42935</v>
      </c>
      <c r="B2146" s="2">
        <f t="shared" si="1134"/>
        <v>243296.06241678284</v>
      </c>
      <c r="C2146" s="2">
        <f t="shared" si="1148"/>
        <v>167454.16985656001</v>
      </c>
      <c r="D2146" s="68">
        <f>SUM(Y2146:Y$2190)</f>
        <v>5770.9847726299995</v>
      </c>
      <c r="E2146" s="68">
        <f t="shared" si="1135"/>
        <v>161683.18508393</v>
      </c>
      <c r="F2146" s="72">
        <f t="shared" si="1156"/>
        <v>4843.41</v>
      </c>
      <c r="G2146" s="3">
        <f>IF(N2146=1,VLOOKUP(A2145,[1]Plan1!$BG$69:$BI$188,3),G2145)</f>
        <v>4832.2700000000004</v>
      </c>
      <c r="H2146" s="11">
        <f t="shared" si="1157"/>
        <v>42859</v>
      </c>
      <c r="I2146" s="11">
        <f t="shared" si="1158"/>
        <v>42890</v>
      </c>
      <c r="J2146" s="26">
        <f t="shared" si="1136"/>
        <v>-2.3000324151783991E-3</v>
      </c>
      <c r="K2146" s="11">
        <f t="shared" si="1149"/>
        <v>42948</v>
      </c>
      <c r="L2146" s="11">
        <f t="shared" si="1137"/>
        <v>42948</v>
      </c>
      <c r="M2146" s="1">
        <f t="shared" si="1150"/>
        <v>21</v>
      </c>
      <c r="N2146" s="1">
        <f t="shared" si="1153"/>
        <v>12</v>
      </c>
      <c r="O2146" s="2">
        <f t="shared" si="1138"/>
        <v>0.99868504000000002</v>
      </c>
      <c r="P2146" s="10">
        <f t="shared" si="1132"/>
        <v>1.00310038</v>
      </c>
      <c r="Q2146" s="10">
        <f t="shared" si="1159"/>
        <v>1.4513563686074815</v>
      </c>
      <c r="R2146" s="2">
        <f t="shared" si="1131"/>
        <v>1.4494478900000001</v>
      </c>
      <c r="S2146" s="2">
        <f t="shared" si="1154"/>
        <v>1.4193921199999999</v>
      </c>
      <c r="T2146" s="2">
        <f t="shared" si="1139"/>
        <v>237683.12915553999</v>
      </c>
      <c r="U2146" s="2">
        <f t="shared" si="1140"/>
        <v>2420.305538281013</v>
      </c>
      <c r="V2146" s="2">
        <f t="shared" si="1141"/>
        <v>72668.166384451819</v>
      </c>
      <c r="W2146" s="2">
        <f t="shared" si="1142"/>
        <v>242542.64177929284</v>
      </c>
      <c r="X2146" s="27">
        <f t="shared" si="1143"/>
        <v>0</v>
      </c>
      <c r="Y2146" s="2">
        <f t="shared" si="1155"/>
        <v>0</v>
      </c>
      <c r="Z2146" s="67">
        <f t="shared" si="1144"/>
        <v>0</v>
      </c>
      <c r="AA2146" s="2">
        <f t="shared" si="1129"/>
        <v>0</v>
      </c>
      <c r="AB2146" s="26">
        <f t="shared" si="1151"/>
        <v>6.7299999999999999E-2</v>
      </c>
      <c r="AC2146" s="27">
        <f t="shared" si="1133"/>
        <v>12</v>
      </c>
      <c r="AD2146" s="27">
        <v>252</v>
      </c>
      <c r="AE2146" s="10">
        <f t="shared" si="1160"/>
        <v>1.003106343</v>
      </c>
      <c r="AF2146" s="2">
        <f t="shared" si="1130"/>
        <v>738.32532447000006</v>
      </c>
      <c r="AG2146" s="2">
        <f t="shared" si="1145"/>
        <v>753.42063748999999</v>
      </c>
      <c r="AH2146" s="3" t="str">
        <f t="shared" si="1146"/>
        <v>-</v>
      </c>
      <c r="AI2146" s="4" t="str">
        <f t="shared" ref="AI2146:AI2209" si="1161">AI2145</f>
        <v>A+J=</v>
      </c>
      <c r="AJ2146" s="11">
        <f t="shared" si="1152"/>
        <v>42950</v>
      </c>
      <c r="AK2146" s="11"/>
      <c r="AL2146" s="4"/>
      <c r="AM2146" s="1"/>
      <c r="AN2146" s="11"/>
      <c r="AO2146" s="1"/>
      <c r="AP2146" s="1"/>
      <c r="AQ2146" s="1"/>
      <c r="AR2146" s="1"/>
      <c r="AS2146" s="6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</row>
    <row r="2147" spans="1:55" x14ac:dyDescent="0.2">
      <c r="A2147" s="144">
        <f t="shared" si="1147"/>
        <v>42936</v>
      </c>
      <c r="B2147" s="2">
        <f t="shared" si="1134"/>
        <v>243333.17020303747</v>
      </c>
      <c r="C2147" s="2">
        <f t="shared" si="1148"/>
        <v>167454.16985656001</v>
      </c>
      <c r="D2147" s="68">
        <f>SUM(Y2147:Y$2190)</f>
        <v>5770.9847726299995</v>
      </c>
      <c r="E2147" s="68">
        <f t="shared" si="1135"/>
        <v>161683.18508393</v>
      </c>
      <c r="F2147" s="72">
        <f t="shared" si="1156"/>
        <v>4843.41</v>
      </c>
      <c r="G2147" s="3">
        <f>IF(N2147=1,VLOOKUP(A2146,[1]Plan1!$BG$69:$BI$188,3),G2146)</f>
        <v>4832.2700000000004</v>
      </c>
      <c r="H2147" s="11">
        <f t="shared" si="1157"/>
        <v>42859</v>
      </c>
      <c r="I2147" s="11">
        <f t="shared" si="1158"/>
        <v>42890</v>
      </c>
      <c r="J2147" s="26">
        <f t="shared" si="1136"/>
        <v>-2.3000324151783991E-3</v>
      </c>
      <c r="K2147" s="11">
        <f t="shared" si="1149"/>
        <v>42948</v>
      </c>
      <c r="L2147" s="11">
        <f t="shared" si="1137"/>
        <v>42948</v>
      </c>
      <c r="M2147" s="1">
        <f t="shared" si="1150"/>
        <v>21</v>
      </c>
      <c r="N2147" s="1">
        <f t="shared" si="1153"/>
        <v>13</v>
      </c>
      <c r="O2147" s="2">
        <f t="shared" si="1138"/>
        <v>0.99857554000000004</v>
      </c>
      <c r="P2147" s="10">
        <f t="shared" si="1132"/>
        <v>1.00310038</v>
      </c>
      <c r="Q2147" s="10">
        <f t="shared" si="1159"/>
        <v>1.4513563686074815</v>
      </c>
      <c r="R2147" s="2">
        <f t="shared" si="1131"/>
        <v>1.4492889600000001</v>
      </c>
      <c r="S2147" s="2">
        <f t="shared" si="1154"/>
        <v>1.4193921199999999</v>
      </c>
      <c r="T2147" s="2">
        <f t="shared" si="1139"/>
        <v>237683.12915553999</v>
      </c>
      <c r="U2147" s="2">
        <f t="shared" si="1140"/>
        <v>2420.305538281013</v>
      </c>
      <c r="V2147" s="2">
        <f t="shared" si="1141"/>
        <v>72642.470075846431</v>
      </c>
      <c r="W2147" s="2">
        <f t="shared" si="1142"/>
        <v>242516.94547068747</v>
      </c>
      <c r="X2147" s="27">
        <f t="shared" si="1143"/>
        <v>0</v>
      </c>
      <c r="Y2147" s="2">
        <f t="shared" si="1155"/>
        <v>0</v>
      </c>
      <c r="Z2147" s="67">
        <f t="shared" si="1144"/>
        <v>0</v>
      </c>
      <c r="AA2147" s="2">
        <f t="shared" si="1129"/>
        <v>0</v>
      </c>
      <c r="AB2147" s="26">
        <f t="shared" si="1151"/>
        <v>6.7299999999999999E-2</v>
      </c>
      <c r="AC2147" s="27">
        <f t="shared" si="1133"/>
        <v>13</v>
      </c>
      <c r="AD2147" s="27">
        <v>252</v>
      </c>
      <c r="AE2147" s="10">
        <f t="shared" si="1160"/>
        <v>1.0033656399999999</v>
      </c>
      <c r="AF2147" s="2">
        <f t="shared" si="1130"/>
        <v>799.95584681000003</v>
      </c>
      <c r="AG2147" s="2">
        <f t="shared" si="1145"/>
        <v>816.22473234999995</v>
      </c>
      <c r="AH2147" s="3" t="str">
        <f t="shared" si="1146"/>
        <v>-</v>
      </c>
      <c r="AI2147" s="4" t="str">
        <f t="shared" si="1161"/>
        <v>A+J=</v>
      </c>
      <c r="AJ2147" s="11">
        <f t="shared" si="1152"/>
        <v>42950</v>
      </c>
      <c r="AK2147" s="11"/>
      <c r="AL2147" s="4"/>
      <c r="AM2147" s="1"/>
      <c r="AN2147" s="11"/>
      <c r="AO2147" s="1"/>
      <c r="AP2147" s="1"/>
      <c r="AQ2147" s="1"/>
      <c r="AR2147" s="1"/>
      <c r="AS2147" s="6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</row>
    <row r="2148" spans="1:55" x14ac:dyDescent="0.2">
      <c r="A2148" s="144">
        <f t="shared" si="1147"/>
        <v>42937</v>
      </c>
      <c r="B2148" s="2">
        <f t="shared" si="1134"/>
        <v>243370.28577833765</v>
      </c>
      <c r="C2148" s="2">
        <f t="shared" si="1148"/>
        <v>167454.16985656001</v>
      </c>
      <c r="D2148" s="68">
        <f>SUM(Y2148:Y$2190)</f>
        <v>5770.9847726299995</v>
      </c>
      <c r="E2148" s="68">
        <f t="shared" si="1135"/>
        <v>161683.18508393</v>
      </c>
      <c r="F2148" s="72">
        <f t="shared" si="1156"/>
        <v>4843.41</v>
      </c>
      <c r="G2148" s="3">
        <f>IF(N2148=1,VLOOKUP(A2147,[1]Plan1!$BG$69:$BI$188,3),G2147)</f>
        <v>4832.2700000000004</v>
      </c>
      <c r="H2148" s="11">
        <f t="shared" si="1157"/>
        <v>42859</v>
      </c>
      <c r="I2148" s="11">
        <f t="shared" si="1158"/>
        <v>42890</v>
      </c>
      <c r="J2148" s="26">
        <f t="shared" si="1136"/>
        <v>-2.3000324151783991E-3</v>
      </c>
      <c r="K2148" s="11">
        <f t="shared" si="1149"/>
        <v>42948</v>
      </c>
      <c r="L2148" s="11">
        <f t="shared" si="1137"/>
        <v>42948</v>
      </c>
      <c r="M2148" s="1">
        <f t="shared" si="1150"/>
        <v>21</v>
      </c>
      <c r="N2148" s="1">
        <f t="shared" si="1153"/>
        <v>14</v>
      </c>
      <c r="O2148" s="2">
        <f t="shared" si="1138"/>
        <v>0.99846604999999999</v>
      </c>
      <c r="P2148" s="10">
        <f t="shared" si="1132"/>
        <v>1.00310038</v>
      </c>
      <c r="Q2148" s="10">
        <f t="shared" si="1159"/>
        <v>1.4513563686074815</v>
      </c>
      <c r="R2148" s="2">
        <f t="shared" si="1131"/>
        <v>1.4491300600000001</v>
      </c>
      <c r="S2148" s="2">
        <f t="shared" si="1154"/>
        <v>1.4193921199999999</v>
      </c>
      <c r="T2148" s="2">
        <f t="shared" si="1139"/>
        <v>237683.12915553999</v>
      </c>
      <c r="U2148" s="2">
        <f t="shared" si="1140"/>
        <v>2420.305538281013</v>
      </c>
      <c r="V2148" s="2">
        <f t="shared" si="1141"/>
        <v>72616.778617736607</v>
      </c>
      <c r="W2148" s="2">
        <f t="shared" si="1142"/>
        <v>242491.25401257764</v>
      </c>
      <c r="X2148" s="27">
        <f t="shared" si="1143"/>
        <v>0</v>
      </c>
      <c r="Y2148" s="2">
        <f t="shared" si="1155"/>
        <v>0</v>
      </c>
      <c r="Z2148" s="67">
        <f t="shared" si="1144"/>
        <v>0</v>
      </c>
      <c r="AA2148" s="2">
        <f t="shared" si="1129"/>
        <v>0</v>
      </c>
      <c r="AB2148" s="26">
        <f t="shared" si="1151"/>
        <v>6.7299999999999999E-2</v>
      </c>
      <c r="AC2148" s="27">
        <f t="shared" si="1133"/>
        <v>14</v>
      </c>
      <c r="AD2148" s="27">
        <v>252</v>
      </c>
      <c r="AE2148" s="10">
        <f t="shared" si="1160"/>
        <v>1.0036250040000001</v>
      </c>
      <c r="AF2148" s="2">
        <f t="shared" si="1130"/>
        <v>861.60229391999997</v>
      </c>
      <c r="AG2148" s="2">
        <f t="shared" si="1145"/>
        <v>879.03176575999998</v>
      </c>
      <c r="AH2148" s="3" t="str">
        <f t="shared" si="1146"/>
        <v>-</v>
      </c>
      <c r="AI2148" s="4" t="str">
        <f t="shared" si="1161"/>
        <v>A+J=</v>
      </c>
      <c r="AJ2148" s="11">
        <f t="shared" si="1152"/>
        <v>42950</v>
      </c>
      <c r="AK2148" s="11"/>
      <c r="AL2148" s="4"/>
      <c r="AM2148" s="1"/>
      <c r="AN2148" s="11"/>
      <c r="AO2148" s="1"/>
      <c r="AP2148" s="1"/>
      <c r="AQ2148" s="1"/>
      <c r="AR2148" s="1"/>
      <c r="AS2148" s="6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</row>
    <row r="2149" spans="1:55" x14ac:dyDescent="0.2">
      <c r="A2149" s="144">
        <f t="shared" si="1147"/>
        <v>42938</v>
      </c>
      <c r="B2149" s="2">
        <f t="shared" si="1134"/>
        <v>243407.40427194777</v>
      </c>
      <c r="C2149" s="2">
        <f t="shared" si="1148"/>
        <v>167454.16985656001</v>
      </c>
      <c r="D2149" s="68">
        <f>SUM(Y2149:Y$2190)</f>
        <v>5770.9847726299995</v>
      </c>
      <c r="E2149" s="68">
        <f t="shared" si="1135"/>
        <v>161683.18508393</v>
      </c>
      <c r="F2149" s="72">
        <f t="shared" si="1156"/>
        <v>4843.41</v>
      </c>
      <c r="G2149" s="3">
        <f>IF(N2149=1,VLOOKUP(A2148,[1]Plan1!$BG$69:$BI$188,3),G2148)</f>
        <v>4832.2700000000004</v>
      </c>
      <c r="H2149" s="11">
        <f t="shared" si="1157"/>
        <v>42859</v>
      </c>
      <c r="I2149" s="11">
        <f t="shared" si="1158"/>
        <v>42890</v>
      </c>
      <c r="J2149" s="26">
        <f t="shared" si="1136"/>
        <v>-2.3000324151783991E-3</v>
      </c>
      <c r="K2149" s="11">
        <f t="shared" si="1149"/>
        <v>42948</v>
      </c>
      <c r="L2149" s="11">
        <f t="shared" si="1137"/>
        <v>42948</v>
      </c>
      <c r="M2149" s="1">
        <f t="shared" si="1150"/>
        <v>21</v>
      </c>
      <c r="N2149" s="1">
        <f t="shared" si="1153"/>
        <v>15</v>
      </c>
      <c r="O2149" s="2">
        <f t="shared" si="1138"/>
        <v>0.99835657</v>
      </c>
      <c r="P2149" s="10">
        <f t="shared" si="1132"/>
        <v>1.00310038</v>
      </c>
      <c r="Q2149" s="10">
        <f t="shared" si="1159"/>
        <v>1.4513563686074815</v>
      </c>
      <c r="R2149" s="2">
        <f t="shared" si="1131"/>
        <v>1.4489711599999999</v>
      </c>
      <c r="S2149" s="2">
        <f t="shared" si="1154"/>
        <v>1.4193921199999999</v>
      </c>
      <c r="T2149" s="2">
        <f t="shared" si="1139"/>
        <v>237683.12915553999</v>
      </c>
      <c r="U2149" s="2">
        <f t="shared" si="1140"/>
        <v>2420.305538281013</v>
      </c>
      <c r="V2149" s="2">
        <f t="shared" si="1141"/>
        <v>72591.087159626739</v>
      </c>
      <c r="W2149" s="2">
        <f t="shared" si="1142"/>
        <v>242465.56255446776</v>
      </c>
      <c r="X2149" s="27">
        <f t="shared" si="1143"/>
        <v>0</v>
      </c>
      <c r="Y2149" s="2">
        <f t="shared" si="1155"/>
        <v>0</v>
      </c>
      <c r="Z2149" s="67">
        <f t="shared" si="1144"/>
        <v>0</v>
      </c>
      <c r="AA2149" s="2">
        <f t="shared" si="1129"/>
        <v>0</v>
      </c>
      <c r="AB2149" s="26">
        <f t="shared" si="1151"/>
        <v>6.7299999999999999E-2</v>
      </c>
      <c r="AC2149" s="27">
        <f t="shared" si="1133"/>
        <v>15</v>
      </c>
      <c r="AD2149" s="27">
        <v>252</v>
      </c>
      <c r="AE2149" s="10">
        <f t="shared" si="1160"/>
        <v>1.003884435</v>
      </c>
      <c r="AF2149" s="2">
        <f t="shared" si="1130"/>
        <v>923.26466579999999</v>
      </c>
      <c r="AG2149" s="2">
        <f t="shared" si="1145"/>
        <v>941.84171748000006</v>
      </c>
      <c r="AH2149" s="3" t="str">
        <f t="shared" si="1146"/>
        <v>-</v>
      </c>
      <c r="AI2149" s="4" t="str">
        <f t="shared" si="1161"/>
        <v>A+J=</v>
      </c>
      <c r="AJ2149" s="11">
        <f t="shared" si="1152"/>
        <v>42950</v>
      </c>
      <c r="AK2149" s="11"/>
      <c r="AL2149" s="4"/>
      <c r="AM2149" s="1"/>
      <c r="AN2149" s="11"/>
      <c r="AO2149" s="1"/>
      <c r="AP2149" s="1"/>
      <c r="AQ2149" s="1"/>
      <c r="AR2149" s="1"/>
      <c r="AS2149" s="6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</row>
    <row r="2150" spans="1:55" x14ac:dyDescent="0.2">
      <c r="A2150" s="144">
        <f t="shared" si="1147"/>
        <v>42939</v>
      </c>
      <c r="B2150" s="2">
        <f t="shared" si="1134"/>
        <v>243407.40427194777</v>
      </c>
      <c r="C2150" s="2">
        <f t="shared" si="1148"/>
        <v>167454.16985656001</v>
      </c>
      <c r="D2150" s="68">
        <f>SUM(Y2150:Y$2190)</f>
        <v>5770.9847726299995</v>
      </c>
      <c r="E2150" s="68">
        <f t="shared" si="1135"/>
        <v>161683.18508393</v>
      </c>
      <c r="F2150" s="72">
        <f t="shared" si="1156"/>
        <v>4843.41</v>
      </c>
      <c r="G2150" s="3">
        <f>IF(N2150=1,VLOOKUP(A2149,[1]Plan1!$BG$69:$BI$188,3),G2149)</f>
        <v>4832.2700000000004</v>
      </c>
      <c r="H2150" s="11">
        <f t="shared" si="1157"/>
        <v>42859</v>
      </c>
      <c r="I2150" s="11">
        <f t="shared" si="1158"/>
        <v>42890</v>
      </c>
      <c r="J2150" s="26">
        <f t="shared" si="1136"/>
        <v>-2.3000324151783991E-3</v>
      </c>
      <c r="K2150" s="11">
        <f t="shared" si="1149"/>
        <v>42948</v>
      </c>
      <c r="L2150" s="11">
        <f t="shared" si="1137"/>
        <v>42948</v>
      </c>
      <c r="M2150" s="1">
        <f t="shared" si="1150"/>
        <v>21</v>
      </c>
      <c r="N2150" s="1">
        <f t="shared" si="1153"/>
        <v>15</v>
      </c>
      <c r="O2150" s="2">
        <f t="shared" si="1138"/>
        <v>0.99835657</v>
      </c>
      <c r="P2150" s="10">
        <f t="shared" si="1132"/>
        <v>1.00310038</v>
      </c>
      <c r="Q2150" s="10">
        <f t="shared" si="1159"/>
        <v>1.4513563686074815</v>
      </c>
      <c r="R2150" s="2">
        <f t="shared" si="1131"/>
        <v>1.4489711599999999</v>
      </c>
      <c r="S2150" s="2">
        <f t="shared" si="1154"/>
        <v>1.4193921199999999</v>
      </c>
      <c r="T2150" s="2">
        <f t="shared" si="1139"/>
        <v>237683.12915553999</v>
      </c>
      <c r="U2150" s="2">
        <f t="shared" si="1140"/>
        <v>2420.305538281013</v>
      </c>
      <c r="V2150" s="2">
        <f t="shared" si="1141"/>
        <v>72591.087159626739</v>
      </c>
      <c r="W2150" s="2">
        <f t="shared" si="1142"/>
        <v>242465.56255446776</v>
      </c>
      <c r="X2150" s="27">
        <f t="shared" si="1143"/>
        <v>0</v>
      </c>
      <c r="Y2150" s="2">
        <f t="shared" si="1155"/>
        <v>0</v>
      </c>
      <c r="Z2150" s="67">
        <f t="shared" si="1144"/>
        <v>0</v>
      </c>
      <c r="AA2150" s="2">
        <f t="shared" si="1129"/>
        <v>0</v>
      </c>
      <c r="AB2150" s="26">
        <f t="shared" si="1151"/>
        <v>6.7299999999999999E-2</v>
      </c>
      <c r="AC2150" s="27">
        <f t="shared" si="1133"/>
        <v>15</v>
      </c>
      <c r="AD2150" s="27">
        <v>252</v>
      </c>
      <c r="AE2150" s="10">
        <f t="shared" si="1160"/>
        <v>1.003884435</v>
      </c>
      <c r="AF2150" s="2">
        <f t="shared" si="1130"/>
        <v>923.26466579999999</v>
      </c>
      <c r="AG2150" s="2">
        <f t="shared" si="1145"/>
        <v>941.84171748000006</v>
      </c>
      <c r="AH2150" s="3" t="str">
        <f t="shared" si="1146"/>
        <v>-</v>
      </c>
      <c r="AI2150" s="4" t="str">
        <f t="shared" si="1161"/>
        <v>A+J=</v>
      </c>
      <c r="AJ2150" s="11">
        <f t="shared" si="1152"/>
        <v>42950</v>
      </c>
      <c r="AK2150" s="11"/>
      <c r="AL2150" s="4"/>
      <c r="AM2150" s="1"/>
      <c r="AN2150" s="11"/>
      <c r="AO2150" s="1"/>
      <c r="AP2150" s="1"/>
      <c r="AQ2150" s="1"/>
      <c r="AR2150" s="1"/>
      <c r="AS2150" s="6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</row>
    <row r="2151" spans="1:55" x14ac:dyDescent="0.2">
      <c r="A2151" s="144">
        <f t="shared" si="1147"/>
        <v>42940</v>
      </c>
      <c r="B2151" s="2">
        <f t="shared" si="1134"/>
        <v>243407.40427194777</v>
      </c>
      <c r="C2151" s="2">
        <f t="shared" si="1148"/>
        <v>167454.16985656001</v>
      </c>
      <c r="D2151" s="68">
        <f>SUM(Y2151:Y$2190)</f>
        <v>5770.9847726299995</v>
      </c>
      <c r="E2151" s="68">
        <f t="shared" si="1135"/>
        <v>161683.18508393</v>
      </c>
      <c r="F2151" s="72">
        <f t="shared" si="1156"/>
        <v>4843.41</v>
      </c>
      <c r="G2151" s="3">
        <f>IF(N2151=1,VLOOKUP(A2150,[1]Plan1!$BG$69:$BI$188,3),G2150)</f>
        <v>4832.2700000000004</v>
      </c>
      <c r="H2151" s="11">
        <f t="shared" si="1157"/>
        <v>42859</v>
      </c>
      <c r="I2151" s="11">
        <f t="shared" si="1158"/>
        <v>42890</v>
      </c>
      <c r="J2151" s="26">
        <f t="shared" si="1136"/>
        <v>-2.3000324151783991E-3</v>
      </c>
      <c r="K2151" s="11">
        <f t="shared" si="1149"/>
        <v>42948</v>
      </c>
      <c r="L2151" s="11">
        <f t="shared" si="1137"/>
        <v>42948</v>
      </c>
      <c r="M2151" s="1">
        <f t="shared" si="1150"/>
        <v>21</v>
      </c>
      <c r="N2151" s="1">
        <f t="shared" si="1153"/>
        <v>15</v>
      </c>
      <c r="O2151" s="2">
        <f t="shared" si="1138"/>
        <v>0.99835657</v>
      </c>
      <c r="P2151" s="10">
        <f t="shared" si="1132"/>
        <v>1.00310038</v>
      </c>
      <c r="Q2151" s="10">
        <f t="shared" si="1159"/>
        <v>1.4513563686074815</v>
      </c>
      <c r="R2151" s="2">
        <f t="shared" si="1131"/>
        <v>1.4489711599999999</v>
      </c>
      <c r="S2151" s="2">
        <f t="shared" si="1154"/>
        <v>1.4193921199999999</v>
      </c>
      <c r="T2151" s="2">
        <f t="shared" si="1139"/>
        <v>237683.12915553999</v>
      </c>
      <c r="U2151" s="2">
        <f t="shared" si="1140"/>
        <v>2420.305538281013</v>
      </c>
      <c r="V2151" s="2">
        <f t="shared" si="1141"/>
        <v>72591.087159626739</v>
      </c>
      <c r="W2151" s="2">
        <f t="shared" si="1142"/>
        <v>242465.56255446776</v>
      </c>
      <c r="X2151" s="27">
        <f t="shared" si="1143"/>
        <v>0</v>
      </c>
      <c r="Y2151" s="2">
        <f t="shared" si="1155"/>
        <v>0</v>
      </c>
      <c r="Z2151" s="67">
        <f t="shared" si="1144"/>
        <v>0</v>
      </c>
      <c r="AA2151" s="2">
        <f t="shared" si="1129"/>
        <v>0</v>
      </c>
      <c r="AB2151" s="26">
        <f t="shared" si="1151"/>
        <v>6.7299999999999999E-2</v>
      </c>
      <c r="AC2151" s="27">
        <f t="shared" si="1133"/>
        <v>15</v>
      </c>
      <c r="AD2151" s="27">
        <v>252</v>
      </c>
      <c r="AE2151" s="10">
        <f t="shared" si="1160"/>
        <v>1.003884435</v>
      </c>
      <c r="AF2151" s="2">
        <f t="shared" si="1130"/>
        <v>923.26466579999999</v>
      </c>
      <c r="AG2151" s="2">
        <f t="shared" si="1145"/>
        <v>941.84171748000006</v>
      </c>
      <c r="AH2151" s="3" t="str">
        <f t="shared" si="1146"/>
        <v>-</v>
      </c>
      <c r="AI2151" s="4" t="str">
        <f t="shared" si="1161"/>
        <v>A+J=</v>
      </c>
      <c r="AJ2151" s="11">
        <f t="shared" si="1152"/>
        <v>42950</v>
      </c>
      <c r="AK2151" s="11"/>
      <c r="AL2151" s="4"/>
      <c r="AM2151" s="1"/>
      <c r="AN2151" s="11"/>
      <c r="AO2151" s="1"/>
      <c r="AP2151" s="1"/>
      <c r="AQ2151" s="1"/>
      <c r="AR2151" s="1"/>
      <c r="AS2151" s="6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</row>
    <row r="2152" spans="1:55" x14ac:dyDescent="0.2">
      <c r="A2152" s="144">
        <f t="shared" si="1147"/>
        <v>42941</v>
      </c>
      <c r="B2152" s="2">
        <f t="shared" si="1134"/>
        <v>243444.53241527532</v>
      </c>
      <c r="C2152" s="2">
        <f t="shared" si="1148"/>
        <v>167454.16985656001</v>
      </c>
      <c r="D2152" s="68">
        <f>SUM(Y2152:Y$2190)</f>
        <v>5770.9847726299995</v>
      </c>
      <c r="E2152" s="68">
        <f t="shared" si="1135"/>
        <v>161683.18508393</v>
      </c>
      <c r="F2152" s="72">
        <f t="shared" si="1156"/>
        <v>4843.41</v>
      </c>
      <c r="G2152" s="3">
        <f>IF(N2152=1,VLOOKUP(A2151,[1]Plan1!$BG$69:$BI$188,3),G2151)</f>
        <v>4832.2700000000004</v>
      </c>
      <c r="H2152" s="11">
        <f t="shared" si="1157"/>
        <v>42859</v>
      </c>
      <c r="I2152" s="11">
        <f t="shared" si="1158"/>
        <v>42890</v>
      </c>
      <c r="J2152" s="26">
        <f t="shared" si="1136"/>
        <v>-2.3000324151783991E-3</v>
      </c>
      <c r="K2152" s="11">
        <f t="shared" si="1149"/>
        <v>42948</v>
      </c>
      <c r="L2152" s="11">
        <f t="shared" si="1137"/>
        <v>42948</v>
      </c>
      <c r="M2152" s="1">
        <f t="shared" si="1150"/>
        <v>21</v>
      </c>
      <c r="N2152" s="1">
        <f t="shared" si="1153"/>
        <v>16</v>
      </c>
      <c r="O2152" s="2">
        <f t="shared" si="1138"/>
        <v>0.99824710999999999</v>
      </c>
      <c r="P2152" s="10">
        <f t="shared" si="1132"/>
        <v>1.00310038</v>
      </c>
      <c r="Q2152" s="10">
        <f t="shared" si="1159"/>
        <v>1.4513563686074815</v>
      </c>
      <c r="R2152" s="2">
        <f t="shared" si="1131"/>
        <v>1.4488122999999999</v>
      </c>
      <c r="S2152" s="2">
        <f t="shared" si="1154"/>
        <v>1.4193921199999999</v>
      </c>
      <c r="T2152" s="2">
        <f t="shared" si="1139"/>
        <v>237683.12915553999</v>
      </c>
      <c r="U2152" s="2">
        <f t="shared" si="1140"/>
        <v>2420.305538281013</v>
      </c>
      <c r="V2152" s="2">
        <f t="shared" si="1141"/>
        <v>72565.402168844303</v>
      </c>
      <c r="W2152" s="2">
        <f t="shared" si="1142"/>
        <v>242439.87756368532</v>
      </c>
      <c r="X2152" s="27">
        <f t="shared" si="1143"/>
        <v>0</v>
      </c>
      <c r="Y2152" s="2">
        <f t="shared" si="1155"/>
        <v>0</v>
      </c>
      <c r="Z2152" s="67">
        <f t="shared" si="1144"/>
        <v>0</v>
      </c>
      <c r="AA2152" s="2">
        <f t="shared" ref="AA2152:AA2215" si="1162">IF(Z2152&gt;0,TRUNC(Z2152*T2152,8),0)</f>
        <v>0</v>
      </c>
      <c r="AB2152" s="26">
        <f t="shared" si="1151"/>
        <v>6.7299999999999999E-2</v>
      </c>
      <c r="AC2152" s="27">
        <f t="shared" si="1133"/>
        <v>16</v>
      </c>
      <c r="AD2152" s="27">
        <v>252</v>
      </c>
      <c r="AE2152" s="10">
        <f t="shared" si="1160"/>
        <v>1.004143934</v>
      </c>
      <c r="AF2152" s="2">
        <f t="shared" ref="AF2152:AF2215" si="1163">TRUNC((T2152*(AE2152-1)),8)</f>
        <v>984.94320013000004</v>
      </c>
      <c r="AG2152" s="2">
        <f t="shared" si="1145"/>
        <v>1004.65485159</v>
      </c>
      <c r="AH2152" s="3" t="str">
        <f t="shared" si="1146"/>
        <v>-</v>
      </c>
      <c r="AI2152" s="4" t="str">
        <f t="shared" si="1161"/>
        <v>A+J=</v>
      </c>
      <c r="AJ2152" s="11">
        <f t="shared" si="1152"/>
        <v>42950</v>
      </c>
      <c r="AK2152" s="11"/>
      <c r="AL2152" s="4"/>
      <c r="AM2152" s="1"/>
      <c r="AN2152" s="11"/>
      <c r="AO2152" s="1"/>
      <c r="AP2152" s="1"/>
      <c r="AQ2152" s="1"/>
      <c r="AR2152" s="1"/>
      <c r="AS2152" s="6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</row>
    <row r="2153" spans="1:55" x14ac:dyDescent="0.2">
      <c r="A2153" s="144">
        <f t="shared" si="1147"/>
        <v>42942</v>
      </c>
      <c r="B2153" s="2">
        <f t="shared" si="1134"/>
        <v>243481.66322748287</v>
      </c>
      <c r="C2153" s="2">
        <f t="shared" si="1148"/>
        <v>167454.16985656001</v>
      </c>
      <c r="D2153" s="68">
        <f>SUM(Y2153:Y$2190)</f>
        <v>5770.9847726299995</v>
      </c>
      <c r="E2153" s="68">
        <f t="shared" si="1135"/>
        <v>161683.18508393</v>
      </c>
      <c r="F2153" s="72">
        <f t="shared" si="1156"/>
        <v>4843.41</v>
      </c>
      <c r="G2153" s="3">
        <f>IF(N2153=1,VLOOKUP(A2152,[1]Plan1!$BG$69:$BI$188,3),G2152)</f>
        <v>4832.2700000000004</v>
      </c>
      <c r="H2153" s="11">
        <f t="shared" si="1157"/>
        <v>42859</v>
      </c>
      <c r="I2153" s="11">
        <f t="shared" si="1158"/>
        <v>42890</v>
      </c>
      <c r="J2153" s="26">
        <f t="shared" si="1136"/>
        <v>-2.3000324151783991E-3</v>
      </c>
      <c r="K2153" s="11">
        <f t="shared" si="1149"/>
        <v>42948</v>
      </c>
      <c r="L2153" s="11">
        <f t="shared" si="1137"/>
        <v>42948</v>
      </c>
      <c r="M2153" s="1">
        <f t="shared" si="1150"/>
        <v>21</v>
      </c>
      <c r="N2153" s="1">
        <f t="shared" si="1153"/>
        <v>17</v>
      </c>
      <c r="O2153" s="2">
        <f t="shared" si="1138"/>
        <v>0.99813766000000004</v>
      </c>
      <c r="P2153" s="10">
        <f t="shared" si="1132"/>
        <v>1.00310038</v>
      </c>
      <c r="Q2153" s="10">
        <f t="shared" si="1159"/>
        <v>1.4513563686074815</v>
      </c>
      <c r="R2153" s="2">
        <f t="shared" ref="R2153:R2216" si="1164">TRUNC(TRUNC((O2153*Q2153),15),8)</f>
        <v>1.44865344</v>
      </c>
      <c r="S2153" s="2">
        <f t="shared" si="1154"/>
        <v>1.4193921199999999</v>
      </c>
      <c r="T2153" s="2">
        <f t="shared" si="1139"/>
        <v>237683.12915553999</v>
      </c>
      <c r="U2153" s="2">
        <f t="shared" si="1140"/>
        <v>2420.305538281013</v>
      </c>
      <c r="V2153" s="2">
        <f t="shared" si="1141"/>
        <v>72539.717178061881</v>
      </c>
      <c r="W2153" s="2">
        <f t="shared" si="1142"/>
        <v>242414.19257290289</v>
      </c>
      <c r="X2153" s="27">
        <f t="shared" si="1143"/>
        <v>0</v>
      </c>
      <c r="Y2153" s="2">
        <f t="shared" si="1155"/>
        <v>0</v>
      </c>
      <c r="Z2153" s="67">
        <f t="shared" si="1144"/>
        <v>0</v>
      </c>
      <c r="AA2153" s="2">
        <f t="shared" si="1162"/>
        <v>0</v>
      </c>
      <c r="AB2153" s="26">
        <f t="shared" si="1151"/>
        <v>6.7299999999999999E-2</v>
      </c>
      <c r="AC2153" s="27">
        <f t="shared" si="1133"/>
        <v>17</v>
      </c>
      <c r="AD2153" s="27">
        <v>252</v>
      </c>
      <c r="AE2153" s="10">
        <f t="shared" si="1160"/>
        <v>1.0044034989999999</v>
      </c>
      <c r="AF2153" s="2">
        <f t="shared" si="1163"/>
        <v>1046.63742155</v>
      </c>
      <c r="AG2153" s="2">
        <f t="shared" si="1145"/>
        <v>1067.47065458</v>
      </c>
      <c r="AH2153" s="3" t="str">
        <f t="shared" si="1146"/>
        <v>-</v>
      </c>
      <c r="AI2153" s="4" t="str">
        <f t="shared" si="1161"/>
        <v>A+J=</v>
      </c>
      <c r="AJ2153" s="11">
        <f t="shared" si="1152"/>
        <v>42950</v>
      </c>
      <c r="AK2153" s="11"/>
      <c r="AL2153" s="4"/>
      <c r="AM2153" s="1"/>
      <c r="AN2153" s="11"/>
      <c r="AO2153" s="1"/>
      <c r="AP2153" s="1"/>
      <c r="AQ2153" s="1"/>
      <c r="AR2153" s="1"/>
      <c r="AS2153" s="6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</row>
    <row r="2154" spans="1:55" x14ac:dyDescent="0.2">
      <c r="A2154" s="144">
        <f t="shared" si="1147"/>
        <v>42943</v>
      </c>
      <c r="B2154" s="2">
        <f t="shared" si="1134"/>
        <v>243518.79857023229</v>
      </c>
      <c r="C2154" s="2">
        <f t="shared" si="1148"/>
        <v>167454.16985656001</v>
      </c>
      <c r="D2154" s="68">
        <f>SUM(Y2154:Y$2190)</f>
        <v>5770.9847726299995</v>
      </c>
      <c r="E2154" s="68">
        <f t="shared" si="1135"/>
        <v>161683.18508393</v>
      </c>
      <c r="F2154" s="72">
        <f t="shared" si="1156"/>
        <v>4843.41</v>
      </c>
      <c r="G2154" s="3">
        <f>IF(N2154=1,VLOOKUP(A2153,[1]Plan1!$BG$69:$BI$188,3),G2153)</f>
        <v>4832.2700000000004</v>
      </c>
      <c r="H2154" s="11">
        <f t="shared" si="1157"/>
        <v>42859</v>
      </c>
      <c r="I2154" s="11">
        <f t="shared" si="1158"/>
        <v>42890</v>
      </c>
      <c r="J2154" s="26">
        <f t="shared" si="1136"/>
        <v>-2.3000324151783991E-3</v>
      </c>
      <c r="K2154" s="11">
        <f t="shared" si="1149"/>
        <v>42948</v>
      </c>
      <c r="L2154" s="11">
        <f t="shared" si="1137"/>
        <v>42948</v>
      </c>
      <c r="M2154" s="1">
        <f t="shared" si="1150"/>
        <v>21</v>
      </c>
      <c r="N2154" s="1">
        <f t="shared" si="1153"/>
        <v>18</v>
      </c>
      <c r="O2154" s="2">
        <f t="shared" si="1138"/>
        <v>0.99802820999999997</v>
      </c>
      <c r="P2154" s="10">
        <f t="shared" ref="P2154:P2217" si="1165">IF(L2154&gt;L2153,O2153,P2153)</f>
        <v>1.00310038</v>
      </c>
      <c r="Q2154" s="10">
        <f t="shared" si="1159"/>
        <v>1.4513563686074815</v>
      </c>
      <c r="R2154" s="2">
        <f t="shared" si="1164"/>
        <v>1.4484945899999999</v>
      </c>
      <c r="S2154" s="2">
        <f t="shared" si="1154"/>
        <v>1.4193921199999999</v>
      </c>
      <c r="T2154" s="2">
        <f t="shared" si="1139"/>
        <v>237683.12915553999</v>
      </c>
      <c r="U2154" s="2">
        <f t="shared" si="1140"/>
        <v>2420.305538281013</v>
      </c>
      <c r="V2154" s="2">
        <f t="shared" si="1141"/>
        <v>72514.033804111285</v>
      </c>
      <c r="W2154" s="2">
        <f t="shared" si="1142"/>
        <v>242388.50919895229</v>
      </c>
      <c r="X2154" s="27">
        <f t="shared" si="1143"/>
        <v>0</v>
      </c>
      <c r="Y2154" s="2">
        <f t="shared" si="1155"/>
        <v>0</v>
      </c>
      <c r="Z2154" s="67">
        <f t="shared" si="1144"/>
        <v>0</v>
      </c>
      <c r="AA2154" s="2">
        <f t="shared" si="1162"/>
        <v>0</v>
      </c>
      <c r="AB2154" s="26">
        <f t="shared" si="1151"/>
        <v>6.7299999999999999E-2</v>
      </c>
      <c r="AC2154" s="27">
        <f t="shared" si="1133"/>
        <v>18</v>
      </c>
      <c r="AD2154" s="27">
        <v>252</v>
      </c>
      <c r="AE2154" s="10">
        <f t="shared" si="1160"/>
        <v>1.004663131</v>
      </c>
      <c r="AF2154" s="2">
        <f t="shared" si="1163"/>
        <v>1108.3475677399999</v>
      </c>
      <c r="AG2154" s="2">
        <f t="shared" si="1145"/>
        <v>1130.2893712800001</v>
      </c>
      <c r="AH2154" s="3" t="str">
        <f t="shared" si="1146"/>
        <v>-</v>
      </c>
      <c r="AI2154" s="4" t="str">
        <f t="shared" si="1161"/>
        <v>A+J=</v>
      </c>
      <c r="AJ2154" s="11">
        <f t="shared" si="1152"/>
        <v>42950</v>
      </c>
      <c r="AK2154" s="11"/>
      <c r="AL2154" s="4"/>
      <c r="AM2154" s="1"/>
      <c r="AN2154" s="11"/>
      <c r="AO2154" s="1"/>
      <c r="AP2154" s="1"/>
      <c r="AQ2154" s="1"/>
      <c r="AR2154" s="1"/>
      <c r="AS2154" s="6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</row>
    <row r="2155" spans="1:55" x14ac:dyDescent="0.2">
      <c r="A2155" s="144">
        <f t="shared" si="1147"/>
        <v>42944</v>
      </c>
      <c r="B2155" s="2">
        <f t="shared" si="1134"/>
        <v>243555.94518117097</v>
      </c>
      <c r="C2155" s="2">
        <f t="shared" si="1148"/>
        <v>167454.16985656001</v>
      </c>
      <c r="D2155" s="68">
        <f>SUM(Y2155:Y$2190)</f>
        <v>5770.9847726299995</v>
      </c>
      <c r="E2155" s="68">
        <f t="shared" si="1135"/>
        <v>161683.18508393</v>
      </c>
      <c r="F2155" s="72">
        <f t="shared" si="1156"/>
        <v>4843.41</v>
      </c>
      <c r="G2155" s="3">
        <f>IF(N2155=1,VLOOKUP(A2154,[1]Plan1!$BG$69:$BI$188,3),G2154)</f>
        <v>4832.2700000000004</v>
      </c>
      <c r="H2155" s="11">
        <f t="shared" si="1157"/>
        <v>42859</v>
      </c>
      <c r="I2155" s="11">
        <f t="shared" si="1158"/>
        <v>42890</v>
      </c>
      <c r="J2155" s="26">
        <f t="shared" si="1136"/>
        <v>-2.3000324151783991E-3</v>
      </c>
      <c r="K2155" s="11">
        <f t="shared" si="1149"/>
        <v>42948</v>
      </c>
      <c r="L2155" s="11">
        <f t="shared" si="1137"/>
        <v>42948</v>
      </c>
      <c r="M2155" s="1">
        <f t="shared" si="1150"/>
        <v>21</v>
      </c>
      <c r="N2155" s="1">
        <f t="shared" si="1153"/>
        <v>19</v>
      </c>
      <c r="O2155" s="2">
        <f t="shared" si="1138"/>
        <v>0.99791878999999994</v>
      </c>
      <c r="P2155" s="10">
        <f t="shared" si="1165"/>
        <v>1.00310038</v>
      </c>
      <c r="Q2155" s="10">
        <f t="shared" si="1159"/>
        <v>1.4513563686074815</v>
      </c>
      <c r="R2155" s="2">
        <f t="shared" si="1164"/>
        <v>1.44833579</v>
      </c>
      <c r="S2155" s="2">
        <f t="shared" si="1154"/>
        <v>1.4193921199999999</v>
      </c>
      <c r="T2155" s="2">
        <f t="shared" si="1139"/>
        <v>237683.12915553999</v>
      </c>
      <c r="U2155" s="2">
        <f t="shared" si="1140"/>
        <v>2420.305538281013</v>
      </c>
      <c r="V2155" s="2">
        <f t="shared" si="1141"/>
        <v>72488.358514319974</v>
      </c>
      <c r="W2155" s="2">
        <f t="shared" si="1142"/>
        <v>242362.83390916098</v>
      </c>
      <c r="X2155" s="27">
        <f t="shared" si="1143"/>
        <v>0</v>
      </c>
      <c r="Y2155" s="2">
        <f t="shared" si="1155"/>
        <v>0</v>
      </c>
      <c r="Z2155" s="67">
        <f t="shared" si="1144"/>
        <v>0</v>
      </c>
      <c r="AA2155" s="2">
        <f t="shared" si="1162"/>
        <v>0</v>
      </c>
      <c r="AB2155" s="26">
        <f t="shared" si="1151"/>
        <v>6.7299999999999999E-2</v>
      </c>
      <c r="AC2155" s="27">
        <f t="shared" si="1133"/>
        <v>19</v>
      </c>
      <c r="AD2155" s="27">
        <v>252</v>
      </c>
      <c r="AE2155" s="10">
        <f t="shared" si="1160"/>
        <v>1.004922831</v>
      </c>
      <c r="AF2155" s="2">
        <f t="shared" si="1163"/>
        <v>1170.07387638</v>
      </c>
      <c r="AG2155" s="2">
        <f t="shared" si="1145"/>
        <v>1193.11127201</v>
      </c>
      <c r="AH2155" s="3" t="str">
        <f t="shared" si="1146"/>
        <v>-</v>
      </c>
      <c r="AI2155" s="4" t="str">
        <f t="shared" si="1161"/>
        <v>A+J=</v>
      </c>
      <c r="AJ2155" s="11">
        <f t="shared" si="1152"/>
        <v>42950</v>
      </c>
      <c r="AK2155" s="11"/>
      <c r="AL2155" s="4"/>
      <c r="AM2155" s="1"/>
      <c r="AN2155" s="11"/>
      <c r="AO2155" s="1"/>
      <c r="AP2155" s="1"/>
      <c r="AQ2155" s="1"/>
      <c r="AR2155" s="1"/>
      <c r="AS2155" s="6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</row>
    <row r="2156" spans="1:55" x14ac:dyDescent="0.2">
      <c r="A2156" s="144">
        <f t="shared" si="1147"/>
        <v>42945</v>
      </c>
      <c r="B2156" s="2">
        <f t="shared" si="1134"/>
        <v>243593.09282539779</v>
      </c>
      <c r="C2156" s="2">
        <f t="shared" si="1148"/>
        <v>167454.16985656001</v>
      </c>
      <c r="D2156" s="68">
        <f>SUM(Y2156:Y$2190)</f>
        <v>5770.9847726299995</v>
      </c>
      <c r="E2156" s="68">
        <f t="shared" si="1135"/>
        <v>161683.18508393</v>
      </c>
      <c r="F2156" s="72">
        <f t="shared" si="1156"/>
        <v>4843.41</v>
      </c>
      <c r="G2156" s="3">
        <f>IF(N2156=1,VLOOKUP(A2155,[1]Plan1!$BG$69:$BI$188,3),G2155)</f>
        <v>4832.2700000000004</v>
      </c>
      <c r="H2156" s="11">
        <f t="shared" si="1157"/>
        <v>42859</v>
      </c>
      <c r="I2156" s="11">
        <f t="shared" si="1158"/>
        <v>42890</v>
      </c>
      <c r="J2156" s="26">
        <f t="shared" si="1136"/>
        <v>-2.3000324151783991E-3</v>
      </c>
      <c r="K2156" s="11">
        <f t="shared" si="1149"/>
        <v>42948</v>
      </c>
      <c r="L2156" s="11">
        <f t="shared" si="1137"/>
        <v>42948</v>
      </c>
      <c r="M2156" s="1">
        <f t="shared" si="1150"/>
        <v>21</v>
      </c>
      <c r="N2156" s="1">
        <f t="shared" si="1153"/>
        <v>20</v>
      </c>
      <c r="O2156" s="2">
        <f t="shared" si="1138"/>
        <v>0.99780937000000003</v>
      </c>
      <c r="P2156" s="10">
        <f t="shared" si="1165"/>
        <v>1.00310038</v>
      </c>
      <c r="Q2156" s="10">
        <f t="shared" si="1159"/>
        <v>1.4513563686074815</v>
      </c>
      <c r="R2156" s="2">
        <f t="shared" si="1164"/>
        <v>1.4481769799999999</v>
      </c>
      <c r="S2156" s="2">
        <f t="shared" si="1154"/>
        <v>1.4193921199999999</v>
      </c>
      <c r="T2156" s="2">
        <f t="shared" si="1139"/>
        <v>237683.12915553999</v>
      </c>
      <c r="U2156" s="2">
        <f t="shared" si="1140"/>
        <v>2420.305538281013</v>
      </c>
      <c r="V2156" s="2">
        <f t="shared" si="1141"/>
        <v>72462.681607696781</v>
      </c>
      <c r="W2156" s="2">
        <f t="shared" si="1142"/>
        <v>242337.1570025378</v>
      </c>
      <c r="X2156" s="27">
        <f t="shared" si="1143"/>
        <v>0</v>
      </c>
      <c r="Y2156" s="2">
        <f t="shared" si="1155"/>
        <v>0</v>
      </c>
      <c r="Z2156" s="67">
        <f t="shared" si="1144"/>
        <v>0</v>
      </c>
      <c r="AA2156" s="2">
        <f t="shared" si="1162"/>
        <v>0</v>
      </c>
      <c r="AB2156" s="26">
        <f t="shared" si="1151"/>
        <v>6.7299999999999999E-2</v>
      </c>
      <c r="AC2156" s="27">
        <f t="shared" si="1133"/>
        <v>20</v>
      </c>
      <c r="AD2156" s="27">
        <v>252</v>
      </c>
      <c r="AE2156" s="10">
        <f t="shared" si="1160"/>
        <v>1.0051825969999999</v>
      </c>
      <c r="AF2156" s="2">
        <f t="shared" si="1163"/>
        <v>1231.8158721100001</v>
      </c>
      <c r="AG2156" s="2">
        <f t="shared" si="1145"/>
        <v>1255.9358228599999</v>
      </c>
      <c r="AH2156" s="3" t="str">
        <f t="shared" si="1146"/>
        <v>-</v>
      </c>
      <c r="AI2156" s="4" t="str">
        <f t="shared" si="1161"/>
        <v>A+J=</v>
      </c>
      <c r="AJ2156" s="11">
        <f t="shared" si="1152"/>
        <v>42950</v>
      </c>
      <c r="AK2156" s="11"/>
      <c r="AL2156" s="4"/>
      <c r="AM2156" s="1"/>
      <c r="AN2156" s="11"/>
      <c r="AO2156" s="1"/>
      <c r="AP2156" s="1"/>
      <c r="AQ2156" s="1"/>
      <c r="AR2156" s="1"/>
      <c r="AS2156" s="6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</row>
    <row r="2157" spans="1:55" x14ac:dyDescent="0.2">
      <c r="A2157" s="144">
        <f t="shared" si="1147"/>
        <v>42946</v>
      </c>
      <c r="B2157" s="2">
        <f t="shared" si="1134"/>
        <v>243593.09282539779</v>
      </c>
      <c r="C2157" s="2">
        <f t="shared" si="1148"/>
        <v>167454.16985656001</v>
      </c>
      <c r="D2157" s="68">
        <f>SUM(Y2157:Y$2190)</f>
        <v>5770.9847726299995</v>
      </c>
      <c r="E2157" s="68">
        <f t="shared" si="1135"/>
        <v>161683.18508393</v>
      </c>
      <c r="F2157" s="72">
        <f t="shared" si="1156"/>
        <v>4843.41</v>
      </c>
      <c r="G2157" s="3">
        <f>IF(N2157=1,VLOOKUP(A2156,[1]Plan1!$BG$69:$BI$188,3),G2156)</f>
        <v>4832.2700000000004</v>
      </c>
      <c r="H2157" s="11">
        <f t="shared" si="1157"/>
        <v>42859</v>
      </c>
      <c r="I2157" s="11">
        <f t="shared" si="1158"/>
        <v>42890</v>
      </c>
      <c r="J2157" s="26">
        <f t="shared" si="1136"/>
        <v>-2.3000324151783991E-3</v>
      </c>
      <c r="K2157" s="11">
        <f t="shared" si="1149"/>
        <v>42948</v>
      </c>
      <c r="L2157" s="11">
        <f t="shared" si="1137"/>
        <v>42948</v>
      </c>
      <c r="M2157" s="1">
        <f t="shared" si="1150"/>
        <v>21</v>
      </c>
      <c r="N2157" s="1">
        <f t="shared" si="1153"/>
        <v>20</v>
      </c>
      <c r="O2157" s="2">
        <f t="shared" si="1138"/>
        <v>0.99780937000000003</v>
      </c>
      <c r="P2157" s="10">
        <f t="shared" si="1165"/>
        <v>1.00310038</v>
      </c>
      <c r="Q2157" s="10">
        <f t="shared" si="1159"/>
        <v>1.4513563686074815</v>
      </c>
      <c r="R2157" s="2">
        <f t="shared" si="1164"/>
        <v>1.4481769799999999</v>
      </c>
      <c r="S2157" s="2">
        <f t="shared" si="1154"/>
        <v>1.4193921199999999</v>
      </c>
      <c r="T2157" s="2">
        <f t="shared" si="1139"/>
        <v>237683.12915553999</v>
      </c>
      <c r="U2157" s="2">
        <f t="shared" si="1140"/>
        <v>2420.305538281013</v>
      </c>
      <c r="V2157" s="2">
        <f t="shared" si="1141"/>
        <v>72462.681607696781</v>
      </c>
      <c r="W2157" s="2">
        <f t="shared" si="1142"/>
        <v>242337.1570025378</v>
      </c>
      <c r="X2157" s="27">
        <f t="shared" si="1143"/>
        <v>0</v>
      </c>
      <c r="Y2157" s="2">
        <f t="shared" si="1155"/>
        <v>0</v>
      </c>
      <c r="Z2157" s="67">
        <f t="shared" si="1144"/>
        <v>0</v>
      </c>
      <c r="AA2157" s="2">
        <f t="shared" si="1162"/>
        <v>0</v>
      </c>
      <c r="AB2157" s="26">
        <f t="shared" si="1151"/>
        <v>6.7299999999999999E-2</v>
      </c>
      <c r="AC2157" s="27">
        <f t="shared" si="1133"/>
        <v>20</v>
      </c>
      <c r="AD2157" s="27">
        <v>252</v>
      </c>
      <c r="AE2157" s="10">
        <f t="shared" si="1160"/>
        <v>1.0051825969999999</v>
      </c>
      <c r="AF2157" s="2">
        <f t="shared" si="1163"/>
        <v>1231.8158721100001</v>
      </c>
      <c r="AG2157" s="2">
        <f t="shared" si="1145"/>
        <v>1255.9358228599999</v>
      </c>
      <c r="AH2157" s="3" t="str">
        <f t="shared" si="1146"/>
        <v>-</v>
      </c>
      <c r="AI2157" s="4" t="str">
        <f t="shared" si="1161"/>
        <v>A+J=</v>
      </c>
      <c r="AJ2157" s="11">
        <f t="shared" si="1152"/>
        <v>42950</v>
      </c>
      <c r="AK2157" s="11"/>
      <c r="AL2157" s="4"/>
      <c r="AM2157" s="1"/>
      <c r="AN2157" s="11"/>
      <c r="AO2157" s="1"/>
      <c r="AP2157" s="1"/>
      <c r="AQ2157" s="1"/>
      <c r="AR2157" s="1"/>
      <c r="AS2157" s="6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</row>
    <row r="2158" spans="1:55" x14ac:dyDescent="0.2">
      <c r="A2158" s="144">
        <f t="shared" si="1147"/>
        <v>42947</v>
      </c>
      <c r="B2158" s="2">
        <f t="shared" si="1134"/>
        <v>243593.09282539779</v>
      </c>
      <c r="C2158" s="2">
        <f t="shared" si="1148"/>
        <v>167454.16985656001</v>
      </c>
      <c r="D2158" s="68">
        <f>SUM(Y2158:Y$2190)</f>
        <v>5770.9847726299995</v>
      </c>
      <c r="E2158" s="68">
        <f t="shared" si="1135"/>
        <v>161683.18508393</v>
      </c>
      <c r="F2158" s="72">
        <f t="shared" si="1156"/>
        <v>4843.41</v>
      </c>
      <c r="G2158" s="3">
        <f>IF(N2158=1,VLOOKUP(A2157,[1]Plan1!$BG$69:$BI$188,3),G2157)</f>
        <v>4832.2700000000004</v>
      </c>
      <c r="H2158" s="11">
        <f t="shared" si="1157"/>
        <v>42859</v>
      </c>
      <c r="I2158" s="11">
        <f t="shared" si="1158"/>
        <v>42890</v>
      </c>
      <c r="J2158" s="26">
        <f t="shared" si="1136"/>
        <v>-2.3000324151783991E-3</v>
      </c>
      <c r="K2158" s="11">
        <f t="shared" si="1149"/>
        <v>42948</v>
      </c>
      <c r="L2158" s="11">
        <f t="shared" si="1137"/>
        <v>42948</v>
      </c>
      <c r="M2158" s="1">
        <f t="shared" si="1150"/>
        <v>21</v>
      </c>
      <c r="N2158" s="1">
        <f t="shared" si="1153"/>
        <v>20</v>
      </c>
      <c r="O2158" s="2">
        <f t="shared" si="1138"/>
        <v>0.99780937000000003</v>
      </c>
      <c r="P2158" s="10">
        <f t="shared" si="1165"/>
        <v>1.00310038</v>
      </c>
      <c r="Q2158" s="10">
        <f t="shared" si="1159"/>
        <v>1.4513563686074815</v>
      </c>
      <c r="R2158" s="2">
        <f t="shared" si="1164"/>
        <v>1.4481769799999999</v>
      </c>
      <c r="S2158" s="2">
        <f t="shared" si="1154"/>
        <v>1.4193921199999999</v>
      </c>
      <c r="T2158" s="2">
        <f t="shared" si="1139"/>
        <v>237683.12915553999</v>
      </c>
      <c r="U2158" s="2">
        <f t="shared" si="1140"/>
        <v>2420.305538281013</v>
      </c>
      <c r="V2158" s="2">
        <f t="shared" si="1141"/>
        <v>72462.681607696781</v>
      </c>
      <c r="W2158" s="2">
        <f t="shared" si="1142"/>
        <v>242337.1570025378</v>
      </c>
      <c r="X2158" s="27">
        <f t="shared" si="1143"/>
        <v>0</v>
      </c>
      <c r="Y2158" s="2">
        <f t="shared" si="1155"/>
        <v>0</v>
      </c>
      <c r="Z2158" s="67">
        <f t="shared" si="1144"/>
        <v>0</v>
      </c>
      <c r="AA2158" s="2">
        <f t="shared" si="1162"/>
        <v>0</v>
      </c>
      <c r="AB2158" s="26">
        <f t="shared" si="1151"/>
        <v>6.7299999999999999E-2</v>
      </c>
      <c r="AC2158" s="27">
        <f t="shared" si="1133"/>
        <v>20</v>
      </c>
      <c r="AD2158" s="27">
        <v>252</v>
      </c>
      <c r="AE2158" s="10">
        <f t="shared" si="1160"/>
        <v>1.0051825969999999</v>
      </c>
      <c r="AF2158" s="2">
        <f t="shared" si="1163"/>
        <v>1231.8158721100001</v>
      </c>
      <c r="AG2158" s="2">
        <f t="shared" si="1145"/>
        <v>1255.9358228599999</v>
      </c>
      <c r="AH2158" s="3" t="str">
        <f t="shared" si="1146"/>
        <v>-</v>
      </c>
      <c r="AI2158" s="4" t="str">
        <f t="shared" si="1161"/>
        <v>A+J=</v>
      </c>
      <c r="AJ2158" s="11">
        <f t="shared" si="1152"/>
        <v>42950</v>
      </c>
      <c r="AK2158" s="11"/>
      <c r="AL2158" s="4"/>
      <c r="AM2158" s="1"/>
      <c r="AN2158" s="11"/>
      <c r="AO2158" s="1"/>
      <c r="AP2158" s="1"/>
      <c r="AQ2158" s="1"/>
      <c r="AR2158" s="1"/>
      <c r="AS2158" s="6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</row>
    <row r="2159" spans="1:55" x14ac:dyDescent="0.2">
      <c r="A2159" s="144">
        <f t="shared" si="1147"/>
        <v>42948</v>
      </c>
      <c r="B2159" s="2">
        <f t="shared" si="1134"/>
        <v>243630.24685809834</v>
      </c>
      <c r="C2159" s="2">
        <f t="shared" si="1148"/>
        <v>167454.16985656001</v>
      </c>
      <c r="D2159" s="68">
        <f>SUM(Y2159:Y$2190)</f>
        <v>5770.9847726299995</v>
      </c>
      <c r="E2159" s="68">
        <f t="shared" si="1135"/>
        <v>161683.18508393</v>
      </c>
      <c r="F2159" s="72">
        <f t="shared" si="1156"/>
        <v>4843.41</v>
      </c>
      <c r="G2159" s="3">
        <f>IF(N2159=1,VLOOKUP(A2158,[1]Plan1!$BG$69:$BI$188,3),G2158)</f>
        <v>4832.2700000000004</v>
      </c>
      <c r="H2159" s="11">
        <f t="shared" si="1157"/>
        <v>42859</v>
      </c>
      <c r="I2159" s="11">
        <f t="shared" si="1158"/>
        <v>42890</v>
      </c>
      <c r="J2159" s="26">
        <f t="shared" si="1136"/>
        <v>-2.3000324151783991E-3</v>
      </c>
      <c r="K2159" s="11">
        <f t="shared" si="1149"/>
        <v>42979</v>
      </c>
      <c r="L2159" s="11">
        <f t="shared" si="1137"/>
        <v>42948</v>
      </c>
      <c r="M2159" s="1">
        <f t="shared" si="1150"/>
        <v>21</v>
      </c>
      <c r="N2159" s="1">
        <f t="shared" si="1153"/>
        <v>21</v>
      </c>
      <c r="O2159" s="2">
        <f t="shared" si="1138"/>
        <v>0.99769996000000005</v>
      </c>
      <c r="P2159" s="10">
        <f t="shared" si="1165"/>
        <v>1.00310038</v>
      </c>
      <c r="Q2159" s="10">
        <f t="shared" si="1159"/>
        <v>1.4513563686074815</v>
      </c>
      <c r="R2159" s="2">
        <f t="shared" si="1164"/>
        <v>1.44801819</v>
      </c>
      <c r="S2159" s="2">
        <f t="shared" si="1154"/>
        <v>1.4193921199999999</v>
      </c>
      <c r="T2159" s="2">
        <f t="shared" si="1139"/>
        <v>237683.12915553999</v>
      </c>
      <c r="U2159" s="2">
        <f t="shared" si="1140"/>
        <v>2420.305538281013</v>
      </c>
      <c r="V2159" s="2">
        <f t="shared" si="1141"/>
        <v>72437.00793473731</v>
      </c>
      <c r="W2159" s="2">
        <f t="shared" si="1142"/>
        <v>242311.48332957833</v>
      </c>
      <c r="X2159" s="27">
        <f t="shared" si="1143"/>
        <v>70</v>
      </c>
      <c r="Y2159" s="2">
        <f t="shared" si="1155"/>
        <v>2920.3136126300001</v>
      </c>
      <c r="Z2159" s="67">
        <f t="shared" si="1144"/>
        <v>1.7439479800000001E-2</v>
      </c>
      <c r="AA2159" s="2">
        <f t="shared" si="1162"/>
        <v>4145.0701296999996</v>
      </c>
      <c r="AB2159" s="26">
        <f t="shared" si="1151"/>
        <v>6.7299999999999999E-2</v>
      </c>
      <c r="AC2159" s="27">
        <f t="shared" si="1133"/>
        <v>21</v>
      </c>
      <c r="AD2159" s="27">
        <v>252</v>
      </c>
      <c r="AE2159" s="10">
        <f t="shared" si="1160"/>
        <v>1.0054424310000001</v>
      </c>
      <c r="AF2159" s="2">
        <f t="shared" si="1163"/>
        <v>1293.5740302900001</v>
      </c>
      <c r="AG2159" s="2">
        <f t="shared" si="1145"/>
        <v>1318.7635285199999</v>
      </c>
      <c r="AH2159" s="3">
        <f t="shared" si="1146"/>
        <v>5438.6441599899999</v>
      </c>
      <c r="AI2159" s="4" t="str">
        <f t="shared" si="1161"/>
        <v>A+J=</v>
      </c>
      <c r="AJ2159" s="11">
        <f t="shared" si="1152"/>
        <v>42950</v>
      </c>
      <c r="AK2159" s="11"/>
      <c r="AL2159" s="4"/>
      <c r="AM2159" s="1"/>
      <c r="AN2159" s="11"/>
      <c r="AO2159" s="1"/>
      <c r="AP2159" s="1"/>
      <c r="AQ2159" s="1"/>
      <c r="AR2159" s="1"/>
      <c r="AS2159" s="6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</row>
    <row r="2160" spans="1:55" x14ac:dyDescent="0.2">
      <c r="A2160" s="144">
        <f t="shared" si="1147"/>
        <v>42949</v>
      </c>
      <c r="B2160" s="2">
        <f t="shared" si="1134"/>
        <v>238252.39017430102</v>
      </c>
      <c r="C2160" s="2">
        <f t="shared" si="1148"/>
        <v>164533.85624393</v>
      </c>
      <c r="D2160" s="68">
        <f>SUM(Y2160:Y$2190)</f>
        <v>2850.6711599999999</v>
      </c>
      <c r="E2160" s="68">
        <f t="shared" si="1135"/>
        <v>161683.18508393</v>
      </c>
      <c r="F2160" s="72">
        <f t="shared" si="1156"/>
        <v>4832.2700000000004</v>
      </c>
      <c r="G2160" s="3">
        <f>IF(N2160=1,VLOOKUP(A2159,[1]Plan1!$BG$69:$BI$188,3),G2159)</f>
        <v>4843.87</v>
      </c>
      <c r="H2160" s="11">
        <f t="shared" si="1157"/>
        <v>42888</v>
      </c>
      <c r="I2160" s="11">
        <f t="shared" si="1158"/>
        <v>42918</v>
      </c>
      <c r="J2160" s="26">
        <f t="shared" si="1136"/>
        <v>2.4005281161854075E-3</v>
      </c>
      <c r="K2160" s="11">
        <f t="shared" si="1149"/>
        <v>42979</v>
      </c>
      <c r="L2160" s="11">
        <f t="shared" si="1137"/>
        <v>42979</v>
      </c>
      <c r="M2160" s="1">
        <f t="shared" si="1150"/>
        <v>23</v>
      </c>
      <c r="N2160" s="1">
        <f t="shared" si="1153"/>
        <v>1</v>
      </c>
      <c r="O2160" s="2">
        <f t="shared" si="1138"/>
        <v>1.0001042499999999</v>
      </c>
      <c r="P2160" s="10">
        <f t="shared" si="1165"/>
        <v>0.99769996000000005</v>
      </c>
      <c r="Q2160" s="10">
        <f t="shared" si="1159"/>
        <v>1.4480181909054297</v>
      </c>
      <c r="R2160" s="2">
        <f t="shared" si="1164"/>
        <v>1.4481691400000001</v>
      </c>
      <c r="S2160" s="2">
        <f t="shared" si="1154"/>
        <v>1.4193921199999999</v>
      </c>
      <c r="T2160" s="2">
        <f t="shared" si="1139"/>
        <v>233538.05902583999</v>
      </c>
      <c r="U2160" s="2">
        <f t="shared" si="1140"/>
        <v>1195.549021215259</v>
      </c>
      <c r="V2160" s="2">
        <f t="shared" si="1141"/>
        <v>72461.414011525747</v>
      </c>
      <c r="W2160" s="2">
        <f t="shared" si="1142"/>
        <v>238190.81927667101</v>
      </c>
      <c r="X2160" s="27">
        <f t="shared" si="1143"/>
        <v>0</v>
      </c>
      <c r="Y2160" s="2">
        <f t="shared" si="1155"/>
        <v>0</v>
      </c>
      <c r="Z2160" s="67">
        <f t="shared" si="1144"/>
        <v>0</v>
      </c>
      <c r="AA2160" s="2">
        <f t="shared" si="1162"/>
        <v>0</v>
      </c>
      <c r="AB2160" s="26">
        <f t="shared" si="1151"/>
        <v>6.7299999999999999E-2</v>
      </c>
      <c r="AC2160" s="27">
        <f t="shared" si="1133"/>
        <v>1</v>
      </c>
      <c r="AD2160" s="27">
        <v>252</v>
      </c>
      <c r="AE2160" s="10">
        <f t="shared" si="1160"/>
        <v>1.0002584940000001</v>
      </c>
      <c r="AF2160" s="2">
        <f t="shared" si="1163"/>
        <v>60.368187020000001</v>
      </c>
      <c r="AG2160" s="2">
        <f t="shared" si="1145"/>
        <v>61.570897629999997</v>
      </c>
      <c r="AH2160" s="3" t="str">
        <f t="shared" si="1146"/>
        <v>-</v>
      </c>
      <c r="AI2160" s="4" t="str">
        <f t="shared" si="1161"/>
        <v>A+J=</v>
      </c>
      <c r="AJ2160" s="11">
        <f t="shared" si="1152"/>
        <v>42983</v>
      </c>
      <c r="AK2160" s="11"/>
      <c r="AL2160" s="4"/>
      <c r="AM2160" s="1"/>
      <c r="AN2160" s="11"/>
      <c r="AO2160" s="1"/>
      <c r="AP2160" s="1"/>
      <c r="AQ2160" s="1"/>
      <c r="AR2160" s="1"/>
      <c r="AS2160" s="6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</row>
    <row r="2161" spans="1:55" x14ac:dyDescent="0.2">
      <c r="A2161" s="144">
        <f t="shared" si="1147"/>
        <v>42950</v>
      </c>
      <c r="B2161" s="2">
        <f t="shared" si="1134"/>
        <v>238338.39896213313</v>
      </c>
      <c r="C2161" s="2">
        <f t="shared" si="1148"/>
        <v>164533.85624393</v>
      </c>
      <c r="D2161" s="68">
        <f>SUM(Y2161:Y$2190)</f>
        <v>2850.6711599999999</v>
      </c>
      <c r="E2161" s="68">
        <f t="shared" si="1135"/>
        <v>161683.18508393</v>
      </c>
      <c r="F2161" s="72">
        <f t="shared" si="1156"/>
        <v>4832.2700000000004</v>
      </c>
      <c r="G2161" s="3">
        <f>IF(N2161=1,VLOOKUP(A2160,[1]Plan1!$BG$69:$BI$188,3),G2160)</f>
        <v>4843.87</v>
      </c>
      <c r="H2161" s="11">
        <f t="shared" si="1157"/>
        <v>42888</v>
      </c>
      <c r="I2161" s="11">
        <f t="shared" si="1158"/>
        <v>42918</v>
      </c>
      <c r="J2161" s="26">
        <f t="shared" si="1136"/>
        <v>2.4005281161854075E-3</v>
      </c>
      <c r="K2161" s="11">
        <f t="shared" si="1149"/>
        <v>42979</v>
      </c>
      <c r="L2161" s="11">
        <f t="shared" si="1137"/>
        <v>42979</v>
      </c>
      <c r="M2161" s="1">
        <f t="shared" si="1150"/>
        <v>23</v>
      </c>
      <c r="N2161" s="1">
        <f t="shared" si="1153"/>
        <v>2</v>
      </c>
      <c r="O2161" s="2">
        <f t="shared" si="1138"/>
        <v>1.00020851</v>
      </c>
      <c r="P2161" s="10">
        <f t="shared" si="1165"/>
        <v>0.99769996000000005</v>
      </c>
      <c r="Q2161" s="10">
        <f t="shared" si="1159"/>
        <v>1.4480181909054297</v>
      </c>
      <c r="R2161" s="2">
        <f t="shared" si="1164"/>
        <v>1.44832011</v>
      </c>
      <c r="S2161" s="2">
        <f t="shared" si="1154"/>
        <v>1.4193921199999999</v>
      </c>
      <c r="T2161" s="2">
        <f t="shared" si="1139"/>
        <v>233538.05902583999</v>
      </c>
      <c r="U2161" s="2">
        <f t="shared" si="1140"/>
        <v>1195.549021215259</v>
      </c>
      <c r="V2161" s="2">
        <f t="shared" si="1141"/>
        <v>72485.823321977863</v>
      </c>
      <c r="W2161" s="2">
        <f t="shared" si="1142"/>
        <v>238215.22858712313</v>
      </c>
      <c r="X2161" s="27">
        <f t="shared" si="1143"/>
        <v>0</v>
      </c>
      <c r="Y2161" s="2">
        <f t="shared" si="1155"/>
        <v>0</v>
      </c>
      <c r="Z2161" s="67">
        <f t="shared" si="1144"/>
        <v>0</v>
      </c>
      <c r="AA2161" s="2">
        <f t="shared" si="1162"/>
        <v>0</v>
      </c>
      <c r="AB2161" s="26">
        <f t="shared" si="1151"/>
        <v>6.7299999999999999E-2</v>
      </c>
      <c r="AC2161" s="27">
        <f t="shared" si="1133"/>
        <v>2</v>
      </c>
      <c r="AD2161" s="27">
        <v>252</v>
      </c>
      <c r="AE2161" s="10">
        <f t="shared" si="1160"/>
        <v>1.000517055</v>
      </c>
      <c r="AF2161" s="2">
        <f t="shared" si="1163"/>
        <v>120.75202109999999</v>
      </c>
      <c r="AG2161" s="2">
        <f t="shared" si="1145"/>
        <v>123.17037501</v>
      </c>
      <c r="AH2161" s="3" t="str">
        <f t="shared" si="1146"/>
        <v>-</v>
      </c>
      <c r="AI2161" s="4" t="str">
        <f t="shared" si="1161"/>
        <v>A+J=</v>
      </c>
      <c r="AJ2161" s="11">
        <f t="shared" si="1152"/>
        <v>42983</v>
      </c>
      <c r="AK2161" s="11"/>
      <c r="AL2161" s="4"/>
      <c r="AM2161" s="1"/>
      <c r="AN2161" s="11"/>
      <c r="AO2161" s="1"/>
      <c r="AP2161" s="1"/>
      <c r="AQ2161" s="1"/>
      <c r="AR2161" s="1"/>
      <c r="AS2161" s="6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</row>
    <row r="2162" spans="1:55" x14ac:dyDescent="0.2">
      <c r="A2162" s="144">
        <f t="shared" si="1147"/>
        <v>42951</v>
      </c>
      <c r="B2162" s="2">
        <f t="shared" si="1134"/>
        <v>238424.43957078893</v>
      </c>
      <c r="C2162" s="2">
        <f t="shared" si="1148"/>
        <v>164533.85624393</v>
      </c>
      <c r="D2162" s="68">
        <f>SUM(Y2162:Y$2190)</f>
        <v>2850.6711599999999</v>
      </c>
      <c r="E2162" s="68">
        <f t="shared" si="1135"/>
        <v>161683.18508393</v>
      </c>
      <c r="F2162" s="72">
        <f t="shared" si="1156"/>
        <v>4832.2700000000004</v>
      </c>
      <c r="G2162" s="3">
        <f>IF(N2162=1,VLOOKUP(A2161,[1]Plan1!$BG$69:$BI$188,3),G2161)</f>
        <v>4843.87</v>
      </c>
      <c r="H2162" s="11">
        <f t="shared" si="1157"/>
        <v>42888</v>
      </c>
      <c r="I2162" s="11">
        <f t="shared" si="1158"/>
        <v>42918</v>
      </c>
      <c r="J2162" s="26">
        <f t="shared" si="1136"/>
        <v>2.4005281161854075E-3</v>
      </c>
      <c r="K2162" s="11">
        <f t="shared" si="1149"/>
        <v>42979</v>
      </c>
      <c r="L2162" s="11">
        <f t="shared" si="1137"/>
        <v>42979</v>
      </c>
      <c r="M2162" s="1">
        <f t="shared" si="1150"/>
        <v>23</v>
      </c>
      <c r="N2162" s="1">
        <f t="shared" si="1153"/>
        <v>3</v>
      </c>
      <c r="O2162" s="2">
        <f t="shared" si="1138"/>
        <v>1.00031278</v>
      </c>
      <c r="P2162" s="10">
        <f t="shared" si="1165"/>
        <v>0.99769996000000005</v>
      </c>
      <c r="Q2162" s="10">
        <f t="shared" si="1159"/>
        <v>1.4480181909054297</v>
      </c>
      <c r="R2162" s="2">
        <f t="shared" si="1164"/>
        <v>1.4484710999999999</v>
      </c>
      <c r="S2162" s="2">
        <f t="shared" si="1154"/>
        <v>1.4193921199999999</v>
      </c>
      <c r="T2162" s="2">
        <f t="shared" si="1139"/>
        <v>233538.05902583999</v>
      </c>
      <c r="U2162" s="2">
        <f t="shared" si="1140"/>
        <v>1195.549021215259</v>
      </c>
      <c r="V2162" s="2">
        <f t="shared" si="1141"/>
        <v>72510.235866093659</v>
      </c>
      <c r="W2162" s="2">
        <f t="shared" si="1142"/>
        <v>238239.64113123892</v>
      </c>
      <c r="X2162" s="27">
        <f t="shared" si="1143"/>
        <v>0</v>
      </c>
      <c r="Y2162" s="2">
        <f t="shared" si="1155"/>
        <v>0</v>
      </c>
      <c r="Z2162" s="67">
        <f t="shared" si="1144"/>
        <v>0</v>
      </c>
      <c r="AA2162" s="2">
        <f t="shared" si="1162"/>
        <v>0</v>
      </c>
      <c r="AB2162" s="26">
        <f t="shared" si="1151"/>
        <v>6.7299999999999999E-2</v>
      </c>
      <c r="AC2162" s="27">
        <f t="shared" si="1133"/>
        <v>3</v>
      </c>
      <c r="AD2162" s="27">
        <v>252</v>
      </c>
      <c r="AE2162" s="10">
        <f t="shared" si="1160"/>
        <v>1.0007756830000001</v>
      </c>
      <c r="AF2162" s="2">
        <f t="shared" si="1163"/>
        <v>181.15150223000001</v>
      </c>
      <c r="AG2162" s="2">
        <f t="shared" si="1145"/>
        <v>184.79843955000001</v>
      </c>
      <c r="AH2162" s="3" t="str">
        <f t="shared" si="1146"/>
        <v>-</v>
      </c>
      <c r="AI2162" s="4" t="str">
        <f t="shared" si="1161"/>
        <v>A+J=</v>
      </c>
      <c r="AJ2162" s="11">
        <f t="shared" si="1152"/>
        <v>42983</v>
      </c>
      <c r="AK2162" s="11"/>
      <c r="AL2162" s="4"/>
      <c r="AM2162" s="1"/>
      <c r="AN2162" s="11"/>
      <c r="AO2162" s="1"/>
      <c r="AP2162" s="1"/>
      <c r="AQ2162" s="1"/>
      <c r="AR2162" s="1"/>
      <c r="AS2162" s="6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</row>
    <row r="2163" spans="1:55" x14ac:dyDescent="0.2">
      <c r="A2163" s="144">
        <f t="shared" si="1147"/>
        <v>42952</v>
      </c>
      <c r="B2163" s="2">
        <f t="shared" si="1134"/>
        <v>238510.51015090663</v>
      </c>
      <c r="C2163" s="2">
        <f t="shared" si="1148"/>
        <v>164533.85624393</v>
      </c>
      <c r="D2163" s="68">
        <f>SUM(Y2163:Y$2190)</f>
        <v>2850.6711599999999</v>
      </c>
      <c r="E2163" s="68">
        <f t="shared" si="1135"/>
        <v>161683.18508393</v>
      </c>
      <c r="F2163" s="72">
        <f t="shared" si="1156"/>
        <v>4832.2700000000004</v>
      </c>
      <c r="G2163" s="3">
        <f>IF(N2163=1,VLOOKUP(A2162,[1]Plan1!$BG$69:$BI$188,3),G2162)</f>
        <v>4843.87</v>
      </c>
      <c r="H2163" s="11">
        <f t="shared" si="1157"/>
        <v>42888</v>
      </c>
      <c r="I2163" s="11">
        <f t="shared" si="1158"/>
        <v>42918</v>
      </c>
      <c r="J2163" s="26">
        <f t="shared" si="1136"/>
        <v>2.4005281161854075E-3</v>
      </c>
      <c r="K2163" s="11">
        <f t="shared" si="1149"/>
        <v>42979</v>
      </c>
      <c r="L2163" s="11">
        <f t="shared" si="1137"/>
        <v>42979</v>
      </c>
      <c r="M2163" s="1">
        <f t="shared" si="1150"/>
        <v>23</v>
      </c>
      <c r="N2163" s="1">
        <f t="shared" si="1153"/>
        <v>4</v>
      </c>
      <c r="O2163" s="2">
        <f t="shared" si="1138"/>
        <v>1.00041706</v>
      </c>
      <c r="P2163" s="10">
        <f t="shared" si="1165"/>
        <v>0.99769996000000005</v>
      </c>
      <c r="Q2163" s="10">
        <f t="shared" si="1159"/>
        <v>1.4480181909054297</v>
      </c>
      <c r="R2163" s="2">
        <f t="shared" si="1164"/>
        <v>1.4486220999999999</v>
      </c>
      <c r="S2163" s="2">
        <f t="shared" si="1154"/>
        <v>1.4193921199999999</v>
      </c>
      <c r="T2163" s="2">
        <f t="shared" si="1139"/>
        <v>233538.05902583999</v>
      </c>
      <c r="U2163" s="2">
        <f t="shared" si="1140"/>
        <v>1195.549021215259</v>
      </c>
      <c r="V2163" s="2">
        <f t="shared" si="1141"/>
        <v>72534.650027041338</v>
      </c>
      <c r="W2163" s="2">
        <f t="shared" si="1142"/>
        <v>238264.05529218662</v>
      </c>
      <c r="X2163" s="27">
        <f t="shared" si="1143"/>
        <v>0</v>
      </c>
      <c r="Y2163" s="2">
        <f t="shared" si="1155"/>
        <v>0</v>
      </c>
      <c r="Z2163" s="67">
        <f t="shared" si="1144"/>
        <v>0</v>
      </c>
      <c r="AA2163" s="2">
        <f t="shared" si="1162"/>
        <v>0</v>
      </c>
      <c r="AB2163" s="26">
        <f t="shared" si="1151"/>
        <v>6.7299999999999999E-2</v>
      </c>
      <c r="AC2163" s="27">
        <f t="shared" si="1133"/>
        <v>4</v>
      </c>
      <c r="AD2163" s="27">
        <v>252</v>
      </c>
      <c r="AE2163" s="10">
        <f t="shared" si="1160"/>
        <v>1.0010343770000001</v>
      </c>
      <c r="AF2163" s="2">
        <f t="shared" si="1163"/>
        <v>241.56639688000001</v>
      </c>
      <c r="AG2163" s="2">
        <f t="shared" si="1145"/>
        <v>246.45485872</v>
      </c>
      <c r="AH2163" s="3" t="str">
        <f t="shared" si="1146"/>
        <v>-</v>
      </c>
      <c r="AI2163" s="4" t="str">
        <f t="shared" si="1161"/>
        <v>A+J=</v>
      </c>
      <c r="AJ2163" s="11">
        <f t="shared" si="1152"/>
        <v>42983</v>
      </c>
      <c r="AK2163" s="11"/>
      <c r="AL2163" s="4"/>
      <c r="AM2163" s="1"/>
      <c r="AN2163" s="11"/>
      <c r="AO2163" s="1"/>
      <c r="AP2163" s="1"/>
      <c r="AQ2163" s="1"/>
      <c r="AR2163" s="1"/>
      <c r="AS2163" s="6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</row>
    <row r="2164" spans="1:55" x14ac:dyDescent="0.2">
      <c r="A2164" s="144">
        <f t="shared" si="1147"/>
        <v>42953</v>
      </c>
      <c r="B2164" s="2">
        <f t="shared" si="1134"/>
        <v>238510.51015090663</v>
      </c>
      <c r="C2164" s="2">
        <f t="shared" si="1148"/>
        <v>164533.85624393</v>
      </c>
      <c r="D2164" s="68">
        <f>SUM(Y2164:Y$2190)</f>
        <v>2850.6711599999999</v>
      </c>
      <c r="E2164" s="68">
        <f t="shared" si="1135"/>
        <v>161683.18508393</v>
      </c>
      <c r="F2164" s="72">
        <f t="shared" si="1156"/>
        <v>4832.2700000000004</v>
      </c>
      <c r="G2164" s="3">
        <f>IF(N2164=1,VLOOKUP(A2163,[1]Plan1!$BG$69:$BI$188,3),G2163)</f>
        <v>4843.87</v>
      </c>
      <c r="H2164" s="11">
        <f t="shared" si="1157"/>
        <v>42888</v>
      </c>
      <c r="I2164" s="11">
        <f t="shared" si="1158"/>
        <v>42918</v>
      </c>
      <c r="J2164" s="26">
        <f t="shared" si="1136"/>
        <v>2.4005281161854075E-3</v>
      </c>
      <c r="K2164" s="11">
        <f t="shared" si="1149"/>
        <v>42979</v>
      </c>
      <c r="L2164" s="11">
        <f t="shared" si="1137"/>
        <v>42979</v>
      </c>
      <c r="M2164" s="1">
        <f t="shared" si="1150"/>
        <v>23</v>
      </c>
      <c r="N2164" s="1">
        <f t="shared" si="1153"/>
        <v>4</v>
      </c>
      <c r="O2164" s="2">
        <f t="shared" si="1138"/>
        <v>1.00041706</v>
      </c>
      <c r="P2164" s="10">
        <f t="shared" si="1165"/>
        <v>0.99769996000000005</v>
      </c>
      <c r="Q2164" s="10">
        <f t="shared" si="1159"/>
        <v>1.4480181909054297</v>
      </c>
      <c r="R2164" s="2">
        <f t="shared" si="1164"/>
        <v>1.4486220999999999</v>
      </c>
      <c r="S2164" s="2">
        <f t="shared" si="1154"/>
        <v>1.4193921199999999</v>
      </c>
      <c r="T2164" s="2">
        <f t="shared" si="1139"/>
        <v>233538.05902583999</v>
      </c>
      <c r="U2164" s="2">
        <f t="shared" si="1140"/>
        <v>1195.549021215259</v>
      </c>
      <c r="V2164" s="2">
        <f t="shared" si="1141"/>
        <v>72534.650027041338</v>
      </c>
      <c r="W2164" s="2">
        <f t="shared" si="1142"/>
        <v>238264.05529218662</v>
      </c>
      <c r="X2164" s="27">
        <f t="shared" si="1143"/>
        <v>0</v>
      </c>
      <c r="Y2164" s="2">
        <f t="shared" si="1155"/>
        <v>0</v>
      </c>
      <c r="Z2164" s="67">
        <f t="shared" si="1144"/>
        <v>0</v>
      </c>
      <c r="AA2164" s="2">
        <f t="shared" si="1162"/>
        <v>0</v>
      </c>
      <c r="AB2164" s="26">
        <f t="shared" si="1151"/>
        <v>6.7299999999999999E-2</v>
      </c>
      <c r="AC2164" s="27">
        <f t="shared" si="1133"/>
        <v>4</v>
      </c>
      <c r="AD2164" s="27">
        <v>252</v>
      </c>
      <c r="AE2164" s="10">
        <f t="shared" si="1160"/>
        <v>1.0010343770000001</v>
      </c>
      <c r="AF2164" s="2">
        <f t="shared" si="1163"/>
        <v>241.56639688000001</v>
      </c>
      <c r="AG2164" s="2">
        <f t="shared" si="1145"/>
        <v>246.45485872</v>
      </c>
      <c r="AH2164" s="3" t="str">
        <f t="shared" si="1146"/>
        <v>-</v>
      </c>
      <c r="AI2164" s="4" t="str">
        <f t="shared" si="1161"/>
        <v>A+J=</v>
      </c>
      <c r="AJ2164" s="11">
        <f t="shared" si="1152"/>
        <v>42983</v>
      </c>
      <c r="AK2164" s="11"/>
      <c r="AL2164" s="4"/>
      <c r="AM2164" s="1"/>
      <c r="AN2164" s="11"/>
      <c r="AO2164" s="1"/>
      <c r="AP2164" s="1"/>
      <c r="AQ2164" s="1"/>
      <c r="AR2164" s="1"/>
      <c r="AS2164" s="6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</row>
    <row r="2165" spans="1:55" x14ac:dyDescent="0.2">
      <c r="A2165" s="144">
        <f t="shared" si="1147"/>
        <v>42954</v>
      </c>
      <c r="B2165" s="2">
        <f t="shared" si="1134"/>
        <v>238510.51015090663</v>
      </c>
      <c r="C2165" s="2">
        <f t="shared" si="1148"/>
        <v>164533.85624393</v>
      </c>
      <c r="D2165" s="68">
        <f>SUM(Y2165:Y$2190)</f>
        <v>2850.6711599999999</v>
      </c>
      <c r="E2165" s="68">
        <f t="shared" si="1135"/>
        <v>161683.18508393</v>
      </c>
      <c r="F2165" s="72">
        <f t="shared" si="1156"/>
        <v>4832.2700000000004</v>
      </c>
      <c r="G2165" s="3">
        <f>IF(N2165=1,VLOOKUP(A2164,[1]Plan1!$BG$69:$BI$188,3),G2164)</f>
        <v>4843.87</v>
      </c>
      <c r="H2165" s="11">
        <f t="shared" si="1157"/>
        <v>42888</v>
      </c>
      <c r="I2165" s="11">
        <f t="shared" si="1158"/>
        <v>42918</v>
      </c>
      <c r="J2165" s="26">
        <f t="shared" si="1136"/>
        <v>2.4005281161854075E-3</v>
      </c>
      <c r="K2165" s="11">
        <f t="shared" si="1149"/>
        <v>42979</v>
      </c>
      <c r="L2165" s="11">
        <f t="shared" si="1137"/>
        <v>42979</v>
      </c>
      <c r="M2165" s="1">
        <f t="shared" si="1150"/>
        <v>23</v>
      </c>
      <c r="N2165" s="1">
        <f t="shared" si="1153"/>
        <v>4</v>
      </c>
      <c r="O2165" s="2">
        <f t="shared" si="1138"/>
        <v>1.00041706</v>
      </c>
      <c r="P2165" s="10">
        <f t="shared" si="1165"/>
        <v>0.99769996000000005</v>
      </c>
      <c r="Q2165" s="10">
        <f t="shared" si="1159"/>
        <v>1.4480181909054297</v>
      </c>
      <c r="R2165" s="2">
        <f t="shared" si="1164"/>
        <v>1.4486220999999999</v>
      </c>
      <c r="S2165" s="2">
        <f t="shared" si="1154"/>
        <v>1.4193921199999999</v>
      </c>
      <c r="T2165" s="2">
        <f t="shared" si="1139"/>
        <v>233538.05902583999</v>
      </c>
      <c r="U2165" s="2">
        <f t="shared" si="1140"/>
        <v>1195.549021215259</v>
      </c>
      <c r="V2165" s="2">
        <f t="shared" si="1141"/>
        <v>72534.650027041338</v>
      </c>
      <c r="W2165" s="2">
        <f t="shared" si="1142"/>
        <v>238264.05529218662</v>
      </c>
      <c r="X2165" s="27">
        <f t="shared" si="1143"/>
        <v>0</v>
      </c>
      <c r="Y2165" s="2">
        <f t="shared" si="1155"/>
        <v>0</v>
      </c>
      <c r="Z2165" s="67">
        <f t="shared" si="1144"/>
        <v>0</v>
      </c>
      <c r="AA2165" s="2">
        <f t="shared" si="1162"/>
        <v>0</v>
      </c>
      <c r="AB2165" s="26">
        <f t="shared" si="1151"/>
        <v>6.7299999999999999E-2</v>
      </c>
      <c r="AC2165" s="27">
        <f t="shared" si="1133"/>
        <v>4</v>
      </c>
      <c r="AD2165" s="27">
        <v>252</v>
      </c>
      <c r="AE2165" s="10">
        <f t="shared" si="1160"/>
        <v>1.0010343770000001</v>
      </c>
      <c r="AF2165" s="2">
        <f t="shared" si="1163"/>
        <v>241.56639688000001</v>
      </c>
      <c r="AG2165" s="2">
        <f t="shared" si="1145"/>
        <v>246.45485872</v>
      </c>
      <c r="AH2165" s="3" t="str">
        <f t="shared" si="1146"/>
        <v>-</v>
      </c>
      <c r="AI2165" s="4" t="str">
        <f t="shared" si="1161"/>
        <v>A+J=</v>
      </c>
      <c r="AJ2165" s="11">
        <f t="shared" si="1152"/>
        <v>42983</v>
      </c>
      <c r="AK2165" s="11"/>
      <c r="AL2165" s="4"/>
      <c r="AM2165" s="1"/>
      <c r="AN2165" s="11"/>
      <c r="AO2165" s="1"/>
      <c r="AP2165" s="1"/>
      <c r="AQ2165" s="1"/>
      <c r="AR2165" s="1"/>
      <c r="AS2165" s="6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</row>
    <row r="2166" spans="1:55" x14ac:dyDescent="0.2">
      <c r="A2166" s="144">
        <f t="shared" si="1147"/>
        <v>42955</v>
      </c>
      <c r="B2166" s="2">
        <f t="shared" si="1134"/>
        <v>238596.612804078</v>
      </c>
      <c r="C2166" s="2">
        <f t="shared" si="1148"/>
        <v>164533.85624393</v>
      </c>
      <c r="D2166" s="68">
        <f>SUM(Y2166:Y$2190)</f>
        <v>2850.6711599999999</v>
      </c>
      <c r="E2166" s="68">
        <f t="shared" si="1135"/>
        <v>161683.18508393</v>
      </c>
      <c r="F2166" s="72">
        <f t="shared" si="1156"/>
        <v>4832.2700000000004</v>
      </c>
      <c r="G2166" s="3">
        <f>IF(N2166=1,VLOOKUP(A2165,[1]Plan1!$BG$69:$BI$188,3),G2165)</f>
        <v>4843.87</v>
      </c>
      <c r="H2166" s="11">
        <f t="shared" si="1157"/>
        <v>42888</v>
      </c>
      <c r="I2166" s="11">
        <f t="shared" si="1158"/>
        <v>42918</v>
      </c>
      <c r="J2166" s="26">
        <f t="shared" si="1136"/>
        <v>2.4005281161854075E-3</v>
      </c>
      <c r="K2166" s="11">
        <f t="shared" si="1149"/>
        <v>42979</v>
      </c>
      <c r="L2166" s="11">
        <f t="shared" si="1137"/>
        <v>42979</v>
      </c>
      <c r="M2166" s="1">
        <f t="shared" si="1150"/>
        <v>23</v>
      </c>
      <c r="N2166" s="1">
        <f t="shared" si="1153"/>
        <v>5</v>
      </c>
      <c r="O2166" s="2">
        <f t="shared" si="1138"/>
        <v>1.00052136</v>
      </c>
      <c r="P2166" s="10">
        <f t="shared" si="1165"/>
        <v>0.99769996000000005</v>
      </c>
      <c r="Q2166" s="10">
        <f t="shared" si="1159"/>
        <v>1.4480181909054297</v>
      </c>
      <c r="R2166" s="2">
        <f t="shared" si="1164"/>
        <v>1.44877312</v>
      </c>
      <c r="S2166" s="2">
        <f t="shared" si="1154"/>
        <v>1.4193921199999999</v>
      </c>
      <c r="T2166" s="2">
        <f t="shared" si="1139"/>
        <v>233538.05902583999</v>
      </c>
      <c r="U2166" s="2">
        <f t="shared" si="1140"/>
        <v>1195.549021215259</v>
      </c>
      <c r="V2166" s="2">
        <f t="shared" si="1141"/>
        <v>72559.067421652726</v>
      </c>
      <c r="W2166" s="2">
        <f t="shared" si="1142"/>
        <v>238288.47268679799</v>
      </c>
      <c r="X2166" s="27">
        <f t="shared" si="1143"/>
        <v>0</v>
      </c>
      <c r="Y2166" s="2">
        <f t="shared" si="1155"/>
        <v>0</v>
      </c>
      <c r="Z2166" s="67">
        <f t="shared" si="1144"/>
        <v>0</v>
      </c>
      <c r="AA2166" s="2">
        <f t="shared" si="1162"/>
        <v>0</v>
      </c>
      <c r="AB2166" s="26">
        <f t="shared" si="1151"/>
        <v>6.7299999999999999E-2</v>
      </c>
      <c r="AC2166" s="27">
        <f t="shared" si="1133"/>
        <v>5</v>
      </c>
      <c r="AD2166" s="27">
        <v>252</v>
      </c>
      <c r="AE2166" s="10">
        <f t="shared" si="1160"/>
        <v>1.0012931389999999</v>
      </c>
      <c r="AF2166" s="2">
        <f t="shared" si="1163"/>
        <v>301.99717211000001</v>
      </c>
      <c r="AG2166" s="2">
        <f t="shared" si="1145"/>
        <v>308.14011728000003</v>
      </c>
      <c r="AH2166" s="3" t="str">
        <f t="shared" si="1146"/>
        <v>-</v>
      </c>
      <c r="AI2166" s="4" t="str">
        <f t="shared" si="1161"/>
        <v>A+J=</v>
      </c>
      <c r="AJ2166" s="11">
        <f t="shared" si="1152"/>
        <v>42983</v>
      </c>
      <c r="AK2166" s="11"/>
      <c r="AL2166" s="4"/>
      <c r="AM2166" s="1"/>
      <c r="AN2166" s="11"/>
      <c r="AO2166" s="1"/>
      <c r="AP2166" s="1"/>
      <c r="AQ2166" s="1"/>
      <c r="AR2166" s="1"/>
      <c r="AS2166" s="6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</row>
    <row r="2167" spans="1:55" x14ac:dyDescent="0.2">
      <c r="A2167" s="144">
        <f t="shared" si="1147"/>
        <v>42956</v>
      </c>
      <c r="B2167" s="2">
        <f t="shared" si="1134"/>
        <v>238682.74544183124</v>
      </c>
      <c r="C2167" s="2">
        <f t="shared" si="1148"/>
        <v>164533.85624393</v>
      </c>
      <c r="D2167" s="68">
        <f>SUM(Y2167:Y$2190)</f>
        <v>2850.6711599999999</v>
      </c>
      <c r="E2167" s="68">
        <f t="shared" si="1135"/>
        <v>161683.18508393</v>
      </c>
      <c r="F2167" s="72">
        <f t="shared" si="1156"/>
        <v>4832.2700000000004</v>
      </c>
      <c r="G2167" s="3">
        <f>IF(N2167=1,VLOOKUP(A2166,[1]Plan1!$BG$69:$BI$188,3),G2166)</f>
        <v>4843.87</v>
      </c>
      <c r="H2167" s="11">
        <f t="shared" si="1157"/>
        <v>42888</v>
      </c>
      <c r="I2167" s="11">
        <f t="shared" si="1158"/>
        <v>42918</v>
      </c>
      <c r="J2167" s="26">
        <f t="shared" si="1136"/>
        <v>2.4005281161854075E-3</v>
      </c>
      <c r="K2167" s="11">
        <f t="shared" si="1149"/>
        <v>42979</v>
      </c>
      <c r="L2167" s="11">
        <f t="shared" si="1137"/>
        <v>42979</v>
      </c>
      <c r="M2167" s="1">
        <f t="shared" si="1150"/>
        <v>23</v>
      </c>
      <c r="N2167" s="1">
        <f t="shared" si="1153"/>
        <v>6</v>
      </c>
      <c r="O2167" s="2">
        <f t="shared" si="1138"/>
        <v>1.0006256600000001</v>
      </c>
      <c r="P2167" s="10">
        <f t="shared" si="1165"/>
        <v>0.99769996000000005</v>
      </c>
      <c r="Q2167" s="10">
        <f t="shared" si="1159"/>
        <v>1.4480181909054297</v>
      </c>
      <c r="R2167" s="2">
        <f t="shared" si="1164"/>
        <v>1.4489241500000001</v>
      </c>
      <c r="S2167" s="2">
        <f t="shared" si="1154"/>
        <v>1.4193921199999999</v>
      </c>
      <c r="T2167" s="2">
        <f t="shared" si="1139"/>
        <v>233538.05902583999</v>
      </c>
      <c r="U2167" s="2">
        <f t="shared" si="1140"/>
        <v>1195.549021215259</v>
      </c>
      <c r="V2167" s="2">
        <f t="shared" si="1141"/>
        <v>72583.486433095968</v>
      </c>
      <c r="W2167" s="2">
        <f t="shared" si="1142"/>
        <v>238312.89169824123</v>
      </c>
      <c r="X2167" s="27">
        <f t="shared" si="1143"/>
        <v>0</v>
      </c>
      <c r="Y2167" s="2">
        <f t="shared" si="1155"/>
        <v>0</v>
      </c>
      <c r="Z2167" s="67">
        <f t="shared" si="1144"/>
        <v>0</v>
      </c>
      <c r="AA2167" s="2">
        <f t="shared" si="1162"/>
        <v>0</v>
      </c>
      <c r="AB2167" s="26">
        <f t="shared" si="1151"/>
        <v>6.7299999999999999E-2</v>
      </c>
      <c r="AC2167" s="27">
        <f t="shared" si="1133"/>
        <v>6</v>
      </c>
      <c r="AD2167" s="27">
        <v>252</v>
      </c>
      <c r="AE2167" s="10">
        <f t="shared" si="1160"/>
        <v>1.0015519669999999</v>
      </c>
      <c r="AF2167" s="2">
        <f t="shared" si="1163"/>
        <v>362.44336084999998</v>
      </c>
      <c r="AG2167" s="2">
        <f t="shared" si="1145"/>
        <v>369.85374359000002</v>
      </c>
      <c r="AH2167" s="3" t="str">
        <f t="shared" si="1146"/>
        <v>-</v>
      </c>
      <c r="AI2167" s="4" t="str">
        <f t="shared" si="1161"/>
        <v>A+J=</v>
      </c>
      <c r="AJ2167" s="11">
        <f t="shared" si="1152"/>
        <v>42983</v>
      </c>
      <c r="AK2167" s="11"/>
      <c r="AL2167" s="4"/>
      <c r="AM2167" s="1"/>
      <c r="AN2167" s="11"/>
      <c r="AO2167" s="1"/>
      <c r="AP2167" s="1"/>
      <c r="AQ2167" s="1"/>
      <c r="AR2167" s="1"/>
      <c r="AS2167" s="6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</row>
    <row r="2168" spans="1:55" x14ac:dyDescent="0.2">
      <c r="A2168" s="144">
        <f t="shared" si="1147"/>
        <v>42957</v>
      </c>
      <c r="B2168" s="2">
        <f t="shared" si="1134"/>
        <v>238768.9115481</v>
      </c>
      <c r="C2168" s="2">
        <f t="shared" si="1148"/>
        <v>164533.85624393</v>
      </c>
      <c r="D2168" s="68">
        <f>SUM(Y2168:Y$2190)</f>
        <v>2850.6711599999999</v>
      </c>
      <c r="E2168" s="68">
        <f t="shared" si="1135"/>
        <v>161683.18508393</v>
      </c>
      <c r="F2168" s="72">
        <f t="shared" si="1156"/>
        <v>4832.2700000000004</v>
      </c>
      <c r="G2168" s="3">
        <f>IF(N2168=1,VLOOKUP(A2167,[1]Plan1!$BG$69:$BI$188,3),G2167)</f>
        <v>4843.87</v>
      </c>
      <c r="H2168" s="11">
        <f t="shared" si="1157"/>
        <v>42888</v>
      </c>
      <c r="I2168" s="11">
        <f t="shared" si="1158"/>
        <v>42918</v>
      </c>
      <c r="J2168" s="26">
        <f t="shared" si="1136"/>
        <v>2.4005281161854075E-3</v>
      </c>
      <c r="K2168" s="11">
        <f t="shared" si="1149"/>
        <v>42979</v>
      </c>
      <c r="L2168" s="11">
        <f t="shared" si="1137"/>
        <v>42979</v>
      </c>
      <c r="M2168" s="1">
        <f t="shared" si="1150"/>
        <v>23</v>
      </c>
      <c r="N2168" s="1">
        <f t="shared" si="1153"/>
        <v>7</v>
      </c>
      <c r="O2168" s="2">
        <f t="shared" si="1138"/>
        <v>1.00072998</v>
      </c>
      <c r="P2168" s="10">
        <f t="shared" si="1165"/>
        <v>0.99769996000000005</v>
      </c>
      <c r="Q2168" s="10">
        <f t="shared" si="1159"/>
        <v>1.4480181909054297</v>
      </c>
      <c r="R2168" s="2">
        <f t="shared" si="1164"/>
        <v>1.4490752099999999</v>
      </c>
      <c r="S2168" s="2">
        <f t="shared" si="1154"/>
        <v>1.4193921199999999</v>
      </c>
      <c r="T2168" s="2">
        <f t="shared" si="1139"/>
        <v>233538.05902583999</v>
      </c>
      <c r="U2168" s="2">
        <f t="shared" si="1140"/>
        <v>1195.549021215259</v>
      </c>
      <c r="V2168" s="2">
        <f t="shared" si="1141"/>
        <v>72607.91029503473</v>
      </c>
      <c r="W2168" s="2">
        <f t="shared" si="1142"/>
        <v>238337.31556018</v>
      </c>
      <c r="X2168" s="27">
        <f t="shared" si="1143"/>
        <v>0</v>
      </c>
      <c r="Y2168" s="2">
        <f t="shared" si="1155"/>
        <v>0</v>
      </c>
      <c r="Z2168" s="67">
        <f t="shared" si="1144"/>
        <v>0</v>
      </c>
      <c r="AA2168" s="2">
        <f t="shared" si="1162"/>
        <v>0</v>
      </c>
      <c r="AB2168" s="26">
        <f t="shared" si="1151"/>
        <v>6.7299999999999999E-2</v>
      </c>
      <c r="AC2168" s="27">
        <f t="shared" si="1133"/>
        <v>7</v>
      </c>
      <c r="AD2168" s="27">
        <v>252</v>
      </c>
      <c r="AE2168" s="10">
        <f t="shared" si="1160"/>
        <v>1.0018108619999999</v>
      </c>
      <c r="AF2168" s="2">
        <f t="shared" si="1163"/>
        <v>422.90519663999999</v>
      </c>
      <c r="AG2168" s="2">
        <f t="shared" si="1145"/>
        <v>431.59598792000003</v>
      </c>
      <c r="AH2168" s="3" t="str">
        <f t="shared" si="1146"/>
        <v>-</v>
      </c>
      <c r="AI2168" s="4" t="str">
        <f t="shared" si="1161"/>
        <v>A+J=</v>
      </c>
      <c r="AJ2168" s="11">
        <f t="shared" si="1152"/>
        <v>42983</v>
      </c>
      <c r="AK2168" s="11"/>
      <c r="AL2168" s="4"/>
      <c r="AM2168" s="1"/>
      <c r="AN2168" s="11"/>
      <c r="AO2168" s="1"/>
      <c r="AP2168" s="1"/>
      <c r="AQ2168" s="1"/>
      <c r="AR2168" s="1"/>
      <c r="AS2168" s="6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</row>
    <row r="2169" spans="1:55" x14ac:dyDescent="0.2">
      <c r="A2169" s="144">
        <f t="shared" si="1147"/>
        <v>42958</v>
      </c>
      <c r="B2169" s="2">
        <f t="shared" si="1134"/>
        <v>238855.10812959063</v>
      </c>
      <c r="C2169" s="2">
        <f t="shared" si="1148"/>
        <v>164533.85624393</v>
      </c>
      <c r="D2169" s="68">
        <f>SUM(Y2169:Y$2190)</f>
        <v>2850.6711599999999</v>
      </c>
      <c r="E2169" s="68">
        <f t="shared" si="1135"/>
        <v>161683.18508393</v>
      </c>
      <c r="F2169" s="72">
        <f t="shared" si="1156"/>
        <v>4832.2700000000004</v>
      </c>
      <c r="G2169" s="3">
        <f>IF(N2169=1,VLOOKUP(A2168,[1]Plan1!$BG$69:$BI$188,3),G2168)</f>
        <v>4843.87</v>
      </c>
      <c r="H2169" s="11">
        <f t="shared" si="1157"/>
        <v>42888</v>
      </c>
      <c r="I2169" s="11">
        <f t="shared" si="1158"/>
        <v>42918</v>
      </c>
      <c r="J2169" s="26">
        <f t="shared" si="1136"/>
        <v>2.4005281161854075E-3</v>
      </c>
      <c r="K2169" s="11">
        <f t="shared" si="1149"/>
        <v>42979</v>
      </c>
      <c r="L2169" s="11">
        <f t="shared" si="1137"/>
        <v>42979</v>
      </c>
      <c r="M2169" s="1">
        <f t="shared" si="1150"/>
        <v>23</v>
      </c>
      <c r="N2169" s="1">
        <f t="shared" si="1153"/>
        <v>8</v>
      </c>
      <c r="O2169" s="2">
        <f t="shared" si="1138"/>
        <v>1.0008343099999999</v>
      </c>
      <c r="P2169" s="10">
        <f t="shared" si="1165"/>
        <v>0.99769996000000005</v>
      </c>
      <c r="Q2169" s="10">
        <f t="shared" si="1159"/>
        <v>1.4480181909054297</v>
      </c>
      <c r="R2169" s="2">
        <f t="shared" si="1164"/>
        <v>1.44922628</v>
      </c>
      <c r="S2169" s="2">
        <f t="shared" si="1154"/>
        <v>1.4193921199999999</v>
      </c>
      <c r="T2169" s="2">
        <f t="shared" si="1139"/>
        <v>233538.05902583999</v>
      </c>
      <c r="U2169" s="2">
        <f t="shared" si="1140"/>
        <v>1195.549021215259</v>
      </c>
      <c r="V2169" s="2">
        <f t="shared" si="1141"/>
        <v>72632.33577380536</v>
      </c>
      <c r="W2169" s="2">
        <f t="shared" si="1142"/>
        <v>238361.74103895063</v>
      </c>
      <c r="X2169" s="27">
        <f t="shared" si="1143"/>
        <v>0</v>
      </c>
      <c r="Y2169" s="2">
        <f t="shared" si="1155"/>
        <v>0</v>
      </c>
      <c r="Z2169" s="67">
        <f t="shared" si="1144"/>
        <v>0</v>
      </c>
      <c r="AA2169" s="2">
        <f t="shared" si="1162"/>
        <v>0</v>
      </c>
      <c r="AB2169" s="26">
        <f t="shared" si="1151"/>
        <v>6.7299999999999999E-2</v>
      </c>
      <c r="AC2169" s="27">
        <f t="shared" si="1133"/>
        <v>8</v>
      </c>
      <c r="AD2169" s="27">
        <v>252</v>
      </c>
      <c r="AE2169" s="10">
        <f t="shared" si="1160"/>
        <v>1.002069825</v>
      </c>
      <c r="AF2169" s="2">
        <f t="shared" si="1163"/>
        <v>483.38291301999999</v>
      </c>
      <c r="AG2169" s="2">
        <f t="shared" si="1145"/>
        <v>493.36709064000001</v>
      </c>
      <c r="AH2169" s="3" t="str">
        <f t="shared" si="1146"/>
        <v>-</v>
      </c>
      <c r="AI2169" s="4" t="str">
        <f t="shared" si="1161"/>
        <v>A+J=</v>
      </c>
      <c r="AJ2169" s="11">
        <f t="shared" si="1152"/>
        <v>42983</v>
      </c>
      <c r="AK2169" s="11"/>
      <c r="AL2169" s="4"/>
      <c r="AM2169" s="1"/>
      <c r="AN2169" s="11"/>
      <c r="AO2169" s="1"/>
      <c r="AP2169" s="1"/>
      <c r="AQ2169" s="1"/>
      <c r="AR2169" s="1"/>
      <c r="AS2169" s="6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</row>
    <row r="2170" spans="1:55" x14ac:dyDescent="0.2">
      <c r="A2170" s="144">
        <f t="shared" si="1147"/>
        <v>42959</v>
      </c>
      <c r="B2170" s="2">
        <f t="shared" si="1134"/>
        <v>238941.33633635499</v>
      </c>
      <c r="C2170" s="2">
        <f t="shared" si="1148"/>
        <v>164533.85624393</v>
      </c>
      <c r="D2170" s="68">
        <f>SUM(Y2170:Y$2190)</f>
        <v>2850.6711599999999</v>
      </c>
      <c r="E2170" s="68">
        <f t="shared" si="1135"/>
        <v>161683.18508393</v>
      </c>
      <c r="F2170" s="72">
        <f t="shared" si="1156"/>
        <v>4832.2700000000004</v>
      </c>
      <c r="G2170" s="3">
        <f>IF(N2170=1,VLOOKUP(A2169,[1]Plan1!$BG$69:$BI$188,3),G2169)</f>
        <v>4843.87</v>
      </c>
      <c r="H2170" s="11">
        <f t="shared" si="1157"/>
        <v>42888</v>
      </c>
      <c r="I2170" s="11">
        <f t="shared" si="1158"/>
        <v>42918</v>
      </c>
      <c r="J2170" s="26">
        <f t="shared" si="1136"/>
        <v>2.4005281161854075E-3</v>
      </c>
      <c r="K2170" s="11">
        <f t="shared" si="1149"/>
        <v>42979</v>
      </c>
      <c r="L2170" s="11">
        <f t="shared" si="1137"/>
        <v>42979</v>
      </c>
      <c r="M2170" s="1">
        <f t="shared" si="1150"/>
        <v>23</v>
      </c>
      <c r="N2170" s="1">
        <f t="shared" si="1153"/>
        <v>9</v>
      </c>
      <c r="O2170" s="2">
        <f t="shared" si="1138"/>
        <v>1.0009386499999999</v>
      </c>
      <c r="P2170" s="10">
        <f t="shared" si="1165"/>
        <v>0.99769996000000005</v>
      </c>
      <c r="Q2170" s="10">
        <f t="shared" si="1159"/>
        <v>1.4480181909054297</v>
      </c>
      <c r="R2170" s="2">
        <f t="shared" si="1164"/>
        <v>1.4493773700000001</v>
      </c>
      <c r="S2170" s="2">
        <f t="shared" si="1154"/>
        <v>1.4193921199999999</v>
      </c>
      <c r="T2170" s="2">
        <f t="shared" si="1139"/>
        <v>233538.05902583999</v>
      </c>
      <c r="U2170" s="2">
        <f t="shared" si="1140"/>
        <v>1195.549021215259</v>
      </c>
      <c r="V2170" s="2">
        <f t="shared" si="1141"/>
        <v>72656.764486239714</v>
      </c>
      <c r="W2170" s="2">
        <f t="shared" si="1142"/>
        <v>238386.16975138499</v>
      </c>
      <c r="X2170" s="27">
        <f t="shared" si="1143"/>
        <v>0</v>
      </c>
      <c r="Y2170" s="2">
        <f t="shared" si="1155"/>
        <v>0</v>
      </c>
      <c r="Z2170" s="67">
        <f t="shared" si="1144"/>
        <v>0</v>
      </c>
      <c r="AA2170" s="2">
        <f t="shared" si="1162"/>
        <v>0</v>
      </c>
      <c r="AB2170" s="26">
        <f t="shared" si="1151"/>
        <v>6.7299999999999999E-2</v>
      </c>
      <c r="AC2170" s="27">
        <f t="shared" si="1133"/>
        <v>9</v>
      </c>
      <c r="AD2170" s="27">
        <v>252</v>
      </c>
      <c r="AE2170" s="10">
        <f t="shared" si="1160"/>
        <v>1.0023288539999999</v>
      </c>
      <c r="AF2170" s="2">
        <f t="shared" si="1163"/>
        <v>543.87604291000002</v>
      </c>
      <c r="AG2170" s="2">
        <f t="shared" si="1145"/>
        <v>555.16658497000003</v>
      </c>
      <c r="AH2170" s="3" t="str">
        <f t="shared" si="1146"/>
        <v>-</v>
      </c>
      <c r="AI2170" s="4" t="str">
        <f t="shared" si="1161"/>
        <v>A+J=</v>
      </c>
      <c r="AJ2170" s="11">
        <f t="shared" si="1152"/>
        <v>42983</v>
      </c>
      <c r="AK2170" s="11"/>
      <c r="AL2170" s="4"/>
      <c r="AM2170" s="1"/>
      <c r="AN2170" s="11"/>
      <c r="AO2170" s="1"/>
      <c r="AP2170" s="1"/>
      <c r="AQ2170" s="1"/>
      <c r="AR2170" s="1"/>
      <c r="AS2170" s="6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</row>
    <row r="2171" spans="1:55" x14ac:dyDescent="0.2">
      <c r="A2171" s="144">
        <f t="shared" si="1147"/>
        <v>42960</v>
      </c>
      <c r="B2171" s="2">
        <f t="shared" si="1134"/>
        <v>238941.33633635499</v>
      </c>
      <c r="C2171" s="2">
        <f t="shared" si="1148"/>
        <v>164533.85624393</v>
      </c>
      <c r="D2171" s="68">
        <f>SUM(Y2171:Y$2190)</f>
        <v>2850.6711599999999</v>
      </c>
      <c r="E2171" s="68">
        <f t="shared" si="1135"/>
        <v>161683.18508393</v>
      </c>
      <c r="F2171" s="72">
        <f t="shared" si="1156"/>
        <v>4832.2700000000004</v>
      </c>
      <c r="G2171" s="3">
        <f>IF(N2171=1,VLOOKUP(A2170,[1]Plan1!$BG$69:$BI$188,3),G2170)</f>
        <v>4843.87</v>
      </c>
      <c r="H2171" s="11">
        <f t="shared" si="1157"/>
        <v>42888</v>
      </c>
      <c r="I2171" s="11">
        <f t="shared" si="1158"/>
        <v>42918</v>
      </c>
      <c r="J2171" s="26">
        <f t="shared" si="1136"/>
        <v>2.4005281161854075E-3</v>
      </c>
      <c r="K2171" s="11">
        <f t="shared" si="1149"/>
        <v>42979</v>
      </c>
      <c r="L2171" s="11">
        <f t="shared" si="1137"/>
        <v>42979</v>
      </c>
      <c r="M2171" s="1">
        <f t="shared" si="1150"/>
        <v>23</v>
      </c>
      <c r="N2171" s="1">
        <f t="shared" si="1153"/>
        <v>9</v>
      </c>
      <c r="O2171" s="2">
        <f t="shared" si="1138"/>
        <v>1.0009386499999999</v>
      </c>
      <c r="P2171" s="10">
        <f t="shared" si="1165"/>
        <v>0.99769996000000005</v>
      </c>
      <c r="Q2171" s="10">
        <f t="shared" si="1159"/>
        <v>1.4480181909054297</v>
      </c>
      <c r="R2171" s="2">
        <f t="shared" si="1164"/>
        <v>1.4493773700000001</v>
      </c>
      <c r="S2171" s="2">
        <f t="shared" si="1154"/>
        <v>1.4193921199999999</v>
      </c>
      <c r="T2171" s="2">
        <f t="shared" si="1139"/>
        <v>233538.05902583999</v>
      </c>
      <c r="U2171" s="2">
        <f t="shared" si="1140"/>
        <v>1195.549021215259</v>
      </c>
      <c r="V2171" s="2">
        <f t="shared" si="1141"/>
        <v>72656.764486239714</v>
      </c>
      <c r="W2171" s="2">
        <f t="shared" si="1142"/>
        <v>238386.16975138499</v>
      </c>
      <c r="X2171" s="27">
        <f t="shared" si="1143"/>
        <v>0</v>
      </c>
      <c r="Y2171" s="2">
        <f t="shared" si="1155"/>
        <v>0</v>
      </c>
      <c r="Z2171" s="67">
        <f t="shared" si="1144"/>
        <v>0</v>
      </c>
      <c r="AA2171" s="2">
        <f t="shared" si="1162"/>
        <v>0</v>
      </c>
      <c r="AB2171" s="26">
        <f t="shared" si="1151"/>
        <v>6.7299999999999999E-2</v>
      </c>
      <c r="AC2171" s="27">
        <f t="shared" si="1133"/>
        <v>9</v>
      </c>
      <c r="AD2171" s="27">
        <v>252</v>
      </c>
      <c r="AE2171" s="10">
        <f t="shared" si="1160"/>
        <v>1.0023288539999999</v>
      </c>
      <c r="AF2171" s="2">
        <f t="shared" si="1163"/>
        <v>543.87604291000002</v>
      </c>
      <c r="AG2171" s="2">
        <f t="shared" si="1145"/>
        <v>555.16658497000003</v>
      </c>
      <c r="AH2171" s="3" t="str">
        <f t="shared" si="1146"/>
        <v>-</v>
      </c>
      <c r="AI2171" s="4" t="str">
        <f t="shared" si="1161"/>
        <v>A+J=</v>
      </c>
      <c r="AJ2171" s="11">
        <f t="shared" si="1152"/>
        <v>42983</v>
      </c>
      <c r="AK2171" s="11"/>
      <c r="AL2171" s="4"/>
      <c r="AM2171" s="1"/>
      <c r="AN2171" s="11"/>
      <c r="AO2171" s="1"/>
      <c r="AP2171" s="1"/>
      <c r="AQ2171" s="1"/>
      <c r="AR2171" s="1"/>
      <c r="AS2171" s="6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</row>
    <row r="2172" spans="1:55" x14ac:dyDescent="0.2">
      <c r="A2172" s="144">
        <f t="shared" si="1147"/>
        <v>42961</v>
      </c>
      <c r="B2172" s="2">
        <f t="shared" si="1134"/>
        <v>238941.33633635499</v>
      </c>
      <c r="C2172" s="2">
        <f t="shared" si="1148"/>
        <v>164533.85624393</v>
      </c>
      <c r="D2172" s="68">
        <f>SUM(Y2172:Y$2190)</f>
        <v>2850.6711599999999</v>
      </c>
      <c r="E2172" s="68">
        <f t="shared" si="1135"/>
        <v>161683.18508393</v>
      </c>
      <c r="F2172" s="72">
        <f t="shared" si="1156"/>
        <v>4832.2700000000004</v>
      </c>
      <c r="G2172" s="3">
        <f>IF(N2172=1,VLOOKUP(A2171,[1]Plan1!$BG$69:$BI$188,3),G2171)</f>
        <v>4843.87</v>
      </c>
      <c r="H2172" s="11">
        <f t="shared" si="1157"/>
        <v>42888</v>
      </c>
      <c r="I2172" s="11">
        <f t="shared" si="1158"/>
        <v>42918</v>
      </c>
      <c r="J2172" s="26">
        <f t="shared" si="1136"/>
        <v>2.4005281161854075E-3</v>
      </c>
      <c r="K2172" s="11">
        <f t="shared" si="1149"/>
        <v>42979</v>
      </c>
      <c r="L2172" s="11">
        <f t="shared" si="1137"/>
        <v>42979</v>
      </c>
      <c r="M2172" s="1">
        <f t="shared" si="1150"/>
        <v>23</v>
      </c>
      <c r="N2172" s="1">
        <f t="shared" si="1153"/>
        <v>9</v>
      </c>
      <c r="O2172" s="2">
        <f t="shared" si="1138"/>
        <v>1.0009386499999999</v>
      </c>
      <c r="P2172" s="10">
        <f t="shared" si="1165"/>
        <v>0.99769996000000005</v>
      </c>
      <c r="Q2172" s="10">
        <f t="shared" si="1159"/>
        <v>1.4480181909054297</v>
      </c>
      <c r="R2172" s="2">
        <f t="shared" si="1164"/>
        <v>1.4493773700000001</v>
      </c>
      <c r="S2172" s="2">
        <f t="shared" si="1154"/>
        <v>1.4193921199999999</v>
      </c>
      <c r="T2172" s="2">
        <f t="shared" si="1139"/>
        <v>233538.05902583999</v>
      </c>
      <c r="U2172" s="2">
        <f t="shared" si="1140"/>
        <v>1195.549021215259</v>
      </c>
      <c r="V2172" s="2">
        <f t="shared" si="1141"/>
        <v>72656.764486239714</v>
      </c>
      <c r="W2172" s="2">
        <f t="shared" si="1142"/>
        <v>238386.16975138499</v>
      </c>
      <c r="X2172" s="27">
        <f t="shared" si="1143"/>
        <v>0</v>
      </c>
      <c r="Y2172" s="2">
        <f t="shared" si="1155"/>
        <v>0</v>
      </c>
      <c r="Z2172" s="67">
        <f t="shared" si="1144"/>
        <v>0</v>
      </c>
      <c r="AA2172" s="2">
        <f t="shared" si="1162"/>
        <v>0</v>
      </c>
      <c r="AB2172" s="26">
        <f t="shared" si="1151"/>
        <v>6.7299999999999999E-2</v>
      </c>
      <c r="AC2172" s="27">
        <f t="shared" ref="AC2172:AC2235" si="1166">N2172</f>
        <v>9</v>
      </c>
      <c r="AD2172" s="27">
        <v>252</v>
      </c>
      <c r="AE2172" s="10">
        <f t="shared" si="1160"/>
        <v>1.0023288539999999</v>
      </c>
      <c r="AF2172" s="2">
        <f t="shared" si="1163"/>
        <v>543.87604291000002</v>
      </c>
      <c r="AG2172" s="2">
        <f t="shared" si="1145"/>
        <v>555.16658497000003</v>
      </c>
      <c r="AH2172" s="3" t="str">
        <f t="shared" si="1146"/>
        <v>-</v>
      </c>
      <c r="AI2172" s="4" t="str">
        <f t="shared" si="1161"/>
        <v>A+J=</v>
      </c>
      <c r="AJ2172" s="11">
        <f t="shared" si="1152"/>
        <v>42983</v>
      </c>
      <c r="AK2172" s="11"/>
      <c r="AL2172" s="4"/>
      <c r="AM2172" s="1"/>
      <c r="AN2172" s="11"/>
      <c r="AO2172" s="1"/>
      <c r="AP2172" s="1"/>
      <c r="AQ2172" s="1"/>
      <c r="AR2172" s="1"/>
      <c r="AS2172" s="6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</row>
    <row r="2173" spans="1:55" x14ac:dyDescent="0.2">
      <c r="A2173" s="144">
        <f t="shared" si="1147"/>
        <v>42962</v>
      </c>
      <c r="B2173" s="2">
        <f t="shared" si="1134"/>
        <v>239027.59479312113</v>
      </c>
      <c r="C2173" s="2">
        <f t="shared" si="1148"/>
        <v>164533.85624393</v>
      </c>
      <c r="D2173" s="68">
        <f>SUM(Y2173:Y$2190)</f>
        <v>2850.6711599999999</v>
      </c>
      <c r="E2173" s="68">
        <f t="shared" si="1135"/>
        <v>161683.18508393</v>
      </c>
      <c r="F2173" s="72">
        <f t="shared" si="1156"/>
        <v>4832.2700000000004</v>
      </c>
      <c r="G2173" s="3">
        <f>IF(N2173=1,VLOOKUP(A2172,[1]Plan1!$BG$69:$BI$188,3),G2172)</f>
        <v>4843.87</v>
      </c>
      <c r="H2173" s="11">
        <f t="shared" si="1157"/>
        <v>42888</v>
      </c>
      <c r="I2173" s="11">
        <f t="shared" si="1158"/>
        <v>42918</v>
      </c>
      <c r="J2173" s="26">
        <f t="shared" si="1136"/>
        <v>2.4005281161854075E-3</v>
      </c>
      <c r="K2173" s="11">
        <f t="shared" si="1149"/>
        <v>42979</v>
      </c>
      <c r="L2173" s="11">
        <f t="shared" si="1137"/>
        <v>42979</v>
      </c>
      <c r="M2173" s="1">
        <f t="shared" si="1150"/>
        <v>23</v>
      </c>
      <c r="N2173" s="1">
        <f t="shared" si="1153"/>
        <v>10</v>
      </c>
      <c r="O2173" s="2">
        <f t="shared" si="1138"/>
        <v>1.0010429999999999</v>
      </c>
      <c r="P2173" s="10">
        <f t="shared" si="1165"/>
        <v>0.99769996000000005</v>
      </c>
      <c r="Q2173" s="10">
        <f t="shared" si="1159"/>
        <v>1.4480181909054297</v>
      </c>
      <c r="R2173" s="2">
        <f t="shared" si="1164"/>
        <v>1.44952847</v>
      </c>
      <c r="S2173" s="2">
        <f t="shared" si="1154"/>
        <v>1.4193921199999999</v>
      </c>
      <c r="T2173" s="2">
        <f t="shared" si="1139"/>
        <v>233538.05902583999</v>
      </c>
      <c r="U2173" s="2">
        <f t="shared" si="1140"/>
        <v>1195.549021215259</v>
      </c>
      <c r="V2173" s="2">
        <f t="shared" si="1141"/>
        <v>72681.194815505864</v>
      </c>
      <c r="W2173" s="2">
        <f t="shared" si="1142"/>
        <v>238410.60008065111</v>
      </c>
      <c r="X2173" s="27">
        <f t="shared" si="1143"/>
        <v>0</v>
      </c>
      <c r="Y2173" s="2">
        <f t="shared" si="1155"/>
        <v>0</v>
      </c>
      <c r="Z2173" s="67">
        <f t="shared" si="1144"/>
        <v>0</v>
      </c>
      <c r="AA2173" s="2">
        <f t="shared" si="1162"/>
        <v>0</v>
      </c>
      <c r="AB2173" s="26">
        <f t="shared" si="1151"/>
        <v>6.7299999999999999E-2</v>
      </c>
      <c r="AC2173" s="27">
        <f t="shared" si="1166"/>
        <v>10</v>
      </c>
      <c r="AD2173" s="27">
        <v>252</v>
      </c>
      <c r="AE2173" s="10">
        <f t="shared" si="1160"/>
        <v>1.0025879499999999</v>
      </c>
      <c r="AF2173" s="2">
        <f t="shared" si="1163"/>
        <v>604.38481984999999</v>
      </c>
      <c r="AG2173" s="2">
        <f t="shared" si="1145"/>
        <v>616.99471246999997</v>
      </c>
      <c r="AH2173" s="3" t="str">
        <f t="shared" si="1146"/>
        <v>-</v>
      </c>
      <c r="AI2173" s="4" t="str">
        <f t="shared" si="1161"/>
        <v>A+J=</v>
      </c>
      <c r="AJ2173" s="11">
        <f t="shared" si="1152"/>
        <v>42983</v>
      </c>
      <c r="AK2173" s="11"/>
      <c r="AL2173" s="4"/>
      <c r="AM2173" s="1"/>
      <c r="AN2173" s="11"/>
      <c r="AO2173" s="1"/>
      <c r="AP2173" s="1"/>
      <c r="AQ2173" s="1"/>
      <c r="AR2173" s="1"/>
      <c r="AS2173" s="6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</row>
    <row r="2174" spans="1:55" x14ac:dyDescent="0.2">
      <c r="A2174" s="144">
        <f t="shared" si="1147"/>
        <v>42963</v>
      </c>
      <c r="B2174" s="2">
        <f t="shared" si="1134"/>
        <v>239113.88350607918</v>
      </c>
      <c r="C2174" s="2">
        <f t="shared" si="1148"/>
        <v>164533.85624393</v>
      </c>
      <c r="D2174" s="68">
        <f>SUM(Y2174:Y$2190)</f>
        <v>2850.6711599999999</v>
      </c>
      <c r="E2174" s="68">
        <f t="shared" si="1135"/>
        <v>161683.18508393</v>
      </c>
      <c r="F2174" s="72">
        <f t="shared" si="1156"/>
        <v>4832.2700000000004</v>
      </c>
      <c r="G2174" s="3">
        <f>IF(N2174=1,VLOOKUP(A2173,[1]Plan1!$BG$69:$BI$188,3),G2173)</f>
        <v>4843.87</v>
      </c>
      <c r="H2174" s="11">
        <f t="shared" si="1157"/>
        <v>42888</v>
      </c>
      <c r="I2174" s="11">
        <f t="shared" si="1158"/>
        <v>42918</v>
      </c>
      <c r="J2174" s="26">
        <f t="shared" si="1136"/>
        <v>2.4005281161854075E-3</v>
      </c>
      <c r="K2174" s="11">
        <f t="shared" si="1149"/>
        <v>42979</v>
      </c>
      <c r="L2174" s="11">
        <f t="shared" si="1137"/>
        <v>42979</v>
      </c>
      <c r="M2174" s="1">
        <f t="shared" si="1150"/>
        <v>23</v>
      </c>
      <c r="N2174" s="1">
        <f t="shared" si="1153"/>
        <v>11</v>
      </c>
      <c r="O2174" s="2">
        <f t="shared" si="1138"/>
        <v>1.00114736</v>
      </c>
      <c r="P2174" s="10">
        <f t="shared" si="1165"/>
        <v>0.99769996000000005</v>
      </c>
      <c r="Q2174" s="10">
        <f t="shared" si="1159"/>
        <v>1.4480181909054297</v>
      </c>
      <c r="R2174" s="2">
        <f t="shared" si="1164"/>
        <v>1.44967958</v>
      </c>
      <c r="S2174" s="2">
        <f t="shared" si="1154"/>
        <v>1.4193921199999999</v>
      </c>
      <c r="T2174" s="2">
        <f t="shared" si="1139"/>
        <v>233538.05902583999</v>
      </c>
      <c r="U2174" s="2">
        <f t="shared" si="1140"/>
        <v>1195.549021215259</v>
      </c>
      <c r="V2174" s="2">
        <f t="shared" si="1141"/>
        <v>72705.626761603897</v>
      </c>
      <c r="W2174" s="2">
        <f t="shared" si="1142"/>
        <v>238435.03202674916</v>
      </c>
      <c r="X2174" s="27">
        <f t="shared" si="1143"/>
        <v>0</v>
      </c>
      <c r="Y2174" s="2">
        <f t="shared" si="1155"/>
        <v>0</v>
      </c>
      <c r="Z2174" s="67">
        <f t="shared" si="1144"/>
        <v>0</v>
      </c>
      <c r="AA2174" s="2">
        <f t="shared" si="1162"/>
        <v>0</v>
      </c>
      <c r="AB2174" s="26">
        <f t="shared" si="1151"/>
        <v>6.7299999999999999E-2</v>
      </c>
      <c r="AC2174" s="27">
        <f t="shared" si="1166"/>
        <v>11</v>
      </c>
      <c r="AD2174" s="27">
        <v>252</v>
      </c>
      <c r="AE2174" s="10">
        <f t="shared" si="1160"/>
        <v>1.0028471130000001</v>
      </c>
      <c r="AF2174" s="2">
        <f t="shared" si="1163"/>
        <v>664.90924384000004</v>
      </c>
      <c r="AG2174" s="2">
        <f t="shared" si="1145"/>
        <v>678.85147932999996</v>
      </c>
      <c r="AH2174" s="3" t="str">
        <f t="shared" si="1146"/>
        <v>-</v>
      </c>
      <c r="AI2174" s="4" t="str">
        <f t="shared" si="1161"/>
        <v>A+J=</v>
      </c>
      <c r="AJ2174" s="11">
        <f t="shared" si="1152"/>
        <v>42983</v>
      </c>
      <c r="AK2174" s="11"/>
      <c r="AL2174" s="4"/>
      <c r="AM2174" s="1"/>
      <c r="AN2174" s="11"/>
      <c r="AO2174" s="1"/>
      <c r="AP2174" s="1"/>
      <c r="AQ2174" s="1"/>
      <c r="AR2174" s="1"/>
      <c r="AS2174" s="6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</row>
    <row r="2175" spans="1:55" x14ac:dyDescent="0.2">
      <c r="A2175" s="144">
        <f t="shared" si="1147"/>
        <v>42964</v>
      </c>
      <c r="B2175" s="2">
        <f t="shared" si="1134"/>
        <v>239200.20410325093</v>
      </c>
      <c r="C2175" s="2">
        <f t="shared" si="1148"/>
        <v>164533.85624393</v>
      </c>
      <c r="D2175" s="68">
        <f>SUM(Y2175:Y$2190)</f>
        <v>2850.6711599999999</v>
      </c>
      <c r="E2175" s="68">
        <f t="shared" si="1135"/>
        <v>161683.18508393</v>
      </c>
      <c r="F2175" s="72">
        <f t="shared" si="1156"/>
        <v>4832.2700000000004</v>
      </c>
      <c r="G2175" s="3">
        <f>IF(N2175=1,VLOOKUP(A2174,[1]Plan1!$BG$69:$BI$188,3),G2174)</f>
        <v>4843.87</v>
      </c>
      <c r="H2175" s="11">
        <f t="shared" si="1157"/>
        <v>42888</v>
      </c>
      <c r="I2175" s="11">
        <f t="shared" si="1158"/>
        <v>42918</v>
      </c>
      <c r="J2175" s="26">
        <f t="shared" si="1136"/>
        <v>2.4005281161854075E-3</v>
      </c>
      <c r="K2175" s="11">
        <f t="shared" si="1149"/>
        <v>42979</v>
      </c>
      <c r="L2175" s="11">
        <f t="shared" si="1137"/>
        <v>42979</v>
      </c>
      <c r="M2175" s="1">
        <f t="shared" si="1150"/>
        <v>23</v>
      </c>
      <c r="N2175" s="1">
        <f t="shared" si="1153"/>
        <v>12</v>
      </c>
      <c r="O2175" s="2">
        <f t="shared" si="1138"/>
        <v>1.0012517299999999</v>
      </c>
      <c r="P2175" s="10">
        <f t="shared" si="1165"/>
        <v>0.99769996000000005</v>
      </c>
      <c r="Q2175" s="10">
        <f t="shared" si="1159"/>
        <v>1.4480181909054297</v>
      </c>
      <c r="R2175" s="2">
        <f t="shared" si="1164"/>
        <v>1.4498307100000001</v>
      </c>
      <c r="S2175" s="2">
        <f t="shared" si="1154"/>
        <v>1.4193921199999999</v>
      </c>
      <c r="T2175" s="2">
        <f t="shared" si="1139"/>
        <v>233538.05902583999</v>
      </c>
      <c r="U2175" s="2">
        <f t="shared" si="1140"/>
        <v>1195.549021215259</v>
      </c>
      <c r="V2175" s="2">
        <f t="shared" si="1141"/>
        <v>72730.061941365653</v>
      </c>
      <c r="W2175" s="2">
        <f t="shared" si="1142"/>
        <v>238459.46720651092</v>
      </c>
      <c r="X2175" s="27">
        <f t="shared" si="1143"/>
        <v>0</v>
      </c>
      <c r="Y2175" s="2">
        <f t="shared" si="1155"/>
        <v>0</v>
      </c>
      <c r="Z2175" s="67">
        <f t="shared" si="1144"/>
        <v>0</v>
      </c>
      <c r="AA2175" s="2">
        <f t="shared" si="1162"/>
        <v>0</v>
      </c>
      <c r="AB2175" s="26">
        <f t="shared" si="1151"/>
        <v>6.7299999999999999E-2</v>
      </c>
      <c r="AC2175" s="27">
        <f t="shared" si="1166"/>
        <v>12</v>
      </c>
      <c r="AD2175" s="27">
        <v>252</v>
      </c>
      <c r="AE2175" s="10">
        <f t="shared" si="1160"/>
        <v>1.003106343</v>
      </c>
      <c r="AF2175" s="2">
        <f t="shared" si="1163"/>
        <v>725.44931487999997</v>
      </c>
      <c r="AG2175" s="2">
        <f t="shared" si="1145"/>
        <v>740.73689674000002</v>
      </c>
      <c r="AH2175" s="3" t="str">
        <f t="shared" si="1146"/>
        <v>-</v>
      </c>
      <c r="AI2175" s="4" t="str">
        <f t="shared" si="1161"/>
        <v>A+J=</v>
      </c>
      <c r="AJ2175" s="11">
        <f t="shared" si="1152"/>
        <v>42983</v>
      </c>
      <c r="AK2175" s="11"/>
      <c r="AL2175" s="4"/>
      <c r="AM2175" s="1"/>
      <c r="AN2175" s="11"/>
      <c r="AO2175" s="1"/>
      <c r="AP2175" s="1"/>
      <c r="AQ2175" s="1"/>
      <c r="AR2175" s="1"/>
      <c r="AS2175" s="6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</row>
    <row r="2176" spans="1:55" x14ac:dyDescent="0.2">
      <c r="A2176" s="144">
        <f t="shared" si="1147"/>
        <v>42965</v>
      </c>
      <c r="B2176" s="2">
        <f t="shared" si="1134"/>
        <v>239286.55659204634</v>
      </c>
      <c r="C2176" s="2">
        <f t="shared" si="1148"/>
        <v>164533.85624393</v>
      </c>
      <c r="D2176" s="68">
        <f>SUM(Y2176:Y$2190)</f>
        <v>2850.6711599999999</v>
      </c>
      <c r="E2176" s="68">
        <f t="shared" si="1135"/>
        <v>161683.18508393</v>
      </c>
      <c r="F2176" s="72">
        <f t="shared" si="1156"/>
        <v>4832.2700000000004</v>
      </c>
      <c r="G2176" s="3">
        <f>IF(N2176=1,VLOOKUP(A2175,[1]Plan1!$BG$69:$BI$188,3),G2175)</f>
        <v>4843.87</v>
      </c>
      <c r="H2176" s="11">
        <f t="shared" si="1157"/>
        <v>42888</v>
      </c>
      <c r="I2176" s="11">
        <f t="shared" si="1158"/>
        <v>42918</v>
      </c>
      <c r="J2176" s="26">
        <f t="shared" si="1136"/>
        <v>2.4005281161854075E-3</v>
      </c>
      <c r="K2176" s="11">
        <f t="shared" si="1149"/>
        <v>42979</v>
      </c>
      <c r="L2176" s="11">
        <f t="shared" si="1137"/>
        <v>42979</v>
      </c>
      <c r="M2176" s="1">
        <f t="shared" si="1150"/>
        <v>23</v>
      </c>
      <c r="N2176" s="1">
        <f t="shared" si="1153"/>
        <v>13</v>
      </c>
      <c r="O2176" s="2">
        <f t="shared" si="1138"/>
        <v>1.0013561099999999</v>
      </c>
      <c r="P2176" s="10">
        <f t="shared" si="1165"/>
        <v>0.99769996000000005</v>
      </c>
      <c r="Q2176" s="10">
        <f t="shared" si="1159"/>
        <v>1.4480181909054297</v>
      </c>
      <c r="R2176" s="2">
        <f t="shared" si="1164"/>
        <v>1.4499818600000001</v>
      </c>
      <c r="S2176" s="2">
        <f t="shared" si="1154"/>
        <v>1.4193921199999999</v>
      </c>
      <c r="T2176" s="2">
        <f t="shared" si="1139"/>
        <v>233538.05902583999</v>
      </c>
      <c r="U2176" s="2">
        <f t="shared" si="1140"/>
        <v>1195.549021215259</v>
      </c>
      <c r="V2176" s="2">
        <f t="shared" si="1141"/>
        <v>72754.500354791089</v>
      </c>
      <c r="W2176" s="2">
        <f t="shared" si="1142"/>
        <v>238483.90561993635</v>
      </c>
      <c r="X2176" s="27">
        <f t="shared" si="1143"/>
        <v>0</v>
      </c>
      <c r="Y2176" s="2">
        <f t="shared" si="1155"/>
        <v>0</v>
      </c>
      <c r="Z2176" s="67">
        <f t="shared" si="1144"/>
        <v>0</v>
      </c>
      <c r="AA2176" s="2">
        <f t="shared" si="1162"/>
        <v>0</v>
      </c>
      <c r="AB2176" s="26">
        <f t="shared" si="1151"/>
        <v>6.7299999999999999E-2</v>
      </c>
      <c r="AC2176" s="27">
        <f t="shared" si="1166"/>
        <v>13</v>
      </c>
      <c r="AD2176" s="27">
        <v>252</v>
      </c>
      <c r="AE2176" s="10">
        <f t="shared" si="1160"/>
        <v>1.0033656399999999</v>
      </c>
      <c r="AF2176" s="2">
        <f t="shared" si="1163"/>
        <v>786.00503297</v>
      </c>
      <c r="AG2176" s="2">
        <f t="shared" si="1145"/>
        <v>802.65097211</v>
      </c>
      <c r="AH2176" s="3" t="str">
        <f t="shared" si="1146"/>
        <v>-</v>
      </c>
      <c r="AI2176" s="4" t="str">
        <f t="shared" si="1161"/>
        <v>A+J=</v>
      </c>
      <c r="AJ2176" s="11">
        <f t="shared" si="1152"/>
        <v>42983</v>
      </c>
      <c r="AK2176" s="11"/>
      <c r="AL2176" s="4"/>
      <c r="AM2176" s="1"/>
      <c r="AN2176" s="11"/>
      <c r="AO2176" s="1"/>
      <c r="AP2176" s="1"/>
      <c r="AQ2176" s="1"/>
      <c r="AR2176" s="1"/>
      <c r="AS2176" s="6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</row>
    <row r="2177" spans="1:55" x14ac:dyDescent="0.2">
      <c r="A2177" s="144">
        <f t="shared" si="1147"/>
        <v>42966</v>
      </c>
      <c r="B2177" s="2">
        <f t="shared" si="1134"/>
        <v>239372.93935720364</v>
      </c>
      <c r="C2177" s="2">
        <f t="shared" si="1148"/>
        <v>164533.85624393</v>
      </c>
      <c r="D2177" s="68">
        <f>SUM(Y2177:Y$2190)</f>
        <v>2850.6711599999999</v>
      </c>
      <c r="E2177" s="68">
        <f t="shared" si="1135"/>
        <v>161683.18508393</v>
      </c>
      <c r="F2177" s="72">
        <f t="shared" si="1156"/>
        <v>4832.2700000000004</v>
      </c>
      <c r="G2177" s="3">
        <f>IF(N2177=1,VLOOKUP(A2176,[1]Plan1!$BG$69:$BI$188,3),G2176)</f>
        <v>4843.87</v>
      </c>
      <c r="H2177" s="11">
        <f t="shared" si="1157"/>
        <v>42888</v>
      </c>
      <c r="I2177" s="11">
        <f t="shared" si="1158"/>
        <v>42918</v>
      </c>
      <c r="J2177" s="26">
        <f t="shared" si="1136"/>
        <v>2.4005281161854075E-3</v>
      </c>
      <c r="K2177" s="11">
        <f t="shared" si="1149"/>
        <v>42979</v>
      </c>
      <c r="L2177" s="11">
        <f t="shared" si="1137"/>
        <v>42979</v>
      </c>
      <c r="M2177" s="1">
        <f t="shared" si="1150"/>
        <v>23</v>
      </c>
      <c r="N2177" s="1">
        <f t="shared" si="1153"/>
        <v>14</v>
      </c>
      <c r="O2177" s="2">
        <f t="shared" si="1138"/>
        <v>1.0014605000000001</v>
      </c>
      <c r="P2177" s="10">
        <f t="shared" si="1165"/>
        <v>0.99769996000000005</v>
      </c>
      <c r="Q2177" s="10">
        <f t="shared" si="1159"/>
        <v>1.4480181909054297</v>
      </c>
      <c r="R2177" s="2">
        <f t="shared" si="1164"/>
        <v>1.45013302</v>
      </c>
      <c r="S2177" s="2">
        <f t="shared" si="1154"/>
        <v>1.4193921199999999</v>
      </c>
      <c r="T2177" s="2">
        <f t="shared" si="1139"/>
        <v>233538.05902583999</v>
      </c>
      <c r="U2177" s="2">
        <f t="shared" si="1140"/>
        <v>1195.549021215259</v>
      </c>
      <c r="V2177" s="2">
        <f t="shared" si="1141"/>
        <v>72778.940385048365</v>
      </c>
      <c r="W2177" s="2">
        <f t="shared" si="1142"/>
        <v>238508.34565019363</v>
      </c>
      <c r="X2177" s="27">
        <f t="shared" si="1143"/>
        <v>0</v>
      </c>
      <c r="Y2177" s="2">
        <f t="shared" si="1155"/>
        <v>0</v>
      </c>
      <c r="Z2177" s="67">
        <f t="shared" si="1144"/>
        <v>0</v>
      </c>
      <c r="AA2177" s="2">
        <f t="shared" si="1162"/>
        <v>0</v>
      </c>
      <c r="AB2177" s="26">
        <f t="shared" si="1151"/>
        <v>6.7299999999999999E-2</v>
      </c>
      <c r="AC2177" s="27">
        <f t="shared" si="1166"/>
        <v>14</v>
      </c>
      <c r="AD2177" s="27">
        <v>252</v>
      </c>
      <c r="AE2177" s="10">
        <f t="shared" si="1160"/>
        <v>1.0036250040000001</v>
      </c>
      <c r="AF2177" s="2">
        <f t="shared" si="1163"/>
        <v>846.57639812000002</v>
      </c>
      <c r="AG2177" s="2">
        <f t="shared" si="1145"/>
        <v>864.59370701</v>
      </c>
      <c r="AH2177" s="3" t="str">
        <f t="shared" si="1146"/>
        <v>-</v>
      </c>
      <c r="AI2177" s="4" t="str">
        <f t="shared" si="1161"/>
        <v>A+J=</v>
      </c>
      <c r="AJ2177" s="11">
        <f t="shared" si="1152"/>
        <v>42983</v>
      </c>
      <c r="AK2177" s="11"/>
      <c r="AL2177" s="4"/>
      <c r="AM2177" s="1"/>
      <c r="AN2177" s="11"/>
      <c r="AO2177" s="1"/>
      <c r="AP2177" s="1"/>
      <c r="AQ2177" s="1"/>
      <c r="AR2177" s="1"/>
      <c r="AS2177" s="6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</row>
    <row r="2178" spans="1:55" x14ac:dyDescent="0.2">
      <c r="A2178" s="144">
        <f t="shared" si="1147"/>
        <v>42967</v>
      </c>
      <c r="B2178" s="2">
        <f t="shared" si="1134"/>
        <v>239372.93935720364</v>
      </c>
      <c r="C2178" s="2">
        <f t="shared" si="1148"/>
        <v>164533.85624393</v>
      </c>
      <c r="D2178" s="68">
        <f>SUM(Y2178:Y$2190)</f>
        <v>2850.6711599999999</v>
      </c>
      <c r="E2178" s="68">
        <f t="shared" si="1135"/>
        <v>161683.18508393</v>
      </c>
      <c r="F2178" s="72">
        <f t="shared" si="1156"/>
        <v>4832.2700000000004</v>
      </c>
      <c r="G2178" s="3">
        <f>IF(N2178=1,VLOOKUP(A2177,[1]Plan1!$BG$69:$BI$188,3),G2177)</f>
        <v>4843.87</v>
      </c>
      <c r="H2178" s="11">
        <f t="shared" si="1157"/>
        <v>42888</v>
      </c>
      <c r="I2178" s="11">
        <f t="shared" si="1158"/>
        <v>42918</v>
      </c>
      <c r="J2178" s="26">
        <f t="shared" si="1136"/>
        <v>2.4005281161854075E-3</v>
      </c>
      <c r="K2178" s="11">
        <f t="shared" si="1149"/>
        <v>42979</v>
      </c>
      <c r="L2178" s="11">
        <f t="shared" si="1137"/>
        <v>42979</v>
      </c>
      <c r="M2178" s="1">
        <f t="shared" si="1150"/>
        <v>23</v>
      </c>
      <c r="N2178" s="1">
        <f t="shared" si="1153"/>
        <v>14</v>
      </c>
      <c r="O2178" s="2">
        <f t="shared" si="1138"/>
        <v>1.0014605000000001</v>
      </c>
      <c r="P2178" s="10">
        <f t="shared" si="1165"/>
        <v>0.99769996000000005</v>
      </c>
      <c r="Q2178" s="10">
        <f t="shared" si="1159"/>
        <v>1.4480181909054297</v>
      </c>
      <c r="R2178" s="2">
        <f t="shared" si="1164"/>
        <v>1.45013302</v>
      </c>
      <c r="S2178" s="2">
        <f t="shared" si="1154"/>
        <v>1.4193921199999999</v>
      </c>
      <c r="T2178" s="2">
        <f t="shared" si="1139"/>
        <v>233538.05902583999</v>
      </c>
      <c r="U2178" s="2">
        <f t="shared" si="1140"/>
        <v>1195.549021215259</v>
      </c>
      <c r="V2178" s="2">
        <f t="shared" si="1141"/>
        <v>72778.940385048365</v>
      </c>
      <c r="W2178" s="2">
        <f t="shared" si="1142"/>
        <v>238508.34565019363</v>
      </c>
      <c r="X2178" s="27">
        <f t="shared" si="1143"/>
        <v>0</v>
      </c>
      <c r="Y2178" s="2">
        <f t="shared" si="1155"/>
        <v>0</v>
      </c>
      <c r="Z2178" s="67">
        <f t="shared" si="1144"/>
        <v>0</v>
      </c>
      <c r="AA2178" s="2">
        <f t="shared" si="1162"/>
        <v>0</v>
      </c>
      <c r="AB2178" s="26">
        <f t="shared" si="1151"/>
        <v>6.7299999999999999E-2</v>
      </c>
      <c r="AC2178" s="27">
        <f t="shared" si="1166"/>
        <v>14</v>
      </c>
      <c r="AD2178" s="27">
        <v>252</v>
      </c>
      <c r="AE2178" s="10">
        <f t="shared" si="1160"/>
        <v>1.0036250040000001</v>
      </c>
      <c r="AF2178" s="2">
        <f t="shared" si="1163"/>
        <v>846.57639812000002</v>
      </c>
      <c r="AG2178" s="2">
        <f t="shared" si="1145"/>
        <v>864.59370701</v>
      </c>
      <c r="AH2178" s="3" t="str">
        <f t="shared" si="1146"/>
        <v>-</v>
      </c>
      <c r="AI2178" s="4" t="str">
        <f t="shared" si="1161"/>
        <v>A+J=</v>
      </c>
      <c r="AJ2178" s="11">
        <f t="shared" si="1152"/>
        <v>42983</v>
      </c>
      <c r="AK2178" s="11"/>
      <c r="AL2178" s="4"/>
      <c r="AM2178" s="1"/>
      <c r="AN2178" s="11"/>
      <c r="AO2178" s="1"/>
      <c r="AP2178" s="1"/>
      <c r="AQ2178" s="1"/>
      <c r="AR2178" s="1"/>
      <c r="AS2178" s="6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</row>
    <row r="2179" spans="1:55" x14ac:dyDescent="0.2">
      <c r="A2179" s="144">
        <f t="shared" si="1147"/>
        <v>42968</v>
      </c>
      <c r="B2179" s="2">
        <f t="shared" si="1134"/>
        <v>239372.93935720364</v>
      </c>
      <c r="C2179" s="2">
        <f t="shared" si="1148"/>
        <v>164533.85624393</v>
      </c>
      <c r="D2179" s="68">
        <f>SUM(Y2179:Y$2190)</f>
        <v>2850.6711599999999</v>
      </c>
      <c r="E2179" s="68">
        <f t="shared" si="1135"/>
        <v>161683.18508393</v>
      </c>
      <c r="F2179" s="72">
        <f t="shared" si="1156"/>
        <v>4832.2700000000004</v>
      </c>
      <c r="G2179" s="3">
        <f>IF(N2179=1,VLOOKUP(A2178,[1]Plan1!$BG$69:$BI$188,3),G2178)</f>
        <v>4843.87</v>
      </c>
      <c r="H2179" s="11">
        <f t="shared" si="1157"/>
        <v>42888</v>
      </c>
      <c r="I2179" s="11">
        <f t="shared" si="1158"/>
        <v>42918</v>
      </c>
      <c r="J2179" s="26">
        <f t="shared" si="1136"/>
        <v>2.4005281161854075E-3</v>
      </c>
      <c r="K2179" s="11">
        <f t="shared" si="1149"/>
        <v>42979</v>
      </c>
      <c r="L2179" s="11">
        <f t="shared" si="1137"/>
        <v>42979</v>
      </c>
      <c r="M2179" s="1">
        <f t="shared" si="1150"/>
        <v>23</v>
      </c>
      <c r="N2179" s="1">
        <f t="shared" si="1153"/>
        <v>14</v>
      </c>
      <c r="O2179" s="2">
        <f t="shared" si="1138"/>
        <v>1.0014605000000001</v>
      </c>
      <c r="P2179" s="10">
        <f t="shared" si="1165"/>
        <v>0.99769996000000005</v>
      </c>
      <c r="Q2179" s="10">
        <f t="shared" si="1159"/>
        <v>1.4480181909054297</v>
      </c>
      <c r="R2179" s="2">
        <f t="shared" si="1164"/>
        <v>1.45013302</v>
      </c>
      <c r="S2179" s="2">
        <f t="shared" si="1154"/>
        <v>1.4193921199999999</v>
      </c>
      <c r="T2179" s="2">
        <f t="shared" si="1139"/>
        <v>233538.05902583999</v>
      </c>
      <c r="U2179" s="2">
        <f t="shared" si="1140"/>
        <v>1195.549021215259</v>
      </c>
      <c r="V2179" s="2">
        <f t="shared" si="1141"/>
        <v>72778.940385048365</v>
      </c>
      <c r="W2179" s="2">
        <f t="shared" si="1142"/>
        <v>238508.34565019363</v>
      </c>
      <c r="X2179" s="27">
        <f t="shared" si="1143"/>
        <v>0</v>
      </c>
      <c r="Y2179" s="2">
        <f t="shared" si="1155"/>
        <v>0</v>
      </c>
      <c r="Z2179" s="67">
        <f t="shared" si="1144"/>
        <v>0</v>
      </c>
      <c r="AA2179" s="2">
        <f t="shared" si="1162"/>
        <v>0</v>
      </c>
      <c r="AB2179" s="26">
        <f t="shared" si="1151"/>
        <v>6.7299999999999999E-2</v>
      </c>
      <c r="AC2179" s="27">
        <f t="shared" si="1166"/>
        <v>14</v>
      </c>
      <c r="AD2179" s="27">
        <v>252</v>
      </c>
      <c r="AE2179" s="10">
        <f t="shared" si="1160"/>
        <v>1.0036250040000001</v>
      </c>
      <c r="AF2179" s="2">
        <f t="shared" si="1163"/>
        <v>846.57639812000002</v>
      </c>
      <c r="AG2179" s="2">
        <f t="shared" si="1145"/>
        <v>864.59370701</v>
      </c>
      <c r="AH2179" s="3" t="str">
        <f t="shared" si="1146"/>
        <v>-</v>
      </c>
      <c r="AI2179" s="4" t="str">
        <f t="shared" si="1161"/>
        <v>A+J=</v>
      </c>
      <c r="AJ2179" s="11">
        <f t="shared" si="1152"/>
        <v>42983</v>
      </c>
      <c r="AK2179" s="11"/>
      <c r="AL2179" s="4"/>
      <c r="AM2179" s="1"/>
      <c r="AN2179" s="11"/>
      <c r="AO2179" s="1"/>
      <c r="AP2179" s="1"/>
      <c r="AQ2179" s="1"/>
      <c r="AR2179" s="1"/>
      <c r="AS2179" s="6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</row>
    <row r="2180" spans="1:55" x14ac:dyDescent="0.2">
      <c r="A2180" s="144">
        <f t="shared" si="1147"/>
        <v>42969</v>
      </c>
      <c r="B2180" s="2">
        <f t="shared" si="1134"/>
        <v>239459.35240490278</v>
      </c>
      <c r="C2180" s="2">
        <f t="shared" si="1148"/>
        <v>164533.85624393</v>
      </c>
      <c r="D2180" s="68">
        <f>SUM(Y2180:Y$2190)</f>
        <v>2850.6711599999999</v>
      </c>
      <c r="E2180" s="68">
        <f t="shared" si="1135"/>
        <v>161683.18508393</v>
      </c>
      <c r="F2180" s="72">
        <f t="shared" si="1156"/>
        <v>4832.2700000000004</v>
      </c>
      <c r="G2180" s="3">
        <f>IF(N2180=1,VLOOKUP(A2179,[1]Plan1!$BG$69:$BI$188,3),G2179)</f>
        <v>4843.87</v>
      </c>
      <c r="H2180" s="11">
        <f t="shared" si="1157"/>
        <v>42888</v>
      </c>
      <c r="I2180" s="11">
        <f t="shared" si="1158"/>
        <v>42918</v>
      </c>
      <c r="J2180" s="26">
        <f t="shared" si="1136"/>
        <v>2.4005281161854075E-3</v>
      </c>
      <c r="K2180" s="11">
        <f t="shared" si="1149"/>
        <v>42979</v>
      </c>
      <c r="L2180" s="11">
        <f t="shared" si="1137"/>
        <v>42979</v>
      </c>
      <c r="M2180" s="1">
        <f t="shared" si="1150"/>
        <v>23</v>
      </c>
      <c r="N2180" s="1">
        <f t="shared" si="1153"/>
        <v>15</v>
      </c>
      <c r="O2180" s="2">
        <f t="shared" si="1138"/>
        <v>1.0015649</v>
      </c>
      <c r="P2180" s="10">
        <f t="shared" si="1165"/>
        <v>0.99769996000000005</v>
      </c>
      <c r="Q2180" s="10">
        <f t="shared" si="1159"/>
        <v>1.4480181909054297</v>
      </c>
      <c r="R2180" s="2">
        <f t="shared" si="1164"/>
        <v>1.4502841900000001</v>
      </c>
      <c r="S2180" s="2">
        <f t="shared" si="1154"/>
        <v>1.4193921199999999</v>
      </c>
      <c r="T2180" s="2">
        <f t="shared" si="1139"/>
        <v>233538.05902583999</v>
      </c>
      <c r="U2180" s="2">
        <f t="shared" si="1140"/>
        <v>1195.549021215259</v>
      </c>
      <c r="V2180" s="2">
        <f t="shared" si="1141"/>
        <v>72803.38203213751</v>
      </c>
      <c r="W2180" s="2">
        <f t="shared" si="1142"/>
        <v>238532.78729728278</v>
      </c>
      <c r="X2180" s="27">
        <f t="shared" si="1143"/>
        <v>0</v>
      </c>
      <c r="Y2180" s="2">
        <f t="shared" si="1155"/>
        <v>0</v>
      </c>
      <c r="Z2180" s="67">
        <f t="shared" si="1144"/>
        <v>0</v>
      </c>
      <c r="AA2180" s="2">
        <f t="shared" si="1162"/>
        <v>0</v>
      </c>
      <c r="AB2180" s="26">
        <f t="shared" si="1151"/>
        <v>6.7299999999999999E-2</v>
      </c>
      <c r="AC2180" s="27">
        <f t="shared" si="1166"/>
        <v>15</v>
      </c>
      <c r="AD2180" s="27">
        <v>252</v>
      </c>
      <c r="AE2180" s="10">
        <f t="shared" si="1160"/>
        <v>1.003884435</v>
      </c>
      <c r="AF2180" s="2">
        <f t="shared" si="1163"/>
        <v>907.16341031000002</v>
      </c>
      <c r="AG2180" s="2">
        <f t="shared" si="1145"/>
        <v>926.56510762000005</v>
      </c>
      <c r="AH2180" s="3" t="str">
        <f t="shared" si="1146"/>
        <v>-</v>
      </c>
      <c r="AI2180" s="4" t="str">
        <f t="shared" si="1161"/>
        <v>A+J=</v>
      </c>
      <c r="AJ2180" s="11">
        <f t="shared" si="1152"/>
        <v>42983</v>
      </c>
      <c r="AK2180" s="11"/>
      <c r="AL2180" s="4"/>
      <c r="AM2180" s="1"/>
      <c r="AN2180" s="11"/>
      <c r="AO2180" s="1"/>
      <c r="AP2180" s="1"/>
      <c r="AQ2180" s="1"/>
      <c r="AR2180" s="1"/>
      <c r="AS2180" s="6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</row>
    <row r="2181" spans="1:55" x14ac:dyDescent="0.2">
      <c r="A2181" s="144">
        <f t="shared" si="1147"/>
        <v>42970</v>
      </c>
      <c r="B2181" s="2">
        <f t="shared" si="1134"/>
        <v>239545.79922692745</v>
      </c>
      <c r="C2181" s="2">
        <f t="shared" si="1148"/>
        <v>164533.85624393</v>
      </c>
      <c r="D2181" s="68">
        <f>SUM(Y2181:Y$2190)</f>
        <v>2850.6711599999999</v>
      </c>
      <c r="E2181" s="68">
        <f t="shared" si="1135"/>
        <v>161683.18508393</v>
      </c>
      <c r="F2181" s="72">
        <f t="shared" si="1156"/>
        <v>4832.2700000000004</v>
      </c>
      <c r="G2181" s="3">
        <f>IF(N2181=1,VLOOKUP(A2180,[1]Plan1!$BG$69:$BI$188,3),G2180)</f>
        <v>4843.87</v>
      </c>
      <c r="H2181" s="11">
        <f t="shared" si="1157"/>
        <v>42888</v>
      </c>
      <c r="I2181" s="11">
        <f t="shared" si="1158"/>
        <v>42918</v>
      </c>
      <c r="J2181" s="26">
        <f t="shared" si="1136"/>
        <v>2.4005281161854075E-3</v>
      </c>
      <c r="K2181" s="11">
        <f t="shared" si="1149"/>
        <v>42979</v>
      </c>
      <c r="L2181" s="11">
        <f t="shared" si="1137"/>
        <v>42979</v>
      </c>
      <c r="M2181" s="1">
        <f t="shared" si="1150"/>
        <v>23</v>
      </c>
      <c r="N2181" s="1">
        <f t="shared" si="1153"/>
        <v>16</v>
      </c>
      <c r="O2181" s="2">
        <f t="shared" si="1138"/>
        <v>1.00166932</v>
      </c>
      <c r="P2181" s="10">
        <f t="shared" si="1165"/>
        <v>0.99769996000000005</v>
      </c>
      <c r="Q2181" s="10">
        <f t="shared" si="1159"/>
        <v>1.4480181909054297</v>
      </c>
      <c r="R2181" s="2">
        <f t="shared" si="1164"/>
        <v>1.45043539</v>
      </c>
      <c r="S2181" s="2">
        <f t="shared" si="1154"/>
        <v>1.4193921199999999</v>
      </c>
      <c r="T2181" s="2">
        <f t="shared" si="1139"/>
        <v>233538.05902583999</v>
      </c>
      <c r="U2181" s="2">
        <f t="shared" si="1140"/>
        <v>1195.549021215259</v>
      </c>
      <c r="V2181" s="2">
        <f t="shared" si="1141"/>
        <v>72827.828529722188</v>
      </c>
      <c r="W2181" s="2">
        <f t="shared" si="1142"/>
        <v>238557.23379486747</v>
      </c>
      <c r="X2181" s="27">
        <f t="shared" si="1143"/>
        <v>0</v>
      </c>
      <c r="Y2181" s="2">
        <f t="shared" si="1155"/>
        <v>0</v>
      </c>
      <c r="Z2181" s="67">
        <f t="shared" si="1144"/>
        <v>0</v>
      </c>
      <c r="AA2181" s="2">
        <f t="shared" si="1162"/>
        <v>0</v>
      </c>
      <c r="AB2181" s="26">
        <f t="shared" si="1151"/>
        <v>6.7299999999999999E-2</v>
      </c>
      <c r="AC2181" s="27">
        <f t="shared" si="1166"/>
        <v>16</v>
      </c>
      <c r="AD2181" s="27">
        <v>252</v>
      </c>
      <c r="AE2181" s="10">
        <f t="shared" si="1160"/>
        <v>1.004143934</v>
      </c>
      <c r="AF2181" s="2">
        <f t="shared" si="1163"/>
        <v>967.76630308999995</v>
      </c>
      <c r="AG2181" s="2">
        <f t="shared" si="1145"/>
        <v>988.56543206000003</v>
      </c>
      <c r="AH2181" s="3" t="str">
        <f t="shared" si="1146"/>
        <v>-</v>
      </c>
      <c r="AI2181" s="4" t="str">
        <f t="shared" si="1161"/>
        <v>A+J=</v>
      </c>
      <c r="AJ2181" s="11">
        <f t="shared" si="1152"/>
        <v>42983</v>
      </c>
      <c r="AK2181" s="11"/>
      <c r="AL2181" s="4"/>
      <c r="AM2181" s="1"/>
      <c r="AN2181" s="11"/>
      <c r="AO2181" s="1"/>
      <c r="AP2181" s="1"/>
      <c r="AQ2181" s="1"/>
      <c r="AR2181" s="1"/>
      <c r="AS2181" s="6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</row>
    <row r="2182" spans="1:55" x14ac:dyDescent="0.2">
      <c r="A2182" s="144">
        <f t="shared" si="1147"/>
        <v>42971</v>
      </c>
      <c r="B2182" s="2">
        <f t="shared" si="1134"/>
        <v>239632.27448303215</v>
      </c>
      <c r="C2182" s="2">
        <f t="shared" si="1148"/>
        <v>164533.85624393</v>
      </c>
      <c r="D2182" s="68">
        <f>SUM(Y2182:Y$2190)</f>
        <v>2850.6711599999999</v>
      </c>
      <c r="E2182" s="68">
        <f t="shared" si="1135"/>
        <v>161683.18508393</v>
      </c>
      <c r="F2182" s="72">
        <f t="shared" si="1156"/>
        <v>4832.2700000000004</v>
      </c>
      <c r="G2182" s="3">
        <f>IF(N2182=1,VLOOKUP(A2181,[1]Plan1!$BG$69:$BI$188,3),G2181)</f>
        <v>4843.87</v>
      </c>
      <c r="H2182" s="11">
        <f t="shared" si="1157"/>
        <v>42888</v>
      </c>
      <c r="I2182" s="11">
        <f t="shared" si="1158"/>
        <v>42918</v>
      </c>
      <c r="J2182" s="26">
        <f t="shared" si="1136"/>
        <v>2.4005281161854075E-3</v>
      </c>
      <c r="K2182" s="11">
        <f t="shared" si="1149"/>
        <v>42979</v>
      </c>
      <c r="L2182" s="11">
        <f t="shared" si="1137"/>
        <v>42979</v>
      </c>
      <c r="M2182" s="1">
        <f t="shared" si="1150"/>
        <v>23</v>
      </c>
      <c r="N2182" s="1">
        <f t="shared" si="1153"/>
        <v>17</v>
      </c>
      <c r="O2182" s="2">
        <f t="shared" si="1138"/>
        <v>1.00177374</v>
      </c>
      <c r="P2182" s="10">
        <f t="shared" si="1165"/>
        <v>0.99769996000000005</v>
      </c>
      <c r="Q2182" s="10">
        <f t="shared" si="1159"/>
        <v>1.4480181909054297</v>
      </c>
      <c r="R2182" s="2">
        <f t="shared" si="1164"/>
        <v>1.4505865899999999</v>
      </c>
      <c r="S2182" s="2">
        <f t="shared" si="1154"/>
        <v>1.4193921199999999</v>
      </c>
      <c r="T2182" s="2">
        <f t="shared" si="1139"/>
        <v>233538.05902583999</v>
      </c>
      <c r="U2182" s="2">
        <f t="shared" si="1140"/>
        <v>1195.549021215259</v>
      </c>
      <c r="V2182" s="2">
        <f t="shared" si="1141"/>
        <v>72852.275027306867</v>
      </c>
      <c r="W2182" s="2">
        <f t="shared" si="1142"/>
        <v>238581.68029245213</v>
      </c>
      <c r="X2182" s="27">
        <f t="shared" si="1143"/>
        <v>0</v>
      </c>
      <c r="Y2182" s="2">
        <f t="shared" si="1155"/>
        <v>0</v>
      </c>
      <c r="Z2182" s="67">
        <f t="shared" si="1144"/>
        <v>0</v>
      </c>
      <c r="AA2182" s="2">
        <f t="shared" si="1162"/>
        <v>0</v>
      </c>
      <c r="AB2182" s="26">
        <f t="shared" si="1151"/>
        <v>6.7299999999999999E-2</v>
      </c>
      <c r="AC2182" s="27">
        <f t="shared" si="1166"/>
        <v>17</v>
      </c>
      <c r="AD2182" s="27">
        <v>252</v>
      </c>
      <c r="AE2182" s="10">
        <f t="shared" si="1160"/>
        <v>1.0044034989999999</v>
      </c>
      <c r="AF2182" s="2">
        <f t="shared" si="1163"/>
        <v>1028.38460938</v>
      </c>
      <c r="AG2182" s="2">
        <f t="shared" si="1145"/>
        <v>1050.59419058</v>
      </c>
      <c r="AH2182" s="3" t="str">
        <f t="shared" si="1146"/>
        <v>-</v>
      </c>
      <c r="AI2182" s="4" t="str">
        <f t="shared" si="1161"/>
        <v>A+J=</v>
      </c>
      <c r="AJ2182" s="11">
        <f t="shared" si="1152"/>
        <v>42983</v>
      </c>
      <c r="AK2182" s="11"/>
      <c r="AL2182" s="4"/>
      <c r="AM2182" s="1"/>
      <c r="AN2182" s="11"/>
      <c r="AO2182" s="1"/>
      <c r="AP2182" s="1"/>
      <c r="AQ2182" s="1"/>
      <c r="AR2182" s="1"/>
      <c r="AS2182" s="6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</row>
    <row r="2183" spans="1:55" x14ac:dyDescent="0.2">
      <c r="A2183" s="144">
        <f t="shared" si="1147"/>
        <v>42972</v>
      </c>
      <c r="B2183" s="2">
        <f t="shared" si="1134"/>
        <v>239718.7832897724</v>
      </c>
      <c r="C2183" s="2">
        <f t="shared" si="1148"/>
        <v>164533.85624393</v>
      </c>
      <c r="D2183" s="68">
        <f>SUM(Y2183:Y$2190)</f>
        <v>2850.6711599999999</v>
      </c>
      <c r="E2183" s="68">
        <f t="shared" si="1135"/>
        <v>161683.18508393</v>
      </c>
      <c r="F2183" s="72">
        <f t="shared" si="1156"/>
        <v>4832.2700000000004</v>
      </c>
      <c r="G2183" s="3">
        <f>IF(N2183=1,VLOOKUP(A2182,[1]Plan1!$BG$69:$BI$188,3),G2182)</f>
        <v>4843.87</v>
      </c>
      <c r="H2183" s="11">
        <f t="shared" si="1157"/>
        <v>42888</v>
      </c>
      <c r="I2183" s="11">
        <f t="shared" si="1158"/>
        <v>42918</v>
      </c>
      <c r="J2183" s="26">
        <f t="shared" si="1136"/>
        <v>2.4005281161854075E-3</v>
      </c>
      <c r="K2183" s="11">
        <f t="shared" si="1149"/>
        <v>42979</v>
      </c>
      <c r="L2183" s="11">
        <f t="shared" si="1137"/>
        <v>42979</v>
      </c>
      <c r="M2183" s="1">
        <f t="shared" si="1150"/>
        <v>23</v>
      </c>
      <c r="N2183" s="1">
        <f t="shared" si="1153"/>
        <v>18</v>
      </c>
      <c r="O2183" s="2">
        <f t="shared" si="1138"/>
        <v>1.0018781800000001</v>
      </c>
      <c r="P2183" s="10">
        <f t="shared" si="1165"/>
        <v>0.99769996000000005</v>
      </c>
      <c r="Q2183" s="10">
        <f t="shared" si="1159"/>
        <v>1.4480181909054297</v>
      </c>
      <c r="R2183" s="2">
        <f t="shared" si="1164"/>
        <v>1.4507378200000001</v>
      </c>
      <c r="S2183" s="2">
        <f t="shared" si="1154"/>
        <v>1.4193921199999999</v>
      </c>
      <c r="T2183" s="2">
        <f t="shared" si="1139"/>
        <v>233538.05902583999</v>
      </c>
      <c r="U2183" s="2">
        <f t="shared" si="1140"/>
        <v>1195.549021215259</v>
      </c>
      <c r="V2183" s="2">
        <f t="shared" si="1141"/>
        <v>72876.726375387138</v>
      </c>
      <c r="W2183" s="2">
        <f t="shared" si="1142"/>
        <v>238606.1316405324</v>
      </c>
      <c r="X2183" s="27">
        <f t="shared" si="1143"/>
        <v>0</v>
      </c>
      <c r="Y2183" s="2">
        <f t="shared" si="1155"/>
        <v>0</v>
      </c>
      <c r="Z2183" s="67">
        <f t="shared" si="1144"/>
        <v>0</v>
      </c>
      <c r="AA2183" s="2">
        <f t="shared" si="1162"/>
        <v>0</v>
      </c>
      <c r="AB2183" s="26">
        <f t="shared" si="1151"/>
        <v>6.7299999999999999E-2</v>
      </c>
      <c r="AC2183" s="27">
        <f t="shared" si="1166"/>
        <v>18</v>
      </c>
      <c r="AD2183" s="27">
        <v>252</v>
      </c>
      <c r="AE2183" s="10">
        <f t="shared" si="1160"/>
        <v>1.004663131</v>
      </c>
      <c r="AF2183" s="2">
        <f t="shared" si="1163"/>
        <v>1089.0185627200001</v>
      </c>
      <c r="AG2183" s="2">
        <f t="shared" si="1145"/>
        <v>1112.6516492400001</v>
      </c>
      <c r="AH2183" s="3" t="str">
        <f t="shared" si="1146"/>
        <v>-</v>
      </c>
      <c r="AI2183" s="4" t="str">
        <f t="shared" si="1161"/>
        <v>A+J=</v>
      </c>
      <c r="AJ2183" s="11">
        <f t="shared" si="1152"/>
        <v>42983</v>
      </c>
      <c r="AK2183" s="11"/>
      <c r="AL2183" s="4"/>
      <c r="AM2183" s="1"/>
      <c r="AN2183" s="11"/>
      <c r="AO2183" s="1"/>
      <c r="AP2183" s="1"/>
      <c r="AQ2183" s="1"/>
      <c r="AR2183" s="1"/>
      <c r="AS2183" s="6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</row>
    <row r="2184" spans="1:55" x14ac:dyDescent="0.2">
      <c r="A2184" s="144">
        <f t="shared" si="1147"/>
        <v>42973</v>
      </c>
      <c r="B2184" s="2">
        <f t="shared" si="1134"/>
        <v>239805.32426967632</v>
      </c>
      <c r="C2184" s="2">
        <f t="shared" si="1148"/>
        <v>164533.85624393</v>
      </c>
      <c r="D2184" s="68">
        <f>SUM(Y2184:Y$2190)</f>
        <v>2850.6711599999999</v>
      </c>
      <c r="E2184" s="68">
        <f t="shared" si="1135"/>
        <v>161683.18508393</v>
      </c>
      <c r="F2184" s="72">
        <f t="shared" si="1156"/>
        <v>4832.2700000000004</v>
      </c>
      <c r="G2184" s="3">
        <f>IF(N2184=1,VLOOKUP(A2183,[1]Plan1!$BG$69:$BI$188,3),G2183)</f>
        <v>4843.87</v>
      </c>
      <c r="H2184" s="11">
        <f t="shared" si="1157"/>
        <v>42888</v>
      </c>
      <c r="I2184" s="11">
        <f t="shared" si="1158"/>
        <v>42918</v>
      </c>
      <c r="J2184" s="26">
        <f t="shared" si="1136"/>
        <v>2.4005281161854075E-3</v>
      </c>
      <c r="K2184" s="11">
        <f t="shared" si="1149"/>
        <v>42979</v>
      </c>
      <c r="L2184" s="11">
        <f t="shared" si="1137"/>
        <v>42979</v>
      </c>
      <c r="M2184" s="1">
        <f t="shared" si="1150"/>
        <v>23</v>
      </c>
      <c r="N2184" s="1">
        <f t="shared" si="1153"/>
        <v>19</v>
      </c>
      <c r="O2184" s="2">
        <f t="shared" si="1138"/>
        <v>1.0019826300000001</v>
      </c>
      <c r="P2184" s="10">
        <f t="shared" si="1165"/>
        <v>0.99769996000000005</v>
      </c>
      <c r="Q2184" s="10">
        <f t="shared" si="1159"/>
        <v>1.4480181909054297</v>
      </c>
      <c r="R2184" s="2">
        <f t="shared" si="1164"/>
        <v>1.4508890699999999</v>
      </c>
      <c r="S2184" s="2">
        <f t="shared" si="1154"/>
        <v>1.4193921199999999</v>
      </c>
      <c r="T2184" s="2">
        <f t="shared" si="1139"/>
        <v>233538.05902583999</v>
      </c>
      <c r="U2184" s="2">
        <f t="shared" si="1140"/>
        <v>1195.549021215259</v>
      </c>
      <c r="V2184" s="2">
        <f t="shared" si="1141"/>
        <v>72901.180957131059</v>
      </c>
      <c r="W2184" s="2">
        <f t="shared" si="1142"/>
        <v>238630.58622227632</v>
      </c>
      <c r="X2184" s="27">
        <f t="shared" si="1143"/>
        <v>0</v>
      </c>
      <c r="Y2184" s="2">
        <f t="shared" si="1155"/>
        <v>0</v>
      </c>
      <c r="Z2184" s="67">
        <f t="shared" si="1144"/>
        <v>0</v>
      </c>
      <c r="AA2184" s="2">
        <f t="shared" si="1162"/>
        <v>0</v>
      </c>
      <c r="AB2184" s="26">
        <f t="shared" si="1151"/>
        <v>6.7299999999999999E-2</v>
      </c>
      <c r="AC2184" s="27">
        <f t="shared" si="1166"/>
        <v>19</v>
      </c>
      <c r="AD2184" s="27">
        <v>252</v>
      </c>
      <c r="AE2184" s="10">
        <f t="shared" si="1160"/>
        <v>1.004922831</v>
      </c>
      <c r="AF2184" s="2">
        <f t="shared" si="1163"/>
        <v>1149.66839665</v>
      </c>
      <c r="AG2184" s="2">
        <f t="shared" si="1145"/>
        <v>1174.7380473999999</v>
      </c>
      <c r="AH2184" s="3" t="str">
        <f t="shared" si="1146"/>
        <v>-</v>
      </c>
      <c r="AI2184" s="4" t="str">
        <f t="shared" si="1161"/>
        <v>A+J=</v>
      </c>
      <c r="AJ2184" s="11">
        <f t="shared" si="1152"/>
        <v>42983</v>
      </c>
      <c r="AK2184" s="11"/>
      <c r="AL2184" s="4"/>
      <c r="AM2184" s="1"/>
      <c r="AN2184" s="11"/>
      <c r="AO2184" s="1"/>
      <c r="AP2184" s="1"/>
      <c r="AQ2184" s="1"/>
      <c r="AR2184" s="1"/>
      <c r="AS2184" s="6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</row>
    <row r="2185" spans="1:55" x14ac:dyDescent="0.2">
      <c r="A2185" s="144">
        <f t="shared" si="1147"/>
        <v>42974</v>
      </c>
      <c r="B2185" s="2">
        <f t="shared" si="1134"/>
        <v>239805.32426967632</v>
      </c>
      <c r="C2185" s="2">
        <f t="shared" si="1148"/>
        <v>164533.85624393</v>
      </c>
      <c r="D2185" s="68">
        <f>SUM(Y2185:Y$2190)</f>
        <v>2850.6711599999999</v>
      </c>
      <c r="E2185" s="68">
        <f t="shared" si="1135"/>
        <v>161683.18508393</v>
      </c>
      <c r="F2185" s="72">
        <f t="shared" si="1156"/>
        <v>4832.2700000000004</v>
      </c>
      <c r="G2185" s="3">
        <f>IF(N2185=1,VLOOKUP(A2184,[1]Plan1!$BG$69:$BI$188,3),G2184)</f>
        <v>4843.87</v>
      </c>
      <c r="H2185" s="11">
        <f t="shared" si="1157"/>
        <v>42888</v>
      </c>
      <c r="I2185" s="11">
        <f t="shared" si="1158"/>
        <v>42918</v>
      </c>
      <c r="J2185" s="26">
        <f t="shared" si="1136"/>
        <v>2.4005281161854075E-3</v>
      </c>
      <c r="K2185" s="11">
        <f t="shared" si="1149"/>
        <v>42979</v>
      </c>
      <c r="L2185" s="11">
        <f t="shared" si="1137"/>
        <v>42979</v>
      </c>
      <c r="M2185" s="1">
        <f t="shared" si="1150"/>
        <v>23</v>
      </c>
      <c r="N2185" s="1">
        <f t="shared" si="1153"/>
        <v>19</v>
      </c>
      <c r="O2185" s="2">
        <f t="shared" si="1138"/>
        <v>1.0019826300000001</v>
      </c>
      <c r="P2185" s="10">
        <f t="shared" si="1165"/>
        <v>0.99769996000000005</v>
      </c>
      <c r="Q2185" s="10">
        <f t="shared" si="1159"/>
        <v>1.4480181909054297</v>
      </c>
      <c r="R2185" s="2">
        <f t="shared" si="1164"/>
        <v>1.4508890699999999</v>
      </c>
      <c r="S2185" s="2">
        <f t="shared" si="1154"/>
        <v>1.4193921199999999</v>
      </c>
      <c r="T2185" s="2">
        <f t="shared" si="1139"/>
        <v>233538.05902583999</v>
      </c>
      <c r="U2185" s="2">
        <f t="shared" si="1140"/>
        <v>1195.549021215259</v>
      </c>
      <c r="V2185" s="2">
        <f t="shared" si="1141"/>
        <v>72901.180957131059</v>
      </c>
      <c r="W2185" s="2">
        <f t="shared" si="1142"/>
        <v>238630.58622227632</v>
      </c>
      <c r="X2185" s="27">
        <f t="shared" si="1143"/>
        <v>0</v>
      </c>
      <c r="Y2185" s="2">
        <f t="shared" si="1155"/>
        <v>0</v>
      </c>
      <c r="Z2185" s="67">
        <f t="shared" si="1144"/>
        <v>0</v>
      </c>
      <c r="AA2185" s="2">
        <f t="shared" si="1162"/>
        <v>0</v>
      </c>
      <c r="AB2185" s="26">
        <f t="shared" si="1151"/>
        <v>6.7299999999999999E-2</v>
      </c>
      <c r="AC2185" s="27">
        <f t="shared" si="1166"/>
        <v>19</v>
      </c>
      <c r="AD2185" s="27">
        <v>252</v>
      </c>
      <c r="AE2185" s="10">
        <f t="shared" si="1160"/>
        <v>1.004922831</v>
      </c>
      <c r="AF2185" s="2">
        <f t="shared" si="1163"/>
        <v>1149.66839665</v>
      </c>
      <c r="AG2185" s="2">
        <f t="shared" si="1145"/>
        <v>1174.7380473999999</v>
      </c>
      <c r="AH2185" s="3" t="str">
        <f t="shared" si="1146"/>
        <v>-</v>
      </c>
      <c r="AI2185" s="4" t="str">
        <f t="shared" si="1161"/>
        <v>A+J=</v>
      </c>
      <c r="AJ2185" s="11">
        <f t="shared" si="1152"/>
        <v>42983</v>
      </c>
      <c r="AK2185" s="11"/>
      <c r="AL2185" s="4"/>
      <c r="AM2185" s="1"/>
      <c r="AN2185" s="11"/>
      <c r="AO2185" s="1"/>
      <c r="AP2185" s="1"/>
      <c r="AQ2185" s="1"/>
      <c r="AR2185" s="1"/>
      <c r="AS2185" s="6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</row>
    <row r="2186" spans="1:55" x14ac:dyDescent="0.2">
      <c r="A2186" s="144">
        <f t="shared" si="1147"/>
        <v>42975</v>
      </c>
      <c r="B2186" s="2">
        <f t="shared" ref="B2186:B2249" si="1167">(W2186+AG2186)</f>
        <v>239805.32426967632</v>
      </c>
      <c r="C2186" s="2">
        <f t="shared" si="1148"/>
        <v>164533.85624393</v>
      </c>
      <c r="D2186" s="68">
        <f>SUM(Y2186:Y$2190)</f>
        <v>2850.6711599999999</v>
      </c>
      <c r="E2186" s="68">
        <f t="shared" ref="E2186:E2249" si="1168">(C2186-D2186)</f>
        <v>161683.18508393</v>
      </c>
      <c r="F2186" s="72">
        <f t="shared" si="1156"/>
        <v>4832.2700000000004</v>
      </c>
      <c r="G2186" s="3">
        <f>IF(N2186=1,VLOOKUP(A2185,[1]Plan1!$BG$69:$BI$188,3),G2185)</f>
        <v>4843.87</v>
      </c>
      <c r="H2186" s="11">
        <f t="shared" si="1157"/>
        <v>42888</v>
      </c>
      <c r="I2186" s="11">
        <f t="shared" si="1158"/>
        <v>42918</v>
      </c>
      <c r="J2186" s="26">
        <f t="shared" ref="J2186:J2249" si="1169">(G2186/F2186)-1</f>
        <v>2.4005281161854075E-3</v>
      </c>
      <c r="K2186" s="11">
        <f t="shared" si="1149"/>
        <v>42979</v>
      </c>
      <c r="L2186" s="11">
        <f t="shared" ref="L2186:L2249" si="1170">IF(A2186&gt;L2185,K2186,L2185)</f>
        <v>42979</v>
      </c>
      <c r="M2186" s="1">
        <f t="shared" si="1150"/>
        <v>23</v>
      </c>
      <c r="N2186" s="1">
        <f t="shared" si="1153"/>
        <v>19</v>
      </c>
      <c r="O2186" s="2">
        <f t="shared" ref="O2186:O2249" si="1171">TRUNC((G2186/F2186)^TRUNC((N2186/M2186),9),8)</f>
        <v>1.0019826300000001</v>
      </c>
      <c r="P2186" s="10">
        <f t="shared" si="1165"/>
        <v>0.99769996000000005</v>
      </c>
      <c r="Q2186" s="10">
        <f t="shared" si="1159"/>
        <v>1.4480181909054297</v>
      </c>
      <c r="R2186" s="2">
        <f t="shared" si="1164"/>
        <v>1.4508890699999999</v>
      </c>
      <c r="S2186" s="2">
        <f t="shared" si="1154"/>
        <v>1.4193921199999999</v>
      </c>
      <c r="T2186" s="2">
        <f t="shared" ref="T2186:T2249" si="1172">TRUNC(C2186*S2186,8)</f>
        <v>233538.05902583999</v>
      </c>
      <c r="U2186" s="2">
        <f t="shared" ref="U2186:U2249" si="1173">(D2186*(S2186-1))</f>
        <v>1195.549021215259</v>
      </c>
      <c r="V2186" s="2">
        <f t="shared" ref="V2186:V2249" si="1174">(E2186*(R2186-1))</f>
        <v>72901.180957131059</v>
      </c>
      <c r="W2186" s="2">
        <f t="shared" ref="W2186:W2249" si="1175">(C2186+U2186+V2186)</f>
        <v>238630.58622227632</v>
      </c>
      <c r="X2186" s="27">
        <f t="shared" ref="X2186:X2249" si="1176">IF(VLOOKUP(A2186,AN$10:AU$131,8)=VLOOKUP(A2185,AN$10:AU$131,8),0,VLOOKUP(A2186,AN$10:AU$131,8))</f>
        <v>0</v>
      </c>
      <c r="Y2186" s="2">
        <f t="shared" si="1155"/>
        <v>0</v>
      </c>
      <c r="Z2186" s="67">
        <f t="shared" ref="Z2186:Z2249" si="1177">IF(X2186&gt;0,VLOOKUP($A2186,$AN$10:$AS$131,6),0)</f>
        <v>0</v>
      </c>
      <c r="AA2186" s="2">
        <f t="shared" si="1162"/>
        <v>0</v>
      </c>
      <c r="AB2186" s="26">
        <f t="shared" si="1151"/>
        <v>6.7299999999999999E-2</v>
      </c>
      <c r="AC2186" s="27">
        <f t="shared" si="1166"/>
        <v>19</v>
      </c>
      <c r="AD2186" s="27">
        <v>252</v>
      </c>
      <c r="AE2186" s="10">
        <f t="shared" si="1160"/>
        <v>1.004922831</v>
      </c>
      <c r="AF2186" s="2">
        <f t="shared" si="1163"/>
        <v>1149.66839665</v>
      </c>
      <c r="AG2186" s="2">
        <f t="shared" ref="AG2186:AG2249" si="1178">TRUNC((W2186*(AE2186-1)),8)</f>
        <v>1174.7380473999999</v>
      </c>
      <c r="AH2186" s="3" t="str">
        <f t="shared" ref="AH2186:AH2249" si="1179">IF(AA2186&gt;0,AA2186+AF2186,"-")</f>
        <v>-</v>
      </c>
      <c r="AI2186" s="4" t="str">
        <f t="shared" si="1161"/>
        <v>A+J=</v>
      </c>
      <c r="AJ2186" s="11">
        <f t="shared" si="1152"/>
        <v>42983</v>
      </c>
      <c r="AK2186" s="11"/>
      <c r="AL2186" s="4"/>
      <c r="AM2186" s="1"/>
      <c r="AN2186" s="11"/>
      <c r="AO2186" s="1"/>
      <c r="AP2186" s="1"/>
      <c r="AQ2186" s="1"/>
      <c r="AR2186" s="1"/>
      <c r="AS2186" s="6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</row>
    <row r="2187" spans="1:55" x14ac:dyDescent="0.2">
      <c r="A2187" s="144">
        <f t="shared" ref="A2187:A2250" si="1180">(A2186+1)</f>
        <v>42976</v>
      </c>
      <c r="B2187" s="2">
        <f t="shared" si="1167"/>
        <v>239891.89370252026</v>
      </c>
      <c r="C2187" s="2">
        <f t="shared" ref="C2187:C2250" si="1181">TRUNC(IF(X2186&gt;0,VLOOKUP(A2186,$AN$12:$AO$131,2),C2186),8)</f>
        <v>164533.85624393</v>
      </c>
      <c r="D2187" s="68">
        <f>SUM(Y2187:Y$2190)</f>
        <v>2850.6711599999999</v>
      </c>
      <c r="E2187" s="68">
        <f t="shared" si="1168"/>
        <v>161683.18508393</v>
      </c>
      <c r="F2187" s="72">
        <f t="shared" si="1156"/>
        <v>4832.2700000000004</v>
      </c>
      <c r="G2187" s="3">
        <f>IF(N2187=1,VLOOKUP(A2186,[1]Plan1!$BG$69:$BI$188,3),G2186)</f>
        <v>4843.87</v>
      </c>
      <c r="H2187" s="11">
        <f t="shared" si="1157"/>
        <v>42888</v>
      </c>
      <c r="I2187" s="11">
        <f t="shared" si="1158"/>
        <v>42918</v>
      </c>
      <c r="J2187" s="26">
        <f t="shared" si="1169"/>
        <v>2.4005281161854075E-3</v>
      </c>
      <c r="K2187" s="11">
        <f t="shared" ref="K2187:K2250" si="1182">IF(DAY(A2187)=1,VLOOKUP(A2187,AR$137:AW$275,4),K2186)</f>
        <v>42979</v>
      </c>
      <c r="L2187" s="11">
        <f t="shared" si="1170"/>
        <v>42979</v>
      </c>
      <c r="M2187" s="1">
        <f t="shared" ref="M2187:M2250" si="1183">IF(L2187=L2186,M2186,NETWORKDAYS(L2186,L2187,$AN$137:$AN$327)-1)</f>
        <v>23</v>
      </c>
      <c r="N2187" s="1">
        <f t="shared" si="1153"/>
        <v>20</v>
      </c>
      <c r="O2187" s="2">
        <f t="shared" si="1171"/>
        <v>1.0020870799999999</v>
      </c>
      <c r="P2187" s="10">
        <f t="shared" si="1165"/>
        <v>0.99769996000000005</v>
      </c>
      <c r="Q2187" s="10">
        <f t="shared" si="1159"/>
        <v>1.4480181909054297</v>
      </c>
      <c r="R2187" s="2">
        <f t="shared" si="1164"/>
        <v>1.4510403199999999</v>
      </c>
      <c r="S2187" s="2">
        <f t="shared" si="1154"/>
        <v>1.4193921199999999</v>
      </c>
      <c r="T2187" s="2">
        <f t="shared" si="1172"/>
        <v>233538.05902583999</v>
      </c>
      <c r="U2187" s="2">
        <f t="shared" si="1173"/>
        <v>1195.549021215259</v>
      </c>
      <c r="V2187" s="2">
        <f t="shared" si="1174"/>
        <v>72925.635538875009</v>
      </c>
      <c r="W2187" s="2">
        <f t="shared" si="1175"/>
        <v>238655.04080402027</v>
      </c>
      <c r="X2187" s="27">
        <f t="shared" si="1176"/>
        <v>0</v>
      </c>
      <c r="Y2187" s="2">
        <f t="shared" si="1155"/>
        <v>0</v>
      </c>
      <c r="Z2187" s="67">
        <f t="shared" si="1177"/>
        <v>0</v>
      </c>
      <c r="AA2187" s="2">
        <f t="shared" si="1162"/>
        <v>0</v>
      </c>
      <c r="AB2187" s="26">
        <f t="shared" ref="AB2187:AB2250" si="1184">(AB2186)</f>
        <v>6.7299999999999999E-2</v>
      </c>
      <c r="AC2187" s="27">
        <f t="shared" si="1166"/>
        <v>20</v>
      </c>
      <c r="AD2187" s="27">
        <v>252</v>
      </c>
      <c r="AE2187" s="10">
        <f t="shared" si="1160"/>
        <v>1.0051825969999999</v>
      </c>
      <c r="AF2187" s="2">
        <f t="shared" si="1163"/>
        <v>1210.33364409</v>
      </c>
      <c r="AG2187" s="2">
        <f t="shared" si="1178"/>
        <v>1236.8528985</v>
      </c>
      <c r="AH2187" s="3" t="str">
        <f t="shared" si="1179"/>
        <v>-</v>
      </c>
      <c r="AI2187" s="4" t="str">
        <f t="shared" si="1161"/>
        <v>A+J=</v>
      </c>
      <c r="AJ2187" s="11">
        <f t="shared" ref="AJ2187:AJ2250" si="1185">IF(X2186&gt;0,VLOOKUP(A2186,$AN$10:$AW$130,10),AJ2186)</f>
        <v>42983</v>
      </c>
      <c r="AK2187" s="11"/>
      <c r="AL2187" s="4"/>
      <c r="AM2187" s="1"/>
      <c r="AN2187" s="11"/>
      <c r="AO2187" s="1"/>
      <c r="AP2187" s="1"/>
      <c r="AQ2187" s="1"/>
      <c r="AR2187" s="1"/>
      <c r="AS2187" s="6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</row>
    <row r="2188" spans="1:55" x14ac:dyDescent="0.2">
      <c r="A2188" s="144">
        <f t="shared" si="1180"/>
        <v>42977</v>
      </c>
      <c r="B2188" s="2">
        <f t="shared" si="1167"/>
        <v>239978.49532177797</v>
      </c>
      <c r="C2188" s="2">
        <f t="shared" si="1181"/>
        <v>164533.85624393</v>
      </c>
      <c r="D2188" s="68">
        <f>SUM(Y2188:Y$2190)</f>
        <v>2850.6711599999999</v>
      </c>
      <c r="E2188" s="68">
        <f t="shared" si="1168"/>
        <v>161683.18508393</v>
      </c>
      <c r="F2188" s="72">
        <f t="shared" si="1156"/>
        <v>4832.2700000000004</v>
      </c>
      <c r="G2188" s="3">
        <f>IF(N2188=1,VLOOKUP(A2187,[1]Plan1!$BG$69:$BI$188,3),G2187)</f>
        <v>4843.87</v>
      </c>
      <c r="H2188" s="11">
        <f t="shared" si="1157"/>
        <v>42888</v>
      </c>
      <c r="I2188" s="11">
        <f t="shared" si="1158"/>
        <v>42918</v>
      </c>
      <c r="J2188" s="26">
        <f t="shared" si="1169"/>
        <v>2.4005281161854075E-3</v>
      </c>
      <c r="K2188" s="11">
        <f t="shared" si="1182"/>
        <v>42979</v>
      </c>
      <c r="L2188" s="11">
        <f t="shared" si="1170"/>
        <v>42979</v>
      </c>
      <c r="M2188" s="1">
        <f t="shared" si="1183"/>
        <v>23</v>
      </c>
      <c r="N2188" s="1">
        <f t="shared" si="1153"/>
        <v>21</v>
      </c>
      <c r="O2188" s="2">
        <f t="shared" si="1171"/>
        <v>1.00219155</v>
      </c>
      <c r="P2188" s="10">
        <f t="shared" si="1165"/>
        <v>0.99769996000000005</v>
      </c>
      <c r="Q2188" s="10">
        <f t="shared" si="1159"/>
        <v>1.4480181909054297</v>
      </c>
      <c r="R2188" s="2">
        <f t="shared" si="1164"/>
        <v>1.4511915900000001</v>
      </c>
      <c r="S2188" s="2">
        <f t="shared" si="1154"/>
        <v>1.4193921199999999</v>
      </c>
      <c r="T2188" s="2">
        <f t="shared" si="1172"/>
        <v>233538.05902583999</v>
      </c>
      <c r="U2188" s="2">
        <f t="shared" si="1173"/>
        <v>1195.549021215259</v>
      </c>
      <c r="V2188" s="2">
        <f t="shared" si="1174"/>
        <v>72950.093354282682</v>
      </c>
      <c r="W2188" s="2">
        <f t="shared" si="1175"/>
        <v>238679.49861942796</v>
      </c>
      <c r="X2188" s="27">
        <f t="shared" si="1176"/>
        <v>0</v>
      </c>
      <c r="Y2188" s="2">
        <f t="shared" si="1155"/>
        <v>0</v>
      </c>
      <c r="Z2188" s="67">
        <f t="shared" si="1177"/>
        <v>0</v>
      </c>
      <c r="AA2188" s="2">
        <f t="shared" si="1162"/>
        <v>0</v>
      </c>
      <c r="AB2188" s="26">
        <f t="shared" si="1184"/>
        <v>6.7299999999999999E-2</v>
      </c>
      <c r="AC2188" s="27">
        <f t="shared" si="1166"/>
        <v>21</v>
      </c>
      <c r="AD2188" s="27">
        <v>252</v>
      </c>
      <c r="AE2188" s="10">
        <f t="shared" si="1160"/>
        <v>1.0054424310000001</v>
      </c>
      <c r="AF2188" s="2">
        <f t="shared" si="1163"/>
        <v>1271.0147721200001</v>
      </c>
      <c r="AG2188" s="2">
        <f t="shared" si="1178"/>
        <v>1298.9967023500001</v>
      </c>
      <c r="AH2188" s="3" t="str">
        <f t="shared" si="1179"/>
        <v>-</v>
      </c>
      <c r="AI2188" s="4" t="str">
        <f t="shared" si="1161"/>
        <v>A+J=</v>
      </c>
      <c r="AJ2188" s="11">
        <f t="shared" si="1185"/>
        <v>42983</v>
      </c>
      <c r="AK2188" s="11"/>
      <c r="AL2188" s="4"/>
      <c r="AM2188" s="1"/>
      <c r="AN2188" s="11"/>
      <c r="AO2188" s="1"/>
      <c r="AP2188" s="1"/>
      <c r="AQ2188" s="1"/>
      <c r="AR2188" s="1"/>
      <c r="AS2188" s="6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</row>
    <row r="2189" spans="1:55" x14ac:dyDescent="0.2">
      <c r="A2189" s="144">
        <f t="shared" si="1180"/>
        <v>42978</v>
      </c>
      <c r="B2189" s="2">
        <f t="shared" si="1167"/>
        <v>240065.12889623924</v>
      </c>
      <c r="C2189" s="2">
        <f t="shared" si="1181"/>
        <v>164533.85624393</v>
      </c>
      <c r="D2189" s="68">
        <f>SUM(Y2189:Y$2190)</f>
        <v>2850.6711599999999</v>
      </c>
      <c r="E2189" s="68">
        <f t="shared" si="1168"/>
        <v>161683.18508393</v>
      </c>
      <c r="F2189" s="72">
        <f t="shared" si="1156"/>
        <v>4832.2700000000004</v>
      </c>
      <c r="G2189" s="3">
        <f>IF(N2189=1,VLOOKUP(A2188,[1]Plan1!$BG$69:$BI$188,3),G2188)</f>
        <v>4843.87</v>
      </c>
      <c r="H2189" s="11">
        <f t="shared" si="1157"/>
        <v>42888</v>
      </c>
      <c r="I2189" s="11">
        <f t="shared" si="1158"/>
        <v>42918</v>
      </c>
      <c r="J2189" s="26">
        <f t="shared" si="1169"/>
        <v>2.4005281161854075E-3</v>
      </c>
      <c r="K2189" s="11">
        <f t="shared" si="1182"/>
        <v>42979</v>
      </c>
      <c r="L2189" s="11">
        <f t="shared" si="1170"/>
        <v>42979</v>
      </c>
      <c r="M2189" s="1">
        <f t="shared" si="1183"/>
        <v>23</v>
      </c>
      <c r="N2189" s="1">
        <f t="shared" si="1153"/>
        <v>22</v>
      </c>
      <c r="O2189" s="2">
        <f t="shared" si="1171"/>
        <v>1.0022960299999999</v>
      </c>
      <c r="P2189" s="10">
        <f t="shared" si="1165"/>
        <v>0.99769996000000005</v>
      </c>
      <c r="Q2189" s="10">
        <f t="shared" si="1159"/>
        <v>1.4480181909054297</v>
      </c>
      <c r="R2189" s="2">
        <f t="shared" si="1164"/>
        <v>1.4513428799999999</v>
      </c>
      <c r="S2189" s="2">
        <f t="shared" si="1154"/>
        <v>1.4193921199999999</v>
      </c>
      <c r="T2189" s="2">
        <f t="shared" si="1172"/>
        <v>233538.05902583999</v>
      </c>
      <c r="U2189" s="2">
        <f t="shared" si="1173"/>
        <v>1195.549021215259</v>
      </c>
      <c r="V2189" s="2">
        <f t="shared" si="1174"/>
        <v>72974.554403353992</v>
      </c>
      <c r="W2189" s="2">
        <f t="shared" si="1175"/>
        <v>238703.95966849924</v>
      </c>
      <c r="X2189" s="27">
        <f t="shared" si="1176"/>
        <v>0</v>
      </c>
      <c r="Y2189" s="2">
        <f t="shared" si="1155"/>
        <v>0</v>
      </c>
      <c r="Z2189" s="67">
        <f t="shared" si="1177"/>
        <v>0</v>
      </c>
      <c r="AA2189" s="2">
        <f t="shared" si="1162"/>
        <v>0</v>
      </c>
      <c r="AB2189" s="26">
        <f t="shared" si="1184"/>
        <v>6.7299999999999999E-2</v>
      </c>
      <c r="AC2189" s="27">
        <f t="shared" si="1166"/>
        <v>22</v>
      </c>
      <c r="AD2189" s="27">
        <v>252</v>
      </c>
      <c r="AE2189" s="10">
        <f t="shared" si="1160"/>
        <v>1.005702332</v>
      </c>
      <c r="AF2189" s="2">
        <f t="shared" si="1163"/>
        <v>1331.7115472</v>
      </c>
      <c r="AG2189" s="2">
        <f t="shared" si="1178"/>
        <v>1361.16922774</v>
      </c>
      <c r="AH2189" s="3" t="str">
        <f t="shared" si="1179"/>
        <v>-</v>
      </c>
      <c r="AI2189" s="4" t="str">
        <f t="shared" si="1161"/>
        <v>A+J=</v>
      </c>
      <c r="AJ2189" s="11">
        <f t="shared" si="1185"/>
        <v>42983</v>
      </c>
      <c r="AK2189" s="11"/>
      <c r="AL2189" s="4"/>
      <c r="AM2189" s="1"/>
      <c r="AN2189" s="11"/>
      <c r="AO2189" s="1"/>
      <c r="AP2189" s="1"/>
      <c r="AQ2189" s="1"/>
      <c r="AR2189" s="1"/>
      <c r="AS2189" s="6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</row>
    <row r="2190" spans="1:55" x14ac:dyDescent="0.2">
      <c r="A2190" s="144">
        <f t="shared" si="1180"/>
        <v>42979</v>
      </c>
      <c r="B2190" s="2">
        <f t="shared" si="1167"/>
        <v>240151.79280688247</v>
      </c>
      <c r="C2190" s="2">
        <f t="shared" si="1181"/>
        <v>164533.85624393</v>
      </c>
      <c r="D2190" s="68">
        <f>SUM(Y2190:Y$2190)</f>
        <v>2850.6711599999999</v>
      </c>
      <c r="E2190" s="68">
        <f t="shared" si="1168"/>
        <v>161683.18508393</v>
      </c>
      <c r="F2190" s="72">
        <f t="shared" si="1156"/>
        <v>4832.2700000000004</v>
      </c>
      <c r="G2190" s="3">
        <f>IF(N2190=1,VLOOKUP(A2189,[1]Plan1!$BG$69:$BI$188,3),G2189)</f>
        <v>4843.87</v>
      </c>
      <c r="H2190" s="11">
        <f t="shared" si="1157"/>
        <v>42888</v>
      </c>
      <c r="I2190" s="11">
        <f t="shared" si="1158"/>
        <v>42918</v>
      </c>
      <c r="J2190" s="26">
        <f t="shared" si="1169"/>
        <v>2.4005281161854075E-3</v>
      </c>
      <c r="K2190" s="11">
        <f t="shared" si="1182"/>
        <v>43010</v>
      </c>
      <c r="L2190" s="11">
        <f t="shared" si="1170"/>
        <v>42979</v>
      </c>
      <c r="M2190" s="1">
        <f t="shared" si="1183"/>
        <v>23</v>
      </c>
      <c r="N2190" s="1">
        <f t="shared" si="1153"/>
        <v>23</v>
      </c>
      <c r="O2190" s="2">
        <f t="shared" si="1171"/>
        <v>1.0024005199999999</v>
      </c>
      <c r="P2190" s="10">
        <f t="shared" si="1165"/>
        <v>0.99769996000000005</v>
      </c>
      <c r="Q2190" s="10">
        <f t="shared" si="1159"/>
        <v>1.4480181909054297</v>
      </c>
      <c r="R2190" s="2">
        <f t="shared" si="1164"/>
        <v>1.4514941800000001</v>
      </c>
      <c r="S2190" s="2">
        <f t="shared" si="1154"/>
        <v>1.4193921199999999</v>
      </c>
      <c r="T2190" s="2">
        <f t="shared" si="1172"/>
        <v>233538.05902583999</v>
      </c>
      <c r="U2190" s="2">
        <f t="shared" si="1173"/>
        <v>1195.549021215259</v>
      </c>
      <c r="V2190" s="2">
        <f t="shared" si="1174"/>
        <v>72999.017069257214</v>
      </c>
      <c r="W2190" s="2">
        <f t="shared" si="1175"/>
        <v>238728.42233440248</v>
      </c>
      <c r="X2190" s="27">
        <f t="shared" si="1176"/>
        <v>71</v>
      </c>
      <c r="Y2190" s="2">
        <f t="shared" si="1155"/>
        <v>2850.6711599999999</v>
      </c>
      <c r="Z2190" s="67">
        <f t="shared" si="1177"/>
        <v>1.7325742099999999E-2</v>
      </c>
      <c r="AA2190" s="2">
        <f t="shared" si="1162"/>
        <v>4046.2201812100002</v>
      </c>
      <c r="AB2190" s="26">
        <f t="shared" si="1184"/>
        <v>6.7299999999999999E-2</v>
      </c>
      <c r="AC2190" s="27">
        <f t="shared" si="1166"/>
        <v>23</v>
      </c>
      <c r="AD2190" s="27">
        <v>252</v>
      </c>
      <c r="AE2190" s="10">
        <f t="shared" si="1160"/>
        <v>1.0059623</v>
      </c>
      <c r="AF2190" s="2">
        <f t="shared" si="1163"/>
        <v>1392.42396932</v>
      </c>
      <c r="AG2190" s="2">
        <f t="shared" si="1178"/>
        <v>1423.37047248</v>
      </c>
      <c r="AH2190" s="3">
        <f t="shared" si="1179"/>
        <v>5438.6441505299999</v>
      </c>
      <c r="AI2190" s="4" t="str">
        <f t="shared" si="1161"/>
        <v>A+J=</v>
      </c>
      <c r="AJ2190" s="11">
        <f t="shared" si="1185"/>
        <v>42983</v>
      </c>
      <c r="AK2190" s="11"/>
      <c r="AL2190" s="4"/>
      <c r="AM2190" s="1"/>
      <c r="AN2190" s="11"/>
      <c r="AO2190" s="1"/>
      <c r="AP2190" s="1"/>
      <c r="AQ2190" s="1"/>
      <c r="AR2190" s="1"/>
      <c r="AS2190" s="6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</row>
    <row r="2191" spans="1:55" x14ac:dyDescent="0.2">
      <c r="A2191" s="144">
        <f t="shared" si="1180"/>
        <v>42980</v>
      </c>
      <c r="B2191" s="2">
        <f t="shared" si="1167"/>
        <v>234765.13724123515</v>
      </c>
      <c r="C2191" s="2">
        <f t="shared" si="1181"/>
        <v>161683.18508393</v>
      </c>
      <c r="D2191" s="2">
        <v>0</v>
      </c>
      <c r="E2191" s="68">
        <f t="shared" si="1168"/>
        <v>161683.18508393</v>
      </c>
      <c r="F2191" s="72">
        <f t="shared" si="1156"/>
        <v>4843.87</v>
      </c>
      <c r="G2191" s="3">
        <f>IF(N2191=1,VLOOKUP(A2190,[1]Plan1!$BG$69:$BI$188,3),G2190)</f>
        <v>4853.07</v>
      </c>
      <c r="H2191" s="11">
        <f t="shared" si="1157"/>
        <v>42918</v>
      </c>
      <c r="I2191" s="11">
        <f t="shared" si="1158"/>
        <v>42949</v>
      </c>
      <c r="J2191" s="26">
        <f t="shared" si="1169"/>
        <v>1.8993077848910023E-3</v>
      </c>
      <c r="K2191" s="11">
        <f t="shared" si="1182"/>
        <v>43010</v>
      </c>
      <c r="L2191" s="11">
        <f t="shared" si="1170"/>
        <v>43010</v>
      </c>
      <c r="M2191" s="1">
        <f t="shared" si="1183"/>
        <v>20</v>
      </c>
      <c r="N2191" s="1">
        <f t="shared" si="1153"/>
        <v>1</v>
      </c>
      <c r="O2191" s="2">
        <f t="shared" si="1171"/>
        <v>1.0000948700000001</v>
      </c>
      <c r="P2191" s="10">
        <f t="shared" si="1165"/>
        <v>1.0024005199999999</v>
      </c>
      <c r="Q2191" s="10">
        <f t="shared" si="1159"/>
        <v>1.4514941875330618</v>
      </c>
      <c r="R2191" s="2">
        <f t="shared" si="1164"/>
        <v>1.45163189</v>
      </c>
      <c r="S2191" s="2">
        <f t="shared" si="1154"/>
        <v>1.4193921199999999</v>
      </c>
      <c r="T2191" s="2">
        <f t="shared" si="1172"/>
        <v>229491.83884462999</v>
      </c>
      <c r="U2191" s="2">
        <f t="shared" si="1173"/>
        <v>0</v>
      </c>
      <c r="V2191" s="2">
        <f t="shared" si="1174"/>
        <v>73021.282460675124</v>
      </c>
      <c r="W2191" s="2">
        <f t="shared" si="1175"/>
        <v>234704.46754460514</v>
      </c>
      <c r="X2191" s="27">
        <f t="shared" si="1176"/>
        <v>0</v>
      </c>
      <c r="Y2191" s="2">
        <f t="shared" si="1155"/>
        <v>0</v>
      </c>
      <c r="Z2191" s="67">
        <f t="shared" si="1177"/>
        <v>0</v>
      </c>
      <c r="AA2191" s="2">
        <f t="shared" si="1162"/>
        <v>0</v>
      </c>
      <c r="AB2191" s="26">
        <f t="shared" si="1184"/>
        <v>6.7299999999999999E-2</v>
      </c>
      <c r="AC2191" s="27">
        <f t="shared" si="1166"/>
        <v>1</v>
      </c>
      <c r="AD2191" s="27">
        <v>252</v>
      </c>
      <c r="AE2191" s="10">
        <f t="shared" si="1160"/>
        <v>1.0002584940000001</v>
      </c>
      <c r="AF2191" s="2">
        <f t="shared" si="1163"/>
        <v>59.322263390000003</v>
      </c>
      <c r="AG2191" s="2">
        <f t="shared" si="1178"/>
        <v>60.669696629999997</v>
      </c>
      <c r="AH2191" s="3" t="str">
        <f t="shared" si="1179"/>
        <v>-</v>
      </c>
      <c r="AI2191" s="4" t="str">
        <f t="shared" si="1161"/>
        <v>A+J=</v>
      </c>
      <c r="AJ2191" s="11">
        <f t="shared" si="1185"/>
        <v>43012</v>
      </c>
      <c r="AK2191" s="11"/>
      <c r="AL2191" s="4"/>
      <c r="AM2191" s="1"/>
      <c r="AN2191" s="11"/>
      <c r="AO2191" s="1"/>
      <c r="AP2191" s="1"/>
      <c r="AQ2191" s="1"/>
      <c r="AR2191" s="1"/>
      <c r="AS2191" s="6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</row>
    <row r="2192" spans="1:55" x14ac:dyDescent="0.2">
      <c r="A2192" s="144">
        <f t="shared" si="1180"/>
        <v>42981</v>
      </c>
      <c r="B2192" s="2">
        <f t="shared" si="1167"/>
        <v>234765.13724123515</v>
      </c>
      <c r="C2192" s="2">
        <f t="shared" si="1181"/>
        <v>161683.18508393</v>
      </c>
      <c r="D2192" s="2">
        <v>0</v>
      </c>
      <c r="E2192" s="68">
        <f t="shared" si="1168"/>
        <v>161683.18508393</v>
      </c>
      <c r="F2192" s="72">
        <f t="shared" si="1156"/>
        <v>4843.87</v>
      </c>
      <c r="G2192" s="3">
        <f>IF(N2192=1,VLOOKUP(A2191,[1]Plan1!$BG$69:$BI$188,3),G2191)</f>
        <v>4853.07</v>
      </c>
      <c r="H2192" s="11">
        <f t="shared" si="1157"/>
        <v>42918</v>
      </c>
      <c r="I2192" s="11">
        <f t="shared" si="1158"/>
        <v>42949</v>
      </c>
      <c r="J2192" s="26">
        <f t="shared" si="1169"/>
        <v>1.8993077848910023E-3</v>
      </c>
      <c r="K2192" s="11">
        <f t="shared" si="1182"/>
        <v>43010</v>
      </c>
      <c r="L2192" s="11">
        <f t="shared" si="1170"/>
        <v>43010</v>
      </c>
      <c r="M2192" s="1">
        <f t="shared" si="1183"/>
        <v>20</v>
      </c>
      <c r="N2192" s="1">
        <f t="shared" si="1153"/>
        <v>1</v>
      </c>
      <c r="O2192" s="2">
        <f t="shared" si="1171"/>
        <v>1.0000948700000001</v>
      </c>
      <c r="P2192" s="10">
        <f t="shared" si="1165"/>
        <v>1.0024005199999999</v>
      </c>
      <c r="Q2192" s="10">
        <f t="shared" si="1159"/>
        <v>1.4514941875330618</v>
      </c>
      <c r="R2192" s="2">
        <f t="shared" si="1164"/>
        <v>1.45163189</v>
      </c>
      <c r="S2192" s="2">
        <f t="shared" si="1154"/>
        <v>1.4193921199999999</v>
      </c>
      <c r="T2192" s="2">
        <f t="shared" si="1172"/>
        <v>229491.83884462999</v>
      </c>
      <c r="U2192" s="2">
        <f t="shared" si="1173"/>
        <v>0</v>
      </c>
      <c r="V2192" s="2">
        <f t="shared" si="1174"/>
        <v>73021.282460675124</v>
      </c>
      <c r="W2192" s="2">
        <f t="shared" si="1175"/>
        <v>234704.46754460514</v>
      </c>
      <c r="X2192" s="27">
        <f t="shared" si="1176"/>
        <v>0</v>
      </c>
      <c r="Y2192" s="2">
        <f t="shared" si="1155"/>
        <v>0</v>
      </c>
      <c r="Z2192" s="67">
        <f t="shared" si="1177"/>
        <v>0</v>
      </c>
      <c r="AA2192" s="2">
        <f t="shared" si="1162"/>
        <v>0</v>
      </c>
      <c r="AB2192" s="26">
        <f t="shared" si="1184"/>
        <v>6.7299999999999999E-2</v>
      </c>
      <c r="AC2192" s="27">
        <f t="shared" si="1166"/>
        <v>1</v>
      </c>
      <c r="AD2192" s="27">
        <v>252</v>
      </c>
      <c r="AE2192" s="10">
        <f t="shared" si="1160"/>
        <v>1.0002584940000001</v>
      </c>
      <c r="AF2192" s="2">
        <f t="shared" si="1163"/>
        <v>59.322263390000003</v>
      </c>
      <c r="AG2192" s="2">
        <f t="shared" si="1178"/>
        <v>60.669696629999997</v>
      </c>
      <c r="AH2192" s="3" t="str">
        <f t="shared" si="1179"/>
        <v>-</v>
      </c>
      <c r="AI2192" s="4" t="str">
        <f t="shared" si="1161"/>
        <v>A+J=</v>
      </c>
      <c r="AJ2192" s="11">
        <f t="shared" si="1185"/>
        <v>43012</v>
      </c>
      <c r="AK2192" s="11"/>
      <c r="AL2192" s="4"/>
      <c r="AM2192" s="1"/>
      <c r="AN2192" s="11"/>
      <c r="AO2192" s="1"/>
      <c r="AP2192" s="1"/>
      <c r="AQ2192" s="1"/>
      <c r="AR2192" s="1"/>
      <c r="AS2192" s="6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</row>
    <row r="2193" spans="1:55" x14ac:dyDescent="0.2">
      <c r="A2193" s="144">
        <f t="shared" si="1180"/>
        <v>42982</v>
      </c>
      <c r="B2193" s="2">
        <f t="shared" si="1167"/>
        <v>234765.13724123515</v>
      </c>
      <c r="C2193" s="2">
        <f t="shared" si="1181"/>
        <v>161683.18508393</v>
      </c>
      <c r="D2193" s="2">
        <v>0</v>
      </c>
      <c r="E2193" s="68">
        <f t="shared" si="1168"/>
        <v>161683.18508393</v>
      </c>
      <c r="F2193" s="72">
        <f t="shared" si="1156"/>
        <v>4843.87</v>
      </c>
      <c r="G2193" s="3">
        <f>IF(N2193=1,VLOOKUP(A2192,[1]Plan1!$BG$69:$BI$188,3),G2192)</f>
        <v>4853.07</v>
      </c>
      <c r="H2193" s="11">
        <f t="shared" si="1157"/>
        <v>42918</v>
      </c>
      <c r="I2193" s="11">
        <f t="shared" si="1158"/>
        <v>42949</v>
      </c>
      <c r="J2193" s="26">
        <f t="shared" si="1169"/>
        <v>1.8993077848910023E-3</v>
      </c>
      <c r="K2193" s="11">
        <f t="shared" si="1182"/>
        <v>43010</v>
      </c>
      <c r="L2193" s="11">
        <f t="shared" si="1170"/>
        <v>43010</v>
      </c>
      <c r="M2193" s="1">
        <f t="shared" si="1183"/>
        <v>20</v>
      </c>
      <c r="N2193" s="1">
        <f t="shared" si="1153"/>
        <v>1</v>
      </c>
      <c r="O2193" s="2">
        <f t="shared" si="1171"/>
        <v>1.0000948700000001</v>
      </c>
      <c r="P2193" s="10">
        <f t="shared" si="1165"/>
        <v>1.0024005199999999</v>
      </c>
      <c r="Q2193" s="10">
        <f t="shared" si="1159"/>
        <v>1.4514941875330618</v>
      </c>
      <c r="R2193" s="2">
        <f t="shared" si="1164"/>
        <v>1.45163189</v>
      </c>
      <c r="S2193" s="2">
        <f t="shared" si="1154"/>
        <v>1.4193921199999999</v>
      </c>
      <c r="T2193" s="2">
        <f t="shared" si="1172"/>
        <v>229491.83884462999</v>
      </c>
      <c r="U2193" s="2">
        <f t="shared" si="1173"/>
        <v>0</v>
      </c>
      <c r="V2193" s="2">
        <f t="shared" si="1174"/>
        <v>73021.282460675124</v>
      </c>
      <c r="W2193" s="2">
        <f t="shared" si="1175"/>
        <v>234704.46754460514</v>
      </c>
      <c r="X2193" s="27">
        <f t="shared" si="1176"/>
        <v>0</v>
      </c>
      <c r="Y2193" s="2">
        <f t="shared" si="1155"/>
        <v>0</v>
      </c>
      <c r="Z2193" s="67">
        <f t="shared" si="1177"/>
        <v>0</v>
      </c>
      <c r="AA2193" s="2">
        <f t="shared" si="1162"/>
        <v>0</v>
      </c>
      <c r="AB2193" s="26">
        <f t="shared" si="1184"/>
        <v>6.7299999999999999E-2</v>
      </c>
      <c r="AC2193" s="27">
        <f t="shared" si="1166"/>
        <v>1</v>
      </c>
      <c r="AD2193" s="27">
        <v>252</v>
      </c>
      <c r="AE2193" s="10">
        <f t="shared" si="1160"/>
        <v>1.0002584940000001</v>
      </c>
      <c r="AF2193" s="2">
        <f t="shared" si="1163"/>
        <v>59.322263390000003</v>
      </c>
      <c r="AG2193" s="2">
        <f t="shared" si="1178"/>
        <v>60.669696629999997</v>
      </c>
      <c r="AH2193" s="3" t="str">
        <f t="shared" si="1179"/>
        <v>-</v>
      </c>
      <c r="AI2193" s="4" t="str">
        <f t="shared" si="1161"/>
        <v>A+J=</v>
      </c>
      <c r="AJ2193" s="11">
        <f t="shared" si="1185"/>
        <v>43012</v>
      </c>
      <c r="AK2193" s="11"/>
      <c r="AL2193" s="4"/>
      <c r="AM2193" s="1"/>
      <c r="AN2193" s="11"/>
      <c r="AO2193" s="1"/>
      <c r="AP2193" s="1"/>
      <c r="AQ2193" s="1"/>
      <c r="AR2193" s="1"/>
      <c r="AS2193" s="6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</row>
    <row r="2194" spans="1:55" x14ac:dyDescent="0.2">
      <c r="A2194" s="144">
        <f t="shared" si="1180"/>
        <v>42983</v>
      </c>
      <c r="B2194" s="2">
        <f t="shared" si="1167"/>
        <v>234848.10280225673</v>
      </c>
      <c r="C2194" s="2">
        <f t="shared" si="1181"/>
        <v>161683.18508393</v>
      </c>
      <c r="D2194" s="2">
        <v>0</v>
      </c>
      <c r="E2194" s="68">
        <f t="shared" si="1168"/>
        <v>161683.18508393</v>
      </c>
      <c r="F2194" s="72">
        <f t="shared" si="1156"/>
        <v>4843.87</v>
      </c>
      <c r="G2194" s="3">
        <f>IF(N2194=1,VLOOKUP(A2193,[1]Plan1!$BG$69:$BI$188,3),G2193)</f>
        <v>4853.07</v>
      </c>
      <c r="H2194" s="11">
        <f t="shared" si="1157"/>
        <v>42918</v>
      </c>
      <c r="I2194" s="11">
        <f t="shared" si="1158"/>
        <v>42949</v>
      </c>
      <c r="J2194" s="26">
        <f t="shared" si="1169"/>
        <v>1.8993077848910023E-3</v>
      </c>
      <c r="K2194" s="11">
        <f t="shared" si="1182"/>
        <v>43010</v>
      </c>
      <c r="L2194" s="11">
        <f t="shared" si="1170"/>
        <v>43010</v>
      </c>
      <c r="M2194" s="1">
        <f t="shared" si="1183"/>
        <v>20</v>
      </c>
      <c r="N2194" s="1">
        <f t="shared" si="1153"/>
        <v>2</v>
      </c>
      <c r="O2194" s="2">
        <f t="shared" si="1171"/>
        <v>1.00018976</v>
      </c>
      <c r="P2194" s="10">
        <f t="shared" si="1165"/>
        <v>1.0024005199999999</v>
      </c>
      <c r="Q2194" s="10">
        <f t="shared" si="1159"/>
        <v>1.4514941875330618</v>
      </c>
      <c r="R2194" s="2">
        <f t="shared" si="1164"/>
        <v>1.4517696200000001</v>
      </c>
      <c r="S2194" s="2">
        <f t="shared" si="1154"/>
        <v>1.4193921199999999</v>
      </c>
      <c r="T2194" s="2">
        <f t="shared" si="1172"/>
        <v>229491.83884462999</v>
      </c>
      <c r="U2194" s="2">
        <f t="shared" si="1173"/>
        <v>0</v>
      </c>
      <c r="V2194" s="2">
        <f t="shared" si="1174"/>
        <v>73043.551085756742</v>
      </c>
      <c r="W2194" s="2">
        <f t="shared" si="1175"/>
        <v>234726.73616968674</v>
      </c>
      <c r="X2194" s="27">
        <f t="shared" si="1176"/>
        <v>0</v>
      </c>
      <c r="Y2194" s="2">
        <f t="shared" si="1155"/>
        <v>0</v>
      </c>
      <c r="Z2194" s="67">
        <f t="shared" si="1177"/>
        <v>0</v>
      </c>
      <c r="AA2194" s="2">
        <f t="shared" si="1162"/>
        <v>0</v>
      </c>
      <c r="AB2194" s="26">
        <f t="shared" si="1184"/>
        <v>6.7299999999999999E-2</v>
      </c>
      <c r="AC2194" s="27">
        <f t="shared" si="1166"/>
        <v>2</v>
      </c>
      <c r="AD2194" s="27">
        <v>252</v>
      </c>
      <c r="AE2194" s="10">
        <f t="shared" si="1160"/>
        <v>1.000517055</v>
      </c>
      <c r="AF2194" s="2">
        <f t="shared" si="1163"/>
        <v>118.65990273</v>
      </c>
      <c r="AG2194" s="2">
        <f t="shared" si="1178"/>
        <v>121.36663256999999</v>
      </c>
      <c r="AH2194" s="3" t="str">
        <f t="shared" si="1179"/>
        <v>-</v>
      </c>
      <c r="AI2194" s="4" t="str">
        <f t="shared" si="1161"/>
        <v>A+J=</v>
      </c>
      <c r="AJ2194" s="11">
        <f t="shared" si="1185"/>
        <v>43012</v>
      </c>
      <c r="AK2194" s="11"/>
      <c r="AL2194" s="4"/>
      <c r="AM2194" s="1"/>
      <c r="AN2194" s="11"/>
      <c r="AO2194" s="1"/>
      <c r="AP2194" s="1"/>
      <c r="AQ2194" s="1"/>
      <c r="AR2194" s="1"/>
      <c r="AS2194" s="6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</row>
    <row r="2195" spans="1:55" x14ac:dyDescent="0.2">
      <c r="A2195" s="144">
        <f t="shared" si="1180"/>
        <v>42984</v>
      </c>
      <c r="B2195" s="2">
        <f t="shared" si="1167"/>
        <v>234931.09722514023</v>
      </c>
      <c r="C2195" s="2">
        <f t="shared" si="1181"/>
        <v>161683.18508393</v>
      </c>
      <c r="D2195" s="2">
        <v>0</v>
      </c>
      <c r="E2195" s="68">
        <f t="shared" si="1168"/>
        <v>161683.18508393</v>
      </c>
      <c r="F2195" s="72">
        <f t="shared" si="1156"/>
        <v>4843.87</v>
      </c>
      <c r="G2195" s="3">
        <f>IF(N2195=1,VLOOKUP(A2194,[1]Plan1!$BG$69:$BI$188,3),G2194)</f>
        <v>4853.07</v>
      </c>
      <c r="H2195" s="11">
        <f t="shared" si="1157"/>
        <v>42918</v>
      </c>
      <c r="I2195" s="11">
        <f t="shared" si="1158"/>
        <v>42949</v>
      </c>
      <c r="J2195" s="26">
        <f t="shared" si="1169"/>
        <v>1.8993077848910023E-3</v>
      </c>
      <c r="K2195" s="11">
        <f t="shared" si="1182"/>
        <v>43010</v>
      </c>
      <c r="L2195" s="11">
        <f t="shared" si="1170"/>
        <v>43010</v>
      </c>
      <c r="M2195" s="1">
        <f t="shared" si="1183"/>
        <v>20</v>
      </c>
      <c r="N2195" s="1">
        <f t="shared" si="1153"/>
        <v>3</v>
      </c>
      <c r="O2195" s="2">
        <f t="shared" si="1171"/>
        <v>1.0002846599999999</v>
      </c>
      <c r="P2195" s="10">
        <f t="shared" si="1165"/>
        <v>1.0024005199999999</v>
      </c>
      <c r="Q2195" s="10">
        <f t="shared" si="1159"/>
        <v>1.4514941875330618</v>
      </c>
      <c r="R2195" s="2">
        <f t="shared" si="1164"/>
        <v>1.4519073600000001</v>
      </c>
      <c r="S2195" s="2">
        <f t="shared" si="1154"/>
        <v>1.4193921199999999</v>
      </c>
      <c r="T2195" s="2">
        <f t="shared" si="1172"/>
        <v>229491.83884462999</v>
      </c>
      <c r="U2195" s="2">
        <f t="shared" si="1173"/>
        <v>0</v>
      </c>
      <c r="V2195" s="2">
        <f t="shared" si="1174"/>
        <v>73065.821327670201</v>
      </c>
      <c r="W2195" s="2">
        <f t="shared" si="1175"/>
        <v>234749.00641160022</v>
      </c>
      <c r="X2195" s="27">
        <f t="shared" si="1176"/>
        <v>0</v>
      </c>
      <c r="Y2195" s="2">
        <f t="shared" si="1155"/>
        <v>0</v>
      </c>
      <c r="Z2195" s="67">
        <f t="shared" si="1177"/>
        <v>0</v>
      </c>
      <c r="AA2195" s="2">
        <f t="shared" si="1162"/>
        <v>0</v>
      </c>
      <c r="AB2195" s="26">
        <f t="shared" si="1184"/>
        <v>6.7299999999999999E-2</v>
      </c>
      <c r="AC2195" s="27">
        <f t="shared" si="1166"/>
        <v>3</v>
      </c>
      <c r="AD2195" s="27">
        <v>252</v>
      </c>
      <c r="AE2195" s="10">
        <f t="shared" si="1160"/>
        <v>1.0007756830000001</v>
      </c>
      <c r="AF2195" s="2">
        <f t="shared" si="1163"/>
        <v>178.01291803000001</v>
      </c>
      <c r="AG2195" s="2">
        <f t="shared" si="1178"/>
        <v>182.09081354</v>
      </c>
      <c r="AH2195" s="3" t="str">
        <f t="shared" si="1179"/>
        <v>-</v>
      </c>
      <c r="AI2195" s="4" t="str">
        <f t="shared" si="1161"/>
        <v>A+J=</v>
      </c>
      <c r="AJ2195" s="11">
        <f t="shared" si="1185"/>
        <v>43012</v>
      </c>
      <c r="AK2195" s="11"/>
      <c r="AL2195" s="4"/>
      <c r="AM2195" s="1"/>
      <c r="AN2195" s="11"/>
      <c r="AO2195" s="1"/>
      <c r="AP2195" s="1"/>
      <c r="AQ2195" s="1"/>
      <c r="AR2195" s="1"/>
      <c r="AS2195" s="6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</row>
    <row r="2196" spans="1:55" x14ac:dyDescent="0.2">
      <c r="A2196" s="144">
        <f t="shared" si="1180"/>
        <v>42985</v>
      </c>
      <c r="B2196" s="2">
        <f t="shared" si="1167"/>
        <v>235014.12351784919</v>
      </c>
      <c r="C2196" s="2">
        <f t="shared" si="1181"/>
        <v>161683.18508393</v>
      </c>
      <c r="D2196" s="2">
        <v>0</v>
      </c>
      <c r="E2196" s="68">
        <f t="shared" si="1168"/>
        <v>161683.18508393</v>
      </c>
      <c r="F2196" s="72">
        <f t="shared" si="1156"/>
        <v>4843.87</v>
      </c>
      <c r="G2196" s="3">
        <f>IF(N2196=1,VLOOKUP(A2195,[1]Plan1!$BG$69:$BI$188,3),G2195)</f>
        <v>4853.07</v>
      </c>
      <c r="H2196" s="11">
        <f t="shared" si="1157"/>
        <v>42918</v>
      </c>
      <c r="I2196" s="11">
        <f t="shared" si="1158"/>
        <v>42949</v>
      </c>
      <c r="J2196" s="26">
        <f t="shared" si="1169"/>
        <v>1.8993077848910023E-3</v>
      </c>
      <c r="K2196" s="11">
        <f t="shared" si="1182"/>
        <v>43010</v>
      </c>
      <c r="L2196" s="11">
        <f t="shared" si="1170"/>
        <v>43010</v>
      </c>
      <c r="M2196" s="1">
        <f t="shared" si="1183"/>
        <v>20</v>
      </c>
      <c r="N2196" s="1">
        <f t="shared" si="1153"/>
        <v>4</v>
      </c>
      <c r="O2196" s="2">
        <f t="shared" si="1171"/>
        <v>1.00037957</v>
      </c>
      <c r="P2196" s="10">
        <f t="shared" si="1165"/>
        <v>1.0024005199999999</v>
      </c>
      <c r="Q2196" s="10">
        <f t="shared" si="1159"/>
        <v>1.4514941875330618</v>
      </c>
      <c r="R2196" s="2">
        <f t="shared" si="1164"/>
        <v>1.4520451299999999</v>
      </c>
      <c r="S2196" s="2">
        <f t="shared" si="1154"/>
        <v>1.4193921199999999</v>
      </c>
      <c r="T2196" s="2">
        <f t="shared" si="1172"/>
        <v>229491.83884462999</v>
      </c>
      <c r="U2196" s="2">
        <f t="shared" si="1173"/>
        <v>0</v>
      </c>
      <c r="V2196" s="2">
        <f t="shared" si="1174"/>
        <v>73088.096420079179</v>
      </c>
      <c r="W2196" s="2">
        <f t="shared" si="1175"/>
        <v>234771.28150400918</v>
      </c>
      <c r="X2196" s="27">
        <f t="shared" si="1176"/>
        <v>0</v>
      </c>
      <c r="Y2196" s="2">
        <f t="shared" si="1155"/>
        <v>0</v>
      </c>
      <c r="Z2196" s="67">
        <f t="shared" si="1177"/>
        <v>0</v>
      </c>
      <c r="AA2196" s="2">
        <f t="shared" si="1162"/>
        <v>0</v>
      </c>
      <c r="AB2196" s="26">
        <f t="shared" si="1184"/>
        <v>6.7299999999999999E-2</v>
      </c>
      <c r="AC2196" s="27">
        <f t="shared" si="1166"/>
        <v>4</v>
      </c>
      <c r="AD2196" s="27">
        <v>252</v>
      </c>
      <c r="AE2196" s="10">
        <f t="shared" si="1160"/>
        <v>1.0010343770000001</v>
      </c>
      <c r="AF2196" s="2">
        <f t="shared" si="1163"/>
        <v>237.38107977999999</v>
      </c>
      <c r="AG2196" s="2">
        <f t="shared" si="1178"/>
        <v>242.84201383999999</v>
      </c>
      <c r="AH2196" s="3" t="str">
        <f t="shared" si="1179"/>
        <v>-</v>
      </c>
      <c r="AI2196" s="4" t="str">
        <f t="shared" si="1161"/>
        <v>A+J=</v>
      </c>
      <c r="AJ2196" s="11">
        <f t="shared" si="1185"/>
        <v>43012</v>
      </c>
      <c r="AK2196" s="11"/>
      <c r="AL2196" s="4"/>
      <c r="AM2196" s="1"/>
      <c r="AN2196" s="11"/>
      <c r="AO2196" s="1"/>
      <c r="AP2196" s="1"/>
      <c r="AQ2196" s="1"/>
      <c r="AR2196" s="1"/>
      <c r="AS2196" s="6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</row>
    <row r="2197" spans="1:55" x14ac:dyDescent="0.2">
      <c r="A2197" s="144">
        <f t="shared" si="1180"/>
        <v>42986</v>
      </c>
      <c r="B2197" s="2">
        <f t="shared" si="1167"/>
        <v>235014.12351784919</v>
      </c>
      <c r="C2197" s="2">
        <f t="shared" si="1181"/>
        <v>161683.18508393</v>
      </c>
      <c r="D2197" s="2">
        <v>0</v>
      </c>
      <c r="E2197" s="68">
        <f t="shared" si="1168"/>
        <v>161683.18508393</v>
      </c>
      <c r="F2197" s="72">
        <f t="shared" si="1156"/>
        <v>4843.87</v>
      </c>
      <c r="G2197" s="3">
        <f>IF(N2197=1,VLOOKUP(A2196,[1]Plan1!$BG$69:$BI$188,3),G2196)</f>
        <v>4853.07</v>
      </c>
      <c r="H2197" s="11">
        <f t="shared" si="1157"/>
        <v>42918</v>
      </c>
      <c r="I2197" s="11">
        <f t="shared" si="1158"/>
        <v>42949</v>
      </c>
      <c r="J2197" s="26">
        <f t="shared" si="1169"/>
        <v>1.8993077848910023E-3</v>
      </c>
      <c r="K2197" s="11">
        <f t="shared" si="1182"/>
        <v>43010</v>
      </c>
      <c r="L2197" s="11">
        <f t="shared" si="1170"/>
        <v>43010</v>
      </c>
      <c r="M2197" s="1">
        <f t="shared" si="1183"/>
        <v>20</v>
      </c>
      <c r="N2197" s="1">
        <f t="shared" si="1153"/>
        <v>4</v>
      </c>
      <c r="O2197" s="2">
        <f t="shared" si="1171"/>
        <v>1.00037957</v>
      </c>
      <c r="P2197" s="10">
        <f t="shared" si="1165"/>
        <v>1.0024005199999999</v>
      </c>
      <c r="Q2197" s="10">
        <f t="shared" si="1159"/>
        <v>1.4514941875330618</v>
      </c>
      <c r="R2197" s="2">
        <f t="shared" si="1164"/>
        <v>1.4520451299999999</v>
      </c>
      <c r="S2197" s="2">
        <f t="shared" si="1154"/>
        <v>1.4193921199999999</v>
      </c>
      <c r="T2197" s="2">
        <f t="shared" si="1172"/>
        <v>229491.83884462999</v>
      </c>
      <c r="U2197" s="2">
        <f t="shared" si="1173"/>
        <v>0</v>
      </c>
      <c r="V2197" s="2">
        <f t="shared" si="1174"/>
        <v>73088.096420079179</v>
      </c>
      <c r="W2197" s="2">
        <f t="shared" si="1175"/>
        <v>234771.28150400918</v>
      </c>
      <c r="X2197" s="27">
        <f t="shared" si="1176"/>
        <v>0</v>
      </c>
      <c r="Y2197" s="2">
        <f t="shared" si="1155"/>
        <v>0</v>
      </c>
      <c r="Z2197" s="67">
        <f t="shared" si="1177"/>
        <v>0</v>
      </c>
      <c r="AA2197" s="2">
        <f t="shared" si="1162"/>
        <v>0</v>
      </c>
      <c r="AB2197" s="26">
        <f t="shared" si="1184"/>
        <v>6.7299999999999999E-2</v>
      </c>
      <c r="AC2197" s="27">
        <f t="shared" si="1166"/>
        <v>4</v>
      </c>
      <c r="AD2197" s="27">
        <v>252</v>
      </c>
      <c r="AE2197" s="10">
        <f t="shared" si="1160"/>
        <v>1.0010343770000001</v>
      </c>
      <c r="AF2197" s="2">
        <f t="shared" si="1163"/>
        <v>237.38107977999999</v>
      </c>
      <c r="AG2197" s="2">
        <f t="shared" si="1178"/>
        <v>242.84201383999999</v>
      </c>
      <c r="AH2197" s="3" t="str">
        <f t="shared" si="1179"/>
        <v>-</v>
      </c>
      <c r="AI2197" s="4" t="str">
        <f t="shared" si="1161"/>
        <v>A+J=</v>
      </c>
      <c r="AJ2197" s="11">
        <f t="shared" si="1185"/>
        <v>43012</v>
      </c>
      <c r="AK2197" s="11"/>
      <c r="AL2197" s="4"/>
      <c r="AM2197" s="1"/>
      <c r="AN2197" s="11"/>
      <c r="AO2197" s="1"/>
      <c r="AP2197" s="1"/>
      <c r="AQ2197" s="1"/>
      <c r="AR2197" s="1"/>
      <c r="AS2197" s="6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</row>
    <row r="2198" spans="1:55" x14ac:dyDescent="0.2">
      <c r="A2198" s="144">
        <f t="shared" si="1180"/>
        <v>42987</v>
      </c>
      <c r="B2198" s="2">
        <f t="shared" si="1167"/>
        <v>235097.17568247637</v>
      </c>
      <c r="C2198" s="2">
        <f t="shared" si="1181"/>
        <v>161683.18508393</v>
      </c>
      <c r="D2198" s="2">
        <v>0</v>
      </c>
      <c r="E2198" s="68">
        <f t="shared" si="1168"/>
        <v>161683.18508393</v>
      </c>
      <c r="F2198" s="72">
        <f t="shared" si="1156"/>
        <v>4843.87</v>
      </c>
      <c r="G2198" s="3">
        <f>IF(N2198=1,VLOOKUP(A2197,[1]Plan1!$BG$69:$BI$188,3),G2197)</f>
        <v>4853.07</v>
      </c>
      <c r="H2198" s="11">
        <f t="shared" si="1157"/>
        <v>42918</v>
      </c>
      <c r="I2198" s="11">
        <f t="shared" si="1158"/>
        <v>42949</v>
      </c>
      <c r="J2198" s="26">
        <f t="shared" si="1169"/>
        <v>1.8993077848910023E-3</v>
      </c>
      <c r="K2198" s="11">
        <f t="shared" si="1182"/>
        <v>43010</v>
      </c>
      <c r="L2198" s="11">
        <f t="shared" si="1170"/>
        <v>43010</v>
      </c>
      <c r="M2198" s="1">
        <f t="shared" si="1183"/>
        <v>20</v>
      </c>
      <c r="N2198" s="1">
        <f t="shared" si="1153"/>
        <v>5</v>
      </c>
      <c r="O2198" s="2">
        <f t="shared" si="1171"/>
        <v>1.0004744800000001</v>
      </c>
      <c r="P2198" s="10">
        <f t="shared" si="1165"/>
        <v>1.0024005199999999</v>
      </c>
      <c r="Q2198" s="10">
        <f t="shared" si="1159"/>
        <v>1.4514941875330618</v>
      </c>
      <c r="R2198" s="2">
        <f t="shared" si="1164"/>
        <v>1.45218289</v>
      </c>
      <c r="S2198" s="2">
        <f t="shared" si="1154"/>
        <v>1.4193921199999999</v>
      </c>
      <c r="T2198" s="2">
        <f t="shared" si="1172"/>
        <v>229491.83884462999</v>
      </c>
      <c r="U2198" s="2">
        <f t="shared" si="1173"/>
        <v>0</v>
      </c>
      <c r="V2198" s="2">
        <f t="shared" si="1174"/>
        <v>73110.36989565636</v>
      </c>
      <c r="W2198" s="2">
        <f t="shared" si="1175"/>
        <v>234793.55497958636</v>
      </c>
      <c r="X2198" s="27">
        <f t="shared" si="1176"/>
        <v>0</v>
      </c>
      <c r="Y2198" s="2">
        <f t="shared" si="1155"/>
        <v>0</v>
      </c>
      <c r="Z2198" s="67">
        <f t="shared" si="1177"/>
        <v>0</v>
      </c>
      <c r="AA2198" s="2">
        <f t="shared" si="1162"/>
        <v>0</v>
      </c>
      <c r="AB2198" s="26">
        <f t="shared" si="1184"/>
        <v>6.7299999999999999E-2</v>
      </c>
      <c r="AC2198" s="27">
        <f t="shared" si="1166"/>
        <v>5</v>
      </c>
      <c r="AD2198" s="27">
        <v>252</v>
      </c>
      <c r="AE2198" s="10">
        <f t="shared" si="1160"/>
        <v>1.0012931389999999</v>
      </c>
      <c r="AF2198" s="2">
        <f t="shared" si="1163"/>
        <v>296.76484699000002</v>
      </c>
      <c r="AG2198" s="2">
        <f t="shared" si="1178"/>
        <v>303.62070289000002</v>
      </c>
      <c r="AH2198" s="3" t="str">
        <f t="shared" si="1179"/>
        <v>-</v>
      </c>
      <c r="AI2198" s="4" t="str">
        <f t="shared" si="1161"/>
        <v>A+J=</v>
      </c>
      <c r="AJ2198" s="11">
        <f t="shared" si="1185"/>
        <v>43012</v>
      </c>
      <c r="AK2198" s="11"/>
      <c r="AL2198" s="4"/>
      <c r="AM2198" s="1"/>
      <c r="AN2198" s="11"/>
      <c r="AO2198" s="1"/>
      <c r="AP2198" s="1"/>
      <c r="AQ2198" s="1"/>
      <c r="AR2198" s="1"/>
      <c r="AS2198" s="6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</row>
    <row r="2199" spans="1:55" x14ac:dyDescent="0.2">
      <c r="A2199" s="144">
        <f t="shared" si="1180"/>
        <v>42988</v>
      </c>
      <c r="B2199" s="2">
        <f t="shared" si="1167"/>
        <v>235097.17568247637</v>
      </c>
      <c r="C2199" s="2">
        <f t="shared" si="1181"/>
        <v>161683.18508393</v>
      </c>
      <c r="D2199" s="2">
        <v>0</v>
      </c>
      <c r="E2199" s="68">
        <f t="shared" si="1168"/>
        <v>161683.18508393</v>
      </c>
      <c r="F2199" s="72">
        <f t="shared" si="1156"/>
        <v>4843.87</v>
      </c>
      <c r="G2199" s="3">
        <f>IF(N2199=1,VLOOKUP(A2198,[1]Plan1!$BG$69:$BI$188,3),G2198)</f>
        <v>4853.07</v>
      </c>
      <c r="H2199" s="11">
        <f t="shared" si="1157"/>
        <v>42918</v>
      </c>
      <c r="I2199" s="11">
        <f t="shared" si="1158"/>
        <v>42949</v>
      </c>
      <c r="J2199" s="26">
        <f t="shared" si="1169"/>
        <v>1.8993077848910023E-3</v>
      </c>
      <c r="K2199" s="11">
        <f t="shared" si="1182"/>
        <v>43010</v>
      </c>
      <c r="L2199" s="11">
        <f t="shared" si="1170"/>
        <v>43010</v>
      </c>
      <c r="M2199" s="1">
        <f t="shared" si="1183"/>
        <v>20</v>
      </c>
      <c r="N2199" s="1">
        <f t="shared" si="1153"/>
        <v>5</v>
      </c>
      <c r="O2199" s="2">
        <f t="shared" si="1171"/>
        <v>1.0004744800000001</v>
      </c>
      <c r="P2199" s="10">
        <f t="shared" si="1165"/>
        <v>1.0024005199999999</v>
      </c>
      <c r="Q2199" s="10">
        <f t="shared" si="1159"/>
        <v>1.4514941875330618</v>
      </c>
      <c r="R2199" s="2">
        <f t="shared" si="1164"/>
        <v>1.45218289</v>
      </c>
      <c r="S2199" s="2">
        <f t="shared" si="1154"/>
        <v>1.4193921199999999</v>
      </c>
      <c r="T2199" s="2">
        <f t="shared" si="1172"/>
        <v>229491.83884462999</v>
      </c>
      <c r="U2199" s="2">
        <f t="shared" si="1173"/>
        <v>0</v>
      </c>
      <c r="V2199" s="2">
        <f t="shared" si="1174"/>
        <v>73110.36989565636</v>
      </c>
      <c r="W2199" s="2">
        <f t="shared" si="1175"/>
        <v>234793.55497958636</v>
      </c>
      <c r="X2199" s="27">
        <f t="shared" si="1176"/>
        <v>0</v>
      </c>
      <c r="Y2199" s="2">
        <f t="shared" si="1155"/>
        <v>0</v>
      </c>
      <c r="Z2199" s="67">
        <f t="shared" si="1177"/>
        <v>0</v>
      </c>
      <c r="AA2199" s="2">
        <f t="shared" si="1162"/>
        <v>0</v>
      </c>
      <c r="AB2199" s="26">
        <f t="shared" si="1184"/>
        <v>6.7299999999999999E-2</v>
      </c>
      <c r="AC2199" s="27">
        <f t="shared" si="1166"/>
        <v>5</v>
      </c>
      <c r="AD2199" s="27">
        <v>252</v>
      </c>
      <c r="AE2199" s="10">
        <f t="shared" si="1160"/>
        <v>1.0012931389999999</v>
      </c>
      <c r="AF2199" s="2">
        <f t="shared" si="1163"/>
        <v>296.76484699000002</v>
      </c>
      <c r="AG2199" s="2">
        <f t="shared" si="1178"/>
        <v>303.62070289000002</v>
      </c>
      <c r="AH2199" s="3" t="str">
        <f t="shared" si="1179"/>
        <v>-</v>
      </c>
      <c r="AI2199" s="4" t="str">
        <f t="shared" si="1161"/>
        <v>A+J=</v>
      </c>
      <c r="AJ2199" s="11">
        <f t="shared" si="1185"/>
        <v>43012</v>
      </c>
      <c r="AK2199" s="11"/>
      <c r="AL2199" s="4"/>
      <c r="AM2199" s="1"/>
      <c r="AN2199" s="11"/>
      <c r="AO2199" s="1"/>
      <c r="AP2199" s="1"/>
      <c r="AQ2199" s="1"/>
      <c r="AR2199" s="1"/>
      <c r="AS2199" s="6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</row>
    <row r="2200" spans="1:55" x14ac:dyDescent="0.2">
      <c r="A2200" s="144">
        <f t="shared" si="1180"/>
        <v>42989</v>
      </c>
      <c r="B2200" s="2">
        <f t="shared" si="1167"/>
        <v>235097.17568247637</v>
      </c>
      <c r="C2200" s="2">
        <f t="shared" si="1181"/>
        <v>161683.18508393</v>
      </c>
      <c r="D2200" s="2">
        <v>0</v>
      </c>
      <c r="E2200" s="68">
        <f t="shared" si="1168"/>
        <v>161683.18508393</v>
      </c>
      <c r="F2200" s="72">
        <f t="shared" si="1156"/>
        <v>4843.87</v>
      </c>
      <c r="G2200" s="3">
        <f>IF(N2200=1,VLOOKUP(A2199,[1]Plan1!$BG$69:$BI$188,3),G2199)</f>
        <v>4853.07</v>
      </c>
      <c r="H2200" s="11">
        <f t="shared" si="1157"/>
        <v>42918</v>
      </c>
      <c r="I2200" s="11">
        <f t="shared" si="1158"/>
        <v>42949</v>
      </c>
      <c r="J2200" s="26">
        <f t="shared" si="1169"/>
        <v>1.8993077848910023E-3</v>
      </c>
      <c r="K2200" s="11">
        <f t="shared" si="1182"/>
        <v>43010</v>
      </c>
      <c r="L2200" s="11">
        <f t="shared" si="1170"/>
        <v>43010</v>
      </c>
      <c r="M2200" s="1">
        <f t="shared" si="1183"/>
        <v>20</v>
      </c>
      <c r="N2200" s="1">
        <f t="shared" si="1153"/>
        <v>5</v>
      </c>
      <c r="O2200" s="2">
        <f t="shared" si="1171"/>
        <v>1.0004744800000001</v>
      </c>
      <c r="P2200" s="10">
        <f t="shared" si="1165"/>
        <v>1.0024005199999999</v>
      </c>
      <c r="Q2200" s="10">
        <f t="shared" si="1159"/>
        <v>1.4514941875330618</v>
      </c>
      <c r="R2200" s="2">
        <f t="shared" si="1164"/>
        <v>1.45218289</v>
      </c>
      <c r="S2200" s="2">
        <f t="shared" si="1154"/>
        <v>1.4193921199999999</v>
      </c>
      <c r="T2200" s="2">
        <f t="shared" si="1172"/>
        <v>229491.83884462999</v>
      </c>
      <c r="U2200" s="2">
        <f t="shared" si="1173"/>
        <v>0</v>
      </c>
      <c r="V2200" s="2">
        <f t="shared" si="1174"/>
        <v>73110.36989565636</v>
      </c>
      <c r="W2200" s="2">
        <f t="shared" si="1175"/>
        <v>234793.55497958636</v>
      </c>
      <c r="X2200" s="27">
        <f t="shared" si="1176"/>
        <v>0</v>
      </c>
      <c r="Y2200" s="2">
        <f t="shared" si="1155"/>
        <v>0</v>
      </c>
      <c r="Z2200" s="67">
        <f t="shared" si="1177"/>
        <v>0</v>
      </c>
      <c r="AA2200" s="2">
        <f t="shared" si="1162"/>
        <v>0</v>
      </c>
      <c r="AB2200" s="26">
        <f t="shared" si="1184"/>
        <v>6.7299999999999999E-2</v>
      </c>
      <c r="AC2200" s="27">
        <f t="shared" si="1166"/>
        <v>5</v>
      </c>
      <c r="AD2200" s="27">
        <v>252</v>
      </c>
      <c r="AE2200" s="10">
        <f t="shared" si="1160"/>
        <v>1.0012931389999999</v>
      </c>
      <c r="AF2200" s="2">
        <f t="shared" si="1163"/>
        <v>296.76484699000002</v>
      </c>
      <c r="AG2200" s="2">
        <f t="shared" si="1178"/>
        <v>303.62070289000002</v>
      </c>
      <c r="AH2200" s="3" t="str">
        <f t="shared" si="1179"/>
        <v>-</v>
      </c>
      <c r="AI2200" s="4" t="str">
        <f t="shared" si="1161"/>
        <v>A+J=</v>
      </c>
      <c r="AJ2200" s="11">
        <f t="shared" si="1185"/>
        <v>43012</v>
      </c>
      <c r="AK2200" s="11"/>
      <c r="AL2200" s="4"/>
      <c r="AM2200" s="1"/>
      <c r="AN2200" s="11"/>
      <c r="AO2200" s="1"/>
      <c r="AP2200" s="1"/>
      <c r="AQ2200" s="1"/>
      <c r="AR2200" s="1"/>
      <c r="AS2200" s="6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</row>
    <row r="2201" spans="1:55" x14ac:dyDescent="0.2">
      <c r="A2201" s="144">
        <f t="shared" si="1180"/>
        <v>42990</v>
      </c>
      <c r="B2201" s="2">
        <f t="shared" si="1167"/>
        <v>235180.25973001905</v>
      </c>
      <c r="C2201" s="2">
        <f t="shared" si="1181"/>
        <v>161683.18508393</v>
      </c>
      <c r="D2201" s="2">
        <v>0</v>
      </c>
      <c r="E2201" s="68">
        <f t="shared" si="1168"/>
        <v>161683.18508393</v>
      </c>
      <c r="F2201" s="72">
        <f t="shared" si="1156"/>
        <v>4843.87</v>
      </c>
      <c r="G2201" s="3">
        <f>IF(N2201=1,VLOOKUP(A2200,[1]Plan1!$BG$69:$BI$188,3),G2200)</f>
        <v>4853.07</v>
      </c>
      <c r="H2201" s="11">
        <f t="shared" si="1157"/>
        <v>42918</v>
      </c>
      <c r="I2201" s="11">
        <f t="shared" si="1158"/>
        <v>42949</v>
      </c>
      <c r="J2201" s="26">
        <f t="shared" si="1169"/>
        <v>1.8993077848910023E-3</v>
      </c>
      <c r="K2201" s="11">
        <f t="shared" si="1182"/>
        <v>43010</v>
      </c>
      <c r="L2201" s="11">
        <f t="shared" si="1170"/>
        <v>43010</v>
      </c>
      <c r="M2201" s="1">
        <f t="shared" si="1183"/>
        <v>20</v>
      </c>
      <c r="N2201" s="1">
        <f t="shared" si="1153"/>
        <v>6</v>
      </c>
      <c r="O2201" s="2">
        <f t="shared" si="1171"/>
        <v>1.00056941</v>
      </c>
      <c r="P2201" s="10">
        <f t="shared" si="1165"/>
        <v>1.0024005199999999</v>
      </c>
      <c r="Q2201" s="10">
        <f t="shared" si="1159"/>
        <v>1.4514941875330618</v>
      </c>
      <c r="R2201" s="2">
        <f t="shared" si="1164"/>
        <v>1.4523206799999999</v>
      </c>
      <c r="S2201" s="2">
        <f t="shared" si="1154"/>
        <v>1.4193921199999999</v>
      </c>
      <c r="T2201" s="2">
        <f t="shared" si="1172"/>
        <v>229491.83884462999</v>
      </c>
      <c r="U2201" s="2">
        <f t="shared" si="1173"/>
        <v>0</v>
      </c>
      <c r="V2201" s="2">
        <f t="shared" si="1174"/>
        <v>73132.648221729061</v>
      </c>
      <c r="W2201" s="2">
        <f t="shared" si="1175"/>
        <v>234815.83330565906</v>
      </c>
      <c r="X2201" s="27">
        <f t="shared" si="1176"/>
        <v>0</v>
      </c>
      <c r="Y2201" s="2">
        <f t="shared" si="1155"/>
        <v>0</v>
      </c>
      <c r="Z2201" s="67">
        <f t="shared" si="1177"/>
        <v>0</v>
      </c>
      <c r="AA2201" s="2">
        <f t="shared" si="1162"/>
        <v>0</v>
      </c>
      <c r="AB2201" s="26">
        <f t="shared" si="1184"/>
        <v>6.7299999999999999E-2</v>
      </c>
      <c r="AC2201" s="27">
        <f t="shared" si="1166"/>
        <v>6</v>
      </c>
      <c r="AD2201" s="27">
        <v>252</v>
      </c>
      <c r="AE2201" s="10">
        <f t="shared" si="1160"/>
        <v>1.0015519669999999</v>
      </c>
      <c r="AF2201" s="2">
        <f t="shared" si="1163"/>
        <v>356.16376064999997</v>
      </c>
      <c r="AG2201" s="2">
        <f t="shared" si="1178"/>
        <v>364.42642436</v>
      </c>
      <c r="AH2201" s="3" t="str">
        <f t="shared" si="1179"/>
        <v>-</v>
      </c>
      <c r="AI2201" s="4" t="str">
        <f t="shared" si="1161"/>
        <v>A+J=</v>
      </c>
      <c r="AJ2201" s="11">
        <f t="shared" si="1185"/>
        <v>43012</v>
      </c>
      <c r="AK2201" s="11"/>
      <c r="AL2201" s="81"/>
      <c r="AM2201" s="38"/>
      <c r="AN2201" s="16"/>
      <c r="AO2201" s="38"/>
      <c r="AP2201" s="38"/>
      <c r="AQ2201" s="38"/>
      <c r="AR2201" s="38"/>
      <c r="AS2201" s="66"/>
      <c r="AT2201" s="38"/>
      <c r="AU2201" s="38"/>
      <c r="AV2201" s="38"/>
      <c r="AW2201" s="38"/>
      <c r="AX2201" s="38"/>
      <c r="AY2201" s="38"/>
      <c r="AZ2201" s="38"/>
      <c r="BA2201" s="38"/>
      <c r="BB2201" s="38"/>
      <c r="BC2201" s="38"/>
    </row>
    <row r="2202" spans="1:55" x14ac:dyDescent="0.2">
      <c r="A2202" s="144">
        <f t="shared" si="1180"/>
        <v>42991</v>
      </c>
      <c r="B2202" s="2">
        <f t="shared" si="1167"/>
        <v>235263.37104423178</v>
      </c>
      <c r="C2202" s="2">
        <f t="shared" si="1181"/>
        <v>161683.18508393</v>
      </c>
      <c r="D2202" s="2">
        <v>0</v>
      </c>
      <c r="E2202" s="68">
        <f t="shared" si="1168"/>
        <v>161683.18508393</v>
      </c>
      <c r="F2202" s="72">
        <f t="shared" si="1156"/>
        <v>4843.87</v>
      </c>
      <c r="G2202" s="3">
        <f>IF(N2202=1,VLOOKUP(A2201,[1]Plan1!$BG$69:$BI$188,3),G2201)</f>
        <v>4853.07</v>
      </c>
      <c r="H2202" s="11">
        <f t="shared" si="1157"/>
        <v>42918</v>
      </c>
      <c r="I2202" s="11">
        <f t="shared" si="1158"/>
        <v>42949</v>
      </c>
      <c r="J2202" s="26">
        <f t="shared" si="1169"/>
        <v>1.8993077848910023E-3</v>
      </c>
      <c r="K2202" s="11">
        <f t="shared" si="1182"/>
        <v>43010</v>
      </c>
      <c r="L2202" s="11">
        <f t="shared" si="1170"/>
        <v>43010</v>
      </c>
      <c r="M2202" s="1">
        <f t="shared" si="1183"/>
        <v>20</v>
      </c>
      <c r="N2202" s="1">
        <f t="shared" si="1153"/>
        <v>7</v>
      </c>
      <c r="O2202" s="2">
        <f t="shared" si="1171"/>
        <v>1.0006643399999999</v>
      </c>
      <c r="P2202" s="10">
        <f t="shared" si="1165"/>
        <v>1.0024005199999999</v>
      </c>
      <c r="Q2202" s="10">
        <f t="shared" si="1159"/>
        <v>1.4514941875330618</v>
      </c>
      <c r="R2202" s="2">
        <f t="shared" si="1164"/>
        <v>1.4524584700000001</v>
      </c>
      <c r="S2202" s="2">
        <f t="shared" si="1154"/>
        <v>1.4193921199999999</v>
      </c>
      <c r="T2202" s="2">
        <f t="shared" si="1172"/>
        <v>229491.83884462999</v>
      </c>
      <c r="U2202" s="2">
        <f t="shared" si="1173"/>
        <v>0</v>
      </c>
      <c r="V2202" s="2">
        <f t="shared" si="1174"/>
        <v>73154.926547801806</v>
      </c>
      <c r="W2202" s="2">
        <f t="shared" si="1175"/>
        <v>234838.11163173179</v>
      </c>
      <c r="X2202" s="27">
        <f t="shared" si="1176"/>
        <v>0</v>
      </c>
      <c r="Y2202" s="2">
        <f t="shared" si="1155"/>
        <v>0</v>
      </c>
      <c r="Z2202" s="67">
        <f t="shared" si="1177"/>
        <v>0</v>
      </c>
      <c r="AA2202" s="2">
        <f t="shared" si="1162"/>
        <v>0</v>
      </c>
      <c r="AB2202" s="26">
        <f t="shared" si="1184"/>
        <v>6.7299999999999999E-2</v>
      </c>
      <c r="AC2202" s="27">
        <f t="shared" si="1166"/>
        <v>7</v>
      </c>
      <c r="AD2202" s="27">
        <v>252</v>
      </c>
      <c r="AE2202" s="10">
        <f t="shared" si="1160"/>
        <v>1.0018108619999999</v>
      </c>
      <c r="AF2202" s="2">
        <f t="shared" si="1163"/>
        <v>415.57805027000001</v>
      </c>
      <c r="AG2202" s="2">
        <f t="shared" si="1178"/>
        <v>425.2594125</v>
      </c>
      <c r="AH2202" s="3" t="str">
        <f t="shared" si="1179"/>
        <v>-</v>
      </c>
      <c r="AI2202" s="4" t="str">
        <f t="shared" si="1161"/>
        <v>A+J=</v>
      </c>
      <c r="AJ2202" s="11">
        <f t="shared" si="1185"/>
        <v>43012</v>
      </c>
      <c r="AK2202" s="11"/>
      <c r="AL2202" s="4"/>
      <c r="AM2202" s="1"/>
      <c r="AN2202" s="11"/>
      <c r="AO2202" s="1"/>
      <c r="AP2202" s="1"/>
      <c r="AQ2202" s="1"/>
      <c r="AR2202" s="1"/>
      <c r="AS2202" s="6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</row>
    <row r="2203" spans="1:55" x14ac:dyDescent="0.2">
      <c r="A2203" s="144">
        <f t="shared" si="1180"/>
        <v>42992</v>
      </c>
      <c r="B2203" s="2">
        <f t="shared" si="1167"/>
        <v>235346.51472498008</v>
      </c>
      <c r="C2203" s="2">
        <f t="shared" si="1181"/>
        <v>161683.18508393</v>
      </c>
      <c r="D2203" s="2">
        <v>0</v>
      </c>
      <c r="E2203" s="68">
        <f t="shared" si="1168"/>
        <v>161683.18508393</v>
      </c>
      <c r="F2203" s="72">
        <f t="shared" si="1156"/>
        <v>4843.87</v>
      </c>
      <c r="G2203" s="3">
        <f>IF(N2203=1,VLOOKUP(A2202,[1]Plan1!$BG$69:$BI$188,3),G2202)</f>
        <v>4853.07</v>
      </c>
      <c r="H2203" s="11">
        <f t="shared" si="1157"/>
        <v>42918</v>
      </c>
      <c r="I2203" s="11">
        <f t="shared" si="1158"/>
        <v>42949</v>
      </c>
      <c r="J2203" s="26">
        <f t="shared" si="1169"/>
        <v>1.8993077848910023E-3</v>
      </c>
      <c r="K2203" s="11">
        <f t="shared" si="1182"/>
        <v>43010</v>
      </c>
      <c r="L2203" s="11">
        <f t="shared" si="1170"/>
        <v>43010</v>
      </c>
      <c r="M2203" s="1">
        <f t="shared" si="1183"/>
        <v>20</v>
      </c>
      <c r="N2203" s="1">
        <f t="shared" si="1153"/>
        <v>8</v>
      </c>
      <c r="O2203" s="2">
        <f t="shared" si="1171"/>
        <v>1.00075929</v>
      </c>
      <c r="P2203" s="10">
        <f t="shared" si="1165"/>
        <v>1.0024005199999999</v>
      </c>
      <c r="Q2203" s="10">
        <f t="shared" si="1159"/>
        <v>1.4514941875330618</v>
      </c>
      <c r="R2203" s="2">
        <f t="shared" si="1164"/>
        <v>1.45259629</v>
      </c>
      <c r="S2203" s="2">
        <f t="shared" si="1154"/>
        <v>1.4193921199999999</v>
      </c>
      <c r="T2203" s="2">
        <f t="shared" si="1172"/>
        <v>229491.83884462999</v>
      </c>
      <c r="U2203" s="2">
        <f t="shared" si="1173"/>
        <v>0</v>
      </c>
      <c r="V2203" s="2">
        <f t="shared" si="1174"/>
        <v>73177.209724370055</v>
      </c>
      <c r="W2203" s="2">
        <f t="shared" si="1175"/>
        <v>234860.39480830007</v>
      </c>
      <c r="X2203" s="27">
        <f t="shared" si="1176"/>
        <v>0</v>
      </c>
      <c r="Y2203" s="2">
        <f t="shared" si="1155"/>
        <v>0</v>
      </c>
      <c r="Z2203" s="67">
        <f t="shared" si="1177"/>
        <v>0</v>
      </c>
      <c r="AA2203" s="2">
        <f t="shared" si="1162"/>
        <v>0</v>
      </c>
      <c r="AB2203" s="26">
        <f t="shared" si="1184"/>
        <v>6.7299999999999999E-2</v>
      </c>
      <c r="AC2203" s="27">
        <f t="shared" si="1166"/>
        <v>8</v>
      </c>
      <c r="AD2203" s="27">
        <v>252</v>
      </c>
      <c r="AE2203" s="10">
        <f t="shared" si="1160"/>
        <v>1.002069825</v>
      </c>
      <c r="AF2203" s="2">
        <f t="shared" si="1163"/>
        <v>475.00794532999998</v>
      </c>
      <c r="AG2203" s="2">
        <f t="shared" si="1178"/>
        <v>486.11991668000002</v>
      </c>
      <c r="AH2203" s="3" t="str">
        <f t="shared" si="1179"/>
        <v>-</v>
      </c>
      <c r="AI2203" s="4" t="str">
        <f t="shared" si="1161"/>
        <v>A+J=</v>
      </c>
      <c r="AJ2203" s="11">
        <f t="shared" si="1185"/>
        <v>43012</v>
      </c>
      <c r="AK2203" s="11"/>
      <c r="AL2203" s="4"/>
      <c r="AM2203" s="1"/>
      <c r="AN2203" s="11"/>
      <c r="AO2203" s="1"/>
      <c r="AP2203" s="1"/>
      <c r="AQ2203" s="1"/>
      <c r="AR2203" s="1"/>
      <c r="AS2203" s="6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</row>
    <row r="2204" spans="1:55" x14ac:dyDescent="0.2">
      <c r="A2204" s="144">
        <f t="shared" si="1180"/>
        <v>42993</v>
      </c>
      <c r="B2204" s="2">
        <f t="shared" si="1167"/>
        <v>235429.68544901832</v>
      </c>
      <c r="C2204" s="2">
        <f t="shared" si="1181"/>
        <v>161683.18508393</v>
      </c>
      <c r="D2204" s="2">
        <v>0</v>
      </c>
      <c r="E2204" s="68">
        <f t="shared" si="1168"/>
        <v>161683.18508393</v>
      </c>
      <c r="F2204" s="72">
        <f t="shared" si="1156"/>
        <v>4843.87</v>
      </c>
      <c r="G2204" s="3">
        <f>IF(N2204=1,VLOOKUP(A2203,[1]Plan1!$BG$69:$BI$188,3),G2203)</f>
        <v>4853.07</v>
      </c>
      <c r="H2204" s="11">
        <f t="shared" si="1157"/>
        <v>42918</v>
      </c>
      <c r="I2204" s="11">
        <f t="shared" si="1158"/>
        <v>42949</v>
      </c>
      <c r="J2204" s="26">
        <f t="shared" si="1169"/>
        <v>1.8993077848910023E-3</v>
      </c>
      <c r="K2204" s="11">
        <f t="shared" si="1182"/>
        <v>43010</v>
      </c>
      <c r="L2204" s="11">
        <f t="shared" si="1170"/>
        <v>43010</v>
      </c>
      <c r="M2204" s="1">
        <f t="shared" si="1183"/>
        <v>20</v>
      </c>
      <c r="N2204" s="1">
        <f t="shared" si="1153"/>
        <v>9</v>
      </c>
      <c r="O2204" s="2">
        <f t="shared" si="1171"/>
        <v>1.00085424</v>
      </c>
      <c r="P2204" s="10">
        <f t="shared" si="1165"/>
        <v>1.0024005199999999</v>
      </c>
      <c r="Q2204" s="10">
        <f t="shared" si="1159"/>
        <v>1.4514941875330618</v>
      </c>
      <c r="R2204" s="2">
        <f t="shared" si="1164"/>
        <v>1.45273411</v>
      </c>
      <c r="S2204" s="2">
        <f t="shared" si="1154"/>
        <v>1.4193921199999999</v>
      </c>
      <c r="T2204" s="2">
        <f t="shared" si="1172"/>
        <v>229491.83884462999</v>
      </c>
      <c r="U2204" s="2">
        <f t="shared" si="1173"/>
        <v>0</v>
      </c>
      <c r="V2204" s="2">
        <f t="shared" si="1174"/>
        <v>73199.49290093832</v>
      </c>
      <c r="W2204" s="2">
        <f t="shared" si="1175"/>
        <v>234882.67798486832</v>
      </c>
      <c r="X2204" s="27">
        <f t="shared" si="1176"/>
        <v>0</v>
      </c>
      <c r="Y2204" s="2">
        <f t="shared" si="1155"/>
        <v>0</v>
      </c>
      <c r="Z2204" s="67">
        <f t="shared" si="1177"/>
        <v>0</v>
      </c>
      <c r="AA2204" s="2">
        <f t="shared" si="1162"/>
        <v>0</v>
      </c>
      <c r="AB2204" s="26">
        <f t="shared" si="1184"/>
        <v>6.7299999999999999E-2</v>
      </c>
      <c r="AC2204" s="27">
        <f t="shared" si="1166"/>
        <v>9</v>
      </c>
      <c r="AD2204" s="27">
        <v>252</v>
      </c>
      <c r="AE2204" s="10">
        <f t="shared" si="1160"/>
        <v>1.0023288539999999</v>
      </c>
      <c r="AF2204" s="2">
        <f t="shared" si="1163"/>
        <v>534.45298686000001</v>
      </c>
      <c r="AG2204" s="2">
        <f t="shared" si="1178"/>
        <v>547.00746415000003</v>
      </c>
      <c r="AH2204" s="3" t="str">
        <f t="shared" si="1179"/>
        <v>-</v>
      </c>
      <c r="AI2204" s="4" t="str">
        <f t="shared" si="1161"/>
        <v>A+J=</v>
      </c>
      <c r="AJ2204" s="11">
        <f t="shared" si="1185"/>
        <v>43012</v>
      </c>
      <c r="AK2204" s="11"/>
      <c r="AL2204" s="4"/>
      <c r="AM2204" s="1"/>
      <c r="AN2204" s="11"/>
      <c r="AO2204" s="1"/>
      <c r="AP2204" s="1"/>
      <c r="AQ2204" s="1"/>
      <c r="AR2204" s="1"/>
      <c r="AS2204" s="6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</row>
    <row r="2205" spans="1:55" x14ac:dyDescent="0.2">
      <c r="A2205" s="144">
        <f t="shared" si="1180"/>
        <v>42994</v>
      </c>
      <c r="B2205" s="2">
        <f t="shared" si="1167"/>
        <v>235512.88507668843</v>
      </c>
      <c r="C2205" s="2">
        <f t="shared" si="1181"/>
        <v>161683.18508393</v>
      </c>
      <c r="D2205" s="2">
        <v>0</v>
      </c>
      <c r="E2205" s="68">
        <f t="shared" si="1168"/>
        <v>161683.18508393</v>
      </c>
      <c r="F2205" s="72">
        <f t="shared" si="1156"/>
        <v>4843.87</v>
      </c>
      <c r="G2205" s="3">
        <f>IF(N2205=1,VLOOKUP(A2204,[1]Plan1!$BG$69:$BI$188,3),G2204)</f>
        <v>4853.07</v>
      </c>
      <c r="H2205" s="11">
        <f t="shared" si="1157"/>
        <v>42918</v>
      </c>
      <c r="I2205" s="11">
        <f t="shared" si="1158"/>
        <v>42949</v>
      </c>
      <c r="J2205" s="26">
        <f t="shared" si="1169"/>
        <v>1.8993077848910023E-3</v>
      </c>
      <c r="K2205" s="11">
        <f t="shared" si="1182"/>
        <v>43010</v>
      </c>
      <c r="L2205" s="11">
        <f t="shared" si="1170"/>
        <v>43010</v>
      </c>
      <c r="M2205" s="1">
        <f t="shared" si="1183"/>
        <v>20</v>
      </c>
      <c r="N2205" s="1">
        <f t="shared" ref="N2205:N2268" si="1186">(M2205-(NETWORKDAYS(A2205,L2205,AN$137:AN$327)-1))</f>
        <v>10</v>
      </c>
      <c r="O2205" s="2">
        <f t="shared" si="1171"/>
        <v>1.0009492</v>
      </c>
      <c r="P2205" s="10">
        <f t="shared" si="1165"/>
        <v>1.0024005199999999</v>
      </c>
      <c r="Q2205" s="10">
        <f t="shared" si="1159"/>
        <v>1.4514941875330618</v>
      </c>
      <c r="R2205" s="2">
        <f t="shared" si="1164"/>
        <v>1.4528719400000001</v>
      </c>
      <c r="S2205" s="2">
        <f t="shared" si="1154"/>
        <v>1.4193921199999999</v>
      </c>
      <c r="T2205" s="2">
        <f t="shared" si="1172"/>
        <v>229491.83884462999</v>
      </c>
      <c r="U2205" s="2">
        <f t="shared" si="1173"/>
        <v>0</v>
      </c>
      <c r="V2205" s="2">
        <f t="shared" si="1174"/>
        <v>73221.777694338452</v>
      </c>
      <c r="W2205" s="2">
        <f t="shared" si="1175"/>
        <v>234904.96277826844</v>
      </c>
      <c r="X2205" s="27">
        <f t="shared" si="1176"/>
        <v>0</v>
      </c>
      <c r="Y2205" s="2">
        <f t="shared" si="1155"/>
        <v>0</v>
      </c>
      <c r="Z2205" s="67">
        <f t="shared" si="1177"/>
        <v>0</v>
      </c>
      <c r="AA2205" s="2">
        <f t="shared" si="1162"/>
        <v>0</v>
      </c>
      <c r="AB2205" s="26">
        <f t="shared" si="1184"/>
        <v>6.7299999999999999E-2</v>
      </c>
      <c r="AC2205" s="27">
        <f t="shared" si="1166"/>
        <v>10</v>
      </c>
      <c r="AD2205" s="27">
        <v>252</v>
      </c>
      <c r="AE2205" s="10">
        <f t="shared" si="1160"/>
        <v>1.0025879499999999</v>
      </c>
      <c r="AF2205" s="2">
        <f t="shared" si="1163"/>
        <v>593.91340433000005</v>
      </c>
      <c r="AG2205" s="2">
        <f t="shared" si="1178"/>
        <v>607.92229841999995</v>
      </c>
      <c r="AH2205" s="3" t="str">
        <f t="shared" si="1179"/>
        <v>-</v>
      </c>
      <c r="AI2205" s="4" t="str">
        <f t="shared" si="1161"/>
        <v>A+J=</v>
      </c>
      <c r="AJ2205" s="11">
        <f t="shared" si="1185"/>
        <v>43012</v>
      </c>
      <c r="AK2205" s="11"/>
      <c r="AL2205" s="4"/>
      <c r="AM2205" s="1"/>
      <c r="AN2205" s="11"/>
      <c r="AO2205" s="1"/>
      <c r="AP2205" s="1"/>
      <c r="AQ2205" s="1"/>
      <c r="AR2205" s="1"/>
      <c r="AS2205" s="6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</row>
    <row r="2206" spans="1:55" x14ac:dyDescent="0.2">
      <c r="A2206" s="144">
        <f t="shared" si="1180"/>
        <v>42995</v>
      </c>
      <c r="B2206" s="2">
        <f t="shared" si="1167"/>
        <v>235512.88507668843</v>
      </c>
      <c r="C2206" s="2">
        <f t="shared" si="1181"/>
        <v>161683.18508393</v>
      </c>
      <c r="D2206" s="2">
        <v>0</v>
      </c>
      <c r="E2206" s="68">
        <f t="shared" si="1168"/>
        <v>161683.18508393</v>
      </c>
      <c r="F2206" s="72">
        <f t="shared" si="1156"/>
        <v>4843.87</v>
      </c>
      <c r="G2206" s="3">
        <f>IF(N2206=1,VLOOKUP(A2205,[1]Plan1!$BG$69:$BI$188,3),G2205)</f>
        <v>4853.07</v>
      </c>
      <c r="H2206" s="11">
        <f t="shared" si="1157"/>
        <v>42918</v>
      </c>
      <c r="I2206" s="11">
        <f t="shared" si="1158"/>
        <v>42949</v>
      </c>
      <c r="J2206" s="26">
        <f t="shared" si="1169"/>
        <v>1.8993077848910023E-3</v>
      </c>
      <c r="K2206" s="11">
        <f t="shared" si="1182"/>
        <v>43010</v>
      </c>
      <c r="L2206" s="11">
        <f t="shared" si="1170"/>
        <v>43010</v>
      </c>
      <c r="M2206" s="1">
        <f t="shared" si="1183"/>
        <v>20</v>
      </c>
      <c r="N2206" s="1">
        <f t="shared" si="1186"/>
        <v>10</v>
      </c>
      <c r="O2206" s="2">
        <f t="shared" si="1171"/>
        <v>1.0009492</v>
      </c>
      <c r="P2206" s="10">
        <f t="shared" si="1165"/>
        <v>1.0024005199999999</v>
      </c>
      <c r="Q2206" s="10">
        <f t="shared" si="1159"/>
        <v>1.4514941875330618</v>
      </c>
      <c r="R2206" s="2">
        <f t="shared" si="1164"/>
        <v>1.4528719400000001</v>
      </c>
      <c r="S2206" s="2">
        <f t="shared" ref="S2206:S2269" si="1187">IF(AND(X2206&gt;0,MONTH(A2206)=10),R2206,S2205)</f>
        <v>1.4193921199999999</v>
      </c>
      <c r="T2206" s="2">
        <f t="shared" si="1172"/>
        <v>229491.83884462999</v>
      </c>
      <c r="U2206" s="2">
        <f t="shared" si="1173"/>
        <v>0</v>
      </c>
      <c r="V2206" s="2">
        <f t="shared" si="1174"/>
        <v>73221.777694338452</v>
      </c>
      <c r="W2206" s="2">
        <f t="shared" si="1175"/>
        <v>234904.96277826844</v>
      </c>
      <c r="X2206" s="27">
        <f t="shared" si="1176"/>
        <v>0</v>
      </c>
      <c r="Y2206" s="2">
        <f t="shared" ref="Y2206:Y2269" si="1188">IF(X2206&gt;0,VLOOKUP(A2206,AN$12:AR$131,5),0)</f>
        <v>0</v>
      </c>
      <c r="Z2206" s="67">
        <f t="shared" si="1177"/>
        <v>0</v>
      </c>
      <c r="AA2206" s="2">
        <f t="shared" si="1162"/>
        <v>0</v>
      </c>
      <c r="AB2206" s="26">
        <f t="shared" si="1184"/>
        <v>6.7299999999999999E-2</v>
      </c>
      <c r="AC2206" s="27">
        <f t="shared" si="1166"/>
        <v>10</v>
      </c>
      <c r="AD2206" s="27">
        <v>252</v>
      </c>
      <c r="AE2206" s="10">
        <f t="shared" si="1160"/>
        <v>1.0025879499999999</v>
      </c>
      <c r="AF2206" s="2">
        <f t="shared" si="1163"/>
        <v>593.91340433000005</v>
      </c>
      <c r="AG2206" s="2">
        <f t="shared" si="1178"/>
        <v>607.92229841999995</v>
      </c>
      <c r="AH2206" s="3" t="str">
        <f t="shared" si="1179"/>
        <v>-</v>
      </c>
      <c r="AI2206" s="4" t="str">
        <f t="shared" si="1161"/>
        <v>A+J=</v>
      </c>
      <c r="AJ2206" s="11">
        <f t="shared" si="1185"/>
        <v>43012</v>
      </c>
      <c r="AK2206" s="11"/>
      <c r="AL2206" s="4"/>
      <c r="AM2206" s="1"/>
      <c r="AN2206" s="11"/>
      <c r="AO2206" s="1"/>
      <c r="AP2206" s="1"/>
      <c r="AQ2206" s="1"/>
      <c r="AR2206" s="1"/>
      <c r="AS2206" s="6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</row>
    <row r="2207" spans="1:55" x14ac:dyDescent="0.2">
      <c r="A2207" s="144">
        <f t="shared" si="1180"/>
        <v>42996</v>
      </c>
      <c r="B2207" s="2">
        <f t="shared" si="1167"/>
        <v>235512.88507668843</v>
      </c>
      <c r="C2207" s="2">
        <f t="shared" si="1181"/>
        <v>161683.18508393</v>
      </c>
      <c r="D2207" s="2">
        <v>0</v>
      </c>
      <c r="E2207" s="68">
        <f t="shared" si="1168"/>
        <v>161683.18508393</v>
      </c>
      <c r="F2207" s="72">
        <f t="shared" ref="F2207:F2270" si="1189">IF(G2207=G2206,F2206,G2206)</f>
        <v>4843.87</v>
      </c>
      <c r="G2207" s="3">
        <f>IF(N2207=1,VLOOKUP(A2206,[1]Plan1!$BG$69:$BI$188,3),G2206)</f>
        <v>4853.07</v>
      </c>
      <c r="H2207" s="11">
        <f t="shared" ref="H2207:H2270" si="1190">EDATE(I2207,-1)</f>
        <v>42918</v>
      </c>
      <c r="I2207" s="11">
        <f t="shared" ref="I2207:I2270" si="1191">IF(X2206&gt;0,EDATE(A2207,-1),+I2206)</f>
        <v>42949</v>
      </c>
      <c r="J2207" s="26">
        <f t="shared" si="1169"/>
        <v>1.8993077848910023E-3</v>
      </c>
      <c r="K2207" s="11">
        <f t="shared" si="1182"/>
        <v>43010</v>
      </c>
      <c r="L2207" s="11">
        <f t="shared" si="1170"/>
        <v>43010</v>
      </c>
      <c r="M2207" s="1">
        <f t="shared" si="1183"/>
        <v>20</v>
      </c>
      <c r="N2207" s="1">
        <f t="shared" si="1186"/>
        <v>10</v>
      </c>
      <c r="O2207" s="2">
        <f t="shared" si="1171"/>
        <v>1.0009492</v>
      </c>
      <c r="P2207" s="10">
        <f t="shared" si="1165"/>
        <v>1.0024005199999999</v>
      </c>
      <c r="Q2207" s="10">
        <f t="shared" ref="Q2207:Q2270" si="1192">IF(L2207&gt;L2206,Q2206*P2207,Q2206)</f>
        <v>1.4514941875330618</v>
      </c>
      <c r="R2207" s="2">
        <f t="shared" si="1164"/>
        <v>1.4528719400000001</v>
      </c>
      <c r="S2207" s="2">
        <f t="shared" si="1187"/>
        <v>1.4193921199999999</v>
      </c>
      <c r="T2207" s="2">
        <f t="shared" si="1172"/>
        <v>229491.83884462999</v>
      </c>
      <c r="U2207" s="2">
        <f t="shared" si="1173"/>
        <v>0</v>
      </c>
      <c r="V2207" s="2">
        <f t="shared" si="1174"/>
        <v>73221.777694338452</v>
      </c>
      <c r="W2207" s="2">
        <f t="shared" si="1175"/>
        <v>234904.96277826844</v>
      </c>
      <c r="X2207" s="27">
        <f t="shared" si="1176"/>
        <v>0</v>
      </c>
      <c r="Y2207" s="2">
        <f t="shared" si="1188"/>
        <v>0</v>
      </c>
      <c r="Z2207" s="67">
        <f t="shared" si="1177"/>
        <v>0</v>
      </c>
      <c r="AA2207" s="2">
        <f t="shared" si="1162"/>
        <v>0</v>
      </c>
      <c r="AB2207" s="26">
        <f t="shared" si="1184"/>
        <v>6.7299999999999999E-2</v>
      </c>
      <c r="AC2207" s="27">
        <f t="shared" si="1166"/>
        <v>10</v>
      </c>
      <c r="AD2207" s="27">
        <v>252</v>
      </c>
      <c r="AE2207" s="10">
        <f t="shared" ref="AE2207:AE2270" si="1193">ROUND((1+AB2207)^TRUNC((AC2207/AD2207),9),9)</f>
        <v>1.0025879499999999</v>
      </c>
      <c r="AF2207" s="2">
        <f t="shared" si="1163"/>
        <v>593.91340433000005</v>
      </c>
      <c r="AG2207" s="2">
        <f t="shared" si="1178"/>
        <v>607.92229841999995</v>
      </c>
      <c r="AH2207" s="3" t="str">
        <f t="shared" si="1179"/>
        <v>-</v>
      </c>
      <c r="AI2207" s="4" t="str">
        <f t="shared" si="1161"/>
        <v>A+J=</v>
      </c>
      <c r="AJ2207" s="11">
        <f t="shared" si="1185"/>
        <v>43012</v>
      </c>
      <c r="AK2207" s="11"/>
      <c r="AL2207" s="4"/>
      <c r="AM2207" s="1"/>
      <c r="AN2207" s="11"/>
      <c r="AO2207" s="1"/>
      <c r="AP2207" s="1"/>
      <c r="AQ2207" s="1"/>
      <c r="AR2207" s="1"/>
      <c r="AS2207" s="6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</row>
    <row r="2208" spans="1:55" x14ac:dyDescent="0.2">
      <c r="A2208" s="144">
        <f t="shared" si="1180"/>
        <v>42997</v>
      </c>
      <c r="B2208" s="2">
        <f t="shared" si="1167"/>
        <v>235596.11523515228</v>
      </c>
      <c r="C2208" s="2">
        <f t="shared" si="1181"/>
        <v>161683.18508393</v>
      </c>
      <c r="D2208" s="2">
        <v>0</v>
      </c>
      <c r="E2208" s="68">
        <f t="shared" si="1168"/>
        <v>161683.18508393</v>
      </c>
      <c r="F2208" s="72">
        <f t="shared" si="1189"/>
        <v>4843.87</v>
      </c>
      <c r="G2208" s="3">
        <f>IF(N2208=1,VLOOKUP(A2207,[1]Plan1!$BG$69:$BI$188,3),G2207)</f>
        <v>4853.07</v>
      </c>
      <c r="H2208" s="11">
        <f t="shared" si="1190"/>
        <v>42918</v>
      </c>
      <c r="I2208" s="11">
        <f t="shared" si="1191"/>
        <v>42949</v>
      </c>
      <c r="J2208" s="26">
        <f t="shared" si="1169"/>
        <v>1.8993077848910023E-3</v>
      </c>
      <c r="K2208" s="11">
        <f t="shared" si="1182"/>
        <v>43010</v>
      </c>
      <c r="L2208" s="11">
        <f t="shared" si="1170"/>
        <v>43010</v>
      </c>
      <c r="M2208" s="1">
        <f t="shared" si="1183"/>
        <v>20</v>
      </c>
      <c r="N2208" s="1">
        <f t="shared" si="1186"/>
        <v>11</v>
      </c>
      <c r="O2208" s="2">
        <f t="shared" si="1171"/>
        <v>1.0010441699999999</v>
      </c>
      <c r="P2208" s="10">
        <f t="shared" si="1165"/>
        <v>1.0024005199999999</v>
      </c>
      <c r="Q2208" s="10">
        <f t="shared" si="1192"/>
        <v>1.4514941875330618</v>
      </c>
      <c r="R2208" s="2">
        <f t="shared" si="1164"/>
        <v>1.4530097900000001</v>
      </c>
      <c r="S2208" s="2">
        <f t="shared" si="1187"/>
        <v>1.4193921199999999</v>
      </c>
      <c r="T2208" s="2">
        <f t="shared" si="1172"/>
        <v>229491.83884462999</v>
      </c>
      <c r="U2208" s="2">
        <f t="shared" si="1173"/>
        <v>0</v>
      </c>
      <c r="V2208" s="2">
        <f t="shared" si="1174"/>
        <v>73244.065721402279</v>
      </c>
      <c r="W2208" s="2">
        <f t="shared" si="1175"/>
        <v>234927.25080533227</v>
      </c>
      <c r="X2208" s="27">
        <f t="shared" si="1176"/>
        <v>0</v>
      </c>
      <c r="Y2208" s="2">
        <f t="shared" si="1188"/>
        <v>0</v>
      </c>
      <c r="Z2208" s="67">
        <f t="shared" si="1177"/>
        <v>0</v>
      </c>
      <c r="AA2208" s="2">
        <f t="shared" si="1162"/>
        <v>0</v>
      </c>
      <c r="AB2208" s="26">
        <f t="shared" si="1184"/>
        <v>6.7299999999999999E-2</v>
      </c>
      <c r="AC2208" s="27">
        <f t="shared" si="1166"/>
        <v>11</v>
      </c>
      <c r="AD2208" s="27">
        <v>252</v>
      </c>
      <c r="AE2208" s="10">
        <f t="shared" si="1193"/>
        <v>1.0028471130000001</v>
      </c>
      <c r="AF2208" s="2">
        <f t="shared" si="1163"/>
        <v>653.38919776</v>
      </c>
      <c r="AG2208" s="2">
        <f t="shared" si="1178"/>
        <v>668.86442982000005</v>
      </c>
      <c r="AH2208" s="3" t="str">
        <f t="shared" si="1179"/>
        <v>-</v>
      </c>
      <c r="AI2208" s="4" t="str">
        <f t="shared" si="1161"/>
        <v>A+J=</v>
      </c>
      <c r="AJ2208" s="11">
        <f t="shared" si="1185"/>
        <v>43012</v>
      </c>
      <c r="AK2208" s="11"/>
      <c r="AL2208" s="4"/>
      <c r="AM2208" s="1"/>
      <c r="AN2208" s="11"/>
      <c r="AO2208" s="1"/>
      <c r="AP2208" s="1"/>
      <c r="AQ2208" s="1"/>
      <c r="AR2208" s="1"/>
      <c r="AS2208" s="6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</row>
    <row r="2209" spans="1:154" x14ac:dyDescent="0.2">
      <c r="A2209" s="144">
        <f t="shared" si="1180"/>
        <v>42998</v>
      </c>
      <c r="B2209" s="2">
        <f t="shared" si="1167"/>
        <v>235679.37430954794</v>
      </c>
      <c r="C2209" s="2">
        <f t="shared" si="1181"/>
        <v>161683.18508393</v>
      </c>
      <c r="D2209" s="2">
        <v>0</v>
      </c>
      <c r="E2209" s="68">
        <f t="shared" si="1168"/>
        <v>161683.18508393</v>
      </c>
      <c r="F2209" s="72">
        <f t="shared" si="1189"/>
        <v>4843.87</v>
      </c>
      <c r="G2209" s="3">
        <f>IF(N2209=1,VLOOKUP(A2208,[1]Plan1!$BG$69:$BI$188,3),G2208)</f>
        <v>4853.07</v>
      </c>
      <c r="H2209" s="11">
        <f t="shared" si="1190"/>
        <v>42918</v>
      </c>
      <c r="I2209" s="11">
        <f t="shared" si="1191"/>
        <v>42949</v>
      </c>
      <c r="J2209" s="26">
        <f t="shared" si="1169"/>
        <v>1.8993077848910023E-3</v>
      </c>
      <c r="K2209" s="11">
        <f t="shared" si="1182"/>
        <v>43010</v>
      </c>
      <c r="L2209" s="11">
        <f t="shared" si="1170"/>
        <v>43010</v>
      </c>
      <c r="M2209" s="1">
        <f t="shared" si="1183"/>
        <v>20</v>
      </c>
      <c r="N2209" s="1">
        <f t="shared" si="1186"/>
        <v>12</v>
      </c>
      <c r="O2209" s="2">
        <f t="shared" si="1171"/>
        <v>1.00113915</v>
      </c>
      <c r="P2209" s="10">
        <f t="shared" si="1165"/>
        <v>1.0024005199999999</v>
      </c>
      <c r="Q2209" s="10">
        <f t="shared" si="1192"/>
        <v>1.4514941875330618</v>
      </c>
      <c r="R2209" s="2">
        <f t="shared" si="1164"/>
        <v>1.45314765</v>
      </c>
      <c r="S2209" s="2">
        <f t="shared" si="1187"/>
        <v>1.4193921199999999</v>
      </c>
      <c r="T2209" s="2">
        <f t="shared" si="1172"/>
        <v>229491.83884462999</v>
      </c>
      <c r="U2209" s="2">
        <f t="shared" si="1173"/>
        <v>0</v>
      </c>
      <c r="V2209" s="2">
        <f t="shared" si="1174"/>
        <v>73266.355365297932</v>
      </c>
      <c r="W2209" s="2">
        <f t="shared" si="1175"/>
        <v>234949.54044922793</v>
      </c>
      <c r="X2209" s="27">
        <f t="shared" si="1176"/>
        <v>0</v>
      </c>
      <c r="Y2209" s="2">
        <f t="shared" si="1188"/>
        <v>0</v>
      </c>
      <c r="Z2209" s="67">
        <f t="shared" si="1177"/>
        <v>0</v>
      </c>
      <c r="AA2209" s="2">
        <f t="shared" si="1162"/>
        <v>0</v>
      </c>
      <c r="AB2209" s="26">
        <f t="shared" si="1184"/>
        <v>6.7299999999999999E-2</v>
      </c>
      <c r="AC2209" s="27">
        <f t="shared" si="1166"/>
        <v>12</v>
      </c>
      <c r="AD2209" s="27">
        <v>252</v>
      </c>
      <c r="AE2209" s="10">
        <f t="shared" si="1193"/>
        <v>1.003106343</v>
      </c>
      <c r="AF2209" s="2">
        <f t="shared" si="1163"/>
        <v>712.88036714999998</v>
      </c>
      <c r="AG2209" s="2">
        <f t="shared" si="1178"/>
        <v>729.83386031999999</v>
      </c>
      <c r="AH2209" s="3" t="str">
        <f t="shared" si="1179"/>
        <v>-</v>
      </c>
      <c r="AI2209" s="4" t="str">
        <f t="shared" si="1161"/>
        <v>A+J=</v>
      </c>
      <c r="AJ2209" s="11">
        <f t="shared" si="1185"/>
        <v>43012</v>
      </c>
      <c r="AK2209" s="11"/>
      <c r="AL2209" s="4"/>
      <c r="AM2209" s="1"/>
      <c r="AN2209" s="11"/>
      <c r="AO2209" s="1"/>
      <c r="AP2209" s="1"/>
      <c r="AQ2209" s="1"/>
      <c r="AR2209" s="1"/>
      <c r="AS2209" s="6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</row>
    <row r="2210" spans="1:154" x14ac:dyDescent="0.2">
      <c r="A2210" s="144">
        <f t="shared" si="1180"/>
        <v>42999</v>
      </c>
      <c r="B2210" s="2">
        <f t="shared" si="1167"/>
        <v>235762.66392789732</v>
      </c>
      <c r="C2210" s="2">
        <f t="shared" si="1181"/>
        <v>161683.18508393</v>
      </c>
      <c r="D2210" s="2">
        <v>0</v>
      </c>
      <c r="E2210" s="68">
        <f t="shared" si="1168"/>
        <v>161683.18508393</v>
      </c>
      <c r="F2210" s="72">
        <f t="shared" si="1189"/>
        <v>4843.87</v>
      </c>
      <c r="G2210" s="3">
        <f>IF(N2210=1,VLOOKUP(A2209,[1]Plan1!$BG$69:$BI$188,3),G2209)</f>
        <v>4853.07</v>
      </c>
      <c r="H2210" s="11">
        <f t="shared" si="1190"/>
        <v>42918</v>
      </c>
      <c r="I2210" s="11">
        <f t="shared" si="1191"/>
        <v>42949</v>
      </c>
      <c r="J2210" s="26">
        <f t="shared" si="1169"/>
        <v>1.8993077848910023E-3</v>
      </c>
      <c r="K2210" s="11">
        <f t="shared" si="1182"/>
        <v>43010</v>
      </c>
      <c r="L2210" s="11">
        <f t="shared" si="1170"/>
        <v>43010</v>
      </c>
      <c r="M2210" s="1">
        <f t="shared" si="1183"/>
        <v>20</v>
      </c>
      <c r="N2210" s="1">
        <f t="shared" si="1186"/>
        <v>13</v>
      </c>
      <c r="O2210" s="2">
        <f t="shared" si="1171"/>
        <v>1.00123414</v>
      </c>
      <c r="P2210" s="10">
        <f t="shared" si="1165"/>
        <v>1.0024005199999999</v>
      </c>
      <c r="Q2210" s="10">
        <f t="shared" si="1192"/>
        <v>1.4514941875330618</v>
      </c>
      <c r="R2210" s="2">
        <f t="shared" si="1164"/>
        <v>1.45328553</v>
      </c>
      <c r="S2210" s="2">
        <f t="shared" si="1187"/>
        <v>1.4193921199999999</v>
      </c>
      <c r="T2210" s="2">
        <f t="shared" si="1172"/>
        <v>229491.83884462999</v>
      </c>
      <c r="U2210" s="2">
        <f t="shared" si="1173"/>
        <v>0</v>
      </c>
      <c r="V2210" s="2">
        <f t="shared" si="1174"/>
        <v>73288.648242857307</v>
      </c>
      <c r="W2210" s="2">
        <f t="shared" si="1175"/>
        <v>234971.83332678731</v>
      </c>
      <c r="X2210" s="27">
        <f t="shared" si="1176"/>
        <v>0</v>
      </c>
      <c r="Y2210" s="2">
        <f t="shared" si="1188"/>
        <v>0</v>
      </c>
      <c r="Z2210" s="67">
        <f t="shared" si="1177"/>
        <v>0</v>
      </c>
      <c r="AA2210" s="2">
        <f t="shared" si="1162"/>
        <v>0</v>
      </c>
      <c r="AB2210" s="26">
        <f t="shared" si="1184"/>
        <v>6.7299999999999999E-2</v>
      </c>
      <c r="AC2210" s="27">
        <f t="shared" si="1166"/>
        <v>13</v>
      </c>
      <c r="AD2210" s="27">
        <v>252</v>
      </c>
      <c r="AE2210" s="10">
        <f t="shared" si="1193"/>
        <v>1.0033656399999999</v>
      </c>
      <c r="AF2210" s="2">
        <f t="shared" si="1163"/>
        <v>772.38691247999998</v>
      </c>
      <c r="AG2210" s="2">
        <f t="shared" si="1178"/>
        <v>790.83060110999998</v>
      </c>
      <c r="AH2210" s="3" t="str">
        <f t="shared" si="1179"/>
        <v>-</v>
      </c>
      <c r="AI2210" s="4" t="str">
        <f t="shared" ref="AI2210:AI2273" si="1194">AI2209</f>
        <v>A+J=</v>
      </c>
      <c r="AJ2210" s="11">
        <f t="shared" si="1185"/>
        <v>43012</v>
      </c>
      <c r="AK2210" s="11"/>
      <c r="AL2210" s="4"/>
      <c r="AM2210" s="1"/>
      <c r="AN2210" s="11"/>
      <c r="AO2210" s="1"/>
      <c r="AP2210" s="1"/>
      <c r="AQ2210" s="1"/>
      <c r="AR2210" s="1"/>
      <c r="AS2210" s="6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</row>
    <row r="2211" spans="1:154" x14ac:dyDescent="0.2">
      <c r="A2211" s="144">
        <f t="shared" si="1180"/>
        <v>43000</v>
      </c>
      <c r="B2211" s="2">
        <f t="shared" si="1167"/>
        <v>235845.9808518067</v>
      </c>
      <c r="C2211" s="2">
        <f t="shared" si="1181"/>
        <v>161683.18508393</v>
      </c>
      <c r="D2211" s="2">
        <v>0</v>
      </c>
      <c r="E2211" s="68">
        <f t="shared" si="1168"/>
        <v>161683.18508393</v>
      </c>
      <c r="F2211" s="72">
        <f t="shared" si="1189"/>
        <v>4843.87</v>
      </c>
      <c r="G2211" s="3">
        <f>IF(N2211=1,VLOOKUP(A2210,[1]Plan1!$BG$69:$BI$188,3),G2210)</f>
        <v>4853.07</v>
      </c>
      <c r="H2211" s="11">
        <f t="shared" si="1190"/>
        <v>42918</v>
      </c>
      <c r="I2211" s="11">
        <f t="shared" si="1191"/>
        <v>42949</v>
      </c>
      <c r="J2211" s="26">
        <f t="shared" si="1169"/>
        <v>1.8993077848910023E-3</v>
      </c>
      <c r="K2211" s="11">
        <f t="shared" si="1182"/>
        <v>43010</v>
      </c>
      <c r="L2211" s="11">
        <f t="shared" si="1170"/>
        <v>43010</v>
      </c>
      <c r="M2211" s="1">
        <f t="shared" si="1183"/>
        <v>20</v>
      </c>
      <c r="N2211" s="1">
        <f t="shared" si="1186"/>
        <v>14</v>
      </c>
      <c r="O2211" s="2">
        <f t="shared" si="1171"/>
        <v>1.00132913</v>
      </c>
      <c r="P2211" s="10">
        <f t="shared" si="1165"/>
        <v>1.0024005199999999</v>
      </c>
      <c r="Q2211" s="10">
        <f t="shared" si="1192"/>
        <v>1.4514941875330618</v>
      </c>
      <c r="R2211" s="2">
        <f t="shared" si="1164"/>
        <v>1.4534234100000001</v>
      </c>
      <c r="S2211" s="2">
        <f t="shared" si="1187"/>
        <v>1.4193921199999999</v>
      </c>
      <c r="T2211" s="2">
        <f t="shared" si="1172"/>
        <v>229491.83884462999</v>
      </c>
      <c r="U2211" s="2">
        <f t="shared" si="1173"/>
        <v>0</v>
      </c>
      <c r="V2211" s="2">
        <f t="shared" si="1174"/>
        <v>73310.941120416697</v>
      </c>
      <c r="W2211" s="2">
        <f t="shared" si="1175"/>
        <v>234994.12620434671</v>
      </c>
      <c r="X2211" s="27">
        <f t="shared" si="1176"/>
        <v>0</v>
      </c>
      <c r="Y2211" s="2">
        <f t="shared" si="1188"/>
        <v>0</v>
      </c>
      <c r="Z2211" s="67">
        <f t="shared" si="1177"/>
        <v>0</v>
      </c>
      <c r="AA2211" s="2">
        <f t="shared" si="1162"/>
        <v>0</v>
      </c>
      <c r="AB2211" s="26">
        <f t="shared" si="1184"/>
        <v>6.7299999999999999E-2</v>
      </c>
      <c r="AC2211" s="27">
        <f t="shared" si="1166"/>
        <v>14</v>
      </c>
      <c r="AD2211" s="27">
        <v>252</v>
      </c>
      <c r="AE2211" s="10">
        <f t="shared" si="1193"/>
        <v>1.0036250040000001</v>
      </c>
      <c r="AF2211" s="2">
        <f t="shared" si="1163"/>
        <v>831.90883377</v>
      </c>
      <c r="AG2211" s="2">
        <f t="shared" si="1178"/>
        <v>851.85464746000002</v>
      </c>
      <c r="AH2211" s="3" t="str">
        <f t="shared" si="1179"/>
        <v>-</v>
      </c>
      <c r="AI2211" s="4" t="str">
        <f t="shared" si="1194"/>
        <v>A+J=</v>
      </c>
      <c r="AJ2211" s="11">
        <f t="shared" si="1185"/>
        <v>43012</v>
      </c>
      <c r="AK2211" s="11"/>
      <c r="AL2211" s="4"/>
      <c r="AM2211" s="1"/>
      <c r="AN2211" s="11"/>
      <c r="AO2211" s="1"/>
      <c r="AP2211" s="1"/>
      <c r="AQ2211" s="1"/>
      <c r="AR2211" s="1"/>
      <c r="AS2211" s="6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</row>
    <row r="2212" spans="1:154" x14ac:dyDescent="0.2">
      <c r="A2212" s="144">
        <f t="shared" si="1180"/>
        <v>43001</v>
      </c>
      <c r="B2212" s="2">
        <f t="shared" si="1167"/>
        <v>235929.32833197978</v>
      </c>
      <c r="C2212" s="2">
        <f t="shared" si="1181"/>
        <v>161683.18508393</v>
      </c>
      <c r="D2212" s="2">
        <v>0</v>
      </c>
      <c r="E2212" s="68">
        <f t="shared" si="1168"/>
        <v>161683.18508393</v>
      </c>
      <c r="F2212" s="72">
        <f t="shared" si="1189"/>
        <v>4843.87</v>
      </c>
      <c r="G2212" s="3">
        <f>IF(N2212=1,VLOOKUP(A2211,[1]Plan1!$BG$69:$BI$188,3),G2211)</f>
        <v>4853.07</v>
      </c>
      <c r="H2212" s="11">
        <f t="shared" si="1190"/>
        <v>42918</v>
      </c>
      <c r="I2212" s="11">
        <f t="shared" si="1191"/>
        <v>42949</v>
      </c>
      <c r="J2212" s="26">
        <f t="shared" si="1169"/>
        <v>1.8993077848910023E-3</v>
      </c>
      <c r="K2212" s="11">
        <f t="shared" si="1182"/>
        <v>43010</v>
      </c>
      <c r="L2212" s="11">
        <f t="shared" si="1170"/>
        <v>43010</v>
      </c>
      <c r="M2212" s="1">
        <f t="shared" si="1183"/>
        <v>20</v>
      </c>
      <c r="N2212" s="1">
        <f t="shared" si="1186"/>
        <v>15</v>
      </c>
      <c r="O2212" s="2">
        <f t="shared" si="1171"/>
        <v>1.0014241399999999</v>
      </c>
      <c r="P2212" s="10">
        <f t="shared" si="1165"/>
        <v>1.0024005199999999</v>
      </c>
      <c r="Q2212" s="10">
        <f t="shared" si="1192"/>
        <v>1.4514941875330618</v>
      </c>
      <c r="R2212" s="2">
        <f t="shared" si="1164"/>
        <v>1.45356131</v>
      </c>
      <c r="S2212" s="2">
        <f t="shared" si="1187"/>
        <v>1.4193921199999999</v>
      </c>
      <c r="T2212" s="2">
        <f t="shared" si="1172"/>
        <v>229491.83884462999</v>
      </c>
      <c r="U2212" s="2">
        <f t="shared" si="1173"/>
        <v>0</v>
      </c>
      <c r="V2212" s="2">
        <f t="shared" si="1174"/>
        <v>73333.237231639752</v>
      </c>
      <c r="W2212" s="2">
        <f t="shared" si="1175"/>
        <v>235016.42231556977</v>
      </c>
      <c r="X2212" s="27">
        <f t="shared" si="1176"/>
        <v>0</v>
      </c>
      <c r="Y2212" s="2">
        <f t="shared" si="1188"/>
        <v>0</v>
      </c>
      <c r="Z2212" s="67">
        <f t="shared" si="1177"/>
        <v>0</v>
      </c>
      <c r="AA2212" s="2">
        <f t="shared" si="1162"/>
        <v>0</v>
      </c>
      <c r="AB2212" s="26">
        <f t="shared" si="1184"/>
        <v>6.7299999999999999E-2</v>
      </c>
      <c r="AC2212" s="27">
        <f t="shared" si="1166"/>
        <v>15</v>
      </c>
      <c r="AD2212" s="27">
        <v>252</v>
      </c>
      <c r="AE2212" s="10">
        <f t="shared" si="1193"/>
        <v>1.003884435</v>
      </c>
      <c r="AF2212" s="2">
        <f t="shared" si="1163"/>
        <v>891.44613102000005</v>
      </c>
      <c r="AG2212" s="2">
        <f t="shared" si="1178"/>
        <v>912.90601641000001</v>
      </c>
      <c r="AH2212" s="3" t="str">
        <f t="shared" si="1179"/>
        <v>-</v>
      </c>
      <c r="AI2212" s="4" t="str">
        <f t="shared" si="1194"/>
        <v>A+J=</v>
      </c>
      <c r="AJ2212" s="11">
        <f t="shared" si="1185"/>
        <v>43012</v>
      </c>
      <c r="AK2212" s="11"/>
      <c r="AL2212" s="4"/>
      <c r="AM2212" s="1"/>
      <c r="AN2212" s="11"/>
      <c r="AO2212" s="1"/>
      <c r="AP2212" s="1"/>
      <c r="AQ2212" s="1"/>
      <c r="AR2212" s="1"/>
      <c r="AS2212" s="6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</row>
    <row r="2213" spans="1:154" x14ac:dyDescent="0.2">
      <c r="A2213" s="144">
        <f t="shared" si="1180"/>
        <v>43002</v>
      </c>
      <c r="B2213" s="2">
        <f t="shared" si="1167"/>
        <v>235929.32833197978</v>
      </c>
      <c r="C2213" s="2">
        <f t="shared" si="1181"/>
        <v>161683.18508393</v>
      </c>
      <c r="D2213" s="2">
        <v>0</v>
      </c>
      <c r="E2213" s="68">
        <f t="shared" si="1168"/>
        <v>161683.18508393</v>
      </c>
      <c r="F2213" s="72">
        <f t="shared" si="1189"/>
        <v>4843.87</v>
      </c>
      <c r="G2213" s="3">
        <f>IF(N2213=1,VLOOKUP(A2212,[1]Plan1!$BG$69:$BI$188,3),G2212)</f>
        <v>4853.07</v>
      </c>
      <c r="H2213" s="11">
        <f t="shared" si="1190"/>
        <v>42918</v>
      </c>
      <c r="I2213" s="11">
        <f t="shared" si="1191"/>
        <v>42949</v>
      </c>
      <c r="J2213" s="26">
        <f t="shared" si="1169"/>
        <v>1.8993077848910023E-3</v>
      </c>
      <c r="K2213" s="11">
        <f t="shared" si="1182"/>
        <v>43010</v>
      </c>
      <c r="L2213" s="11">
        <f t="shared" si="1170"/>
        <v>43010</v>
      </c>
      <c r="M2213" s="1">
        <f t="shared" si="1183"/>
        <v>20</v>
      </c>
      <c r="N2213" s="1">
        <f t="shared" si="1186"/>
        <v>15</v>
      </c>
      <c r="O2213" s="2">
        <f t="shared" si="1171"/>
        <v>1.0014241399999999</v>
      </c>
      <c r="P2213" s="10">
        <f t="shared" si="1165"/>
        <v>1.0024005199999999</v>
      </c>
      <c r="Q2213" s="10">
        <f t="shared" si="1192"/>
        <v>1.4514941875330618</v>
      </c>
      <c r="R2213" s="2">
        <f t="shared" si="1164"/>
        <v>1.45356131</v>
      </c>
      <c r="S2213" s="2">
        <f t="shared" si="1187"/>
        <v>1.4193921199999999</v>
      </c>
      <c r="T2213" s="2">
        <f t="shared" si="1172"/>
        <v>229491.83884462999</v>
      </c>
      <c r="U2213" s="2">
        <f t="shared" si="1173"/>
        <v>0</v>
      </c>
      <c r="V2213" s="2">
        <f t="shared" si="1174"/>
        <v>73333.237231639752</v>
      </c>
      <c r="W2213" s="2">
        <f t="shared" si="1175"/>
        <v>235016.42231556977</v>
      </c>
      <c r="X2213" s="27">
        <f t="shared" si="1176"/>
        <v>0</v>
      </c>
      <c r="Y2213" s="2">
        <f t="shared" si="1188"/>
        <v>0</v>
      </c>
      <c r="Z2213" s="67">
        <f t="shared" si="1177"/>
        <v>0</v>
      </c>
      <c r="AA2213" s="2">
        <f t="shared" si="1162"/>
        <v>0</v>
      </c>
      <c r="AB2213" s="26">
        <f t="shared" si="1184"/>
        <v>6.7299999999999999E-2</v>
      </c>
      <c r="AC2213" s="27">
        <f t="shared" si="1166"/>
        <v>15</v>
      </c>
      <c r="AD2213" s="27">
        <v>252</v>
      </c>
      <c r="AE2213" s="10">
        <f t="shared" si="1193"/>
        <v>1.003884435</v>
      </c>
      <c r="AF2213" s="2">
        <f t="shared" si="1163"/>
        <v>891.44613102000005</v>
      </c>
      <c r="AG2213" s="2">
        <f t="shared" si="1178"/>
        <v>912.90601641000001</v>
      </c>
      <c r="AH2213" s="3" t="str">
        <f t="shared" si="1179"/>
        <v>-</v>
      </c>
      <c r="AI2213" s="4" t="str">
        <f t="shared" si="1194"/>
        <v>A+J=</v>
      </c>
      <c r="AJ2213" s="11">
        <f t="shared" si="1185"/>
        <v>43012</v>
      </c>
      <c r="AK2213" s="11"/>
      <c r="AL2213" s="4"/>
      <c r="AM2213" s="1"/>
      <c r="AN2213" s="11"/>
      <c r="AO2213" s="1"/>
      <c r="AP2213" s="1"/>
      <c r="AQ2213" s="1"/>
      <c r="AR2213" s="1"/>
      <c r="AS2213" s="6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</row>
    <row r="2214" spans="1:154" x14ac:dyDescent="0.2">
      <c r="A2214" s="144">
        <f t="shared" si="1180"/>
        <v>43003</v>
      </c>
      <c r="B2214" s="2">
        <f t="shared" si="1167"/>
        <v>235929.32833197978</v>
      </c>
      <c r="C2214" s="2">
        <f t="shared" si="1181"/>
        <v>161683.18508393</v>
      </c>
      <c r="D2214" s="2">
        <v>0</v>
      </c>
      <c r="E2214" s="68">
        <f t="shared" si="1168"/>
        <v>161683.18508393</v>
      </c>
      <c r="F2214" s="72">
        <f t="shared" si="1189"/>
        <v>4843.87</v>
      </c>
      <c r="G2214" s="3">
        <f>IF(N2214=1,VLOOKUP(A2213,[1]Plan1!$BG$69:$BI$188,3),G2213)</f>
        <v>4853.07</v>
      </c>
      <c r="H2214" s="11">
        <f t="shared" si="1190"/>
        <v>42918</v>
      </c>
      <c r="I2214" s="11">
        <f t="shared" si="1191"/>
        <v>42949</v>
      </c>
      <c r="J2214" s="26">
        <f t="shared" si="1169"/>
        <v>1.8993077848910023E-3</v>
      </c>
      <c r="K2214" s="11">
        <f t="shared" si="1182"/>
        <v>43010</v>
      </c>
      <c r="L2214" s="11">
        <f t="shared" si="1170"/>
        <v>43010</v>
      </c>
      <c r="M2214" s="1">
        <f t="shared" si="1183"/>
        <v>20</v>
      </c>
      <c r="N2214" s="1">
        <f t="shared" si="1186"/>
        <v>15</v>
      </c>
      <c r="O2214" s="2">
        <f t="shared" si="1171"/>
        <v>1.0014241399999999</v>
      </c>
      <c r="P2214" s="10">
        <f t="shared" si="1165"/>
        <v>1.0024005199999999</v>
      </c>
      <c r="Q2214" s="10">
        <f t="shared" si="1192"/>
        <v>1.4514941875330618</v>
      </c>
      <c r="R2214" s="2">
        <f t="shared" si="1164"/>
        <v>1.45356131</v>
      </c>
      <c r="S2214" s="2">
        <f t="shared" si="1187"/>
        <v>1.4193921199999999</v>
      </c>
      <c r="T2214" s="2">
        <f t="shared" si="1172"/>
        <v>229491.83884462999</v>
      </c>
      <c r="U2214" s="2">
        <f t="shared" si="1173"/>
        <v>0</v>
      </c>
      <c r="V2214" s="2">
        <f t="shared" si="1174"/>
        <v>73333.237231639752</v>
      </c>
      <c r="W2214" s="2">
        <f t="shared" si="1175"/>
        <v>235016.42231556977</v>
      </c>
      <c r="X2214" s="27">
        <f t="shared" si="1176"/>
        <v>0</v>
      </c>
      <c r="Y2214" s="2">
        <f t="shared" si="1188"/>
        <v>0</v>
      </c>
      <c r="Z2214" s="67">
        <f t="shared" si="1177"/>
        <v>0</v>
      </c>
      <c r="AA2214" s="2">
        <f t="shared" si="1162"/>
        <v>0</v>
      </c>
      <c r="AB2214" s="26">
        <f t="shared" si="1184"/>
        <v>6.7299999999999999E-2</v>
      </c>
      <c r="AC2214" s="27">
        <f t="shared" si="1166"/>
        <v>15</v>
      </c>
      <c r="AD2214" s="27">
        <v>252</v>
      </c>
      <c r="AE2214" s="10">
        <f t="shared" si="1193"/>
        <v>1.003884435</v>
      </c>
      <c r="AF2214" s="2">
        <f t="shared" si="1163"/>
        <v>891.44613102000005</v>
      </c>
      <c r="AG2214" s="2">
        <f t="shared" si="1178"/>
        <v>912.90601641000001</v>
      </c>
      <c r="AH2214" s="3" t="str">
        <f t="shared" si="1179"/>
        <v>-</v>
      </c>
      <c r="AI2214" s="4" t="str">
        <f t="shared" si="1194"/>
        <v>A+J=</v>
      </c>
      <c r="AJ2214" s="11">
        <f t="shared" si="1185"/>
        <v>43012</v>
      </c>
      <c r="AK2214" s="11"/>
      <c r="AL2214" s="4"/>
      <c r="AM2214" s="1"/>
      <c r="AN2214" s="11"/>
      <c r="AO2214" s="1"/>
      <c r="AP2214" s="1"/>
      <c r="AQ2214" s="1"/>
      <c r="AR2214" s="1"/>
      <c r="AS2214" s="6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</row>
    <row r="2215" spans="1:154" x14ac:dyDescent="0.2">
      <c r="A2215" s="144">
        <f t="shared" si="1180"/>
        <v>43004</v>
      </c>
      <c r="B2215" s="2">
        <f t="shared" si="1167"/>
        <v>236012.70498692468</v>
      </c>
      <c r="C2215" s="2">
        <f t="shared" si="1181"/>
        <v>161683.18508393</v>
      </c>
      <c r="D2215" s="2">
        <v>0</v>
      </c>
      <c r="E2215" s="68">
        <f t="shared" si="1168"/>
        <v>161683.18508393</v>
      </c>
      <c r="F2215" s="72">
        <f t="shared" si="1189"/>
        <v>4843.87</v>
      </c>
      <c r="G2215" s="3">
        <f>IF(N2215=1,VLOOKUP(A2214,[1]Plan1!$BG$69:$BI$188,3),G2214)</f>
        <v>4853.07</v>
      </c>
      <c r="H2215" s="11">
        <f t="shared" si="1190"/>
        <v>42918</v>
      </c>
      <c r="I2215" s="11">
        <f t="shared" si="1191"/>
        <v>42949</v>
      </c>
      <c r="J2215" s="26">
        <f t="shared" si="1169"/>
        <v>1.8993077848910023E-3</v>
      </c>
      <c r="K2215" s="11">
        <f t="shared" si="1182"/>
        <v>43010</v>
      </c>
      <c r="L2215" s="11">
        <f t="shared" si="1170"/>
        <v>43010</v>
      </c>
      <c r="M2215" s="1">
        <f t="shared" si="1183"/>
        <v>20</v>
      </c>
      <c r="N2215" s="1">
        <f t="shared" si="1186"/>
        <v>16</v>
      </c>
      <c r="O2215" s="2">
        <f t="shared" si="1171"/>
        <v>1.00151915</v>
      </c>
      <c r="P2215" s="10">
        <f t="shared" si="1165"/>
        <v>1.0024005199999999</v>
      </c>
      <c r="Q2215" s="10">
        <f t="shared" si="1192"/>
        <v>1.4514941875330618</v>
      </c>
      <c r="R2215" s="2">
        <f t="shared" si="1164"/>
        <v>1.4536992200000001</v>
      </c>
      <c r="S2215" s="2">
        <f t="shared" si="1187"/>
        <v>1.4193921199999999</v>
      </c>
      <c r="T2215" s="2">
        <f t="shared" si="1172"/>
        <v>229491.83884462999</v>
      </c>
      <c r="U2215" s="2">
        <f t="shared" si="1173"/>
        <v>0</v>
      </c>
      <c r="V2215" s="2">
        <f t="shared" si="1174"/>
        <v>73355.534959694691</v>
      </c>
      <c r="W2215" s="2">
        <f t="shared" si="1175"/>
        <v>235038.72004362469</v>
      </c>
      <c r="X2215" s="27">
        <f t="shared" si="1176"/>
        <v>0</v>
      </c>
      <c r="Y2215" s="2">
        <f t="shared" si="1188"/>
        <v>0</v>
      </c>
      <c r="Z2215" s="67">
        <f t="shared" si="1177"/>
        <v>0</v>
      </c>
      <c r="AA2215" s="2">
        <f t="shared" si="1162"/>
        <v>0</v>
      </c>
      <c r="AB2215" s="26">
        <f t="shared" si="1184"/>
        <v>6.7299999999999999E-2</v>
      </c>
      <c r="AC2215" s="27">
        <f t="shared" si="1166"/>
        <v>16</v>
      </c>
      <c r="AD2215" s="27">
        <v>252</v>
      </c>
      <c r="AE2215" s="10">
        <f t="shared" si="1193"/>
        <v>1.004143934</v>
      </c>
      <c r="AF2215" s="2">
        <f t="shared" si="1163"/>
        <v>950.99903371000005</v>
      </c>
      <c r="AG2215" s="2">
        <f t="shared" si="1178"/>
        <v>973.98494330000005</v>
      </c>
      <c r="AH2215" s="3" t="str">
        <f t="shared" si="1179"/>
        <v>-</v>
      </c>
      <c r="AI2215" s="4" t="str">
        <f t="shared" si="1194"/>
        <v>A+J=</v>
      </c>
      <c r="AJ2215" s="11">
        <f t="shared" si="1185"/>
        <v>43012</v>
      </c>
      <c r="AK2215" s="11"/>
      <c r="AL2215" s="4"/>
      <c r="AM2215" s="1"/>
      <c r="AN2215" s="11"/>
      <c r="AO2215" s="1"/>
      <c r="AP2215" s="1"/>
      <c r="AQ2215" s="1"/>
      <c r="AR2215" s="1"/>
      <c r="AS2215" s="6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</row>
    <row r="2216" spans="1:154" x14ac:dyDescent="0.2">
      <c r="A2216" s="144">
        <f t="shared" si="1180"/>
        <v>43005</v>
      </c>
      <c r="B2216" s="2">
        <f t="shared" si="1167"/>
        <v>236096.11360022516</v>
      </c>
      <c r="C2216" s="2">
        <f t="shared" si="1181"/>
        <v>161683.18508393</v>
      </c>
      <c r="D2216" s="2">
        <v>0</v>
      </c>
      <c r="E2216" s="68">
        <f t="shared" si="1168"/>
        <v>161683.18508393</v>
      </c>
      <c r="F2216" s="72">
        <f t="shared" si="1189"/>
        <v>4843.87</v>
      </c>
      <c r="G2216" s="3">
        <f>IF(N2216=1,VLOOKUP(A2215,[1]Plan1!$BG$69:$BI$188,3),G2215)</f>
        <v>4853.07</v>
      </c>
      <c r="H2216" s="11">
        <f t="shared" si="1190"/>
        <v>42918</v>
      </c>
      <c r="I2216" s="11">
        <f t="shared" si="1191"/>
        <v>42949</v>
      </c>
      <c r="J2216" s="26">
        <f t="shared" si="1169"/>
        <v>1.8993077848910023E-3</v>
      </c>
      <c r="K2216" s="11">
        <f t="shared" si="1182"/>
        <v>43010</v>
      </c>
      <c r="L2216" s="11">
        <f t="shared" si="1170"/>
        <v>43010</v>
      </c>
      <c r="M2216" s="1">
        <f t="shared" si="1183"/>
        <v>20</v>
      </c>
      <c r="N2216" s="1">
        <f t="shared" si="1186"/>
        <v>17</v>
      </c>
      <c r="O2216" s="2">
        <f t="shared" si="1171"/>
        <v>1.00161418</v>
      </c>
      <c r="P2216" s="10">
        <f t="shared" si="1165"/>
        <v>1.0024005199999999</v>
      </c>
      <c r="Q2216" s="10">
        <f t="shared" si="1192"/>
        <v>1.4514941875330618</v>
      </c>
      <c r="R2216" s="2">
        <f t="shared" si="1164"/>
        <v>1.45383716</v>
      </c>
      <c r="S2216" s="2">
        <f t="shared" si="1187"/>
        <v>1.4193921199999999</v>
      </c>
      <c r="T2216" s="2">
        <f t="shared" si="1172"/>
        <v>229491.83884462999</v>
      </c>
      <c r="U2216" s="2">
        <f t="shared" si="1173"/>
        <v>0</v>
      </c>
      <c r="V2216" s="2">
        <f t="shared" si="1174"/>
        <v>73377.837538245149</v>
      </c>
      <c r="W2216" s="2">
        <f t="shared" si="1175"/>
        <v>235061.02262217517</v>
      </c>
      <c r="X2216" s="27">
        <f t="shared" si="1176"/>
        <v>0</v>
      </c>
      <c r="Y2216" s="2">
        <f t="shared" si="1188"/>
        <v>0</v>
      </c>
      <c r="Z2216" s="67">
        <f t="shared" si="1177"/>
        <v>0</v>
      </c>
      <c r="AA2216" s="2">
        <f t="shared" ref="AA2216:AA2279" si="1195">IF(Z2216&gt;0,TRUNC(Z2216*T2216,8),0)</f>
        <v>0</v>
      </c>
      <c r="AB2216" s="26">
        <f t="shared" si="1184"/>
        <v>6.7299999999999999E-2</v>
      </c>
      <c r="AC2216" s="27">
        <f t="shared" si="1166"/>
        <v>17</v>
      </c>
      <c r="AD2216" s="27">
        <v>252</v>
      </c>
      <c r="AE2216" s="10">
        <f t="shared" si="1193"/>
        <v>1.0044034989999999</v>
      </c>
      <c r="AF2216" s="2">
        <f t="shared" ref="AF2216:AF2279" si="1196">TRUNC((T2216*(AE2216-1)),8)</f>
        <v>1010.56708286</v>
      </c>
      <c r="AG2216" s="2">
        <f t="shared" si="1178"/>
        <v>1035.0909780500001</v>
      </c>
      <c r="AH2216" s="3" t="str">
        <f t="shared" si="1179"/>
        <v>-</v>
      </c>
      <c r="AI2216" s="4" t="str">
        <f t="shared" si="1194"/>
        <v>A+J=</v>
      </c>
      <c r="AJ2216" s="11">
        <f t="shared" si="1185"/>
        <v>43012</v>
      </c>
      <c r="AK2216" s="11"/>
      <c r="AL2216" s="4"/>
      <c r="AM2216" s="1"/>
      <c r="AN2216" s="11"/>
      <c r="AO2216" s="1"/>
      <c r="AP2216" s="1"/>
      <c r="AQ2216" s="1"/>
      <c r="AR2216" s="1"/>
      <c r="AS2216" s="6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</row>
    <row r="2217" spans="1:154" x14ac:dyDescent="0.2">
      <c r="A2217" s="144">
        <f t="shared" si="1180"/>
        <v>43006</v>
      </c>
      <c r="B2217" s="2">
        <f t="shared" si="1167"/>
        <v>236179.54791767377</v>
      </c>
      <c r="C2217" s="2">
        <f t="shared" si="1181"/>
        <v>161683.18508393</v>
      </c>
      <c r="D2217" s="2">
        <v>0</v>
      </c>
      <c r="E2217" s="68">
        <f t="shared" si="1168"/>
        <v>161683.18508393</v>
      </c>
      <c r="F2217" s="72">
        <f t="shared" si="1189"/>
        <v>4843.87</v>
      </c>
      <c r="G2217" s="3">
        <f>IF(N2217=1,VLOOKUP(A2216,[1]Plan1!$BG$69:$BI$188,3),G2216)</f>
        <v>4853.07</v>
      </c>
      <c r="H2217" s="11">
        <f t="shared" si="1190"/>
        <v>42918</v>
      </c>
      <c r="I2217" s="11">
        <f t="shared" si="1191"/>
        <v>42949</v>
      </c>
      <c r="J2217" s="26">
        <f t="shared" si="1169"/>
        <v>1.8993077848910023E-3</v>
      </c>
      <c r="K2217" s="11">
        <f t="shared" si="1182"/>
        <v>43010</v>
      </c>
      <c r="L2217" s="11">
        <f t="shared" si="1170"/>
        <v>43010</v>
      </c>
      <c r="M2217" s="1">
        <f t="shared" si="1183"/>
        <v>20</v>
      </c>
      <c r="N2217" s="1">
        <f t="shared" si="1186"/>
        <v>18</v>
      </c>
      <c r="O2217" s="2">
        <f t="shared" si="1171"/>
        <v>1.00170921</v>
      </c>
      <c r="P2217" s="10">
        <f t="shared" si="1165"/>
        <v>1.0024005199999999</v>
      </c>
      <c r="Q2217" s="10">
        <f t="shared" si="1192"/>
        <v>1.4514941875330618</v>
      </c>
      <c r="R2217" s="2">
        <f t="shared" ref="R2217:R2280" si="1197">TRUNC(TRUNC((O2217*Q2217),15),8)</f>
        <v>1.4539750899999999</v>
      </c>
      <c r="S2217" s="2">
        <f t="shared" si="1187"/>
        <v>1.4193921199999999</v>
      </c>
      <c r="T2217" s="2">
        <f t="shared" si="1172"/>
        <v>229491.83884462999</v>
      </c>
      <c r="U2217" s="2">
        <f t="shared" si="1173"/>
        <v>0</v>
      </c>
      <c r="V2217" s="2">
        <f t="shared" si="1174"/>
        <v>73400.138499963767</v>
      </c>
      <c r="W2217" s="2">
        <f t="shared" si="1175"/>
        <v>235083.32358389377</v>
      </c>
      <c r="X2217" s="27">
        <f t="shared" si="1176"/>
        <v>0</v>
      </c>
      <c r="Y2217" s="2">
        <f t="shared" si="1188"/>
        <v>0</v>
      </c>
      <c r="Z2217" s="67">
        <f t="shared" si="1177"/>
        <v>0</v>
      </c>
      <c r="AA2217" s="2">
        <f t="shared" si="1195"/>
        <v>0</v>
      </c>
      <c r="AB2217" s="26">
        <f t="shared" si="1184"/>
        <v>6.7299999999999999E-2</v>
      </c>
      <c r="AC2217" s="27">
        <f t="shared" si="1166"/>
        <v>18</v>
      </c>
      <c r="AD2217" s="27">
        <v>252</v>
      </c>
      <c r="AE2217" s="10">
        <f t="shared" si="1193"/>
        <v>1.004663131</v>
      </c>
      <c r="AF2217" s="2">
        <f t="shared" si="1196"/>
        <v>1070.1505079599999</v>
      </c>
      <c r="AG2217" s="2">
        <f t="shared" si="1178"/>
        <v>1096.2243337800001</v>
      </c>
      <c r="AH2217" s="3" t="str">
        <f t="shared" si="1179"/>
        <v>-</v>
      </c>
      <c r="AI2217" s="4" t="str">
        <f t="shared" si="1194"/>
        <v>A+J=</v>
      </c>
      <c r="AJ2217" s="11">
        <f t="shared" si="1185"/>
        <v>43012</v>
      </c>
      <c r="AK2217" s="11"/>
      <c r="AL2217" s="4"/>
      <c r="AM2217" s="1"/>
      <c r="AN2217" s="11"/>
      <c r="AO2217" s="1"/>
      <c r="AP2217" s="1"/>
      <c r="AQ2217" s="1"/>
      <c r="AR2217" s="1"/>
      <c r="AS2217" s="6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</row>
    <row r="2218" spans="1:154" x14ac:dyDescent="0.2">
      <c r="A2218" s="144">
        <f t="shared" si="1180"/>
        <v>43007</v>
      </c>
      <c r="B2218" s="2">
        <f t="shared" si="1167"/>
        <v>236263.0130519761</v>
      </c>
      <c r="C2218" s="2">
        <f t="shared" si="1181"/>
        <v>161683.18508393</v>
      </c>
      <c r="D2218" s="2">
        <v>0</v>
      </c>
      <c r="E2218" s="68">
        <f t="shared" si="1168"/>
        <v>161683.18508393</v>
      </c>
      <c r="F2218" s="72">
        <f t="shared" si="1189"/>
        <v>4843.87</v>
      </c>
      <c r="G2218" s="3">
        <f>IF(N2218=1,VLOOKUP(A2217,[1]Plan1!$BG$69:$BI$188,3),G2217)</f>
        <v>4853.07</v>
      </c>
      <c r="H2218" s="11">
        <f t="shared" si="1190"/>
        <v>42918</v>
      </c>
      <c r="I2218" s="11">
        <f t="shared" si="1191"/>
        <v>42949</v>
      </c>
      <c r="J2218" s="26">
        <f t="shared" si="1169"/>
        <v>1.8993077848910023E-3</v>
      </c>
      <c r="K2218" s="11">
        <f t="shared" si="1182"/>
        <v>43010</v>
      </c>
      <c r="L2218" s="11">
        <f t="shared" si="1170"/>
        <v>43010</v>
      </c>
      <c r="M2218" s="1">
        <f t="shared" si="1183"/>
        <v>20</v>
      </c>
      <c r="N2218" s="1">
        <f t="shared" si="1186"/>
        <v>19</v>
      </c>
      <c r="O2218" s="2">
        <f t="shared" si="1171"/>
        <v>1.00180425</v>
      </c>
      <c r="P2218" s="10">
        <f t="shared" ref="P2218:P2281" si="1198">IF(L2218&gt;L2217,O2217,P2217)</f>
        <v>1.0024005199999999</v>
      </c>
      <c r="Q2218" s="10">
        <f t="shared" si="1192"/>
        <v>1.4514941875330618</v>
      </c>
      <c r="R2218" s="2">
        <f t="shared" si="1197"/>
        <v>1.45411304</v>
      </c>
      <c r="S2218" s="2">
        <f t="shared" si="1187"/>
        <v>1.4193921199999999</v>
      </c>
      <c r="T2218" s="2">
        <f t="shared" si="1172"/>
        <v>229491.83884462999</v>
      </c>
      <c r="U2218" s="2">
        <f t="shared" si="1173"/>
        <v>0</v>
      </c>
      <c r="V2218" s="2">
        <f t="shared" si="1174"/>
        <v>73422.442695346108</v>
      </c>
      <c r="W2218" s="2">
        <f t="shared" si="1175"/>
        <v>235105.62777927611</v>
      </c>
      <c r="X2218" s="27">
        <f t="shared" si="1176"/>
        <v>0</v>
      </c>
      <c r="Y2218" s="2">
        <f t="shared" si="1188"/>
        <v>0</v>
      </c>
      <c r="Z2218" s="67">
        <f t="shared" si="1177"/>
        <v>0</v>
      </c>
      <c r="AA2218" s="2">
        <f t="shared" si="1195"/>
        <v>0</v>
      </c>
      <c r="AB2218" s="26">
        <f t="shared" si="1184"/>
        <v>6.7299999999999999E-2</v>
      </c>
      <c r="AC2218" s="27">
        <f t="shared" si="1166"/>
        <v>19</v>
      </c>
      <c r="AD2218" s="27">
        <v>252</v>
      </c>
      <c r="AE2218" s="10">
        <f t="shared" si="1193"/>
        <v>1.004922831</v>
      </c>
      <c r="AF2218" s="2">
        <f t="shared" si="1196"/>
        <v>1129.7495385100001</v>
      </c>
      <c r="AG2218" s="2">
        <f t="shared" si="1178"/>
        <v>1157.3852727000001</v>
      </c>
      <c r="AH2218" s="3" t="str">
        <f t="shared" si="1179"/>
        <v>-</v>
      </c>
      <c r="AI2218" s="4" t="str">
        <f t="shared" si="1194"/>
        <v>A+J=</v>
      </c>
      <c r="AJ2218" s="11">
        <f t="shared" si="1185"/>
        <v>43012</v>
      </c>
      <c r="AK2218" s="11"/>
      <c r="AL2218" s="4"/>
      <c r="AM2218" s="1"/>
      <c r="AN2218" s="11"/>
      <c r="AO2218" s="1"/>
      <c r="AP2218" s="1"/>
      <c r="AQ2218" s="1"/>
      <c r="AR2218" s="1"/>
      <c r="AS2218" s="6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</row>
    <row r="2219" spans="1:154" x14ac:dyDescent="0.2">
      <c r="A2219" s="144">
        <f t="shared" si="1180"/>
        <v>43008</v>
      </c>
      <c r="B2219" s="2">
        <f t="shared" si="1167"/>
        <v>236346.50853994212</v>
      </c>
      <c r="C2219" s="2">
        <f t="shared" si="1181"/>
        <v>161683.18508393</v>
      </c>
      <c r="D2219" s="2">
        <v>0</v>
      </c>
      <c r="E2219" s="68">
        <f t="shared" si="1168"/>
        <v>161683.18508393</v>
      </c>
      <c r="F2219" s="72">
        <f t="shared" si="1189"/>
        <v>4843.87</v>
      </c>
      <c r="G2219" s="3">
        <f>IF(N2219=1,VLOOKUP(A2218,[1]Plan1!$BG$69:$BI$188,3),G2218)</f>
        <v>4853.07</v>
      </c>
      <c r="H2219" s="11">
        <f t="shared" si="1190"/>
        <v>42918</v>
      </c>
      <c r="I2219" s="11">
        <f t="shared" si="1191"/>
        <v>42949</v>
      </c>
      <c r="J2219" s="26">
        <f t="shared" si="1169"/>
        <v>1.8993077848910023E-3</v>
      </c>
      <c r="K2219" s="11">
        <f t="shared" si="1182"/>
        <v>43010</v>
      </c>
      <c r="L2219" s="11">
        <f t="shared" si="1170"/>
        <v>43010</v>
      </c>
      <c r="M2219" s="1">
        <f t="shared" si="1183"/>
        <v>20</v>
      </c>
      <c r="N2219" s="1">
        <f t="shared" si="1186"/>
        <v>20</v>
      </c>
      <c r="O2219" s="2">
        <f t="shared" si="1171"/>
        <v>1.0018993</v>
      </c>
      <c r="P2219" s="10">
        <f t="shared" si="1198"/>
        <v>1.0024005199999999</v>
      </c>
      <c r="Q2219" s="10">
        <f t="shared" si="1192"/>
        <v>1.4514941875330618</v>
      </c>
      <c r="R2219" s="2">
        <f t="shared" si="1197"/>
        <v>1.4542510099999999</v>
      </c>
      <c r="S2219" s="2">
        <f t="shared" si="1187"/>
        <v>1.4193921199999999</v>
      </c>
      <c r="T2219" s="2">
        <f t="shared" si="1172"/>
        <v>229491.83884462999</v>
      </c>
      <c r="U2219" s="2">
        <f t="shared" si="1173"/>
        <v>0</v>
      </c>
      <c r="V2219" s="2">
        <f t="shared" si="1174"/>
        <v>73444.750124392129</v>
      </c>
      <c r="W2219" s="2">
        <f t="shared" si="1175"/>
        <v>235127.93520832213</v>
      </c>
      <c r="X2219" s="27">
        <f t="shared" si="1176"/>
        <v>0</v>
      </c>
      <c r="Y2219" s="2">
        <f t="shared" si="1188"/>
        <v>0</v>
      </c>
      <c r="Z2219" s="67">
        <f t="shared" si="1177"/>
        <v>0</v>
      </c>
      <c r="AA2219" s="2">
        <f t="shared" si="1195"/>
        <v>0</v>
      </c>
      <c r="AB2219" s="26">
        <f t="shared" si="1184"/>
        <v>6.7299999999999999E-2</v>
      </c>
      <c r="AC2219" s="27">
        <f t="shared" si="1166"/>
        <v>20</v>
      </c>
      <c r="AD2219" s="27">
        <v>252</v>
      </c>
      <c r="AE2219" s="10">
        <f t="shared" si="1193"/>
        <v>1.0051825969999999</v>
      </c>
      <c r="AF2219" s="2">
        <f t="shared" si="1196"/>
        <v>1189.3637155199999</v>
      </c>
      <c r="AG2219" s="2">
        <f t="shared" si="1178"/>
        <v>1218.5733316200001</v>
      </c>
      <c r="AH2219" s="3" t="str">
        <f t="shared" si="1179"/>
        <v>-</v>
      </c>
      <c r="AI2219" s="4" t="str">
        <f t="shared" si="1194"/>
        <v>A+J=</v>
      </c>
      <c r="AJ2219" s="11">
        <f t="shared" si="1185"/>
        <v>43012</v>
      </c>
      <c r="AK2219" s="11"/>
      <c r="AL2219" s="4"/>
      <c r="AM2219" s="1"/>
      <c r="AN2219" s="11"/>
      <c r="AO2219" s="1"/>
      <c r="AP2219" s="1"/>
      <c r="AQ2219" s="1"/>
      <c r="AR2219" s="1"/>
      <c r="AS2219" s="6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</row>
    <row r="2220" spans="1:154" x14ac:dyDescent="0.2">
      <c r="A2220" s="144">
        <f t="shared" si="1180"/>
        <v>43009</v>
      </c>
      <c r="B2220" s="2">
        <f t="shared" si="1167"/>
        <v>236346.50853994212</v>
      </c>
      <c r="C2220" s="2">
        <f t="shared" si="1181"/>
        <v>161683.18508393</v>
      </c>
      <c r="D2220" s="2">
        <v>0</v>
      </c>
      <c r="E2220" s="68">
        <f t="shared" si="1168"/>
        <v>161683.18508393</v>
      </c>
      <c r="F2220" s="72">
        <f t="shared" si="1189"/>
        <v>4843.87</v>
      </c>
      <c r="G2220" s="3">
        <f>IF(N2220=1,VLOOKUP(A2219,[1]Plan1!$BG$69:$BI$188,3),G2219)</f>
        <v>4853.07</v>
      </c>
      <c r="H2220" s="11">
        <f t="shared" si="1190"/>
        <v>42918</v>
      </c>
      <c r="I2220" s="11">
        <f t="shared" si="1191"/>
        <v>42949</v>
      </c>
      <c r="J2220" s="26">
        <f t="shared" si="1169"/>
        <v>1.8993077848910023E-3</v>
      </c>
      <c r="K2220" s="11">
        <f t="shared" si="1182"/>
        <v>43040</v>
      </c>
      <c r="L2220" s="11">
        <f t="shared" si="1170"/>
        <v>43010</v>
      </c>
      <c r="M2220" s="1">
        <f t="shared" si="1183"/>
        <v>20</v>
      </c>
      <c r="N2220" s="1">
        <f t="shared" si="1186"/>
        <v>20</v>
      </c>
      <c r="O2220" s="2">
        <f t="shared" si="1171"/>
        <v>1.0018993</v>
      </c>
      <c r="P2220" s="10">
        <f t="shared" si="1198"/>
        <v>1.0024005199999999</v>
      </c>
      <c r="Q2220" s="10">
        <f t="shared" si="1192"/>
        <v>1.4514941875330618</v>
      </c>
      <c r="R2220" s="2">
        <f t="shared" si="1197"/>
        <v>1.4542510099999999</v>
      </c>
      <c r="S2220" s="2">
        <f t="shared" si="1187"/>
        <v>1.4193921199999999</v>
      </c>
      <c r="T2220" s="2">
        <f t="shared" si="1172"/>
        <v>229491.83884462999</v>
      </c>
      <c r="U2220" s="2">
        <f t="shared" si="1173"/>
        <v>0</v>
      </c>
      <c r="V2220" s="2">
        <f t="shared" si="1174"/>
        <v>73444.750124392129</v>
      </c>
      <c r="W2220" s="2">
        <f t="shared" si="1175"/>
        <v>235127.93520832213</v>
      </c>
      <c r="X2220" s="27">
        <f t="shared" si="1176"/>
        <v>0</v>
      </c>
      <c r="Y2220" s="2">
        <f t="shared" si="1188"/>
        <v>0</v>
      </c>
      <c r="Z2220" s="67">
        <f t="shared" si="1177"/>
        <v>0</v>
      </c>
      <c r="AA2220" s="2">
        <f t="shared" si="1195"/>
        <v>0</v>
      </c>
      <c r="AB2220" s="26">
        <f t="shared" si="1184"/>
        <v>6.7299999999999999E-2</v>
      </c>
      <c r="AC2220" s="27">
        <f t="shared" si="1166"/>
        <v>20</v>
      </c>
      <c r="AD2220" s="27">
        <v>252</v>
      </c>
      <c r="AE2220" s="10">
        <f t="shared" si="1193"/>
        <v>1.0051825969999999</v>
      </c>
      <c r="AF2220" s="2">
        <f t="shared" si="1196"/>
        <v>1189.3637155199999</v>
      </c>
      <c r="AG2220" s="2">
        <f t="shared" si="1178"/>
        <v>1218.5733316200001</v>
      </c>
      <c r="AH2220" s="3" t="str">
        <f t="shared" si="1179"/>
        <v>-</v>
      </c>
      <c r="AI2220" s="4" t="str">
        <f t="shared" si="1194"/>
        <v>A+J=</v>
      </c>
      <c r="AJ2220" s="11">
        <f t="shared" si="1185"/>
        <v>43012</v>
      </c>
      <c r="AK2220" s="11"/>
      <c r="AL2220" s="4"/>
      <c r="AM2220" s="1"/>
      <c r="AN2220" s="11"/>
      <c r="AO2220" s="1"/>
      <c r="AP2220" s="1"/>
      <c r="AQ2220" s="1"/>
      <c r="AR2220" s="1"/>
      <c r="AS2220" s="6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</row>
    <row r="2221" spans="1:154" x14ac:dyDescent="0.2">
      <c r="A2221" s="143">
        <f t="shared" si="1180"/>
        <v>43010</v>
      </c>
      <c r="B2221" s="73">
        <f t="shared" si="1167"/>
        <v>236346.50853994212</v>
      </c>
      <c r="C2221" s="73">
        <f t="shared" si="1181"/>
        <v>161683.18508393</v>
      </c>
      <c r="D2221" s="73">
        <v>0</v>
      </c>
      <c r="E2221" s="74">
        <f t="shared" si="1168"/>
        <v>161683.18508393</v>
      </c>
      <c r="F2221" s="75">
        <f t="shared" si="1189"/>
        <v>4843.87</v>
      </c>
      <c r="G2221" s="76">
        <f>IF(N2221=1,VLOOKUP(A2220,[1]Plan1!$BG$69:$BI$188,3),G2220)</f>
        <v>4853.07</v>
      </c>
      <c r="H2221" s="16">
        <f t="shared" si="1190"/>
        <v>42918</v>
      </c>
      <c r="I2221" s="16">
        <f t="shared" si="1191"/>
        <v>42949</v>
      </c>
      <c r="J2221" s="77">
        <f t="shared" si="1169"/>
        <v>1.8993077848910023E-3</v>
      </c>
      <c r="K2221" s="16">
        <f t="shared" si="1182"/>
        <v>43040</v>
      </c>
      <c r="L2221" s="16">
        <f t="shared" si="1170"/>
        <v>43010</v>
      </c>
      <c r="M2221" s="38">
        <f t="shared" si="1183"/>
        <v>20</v>
      </c>
      <c r="N2221" s="38">
        <f t="shared" si="1186"/>
        <v>20</v>
      </c>
      <c r="O2221" s="73">
        <f t="shared" si="1171"/>
        <v>1.0018993</v>
      </c>
      <c r="P2221" s="78">
        <f t="shared" si="1198"/>
        <v>1.0024005199999999</v>
      </c>
      <c r="Q2221" s="78">
        <f t="shared" si="1192"/>
        <v>1.4514941875330618</v>
      </c>
      <c r="R2221" s="73">
        <f t="shared" si="1197"/>
        <v>1.4542510099999999</v>
      </c>
      <c r="S2221" s="73">
        <f t="shared" si="1187"/>
        <v>1.4542510099999999</v>
      </c>
      <c r="T2221" s="73">
        <f t="shared" si="1172"/>
        <v>235127.93520832001</v>
      </c>
      <c r="U2221" s="73">
        <f t="shared" si="1173"/>
        <v>0</v>
      </c>
      <c r="V2221" s="73">
        <f t="shared" si="1174"/>
        <v>73444.750124392129</v>
      </c>
      <c r="W2221" s="73">
        <f t="shared" si="1175"/>
        <v>235127.93520832213</v>
      </c>
      <c r="X2221" s="79">
        <f t="shared" si="1176"/>
        <v>72</v>
      </c>
      <c r="Y2221" s="73">
        <f t="shared" si="1188"/>
        <v>2993.7325486899999</v>
      </c>
      <c r="Z2221" s="80">
        <f t="shared" si="1177"/>
        <v>1.8516041400000002E-2</v>
      </c>
      <c r="AA2221" s="73">
        <f t="shared" si="1195"/>
        <v>4353.6385826100004</v>
      </c>
      <c r="AB2221" s="77">
        <f t="shared" si="1184"/>
        <v>6.7299999999999999E-2</v>
      </c>
      <c r="AC2221" s="79">
        <f t="shared" si="1166"/>
        <v>20</v>
      </c>
      <c r="AD2221" s="79">
        <v>252</v>
      </c>
      <c r="AE2221" s="78">
        <f t="shared" si="1193"/>
        <v>1.0051825969999999</v>
      </c>
      <c r="AF2221" s="73">
        <f t="shared" si="1196"/>
        <v>1218.5733316200001</v>
      </c>
      <c r="AG2221" s="73">
        <f t="shared" si="1178"/>
        <v>1218.5733316200001</v>
      </c>
      <c r="AH2221" s="76">
        <f t="shared" si="1179"/>
        <v>5572.2119142300007</v>
      </c>
      <c r="AI2221" s="81" t="str">
        <f t="shared" si="1194"/>
        <v>A+J=</v>
      </c>
      <c r="AJ2221" s="16">
        <f t="shared" si="1185"/>
        <v>43012</v>
      </c>
      <c r="AK2221" s="16"/>
      <c r="AL2221" s="81"/>
      <c r="AM2221" s="38"/>
      <c r="AN2221" s="16"/>
      <c r="AO2221" s="38"/>
      <c r="AP2221" s="38"/>
      <c r="AQ2221" s="38"/>
      <c r="AR2221" s="38"/>
      <c r="AS2221" s="66"/>
      <c r="AT2221" s="38"/>
      <c r="AU2221" s="38"/>
      <c r="AV2221" s="38"/>
      <c r="AW2221" s="38"/>
      <c r="AX2221" s="38"/>
      <c r="AY2221" s="38"/>
      <c r="AZ2221" s="38"/>
      <c r="BA2221" s="38"/>
      <c r="BB2221" s="38"/>
      <c r="BC2221" s="38"/>
      <c r="BD2221" s="38"/>
      <c r="BE2221" s="38"/>
      <c r="BF2221" s="38"/>
      <c r="BG2221" s="38"/>
      <c r="BH2221" s="38"/>
      <c r="BI2221" s="38"/>
      <c r="BJ2221" s="38"/>
      <c r="BK2221" s="38"/>
      <c r="BL2221" s="38"/>
      <c r="BM2221" s="38"/>
      <c r="BN2221" s="38"/>
      <c r="BO2221" s="38"/>
      <c r="BP2221" s="38"/>
      <c r="BQ2221" s="38"/>
      <c r="BR2221" s="38"/>
      <c r="BS2221" s="38"/>
      <c r="BT2221" s="38"/>
      <c r="BU2221" s="38"/>
      <c r="BV2221" s="38"/>
      <c r="BW2221" s="38"/>
      <c r="BX2221" s="38"/>
      <c r="BY2221" s="38"/>
      <c r="BZ2221" s="38"/>
      <c r="CA2221" s="38"/>
      <c r="CB2221" s="38"/>
      <c r="CC2221" s="38"/>
      <c r="CD2221" s="38"/>
      <c r="CE2221" s="38"/>
      <c r="CF2221" s="38"/>
      <c r="CG2221" s="38"/>
      <c r="CH2221" s="38"/>
      <c r="CI2221" s="38"/>
      <c r="CJ2221" s="38"/>
      <c r="CK2221" s="38"/>
      <c r="CL2221" s="38"/>
      <c r="CM2221" s="38"/>
      <c r="CN2221" s="38"/>
      <c r="CO2221" s="38"/>
      <c r="CP2221" s="38"/>
      <c r="CQ2221" s="38"/>
      <c r="CR2221" s="38"/>
      <c r="CS2221" s="38"/>
      <c r="CT2221" s="38"/>
      <c r="CU2221" s="38"/>
      <c r="CV2221" s="38"/>
      <c r="CW2221" s="38"/>
      <c r="CX2221" s="38"/>
      <c r="CY2221" s="38"/>
      <c r="CZ2221" s="38"/>
      <c r="DA2221" s="38"/>
      <c r="DB2221" s="38"/>
      <c r="DC2221" s="38"/>
      <c r="DD2221" s="38"/>
      <c r="DE2221" s="38"/>
      <c r="DF2221" s="38"/>
      <c r="DG2221" s="38"/>
      <c r="DH2221" s="38"/>
      <c r="DI2221" s="38"/>
      <c r="DJ2221" s="38"/>
      <c r="DK2221" s="38"/>
      <c r="DL2221" s="38"/>
      <c r="DM2221" s="38"/>
      <c r="DN2221" s="38"/>
      <c r="DO2221" s="38"/>
      <c r="DP2221" s="38"/>
      <c r="DQ2221" s="38"/>
      <c r="DR2221" s="38"/>
      <c r="DS2221" s="38"/>
      <c r="DT2221" s="38"/>
      <c r="DU2221" s="38"/>
      <c r="DV2221" s="38"/>
      <c r="DW2221" s="38"/>
      <c r="DX2221" s="38"/>
      <c r="DY2221" s="38"/>
      <c r="DZ2221" s="38"/>
      <c r="EA2221" s="38"/>
      <c r="EB2221" s="38"/>
      <c r="EC2221" s="38"/>
      <c r="ED2221" s="38"/>
      <c r="EE2221" s="38"/>
      <c r="EF2221" s="38"/>
      <c r="EG2221" s="38"/>
      <c r="EH2221" s="38"/>
      <c r="EI2221" s="38"/>
      <c r="EJ2221" s="38"/>
      <c r="EK2221" s="38"/>
      <c r="EL2221" s="38"/>
      <c r="EM2221" s="38"/>
      <c r="EN2221" s="38"/>
      <c r="EO2221" s="38"/>
      <c r="EP2221" s="38"/>
      <c r="EQ2221" s="38"/>
      <c r="ER2221" s="38"/>
      <c r="ES2221" s="38"/>
      <c r="ET2221" s="38"/>
      <c r="EU2221" s="38"/>
      <c r="EV2221" s="38"/>
      <c r="EW2221" s="38"/>
      <c r="EX2221" s="38"/>
    </row>
    <row r="2222" spans="1:154" x14ac:dyDescent="0.2">
      <c r="A2222" s="144">
        <f t="shared" si="1180"/>
        <v>43011</v>
      </c>
      <c r="B2222" s="2">
        <f t="shared" si="1167"/>
        <v>230847.7912968873</v>
      </c>
      <c r="C2222" s="2">
        <f t="shared" si="1181"/>
        <v>158689.45253524001</v>
      </c>
      <c r="D2222" s="68">
        <f>SUM(Y2222:Y$2557)</f>
        <v>33611.957484550003</v>
      </c>
      <c r="E2222" s="68">
        <f t="shared" si="1168"/>
        <v>125077.49505069001</v>
      </c>
      <c r="F2222" s="72">
        <f t="shared" si="1189"/>
        <v>4853.07</v>
      </c>
      <c r="G2222" s="3">
        <f>IF(N2222=1,VLOOKUP(A2221,[1]Plan1!$BG$69:$BI$188,3),G2221)</f>
        <v>4860.83</v>
      </c>
      <c r="H2222" s="11">
        <f t="shared" si="1190"/>
        <v>42950</v>
      </c>
      <c r="I2222" s="11">
        <f t="shared" si="1191"/>
        <v>42981</v>
      </c>
      <c r="J2222" s="26">
        <f t="shared" si="1169"/>
        <v>1.5989878571709415E-3</v>
      </c>
      <c r="K2222" s="11">
        <f t="shared" si="1182"/>
        <v>43040</v>
      </c>
      <c r="L2222" s="11">
        <f t="shared" si="1170"/>
        <v>43040</v>
      </c>
      <c r="M2222" s="1">
        <f t="shared" si="1183"/>
        <v>21</v>
      </c>
      <c r="N2222" s="1">
        <f t="shared" si="1186"/>
        <v>1</v>
      </c>
      <c r="O2222" s="2">
        <f t="shared" si="1171"/>
        <v>1.0000760799999999</v>
      </c>
      <c r="P2222" s="10">
        <f t="shared" si="1198"/>
        <v>1.0018993</v>
      </c>
      <c r="Q2222" s="10">
        <f t="shared" si="1192"/>
        <v>1.4542510104434434</v>
      </c>
      <c r="R2222" s="2">
        <f t="shared" si="1197"/>
        <v>1.4543616399999999</v>
      </c>
      <c r="S2222" s="2">
        <f t="shared" si="1187"/>
        <v>1.4542510099999999</v>
      </c>
      <c r="T2222" s="2">
        <f t="shared" si="1172"/>
        <v>230774.29662571999</v>
      </c>
      <c r="U2222" s="2">
        <f t="shared" si="1173"/>
        <v>15268.265635433894</v>
      </c>
      <c r="V2222" s="2">
        <f t="shared" si="1174"/>
        <v>56830.415778323382</v>
      </c>
      <c r="W2222" s="2">
        <f t="shared" si="1175"/>
        <v>230788.1339489973</v>
      </c>
      <c r="X2222" s="27">
        <f t="shared" si="1176"/>
        <v>0</v>
      </c>
      <c r="Y2222" s="2">
        <f t="shared" si="1188"/>
        <v>0</v>
      </c>
      <c r="Z2222" s="67">
        <f t="shared" si="1177"/>
        <v>0</v>
      </c>
      <c r="AA2222" s="2">
        <f t="shared" si="1195"/>
        <v>0</v>
      </c>
      <c r="AB2222" s="26">
        <f t="shared" si="1184"/>
        <v>6.7299999999999999E-2</v>
      </c>
      <c r="AC2222" s="27">
        <f t="shared" si="1166"/>
        <v>1</v>
      </c>
      <c r="AD2222" s="27">
        <v>252</v>
      </c>
      <c r="AE2222" s="10">
        <f t="shared" si="1193"/>
        <v>1.0002584940000001</v>
      </c>
      <c r="AF2222" s="2">
        <f t="shared" si="1196"/>
        <v>59.653771030000001</v>
      </c>
      <c r="AG2222" s="2">
        <f t="shared" si="1178"/>
        <v>59.657347889999997</v>
      </c>
      <c r="AH2222" s="3" t="str">
        <f t="shared" si="1179"/>
        <v>-</v>
      </c>
      <c r="AI2222" s="4" t="str">
        <f t="shared" si="1194"/>
        <v>A+J=</v>
      </c>
      <c r="AJ2222" s="11">
        <f t="shared" si="1185"/>
        <v>43045</v>
      </c>
      <c r="AK2222" s="11"/>
      <c r="AL2222" s="4"/>
      <c r="AM2222" s="1"/>
      <c r="AN2222" s="11"/>
      <c r="AO2222" s="1"/>
      <c r="AP2222" s="1"/>
      <c r="AQ2222" s="1"/>
      <c r="AR2222" s="1"/>
      <c r="AS2222" s="6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</row>
    <row r="2223" spans="1:154" x14ac:dyDescent="0.2">
      <c r="A2223" s="144">
        <f t="shared" si="1180"/>
        <v>43012</v>
      </c>
      <c r="B2223" s="2">
        <f t="shared" si="1167"/>
        <v>230921.31233978961</v>
      </c>
      <c r="C2223" s="2">
        <f t="shared" si="1181"/>
        <v>158689.45253524001</v>
      </c>
      <c r="D2223" s="68">
        <f>SUM(Y2223:Y$2557)</f>
        <v>33611.957484550003</v>
      </c>
      <c r="E2223" s="68">
        <f t="shared" si="1168"/>
        <v>125077.49505069001</v>
      </c>
      <c r="F2223" s="72">
        <f t="shared" si="1189"/>
        <v>4853.07</v>
      </c>
      <c r="G2223" s="3">
        <f>IF(N2223=1,VLOOKUP(A2222,[1]Plan1!$BG$69:$BI$188,3),G2222)</f>
        <v>4860.83</v>
      </c>
      <c r="H2223" s="11">
        <f t="shared" si="1190"/>
        <v>42950</v>
      </c>
      <c r="I2223" s="11">
        <f t="shared" si="1191"/>
        <v>42981</v>
      </c>
      <c r="J2223" s="26">
        <f t="shared" si="1169"/>
        <v>1.5989878571709415E-3</v>
      </c>
      <c r="K2223" s="11">
        <f t="shared" si="1182"/>
        <v>43040</v>
      </c>
      <c r="L2223" s="11">
        <f t="shared" si="1170"/>
        <v>43040</v>
      </c>
      <c r="M2223" s="1">
        <f t="shared" si="1183"/>
        <v>21</v>
      </c>
      <c r="N2223" s="1">
        <f t="shared" si="1186"/>
        <v>2</v>
      </c>
      <c r="O2223" s="2">
        <f t="shared" si="1171"/>
        <v>1.00015217</v>
      </c>
      <c r="P2223" s="10">
        <f t="shared" si="1198"/>
        <v>1.0018993</v>
      </c>
      <c r="Q2223" s="10">
        <f t="shared" si="1192"/>
        <v>1.4542510104434434</v>
      </c>
      <c r="R2223" s="2">
        <f t="shared" si="1197"/>
        <v>1.4544722999999999</v>
      </c>
      <c r="S2223" s="2">
        <f t="shared" si="1187"/>
        <v>1.4542510099999999</v>
      </c>
      <c r="T2223" s="2">
        <f t="shared" si="1172"/>
        <v>230774.29662571999</v>
      </c>
      <c r="U2223" s="2">
        <f t="shared" si="1173"/>
        <v>15268.265635433894</v>
      </c>
      <c r="V2223" s="2">
        <f t="shared" si="1174"/>
        <v>56844.256853925697</v>
      </c>
      <c r="W2223" s="2">
        <f t="shared" si="1175"/>
        <v>230801.97502459961</v>
      </c>
      <c r="X2223" s="27">
        <f t="shared" si="1176"/>
        <v>0</v>
      </c>
      <c r="Y2223" s="2">
        <f t="shared" si="1188"/>
        <v>0</v>
      </c>
      <c r="Z2223" s="67">
        <f t="shared" si="1177"/>
        <v>0</v>
      </c>
      <c r="AA2223" s="2">
        <f t="shared" si="1195"/>
        <v>0</v>
      </c>
      <c r="AB2223" s="26">
        <f t="shared" si="1184"/>
        <v>6.7299999999999999E-2</v>
      </c>
      <c r="AC2223" s="27">
        <f t="shared" si="1166"/>
        <v>2</v>
      </c>
      <c r="AD2223" s="27">
        <v>252</v>
      </c>
      <c r="AE2223" s="10">
        <f t="shared" si="1193"/>
        <v>1.000517055</v>
      </c>
      <c r="AF2223" s="2">
        <f t="shared" si="1196"/>
        <v>119.32300394000001</v>
      </c>
      <c r="AG2223" s="2">
        <f t="shared" si="1178"/>
        <v>119.33731519</v>
      </c>
      <c r="AH2223" s="3" t="str">
        <f t="shared" si="1179"/>
        <v>-</v>
      </c>
      <c r="AI2223" s="4" t="str">
        <f t="shared" si="1194"/>
        <v>A+J=</v>
      </c>
      <c r="AJ2223" s="11">
        <f t="shared" si="1185"/>
        <v>43045</v>
      </c>
      <c r="AK2223" s="11"/>
      <c r="AL2223" s="4"/>
      <c r="AM2223" s="1"/>
      <c r="AN2223" s="11"/>
      <c r="AO2223" s="1"/>
      <c r="AP2223" s="1"/>
      <c r="AQ2223" s="1"/>
      <c r="AR2223" s="1"/>
      <c r="AS2223" s="6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</row>
    <row r="2224" spans="1:154" x14ac:dyDescent="0.2">
      <c r="A2224" s="144">
        <f t="shared" si="1180"/>
        <v>43013</v>
      </c>
      <c r="B2224" s="2">
        <f t="shared" si="1167"/>
        <v>230994.85725662686</v>
      </c>
      <c r="C2224" s="2">
        <f t="shared" si="1181"/>
        <v>158689.45253524001</v>
      </c>
      <c r="D2224" s="68">
        <f>SUM(Y2224:Y$2557)</f>
        <v>33611.957484550003</v>
      </c>
      <c r="E2224" s="68">
        <f t="shared" si="1168"/>
        <v>125077.49505069001</v>
      </c>
      <c r="F2224" s="72">
        <f t="shared" si="1189"/>
        <v>4853.07</v>
      </c>
      <c r="G2224" s="3">
        <f>IF(N2224=1,VLOOKUP(A2223,[1]Plan1!$BG$69:$BI$188,3),G2223)</f>
        <v>4860.83</v>
      </c>
      <c r="H2224" s="11">
        <f t="shared" si="1190"/>
        <v>42950</v>
      </c>
      <c r="I2224" s="11">
        <f t="shared" si="1191"/>
        <v>42981</v>
      </c>
      <c r="J2224" s="26">
        <f t="shared" si="1169"/>
        <v>1.5989878571709415E-3</v>
      </c>
      <c r="K2224" s="11">
        <f t="shared" si="1182"/>
        <v>43040</v>
      </c>
      <c r="L2224" s="11">
        <f t="shared" si="1170"/>
        <v>43040</v>
      </c>
      <c r="M2224" s="1">
        <f t="shared" si="1183"/>
        <v>21</v>
      </c>
      <c r="N2224" s="1">
        <f t="shared" si="1186"/>
        <v>3</v>
      </c>
      <c r="O2224" s="2">
        <f t="shared" si="1171"/>
        <v>1.00022827</v>
      </c>
      <c r="P2224" s="10">
        <f t="shared" si="1198"/>
        <v>1.0018993</v>
      </c>
      <c r="Q2224" s="10">
        <f t="shared" si="1192"/>
        <v>1.4542510104434434</v>
      </c>
      <c r="R2224" s="2">
        <f t="shared" si="1197"/>
        <v>1.4545829699999999</v>
      </c>
      <c r="S2224" s="2">
        <f t="shared" si="1187"/>
        <v>1.4542510099999999</v>
      </c>
      <c r="T2224" s="2">
        <f t="shared" si="1172"/>
        <v>230774.29662571999</v>
      </c>
      <c r="U2224" s="2">
        <f t="shared" si="1173"/>
        <v>15268.265635433894</v>
      </c>
      <c r="V2224" s="2">
        <f t="shared" si="1174"/>
        <v>56858.099180302954</v>
      </c>
      <c r="W2224" s="2">
        <f t="shared" si="1175"/>
        <v>230815.81735097687</v>
      </c>
      <c r="X2224" s="27">
        <f t="shared" si="1176"/>
        <v>0</v>
      </c>
      <c r="Y2224" s="2">
        <f t="shared" si="1188"/>
        <v>0</v>
      </c>
      <c r="Z2224" s="67">
        <f t="shared" si="1177"/>
        <v>0</v>
      </c>
      <c r="AA2224" s="2">
        <f t="shared" si="1195"/>
        <v>0</v>
      </c>
      <c r="AB2224" s="26">
        <f t="shared" si="1184"/>
        <v>6.7299999999999999E-2</v>
      </c>
      <c r="AC2224" s="27">
        <f t="shared" si="1166"/>
        <v>3</v>
      </c>
      <c r="AD2224" s="27">
        <v>252</v>
      </c>
      <c r="AE2224" s="10">
        <f t="shared" si="1193"/>
        <v>1.0007756830000001</v>
      </c>
      <c r="AF2224" s="2">
        <f t="shared" si="1196"/>
        <v>179.00769872000001</v>
      </c>
      <c r="AG2224" s="2">
        <f t="shared" si="1178"/>
        <v>179.03990565000001</v>
      </c>
      <c r="AH2224" s="3" t="str">
        <f t="shared" si="1179"/>
        <v>-</v>
      </c>
      <c r="AI2224" s="4" t="str">
        <f t="shared" si="1194"/>
        <v>A+J=</v>
      </c>
      <c r="AJ2224" s="11">
        <f t="shared" si="1185"/>
        <v>43045</v>
      </c>
      <c r="AK2224" s="11"/>
      <c r="AL2224" s="4"/>
      <c r="AM2224" s="1"/>
      <c r="AN2224" s="11"/>
      <c r="AO2224" s="1"/>
      <c r="AP2224" s="1"/>
      <c r="AQ2224" s="1"/>
      <c r="AR2224" s="1"/>
      <c r="AS2224" s="6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</row>
    <row r="2225" spans="1:55" x14ac:dyDescent="0.2">
      <c r="A2225" s="144">
        <f t="shared" si="1180"/>
        <v>43014</v>
      </c>
      <c r="B2225" s="2">
        <f t="shared" si="1167"/>
        <v>231068.42456823413</v>
      </c>
      <c r="C2225" s="2">
        <f t="shared" si="1181"/>
        <v>158689.45253524001</v>
      </c>
      <c r="D2225" s="68">
        <f>SUM(Y2225:Y$2557)</f>
        <v>33611.957484550003</v>
      </c>
      <c r="E2225" s="68">
        <f t="shared" si="1168"/>
        <v>125077.49505069001</v>
      </c>
      <c r="F2225" s="72">
        <f t="shared" si="1189"/>
        <v>4853.07</v>
      </c>
      <c r="G2225" s="3">
        <f>IF(N2225=1,VLOOKUP(A2224,[1]Plan1!$BG$69:$BI$188,3),G2224)</f>
        <v>4860.83</v>
      </c>
      <c r="H2225" s="11">
        <f t="shared" si="1190"/>
        <v>42950</v>
      </c>
      <c r="I2225" s="11">
        <f t="shared" si="1191"/>
        <v>42981</v>
      </c>
      <c r="J2225" s="26">
        <f t="shared" si="1169"/>
        <v>1.5989878571709415E-3</v>
      </c>
      <c r="K2225" s="11">
        <f t="shared" si="1182"/>
        <v>43040</v>
      </c>
      <c r="L2225" s="11">
        <f t="shared" si="1170"/>
        <v>43040</v>
      </c>
      <c r="M2225" s="1">
        <f t="shared" si="1183"/>
        <v>21</v>
      </c>
      <c r="N2225" s="1">
        <f t="shared" si="1186"/>
        <v>4</v>
      </c>
      <c r="O2225" s="2">
        <f t="shared" si="1171"/>
        <v>1.0003043700000001</v>
      </c>
      <c r="P2225" s="10">
        <f t="shared" si="1198"/>
        <v>1.0018993</v>
      </c>
      <c r="Q2225" s="10">
        <f t="shared" si="1192"/>
        <v>1.4542510104434434</v>
      </c>
      <c r="R2225" s="2">
        <f t="shared" si="1197"/>
        <v>1.4546936399999999</v>
      </c>
      <c r="S2225" s="2">
        <f t="shared" si="1187"/>
        <v>1.4542510099999999</v>
      </c>
      <c r="T2225" s="2">
        <f t="shared" si="1172"/>
        <v>230774.29662571999</v>
      </c>
      <c r="U2225" s="2">
        <f t="shared" si="1173"/>
        <v>15268.265635433894</v>
      </c>
      <c r="V2225" s="2">
        <f t="shared" si="1174"/>
        <v>56871.94150668021</v>
      </c>
      <c r="W2225" s="2">
        <f t="shared" si="1175"/>
        <v>230829.65967735412</v>
      </c>
      <c r="X2225" s="27">
        <f t="shared" si="1176"/>
        <v>0</v>
      </c>
      <c r="Y2225" s="2">
        <f t="shared" si="1188"/>
        <v>0</v>
      </c>
      <c r="Z2225" s="67">
        <f t="shared" si="1177"/>
        <v>0</v>
      </c>
      <c r="AA2225" s="2">
        <f t="shared" si="1195"/>
        <v>0</v>
      </c>
      <c r="AB2225" s="26">
        <f t="shared" si="1184"/>
        <v>6.7299999999999999E-2</v>
      </c>
      <c r="AC2225" s="27">
        <f t="shared" si="1166"/>
        <v>4</v>
      </c>
      <c r="AD2225" s="27">
        <v>252</v>
      </c>
      <c r="AE2225" s="10">
        <f t="shared" si="1193"/>
        <v>1.0010343770000001</v>
      </c>
      <c r="AF2225" s="2">
        <f t="shared" si="1196"/>
        <v>238.70762461999999</v>
      </c>
      <c r="AG2225" s="2">
        <f t="shared" si="1178"/>
        <v>238.76489088</v>
      </c>
      <c r="AH2225" s="3" t="str">
        <f t="shared" si="1179"/>
        <v>-</v>
      </c>
      <c r="AI2225" s="4" t="str">
        <f t="shared" si="1194"/>
        <v>A+J=</v>
      </c>
      <c r="AJ2225" s="11">
        <f t="shared" si="1185"/>
        <v>43045</v>
      </c>
      <c r="AK2225" s="11"/>
      <c r="AL2225" s="4"/>
      <c r="AM2225" s="1"/>
      <c r="AN2225" s="11"/>
      <c r="AO2225" s="1"/>
      <c r="AP2225" s="1"/>
      <c r="AQ2225" s="1"/>
      <c r="AR2225" s="1"/>
      <c r="AS2225" s="6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</row>
    <row r="2226" spans="1:55" x14ac:dyDescent="0.2">
      <c r="A2226" s="144">
        <f t="shared" si="1180"/>
        <v>43015</v>
      </c>
      <c r="B2226" s="2">
        <f t="shared" si="1167"/>
        <v>231142.01348667644</v>
      </c>
      <c r="C2226" s="2">
        <f t="shared" si="1181"/>
        <v>158689.45253524001</v>
      </c>
      <c r="D2226" s="68">
        <f>SUM(Y2226:Y$2557)</f>
        <v>33611.957484550003</v>
      </c>
      <c r="E2226" s="68">
        <f t="shared" si="1168"/>
        <v>125077.49505069001</v>
      </c>
      <c r="F2226" s="72">
        <f t="shared" si="1189"/>
        <v>4853.07</v>
      </c>
      <c r="G2226" s="3">
        <f>IF(N2226=1,VLOOKUP(A2225,[1]Plan1!$BG$69:$BI$188,3),G2225)</f>
        <v>4860.83</v>
      </c>
      <c r="H2226" s="11">
        <f t="shared" si="1190"/>
        <v>42950</v>
      </c>
      <c r="I2226" s="11">
        <f t="shared" si="1191"/>
        <v>42981</v>
      </c>
      <c r="J2226" s="26">
        <f t="shared" si="1169"/>
        <v>1.5989878571709415E-3</v>
      </c>
      <c r="K2226" s="11">
        <f t="shared" si="1182"/>
        <v>43040</v>
      </c>
      <c r="L2226" s="11">
        <f t="shared" si="1170"/>
        <v>43040</v>
      </c>
      <c r="M2226" s="1">
        <f t="shared" si="1183"/>
        <v>21</v>
      </c>
      <c r="N2226" s="1">
        <f t="shared" si="1186"/>
        <v>5</v>
      </c>
      <c r="O2226" s="2">
        <f t="shared" si="1171"/>
        <v>1.0003804700000001</v>
      </c>
      <c r="P2226" s="10">
        <f t="shared" si="1198"/>
        <v>1.0018993</v>
      </c>
      <c r="Q2226" s="10">
        <f t="shared" si="1192"/>
        <v>1.4542510104434434</v>
      </c>
      <c r="R2226" s="2">
        <f t="shared" si="1197"/>
        <v>1.4548042999999999</v>
      </c>
      <c r="S2226" s="2">
        <f t="shared" si="1187"/>
        <v>1.4542510099999999</v>
      </c>
      <c r="T2226" s="2">
        <f t="shared" si="1172"/>
        <v>230774.29662571999</v>
      </c>
      <c r="U2226" s="2">
        <f t="shared" si="1173"/>
        <v>15268.265635433894</v>
      </c>
      <c r="V2226" s="2">
        <f t="shared" si="1174"/>
        <v>56885.782582282525</v>
      </c>
      <c r="W2226" s="2">
        <f t="shared" si="1175"/>
        <v>230843.50075295643</v>
      </c>
      <c r="X2226" s="27">
        <f t="shared" si="1176"/>
        <v>0</v>
      </c>
      <c r="Y2226" s="2">
        <f t="shared" si="1188"/>
        <v>0</v>
      </c>
      <c r="Z2226" s="67">
        <f t="shared" si="1177"/>
        <v>0</v>
      </c>
      <c r="AA2226" s="2">
        <f t="shared" si="1195"/>
        <v>0</v>
      </c>
      <c r="AB2226" s="26">
        <f t="shared" si="1184"/>
        <v>6.7299999999999999E-2</v>
      </c>
      <c r="AC2226" s="27">
        <f t="shared" si="1166"/>
        <v>5</v>
      </c>
      <c r="AD2226" s="27">
        <v>252</v>
      </c>
      <c r="AE2226" s="10">
        <f t="shared" si="1193"/>
        <v>1.0012931389999999</v>
      </c>
      <c r="AF2226" s="2">
        <f t="shared" si="1196"/>
        <v>298.42324316000003</v>
      </c>
      <c r="AG2226" s="2">
        <f t="shared" si="1178"/>
        <v>298.51273372000003</v>
      </c>
      <c r="AH2226" s="3" t="str">
        <f t="shared" si="1179"/>
        <v>-</v>
      </c>
      <c r="AI2226" s="4" t="str">
        <f t="shared" si="1194"/>
        <v>A+J=</v>
      </c>
      <c r="AJ2226" s="11">
        <f t="shared" si="1185"/>
        <v>43045</v>
      </c>
      <c r="AK2226" s="11"/>
      <c r="AL2226" s="4"/>
      <c r="AM2226" s="1"/>
      <c r="AN2226" s="11"/>
      <c r="AO2226" s="1"/>
      <c r="AP2226" s="1"/>
      <c r="AQ2226" s="1"/>
      <c r="AR2226" s="1"/>
      <c r="AS2226" s="6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</row>
    <row r="2227" spans="1:55" x14ac:dyDescent="0.2">
      <c r="A2227" s="144">
        <f t="shared" si="1180"/>
        <v>43016</v>
      </c>
      <c r="B2227" s="2">
        <f t="shared" si="1167"/>
        <v>231142.01348667644</v>
      </c>
      <c r="C2227" s="2">
        <f t="shared" si="1181"/>
        <v>158689.45253524001</v>
      </c>
      <c r="D2227" s="68">
        <f>SUM(Y2227:Y$2557)</f>
        <v>33611.957484550003</v>
      </c>
      <c r="E2227" s="68">
        <f t="shared" si="1168"/>
        <v>125077.49505069001</v>
      </c>
      <c r="F2227" s="72">
        <f t="shared" si="1189"/>
        <v>4853.07</v>
      </c>
      <c r="G2227" s="3">
        <f>IF(N2227=1,VLOOKUP(A2226,[1]Plan1!$BG$69:$BI$188,3),G2226)</f>
        <v>4860.83</v>
      </c>
      <c r="H2227" s="11">
        <f t="shared" si="1190"/>
        <v>42950</v>
      </c>
      <c r="I2227" s="11">
        <f t="shared" si="1191"/>
        <v>42981</v>
      </c>
      <c r="J2227" s="26">
        <f t="shared" si="1169"/>
        <v>1.5989878571709415E-3</v>
      </c>
      <c r="K2227" s="11">
        <f t="shared" si="1182"/>
        <v>43040</v>
      </c>
      <c r="L2227" s="11">
        <f t="shared" si="1170"/>
        <v>43040</v>
      </c>
      <c r="M2227" s="1">
        <f t="shared" si="1183"/>
        <v>21</v>
      </c>
      <c r="N2227" s="1">
        <f t="shared" si="1186"/>
        <v>5</v>
      </c>
      <c r="O2227" s="2">
        <f t="shared" si="1171"/>
        <v>1.0003804700000001</v>
      </c>
      <c r="P2227" s="10">
        <f t="shared" si="1198"/>
        <v>1.0018993</v>
      </c>
      <c r="Q2227" s="10">
        <f t="shared" si="1192"/>
        <v>1.4542510104434434</v>
      </c>
      <c r="R2227" s="2">
        <f t="shared" si="1197"/>
        <v>1.4548042999999999</v>
      </c>
      <c r="S2227" s="2">
        <f t="shared" si="1187"/>
        <v>1.4542510099999999</v>
      </c>
      <c r="T2227" s="2">
        <f t="shared" si="1172"/>
        <v>230774.29662571999</v>
      </c>
      <c r="U2227" s="2">
        <f t="shared" si="1173"/>
        <v>15268.265635433894</v>
      </c>
      <c r="V2227" s="2">
        <f t="shared" si="1174"/>
        <v>56885.782582282525</v>
      </c>
      <c r="W2227" s="2">
        <f t="shared" si="1175"/>
        <v>230843.50075295643</v>
      </c>
      <c r="X2227" s="27">
        <f t="shared" si="1176"/>
        <v>0</v>
      </c>
      <c r="Y2227" s="2">
        <f t="shared" si="1188"/>
        <v>0</v>
      </c>
      <c r="Z2227" s="67">
        <f t="shared" si="1177"/>
        <v>0</v>
      </c>
      <c r="AA2227" s="2">
        <f t="shared" si="1195"/>
        <v>0</v>
      </c>
      <c r="AB2227" s="26">
        <f t="shared" si="1184"/>
        <v>6.7299999999999999E-2</v>
      </c>
      <c r="AC2227" s="27">
        <f t="shared" si="1166"/>
        <v>5</v>
      </c>
      <c r="AD2227" s="27">
        <v>252</v>
      </c>
      <c r="AE2227" s="10">
        <f t="shared" si="1193"/>
        <v>1.0012931389999999</v>
      </c>
      <c r="AF2227" s="2">
        <f t="shared" si="1196"/>
        <v>298.42324316000003</v>
      </c>
      <c r="AG2227" s="2">
        <f t="shared" si="1178"/>
        <v>298.51273372000003</v>
      </c>
      <c r="AH2227" s="3" t="str">
        <f t="shared" si="1179"/>
        <v>-</v>
      </c>
      <c r="AI2227" s="4" t="str">
        <f t="shared" si="1194"/>
        <v>A+J=</v>
      </c>
      <c r="AJ2227" s="11">
        <f t="shared" si="1185"/>
        <v>43045</v>
      </c>
      <c r="AK2227" s="11"/>
      <c r="AL2227" s="4"/>
      <c r="AM2227" s="1"/>
      <c r="AN2227" s="11"/>
      <c r="AO2227" s="1"/>
      <c r="AP2227" s="1"/>
      <c r="AQ2227" s="1"/>
      <c r="AR2227" s="1"/>
      <c r="AS2227" s="6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</row>
    <row r="2228" spans="1:55" x14ac:dyDescent="0.2">
      <c r="A2228" s="144">
        <f t="shared" si="1180"/>
        <v>43017</v>
      </c>
      <c r="B2228" s="2">
        <f t="shared" si="1167"/>
        <v>231142.01348667644</v>
      </c>
      <c r="C2228" s="2">
        <f t="shared" si="1181"/>
        <v>158689.45253524001</v>
      </c>
      <c r="D2228" s="68">
        <f>SUM(Y2228:Y$2557)</f>
        <v>33611.957484550003</v>
      </c>
      <c r="E2228" s="68">
        <f t="shared" si="1168"/>
        <v>125077.49505069001</v>
      </c>
      <c r="F2228" s="72">
        <f t="shared" si="1189"/>
        <v>4853.07</v>
      </c>
      <c r="G2228" s="3">
        <f>IF(N2228=1,VLOOKUP(A2227,[1]Plan1!$BG$69:$BI$188,3),G2227)</f>
        <v>4860.83</v>
      </c>
      <c r="H2228" s="11">
        <f t="shared" si="1190"/>
        <v>42950</v>
      </c>
      <c r="I2228" s="11">
        <f t="shared" si="1191"/>
        <v>42981</v>
      </c>
      <c r="J2228" s="26">
        <f t="shared" si="1169"/>
        <v>1.5989878571709415E-3</v>
      </c>
      <c r="K2228" s="11">
        <f t="shared" si="1182"/>
        <v>43040</v>
      </c>
      <c r="L2228" s="11">
        <f t="shared" si="1170"/>
        <v>43040</v>
      </c>
      <c r="M2228" s="1">
        <f t="shared" si="1183"/>
        <v>21</v>
      </c>
      <c r="N2228" s="1">
        <f t="shared" si="1186"/>
        <v>5</v>
      </c>
      <c r="O2228" s="2">
        <f t="shared" si="1171"/>
        <v>1.0003804700000001</v>
      </c>
      <c r="P2228" s="10">
        <f t="shared" si="1198"/>
        <v>1.0018993</v>
      </c>
      <c r="Q2228" s="10">
        <f t="shared" si="1192"/>
        <v>1.4542510104434434</v>
      </c>
      <c r="R2228" s="2">
        <f t="shared" si="1197"/>
        <v>1.4548042999999999</v>
      </c>
      <c r="S2228" s="2">
        <f t="shared" si="1187"/>
        <v>1.4542510099999999</v>
      </c>
      <c r="T2228" s="2">
        <f t="shared" si="1172"/>
        <v>230774.29662571999</v>
      </c>
      <c r="U2228" s="2">
        <f t="shared" si="1173"/>
        <v>15268.265635433894</v>
      </c>
      <c r="V2228" s="2">
        <f t="shared" si="1174"/>
        <v>56885.782582282525</v>
      </c>
      <c r="W2228" s="2">
        <f t="shared" si="1175"/>
        <v>230843.50075295643</v>
      </c>
      <c r="X2228" s="27">
        <f t="shared" si="1176"/>
        <v>0</v>
      </c>
      <c r="Y2228" s="2">
        <f t="shared" si="1188"/>
        <v>0</v>
      </c>
      <c r="Z2228" s="67">
        <f t="shared" si="1177"/>
        <v>0</v>
      </c>
      <c r="AA2228" s="2">
        <f t="shared" si="1195"/>
        <v>0</v>
      </c>
      <c r="AB2228" s="26">
        <f t="shared" si="1184"/>
        <v>6.7299999999999999E-2</v>
      </c>
      <c r="AC2228" s="27">
        <f t="shared" si="1166"/>
        <v>5</v>
      </c>
      <c r="AD2228" s="27">
        <v>252</v>
      </c>
      <c r="AE2228" s="10">
        <f t="shared" si="1193"/>
        <v>1.0012931389999999</v>
      </c>
      <c r="AF2228" s="2">
        <f t="shared" si="1196"/>
        <v>298.42324316000003</v>
      </c>
      <c r="AG2228" s="2">
        <f t="shared" si="1178"/>
        <v>298.51273372000003</v>
      </c>
      <c r="AH2228" s="3" t="str">
        <f t="shared" si="1179"/>
        <v>-</v>
      </c>
      <c r="AI2228" s="4" t="str">
        <f t="shared" si="1194"/>
        <v>A+J=</v>
      </c>
      <c r="AJ2228" s="11">
        <f t="shared" si="1185"/>
        <v>43045</v>
      </c>
      <c r="AK2228" s="11"/>
      <c r="AL2228" s="4"/>
      <c r="AM2228" s="1"/>
      <c r="AN2228" s="11"/>
      <c r="AO2228" s="1"/>
      <c r="AP2228" s="1"/>
      <c r="AQ2228" s="1"/>
      <c r="AR2228" s="1"/>
      <c r="AS2228" s="6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</row>
    <row r="2229" spans="1:55" x14ac:dyDescent="0.2">
      <c r="A2229" s="144">
        <f t="shared" si="1180"/>
        <v>43018</v>
      </c>
      <c r="B2229" s="2">
        <f t="shared" si="1167"/>
        <v>231215.62981564854</v>
      </c>
      <c r="C2229" s="2">
        <f t="shared" si="1181"/>
        <v>158689.45253524001</v>
      </c>
      <c r="D2229" s="68">
        <f>SUM(Y2229:Y$2557)</f>
        <v>33611.957484550003</v>
      </c>
      <c r="E2229" s="68">
        <f t="shared" si="1168"/>
        <v>125077.49505069001</v>
      </c>
      <c r="F2229" s="72">
        <f t="shared" si="1189"/>
        <v>4853.07</v>
      </c>
      <c r="G2229" s="3">
        <f>IF(N2229=1,VLOOKUP(A2228,[1]Plan1!$BG$69:$BI$188,3),G2228)</f>
        <v>4860.83</v>
      </c>
      <c r="H2229" s="11">
        <f t="shared" si="1190"/>
        <v>42950</v>
      </c>
      <c r="I2229" s="11">
        <f t="shared" si="1191"/>
        <v>42981</v>
      </c>
      <c r="J2229" s="26">
        <f t="shared" si="1169"/>
        <v>1.5989878571709415E-3</v>
      </c>
      <c r="K2229" s="11">
        <f t="shared" si="1182"/>
        <v>43040</v>
      </c>
      <c r="L2229" s="11">
        <f t="shared" si="1170"/>
        <v>43040</v>
      </c>
      <c r="M2229" s="1">
        <f t="shared" si="1183"/>
        <v>21</v>
      </c>
      <c r="N2229" s="1">
        <f t="shared" si="1186"/>
        <v>6</v>
      </c>
      <c r="O2229" s="2">
        <f t="shared" si="1171"/>
        <v>1.00045659</v>
      </c>
      <c r="P2229" s="10">
        <f t="shared" si="1198"/>
        <v>1.0018993</v>
      </c>
      <c r="Q2229" s="10">
        <f t="shared" si="1192"/>
        <v>1.4542510104434434</v>
      </c>
      <c r="R2229" s="2">
        <f t="shared" si="1197"/>
        <v>1.454915</v>
      </c>
      <c r="S2229" s="2">
        <f t="shared" si="1187"/>
        <v>1.4542510099999999</v>
      </c>
      <c r="T2229" s="2">
        <f t="shared" si="1172"/>
        <v>230774.29662571999</v>
      </c>
      <c r="U2229" s="2">
        <f t="shared" si="1173"/>
        <v>15268.265635433894</v>
      </c>
      <c r="V2229" s="2">
        <f t="shared" si="1174"/>
        <v>56899.628660984636</v>
      </c>
      <c r="W2229" s="2">
        <f t="shared" si="1175"/>
        <v>230857.34683165853</v>
      </c>
      <c r="X2229" s="27">
        <f t="shared" si="1176"/>
        <v>0</v>
      </c>
      <c r="Y2229" s="2">
        <f t="shared" si="1188"/>
        <v>0</v>
      </c>
      <c r="Z2229" s="67">
        <f t="shared" si="1177"/>
        <v>0</v>
      </c>
      <c r="AA2229" s="2">
        <f t="shared" si="1195"/>
        <v>0</v>
      </c>
      <c r="AB2229" s="26">
        <f t="shared" si="1184"/>
        <v>6.7299999999999999E-2</v>
      </c>
      <c r="AC2229" s="27">
        <f t="shared" si="1166"/>
        <v>6</v>
      </c>
      <c r="AD2229" s="27">
        <v>252</v>
      </c>
      <c r="AE2229" s="10">
        <f t="shared" si="1193"/>
        <v>1.0015519669999999</v>
      </c>
      <c r="AF2229" s="2">
        <f t="shared" si="1196"/>
        <v>358.15409281000001</v>
      </c>
      <c r="AG2229" s="2">
        <f t="shared" si="1178"/>
        <v>358.28298398999999</v>
      </c>
      <c r="AH2229" s="3" t="str">
        <f t="shared" si="1179"/>
        <v>-</v>
      </c>
      <c r="AI2229" s="4" t="str">
        <f t="shared" si="1194"/>
        <v>A+J=</v>
      </c>
      <c r="AJ2229" s="11">
        <f t="shared" si="1185"/>
        <v>43045</v>
      </c>
      <c r="AK2229" s="11"/>
      <c r="AL2229" s="4"/>
      <c r="AM2229" s="1"/>
      <c r="AN2229" s="11"/>
      <c r="AO2229" s="1"/>
      <c r="AP2229" s="1"/>
      <c r="AQ2229" s="1"/>
      <c r="AR2229" s="1"/>
      <c r="AS2229" s="6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</row>
    <row r="2230" spans="1:55" x14ac:dyDescent="0.2">
      <c r="A2230" s="144">
        <f t="shared" si="1180"/>
        <v>43019</v>
      </c>
      <c r="B2230" s="2">
        <f t="shared" si="1167"/>
        <v>231289.26878049067</v>
      </c>
      <c r="C2230" s="2">
        <f t="shared" si="1181"/>
        <v>158689.45253524001</v>
      </c>
      <c r="D2230" s="68">
        <f>SUM(Y2230:Y$2557)</f>
        <v>33611.957484550003</v>
      </c>
      <c r="E2230" s="68">
        <f t="shared" si="1168"/>
        <v>125077.49505069001</v>
      </c>
      <c r="F2230" s="72">
        <f t="shared" si="1189"/>
        <v>4853.07</v>
      </c>
      <c r="G2230" s="3">
        <f>IF(N2230=1,VLOOKUP(A2229,[1]Plan1!$BG$69:$BI$188,3),G2229)</f>
        <v>4860.83</v>
      </c>
      <c r="H2230" s="11">
        <f t="shared" si="1190"/>
        <v>42950</v>
      </c>
      <c r="I2230" s="11">
        <f t="shared" si="1191"/>
        <v>42981</v>
      </c>
      <c r="J2230" s="26">
        <f t="shared" si="1169"/>
        <v>1.5989878571709415E-3</v>
      </c>
      <c r="K2230" s="11">
        <f t="shared" si="1182"/>
        <v>43040</v>
      </c>
      <c r="L2230" s="11">
        <f t="shared" si="1170"/>
        <v>43040</v>
      </c>
      <c r="M2230" s="1">
        <f t="shared" si="1183"/>
        <v>21</v>
      </c>
      <c r="N2230" s="1">
        <f t="shared" si="1186"/>
        <v>7</v>
      </c>
      <c r="O2230" s="2">
        <f t="shared" si="1171"/>
        <v>1.0005327100000001</v>
      </c>
      <c r="P2230" s="10">
        <f t="shared" si="1198"/>
        <v>1.0018993</v>
      </c>
      <c r="Q2230" s="10">
        <f t="shared" si="1192"/>
        <v>1.4542510104434434</v>
      </c>
      <c r="R2230" s="2">
        <f t="shared" si="1197"/>
        <v>1.4550257</v>
      </c>
      <c r="S2230" s="2">
        <f t="shared" si="1187"/>
        <v>1.4542510099999999</v>
      </c>
      <c r="T2230" s="2">
        <f t="shared" si="1172"/>
        <v>230774.29662571999</v>
      </c>
      <c r="U2230" s="2">
        <f t="shared" si="1173"/>
        <v>15268.265635433894</v>
      </c>
      <c r="V2230" s="2">
        <f t="shared" si="1174"/>
        <v>56913.474739686753</v>
      </c>
      <c r="W2230" s="2">
        <f t="shared" si="1175"/>
        <v>230871.19291036067</v>
      </c>
      <c r="X2230" s="27">
        <f t="shared" si="1176"/>
        <v>0</v>
      </c>
      <c r="Y2230" s="2">
        <f t="shared" si="1188"/>
        <v>0</v>
      </c>
      <c r="Z2230" s="67">
        <f t="shared" si="1177"/>
        <v>0</v>
      </c>
      <c r="AA2230" s="2">
        <f t="shared" si="1195"/>
        <v>0</v>
      </c>
      <c r="AB2230" s="26">
        <f t="shared" si="1184"/>
        <v>6.7299999999999999E-2</v>
      </c>
      <c r="AC2230" s="27">
        <f t="shared" si="1166"/>
        <v>7</v>
      </c>
      <c r="AD2230" s="27">
        <v>252</v>
      </c>
      <c r="AE2230" s="10">
        <f t="shared" si="1193"/>
        <v>1.0018108619999999</v>
      </c>
      <c r="AF2230" s="2">
        <f t="shared" si="1196"/>
        <v>417.90040433000001</v>
      </c>
      <c r="AG2230" s="2">
        <f t="shared" si="1178"/>
        <v>418.07587013</v>
      </c>
      <c r="AH2230" s="3" t="str">
        <f t="shared" si="1179"/>
        <v>-</v>
      </c>
      <c r="AI2230" s="4" t="str">
        <f t="shared" si="1194"/>
        <v>A+J=</v>
      </c>
      <c r="AJ2230" s="11">
        <f t="shared" si="1185"/>
        <v>43045</v>
      </c>
      <c r="AK2230" s="11"/>
      <c r="AL2230" s="4"/>
      <c r="AM2230" s="1"/>
      <c r="AN2230" s="11"/>
      <c r="AO2230" s="1"/>
      <c r="AP2230" s="1"/>
      <c r="AQ2230" s="1"/>
      <c r="AR2230" s="1"/>
      <c r="AS2230" s="6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</row>
    <row r="2231" spans="1:55" x14ac:dyDescent="0.2">
      <c r="A2231" s="144">
        <f t="shared" si="1180"/>
        <v>43020</v>
      </c>
      <c r="B2231" s="2">
        <f t="shared" si="1167"/>
        <v>231362.93061488276</v>
      </c>
      <c r="C2231" s="2">
        <f t="shared" si="1181"/>
        <v>158689.45253524001</v>
      </c>
      <c r="D2231" s="68">
        <f>SUM(Y2231:Y$2557)</f>
        <v>33611.957484550003</v>
      </c>
      <c r="E2231" s="68">
        <f t="shared" si="1168"/>
        <v>125077.49505069001</v>
      </c>
      <c r="F2231" s="72">
        <f t="shared" si="1189"/>
        <v>4853.07</v>
      </c>
      <c r="G2231" s="3">
        <f>IF(N2231=1,VLOOKUP(A2230,[1]Plan1!$BG$69:$BI$188,3),G2230)</f>
        <v>4860.83</v>
      </c>
      <c r="H2231" s="11">
        <f t="shared" si="1190"/>
        <v>42950</v>
      </c>
      <c r="I2231" s="11">
        <f t="shared" si="1191"/>
        <v>42981</v>
      </c>
      <c r="J2231" s="26">
        <f t="shared" si="1169"/>
        <v>1.5989878571709415E-3</v>
      </c>
      <c r="K2231" s="11">
        <f t="shared" si="1182"/>
        <v>43040</v>
      </c>
      <c r="L2231" s="11">
        <f t="shared" si="1170"/>
        <v>43040</v>
      </c>
      <c r="M2231" s="1">
        <f t="shared" si="1183"/>
        <v>21</v>
      </c>
      <c r="N2231" s="1">
        <f t="shared" si="1186"/>
        <v>8</v>
      </c>
      <c r="O2231" s="2">
        <f t="shared" si="1171"/>
        <v>1.00060883</v>
      </c>
      <c r="P2231" s="10">
        <f t="shared" si="1198"/>
        <v>1.0018993</v>
      </c>
      <c r="Q2231" s="10">
        <f t="shared" si="1192"/>
        <v>1.4542510104434434</v>
      </c>
      <c r="R2231" s="2">
        <f t="shared" si="1197"/>
        <v>1.4551364</v>
      </c>
      <c r="S2231" s="2">
        <f t="shared" si="1187"/>
        <v>1.4542510099999999</v>
      </c>
      <c r="T2231" s="2">
        <f t="shared" si="1172"/>
        <v>230774.29662571999</v>
      </c>
      <c r="U2231" s="2">
        <f t="shared" si="1173"/>
        <v>15268.265635433894</v>
      </c>
      <c r="V2231" s="2">
        <f t="shared" si="1174"/>
        <v>56927.320818388864</v>
      </c>
      <c r="W2231" s="2">
        <f t="shared" si="1175"/>
        <v>230885.03898906277</v>
      </c>
      <c r="X2231" s="27">
        <f t="shared" si="1176"/>
        <v>0</v>
      </c>
      <c r="Y2231" s="2">
        <f t="shared" si="1188"/>
        <v>0</v>
      </c>
      <c r="Z2231" s="67">
        <f t="shared" si="1177"/>
        <v>0</v>
      </c>
      <c r="AA2231" s="2">
        <f t="shared" si="1195"/>
        <v>0</v>
      </c>
      <c r="AB2231" s="26">
        <f t="shared" si="1184"/>
        <v>6.7299999999999999E-2</v>
      </c>
      <c r="AC2231" s="27">
        <f t="shared" si="1166"/>
        <v>8</v>
      </c>
      <c r="AD2231" s="27">
        <v>252</v>
      </c>
      <c r="AE2231" s="10">
        <f t="shared" si="1193"/>
        <v>1.002069825</v>
      </c>
      <c r="AF2231" s="2">
        <f t="shared" si="1196"/>
        <v>477.66240850999998</v>
      </c>
      <c r="AG2231" s="2">
        <f t="shared" si="1178"/>
        <v>477.89162582</v>
      </c>
      <c r="AH2231" s="3" t="str">
        <f t="shared" si="1179"/>
        <v>-</v>
      </c>
      <c r="AI2231" s="4" t="str">
        <f t="shared" si="1194"/>
        <v>A+J=</v>
      </c>
      <c r="AJ2231" s="11">
        <f t="shared" si="1185"/>
        <v>43045</v>
      </c>
      <c r="AK2231" s="11"/>
      <c r="AL2231" s="4"/>
      <c r="AM2231" s="1"/>
      <c r="AN2231" s="11"/>
      <c r="AO2231" s="1"/>
      <c r="AP2231" s="1"/>
      <c r="AQ2231" s="1"/>
      <c r="AR2231" s="1"/>
      <c r="AS2231" s="6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</row>
    <row r="2232" spans="1:55" x14ac:dyDescent="0.2">
      <c r="A2232" s="144">
        <f t="shared" si="1180"/>
        <v>43021</v>
      </c>
      <c r="B2232" s="2">
        <f t="shared" si="1167"/>
        <v>231362.93061488276</v>
      </c>
      <c r="C2232" s="2">
        <f t="shared" si="1181"/>
        <v>158689.45253524001</v>
      </c>
      <c r="D2232" s="68">
        <f>SUM(Y2232:Y$2557)</f>
        <v>33611.957484550003</v>
      </c>
      <c r="E2232" s="68">
        <f t="shared" si="1168"/>
        <v>125077.49505069001</v>
      </c>
      <c r="F2232" s="72">
        <f t="shared" si="1189"/>
        <v>4853.07</v>
      </c>
      <c r="G2232" s="3">
        <f>IF(N2232=1,VLOOKUP(A2231,[1]Plan1!$BG$69:$BI$188,3),G2231)</f>
        <v>4860.83</v>
      </c>
      <c r="H2232" s="11">
        <f t="shared" si="1190"/>
        <v>42950</v>
      </c>
      <c r="I2232" s="11">
        <f t="shared" si="1191"/>
        <v>42981</v>
      </c>
      <c r="J2232" s="26">
        <f t="shared" si="1169"/>
        <v>1.5989878571709415E-3</v>
      </c>
      <c r="K2232" s="11">
        <f t="shared" si="1182"/>
        <v>43040</v>
      </c>
      <c r="L2232" s="11">
        <f t="shared" si="1170"/>
        <v>43040</v>
      </c>
      <c r="M2232" s="1">
        <f t="shared" si="1183"/>
        <v>21</v>
      </c>
      <c r="N2232" s="1">
        <f t="shared" si="1186"/>
        <v>8</v>
      </c>
      <c r="O2232" s="2">
        <f t="shared" si="1171"/>
        <v>1.00060883</v>
      </c>
      <c r="P2232" s="10">
        <f t="shared" si="1198"/>
        <v>1.0018993</v>
      </c>
      <c r="Q2232" s="10">
        <f t="shared" si="1192"/>
        <v>1.4542510104434434</v>
      </c>
      <c r="R2232" s="2">
        <f t="shared" si="1197"/>
        <v>1.4551364</v>
      </c>
      <c r="S2232" s="2">
        <f t="shared" si="1187"/>
        <v>1.4542510099999999</v>
      </c>
      <c r="T2232" s="2">
        <f t="shared" si="1172"/>
        <v>230774.29662571999</v>
      </c>
      <c r="U2232" s="2">
        <f t="shared" si="1173"/>
        <v>15268.265635433894</v>
      </c>
      <c r="V2232" s="2">
        <f t="shared" si="1174"/>
        <v>56927.320818388864</v>
      </c>
      <c r="W2232" s="2">
        <f t="shared" si="1175"/>
        <v>230885.03898906277</v>
      </c>
      <c r="X2232" s="27">
        <f t="shared" si="1176"/>
        <v>0</v>
      </c>
      <c r="Y2232" s="2">
        <f t="shared" si="1188"/>
        <v>0</v>
      </c>
      <c r="Z2232" s="67">
        <f t="shared" si="1177"/>
        <v>0</v>
      </c>
      <c r="AA2232" s="2">
        <f t="shared" si="1195"/>
        <v>0</v>
      </c>
      <c r="AB2232" s="26">
        <f t="shared" si="1184"/>
        <v>6.7299999999999999E-2</v>
      </c>
      <c r="AC2232" s="27">
        <f t="shared" si="1166"/>
        <v>8</v>
      </c>
      <c r="AD2232" s="27">
        <v>252</v>
      </c>
      <c r="AE2232" s="10">
        <f t="shared" si="1193"/>
        <v>1.002069825</v>
      </c>
      <c r="AF2232" s="2">
        <f t="shared" si="1196"/>
        <v>477.66240850999998</v>
      </c>
      <c r="AG2232" s="2">
        <f t="shared" si="1178"/>
        <v>477.89162582</v>
      </c>
      <c r="AH2232" s="3" t="str">
        <f t="shared" si="1179"/>
        <v>-</v>
      </c>
      <c r="AI2232" s="4" t="str">
        <f t="shared" si="1194"/>
        <v>A+J=</v>
      </c>
      <c r="AJ2232" s="11">
        <f t="shared" si="1185"/>
        <v>43045</v>
      </c>
      <c r="AK2232" s="11"/>
      <c r="AL2232" s="4"/>
      <c r="AM2232" s="1"/>
      <c r="AN2232" s="11"/>
      <c r="AO2232" s="1"/>
      <c r="AP2232" s="1"/>
      <c r="AQ2232" s="1"/>
      <c r="AR2232" s="1"/>
      <c r="AS2232" s="6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</row>
    <row r="2233" spans="1:55" x14ac:dyDescent="0.2">
      <c r="A2233" s="144">
        <f t="shared" si="1180"/>
        <v>43022</v>
      </c>
      <c r="B2233" s="2">
        <f t="shared" si="1167"/>
        <v>231436.61611352983</v>
      </c>
      <c r="C2233" s="2">
        <f t="shared" si="1181"/>
        <v>158689.45253524001</v>
      </c>
      <c r="D2233" s="68">
        <f>SUM(Y2233:Y$2557)</f>
        <v>33611.957484550003</v>
      </c>
      <c r="E2233" s="68">
        <f t="shared" si="1168"/>
        <v>125077.49505069001</v>
      </c>
      <c r="F2233" s="72">
        <f t="shared" si="1189"/>
        <v>4853.07</v>
      </c>
      <c r="G2233" s="3">
        <f>IF(N2233=1,VLOOKUP(A2232,[1]Plan1!$BG$69:$BI$188,3),G2232)</f>
        <v>4860.83</v>
      </c>
      <c r="H2233" s="11">
        <f t="shared" si="1190"/>
        <v>42950</v>
      </c>
      <c r="I2233" s="11">
        <f t="shared" si="1191"/>
        <v>42981</v>
      </c>
      <c r="J2233" s="26">
        <f t="shared" si="1169"/>
        <v>1.5989878571709415E-3</v>
      </c>
      <c r="K2233" s="11">
        <f t="shared" si="1182"/>
        <v>43040</v>
      </c>
      <c r="L2233" s="11">
        <f t="shared" si="1170"/>
        <v>43040</v>
      </c>
      <c r="M2233" s="1">
        <f t="shared" si="1183"/>
        <v>21</v>
      </c>
      <c r="N2233" s="1">
        <f t="shared" si="1186"/>
        <v>9</v>
      </c>
      <c r="O2233" s="2">
        <f t="shared" si="1171"/>
        <v>1.0006849600000001</v>
      </c>
      <c r="P2233" s="10">
        <f t="shared" si="1198"/>
        <v>1.0018993</v>
      </c>
      <c r="Q2233" s="10">
        <f t="shared" si="1192"/>
        <v>1.4542510104434434</v>
      </c>
      <c r="R2233" s="2">
        <f t="shared" si="1197"/>
        <v>1.45524711</v>
      </c>
      <c r="S2233" s="2">
        <f t="shared" si="1187"/>
        <v>1.4542510099999999</v>
      </c>
      <c r="T2233" s="2">
        <f t="shared" si="1172"/>
        <v>230774.29662571999</v>
      </c>
      <c r="U2233" s="2">
        <f t="shared" si="1173"/>
        <v>15268.265635433894</v>
      </c>
      <c r="V2233" s="2">
        <f t="shared" si="1174"/>
        <v>56941.168147865923</v>
      </c>
      <c r="W2233" s="2">
        <f t="shared" si="1175"/>
        <v>230898.88631853982</v>
      </c>
      <c r="X2233" s="27">
        <f t="shared" si="1176"/>
        <v>0</v>
      </c>
      <c r="Y2233" s="2">
        <f t="shared" si="1188"/>
        <v>0</v>
      </c>
      <c r="Z2233" s="67">
        <f t="shared" si="1177"/>
        <v>0</v>
      </c>
      <c r="AA2233" s="2">
        <f t="shared" si="1195"/>
        <v>0</v>
      </c>
      <c r="AB2233" s="26">
        <f t="shared" si="1184"/>
        <v>6.7299999999999999E-2</v>
      </c>
      <c r="AC2233" s="27">
        <f t="shared" si="1166"/>
        <v>9</v>
      </c>
      <c r="AD2233" s="27">
        <v>252</v>
      </c>
      <c r="AE2233" s="10">
        <f t="shared" si="1193"/>
        <v>1.0023288539999999</v>
      </c>
      <c r="AF2233" s="2">
        <f t="shared" si="1196"/>
        <v>537.43964378999999</v>
      </c>
      <c r="AG2233" s="2">
        <f t="shared" si="1178"/>
        <v>537.72979498999996</v>
      </c>
      <c r="AH2233" s="3" t="str">
        <f t="shared" si="1179"/>
        <v>-</v>
      </c>
      <c r="AI2233" s="4" t="str">
        <f t="shared" si="1194"/>
        <v>A+J=</v>
      </c>
      <c r="AJ2233" s="11">
        <f t="shared" si="1185"/>
        <v>43045</v>
      </c>
      <c r="AK2233" s="11"/>
      <c r="AL2233" s="4"/>
      <c r="AM2233" s="1"/>
      <c r="AN2233" s="11"/>
      <c r="AO2233" s="1"/>
      <c r="AP2233" s="1"/>
      <c r="AQ2233" s="1"/>
      <c r="AR2233" s="1"/>
      <c r="AS2233" s="6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</row>
    <row r="2234" spans="1:55" x14ac:dyDescent="0.2">
      <c r="A2234" s="144">
        <f t="shared" si="1180"/>
        <v>43023</v>
      </c>
      <c r="B2234" s="2">
        <f t="shared" si="1167"/>
        <v>231436.61611352983</v>
      </c>
      <c r="C2234" s="2">
        <f t="shared" si="1181"/>
        <v>158689.45253524001</v>
      </c>
      <c r="D2234" s="68">
        <f>SUM(Y2234:Y$2557)</f>
        <v>33611.957484550003</v>
      </c>
      <c r="E2234" s="68">
        <f t="shared" si="1168"/>
        <v>125077.49505069001</v>
      </c>
      <c r="F2234" s="72">
        <f t="shared" si="1189"/>
        <v>4853.07</v>
      </c>
      <c r="G2234" s="3">
        <f>IF(N2234=1,VLOOKUP(A2233,[1]Plan1!$BG$69:$BI$188,3),G2233)</f>
        <v>4860.83</v>
      </c>
      <c r="H2234" s="11">
        <f t="shared" si="1190"/>
        <v>42950</v>
      </c>
      <c r="I2234" s="11">
        <f t="shared" si="1191"/>
        <v>42981</v>
      </c>
      <c r="J2234" s="26">
        <f t="shared" si="1169"/>
        <v>1.5989878571709415E-3</v>
      </c>
      <c r="K2234" s="11">
        <f t="shared" si="1182"/>
        <v>43040</v>
      </c>
      <c r="L2234" s="11">
        <f t="shared" si="1170"/>
        <v>43040</v>
      </c>
      <c r="M2234" s="1">
        <f t="shared" si="1183"/>
        <v>21</v>
      </c>
      <c r="N2234" s="1">
        <f t="shared" si="1186"/>
        <v>9</v>
      </c>
      <c r="O2234" s="2">
        <f t="shared" si="1171"/>
        <v>1.0006849600000001</v>
      </c>
      <c r="P2234" s="10">
        <f t="shared" si="1198"/>
        <v>1.0018993</v>
      </c>
      <c r="Q2234" s="10">
        <f t="shared" si="1192"/>
        <v>1.4542510104434434</v>
      </c>
      <c r="R2234" s="2">
        <f t="shared" si="1197"/>
        <v>1.45524711</v>
      </c>
      <c r="S2234" s="2">
        <f t="shared" si="1187"/>
        <v>1.4542510099999999</v>
      </c>
      <c r="T2234" s="2">
        <f t="shared" si="1172"/>
        <v>230774.29662571999</v>
      </c>
      <c r="U2234" s="2">
        <f t="shared" si="1173"/>
        <v>15268.265635433894</v>
      </c>
      <c r="V2234" s="2">
        <f t="shared" si="1174"/>
        <v>56941.168147865923</v>
      </c>
      <c r="W2234" s="2">
        <f t="shared" si="1175"/>
        <v>230898.88631853982</v>
      </c>
      <c r="X2234" s="27">
        <f t="shared" si="1176"/>
        <v>0</v>
      </c>
      <c r="Y2234" s="2">
        <f t="shared" si="1188"/>
        <v>0</v>
      </c>
      <c r="Z2234" s="67">
        <f t="shared" si="1177"/>
        <v>0</v>
      </c>
      <c r="AA2234" s="2">
        <f t="shared" si="1195"/>
        <v>0</v>
      </c>
      <c r="AB2234" s="26">
        <f t="shared" si="1184"/>
        <v>6.7299999999999999E-2</v>
      </c>
      <c r="AC2234" s="27">
        <f t="shared" si="1166"/>
        <v>9</v>
      </c>
      <c r="AD2234" s="27">
        <v>252</v>
      </c>
      <c r="AE2234" s="10">
        <f t="shared" si="1193"/>
        <v>1.0023288539999999</v>
      </c>
      <c r="AF2234" s="2">
        <f t="shared" si="1196"/>
        <v>537.43964378999999</v>
      </c>
      <c r="AG2234" s="2">
        <f t="shared" si="1178"/>
        <v>537.72979498999996</v>
      </c>
      <c r="AH2234" s="3" t="str">
        <f t="shared" si="1179"/>
        <v>-</v>
      </c>
      <c r="AI2234" s="4" t="str">
        <f t="shared" si="1194"/>
        <v>A+J=</v>
      </c>
      <c r="AJ2234" s="11">
        <f t="shared" si="1185"/>
        <v>43045</v>
      </c>
      <c r="AK2234" s="11"/>
      <c r="AL2234" s="4"/>
      <c r="AM2234" s="1"/>
      <c r="AN2234" s="11"/>
      <c r="AO2234" s="1"/>
      <c r="AP2234" s="1"/>
      <c r="AQ2234" s="1"/>
      <c r="AR2234" s="1"/>
      <c r="AS2234" s="6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</row>
    <row r="2235" spans="1:55" x14ac:dyDescent="0.2">
      <c r="A2235" s="144">
        <f t="shared" si="1180"/>
        <v>43024</v>
      </c>
      <c r="B2235" s="2">
        <f t="shared" si="1167"/>
        <v>231436.61611352983</v>
      </c>
      <c r="C2235" s="2">
        <f t="shared" si="1181"/>
        <v>158689.45253524001</v>
      </c>
      <c r="D2235" s="68">
        <f>SUM(Y2235:Y$2557)</f>
        <v>33611.957484550003</v>
      </c>
      <c r="E2235" s="68">
        <f t="shared" si="1168"/>
        <v>125077.49505069001</v>
      </c>
      <c r="F2235" s="72">
        <f t="shared" si="1189"/>
        <v>4853.07</v>
      </c>
      <c r="G2235" s="3">
        <f>IF(N2235=1,VLOOKUP(A2234,[1]Plan1!$BG$69:$BI$188,3),G2234)</f>
        <v>4860.83</v>
      </c>
      <c r="H2235" s="11">
        <f t="shared" si="1190"/>
        <v>42950</v>
      </c>
      <c r="I2235" s="11">
        <f t="shared" si="1191"/>
        <v>42981</v>
      </c>
      <c r="J2235" s="26">
        <f t="shared" si="1169"/>
        <v>1.5989878571709415E-3</v>
      </c>
      <c r="K2235" s="11">
        <f t="shared" si="1182"/>
        <v>43040</v>
      </c>
      <c r="L2235" s="11">
        <f t="shared" si="1170"/>
        <v>43040</v>
      </c>
      <c r="M2235" s="1">
        <f t="shared" si="1183"/>
        <v>21</v>
      </c>
      <c r="N2235" s="1">
        <f t="shared" si="1186"/>
        <v>9</v>
      </c>
      <c r="O2235" s="2">
        <f t="shared" si="1171"/>
        <v>1.0006849600000001</v>
      </c>
      <c r="P2235" s="10">
        <f t="shared" si="1198"/>
        <v>1.0018993</v>
      </c>
      <c r="Q2235" s="10">
        <f t="shared" si="1192"/>
        <v>1.4542510104434434</v>
      </c>
      <c r="R2235" s="2">
        <f t="shared" si="1197"/>
        <v>1.45524711</v>
      </c>
      <c r="S2235" s="2">
        <f t="shared" si="1187"/>
        <v>1.4542510099999999</v>
      </c>
      <c r="T2235" s="2">
        <f t="shared" si="1172"/>
        <v>230774.29662571999</v>
      </c>
      <c r="U2235" s="2">
        <f t="shared" si="1173"/>
        <v>15268.265635433894</v>
      </c>
      <c r="V2235" s="2">
        <f t="shared" si="1174"/>
        <v>56941.168147865923</v>
      </c>
      <c r="W2235" s="2">
        <f t="shared" si="1175"/>
        <v>230898.88631853982</v>
      </c>
      <c r="X2235" s="27">
        <f t="shared" si="1176"/>
        <v>0</v>
      </c>
      <c r="Y2235" s="2">
        <f t="shared" si="1188"/>
        <v>0</v>
      </c>
      <c r="Z2235" s="67">
        <f t="shared" si="1177"/>
        <v>0</v>
      </c>
      <c r="AA2235" s="2">
        <f t="shared" si="1195"/>
        <v>0</v>
      </c>
      <c r="AB2235" s="26">
        <f t="shared" si="1184"/>
        <v>6.7299999999999999E-2</v>
      </c>
      <c r="AC2235" s="27">
        <f t="shared" si="1166"/>
        <v>9</v>
      </c>
      <c r="AD2235" s="27">
        <v>252</v>
      </c>
      <c r="AE2235" s="10">
        <f t="shared" si="1193"/>
        <v>1.0023288539999999</v>
      </c>
      <c r="AF2235" s="2">
        <f t="shared" si="1196"/>
        <v>537.43964378999999</v>
      </c>
      <c r="AG2235" s="2">
        <f t="shared" si="1178"/>
        <v>537.72979498999996</v>
      </c>
      <c r="AH2235" s="3" t="str">
        <f t="shared" si="1179"/>
        <v>-</v>
      </c>
      <c r="AI2235" s="4" t="str">
        <f t="shared" si="1194"/>
        <v>A+J=</v>
      </c>
      <c r="AJ2235" s="11">
        <f t="shared" si="1185"/>
        <v>43045</v>
      </c>
      <c r="AK2235" s="11"/>
      <c r="AL2235" s="4"/>
      <c r="AM2235" s="1"/>
      <c r="AN2235" s="11"/>
      <c r="AO2235" s="1"/>
      <c r="AP2235" s="1"/>
      <c r="AQ2235" s="1"/>
      <c r="AR2235" s="1"/>
      <c r="AS2235" s="6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</row>
    <row r="2236" spans="1:55" x14ac:dyDescent="0.2">
      <c r="A2236" s="144">
        <f t="shared" si="1180"/>
        <v>43025</v>
      </c>
      <c r="B2236" s="2">
        <f t="shared" si="1167"/>
        <v>231510.32676507681</v>
      </c>
      <c r="C2236" s="2">
        <f t="shared" si="1181"/>
        <v>158689.45253524001</v>
      </c>
      <c r="D2236" s="68">
        <f>SUM(Y2236:Y$2557)</f>
        <v>33611.957484550003</v>
      </c>
      <c r="E2236" s="68">
        <f t="shared" si="1168"/>
        <v>125077.49505069001</v>
      </c>
      <c r="F2236" s="72">
        <f t="shared" si="1189"/>
        <v>4853.07</v>
      </c>
      <c r="G2236" s="3">
        <f>IF(N2236=1,VLOOKUP(A2235,[1]Plan1!$BG$69:$BI$188,3),G2235)</f>
        <v>4860.83</v>
      </c>
      <c r="H2236" s="11">
        <f t="shared" si="1190"/>
        <v>42950</v>
      </c>
      <c r="I2236" s="11">
        <f t="shared" si="1191"/>
        <v>42981</v>
      </c>
      <c r="J2236" s="26">
        <f t="shared" si="1169"/>
        <v>1.5989878571709415E-3</v>
      </c>
      <c r="K2236" s="11">
        <f t="shared" si="1182"/>
        <v>43040</v>
      </c>
      <c r="L2236" s="11">
        <f t="shared" si="1170"/>
        <v>43040</v>
      </c>
      <c r="M2236" s="1">
        <f t="shared" si="1183"/>
        <v>21</v>
      </c>
      <c r="N2236" s="1">
        <f t="shared" si="1186"/>
        <v>10</v>
      </c>
      <c r="O2236" s="2">
        <f t="shared" si="1171"/>
        <v>1.0007611000000001</v>
      </c>
      <c r="P2236" s="10">
        <f t="shared" si="1198"/>
        <v>1.0018993</v>
      </c>
      <c r="Q2236" s="10">
        <f t="shared" si="1192"/>
        <v>1.4542510104434434</v>
      </c>
      <c r="R2236" s="2">
        <f t="shared" si="1197"/>
        <v>1.45535784</v>
      </c>
      <c r="S2236" s="2">
        <f t="shared" si="1187"/>
        <v>1.4542510099999999</v>
      </c>
      <c r="T2236" s="2">
        <f t="shared" si="1172"/>
        <v>230774.29662571999</v>
      </c>
      <c r="U2236" s="2">
        <f t="shared" si="1173"/>
        <v>15268.265635433894</v>
      </c>
      <c r="V2236" s="2">
        <f t="shared" si="1174"/>
        <v>56955.017978892894</v>
      </c>
      <c r="W2236" s="2">
        <f t="shared" si="1175"/>
        <v>230912.7361495668</v>
      </c>
      <c r="X2236" s="27">
        <f t="shared" si="1176"/>
        <v>0</v>
      </c>
      <c r="Y2236" s="2">
        <f t="shared" si="1188"/>
        <v>0</v>
      </c>
      <c r="Z2236" s="67">
        <f t="shared" si="1177"/>
        <v>0</v>
      </c>
      <c r="AA2236" s="2">
        <f t="shared" si="1195"/>
        <v>0</v>
      </c>
      <c r="AB2236" s="26">
        <f t="shared" si="1184"/>
        <v>6.7299999999999999E-2</v>
      </c>
      <c r="AC2236" s="27">
        <f t="shared" ref="AC2236:AC2299" si="1199">N2236</f>
        <v>10</v>
      </c>
      <c r="AD2236" s="27">
        <v>252</v>
      </c>
      <c r="AE2236" s="10">
        <f t="shared" si="1193"/>
        <v>1.0025879499999999</v>
      </c>
      <c r="AF2236" s="2">
        <f t="shared" si="1196"/>
        <v>597.23234094999998</v>
      </c>
      <c r="AG2236" s="2">
        <f t="shared" si="1178"/>
        <v>597.59061551000002</v>
      </c>
      <c r="AH2236" s="3" t="str">
        <f t="shared" si="1179"/>
        <v>-</v>
      </c>
      <c r="AI2236" s="4" t="str">
        <f t="shared" si="1194"/>
        <v>A+J=</v>
      </c>
      <c r="AJ2236" s="11">
        <f t="shared" si="1185"/>
        <v>43045</v>
      </c>
      <c r="AK2236" s="11"/>
      <c r="AL2236" s="4"/>
      <c r="AM2236" s="1"/>
      <c r="AN2236" s="11"/>
      <c r="AO2236" s="1"/>
      <c r="AP2236" s="1"/>
      <c r="AQ2236" s="1"/>
      <c r="AR2236" s="1"/>
      <c r="AS2236" s="6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</row>
    <row r="2237" spans="1:55" x14ac:dyDescent="0.2">
      <c r="A2237" s="144">
        <f t="shared" si="1180"/>
        <v>43026</v>
      </c>
      <c r="B2237" s="2">
        <f t="shared" si="1167"/>
        <v>231584.05881123879</v>
      </c>
      <c r="C2237" s="2">
        <f t="shared" si="1181"/>
        <v>158689.45253524001</v>
      </c>
      <c r="D2237" s="68">
        <f>SUM(Y2237:Y$2557)</f>
        <v>33611.957484550003</v>
      </c>
      <c r="E2237" s="68">
        <f t="shared" si="1168"/>
        <v>125077.49505069001</v>
      </c>
      <c r="F2237" s="72">
        <f t="shared" si="1189"/>
        <v>4853.07</v>
      </c>
      <c r="G2237" s="3">
        <f>IF(N2237=1,VLOOKUP(A2236,[1]Plan1!$BG$69:$BI$188,3),G2236)</f>
        <v>4860.83</v>
      </c>
      <c r="H2237" s="11">
        <f t="shared" si="1190"/>
        <v>42950</v>
      </c>
      <c r="I2237" s="11">
        <f t="shared" si="1191"/>
        <v>42981</v>
      </c>
      <c r="J2237" s="26">
        <f t="shared" si="1169"/>
        <v>1.5989878571709415E-3</v>
      </c>
      <c r="K2237" s="11">
        <f t="shared" si="1182"/>
        <v>43040</v>
      </c>
      <c r="L2237" s="11">
        <f t="shared" si="1170"/>
        <v>43040</v>
      </c>
      <c r="M2237" s="1">
        <f t="shared" si="1183"/>
        <v>21</v>
      </c>
      <c r="N2237" s="1">
        <f t="shared" si="1186"/>
        <v>11</v>
      </c>
      <c r="O2237" s="2">
        <f t="shared" si="1171"/>
        <v>1.0008372400000001</v>
      </c>
      <c r="P2237" s="10">
        <f t="shared" si="1198"/>
        <v>1.0018993</v>
      </c>
      <c r="Q2237" s="10">
        <f t="shared" si="1192"/>
        <v>1.4542510104434434</v>
      </c>
      <c r="R2237" s="2">
        <f t="shared" si="1197"/>
        <v>1.4554685599999999</v>
      </c>
      <c r="S2237" s="2">
        <f t="shared" si="1187"/>
        <v>1.4542510099999999</v>
      </c>
      <c r="T2237" s="2">
        <f t="shared" si="1172"/>
        <v>230774.29662571999</v>
      </c>
      <c r="U2237" s="2">
        <f t="shared" si="1173"/>
        <v>15268.265635433894</v>
      </c>
      <c r="V2237" s="2">
        <f t="shared" si="1174"/>
        <v>56968.866559144895</v>
      </c>
      <c r="W2237" s="2">
        <f t="shared" si="1175"/>
        <v>230926.5847298188</v>
      </c>
      <c r="X2237" s="27">
        <f t="shared" si="1176"/>
        <v>0</v>
      </c>
      <c r="Y2237" s="2">
        <f t="shared" si="1188"/>
        <v>0</v>
      </c>
      <c r="Z2237" s="67">
        <f t="shared" si="1177"/>
        <v>0</v>
      </c>
      <c r="AA2237" s="2">
        <f t="shared" si="1195"/>
        <v>0</v>
      </c>
      <c r="AB2237" s="26">
        <f t="shared" si="1184"/>
        <v>6.7299999999999999E-2</v>
      </c>
      <c r="AC2237" s="27">
        <f t="shared" si="1199"/>
        <v>11</v>
      </c>
      <c r="AD2237" s="27">
        <v>252</v>
      </c>
      <c r="AE2237" s="10">
        <f t="shared" si="1193"/>
        <v>1.0028471130000001</v>
      </c>
      <c r="AF2237" s="2">
        <f t="shared" si="1196"/>
        <v>657.04049998000005</v>
      </c>
      <c r="AG2237" s="2">
        <f t="shared" si="1178"/>
        <v>657.47408141999995</v>
      </c>
      <c r="AH2237" s="3" t="str">
        <f t="shared" si="1179"/>
        <v>-</v>
      </c>
      <c r="AI2237" s="4" t="str">
        <f t="shared" si="1194"/>
        <v>A+J=</v>
      </c>
      <c r="AJ2237" s="11">
        <f t="shared" si="1185"/>
        <v>43045</v>
      </c>
      <c r="AK2237" s="11"/>
      <c r="AL2237" s="4"/>
      <c r="AM2237" s="1"/>
      <c r="AN2237" s="11"/>
      <c r="AO2237" s="1"/>
      <c r="AP2237" s="1"/>
      <c r="AQ2237" s="1"/>
      <c r="AR2237" s="1"/>
      <c r="AS2237" s="6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</row>
    <row r="2238" spans="1:55" x14ac:dyDescent="0.2">
      <c r="A2238" s="144">
        <f t="shared" si="1180"/>
        <v>43027</v>
      </c>
      <c r="B2238" s="2">
        <f t="shared" si="1167"/>
        <v>231657.81601782073</v>
      </c>
      <c r="C2238" s="2">
        <f t="shared" si="1181"/>
        <v>158689.45253524001</v>
      </c>
      <c r="D2238" s="68">
        <f>SUM(Y2238:Y$2557)</f>
        <v>33611.957484550003</v>
      </c>
      <c r="E2238" s="68">
        <f t="shared" si="1168"/>
        <v>125077.49505069001</v>
      </c>
      <c r="F2238" s="72">
        <f t="shared" si="1189"/>
        <v>4853.07</v>
      </c>
      <c r="G2238" s="3">
        <f>IF(N2238=1,VLOOKUP(A2237,[1]Plan1!$BG$69:$BI$188,3),G2237)</f>
        <v>4860.83</v>
      </c>
      <c r="H2238" s="11">
        <f t="shared" si="1190"/>
        <v>42950</v>
      </c>
      <c r="I2238" s="11">
        <f t="shared" si="1191"/>
        <v>42981</v>
      </c>
      <c r="J2238" s="26">
        <f t="shared" si="1169"/>
        <v>1.5989878571709415E-3</v>
      </c>
      <c r="K2238" s="11">
        <f t="shared" si="1182"/>
        <v>43040</v>
      </c>
      <c r="L2238" s="11">
        <f t="shared" si="1170"/>
        <v>43040</v>
      </c>
      <c r="M2238" s="1">
        <f t="shared" si="1183"/>
        <v>21</v>
      </c>
      <c r="N2238" s="1">
        <f t="shared" si="1186"/>
        <v>12</v>
      </c>
      <c r="O2238" s="2">
        <f t="shared" si="1171"/>
        <v>1.00091339</v>
      </c>
      <c r="P2238" s="10">
        <f t="shared" si="1198"/>
        <v>1.0018993</v>
      </c>
      <c r="Q2238" s="10">
        <f t="shared" si="1192"/>
        <v>1.4542510104434434</v>
      </c>
      <c r="R2238" s="2">
        <f t="shared" si="1197"/>
        <v>1.4555792999999999</v>
      </c>
      <c r="S2238" s="2">
        <f t="shared" si="1187"/>
        <v>1.4542510099999999</v>
      </c>
      <c r="T2238" s="2">
        <f t="shared" si="1172"/>
        <v>230774.29662571999</v>
      </c>
      <c r="U2238" s="2">
        <f t="shared" si="1173"/>
        <v>15268.265635433894</v>
      </c>
      <c r="V2238" s="2">
        <f t="shared" si="1174"/>
        <v>56982.717640946808</v>
      </c>
      <c r="W2238" s="2">
        <f t="shared" si="1175"/>
        <v>230940.43581162073</v>
      </c>
      <c r="X2238" s="27">
        <f t="shared" si="1176"/>
        <v>0</v>
      </c>
      <c r="Y2238" s="2">
        <f t="shared" si="1188"/>
        <v>0</v>
      </c>
      <c r="Z2238" s="67">
        <f t="shared" si="1177"/>
        <v>0</v>
      </c>
      <c r="AA2238" s="2">
        <f t="shared" si="1195"/>
        <v>0</v>
      </c>
      <c r="AB2238" s="26">
        <f t="shared" si="1184"/>
        <v>6.7299999999999999E-2</v>
      </c>
      <c r="AC2238" s="27">
        <f t="shared" si="1199"/>
        <v>12</v>
      </c>
      <c r="AD2238" s="27">
        <v>252</v>
      </c>
      <c r="AE2238" s="10">
        <f t="shared" si="1193"/>
        <v>1.003106343</v>
      </c>
      <c r="AF2238" s="2">
        <f t="shared" si="1196"/>
        <v>716.86412089999999</v>
      </c>
      <c r="AG2238" s="2">
        <f t="shared" si="1178"/>
        <v>717.38020619999998</v>
      </c>
      <c r="AH2238" s="3" t="str">
        <f t="shared" si="1179"/>
        <v>-</v>
      </c>
      <c r="AI2238" s="4" t="str">
        <f t="shared" si="1194"/>
        <v>A+J=</v>
      </c>
      <c r="AJ2238" s="11">
        <f t="shared" si="1185"/>
        <v>43045</v>
      </c>
      <c r="AK2238" s="11"/>
      <c r="AL2238" s="4"/>
      <c r="AM2238" s="1"/>
      <c r="AN2238" s="11"/>
      <c r="AO2238" s="1"/>
      <c r="AP2238" s="1"/>
      <c r="AQ2238" s="1"/>
      <c r="AR2238" s="1"/>
      <c r="AS2238" s="6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</row>
    <row r="2239" spans="1:55" x14ac:dyDescent="0.2">
      <c r="A2239" s="144">
        <f t="shared" si="1180"/>
        <v>43028</v>
      </c>
      <c r="B2239" s="2">
        <f t="shared" si="1167"/>
        <v>231731.59587955262</v>
      </c>
      <c r="C2239" s="2">
        <f t="shared" si="1181"/>
        <v>158689.45253524001</v>
      </c>
      <c r="D2239" s="68">
        <f>SUM(Y2239:Y$2557)</f>
        <v>33611.957484550003</v>
      </c>
      <c r="E2239" s="68">
        <f t="shared" si="1168"/>
        <v>125077.49505069001</v>
      </c>
      <c r="F2239" s="72">
        <f t="shared" si="1189"/>
        <v>4853.07</v>
      </c>
      <c r="G2239" s="3">
        <f>IF(N2239=1,VLOOKUP(A2238,[1]Plan1!$BG$69:$BI$188,3),G2238)</f>
        <v>4860.83</v>
      </c>
      <c r="H2239" s="11">
        <f t="shared" si="1190"/>
        <v>42950</v>
      </c>
      <c r="I2239" s="11">
        <f t="shared" si="1191"/>
        <v>42981</v>
      </c>
      <c r="J2239" s="26">
        <f t="shared" si="1169"/>
        <v>1.5989878571709415E-3</v>
      </c>
      <c r="K2239" s="11">
        <f t="shared" si="1182"/>
        <v>43040</v>
      </c>
      <c r="L2239" s="11">
        <f t="shared" si="1170"/>
        <v>43040</v>
      </c>
      <c r="M2239" s="1">
        <f t="shared" si="1183"/>
        <v>21</v>
      </c>
      <c r="N2239" s="1">
        <f t="shared" si="1186"/>
        <v>13</v>
      </c>
      <c r="O2239" s="2">
        <f t="shared" si="1171"/>
        <v>1.00098954</v>
      </c>
      <c r="P2239" s="10">
        <f t="shared" si="1198"/>
        <v>1.0018993</v>
      </c>
      <c r="Q2239" s="10">
        <f t="shared" si="1192"/>
        <v>1.4542510104434434</v>
      </c>
      <c r="R2239" s="2">
        <f t="shared" si="1197"/>
        <v>1.4556900399999999</v>
      </c>
      <c r="S2239" s="2">
        <f t="shared" si="1187"/>
        <v>1.4542510099999999</v>
      </c>
      <c r="T2239" s="2">
        <f t="shared" si="1172"/>
        <v>230774.29662571999</v>
      </c>
      <c r="U2239" s="2">
        <f t="shared" si="1173"/>
        <v>15268.265635433894</v>
      </c>
      <c r="V2239" s="2">
        <f t="shared" si="1174"/>
        <v>56996.568722748721</v>
      </c>
      <c r="W2239" s="2">
        <f t="shared" si="1175"/>
        <v>230954.28689342263</v>
      </c>
      <c r="X2239" s="27">
        <f t="shared" si="1176"/>
        <v>0</v>
      </c>
      <c r="Y2239" s="2">
        <f t="shared" si="1188"/>
        <v>0</v>
      </c>
      <c r="Z2239" s="67">
        <f t="shared" si="1177"/>
        <v>0</v>
      </c>
      <c r="AA2239" s="2">
        <f t="shared" si="1195"/>
        <v>0</v>
      </c>
      <c r="AB2239" s="26">
        <f t="shared" si="1184"/>
        <v>6.7299999999999999E-2</v>
      </c>
      <c r="AC2239" s="27">
        <f t="shared" si="1199"/>
        <v>13</v>
      </c>
      <c r="AD2239" s="27">
        <v>252</v>
      </c>
      <c r="AE2239" s="10">
        <f t="shared" si="1193"/>
        <v>1.0033656399999999</v>
      </c>
      <c r="AF2239" s="2">
        <f t="shared" si="1196"/>
        <v>776.70320369000001</v>
      </c>
      <c r="AG2239" s="2">
        <f t="shared" si="1178"/>
        <v>777.30898612999999</v>
      </c>
      <c r="AH2239" s="3" t="str">
        <f t="shared" si="1179"/>
        <v>-</v>
      </c>
      <c r="AI2239" s="4" t="str">
        <f t="shared" si="1194"/>
        <v>A+J=</v>
      </c>
      <c r="AJ2239" s="11">
        <f t="shared" si="1185"/>
        <v>43045</v>
      </c>
      <c r="AK2239" s="11"/>
      <c r="AL2239" s="4"/>
      <c r="AM2239" s="1"/>
      <c r="AN2239" s="11"/>
      <c r="AO2239" s="1"/>
      <c r="AP2239" s="1"/>
      <c r="AQ2239" s="1"/>
      <c r="AR2239" s="1"/>
      <c r="AS2239" s="6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</row>
    <row r="2240" spans="1:55" x14ac:dyDescent="0.2">
      <c r="A2240" s="144">
        <f t="shared" si="1180"/>
        <v>43029</v>
      </c>
      <c r="B2240" s="2">
        <f t="shared" si="1167"/>
        <v>231805.40090987444</v>
      </c>
      <c r="C2240" s="2">
        <f t="shared" si="1181"/>
        <v>158689.45253524001</v>
      </c>
      <c r="D2240" s="68">
        <f>SUM(Y2240:Y$2557)</f>
        <v>33611.957484550003</v>
      </c>
      <c r="E2240" s="68">
        <f t="shared" si="1168"/>
        <v>125077.49505069001</v>
      </c>
      <c r="F2240" s="72">
        <f t="shared" si="1189"/>
        <v>4853.07</v>
      </c>
      <c r="G2240" s="3">
        <f>IF(N2240=1,VLOOKUP(A2239,[1]Plan1!$BG$69:$BI$188,3),G2239)</f>
        <v>4860.83</v>
      </c>
      <c r="H2240" s="11">
        <f t="shared" si="1190"/>
        <v>42950</v>
      </c>
      <c r="I2240" s="11">
        <f t="shared" si="1191"/>
        <v>42981</v>
      </c>
      <c r="J2240" s="26">
        <f t="shared" si="1169"/>
        <v>1.5989878571709415E-3</v>
      </c>
      <c r="K2240" s="11">
        <f t="shared" si="1182"/>
        <v>43040</v>
      </c>
      <c r="L2240" s="11">
        <f t="shared" si="1170"/>
        <v>43040</v>
      </c>
      <c r="M2240" s="1">
        <f t="shared" si="1183"/>
        <v>21</v>
      </c>
      <c r="N2240" s="1">
        <f t="shared" si="1186"/>
        <v>14</v>
      </c>
      <c r="O2240" s="2">
        <f t="shared" si="1171"/>
        <v>1.0010657000000001</v>
      </c>
      <c r="P2240" s="10">
        <f t="shared" si="1198"/>
        <v>1.0018993</v>
      </c>
      <c r="Q2240" s="10">
        <f t="shared" si="1192"/>
        <v>1.4542510104434434</v>
      </c>
      <c r="R2240" s="2">
        <f t="shared" si="1197"/>
        <v>1.4558008</v>
      </c>
      <c r="S2240" s="2">
        <f t="shared" si="1187"/>
        <v>1.4542510099999999</v>
      </c>
      <c r="T2240" s="2">
        <f t="shared" si="1172"/>
        <v>230774.29662571999</v>
      </c>
      <c r="U2240" s="2">
        <f t="shared" si="1173"/>
        <v>15268.265635433894</v>
      </c>
      <c r="V2240" s="2">
        <f t="shared" si="1174"/>
        <v>57010.422306100547</v>
      </c>
      <c r="W2240" s="2">
        <f t="shared" si="1175"/>
        <v>230968.14047677445</v>
      </c>
      <c r="X2240" s="27">
        <f t="shared" si="1176"/>
        <v>0</v>
      </c>
      <c r="Y2240" s="2">
        <f t="shared" si="1188"/>
        <v>0</v>
      </c>
      <c r="Z2240" s="67">
        <f t="shared" si="1177"/>
        <v>0</v>
      </c>
      <c r="AA2240" s="2">
        <f t="shared" si="1195"/>
        <v>0</v>
      </c>
      <c r="AB2240" s="26">
        <f t="shared" si="1184"/>
        <v>6.7299999999999999E-2</v>
      </c>
      <c r="AC2240" s="27">
        <f t="shared" si="1199"/>
        <v>14</v>
      </c>
      <c r="AD2240" s="27">
        <v>252</v>
      </c>
      <c r="AE2240" s="10">
        <f t="shared" si="1193"/>
        <v>1.0036250040000001</v>
      </c>
      <c r="AF2240" s="2">
        <f t="shared" si="1196"/>
        <v>836.55774836000001</v>
      </c>
      <c r="AG2240" s="2">
        <f t="shared" si="1178"/>
        <v>837.2604331</v>
      </c>
      <c r="AH2240" s="3" t="str">
        <f t="shared" si="1179"/>
        <v>-</v>
      </c>
      <c r="AI2240" s="4" t="str">
        <f t="shared" si="1194"/>
        <v>A+J=</v>
      </c>
      <c r="AJ2240" s="11">
        <f t="shared" si="1185"/>
        <v>43045</v>
      </c>
      <c r="AK2240" s="11"/>
      <c r="AL2240" s="4"/>
      <c r="AM2240" s="1"/>
      <c r="AN2240" s="11"/>
      <c r="AO2240" s="1"/>
      <c r="AP2240" s="1"/>
      <c r="AQ2240" s="1"/>
      <c r="AR2240" s="1"/>
      <c r="AS2240" s="6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</row>
    <row r="2241" spans="1:55" x14ac:dyDescent="0.2">
      <c r="A2241" s="144">
        <f t="shared" si="1180"/>
        <v>43030</v>
      </c>
      <c r="B2241" s="2">
        <f t="shared" si="1167"/>
        <v>231805.40090987444</v>
      </c>
      <c r="C2241" s="2">
        <f t="shared" si="1181"/>
        <v>158689.45253524001</v>
      </c>
      <c r="D2241" s="68">
        <f>SUM(Y2241:Y$2557)</f>
        <v>33611.957484550003</v>
      </c>
      <c r="E2241" s="68">
        <f t="shared" si="1168"/>
        <v>125077.49505069001</v>
      </c>
      <c r="F2241" s="72">
        <f t="shared" si="1189"/>
        <v>4853.07</v>
      </c>
      <c r="G2241" s="3">
        <f>IF(N2241=1,VLOOKUP(A2240,[1]Plan1!$BG$69:$BI$188,3),G2240)</f>
        <v>4860.83</v>
      </c>
      <c r="H2241" s="11">
        <f t="shared" si="1190"/>
        <v>42950</v>
      </c>
      <c r="I2241" s="11">
        <f t="shared" si="1191"/>
        <v>42981</v>
      </c>
      <c r="J2241" s="26">
        <f t="shared" si="1169"/>
        <v>1.5989878571709415E-3</v>
      </c>
      <c r="K2241" s="11">
        <f t="shared" si="1182"/>
        <v>43040</v>
      </c>
      <c r="L2241" s="11">
        <f t="shared" si="1170"/>
        <v>43040</v>
      </c>
      <c r="M2241" s="1">
        <f t="shared" si="1183"/>
        <v>21</v>
      </c>
      <c r="N2241" s="1">
        <f t="shared" si="1186"/>
        <v>14</v>
      </c>
      <c r="O2241" s="2">
        <f t="shared" si="1171"/>
        <v>1.0010657000000001</v>
      </c>
      <c r="P2241" s="10">
        <f t="shared" si="1198"/>
        <v>1.0018993</v>
      </c>
      <c r="Q2241" s="10">
        <f t="shared" si="1192"/>
        <v>1.4542510104434434</v>
      </c>
      <c r="R2241" s="2">
        <f t="shared" si="1197"/>
        <v>1.4558008</v>
      </c>
      <c r="S2241" s="2">
        <f t="shared" si="1187"/>
        <v>1.4542510099999999</v>
      </c>
      <c r="T2241" s="2">
        <f t="shared" si="1172"/>
        <v>230774.29662571999</v>
      </c>
      <c r="U2241" s="2">
        <f t="shared" si="1173"/>
        <v>15268.265635433894</v>
      </c>
      <c r="V2241" s="2">
        <f t="shared" si="1174"/>
        <v>57010.422306100547</v>
      </c>
      <c r="W2241" s="2">
        <f t="shared" si="1175"/>
        <v>230968.14047677445</v>
      </c>
      <c r="X2241" s="27">
        <f t="shared" si="1176"/>
        <v>0</v>
      </c>
      <c r="Y2241" s="2">
        <f t="shared" si="1188"/>
        <v>0</v>
      </c>
      <c r="Z2241" s="67">
        <f t="shared" si="1177"/>
        <v>0</v>
      </c>
      <c r="AA2241" s="2">
        <f t="shared" si="1195"/>
        <v>0</v>
      </c>
      <c r="AB2241" s="26">
        <f t="shared" si="1184"/>
        <v>6.7299999999999999E-2</v>
      </c>
      <c r="AC2241" s="27">
        <f t="shared" si="1199"/>
        <v>14</v>
      </c>
      <c r="AD2241" s="27">
        <v>252</v>
      </c>
      <c r="AE2241" s="10">
        <f t="shared" si="1193"/>
        <v>1.0036250040000001</v>
      </c>
      <c r="AF2241" s="2">
        <f t="shared" si="1196"/>
        <v>836.55774836000001</v>
      </c>
      <c r="AG2241" s="2">
        <f t="shared" si="1178"/>
        <v>837.2604331</v>
      </c>
      <c r="AH2241" s="3" t="str">
        <f t="shared" si="1179"/>
        <v>-</v>
      </c>
      <c r="AI2241" s="4" t="str">
        <f t="shared" si="1194"/>
        <v>A+J=</v>
      </c>
      <c r="AJ2241" s="11">
        <f t="shared" si="1185"/>
        <v>43045</v>
      </c>
      <c r="AK2241" s="11"/>
      <c r="AL2241" s="4"/>
      <c r="AM2241" s="1"/>
      <c r="AN2241" s="11"/>
      <c r="AO2241" s="1"/>
      <c r="AP2241" s="1"/>
      <c r="AQ2241" s="1"/>
      <c r="AR2241" s="1"/>
      <c r="AS2241" s="6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</row>
    <row r="2242" spans="1:55" x14ac:dyDescent="0.2">
      <c r="A2242" s="144">
        <f t="shared" si="1180"/>
        <v>43031</v>
      </c>
      <c r="B2242" s="2">
        <f t="shared" si="1167"/>
        <v>231805.40090987444</v>
      </c>
      <c r="C2242" s="2">
        <f t="shared" si="1181"/>
        <v>158689.45253524001</v>
      </c>
      <c r="D2242" s="68">
        <f>SUM(Y2242:Y$2557)</f>
        <v>33611.957484550003</v>
      </c>
      <c r="E2242" s="68">
        <f t="shared" si="1168"/>
        <v>125077.49505069001</v>
      </c>
      <c r="F2242" s="72">
        <f t="shared" si="1189"/>
        <v>4853.07</v>
      </c>
      <c r="G2242" s="3">
        <f>IF(N2242=1,VLOOKUP(A2241,[1]Plan1!$BG$69:$BI$188,3),G2241)</f>
        <v>4860.83</v>
      </c>
      <c r="H2242" s="11">
        <f t="shared" si="1190"/>
        <v>42950</v>
      </c>
      <c r="I2242" s="11">
        <f t="shared" si="1191"/>
        <v>42981</v>
      </c>
      <c r="J2242" s="26">
        <f t="shared" si="1169"/>
        <v>1.5989878571709415E-3</v>
      </c>
      <c r="K2242" s="11">
        <f t="shared" si="1182"/>
        <v>43040</v>
      </c>
      <c r="L2242" s="11">
        <f t="shared" si="1170"/>
        <v>43040</v>
      </c>
      <c r="M2242" s="1">
        <f t="shared" si="1183"/>
        <v>21</v>
      </c>
      <c r="N2242" s="1">
        <f t="shared" si="1186"/>
        <v>14</v>
      </c>
      <c r="O2242" s="2">
        <f t="shared" si="1171"/>
        <v>1.0010657000000001</v>
      </c>
      <c r="P2242" s="10">
        <f t="shared" si="1198"/>
        <v>1.0018993</v>
      </c>
      <c r="Q2242" s="10">
        <f t="shared" si="1192"/>
        <v>1.4542510104434434</v>
      </c>
      <c r="R2242" s="2">
        <f t="shared" si="1197"/>
        <v>1.4558008</v>
      </c>
      <c r="S2242" s="2">
        <f t="shared" si="1187"/>
        <v>1.4542510099999999</v>
      </c>
      <c r="T2242" s="2">
        <f t="shared" si="1172"/>
        <v>230774.29662571999</v>
      </c>
      <c r="U2242" s="2">
        <f t="shared" si="1173"/>
        <v>15268.265635433894</v>
      </c>
      <c r="V2242" s="2">
        <f t="shared" si="1174"/>
        <v>57010.422306100547</v>
      </c>
      <c r="W2242" s="2">
        <f t="shared" si="1175"/>
        <v>230968.14047677445</v>
      </c>
      <c r="X2242" s="27">
        <f t="shared" si="1176"/>
        <v>0</v>
      </c>
      <c r="Y2242" s="2">
        <f t="shared" si="1188"/>
        <v>0</v>
      </c>
      <c r="Z2242" s="67">
        <f t="shared" si="1177"/>
        <v>0</v>
      </c>
      <c r="AA2242" s="2">
        <f t="shared" si="1195"/>
        <v>0</v>
      </c>
      <c r="AB2242" s="26">
        <f t="shared" si="1184"/>
        <v>6.7299999999999999E-2</v>
      </c>
      <c r="AC2242" s="27">
        <f t="shared" si="1199"/>
        <v>14</v>
      </c>
      <c r="AD2242" s="27">
        <v>252</v>
      </c>
      <c r="AE2242" s="10">
        <f t="shared" si="1193"/>
        <v>1.0036250040000001</v>
      </c>
      <c r="AF2242" s="2">
        <f t="shared" si="1196"/>
        <v>836.55774836000001</v>
      </c>
      <c r="AG2242" s="2">
        <f t="shared" si="1178"/>
        <v>837.2604331</v>
      </c>
      <c r="AH2242" s="3" t="str">
        <f t="shared" si="1179"/>
        <v>-</v>
      </c>
      <c r="AI2242" s="4" t="str">
        <f t="shared" si="1194"/>
        <v>A+J=</v>
      </c>
      <c r="AJ2242" s="11">
        <f t="shared" si="1185"/>
        <v>43045</v>
      </c>
      <c r="AK2242" s="11"/>
      <c r="AL2242" s="4"/>
      <c r="AM2242" s="1"/>
      <c r="AN2242" s="11"/>
      <c r="AO2242" s="1"/>
      <c r="AP2242" s="1"/>
      <c r="AQ2242" s="1"/>
      <c r="AR2242" s="1"/>
      <c r="AS2242" s="6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</row>
    <row r="2243" spans="1:55" x14ac:dyDescent="0.2">
      <c r="A2243" s="144">
        <f t="shared" si="1180"/>
        <v>43032</v>
      </c>
      <c r="B2243" s="2">
        <f t="shared" si="1167"/>
        <v>231879.22985785123</v>
      </c>
      <c r="C2243" s="2">
        <f t="shared" si="1181"/>
        <v>158689.45253524001</v>
      </c>
      <c r="D2243" s="68">
        <f>SUM(Y2243:Y$2557)</f>
        <v>33611.957484550003</v>
      </c>
      <c r="E2243" s="68">
        <f t="shared" si="1168"/>
        <v>125077.49505069001</v>
      </c>
      <c r="F2243" s="72">
        <f t="shared" si="1189"/>
        <v>4853.07</v>
      </c>
      <c r="G2243" s="3">
        <f>IF(N2243=1,VLOOKUP(A2242,[1]Plan1!$BG$69:$BI$188,3),G2242)</f>
        <v>4860.83</v>
      </c>
      <c r="H2243" s="11">
        <f t="shared" si="1190"/>
        <v>42950</v>
      </c>
      <c r="I2243" s="11">
        <f t="shared" si="1191"/>
        <v>42981</v>
      </c>
      <c r="J2243" s="26">
        <f t="shared" si="1169"/>
        <v>1.5989878571709415E-3</v>
      </c>
      <c r="K2243" s="11">
        <f t="shared" si="1182"/>
        <v>43040</v>
      </c>
      <c r="L2243" s="11">
        <f t="shared" si="1170"/>
        <v>43040</v>
      </c>
      <c r="M2243" s="1">
        <f t="shared" si="1183"/>
        <v>21</v>
      </c>
      <c r="N2243" s="1">
        <f t="shared" si="1186"/>
        <v>15</v>
      </c>
      <c r="O2243" s="2">
        <f t="shared" si="1171"/>
        <v>1.0011418700000001</v>
      </c>
      <c r="P2243" s="10">
        <f t="shared" si="1198"/>
        <v>1.0018993</v>
      </c>
      <c r="Q2243" s="10">
        <f t="shared" si="1192"/>
        <v>1.4542510104434434</v>
      </c>
      <c r="R2243" s="2">
        <f t="shared" si="1197"/>
        <v>1.45591157</v>
      </c>
      <c r="S2243" s="2">
        <f t="shared" si="1187"/>
        <v>1.4542510099999999</v>
      </c>
      <c r="T2243" s="2">
        <f t="shared" si="1172"/>
        <v>230774.29662571999</v>
      </c>
      <c r="U2243" s="2">
        <f t="shared" si="1173"/>
        <v>15268.265635433894</v>
      </c>
      <c r="V2243" s="2">
        <f t="shared" si="1174"/>
        <v>57024.277140227314</v>
      </c>
      <c r="W2243" s="2">
        <f t="shared" si="1175"/>
        <v>230981.99531090123</v>
      </c>
      <c r="X2243" s="27">
        <f t="shared" si="1176"/>
        <v>0</v>
      </c>
      <c r="Y2243" s="2">
        <f t="shared" si="1188"/>
        <v>0</v>
      </c>
      <c r="Z2243" s="67">
        <f t="shared" si="1177"/>
        <v>0</v>
      </c>
      <c r="AA2243" s="2">
        <f t="shared" si="1195"/>
        <v>0</v>
      </c>
      <c r="AB2243" s="26">
        <f t="shared" si="1184"/>
        <v>6.7299999999999999E-2</v>
      </c>
      <c r="AC2243" s="27">
        <f t="shared" si="1199"/>
        <v>15</v>
      </c>
      <c r="AD2243" s="27">
        <v>252</v>
      </c>
      <c r="AE2243" s="10">
        <f t="shared" si="1193"/>
        <v>1.003884435</v>
      </c>
      <c r="AF2243" s="2">
        <f t="shared" si="1196"/>
        <v>896.42775490999998</v>
      </c>
      <c r="AG2243" s="2">
        <f t="shared" si="1178"/>
        <v>897.23454694999998</v>
      </c>
      <c r="AH2243" s="3" t="str">
        <f t="shared" si="1179"/>
        <v>-</v>
      </c>
      <c r="AI2243" s="4" t="str">
        <f t="shared" si="1194"/>
        <v>A+J=</v>
      </c>
      <c r="AJ2243" s="11">
        <f t="shared" si="1185"/>
        <v>43045</v>
      </c>
      <c r="AK2243" s="11"/>
      <c r="AL2243" s="4"/>
      <c r="AM2243" s="1"/>
      <c r="AN2243" s="11"/>
      <c r="AO2243" s="1"/>
      <c r="AP2243" s="1"/>
      <c r="AQ2243" s="1"/>
      <c r="AR2243" s="1"/>
      <c r="AS2243" s="6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</row>
    <row r="2244" spans="1:55" x14ac:dyDescent="0.2">
      <c r="A2244" s="144">
        <f t="shared" si="1180"/>
        <v>43033</v>
      </c>
      <c r="B2244" s="2">
        <f t="shared" si="1167"/>
        <v>231953.08170229799</v>
      </c>
      <c r="C2244" s="2">
        <f t="shared" si="1181"/>
        <v>158689.45253524001</v>
      </c>
      <c r="D2244" s="68">
        <f>SUM(Y2244:Y$2557)</f>
        <v>33611.957484550003</v>
      </c>
      <c r="E2244" s="68">
        <f t="shared" si="1168"/>
        <v>125077.49505069001</v>
      </c>
      <c r="F2244" s="72">
        <f t="shared" si="1189"/>
        <v>4853.07</v>
      </c>
      <c r="G2244" s="3">
        <f>IF(N2244=1,VLOOKUP(A2243,[1]Plan1!$BG$69:$BI$188,3),G2243)</f>
        <v>4860.83</v>
      </c>
      <c r="H2244" s="11">
        <f t="shared" si="1190"/>
        <v>42950</v>
      </c>
      <c r="I2244" s="11">
        <f t="shared" si="1191"/>
        <v>42981</v>
      </c>
      <c r="J2244" s="26">
        <f t="shared" si="1169"/>
        <v>1.5989878571709415E-3</v>
      </c>
      <c r="K2244" s="11">
        <f t="shared" si="1182"/>
        <v>43040</v>
      </c>
      <c r="L2244" s="11">
        <f t="shared" si="1170"/>
        <v>43040</v>
      </c>
      <c r="M2244" s="1">
        <f t="shared" si="1183"/>
        <v>21</v>
      </c>
      <c r="N2244" s="1">
        <f t="shared" si="1186"/>
        <v>16</v>
      </c>
      <c r="O2244" s="2">
        <f t="shared" si="1171"/>
        <v>1.0012180399999999</v>
      </c>
      <c r="P2244" s="10">
        <f t="shared" si="1198"/>
        <v>1.0018993</v>
      </c>
      <c r="Q2244" s="10">
        <f t="shared" si="1192"/>
        <v>1.4542510104434434</v>
      </c>
      <c r="R2244" s="2">
        <f t="shared" si="1197"/>
        <v>1.4560223400000001</v>
      </c>
      <c r="S2244" s="2">
        <f t="shared" si="1187"/>
        <v>1.4542510099999999</v>
      </c>
      <c r="T2244" s="2">
        <f t="shared" si="1172"/>
        <v>230774.29662571999</v>
      </c>
      <c r="U2244" s="2">
        <f t="shared" si="1173"/>
        <v>15268.265635433894</v>
      </c>
      <c r="V2244" s="2">
        <f t="shared" si="1174"/>
        <v>57038.131974354088</v>
      </c>
      <c r="W2244" s="2">
        <f t="shared" si="1175"/>
        <v>230995.850145028</v>
      </c>
      <c r="X2244" s="27">
        <f t="shared" si="1176"/>
        <v>0</v>
      </c>
      <c r="Y2244" s="2">
        <f t="shared" si="1188"/>
        <v>0</v>
      </c>
      <c r="Z2244" s="67">
        <f t="shared" si="1177"/>
        <v>0</v>
      </c>
      <c r="AA2244" s="2">
        <f t="shared" si="1195"/>
        <v>0</v>
      </c>
      <c r="AB2244" s="26">
        <f t="shared" si="1184"/>
        <v>6.7299999999999999E-2</v>
      </c>
      <c r="AC2244" s="27">
        <f t="shared" si="1199"/>
        <v>16</v>
      </c>
      <c r="AD2244" s="27">
        <v>252</v>
      </c>
      <c r="AE2244" s="10">
        <f t="shared" si="1193"/>
        <v>1.004143934</v>
      </c>
      <c r="AF2244" s="2">
        <f t="shared" si="1196"/>
        <v>956.31345410999995</v>
      </c>
      <c r="AG2244" s="2">
        <f t="shared" si="1178"/>
        <v>957.23155727000005</v>
      </c>
      <c r="AH2244" s="3" t="str">
        <f t="shared" si="1179"/>
        <v>-</v>
      </c>
      <c r="AI2244" s="4" t="str">
        <f t="shared" si="1194"/>
        <v>A+J=</v>
      </c>
      <c r="AJ2244" s="11">
        <f t="shared" si="1185"/>
        <v>43045</v>
      </c>
      <c r="AK2244" s="11"/>
      <c r="AL2244" s="4"/>
      <c r="AM2244" s="1"/>
      <c r="AN2244" s="11"/>
      <c r="AO2244" s="1"/>
      <c r="AP2244" s="1"/>
      <c r="AQ2244" s="1"/>
      <c r="AR2244" s="1"/>
      <c r="AS2244" s="6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</row>
    <row r="2245" spans="1:55" x14ac:dyDescent="0.2">
      <c r="A2245" s="144">
        <f t="shared" si="1180"/>
        <v>43034</v>
      </c>
      <c r="B2245" s="2">
        <f t="shared" si="1167"/>
        <v>232026.95849658464</v>
      </c>
      <c r="C2245" s="2">
        <f t="shared" si="1181"/>
        <v>158689.45253524001</v>
      </c>
      <c r="D2245" s="68">
        <f>SUM(Y2245:Y$2557)</f>
        <v>33611.957484550003</v>
      </c>
      <c r="E2245" s="68">
        <f t="shared" si="1168"/>
        <v>125077.49505069001</v>
      </c>
      <c r="F2245" s="72">
        <f t="shared" si="1189"/>
        <v>4853.07</v>
      </c>
      <c r="G2245" s="3">
        <f>IF(N2245=1,VLOOKUP(A2244,[1]Plan1!$BG$69:$BI$188,3),G2244)</f>
        <v>4860.83</v>
      </c>
      <c r="H2245" s="11">
        <f t="shared" si="1190"/>
        <v>42950</v>
      </c>
      <c r="I2245" s="11">
        <f t="shared" si="1191"/>
        <v>42981</v>
      </c>
      <c r="J2245" s="26">
        <f t="shared" si="1169"/>
        <v>1.5989878571709415E-3</v>
      </c>
      <c r="K2245" s="11">
        <f t="shared" si="1182"/>
        <v>43040</v>
      </c>
      <c r="L2245" s="11">
        <f t="shared" si="1170"/>
        <v>43040</v>
      </c>
      <c r="M2245" s="1">
        <f t="shared" si="1183"/>
        <v>21</v>
      </c>
      <c r="N2245" s="1">
        <f t="shared" si="1186"/>
        <v>17</v>
      </c>
      <c r="O2245" s="2">
        <f t="shared" si="1171"/>
        <v>1.0012942199999999</v>
      </c>
      <c r="P2245" s="10">
        <f t="shared" si="1198"/>
        <v>1.0018993</v>
      </c>
      <c r="Q2245" s="10">
        <f t="shared" si="1192"/>
        <v>1.4542510104434434</v>
      </c>
      <c r="R2245" s="2">
        <f t="shared" si="1197"/>
        <v>1.45613313</v>
      </c>
      <c r="S2245" s="2">
        <f t="shared" si="1187"/>
        <v>1.4542510099999999</v>
      </c>
      <c r="T2245" s="2">
        <f t="shared" si="1172"/>
        <v>230774.29662571999</v>
      </c>
      <c r="U2245" s="2">
        <f t="shared" si="1173"/>
        <v>15268.265635433894</v>
      </c>
      <c r="V2245" s="2">
        <f t="shared" si="1174"/>
        <v>57051.989310030738</v>
      </c>
      <c r="W2245" s="2">
        <f t="shared" si="1175"/>
        <v>231009.70748070464</v>
      </c>
      <c r="X2245" s="27">
        <f t="shared" si="1176"/>
        <v>0</v>
      </c>
      <c r="Y2245" s="2">
        <f t="shared" si="1188"/>
        <v>0</v>
      </c>
      <c r="Z2245" s="67">
        <f t="shared" si="1177"/>
        <v>0</v>
      </c>
      <c r="AA2245" s="2">
        <f t="shared" si="1195"/>
        <v>0</v>
      </c>
      <c r="AB2245" s="26">
        <f t="shared" si="1184"/>
        <v>6.7299999999999999E-2</v>
      </c>
      <c r="AC2245" s="27">
        <f t="shared" si="1199"/>
        <v>17</v>
      </c>
      <c r="AD2245" s="27">
        <v>252</v>
      </c>
      <c r="AE2245" s="10">
        <f t="shared" si="1193"/>
        <v>1.0044034989999999</v>
      </c>
      <c r="AF2245" s="2">
        <f t="shared" si="1196"/>
        <v>1016.21438441</v>
      </c>
      <c r="AG2245" s="2">
        <f t="shared" si="1178"/>
        <v>1017.25101588</v>
      </c>
      <c r="AH2245" s="3" t="str">
        <f t="shared" si="1179"/>
        <v>-</v>
      </c>
      <c r="AI2245" s="4" t="str">
        <f t="shared" si="1194"/>
        <v>A+J=</v>
      </c>
      <c r="AJ2245" s="11">
        <f t="shared" si="1185"/>
        <v>43045</v>
      </c>
      <c r="AK2245" s="11"/>
      <c r="AL2245" s="4"/>
      <c r="AM2245" s="1"/>
      <c r="AN2245" s="11"/>
      <c r="AO2245" s="1"/>
      <c r="AP2245" s="1"/>
      <c r="AQ2245" s="1"/>
      <c r="AR2245" s="1"/>
      <c r="AS2245" s="6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</row>
    <row r="2246" spans="1:55" x14ac:dyDescent="0.2">
      <c r="A2246" s="144">
        <f t="shared" si="1180"/>
        <v>43035</v>
      </c>
      <c r="B2246" s="2">
        <f t="shared" si="1167"/>
        <v>232100.85670659636</v>
      </c>
      <c r="C2246" s="2">
        <f t="shared" si="1181"/>
        <v>158689.45253524001</v>
      </c>
      <c r="D2246" s="68">
        <f>SUM(Y2246:Y$2557)</f>
        <v>33611.957484550003</v>
      </c>
      <c r="E2246" s="68">
        <f t="shared" si="1168"/>
        <v>125077.49505069001</v>
      </c>
      <c r="F2246" s="72">
        <f t="shared" si="1189"/>
        <v>4853.07</v>
      </c>
      <c r="G2246" s="3">
        <f>IF(N2246=1,VLOOKUP(A2245,[1]Plan1!$BG$69:$BI$188,3),G2245)</f>
        <v>4860.83</v>
      </c>
      <c r="H2246" s="11">
        <f t="shared" si="1190"/>
        <v>42950</v>
      </c>
      <c r="I2246" s="11">
        <f t="shared" si="1191"/>
        <v>42981</v>
      </c>
      <c r="J2246" s="26">
        <f t="shared" si="1169"/>
        <v>1.5989878571709415E-3</v>
      </c>
      <c r="K2246" s="11">
        <f t="shared" si="1182"/>
        <v>43040</v>
      </c>
      <c r="L2246" s="11">
        <f t="shared" si="1170"/>
        <v>43040</v>
      </c>
      <c r="M2246" s="1">
        <f t="shared" si="1183"/>
        <v>21</v>
      </c>
      <c r="N2246" s="1">
        <f t="shared" si="1186"/>
        <v>18</v>
      </c>
      <c r="O2246" s="2">
        <f t="shared" si="1171"/>
        <v>1.0013704000000001</v>
      </c>
      <c r="P2246" s="10">
        <f t="shared" si="1198"/>
        <v>1.0018993</v>
      </c>
      <c r="Q2246" s="10">
        <f t="shared" si="1192"/>
        <v>1.4542510104434434</v>
      </c>
      <c r="R2246" s="2">
        <f t="shared" si="1197"/>
        <v>1.45624391</v>
      </c>
      <c r="S2246" s="2">
        <f t="shared" si="1187"/>
        <v>1.4542510099999999</v>
      </c>
      <c r="T2246" s="2">
        <f t="shared" si="1172"/>
        <v>230774.29662571999</v>
      </c>
      <c r="U2246" s="2">
        <f t="shared" si="1173"/>
        <v>15268.265635433894</v>
      </c>
      <c r="V2246" s="2">
        <f t="shared" si="1174"/>
        <v>57065.845394932454</v>
      </c>
      <c r="W2246" s="2">
        <f t="shared" si="1175"/>
        <v>231023.56356560637</v>
      </c>
      <c r="X2246" s="27">
        <f t="shared" si="1176"/>
        <v>0</v>
      </c>
      <c r="Y2246" s="2">
        <f t="shared" si="1188"/>
        <v>0</v>
      </c>
      <c r="Z2246" s="67">
        <f t="shared" si="1177"/>
        <v>0</v>
      </c>
      <c r="AA2246" s="2">
        <f t="shared" si="1195"/>
        <v>0</v>
      </c>
      <c r="AB2246" s="26">
        <f t="shared" si="1184"/>
        <v>6.7299999999999999E-2</v>
      </c>
      <c r="AC2246" s="27">
        <f t="shared" si="1199"/>
        <v>18</v>
      </c>
      <c r="AD2246" s="27">
        <v>252</v>
      </c>
      <c r="AE2246" s="10">
        <f t="shared" si="1193"/>
        <v>1.004663131</v>
      </c>
      <c r="AF2246" s="2">
        <f t="shared" si="1196"/>
        <v>1076.1307765900001</v>
      </c>
      <c r="AG2246" s="2">
        <f t="shared" si="1178"/>
        <v>1077.29314099</v>
      </c>
      <c r="AH2246" s="3" t="str">
        <f t="shared" si="1179"/>
        <v>-</v>
      </c>
      <c r="AI2246" s="4" t="str">
        <f t="shared" si="1194"/>
        <v>A+J=</v>
      </c>
      <c r="AJ2246" s="11">
        <f t="shared" si="1185"/>
        <v>43045</v>
      </c>
      <c r="AK2246" s="11"/>
      <c r="AL2246" s="4"/>
      <c r="AM2246" s="1"/>
      <c r="AN2246" s="11"/>
      <c r="AO2246" s="1"/>
      <c r="AP2246" s="1"/>
      <c r="AQ2246" s="1"/>
      <c r="AR2246" s="1"/>
      <c r="AS2246" s="6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</row>
    <row r="2247" spans="1:55" x14ac:dyDescent="0.2">
      <c r="A2247" s="144">
        <f t="shared" si="1180"/>
        <v>43036</v>
      </c>
      <c r="B2247" s="2">
        <f t="shared" si="1167"/>
        <v>232174.78033598798</v>
      </c>
      <c r="C2247" s="2">
        <f t="shared" si="1181"/>
        <v>158689.45253524001</v>
      </c>
      <c r="D2247" s="68">
        <f>SUM(Y2247:Y$2557)</f>
        <v>33611.957484550003</v>
      </c>
      <c r="E2247" s="68">
        <f t="shared" si="1168"/>
        <v>125077.49505069001</v>
      </c>
      <c r="F2247" s="72">
        <f t="shared" si="1189"/>
        <v>4853.07</v>
      </c>
      <c r="G2247" s="3">
        <f>IF(N2247=1,VLOOKUP(A2246,[1]Plan1!$BG$69:$BI$188,3),G2246)</f>
        <v>4860.83</v>
      </c>
      <c r="H2247" s="11">
        <f t="shared" si="1190"/>
        <v>42950</v>
      </c>
      <c r="I2247" s="11">
        <f t="shared" si="1191"/>
        <v>42981</v>
      </c>
      <c r="J2247" s="26">
        <f t="shared" si="1169"/>
        <v>1.5989878571709415E-3</v>
      </c>
      <c r="K2247" s="11">
        <f t="shared" si="1182"/>
        <v>43040</v>
      </c>
      <c r="L2247" s="11">
        <f t="shared" si="1170"/>
        <v>43040</v>
      </c>
      <c r="M2247" s="1">
        <f t="shared" si="1183"/>
        <v>21</v>
      </c>
      <c r="N2247" s="1">
        <f t="shared" si="1186"/>
        <v>19</v>
      </c>
      <c r="O2247" s="2">
        <f t="shared" si="1171"/>
        <v>1.00144659</v>
      </c>
      <c r="P2247" s="10">
        <f t="shared" si="1198"/>
        <v>1.0018993</v>
      </c>
      <c r="Q2247" s="10">
        <f t="shared" si="1192"/>
        <v>1.4542510104434434</v>
      </c>
      <c r="R2247" s="2">
        <f t="shared" si="1197"/>
        <v>1.4563547100000001</v>
      </c>
      <c r="S2247" s="2">
        <f t="shared" si="1187"/>
        <v>1.4542510099999999</v>
      </c>
      <c r="T2247" s="2">
        <f t="shared" si="1172"/>
        <v>230774.29662571999</v>
      </c>
      <c r="U2247" s="2">
        <f t="shared" si="1173"/>
        <v>15268.265635433894</v>
      </c>
      <c r="V2247" s="2">
        <f t="shared" si="1174"/>
        <v>57079.703981384082</v>
      </c>
      <c r="W2247" s="2">
        <f t="shared" si="1175"/>
        <v>231037.42215205799</v>
      </c>
      <c r="X2247" s="27">
        <f t="shared" si="1176"/>
        <v>0</v>
      </c>
      <c r="Y2247" s="2">
        <f t="shared" si="1188"/>
        <v>0</v>
      </c>
      <c r="Z2247" s="67">
        <f t="shared" si="1177"/>
        <v>0</v>
      </c>
      <c r="AA2247" s="2">
        <f t="shared" si="1195"/>
        <v>0</v>
      </c>
      <c r="AB2247" s="26">
        <f t="shared" si="1184"/>
        <v>6.7299999999999999E-2</v>
      </c>
      <c r="AC2247" s="27">
        <f t="shared" si="1199"/>
        <v>19</v>
      </c>
      <c r="AD2247" s="27">
        <v>252</v>
      </c>
      <c r="AE2247" s="10">
        <f t="shared" si="1193"/>
        <v>1.004922831</v>
      </c>
      <c r="AF2247" s="2">
        <f t="shared" si="1196"/>
        <v>1136.0628614300001</v>
      </c>
      <c r="AG2247" s="2">
        <f t="shared" si="1178"/>
        <v>1137.35818393</v>
      </c>
      <c r="AH2247" s="3" t="str">
        <f t="shared" si="1179"/>
        <v>-</v>
      </c>
      <c r="AI2247" s="4" t="str">
        <f t="shared" si="1194"/>
        <v>A+J=</v>
      </c>
      <c r="AJ2247" s="11">
        <f t="shared" si="1185"/>
        <v>43045</v>
      </c>
      <c r="AK2247" s="11"/>
      <c r="AL2247" s="4"/>
      <c r="AM2247" s="1"/>
      <c r="AN2247" s="11"/>
      <c r="AO2247" s="1"/>
      <c r="AP2247" s="1"/>
      <c r="AQ2247" s="1"/>
      <c r="AR2247" s="1"/>
      <c r="AS2247" s="6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</row>
    <row r="2248" spans="1:55" x14ac:dyDescent="0.2">
      <c r="A2248" s="144">
        <f t="shared" si="1180"/>
        <v>43037</v>
      </c>
      <c r="B2248" s="2">
        <f t="shared" si="1167"/>
        <v>232174.78033598798</v>
      </c>
      <c r="C2248" s="2">
        <f t="shared" si="1181"/>
        <v>158689.45253524001</v>
      </c>
      <c r="D2248" s="68">
        <f>SUM(Y2248:Y$2557)</f>
        <v>33611.957484550003</v>
      </c>
      <c r="E2248" s="68">
        <f t="shared" si="1168"/>
        <v>125077.49505069001</v>
      </c>
      <c r="F2248" s="72">
        <f t="shared" si="1189"/>
        <v>4853.07</v>
      </c>
      <c r="G2248" s="3">
        <f>IF(N2248=1,VLOOKUP(A2247,[1]Plan1!$BG$69:$BI$188,3),G2247)</f>
        <v>4860.83</v>
      </c>
      <c r="H2248" s="11">
        <f t="shared" si="1190"/>
        <v>42950</v>
      </c>
      <c r="I2248" s="11">
        <f t="shared" si="1191"/>
        <v>42981</v>
      </c>
      <c r="J2248" s="26">
        <f t="shared" si="1169"/>
        <v>1.5989878571709415E-3</v>
      </c>
      <c r="K2248" s="11">
        <f t="shared" si="1182"/>
        <v>43040</v>
      </c>
      <c r="L2248" s="11">
        <f t="shared" si="1170"/>
        <v>43040</v>
      </c>
      <c r="M2248" s="1">
        <f t="shared" si="1183"/>
        <v>21</v>
      </c>
      <c r="N2248" s="1">
        <f t="shared" si="1186"/>
        <v>19</v>
      </c>
      <c r="O2248" s="2">
        <f t="shared" si="1171"/>
        <v>1.00144659</v>
      </c>
      <c r="P2248" s="10">
        <f t="shared" si="1198"/>
        <v>1.0018993</v>
      </c>
      <c r="Q2248" s="10">
        <f t="shared" si="1192"/>
        <v>1.4542510104434434</v>
      </c>
      <c r="R2248" s="2">
        <f t="shared" si="1197"/>
        <v>1.4563547100000001</v>
      </c>
      <c r="S2248" s="2">
        <f t="shared" si="1187"/>
        <v>1.4542510099999999</v>
      </c>
      <c r="T2248" s="2">
        <f t="shared" si="1172"/>
        <v>230774.29662571999</v>
      </c>
      <c r="U2248" s="2">
        <f t="shared" si="1173"/>
        <v>15268.265635433894</v>
      </c>
      <c r="V2248" s="2">
        <f t="shared" si="1174"/>
        <v>57079.703981384082</v>
      </c>
      <c r="W2248" s="2">
        <f t="shared" si="1175"/>
        <v>231037.42215205799</v>
      </c>
      <c r="X2248" s="27">
        <f t="shared" si="1176"/>
        <v>0</v>
      </c>
      <c r="Y2248" s="2">
        <f t="shared" si="1188"/>
        <v>0</v>
      </c>
      <c r="Z2248" s="67">
        <f t="shared" si="1177"/>
        <v>0</v>
      </c>
      <c r="AA2248" s="2">
        <f t="shared" si="1195"/>
        <v>0</v>
      </c>
      <c r="AB2248" s="26">
        <f t="shared" si="1184"/>
        <v>6.7299999999999999E-2</v>
      </c>
      <c r="AC2248" s="27">
        <f t="shared" si="1199"/>
        <v>19</v>
      </c>
      <c r="AD2248" s="27">
        <v>252</v>
      </c>
      <c r="AE2248" s="10">
        <f t="shared" si="1193"/>
        <v>1.004922831</v>
      </c>
      <c r="AF2248" s="2">
        <f t="shared" si="1196"/>
        <v>1136.0628614300001</v>
      </c>
      <c r="AG2248" s="2">
        <f t="shared" si="1178"/>
        <v>1137.35818393</v>
      </c>
      <c r="AH2248" s="3" t="str">
        <f t="shared" si="1179"/>
        <v>-</v>
      </c>
      <c r="AI2248" s="4" t="str">
        <f t="shared" si="1194"/>
        <v>A+J=</v>
      </c>
      <c r="AJ2248" s="11">
        <f t="shared" si="1185"/>
        <v>43045</v>
      </c>
      <c r="AK2248" s="11"/>
      <c r="AL2248" s="4"/>
      <c r="AM2248" s="1"/>
      <c r="AN2248" s="11"/>
      <c r="AO2248" s="1"/>
      <c r="AP2248" s="1"/>
      <c r="AQ2248" s="1"/>
      <c r="AR2248" s="1"/>
      <c r="AS2248" s="6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</row>
    <row r="2249" spans="1:55" x14ac:dyDescent="0.2">
      <c r="A2249" s="144">
        <f t="shared" si="1180"/>
        <v>43038</v>
      </c>
      <c r="B2249" s="2">
        <f t="shared" si="1167"/>
        <v>232174.78033598798</v>
      </c>
      <c r="C2249" s="2">
        <f t="shared" si="1181"/>
        <v>158689.45253524001</v>
      </c>
      <c r="D2249" s="68">
        <f>SUM(Y2249:Y$2557)</f>
        <v>33611.957484550003</v>
      </c>
      <c r="E2249" s="68">
        <f t="shared" si="1168"/>
        <v>125077.49505069001</v>
      </c>
      <c r="F2249" s="72">
        <f t="shared" si="1189"/>
        <v>4853.07</v>
      </c>
      <c r="G2249" s="3">
        <f>IF(N2249=1,VLOOKUP(A2248,[1]Plan1!$BG$69:$BI$188,3),G2248)</f>
        <v>4860.83</v>
      </c>
      <c r="H2249" s="11">
        <f t="shared" si="1190"/>
        <v>42950</v>
      </c>
      <c r="I2249" s="11">
        <f t="shared" si="1191"/>
        <v>42981</v>
      </c>
      <c r="J2249" s="26">
        <f t="shared" si="1169"/>
        <v>1.5989878571709415E-3</v>
      </c>
      <c r="K2249" s="11">
        <f t="shared" si="1182"/>
        <v>43040</v>
      </c>
      <c r="L2249" s="11">
        <f t="shared" si="1170"/>
        <v>43040</v>
      </c>
      <c r="M2249" s="1">
        <f t="shared" si="1183"/>
        <v>21</v>
      </c>
      <c r="N2249" s="1">
        <f t="shared" si="1186"/>
        <v>19</v>
      </c>
      <c r="O2249" s="2">
        <f t="shared" si="1171"/>
        <v>1.00144659</v>
      </c>
      <c r="P2249" s="10">
        <f t="shared" si="1198"/>
        <v>1.0018993</v>
      </c>
      <c r="Q2249" s="10">
        <f t="shared" si="1192"/>
        <v>1.4542510104434434</v>
      </c>
      <c r="R2249" s="2">
        <f t="shared" si="1197"/>
        <v>1.4563547100000001</v>
      </c>
      <c r="S2249" s="2">
        <f t="shared" si="1187"/>
        <v>1.4542510099999999</v>
      </c>
      <c r="T2249" s="2">
        <f t="shared" si="1172"/>
        <v>230774.29662571999</v>
      </c>
      <c r="U2249" s="2">
        <f t="shared" si="1173"/>
        <v>15268.265635433894</v>
      </c>
      <c r="V2249" s="2">
        <f t="shared" si="1174"/>
        <v>57079.703981384082</v>
      </c>
      <c r="W2249" s="2">
        <f t="shared" si="1175"/>
        <v>231037.42215205799</v>
      </c>
      <c r="X2249" s="27">
        <f t="shared" si="1176"/>
        <v>0</v>
      </c>
      <c r="Y2249" s="2">
        <f t="shared" si="1188"/>
        <v>0</v>
      </c>
      <c r="Z2249" s="67">
        <f t="shared" si="1177"/>
        <v>0</v>
      </c>
      <c r="AA2249" s="2">
        <f t="shared" si="1195"/>
        <v>0</v>
      </c>
      <c r="AB2249" s="26">
        <f t="shared" si="1184"/>
        <v>6.7299999999999999E-2</v>
      </c>
      <c r="AC2249" s="27">
        <f t="shared" si="1199"/>
        <v>19</v>
      </c>
      <c r="AD2249" s="27">
        <v>252</v>
      </c>
      <c r="AE2249" s="10">
        <f t="shared" si="1193"/>
        <v>1.004922831</v>
      </c>
      <c r="AF2249" s="2">
        <f t="shared" si="1196"/>
        <v>1136.0628614300001</v>
      </c>
      <c r="AG2249" s="2">
        <f t="shared" si="1178"/>
        <v>1137.35818393</v>
      </c>
      <c r="AH2249" s="3" t="str">
        <f t="shared" si="1179"/>
        <v>-</v>
      </c>
      <c r="AI2249" s="4" t="str">
        <f t="shared" si="1194"/>
        <v>A+J=</v>
      </c>
      <c r="AJ2249" s="11">
        <f t="shared" si="1185"/>
        <v>43045</v>
      </c>
      <c r="AK2249" s="11"/>
      <c r="AL2249" s="4"/>
      <c r="AM2249" s="1"/>
      <c r="AN2249" s="11"/>
      <c r="AO2249" s="1"/>
      <c r="AP2249" s="1"/>
      <c r="AQ2249" s="1"/>
      <c r="AR2249" s="1"/>
      <c r="AS2249" s="6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</row>
    <row r="2250" spans="1:55" x14ac:dyDescent="0.2">
      <c r="A2250" s="144">
        <f t="shared" si="1180"/>
        <v>43039</v>
      </c>
      <c r="B2250" s="2">
        <f t="shared" ref="B2250:B2313" si="1200">(W2250+AG2250)</f>
        <v>232248.72641290957</v>
      </c>
      <c r="C2250" s="2">
        <f t="shared" si="1181"/>
        <v>158689.45253524001</v>
      </c>
      <c r="D2250" s="68">
        <f>SUM(Y2250:Y$2557)</f>
        <v>33611.957484550003</v>
      </c>
      <c r="E2250" s="68">
        <f t="shared" ref="E2250:E2313" si="1201">(C2250-D2250)</f>
        <v>125077.49505069001</v>
      </c>
      <c r="F2250" s="72">
        <f t="shared" si="1189"/>
        <v>4853.07</v>
      </c>
      <c r="G2250" s="3">
        <f>IF(N2250=1,VLOOKUP(A2249,[1]Plan1!$BG$69:$BI$188,3),G2249)</f>
        <v>4860.83</v>
      </c>
      <c r="H2250" s="11">
        <f t="shared" si="1190"/>
        <v>42950</v>
      </c>
      <c r="I2250" s="11">
        <f t="shared" si="1191"/>
        <v>42981</v>
      </c>
      <c r="J2250" s="26">
        <f t="shared" ref="J2250:J2313" si="1202">(G2250/F2250)-1</f>
        <v>1.5989878571709415E-3</v>
      </c>
      <c r="K2250" s="11">
        <f t="shared" si="1182"/>
        <v>43040</v>
      </c>
      <c r="L2250" s="11">
        <f t="shared" ref="L2250:L2313" si="1203">IF(A2250&gt;L2249,K2250,L2249)</f>
        <v>43040</v>
      </c>
      <c r="M2250" s="1">
        <f t="shared" si="1183"/>
        <v>21</v>
      </c>
      <c r="N2250" s="1">
        <f t="shared" si="1186"/>
        <v>20</v>
      </c>
      <c r="O2250" s="2">
        <f t="shared" ref="O2250:O2313" si="1204">TRUNC((G2250/F2250)^TRUNC((N2250/M2250),9),8)</f>
        <v>1.0015227799999999</v>
      </c>
      <c r="P2250" s="10">
        <f t="shared" si="1198"/>
        <v>1.0018993</v>
      </c>
      <c r="Q2250" s="10">
        <f t="shared" si="1192"/>
        <v>1.4542510104434434</v>
      </c>
      <c r="R2250" s="2">
        <f t="shared" si="1197"/>
        <v>1.4564655099999999</v>
      </c>
      <c r="S2250" s="2">
        <f t="shared" si="1187"/>
        <v>1.4542510099999999</v>
      </c>
      <c r="T2250" s="2">
        <f t="shared" ref="T2250:T2313" si="1205">TRUNC(C2250*S2250,8)</f>
        <v>230774.29662571999</v>
      </c>
      <c r="U2250" s="2">
        <f t="shared" ref="U2250:U2313" si="1206">(D2250*(S2250-1))</f>
        <v>15268.265635433894</v>
      </c>
      <c r="V2250" s="2">
        <f t="shared" ref="V2250:V2313" si="1207">(E2250*(R2250-1))</f>
        <v>57093.562567835681</v>
      </c>
      <c r="W2250" s="2">
        <f t="shared" ref="W2250:W2313" si="1208">(C2250+U2250+V2250)</f>
        <v>231051.28073850958</v>
      </c>
      <c r="X2250" s="27">
        <f t="shared" ref="X2250:X2313" si="1209">IF(VLOOKUP(A2250,AN$10:AU$131,8)=VLOOKUP(A2249,AN$10:AU$131,8),0,VLOOKUP(A2250,AN$10:AU$131,8))</f>
        <v>0</v>
      </c>
      <c r="Y2250" s="2">
        <f t="shared" si="1188"/>
        <v>0</v>
      </c>
      <c r="Z2250" s="67">
        <f t="shared" ref="Z2250:Z2313" si="1210">IF(X2250&gt;0,VLOOKUP($A2250,$AN$10:$AS$131,6),0)</f>
        <v>0</v>
      </c>
      <c r="AA2250" s="2">
        <f t="shared" si="1195"/>
        <v>0</v>
      </c>
      <c r="AB2250" s="26">
        <f t="shared" si="1184"/>
        <v>6.7299999999999999E-2</v>
      </c>
      <c r="AC2250" s="27">
        <f t="shared" si="1199"/>
        <v>20</v>
      </c>
      <c r="AD2250" s="27">
        <v>252</v>
      </c>
      <c r="AE2250" s="10">
        <f t="shared" si="1193"/>
        <v>1.0051825969999999</v>
      </c>
      <c r="AF2250" s="2">
        <f t="shared" si="1196"/>
        <v>1196.0101773599999</v>
      </c>
      <c r="AG2250" s="2">
        <f t="shared" ref="AG2250:AG2313" si="1211">TRUNC((W2250*(AE2250-1)),8)</f>
        <v>1197.4456743999999</v>
      </c>
      <c r="AH2250" s="3" t="str">
        <f t="shared" ref="AH2250:AH2313" si="1212">IF(AA2250&gt;0,AA2250+AF2250,"-")</f>
        <v>-</v>
      </c>
      <c r="AI2250" s="4" t="str">
        <f t="shared" si="1194"/>
        <v>A+J=</v>
      </c>
      <c r="AJ2250" s="11">
        <f t="shared" si="1185"/>
        <v>43045</v>
      </c>
      <c r="AK2250" s="11"/>
      <c r="AL2250" s="4"/>
      <c r="AM2250" s="1"/>
      <c r="AN2250" s="11"/>
      <c r="AO2250" s="1"/>
      <c r="AP2250" s="1"/>
      <c r="AQ2250" s="1"/>
      <c r="AR2250" s="1"/>
      <c r="AS2250" s="6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</row>
    <row r="2251" spans="1:55" x14ac:dyDescent="0.2">
      <c r="A2251" s="144">
        <f t="shared" ref="A2251:A2314" si="1213">(A2250+1)</f>
        <v>43040</v>
      </c>
      <c r="B2251" s="2">
        <f t="shared" si="1200"/>
        <v>232322.69665981614</v>
      </c>
      <c r="C2251" s="2">
        <f t="shared" ref="C2251:C2314" si="1214">TRUNC(IF(X2250&gt;0,VLOOKUP(A2250,$AN$12:$AO$131,2),C2250),8)</f>
        <v>158689.45253524001</v>
      </c>
      <c r="D2251" s="68">
        <f>SUM(Y2251:Y$2557)</f>
        <v>33611.957484550003</v>
      </c>
      <c r="E2251" s="68">
        <f t="shared" si="1201"/>
        <v>125077.49505069001</v>
      </c>
      <c r="F2251" s="72">
        <f t="shared" si="1189"/>
        <v>4853.07</v>
      </c>
      <c r="G2251" s="3">
        <f>IF(N2251=1,VLOOKUP(A2250,[1]Plan1!$BG$69:$BI$188,3),G2250)</f>
        <v>4860.83</v>
      </c>
      <c r="H2251" s="11">
        <f t="shared" si="1190"/>
        <v>42950</v>
      </c>
      <c r="I2251" s="11">
        <f t="shared" si="1191"/>
        <v>42981</v>
      </c>
      <c r="J2251" s="26">
        <f t="shared" si="1202"/>
        <v>1.5989878571709415E-3</v>
      </c>
      <c r="K2251" s="11">
        <f t="shared" ref="K2251:K2314" si="1215">IF(DAY(A2251)=1,VLOOKUP(A2251,AR$137:AW$275,4),K2250)</f>
        <v>43070</v>
      </c>
      <c r="L2251" s="11">
        <f t="shared" si="1203"/>
        <v>43040</v>
      </c>
      <c r="M2251" s="1">
        <f t="shared" ref="M2251:M2314" si="1216">IF(L2251=L2250,M2250,NETWORKDAYS(L2250,L2251,$AN$137:$AN$327)-1)</f>
        <v>21</v>
      </c>
      <c r="N2251" s="1">
        <f t="shared" si="1186"/>
        <v>21</v>
      </c>
      <c r="O2251" s="2">
        <f t="shared" si="1204"/>
        <v>1.00159898</v>
      </c>
      <c r="P2251" s="10">
        <f t="shared" si="1198"/>
        <v>1.0018993</v>
      </c>
      <c r="Q2251" s="10">
        <f t="shared" si="1192"/>
        <v>1.4542510104434434</v>
      </c>
      <c r="R2251" s="2">
        <f t="shared" si="1197"/>
        <v>1.4565763199999999</v>
      </c>
      <c r="S2251" s="2">
        <f t="shared" si="1187"/>
        <v>1.4542510099999999</v>
      </c>
      <c r="T2251" s="2">
        <f t="shared" si="1205"/>
        <v>230774.29662571999</v>
      </c>
      <c r="U2251" s="2">
        <f t="shared" si="1206"/>
        <v>15268.265635433894</v>
      </c>
      <c r="V2251" s="2">
        <f t="shared" si="1207"/>
        <v>57107.422405062243</v>
      </c>
      <c r="W2251" s="2">
        <f t="shared" si="1208"/>
        <v>231065.14057573615</v>
      </c>
      <c r="X2251" s="27">
        <f t="shared" si="1209"/>
        <v>73</v>
      </c>
      <c r="Y2251" s="2">
        <f t="shared" si="1188"/>
        <v>2968.0149776500002</v>
      </c>
      <c r="Z2251" s="67">
        <f t="shared" si="1210"/>
        <v>1.8703290800000001E-2</v>
      </c>
      <c r="AA2251" s="2">
        <f t="shared" si="1195"/>
        <v>4316.2387789499999</v>
      </c>
      <c r="AB2251" s="26">
        <f t="shared" ref="AB2251:AB2314" si="1217">(AB2250)</f>
        <v>6.7299999999999999E-2</v>
      </c>
      <c r="AC2251" s="27">
        <f t="shared" si="1199"/>
        <v>21</v>
      </c>
      <c r="AD2251" s="27">
        <v>252</v>
      </c>
      <c r="AE2251" s="10">
        <f t="shared" si="1193"/>
        <v>1.0054424310000001</v>
      </c>
      <c r="AF2251" s="2">
        <f t="shared" si="1196"/>
        <v>1255.97318595</v>
      </c>
      <c r="AG2251" s="2">
        <f t="shared" si="1211"/>
        <v>1257.5560840799999</v>
      </c>
      <c r="AH2251" s="3">
        <f t="shared" si="1212"/>
        <v>5572.2119648999997</v>
      </c>
      <c r="AI2251" s="4" t="str">
        <f t="shared" si="1194"/>
        <v>A+J=</v>
      </c>
      <c r="AJ2251" s="11">
        <f t="shared" ref="AJ2251:AJ2314" si="1218">IF(X2250&gt;0,VLOOKUP(A2250,$AN$10:$AW$130,10),AJ2250)</f>
        <v>43045</v>
      </c>
      <c r="AK2251" s="11"/>
      <c r="AL2251" s="4"/>
      <c r="AM2251" s="1"/>
      <c r="AN2251" s="11"/>
      <c r="AO2251" s="1"/>
      <c r="AP2251" s="1"/>
      <c r="AQ2251" s="1"/>
      <c r="AR2251" s="1"/>
      <c r="AS2251" s="6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</row>
    <row r="2252" spans="1:55" x14ac:dyDescent="0.2">
      <c r="A2252" s="144">
        <f t="shared" si="1213"/>
        <v>43041</v>
      </c>
      <c r="B2252" s="2">
        <f t="shared" si="1200"/>
        <v>226845.71481083729</v>
      </c>
      <c r="C2252" s="2">
        <f t="shared" si="1214"/>
        <v>155721.43755758999</v>
      </c>
      <c r="D2252" s="68">
        <f>SUM(Y2252:Y$2557)</f>
        <v>30643.942506899999</v>
      </c>
      <c r="E2252" s="68">
        <f t="shared" si="1201"/>
        <v>125077.49505068999</v>
      </c>
      <c r="F2252" s="72">
        <f t="shared" si="1189"/>
        <v>4860.83</v>
      </c>
      <c r="G2252" s="3">
        <f>IF(N2252=1,VLOOKUP(A2251,[1]Plan1!$BG$69:$BI$188,3),G2251)</f>
        <v>4881.25</v>
      </c>
      <c r="H2252" s="11">
        <f t="shared" si="1190"/>
        <v>42980</v>
      </c>
      <c r="I2252" s="11">
        <f t="shared" si="1191"/>
        <v>43010</v>
      </c>
      <c r="J2252" s="26">
        <f t="shared" si="1202"/>
        <v>4.2009286479880448E-3</v>
      </c>
      <c r="K2252" s="11">
        <f t="shared" si="1215"/>
        <v>43070</v>
      </c>
      <c r="L2252" s="11">
        <f t="shared" si="1203"/>
        <v>43070</v>
      </c>
      <c r="M2252" s="1">
        <f t="shared" si="1216"/>
        <v>20</v>
      </c>
      <c r="N2252" s="1">
        <f t="shared" si="1186"/>
        <v>1</v>
      </c>
      <c r="O2252" s="2">
        <f t="shared" si="1204"/>
        <v>1.0002096199999999</v>
      </c>
      <c r="P2252" s="10">
        <f t="shared" si="1198"/>
        <v>1.00159898</v>
      </c>
      <c r="Q2252" s="10">
        <f t="shared" si="1192"/>
        <v>1.4565763287241222</v>
      </c>
      <c r="R2252" s="2">
        <f t="shared" si="1197"/>
        <v>1.4568816499999999</v>
      </c>
      <c r="S2252" s="2">
        <f t="shared" si="1187"/>
        <v>1.4542510099999999</v>
      </c>
      <c r="T2252" s="2">
        <f t="shared" si="1205"/>
        <v>226458.05784677001</v>
      </c>
      <c r="U2252" s="2">
        <f t="shared" si="1206"/>
        <v>13920.041834141253</v>
      </c>
      <c r="V2252" s="2">
        <f t="shared" si="1207"/>
        <v>57145.612316626066</v>
      </c>
      <c r="W2252" s="2">
        <f t="shared" si="1208"/>
        <v>226787.0917083573</v>
      </c>
      <c r="X2252" s="27">
        <f t="shared" si="1209"/>
        <v>0</v>
      </c>
      <c r="Y2252" s="2">
        <f t="shared" si="1188"/>
        <v>0</v>
      </c>
      <c r="Z2252" s="67">
        <f t="shared" si="1210"/>
        <v>0</v>
      </c>
      <c r="AA2252" s="2">
        <f t="shared" si="1195"/>
        <v>0</v>
      </c>
      <c r="AB2252" s="26">
        <f t="shared" si="1217"/>
        <v>6.7299999999999999E-2</v>
      </c>
      <c r="AC2252" s="27">
        <f t="shared" si="1199"/>
        <v>1</v>
      </c>
      <c r="AD2252" s="27">
        <v>252</v>
      </c>
      <c r="AE2252" s="10">
        <f t="shared" si="1193"/>
        <v>1.0002584940000001</v>
      </c>
      <c r="AF2252" s="2">
        <f t="shared" si="1196"/>
        <v>58.538049200000003</v>
      </c>
      <c r="AG2252" s="2">
        <f t="shared" si="1211"/>
        <v>58.62310248</v>
      </c>
      <c r="AH2252" s="3" t="str">
        <f t="shared" si="1212"/>
        <v>-</v>
      </c>
      <c r="AI2252" s="4" t="str">
        <f t="shared" si="1194"/>
        <v>A+J=</v>
      </c>
      <c r="AJ2252" s="11">
        <f t="shared" si="1218"/>
        <v>43074</v>
      </c>
      <c r="AK2252" s="11"/>
      <c r="AL2252" s="4"/>
      <c r="AM2252" s="1"/>
      <c r="AN2252" s="11"/>
      <c r="AO2252" s="1"/>
      <c r="AP2252" s="1"/>
      <c r="AQ2252" s="1"/>
      <c r="AR2252" s="1"/>
      <c r="AS2252" s="6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</row>
    <row r="2253" spans="1:55" x14ac:dyDescent="0.2">
      <c r="A2253" s="144">
        <f t="shared" si="1213"/>
        <v>43042</v>
      </c>
      <c r="B2253" s="2">
        <f t="shared" si="1200"/>
        <v>226845.71481083729</v>
      </c>
      <c r="C2253" s="2">
        <f t="shared" si="1214"/>
        <v>155721.43755758999</v>
      </c>
      <c r="D2253" s="68">
        <f>SUM(Y2253:Y$2557)</f>
        <v>30643.942506899999</v>
      </c>
      <c r="E2253" s="68">
        <f t="shared" si="1201"/>
        <v>125077.49505068999</v>
      </c>
      <c r="F2253" s="72">
        <f t="shared" si="1189"/>
        <v>4860.83</v>
      </c>
      <c r="G2253" s="3">
        <f>IF(N2253=1,VLOOKUP(A2252,[1]Plan1!$BG$69:$BI$188,3),G2252)</f>
        <v>4881.25</v>
      </c>
      <c r="H2253" s="11">
        <f t="shared" si="1190"/>
        <v>42980</v>
      </c>
      <c r="I2253" s="11">
        <f t="shared" si="1191"/>
        <v>43010</v>
      </c>
      <c r="J2253" s="26">
        <f t="shared" si="1202"/>
        <v>4.2009286479880448E-3</v>
      </c>
      <c r="K2253" s="11">
        <f t="shared" si="1215"/>
        <v>43070</v>
      </c>
      <c r="L2253" s="11">
        <f t="shared" si="1203"/>
        <v>43070</v>
      </c>
      <c r="M2253" s="1">
        <f t="shared" si="1216"/>
        <v>20</v>
      </c>
      <c r="N2253" s="1">
        <f t="shared" si="1186"/>
        <v>1</v>
      </c>
      <c r="O2253" s="2">
        <f t="shared" si="1204"/>
        <v>1.0002096199999999</v>
      </c>
      <c r="P2253" s="10">
        <f t="shared" si="1198"/>
        <v>1.00159898</v>
      </c>
      <c r="Q2253" s="10">
        <f t="shared" si="1192"/>
        <v>1.4565763287241222</v>
      </c>
      <c r="R2253" s="2">
        <f t="shared" si="1197"/>
        <v>1.4568816499999999</v>
      </c>
      <c r="S2253" s="2">
        <f t="shared" si="1187"/>
        <v>1.4542510099999999</v>
      </c>
      <c r="T2253" s="2">
        <f t="shared" si="1205"/>
        <v>226458.05784677001</v>
      </c>
      <c r="U2253" s="2">
        <f t="shared" si="1206"/>
        <v>13920.041834141253</v>
      </c>
      <c r="V2253" s="2">
        <f t="shared" si="1207"/>
        <v>57145.612316626066</v>
      </c>
      <c r="W2253" s="2">
        <f t="shared" si="1208"/>
        <v>226787.0917083573</v>
      </c>
      <c r="X2253" s="27">
        <f t="shared" si="1209"/>
        <v>0</v>
      </c>
      <c r="Y2253" s="2">
        <f t="shared" si="1188"/>
        <v>0</v>
      </c>
      <c r="Z2253" s="67">
        <f t="shared" si="1210"/>
        <v>0</v>
      </c>
      <c r="AA2253" s="2">
        <f t="shared" si="1195"/>
        <v>0</v>
      </c>
      <c r="AB2253" s="26">
        <f t="shared" si="1217"/>
        <v>6.7299999999999999E-2</v>
      </c>
      <c r="AC2253" s="27">
        <f t="shared" si="1199"/>
        <v>1</v>
      </c>
      <c r="AD2253" s="27">
        <v>252</v>
      </c>
      <c r="AE2253" s="10">
        <f t="shared" si="1193"/>
        <v>1.0002584940000001</v>
      </c>
      <c r="AF2253" s="2">
        <f t="shared" si="1196"/>
        <v>58.538049200000003</v>
      </c>
      <c r="AG2253" s="2">
        <f t="shared" si="1211"/>
        <v>58.62310248</v>
      </c>
      <c r="AH2253" s="3" t="str">
        <f t="shared" si="1212"/>
        <v>-</v>
      </c>
      <c r="AI2253" s="4" t="str">
        <f t="shared" si="1194"/>
        <v>A+J=</v>
      </c>
      <c r="AJ2253" s="11">
        <f t="shared" si="1218"/>
        <v>43074</v>
      </c>
      <c r="AK2253" s="11"/>
      <c r="AL2253" s="4"/>
      <c r="AM2253" s="1"/>
      <c r="AN2253" s="11"/>
      <c r="AO2253" s="1"/>
      <c r="AP2253" s="1"/>
      <c r="AQ2253" s="1"/>
      <c r="AR2253" s="1"/>
      <c r="AS2253" s="6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</row>
    <row r="2254" spans="1:55" x14ac:dyDescent="0.2">
      <c r="A2254" s="144">
        <f t="shared" si="1213"/>
        <v>43043</v>
      </c>
      <c r="B2254" s="2">
        <f t="shared" si="1200"/>
        <v>226942.5740286957</v>
      </c>
      <c r="C2254" s="2">
        <f t="shared" si="1214"/>
        <v>155721.43755758999</v>
      </c>
      <c r="D2254" s="68">
        <f>SUM(Y2254:Y$2557)</f>
        <v>30643.942506899999</v>
      </c>
      <c r="E2254" s="68">
        <f t="shared" si="1201"/>
        <v>125077.49505068999</v>
      </c>
      <c r="F2254" s="72">
        <f t="shared" si="1189"/>
        <v>4860.83</v>
      </c>
      <c r="G2254" s="3">
        <f>IF(N2254=1,VLOOKUP(A2253,[1]Plan1!$BG$69:$BI$188,3),G2253)</f>
        <v>4881.25</v>
      </c>
      <c r="H2254" s="11">
        <f t="shared" si="1190"/>
        <v>42980</v>
      </c>
      <c r="I2254" s="11">
        <f t="shared" si="1191"/>
        <v>43010</v>
      </c>
      <c r="J2254" s="26">
        <f t="shared" si="1202"/>
        <v>4.2009286479880448E-3</v>
      </c>
      <c r="K2254" s="11">
        <f t="shared" si="1215"/>
        <v>43070</v>
      </c>
      <c r="L2254" s="11">
        <f t="shared" si="1203"/>
        <v>43070</v>
      </c>
      <c r="M2254" s="1">
        <f t="shared" si="1216"/>
        <v>20</v>
      </c>
      <c r="N2254" s="1">
        <f t="shared" si="1186"/>
        <v>2</v>
      </c>
      <c r="O2254" s="2">
        <f t="shared" si="1204"/>
        <v>1.0004192999999999</v>
      </c>
      <c r="P2254" s="10">
        <f t="shared" si="1198"/>
        <v>1.00159898</v>
      </c>
      <c r="Q2254" s="10">
        <f t="shared" si="1192"/>
        <v>1.4565763287241222</v>
      </c>
      <c r="R2254" s="2">
        <f t="shared" si="1197"/>
        <v>1.45718707</v>
      </c>
      <c r="S2254" s="2">
        <f t="shared" si="1187"/>
        <v>1.4542510099999999</v>
      </c>
      <c r="T2254" s="2">
        <f t="shared" si="1205"/>
        <v>226458.05784677001</v>
      </c>
      <c r="U2254" s="2">
        <f t="shared" si="1206"/>
        <v>13920.041834141253</v>
      </c>
      <c r="V2254" s="2">
        <f t="shared" si="1207"/>
        <v>57183.813485164465</v>
      </c>
      <c r="W2254" s="2">
        <f t="shared" si="1208"/>
        <v>226825.29287689569</v>
      </c>
      <c r="X2254" s="27">
        <f t="shared" si="1209"/>
        <v>0</v>
      </c>
      <c r="Y2254" s="2">
        <f t="shared" si="1188"/>
        <v>0</v>
      </c>
      <c r="Z2254" s="67">
        <f t="shared" si="1210"/>
        <v>0</v>
      </c>
      <c r="AA2254" s="2">
        <f t="shared" si="1195"/>
        <v>0</v>
      </c>
      <c r="AB2254" s="26">
        <f t="shared" si="1217"/>
        <v>6.7299999999999999E-2</v>
      </c>
      <c r="AC2254" s="27">
        <f t="shared" si="1199"/>
        <v>2</v>
      </c>
      <c r="AD2254" s="27">
        <v>252</v>
      </c>
      <c r="AE2254" s="10">
        <f t="shared" si="1193"/>
        <v>1.000517055</v>
      </c>
      <c r="AF2254" s="2">
        <f t="shared" si="1196"/>
        <v>117.09127109000001</v>
      </c>
      <c r="AG2254" s="2">
        <f t="shared" si="1211"/>
        <v>117.2811518</v>
      </c>
      <c r="AH2254" s="3" t="str">
        <f t="shared" si="1212"/>
        <v>-</v>
      </c>
      <c r="AI2254" s="4" t="str">
        <f t="shared" si="1194"/>
        <v>A+J=</v>
      </c>
      <c r="AJ2254" s="11">
        <f t="shared" si="1218"/>
        <v>43074</v>
      </c>
      <c r="AK2254" s="11"/>
      <c r="AL2254" s="4"/>
      <c r="AM2254" s="1"/>
      <c r="AN2254" s="11"/>
      <c r="AO2254" s="1"/>
      <c r="AP2254" s="1"/>
      <c r="AQ2254" s="1"/>
      <c r="AR2254" s="1"/>
      <c r="AS2254" s="6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</row>
    <row r="2255" spans="1:55" x14ac:dyDescent="0.2">
      <c r="A2255" s="144">
        <f t="shared" si="1213"/>
        <v>43044</v>
      </c>
      <c r="B2255" s="2">
        <f t="shared" si="1200"/>
        <v>226942.5740286957</v>
      </c>
      <c r="C2255" s="2">
        <f t="shared" si="1214"/>
        <v>155721.43755758999</v>
      </c>
      <c r="D2255" s="68">
        <f>SUM(Y2255:Y$2557)</f>
        <v>30643.942506899999</v>
      </c>
      <c r="E2255" s="68">
        <f t="shared" si="1201"/>
        <v>125077.49505068999</v>
      </c>
      <c r="F2255" s="72">
        <f t="shared" si="1189"/>
        <v>4860.83</v>
      </c>
      <c r="G2255" s="3">
        <f>IF(N2255=1,VLOOKUP(A2254,[1]Plan1!$BG$69:$BI$188,3),G2254)</f>
        <v>4881.25</v>
      </c>
      <c r="H2255" s="11">
        <f t="shared" si="1190"/>
        <v>42980</v>
      </c>
      <c r="I2255" s="11">
        <f t="shared" si="1191"/>
        <v>43010</v>
      </c>
      <c r="J2255" s="26">
        <f t="shared" si="1202"/>
        <v>4.2009286479880448E-3</v>
      </c>
      <c r="K2255" s="11">
        <f t="shared" si="1215"/>
        <v>43070</v>
      </c>
      <c r="L2255" s="11">
        <f t="shared" si="1203"/>
        <v>43070</v>
      </c>
      <c r="M2255" s="1">
        <f t="shared" si="1216"/>
        <v>20</v>
      </c>
      <c r="N2255" s="1">
        <f t="shared" si="1186"/>
        <v>2</v>
      </c>
      <c r="O2255" s="2">
        <f t="shared" si="1204"/>
        <v>1.0004192999999999</v>
      </c>
      <c r="P2255" s="10">
        <f t="shared" si="1198"/>
        <v>1.00159898</v>
      </c>
      <c r="Q2255" s="10">
        <f t="shared" si="1192"/>
        <v>1.4565763287241222</v>
      </c>
      <c r="R2255" s="2">
        <f t="shared" si="1197"/>
        <v>1.45718707</v>
      </c>
      <c r="S2255" s="2">
        <f t="shared" si="1187"/>
        <v>1.4542510099999999</v>
      </c>
      <c r="T2255" s="2">
        <f t="shared" si="1205"/>
        <v>226458.05784677001</v>
      </c>
      <c r="U2255" s="2">
        <f t="shared" si="1206"/>
        <v>13920.041834141253</v>
      </c>
      <c r="V2255" s="2">
        <f t="shared" si="1207"/>
        <v>57183.813485164465</v>
      </c>
      <c r="W2255" s="2">
        <f t="shared" si="1208"/>
        <v>226825.29287689569</v>
      </c>
      <c r="X2255" s="27">
        <f t="shared" si="1209"/>
        <v>0</v>
      </c>
      <c r="Y2255" s="2">
        <f t="shared" si="1188"/>
        <v>0</v>
      </c>
      <c r="Z2255" s="67">
        <f t="shared" si="1210"/>
        <v>0</v>
      </c>
      <c r="AA2255" s="2">
        <f t="shared" si="1195"/>
        <v>0</v>
      </c>
      <c r="AB2255" s="26">
        <f t="shared" si="1217"/>
        <v>6.7299999999999999E-2</v>
      </c>
      <c r="AC2255" s="27">
        <f t="shared" si="1199"/>
        <v>2</v>
      </c>
      <c r="AD2255" s="27">
        <v>252</v>
      </c>
      <c r="AE2255" s="10">
        <f t="shared" si="1193"/>
        <v>1.000517055</v>
      </c>
      <c r="AF2255" s="2">
        <f t="shared" si="1196"/>
        <v>117.09127109000001</v>
      </c>
      <c r="AG2255" s="2">
        <f t="shared" si="1211"/>
        <v>117.2811518</v>
      </c>
      <c r="AH2255" s="3" t="str">
        <f t="shared" si="1212"/>
        <v>-</v>
      </c>
      <c r="AI2255" s="4" t="str">
        <f t="shared" si="1194"/>
        <v>A+J=</v>
      </c>
      <c r="AJ2255" s="11">
        <f t="shared" si="1218"/>
        <v>43074</v>
      </c>
      <c r="AK2255" s="11"/>
      <c r="AL2255" s="4"/>
      <c r="AM2255" s="1"/>
      <c r="AN2255" s="11"/>
      <c r="AO2255" s="1"/>
      <c r="AP2255" s="1"/>
      <c r="AQ2255" s="1"/>
      <c r="AR2255" s="1"/>
      <c r="AS2255" s="6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</row>
    <row r="2256" spans="1:55" x14ac:dyDescent="0.2">
      <c r="A2256" s="144">
        <f t="shared" si="1213"/>
        <v>43045</v>
      </c>
      <c r="B2256" s="2">
        <f t="shared" si="1200"/>
        <v>226942.5740286957</v>
      </c>
      <c r="C2256" s="2">
        <f t="shared" si="1214"/>
        <v>155721.43755758999</v>
      </c>
      <c r="D2256" s="68">
        <f>SUM(Y2256:Y$2557)</f>
        <v>30643.942506899999</v>
      </c>
      <c r="E2256" s="68">
        <f t="shared" si="1201"/>
        <v>125077.49505068999</v>
      </c>
      <c r="F2256" s="72">
        <f t="shared" si="1189"/>
        <v>4860.83</v>
      </c>
      <c r="G2256" s="3">
        <f>IF(N2256=1,VLOOKUP(A2255,[1]Plan1!$BG$69:$BI$188,3),G2255)</f>
        <v>4881.25</v>
      </c>
      <c r="H2256" s="11">
        <f t="shared" si="1190"/>
        <v>42980</v>
      </c>
      <c r="I2256" s="11">
        <f t="shared" si="1191"/>
        <v>43010</v>
      </c>
      <c r="J2256" s="26">
        <f t="shared" si="1202"/>
        <v>4.2009286479880448E-3</v>
      </c>
      <c r="K2256" s="11">
        <f t="shared" si="1215"/>
        <v>43070</v>
      </c>
      <c r="L2256" s="11">
        <f t="shared" si="1203"/>
        <v>43070</v>
      </c>
      <c r="M2256" s="1">
        <f t="shared" si="1216"/>
        <v>20</v>
      </c>
      <c r="N2256" s="1">
        <f t="shared" si="1186"/>
        <v>2</v>
      </c>
      <c r="O2256" s="2">
        <f t="shared" si="1204"/>
        <v>1.0004192999999999</v>
      </c>
      <c r="P2256" s="10">
        <f t="shared" si="1198"/>
        <v>1.00159898</v>
      </c>
      <c r="Q2256" s="10">
        <f t="shared" si="1192"/>
        <v>1.4565763287241222</v>
      </c>
      <c r="R2256" s="2">
        <f t="shared" si="1197"/>
        <v>1.45718707</v>
      </c>
      <c r="S2256" s="2">
        <f t="shared" si="1187"/>
        <v>1.4542510099999999</v>
      </c>
      <c r="T2256" s="2">
        <f t="shared" si="1205"/>
        <v>226458.05784677001</v>
      </c>
      <c r="U2256" s="2">
        <f t="shared" si="1206"/>
        <v>13920.041834141253</v>
      </c>
      <c r="V2256" s="2">
        <f t="shared" si="1207"/>
        <v>57183.813485164465</v>
      </c>
      <c r="W2256" s="2">
        <f t="shared" si="1208"/>
        <v>226825.29287689569</v>
      </c>
      <c r="X2256" s="27">
        <f t="shared" si="1209"/>
        <v>0</v>
      </c>
      <c r="Y2256" s="2">
        <f t="shared" si="1188"/>
        <v>0</v>
      </c>
      <c r="Z2256" s="67">
        <f t="shared" si="1210"/>
        <v>0</v>
      </c>
      <c r="AA2256" s="2">
        <f t="shared" si="1195"/>
        <v>0</v>
      </c>
      <c r="AB2256" s="26">
        <f t="shared" si="1217"/>
        <v>6.7299999999999999E-2</v>
      </c>
      <c r="AC2256" s="27">
        <f t="shared" si="1199"/>
        <v>2</v>
      </c>
      <c r="AD2256" s="27">
        <v>252</v>
      </c>
      <c r="AE2256" s="10">
        <f t="shared" si="1193"/>
        <v>1.000517055</v>
      </c>
      <c r="AF2256" s="2">
        <f t="shared" si="1196"/>
        <v>117.09127109000001</v>
      </c>
      <c r="AG2256" s="2">
        <f t="shared" si="1211"/>
        <v>117.2811518</v>
      </c>
      <c r="AH2256" s="3" t="str">
        <f t="shared" si="1212"/>
        <v>-</v>
      </c>
      <c r="AI2256" s="4" t="str">
        <f t="shared" si="1194"/>
        <v>A+J=</v>
      </c>
      <c r="AJ2256" s="11">
        <f t="shared" si="1218"/>
        <v>43074</v>
      </c>
      <c r="AK2256" s="11"/>
      <c r="AL2256" s="4"/>
      <c r="AM2256" s="1"/>
      <c r="AN2256" s="11"/>
      <c r="AO2256" s="1"/>
      <c r="AP2256" s="1"/>
      <c r="AQ2256" s="1"/>
      <c r="AR2256" s="1"/>
      <c r="AS2256" s="6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</row>
    <row r="2257" spans="1:55" x14ac:dyDescent="0.2">
      <c r="A2257" s="144">
        <f t="shared" si="1213"/>
        <v>43046</v>
      </c>
      <c r="B2257" s="2">
        <f t="shared" si="1200"/>
        <v>227039.47195631894</v>
      </c>
      <c r="C2257" s="2">
        <f t="shared" si="1214"/>
        <v>155721.43755758999</v>
      </c>
      <c r="D2257" s="68">
        <f>SUM(Y2257:Y$2557)</f>
        <v>30643.942506899999</v>
      </c>
      <c r="E2257" s="68">
        <f t="shared" si="1201"/>
        <v>125077.49505068999</v>
      </c>
      <c r="F2257" s="72">
        <f t="shared" si="1189"/>
        <v>4860.83</v>
      </c>
      <c r="G2257" s="3">
        <f>IF(N2257=1,VLOOKUP(A2256,[1]Plan1!$BG$69:$BI$188,3),G2256)</f>
        <v>4881.25</v>
      </c>
      <c r="H2257" s="11">
        <f t="shared" si="1190"/>
        <v>42980</v>
      </c>
      <c r="I2257" s="11">
        <f t="shared" si="1191"/>
        <v>43010</v>
      </c>
      <c r="J2257" s="26">
        <f t="shared" si="1202"/>
        <v>4.2009286479880448E-3</v>
      </c>
      <c r="K2257" s="11">
        <f t="shared" si="1215"/>
        <v>43070</v>
      </c>
      <c r="L2257" s="11">
        <f t="shared" si="1203"/>
        <v>43070</v>
      </c>
      <c r="M2257" s="1">
        <f t="shared" si="1216"/>
        <v>20</v>
      </c>
      <c r="N2257" s="1">
        <f t="shared" si="1186"/>
        <v>3</v>
      </c>
      <c r="O2257" s="2">
        <f t="shared" si="1204"/>
        <v>1.0006290099999999</v>
      </c>
      <c r="P2257" s="10">
        <f t="shared" si="1198"/>
        <v>1.00159898</v>
      </c>
      <c r="Q2257" s="10">
        <f t="shared" si="1192"/>
        <v>1.4565763287241222</v>
      </c>
      <c r="R2257" s="2">
        <f t="shared" si="1197"/>
        <v>1.45749252</v>
      </c>
      <c r="S2257" s="2">
        <f t="shared" si="1187"/>
        <v>1.4542510099999999</v>
      </c>
      <c r="T2257" s="2">
        <f t="shared" si="1205"/>
        <v>226458.05784677001</v>
      </c>
      <c r="U2257" s="2">
        <f t="shared" si="1206"/>
        <v>13920.041834141253</v>
      </c>
      <c r="V2257" s="2">
        <f t="shared" si="1207"/>
        <v>57222.018406027688</v>
      </c>
      <c r="W2257" s="2">
        <f t="shared" si="1208"/>
        <v>226863.49779775893</v>
      </c>
      <c r="X2257" s="27">
        <f t="shared" si="1209"/>
        <v>0</v>
      </c>
      <c r="Y2257" s="2">
        <f t="shared" si="1188"/>
        <v>0</v>
      </c>
      <c r="Z2257" s="67">
        <f t="shared" si="1210"/>
        <v>0</v>
      </c>
      <c r="AA2257" s="2">
        <f t="shared" si="1195"/>
        <v>0</v>
      </c>
      <c r="AB2257" s="26">
        <f t="shared" si="1217"/>
        <v>6.7299999999999999E-2</v>
      </c>
      <c r="AC2257" s="27">
        <f t="shared" si="1199"/>
        <v>3</v>
      </c>
      <c r="AD2257" s="27">
        <v>252</v>
      </c>
      <c r="AE2257" s="10">
        <f t="shared" si="1193"/>
        <v>1.0007756830000001</v>
      </c>
      <c r="AF2257" s="2">
        <f t="shared" si="1196"/>
        <v>175.65966567999999</v>
      </c>
      <c r="AG2257" s="2">
        <f t="shared" si="1211"/>
        <v>175.97415856000001</v>
      </c>
      <c r="AH2257" s="3" t="str">
        <f t="shared" si="1212"/>
        <v>-</v>
      </c>
      <c r="AI2257" s="4" t="str">
        <f t="shared" si="1194"/>
        <v>A+J=</v>
      </c>
      <c r="AJ2257" s="11">
        <f t="shared" si="1218"/>
        <v>43074</v>
      </c>
      <c r="AK2257" s="11"/>
      <c r="AL2257" s="4"/>
      <c r="AM2257" s="1"/>
      <c r="AN2257" s="11"/>
      <c r="AO2257" s="1"/>
      <c r="AP2257" s="1"/>
      <c r="AQ2257" s="1"/>
      <c r="AR2257" s="1"/>
      <c r="AS2257" s="6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</row>
    <row r="2258" spans="1:55" x14ac:dyDescent="0.2">
      <c r="A2258" s="144">
        <f t="shared" si="1213"/>
        <v>43047</v>
      </c>
      <c r="B2258" s="2">
        <f t="shared" si="1200"/>
        <v>227136.4158897867</v>
      </c>
      <c r="C2258" s="2">
        <f t="shared" si="1214"/>
        <v>155721.43755758999</v>
      </c>
      <c r="D2258" s="68">
        <f>SUM(Y2258:Y$2557)</f>
        <v>30643.942506899999</v>
      </c>
      <c r="E2258" s="68">
        <f t="shared" si="1201"/>
        <v>125077.49505068999</v>
      </c>
      <c r="F2258" s="72">
        <f t="shared" si="1189"/>
        <v>4860.83</v>
      </c>
      <c r="G2258" s="3">
        <f>IF(N2258=1,VLOOKUP(A2257,[1]Plan1!$BG$69:$BI$188,3),G2257)</f>
        <v>4881.25</v>
      </c>
      <c r="H2258" s="11">
        <f t="shared" si="1190"/>
        <v>42980</v>
      </c>
      <c r="I2258" s="11">
        <f t="shared" si="1191"/>
        <v>43010</v>
      </c>
      <c r="J2258" s="26">
        <f t="shared" si="1202"/>
        <v>4.2009286479880448E-3</v>
      </c>
      <c r="K2258" s="11">
        <f t="shared" si="1215"/>
        <v>43070</v>
      </c>
      <c r="L2258" s="11">
        <f t="shared" si="1203"/>
        <v>43070</v>
      </c>
      <c r="M2258" s="1">
        <f t="shared" si="1216"/>
        <v>20</v>
      </c>
      <c r="N2258" s="1">
        <f t="shared" si="1186"/>
        <v>4</v>
      </c>
      <c r="O2258" s="2">
        <f t="shared" si="1204"/>
        <v>1.0008387700000001</v>
      </c>
      <c r="P2258" s="10">
        <f t="shared" si="1198"/>
        <v>1.00159898</v>
      </c>
      <c r="Q2258" s="10">
        <f t="shared" si="1192"/>
        <v>1.4565763287241222</v>
      </c>
      <c r="R2258" s="2">
        <f t="shared" si="1197"/>
        <v>1.45779806</v>
      </c>
      <c r="S2258" s="2">
        <f t="shared" si="1187"/>
        <v>1.4542510099999999</v>
      </c>
      <c r="T2258" s="2">
        <f t="shared" si="1205"/>
        <v>226458.05784677001</v>
      </c>
      <c r="U2258" s="2">
        <f t="shared" si="1206"/>
        <v>13920.041834141253</v>
      </c>
      <c r="V2258" s="2">
        <f t="shared" si="1207"/>
        <v>57260.23458386548</v>
      </c>
      <c r="W2258" s="2">
        <f t="shared" si="1208"/>
        <v>226901.71397559671</v>
      </c>
      <c r="X2258" s="27">
        <f t="shared" si="1209"/>
        <v>0</v>
      </c>
      <c r="Y2258" s="2">
        <f t="shared" si="1188"/>
        <v>0</v>
      </c>
      <c r="Z2258" s="67">
        <f t="shared" si="1210"/>
        <v>0</v>
      </c>
      <c r="AA2258" s="2">
        <f t="shared" si="1195"/>
        <v>0</v>
      </c>
      <c r="AB2258" s="26">
        <f t="shared" si="1217"/>
        <v>6.7299999999999999E-2</v>
      </c>
      <c r="AC2258" s="27">
        <f t="shared" si="1199"/>
        <v>4</v>
      </c>
      <c r="AD2258" s="27">
        <v>252</v>
      </c>
      <c r="AE2258" s="10">
        <f t="shared" si="1193"/>
        <v>1.0010343770000001</v>
      </c>
      <c r="AF2258" s="2">
        <f t="shared" si="1196"/>
        <v>234.24300650000001</v>
      </c>
      <c r="AG2258" s="2">
        <f t="shared" si="1211"/>
        <v>234.70191419</v>
      </c>
      <c r="AH2258" s="3" t="str">
        <f t="shared" si="1212"/>
        <v>-</v>
      </c>
      <c r="AI2258" s="4" t="str">
        <f t="shared" si="1194"/>
        <v>A+J=</v>
      </c>
      <c r="AJ2258" s="11">
        <f t="shared" si="1218"/>
        <v>43074</v>
      </c>
      <c r="AK2258" s="11"/>
      <c r="AL2258" s="4"/>
      <c r="AM2258" s="1"/>
      <c r="AN2258" s="11"/>
      <c r="AO2258" s="1"/>
      <c r="AP2258" s="1"/>
      <c r="AQ2258" s="1"/>
      <c r="AR2258" s="1"/>
      <c r="AS2258" s="6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</row>
    <row r="2259" spans="1:55" x14ac:dyDescent="0.2">
      <c r="A2259" s="144">
        <f t="shared" si="1213"/>
        <v>43048</v>
      </c>
      <c r="B2259" s="2">
        <f t="shared" si="1200"/>
        <v>227233.40254212421</v>
      </c>
      <c r="C2259" s="2">
        <f t="shared" si="1214"/>
        <v>155721.43755758999</v>
      </c>
      <c r="D2259" s="68">
        <f>SUM(Y2259:Y$2557)</f>
        <v>30643.942506899999</v>
      </c>
      <c r="E2259" s="68">
        <f t="shared" si="1201"/>
        <v>125077.49505068999</v>
      </c>
      <c r="F2259" s="72">
        <f t="shared" si="1189"/>
        <v>4860.83</v>
      </c>
      <c r="G2259" s="3">
        <f>IF(N2259=1,VLOOKUP(A2258,[1]Plan1!$BG$69:$BI$188,3),G2258)</f>
        <v>4881.25</v>
      </c>
      <c r="H2259" s="11">
        <f t="shared" si="1190"/>
        <v>42980</v>
      </c>
      <c r="I2259" s="11">
        <f t="shared" si="1191"/>
        <v>43010</v>
      </c>
      <c r="J2259" s="26">
        <f t="shared" si="1202"/>
        <v>4.2009286479880448E-3</v>
      </c>
      <c r="K2259" s="11">
        <f t="shared" si="1215"/>
        <v>43070</v>
      </c>
      <c r="L2259" s="11">
        <f t="shared" si="1203"/>
        <v>43070</v>
      </c>
      <c r="M2259" s="1">
        <f t="shared" si="1216"/>
        <v>20</v>
      </c>
      <c r="N2259" s="1">
        <f t="shared" si="1186"/>
        <v>5</v>
      </c>
      <c r="O2259" s="2">
        <f t="shared" si="1204"/>
        <v>1.00104858</v>
      </c>
      <c r="P2259" s="10">
        <f t="shared" si="1198"/>
        <v>1.00159898</v>
      </c>
      <c r="Q2259" s="10">
        <f t="shared" si="1192"/>
        <v>1.4565763287241222</v>
      </c>
      <c r="R2259" s="2">
        <f t="shared" si="1197"/>
        <v>1.4581036599999999</v>
      </c>
      <c r="S2259" s="2">
        <f t="shared" si="1187"/>
        <v>1.4542510099999999</v>
      </c>
      <c r="T2259" s="2">
        <f t="shared" si="1205"/>
        <v>226458.05784677001</v>
      </c>
      <c r="U2259" s="2">
        <f t="shared" si="1206"/>
        <v>13920.041834141253</v>
      </c>
      <c r="V2259" s="2">
        <f t="shared" si="1207"/>
        <v>57298.458266352958</v>
      </c>
      <c r="W2259" s="2">
        <f t="shared" si="1208"/>
        <v>226939.93765808421</v>
      </c>
      <c r="X2259" s="27">
        <f t="shared" si="1209"/>
        <v>0</v>
      </c>
      <c r="Y2259" s="2">
        <f t="shared" si="1188"/>
        <v>0</v>
      </c>
      <c r="Z2259" s="67">
        <f t="shared" si="1210"/>
        <v>0</v>
      </c>
      <c r="AA2259" s="2">
        <f t="shared" si="1195"/>
        <v>0</v>
      </c>
      <c r="AB2259" s="26">
        <f t="shared" si="1217"/>
        <v>6.7299999999999999E-2</v>
      </c>
      <c r="AC2259" s="27">
        <f t="shared" si="1199"/>
        <v>5</v>
      </c>
      <c r="AD2259" s="27">
        <v>252</v>
      </c>
      <c r="AE2259" s="10">
        <f t="shared" si="1193"/>
        <v>1.0012931389999999</v>
      </c>
      <c r="AF2259" s="2">
        <f t="shared" si="1196"/>
        <v>292.84174646000002</v>
      </c>
      <c r="AG2259" s="2">
        <f t="shared" si="1211"/>
        <v>293.46488404000002</v>
      </c>
      <c r="AH2259" s="3" t="str">
        <f t="shared" si="1212"/>
        <v>-</v>
      </c>
      <c r="AI2259" s="4" t="str">
        <f t="shared" si="1194"/>
        <v>A+J=</v>
      </c>
      <c r="AJ2259" s="11">
        <f t="shared" si="1218"/>
        <v>43074</v>
      </c>
      <c r="AK2259" s="11"/>
      <c r="AL2259" s="4"/>
      <c r="AM2259" s="1"/>
      <c r="AN2259" s="11"/>
      <c r="AO2259" s="1"/>
      <c r="AP2259" s="1"/>
      <c r="AQ2259" s="1"/>
      <c r="AR2259" s="1"/>
      <c r="AS2259" s="6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</row>
    <row r="2260" spans="1:55" x14ac:dyDescent="0.2">
      <c r="A2260" s="144">
        <f t="shared" si="1213"/>
        <v>43049</v>
      </c>
      <c r="B2260" s="2">
        <f t="shared" si="1200"/>
        <v>227330.43022026645</v>
      </c>
      <c r="C2260" s="2">
        <f t="shared" si="1214"/>
        <v>155721.43755758999</v>
      </c>
      <c r="D2260" s="68">
        <f>SUM(Y2260:Y$2557)</f>
        <v>30643.942506899999</v>
      </c>
      <c r="E2260" s="68">
        <f t="shared" si="1201"/>
        <v>125077.49505068999</v>
      </c>
      <c r="F2260" s="72">
        <f t="shared" si="1189"/>
        <v>4860.83</v>
      </c>
      <c r="G2260" s="3">
        <f>IF(N2260=1,VLOOKUP(A2259,[1]Plan1!$BG$69:$BI$188,3),G2259)</f>
        <v>4881.25</v>
      </c>
      <c r="H2260" s="11">
        <f t="shared" si="1190"/>
        <v>42980</v>
      </c>
      <c r="I2260" s="11">
        <f t="shared" si="1191"/>
        <v>43010</v>
      </c>
      <c r="J2260" s="26">
        <f t="shared" si="1202"/>
        <v>4.2009286479880448E-3</v>
      </c>
      <c r="K2260" s="11">
        <f t="shared" si="1215"/>
        <v>43070</v>
      </c>
      <c r="L2260" s="11">
        <f t="shared" si="1203"/>
        <v>43070</v>
      </c>
      <c r="M2260" s="1">
        <f t="shared" si="1216"/>
        <v>20</v>
      </c>
      <c r="N2260" s="1">
        <f t="shared" si="1186"/>
        <v>6</v>
      </c>
      <c r="O2260" s="2">
        <f t="shared" si="1204"/>
        <v>1.0012584200000001</v>
      </c>
      <c r="P2260" s="10">
        <f t="shared" si="1198"/>
        <v>1.00159898</v>
      </c>
      <c r="Q2260" s="10">
        <f t="shared" si="1192"/>
        <v>1.4565763287241222</v>
      </c>
      <c r="R2260" s="2">
        <f t="shared" si="1197"/>
        <v>1.45840931</v>
      </c>
      <c r="S2260" s="2">
        <f t="shared" si="1187"/>
        <v>1.4542510099999999</v>
      </c>
      <c r="T2260" s="2">
        <f t="shared" si="1205"/>
        <v>226458.05784677001</v>
      </c>
      <c r="U2260" s="2">
        <f t="shared" si="1206"/>
        <v>13920.041834141253</v>
      </c>
      <c r="V2260" s="2">
        <f t="shared" si="1207"/>
        <v>57336.68820271521</v>
      </c>
      <c r="W2260" s="2">
        <f t="shared" si="1208"/>
        <v>226978.16759444645</v>
      </c>
      <c r="X2260" s="27">
        <f t="shared" si="1209"/>
        <v>0</v>
      </c>
      <c r="Y2260" s="2">
        <f t="shared" si="1188"/>
        <v>0</v>
      </c>
      <c r="Z2260" s="67">
        <f t="shared" si="1210"/>
        <v>0</v>
      </c>
      <c r="AA2260" s="2">
        <f t="shared" si="1195"/>
        <v>0</v>
      </c>
      <c r="AB2260" s="26">
        <f t="shared" si="1217"/>
        <v>6.7299999999999999E-2</v>
      </c>
      <c r="AC2260" s="27">
        <f t="shared" si="1199"/>
        <v>6</v>
      </c>
      <c r="AD2260" s="27">
        <v>252</v>
      </c>
      <c r="AE2260" s="10">
        <f t="shared" si="1193"/>
        <v>1.0015519669999999</v>
      </c>
      <c r="AF2260" s="2">
        <f t="shared" si="1196"/>
        <v>351.45543265999999</v>
      </c>
      <c r="AG2260" s="2">
        <f t="shared" si="1211"/>
        <v>352.26262581999998</v>
      </c>
      <c r="AH2260" s="3" t="str">
        <f t="shared" si="1212"/>
        <v>-</v>
      </c>
      <c r="AI2260" s="4" t="str">
        <f t="shared" si="1194"/>
        <v>A+J=</v>
      </c>
      <c r="AJ2260" s="11">
        <f t="shared" si="1218"/>
        <v>43074</v>
      </c>
      <c r="AK2260" s="11"/>
      <c r="AL2260" s="4"/>
      <c r="AM2260" s="1"/>
      <c r="AN2260" s="11"/>
      <c r="AO2260" s="1"/>
      <c r="AP2260" s="1"/>
      <c r="AQ2260" s="1"/>
      <c r="AR2260" s="1"/>
      <c r="AS2260" s="6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</row>
    <row r="2261" spans="1:55" x14ac:dyDescent="0.2">
      <c r="A2261" s="144">
        <f t="shared" si="1213"/>
        <v>43050</v>
      </c>
      <c r="B2261" s="2">
        <f t="shared" si="1200"/>
        <v>227427.50292278829</v>
      </c>
      <c r="C2261" s="2">
        <f t="shared" si="1214"/>
        <v>155721.43755758999</v>
      </c>
      <c r="D2261" s="68">
        <f>SUM(Y2261:Y$2557)</f>
        <v>30643.942506899999</v>
      </c>
      <c r="E2261" s="68">
        <f t="shared" si="1201"/>
        <v>125077.49505068999</v>
      </c>
      <c r="F2261" s="72">
        <f t="shared" si="1189"/>
        <v>4860.83</v>
      </c>
      <c r="G2261" s="3">
        <f>IF(N2261=1,VLOOKUP(A2260,[1]Plan1!$BG$69:$BI$188,3),G2260)</f>
        <v>4881.25</v>
      </c>
      <c r="H2261" s="11">
        <f t="shared" si="1190"/>
        <v>42980</v>
      </c>
      <c r="I2261" s="11">
        <f t="shared" si="1191"/>
        <v>43010</v>
      </c>
      <c r="J2261" s="26">
        <f t="shared" si="1202"/>
        <v>4.2009286479880448E-3</v>
      </c>
      <c r="K2261" s="11">
        <f t="shared" si="1215"/>
        <v>43070</v>
      </c>
      <c r="L2261" s="11">
        <f t="shared" si="1203"/>
        <v>43070</v>
      </c>
      <c r="M2261" s="1">
        <f t="shared" si="1216"/>
        <v>20</v>
      </c>
      <c r="N2261" s="1">
        <f t="shared" si="1186"/>
        <v>7</v>
      </c>
      <c r="O2261" s="2">
        <f t="shared" si="1204"/>
        <v>1.0014683200000001</v>
      </c>
      <c r="P2261" s="10">
        <f t="shared" si="1198"/>
        <v>1.00159898</v>
      </c>
      <c r="Q2261" s="10">
        <f t="shared" si="1192"/>
        <v>1.4565763287241222</v>
      </c>
      <c r="R2261" s="2">
        <f t="shared" si="1197"/>
        <v>1.45871504</v>
      </c>
      <c r="S2261" s="2">
        <f t="shared" si="1187"/>
        <v>1.4542510099999999</v>
      </c>
      <c r="T2261" s="2">
        <f t="shared" si="1205"/>
        <v>226458.05784677001</v>
      </c>
      <c r="U2261" s="2">
        <f t="shared" si="1206"/>
        <v>13920.041834141253</v>
      </c>
      <c r="V2261" s="2">
        <f t="shared" si="1207"/>
        <v>57374.928145277059</v>
      </c>
      <c r="W2261" s="2">
        <f t="shared" si="1208"/>
        <v>227016.40753700829</v>
      </c>
      <c r="X2261" s="27">
        <f t="shared" si="1209"/>
        <v>0</v>
      </c>
      <c r="Y2261" s="2">
        <f t="shared" si="1188"/>
        <v>0</v>
      </c>
      <c r="Z2261" s="67">
        <f t="shared" si="1210"/>
        <v>0</v>
      </c>
      <c r="AA2261" s="2">
        <f t="shared" si="1195"/>
        <v>0</v>
      </c>
      <c r="AB2261" s="26">
        <f t="shared" si="1217"/>
        <v>6.7299999999999999E-2</v>
      </c>
      <c r="AC2261" s="27">
        <f t="shared" si="1199"/>
        <v>7</v>
      </c>
      <c r="AD2261" s="27">
        <v>252</v>
      </c>
      <c r="AE2261" s="10">
        <f t="shared" si="1193"/>
        <v>1.0018108619999999</v>
      </c>
      <c r="AF2261" s="2">
        <f t="shared" si="1196"/>
        <v>410.08429153999998</v>
      </c>
      <c r="AG2261" s="2">
        <f t="shared" si="1211"/>
        <v>411.09538578000002</v>
      </c>
      <c r="AH2261" s="3" t="str">
        <f t="shared" si="1212"/>
        <v>-</v>
      </c>
      <c r="AI2261" s="4" t="str">
        <f t="shared" si="1194"/>
        <v>A+J=</v>
      </c>
      <c r="AJ2261" s="11">
        <f t="shared" si="1218"/>
        <v>43074</v>
      </c>
      <c r="AK2261" s="11"/>
      <c r="AL2261" s="4"/>
      <c r="AM2261" s="1"/>
      <c r="AN2261" s="11"/>
      <c r="AO2261" s="1"/>
      <c r="AP2261" s="1"/>
      <c r="AQ2261" s="1"/>
      <c r="AR2261" s="1"/>
      <c r="AS2261" s="6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</row>
    <row r="2262" spans="1:55" x14ac:dyDescent="0.2">
      <c r="A2262" s="144">
        <f t="shared" si="1213"/>
        <v>43051</v>
      </c>
      <c r="B2262" s="2">
        <f t="shared" si="1200"/>
        <v>227427.50292278829</v>
      </c>
      <c r="C2262" s="2">
        <f t="shared" si="1214"/>
        <v>155721.43755758999</v>
      </c>
      <c r="D2262" s="68">
        <f>SUM(Y2262:Y$2557)</f>
        <v>30643.942506899999</v>
      </c>
      <c r="E2262" s="68">
        <f t="shared" si="1201"/>
        <v>125077.49505068999</v>
      </c>
      <c r="F2262" s="72">
        <f t="shared" si="1189"/>
        <v>4860.83</v>
      </c>
      <c r="G2262" s="3">
        <f>IF(N2262=1,VLOOKUP(A2261,[1]Plan1!$BG$69:$BI$188,3),G2261)</f>
        <v>4881.25</v>
      </c>
      <c r="H2262" s="11">
        <f t="shared" si="1190"/>
        <v>42980</v>
      </c>
      <c r="I2262" s="11">
        <f t="shared" si="1191"/>
        <v>43010</v>
      </c>
      <c r="J2262" s="26">
        <f t="shared" si="1202"/>
        <v>4.2009286479880448E-3</v>
      </c>
      <c r="K2262" s="11">
        <f t="shared" si="1215"/>
        <v>43070</v>
      </c>
      <c r="L2262" s="11">
        <f t="shared" si="1203"/>
        <v>43070</v>
      </c>
      <c r="M2262" s="1">
        <f t="shared" si="1216"/>
        <v>20</v>
      </c>
      <c r="N2262" s="1">
        <f t="shared" si="1186"/>
        <v>7</v>
      </c>
      <c r="O2262" s="2">
        <f t="shared" si="1204"/>
        <v>1.0014683200000001</v>
      </c>
      <c r="P2262" s="10">
        <f t="shared" si="1198"/>
        <v>1.00159898</v>
      </c>
      <c r="Q2262" s="10">
        <f t="shared" si="1192"/>
        <v>1.4565763287241222</v>
      </c>
      <c r="R2262" s="2">
        <f t="shared" si="1197"/>
        <v>1.45871504</v>
      </c>
      <c r="S2262" s="2">
        <f t="shared" si="1187"/>
        <v>1.4542510099999999</v>
      </c>
      <c r="T2262" s="2">
        <f t="shared" si="1205"/>
        <v>226458.05784677001</v>
      </c>
      <c r="U2262" s="2">
        <f t="shared" si="1206"/>
        <v>13920.041834141253</v>
      </c>
      <c r="V2262" s="2">
        <f t="shared" si="1207"/>
        <v>57374.928145277059</v>
      </c>
      <c r="W2262" s="2">
        <f t="shared" si="1208"/>
        <v>227016.40753700829</v>
      </c>
      <c r="X2262" s="27">
        <f t="shared" si="1209"/>
        <v>0</v>
      </c>
      <c r="Y2262" s="2">
        <f t="shared" si="1188"/>
        <v>0</v>
      </c>
      <c r="Z2262" s="67">
        <f t="shared" si="1210"/>
        <v>0</v>
      </c>
      <c r="AA2262" s="2">
        <f t="shared" si="1195"/>
        <v>0</v>
      </c>
      <c r="AB2262" s="26">
        <f t="shared" si="1217"/>
        <v>6.7299999999999999E-2</v>
      </c>
      <c r="AC2262" s="27">
        <f t="shared" si="1199"/>
        <v>7</v>
      </c>
      <c r="AD2262" s="27">
        <v>252</v>
      </c>
      <c r="AE2262" s="10">
        <f t="shared" si="1193"/>
        <v>1.0018108619999999</v>
      </c>
      <c r="AF2262" s="2">
        <f t="shared" si="1196"/>
        <v>410.08429153999998</v>
      </c>
      <c r="AG2262" s="2">
        <f t="shared" si="1211"/>
        <v>411.09538578000002</v>
      </c>
      <c r="AH2262" s="3" t="str">
        <f t="shared" si="1212"/>
        <v>-</v>
      </c>
      <c r="AI2262" s="4" t="str">
        <f t="shared" si="1194"/>
        <v>A+J=</v>
      </c>
      <c r="AJ2262" s="11">
        <f t="shared" si="1218"/>
        <v>43074</v>
      </c>
      <c r="AK2262" s="11"/>
      <c r="AL2262" s="4"/>
      <c r="AM2262" s="1"/>
      <c r="AN2262" s="11"/>
      <c r="AO2262" s="1"/>
      <c r="AP2262" s="1"/>
      <c r="AQ2262" s="1"/>
      <c r="AR2262" s="1"/>
      <c r="AS2262" s="6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</row>
    <row r="2263" spans="1:55" x14ac:dyDescent="0.2">
      <c r="A2263" s="144">
        <f t="shared" si="1213"/>
        <v>43052</v>
      </c>
      <c r="B2263" s="2">
        <f t="shared" si="1200"/>
        <v>227427.50292278829</v>
      </c>
      <c r="C2263" s="2">
        <f t="shared" si="1214"/>
        <v>155721.43755758999</v>
      </c>
      <c r="D2263" s="68">
        <f>SUM(Y2263:Y$2557)</f>
        <v>30643.942506899999</v>
      </c>
      <c r="E2263" s="68">
        <f t="shared" si="1201"/>
        <v>125077.49505068999</v>
      </c>
      <c r="F2263" s="72">
        <f t="shared" si="1189"/>
        <v>4860.83</v>
      </c>
      <c r="G2263" s="3">
        <f>IF(N2263=1,VLOOKUP(A2262,[1]Plan1!$BG$69:$BI$188,3),G2262)</f>
        <v>4881.25</v>
      </c>
      <c r="H2263" s="11">
        <f t="shared" si="1190"/>
        <v>42980</v>
      </c>
      <c r="I2263" s="11">
        <f t="shared" si="1191"/>
        <v>43010</v>
      </c>
      <c r="J2263" s="26">
        <f t="shared" si="1202"/>
        <v>4.2009286479880448E-3</v>
      </c>
      <c r="K2263" s="11">
        <f t="shared" si="1215"/>
        <v>43070</v>
      </c>
      <c r="L2263" s="11">
        <f t="shared" si="1203"/>
        <v>43070</v>
      </c>
      <c r="M2263" s="1">
        <f t="shared" si="1216"/>
        <v>20</v>
      </c>
      <c r="N2263" s="1">
        <f t="shared" si="1186"/>
        <v>7</v>
      </c>
      <c r="O2263" s="2">
        <f t="shared" si="1204"/>
        <v>1.0014683200000001</v>
      </c>
      <c r="P2263" s="10">
        <f t="shared" si="1198"/>
        <v>1.00159898</v>
      </c>
      <c r="Q2263" s="10">
        <f t="shared" si="1192"/>
        <v>1.4565763287241222</v>
      </c>
      <c r="R2263" s="2">
        <f t="shared" si="1197"/>
        <v>1.45871504</v>
      </c>
      <c r="S2263" s="2">
        <f t="shared" si="1187"/>
        <v>1.4542510099999999</v>
      </c>
      <c r="T2263" s="2">
        <f t="shared" si="1205"/>
        <v>226458.05784677001</v>
      </c>
      <c r="U2263" s="2">
        <f t="shared" si="1206"/>
        <v>13920.041834141253</v>
      </c>
      <c r="V2263" s="2">
        <f t="shared" si="1207"/>
        <v>57374.928145277059</v>
      </c>
      <c r="W2263" s="2">
        <f t="shared" si="1208"/>
        <v>227016.40753700829</v>
      </c>
      <c r="X2263" s="27">
        <f t="shared" si="1209"/>
        <v>0</v>
      </c>
      <c r="Y2263" s="2">
        <f t="shared" si="1188"/>
        <v>0</v>
      </c>
      <c r="Z2263" s="67">
        <f t="shared" si="1210"/>
        <v>0</v>
      </c>
      <c r="AA2263" s="2">
        <f t="shared" si="1195"/>
        <v>0</v>
      </c>
      <c r="AB2263" s="26">
        <f t="shared" si="1217"/>
        <v>6.7299999999999999E-2</v>
      </c>
      <c r="AC2263" s="27">
        <f t="shared" si="1199"/>
        <v>7</v>
      </c>
      <c r="AD2263" s="27">
        <v>252</v>
      </c>
      <c r="AE2263" s="10">
        <f t="shared" si="1193"/>
        <v>1.0018108619999999</v>
      </c>
      <c r="AF2263" s="2">
        <f t="shared" si="1196"/>
        <v>410.08429153999998</v>
      </c>
      <c r="AG2263" s="2">
        <f t="shared" si="1211"/>
        <v>411.09538578000002</v>
      </c>
      <c r="AH2263" s="3" t="str">
        <f t="shared" si="1212"/>
        <v>-</v>
      </c>
      <c r="AI2263" s="4" t="str">
        <f t="shared" si="1194"/>
        <v>A+J=</v>
      </c>
      <c r="AJ2263" s="11">
        <f t="shared" si="1218"/>
        <v>43074</v>
      </c>
      <c r="AK2263" s="11"/>
      <c r="AL2263" s="4"/>
      <c r="AM2263" s="1"/>
      <c r="AN2263" s="11"/>
      <c r="AO2263" s="1"/>
      <c r="AP2263" s="1"/>
      <c r="AQ2263" s="1"/>
      <c r="AR2263" s="1"/>
      <c r="AS2263" s="6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</row>
    <row r="2264" spans="1:55" x14ac:dyDescent="0.2">
      <c r="A2264" s="144">
        <f t="shared" si="1213"/>
        <v>43053</v>
      </c>
      <c r="B2264" s="2">
        <f t="shared" si="1200"/>
        <v>227524.61713210493</v>
      </c>
      <c r="C2264" s="2">
        <f t="shared" si="1214"/>
        <v>155721.43755758999</v>
      </c>
      <c r="D2264" s="68">
        <f>SUM(Y2264:Y$2557)</f>
        <v>30643.942506899999</v>
      </c>
      <c r="E2264" s="68">
        <f t="shared" si="1201"/>
        <v>125077.49505068999</v>
      </c>
      <c r="F2264" s="72">
        <f t="shared" si="1189"/>
        <v>4860.83</v>
      </c>
      <c r="G2264" s="3">
        <f>IF(N2264=1,VLOOKUP(A2263,[1]Plan1!$BG$69:$BI$188,3),G2263)</f>
        <v>4881.25</v>
      </c>
      <c r="H2264" s="11">
        <f t="shared" si="1190"/>
        <v>42980</v>
      </c>
      <c r="I2264" s="11">
        <f t="shared" si="1191"/>
        <v>43010</v>
      </c>
      <c r="J2264" s="26">
        <f t="shared" si="1202"/>
        <v>4.2009286479880448E-3</v>
      </c>
      <c r="K2264" s="11">
        <f t="shared" si="1215"/>
        <v>43070</v>
      </c>
      <c r="L2264" s="11">
        <f t="shared" si="1203"/>
        <v>43070</v>
      </c>
      <c r="M2264" s="1">
        <f t="shared" si="1216"/>
        <v>20</v>
      </c>
      <c r="N2264" s="1">
        <f t="shared" si="1186"/>
        <v>8</v>
      </c>
      <c r="O2264" s="2">
        <f t="shared" si="1204"/>
        <v>1.0016782500000001</v>
      </c>
      <c r="P2264" s="10">
        <f t="shared" si="1198"/>
        <v>1.00159898</v>
      </c>
      <c r="Q2264" s="10">
        <f t="shared" si="1192"/>
        <v>1.4565763287241222</v>
      </c>
      <c r="R2264" s="2">
        <f t="shared" si="1197"/>
        <v>1.4590208200000001</v>
      </c>
      <c r="S2264" s="2">
        <f t="shared" si="1187"/>
        <v>1.4542510099999999</v>
      </c>
      <c r="T2264" s="2">
        <f t="shared" si="1205"/>
        <v>226458.05784677001</v>
      </c>
      <c r="U2264" s="2">
        <f t="shared" si="1206"/>
        <v>13920.041834141253</v>
      </c>
      <c r="V2264" s="2">
        <f t="shared" si="1207"/>
        <v>57413.174341713675</v>
      </c>
      <c r="W2264" s="2">
        <f t="shared" si="1208"/>
        <v>227054.65373344492</v>
      </c>
      <c r="X2264" s="27">
        <f t="shared" si="1209"/>
        <v>0</v>
      </c>
      <c r="Y2264" s="2">
        <f t="shared" si="1188"/>
        <v>0</v>
      </c>
      <c r="Z2264" s="67">
        <f t="shared" si="1210"/>
        <v>0</v>
      </c>
      <c r="AA2264" s="2">
        <f t="shared" si="1195"/>
        <v>0</v>
      </c>
      <c r="AB2264" s="26">
        <f t="shared" si="1217"/>
        <v>6.7299999999999999E-2</v>
      </c>
      <c r="AC2264" s="27">
        <f t="shared" si="1199"/>
        <v>8</v>
      </c>
      <c r="AD2264" s="27">
        <v>252</v>
      </c>
      <c r="AE2264" s="10">
        <f t="shared" si="1193"/>
        <v>1.002069825</v>
      </c>
      <c r="AF2264" s="2">
        <f t="shared" si="1196"/>
        <v>468.72854957999999</v>
      </c>
      <c r="AG2264" s="2">
        <f t="shared" si="1211"/>
        <v>469.96339866</v>
      </c>
      <c r="AH2264" s="3" t="str">
        <f t="shared" si="1212"/>
        <v>-</v>
      </c>
      <c r="AI2264" s="4" t="str">
        <f t="shared" si="1194"/>
        <v>A+J=</v>
      </c>
      <c r="AJ2264" s="11">
        <f t="shared" si="1218"/>
        <v>43074</v>
      </c>
      <c r="AK2264" s="11"/>
      <c r="AL2264" s="4"/>
      <c r="AM2264" s="1"/>
      <c r="AN2264" s="11"/>
      <c r="AO2264" s="1"/>
      <c r="AP2264" s="1"/>
      <c r="AQ2264" s="1"/>
      <c r="AR2264" s="1"/>
      <c r="AS2264" s="6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</row>
    <row r="2265" spans="1:55" x14ac:dyDescent="0.2">
      <c r="A2265" s="144">
        <f t="shared" si="1213"/>
        <v>43054</v>
      </c>
      <c r="B2265" s="2">
        <f t="shared" si="1200"/>
        <v>227621.77491406613</v>
      </c>
      <c r="C2265" s="2">
        <f t="shared" si="1214"/>
        <v>155721.43755758999</v>
      </c>
      <c r="D2265" s="68">
        <f>SUM(Y2265:Y$2557)</f>
        <v>30643.942506899999</v>
      </c>
      <c r="E2265" s="68">
        <f t="shared" si="1201"/>
        <v>125077.49505068999</v>
      </c>
      <c r="F2265" s="72">
        <f t="shared" si="1189"/>
        <v>4860.83</v>
      </c>
      <c r="G2265" s="3">
        <f>IF(N2265=1,VLOOKUP(A2264,[1]Plan1!$BG$69:$BI$188,3),G2264)</f>
        <v>4881.25</v>
      </c>
      <c r="H2265" s="11">
        <f t="shared" si="1190"/>
        <v>42980</v>
      </c>
      <c r="I2265" s="11">
        <f t="shared" si="1191"/>
        <v>43010</v>
      </c>
      <c r="J2265" s="26">
        <f t="shared" si="1202"/>
        <v>4.2009286479880448E-3</v>
      </c>
      <c r="K2265" s="11">
        <f t="shared" si="1215"/>
        <v>43070</v>
      </c>
      <c r="L2265" s="11">
        <f t="shared" si="1203"/>
        <v>43070</v>
      </c>
      <c r="M2265" s="1">
        <f t="shared" si="1216"/>
        <v>20</v>
      </c>
      <c r="N2265" s="1">
        <f t="shared" si="1186"/>
        <v>9</v>
      </c>
      <c r="O2265" s="2">
        <f t="shared" si="1204"/>
        <v>1.00188823</v>
      </c>
      <c r="P2265" s="10">
        <f t="shared" si="1198"/>
        <v>1.00159898</v>
      </c>
      <c r="Q2265" s="10">
        <f t="shared" si="1192"/>
        <v>1.4565763287241222</v>
      </c>
      <c r="R2265" s="2">
        <f t="shared" si="1197"/>
        <v>1.45932667</v>
      </c>
      <c r="S2265" s="2">
        <f t="shared" si="1187"/>
        <v>1.4542510099999999</v>
      </c>
      <c r="T2265" s="2">
        <f t="shared" si="1205"/>
        <v>226458.05784677001</v>
      </c>
      <c r="U2265" s="2">
        <f t="shared" si="1206"/>
        <v>13920.041834141253</v>
      </c>
      <c r="V2265" s="2">
        <f t="shared" si="1207"/>
        <v>57451.429293574918</v>
      </c>
      <c r="W2265" s="2">
        <f t="shared" si="1208"/>
        <v>227092.90868530615</v>
      </c>
      <c r="X2265" s="27">
        <f t="shared" si="1209"/>
        <v>0</v>
      </c>
      <c r="Y2265" s="2">
        <f t="shared" si="1188"/>
        <v>0</v>
      </c>
      <c r="Z2265" s="67">
        <f t="shared" si="1210"/>
        <v>0</v>
      </c>
      <c r="AA2265" s="2">
        <f t="shared" si="1195"/>
        <v>0</v>
      </c>
      <c r="AB2265" s="26">
        <f t="shared" si="1217"/>
        <v>6.7299999999999999E-2</v>
      </c>
      <c r="AC2265" s="27">
        <f t="shared" si="1199"/>
        <v>9</v>
      </c>
      <c r="AD2265" s="27">
        <v>252</v>
      </c>
      <c r="AE2265" s="10">
        <f t="shared" si="1193"/>
        <v>1.0023288539999999</v>
      </c>
      <c r="AF2265" s="2">
        <f t="shared" si="1196"/>
        <v>527.38775383999996</v>
      </c>
      <c r="AG2265" s="2">
        <f t="shared" si="1211"/>
        <v>528.86622876000001</v>
      </c>
      <c r="AH2265" s="3" t="str">
        <f t="shared" si="1212"/>
        <v>-</v>
      </c>
      <c r="AI2265" s="4" t="str">
        <f t="shared" si="1194"/>
        <v>A+J=</v>
      </c>
      <c r="AJ2265" s="11">
        <f t="shared" si="1218"/>
        <v>43074</v>
      </c>
      <c r="AK2265" s="11"/>
      <c r="AL2265" s="4"/>
      <c r="AM2265" s="1"/>
      <c r="AN2265" s="11"/>
      <c r="AO2265" s="1"/>
      <c r="AP2265" s="1"/>
      <c r="AQ2265" s="1"/>
      <c r="AR2265" s="1"/>
      <c r="AS2265" s="6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</row>
    <row r="2266" spans="1:55" x14ac:dyDescent="0.2">
      <c r="A2266" s="144">
        <f t="shared" si="1213"/>
        <v>43055</v>
      </c>
      <c r="B2266" s="2">
        <f t="shared" si="1200"/>
        <v>227621.77491406613</v>
      </c>
      <c r="C2266" s="2">
        <f t="shared" si="1214"/>
        <v>155721.43755758999</v>
      </c>
      <c r="D2266" s="68">
        <f>SUM(Y2266:Y$2557)</f>
        <v>30643.942506899999</v>
      </c>
      <c r="E2266" s="68">
        <f t="shared" si="1201"/>
        <v>125077.49505068999</v>
      </c>
      <c r="F2266" s="72">
        <f t="shared" si="1189"/>
        <v>4860.83</v>
      </c>
      <c r="G2266" s="3">
        <f>IF(N2266=1,VLOOKUP(A2265,[1]Plan1!$BG$69:$BI$188,3),G2265)</f>
        <v>4881.25</v>
      </c>
      <c r="H2266" s="11">
        <f t="shared" si="1190"/>
        <v>42980</v>
      </c>
      <c r="I2266" s="11">
        <f t="shared" si="1191"/>
        <v>43010</v>
      </c>
      <c r="J2266" s="26">
        <f t="shared" si="1202"/>
        <v>4.2009286479880448E-3</v>
      </c>
      <c r="K2266" s="11">
        <f t="shared" si="1215"/>
        <v>43070</v>
      </c>
      <c r="L2266" s="11">
        <f t="shared" si="1203"/>
        <v>43070</v>
      </c>
      <c r="M2266" s="1">
        <f t="shared" si="1216"/>
        <v>20</v>
      </c>
      <c r="N2266" s="1">
        <f t="shared" si="1186"/>
        <v>9</v>
      </c>
      <c r="O2266" s="2">
        <f t="shared" si="1204"/>
        <v>1.00188823</v>
      </c>
      <c r="P2266" s="10">
        <f t="shared" si="1198"/>
        <v>1.00159898</v>
      </c>
      <c r="Q2266" s="10">
        <f t="shared" si="1192"/>
        <v>1.4565763287241222</v>
      </c>
      <c r="R2266" s="2">
        <f t="shared" si="1197"/>
        <v>1.45932667</v>
      </c>
      <c r="S2266" s="2">
        <f t="shared" si="1187"/>
        <v>1.4542510099999999</v>
      </c>
      <c r="T2266" s="2">
        <f t="shared" si="1205"/>
        <v>226458.05784677001</v>
      </c>
      <c r="U2266" s="2">
        <f t="shared" si="1206"/>
        <v>13920.041834141253</v>
      </c>
      <c r="V2266" s="2">
        <f t="shared" si="1207"/>
        <v>57451.429293574918</v>
      </c>
      <c r="W2266" s="2">
        <f t="shared" si="1208"/>
        <v>227092.90868530615</v>
      </c>
      <c r="X2266" s="27">
        <f t="shared" si="1209"/>
        <v>0</v>
      </c>
      <c r="Y2266" s="2">
        <f t="shared" si="1188"/>
        <v>0</v>
      </c>
      <c r="Z2266" s="67">
        <f t="shared" si="1210"/>
        <v>0</v>
      </c>
      <c r="AA2266" s="2">
        <f t="shared" si="1195"/>
        <v>0</v>
      </c>
      <c r="AB2266" s="26">
        <f t="shared" si="1217"/>
        <v>6.7299999999999999E-2</v>
      </c>
      <c r="AC2266" s="27">
        <f t="shared" si="1199"/>
        <v>9</v>
      </c>
      <c r="AD2266" s="27">
        <v>252</v>
      </c>
      <c r="AE2266" s="10">
        <f t="shared" si="1193"/>
        <v>1.0023288539999999</v>
      </c>
      <c r="AF2266" s="2">
        <f t="shared" si="1196"/>
        <v>527.38775383999996</v>
      </c>
      <c r="AG2266" s="2">
        <f t="shared" si="1211"/>
        <v>528.86622876000001</v>
      </c>
      <c r="AH2266" s="3" t="str">
        <f t="shared" si="1212"/>
        <v>-</v>
      </c>
      <c r="AI2266" s="4" t="str">
        <f t="shared" si="1194"/>
        <v>A+J=</v>
      </c>
      <c r="AJ2266" s="11">
        <f t="shared" si="1218"/>
        <v>43074</v>
      </c>
      <c r="AK2266" s="11"/>
      <c r="AL2266" s="4"/>
      <c r="AM2266" s="1"/>
      <c r="AN2266" s="11"/>
      <c r="AO2266" s="1"/>
      <c r="AP2266" s="1"/>
      <c r="AQ2266" s="1"/>
      <c r="AR2266" s="1"/>
      <c r="AS2266" s="6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</row>
    <row r="2267" spans="1:55" x14ac:dyDescent="0.2">
      <c r="A2267" s="144">
        <f t="shared" si="1213"/>
        <v>43056</v>
      </c>
      <c r="B2267" s="2">
        <f t="shared" si="1200"/>
        <v>227718.97776419701</v>
      </c>
      <c r="C2267" s="2">
        <f t="shared" si="1214"/>
        <v>155721.43755758999</v>
      </c>
      <c r="D2267" s="68">
        <f>SUM(Y2267:Y$2557)</f>
        <v>30643.942506899999</v>
      </c>
      <c r="E2267" s="68">
        <f t="shared" si="1201"/>
        <v>125077.49505068999</v>
      </c>
      <c r="F2267" s="72">
        <f t="shared" si="1189"/>
        <v>4860.83</v>
      </c>
      <c r="G2267" s="3">
        <f>IF(N2267=1,VLOOKUP(A2266,[1]Plan1!$BG$69:$BI$188,3),G2266)</f>
        <v>4881.25</v>
      </c>
      <c r="H2267" s="11">
        <f t="shared" si="1190"/>
        <v>42980</v>
      </c>
      <c r="I2267" s="11">
        <f t="shared" si="1191"/>
        <v>43010</v>
      </c>
      <c r="J2267" s="26">
        <f t="shared" si="1202"/>
        <v>4.2009286479880448E-3</v>
      </c>
      <c r="K2267" s="11">
        <f t="shared" si="1215"/>
        <v>43070</v>
      </c>
      <c r="L2267" s="11">
        <f t="shared" si="1203"/>
        <v>43070</v>
      </c>
      <c r="M2267" s="1">
        <f t="shared" si="1216"/>
        <v>20</v>
      </c>
      <c r="N2267" s="1">
        <f t="shared" si="1186"/>
        <v>10</v>
      </c>
      <c r="O2267" s="2">
        <f t="shared" si="1204"/>
        <v>1.0020982599999999</v>
      </c>
      <c r="P2267" s="10">
        <f t="shared" si="1198"/>
        <v>1.00159898</v>
      </c>
      <c r="Q2267" s="10">
        <f t="shared" si="1192"/>
        <v>1.4565763287241222</v>
      </c>
      <c r="R2267" s="2">
        <f t="shared" si="1197"/>
        <v>1.4596325999999999</v>
      </c>
      <c r="S2267" s="2">
        <f t="shared" si="1187"/>
        <v>1.4542510099999999</v>
      </c>
      <c r="T2267" s="2">
        <f t="shared" si="1205"/>
        <v>226458.05784677001</v>
      </c>
      <c r="U2267" s="2">
        <f t="shared" si="1206"/>
        <v>13920.041834141253</v>
      </c>
      <c r="V2267" s="2">
        <f t="shared" si="1207"/>
        <v>57489.694251635767</v>
      </c>
      <c r="W2267" s="2">
        <f t="shared" si="1208"/>
        <v>227131.17364336702</v>
      </c>
      <c r="X2267" s="27">
        <f t="shared" si="1209"/>
        <v>0</v>
      </c>
      <c r="Y2267" s="2">
        <f t="shared" si="1188"/>
        <v>0</v>
      </c>
      <c r="Z2267" s="67">
        <f t="shared" si="1210"/>
        <v>0</v>
      </c>
      <c r="AA2267" s="2">
        <f t="shared" si="1195"/>
        <v>0</v>
      </c>
      <c r="AB2267" s="26">
        <f t="shared" si="1217"/>
        <v>6.7299999999999999E-2</v>
      </c>
      <c r="AC2267" s="27">
        <f t="shared" si="1199"/>
        <v>10</v>
      </c>
      <c r="AD2267" s="27">
        <v>252</v>
      </c>
      <c r="AE2267" s="10">
        <f t="shared" si="1193"/>
        <v>1.0025879499999999</v>
      </c>
      <c r="AF2267" s="2">
        <f t="shared" si="1196"/>
        <v>586.06213079999998</v>
      </c>
      <c r="AG2267" s="2">
        <f t="shared" si="1211"/>
        <v>587.80412082999999</v>
      </c>
      <c r="AH2267" s="3" t="str">
        <f t="shared" si="1212"/>
        <v>-</v>
      </c>
      <c r="AI2267" s="4" t="str">
        <f t="shared" si="1194"/>
        <v>A+J=</v>
      </c>
      <c r="AJ2267" s="11">
        <f t="shared" si="1218"/>
        <v>43074</v>
      </c>
      <c r="AK2267" s="11"/>
      <c r="AL2267" s="4"/>
      <c r="AM2267" s="1"/>
      <c r="AN2267" s="11"/>
      <c r="AO2267" s="1"/>
      <c r="AP2267" s="1"/>
      <c r="AQ2267" s="1"/>
      <c r="AR2267" s="1"/>
      <c r="AS2267" s="6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</row>
    <row r="2268" spans="1:55" x14ac:dyDescent="0.2">
      <c r="A2268" s="144">
        <f t="shared" si="1213"/>
        <v>43057</v>
      </c>
      <c r="B2268" s="2">
        <f t="shared" si="1200"/>
        <v>227816.22193495263</v>
      </c>
      <c r="C2268" s="2">
        <f t="shared" si="1214"/>
        <v>155721.43755758999</v>
      </c>
      <c r="D2268" s="68">
        <f>SUM(Y2268:Y$2557)</f>
        <v>30643.942506899999</v>
      </c>
      <c r="E2268" s="68">
        <f t="shared" si="1201"/>
        <v>125077.49505068999</v>
      </c>
      <c r="F2268" s="72">
        <f t="shared" si="1189"/>
        <v>4860.83</v>
      </c>
      <c r="G2268" s="3">
        <f>IF(N2268=1,VLOOKUP(A2267,[1]Plan1!$BG$69:$BI$188,3),G2267)</f>
        <v>4881.25</v>
      </c>
      <c r="H2268" s="11">
        <f t="shared" si="1190"/>
        <v>42980</v>
      </c>
      <c r="I2268" s="11">
        <f t="shared" si="1191"/>
        <v>43010</v>
      </c>
      <c r="J2268" s="26">
        <f t="shared" si="1202"/>
        <v>4.2009286479880448E-3</v>
      </c>
      <c r="K2268" s="11">
        <f t="shared" si="1215"/>
        <v>43070</v>
      </c>
      <c r="L2268" s="11">
        <f t="shared" si="1203"/>
        <v>43070</v>
      </c>
      <c r="M2268" s="1">
        <f t="shared" si="1216"/>
        <v>20</v>
      </c>
      <c r="N2268" s="1">
        <f t="shared" si="1186"/>
        <v>11</v>
      </c>
      <c r="O2268" s="2">
        <f t="shared" si="1204"/>
        <v>1.00230833</v>
      </c>
      <c r="P2268" s="10">
        <f t="shared" si="1198"/>
        <v>1.00159898</v>
      </c>
      <c r="Q2268" s="10">
        <f t="shared" si="1192"/>
        <v>1.4565763287241222</v>
      </c>
      <c r="R2268" s="2">
        <f t="shared" si="1197"/>
        <v>1.45993858</v>
      </c>
      <c r="S2268" s="2">
        <f t="shared" si="1187"/>
        <v>1.4542510099999999</v>
      </c>
      <c r="T2268" s="2">
        <f t="shared" si="1205"/>
        <v>226458.05784677001</v>
      </c>
      <c r="U2268" s="2">
        <f t="shared" si="1206"/>
        <v>13920.041834141253</v>
      </c>
      <c r="V2268" s="2">
        <f t="shared" si="1207"/>
        <v>57527.965463571381</v>
      </c>
      <c r="W2268" s="2">
        <f t="shared" si="1208"/>
        <v>227169.44485530263</v>
      </c>
      <c r="X2268" s="27">
        <f t="shared" si="1209"/>
        <v>0</v>
      </c>
      <c r="Y2268" s="2">
        <f t="shared" si="1188"/>
        <v>0</v>
      </c>
      <c r="Z2268" s="67">
        <f t="shared" si="1210"/>
        <v>0</v>
      </c>
      <c r="AA2268" s="2">
        <f t="shared" si="1195"/>
        <v>0</v>
      </c>
      <c r="AB2268" s="26">
        <f t="shared" si="1217"/>
        <v>6.7299999999999999E-2</v>
      </c>
      <c r="AC2268" s="27">
        <f t="shared" si="1199"/>
        <v>11</v>
      </c>
      <c r="AD2268" s="27">
        <v>252</v>
      </c>
      <c r="AE2268" s="10">
        <f t="shared" si="1193"/>
        <v>1.0028471130000001</v>
      </c>
      <c r="AF2268" s="2">
        <f t="shared" si="1196"/>
        <v>644.75168044999998</v>
      </c>
      <c r="AG2268" s="2">
        <f t="shared" si="1211"/>
        <v>646.77707965000002</v>
      </c>
      <c r="AH2268" s="3" t="str">
        <f t="shared" si="1212"/>
        <v>-</v>
      </c>
      <c r="AI2268" s="4" t="str">
        <f t="shared" si="1194"/>
        <v>A+J=</v>
      </c>
      <c r="AJ2268" s="11">
        <f t="shared" si="1218"/>
        <v>43074</v>
      </c>
      <c r="AK2268" s="11"/>
      <c r="AL2268" s="4"/>
      <c r="AM2268" s="1"/>
      <c r="AN2268" s="11"/>
      <c r="AO2268" s="1"/>
      <c r="AP2268" s="1"/>
      <c r="AQ2268" s="1"/>
      <c r="AR2268" s="1"/>
      <c r="AS2268" s="6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</row>
    <row r="2269" spans="1:55" x14ac:dyDescent="0.2">
      <c r="A2269" s="144">
        <f t="shared" si="1213"/>
        <v>43058</v>
      </c>
      <c r="B2269" s="2">
        <f t="shared" si="1200"/>
        <v>227816.22193495263</v>
      </c>
      <c r="C2269" s="2">
        <f t="shared" si="1214"/>
        <v>155721.43755758999</v>
      </c>
      <c r="D2269" s="68">
        <f>SUM(Y2269:Y$2557)</f>
        <v>30643.942506899999</v>
      </c>
      <c r="E2269" s="68">
        <f t="shared" si="1201"/>
        <v>125077.49505068999</v>
      </c>
      <c r="F2269" s="72">
        <f t="shared" si="1189"/>
        <v>4860.83</v>
      </c>
      <c r="G2269" s="3">
        <f>IF(N2269=1,VLOOKUP(A2268,[1]Plan1!$BG$69:$BI$188,3),G2268)</f>
        <v>4881.25</v>
      </c>
      <c r="H2269" s="11">
        <f t="shared" si="1190"/>
        <v>42980</v>
      </c>
      <c r="I2269" s="11">
        <f t="shared" si="1191"/>
        <v>43010</v>
      </c>
      <c r="J2269" s="26">
        <f t="shared" si="1202"/>
        <v>4.2009286479880448E-3</v>
      </c>
      <c r="K2269" s="11">
        <f t="shared" si="1215"/>
        <v>43070</v>
      </c>
      <c r="L2269" s="11">
        <f t="shared" si="1203"/>
        <v>43070</v>
      </c>
      <c r="M2269" s="1">
        <f t="shared" si="1216"/>
        <v>20</v>
      </c>
      <c r="N2269" s="1">
        <f t="shared" ref="N2269:N2332" si="1219">(M2269-(NETWORKDAYS(A2269,L2269,AN$137:AN$327)-1))</f>
        <v>11</v>
      </c>
      <c r="O2269" s="2">
        <f t="shared" si="1204"/>
        <v>1.00230833</v>
      </c>
      <c r="P2269" s="10">
        <f t="shared" si="1198"/>
        <v>1.00159898</v>
      </c>
      <c r="Q2269" s="10">
        <f t="shared" si="1192"/>
        <v>1.4565763287241222</v>
      </c>
      <c r="R2269" s="2">
        <f t="shared" si="1197"/>
        <v>1.45993858</v>
      </c>
      <c r="S2269" s="2">
        <f t="shared" si="1187"/>
        <v>1.4542510099999999</v>
      </c>
      <c r="T2269" s="2">
        <f t="shared" si="1205"/>
        <v>226458.05784677001</v>
      </c>
      <c r="U2269" s="2">
        <f t="shared" si="1206"/>
        <v>13920.041834141253</v>
      </c>
      <c r="V2269" s="2">
        <f t="shared" si="1207"/>
        <v>57527.965463571381</v>
      </c>
      <c r="W2269" s="2">
        <f t="shared" si="1208"/>
        <v>227169.44485530263</v>
      </c>
      <c r="X2269" s="27">
        <f t="shared" si="1209"/>
        <v>0</v>
      </c>
      <c r="Y2269" s="2">
        <f t="shared" si="1188"/>
        <v>0</v>
      </c>
      <c r="Z2269" s="67">
        <f t="shared" si="1210"/>
        <v>0</v>
      </c>
      <c r="AA2269" s="2">
        <f t="shared" si="1195"/>
        <v>0</v>
      </c>
      <c r="AB2269" s="26">
        <f t="shared" si="1217"/>
        <v>6.7299999999999999E-2</v>
      </c>
      <c r="AC2269" s="27">
        <f t="shared" si="1199"/>
        <v>11</v>
      </c>
      <c r="AD2269" s="27">
        <v>252</v>
      </c>
      <c r="AE2269" s="10">
        <f t="shared" si="1193"/>
        <v>1.0028471130000001</v>
      </c>
      <c r="AF2269" s="2">
        <f t="shared" si="1196"/>
        <v>644.75168044999998</v>
      </c>
      <c r="AG2269" s="2">
        <f t="shared" si="1211"/>
        <v>646.77707965000002</v>
      </c>
      <c r="AH2269" s="3" t="str">
        <f t="shared" si="1212"/>
        <v>-</v>
      </c>
      <c r="AI2269" s="4" t="str">
        <f t="shared" si="1194"/>
        <v>A+J=</v>
      </c>
      <c r="AJ2269" s="11">
        <f t="shared" si="1218"/>
        <v>43074</v>
      </c>
      <c r="AK2269" s="11"/>
      <c r="AL2269" s="4"/>
      <c r="AM2269" s="1"/>
      <c r="AN2269" s="11"/>
      <c r="AO2269" s="1"/>
      <c r="AP2269" s="1"/>
      <c r="AQ2269" s="1"/>
      <c r="AR2269" s="1"/>
      <c r="AS2269" s="6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</row>
    <row r="2270" spans="1:55" x14ac:dyDescent="0.2">
      <c r="A2270" s="144">
        <f t="shared" si="1213"/>
        <v>43059</v>
      </c>
      <c r="B2270" s="2">
        <f t="shared" si="1200"/>
        <v>227816.22193495263</v>
      </c>
      <c r="C2270" s="2">
        <f t="shared" si="1214"/>
        <v>155721.43755758999</v>
      </c>
      <c r="D2270" s="68">
        <f>SUM(Y2270:Y$2557)</f>
        <v>30643.942506899999</v>
      </c>
      <c r="E2270" s="68">
        <f t="shared" si="1201"/>
        <v>125077.49505068999</v>
      </c>
      <c r="F2270" s="72">
        <f t="shared" si="1189"/>
        <v>4860.83</v>
      </c>
      <c r="G2270" s="3">
        <f>IF(N2270=1,VLOOKUP(A2269,[1]Plan1!$BG$69:$BI$188,3),G2269)</f>
        <v>4881.25</v>
      </c>
      <c r="H2270" s="11">
        <f t="shared" si="1190"/>
        <v>42980</v>
      </c>
      <c r="I2270" s="11">
        <f t="shared" si="1191"/>
        <v>43010</v>
      </c>
      <c r="J2270" s="26">
        <f t="shared" si="1202"/>
        <v>4.2009286479880448E-3</v>
      </c>
      <c r="K2270" s="11">
        <f t="shared" si="1215"/>
        <v>43070</v>
      </c>
      <c r="L2270" s="11">
        <f t="shared" si="1203"/>
        <v>43070</v>
      </c>
      <c r="M2270" s="1">
        <f t="shared" si="1216"/>
        <v>20</v>
      </c>
      <c r="N2270" s="1">
        <f t="shared" si="1219"/>
        <v>11</v>
      </c>
      <c r="O2270" s="2">
        <f t="shared" si="1204"/>
        <v>1.00230833</v>
      </c>
      <c r="P2270" s="10">
        <f t="shared" si="1198"/>
        <v>1.00159898</v>
      </c>
      <c r="Q2270" s="10">
        <f t="shared" si="1192"/>
        <v>1.4565763287241222</v>
      </c>
      <c r="R2270" s="2">
        <f t="shared" si="1197"/>
        <v>1.45993858</v>
      </c>
      <c r="S2270" s="2">
        <f t="shared" ref="S2270:S2333" si="1220">IF(AND(X2270&gt;0,MONTH(A2270)=10),R2270,S2269)</f>
        <v>1.4542510099999999</v>
      </c>
      <c r="T2270" s="2">
        <f t="shared" si="1205"/>
        <v>226458.05784677001</v>
      </c>
      <c r="U2270" s="2">
        <f t="shared" si="1206"/>
        <v>13920.041834141253</v>
      </c>
      <c r="V2270" s="2">
        <f t="shared" si="1207"/>
        <v>57527.965463571381</v>
      </c>
      <c r="W2270" s="2">
        <f t="shared" si="1208"/>
        <v>227169.44485530263</v>
      </c>
      <c r="X2270" s="27">
        <f t="shared" si="1209"/>
        <v>0</v>
      </c>
      <c r="Y2270" s="2">
        <f t="shared" ref="Y2270:Y2333" si="1221">IF(X2270&gt;0,VLOOKUP(A2270,AN$12:AR$131,5),0)</f>
        <v>0</v>
      </c>
      <c r="Z2270" s="67">
        <f t="shared" si="1210"/>
        <v>0</v>
      </c>
      <c r="AA2270" s="2">
        <f t="shared" si="1195"/>
        <v>0</v>
      </c>
      <c r="AB2270" s="26">
        <f t="shared" si="1217"/>
        <v>6.7299999999999999E-2</v>
      </c>
      <c r="AC2270" s="27">
        <f t="shared" si="1199"/>
        <v>11</v>
      </c>
      <c r="AD2270" s="27">
        <v>252</v>
      </c>
      <c r="AE2270" s="10">
        <f t="shared" si="1193"/>
        <v>1.0028471130000001</v>
      </c>
      <c r="AF2270" s="2">
        <f t="shared" si="1196"/>
        <v>644.75168044999998</v>
      </c>
      <c r="AG2270" s="2">
        <f t="shared" si="1211"/>
        <v>646.77707965000002</v>
      </c>
      <c r="AH2270" s="3" t="str">
        <f t="shared" si="1212"/>
        <v>-</v>
      </c>
      <c r="AI2270" s="4" t="str">
        <f t="shared" si="1194"/>
        <v>A+J=</v>
      </c>
      <c r="AJ2270" s="11">
        <f t="shared" si="1218"/>
        <v>43074</v>
      </c>
      <c r="AK2270" s="11"/>
      <c r="AL2270" s="4"/>
      <c r="AM2270" s="1"/>
      <c r="AN2270" s="11"/>
      <c r="AO2270" s="1"/>
      <c r="AP2270" s="1"/>
      <c r="AQ2270" s="1"/>
      <c r="AR2270" s="1"/>
      <c r="AS2270" s="6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</row>
    <row r="2271" spans="1:55" x14ac:dyDescent="0.2">
      <c r="A2271" s="144">
        <f t="shared" si="1213"/>
        <v>43060</v>
      </c>
      <c r="B2271" s="2">
        <f t="shared" si="1200"/>
        <v>227913.50869354795</v>
      </c>
      <c r="C2271" s="2">
        <f t="shared" si="1214"/>
        <v>155721.43755758999</v>
      </c>
      <c r="D2271" s="68">
        <f>SUM(Y2271:Y$2557)</f>
        <v>30643.942506899999</v>
      </c>
      <c r="E2271" s="68">
        <f t="shared" si="1201"/>
        <v>125077.49505068999</v>
      </c>
      <c r="F2271" s="72">
        <f t="shared" ref="F2271:F2334" si="1222">IF(G2271=G2270,F2270,G2270)</f>
        <v>4860.83</v>
      </c>
      <c r="G2271" s="3">
        <f>IF(N2271=1,VLOOKUP(A2270,[1]Plan1!$BG$69:$BI$188,3),G2270)</f>
        <v>4881.25</v>
      </c>
      <c r="H2271" s="11">
        <f t="shared" ref="H2271:H2334" si="1223">EDATE(I2271,-1)</f>
        <v>42980</v>
      </c>
      <c r="I2271" s="11">
        <f t="shared" ref="I2271:I2334" si="1224">IF(X2270&gt;0,EDATE(A2271,-1),+I2270)</f>
        <v>43010</v>
      </c>
      <c r="J2271" s="26">
        <f t="shared" si="1202"/>
        <v>4.2009286479880448E-3</v>
      </c>
      <c r="K2271" s="11">
        <f t="shared" si="1215"/>
        <v>43070</v>
      </c>
      <c r="L2271" s="11">
        <f t="shared" si="1203"/>
        <v>43070</v>
      </c>
      <c r="M2271" s="1">
        <f t="shared" si="1216"/>
        <v>20</v>
      </c>
      <c r="N2271" s="1">
        <f t="shared" si="1219"/>
        <v>12</v>
      </c>
      <c r="O2271" s="2">
        <f t="shared" si="1204"/>
        <v>1.00251844</v>
      </c>
      <c r="P2271" s="10">
        <f t="shared" si="1198"/>
        <v>1.00159898</v>
      </c>
      <c r="Q2271" s="10">
        <f t="shared" ref="Q2271:Q2334" si="1225">IF(L2271&gt;L2270,Q2270*P2271,Q2270)</f>
        <v>1.4565763287241222</v>
      </c>
      <c r="R2271" s="2">
        <f t="shared" si="1197"/>
        <v>1.4602446200000001</v>
      </c>
      <c r="S2271" s="2">
        <f t="shared" si="1220"/>
        <v>1.4542510099999999</v>
      </c>
      <c r="T2271" s="2">
        <f t="shared" si="1205"/>
        <v>226458.05784677001</v>
      </c>
      <c r="U2271" s="2">
        <f t="shared" si="1206"/>
        <v>13920.041834141253</v>
      </c>
      <c r="V2271" s="2">
        <f t="shared" si="1207"/>
        <v>57566.244180156711</v>
      </c>
      <c r="W2271" s="2">
        <f t="shared" si="1208"/>
        <v>227207.72357188794</v>
      </c>
      <c r="X2271" s="27">
        <f t="shared" si="1209"/>
        <v>0</v>
      </c>
      <c r="Y2271" s="2">
        <f t="shared" si="1221"/>
        <v>0</v>
      </c>
      <c r="Z2271" s="67">
        <f t="shared" si="1210"/>
        <v>0</v>
      </c>
      <c r="AA2271" s="2">
        <f t="shared" si="1195"/>
        <v>0</v>
      </c>
      <c r="AB2271" s="26">
        <f t="shared" si="1217"/>
        <v>6.7299999999999999E-2</v>
      </c>
      <c r="AC2271" s="27">
        <f t="shared" si="1199"/>
        <v>12</v>
      </c>
      <c r="AD2271" s="27">
        <v>252</v>
      </c>
      <c r="AE2271" s="10">
        <f t="shared" ref="AE2271:AE2334" si="1226">ROUND((1+AB2271)^TRUNC((AC2271/AD2271),9),9)</f>
        <v>1.003106343</v>
      </c>
      <c r="AF2271" s="2">
        <f t="shared" si="1196"/>
        <v>703.45640277999996</v>
      </c>
      <c r="AG2271" s="2">
        <f t="shared" si="1211"/>
        <v>705.78512165999996</v>
      </c>
      <c r="AH2271" s="3" t="str">
        <f t="shared" si="1212"/>
        <v>-</v>
      </c>
      <c r="AI2271" s="4" t="str">
        <f t="shared" si="1194"/>
        <v>A+J=</v>
      </c>
      <c r="AJ2271" s="11">
        <f t="shared" si="1218"/>
        <v>43074</v>
      </c>
      <c r="AK2271" s="11"/>
      <c r="AL2271" s="4"/>
      <c r="AM2271" s="1"/>
      <c r="AN2271" s="11"/>
      <c r="AO2271" s="1"/>
      <c r="AP2271" s="1"/>
      <c r="AQ2271" s="1"/>
      <c r="AR2271" s="1"/>
      <c r="AS2271" s="6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</row>
    <row r="2272" spans="1:55" x14ac:dyDescent="0.2">
      <c r="A2272" s="144">
        <f t="shared" si="1213"/>
        <v>43061</v>
      </c>
      <c r="B2272" s="2">
        <f t="shared" si="1200"/>
        <v>228010.83805352295</v>
      </c>
      <c r="C2272" s="2">
        <f t="shared" si="1214"/>
        <v>155721.43755758999</v>
      </c>
      <c r="D2272" s="68">
        <f>SUM(Y2272:Y$2557)</f>
        <v>30643.942506899999</v>
      </c>
      <c r="E2272" s="68">
        <f t="shared" si="1201"/>
        <v>125077.49505068999</v>
      </c>
      <c r="F2272" s="72">
        <f t="shared" si="1222"/>
        <v>4860.83</v>
      </c>
      <c r="G2272" s="3">
        <f>IF(N2272=1,VLOOKUP(A2271,[1]Plan1!$BG$69:$BI$188,3),G2271)</f>
        <v>4881.25</v>
      </c>
      <c r="H2272" s="11">
        <f t="shared" si="1223"/>
        <v>42980</v>
      </c>
      <c r="I2272" s="11">
        <f t="shared" si="1224"/>
        <v>43010</v>
      </c>
      <c r="J2272" s="26">
        <f t="shared" si="1202"/>
        <v>4.2009286479880448E-3</v>
      </c>
      <c r="K2272" s="11">
        <f t="shared" si="1215"/>
        <v>43070</v>
      </c>
      <c r="L2272" s="11">
        <f t="shared" si="1203"/>
        <v>43070</v>
      </c>
      <c r="M2272" s="1">
        <f t="shared" si="1216"/>
        <v>20</v>
      </c>
      <c r="N2272" s="1">
        <f t="shared" si="1219"/>
        <v>13</v>
      </c>
      <c r="O2272" s="2">
        <f t="shared" si="1204"/>
        <v>1.00272859</v>
      </c>
      <c r="P2272" s="10">
        <f t="shared" si="1198"/>
        <v>1.00159898</v>
      </c>
      <c r="Q2272" s="10">
        <f t="shared" si="1225"/>
        <v>1.4565763287241222</v>
      </c>
      <c r="R2272" s="2">
        <f t="shared" si="1197"/>
        <v>1.4605507200000001</v>
      </c>
      <c r="S2272" s="2">
        <f t="shared" si="1220"/>
        <v>1.4542510099999999</v>
      </c>
      <c r="T2272" s="2">
        <f t="shared" si="1205"/>
        <v>226458.05784677001</v>
      </c>
      <c r="U2272" s="2">
        <f t="shared" si="1206"/>
        <v>13920.041834141253</v>
      </c>
      <c r="V2272" s="2">
        <f t="shared" si="1207"/>
        <v>57604.530401391719</v>
      </c>
      <c r="W2272" s="2">
        <f t="shared" si="1208"/>
        <v>227246.00979312294</v>
      </c>
      <c r="X2272" s="27">
        <f t="shared" si="1209"/>
        <v>0</v>
      </c>
      <c r="Y2272" s="2">
        <f t="shared" si="1221"/>
        <v>0</v>
      </c>
      <c r="Z2272" s="67">
        <f t="shared" si="1210"/>
        <v>0</v>
      </c>
      <c r="AA2272" s="2">
        <f t="shared" si="1195"/>
        <v>0</v>
      </c>
      <c r="AB2272" s="26">
        <f t="shared" si="1217"/>
        <v>6.7299999999999999E-2</v>
      </c>
      <c r="AC2272" s="27">
        <f t="shared" si="1199"/>
        <v>13</v>
      </c>
      <c r="AD2272" s="27">
        <v>252</v>
      </c>
      <c r="AE2272" s="10">
        <f t="shared" si="1226"/>
        <v>1.0033656399999999</v>
      </c>
      <c r="AF2272" s="2">
        <f t="shared" si="1196"/>
        <v>762.17629781000005</v>
      </c>
      <c r="AG2272" s="2">
        <f t="shared" si="1211"/>
        <v>764.82826039999998</v>
      </c>
      <c r="AH2272" s="3" t="str">
        <f t="shared" si="1212"/>
        <v>-</v>
      </c>
      <c r="AI2272" s="4" t="str">
        <f t="shared" si="1194"/>
        <v>A+J=</v>
      </c>
      <c r="AJ2272" s="11">
        <f t="shared" si="1218"/>
        <v>43074</v>
      </c>
      <c r="AK2272" s="11"/>
      <c r="AL2272" s="4"/>
      <c r="AM2272" s="1"/>
      <c r="AN2272" s="11"/>
      <c r="AO2272" s="1"/>
      <c r="AP2272" s="1"/>
      <c r="AQ2272" s="1"/>
      <c r="AR2272" s="1"/>
      <c r="AS2272" s="6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</row>
    <row r="2273" spans="1:55" x14ac:dyDescent="0.2">
      <c r="A2273" s="144">
        <f t="shared" si="1213"/>
        <v>43062</v>
      </c>
      <c r="B2273" s="2">
        <f t="shared" si="1200"/>
        <v>228108.21379432251</v>
      </c>
      <c r="C2273" s="2">
        <f t="shared" si="1214"/>
        <v>155721.43755758999</v>
      </c>
      <c r="D2273" s="68">
        <f>SUM(Y2273:Y$2557)</f>
        <v>30643.942506899999</v>
      </c>
      <c r="E2273" s="68">
        <f t="shared" si="1201"/>
        <v>125077.49505068999</v>
      </c>
      <c r="F2273" s="72">
        <f t="shared" si="1222"/>
        <v>4860.83</v>
      </c>
      <c r="G2273" s="3">
        <f>IF(N2273=1,VLOOKUP(A2272,[1]Plan1!$BG$69:$BI$188,3),G2272)</f>
        <v>4881.25</v>
      </c>
      <c r="H2273" s="11">
        <f t="shared" si="1223"/>
        <v>42980</v>
      </c>
      <c r="I2273" s="11">
        <f t="shared" si="1224"/>
        <v>43010</v>
      </c>
      <c r="J2273" s="26">
        <f t="shared" si="1202"/>
        <v>4.2009286479880448E-3</v>
      </c>
      <c r="K2273" s="11">
        <f t="shared" si="1215"/>
        <v>43070</v>
      </c>
      <c r="L2273" s="11">
        <f t="shared" si="1203"/>
        <v>43070</v>
      </c>
      <c r="M2273" s="1">
        <f t="shared" si="1216"/>
        <v>20</v>
      </c>
      <c r="N2273" s="1">
        <f t="shared" si="1219"/>
        <v>14</v>
      </c>
      <c r="O2273" s="2">
        <f t="shared" si="1204"/>
        <v>1.0029387999999999</v>
      </c>
      <c r="P2273" s="10">
        <f t="shared" si="1198"/>
        <v>1.00159898</v>
      </c>
      <c r="Q2273" s="10">
        <f t="shared" si="1225"/>
        <v>1.4565763287241222</v>
      </c>
      <c r="R2273" s="2">
        <f t="shared" si="1197"/>
        <v>1.46085691</v>
      </c>
      <c r="S2273" s="2">
        <f t="shared" si="1220"/>
        <v>1.4542510099999999</v>
      </c>
      <c r="T2273" s="2">
        <f t="shared" si="1205"/>
        <v>226458.05784677001</v>
      </c>
      <c r="U2273" s="2">
        <f t="shared" si="1206"/>
        <v>13920.041834141253</v>
      </c>
      <c r="V2273" s="2">
        <f t="shared" si="1207"/>
        <v>57642.827879601275</v>
      </c>
      <c r="W2273" s="2">
        <f t="shared" si="1208"/>
        <v>227284.30727133251</v>
      </c>
      <c r="X2273" s="27">
        <f t="shared" si="1209"/>
        <v>0</v>
      </c>
      <c r="Y2273" s="2">
        <f t="shared" si="1221"/>
        <v>0</v>
      </c>
      <c r="Z2273" s="67">
        <f t="shared" si="1210"/>
        <v>0</v>
      </c>
      <c r="AA2273" s="2">
        <f t="shared" si="1195"/>
        <v>0</v>
      </c>
      <c r="AB2273" s="26">
        <f t="shared" si="1217"/>
        <v>6.7299999999999999E-2</v>
      </c>
      <c r="AC2273" s="27">
        <f t="shared" si="1199"/>
        <v>14</v>
      </c>
      <c r="AD2273" s="27">
        <v>252</v>
      </c>
      <c r="AE2273" s="10">
        <f t="shared" si="1226"/>
        <v>1.0036250040000001</v>
      </c>
      <c r="AF2273" s="2">
        <f t="shared" si="1196"/>
        <v>820.91136552</v>
      </c>
      <c r="AG2273" s="2">
        <f t="shared" si="1211"/>
        <v>823.90652298999998</v>
      </c>
      <c r="AH2273" s="3" t="str">
        <f t="shared" si="1212"/>
        <v>-</v>
      </c>
      <c r="AI2273" s="4" t="str">
        <f t="shared" si="1194"/>
        <v>A+J=</v>
      </c>
      <c r="AJ2273" s="11">
        <f t="shared" si="1218"/>
        <v>43074</v>
      </c>
      <c r="AK2273" s="11"/>
      <c r="AL2273" s="4"/>
      <c r="AM2273" s="1"/>
      <c r="AN2273" s="11"/>
      <c r="AO2273" s="1"/>
      <c r="AP2273" s="1"/>
      <c r="AQ2273" s="1"/>
      <c r="AR2273" s="1"/>
      <c r="AS2273" s="6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</row>
    <row r="2274" spans="1:55" x14ac:dyDescent="0.2">
      <c r="A2274" s="144">
        <f t="shared" si="1213"/>
        <v>43063</v>
      </c>
      <c r="B2274" s="2">
        <f t="shared" si="1200"/>
        <v>228205.62965425191</v>
      </c>
      <c r="C2274" s="2">
        <f t="shared" si="1214"/>
        <v>155721.43755758999</v>
      </c>
      <c r="D2274" s="68">
        <f>SUM(Y2274:Y$2557)</f>
        <v>30643.942506899999</v>
      </c>
      <c r="E2274" s="68">
        <f t="shared" si="1201"/>
        <v>125077.49505068999</v>
      </c>
      <c r="F2274" s="72">
        <f t="shared" si="1222"/>
        <v>4860.83</v>
      </c>
      <c r="G2274" s="3">
        <f>IF(N2274=1,VLOOKUP(A2273,[1]Plan1!$BG$69:$BI$188,3),G2273)</f>
        <v>4881.25</v>
      </c>
      <c r="H2274" s="11">
        <f t="shared" si="1223"/>
        <v>42980</v>
      </c>
      <c r="I2274" s="11">
        <f t="shared" si="1224"/>
        <v>43010</v>
      </c>
      <c r="J2274" s="26">
        <f t="shared" si="1202"/>
        <v>4.2009286479880448E-3</v>
      </c>
      <c r="K2274" s="11">
        <f t="shared" si="1215"/>
        <v>43070</v>
      </c>
      <c r="L2274" s="11">
        <f t="shared" si="1203"/>
        <v>43070</v>
      </c>
      <c r="M2274" s="1">
        <f t="shared" si="1216"/>
        <v>20</v>
      </c>
      <c r="N2274" s="1">
        <f t="shared" si="1219"/>
        <v>15</v>
      </c>
      <c r="O2274" s="2">
        <f t="shared" si="1204"/>
        <v>1.00314904</v>
      </c>
      <c r="P2274" s="10">
        <f t="shared" si="1198"/>
        <v>1.00159898</v>
      </c>
      <c r="Q2274" s="10">
        <f t="shared" si="1225"/>
        <v>1.4565763287241222</v>
      </c>
      <c r="R2274" s="2">
        <f t="shared" si="1197"/>
        <v>1.46116314</v>
      </c>
      <c r="S2274" s="2">
        <f t="shared" si="1220"/>
        <v>1.4542510099999999</v>
      </c>
      <c r="T2274" s="2">
        <f t="shared" si="1205"/>
        <v>226458.05784677001</v>
      </c>
      <c r="U2274" s="2">
        <f t="shared" si="1206"/>
        <v>13920.041834141253</v>
      </c>
      <c r="V2274" s="2">
        <f t="shared" si="1207"/>
        <v>57681.130360910662</v>
      </c>
      <c r="W2274" s="2">
        <f t="shared" si="1208"/>
        <v>227322.6097526419</v>
      </c>
      <c r="X2274" s="27">
        <f t="shared" si="1209"/>
        <v>0</v>
      </c>
      <c r="Y2274" s="2">
        <f t="shared" si="1221"/>
        <v>0</v>
      </c>
      <c r="Z2274" s="67">
        <f t="shared" si="1210"/>
        <v>0</v>
      </c>
      <c r="AA2274" s="2">
        <f t="shared" si="1195"/>
        <v>0</v>
      </c>
      <c r="AB2274" s="26">
        <f t="shared" si="1217"/>
        <v>6.7299999999999999E-2</v>
      </c>
      <c r="AC2274" s="27">
        <f t="shared" si="1199"/>
        <v>15</v>
      </c>
      <c r="AD2274" s="27">
        <v>252</v>
      </c>
      <c r="AE2274" s="10">
        <f t="shared" si="1226"/>
        <v>1.003884435</v>
      </c>
      <c r="AF2274" s="2">
        <f t="shared" si="1196"/>
        <v>879.66160592999995</v>
      </c>
      <c r="AG2274" s="2">
        <f t="shared" si="1211"/>
        <v>883.01990161000003</v>
      </c>
      <c r="AH2274" s="3" t="str">
        <f t="shared" si="1212"/>
        <v>-</v>
      </c>
      <c r="AI2274" s="4" t="str">
        <f t="shared" ref="AI2274:AI2337" si="1227">AI2273</f>
        <v>A+J=</v>
      </c>
      <c r="AJ2274" s="11">
        <f t="shared" si="1218"/>
        <v>43074</v>
      </c>
      <c r="AK2274" s="11"/>
      <c r="AL2274" s="4"/>
      <c r="AM2274" s="1"/>
      <c r="AN2274" s="11"/>
      <c r="AO2274" s="1"/>
      <c r="AP2274" s="1"/>
      <c r="AQ2274" s="1"/>
      <c r="AR2274" s="1"/>
      <c r="AS2274" s="6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</row>
    <row r="2275" spans="1:55" x14ac:dyDescent="0.2">
      <c r="A2275" s="144">
        <f t="shared" si="1213"/>
        <v>43064</v>
      </c>
      <c r="B2275" s="2">
        <f t="shared" si="1200"/>
        <v>228303.08964012592</v>
      </c>
      <c r="C2275" s="2">
        <f t="shared" si="1214"/>
        <v>155721.43755758999</v>
      </c>
      <c r="D2275" s="68">
        <f>SUM(Y2275:Y$2557)</f>
        <v>30643.942506899999</v>
      </c>
      <c r="E2275" s="68">
        <f t="shared" si="1201"/>
        <v>125077.49505068999</v>
      </c>
      <c r="F2275" s="72">
        <f t="shared" si="1222"/>
        <v>4860.83</v>
      </c>
      <c r="G2275" s="3">
        <f>IF(N2275=1,VLOOKUP(A2274,[1]Plan1!$BG$69:$BI$188,3),G2274)</f>
        <v>4881.25</v>
      </c>
      <c r="H2275" s="11">
        <f t="shared" si="1223"/>
        <v>42980</v>
      </c>
      <c r="I2275" s="11">
        <f t="shared" si="1224"/>
        <v>43010</v>
      </c>
      <c r="J2275" s="26">
        <f t="shared" si="1202"/>
        <v>4.2009286479880448E-3</v>
      </c>
      <c r="K2275" s="11">
        <f t="shared" si="1215"/>
        <v>43070</v>
      </c>
      <c r="L2275" s="11">
        <f t="shared" si="1203"/>
        <v>43070</v>
      </c>
      <c r="M2275" s="1">
        <f t="shared" si="1216"/>
        <v>20</v>
      </c>
      <c r="N2275" s="1">
        <f t="shared" si="1219"/>
        <v>16</v>
      </c>
      <c r="O2275" s="2">
        <f t="shared" si="1204"/>
        <v>1.0033593300000001</v>
      </c>
      <c r="P2275" s="10">
        <f t="shared" si="1198"/>
        <v>1.00159898</v>
      </c>
      <c r="Q2275" s="10">
        <f t="shared" si="1225"/>
        <v>1.4565763287241222</v>
      </c>
      <c r="R2275" s="2">
        <f t="shared" si="1197"/>
        <v>1.4614694399999999</v>
      </c>
      <c r="S2275" s="2">
        <f t="shared" si="1220"/>
        <v>1.4542510099999999</v>
      </c>
      <c r="T2275" s="2">
        <f t="shared" si="1205"/>
        <v>226458.05784677001</v>
      </c>
      <c r="U2275" s="2">
        <f t="shared" si="1206"/>
        <v>13920.041834141253</v>
      </c>
      <c r="V2275" s="2">
        <f t="shared" si="1207"/>
        <v>57719.441597644669</v>
      </c>
      <c r="W2275" s="2">
        <f t="shared" si="1208"/>
        <v>227360.92098937591</v>
      </c>
      <c r="X2275" s="27">
        <f t="shared" si="1209"/>
        <v>0</v>
      </c>
      <c r="Y2275" s="2">
        <f t="shared" si="1221"/>
        <v>0</v>
      </c>
      <c r="Z2275" s="67">
        <f t="shared" si="1210"/>
        <v>0</v>
      </c>
      <c r="AA2275" s="2">
        <f t="shared" si="1195"/>
        <v>0</v>
      </c>
      <c r="AB2275" s="26">
        <f t="shared" si="1217"/>
        <v>6.7299999999999999E-2</v>
      </c>
      <c r="AC2275" s="27">
        <f t="shared" si="1199"/>
        <v>16</v>
      </c>
      <c r="AD2275" s="27">
        <v>252</v>
      </c>
      <c r="AE2275" s="10">
        <f t="shared" si="1226"/>
        <v>1.004143934</v>
      </c>
      <c r="AF2275" s="2">
        <f t="shared" si="1196"/>
        <v>938.42724548000001</v>
      </c>
      <c r="AG2275" s="2">
        <f t="shared" si="1211"/>
        <v>942.16865074999998</v>
      </c>
      <c r="AH2275" s="3" t="str">
        <f t="shared" si="1212"/>
        <v>-</v>
      </c>
      <c r="AI2275" s="4" t="str">
        <f t="shared" si="1227"/>
        <v>A+J=</v>
      </c>
      <c r="AJ2275" s="11">
        <f t="shared" si="1218"/>
        <v>43074</v>
      </c>
      <c r="AK2275" s="11"/>
      <c r="AL2275" s="4"/>
      <c r="AM2275" s="1"/>
      <c r="AN2275" s="11"/>
      <c r="AO2275" s="1"/>
      <c r="AP2275" s="1"/>
      <c r="AQ2275" s="1"/>
      <c r="AR2275" s="1"/>
      <c r="AS2275" s="6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</row>
    <row r="2276" spans="1:55" x14ac:dyDescent="0.2">
      <c r="A2276" s="144">
        <f t="shared" si="1213"/>
        <v>43065</v>
      </c>
      <c r="B2276" s="2">
        <f t="shared" si="1200"/>
        <v>228303.08964012592</v>
      </c>
      <c r="C2276" s="2">
        <f t="shared" si="1214"/>
        <v>155721.43755758999</v>
      </c>
      <c r="D2276" s="68">
        <f>SUM(Y2276:Y$2557)</f>
        <v>30643.942506899999</v>
      </c>
      <c r="E2276" s="68">
        <f t="shared" si="1201"/>
        <v>125077.49505068999</v>
      </c>
      <c r="F2276" s="72">
        <f t="shared" si="1222"/>
        <v>4860.83</v>
      </c>
      <c r="G2276" s="3">
        <f>IF(N2276=1,VLOOKUP(A2275,[1]Plan1!$BG$69:$BI$188,3),G2275)</f>
        <v>4881.25</v>
      </c>
      <c r="H2276" s="11">
        <f t="shared" si="1223"/>
        <v>42980</v>
      </c>
      <c r="I2276" s="11">
        <f t="shared" si="1224"/>
        <v>43010</v>
      </c>
      <c r="J2276" s="26">
        <f t="shared" si="1202"/>
        <v>4.2009286479880448E-3</v>
      </c>
      <c r="K2276" s="11">
        <f t="shared" si="1215"/>
        <v>43070</v>
      </c>
      <c r="L2276" s="11">
        <f t="shared" si="1203"/>
        <v>43070</v>
      </c>
      <c r="M2276" s="1">
        <f t="shared" si="1216"/>
        <v>20</v>
      </c>
      <c r="N2276" s="1">
        <f t="shared" si="1219"/>
        <v>16</v>
      </c>
      <c r="O2276" s="2">
        <f t="shared" si="1204"/>
        <v>1.0033593300000001</v>
      </c>
      <c r="P2276" s="10">
        <f t="shared" si="1198"/>
        <v>1.00159898</v>
      </c>
      <c r="Q2276" s="10">
        <f t="shared" si="1225"/>
        <v>1.4565763287241222</v>
      </c>
      <c r="R2276" s="2">
        <f t="shared" si="1197"/>
        <v>1.4614694399999999</v>
      </c>
      <c r="S2276" s="2">
        <f t="shared" si="1220"/>
        <v>1.4542510099999999</v>
      </c>
      <c r="T2276" s="2">
        <f t="shared" si="1205"/>
        <v>226458.05784677001</v>
      </c>
      <c r="U2276" s="2">
        <f t="shared" si="1206"/>
        <v>13920.041834141253</v>
      </c>
      <c r="V2276" s="2">
        <f t="shared" si="1207"/>
        <v>57719.441597644669</v>
      </c>
      <c r="W2276" s="2">
        <f t="shared" si="1208"/>
        <v>227360.92098937591</v>
      </c>
      <c r="X2276" s="27">
        <f t="shared" si="1209"/>
        <v>0</v>
      </c>
      <c r="Y2276" s="2">
        <f t="shared" si="1221"/>
        <v>0</v>
      </c>
      <c r="Z2276" s="67">
        <f t="shared" si="1210"/>
        <v>0</v>
      </c>
      <c r="AA2276" s="2">
        <f t="shared" si="1195"/>
        <v>0</v>
      </c>
      <c r="AB2276" s="26">
        <f t="shared" si="1217"/>
        <v>6.7299999999999999E-2</v>
      </c>
      <c r="AC2276" s="27">
        <f t="shared" si="1199"/>
        <v>16</v>
      </c>
      <c r="AD2276" s="27">
        <v>252</v>
      </c>
      <c r="AE2276" s="10">
        <f t="shared" si="1226"/>
        <v>1.004143934</v>
      </c>
      <c r="AF2276" s="2">
        <f t="shared" si="1196"/>
        <v>938.42724548000001</v>
      </c>
      <c r="AG2276" s="2">
        <f t="shared" si="1211"/>
        <v>942.16865074999998</v>
      </c>
      <c r="AH2276" s="3" t="str">
        <f t="shared" si="1212"/>
        <v>-</v>
      </c>
      <c r="AI2276" s="4" t="str">
        <f t="shared" si="1227"/>
        <v>A+J=</v>
      </c>
      <c r="AJ2276" s="11">
        <f t="shared" si="1218"/>
        <v>43074</v>
      </c>
      <c r="AK2276" s="11"/>
      <c r="AL2276" s="4"/>
      <c r="AM2276" s="1"/>
      <c r="AN2276" s="11"/>
      <c r="AO2276" s="1"/>
      <c r="AP2276" s="1"/>
      <c r="AQ2276" s="1"/>
      <c r="AR2276" s="1"/>
      <c r="AS2276" s="6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</row>
    <row r="2277" spans="1:55" x14ac:dyDescent="0.2">
      <c r="A2277" s="144">
        <f t="shared" si="1213"/>
        <v>43066</v>
      </c>
      <c r="B2277" s="2">
        <f t="shared" si="1200"/>
        <v>228303.08964012592</v>
      </c>
      <c r="C2277" s="2">
        <f t="shared" si="1214"/>
        <v>155721.43755758999</v>
      </c>
      <c r="D2277" s="68">
        <f>SUM(Y2277:Y$2557)</f>
        <v>30643.942506899999</v>
      </c>
      <c r="E2277" s="68">
        <f t="shared" si="1201"/>
        <v>125077.49505068999</v>
      </c>
      <c r="F2277" s="72">
        <f t="shared" si="1222"/>
        <v>4860.83</v>
      </c>
      <c r="G2277" s="3">
        <f>IF(N2277=1,VLOOKUP(A2276,[1]Plan1!$BG$69:$BI$188,3),G2276)</f>
        <v>4881.25</v>
      </c>
      <c r="H2277" s="11">
        <f t="shared" si="1223"/>
        <v>42980</v>
      </c>
      <c r="I2277" s="11">
        <f t="shared" si="1224"/>
        <v>43010</v>
      </c>
      <c r="J2277" s="26">
        <f t="shared" si="1202"/>
        <v>4.2009286479880448E-3</v>
      </c>
      <c r="K2277" s="11">
        <f t="shared" si="1215"/>
        <v>43070</v>
      </c>
      <c r="L2277" s="11">
        <f t="shared" si="1203"/>
        <v>43070</v>
      </c>
      <c r="M2277" s="1">
        <f t="shared" si="1216"/>
        <v>20</v>
      </c>
      <c r="N2277" s="1">
        <f t="shared" si="1219"/>
        <v>16</v>
      </c>
      <c r="O2277" s="2">
        <f t="shared" si="1204"/>
        <v>1.0033593300000001</v>
      </c>
      <c r="P2277" s="10">
        <f t="shared" si="1198"/>
        <v>1.00159898</v>
      </c>
      <c r="Q2277" s="10">
        <f t="shared" si="1225"/>
        <v>1.4565763287241222</v>
      </c>
      <c r="R2277" s="2">
        <f t="shared" si="1197"/>
        <v>1.4614694399999999</v>
      </c>
      <c r="S2277" s="2">
        <f t="shared" si="1220"/>
        <v>1.4542510099999999</v>
      </c>
      <c r="T2277" s="2">
        <f t="shared" si="1205"/>
        <v>226458.05784677001</v>
      </c>
      <c r="U2277" s="2">
        <f t="shared" si="1206"/>
        <v>13920.041834141253</v>
      </c>
      <c r="V2277" s="2">
        <f t="shared" si="1207"/>
        <v>57719.441597644669</v>
      </c>
      <c r="W2277" s="2">
        <f t="shared" si="1208"/>
        <v>227360.92098937591</v>
      </c>
      <c r="X2277" s="27">
        <f t="shared" si="1209"/>
        <v>0</v>
      </c>
      <c r="Y2277" s="2">
        <f t="shared" si="1221"/>
        <v>0</v>
      </c>
      <c r="Z2277" s="67">
        <f t="shared" si="1210"/>
        <v>0</v>
      </c>
      <c r="AA2277" s="2">
        <f t="shared" si="1195"/>
        <v>0</v>
      </c>
      <c r="AB2277" s="26">
        <f t="shared" si="1217"/>
        <v>6.7299999999999999E-2</v>
      </c>
      <c r="AC2277" s="27">
        <f t="shared" si="1199"/>
        <v>16</v>
      </c>
      <c r="AD2277" s="27">
        <v>252</v>
      </c>
      <c r="AE2277" s="10">
        <f t="shared" si="1226"/>
        <v>1.004143934</v>
      </c>
      <c r="AF2277" s="2">
        <f t="shared" si="1196"/>
        <v>938.42724548000001</v>
      </c>
      <c r="AG2277" s="2">
        <f t="shared" si="1211"/>
        <v>942.16865074999998</v>
      </c>
      <c r="AH2277" s="3" t="str">
        <f t="shared" si="1212"/>
        <v>-</v>
      </c>
      <c r="AI2277" s="4" t="str">
        <f t="shared" si="1227"/>
        <v>A+J=</v>
      </c>
      <c r="AJ2277" s="11">
        <f t="shared" si="1218"/>
        <v>43074</v>
      </c>
      <c r="AK2277" s="11"/>
      <c r="AL2277" s="4"/>
      <c r="AM2277" s="1"/>
      <c r="AN2277" s="11"/>
      <c r="AO2277" s="1"/>
      <c r="AP2277" s="1"/>
      <c r="AQ2277" s="1"/>
      <c r="AR2277" s="1"/>
      <c r="AS2277" s="6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</row>
    <row r="2278" spans="1:55" x14ac:dyDescent="0.2">
      <c r="A2278" s="144">
        <f t="shared" si="1213"/>
        <v>43067</v>
      </c>
      <c r="B2278" s="2">
        <f t="shared" si="1200"/>
        <v>228400.5933117946</v>
      </c>
      <c r="C2278" s="2">
        <f t="shared" si="1214"/>
        <v>155721.43755758999</v>
      </c>
      <c r="D2278" s="68">
        <f>SUM(Y2278:Y$2557)</f>
        <v>30643.942506899999</v>
      </c>
      <c r="E2278" s="68">
        <f t="shared" si="1201"/>
        <v>125077.49505068999</v>
      </c>
      <c r="F2278" s="72">
        <f t="shared" si="1222"/>
        <v>4860.83</v>
      </c>
      <c r="G2278" s="3">
        <f>IF(N2278=1,VLOOKUP(A2277,[1]Plan1!$BG$69:$BI$188,3),G2277)</f>
        <v>4881.25</v>
      </c>
      <c r="H2278" s="11">
        <f t="shared" si="1223"/>
        <v>42980</v>
      </c>
      <c r="I2278" s="11">
        <f t="shared" si="1224"/>
        <v>43010</v>
      </c>
      <c r="J2278" s="26">
        <f t="shared" si="1202"/>
        <v>4.2009286479880448E-3</v>
      </c>
      <c r="K2278" s="11">
        <f t="shared" si="1215"/>
        <v>43070</v>
      </c>
      <c r="L2278" s="11">
        <f t="shared" si="1203"/>
        <v>43070</v>
      </c>
      <c r="M2278" s="1">
        <f t="shared" si="1216"/>
        <v>20</v>
      </c>
      <c r="N2278" s="1">
        <f t="shared" si="1219"/>
        <v>17</v>
      </c>
      <c r="O2278" s="2">
        <f t="shared" si="1204"/>
        <v>1.0035696599999999</v>
      </c>
      <c r="P2278" s="10">
        <f t="shared" si="1198"/>
        <v>1.00159898</v>
      </c>
      <c r="Q2278" s="10">
        <f t="shared" si="1225"/>
        <v>1.4565763287241222</v>
      </c>
      <c r="R2278" s="2">
        <f t="shared" si="1197"/>
        <v>1.46177581</v>
      </c>
      <c r="S2278" s="2">
        <f t="shared" si="1220"/>
        <v>1.4542510099999999</v>
      </c>
      <c r="T2278" s="2">
        <f t="shared" si="1205"/>
        <v>226458.05784677001</v>
      </c>
      <c r="U2278" s="2">
        <f t="shared" si="1206"/>
        <v>13920.041834141253</v>
      </c>
      <c r="V2278" s="2">
        <f t="shared" si="1207"/>
        <v>57757.761589803362</v>
      </c>
      <c r="W2278" s="2">
        <f t="shared" si="1208"/>
        <v>227399.24098153459</v>
      </c>
      <c r="X2278" s="27">
        <f t="shared" si="1209"/>
        <v>0</v>
      </c>
      <c r="Y2278" s="2">
        <f t="shared" si="1221"/>
        <v>0</v>
      </c>
      <c r="Z2278" s="67">
        <f t="shared" si="1210"/>
        <v>0</v>
      </c>
      <c r="AA2278" s="2">
        <f t="shared" si="1195"/>
        <v>0</v>
      </c>
      <c r="AB2278" s="26">
        <f t="shared" si="1217"/>
        <v>6.7299999999999999E-2</v>
      </c>
      <c r="AC2278" s="27">
        <f t="shared" si="1199"/>
        <v>17</v>
      </c>
      <c r="AD2278" s="27">
        <v>252</v>
      </c>
      <c r="AE2278" s="10">
        <f t="shared" si="1226"/>
        <v>1.0044034989999999</v>
      </c>
      <c r="AF2278" s="2">
        <f t="shared" si="1196"/>
        <v>997.20783127000004</v>
      </c>
      <c r="AG2278" s="2">
        <f t="shared" si="1211"/>
        <v>1001.35233026</v>
      </c>
      <c r="AH2278" s="3" t="str">
        <f t="shared" si="1212"/>
        <v>-</v>
      </c>
      <c r="AI2278" s="4" t="str">
        <f t="shared" si="1227"/>
        <v>A+J=</v>
      </c>
      <c r="AJ2278" s="11">
        <f t="shared" si="1218"/>
        <v>43074</v>
      </c>
      <c r="AK2278" s="11"/>
      <c r="AL2278" s="4"/>
      <c r="AM2278" s="1"/>
      <c r="AN2278" s="11"/>
      <c r="AO2278" s="1"/>
      <c r="AP2278" s="1"/>
      <c r="AQ2278" s="1"/>
      <c r="AR2278" s="1"/>
      <c r="AS2278" s="6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</row>
    <row r="2279" spans="1:55" x14ac:dyDescent="0.2">
      <c r="A2279" s="144">
        <f t="shared" si="1213"/>
        <v>43068</v>
      </c>
      <c r="B2279" s="2">
        <f t="shared" si="1200"/>
        <v>228498.13965447297</v>
      </c>
      <c r="C2279" s="2">
        <f t="shared" si="1214"/>
        <v>155721.43755758999</v>
      </c>
      <c r="D2279" s="68">
        <f>SUM(Y2279:Y$2557)</f>
        <v>30643.942506899999</v>
      </c>
      <c r="E2279" s="68">
        <f t="shared" si="1201"/>
        <v>125077.49505068999</v>
      </c>
      <c r="F2279" s="72">
        <f t="shared" si="1222"/>
        <v>4860.83</v>
      </c>
      <c r="G2279" s="3">
        <f>IF(N2279=1,VLOOKUP(A2278,[1]Plan1!$BG$69:$BI$188,3),G2278)</f>
        <v>4881.25</v>
      </c>
      <c r="H2279" s="11">
        <f t="shared" si="1223"/>
        <v>42980</v>
      </c>
      <c r="I2279" s="11">
        <f t="shared" si="1224"/>
        <v>43010</v>
      </c>
      <c r="J2279" s="26">
        <f t="shared" si="1202"/>
        <v>4.2009286479880448E-3</v>
      </c>
      <c r="K2279" s="11">
        <f t="shared" si="1215"/>
        <v>43070</v>
      </c>
      <c r="L2279" s="11">
        <f t="shared" si="1203"/>
        <v>43070</v>
      </c>
      <c r="M2279" s="1">
        <f t="shared" si="1216"/>
        <v>20</v>
      </c>
      <c r="N2279" s="1">
        <f t="shared" si="1219"/>
        <v>18</v>
      </c>
      <c r="O2279" s="2">
        <f t="shared" si="1204"/>
        <v>1.0037800400000001</v>
      </c>
      <c r="P2279" s="10">
        <f t="shared" si="1198"/>
        <v>1.00159898</v>
      </c>
      <c r="Q2279" s="10">
        <f t="shared" si="1225"/>
        <v>1.4565763287241222</v>
      </c>
      <c r="R2279" s="2">
        <f t="shared" si="1197"/>
        <v>1.46208224</v>
      </c>
      <c r="S2279" s="2">
        <f t="shared" si="1220"/>
        <v>1.4542510099999999</v>
      </c>
      <c r="T2279" s="2">
        <f t="shared" si="1205"/>
        <v>226458.05784677001</v>
      </c>
      <c r="U2279" s="2">
        <f t="shared" si="1206"/>
        <v>13920.041834141253</v>
      </c>
      <c r="V2279" s="2">
        <f t="shared" si="1207"/>
        <v>57796.089086611741</v>
      </c>
      <c r="W2279" s="2">
        <f t="shared" si="1208"/>
        <v>227437.56847834296</v>
      </c>
      <c r="X2279" s="27">
        <f t="shared" si="1209"/>
        <v>0</v>
      </c>
      <c r="Y2279" s="2">
        <f t="shared" si="1221"/>
        <v>0</v>
      </c>
      <c r="Z2279" s="67">
        <f t="shared" si="1210"/>
        <v>0</v>
      </c>
      <c r="AA2279" s="2">
        <f t="shared" si="1195"/>
        <v>0</v>
      </c>
      <c r="AB2279" s="26">
        <f t="shared" si="1217"/>
        <v>6.7299999999999999E-2</v>
      </c>
      <c r="AC2279" s="27">
        <f t="shared" si="1199"/>
        <v>18</v>
      </c>
      <c r="AD2279" s="27">
        <v>252</v>
      </c>
      <c r="AE2279" s="10">
        <f t="shared" si="1226"/>
        <v>1.004663131</v>
      </c>
      <c r="AF2279" s="2">
        <f t="shared" si="1196"/>
        <v>1056.0035897400001</v>
      </c>
      <c r="AG2279" s="2">
        <f t="shared" si="1211"/>
        <v>1060.5711761299999</v>
      </c>
      <c r="AH2279" s="3" t="str">
        <f t="shared" si="1212"/>
        <v>-</v>
      </c>
      <c r="AI2279" s="4" t="str">
        <f t="shared" si="1227"/>
        <v>A+J=</v>
      </c>
      <c r="AJ2279" s="11">
        <f t="shared" si="1218"/>
        <v>43074</v>
      </c>
      <c r="AK2279" s="11"/>
      <c r="AL2279" s="4"/>
      <c r="AM2279" s="1"/>
      <c r="AN2279" s="11"/>
      <c r="AO2279" s="1"/>
      <c r="AP2279" s="1"/>
      <c r="AQ2279" s="1"/>
      <c r="AR2279" s="1"/>
      <c r="AS2279" s="6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</row>
    <row r="2280" spans="1:55" x14ac:dyDescent="0.2">
      <c r="A2280" s="144">
        <f t="shared" si="1213"/>
        <v>43069</v>
      </c>
      <c r="B2280" s="2">
        <f t="shared" si="1200"/>
        <v>228595.72890920108</v>
      </c>
      <c r="C2280" s="2">
        <f t="shared" si="1214"/>
        <v>155721.43755758999</v>
      </c>
      <c r="D2280" s="68">
        <f>SUM(Y2280:Y$2557)</f>
        <v>30643.942506899999</v>
      </c>
      <c r="E2280" s="68">
        <f t="shared" si="1201"/>
        <v>125077.49505068999</v>
      </c>
      <c r="F2280" s="72">
        <f t="shared" si="1222"/>
        <v>4860.83</v>
      </c>
      <c r="G2280" s="3">
        <f>IF(N2280=1,VLOOKUP(A2279,[1]Plan1!$BG$69:$BI$188,3),G2279)</f>
        <v>4881.25</v>
      </c>
      <c r="H2280" s="11">
        <f t="shared" si="1223"/>
        <v>42980</v>
      </c>
      <c r="I2280" s="11">
        <f t="shared" si="1224"/>
        <v>43010</v>
      </c>
      <c r="J2280" s="26">
        <f t="shared" si="1202"/>
        <v>4.2009286479880448E-3</v>
      </c>
      <c r="K2280" s="11">
        <f t="shared" si="1215"/>
        <v>43070</v>
      </c>
      <c r="L2280" s="11">
        <f t="shared" si="1203"/>
        <v>43070</v>
      </c>
      <c r="M2280" s="1">
        <f t="shared" si="1216"/>
        <v>20</v>
      </c>
      <c r="N2280" s="1">
        <f t="shared" si="1219"/>
        <v>19</v>
      </c>
      <c r="O2280" s="2">
        <f t="shared" si="1204"/>
        <v>1.00399046</v>
      </c>
      <c r="P2280" s="10">
        <f t="shared" si="1198"/>
        <v>1.00159898</v>
      </c>
      <c r="Q2280" s="10">
        <f t="shared" si="1225"/>
        <v>1.4565763287241222</v>
      </c>
      <c r="R2280" s="2">
        <f t="shared" si="1197"/>
        <v>1.46238873</v>
      </c>
      <c r="S2280" s="2">
        <f t="shared" si="1220"/>
        <v>1.4542510099999999</v>
      </c>
      <c r="T2280" s="2">
        <f t="shared" si="1205"/>
        <v>226458.05784677001</v>
      </c>
      <c r="U2280" s="2">
        <f t="shared" si="1206"/>
        <v>13920.041834141253</v>
      </c>
      <c r="V2280" s="2">
        <f t="shared" si="1207"/>
        <v>57834.424088069834</v>
      </c>
      <c r="W2280" s="2">
        <f t="shared" si="1208"/>
        <v>227475.90347980108</v>
      </c>
      <c r="X2280" s="27">
        <f t="shared" si="1209"/>
        <v>0</v>
      </c>
      <c r="Y2280" s="2">
        <f t="shared" si="1221"/>
        <v>0</v>
      </c>
      <c r="Z2280" s="67">
        <f t="shared" si="1210"/>
        <v>0</v>
      </c>
      <c r="AA2280" s="2">
        <f t="shared" ref="AA2280:AA2343" si="1228">IF(Z2280&gt;0,TRUNC(Z2280*T2280,8),0)</f>
        <v>0</v>
      </c>
      <c r="AB2280" s="26">
        <f t="shared" si="1217"/>
        <v>6.7299999999999999E-2</v>
      </c>
      <c r="AC2280" s="27">
        <f t="shared" si="1199"/>
        <v>19</v>
      </c>
      <c r="AD2280" s="27">
        <v>252</v>
      </c>
      <c r="AE2280" s="10">
        <f t="shared" si="1226"/>
        <v>1.004922831</v>
      </c>
      <c r="AF2280" s="2">
        <f t="shared" ref="AF2280:AF2343" si="1229">TRUNC((T2280*(AE2280-1)),8)</f>
        <v>1114.81474736</v>
      </c>
      <c r="AG2280" s="2">
        <f t="shared" si="1211"/>
        <v>1119.8254294000001</v>
      </c>
      <c r="AH2280" s="3" t="str">
        <f t="shared" si="1212"/>
        <v>-</v>
      </c>
      <c r="AI2280" s="4" t="str">
        <f t="shared" si="1227"/>
        <v>A+J=</v>
      </c>
      <c r="AJ2280" s="11">
        <f t="shared" si="1218"/>
        <v>43074</v>
      </c>
      <c r="AK2280" s="11"/>
      <c r="AL2280" s="4"/>
      <c r="AM2280" s="1"/>
      <c r="AN2280" s="11"/>
      <c r="AO2280" s="1"/>
      <c r="AP2280" s="1"/>
      <c r="AQ2280" s="1"/>
      <c r="AR2280" s="1"/>
      <c r="AS2280" s="6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</row>
    <row r="2281" spans="1:55" x14ac:dyDescent="0.2">
      <c r="A2281" s="144">
        <f t="shared" si="1213"/>
        <v>43070</v>
      </c>
      <c r="B2281" s="2">
        <f t="shared" si="1200"/>
        <v>228693.36063460883</v>
      </c>
      <c r="C2281" s="2">
        <f t="shared" si="1214"/>
        <v>155721.43755758999</v>
      </c>
      <c r="D2281" s="68">
        <f>SUM(Y2281:Y$2557)</f>
        <v>30643.942506899999</v>
      </c>
      <c r="E2281" s="68">
        <f t="shared" si="1201"/>
        <v>125077.49505068999</v>
      </c>
      <c r="F2281" s="72">
        <f t="shared" si="1222"/>
        <v>4860.83</v>
      </c>
      <c r="G2281" s="3">
        <f>IF(N2281=1,VLOOKUP(A2280,[1]Plan1!$BG$69:$BI$188,3),G2280)</f>
        <v>4881.25</v>
      </c>
      <c r="H2281" s="11">
        <f t="shared" si="1223"/>
        <v>42980</v>
      </c>
      <c r="I2281" s="11">
        <f t="shared" si="1224"/>
        <v>43010</v>
      </c>
      <c r="J2281" s="26">
        <f t="shared" si="1202"/>
        <v>4.2009286479880448E-3</v>
      </c>
      <c r="K2281" s="11">
        <f t="shared" si="1215"/>
        <v>43102</v>
      </c>
      <c r="L2281" s="11">
        <f t="shared" si="1203"/>
        <v>43070</v>
      </c>
      <c r="M2281" s="1">
        <f t="shared" si="1216"/>
        <v>20</v>
      </c>
      <c r="N2281" s="1">
        <f t="shared" si="1219"/>
        <v>20</v>
      </c>
      <c r="O2281" s="2">
        <f t="shared" si="1204"/>
        <v>1.0042009199999999</v>
      </c>
      <c r="P2281" s="10">
        <f t="shared" si="1198"/>
        <v>1.00159898</v>
      </c>
      <c r="Q2281" s="10">
        <f t="shared" si="1225"/>
        <v>1.4565763287241222</v>
      </c>
      <c r="R2281" s="2">
        <f t="shared" ref="R2281:R2344" si="1230">TRUNC(TRUNC((O2281*Q2281),15),8)</f>
        <v>1.4626952799999999</v>
      </c>
      <c r="S2281" s="2">
        <f t="shared" si="1220"/>
        <v>1.4542510099999999</v>
      </c>
      <c r="T2281" s="2">
        <f t="shared" si="1205"/>
        <v>226458.05784677001</v>
      </c>
      <c r="U2281" s="2">
        <f t="shared" si="1206"/>
        <v>13920.041834141253</v>
      </c>
      <c r="V2281" s="2">
        <f t="shared" si="1207"/>
        <v>57872.766594177614</v>
      </c>
      <c r="W2281" s="2">
        <f t="shared" si="1208"/>
        <v>227514.24598590884</v>
      </c>
      <c r="X2281" s="27">
        <f t="shared" si="1209"/>
        <v>74</v>
      </c>
      <c r="Y2281" s="2">
        <f t="shared" si="1221"/>
        <v>3024.6298819399999</v>
      </c>
      <c r="Z2281" s="67">
        <f t="shared" si="1210"/>
        <v>1.9423336499999999E-2</v>
      </c>
      <c r="AA2281" s="2">
        <f t="shared" si="1228"/>
        <v>4398.5710606900002</v>
      </c>
      <c r="AB2281" s="26">
        <f t="shared" si="1217"/>
        <v>6.7299999999999999E-2</v>
      </c>
      <c r="AC2281" s="27">
        <f t="shared" si="1199"/>
        <v>20</v>
      </c>
      <c r="AD2281" s="27">
        <v>252</v>
      </c>
      <c r="AE2281" s="10">
        <f t="shared" si="1226"/>
        <v>1.0051825969999999</v>
      </c>
      <c r="AF2281" s="2">
        <f t="shared" si="1229"/>
        <v>1173.6408512200001</v>
      </c>
      <c r="AG2281" s="2">
        <f t="shared" si="1211"/>
        <v>1179.1146487000001</v>
      </c>
      <c r="AH2281" s="3">
        <f t="shared" si="1212"/>
        <v>5572.2119119100007</v>
      </c>
      <c r="AI2281" s="4" t="str">
        <f t="shared" si="1227"/>
        <v>A+J=</v>
      </c>
      <c r="AJ2281" s="11">
        <f t="shared" si="1218"/>
        <v>43074</v>
      </c>
      <c r="AK2281" s="11"/>
      <c r="AL2281" s="4"/>
      <c r="AM2281" s="1"/>
      <c r="AN2281" s="11"/>
      <c r="AO2281" s="1"/>
      <c r="AP2281" s="1"/>
      <c r="AQ2281" s="1"/>
      <c r="AR2281" s="1"/>
      <c r="AS2281" s="6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</row>
    <row r="2282" spans="1:55" x14ac:dyDescent="0.2">
      <c r="A2282" s="144">
        <f t="shared" si="1213"/>
        <v>43071</v>
      </c>
      <c r="B2282" s="2">
        <f t="shared" si="1200"/>
        <v>223198.93770137415</v>
      </c>
      <c r="C2282" s="2">
        <f t="shared" si="1214"/>
        <v>152696.80767564999</v>
      </c>
      <c r="D2282" s="68">
        <f>SUM(Y2282:Y$2557)</f>
        <v>27619.312624960003</v>
      </c>
      <c r="E2282" s="68">
        <f t="shared" si="1201"/>
        <v>125077.49505068999</v>
      </c>
      <c r="F2282" s="72">
        <f t="shared" si="1222"/>
        <v>4881.25</v>
      </c>
      <c r="G2282" s="3">
        <f>IF(N2282=1,VLOOKUP(A2281,[1]Plan1!$BG$69:$BI$188,3),G2281)</f>
        <v>4894.92</v>
      </c>
      <c r="H2282" s="11">
        <f t="shared" si="1223"/>
        <v>43010</v>
      </c>
      <c r="I2282" s="11">
        <f t="shared" si="1224"/>
        <v>43041</v>
      </c>
      <c r="J2282" s="26">
        <f t="shared" si="1202"/>
        <v>2.8005121638925434E-3</v>
      </c>
      <c r="K2282" s="11">
        <f t="shared" si="1215"/>
        <v>43102</v>
      </c>
      <c r="L2282" s="11">
        <f t="shared" si="1203"/>
        <v>43102</v>
      </c>
      <c r="M2282" s="1">
        <f t="shared" si="1216"/>
        <v>20</v>
      </c>
      <c r="N2282" s="1">
        <f t="shared" si="1219"/>
        <v>1</v>
      </c>
      <c r="O2282" s="2">
        <f t="shared" si="1204"/>
        <v>1.00013983</v>
      </c>
      <c r="P2282" s="10">
        <f t="shared" ref="P2282:P2345" si="1231">IF(L2282&gt;L2281,O2281,P2281)</f>
        <v>1.0042009199999999</v>
      </c>
      <c r="Q2282" s="10">
        <f t="shared" si="1225"/>
        <v>1.4626952893549858</v>
      </c>
      <c r="R2282" s="2">
        <f t="shared" si="1230"/>
        <v>1.4628998099999999</v>
      </c>
      <c r="S2282" s="2">
        <f t="shared" si="1220"/>
        <v>1.4542510099999999</v>
      </c>
      <c r="T2282" s="2">
        <f t="shared" si="1205"/>
        <v>222059.48678609001</v>
      </c>
      <c r="U2282" s="2">
        <f t="shared" si="1206"/>
        <v>12546.10065539383</v>
      </c>
      <c r="V2282" s="2">
        <f t="shared" si="1207"/>
        <v>57898.348694240325</v>
      </c>
      <c r="W2282" s="2">
        <f t="shared" si="1208"/>
        <v>223141.25702528414</v>
      </c>
      <c r="X2282" s="27">
        <f t="shared" si="1209"/>
        <v>0</v>
      </c>
      <c r="Y2282" s="2">
        <f t="shared" si="1221"/>
        <v>0</v>
      </c>
      <c r="Z2282" s="67">
        <f t="shared" si="1210"/>
        <v>0</v>
      </c>
      <c r="AA2282" s="2">
        <f t="shared" si="1228"/>
        <v>0</v>
      </c>
      <c r="AB2282" s="26">
        <f t="shared" si="1217"/>
        <v>6.7299999999999999E-2</v>
      </c>
      <c r="AC2282" s="27">
        <f t="shared" si="1199"/>
        <v>1</v>
      </c>
      <c r="AD2282" s="27">
        <v>252</v>
      </c>
      <c r="AE2282" s="10">
        <f t="shared" si="1226"/>
        <v>1.0002584940000001</v>
      </c>
      <c r="AF2282" s="2">
        <f t="shared" si="1229"/>
        <v>57.401044970000001</v>
      </c>
      <c r="AG2282" s="2">
        <f t="shared" si="1211"/>
        <v>57.680676089999999</v>
      </c>
      <c r="AH2282" s="3" t="str">
        <f t="shared" si="1212"/>
        <v>-</v>
      </c>
      <c r="AI2282" s="4" t="str">
        <f t="shared" si="1227"/>
        <v>A+J=</v>
      </c>
      <c r="AJ2282" s="11">
        <f t="shared" si="1218"/>
        <v>43104</v>
      </c>
      <c r="AK2282" s="11"/>
      <c r="AL2282" s="4"/>
      <c r="AM2282" s="1"/>
      <c r="AN2282" s="11"/>
      <c r="AO2282" s="1"/>
      <c r="AP2282" s="1"/>
      <c r="AQ2282" s="1"/>
      <c r="AR2282" s="1"/>
      <c r="AS2282" s="6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</row>
    <row r="2283" spans="1:55" x14ac:dyDescent="0.2">
      <c r="A2283" s="144">
        <f t="shared" si="1213"/>
        <v>43072</v>
      </c>
      <c r="B2283" s="2">
        <f t="shared" si="1200"/>
        <v>223198.93770137415</v>
      </c>
      <c r="C2283" s="2">
        <f t="shared" si="1214"/>
        <v>152696.80767564999</v>
      </c>
      <c r="D2283" s="68">
        <f>SUM(Y2283:Y$2557)</f>
        <v>27619.312624960003</v>
      </c>
      <c r="E2283" s="68">
        <f t="shared" si="1201"/>
        <v>125077.49505068999</v>
      </c>
      <c r="F2283" s="72">
        <f t="shared" si="1222"/>
        <v>4881.25</v>
      </c>
      <c r="G2283" s="3">
        <f>IF(N2283=1,VLOOKUP(A2282,[1]Plan1!$BG$69:$BI$188,3),G2282)</f>
        <v>4894.92</v>
      </c>
      <c r="H2283" s="11">
        <f t="shared" si="1223"/>
        <v>43010</v>
      </c>
      <c r="I2283" s="11">
        <f t="shared" si="1224"/>
        <v>43041</v>
      </c>
      <c r="J2283" s="26">
        <f t="shared" si="1202"/>
        <v>2.8005121638925434E-3</v>
      </c>
      <c r="K2283" s="11">
        <f t="shared" si="1215"/>
        <v>43102</v>
      </c>
      <c r="L2283" s="11">
        <f t="shared" si="1203"/>
        <v>43102</v>
      </c>
      <c r="M2283" s="1">
        <f t="shared" si="1216"/>
        <v>20</v>
      </c>
      <c r="N2283" s="1">
        <f t="shared" si="1219"/>
        <v>1</v>
      </c>
      <c r="O2283" s="2">
        <f t="shared" si="1204"/>
        <v>1.00013983</v>
      </c>
      <c r="P2283" s="10">
        <f t="shared" si="1231"/>
        <v>1.0042009199999999</v>
      </c>
      <c r="Q2283" s="10">
        <f t="shared" si="1225"/>
        <v>1.4626952893549858</v>
      </c>
      <c r="R2283" s="2">
        <f t="shared" si="1230"/>
        <v>1.4628998099999999</v>
      </c>
      <c r="S2283" s="2">
        <f t="shared" si="1220"/>
        <v>1.4542510099999999</v>
      </c>
      <c r="T2283" s="2">
        <f t="shared" si="1205"/>
        <v>222059.48678609001</v>
      </c>
      <c r="U2283" s="2">
        <f t="shared" si="1206"/>
        <v>12546.10065539383</v>
      </c>
      <c r="V2283" s="2">
        <f t="shared" si="1207"/>
        <v>57898.348694240325</v>
      </c>
      <c r="W2283" s="2">
        <f t="shared" si="1208"/>
        <v>223141.25702528414</v>
      </c>
      <c r="X2283" s="27">
        <f t="shared" si="1209"/>
        <v>0</v>
      </c>
      <c r="Y2283" s="2">
        <f t="shared" si="1221"/>
        <v>0</v>
      </c>
      <c r="Z2283" s="67">
        <f t="shared" si="1210"/>
        <v>0</v>
      </c>
      <c r="AA2283" s="2">
        <f t="shared" si="1228"/>
        <v>0</v>
      </c>
      <c r="AB2283" s="26">
        <f t="shared" si="1217"/>
        <v>6.7299999999999999E-2</v>
      </c>
      <c r="AC2283" s="27">
        <f t="shared" si="1199"/>
        <v>1</v>
      </c>
      <c r="AD2283" s="27">
        <v>252</v>
      </c>
      <c r="AE2283" s="10">
        <f t="shared" si="1226"/>
        <v>1.0002584940000001</v>
      </c>
      <c r="AF2283" s="2">
        <f t="shared" si="1229"/>
        <v>57.401044970000001</v>
      </c>
      <c r="AG2283" s="2">
        <f t="shared" si="1211"/>
        <v>57.680676089999999</v>
      </c>
      <c r="AH2283" s="3" t="str">
        <f t="shared" si="1212"/>
        <v>-</v>
      </c>
      <c r="AI2283" s="4" t="str">
        <f t="shared" si="1227"/>
        <v>A+J=</v>
      </c>
      <c r="AJ2283" s="11">
        <f t="shared" si="1218"/>
        <v>43104</v>
      </c>
      <c r="AK2283" s="11"/>
      <c r="AL2283" s="4"/>
      <c r="AM2283" s="1"/>
      <c r="AN2283" s="11"/>
      <c r="AO2283" s="1"/>
      <c r="AP2283" s="1"/>
      <c r="AQ2283" s="1"/>
      <c r="AR2283" s="1"/>
      <c r="AS2283" s="6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</row>
    <row r="2284" spans="1:55" x14ac:dyDescent="0.2">
      <c r="A2284" s="144">
        <f t="shared" si="1213"/>
        <v>43073</v>
      </c>
      <c r="B2284" s="2">
        <f t="shared" si="1200"/>
        <v>223198.93770137415</v>
      </c>
      <c r="C2284" s="2">
        <f t="shared" si="1214"/>
        <v>152696.80767564999</v>
      </c>
      <c r="D2284" s="68">
        <f>SUM(Y2284:Y$2557)</f>
        <v>27619.312624960003</v>
      </c>
      <c r="E2284" s="68">
        <f t="shared" si="1201"/>
        <v>125077.49505068999</v>
      </c>
      <c r="F2284" s="72">
        <f t="shared" si="1222"/>
        <v>4881.25</v>
      </c>
      <c r="G2284" s="3">
        <f>IF(N2284=1,VLOOKUP(A2283,[1]Plan1!$BG$69:$BI$188,3),G2283)</f>
        <v>4894.92</v>
      </c>
      <c r="H2284" s="11">
        <f t="shared" si="1223"/>
        <v>43010</v>
      </c>
      <c r="I2284" s="11">
        <f t="shared" si="1224"/>
        <v>43041</v>
      </c>
      <c r="J2284" s="26">
        <f t="shared" si="1202"/>
        <v>2.8005121638925434E-3</v>
      </c>
      <c r="K2284" s="11">
        <f t="shared" si="1215"/>
        <v>43102</v>
      </c>
      <c r="L2284" s="11">
        <f t="shared" si="1203"/>
        <v>43102</v>
      </c>
      <c r="M2284" s="1">
        <f t="shared" si="1216"/>
        <v>20</v>
      </c>
      <c r="N2284" s="1">
        <f t="shared" si="1219"/>
        <v>1</v>
      </c>
      <c r="O2284" s="2">
        <f t="shared" si="1204"/>
        <v>1.00013983</v>
      </c>
      <c r="P2284" s="10">
        <f t="shared" si="1231"/>
        <v>1.0042009199999999</v>
      </c>
      <c r="Q2284" s="10">
        <f t="shared" si="1225"/>
        <v>1.4626952893549858</v>
      </c>
      <c r="R2284" s="2">
        <f t="shared" si="1230"/>
        <v>1.4628998099999999</v>
      </c>
      <c r="S2284" s="2">
        <f t="shared" si="1220"/>
        <v>1.4542510099999999</v>
      </c>
      <c r="T2284" s="2">
        <f t="shared" si="1205"/>
        <v>222059.48678609001</v>
      </c>
      <c r="U2284" s="2">
        <f t="shared" si="1206"/>
        <v>12546.10065539383</v>
      </c>
      <c r="V2284" s="2">
        <f t="shared" si="1207"/>
        <v>57898.348694240325</v>
      </c>
      <c r="W2284" s="2">
        <f t="shared" si="1208"/>
        <v>223141.25702528414</v>
      </c>
      <c r="X2284" s="27">
        <f t="shared" si="1209"/>
        <v>0</v>
      </c>
      <c r="Y2284" s="2">
        <f t="shared" si="1221"/>
        <v>0</v>
      </c>
      <c r="Z2284" s="67">
        <f t="shared" si="1210"/>
        <v>0</v>
      </c>
      <c r="AA2284" s="2">
        <f t="shared" si="1228"/>
        <v>0</v>
      </c>
      <c r="AB2284" s="26">
        <f t="shared" si="1217"/>
        <v>6.7299999999999999E-2</v>
      </c>
      <c r="AC2284" s="27">
        <f t="shared" si="1199"/>
        <v>1</v>
      </c>
      <c r="AD2284" s="27">
        <v>252</v>
      </c>
      <c r="AE2284" s="10">
        <f t="shared" si="1226"/>
        <v>1.0002584940000001</v>
      </c>
      <c r="AF2284" s="2">
        <f t="shared" si="1229"/>
        <v>57.401044970000001</v>
      </c>
      <c r="AG2284" s="2">
        <f t="shared" si="1211"/>
        <v>57.680676089999999</v>
      </c>
      <c r="AH2284" s="3" t="str">
        <f t="shared" si="1212"/>
        <v>-</v>
      </c>
      <c r="AI2284" s="4" t="str">
        <f t="shared" si="1227"/>
        <v>A+J=</v>
      </c>
      <c r="AJ2284" s="11">
        <f t="shared" si="1218"/>
        <v>43104</v>
      </c>
      <c r="AK2284" s="11"/>
      <c r="AL2284" s="4"/>
      <c r="AM2284" s="1"/>
      <c r="AN2284" s="11"/>
      <c r="AO2284" s="1"/>
      <c r="AP2284" s="1"/>
      <c r="AQ2284" s="1"/>
      <c r="AR2284" s="1"/>
      <c r="AS2284" s="6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</row>
    <row r="2285" spans="1:55" x14ac:dyDescent="0.2">
      <c r="A2285" s="144">
        <f t="shared" si="1213"/>
        <v>43074</v>
      </c>
      <c r="B2285" s="2">
        <f t="shared" si="1200"/>
        <v>223282.23491245162</v>
      </c>
      <c r="C2285" s="2">
        <f t="shared" si="1214"/>
        <v>152696.80767564999</v>
      </c>
      <c r="D2285" s="68">
        <f>SUM(Y2285:Y$2557)</f>
        <v>27619.312624960003</v>
      </c>
      <c r="E2285" s="68">
        <f t="shared" si="1201"/>
        <v>125077.49505068999</v>
      </c>
      <c r="F2285" s="72">
        <f t="shared" si="1222"/>
        <v>4881.25</v>
      </c>
      <c r="G2285" s="3">
        <f>IF(N2285=1,VLOOKUP(A2284,[1]Plan1!$BG$69:$BI$188,3),G2284)</f>
        <v>4894.92</v>
      </c>
      <c r="H2285" s="11">
        <f t="shared" si="1223"/>
        <v>43010</v>
      </c>
      <c r="I2285" s="11">
        <f t="shared" si="1224"/>
        <v>43041</v>
      </c>
      <c r="J2285" s="26">
        <f t="shared" si="1202"/>
        <v>2.8005121638925434E-3</v>
      </c>
      <c r="K2285" s="11">
        <f t="shared" si="1215"/>
        <v>43102</v>
      </c>
      <c r="L2285" s="11">
        <f t="shared" si="1203"/>
        <v>43102</v>
      </c>
      <c r="M2285" s="1">
        <f t="shared" si="1216"/>
        <v>20</v>
      </c>
      <c r="N2285" s="1">
        <f t="shared" si="1219"/>
        <v>2</v>
      </c>
      <c r="O2285" s="2">
        <f t="shared" si="1204"/>
        <v>1.0002796899999999</v>
      </c>
      <c r="P2285" s="10">
        <f t="shared" si="1231"/>
        <v>1.0042009199999999</v>
      </c>
      <c r="Q2285" s="10">
        <f t="shared" si="1225"/>
        <v>1.4626952893549858</v>
      </c>
      <c r="R2285" s="2">
        <f t="shared" si="1230"/>
        <v>1.46310439</v>
      </c>
      <c r="S2285" s="2">
        <f t="shared" si="1220"/>
        <v>1.4542510099999999</v>
      </c>
      <c r="T2285" s="2">
        <f t="shared" si="1205"/>
        <v>222059.48678609001</v>
      </c>
      <c r="U2285" s="2">
        <f t="shared" si="1206"/>
        <v>12546.10065539383</v>
      </c>
      <c r="V2285" s="2">
        <f t="shared" si="1207"/>
        <v>57923.93704817781</v>
      </c>
      <c r="W2285" s="2">
        <f t="shared" si="1208"/>
        <v>223166.84537922163</v>
      </c>
      <c r="X2285" s="27">
        <f t="shared" si="1209"/>
        <v>0</v>
      </c>
      <c r="Y2285" s="2">
        <f t="shared" si="1221"/>
        <v>0</v>
      </c>
      <c r="Z2285" s="67">
        <f t="shared" si="1210"/>
        <v>0</v>
      </c>
      <c r="AA2285" s="2">
        <f t="shared" si="1228"/>
        <v>0</v>
      </c>
      <c r="AB2285" s="26">
        <f t="shared" si="1217"/>
        <v>6.7299999999999999E-2</v>
      </c>
      <c r="AC2285" s="27">
        <f t="shared" si="1199"/>
        <v>2</v>
      </c>
      <c r="AD2285" s="27">
        <v>252</v>
      </c>
      <c r="AE2285" s="10">
        <f t="shared" si="1226"/>
        <v>1.000517055</v>
      </c>
      <c r="AF2285" s="2">
        <f t="shared" si="1229"/>
        <v>114.81696794</v>
      </c>
      <c r="AG2285" s="2">
        <f t="shared" si="1211"/>
        <v>115.38953323</v>
      </c>
      <c r="AH2285" s="3" t="str">
        <f t="shared" si="1212"/>
        <v>-</v>
      </c>
      <c r="AI2285" s="4" t="str">
        <f t="shared" si="1227"/>
        <v>A+J=</v>
      </c>
      <c r="AJ2285" s="11">
        <f t="shared" si="1218"/>
        <v>43104</v>
      </c>
      <c r="AK2285" s="11"/>
      <c r="AL2285" s="4"/>
      <c r="AM2285" s="1"/>
      <c r="AN2285" s="11"/>
      <c r="AO2285" s="1"/>
      <c r="AP2285" s="1"/>
      <c r="AQ2285" s="1"/>
      <c r="AR2285" s="1"/>
      <c r="AS2285" s="6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</row>
    <row r="2286" spans="1:55" x14ac:dyDescent="0.2">
      <c r="A2286" s="144">
        <f t="shared" si="1213"/>
        <v>43075</v>
      </c>
      <c r="B2286" s="2">
        <f t="shared" si="1200"/>
        <v>223365.562813219</v>
      </c>
      <c r="C2286" s="2">
        <f t="shared" si="1214"/>
        <v>152696.80767564999</v>
      </c>
      <c r="D2286" s="68">
        <f>SUM(Y2286:Y$2557)</f>
        <v>27619.312624960003</v>
      </c>
      <c r="E2286" s="68">
        <f t="shared" si="1201"/>
        <v>125077.49505068999</v>
      </c>
      <c r="F2286" s="72">
        <f t="shared" si="1222"/>
        <v>4881.25</v>
      </c>
      <c r="G2286" s="3">
        <f>IF(N2286=1,VLOOKUP(A2285,[1]Plan1!$BG$69:$BI$188,3),G2285)</f>
        <v>4894.92</v>
      </c>
      <c r="H2286" s="11">
        <f t="shared" si="1223"/>
        <v>43010</v>
      </c>
      <c r="I2286" s="11">
        <f t="shared" si="1224"/>
        <v>43041</v>
      </c>
      <c r="J2286" s="26">
        <f t="shared" si="1202"/>
        <v>2.8005121638925434E-3</v>
      </c>
      <c r="K2286" s="11">
        <f t="shared" si="1215"/>
        <v>43102</v>
      </c>
      <c r="L2286" s="11">
        <f t="shared" si="1203"/>
        <v>43102</v>
      </c>
      <c r="M2286" s="1">
        <f t="shared" si="1216"/>
        <v>20</v>
      </c>
      <c r="N2286" s="1">
        <f t="shared" si="1219"/>
        <v>3</v>
      </c>
      <c r="O2286" s="2">
        <f t="shared" si="1204"/>
        <v>1.00041957</v>
      </c>
      <c r="P2286" s="10">
        <f t="shared" si="1231"/>
        <v>1.0042009199999999</v>
      </c>
      <c r="Q2286" s="10">
        <f t="shared" si="1225"/>
        <v>1.4626952893549858</v>
      </c>
      <c r="R2286" s="2">
        <f t="shared" si="1230"/>
        <v>1.46330899</v>
      </c>
      <c r="S2286" s="2">
        <f t="shared" si="1220"/>
        <v>1.4542510099999999</v>
      </c>
      <c r="T2286" s="2">
        <f t="shared" si="1205"/>
        <v>222059.48678609001</v>
      </c>
      <c r="U2286" s="2">
        <f t="shared" si="1206"/>
        <v>12546.10065539383</v>
      </c>
      <c r="V2286" s="2">
        <f t="shared" si="1207"/>
        <v>57949.527903665185</v>
      </c>
      <c r="W2286" s="2">
        <f t="shared" si="1208"/>
        <v>223192.43623470899</v>
      </c>
      <c r="X2286" s="27">
        <f t="shared" si="1209"/>
        <v>0</v>
      </c>
      <c r="Y2286" s="2">
        <f t="shared" si="1221"/>
        <v>0</v>
      </c>
      <c r="Z2286" s="67">
        <f t="shared" si="1210"/>
        <v>0</v>
      </c>
      <c r="AA2286" s="2">
        <f t="shared" si="1228"/>
        <v>0</v>
      </c>
      <c r="AB2286" s="26">
        <f t="shared" si="1217"/>
        <v>6.7299999999999999E-2</v>
      </c>
      <c r="AC2286" s="27">
        <f t="shared" si="1199"/>
        <v>3</v>
      </c>
      <c r="AD2286" s="27">
        <v>252</v>
      </c>
      <c r="AE2286" s="10">
        <f t="shared" si="1226"/>
        <v>1.0007756830000001</v>
      </c>
      <c r="AF2286" s="2">
        <f t="shared" si="1229"/>
        <v>172.24776888</v>
      </c>
      <c r="AG2286" s="2">
        <f t="shared" si="1211"/>
        <v>173.12657851</v>
      </c>
      <c r="AH2286" s="3" t="str">
        <f t="shared" si="1212"/>
        <v>-</v>
      </c>
      <c r="AI2286" s="4" t="str">
        <f t="shared" si="1227"/>
        <v>A+J=</v>
      </c>
      <c r="AJ2286" s="11">
        <f t="shared" si="1218"/>
        <v>43104</v>
      </c>
      <c r="AK2286" s="11"/>
      <c r="AL2286" s="4"/>
      <c r="AM2286" s="1"/>
      <c r="AN2286" s="11"/>
      <c r="AO2286" s="1"/>
      <c r="AP2286" s="1"/>
      <c r="AQ2286" s="1"/>
      <c r="AR2286" s="1"/>
      <c r="AS2286" s="6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</row>
    <row r="2287" spans="1:55" x14ac:dyDescent="0.2">
      <c r="A2287" s="144">
        <f t="shared" si="1213"/>
        <v>43076</v>
      </c>
      <c r="B2287" s="2">
        <f t="shared" si="1200"/>
        <v>223448.92243960121</v>
      </c>
      <c r="C2287" s="2">
        <f t="shared" si="1214"/>
        <v>152696.80767564999</v>
      </c>
      <c r="D2287" s="68">
        <f>SUM(Y2287:Y$2557)</f>
        <v>27619.312624960003</v>
      </c>
      <c r="E2287" s="68">
        <f t="shared" si="1201"/>
        <v>125077.49505068999</v>
      </c>
      <c r="F2287" s="72">
        <f t="shared" si="1222"/>
        <v>4881.25</v>
      </c>
      <c r="G2287" s="3">
        <f>IF(N2287=1,VLOOKUP(A2286,[1]Plan1!$BG$69:$BI$188,3),G2286)</f>
        <v>4894.92</v>
      </c>
      <c r="H2287" s="11">
        <f t="shared" si="1223"/>
        <v>43010</v>
      </c>
      <c r="I2287" s="11">
        <f t="shared" si="1224"/>
        <v>43041</v>
      </c>
      <c r="J2287" s="26">
        <f t="shared" si="1202"/>
        <v>2.8005121638925434E-3</v>
      </c>
      <c r="K2287" s="11">
        <f t="shared" si="1215"/>
        <v>43102</v>
      </c>
      <c r="L2287" s="11">
        <f t="shared" si="1203"/>
        <v>43102</v>
      </c>
      <c r="M2287" s="1">
        <f t="shared" si="1216"/>
        <v>20</v>
      </c>
      <c r="N2287" s="1">
        <f t="shared" si="1219"/>
        <v>4</v>
      </c>
      <c r="O2287" s="2">
        <f t="shared" si="1204"/>
        <v>1.00055947</v>
      </c>
      <c r="P2287" s="10">
        <f t="shared" si="1231"/>
        <v>1.0042009199999999</v>
      </c>
      <c r="Q2287" s="10">
        <f t="shared" si="1225"/>
        <v>1.4626952893549858</v>
      </c>
      <c r="R2287" s="2">
        <f t="shared" si="1230"/>
        <v>1.4635136200000001</v>
      </c>
      <c r="S2287" s="2">
        <f t="shared" si="1220"/>
        <v>1.4542510099999999</v>
      </c>
      <c r="T2287" s="2">
        <f t="shared" si="1205"/>
        <v>222059.48678609001</v>
      </c>
      <c r="U2287" s="2">
        <f t="shared" si="1206"/>
        <v>12546.10065539383</v>
      </c>
      <c r="V2287" s="2">
        <f t="shared" si="1207"/>
        <v>57975.122511477413</v>
      </c>
      <c r="W2287" s="2">
        <f t="shared" si="1208"/>
        <v>223218.03084252123</v>
      </c>
      <c r="X2287" s="27">
        <f t="shared" si="1209"/>
        <v>0</v>
      </c>
      <c r="Y2287" s="2">
        <f t="shared" si="1221"/>
        <v>0</v>
      </c>
      <c r="Z2287" s="67">
        <f t="shared" si="1210"/>
        <v>0</v>
      </c>
      <c r="AA2287" s="2">
        <f t="shared" si="1228"/>
        <v>0</v>
      </c>
      <c r="AB2287" s="26">
        <f t="shared" si="1217"/>
        <v>6.7299999999999999E-2</v>
      </c>
      <c r="AC2287" s="27">
        <f t="shared" si="1199"/>
        <v>4</v>
      </c>
      <c r="AD2287" s="27">
        <v>252</v>
      </c>
      <c r="AE2287" s="10">
        <f t="shared" si="1226"/>
        <v>1.0010343770000001</v>
      </c>
      <c r="AF2287" s="2">
        <f t="shared" si="1229"/>
        <v>229.69322575999999</v>
      </c>
      <c r="AG2287" s="2">
        <f t="shared" si="1211"/>
        <v>230.89159708</v>
      </c>
      <c r="AH2287" s="3" t="str">
        <f t="shared" si="1212"/>
        <v>-</v>
      </c>
      <c r="AI2287" s="4" t="str">
        <f t="shared" si="1227"/>
        <v>A+J=</v>
      </c>
      <c r="AJ2287" s="11">
        <f t="shared" si="1218"/>
        <v>43104</v>
      </c>
      <c r="AK2287" s="11"/>
      <c r="AL2287" s="4"/>
      <c r="AM2287" s="1"/>
      <c r="AN2287" s="11"/>
      <c r="AO2287" s="1"/>
      <c r="AP2287" s="1"/>
      <c r="AQ2287" s="1"/>
      <c r="AR2287" s="1"/>
      <c r="AS2287" s="6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</row>
    <row r="2288" spans="1:55" x14ac:dyDescent="0.2">
      <c r="A2288" s="144">
        <f t="shared" si="1213"/>
        <v>43077</v>
      </c>
      <c r="B2288" s="2">
        <f t="shared" si="1200"/>
        <v>223532.31424607828</v>
      </c>
      <c r="C2288" s="2">
        <f t="shared" si="1214"/>
        <v>152696.80767564999</v>
      </c>
      <c r="D2288" s="68">
        <f>SUM(Y2288:Y$2557)</f>
        <v>27619.312624960003</v>
      </c>
      <c r="E2288" s="68">
        <f t="shared" si="1201"/>
        <v>125077.49505068999</v>
      </c>
      <c r="F2288" s="72">
        <f t="shared" si="1222"/>
        <v>4881.25</v>
      </c>
      <c r="G2288" s="3">
        <f>IF(N2288=1,VLOOKUP(A2287,[1]Plan1!$BG$69:$BI$188,3),G2287)</f>
        <v>4894.92</v>
      </c>
      <c r="H2288" s="11">
        <f t="shared" si="1223"/>
        <v>43010</v>
      </c>
      <c r="I2288" s="11">
        <f t="shared" si="1224"/>
        <v>43041</v>
      </c>
      <c r="J2288" s="26">
        <f t="shared" si="1202"/>
        <v>2.8005121638925434E-3</v>
      </c>
      <c r="K2288" s="11">
        <f t="shared" si="1215"/>
        <v>43102</v>
      </c>
      <c r="L2288" s="11">
        <f t="shared" si="1203"/>
        <v>43102</v>
      </c>
      <c r="M2288" s="1">
        <f t="shared" si="1216"/>
        <v>20</v>
      </c>
      <c r="N2288" s="1">
        <f t="shared" si="1219"/>
        <v>5</v>
      </c>
      <c r="O2288" s="2">
        <f t="shared" si="1204"/>
        <v>1.0006993900000001</v>
      </c>
      <c r="P2288" s="10">
        <f t="shared" si="1231"/>
        <v>1.0042009199999999</v>
      </c>
      <c r="Q2288" s="10">
        <f t="shared" si="1225"/>
        <v>1.4626952893549858</v>
      </c>
      <c r="R2288" s="2">
        <f t="shared" si="1230"/>
        <v>1.4637182799999999</v>
      </c>
      <c r="S2288" s="2">
        <f t="shared" si="1220"/>
        <v>1.4542510099999999</v>
      </c>
      <c r="T2288" s="2">
        <f t="shared" si="1205"/>
        <v>222059.48678609001</v>
      </c>
      <c r="U2288" s="2">
        <f t="shared" si="1206"/>
        <v>12546.10065539383</v>
      </c>
      <c r="V2288" s="2">
        <f t="shared" si="1207"/>
        <v>58000.720871614467</v>
      </c>
      <c r="W2288" s="2">
        <f t="shared" si="1208"/>
        <v>223243.62920265828</v>
      </c>
      <c r="X2288" s="27">
        <f t="shared" si="1209"/>
        <v>0</v>
      </c>
      <c r="Y2288" s="2">
        <f t="shared" si="1221"/>
        <v>0</v>
      </c>
      <c r="Z2288" s="67">
        <f t="shared" si="1210"/>
        <v>0</v>
      </c>
      <c r="AA2288" s="2">
        <f t="shared" si="1228"/>
        <v>0</v>
      </c>
      <c r="AB2288" s="26">
        <f t="shared" si="1217"/>
        <v>6.7299999999999999E-2</v>
      </c>
      <c r="AC2288" s="27">
        <f t="shared" si="1199"/>
        <v>5</v>
      </c>
      <c r="AD2288" s="27">
        <v>252</v>
      </c>
      <c r="AE2288" s="10">
        <f t="shared" si="1226"/>
        <v>1.0012931389999999</v>
      </c>
      <c r="AF2288" s="2">
        <f t="shared" si="1229"/>
        <v>287.15378268000001</v>
      </c>
      <c r="AG2288" s="2">
        <f t="shared" si="1211"/>
        <v>288.68504342</v>
      </c>
      <c r="AH2288" s="3" t="str">
        <f t="shared" si="1212"/>
        <v>-</v>
      </c>
      <c r="AI2288" s="4" t="str">
        <f t="shared" si="1227"/>
        <v>A+J=</v>
      </c>
      <c r="AJ2288" s="11">
        <f t="shared" si="1218"/>
        <v>43104</v>
      </c>
      <c r="AK2288" s="11"/>
      <c r="AL2288" s="4"/>
      <c r="AM2288" s="1"/>
      <c r="AN2288" s="11"/>
      <c r="AO2288" s="1"/>
      <c r="AP2288" s="1"/>
      <c r="AQ2288" s="1"/>
      <c r="AR2288" s="1"/>
      <c r="AS2288" s="6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</row>
    <row r="2289" spans="1:55" x14ac:dyDescent="0.2">
      <c r="A2289" s="144">
        <f t="shared" si="1213"/>
        <v>43078</v>
      </c>
      <c r="B2289" s="2">
        <f t="shared" si="1200"/>
        <v>223615.73779423023</v>
      </c>
      <c r="C2289" s="2">
        <f t="shared" si="1214"/>
        <v>152696.80767564999</v>
      </c>
      <c r="D2289" s="68">
        <f>SUM(Y2289:Y$2557)</f>
        <v>27619.312624960003</v>
      </c>
      <c r="E2289" s="68">
        <f t="shared" si="1201"/>
        <v>125077.49505068999</v>
      </c>
      <c r="F2289" s="72">
        <f t="shared" si="1222"/>
        <v>4881.25</v>
      </c>
      <c r="G2289" s="3">
        <f>IF(N2289=1,VLOOKUP(A2288,[1]Plan1!$BG$69:$BI$188,3),G2288)</f>
        <v>4894.92</v>
      </c>
      <c r="H2289" s="11">
        <f t="shared" si="1223"/>
        <v>43010</v>
      </c>
      <c r="I2289" s="11">
        <f t="shared" si="1224"/>
        <v>43041</v>
      </c>
      <c r="J2289" s="26">
        <f t="shared" si="1202"/>
        <v>2.8005121638925434E-3</v>
      </c>
      <c r="K2289" s="11">
        <f t="shared" si="1215"/>
        <v>43102</v>
      </c>
      <c r="L2289" s="11">
        <f t="shared" si="1203"/>
        <v>43102</v>
      </c>
      <c r="M2289" s="1">
        <f t="shared" si="1216"/>
        <v>20</v>
      </c>
      <c r="N2289" s="1">
        <f t="shared" si="1219"/>
        <v>6</v>
      </c>
      <c r="O2289" s="2">
        <f t="shared" si="1204"/>
        <v>1.00083933</v>
      </c>
      <c r="P2289" s="10">
        <f t="shared" si="1231"/>
        <v>1.0042009199999999</v>
      </c>
      <c r="Q2289" s="10">
        <f t="shared" si="1225"/>
        <v>1.4626952893549858</v>
      </c>
      <c r="R2289" s="2">
        <f t="shared" si="1230"/>
        <v>1.46392297</v>
      </c>
      <c r="S2289" s="2">
        <f t="shared" si="1220"/>
        <v>1.4542510099999999</v>
      </c>
      <c r="T2289" s="2">
        <f t="shared" si="1205"/>
        <v>222059.48678609001</v>
      </c>
      <c r="U2289" s="2">
        <f t="shared" si="1206"/>
        <v>12546.10065539383</v>
      </c>
      <c r="V2289" s="2">
        <f t="shared" si="1207"/>
        <v>58026.322984076411</v>
      </c>
      <c r="W2289" s="2">
        <f t="shared" si="1208"/>
        <v>223269.23131512024</v>
      </c>
      <c r="X2289" s="27">
        <f t="shared" si="1209"/>
        <v>0</v>
      </c>
      <c r="Y2289" s="2">
        <f t="shared" si="1221"/>
        <v>0</v>
      </c>
      <c r="Z2289" s="67">
        <f t="shared" si="1210"/>
        <v>0</v>
      </c>
      <c r="AA2289" s="2">
        <f t="shared" si="1228"/>
        <v>0</v>
      </c>
      <c r="AB2289" s="26">
        <f t="shared" si="1217"/>
        <v>6.7299999999999999E-2</v>
      </c>
      <c r="AC2289" s="27">
        <f t="shared" si="1199"/>
        <v>6</v>
      </c>
      <c r="AD2289" s="27">
        <v>252</v>
      </c>
      <c r="AE2289" s="10">
        <f t="shared" si="1226"/>
        <v>1.0015519669999999</v>
      </c>
      <c r="AF2289" s="2">
        <f t="shared" si="1229"/>
        <v>344.62899551999999</v>
      </c>
      <c r="AG2289" s="2">
        <f t="shared" si="1211"/>
        <v>346.50647910999999</v>
      </c>
      <c r="AH2289" s="3" t="str">
        <f t="shared" si="1212"/>
        <v>-</v>
      </c>
      <c r="AI2289" s="4" t="str">
        <f t="shared" si="1227"/>
        <v>A+J=</v>
      </c>
      <c r="AJ2289" s="11">
        <f t="shared" si="1218"/>
        <v>43104</v>
      </c>
      <c r="AK2289" s="11"/>
      <c r="AL2289" s="4"/>
      <c r="AM2289" s="1"/>
      <c r="AN2289" s="11"/>
      <c r="AO2289" s="1"/>
      <c r="AP2289" s="1"/>
      <c r="AQ2289" s="1"/>
      <c r="AR2289" s="1"/>
      <c r="AS2289" s="6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</row>
    <row r="2290" spans="1:55" x14ac:dyDescent="0.2">
      <c r="A2290" s="144">
        <f t="shared" si="1213"/>
        <v>43079</v>
      </c>
      <c r="B2290" s="2">
        <f t="shared" si="1200"/>
        <v>223615.73779423023</v>
      </c>
      <c r="C2290" s="2">
        <f t="shared" si="1214"/>
        <v>152696.80767564999</v>
      </c>
      <c r="D2290" s="68">
        <f>SUM(Y2290:Y$2557)</f>
        <v>27619.312624960003</v>
      </c>
      <c r="E2290" s="68">
        <f t="shared" si="1201"/>
        <v>125077.49505068999</v>
      </c>
      <c r="F2290" s="72">
        <f t="shared" si="1222"/>
        <v>4881.25</v>
      </c>
      <c r="G2290" s="3">
        <f>IF(N2290=1,VLOOKUP(A2289,[1]Plan1!$BG$69:$BI$188,3),G2289)</f>
        <v>4894.92</v>
      </c>
      <c r="H2290" s="11">
        <f t="shared" si="1223"/>
        <v>43010</v>
      </c>
      <c r="I2290" s="11">
        <f t="shared" si="1224"/>
        <v>43041</v>
      </c>
      <c r="J2290" s="26">
        <f t="shared" si="1202"/>
        <v>2.8005121638925434E-3</v>
      </c>
      <c r="K2290" s="11">
        <f t="shared" si="1215"/>
        <v>43102</v>
      </c>
      <c r="L2290" s="11">
        <f t="shared" si="1203"/>
        <v>43102</v>
      </c>
      <c r="M2290" s="1">
        <f t="shared" si="1216"/>
        <v>20</v>
      </c>
      <c r="N2290" s="1">
        <f t="shared" si="1219"/>
        <v>6</v>
      </c>
      <c r="O2290" s="2">
        <f t="shared" si="1204"/>
        <v>1.00083933</v>
      </c>
      <c r="P2290" s="10">
        <f t="shared" si="1231"/>
        <v>1.0042009199999999</v>
      </c>
      <c r="Q2290" s="10">
        <f t="shared" si="1225"/>
        <v>1.4626952893549858</v>
      </c>
      <c r="R2290" s="2">
        <f t="shared" si="1230"/>
        <v>1.46392297</v>
      </c>
      <c r="S2290" s="2">
        <f t="shared" si="1220"/>
        <v>1.4542510099999999</v>
      </c>
      <c r="T2290" s="2">
        <f t="shared" si="1205"/>
        <v>222059.48678609001</v>
      </c>
      <c r="U2290" s="2">
        <f t="shared" si="1206"/>
        <v>12546.10065539383</v>
      </c>
      <c r="V2290" s="2">
        <f t="shared" si="1207"/>
        <v>58026.322984076411</v>
      </c>
      <c r="W2290" s="2">
        <f t="shared" si="1208"/>
        <v>223269.23131512024</v>
      </c>
      <c r="X2290" s="27">
        <f t="shared" si="1209"/>
        <v>0</v>
      </c>
      <c r="Y2290" s="2">
        <f t="shared" si="1221"/>
        <v>0</v>
      </c>
      <c r="Z2290" s="67">
        <f t="shared" si="1210"/>
        <v>0</v>
      </c>
      <c r="AA2290" s="2">
        <f t="shared" si="1228"/>
        <v>0</v>
      </c>
      <c r="AB2290" s="26">
        <f t="shared" si="1217"/>
        <v>6.7299999999999999E-2</v>
      </c>
      <c r="AC2290" s="27">
        <f t="shared" si="1199"/>
        <v>6</v>
      </c>
      <c r="AD2290" s="27">
        <v>252</v>
      </c>
      <c r="AE2290" s="10">
        <f t="shared" si="1226"/>
        <v>1.0015519669999999</v>
      </c>
      <c r="AF2290" s="2">
        <f t="shared" si="1229"/>
        <v>344.62899551999999</v>
      </c>
      <c r="AG2290" s="2">
        <f t="shared" si="1211"/>
        <v>346.50647910999999</v>
      </c>
      <c r="AH2290" s="3" t="str">
        <f t="shared" si="1212"/>
        <v>-</v>
      </c>
      <c r="AI2290" s="4" t="str">
        <f t="shared" si="1227"/>
        <v>A+J=</v>
      </c>
      <c r="AJ2290" s="11">
        <f t="shared" si="1218"/>
        <v>43104</v>
      </c>
      <c r="AK2290" s="11"/>
      <c r="AL2290" s="4"/>
      <c r="AM2290" s="1"/>
      <c r="AN2290" s="11"/>
      <c r="AO2290" s="1"/>
      <c r="AP2290" s="1"/>
      <c r="AQ2290" s="1"/>
      <c r="AR2290" s="1"/>
      <c r="AS2290" s="6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</row>
    <row r="2291" spans="1:55" x14ac:dyDescent="0.2">
      <c r="A2291" s="144">
        <f t="shared" si="1213"/>
        <v>43080</v>
      </c>
      <c r="B2291" s="2">
        <f t="shared" si="1200"/>
        <v>223615.73779423023</v>
      </c>
      <c r="C2291" s="2">
        <f t="shared" si="1214"/>
        <v>152696.80767564999</v>
      </c>
      <c r="D2291" s="68">
        <f>SUM(Y2291:Y$2557)</f>
        <v>27619.312624960003</v>
      </c>
      <c r="E2291" s="68">
        <f t="shared" si="1201"/>
        <v>125077.49505068999</v>
      </c>
      <c r="F2291" s="72">
        <f t="shared" si="1222"/>
        <v>4881.25</v>
      </c>
      <c r="G2291" s="3">
        <f>IF(N2291=1,VLOOKUP(A2290,[1]Plan1!$BG$69:$BI$188,3),G2290)</f>
        <v>4894.92</v>
      </c>
      <c r="H2291" s="11">
        <f t="shared" si="1223"/>
        <v>43010</v>
      </c>
      <c r="I2291" s="11">
        <f t="shared" si="1224"/>
        <v>43041</v>
      </c>
      <c r="J2291" s="26">
        <f t="shared" si="1202"/>
        <v>2.8005121638925434E-3</v>
      </c>
      <c r="K2291" s="11">
        <f t="shared" si="1215"/>
        <v>43102</v>
      </c>
      <c r="L2291" s="11">
        <f t="shared" si="1203"/>
        <v>43102</v>
      </c>
      <c r="M2291" s="1">
        <f t="shared" si="1216"/>
        <v>20</v>
      </c>
      <c r="N2291" s="1">
        <f t="shared" si="1219"/>
        <v>6</v>
      </c>
      <c r="O2291" s="2">
        <f t="shared" si="1204"/>
        <v>1.00083933</v>
      </c>
      <c r="P2291" s="10">
        <f t="shared" si="1231"/>
        <v>1.0042009199999999</v>
      </c>
      <c r="Q2291" s="10">
        <f t="shared" si="1225"/>
        <v>1.4626952893549858</v>
      </c>
      <c r="R2291" s="2">
        <f t="shared" si="1230"/>
        <v>1.46392297</v>
      </c>
      <c r="S2291" s="2">
        <f t="shared" si="1220"/>
        <v>1.4542510099999999</v>
      </c>
      <c r="T2291" s="2">
        <f t="shared" si="1205"/>
        <v>222059.48678609001</v>
      </c>
      <c r="U2291" s="2">
        <f t="shared" si="1206"/>
        <v>12546.10065539383</v>
      </c>
      <c r="V2291" s="2">
        <f t="shared" si="1207"/>
        <v>58026.322984076411</v>
      </c>
      <c r="W2291" s="2">
        <f t="shared" si="1208"/>
        <v>223269.23131512024</v>
      </c>
      <c r="X2291" s="27">
        <f t="shared" si="1209"/>
        <v>0</v>
      </c>
      <c r="Y2291" s="2">
        <f t="shared" si="1221"/>
        <v>0</v>
      </c>
      <c r="Z2291" s="67">
        <f t="shared" si="1210"/>
        <v>0</v>
      </c>
      <c r="AA2291" s="2">
        <f t="shared" si="1228"/>
        <v>0</v>
      </c>
      <c r="AB2291" s="26">
        <f t="shared" si="1217"/>
        <v>6.7299999999999999E-2</v>
      </c>
      <c r="AC2291" s="27">
        <f t="shared" si="1199"/>
        <v>6</v>
      </c>
      <c r="AD2291" s="27">
        <v>252</v>
      </c>
      <c r="AE2291" s="10">
        <f t="shared" si="1226"/>
        <v>1.0015519669999999</v>
      </c>
      <c r="AF2291" s="2">
        <f t="shared" si="1229"/>
        <v>344.62899551999999</v>
      </c>
      <c r="AG2291" s="2">
        <f t="shared" si="1211"/>
        <v>346.50647910999999</v>
      </c>
      <c r="AH2291" s="3" t="str">
        <f t="shared" si="1212"/>
        <v>-</v>
      </c>
      <c r="AI2291" s="4" t="str">
        <f t="shared" si="1227"/>
        <v>A+J=</v>
      </c>
      <c r="AJ2291" s="11">
        <f t="shared" si="1218"/>
        <v>43104</v>
      </c>
      <c r="AK2291" s="11"/>
      <c r="AL2291" s="4"/>
      <c r="AM2291" s="1"/>
      <c r="AN2291" s="11"/>
      <c r="AO2291" s="1"/>
      <c r="AP2291" s="1"/>
      <c r="AQ2291" s="1"/>
      <c r="AR2291" s="1"/>
      <c r="AS2291" s="6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</row>
    <row r="2292" spans="1:55" x14ac:dyDescent="0.2">
      <c r="A2292" s="144">
        <f t="shared" si="1213"/>
        <v>43081</v>
      </c>
      <c r="B2292" s="2">
        <f t="shared" si="1200"/>
        <v>223699.19080926711</v>
      </c>
      <c r="C2292" s="2">
        <f t="shared" si="1214"/>
        <v>152696.80767564999</v>
      </c>
      <c r="D2292" s="68">
        <f>SUM(Y2292:Y$2557)</f>
        <v>27619.312624960003</v>
      </c>
      <c r="E2292" s="68">
        <f t="shared" si="1201"/>
        <v>125077.49505068999</v>
      </c>
      <c r="F2292" s="72">
        <f t="shared" si="1222"/>
        <v>4881.25</v>
      </c>
      <c r="G2292" s="3">
        <f>IF(N2292=1,VLOOKUP(A2291,[1]Plan1!$BG$69:$BI$188,3),G2291)</f>
        <v>4894.92</v>
      </c>
      <c r="H2292" s="11">
        <f t="shared" si="1223"/>
        <v>43010</v>
      </c>
      <c r="I2292" s="11">
        <f t="shared" si="1224"/>
        <v>43041</v>
      </c>
      <c r="J2292" s="26">
        <f t="shared" si="1202"/>
        <v>2.8005121638925434E-3</v>
      </c>
      <c r="K2292" s="11">
        <f t="shared" si="1215"/>
        <v>43102</v>
      </c>
      <c r="L2292" s="11">
        <f t="shared" si="1203"/>
        <v>43102</v>
      </c>
      <c r="M2292" s="1">
        <f t="shared" si="1216"/>
        <v>20</v>
      </c>
      <c r="N2292" s="1">
        <f t="shared" si="1219"/>
        <v>7</v>
      </c>
      <c r="O2292" s="2">
        <f t="shared" si="1204"/>
        <v>1.0009792799999999</v>
      </c>
      <c r="P2292" s="10">
        <f t="shared" si="1231"/>
        <v>1.0042009199999999</v>
      </c>
      <c r="Q2292" s="10">
        <f t="shared" si="1225"/>
        <v>1.4626952893549858</v>
      </c>
      <c r="R2292" s="2">
        <f t="shared" si="1230"/>
        <v>1.4641276700000001</v>
      </c>
      <c r="S2292" s="2">
        <f t="shared" si="1220"/>
        <v>1.4542510099999999</v>
      </c>
      <c r="T2292" s="2">
        <f t="shared" si="1205"/>
        <v>222059.48678609001</v>
      </c>
      <c r="U2292" s="2">
        <f t="shared" si="1206"/>
        <v>12546.10065539383</v>
      </c>
      <c r="V2292" s="2">
        <f t="shared" si="1207"/>
        <v>58051.926347313289</v>
      </c>
      <c r="W2292" s="2">
        <f t="shared" si="1208"/>
        <v>223294.83467835712</v>
      </c>
      <c r="X2292" s="27">
        <f t="shared" si="1209"/>
        <v>0</v>
      </c>
      <c r="Y2292" s="2">
        <f t="shared" si="1221"/>
        <v>0</v>
      </c>
      <c r="Z2292" s="67">
        <f t="shared" si="1210"/>
        <v>0</v>
      </c>
      <c r="AA2292" s="2">
        <f t="shared" si="1228"/>
        <v>0</v>
      </c>
      <c r="AB2292" s="26">
        <f t="shared" si="1217"/>
        <v>6.7299999999999999E-2</v>
      </c>
      <c r="AC2292" s="27">
        <f t="shared" si="1199"/>
        <v>7</v>
      </c>
      <c r="AD2292" s="27">
        <v>252</v>
      </c>
      <c r="AE2292" s="10">
        <f t="shared" si="1226"/>
        <v>1.0018108619999999</v>
      </c>
      <c r="AF2292" s="2">
        <f t="shared" si="1229"/>
        <v>402.11908635999998</v>
      </c>
      <c r="AG2292" s="2">
        <f t="shared" si="1211"/>
        <v>404.35613090999999</v>
      </c>
      <c r="AH2292" s="3" t="str">
        <f t="shared" si="1212"/>
        <v>-</v>
      </c>
      <c r="AI2292" s="4" t="str">
        <f t="shared" si="1227"/>
        <v>A+J=</v>
      </c>
      <c r="AJ2292" s="11">
        <f t="shared" si="1218"/>
        <v>43104</v>
      </c>
      <c r="AK2292" s="11"/>
      <c r="AL2292" s="4"/>
      <c r="AM2292" s="1"/>
      <c r="AN2292" s="11"/>
      <c r="AO2292" s="1"/>
      <c r="AP2292" s="1"/>
      <c r="AQ2292" s="1"/>
      <c r="AR2292" s="1"/>
      <c r="AS2292" s="6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</row>
    <row r="2293" spans="1:55" x14ac:dyDescent="0.2">
      <c r="A2293" s="144">
        <f t="shared" si="1213"/>
        <v>43082</v>
      </c>
      <c r="B2293" s="2">
        <f t="shared" si="1200"/>
        <v>223782.67853407873</v>
      </c>
      <c r="C2293" s="2">
        <f t="shared" si="1214"/>
        <v>152696.80767564999</v>
      </c>
      <c r="D2293" s="68">
        <f>SUM(Y2293:Y$2557)</f>
        <v>27619.312624960003</v>
      </c>
      <c r="E2293" s="68">
        <f t="shared" si="1201"/>
        <v>125077.49505068999</v>
      </c>
      <c r="F2293" s="72">
        <f t="shared" si="1222"/>
        <v>4881.25</v>
      </c>
      <c r="G2293" s="3">
        <f>IF(N2293=1,VLOOKUP(A2292,[1]Plan1!$BG$69:$BI$188,3),G2292)</f>
        <v>4894.92</v>
      </c>
      <c r="H2293" s="11">
        <f t="shared" si="1223"/>
        <v>43010</v>
      </c>
      <c r="I2293" s="11">
        <f t="shared" si="1224"/>
        <v>43041</v>
      </c>
      <c r="J2293" s="26">
        <f t="shared" si="1202"/>
        <v>2.8005121638925434E-3</v>
      </c>
      <c r="K2293" s="11">
        <f t="shared" si="1215"/>
        <v>43102</v>
      </c>
      <c r="L2293" s="11">
        <f t="shared" si="1203"/>
        <v>43102</v>
      </c>
      <c r="M2293" s="1">
        <f t="shared" si="1216"/>
        <v>20</v>
      </c>
      <c r="N2293" s="1">
        <f t="shared" si="1219"/>
        <v>8</v>
      </c>
      <c r="O2293" s="2">
        <f t="shared" si="1204"/>
        <v>1.0011192600000001</v>
      </c>
      <c r="P2293" s="10">
        <f t="shared" si="1231"/>
        <v>1.0042009199999999</v>
      </c>
      <c r="Q2293" s="10">
        <f t="shared" si="1225"/>
        <v>1.4626952893549858</v>
      </c>
      <c r="R2293" s="2">
        <f t="shared" si="1230"/>
        <v>1.4643324200000001</v>
      </c>
      <c r="S2293" s="2">
        <f t="shared" si="1220"/>
        <v>1.4542510099999999</v>
      </c>
      <c r="T2293" s="2">
        <f t="shared" si="1205"/>
        <v>222059.48678609001</v>
      </c>
      <c r="U2293" s="2">
        <f t="shared" si="1206"/>
        <v>12546.10065539383</v>
      </c>
      <c r="V2293" s="2">
        <f t="shared" si="1207"/>
        <v>58077.535964424918</v>
      </c>
      <c r="W2293" s="2">
        <f t="shared" si="1208"/>
        <v>223320.44429546874</v>
      </c>
      <c r="X2293" s="27">
        <f t="shared" si="1209"/>
        <v>0</v>
      </c>
      <c r="Y2293" s="2">
        <f t="shared" si="1221"/>
        <v>0</v>
      </c>
      <c r="Z2293" s="67">
        <f t="shared" si="1210"/>
        <v>0</v>
      </c>
      <c r="AA2293" s="2">
        <f t="shared" si="1228"/>
        <v>0</v>
      </c>
      <c r="AB2293" s="26">
        <f t="shared" si="1217"/>
        <v>6.7299999999999999E-2</v>
      </c>
      <c r="AC2293" s="27">
        <f t="shared" si="1199"/>
        <v>8</v>
      </c>
      <c r="AD2293" s="27">
        <v>252</v>
      </c>
      <c r="AE2293" s="10">
        <f t="shared" si="1226"/>
        <v>1.002069825</v>
      </c>
      <c r="AF2293" s="2">
        <f t="shared" si="1229"/>
        <v>459.62427723000002</v>
      </c>
      <c r="AG2293" s="2">
        <f t="shared" si="1211"/>
        <v>462.23423860999998</v>
      </c>
      <c r="AH2293" s="3" t="str">
        <f t="shared" si="1212"/>
        <v>-</v>
      </c>
      <c r="AI2293" s="4" t="str">
        <f t="shared" si="1227"/>
        <v>A+J=</v>
      </c>
      <c r="AJ2293" s="11">
        <f t="shared" si="1218"/>
        <v>43104</v>
      </c>
      <c r="AK2293" s="11"/>
      <c r="AL2293" s="4"/>
      <c r="AM2293" s="1"/>
      <c r="AN2293" s="11"/>
      <c r="AO2293" s="1"/>
      <c r="AP2293" s="1"/>
      <c r="AQ2293" s="1"/>
      <c r="AR2293" s="1"/>
      <c r="AS2293" s="6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</row>
    <row r="2294" spans="1:55" x14ac:dyDescent="0.2">
      <c r="A2294" s="144">
        <f t="shared" si="1213"/>
        <v>43083</v>
      </c>
      <c r="B2294" s="2">
        <f t="shared" si="1200"/>
        <v>223866.19802467522</v>
      </c>
      <c r="C2294" s="2">
        <f t="shared" si="1214"/>
        <v>152696.80767564999</v>
      </c>
      <c r="D2294" s="68">
        <f>SUM(Y2294:Y$2557)</f>
        <v>27619.312624960003</v>
      </c>
      <c r="E2294" s="68">
        <f t="shared" si="1201"/>
        <v>125077.49505068999</v>
      </c>
      <c r="F2294" s="72">
        <f t="shared" si="1222"/>
        <v>4881.25</v>
      </c>
      <c r="G2294" s="3">
        <f>IF(N2294=1,VLOOKUP(A2293,[1]Plan1!$BG$69:$BI$188,3),G2293)</f>
        <v>4894.92</v>
      </c>
      <c r="H2294" s="11">
        <f t="shared" si="1223"/>
        <v>43010</v>
      </c>
      <c r="I2294" s="11">
        <f t="shared" si="1224"/>
        <v>43041</v>
      </c>
      <c r="J2294" s="26">
        <f t="shared" si="1202"/>
        <v>2.8005121638925434E-3</v>
      </c>
      <c r="K2294" s="11">
        <f t="shared" si="1215"/>
        <v>43102</v>
      </c>
      <c r="L2294" s="11">
        <f t="shared" si="1203"/>
        <v>43102</v>
      </c>
      <c r="M2294" s="1">
        <f t="shared" si="1216"/>
        <v>20</v>
      </c>
      <c r="N2294" s="1">
        <f t="shared" si="1219"/>
        <v>9</v>
      </c>
      <c r="O2294" s="2">
        <f t="shared" si="1204"/>
        <v>1.0012592600000001</v>
      </c>
      <c r="P2294" s="10">
        <f t="shared" si="1231"/>
        <v>1.0042009199999999</v>
      </c>
      <c r="Q2294" s="10">
        <f t="shared" si="1225"/>
        <v>1.4626952893549858</v>
      </c>
      <c r="R2294" s="2">
        <f t="shared" si="1230"/>
        <v>1.4645372000000001</v>
      </c>
      <c r="S2294" s="2">
        <f t="shared" si="1220"/>
        <v>1.4542510099999999</v>
      </c>
      <c r="T2294" s="2">
        <f t="shared" si="1205"/>
        <v>222059.48678609001</v>
      </c>
      <c r="U2294" s="2">
        <f t="shared" si="1206"/>
        <v>12546.10065539383</v>
      </c>
      <c r="V2294" s="2">
        <f t="shared" si="1207"/>
        <v>58103.149333861402</v>
      </c>
      <c r="W2294" s="2">
        <f t="shared" si="1208"/>
        <v>223346.05766490521</v>
      </c>
      <c r="X2294" s="27">
        <f t="shared" si="1209"/>
        <v>0</v>
      </c>
      <c r="Y2294" s="2">
        <f t="shared" si="1221"/>
        <v>0</v>
      </c>
      <c r="Z2294" s="67">
        <f t="shared" si="1210"/>
        <v>0</v>
      </c>
      <c r="AA2294" s="2">
        <f t="shared" si="1228"/>
        <v>0</v>
      </c>
      <c r="AB2294" s="26">
        <f t="shared" si="1217"/>
        <v>6.7299999999999999E-2</v>
      </c>
      <c r="AC2294" s="27">
        <f t="shared" si="1199"/>
        <v>9</v>
      </c>
      <c r="AD2294" s="27">
        <v>252</v>
      </c>
      <c r="AE2294" s="10">
        <f t="shared" si="1226"/>
        <v>1.0023288539999999</v>
      </c>
      <c r="AF2294" s="2">
        <f t="shared" si="1229"/>
        <v>517.14412402999994</v>
      </c>
      <c r="AG2294" s="2">
        <f t="shared" si="1211"/>
        <v>520.14035977000003</v>
      </c>
      <c r="AH2294" s="3" t="str">
        <f t="shared" si="1212"/>
        <v>-</v>
      </c>
      <c r="AI2294" s="4" t="str">
        <f t="shared" si="1227"/>
        <v>A+J=</v>
      </c>
      <c r="AJ2294" s="11">
        <f t="shared" si="1218"/>
        <v>43104</v>
      </c>
      <c r="AK2294" s="11"/>
      <c r="AL2294" s="4"/>
      <c r="AM2294" s="1"/>
      <c r="AN2294" s="11"/>
      <c r="AO2294" s="1"/>
      <c r="AP2294" s="1"/>
      <c r="AQ2294" s="1"/>
      <c r="AR2294" s="1"/>
      <c r="AS2294" s="6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</row>
    <row r="2295" spans="1:55" x14ac:dyDescent="0.2">
      <c r="A2295" s="144">
        <f t="shared" si="1213"/>
        <v>43084</v>
      </c>
      <c r="B2295" s="2">
        <f t="shared" si="1200"/>
        <v>223949.74700440661</v>
      </c>
      <c r="C2295" s="2">
        <f t="shared" si="1214"/>
        <v>152696.80767564999</v>
      </c>
      <c r="D2295" s="68">
        <f>SUM(Y2295:Y$2557)</f>
        <v>27619.312624960003</v>
      </c>
      <c r="E2295" s="68">
        <f t="shared" si="1201"/>
        <v>125077.49505068999</v>
      </c>
      <c r="F2295" s="72">
        <f t="shared" si="1222"/>
        <v>4881.25</v>
      </c>
      <c r="G2295" s="3">
        <f>IF(N2295=1,VLOOKUP(A2294,[1]Plan1!$BG$69:$BI$188,3),G2294)</f>
        <v>4894.92</v>
      </c>
      <c r="H2295" s="11">
        <f t="shared" si="1223"/>
        <v>43010</v>
      </c>
      <c r="I2295" s="11">
        <f t="shared" si="1224"/>
        <v>43041</v>
      </c>
      <c r="J2295" s="26">
        <f t="shared" si="1202"/>
        <v>2.8005121638925434E-3</v>
      </c>
      <c r="K2295" s="11">
        <f t="shared" si="1215"/>
        <v>43102</v>
      </c>
      <c r="L2295" s="11">
        <f t="shared" si="1203"/>
        <v>43102</v>
      </c>
      <c r="M2295" s="1">
        <f t="shared" si="1216"/>
        <v>20</v>
      </c>
      <c r="N2295" s="1">
        <f t="shared" si="1219"/>
        <v>10</v>
      </c>
      <c r="O2295" s="2">
        <f t="shared" si="1204"/>
        <v>1.0013992700000001</v>
      </c>
      <c r="P2295" s="10">
        <f t="shared" si="1231"/>
        <v>1.0042009199999999</v>
      </c>
      <c r="Q2295" s="10">
        <f t="shared" si="1225"/>
        <v>1.4626952893549858</v>
      </c>
      <c r="R2295" s="2">
        <f t="shared" si="1230"/>
        <v>1.46474199</v>
      </c>
      <c r="S2295" s="2">
        <f t="shared" si="1220"/>
        <v>1.4542510099999999</v>
      </c>
      <c r="T2295" s="2">
        <f t="shared" si="1205"/>
        <v>222059.48678609001</v>
      </c>
      <c r="U2295" s="2">
        <f t="shared" si="1206"/>
        <v>12546.10065539383</v>
      </c>
      <c r="V2295" s="2">
        <f t="shared" si="1207"/>
        <v>58128.763954072827</v>
      </c>
      <c r="W2295" s="2">
        <f t="shared" si="1208"/>
        <v>223371.67228511663</v>
      </c>
      <c r="X2295" s="27">
        <f t="shared" si="1209"/>
        <v>0</v>
      </c>
      <c r="Y2295" s="2">
        <f t="shared" si="1221"/>
        <v>0</v>
      </c>
      <c r="Z2295" s="67">
        <f t="shared" si="1210"/>
        <v>0</v>
      </c>
      <c r="AA2295" s="2">
        <f t="shared" si="1228"/>
        <v>0</v>
      </c>
      <c r="AB2295" s="26">
        <f t="shared" si="1217"/>
        <v>6.7299999999999999E-2</v>
      </c>
      <c r="AC2295" s="27">
        <f t="shared" si="1199"/>
        <v>10</v>
      </c>
      <c r="AD2295" s="27">
        <v>252</v>
      </c>
      <c r="AE2295" s="10">
        <f t="shared" si="1226"/>
        <v>1.0025879499999999</v>
      </c>
      <c r="AF2295" s="2">
        <f t="shared" si="1229"/>
        <v>574.67884881999998</v>
      </c>
      <c r="AG2295" s="2">
        <f t="shared" si="1211"/>
        <v>578.07471928999996</v>
      </c>
      <c r="AH2295" s="3" t="str">
        <f t="shared" si="1212"/>
        <v>-</v>
      </c>
      <c r="AI2295" s="4" t="str">
        <f t="shared" si="1227"/>
        <v>A+J=</v>
      </c>
      <c r="AJ2295" s="11">
        <f t="shared" si="1218"/>
        <v>43104</v>
      </c>
      <c r="AK2295" s="11"/>
      <c r="AL2295" s="4"/>
      <c r="AM2295" s="1"/>
      <c r="AN2295" s="11"/>
      <c r="AO2295" s="1"/>
      <c r="AP2295" s="1"/>
      <c r="AQ2295" s="1"/>
      <c r="AR2295" s="1"/>
      <c r="AS2295" s="6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</row>
    <row r="2296" spans="1:55" x14ac:dyDescent="0.2">
      <c r="A2296" s="144">
        <f t="shared" si="1213"/>
        <v>43085</v>
      </c>
      <c r="B2296" s="2">
        <f t="shared" si="1200"/>
        <v>224033.33049671279</v>
      </c>
      <c r="C2296" s="2">
        <f t="shared" si="1214"/>
        <v>152696.80767564999</v>
      </c>
      <c r="D2296" s="68">
        <f>SUM(Y2296:Y$2557)</f>
        <v>27619.312624960003</v>
      </c>
      <c r="E2296" s="68">
        <f t="shared" si="1201"/>
        <v>125077.49505068999</v>
      </c>
      <c r="F2296" s="72">
        <f t="shared" si="1222"/>
        <v>4881.25</v>
      </c>
      <c r="G2296" s="3">
        <f>IF(N2296=1,VLOOKUP(A2295,[1]Plan1!$BG$69:$BI$188,3),G2295)</f>
        <v>4894.92</v>
      </c>
      <c r="H2296" s="11">
        <f t="shared" si="1223"/>
        <v>43010</v>
      </c>
      <c r="I2296" s="11">
        <f t="shared" si="1224"/>
        <v>43041</v>
      </c>
      <c r="J2296" s="26">
        <f t="shared" si="1202"/>
        <v>2.8005121638925434E-3</v>
      </c>
      <c r="K2296" s="11">
        <f t="shared" si="1215"/>
        <v>43102</v>
      </c>
      <c r="L2296" s="11">
        <f t="shared" si="1203"/>
        <v>43102</v>
      </c>
      <c r="M2296" s="1">
        <f t="shared" si="1216"/>
        <v>20</v>
      </c>
      <c r="N2296" s="1">
        <f t="shared" si="1219"/>
        <v>11</v>
      </c>
      <c r="O2296" s="2">
        <f t="shared" si="1204"/>
        <v>1.0015393100000001</v>
      </c>
      <c r="P2296" s="10">
        <f t="shared" si="1231"/>
        <v>1.0042009199999999</v>
      </c>
      <c r="Q2296" s="10">
        <f t="shared" si="1225"/>
        <v>1.4626952893549858</v>
      </c>
      <c r="R2296" s="2">
        <f t="shared" si="1230"/>
        <v>1.4649468299999999</v>
      </c>
      <c r="S2296" s="2">
        <f t="shared" si="1220"/>
        <v>1.4542510099999999</v>
      </c>
      <c r="T2296" s="2">
        <f t="shared" si="1205"/>
        <v>222059.48678609001</v>
      </c>
      <c r="U2296" s="2">
        <f t="shared" si="1206"/>
        <v>12546.10065539383</v>
      </c>
      <c r="V2296" s="2">
        <f t="shared" si="1207"/>
        <v>58154.384828158989</v>
      </c>
      <c r="W2296" s="2">
        <f t="shared" si="1208"/>
        <v>223397.29315920279</v>
      </c>
      <c r="X2296" s="27">
        <f t="shared" si="1209"/>
        <v>0</v>
      </c>
      <c r="Y2296" s="2">
        <f t="shared" si="1221"/>
        <v>0</v>
      </c>
      <c r="Z2296" s="67">
        <f t="shared" si="1210"/>
        <v>0</v>
      </c>
      <c r="AA2296" s="2">
        <f t="shared" si="1228"/>
        <v>0</v>
      </c>
      <c r="AB2296" s="26">
        <f t="shared" si="1217"/>
        <v>6.7299999999999999E-2</v>
      </c>
      <c r="AC2296" s="27">
        <f t="shared" si="1199"/>
        <v>11</v>
      </c>
      <c r="AD2296" s="27">
        <v>252</v>
      </c>
      <c r="AE2296" s="10">
        <f t="shared" si="1226"/>
        <v>1.0028471130000001</v>
      </c>
      <c r="AF2296" s="2">
        <f t="shared" si="1229"/>
        <v>632.22845159999997</v>
      </c>
      <c r="AG2296" s="2">
        <f t="shared" si="1211"/>
        <v>636.03733751000004</v>
      </c>
      <c r="AH2296" s="3" t="str">
        <f t="shared" si="1212"/>
        <v>-</v>
      </c>
      <c r="AI2296" s="4" t="str">
        <f t="shared" si="1227"/>
        <v>A+J=</v>
      </c>
      <c r="AJ2296" s="11">
        <f t="shared" si="1218"/>
        <v>43104</v>
      </c>
      <c r="AK2296" s="11"/>
      <c r="AL2296" s="4"/>
      <c r="AM2296" s="1"/>
      <c r="AN2296" s="11"/>
      <c r="AO2296" s="1"/>
      <c r="AP2296" s="1"/>
      <c r="AQ2296" s="1"/>
      <c r="AR2296" s="1"/>
      <c r="AS2296" s="6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</row>
    <row r="2297" spans="1:55" x14ac:dyDescent="0.2">
      <c r="A2297" s="144">
        <f t="shared" si="1213"/>
        <v>43086</v>
      </c>
      <c r="B2297" s="2">
        <f t="shared" si="1200"/>
        <v>224033.33049671279</v>
      </c>
      <c r="C2297" s="2">
        <f t="shared" si="1214"/>
        <v>152696.80767564999</v>
      </c>
      <c r="D2297" s="68">
        <f>SUM(Y2297:Y$2557)</f>
        <v>27619.312624960003</v>
      </c>
      <c r="E2297" s="68">
        <f t="shared" si="1201"/>
        <v>125077.49505068999</v>
      </c>
      <c r="F2297" s="72">
        <f t="shared" si="1222"/>
        <v>4881.25</v>
      </c>
      <c r="G2297" s="3">
        <f>IF(N2297=1,VLOOKUP(A2296,[1]Plan1!$BG$69:$BI$188,3),G2296)</f>
        <v>4894.92</v>
      </c>
      <c r="H2297" s="11">
        <f t="shared" si="1223"/>
        <v>43010</v>
      </c>
      <c r="I2297" s="11">
        <f t="shared" si="1224"/>
        <v>43041</v>
      </c>
      <c r="J2297" s="26">
        <f t="shared" si="1202"/>
        <v>2.8005121638925434E-3</v>
      </c>
      <c r="K2297" s="11">
        <f t="shared" si="1215"/>
        <v>43102</v>
      </c>
      <c r="L2297" s="11">
        <f t="shared" si="1203"/>
        <v>43102</v>
      </c>
      <c r="M2297" s="1">
        <f t="shared" si="1216"/>
        <v>20</v>
      </c>
      <c r="N2297" s="1">
        <f t="shared" si="1219"/>
        <v>11</v>
      </c>
      <c r="O2297" s="2">
        <f t="shared" si="1204"/>
        <v>1.0015393100000001</v>
      </c>
      <c r="P2297" s="10">
        <f t="shared" si="1231"/>
        <v>1.0042009199999999</v>
      </c>
      <c r="Q2297" s="10">
        <f t="shared" si="1225"/>
        <v>1.4626952893549858</v>
      </c>
      <c r="R2297" s="2">
        <f t="shared" si="1230"/>
        <v>1.4649468299999999</v>
      </c>
      <c r="S2297" s="2">
        <f t="shared" si="1220"/>
        <v>1.4542510099999999</v>
      </c>
      <c r="T2297" s="2">
        <f t="shared" si="1205"/>
        <v>222059.48678609001</v>
      </c>
      <c r="U2297" s="2">
        <f t="shared" si="1206"/>
        <v>12546.10065539383</v>
      </c>
      <c r="V2297" s="2">
        <f t="shared" si="1207"/>
        <v>58154.384828158989</v>
      </c>
      <c r="W2297" s="2">
        <f t="shared" si="1208"/>
        <v>223397.29315920279</v>
      </c>
      <c r="X2297" s="27">
        <f t="shared" si="1209"/>
        <v>0</v>
      </c>
      <c r="Y2297" s="2">
        <f t="shared" si="1221"/>
        <v>0</v>
      </c>
      <c r="Z2297" s="67">
        <f t="shared" si="1210"/>
        <v>0</v>
      </c>
      <c r="AA2297" s="2">
        <f t="shared" si="1228"/>
        <v>0</v>
      </c>
      <c r="AB2297" s="26">
        <f t="shared" si="1217"/>
        <v>6.7299999999999999E-2</v>
      </c>
      <c r="AC2297" s="27">
        <f t="shared" si="1199"/>
        <v>11</v>
      </c>
      <c r="AD2297" s="27">
        <v>252</v>
      </c>
      <c r="AE2297" s="10">
        <f t="shared" si="1226"/>
        <v>1.0028471130000001</v>
      </c>
      <c r="AF2297" s="2">
        <f t="shared" si="1229"/>
        <v>632.22845159999997</v>
      </c>
      <c r="AG2297" s="2">
        <f t="shared" si="1211"/>
        <v>636.03733751000004</v>
      </c>
      <c r="AH2297" s="3" t="str">
        <f t="shared" si="1212"/>
        <v>-</v>
      </c>
      <c r="AI2297" s="4" t="str">
        <f t="shared" si="1227"/>
        <v>A+J=</v>
      </c>
      <c r="AJ2297" s="11">
        <f t="shared" si="1218"/>
        <v>43104</v>
      </c>
      <c r="AK2297" s="11"/>
      <c r="AL2297" s="4"/>
      <c r="AM2297" s="1"/>
      <c r="AN2297" s="11"/>
      <c r="AO2297" s="1"/>
      <c r="AP2297" s="1"/>
      <c r="AQ2297" s="1"/>
      <c r="AR2297" s="1"/>
      <c r="AS2297" s="6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</row>
    <row r="2298" spans="1:55" x14ac:dyDescent="0.2">
      <c r="A2298" s="144">
        <f t="shared" si="1213"/>
        <v>43087</v>
      </c>
      <c r="B2298" s="2">
        <f t="shared" si="1200"/>
        <v>224033.33049671279</v>
      </c>
      <c r="C2298" s="2">
        <f t="shared" si="1214"/>
        <v>152696.80767564999</v>
      </c>
      <c r="D2298" s="68">
        <f>SUM(Y2298:Y$2557)</f>
        <v>27619.312624960003</v>
      </c>
      <c r="E2298" s="68">
        <f t="shared" si="1201"/>
        <v>125077.49505068999</v>
      </c>
      <c r="F2298" s="72">
        <f t="shared" si="1222"/>
        <v>4881.25</v>
      </c>
      <c r="G2298" s="3">
        <f>IF(N2298=1,VLOOKUP(A2297,[1]Plan1!$BG$69:$BI$188,3),G2297)</f>
        <v>4894.92</v>
      </c>
      <c r="H2298" s="11">
        <f t="shared" si="1223"/>
        <v>43010</v>
      </c>
      <c r="I2298" s="11">
        <f t="shared" si="1224"/>
        <v>43041</v>
      </c>
      <c r="J2298" s="26">
        <f t="shared" si="1202"/>
        <v>2.8005121638925434E-3</v>
      </c>
      <c r="K2298" s="11">
        <f t="shared" si="1215"/>
        <v>43102</v>
      </c>
      <c r="L2298" s="11">
        <f t="shared" si="1203"/>
        <v>43102</v>
      </c>
      <c r="M2298" s="1">
        <f t="shared" si="1216"/>
        <v>20</v>
      </c>
      <c r="N2298" s="1">
        <f t="shared" si="1219"/>
        <v>11</v>
      </c>
      <c r="O2298" s="2">
        <f t="shared" si="1204"/>
        <v>1.0015393100000001</v>
      </c>
      <c r="P2298" s="10">
        <f t="shared" si="1231"/>
        <v>1.0042009199999999</v>
      </c>
      <c r="Q2298" s="10">
        <f t="shared" si="1225"/>
        <v>1.4626952893549858</v>
      </c>
      <c r="R2298" s="2">
        <f t="shared" si="1230"/>
        <v>1.4649468299999999</v>
      </c>
      <c r="S2298" s="2">
        <f t="shared" si="1220"/>
        <v>1.4542510099999999</v>
      </c>
      <c r="T2298" s="2">
        <f t="shared" si="1205"/>
        <v>222059.48678609001</v>
      </c>
      <c r="U2298" s="2">
        <f t="shared" si="1206"/>
        <v>12546.10065539383</v>
      </c>
      <c r="V2298" s="2">
        <f t="shared" si="1207"/>
        <v>58154.384828158989</v>
      </c>
      <c r="W2298" s="2">
        <f t="shared" si="1208"/>
        <v>223397.29315920279</v>
      </c>
      <c r="X2298" s="27">
        <f t="shared" si="1209"/>
        <v>0</v>
      </c>
      <c r="Y2298" s="2">
        <f t="shared" si="1221"/>
        <v>0</v>
      </c>
      <c r="Z2298" s="67">
        <f t="shared" si="1210"/>
        <v>0</v>
      </c>
      <c r="AA2298" s="2">
        <f t="shared" si="1228"/>
        <v>0</v>
      </c>
      <c r="AB2298" s="26">
        <f t="shared" si="1217"/>
        <v>6.7299999999999999E-2</v>
      </c>
      <c r="AC2298" s="27">
        <f t="shared" si="1199"/>
        <v>11</v>
      </c>
      <c r="AD2298" s="27">
        <v>252</v>
      </c>
      <c r="AE2298" s="10">
        <f t="shared" si="1226"/>
        <v>1.0028471130000001</v>
      </c>
      <c r="AF2298" s="2">
        <f t="shared" si="1229"/>
        <v>632.22845159999997</v>
      </c>
      <c r="AG2298" s="2">
        <f t="shared" si="1211"/>
        <v>636.03733751000004</v>
      </c>
      <c r="AH2298" s="3" t="str">
        <f t="shared" si="1212"/>
        <v>-</v>
      </c>
      <c r="AI2298" s="4" t="str">
        <f t="shared" si="1227"/>
        <v>A+J=</v>
      </c>
      <c r="AJ2298" s="11">
        <f t="shared" si="1218"/>
        <v>43104</v>
      </c>
      <c r="AK2298" s="11"/>
      <c r="AL2298" s="4"/>
      <c r="AM2298" s="1"/>
      <c r="AN2298" s="11"/>
      <c r="AO2298" s="1"/>
      <c r="AP2298" s="1"/>
      <c r="AQ2298" s="1"/>
      <c r="AR2298" s="1"/>
      <c r="AS2298" s="6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</row>
    <row r="2299" spans="1:55" x14ac:dyDescent="0.2">
      <c r="A2299" s="144">
        <f t="shared" si="1213"/>
        <v>43088</v>
      </c>
      <c r="B2299" s="2">
        <f t="shared" si="1200"/>
        <v>224116.94349299395</v>
      </c>
      <c r="C2299" s="2">
        <f t="shared" si="1214"/>
        <v>152696.80767564999</v>
      </c>
      <c r="D2299" s="68">
        <f>SUM(Y2299:Y$2557)</f>
        <v>27619.312624960003</v>
      </c>
      <c r="E2299" s="68">
        <f t="shared" si="1201"/>
        <v>125077.49505068999</v>
      </c>
      <c r="F2299" s="72">
        <f t="shared" si="1222"/>
        <v>4881.25</v>
      </c>
      <c r="G2299" s="3">
        <f>IF(N2299=1,VLOOKUP(A2298,[1]Plan1!$BG$69:$BI$188,3),G2298)</f>
        <v>4894.92</v>
      </c>
      <c r="H2299" s="11">
        <f t="shared" si="1223"/>
        <v>43010</v>
      </c>
      <c r="I2299" s="11">
        <f t="shared" si="1224"/>
        <v>43041</v>
      </c>
      <c r="J2299" s="26">
        <f t="shared" si="1202"/>
        <v>2.8005121638925434E-3</v>
      </c>
      <c r="K2299" s="11">
        <f t="shared" si="1215"/>
        <v>43102</v>
      </c>
      <c r="L2299" s="11">
        <f t="shared" si="1203"/>
        <v>43102</v>
      </c>
      <c r="M2299" s="1">
        <f t="shared" si="1216"/>
        <v>20</v>
      </c>
      <c r="N2299" s="1">
        <f t="shared" si="1219"/>
        <v>12</v>
      </c>
      <c r="O2299" s="2">
        <f t="shared" si="1204"/>
        <v>1.00167936</v>
      </c>
      <c r="P2299" s="10">
        <f t="shared" si="1231"/>
        <v>1.0042009199999999</v>
      </c>
      <c r="Q2299" s="10">
        <f t="shared" si="1225"/>
        <v>1.4626952893549858</v>
      </c>
      <c r="R2299" s="2">
        <f t="shared" si="1230"/>
        <v>1.46515168</v>
      </c>
      <c r="S2299" s="2">
        <f t="shared" si="1220"/>
        <v>1.4542510099999999</v>
      </c>
      <c r="T2299" s="2">
        <f t="shared" si="1205"/>
        <v>222059.48678609001</v>
      </c>
      <c r="U2299" s="2">
        <f t="shared" si="1206"/>
        <v>12546.10065539383</v>
      </c>
      <c r="V2299" s="2">
        <f t="shared" si="1207"/>
        <v>58180.006953020129</v>
      </c>
      <c r="W2299" s="2">
        <f t="shared" si="1208"/>
        <v>223422.91528406396</v>
      </c>
      <c r="X2299" s="27">
        <f t="shared" si="1209"/>
        <v>0</v>
      </c>
      <c r="Y2299" s="2">
        <f t="shared" si="1221"/>
        <v>0</v>
      </c>
      <c r="Z2299" s="67">
        <f t="shared" si="1210"/>
        <v>0</v>
      </c>
      <c r="AA2299" s="2">
        <f t="shared" si="1228"/>
        <v>0</v>
      </c>
      <c r="AB2299" s="26">
        <f t="shared" si="1217"/>
        <v>6.7299999999999999E-2</v>
      </c>
      <c r="AC2299" s="27">
        <f t="shared" si="1199"/>
        <v>12</v>
      </c>
      <c r="AD2299" s="27">
        <v>252</v>
      </c>
      <c r="AE2299" s="10">
        <f t="shared" si="1226"/>
        <v>1.003106343</v>
      </c>
      <c r="AF2299" s="2">
        <f t="shared" si="1229"/>
        <v>689.79293236000001</v>
      </c>
      <c r="AG2299" s="2">
        <f t="shared" si="1211"/>
        <v>694.02820893000001</v>
      </c>
      <c r="AH2299" s="3" t="str">
        <f t="shared" si="1212"/>
        <v>-</v>
      </c>
      <c r="AI2299" s="4" t="str">
        <f t="shared" si="1227"/>
        <v>A+J=</v>
      </c>
      <c r="AJ2299" s="11">
        <f t="shared" si="1218"/>
        <v>43104</v>
      </c>
      <c r="AK2299" s="11"/>
      <c r="AL2299" s="4"/>
      <c r="AM2299" s="1"/>
      <c r="AN2299" s="11"/>
      <c r="AO2299" s="1"/>
      <c r="AP2299" s="1"/>
      <c r="AQ2299" s="1"/>
      <c r="AR2299" s="1"/>
      <c r="AS2299" s="6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</row>
    <row r="2300" spans="1:55" x14ac:dyDescent="0.2">
      <c r="A2300" s="144">
        <f t="shared" si="1213"/>
        <v>43089</v>
      </c>
      <c r="B2300" s="2">
        <f t="shared" si="1200"/>
        <v>224200.58976430487</v>
      </c>
      <c r="C2300" s="2">
        <f t="shared" si="1214"/>
        <v>152696.80767564999</v>
      </c>
      <c r="D2300" s="68">
        <f>SUM(Y2300:Y$2557)</f>
        <v>27619.312624960003</v>
      </c>
      <c r="E2300" s="68">
        <f t="shared" si="1201"/>
        <v>125077.49505068999</v>
      </c>
      <c r="F2300" s="72">
        <f t="shared" si="1222"/>
        <v>4881.25</v>
      </c>
      <c r="G2300" s="3">
        <f>IF(N2300=1,VLOOKUP(A2299,[1]Plan1!$BG$69:$BI$188,3),G2299)</f>
        <v>4894.92</v>
      </c>
      <c r="H2300" s="11">
        <f t="shared" si="1223"/>
        <v>43010</v>
      </c>
      <c r="I2300" s="11">
        <f t="shared" si="1224"/>
        <v>43041</v>
      </c>
      <c r="J2300" s="26">
        <f t="shared" si="1202"/>
        <v>2.8005121638925434E-3</v>
      </c>
      <c r="K2300" s="11">
        <f t="shared" si="1215"/>
        <v>43102</v>
      </c>
      <c r="L2300" s="11">
        <f t="shared" si="1203"/>
        <v>43102</v>
      </c>
      <c r="M2300" s="1">
        <f t="shared" si="1216"/>
        <v>20</v>
      </c>
      <c r="N2300" s="1">
        <f t="shared" si="1219"/>
        <v>13</v>
      </c>
      <c r="O2300" s="2">
        <f t="shared" si="1204"/>
        <v>1.00181944</v>
      </c>
      <c r="P2300" s="10">
        <f t="shared" si="1231"/>
        <v>1.0042009199999999</v>
      </c>
      <c r="Q2300" s="10">
        <f t="shared" si="1225"/>
        <v>1.4626952893549858</v>
      </c>
      <c r="R2300" s="2">
        <f t="shared" si="1230"/>
        <v>1.46535657</v>
      </c>
      <c r="S2300" s="2">
        <f t="shared" si="1220"/>
        <v>1.4542510099999999</v>
      </c>
      <c r="T2300" s="2">
        <f t="shared" si="1205"/>
        <v>222059.48678609001</v>
      </c>
      <c r="U2300" s="2">
        <f t="shared" si="1206"/>
        <v>12546.10065539383</v>
      </c>
      <c r="V2300" s="2">
        <f t="shared" si="1207"/>
        <v>58205.634080981064</v>
      </c>
      <c r="W2300" s="2">
        <f t="shared" si="1208"/>
        <v>223448.54241202486</v>
      </c>
      <c r="X2300" s="27">
        <f t="shared" si="1209"/>
        <v>0</v>
      </c>
      <c r="Y2300" s="2">
        <f t="shared" si="1221"/>
        <v>0</v>
      </c>
      <c r="Z2300" s="67">
        <f t="shared" si="1210"/>
        <v>0</v>
      </c>
      <c r="AA2300" s="2">
        <f t="shared" si="1228"/>
        <v>0</v>
      </c>
      <c r="AB2300" s="26">
        <f t="shared" si="1217"/>
        <v>6.7299999999999999E-2</v>
      </c>
      <c r="AC2300" s="27">
        <f t="shared" ref="AC2300:AC2363" si="1232">N2300</f>
        <v>13</v>
      </c>
      <c r="AD2300" s="27">
        <v>252</v>
      </c>
      <c r="AE2300" s="10">
        <f t="shared" si="1226"/>
        <v>1.0033656399999999</v>
      </c>
      <c r="AF2300" s="2">
        <f t="shared" si="1229"/>
        <v>747.37229109999998</v>
      </c>
      <c r="AG2300" s="2">
        <f t="shared" si="1211"/>
        <v>752.04735228000004</v>
      </c>
      <c r="AH2300" s="3" t="str">
        <f t="shared" si="1212"/>
        <v>-</v>
      </c>
      <c r="AI2300" s="4" t="str">
        <f t="shared" si="1227"/>
        <v>A+J=</v>
      </c>
      <c r="AJ2300" s="11">
        <f t="shared" si="1218"/>
        <v>43104</v>
      </c>
      <c r="AK2300" s="11"/>
      <c r="AL2300" s="4"/>
      <c r="AM2300" s="1"/>
      <c r="AN2300" s="11"/>
      <c r="AO2300" s="1"/>
      <c r="AP2300" s="1"/>
      <c r="AQ2300" s="1"/>
      <c r="AR2300" s="1"/>
      <c r="AS2300" s="6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</row>
    <row r="2301" spans="1:55" x14ac:dyDescent="0.2">
      <c r="A2301" s="144">
        <f t="shared" si="1213"/>
        <v>43090</v>
      </c>
      <c r="B2301" s="2">
        <f t="shared" si="1200"/>
        <v>224284.26680907572</v>
      </c>
      <c r="C2301" s="2">
        <f t="shared" si="1214"/>
        <v>152696.80767564999</v>
      </c>
      <c r="D2301" s="68">
        <f>SUM(Y2301:Y$2557)</f>
        <v>27619.312624960003</v>
      </c>
      <c r="E2301" s="68">
        <f t="shared" si="1201"/>
        <v>125077.49505068999</v>
      </c>
      <c r="F2301" s="72">
        <f t="shared" si="1222"/>
        <v>4881.25</v>
      </c>
      <c r="G2301" s="3">
        <f>IF(N2301=1,VLOOKUP(A2300,[1]Plan1!$BG$69:$BI$188,3),G2300)</f>
        <v>4894.92</v>
      </c>
      <c r="H2301" s="11">
        <f t="shared" si="1223"/>
        <v>43010</v>
      </c>
      <c r="I2301" s="11">
        <f t="shared" si="1224"/>
        <v>43041</v>
      </c>
      <c r="J2301" s="26">
        <f t="shared" si="1202"/>
        <v>2.8005121638925434E-3</v>
      </c>
      <c r="K2301" s="11">
        <f t="shared" si="1215"/>
        <v>43102</v>
      </c>
      <c r="L2301" s="11">
        <f t="shared" si="1203"/>
        <v>43102</v>
      </c>
      <c r="M2301" s="1">
        <f t="shared" si="1216"/>
        <v>20</v>
      </c>
      <c r="N2301" s="1">
        <f t="shared" si="1219"/>
        <v>14</v>
      </c>
      <c r="O2301" s="2">
        <f t="shared" si="1204"/>
        <v>1.0019595299999999</v>
      </c>
      <c r="P2301" s="10">
        <f t="shared" si="1231"/>
        <v>1.0042009199999999</v>
      </c>
      <c r="Q2301" s="10">
        <f t="shared" si="1225"/>
        <v>1.4626952893549858</v>
      </c>
      <c r="R2301" s="2">
        <f t="shared" si="1230"/>
        <v>1.4655614800000001</v>
      </c>
      <c r="S2301" s="2">
        <f t="shared" si="1220"/>
        <v>1.4542510099999999</v>
      </c>
      <c r="T2301" s="2">
        <f t="shared" si="1205"/>
        <v>222059.48678609001</v>
      </c>
      <c r="U2301" s="2">
        <f t="shared" si="1206"/>
        <v>12546.10065539383</v>
      </c>
      <c r="V2301" s="2">
        <f t="shared" si="1207"/>
        <v>58231.263710491919</v>
      </c>
      <c r="W2301" s="2">
        <f t="shared" si="1208"/>
        <v>223474.17204153573</v>
      </c>
      <c r="X2301" s="27">
        <f t="shared" si="1209"/>
        <v>0</v>
      </c>
      <c r="Y2301" s="2">
        <f t="shared" si="1221"/>
        <v>0</v>
      </c>
      <c r="Z2301" s="67">
        <f t="shared" si="1210"/>
        <v>0</v>
      </c>
      <c r="AA2301" s="2">
        <f t="shared" si="1228"/>
        <v>0</v>
      </c>
      <c r="AB2301" s="26">
        <f t="shared" si="1217"/>
        <v>6.7299999999999999E-2</v>
      </c>
      <c r="AC2301" s="27">
        <f t="shared" si="1232"/>
        <v>14</v>
      </c>
      <c r="AD2301" s="27">
        <v>252</v>
      </c>
      <c r="AE2301" s="10">
        <f t="shared" si="1226"/>
        <v>1.0036250040000001</v>
      </c>
      <c r="AF2301" s="2">
        <f t="shared" si="1229"/>
        <v>804.96652783000002</v>
      </c>
      <c r="AG2301" s="2">
        <f t="shared" si="1211"/>
        <v>810.09476754000002</v>
      </c>
      <c r="AH2301" s="3" t="str">
        <f t="shared" si="1212"/>
        <v>-</v>
      </c>
      <c r="AI2301" s="4" t="str">
        <f t="shared" si="1227"/>
        <v>A+J=</v>
      </c>
      <c r="AJ2301" s="11">
        <f t="shared" si="1218"/>
        <v>43104</v>
      </c>
      <c r="AK2301" s="11"/>
      <c r="AL2301" s="4"/>
      <c r="AM2301" s="1"/>
      <c r="AN2301" s="11"/>
      <c r="AO2301" s="1"/>
      <c r="AP2301" s="1"/>
      <c r="AQ2301" s="1"/>
      <c r="AR2301" s="1"/>
      <c r="AS2301" s="6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</row>
    <row r="2302" spans="1:55" x14ac:dyDescent="0.2">
      <c r="A2302" s="144">
        <f t="shared" si="1213"/>
        <v>43091</v>
      </c>
      <c r="B2302" s="2">
        <f t="shared" si="1200"/>
        <v>224367.97589004142</v>
      </c>
      <c r="C2302" s="2">
        <f t="shared" si="1214"/>
        <v>152696.80767564999</v>
      </c>
      <c r="D2302" s="68">
        <f>SUM(Y2302:Y$2557)</f>
        <v>27619.312624960003</v>
      </c>
      <c r="E2302" s="68">
        <f t="shared" si="1201"/>
        <v>125077.49505068999</v>
      </c>
      <c r="F2302" s="72">
        <f t="shared" si="1222"/>
        <v>4881.25</v>
      </c>
      <c r="G2302" s="3">
        <f>IF(N2302=1,VLOOKUP(A2301,[1]Plan1!$BG$69:$BI$188,3),G2301)</f>
        <v>4894.92</v>
      </c>
      <c r="H2302" s="11">
        <f t="shared" si="1223"/>
        <v>43010</v>
      </c>
      <c r="I2302" s="11">
        <f t="shared" si="1224"/>
        <v>43041</v>
      </c>
      <c r="J2302" s="26">
        <f t="shared" si="1202"/>
        <v>2.8005121638925434E-3</v>
      </c>
      <c r="K2302" s="11">
        <f t="shared" si="1215"/>
        <v>43102</v>
      </c>
      <c r="L2302" s="11">
        <f t="shared" si="1203"/>
        <v>43102</v>
      </c>
      <c r="M2302" s="1">
        <f t="shared" si="1216"/>
        <v>20</v>
      </c>
      <c r="N2302" s="1">
        <f t="shared" si="1219"/>
        <v>15</v>
      </c>
      <c r="O2302" s="2">
        <f t="shared" si="1204"/>
        <v>1.00209964</v>
      </c>
      <c r="P2302" s="10">
        <f t="shared" si="1231"/>
        <v>1.0042009199999999</v>
      </c>
      <c r="Q2302" s="10">
        <f t="shared" si="1225"/>
        <v>1.4626952893549858</v>
      </c>
      <c r="R2302" s="2">
        <f t="shared" si="1230"/>
        <v>1.46576642</v>
      </c>
      <c r="S2302" s="2">
        <f t="shared" si="1220"/>
        <v>1.4542510099999999</v>
      </c>
      <c r="T2302" s="2">
        <f t="shared" si="1205"/>
        <v>222059.48678609001</v>
      </c>
      <c r="U2302" s="2">
        <f t="shared" si="1206"/>
        <v>12546.10065539383</v>
      </c>
      <c r="V2302" s="2">
        <f t="shared" si="1207"/>
        <v>58256.897092327599</v>
      </c>
      <c r="W2302" s="2">
        <f t="shared" si="1208"/>
        <v>223499.80542337141</v>
      </c>
      <c r="X2302" s="27">
        <f t="shared" si="1209"/>
        <v>0</v>
      </c>
      <c r="Y2302" s="2">
        <f t="shared" si="1221"/>
        <v>0</v>
      </c>
      <c r="Z2302" s="67">
        <f t="shared" si="1210"/>
        <v>0</v>
      </c>
      <c r="AA2302" s="2">
        <f t="shared" si="1228"/>
        <v>0</v>
      </c>
      <c r="AB2302" s="26">
        <f t="shared" si="1217"/>
        <v>6.7299999999999999E-2</v>
      </c>
      <c r="AC2302" s="27">
        <f t="shared" si="1232"/>
        <v>15</v>
      </c>
      <c r="AD2302" s="27">
        <v>252</v>
      </c>
      <c r="AE2302" s="10">
        <f t="shared" si="1226"/>
        <v>1.003884435</v>
      </c>
      <c r="AF2302" s="2">
        <f t="shared" si="1229"/>
        <v>862.57564255</v>
      </c>
      <c r="AG2302" s="2">
        <f t="shared" si="1211"/>
        <v>868.17046667</v>
      </c>
      <c r="AH2302" s="3" t="str">
        <f t="shared" si="1212"/>
        <v>-</v>
      </c>
      <c r="AI2302" s="4" t="str">
        <f t="shared" si="1227"/>
        <v>A+J=</v>
      </c>
      <c r="AJ2302" s="11">
        <f t="shared" si="1218"/>
        <v>43104</v>
      </c>
      <c r="AK2302" s="11"/>
      <c r="AL2302" s="4"/>
      <c r="AM2302" s="1"/>
      <c r="AN2302" s="11"/>
      <c r="AO2302" s="1"/>
      <c r="AP2302" s="1"/>
      <c r="AQ2302" s="1"/>
      <c r="AR2302" s="1"/>
      <c r="AS2302" s="6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</row>
    <row r="2303" spans="1:55" x14ac:dyDescent="0.2">
      <c r="A2303" s="144">
        <f t="shared" si="1213"/>
        <v>43092</v>
      </c>
      <c r="B2303" s="2">
        <f t="shared" si="1200"/>
        <v>224451.71849476689</v>
      </c>
      <c r="C2303" s="2">
        <f t="shared" si="1214"/>
        <v>152696.80767564999</v>
      </c>
      <c r="D2303" s="68">
        <f>SUM(Y2303:Y$2557)</f>
        <v>27619.312624960003</v>
      </c>
      <c r="E2303" s="68">
        <f t="shared" si="1201"/>
        <v>125077.49505068999</v>
      </c>
      <c r="F2303" s="72">
        <f t="shared" si="1222"/>
        <v>4881.25</v>
      </c>
      <c r="G2303" s="3">
        <f>IF(N2303=1,VLOOKUP(A2302,[1]Plan1!$BG$69:$BI$188,3),G2302)</f>
        <v>4894.92</v>
      </c>
      <c r="H2303" s="11">
        <f t="shared" si="1223"/>
        <v>43010</v>
      </c>
      <c r="I2303" s="11">
        <f t="shared" si="1224"/>
        <v>43041</v>
      </c>
      <c r="J2303" s="26">
        <f t="shared" si="1202"/>
        <v>2.8005121638925434E-3</v>
      </c>
      <c r="K2303" s="11">
        <f t="shared" si="1215"/>
        <v>43102</v>
      </c>
      <c r="L2303" s="11">
        <f t="shared" si="1203"/>
        <v>43102</v>
      </c>
      <c r="M2303" s="1">
        <f t="shared" si="1216"/>
        <v>20</v>
      </c>
      <c r="N2303" s="1">
        <f t="shared" si="1219"/>
        <v>16</v>
      </c>
      <c r="O2303" s="2">
        <f t="shared" si="1204"/>
        <v>1.00223978</v>
      </c>
      <c r="P2303" s="10">
        <f t="shared" si="1231"/>
        <v>1.0042009199999999</v>
      </c>
      <c r="Q2303" s="10">
        <f t="shared" si="1225"/>
        <v>1.4626952893549858</v>
      </c>
      <c r="R2303" s="2">
        <f t="shared" si="1230"/>
        <v>1.4659713999999999</v>
      </c>
      <c r="S2303" s="2">
        <f t="shared" si="1220"/>
        <v>1.4542510099999999</v>
      </c>
      <c r="T2303" s="2">
        <f t="shared" si="1205"/>
        <v>222059.48678609001</v>
      </c>
      <c r="U2303" s="2">
        <f t="shared" si="1206"/>
        <v>12546.10065539383</v>
      </c>
      <c r="V2303" s="2">
        <f t="shared" si="1207"/>
        <v>58282.535477263074</v>
      </c>
      <c r="W2303" s="2">
        <f t="shared" si="1208"/>
        <v>223525.44380830688</v>
      </c>
      <c r="X2303" s="27">
        <f t="shared" si="1209"/>
        <v>0</v>
      </c>
      <c r="Y2303" s="2">
        <f t="shared" si="1221"/>
        <v>0</v>
      </c>
      <c r="Z2303" s="67">
        <f t="shared" si="1210"/>
        <v>0</v>
      </c>
      <c r="AA2303" s="2">
        <f t="shared" si="1228"/>
        <v>0</v>
      </c>
      <c r="AB2303" s="26">
        <f t="shared" si="1217"/>
        <v>6.7299999999999999E-2</v>
      </c>
      <c r="AC2303" s="27">
        <f t="shared" si="1232"/>
        <v>16</v>
      </c>
      <c r="AD2303" s="27">
        <v>252</v>
      </c>
      <c r="AE2303" s="10">
        <f t="shared" si="1226"/>
        <v>1.004143934</v>
      </c>
      <c r="AF2303" s="2">
        <f t="shared" si="1229"/>
        <v>920.19985730999997</v>
      </c>
      <c r="AG2303" s="2">
        <f t="shared" si="1211"/>
        <v>926.27468646</v>
      </c>
      <c r="AH2303" s="3" t="str">
        <f t="shared" si="1212"/>
        <v>-</v>
      </c>
      <c r="AI2303" s="4" t="str">
        <f t="shared" si="1227"/>
        <v>A+J=</v>
      </c>
      <c r="AJ2303" s="11">
        <f t="shared" si="1218"/>
        <v>43104</v>
      </c>
      <c r="AK2303" s="11"/>
      <c r="AL2303" s="4"/>
      <c r="AM2303" s="1"/>
      <c r="AN2303" s="11"/>
      <c r="AO2303" s="1"/>
      <c r="AP2303" s="1"/>
      <c r="AQ2303" s="1"/>
      <c r="AR2303" s="1"/>
      <c r="AS2303" s="6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</row>
    <row r="2304" spans="1:55" x14ac:dyDescent="0.2">
      <c r="A2304" s="144">
        <f t="shared" si="1213"/>
        <v>43093</v>
      </c>
      <c r="B2304" s="2">
        <f t="shared" si="1200"/>
        <v>224451.71849476689</v>
      </c>
      <c r="C2304" s="2">
        <f t="shared" si="1214"/>
        <v>152696.80767564999</v>
      </c>
      <c r="D2304" s="68">
        <f>SUM(Y2304:Y$2557)</f>
        <v>27619.312624960003</v>
      </c>
      <c r="E2304" s="68">
        <f t="shared" si="1201"/>
        <v>125077.49505068999</v>
      </c>
      <c r="F2304" s="72">
        <f t="shared" si="1222"/>
        <v>4881.25</v>
      </c>
      <c r="G2304" s="3">
        <f>IF(N2304=1,VLOOKUP(A2303,[1]Plan1!$BG$69:$BI$188,3),G2303)</f>
        <v>4894.92</v>
      </c>
      <c r="H2304" s="11">
        <f t="shared" si="1223"/>
        <v>43010</v>
      </c>
      <c r="I2304" s="11">
        <f t="shared" si="1224"/>
        <v>43041</v>
      </c>
      <c r="J2304" s="26">
        <f t="shared" si="1202"/>
        <v>2.8005121638925434E-3</v>
      </c>
      <c r="K2304" s="11">
        <f t="shared" si="1215"/>
        <v>43102</v>
      </c>
      <c r="L2304" s="11">
        <f t="shared" si="1203"/>
        <v>43102</v>
      </c>
      <c r="M2304" s="1">
        <f t="shared" si="1216"/>
        <v>20</v>
      </c>
      <c r="N2304" s="1">
        <f t="shared" si="1219"/>
        <v>16</v>
      </c>
      <c r="O2304" s="2">
        <f t="shared" si="1204"/>
        <v>1.00223978</v>
      </c>
      <c r="P2304" s="10">
        <f t="shared" si="1231"/>
        <v>1.0042009199999999</v>
      </c>
      <c r="Q2304" s="10">
        <f t="shared" si="1225"/>
        <v>1.4626952893549858</v>
      </c>
      <c r="R2304" s="2">
        <f t="shared" si="1230"/>
        <v>1.4659713999999999</v>
      </c>
      <c r="S2304" s="2">
        <f t="shared" si="1220"/>
        <v>1.4542510099999999</v>
      </c>
      <c r="T2304" s="2">
        <f t="shared" si="1205"/>
        <v>222059.48678609001</v>
      </c>
      <c r="U2304" s="2">
        <f t="shared" si="1206"/>
        <v>12546.10065539383</v>
      </c>
      <c r="V2304" s="2">
        <f t="shared" si="1207"/>
        <v>58282.535477263074</v>
      </c>
      <c r="W2304" s="2">
        <f t="shared" si="1208"/>
        <v>223525.44380830688</v>
      </c>
      <c r="X2304" s="27">
        <f t="shared" si="1209"/>
        <v>0</v>
      </c>
      <c r="Y2304" s="2">
        <f t="shared" si="1221"/>
        <v>0</v>
      </c>
      <c r="Z2304" s="67">
        <f t="shared" si="1210"/>
        <v>0</v>
      </c>
      <c r="AA2304" s="2">
        <f t="shared" si="1228"/>
        <v>0</v>
      </c>
      <c r="AB2304" s="26">
        <f t="shared" si="1217"/>
        <v>6.7299999999999999E-2</v>
      </c>
      <c r="AC2304" s="27">
        <f t="shared" si="1232"/>
        <v>16</v>
      </c>
      <c r="AD2304" s="27">
        <v>252</v>
      </c>
      <c r="AE2304" s="10">
        <f t="shared" si="1226"/>
        <v>1.004143934</v>
      </c>
      <c r="AF2304" s="2">
        <f t="shared" si="1229"/>
        <v>920.19985730999997</v>
      </c>
      <c r="AG2304" s="2">
        <f t="shared" si="1211"/>
        <v>926.27468646</v>
      </c>
      <c r="AH2304" s="3" t="str">
        <f t="shared" si="1212"/>
        <v>-</v>
      </c>
      <c r="AI2304" s="4" t="str">
        <f t="shared" si="1227"/>
        <v>A+J=</v>
      </c>
      <c r="AJ2304" s="11">
        <f t="shared" si="1218"/>
        <v>43104</v>
      </c>
      <c r="AK2304" s="11"/>
      <c r="AL2304" s="4"/>
      <c r="AM2304" s="1"/>
      <c r="AN2304" s="11"/>
      <c r="AO2304" s="1"/>
      <c r="AP2304" s="1"/>
      <c r="AQ2304" s="1"/>
      <c r="AR2304" s="1"/>
      <c r="AS2304" s="6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</row>
    <row r="2305" spans="1:55" x14ac:dyDescent="0.2">
      <c r="A2305" s="144">
        <f t="shared" si="1213"/>
        <v>43094</v>
      </c>
      <c r="B2305" s="2">
        <f t="shared" si="1200"/>
        <v>224451.71849476689</v>
      </c>
      <c r="C2305" s="2">
        <f t="shared" si="1214"/>
        <v>152696.80767564999</v>
      </c>
      <c r="D2305" s="68">
        <f>SUM(Y2305:Y$2557)</f>
        <v>27619.312624960003</v>
      </c>
      <c r="E2305" s="68">
        <f t="shared" si="1201"/>
        <v>125077.49505068999</v>
      </c>
      <c r="F2305" s="72">
        <f t="shared" si="1222"/>
        <v>4881.25</v>
      </c>
      <c r="G2305" s="3">
        <f>IF(N2305=1,VLOOKUP(A2304,[1]Plan1!$BG$69:$BI$188,3),G2304)</f>
        <v>4894.92</v>
      </c>
      <c r="H2305" s="11">
        <f t="shared" si="1223"/>
        <v>43010</v>
      </c>
      <c r="I2305" s="11">
        <f t="shared" si="1224"/>
        <v>43041</v>
      </c>
      <c r="J2305" s="26">
        <f t="shared" si="1202"/>
        <v>2.8005121638925434E-3</v>
      </c>
      <c r="K2305" s="11">
        <f t="shared" si="1215"/>
        <v>43102</v>
      </c>
      <c r="L2305" s="11">
        <f t="shared" si="1203"/>
        <v>43102</v>
      </c>
      <c r="M2305" s="1">
        <f t="shared" si="1216"/>
        <v>20</v>
      </c>
      <c r="N2305" s="1">
        <f t="shared" si="1219"/>
        <v>16</v>
      </c>
      <c r="O2305" s="2">
        <f t="shared" si="1204"/>
        <v>1.00223978</v>
      </c>
      <c r="P2305" s="10">
        <f t="shared" si="1231"/>
        <v>1.0042009199999999</v>
      </c>
      <c r="Q2305" s="10">
        <f t="shared" si="1225"/>
        <v>1.4626952893549858</v>
      </c>
      <c r="R2305" s="2">
        <f t="shared" si="1230"/>
        <v>1.4659713999999999</v>
      </c>
      <c r="S2305" s="2">
        <f t="shared" si="1220"/>
        <v>1.4542510099999999</v>
      </c>
      <c r="T2305" s="2">
        <f t="shared" si="1205"/>
        <v>222059.48678609001</v>
      </c>
      <c r="U2305" s="2">
        <f t="shared" si="1206"/>
        <v>12546.10065539383</v>
      </c>
      <c r="V2305" s="2">
        <f t="shared" si="1207"/>
        <v>58282.535477263074</v>
      </c>
      <c r="W2305" s="2">
        <f t="shared" si="1208"/>
        <v>223525.44380830688</v>
      </c>
      <c r="X2305" s="27">
        <f t="shared" si="1209"/>
        <v>0</v>
      </c>
      <c r="Y2305" s="2">
        <f t="shared" si="1221"/>
        <v>0</v>
      </c>
      <c r="Z2305" s="67">
        <f t="shared" si="1210"/>
        <v>0</v>
      </c>
      <c r="AA2305" s="2">
        <f t="shared" si="1228"/>
        <v>0</v>
      </c>
      <c r="AB2305" s="26">
        <f t="shared" si="1217"/>
        <v>6.7299999999999999E-2</v>
      </c>
      <c r="AC2305" s="27">
        <f t="shared" si="1232"/>
        <v>16</v>
      </c>
      <c r="AD2305" s="27">
        <v>252</v>
      </c>
      <c r="AE2305" s="10">
        <f t="shared" si="1226"/>
        <v>1.004143934</v>
      </c>
      <c r="AF2305" s="2">
        <f t="shared" si="1229"/>
        <v>920.19985730999997</v>
      </c>
      <c r="AG2305" s="2">
        <f t="shared" si="1211"/>
        <v>926.27468646</v>
      </c>
      <c r="AH2305" s="3" t="str">
        <f t="shared" si="1212"/>
        <v>-</v>
      </c>
      <c r="AI2305" s="4" t="str">
        <f t="shared" si="1227"/>
        <v>A+J=</v>
      </c>
      <c r="AJ2305" s="11">
        <f t="shared" si="1218"/>
        <v>43104</v>
      </c>
      <c r="AK2305" s="11"/>
      <c r="AL2305" s="4"/>
      <c r="AM2305" s="1"/>
      <c r="AN2305" s="11"/>
      <c r="AO2305" s="1"/>
      <c r="AP2305" s="1"/>
      <c r="AQ2305" s="1"/>
      <c r="AR2305" s="1"/>
      <c r="AS2305" s="6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</row>
    <row r="2306" spans="1:55" x14ac:dyDescent="0.2">
      <c r="A2306" s="144">
        <f t="shared" si="1213"/>
        <v>43095</v>
      </c>
      <c r="B2306" s="2">
        <f t="shared" si="1200"/>
        <v>224451.71849476689</v>
      </c>
      <c r="C2306" s="2">
        <f t="shared" si="1214"/>
        <v>152696.80767564999</v>
      </c>
      <c r="D2306" s="68">
        <f>SUM(Y2306:Y$2557)</f>
        <v>27619.312624960003</v>
      </c>
      <c r="E2306" s="68">
        <f t="shared" si="1201"/>
        <v>125077.49505068999</v>
      </c>
      <c r="F2306" s="72">
        <f t="shared" si="1222"/>
        <v>4881.25</v>
      </c>
      <c r="G2306" s="3">
        <f>IF(N2306=1,VLOOKUP(A2305,[1]Plan1!$BG$69:$BI$188,3),G2305)</f>
        <v>4894.92</v>
      </c>
      <c r="H2306" s="11">
        <f t="shared" si="1223"/>
        <v>43010</v>
      </c>
      <c r="I2306" s="11">
        <f t="shared" si="1224"/>
        <v>43041</v>
      </c>
      <c r="J2306" s="26">
        <f t="shared" si="1202"/>
        <v>2.8005121638925434E-3</v>
      </c>
      <c r="K2306" s="11">
        <f t="shared" si="1215"/>
        <v>43102</v>
      </c>
      <c r="L2306" s="11">
        <f t="shared" si="1203"/>
        <v>43102</v>
      </c>
      <c r="M2306" s="1">
        <f t="shared" si="1216"/>
        <v>20</v>
      </c>
      <c r="N2306" s="1">
        <f t="shared" si="1219"/>
        <v>16</v>
      </c>
      <c r="O2306" s="2">
        <f t="shared" si="1204"/>
        <v>1.00223978</v>
      </c>
      <c r="P2306" s="10">
        <f t="shared" si="1231"/>
        <v>1.0042009199999999</v>
      </c>
      <c r="Q2306" s="10">
        <f t="shared" si="1225"/>
        <v>1.4626952893549858</v>
      </c>
      <c r="R2306" s="2">
        <f t="shared" si="1230"/>
        <v>1.4659713999999999</v>
      </c>
      <c r="S2306" s="2">
        <f t="shared" si="1220"/>
        <v>1.4542510099999999</v>
      </c>
      <c r="T2306" s="2">
        <f t="shared" si="1205"/>
        <v>222059.48678609001</v>
      </c>
      <c r="U2306" s="2">
        <f t="shared" si="1206"/>
        <v>12546.10065539383</v>
      </c>
      <c r="V2306" s="2">
        <f t="shared" si="1207"/>
        <v>58282.535477263074</v>
      </c>
      <c r="W2306" s="2">
        <f t="shared" si="1208"/>
        <v>223525.44380830688</v>
      </c>
      <c r="X2306" s="27">
        <f t="shared" si="1209"/>
        <v>0</v>
      </c>
      <c r="Y2306" s="2">
        <f t="shared" si="1221"/>
        <v>0</v>
      </c>
      <c r="Z2306" s="67">
        <f t="shared" si="1210"/>
        <v>0</v>
      </c>
      <c r="AA2306" s="2">
        <f t="shared" si="1228"/>
        <v>0</v>
      </c>
      <c r="AB2306" s="26">
        <f t="shared" si="1217"/>
        <v>6.7299999999999999E-2</v>
      </c>
      <c r="AC2306" s="27">
        <f t="shared" si="1232"/>
        <v>16</v>
      </c>
      <c r="AD2306" s="27">
        <v>252</v>
      </c>
      <c r="AE2306" s="10">
        <f t="shared" si="1226"/>
        <v>1.004143934</v>
      </c>
      <c r="AF2306" s="2">
        <f t="shared" si="1229"/>
        <v>920.19985730999997</v>
      </c>
      <c r="AG2306" s="2">
        <f t="shared" si="1211"/>
        <v>926.27468646</v>
      </c>
      <c r="AH2306" s="3" t="str">
        <f t="shared" si="1212"/>
        <v>-</v>
      </c>
      <c r="AI2306" s="4" t="str">
        <f t="shared" si="1227"/>
        <v>A+J=</v>
      </c>
      <c r="AJ2306" s="11">
        <f t="shared" si="1218"/>
        <v>43104</v>
      </c>
      <c r="AK2306" s="11"/>
      <c r="AL2306" s="4"/>
      <c r="AM2306" s="1"/>
      <c r="AN2306" s="11"/>
      <c r="AO2306" s="1"/>
      <c r="AP2306" s="1"/>
      <c r="AQ2306" s="1"/>
      <c r="AR2306" s="1"/>
      <c r="AS2306" s="6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</row>
    <row r="2307" spans="1:55" x14ac:dyDescent="0.2">
      <c r="A2307" s="144">
        <f t="shared" si="1213"/>
        <v>43096</v>
      </c>
      <c r="B2307" s="2">
        <f t="shared" si="1200"/>
        <v>224535.4916726923</v>
      </c>
      <c r="C2307" s="2">
        <f t="shared" si="1214"/>
        <v>152696.80767564999</v>
      </c>
      <c r="D2307" s="68">
        <f>SUM(Y2307:Y$2557)</f>
        <v>27619.312624960003</v>
      </c>
      <c r="E2307" s="68">
        <f t="shared" si="1201"/>
        <v>125077.49505068999</v>
      </c>
      <c r="F2307" s="72">
        <f t="shared" si="1222"/>
        <v>4881.25</v>
      </c>
      <c r="G2307" s="3">
        <f>IF(N2307=1,VLOOKUP(A2306,[1]Plan1!$BG$69:$BI$188,3),G2306)</f>
        <v>4894.92</v>
      </c>
      <c r="H2307" s="11">
        <f t="shared" si="1223"/>
        <v>43010</v>
      </c>
      <c r="I2307" s="11">
        <f t="shared" si="1224"/>
        <v>43041</v>
      </c>
      <c r="J2307" s="26">
        <f t="shared" si="1202"/>
        <v>2.8005121638925434E-3</v>
      </c>
      <c r="K2307" s="11">
        <f t="shared" si="1215"/>
        <v>43102</v>
      </c>
      <c r="L2307" s="11">
        <f t="shared" si="1203"/>
        <v>43102</v>
      </c>
      <c r="M2307" s="1">
        <f t="shared" si="1216"/>
        <v>20</v>
      </c>
      <c r="N2307" s="1">
        <f t="shared" si="1219"/>
        <v>17</v>
      </c>
      <c r="O2307" s="2">
        <f t="shared" si="1204"/>
        <v>1.00237993</v>
      </c>
      <c r="P2307" s="10">
        <f t="shared" si="1231"/>
        <v>1.0042009199999999</v>
      </c>
      <c r="Q2307" s="10">
        <f t="shared" si="1225"/>
        <v>1.4626952893549858</v>
      </c>
      <c r="R2307" s="2">
        <f t="shared" si="1230"/>
        <v>1.4661763999999999</v>
      </c>
      <c r="S2307" s="2">
        <f t="shared" si="1220"/>
        <v>1.4542510099999999</v>
      </c>
      <c r="T2307" s="2">
        <f t="shared" si="1205"/>
        <v>222059.48678609001</v>
      </c>
      <c r="U2307" s="2">
        <f t="shared" si="1206"/>
        <v>12546.10065539383</v>
      </c>
      <c r="V2307" s="2">
        <f t="shared" si="1207"/>
        <v>58308.176363748469</v>
      </c>
      <c r="W2307" s="2">
        <f t="shared" si="1208"/>
        <v>223551.08469479228</v>
      </c>
      <c r="X2307" s="27">
        <f t="shared" si="1209"/>
        <v>0</v>
      </c>
      <c r="Y2307" s="2">
        <f t="shared" si="1221"/>
        <v>0</v>
      </c>
      <c r="Z2307" s="67">
        <f t="shared" si="1210"/>
        <v>0</v>
      </c>
      <c r="AA2307" s="2">
        <f t="shared" si="1228"/>
        <v>0</v>
      </c>
      <c r="AB2307" s="26">
        <f t="shared" si="1217"/>
        <v>6.7299999999999999E-2</v>
      </c>
      <c r="AC2307" s="27">
        <f t="shared" si="1232"/>
        <v>17</v>
      </c>
      <c r="AD2307" s="27">
        <v>252</v>
      </c>
      <c r="AE2307" s="10">
        <f t="shared" si="1226"/>
        <v>1.0044034989999999</v>
      </c>
      <c r="AF2307" s="2">
        <f t="shared" si="1229"/>
        <v>977.83872799999995</v>
      </c>
      <c r="AG2307" s="2">
        <f t="shared" si="1211"/>
        <v>984.40697790000002</v>
      </c>
      <c r="AH2307" s="3" t="str">
        <f t="shared" si="1212"/>
        <v>-</v>
      </c>
      <c r="AI2307" s="4" t="str">
        <f t="shared" si="1227"/>
        <v>A+J=</v>
      </c>
      <c r="AJ2307" s="11">
        <f t="shared" si="1218"/>
        <v>43104</v>
      </c>
      <c r="AK2307" s="11"/>
      <c r="AL2307" s="4"/>
      <c r="AM2307" s="1"/>
      <c r="AN2307" s="11"/>
      <c r="AO2307" s="1"/>
      <c r="AP2307" s="1"/>
      <c r="AQ2307" s="1"/>
      <c r="AR2307" s="1"/>
      <c r="AS2307" s="6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</row>
    <row r="2308" spans="1:55" x14ac:dyDescent="0.2">
      <c r="A2308" s="144">
        <f t="shared" si="1213"/>
        <v>43097</v>
      </c>
      <c r="B2308" s="2">
        <f t="shared" si="1200"/>
        <v>224619.29565442758</v>
      </c>
      <c r="C2308" s="2">
        <f t="shared" si="1214"/>
        <v>152696.80767564999</v>
      </c>
      <c r="D2308" s="68">
        <f>SUM(Y2308:Y$2557)</f>
        <v>27619.312624960003</v>
      </c>
      <c r="E2308" s="68">
        <f t="shared" si="1201"/>
        <v>125077.49505068999</v>
      </c>
      <c r="F2308" s="72">
        <f t="shared" si="1222"/>
        <v>4881.25</v>
      </c>
      <c r="G2308" s="3">
        <f>IF(N2308=1,VLOOKUP(A2307,[1]Plan1!$BG$69:$BI$188,3),G2307)</f>
        <v>4894.92</v>
      </c>
      <c r="H2308" s="11">
        <f t="shared" si="1223"/>
        <v>43010</v>
      </c>
      <c r="I2308" s="11">
        <f t="shared" si="1224"/>
        <v>43041</v>
      </c>
      <c r="J2308" s="26">
        <f t="shared" si="1202"/>
        <v>2.8005121638925434E-3</v>
      </c>
      <c r="K2308" s="11">
        <f t="shared" si="1215"/>
        <v>43102</v>
      </c>
      <c r="L2308" s="11">
        <f t="shared" si="1203"/>
        <v>43102</v>
      </c>
      <c r="M2308" s="1">
        <f t="shared" si="1216"/>
        <v>20</v>
      </c>
      <c r="N2308" s="1">
        <f t="shared" si="1219"/>
        <v>18</v>
      </c>
      <c r="O2308" s="2">
        <f t="shared" si="1204"/>
        <v>1.0025200999999999</v>
      </c>
      <c r="P2308" s="10">
        <f t="shared" si="1231"/>
        <v>1.0042009199999999</v>
      </c>
      <c r="Q2308" s="10">
        <f t="shared" si="1225"/>
        <v>1.4626952893549858</v>
      </c>
      <c r="R2308" s="2">
        <f t="shared" si="1230"/>
        <v>1.46638142</v>
      </c>
      <c r="S2308" s="2">
        <f t="shared" si="1220"/>
        <v>1.4542510099999999</v>
      </c>
      <c r="T2308" s="2">
        <f t="shared" si="1205"/>
        <v>222059.48678609001</v>
      </c>
      <c r="U2308" s="2">
        <f t="shared" si="1206"/>
        <v>12546.10065539383</v>
      </c>
      <c r="V2308" s="2">
        <f t="shared" si="1207"/>
        <v>58333.819751783776</v>
      </c>
      <c r="W2308" s="2">
        <f t="shared" si="1208"/>
        <v>223576.72808282758</v>
      </c>
      <c r="X2308" s="27">
        <f t="shared" si="1209"/>
        <v>0</v>
      </c>
      <c r="Y2308" s="2">
        <f t="shared" si="1221"/>
        <v>0</v>
      </c>
      <c r="Z2308" s="67">
        <f t="shared" si="1210"/>
        <v>0</v>
      </c>
      <c r="AA2308" s="2">
        <f t="shared" si="1228"/>
        <v>0</v>
      </c>
      <c r="AB2308" s="26">
        <f t="shared" si="1217"/>
        <v>6.7299999999999999E-2</v>
      </c>
      <c r="AC2308" s="27">
        <f t="shared" si="1232"/>
        <v>18</v>
      </c>
      <c r="AD2308" s="27">
        <v>252</v>
      </c>
      <c r="AE2308" s="10">
        <f t="shared" si="1226"/>
        <v>1.004663131</v>
      </c>
      <c r="AF2308" s="2">
        <f t="shared" si="1229"/>
        <v>1035.4924766700001</v>
      </c>
      <c r="AG2308" s="2">
        <f t="shared" si="1211"/>
        <v>1042.5675716000001</v>
      </c>
      <c r="AH2308" s="3" t="str">
        <f t="shared" si="1212"/>
        <v>-</v>
      </c>
      <c r="AI2308" s="4" t="str">
        <f t="shared" si="1227"/>
        <v>A+J=</v>
      </c>
      <c r="AJ2308" s="11">
        <f t="shared" si="1218"/>
        <v>43104</v>
      </c>
      <c r="AK2308" s="11"/>
      <c r="AL2308" s="4"/>
      <c r="AM2308" s="1"/>
      <c r="AN2308" s="11"/>
      <c r="AO2308" s="1"/>
      <c r="AP2308" s="1"/>
      <c r="AQ2308" s="1"/>
      <c r="AR2308" s="1"/>
      <c r="AS2308" s="6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</row>
    <row r="2309" spans="1:55" x14ac:dyDescent="0.2">
      <c r="A2309" s="144">
        <f t="shared" si="1213"/>
        <v>43098</v>
      </c>
      <c r="B2309" s="2">
        <f t="shared" si="1200"/>
        <v>224703.13444146761</v>
      </c>
      <c r="C2309" s="2">
        <f t="shared" si="1214"/>
        <v>152696.80767564999</v>
      </c>
      <c r="D2309" s="68">
        <f>SUM(Y2309:Y$2557)</f>
        <v>27619.312624960003</v>
      </c>
      <c r="E2309" s="68">
        <f t="shared" si="1201"/>
        <v>125077.49505068999</v>
      </c>
      <c r="F2309" s="72">
        <f t="shared" si="1222"/>
        <v>4881.25</v>
      </c>
      <c r="G2309" s="3">
        <f>IF(N2309=1,VLOOKUP(A2308,[1]Plan1!$BG$69:$BI$188,3),G2308)</f>
        <v>4894.92</v>
      </c>
      <c r="H2309" s="11">
        <f t="shared" si="1223"/>
        <v>43010</v>
      </c>
      <c r="I2309" s="11">
        <f t="shared" si="1224"/>
        <v>43041</v>
      </c>
      <c r="J2309" s="26">
        <f t="shared" si="1202"/>
        <v>2.8005121638925434E-3</v>
      </c>
      <c r="K2309" s="11">
        <f t="shared" si="1215"/>
        <v>43102</v>
      </c>
      <c r="L2309" s="11">
        <f t="shared" si="1203"/>
        <v>43102</v>
      </c>
      <c r="M2309" s="1">
        <f t="shared" si="1216"/>
        <v>20</v>
      </c>
      <c r="N2309" s="1">
        <f t="shared" si="1219"/>
        <v>19</v>
      </c>
      <c r="O2309" s="2">
        <f t="shared" si="1204"/>
        <v>1.0026603000000001</v>
      </c>
      <c r="P2309" s="10">
        <f t="shared" si="1231"/>
        <v>1.0042009199999999</v>
      </c>
      <c r="Q2309" s="10">
        <f t="shared" si="1225"/>
        <v>1.4626952893549858</v>
      </c>
      <c r="R2309" s="2">
        <f t="shared" si="1230"/>
        <v>1.4665864900000001</v>
      </c>
      <c r="S2309" s="2">
        <f t="shared" si="1220"/>
        <v>1.4542510099999999</v>
      </c>
      <c r="T2309" s="2">
        <f t="shared" si="1205"/>
        <v>222059.48678609001</v>
      </c>
      <c r="U2309" s="2">
        <f t="shared" si="1206"/>
        <v>12546.10065539383</v>
      </c>
      <c r="V2309" s="2">
        <f t="shared" si="1207"/>
        <v>58359.469393693827</v>
      </c>
      <c r="W2309" s="2">
        <f t="shared" si="1208"/>
        <v>223602.37772473763</v>
      </c>
      <c r="X2309" s="27">
        <f t="shared" si="1209"/>
        <v>0</v>
      </c>
      <c r="Y2309" s="2">
        <f t="shared" si="1221"/>
        <v>0</v>
      </c>
      <c r="Z2309" s="67">
        <f t="shared" si="1210"/>
        <v>0</v>
      </c>
      <c r="AA2309" s="2">
        <f t="shared" si="1228"/>
        <v>0</v>
      </c>
      <c r="AB2309" s="26">
        <f t="shared" si="1217"/>
        <v>6.7299999999999999E-2</v>
      </c>
      <c r="AC2309" s="27">
        <f t="shared" si="1232"/>
        <v>19</v>
      </c>
      <c r="AD2309" s="27">
        <v>252</v>
      </c>
      <c r="AE2309" s="10">
        <f t="shared" si="1226"/>
        <v>1.004922831</v>
      </c>
      <c r="AF2309" s="2">
        <f t="shared" si="1229"/>
        <v>1093.16132539</v>
      </c>
      <c r="AG2309" s="2">
        <f t="shared" si="1211"/>
        <v>1100.7567167300001</v>
      </c>
      <c r="AH2309" s="3" t="str">
        <f t="shared" si="1212"/>
        <v>-</v>
      </c>
      <c r="AI2309" s="4" t="str">
        <f t="shared" si="1227"/>
        <v>A+J=</v>
      </c>
      <c r="AJ2309" s="11">
        <f t="shared" si="1218"/>
        <v>43104</v>
      </c>
      <c r="AK2309" s="11"/>
      <c r="AL2309" s="4"/>
      <c r="AM2309" s="1"/>
      <c r="AN2309" s="11"/>
      <c r="AO2309" s="1"/>
      <c r="AP2309" s="1"/>
      <c r="AQ2309" s="1"/>
      <c r="AR2309" s="1"/>
      <c r="AS2309" s="6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</row>
    <row r="2310" spans="1:55" x14ac:dyDescent="0.2">
      <c r="A2310" s="144">
        <f t="shared" si="1213"/>
        <v>43099</v>
      </c>
      <c r="B2310" s="2">
        <f t="shared" si="1200"/>
        <v>224787.00382490756</v>
      </c>
      <c r="C2310" s="2">
        <f t="shared" si="1214"/>
        <v>152696.80767564999</v>
      </c>
      <c r="D2310" s="68">
        <f>SUM(Y2310:Y$2557)</f>
        <v>27619.312624960003</v>
      </c>
      <c r="E2310" s="68">
        <f t="shared" si="1201"/>
        <v>125077.49505068999</v>
      </c>
      <c r="F2310" s="72">
        <f t="shared" si="1222"/>
        <v>4881.25</v>
      </c>
      <c r="G2310" s="3">
        <f>IF(N2310=1,VLOOKUP(A2309,[1]Plan1!$BG$69:$BI$188,3),G2309)</f>
        <v>4894.92</v>
      </c>
      <c r="H2310" s="11">
        <f t="shared" si="1223"/>
        <v>43010</v>
      </c>
      <c r="I2310" s="11">
        <f t="shared" si="1224"/>
        <v>43041</v>
      </c>
      <c r="J2310" s="26">
        <f t="shared" si="1202"/>
        <v>2.8005121638925434E-3</v>
      </c>
      <c r="K2310" s="11">
        <f t="shared" si="1215"/>
        <v>43102</v>
      </c>
      <c r="L2310" s="11">
        <f t="shared" si="1203"/>
        <v>43102</v>
      </c>
      <c r="M2310" s="1">
        <f t="shared" si="1216"/>
        <v>20</v>
      </c>
      <c r="N2310" s="1">
        <f t="shared" si="1219"/>
        <v>20</v>
      </c>
      <c r="O2310" s="2">
        <f t="shared" si="1204"/>
        <v>1.0028005099999999</v>
      </c>
      <c r="P2310" s="10">
        <f t="shared" si="1231"/>
        <v>1.0042009199999999</v>
      </c>
      <c r="Q2310" s="10">
        <f t="shared" si="1225"/>
        <v>1.4626952893549858</v>
      </c>
      <c r="R2310" s="2">
        <f t="shared" si="1230"/>
        <v>1.46679158</v>
      </c>
      <c r="S2310" s="2">
        <f t="shared" si="1220"/>
        <v>1.4542510099999999</v>
      </c>
      <c r="T2310" s="2">
        <f t="shared" si="1205"/>
        <v>222059.48678609001</v>
      </c>
      <c r="U2310" s="2">
        <f t="shared" si="1206"/>
        <v>12546.10065539383</v>
      </c>
      <c r="V2310" s="2">
        <f t="shared" si="1207"/>
        <v>58385.121537153762</v>
      </c>
      <c r="W2310" s="2">
        <f t="shared" si="1208"/>
        <v>223628.02986819757</v>
      </c>
      <c r="X2310" s="27">
        <f t="shared" si="1209"/>
        <v>0</v>
      </c>
      <c r="Y2310" s="2">
        <f t="shared" si="1221"/>
        <v>0</v>
      </c>
      <c r="Z2310" s="67">
        <f t="shared" si="1210"/>
        <v>0</v>
      </c>
      <c r="AA2310" s="2">
        <f t="shared" si="1228"/>
        <v>0</v>
      </c>
      <c r="AB2310" s="26">
        <f t="shared" si="1217"/>
        <v>6.7299999999999999E-2</v>
      </c>
      <c r="AC2310" s="27">
        <f t="shared" si="1232"/>
        <v>20</v>
      </c>
      <c r="AD2310" s="27">
        <v>252</v>
      </c>
      <c r="AE2310" s="10">
        <f t="shared" si="1226"/>
        <v>1.0051825969999999</v>
      </c>
      <c r="AF2310" s="2">
        <f t="shared" si="1229"/>
        <v>1150.8448300299999</v>
      </c>
      <c r="AG2310" s="2">
        <f t="shared" si="1211"/>
        <v>1158.97395671</v>
      </c>
      <c r="AH2310" s="3" t="str">
        <f t="shared" si="1212"/>
        <v>-</v>
      </c>
      <c r="AI2310" s="4" t="str">
        <f t="shared" si="1227"/>
        <v>A+J=</v>
      </c>
      <c r="AJ2310" s="11">
        <f t="shared" si="1218"/>
        <v>43104</v>
      </c>
      <c r="AK2310" s="11"/>
      <c r="AL2310" s="4"/>
      <c r="AM2310" s="1"/>
      <c r="AN2310" s="11"/>
      <c r="AO2310" s="1"/>
      <c r="AP2310" s="1"/>
      <c r="AQ2310" s="1"/>
      <c r="AR2310" s="1"/>
      <c r="AS2310" s="6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</row>
    <row r="2311" spans="1:55" x14ac:dyDescent="0.2">
      <c r="A2311" s="144">
        <f t="shared" si="1213"/>
        <v>43100</v>
      </c>
      <c r="B2311" s="2">
        <f t="shared" si="1200"/>
        <v>224787.00382490756</v>
      </c>
      <c r="C2311" s="2">
        <f t="shared" si="1214"/>
        <v>152696.80767564999</v>
      </c>
      <c r="D2311" s="68">
        <f>SUM(Y2311:Y$2557)</f>
        <v>27619.312624960003</v>
      </c>
      <c r="E2311" s="68">
        <f t="shared" si="1201"/>
        <v>125077.49505068999</v>
      </c>
      <c r="F2311" s="72">
        <f t="shared" si="1222"/>
        <v>4881.25</v>
      </c>
      <c r="G2311" s="3">
        <f>IF(N2311=1,VLOOKUP(A2310,[1]Plan1!$BG$69:$BI$188,3),G2310)</f>
        <v>4894.92</v>
      </c>
      <c r="H2311" s="11">
        <f t="shared" si="1223"/>
        <v>43010</v>
      </c>
      <c r="I2311" s="11">
        <f t="shared" si="1224"/>
        <v>43041</v>
      </c>
      <c r="J2311" s="26">
        <f t="shared" si="1202"/>
        <v>2.8005121638925434E-3</v>
      </c>
      <c r="K2311" s="11">
        <f t="shared" si="1215"/>
        <v>43102</v>
      </c>
      <c r="L2311" s="11">
        <f t="shared" si="1203"/>
        <v>43102</v>
      </c>
      <c r="M2311" s="1">
        <f t="shared" si="1216"/>
        <v>20</v>
      </c>
      <c r="N2311" s="1">
        <f t="shared" si="1219"/>
        <v>20</v>
      </c>
      <c r="O2311" s="2">
        <f t="shared" si="1204"/>
        <v>1.0028005099999999</v>
      </c>
      <c r="P2311" s="10">
        <f t="shared" si="1231"/>
        <v>1.0042009199999999</v>
      </c>
      <c r="Q2311" s="10">
        <f t="shared" si="1225"/>
        <v>1.4626952893549858</v>
      </c>
      <c r="R2311" s="2">
        <f t="shared" si="1230"/>
        <v>1.46679158</v>
      </c>
      <c r="S2311" s="2">
        <f t="shared" si="1220"/>
        <v>1.4542510099999999</v>
      </c>
      <c r="T2311" s="2">
        <f t="shared" si="1205"/>
        <v>222059.48678609001</v>
      </c>
      <c r="U2311" s="2">
        <f t="shared" si="1206"/>
        <v>12546.10065539383</v>
      </c>
      <c r="V2311" s="2">
        <f t="shared" si="1207"/>
        <v>58385.121537153762</v>
      </c>
      <c r="W2311" s="2">
        <f t="shared" si="1208"/>
        <v>223628.02986819757</v>
      </c>
      <c r="X2311" s="27">
        <f t="shared" si="1209"/>
        <v>0</v>
      </c>
      <c r="Y2311" s="2">
        <f t="shared" si="1221"/>
        <v>0</v>
      </c>
      <c r="Z2311" s="67">
        <f t="shared" si="1210"/>
        <v>0</v>
      </c>
      <c r="AA2311" s="2">
        <f t="shared" si="1228"/>
        <v>0</v>
      </c>
      <c r="AB2311" s="26">
        <f t="shared" si="1217"/>
        <v>6.7299999999999999E-2</v>
      </c>
      <c r="AC2311" s="27">
        <f t="shared" si="1232"/>
        <v>20</v>
      </c>
      <c r="AD2311" s="27">
        <v>252</v>
      </c>
      <c r="AE2311" s="10">
        <f t="shared" si="1226"/>
        <v>1.0051825969999999</v>
      </c>
      <c r="AF2311" s="2">
        <f t="shared" si="1229"/>
        <v>1150.8448300299999</v>
      </c>
      <c r="AG2311" s="2">
        <f t="shared" si="1211"/>
        <v>1158.97395671</v>
      </c>
      <c r="AH2311" s="3" t="str">
        <f t="shared" si="1212"/>
        <v>-</v>
      </c>
      <c r="AI2311" s="4" t="str">
        <f t="shared" si="1227"/>
        <v>A+J=</v>
      </c>
      <c r="AJ2311" s="11">
        <f t="shared" si="1218"/>
        <v>43104</v>
      </c>
      <c r="AK2311" s="11"/>
      <c r="AL2311" s="4"/>
      <c r="AM2311" s="1"/>
      <c r="AN2311" s="11"/>
      <c r="AO2311" s="1"/>
      <c r="AP2311" s="1"/>
      <c r="AQ2311" s="1"/>
      <c r="AR2311" s="1"/>
      <c r="AS2311" s="6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</row>
    <row r="2312" spans="1:55" x14ac:dyDescent="0.2">
      <c r="A2312" s="144">
        <f t="shared" si="1213"/>
        <v>43101</v>
      </c>
      <c r="B2312" s="2">
        <f t="shared" si="1200"/>
        <v>224787.00382490756</v>
      </c>
      <c r="C2312" s="2">
        <f t="shared" si="1214"/>
        <v>152696.80767564999</v>
      </c>
      <c r="D2312" s="68">
        <f>SUM(Y2312:Y$2557)</f>
        <v>27619.312624960003</v>
      </c>
      <c r="E2312" s="68">
        <f t="shared" si="1201"/>
        <v>125077.49505068999</v>
      </c>
      <c r="F2312" s="72">
        <f t="shared" si="1222"/>
        <v>4881.25</v>
      </c>
      <c r="G2312" s="3">
        <f>IF(N2312=1,VLOOKUP(A2311,[1]Plan1!$BG$69:$BI$188,3),G2311)</f>
        <v>4894.92</v>
      </c>
      <c r="H2312" s="11">
        <f t="shared" si="1223"/>
        <v>43010</v>
      </c>
      <c r="I2312" s="11">
        <f t="shared" si="1224"/>
        <v>43041</v>
      </c>
      <c r="J2312" s="26">
        <f t="shared" si="1202"/>
        <v>2.8005121638925434E-3</v>
      </c>
      <c r="K2312" s="11">
        <f t="shared" si="1215"/>
        <v>43132</v>
      </c>
      <c r="L2312" s="11">
        <f t="shared" si="1203"/>
        <v>43102</v>
      </c>
      <c r="M2312" s="1">
        <f t="shared" si="1216"/>
        <v>20</v>
      </c>
      <c r="N2312" s="1">
        <f t="shared" si="1219"/>
        <v>20</v>
      </c>
      <c r="O2312" s="2">
        <f t="shared" si="1204"/>
        <v>1.0028005099999999</v>
      </c>
      <c r="P2312" s="10">
        <f t="shared" si="1231"/>
        <v>1.0042009199999999</v>
      </c>
      <c r="Q2312" s="10">
        <f t="shared" si="1225"/>
        <v>1.4626952893549858</v>
      </c>
      <c r="R2312" s="2">
        <f t="shared" si="1230"/>
        <v>1.46679158</v>
      </c>
      <c r="S2312" s="2">
        <f t="shared" si="1220"/>
        <v>1.4542510099999999</v>
      </c>
      <c r="T2312" s="2">
        <f t="shared" si="1205"/>
        <v>222059.48678609001</v>
      </c>
      <c r="U2312" s="2">
        <f t="shared" si="1206"/>
        <v>12546.10065539383</v>
      </c>
      <c r="V2312" s="2">
        <f t="shared" si="1207"/>
        <v>58385.121537153762</v>
      </c>
      <c r="W2312" s="2">
        <f t="shared" si="1208"/>
        <v>223628.02986819757</v>
      </c>
      <c r="X2312" s="27">
        <f t="shared" si="1209"/>
        <v>0</v>
      </c>
      <c r="Y2312" s="2">
        <f t="shared" si="1221"/>
        <v>0</v>
      </c>
      <c r="Z2312" s="67">
        <f t="shared" si="1210"/>
        <v>0</v>
      </c>
      <c r="AA2312" s="2">
        <f t="shared" si="1228"/>
        <v>0</v>
      </c>
      <c r="AB2312" s="26">
        <f t="shared" si="1217"/>
        <v>6.7299999999999999E-2</v>
      </c>
      <c r="AC2312" s="27">
        <f t="shared" si="1232"/>
        <v>20</v>
      </c>
      <c r="AD2312" s="27">
        <v>252</v>
      </c>
      <c r="AE2312" s="10">
        <f t="shared" si="1226"/>
        <v>1.0051825969999999</v>
      </c>
      <c r="AF2312" s="2">
        <f t="shared" si="1229"/>
        <v>1150.8448300299999</v>
      </c>
      <c r="AG2312" s="2">
        <f t="shared" si="1211"/>
        <v>1158.97395671</v>
      </c>
      <c r="AH2312" s="3" t="str">
        <f t="shared" si="1212"/>
        <v>-</v>
      </c>
      <c r="AI2312" s="4" t="str">
        <f t="shared" si="1227"/>
        <v>A+J=</v>
      </c>
      <c r="AJ2312" s="11">
        <f t="shared" si="1218"/>
        <v>43104</v>
      </c>
      <c r="AK2312" s="11"/>
      <c r="AL2312" s="4"/>
      <c r="AM2312" s="1"/>
      <c r="AN2312" s="11"/>
      <c r="AO2312" s="1"/>
      <c r="AP2312" s="1"/>
      <c r="AQ2312" s="1"/>
      <c r="AR2312" s="1"/>
      <c r="AS2312" s="6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</row>
    <row r="2313" spans="1:55" x14ac:dyDescent="0.2">
      <c r="A2313" s="144">
        <f t="shared" si="1213"/>
        <v>43102</v>
      </c>
      <c r="B2313" s="2">
        <f t="shared" si="1200"/>
        <v>224787.00382490756</v>
      </c>
      <c r="C2313" s="2">
        <f t="shared" si="1214"/>
        <v>152696.80767564999</v>
      </c>
      <c r="D2313" s="68">
        <f>SUM(Y2313:Y$2557)</f>
        <v>27619.312624960003</v>
      </c>
      <c r="E2313" s="68">
        <f t="shared" si="1201"/>
        <v>125077.49505068999</v>
      </c>
      <c r="F2313" s="72">
        <f t="shared" si="1222"/>
        <v>4881.25</v>
      </c>
      <c r="G2313" s="3">
        <f>IF(N2313=1,VLOOKUP(A2312,[1]Plan1!$BG$69:$BI$188,3),G2312)</f>
        <v>4894.92</v>
      </c>
      <c r="H2313" s="11">
        <f t="shared" si="1223"/>
        <v>43010</v>
      </c>
      <c r="I2313" s="11">
        <f t="shared" si="1224"/>
        <v>43041</v>
      </c>
      <c r="J2313" s="26">
        <f t="shared" si="1202"/>
        <v>2.8005121638925434E-3</v>
      </c>
      <c r="K2313" s="11">
        <f t="shared" si="1215"/>
        <v>43132</v>
      </c>
      <c r="L2313" s="11">
        <f t="shared" si="1203"/>
        <v>43102</v>
      </c>
      <c r="M2313" s="1">
        <f t="shared" si="1216"/>
        <v>20</v>
      </c>
      <c r="N2313" s="1">
        <f t="shared" si="1219"/>
        <v>20</v>
      </c>
      <c r="O2313" s="2">
        <f t="shared" si="1204"/>
        <v>1.0028005099999999</v>
      </c>
      <c r="P2313" s="10">
        <f t="shared" si="1231"/>
        <v>1.0042009199999999</v>
      </c>
      <c r="Q2313" s="10">
        <f t="shared" si="1225"/>
        <v>1.4626952893549858</v>
      </c>
      <c r="R2313" s="2">
        <f t="shared" si="1230"/>
        <v>1.46679158</v>
      </c>
      <c r="S2313" s="2">
        <f t="shared" si="1220"/>
        <v>1.4542510099999999</v>
      </c>
      <c r="T2313" s="2">
        <f t="shared" si="1205"/>
        <v>222059.48678609001</v>
      </c>
      <c r="U2313" s="2">
        <f t="shared" si="1206"/>
        <v>12546.10065539383</v>
      </c>
      <c r="V2313" s="2">
        <f t="shared" si="1207"/>
        <v>58385.121537153762</v>
      </c>
      <c r="W2313" s="2">
        <f t="shared" si="1208"/>
        <v>223628.02986819757</v>
      </c>
      <c r="X2313" s="27">
        <f t="shared" si="1209"/>
        <v>75</v>
      </c>
      <c r="Y2313" s="2">
        <f t="shared" si="1221"/>
        <v>3040.3053217699999</v>
      </c>
      <c r="Z2313" s="67">
        <f t="shared" si="1210"/>
        <v>1.9910732699999999E-2</v>
      </c>
      <c r="AA2313" s="2">
        <f t="shared" si="1228"/>
        <v>4421.3670848900001</v>
      </c>
      <c r="AB2313" s="26">
        <f t="shared" si="1217"/>
        <v>6.7299999999999999E-2</v>
      </c>
      <c r="AC2313" s="27">
        <f t="shared" si="1232"/>
        <v>20</v>
      </c>
      <c r="AD2313" s="27">
        <v>252</v>
      </c>
      <c r="AE2313" s="10">
        <f t="shared" si="1226"/>
        <v>1.0051825969999999</v>
      </c>
      <c r="AF2313" s="2">
        <f t="shared" si="1229"/>
        <v>1150.8448300299999</v>
      </c>
      <c r="AG2313" s="2">
        <f t="shared" si="1211"/>
        <v>1158.97395671</v>
      </c>
      <c r="AH2313" s="3">
        <f t="shared" si="1212"/>
        <v>5572.2119149199998</v>
      </c>
      <c r="AI2313" s="4" t="str">
        <f t="shared" si="1227"/>
        <v>A+J=</v>
      </c>
      <c r="AJ2313" s="11">
        <f t="shared" si="1218"/>
        <v>43104</v>
      </c>
      <c r="AK2313" s="11"/>
      <c r="AL2313" s="4"/>
      <c r="AM2313" s="1"/>
      <c r="AN2313" s="11"/>
      <c r="AO2313" s="1"/>
      <c r="AP2313" s="1"/>
      <c r="AQ2313" s="1"/>
      <c r="AR2313" s="1"/>
      <c r="AS2313" s="6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</row>
    <row r="2314" spans="1:55" x14ac:dyDescent="0.2">
      <c r="A2314" s="144">
        <f t="shared" si="1213"/>
        <v>43103</v>
      </c>
      <c r="B2314" s="2">
        <f t="shared" ref="B2314:B2377" si="1233">(W2314+AG2314)</f>
        <v>219299.95479439117</v>
      </c>
      <c r="C2314" s="2">
        <f t="shared" si="1214"/>
        <v>149656.50235388</v>
      </c>
      <c r="D2314" s="68">
        <f>SUM(Y2314:Y$2557)</f>
        <v>24579.007303190003</v>
      </c>
      <c r="E2314" s="68">
        <f t="shared" ref="E2314:E2377" si="1234">(C2314-D2314)</f>
        <v>125077.49505068999</v>
      </c>
      <c r="F2314" s="72">
        <f t="shared" si="1222"/>
        <v>4894.92</v>
      </c>
      <c r="G2314" s="3">
        <f>IF(N2314=1,VLOOKUP(A2313,[1]Plan1!$BG$69:$BI$188,3),G2313)</f>
        <v>4916.46</v>
      </c>
      <c r="H2314" s="11">
        <f t="shared" si="1223"/>
        <v>43042</v>
      </c>
      <c r="I2314" s="11">
        <f t="shared" si="1224"/>
        <v>43072</v>
      </c>
      <c r="J2314" s="26">
        <f t="shared" ref="J2314:J2377" si="1235">(G2314/F2314)-1</f>
        <v>4.4004804981490064E-3</v>
      </c>
      <c r="K2314" s="11">
        <f t="shared" si="1215"/>
        <v>43132</v>
      </c>
      <c r="L2314" s="11">
        <f t="shared" ref="L2314:L2377" si="1236">IF(A2314&gt;L2313,K2314,L2313)</f>
        <v>43132</v>
      </c>
      <c r="M2314" s="1">
        <f t="shared" si="1216"/>
        <v>22</v>
      </c>
      <c r="N2314" s="1">
        <f t="shared" si="1219"/>
        <v>1</v>
      </c>
      <c r="O2314" s="2">
        <f t="shared" ref="O2314:O2377" si="1237">TRUNC((G2314/F2314)^TRUNC((N2314/M2314),9),8)</f>
        <v>1.0001996</v>
      </c>
      <c r="P2314" s="10">
        <f t="shared" si="1231"/>
        <v>1.0028005099999999</v>
      </c>
      <c r="Q2314" s="10">
        <f t="shared" si="1225"/>
        <v>1.4667915821397772</v>
      </c>
      <c r="R2314" s="2">
        <f t="shared" si="1230"/>
        <v>1.4670843499999999</v>
      </c>
      <c r="S2314" s="2">
        <f t="shared" si="1220"/>
        <v>1.4542510099999999</v>
      </c>
      <c r="T2314" s="2">
        <f t="shared" ref="T2314:T2377" si="1238">TRUNC(C2314*S2314,8)</f>
        <v>217638.11970119001</v>
      </c>
      <c r="U2314" s="2">
        <f t="shared" ref="U2314:U2377" si="1239">(D2314*(S2314-1))</f>
        <v>11165.038892271432</v>
      </c>
      <c r="V2314" s="2">
        <f t="shared" ref="V2314:V2377" si="1240">(E2314*(R2314-1))</f>
        <v>58421.740475379745</v>
      </c>
      <c r="W2314" s="2">
        <f t="shared" ref="W2314:W2377" si="1241">(C2314+U2314+V2314)</f>
        <v>219243.28172153118</v>
      </c>
      <c r="X2314" s="27">
        <f t="shared" ref="X2314:X2377" si="1242">IF(VLOOKUP(A2314,AN$10:AU$131,8)=VLOOKUP(A2313,AN$10:AU$131,8),0,VLOOKUP(A2314,AN$10:AU$131,8))</f>
        <v>0</v>
      </c>
      <c r="Y2314" s="2">
        <f t="shared" si="1221"/>
        <v>0</v>
      </c>
      <c r="Z2314" s="67">
        <f t="shared" ref="Z2314:Z2377" si="1243">IF(X2314&gt;0,VLOOKUP($A2314,$AN$10:$AS$131,6),0)</f>
        <v>0</v>
      </c>
      <c r="AA2314" s="2">
        <f t="shared" si="1228"/>
        <v>0</v>
      </c>
      <c r="AB2314" s="26">
        <f t="shared" si="1217"/>
        <v>6.7299999999999999E-2</v>
      </c>
      <c r="AC2314" s="27">
        <f t="shared" si="1232"/>
        <v>1</v>
      </c>
      <c r="AD2314" s="27">
        <v>252</v>
      </c>
      <c r="AE2314" s="10">
        <f t="shared" si="1226"/>
        <v>1.0002584940000001</v>
      </c>
      <c r="AF2314" s="2">
        <f t="shared" si="1229"/>
        <v>56.25814811</v>
      </c>
      <c r="AG2314" s="2">
        <f t="shared" ref="AG2314:AG2377" si="1244">TRUNC((W2314*(AE2314-1)),8)</f>
        <v>56.673072859999998</v>
      </c>
      <c r="AH2314" s="3" t="str">
        <f t="shared" ref="AH2314:AH2377" si="1245">IF(AA2314&gt;0,AA2314+AF2314,"-")</f>
        <v>-</v>
      </c>
      <c r="AI2314" s="4" t="str">
        <f t="shared" si="1227"/>
        <v>A+J=</v>
      </c>
      <c r="AJ2314" s="11">
        <f t="shared" si="1218"/>
        <v>43136</v>
      </c>
      <c r="AK2314" s="11"/>
      <c r="AL2314" s="4"/>
      <c r="AM2314" s="1"/>
      <c r="AN2314" s="11"/>
      <c r="AO2314" s="1"/>
      <c r="AP2314" s="1"/>
      <c r="AQ2314" s="1"/>
      <c r="AR2314" s="1"/>
      <c r="AS2314" s="6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</row>
    <row r="2315" spans="1:55" x14ac:dyDescent="0.2">
      <c r="A2315" s="144">
        <f t="shared" ref="A2315:A2378" si="1246">(A2314+1)</f>
        <v>43104</v>
      </c>
      <c r="B2315" s="2">
        <f t="shared" si="1233"/>
        <v>219393.28793731687</v>
      </c>
      <c r="C2315" s="2">
        <f t="shared" ref="C2315:C2378" si="1247">TRUNC(IF(X2314&gt;0,VLOOKUP(A2314,$AN$12:$AO$131,2),C2314),8)</f>
        <v>149656.50235388</v>
      </c>
      <c r="D2315" s="68">
        <f>SUM(Y2315:Y$2557)</f>
        <v>24579.007303190003</v>
      </c>
      <c r="E2315" s="68">
        <f t="shared" si="1234"/>
        <v>125077.49505068999</v>
      </c>
      <c r="F2315" s="72">
        <f t="shared" si="1222"/>
        <v>4894.92</v>
      </c>
      <c r="G2315" s="3">
        <f>IF(N2315=1,VLOOKUP(A2314,[1]Plan1!$BG$69:$BI$188,3),G2314)</f>
        <v>4916.46</v>
      </c>
      <c r="H2315" s="11">
        <f t="shared" si="1223"/>
        <v>43042</v>
      </c>
      <c r="I2315" s="11">
        <f t="shared" si="1224"/>
        <v>43072</v>
      </c>
      <c r="J2315" s="26">
        <f t="shared" si="1235"/>
        <v>4.4004804981490064E-3</v>
      </c>
      <c r="K2315" s="11">
        <f t="shared" ref="K2315:K2378" si="1248">IF(DAY(A2315)=1,VLOOKUP(A2315,AR$137:AW$275,4),K2314)</f>
        <v>43132</v>
      </c>
      <c r="L2315" s="11">
        <f t="shared" si="1236"/>
        <v>43132</v>
      </c>
      <c r="M2315" s="1">
        <f t="shared" ref="M2315:M2378" si="1249">IF(L2315=L2314,M2314,NETWORKDAYS(L2314,L2315,$AN$137:$AN$327)-1)</f>
        <v>22</v>
      </c>
      <c r="N2315" s="1">
        <f t="shared" si="1219"/>
        <v>2</v>
      </c>
      <c r="O2315" s="2">
        <f t="shared" si="1237"/>
        <v>1.0003992399999999</v>
      </c>
      <c r="P2315" s="10">
        <f t="shared" si="1231"/>
        <v>1.0028005099999999</v>
      </c>
      <c r="Q2315" s="10">
        <f t="shared" si="1225"/>
        <v>1.4667915821397772</v>
      </c>
      <c r="R2315" s="2">
        <f t="shared" si="1230"/>
        <v>1.4673771799999999</v>
      </c>
      <c r="S2315" s="2">
        <f t="shared" si="1220"/>
        <v>1.4542510099999999</v>
      </c>
      <c r="T2315" s="2">
        <f t="shared" si="1238"/>
        <v>217638.11970119001</v>
      </c>
      <c r="U2315" s="2">
        <f t="shared" si="1239"/>
        <v>11165.038892271432</v>
      </c>
      <c r="V2315" s="2">
        <f t="shared" si="1240"/>
        <v>58458.366918255437</v>
      </c>
      <c r="W2315" s="2">
        <f t="shared" si="1241"/>
        <v>219279.90816440686</v>
      </c>
      <c r="X2315" s="27">
        <f t="shared" si="1242"/>
        <v>0</v>
      </c>
      <c r="Y2315" s="2">
        <f t="shared" si="1221"/>
        <v>0</v>
      </c>
      <c r="Z2315" s="67">
        <f t="shared" si="1243"/>
        <v>0</v>
      </c>
      <c r="AA2315" s="2">
        <f t="shared" si="1228"/>
        <v>0</v>
      </c>
      <c r="AB2315" s="26">
        <f t="shared" ref="AB2315:AB2378" si="1250">(AB2314)</f>
        <v>6.7299999999999999E-2</v>
      </c>
      <c r="AC2315" s="27">
        <f t="shared" si="1232"/>
        <v>2</v>
      </c>
      <c r="AD2315" s="27">
        <v>252</v>
      </c>
      <c r="AE2315" s="10">
        <f t="shared" si="1226"/>
        <v>1.000517055</v>
      </c>
      <c r="AF2315" s="2">
        <f t="shared" si="1229"/>
        <v>112.53087798</v>
      </c>
      <c r="AG2315" s="2">
        <f t="shared" si="1244"/>
        <v>113.37977291</v>
      </c>
      <c r="AH2315" s="3" t="str">
        <f t="shared" si="1245"/>
        <v>-</v>
      </c>
      <c r="AI2315" s="4" t="str">
        <f t="shared" si="1227"/>
        <v>A+J=</v>
      </c>
      <c r="AJ2315" s="11">
        <f t="shared" ref="AJ2315:AJ2378" si="1251">IF(X2314&gt;0,VLOOKUP(A2314,$AN$10:$AW$130,10),AJ2314)</f>
        <v>43136</v>
      </c>
      <c r="AK2315" s="11"/>
      <c r="AL2315" s="4"/>
      <c r="AM2315" s="1"/>
      <c r="AN2315" s="11"/>
      <c r="AO2315" s="1"/>
      <c r="AP2315" s="1"/>
      <c r="AQ2315" s="1"/>
      <c r="AR2315" s="1"/>
      <c r="AS2315" s="6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</row>
    <row r="2316" spans="1:55" x14ac:dyDescent="0.2">
      <c r="A2316" s="144">
        <f t="shared" si="1246"/>
        <v>43105</v>
      </c>
      <c r="B2316" s="2">
        <f t="shared" si="1233"/>
        <v>219486.66222526229</v>
      </c>
      <c r="C2316" s="2">
        <f t="shared" si="1247"/>
        <v>149656.50235388</v>
      </c>
      <c r="D2316" s="68">
        <f>SUM(Y2316:Y$2557)</f>
        <v>24579.007303190003</v>
      </c>
      <c r="E2316" s="68">
        <f t="shared" si="1234"/>
        <v>125077.49505068999</v>
      </c>
      <c r="F2316" s="72">
        <f t="shared" si="1222"/>
        <v>4894.92</v>
      </c>
      <c r="G2316" s="3">
        <f>IF(N2316=1,VLOOKUP(A2315,[1]Plan1!$BG$69:$BI$188,3),G2315)</f>
        <v>4916.46</v>
      </c>
      <c r="H2316" s="11">
        <f t="shared" si="1223"/>
        <v>43042</v>
      </c>
      <c r="I2316" s="11">
        <f t="shared" si="1224"/>
        <v>43072</v>
      </c>
      <c r="J2316" s="26">
        <f t="shared" si="1235"/>
        <v>4.4004804981490064E-3</v>
      </c>
      <c r="K2316" s="11">
        <f t="shared" si="1248"/>
        <v>43132</v>
      </c>
      <c r="L2316" s="11">
        <f t="shared" si="1236"/>
        <v>43132</v>
      </c>
      <c r="M2316" s="1">
        <f t="shared" si="1249"/>
        <v>22</v>
      </c>
      <c r="N2316" s="1">
        <f t="shared" si="1219"/>
        <v>3</v>
      </c>
      <c r="O2316" s="2">
        <f t="shared" si="1237"/>
        <v>1.0005989200000001</v>
      </c>
      <c r="P2316" s="10">
        <f t="shared" si="1231"/>
        <v>1.0028005099999999</v>
      </c>
      <c r="Q2316" s="10">
        <f t="shared" si="1225"/>
        <v>1.4667915821397772</v>
      </c>
      <c r="R2316" s="2">
        <f t="shared" si="1230"/>
        <v>1.46767007</v>
      </c>
      <c r="S2316" s="2">
        <f t="shared" si="1220"/>
        <v>1.4542510099999999</v>
      </c>
      <c r="T2316" s="2">
        <f t="shared" si="1238"/>
        <v>217638.11970119001</v>
      </c>
      <c r="U2316" s="2">
        <f t="shared" si="1239"/>
        <v>11165.038892271432</v>
      </c>
      <c r="V2316" s="2">
        <f t="shared" si="1240"/>
        <v>58495.00086578085</v>
      </c>
      <c r="W2316" s="2">
        <f t="shared" si="1241"/>
        <v>219316.5421119323</v>
      </c>
      <c r="X2316" s="27">
        <f t="shared" si="1242"/>
        <v>0</v>
      </c>
      <c r="Y2316" s="2">
        <f t="shared" si="1221"/>
        <v>0</v>
      </c>
      <c r="Z2316" s="67">
        <f t="shared" si="1243"/>
        <v>0</v>
      </c>
      <c r="AA2316" s="2">
        <f t="shared" si="1228"/>
        <v>0</v>
      </c>
      <c r="AB2316" s="26">
        <f t="shared" si="1250"/>
        <v>6.7299999999999999E-2</v>
      </c>
      <c r="AC2316" s="27">
        <f t="shared" si="1232"/>
        <v>3</v>
      </c>
      <c r="AD2316" s="27">
        <v>252</v>
      </c>
      <c r="AE2316" s="10">
        <f t="shared" si="1226"/>
        <v>1.0007756830000001</v>
      </c>
      <c r="AF2316" s="2">
        <f t="shared" si="1229"/>
        <v>168.81818960000001</v>
      </c>
      <c r="AG2316" s="2">
        <f t="shared" si="1244"/>
        <v>170.12011333000001</v>
      </c>
      <c r="AH2316" s="3" t="str">
        <f t="shared" si="1245"/>
        <v>-</v>
      </c>
      <c r="AI2316" s="4" t="str">
        <f t="shared" si="1227"/>
        <v>A+J=</v>
      </c>
      <c r="AJ2316" s="11">
        <f t="shared" si="1251"/>
        <v>43136</v>
      </c>
      <c r="AK2316" s="11"/>
      <c r="AL2316" s="4"/>
      <c r="AM2316" s="1"/>
      <c r="AN2316" s="11"/>
      <c r="AO2316" s="1"/>
      <c r="AP2316" s="1"/>
      <c r="AQ2316" s="1"/>
      <c r="AR2316" s="1"/>
      <c r="AS2316" s="6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</row>
    <row r="2317" spans="1:55" x14ac:dyDescent="0.2">
      <c r="A2317" s="144">
        <f t="shared" si="1246"/>
        <v>43106</v>
      </c>
      <c r="B2317" s="2">
        <f t="shared" si="1233"/>
        <v>219580.07870412231</v>
      </c>
      <c r="C2317" s="2">
        <f t="shared" si="1247"/>
        <v>149656.50235388</v>
      </c>
      <c r="D2317" s="68">
        <f>SUM(Y2317:Y$2557)</f>
        <v>24579.007303190003</v>
      </c>
      <c r="E2317" s="68">
        <f t="shared" si="1234"/>
        <v>125077.49505068999</v>
      </c>
      <c r="F2317" s="72">
        <f t="shared" si="1222"/>
        <v>4894.92</v>
      </c>
      <c r="G2317" s="3">
        <f>IF(N2317=1,VLOOKUP(A2316,[1]Plan1!$BG$69:$BI$188,3),G2316)</f>
        <v>4916.46</v>
      </c>
      <c r="H2317" s="11">
        <f t="shared" si="1223"/>
        <v>43042</v>
      </c>
      <c r="I2317" s="11">
        <f t="shared" si="1224"/>
        <v>43072</v>
      </c>
      <c r="J2317" s="26">
        <f t="shared" si="1235"/>
        <v>4.4004804981490064E-3</v>
      </c>
      <c r="K2317" s="11">
        <f t="shared" si="1248"/>
        <v>43132</v>
      </c>
      <c r="L2317" s="11">
        <f t="shared" si="1236"/>
        <v>43132</v>
      </c>
      <c r="M2317" s="1">
        <f t="shared" si="1249"/>
        <v>22</v>
      </c>
      <c r="N2317" s="1">
        <f t="shared" si="1219"/>
        <v>4</v>
      </c>
      <c r="O2317" s="2">
        <f t="shared" si="1237"/>
        <v>1.0007986499999999</v>
      </c>
      <c r="P2317" s="10">
        <f t="shared" si="1231"/>
        <v>1.0028005099999999</v>
      </c>
      <c r="Q2317" s="10">
        <f t="shared" si="1225"/>
        <v>1.4667915821397772</v>
      </c>
      <c r="R2317" s="2">
        <f t="shared" si="1230"/>
        <v>1.4679630299999999</v>
      </c>
      <c r="S2317" s="2">
        <f t="shared" si="1220"/>
        <v>1.4542510099999999</v>
      </c>
      <c r="T2317" s="2">
        <f t="shared" si="1238"/>
        <v>217638.11970119001</v>
      </c>
      <c r="U2317" s="2">
        <f t="shared" si="1239"/>
        <v>11165.038892271432</v>
      </c>
      <c r="V2317" s="2">
        <f t="shared" si="1240"/>
        <v>58531.643568730884</v>
      </c>
      <c r="W2317" s="2">
        <f t="shared" si="1241"/>
        <v>219353.18481488232</v>
      </c>
      <c r="X2317" s="27">
        <f t="shared" si="1242"/>
        <v>0</v>
      </c>
      <c r="Y2317" s="2">
        <f t="shared" si="1221"/>
        <v>0</v>
      </c>
      <c r="Z2317" s="67">
        <f t="shared" si="1243"/>
        <v>0</v>
      </c>
      <c r="AA2317" s="2">
        <f t="shared" si="1228"/>
        <v>0</v>
      </c>
      <c r="AB2317" s="26">
        <f t="shared" si="1250"/>
        <v>6.7299999999999999E-2</v>
      </c>
      <c r="AC2317" s="27">
        <f t="shared" si="1232"/>
        <v>4</v>
      </c>
      <c r="AD2317" s="27">
        <v>252</v>
      </c>
      <c r="AE2317" s="10">
        <f t="shared" si="1226"/>
        <v>1.0010343770000001</v>
      </c>
      <c r="AF2317" s="2">
        <f t="shared" si="1229"/>
        <v>225.11986533999999</v>
      </c>
      <c r="AG2317" s="2">
        <f t="shared" si="1244"/>
        <v>226.89388923999999</v>
      </c>
      <c r="AH2317" s="3" t="str">
        <f t="shared" si="1245"/>
        <v>-</v>
      </c>
      <c r="AI2317" s="4" t="str">
        <f t="shared" si="1227"/>
        <v>A+J=</v>
      </c>
      <c r="AJ2317" s="11">
        <f t="shared" si="1251"/>
        <v>43136</v>
      </c>
      <c r="AK2317" s="11"/>
      <c r="AL2317" s="4"/>
      <c r="AM2317" s="1"/>
      <c r="AN2317" s="11"/>
      <c r="AO2317" s="1"/>
      <c r="AP2317" s="1"/>
      <c r="AQ2317" s="1"/>
      <c r="AR2317" s="1"/>
      <c r="AS2317" s="6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</row>
    <row r="2318" spans="1:55" x14ac:dyDescent="0.2">
      <c r="A2318" s="144">
        <f t="shared" si="1246"/>
        <v>43107</v>
      </c>
      <c r="B2318" s="2">
        <f t="shared" si="1233"/>
        <v>219580.07870412231</v>
      </c>
      <c r="C2318" s="2">
        <f t="shared" si="1247"/>
        <v>149656.50235388</v>
      </c>
      <c r="D2318" s="68">
        <f>SUM(Y2318:Y$2557)</f>
        <v>24579.007303190003</v>
      </c>
      <c r="E2318" s="68">
        <f t="shared" si="1234"/>
        <v>125077.49505068999</v>
      </c>
      <c r="F2318" s="72">
        <f t="shared" si="1222"/>
        <v>4894.92</v>
      </c>
      <c r="G2318" s="3">
        <f>IF(N2318=1,VLOOKUP(A2317,[1]Plan1!$BG$69:$BI$188,3),G2317)</f>
        <v>4916.46</v>
      </c>
      <c r="H2318" s="11">
        <f t="shared" si="1223"/>
        <v>43042</v>
      </c>
      <c r="I2318" s="11">
        <f t="shared" si="1224"/>
        <v>43072</v>
      </c>
      <c r="J2318" s="26">
        <f t="shared" si="1235"/>
        <v>4.4004804981490064E-3</v>
      </c>
      <c r="K2318" s="11">
        <f t="shared" si="1248"/>
        <v>43132</v>
      </c>
      <c r="L2318" s="11">
        <f t="shared" si="1236"/>
        <v>43132</v>
      </c>
      <c r="M2318" s="1">
        <f t="shared" si="1249"/>
        <v>22</v>
      </c>
      <c r="N2318" s="1">
        <f t="shared" si="1219"/>
        <v>4</v>
      </c>
      <c r="O2318" s="2">
        <f t="shared" si="1237"/>
        <v>1.0007986499999999</v>
      </c>
      <c r="P2318" s="10">
        <f t="shared" si="1231"/>
        <v>1.0028005099999999</v>
      </c>
      <c r="Q2318" s="10">
        <f t="shared" si="1225"/>
        <v>1.4667915821397772</v>
      </c>
      <c r="R2318" s="2">
        <f t="shared" si="1230"/>
        <v>1.4679630299999999</v>
      </c>
      <c r="S2318" s="2">
        <f t="shared" si="1220"/>
        <v>1.4542510099999999</v>
      </c>
      <c r="T2318" s="2">
        <f t="shared" si="1238"/>
        <v>217638.11970119001</v>
      </c>
      <c r="U2318" s="2">
        <f t="shared" si="1239"/>
        <v>11165.038892271432</v>
      </c>
      <c r="V2318" s="2">
        <f t="shared" si="1240"/>
        <v>58531.643568730884</v>
      </c>
      <c r="W2318" s="2">
        <f t="shared" si="1241"/>
        <v>219353.18481488232</v>
      </c>
      <c r="X2318" s="27">
        <f t="shared" si="1242"/>
        <v>0</v>
      </c>
      <c r="Y2318" s="2">
        <f t="shared" si="1221"/>
        <v>0</v>
      </c>
      <c r="Z2318" s="67">
        <f t="shared" si="1243"/>
        <v>0</v>
      </c>
      <c r="AA2318" s="2">
        <f t="shared" si="1228"/>
        <v>0</v>
      </c>
      <c r="AB2318" s="26">
        <f t="shared" si="1250"/>
        <v>6.7299999999999999E-2</v>
      </c>
      <c r="AC2318" s="27">
        <f t="shared" si="1232"/>
        <v>4</v>
      </c>
      <c r="AD2318" s="27">
        <v>252</v>
      </c>
      <c r="AE2318" s="10">
        <f t="shared" si="1226"/>
        <v>1.0010343770000001</v>
      </c>
      <c r="AF2318" s="2">
        <f t="shared" si="1229"/>
        <v>225.11986533999999</v>
      </c>
      <c r="AG2318" s="2">
        <f t="shared" si="1244"/>
        <v>226.89388923999999</v>
      </c>
      <c r="AH2318" s="3" t="str">
        <f t="shared" si="1245"/>
        <v>-</v>
      </c>
      <c r="AI2318" s="4" t="str">
        <f t="shared" si="1227"/>
        <v>A+J=</v>
      </c>
      <c r="AJ2318" s="11">
        <f t="shared" si="1251"/>
        <v>43136</v>
      </c>
      <c r="AK2318" s="11"/>
      <c r="AL2318" s="4"/>
      <c r="AM2318" s="1"/>
      <c r="AN2318" s="11"/>
      <c r="AO2318" s="1"/>
      <c r="AP2318" s="1"/>
      <c r="AQ2318" s="1"/>
      <c r="AR2318" s="1"/>
      <c r="AS2318" s="6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</row>
    <row r="2319" spans="1:55" x14ac:dyDescent="0.2">
      <c r="A2319" s="144">
        <f t="shared" si="1246"/>
        <v>43108</v>
      </c>
      <c r="B2319" s="2">
        <f t="shared" si="1233"/>
        <v>219580.07870412231</v>
      </c>
      <c r="C2319" s="2">
        <f t="shared" si="1247"/>
        <v>149656.50235388</v>
      </c>
      <c r="D2319" s="68">
        <f>SUM(Y2319:Y$2557)</f>
        <v>24579.007303190003</v>
      </c>
      <c r="E2319" s="68">
        <f t="shared" si="1234"/>
        <v>125077.49505068999</v>
      </c>
      <c r="F2319" s="72">
        <f t="shared" si="1222"/>
        <v>4894.92</v>
      </c>
      <c r="G2319" s="3">
        <f>IF(N2319=1,VLOOKUP(A2318,[1]Plan1!$BG$69:$BI$188,3),G2318)</f>
        <v>4916.46</v>
      </c>
      <c r="H2319" s="11">
        <f t="shared" si="1223"/>
        <v>43042</v>
      </c>
      <c r="I2319" s="11">
        <f t="shared" si="1224"/>
        <v>43072</v>
      </c>
      <c r="J2319" s="26">
        <f t="shared" si="1235"/>
        <v>4.4004804981490064E-3</v>
      </c>
      <c r="K2319" s="11">
        <f t="shared" si="1248"/>
        <v>43132</v>
      </c>
      <c r="L2319" s="11">
        <f t="shared" si="1236"/>
        <v>43132</v>
      </c>
      <c r="M2319" s="1">
        <f t="shared" si="1249"/>
        <v>22</v>
      </c>
      <c r="N2319" s="1">
        <f t="shared" si="1219"/>
        <v>4</v>
      </c>
      <c r="O2319" s="2">
        <f t="shared" si="1237"/>
        <v>1.0007986499999999</v>
      </c>
      <c r="P2319" s="10">
        <f t="shared" si="1231"/>
        <v>1.0028005099999999</v>
      </c>
      <c r="Q2319" s="10">
        <f t="shared" si="1225"/>
        <v>1.4667915821397772</v>
      </c>
      <c r="R2319" s="2">
        <f t="shared" si="1230"/>
        <v>1.4679630299999999</v>
      </c>
      <c r="S2319" s="2">
        <f t="shared" si="1220"/>
        <v>1.4542510099999999</v>
      </c>
      <c r="T2319" s="2">
        <f t="shared" si="1238"/>
        <v>217638.11970119001</v>
      </c>
      <c r="U2319" s="2">
        <f t="shared" si="1239"/>
        <v>11165.038892271432</v>
      </c>
      <c r="V2319" s="2">
        <f t="shared" si="1240"/>
        <v>58531.643568730884</v>
      </c>
      <c r="W2319" s="2">
        <f t="shared" si="1241"/>
        <v>219353.18481488232</v>
      </c>
      <c r="X2319" s="27">
        <f t="shared" si="1242"/>
        <v>0</v>
      </c>
      <c r="Y2319" s="2">
        <f t="shared" si="1221"/>
        <v>0</v>
      </c>
      <c r="Z2319" s="67">
        <f t="shared" si="1243"/>
        <v>0</v>
      </c>
      <c r="AA2319" s="2">
        <f t="shared" si="1228"/>
        <v>0</v>
      </c>
      <c r="AB2319" s="26">
        <f t="shared" si="1250"/>
        <v>6.7299999999999999E-2</v>
      </c>
      <c r="AC2319" s="27">
        <f t="shared" si="1232"/>
        <v>4</v>
      </c>
      <c r="AD2319" s="27">
        <v>252</v>
      </c>
      <c r="AE2319" s="10">
        <f t="shared" si="1226"/>
        <v>1.0010343770000001</v>
      </c>
      <c r="AF2319" s="2">
        <f t="shared" si="1229"/>
        <v>225.11986533999999</v>
      </c>
      <c r="AG2319" s="2">
        <f t="shared" si="1244"/>
        <v>226.89388923999999</v>
      </c>
      <c r="AH2319" s="3" t="str">
        <f t="shared" si="1245"/>
        <v>-</v>
      </c>
      <c r="AI2319" s="4" t="str">
        <f t="shared" si="1227"/>
        <v>A+J=</v>
      </c>
      <c r="AJ2319" s="11">
        <f t="shared" si="1251"/>
        <v>43136</v>
      </c>
      <c r="AK2319" s="11"/>
      <c r="AL2319" s="4"/>
      <c r="AM2319" s="1"/>
      <c r="AN2319" s="11"/>
      <c r="AO2319" s="1"/>
      <c r="AP2319" s="1"/>
      <c r="AQ2319" s="1"/>
      <c r="AR2319" s="1"/>
      <c r="AS2319" s="6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</row>
    <row r="2320" spans="1:55" x14ac:dyDescent="0.2">
      <c r="A2320" s="144">
        <f t="shared" si="1246"/>
        <v>43109</v>
      </c>
      <c r="B2320" s="2">
        <f t="shared" si="1233"/>
        <v>219673.53532195714</v>
      </c>
      <c r="C2320" s="2">
        <f t="shared" si="1247"/>
        <v>149656.50235388</v>
      </c>
      <c r="D2320" s="68">
        <f>SUM(Y2320:Y$2557)</f>
        <v>24579.007303190003</v>
      </c>
      <c r="E2320" s="68">
        <f t="shared" si="1234"/>
        <v>125077.49505068999</v>
      </c>
      <c r="F2320" s="72">
        <f t="shared" si="1222"/>
        <v>4894.92</v>
      </c>
      <c r="G2320" s="3">
        <f>IF(N2320=1,VLOOKUP(A2319,[1]Plan1!$BG$69:$BI$188,3),G2319)</f>
        <v>4916.46</v>
      </c>
      <c r="H2320" s="11">
        <f t="shared" si="1223"/>
        <v>43042</v>
      </c>
      <c r="I2320" s="11">
        <f t="shared" si="1224"/>
        <v>43072</v>
      </c>
      <c r="J2320" s="26">
        <f t="shared" si="1235"/>
        <v>4.4004804981490064E-3</v>
      </c>
      <c r="K2320" s="11">
        <f t="shared" si="1248"/>
        <v>43132</v>
      </c>
      <c r="L2320" s="11">
        <f t="shared" si="1236"/>
        <v>43132</v>
      </c>
      <c r="M2320" s="1">
        <f t="shared" si="1249"/>
        <v>22</v>
      </c>
      <c r="N2320" s="1">
        <f t="shared" si="1219"/>
        <v>5</v>
      </c>
      <c r="O2320" s="2">
        <f t="shared" si="1237"/>
        <v>1.00099841</v>
      </c>
      <c r="P2320" s="10">
        <f t="shared" si="1231"/>
        <v>1.0028005099999999</v>
      </c>
      <c r="Q2320" s="10">
        <f t="shared" si="1225"/>
        <v>1.4667915821397772</v>
      </c>
      <c r="R2320" s="2">
        <f t="shared" si="1230"/>
        <v>1.46825604</v>
      </c>
      <c r="S2320" s="2">
        <f t="shared" si="1220"/>
        <v>1.4542510099999999</v>
      </c>
      <c r="T2320" s="2">
        <f t="shared" si="1238"/>
        <v>217638.11970119001</v>
      </c>
      <c r="U2320" s="2">
        <f t="shared" si="1239"/>
        <v>11165.038892271432</v>
      </c>
      <c r="V2320" s="2">
        <f t="shared" si="1240"/>
        <v>58568.292525555691</v>
      </c>
      <c r="W2320" s="2">
        <f t="shared" si="1241"/>
        <v>219389.83377170714</v>
      </c>
      <c r="X2320" s="27">
        <f t="shared" si="1242"/>
        <v>0</v>
      </c>
      <c r="Y2320" s="2">
        <f t="shared" si="1221"/>
        <v>0</v>
      </c>
      <c r="Z2320" s="67">
        <f t="shared" si="1243"/>
        <v>0</v>
      </c>
      <c r="AA2320" s="2">
        <f t="shared" si="1228"/>
        <v>0</v>
      </c>
      <c r="AB2320" s="26">
        <f t="shared" si="1250"/>
        <v>6.7299999999999999E-2</v>
      </c>
      <c r="AC2320" s="27">
        <f t="shared" si="1232"/>
        <v>5</v>
      </c>
      <c r="AD2320" s="27">
        <v>252</v>
      </c>
      <c r="AE2320" s="10">
        <f t="shared" si="1226"/>
        <v>1.0012931389999999</v>
      </c>
      <c r="AF2320" s="2">
        <f t="shared" si="1229"/>
        <v>281.43634047</v>
      </c>
      <c r="AG2320" s="2">
        <f t="shared" si="1244"/>
        <v>283.70155025000003</v>
      </c>
      <c r="AH2320" s="3" t="str">
        <f t="shared" si="1245"/>
        <v>-</v>
      </c>
      <c r="AI2320" s="4" t="str">
        <f t="shared" si="1227"/>
        <v>A+J=</v>
      </c>
      <c r="AJ2320" s="11">
        <f t="shared" si="1251"/>
        <v>43136</v>
      </c>
      <c r="AK2320" s="11"/>
      <c r="AL2320" s="4"/>
      <c r="AM2320" s="1"/>
      <c r="AN2320" s="11"/>
      <c r="AO2320" s="1"/>
      <c r="AP2320" s="1"/>
      <c r="AQ2320" s="1"/>
      <c r="AR2320" s="1"/>
      <c r="AS2320" s="6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</row>
    <row r="2321" spans="1:55" x14ac:dyDescent="0.2">
      <c r="A2321" s="144">
        <f t="shared" si="1246"/>
        <v>43110</v>
      </c>
      <c r="B2321" s="2">
        <f t="shared" si="1233"/>
        <v>219767.03165222667</v>
      </c>
      <c r="C2321" s="2">
        <f t="shared" si="1247"/>
        <v>149656.50235388</v>
      </c>
      <c r="D2321" s="68">
        <f>SUM(Y2321:Y$2557)</f>
        <v>24579.007303190003</v>
      </c>
      <c r="E2321" s="68">
        <f t="shared" si="1234"/>
        <v>125077.49505068999</v>
      </c>
      <c r="F2321" s="72">
        <f t="shared" si="1222"/>
        <v>4894.92</v>
      </c>
      <c r="G2321" s="3">
        <f>IF(N2321=1,VLOOKUP(A2320,[1]Plan1!$BG$69:$BI$188,3),G2320)</f>
        <v>4916.46</v>
      </c>
      <c r="H2321" s="11">
        <f t="shared" si="1223"/>
        <v>43042</v>
      </c>
      <c r="I2321" s="11">
        <f t="shared" si="1224"/>
        <v>43072</v>
      </c>
      <c r="J2321" s="26">
        <f t="shared" si="1235"/>
        <v>4.4004804981490064E-3</v>
      </c>
      <c r="K2321" s="11">
        <f t="shared" si="1248"/>
        <v>43132</v>
      </c>
      <c r="L2321" s="11">
        <f t="shared" si="1236"/>
        <v>43132</v>
      </c>
      <c r="M2321" s="1">
        <f t="shared" si="1249"/>
        <v>22</v>
      </c>
      <c r="N2321" s="1">
        <f t="shared" si="1219"/>
        <v>6</v>
      </c>
      <c r="O2321" s="2">
        <f t="shared" si="1237"/>
        <v>1.0011982100000001</v>
      </c>
      <c r="P2321" s="10">
        <f t="shared" si="1231"/>
        <v>1.0028005099999999</v>
      </c>
      <c r="Q2321" s="10">
        <f t="shared" si="1225"/>
        <v>1.4667915821397772</v>
      </c>
      <c r="R2321" s="2">
        <f t="shared" si="1230"/>
        <v>1.4685490999999999</v>
      </c>
      <c r="S2321" s="2">
        <f t="shared" si="1220"/>
        <v>1.4542510099999999</v>
      </c>
      <c r="T2321" s="2">
        <f t="shared" si="1238"/>
        <v>217638.11970119001</v>
      </c>
      <c r="U2321" s="2">
        <f t="shared" si="1239"/>
        <v>11165.038892271432</v>
      </c>
      <c r="V2321" s="2">
        <f t="shared" si="1240"/>
        <v>58604.947736255242</v>
      </c>
      <c r="W2321" s="2">
        <f t="shared" si="1241"/>
        <v>219426.48898240668</v>
      </c>
      <c r="X2321" s="27">
        <f t="shared" si="1242"/>
        <v>0</v>
      </c>
      <c r="Y2321" s="2">
        <f t="shared" si="1221"/>
        <v>0</v>
      </c>
      <c r="Z2321" s="67">
        <f t="shared" si="1243"/>
        <v>0</v>
      </c>
      <c r="AA2321" s="2">
        <f t="shared" si="1228"/>
        <v>0</v>
      </c>
      <c r="AB2321" s="26">
        <f t="shared" si="1250"/>
        <v>6.7299999999999999E-2</v>
      </c>
      <c r="AC2321" s="27">
        <f t="shared" si="1232"/>
        <v>6</v>
      </c>
      <c r="AD2321" s="27">
        <v>252</v>
      </c>
      <c r="AE2321" s="10">
        <f t="shared" si="1226"/>
        <v>1.0015519669999999</v>
      </c>
      <c r="AF2321" s="2">
        <f t="shared" si="1229"/>
        <v>337.76717970999999</v>
      </c>
      <c r="AG2321" s="2">
        <f t="shared" si="1244"/>
        <v>340.54266982000001</v>
      </c>
      <c r="AH2321" s="3" t="str">
        <f t="shared" si="1245"/>
        <v>-</v>
      </c>
      <c r="AI2321" s="4" t="str">
        <f t="shared" si="1227"/>
        <v>A+J=</v>
      </c>
      <c r="AJ2321" s="11">
        <f t="shared" si="1251"/>
        <v>43136</v>
      </c>
      <c r="AK2321" s="11"/>
      <c r="AL2321" s="4"/>
      <c r="AM2321" s="1"/>
      <c r="AN2321" s="11"/>
      <c r="AO2321" s="1"/>
      <c r="AP2321" s="1"/>
      <c r="AQ2321" s="1"/>
      <c r="AR2321" s="1"/>
      <c r="AS2321" s="6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</row>
    <row r="2322" spans="1:55" x14ac:dyDescent="0.2">
      <c r="A2322" s="144">
        <f t="shared" si="1246"/>
        <v>43111</v>
      </c>
      <c r="B2322" s="2">
        <f t="shared" si="1233"/>
        <v>219860.57043260089</v>
      </c>
      <c r="C2322" s="2">
        <f t="shared" si="1247"/>
        <v>149656.50235388</v>
      </c>
      <c r="D2322" s="68">
        <f>SUM(Y2322:Y$2557)</f>
        <v>24579.007303190003</v>
      </c>
      <c r="E2322" s="68">
        <f t="shared" si="1234"/>
        <v>125077.49505068999</v>
      </c>
      <c r="F2322" s="72">
        <f t="shared" si="1222"/>
        <v>4894.92</v>
      </c>
      <c r="G2322" s="3">
        <f>IF(N2322=1,VLOOKUP(A2321,[1]Plan1!$BG$69:$BI$188,3),G2321)</f>
        <v>4916.46</v>
      </c>
      <c r="H2322" s="11">
        <f t="shared" si="1223"/>
        <v>43042</v>
      </c>
      <c r="I2322" s="11">
        <f t="shared" si="1224"/>
        <v>43072</v>
      </c>
      <c r="J2322" s="26">
        <f t="shared" si="1235"/>
        <v>4.4004804981490064E-3</v>
      </c>
      <c r="K2322" s="11">
        <f t="shared" si="1248"/>
        <v>43132</v>
      </c>
      <c r="L2322" s="11">
        <f t="shared" si="1236"/>
        <v>43132</v>
      </c>
      <c r="M2322" s="1">
        <f t="shared" si="1249"/>
        <v>22</v>
      </c>
      <c r="N2322" s="1">
        <f t="shared" si="1219"/>
        <v>7</v>
      </c>
      <c r="O2322" s="2">
        <f t="shared" si="1237"/>
        <v>1.0013980499999999</v>
      </c>
      <c r="P2322" s="10">
        <f t="shared" si="1231"/>
        <v>1.0028005099999999</v>
      </c>
      <c r="Q2322" s="10">
        <f t="shared" si="1225"/>
        <v>1.4667915821397772</v>
      </c>
      <c r="R2322" s="2">
        <f t="shared" si="1230"/>
        <v>1.4688422299999999</v>
      </c>
      <c r="S2322" s="2">
        <f t="shared" si="1220"/>
        <v>1.4542510099999999</v>
      </c>
      <c r="T2322" s="2">
        <f t="shared" si="1238"/>
        <v>217638.11970119001</v>
      </c>
      <c r="U2322" s="2">
        <f t="shared" si="1239"/>
        <v>11165.038892271432</v>
      </c>
      <c r="V2322" s="2">
        <f t="shared" si="1240"/>
        <v>58641.61170237945</v>
      </c>
      <c r="W2322" s="2">
        <f t="shared" si="1241"/>
        <v>219463.15294853089</v>
      </c>
      <c r="X2322" s="27">
        <f t="shared" si="1242"/>
        <v>0</v>
      </c>
      <c r="Y2322" s="2">
        <f t="shared" si="1221"/>
        <v>0</v>
      </c>
      <c r="Z2322" s="67">
        <f t="shared" si="1243"/>
        <v>0</v>
      </c>
      <c r="AA2322" s="2">
        <f t="shared" si="1228"/>
        <v>0</v>
      </c>
      <c r="AB2322" s="26">
        <f t="shared" si="1250"/>
        <v>6.7299999999999999E-2</v>
      </c>
      <c r="AC2322" s="27">
        <f t="shared" si="1232"/>
        <v>7</v>
      </c>
      <c r="AD2322" s="27">
        <v>252</v>
      </c>
      <c r="AE2322" s="10">
        <f t="shared" si="1226"/>
        <v>1.0018108619999999</v>
      </c>
      <c r="AF2322" s="2">
        <f t="shared" si="1229"/>
        <v>394.11260070999998</v>
      </c>
      <c r="AG2322" s="2">
        <f t="shared" si="1244"/>
        <v>397.41748407</v>
      </c>
      <c r="AH2322" s="3" t="str">
        <f t="shared" si="1245"/>
        <v>-</v>
      </c>
      <c r="AI2322" s="4" t="str">
        <f t="shared" si="1227"/>
        <v>A+J=</v>
      </c>
      <c r="AJ2322" s="11">
        <f t="shared" si="1251"/>
        <v>43136</v>
      </c>
      <c r="AK2322" s="11"/>
      <c r="AL2322" s="4"/>
      <c r="AM2322" s="1"/>
      <c r="AN2322" s="11"/>
      <c r="AO2322" s="1"/>
      <c r="AP2322" s="1"/>
      <c r="AQ2322" s="1"/>
      <c r="AR2322" s="1"/>
      <c r="AS2322" s="6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</row>
    <row r="2323" spans="1:55" x14ac:dyDescent="0.2">
      <c r="A2323" s="144">
        <f t="shared" si="1246"/>
        <v>43112</v>
      </c>
      <c r="B2323" s="2">
        <f t="shared" si="1233"/>
        <v>219954.14939000987</v>
      </c>
      <c r="C2323" s="2">
        <f t="shared" si="1247"/>
        <v>149656.50235388</v>
      </c>
      <c r="D2323" s="68">
        <f>SUM(Y2323:Y$2557)</f>
        <v>24579.007303190003</v>
      </c>
      <c r="E2323" s="68">
        <f t="shared" si="1234"/>
        <v>125077.49505068999</v>
      </c>
      <c r="F2323" s="72">
        <f t="shared" si="1222"/>
        <v>4894.92</v>
      </c>
      <c r="G2323" s="3">
        <f>IF(N2323=1,VLOOKUP(A2322,[1]Plan1!$BG$69:$BI$188,3),G2322)</f>
        <v>4916.46</v>
      </c>
      <c r="H2323" s="11">
        <f t="shared" si="1223"/>
        <v>43042</v>
      </c>
      <c r="I2323" s="11">
        <f t="shared" si="1224"/>
        <v>43072</v>
      </c>
      <c r="J2323" s="26">
        <f t="shared" si="1235"/>
        <v>4.4004804981490064E-3</v>
      </c>
      <c r="K2323" s="11">
        <f t="shared" si="1248"/>
        <v>43132</v>
      </c>
      <c r="L2323" s="11">
        <f t="shared" si="1236"/>
        <v>43132</v>
      </c>
      <c r="M2323" s="1">
        <f t="shared" si="1249"/>
        <v>22</v>
      </c>
      <c r="N2323" s="1">
        <f t="shared" si="1219"/>
        <v>8</v>
      </c>
      <c r="O2323" s="2">
        <f t="shared" si="1237"/>
        <v>1.00159793</v>
      </c>
      <c r="P2323" s="10">
        <f t="shared" si="1231"/>
        <v>1.0028005099999999</v>
      </c>
      <c r="Q2323" s="10">
        <f t="shared" si="1225"/>
        <v>1.4667915821397772</v>
      </c>
      <c r="R2323" s="2">
        <f t="shared" si="1230"/>
        <v>1.46913541</v>
      </c>
      <c r="S2323" s="2">
        <f t="shared" si="1220"/>
        <v>1.4542510099999999</v>
      </c>
      <c r="T2323" s="2">
        <f t="shared" si="1238"/>
        <v>217638.11970119001</v>
      </c>
      <c r="U2323" s="2">
        <f t="shared" si="1239"/>
        <v>11165.038892271432</v>
      </c>
      <c r="V2323" s="2">
        <f t="shared" si="1240"/>
        <v>58678.281922378424</v>
      </c>
      <c r="W2323" s="2">
        <f t="shared" si="1241"/>
        <v>219499.82316852987</v>
      </c>
      <c r="X2323" s="27">
        <f t="shared" si="1242"/>
        <v>0</v>
      </c>
      <c r="Y2323" s="2">
        <f t="shared" si="1221"/>
        <v>0</v>
      </c>
      <c r="Z2323" s="67">
        <f t="shared" si="1243"/>
        <v>0</v>
      </c>
      <c r="AA2323" s="2">
        <f t="shared" si="1228"/>
        <v>0</v>
      </c>
      <c r="AB2323" s="26">
        <f t="shared" si="1250"/>
        <v>6.7299999999999999E-2</v>
      </c>
      <c r="AC2323" s="27">
        <f t="shared" si="1232"/>
        <v>8</v>
      </c>
      <c r="AD2323" s="27">
        <v>252</v>
      </c>
      <c r="AE2323" s="10">
        <f t="shared" si="1226"/>
        <v>1.002069825</v>
      </c>
      <c r="AF2323" s="2">
        <f t="shared" si="1229"/>
        <v>450.47282110999998</v>
      </c>
      <c r="AG2323" s="2">
        <f t="shared" si="1244"/>
        <v>454.32622148000002</v>
      </c>
      <c r="AH2323" s="3" t="str">
        <f t="shared" si="1245"/>
        <v>-</v>
      </c>
      <c r="AI2323" s="4" t="str">
        <f t="shared" si="1227"/>
        <v>A+J=</v>
      </c>
      <c r="AJ2323" s="11">
        <f t="shared" si="1251"/>
        <v>43136</v>
      </c>
      <c r="AK2323" s="11"/>
      <c r="AL2323" s="4"/>
      <c r="AM2323" s="1"/>
      <c r="AN2323" s="11"/>
      <c r="AO2323" s="1"/>
      <c r="AP2323" s="1"/>
      <c r="AQ2323" s="1"/>
      <c r="AR2323" s="1"/>
      <c r="AS2323" s="6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</row>
    <row r="2324" spans="1:55" x14ac:dyDescent="0.2">
      <c r="A2324" s="144">
        <f t="shared" si="1246"/>
        <v>43113</v>
      </c>
      <c r="B2324" s="2">
        <f t="shared" si="1233"/>
        <v>220047.77060511347</v>
      </c>
      <c r="C2324" s="2">
        <f t="shared" si="1247"/>
        <v>149656.50235388</v>
      </c>
      <c r="D2324" s="68">
        <f>SUM(Y2324:Y$2557)</f>
        <v>24579.007303190003</v>
      </c>
      <c r="E2324" s="68">
        <f t="shared" si="1234"/>
        <v>125077.49505068999</v>
      </c>
      <c r="F2324" s="72">
        <f t="shared" si="1222"/>
        <v>4894.92</v>
      </c>
      <c r="G2324" s="3">
        <f>IF(N2324=1,VLOOKUP(A2323,[1]Plan1!$BG$69:$BI$188,3),G2323)</f>
        <v>4916.46</v>
      </c>
      <c r="H2324" s="11">
        <f t="shared" si="1223"/>
        <v>43042</v>
      </c>
      <c r="I2324" s="11">
        <f t="shared" si="1224"/>
        <v>43072</v>
      </c>
      <c r="J2324" s="26">
        <f t="shared" si="1235"/>
        <v>4.4004804981490064E-3</v>
      </c>
      <c r="K2324" s="11">
        <f t="shared" si="1248"/>
        <v>43132</v>
      </c>
      <c r="L2324" s="11">
        <f t="shared" si="1236"/>
        <v>43132</v>
      </c>
      <c r="M2324" s="1">
        <f t="shared" si="1249"/>
        <v>22</v>
      </c>
      <c r="N2324" s="1">
        <f t="shared" si="1219"/>
        <v>9</v>
      </c>
      <c r="O2324" s="2">
        <f t="shared" si="1237"/>
        <v>1.0017978599999999</v>
      </c>
      <c r="P2324" s="10">
        <f t="shared" si="1231"/>
        <v>1.0028005099999999</v>
      </c>
      <c r="Q2324" s="10">
        <f t="shared" si="1225"/>
        <v>1.4667915821397772</v>
      </c>
      <c r="R2324" s="2">
        <f t="shared" si="1230"/>
        <v>1.4694286599999999</v>
      </c>
      <c r="S2324" s="2">
        <f t="shared" si="1220"/>
        <v>1.4542510099999999</v>
      </c>
      <c r="T2324" s="2">
        <f t="shared" si="1238"/>
        <v>217638.11970119001</v>
      </c>
      <c r="U2324" s="2">
        <f t="shared" si="1239"/>
        <v>11165.038892271432</v>
      </c>
      <c r="V2324" s="2">
        <f t="shared" si="1240"/>
        <v>58714.960897802026</v>
      </c>
      <c r="W2324" s="2">
        <f t="shared" si="1241"/>
        <v>219536.50214395346</v>
      </c>
      <c r="X2324" s="27">
        <f t="shared" si="1242"/>
        <v>0</v>
      </c>
      <c r="Y2324" s="2">
        <f t="shared" si="1221"/>
        <v>0</v>
      </c>
      <c r="Z2324" s="67">
        <f t="shared" si="1243"/>
        <v>0</v>
      </c>
      <c r="AA2324" s="2">
        <f t="shared" si="1228"/>
        <v>0</v>
      </c>
      <c r="AB2324" s="26">
        <f t="shared" si="1250"/>
        <v>6.7299999999999999E-2</v>
      </c>
      <c r="AC2324" s="27">
        <f t="shared" si="1232"/>
        <v>9</v>
      </c>
      <c r="AD2324" s="27">
        <v>252</v>
      </c>
      <c r="AE2324" s="10">
        <f t="shared" si="1226"/>
        <v>1.0023288539999999</v>
      </c>
      <c r="AF2324" s="2">
        <f t="shared" si="1229"/>
        <v>506.84740561000001</v>
      </c>
      <c r="AG2324" s="2">
        <f t="shared" si="1244"/>
        <v>511.26846116000002</v>
      </c>
      <c r="AH2324" s="3" t="str">
        <f t="shared" si="1245"/>
        <v>-</v>
      </c>
      <c r="AI2324" s="4" t="str">
        <f t="shared" si="1227"/>
        <v>A+J=</v>
      </c>
      <c r="AJ2324" s="11">
        <f t="shared" si="1251"/>
        <v>43136</v>
      </c>
      <c r="AK2324" s="11"/>
      <c r="AL2324" s="4"/>
      <c r="AM2324" s="1"/>
      <c r="AN2324" s="11"/>
      <c r="AO2324" s="1"/>
      <c r="AP2324" s="1"/>
      <c r="AQ2324" s="1"/>
      <c r="AR2324" s="1"/>
      <c r="AS2324" s="6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</row>
    <row r="2325" spans="1:55" x14ac:dyDescent="0.2">
      <c r="A2325" s="144">
        <f t="shared" si="1246"/>
        <v>43114</v>
      </c>
      <c r="B2325" s="2">
        <f t="shared" si="1233"/>
        <v>220047.77060511347</v>
      </c>
      <c r="C2325" s="2">
        <f t="shared" si="1247"/>
        <v>149656.50235388</v>
      </c>
      <c r="D2325" s="68">
        <f>SUM(Y2325:Y$2557)</f>
        <v>24579.007303190003</v>
      </c>
      <c r="E2325" s="68">
        <f t="shared" si="1234"/>
        <v>125077.49505068999</v>
      </c>
      <c r="F2325" s="72">
        <f t="shared" si="1222"/>
        <v>4894.92</v>
      </c>
      <c r="G2325" s="3">
        <f>IF(N2325=1,VLOOKUP(A2324,[1]Plan1!$BG$69:$BI$188,3),G2324)</f>
        <v>4916.46</v>
      </c>
      <c r="H2325" s="11">
        <f t="shared" si="1223"/>
        <v>43042</v>
      </c>
      <c r="I2325" s="11">
        <f t="shared" si="1224"/>
        <v>43072</v>
      </c>
      <c r="J2325" s="26">
        <f t="shared" si="1235"/>
        <v>4.4004804981490064E-3</v>
      </c>
      <c r="K2325" s="11">
        <f t="shared" si="1248"/>
        <v>43132</v>
      </c>
      <c r="L2325" s="11">
        <f t="shared" si="1236"/>
        <v>43132</v>
      </c>
      <c r="M2325" s="1">
        <f t="shared" si="1249"/>
        <v>22</v>
      </c>
      <c r="N2325" s="1">
        <f t="shared" si="1219"/>
        <v>9</v>
      </c>
      <c r="O2325" s="2">
        <f t="shared" si="1237"/>
        <v>1.0017978599999999</v>
      </c>
      <c r="P2325" s="10">
        <f t="shared" si="1231"/>
        <v>1.0028005099999999</v>
      </c>
      <c r="Q2325" s="10">
        <f t="shared" si="1225"/>
        <v>1.4667915821397772</v>
      </c>
      <c r="R2325" s="2">
        <f t="shared" si="1230"/>
        <v>1.4694286599999999</v>
      </c>
      <c r="S2325" s="2">
        <f t="shared" si="1220"/>
        <v>1.4542510099999999</v>
      </c>
      <c r="T2325" s="2">
        <f t="shared" si="1238"/>
        <v>217638.11970119001</v>
      </c>
      <c r="U2325" s="2">
        <f t="shared" si="1239"/>
        <v>11165.038892271432</v>
      </c>
      <c r="V2325" s="2">
        <f t="shared" si="1240"/>
        <v>58714.960897802026</v>
      </c>
      <c r="W2325" s="2">
        <f t="shared" si="1241"/>
        <v>219536.50214395346</v>
      </c>
      <c r="X2325" s="27">
        <f t="shared" si="1242"/>
        <v>0</v>
      </c>
      <c r="Y2325" s="2">
        <f t="shared" si="1221"/>
        <v>0</v>
      </c>
      <c r="Z2325" s="67">
        <f t="shared" si="1243"/>
        <v>0</v>
      </c>
      <c r="AA2325" s="2">
        <f t="shared" si="1228"/>
        <v>0</v>
      </c>
      <c r="AB2325" s="26">
        <f t="shared" si="1250"/>
        <v>6.7299999999999999E-2</v>
      </c>
      <c r="AC2325" s="27">
        <f t="shared" si="1232"/>
        <v>9</v>
      </c>
      <c r="AD2325" s="27">
        <v>252</v>
      </c>
      <c r="AE2325" s="10">
        <f t="shared" si="1226"/>
        <v>1.0023288539999999</v>
      </c>
      <c r="AF2325" s="2">
        <f t="shared" si="1229"/>
        <v>506.84740561000001</v>
      </c>
      <c r="AG2325" s="2">
        <f t="shared" si="1244"/>
        <v>511.26846116000002</v>
      </c>
      <c r="AH2325" s="3" t="str">
        <f t="shared" si="1245"/>
        <v>-</v>
      </c>
      <c r="AI2325" s="4" t="str">
        <f t="shared" si="1227"/>
        <v>A+J=</v>
      </c>
      <c r="AJ2325" s="11">
        <f t="shared" si="1251"/>
        <v>43136</v>
      </c>
      <c r="AK2325" s="11"/>
      <c r="AL2325" s="4"/>
      <c r="AM2325" s="1"/>
      <c r="AN2325" s="11"/>
      <c r="AO2325" s="1"/>
      <c r="AP2325" s="1"/>
      <c r="AQ2325" s="1"/>
      <c r="AR2325" s="1"/>
      <c r="AS2325" s="6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</row>
    <row r="2326" spans="1:55" x14ac:dyDescent="0.2">
      <c r="A2326" s="144">
        <f t="shared" si="1246"/>
        <v>43115</v>
      </c>
      <c r="B2326" s="2">
        <f t="shared" si="1233"/>
        <v>220047.77060511347</v>
      </c>
      <c r="C2326" s="2">
        <f t="shared" si="1247"/>
        <v>149656.50235388</v>
      </c>
      <c r="D2326" s="68">
        <f>SUM(Y2326:Y$2557)</f>
        <v>24579.007303190003</v>
      </c>
      <c r="E2326" s="68">
        <f t="shared" si="1234"/>
        <v>125077.49505068999</v>
      </c>
      <c r="F2326" s="72">
        <f t="shared" si="1222"/>
        <v>4894.92</v>
      </c>
      <c r="G2326" s="3">
        <f>IF(N2326=1,VLOOKUP(A2325,[1]Plan1!$BG$69:$BI$188,3),G2325)</f>
        <v>4916.46</v>
      </c>
      <c r="H2326" s="11">
        <f t="shared" si="1223"/>
        <v>43042</v>
      </c>
      <c r="I2326" s="11">
        <f t="shared" si="1224"/>
        <v>43072</v>
      </c>
      <c r="J2326" s="26">
        <f t="shared" si="1235"/>
        <v>4.4004804981490064E-3</v>
      </c>
      <c r="K2326" s="11">
        <f t="shared" si="1248"/>
        <v>43132</v>
      </c>
      <c r="L2326" s="11">
        <f t="shared" si="1236"/>
        <v>43132</v>
      </c>
      <c r="M2326" s="1">
        <f t="shared" si="1249"/>
        <v>22</v>
      </c>
      <c r="N2326" s="1">
        <f t="shared" si="1219"/>
        <v>9</v>
      </c>
      <c r="O2326" s="2">
        <f t="shared" si="1237"/>
        <v>1.0017978599999999</v>
      </c>
      <c r="P2326" s="10">
        <f t="shared" si="1231"/>
        <v>1.0028005099999999</v>
      </c>
      <c r="Q2326" s="10">
        <f t="shared" si="1225"/>
        <v>1.4667915821397772</v>
      </c>
      <c r="R2326" s="2">
        <f t="shared" si="1230"/>
        <v>1.4694286599999999</v>
      </c>
      <c r="S2326" s="2">
        <f t="shared" si="1220"/>
        <v>1.4542510099999999</v>
      </c>
      <c r="T2326" s="2">
        <f t="shared" si="1238"/>
        <v>217638.11970119001</v>
      </c>
      <c r="U2326" s="2">
        <f t="shared" si="1239"/>
        <v>11165.038892271432</v>
      </c>
      <c r="V2326" s="2">
        <f t="shared" si="1240"/>
        <v>58714.960897802026</v>
      </c>
      <c r="W2326" s="2">
        <f t="shared" si="1241"/>
        <v>219536.50214395346</v>
      </c>
      <c r="X2326" s="27">
        <f t="shared" si="1242"/>
        <v>0</v>
      </c>
      <c r="Y2326" s="2">
        <f t="shared" si="1221"/>
        <v>0</v>
      </c>
      <c r="Z2326" s="67">
        <f t="shared" si="1243"/>
        <v>0</v>
      </c>
      <c r="AA2326" s="2">
        <f t="shared" si="1228"/>
        <v>0</v>
      </c>
      <c r="AB2326" s="26">
        <f t="shared" si="1250"/>
        <v>6.7299999999999999E-2</v>
      </c>
      <c r="AC2326" s="27">
        <f t="shared" si="1232"/>
        <v>9</v>
      </c>
      <c r="AD2326" s="27">
        <v>252</v>
      </c>
      <c r="AE2326" s="10">
        <f t="shared" si="1226"/>
        <v>1.0023288539999999</v>
      </c>
      <c r="AF2326" s="2">
        <f t="shared" si="1229"/>
        <v>506.84740561000001</v>
      </c>
      <c r="AG2326" s="2">
        <f t="shared" si="1244"/>
        <v>511.26846116000002</v>
      </c>
      <c r="AH2326" s="3" t="str">
        <f t="shared" si="1245"/>
        <v>-</v>
      </c>
      <c r="AI2326" s="4" t="str">
        <f t="shared" si="1227"/>
        <v>A+J=</v>
      </c>
      <c r="AJ2326" s="11">
        <f t="shared" si="1251"/>
        <v>43136</v>
      </c>
      <c r="AK2326" s="11"/>
      <c r="AL2326" s="4"/>
      <c r="AM2326" s="1"/>
      <c r="AN2326" s="11"/>
      <c r="AO2326" s="1"/>
      <c r="AP2326" s="1"/>
      <c r="AQ2326" s="1"/>
      <c r="AR2326" s="1"/>
      <c r="AS2326" s="6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</row>
    <row r="2327" spans="1:55" x14ac:dyDescent="0.2">
      <c r="A2327" s="144">
        <f t="shared" si="1246"/>
        <v>43116</v>
      </c>
      <c r="B2327" s="2">
        <f t="shared" si="1233"/>
        <v>220141.43180351183</v>
      </c>
      <c r="C2327" s="2">
        <f t="shared" si="1247"/>
        <v>149656.50235388</v>
      </c>
      <c r="D2327" s="68">
        <f>SUM(Y2327:Y$2557)</f>
        <v>24579.007303190003</v>
      </c>
      <c r="E2327" s="68">
        <f t="shared" si="1234"/>
        <v>125077.49505068999</v>
      </c>
      <c r="F2327" s="72">
        <f t="shared" si="1222"/>
        <v>4894.92</v>
      </c>
      <c r="G2327" s="3">
        <f>IF(N2327=1,VLOOKUP(A2326,[1]Plan1!$BG$69:$BI$188,3),G2326)</f>
        <v>4916.46</v>
      </c>
      <c r="H2327" s="11">
        <f t="shared" si="1223"/>
        <v>43042</v>
      </c>
      <c r="I2327" s="11">
        <f t="shared" si="1224"/>
        <v>43072</v>
      </c>
      <c r="J2327" s="26">
        <f t="shared" si="1235"/>
        <v>4.4004804981490064E-3</v>
      </c>
      <c r="K2327" s="11">
        <f t="shared" si="1248"/>
        <v>43132</v>
      </c>
      <c r="L2327" s="11">
        <f t="shared" si="1236"/>
        <v>43132</v>
      </c>
      <c r="M2327" s="1">
        <f t="shared" si="1249"/>
        <v>22</v>
      </c>
      <c r="N2327" s="1">
        <f t="shared" si="1219"/>
        <v>10</v>
      </c>
      <c r="O2327" s="2">
        <f t="shared" si="1237"/>
        <v>1.0019978199999999</v>
      </c>
      <c r="P2327" s="10">
        <f t="shared" si="1231"/>
        <v>1.0028005099999999</v>
      </c>
      <c r="Q2327" s="10">
        <f t="shared" si="1225"/>
        <v>1.4667915821397772</v>
      </c>
      <c r="R2327" s="2">
        <f t="shared" si="1230"/>
        <v>1.46972196</v>
      </c>
      <c r="S2327" s="2">
        <f t="shared" si="1220"/>
        <v>1.4542510099999999</v>
      </c>
      <c r="T2327" s="2">
        <f t="shared" si="1238"/>
        <v>217638.11970119001</v>
      </c>
      <c r="U2327" s="2">
        <f t="shared" si="1239"/>
        <v>11165.038892271432</v>
      </c>
      <c r="V2327" s="2">
        <f t="shared" si="1240"/>
        <v>58751.646127100401</v>
      </c>
      <c r="W2327" s="2">
        <f t="shared" si="1241"/>
        <v>219573.18737325183</v>
      </c>
      <c r="X2327" s="27">
        <f t="shared" si="1242"/>
        <v>0</v>
      </c>
      <c r="Y2327" s="2">
        <f t="shared" si="1221"/>
        <v>0</v>
      </c>
      <c r="Z2327" s="67">
        <f t="shared" si="1243"/>
        <v>0</v>
      </c>
      <c r="AA2327" s="2">
        <f t="shared" si="1228"/>
        <v>0</v>
      </c>
      <c r="AB2327" s="26">
        <f t="shared" si="1250"/>
        <v>6.7299999999999999E-2</v>
      </c>
      <c r="AC2327" s="27">
        <f t="shared" si="1232"/>
        <v>10</v>
      </c>
      <c r="AD2327" s="27">
        <v>252</v>
      </c>
      <c r="AE2327" s="10">
        <f t="shared" si="1226"/>
        <v>1.0025879499999999</v>
      </c>
      <c r="AF2327" s="2">
        <f t="shared" si="1229"/>
        <v>563.23657188000004</v>
      </c>
      <c r="AG2327" s="2">
        <f t="shared" si="1244"/>
        <v>568.24443025999994</v>
      </c>
      <c r="AH2327" s="3" t="str">
        <f t="shared" si="1245"/>
        <v>-</v>
      </c>
      <c r="AI2327" s="4" t="str">
        <f t="shared" si="1227"/>
        <v>A+J=</v>
      </c>
      <c r="AJ2327" s="11">
        <f t="shared" si="1251"/>
        <v>43136</v>
      </c>
      <c r="AK2327" s="11"/>
      <c r="AL2327" s="4"/>
      <c r="AM2327" s="1"/>
      <c r="AN2327" s="11"/>
      <c r="AO2327" s="1"/>
      <c r="AP2327" s="1"/>
      <c r="AQ2327" s="1"/>
      <c r="AR2327" s="1"/>
      <c r="AS2327" s="6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</row>
    <row r="2328" spans="1:55" x14ac:dyDescent="0.2">
      <c r="A2328" s="144">
        <f t="shared" si="1246"/>
        <v>43117</v>
      </c>
      <c r="B2328" s="2">
        <f t="shared" si="1233"/>
        <v>220235.13425177988</v>
      </c>
      <c r="C2328" s="2">
        <f t="shared" si="1247"/>
        <v>149656.50235388</v>
      </c>
      <c r="D2328" s="68">
        <f>SUM(Y2328:Y$2557)</f>
        <v>24579.007303190003</v>
      </c>
      <c r="E2328" s="68">
        <f t="shared" si="1234"/>
        <v>125077.49505068999</v>
      </c>
      <c r="F2328" s="72">
        <f t="shared" si="1222"/>
        <v>4894.92</v>
      </c>
      <c r="G2328" s="3">
        <f>IF(N2328=1,VLOOKUP(A2327,[1]Plan1!$BG$69:$BI$188,3),G2327)</f>
        <v>4916.46</v>
      </c>
      <c r="H2328" s="11">
        <f t="shared" si="1223"/>
        <v>43042</v>
      </c>
      <c r="I2328" s="11">
        <f t="shared" si="1224"/>
        <v>43072</v>
      </c>
      <c r="J2328" s="26">
        <f t="shared" si="1235"/>
        <v>4.4004804981490064E-3</v>
      </c>
      <c r="K2328" s="11">
        <f t="shared" si="1248"/>
        <v>43132</v>
      </c>
      <c r="L2328" s="11">
        <f t="shared" si="1236"/>
        <v>43132</v>
      </c>
      <c r="M2328" s="1">
        <f t="shared" si="1249"/>
        <v>22</v>
      </c>
      <c r="N2328" s="1">
        <f t="shared" si="1219"/>
        <v>11</v>
      </c>
      <c r="O2328" s="2">
        <f t="shared" si="1237"/>
        <v>1.0021978199999999</v>
      </c>
      <c r="P2328" s="10">
        <f t="shared" si="1231"/>
        <v>1.0028005099999999</v>
      </c>
      <c r="Q2328" s="10">
        <f t="shared" si="1225"/>
        <v>1.4667915821397772</v>
      </c>
      <c r="R2328" s="2">
        <f t="shared" si="1230"/>
        <v>1.4700153199999999</v>
      </c>
      <c r="S2328" s="2">
        <f t="shared" si="1220"/>
        <v>1.4542510099999999</v>
      </c>
      <c r="T2328" s="2">
        <f t="shared" si="1238"/>
        <v>217638.11970119001</v>
      </c>
      <c r="U2328" s="2">
        <f t="shared" si="1239"/>
        <v>11165.038892271432</v>
      </c>
      <c r="V2328" s="2">
        <f t="shared" si="1240"/>
        <v>58788.338861048462</v>
      </c>
      <c r="W2328" s="2">
        <f t="shared" si="1241"/>
        <v>219609.88010719989</v>
      </c>
      <c r="X2328" s="27">
        <f t="shared" si="1242"/>
        <v>0</v>
      </c>
      <c r="Y2328" s="2">
        <f t="shared" si="1221"/>
        <v>0</v>
      </c>
      <c r="Z2328" s="67">
        <f t="shared" si="1243"/>
        <v>0</v>
      </c>
      <c r="AA2328" s="2">
        <f t="shared" si="1228"/>
        <v>0</v>
      </c>
      <c r="AB2328" s="26">
        <f t="shared" si="1250"/>
        <v>6.7299999999999999E-2</v>
      </c>
      <c r="AC2328" s="27">
        <f t="shared" si="1232"/>
        <v>11</v>
      </c>
      <c r="AD2328" s="27">
        <v>252</v>
      </c>
      <c r="AE2328" s="10">
        <f t="shared" si="1226"/>
        <v>1.0028471130000001</v>
      </c>
      <c r="AF2328" s="2">
        <f t="shared" si="1229"/>
        <v>619.64031989</v>
      </c>
      <c r="AG2328" s="2">
        <f t="shared" si="1244"/>
        <v>625.25414458</v>
      </c>
      <c r="AH2328" s="3" t="str">
        <f t="shared" si="1245"/>
        <v>-</v>
      </c>
      <c r="AI2328" s="4" t="str">
        <f t="shared" si="1227"/>
        <v>A+J=</v>
      </c>
      <c r="AJ2328" s="11">
        <f t="shared" si="1251"/>
        <v>43136</v>
      </c>
      <c r="AK2328" s="11"/>
      <c r="AL2328" s="4"/>
      <c r="AM2328" s="1"/>
      <c r="AN2328" s="11"/>
      <c r="AO2328" s="1"/>
      <c r="AP2328" s="1"/>
      <c r="AQ2328" s="1"/>
      <c r="AR2328" s="1"/>
      <c r="AS2328" s="6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</row>
    <row r="2329" spans="1:55" x14ac:dyDescent="0.2">
      <c r="A2329" s="144">
        <f t="shared" si="1246"/>
        <v>43118</v>
      </c>
      <c r="B2329" s="2">
        <f t="shared" si="1233"/>
        <v>220328.87796312768</v>
      </c>
      <c r="C2329" s="2">
        <f t="shared" si="1247"/>
        <v>149656.50235388</v>
      </c>
      <c r="D2329" s="68">
        <f>SUM(Y2329:Y$2557)</f>
        <v>24579.007303190003</v>
      </c>
      <c r="E2329" s="68">
        <f t="shared" si="1234"/>
        <v>125077.49505068999</v>
      </c>
      <c r="F2329" s="72">
        <f t="shared" si="1222"/>
        <v>4894.92</v>
      </c>
      <c r="G2329" s="3">
        <f>IF(N2329=1,VLOOKUP(A2328,[1]Plan1!$BG$69:$BI$188,3),G2328)</f>
        <v>4916.46</v>
      </c>
      <c r="H2329" s="11">
        <f t="shared" si="1223"/>
        <v>43042</v>
      </c>
      <c r="I2329" s="11">
        <f t="shared" si="1224"/>
        <v>43072</v>
      </c>
      <c r="J2329" s="26">
        <f t="shared" si="1235"/>
        <v>4.4004804981490064E-3</v>
      </c>
      <c r="K2329" s="11">
        <f t="shared" si="1248"/>
        <v>43132</v>
      </c>
      <c r="L2329" s="11">
        <f t="shared" si="1236"/>
        <v>43132</v>
      </c>
      <c r="M2329" s="1">
        <f t="shared" si="1249"/>
        <v>22</v>
      </c>
      <c r="N2329" s="1">
        <f t="shared" si="1219"/>
        <v>12</v>
      </c>
      <c r="O2329" s="2">
        <f t="shared" si="1237"/>
        <v>1.0023978600000001</v>
      </c>
      <c r="P2329" s="10">
        <f t="shared" si="1231"/>
        <v>1.0028005099999999</v>
      </c>
      <c r="Q2329" s="10">
        <f t="shared" si="1225"/>
        <v>1.4667915821397772</v>
      </c>
      <c r="R2329" s="2">
        <f t="shared" si="1230"/>
        <v>1.4703087399999999</v>
      </c>
      <c r="S2329" s="2">
        <f t="shared" si="1220"/>
        <v>1.4542510099999999</v>
      </c>
      <c r="T2329" s="2">
        <f t="shared" si="1238"/>
        <v>217638.11970119001</v>
      </c>
      <c r="U2329" s="2">
        <f t="shared" si="1239"/>
        <v>11165.038892271432</v>
      </c>
      <c r="V2329" s="2">
        <f t="shared" si="1240"/>
        <v>58825.03909964623</v>
      </c>
      <c r="W2329" s="2">
        <f t="shared" si="1241"/>
        <v>219646.58034579767</v>
      </c>
      <c r="X2329" s="27">
        <f t="shared" si="1242"/>
        <v>0</v>
      </c>
      <c r="Y2329" s="2">
        <f t="shared" si="1221"/>
        <v>0</v>
      </c>
      <c r="Z2329" s="67">
        <f t="shared" si="1243"/>
        <v>0</v>
      </c>
      <c r="AA2329" s="2">
        <f t="shared" si="1228"/>
        <v>0</v>
      </c>
      <c r="AB2329" s="26">
        <f t="shared" si="1250"/>
        <v>6.7299999999999999E-2</v>
      </c>
      <c r="AC2329" s="27">
        <f t="shared" si="1232"/>
        <v>12</v>
      </c>
      <c r="AD2329" s="27">
        <v>252</v>
      </c>
      <c r="AE2329" s="10">
        <f t="shared" si="1226"/>
        <v>1.003106343</v>
      </c>
      <c r="AF2329" s="2">
        <f t="shared" si="1229"/>
        <v>676.05864966000001</v>
      </c>
      <c r="AG2329" s="2">
        <f t="shared" si="1244"/>
        <v>682.29761732999998</v>
      </c>
      <c r="AH2329" s="3" t="str">
        <f t="shared" si="1245"/>
        <v>-</v>
      </c>
      <c r="AI2329" s="4" t="str">
        <f t="shared" si="1227"/>
        <v>A+J=</v>
      </c>
      <c r="AJ2329" s="11">
        <f t="shared" si="1251"/>
        <v>43136</v>
      </c>
      <c r="AK2329" s="11"/>
      <c r="AL2329" s="4"/>
      <c r="AM2329" s="1"/>
      <c r="AN2329" s="11"/>
      <c r="AO2329" s="1"/>
      <c r="AP2329" s="1"/>
      <c r="AQ2329" s="1"/>
      <c r="AR2329" s="1"/>
      <c r="AS2329" s="6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</row>
    <row r="2330" spans="1:55" x14ac:dyDescent="0.2">
      <c r="A2330" s="144">
        <f t="shared" si="1246"/>
        <v>43119</v>
      </c>
      <c r="B2330" s="2">
        <f t="shared" si="1233"/>
        <v>220422.6616957802</v>
      </c>
      <c r="C2330" s="2">
        <f t="shared" si="1247"/>
        <v>149656.50235388</v>
      </c>
      <c r="D2330" s="68">
        <f>SUM(Y2330:Y$2557)</f>
        <v>24579.007303190003</v>
      </c>
      <c r="E2330" s="68">
        <f t="shared" si="1234"/>
        <v>125077.49505068999</v>
      </c>
      <c r="F2330" s="72">
        <f t="shared" si="1222"/>
        <v>4894.92</v>
      </c>
      <c r="G2330" s="3">
        <f>IF(N2330=1,VLOOKUP(A2329,[1]Plan1!$BG$69:$BI$188,3),G2329)</f>
        <v>4916.46</v>
      </c>
      <c r="H2330" s="11">
        <f t="shared" si="1223"/>
        <v>43042</v>
      </c>
      <c r="I2330" s="11">
        <f t="shared" si="1224"/>
        <v>43072</v>
      </c>
      <c r="J2330" s="26">
        <f t="shared" si="1235"/>
        <v>4.4004804981490064E-3</v>
      </c>
      <c r="K2330" s="11">
        <f t="shared" si="1248"/>
        <v>43132</v>
      </c>
      <c r="L2330" s="11">
        <f t="shared" si="1236"/>
        <v>43132</v>
      </c>
      <c r="M2330" s="1">
        <f t="shared" si="1249"/>
        <v>22</v>
      </c>
      <c r="N2330" s="1">
        <f t="shared" si="1219"/>
        <v>13</v>
      </c>
      <c r="O2330" s="2">
        <f t="shared" si="1237"/>
        <v>1.00259794</v>
      </c>
      <c r="P2330" s="10">
        <f t="shared" si="1231"/>
        <v>1.0028005099999999</v>
      </c>
      <c r="Q2330" s="10">
        <f t="shared" si="1225"/>
        <v>1.4667915821397772</v>
      </c>
      <c r="R2330" s="2">
        <f t="shared" si="1230"/>
        <v>1.47060221</v>
      </c>
      <c r="S2330" s="2">
        <f t="shared" si="1220"/>
        <v>1.4542510099999999</v>
      </c>
      <c r="T2330" s="2">
        <f t="shared" si="1238"/>
        <v>217638.11970119001</v>
      </c>
      <c r="U2330" s="2">
        <f t="shared" si="1239"/>
        <v>11165.038892271432</v>
      </c>
      <c r="V2330" s="2">
        <f t="shared" si="1240"/>
        <v>58861.745592118772</v>
      </c>
      <c r="W2330" s="2">
        <f t="shared" si="1241"/>
        <v>219683.2868382702</v>
      </c>
      <c r="X2330" s="27">
        <f t="shared" si="1242"/>
        <v>0</v>
      </c>
      <c r="Y2330" s="2">
        <f t="shared" si="1221"/>
        <v>0</v>
      </c>
      <c r="Z2330" s="67">
        <f t="shared" si="1243"/>
        <v>0</v>
      </c>
      <c r="AA2330" s="2">
        <f t="shared" si="1228"/>
        <v>0</v>
      </c>
      <c r="AB2330" s="26">
        <f t="shared" si="1250"/>
        <v>6.7299999999999999E-2</v>
      </c>
      <c r="AC2330" s="27">
        <f t="shared" si="1232"/>
        <v>13</v>
      </c>
      <c r="AD2330" s="27">
        <v>252</v>
      </c>
      <c r="AE2330" s="10">
        <f t="shared" si="1226"/>
        <v>1.0033656399999999</v>
      </c>
      <c r="AF2330" s="2">
        <f t="shared" si="1229"/>
        <v>732.49156118999997</v>
      </c>
      <c r="AG2330" s="2">
        <f t="shared" si="1244"/>
        <v>739.37485750999997</v>
      </c>
      <c r="AH2330" s="3" t="str">
        <f t="shared" si="1245"/>
        <v>-</v>
      </c>
      <c r="AI2330" s="4" t="str">
        <f t="shared" si="1227"/>
        <v>A+J=</v>
      </c>
      <c r="AJ2330" s="11">
        <f t="shared" si="1251"/>
        <v>43136</v>
      </c>
      <c r="AK2330" s="11"/>
      <c r="AL2330" s="4"/>
      <c r="AM2330" s="1"/>
      <c r="AN2330" s="11"/>
      <c r="AO2330" s="1"/>
      <c r="AP2330" s="1"/>
      <c r="AQ2330" s="1"/>
      <c r="AR2330" s="1"/>
      <c r="AS2330" s="6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</row>
    <row r="2331" spans="1:55" x14ac:dyDescent="0.2">
      <c r="A2331" s="144">
        <f t="shared" si="1246"/>
        <v>43120</v>
      </c>
      <c r="B2331" s="2">
        <f t="shared" si="1233"/>
        <v>220516.48797260737</v>
      </c>
      <c r="C2331" s="2">
        <f t="shared" si="1247"/>
        <v>149656.50235388</v>
      </c>
      <c r="D2331" s="68">
        <f>SUM(Y2331:Y$2557)</f>
        <v>24579.007303190003</v>
      </c>
      <c r="E2331" s="68">
        <f t="shared" si="1234"/>
        <v>125077.49505068999</v>
      </c>
      <c r="F2331" s="72">
        <f t="shared" si="1222"/>
        <v>4894.92</v>
      </c>
      <c r="G2331" s="3">
        <f>IF(N2331=1,VLOOKUP(A2330,[1]Plan1!$BG$69:$BI$188,3),G2330)</f>
        <v>4916.46</v>
      </c>
      <c r="H2331" s="11">
        <f t="shared" si="1223"/>
        <v>43042</v>
      </c>
      <c r="I2331" s="11">
        <f t="shared" si="1224"/>
        <v>43072</v>
      </c>
      <c r="J2331" s="26">
        <f t="shared" si="1235"/>
        <v>4.4004804981490064E-3</v>
      </c>
      <c r="K2331" s="11">
        <f t="shared" si="1248"/>
        <v>43132</v>
      </c>
      <c r="L2331" s="11">
        <f t="shared" si="1236"/>
        <v>43132</v>
      </c>
      <c r="M2331" s="1">
        <f t="shared" si="1249"/>
        <v>22</v>
      </c>
      <c r="N2331" s="1">
        <f t="shared" si="1219"/>
        <v>14</v>
      </c>
      <c r="O2331" s="2">
        <f t="shared" si="1237"/>
        <v>1.0027980599999999</v>
      </c>
      <c r="P2331" s="10">
        <f t="shared" si="1231"/>
        <v>1.0028005099999999</v>
      </c>
      <c r="Q2331" s="10">
        <f t="shared" si="1225"/>
        <v>1.4667915821397772</v>
      </c>
      <c r="R2331" s="2">
        <f t="shared" si="1230"/>
        <v>1.4708957499999999</v>
      </c>
      <c r="S2331" s="2">
        <f t="shared" si="1220"/>
        <v>1.4542510099999999</v>
      </c>
      <c r="T2331" s="2">
        <f t="shared" si="1238"/>
        <v>217638.11970119001</v>
      </c>
      <c r="U2331" s="2">
        <f t="shared" si="1239"/>
        <v>11165.038892271432</v>
      </c>
      <c r="V2331" s="2">
        <f t="shared" si="1240"/>
        <v>58898.460840015941</v>
      </c>
      <c r="W2331" s="2">
        <f t="shared" si="1241"/>
        <v>219720.00208616737</v>
      </c>
      <c r="X2331" s="27">
        <f t="shared" si="1242"/>
        <v>0</v>
      </c>
      <c r="Y2331" s="2">
        <f t="shared" si="1221"/>
        <v>0</v>
      </c>
      <c r="Z2331" s="67">
        <f t="shared" si="1243"/>
        <v>0</v>
      </c>
      <c r="AA2331" s="2">
        <f t="shared" si="1228"/>
        <v>0</v>
      </c>
      <c r="AB2331" s="26">
        <f t="shared" si="1250"/>
        <v>6.7299999999999999E-2</v>
      </c>
      <c r="AC2331" s="27">
        <f t="shared" si="1232"/>
        <v>14</v>
      </c>
      <c r="AD2331" s="27">
        <v>252</v>
      </c>
      <c r="AE2331" s="10">
        <f t="shared" si="1226"/>
        <v>1.0036250040000001</v>
      </c>
      <c r="AF2331" s="2">
        <f t="shared" si="1229"/>
        <v>788.93905445999997</v>
      </c>
      <c r="AG2331" s="2">
        <f t="shared" si="1244"/>
        <v>796.48588643999994</v>
      </c>
      <c r="AH2331" s="3" t="str">
        <f t="shared" si="1245"/>
        <v>-</v>
      </c>
      <c r="AI2331" s="4" t="str">
        <f t="shared" si="1227"/>
        <v>A+J=</v>
      </c>
      <c r="AJ2331" s="11">
        <f t="shared" si="1251"/>
        <v>43136</v>
      </c>
      <c r="AK2331" s="11"/>
      <c r="AL2331" s="4"/>
      <c r="AM2331" s="1"/>
      <c r="AN2331" s="11"/>
      <c r="AO2331" s="1"/>
      <c r="AP2331" s="1"/>
      <c r="AQ2331" s="1"/>
      <c r="AR2331" s="1"/>
      <c r="AS2331" s="6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</row>
    <row r="2332" spans="1:55" x14ac:dyDescent="0.2">
      <c r="A2332" s="144">
        <f t="shared" si="1246"/>
        <v>43121</v>
      </c>
      <c r="B2332" s="2">
        <f t="shared" si="1233"/>
        <v>220516.48797260737</v>
      </c>
      <c r="C2332" s="2">
        <f t="shared" si="1247"/>
        <v>149656.50235388</v>
      </c>
      <c r="D2332" s="68">
        <f>SUM(Y2332:Y$2557)</f>
        <v>24579.007303190003</v>
      </c>
      <c r="E2332" s="68">
        <f t="shared" si="1234"/>
        <v>125077.49505068999</v>
      </c>
      <c r="F2332" s="72">
        <f t="shared" si="1222"/>
        <v>4894.92</v>
      </c>
      <c r="G2332" s="3">
        <f>IF(N2332=1,VLOOKUP(A2331,[1]Plan1!$BG$69:$BI$188,3),G2331)</f>
        <v>4916.46</v>
      </c>
      <c r="H2332" s="11">
        <f t="shared" si="1223"/>
        <v>43042</v>
      </c>
      <c r="I2332" s="11">
        <f t="shared" si="1224"/>
        <v>43072</v>
      </c>
      <c r="J2332" s="26">
        <f t="shared" si="1235"/>
        <v>4.4004804981490064E-3</v>
      </c>
      <c r="K2332" s="11">
        <f t="shared" si="1248"/>
        <v>43132</v>
      </c>
      <c r="L2332" s="11">
        <f t="shared" si="1236"/>
        <v>43132</v>
      </c>
      <c r="M2332" s="1">
        <f t="shared" si="1249"/>
        <v>22</v>
      </c>
      <c r="N2332" s="1">
        <f t="shared" si="1219"/>
        <v>14</v>
      </c>
      <c r="O2332" s="2">
        <f t="shared" si="1237"/>
        <v>1.0027980599999999</v>
      </c>
      <c r="P2332" s="10">
        <f t="shared" si="1231"/>
        <v>1.0028005099999999</v>
      </c>
      <c r="Q2332" s="10">
        <f t="shared" si="1225"/>
        <v>1.4667915821397772</v>
      </c>
      <c r="R2332" s="2">
        <f t="shared" si="1230"/>
        <v>1.4708957499999999</v>
      </c>
      <c r="S2332" s="2">
        <f t="shared" si="1220"/>
        <v>1.4542510099999999</v>
      </c>
      <c r="T2332" s="2">
        <f t="shared" si="1238"/>
        <v>217638.11970119001</v>
      </c>
      <c r="U2332" s="2">
        <f t="shared" si="1239"/>
        <v>11165.038892271432</v>
      </c>
      <c r="V2332" s="2">
        <f t="shared" si="1240"/>
        <v>58898.460840015941</v>
      </c>
      <c r="W2332" s="2">
        <f t="shared" si="1241"/>
        <v>219720.00208616737</v>
      </c>
      <c r="X2332" s="27">
        <f t="shared" si="1242"/>
        <v>0</v>
      </c>
      <c r="Y2332" s="2">
        <f t="shared" si="1221"/>
        <v>0</v>
      </c>
      <c r="Z2332" s="67">
        <f t="shared" si="1243"/>
        <v>0</v>
      </c>
      <c r="AA2332" s="2">
        <f t="shared" si="1228"/>
        <v>0</v>
      </c>
      <c r="AB2332" s="26">
        <f t="shared" si="1250"/>
        <v>6.7299999999999999E-2</v>
      </c>
      <c r="AC2332" s="27">
        <f t="shared" si="1232"/>
        <v>14</v>
      </c>
      <c r="AD2332" s="27">
        <v>252</v>
      </c>
      <c r="AE2332" s="10">
        <f t="shared" si="1226"/>
        <v>1.0036250040000001</v>
      </c>
      <c r="AF2332" s="2">
        <f t="shared" si="1229"/>
        <v>788.93905445999997</v>
      </c>
      <c r="AG2332" s="2">
        <f t="shared" si="1244"/>
        <v>796.48588643999994</v>
      </c>
      <c r="AH2332" s="3" t="str">
        <f t="shared" si="1245"/>
        <v>-</v>
      </c>
      <c r="AI2332" s="4" t="str">
        <f t="shared" si="1227"/>
        <v>A+J=</v>
      </c>
      <c r="AJ2332" s="11">
        <f t="shared" si="1251"/>
        <v>43136</v>
      </c>
      <c r="AK2332" s="11"/>
      <c r="AL2332" s="4"/>
      <c r="AM2332" s="1"/>
      <c r="AN2332" s="11"/>
      <c r="AO2332" s="1"/>
      <c r="AP2332" s="1"/>
      <c r="AQ2332" s="1"/>
      <c r="AR2332" s="1"/>
      <c r="AS2332" s="6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</row>
    <row r="2333" spans="1:55" x14ac:dyDescent="0.2">
      <c r="A2333" s="144">
        <f t="shared" si="1246"/>
        <v>43122</v>
      </c>
      <c r="B2333" s="2">
        <f t="shared" si="1233"/>
        <v>220516.48797260737</v>
      </c>
      <c r="C2333" s="2">
        <f t="shared" si="1247"/>
        <v>149656.50235388</v>
      </c>
      <c r="D2333" s="68">
        <f>SUM(Y2333:Y$2557)</f>
        <v>24579.007303190003</v>
      </c>
      <c r="E2333" s="68">
        <f t="shared" si="1234"/>
        <v>125077.49505068999</v>
      </c>
      <c r="F2333" s="72">
        <f t="shared" si="1222"/>
        <v>4894.92</v>
      </c>
      <c r="G2333" s="3">
        <f>IF(N2333=1,VLOOKUP(A2332,[1]Plan1!$BG$69:$BI$188,3),G2332)</f>
        <v>4916.46</v>
      </c>
      <c r="H2333" s="11">
        <f t="shared" si="1223"/>
        <v>43042</v>
      </c>
      <c r="I2333" s="11">
        <f t="shared" si="1224"/>
        <v>43072</v>
      </c>
      <c r="J2333" s="26">
        <f t="shared" si="1235"/>
        <v>4.4004804981490064E-3</v>
      </c>
      <c r="K2333" s="11">
        <f t="shared" si="1248"/>
        <v>43132</v>
      </c>
      <c r="L2333" s="11">
        <f t="shared" si="1236"/>
        <v>43132</v>
      </c>
      <c r="M2333" s="1">
        <f t="shared" si="1249"/>
        <v>22</v>
      </c>
      <c r="N2333" s="1">
        <f t="shared" ref="N2333:N2396" si="1252">(M2333-(NETWORKDAYS(A2333,L2333,AN$137:AN$327)-1))</f>
        <v>14</v>
      </c>
      <c r="O2333" s="2">
        <f t="shared" si="1237"/>
        <v>1.0027980599999999</v>
      </c>
      <c r="P2333" s="10">
        <f t="shared" si="1231"/>
        <v>1.0028005099999999</v>
      </c>
      <c r="Q2333" s="10">
        <f t="shared" si="1225"/>
        <v>1.4667915821397772</v>
      </c>
      <c r="R2333" s="2">
        <f t="shared" si="1230"/>
        <v>1.4708957499999999</v>
      </c>
      <c r="S2333" s="2">
        <f t="shared" si="1220"/>
        <v>1.4542510099999999</v>
      </c>
      <c r="T2333" s="2">
        <f t="shared" si="1238"/>
        <v>217638.11970119001</v>
      </c>
      <c r="U2333" s="2">
        <f t="shared" si="1239"/>
        <v>11165.038892271432</v>
      </c>
      <c r="V2333" s="2">
        <f t="shared" si="1240"/>
        <v>58898.460840015941</v>
      </c>
      <c r="W2333" s="2">
        <f t="shared" si="1241"/>
        <v>219720.00208616737</v>
      </c>
      <c r="X2333" s="27">
        <f t="shared" si="1242"/>
        <v>0</v>
      </c>
      <c r="Y2333" s="2">
        <f t="shared" si="1221"/>
        <v>0</v>
      </c>
      <c r="Z2333" s="67">
        <f t="shared" si="1243"/>
        <v>0</v>
      </c>
      <c r="AA2333" s="2">
        <f t="shared" si="1228"/>
        <v>0</v>
      </c>
      <c r="AB2333" s="26">
        <f t="shared" si="1250"/>
        <v>6.7299999999999999E-2</v>
      </c>
      <c r="AC2333" s="27">
        <f t="shared" si="1232"/>
        <v>14</v>
      </c>
      <c r="AD2333" s="27">
        <v>252</v>
      </c>
      <c r="AE2333" s="10">
        <f t="shared" si="1226"/>
        <v>1.0036250040000001</v>
      </c>
      <c r="AF2333" s="2">
        <f t="shared" si="1229"/>
        <v>788.93905445999997</v>
      </c>
      <c r="AG2333" s="2">
        <f t="shared" si="1244"/>
        <v>796.48588643999994</v>
      </c>
      <c r="AH2333" s="3" t="str">
        <f t="shared" si="1245"/>
        <v>-</v>
      </c>
      <c r="AI2333" s="4" t="str">
        <f t="shared" si="1227"/>
        <v>A+J=</v>
      </c>
      <c r="AJ2333" s="11">
        <f t="shared" si="1251"/>
        <v>43136</v>
      </c>
      <c r="AK2333" s="11"/>
      <c r="AL2333" s="4"/>
      <c r="AM2333" s="1"/>
      <c r="AN2333" s="11"/>
      <c r="AO2333" s="1"/>
      <c r="AP2333" s="1"/>
      <c r="AQ2333" s="1"/>
      <c r="AR2333" s="1"/>
      <c r="AS2333" s="6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</row>
    <row r="2334" spans="1:55" x14ac:dyDescent="0.2">
      <c r="A2334" s="144">
        <f t="shared" si="1246"/>
        <v>43123</v>
      </c>
      <c r="B2334" s="2">
        <f t="shared" si="1233"/>
        <v>220610.35680778921</v>
      </c>
      <c r="C2334" s="2">
        <f t="shared" si="1247"/>
        <v>149656.50235388</v>
      </c>
      <c r="D2334" s="68">
        <f>SUM(Y2334:Y$2557)</f>
        <v>24579.007303190003</v>
      </c>
      <c r="E2334" s="68">
        <f t="shared" si="1234"/>
        <v>125077.49505068999</v>
      </c>
      <c r="F2334" s="72">
        <f t="shared" si="1222"/>
        <v>4894.92</v>
      </c>
      <c r="G2334" s="3">
        <f>IF(N2334=1,VLOOKUP(A2333,[1]Plan1!$BG$69:$BI$188,3),G2333)</f>
        <v>4916.46</v>
      </c>
      <c r="H2334" s="11">
        <f t="shared" si="1223"/>
        <v>43042</v>
      </c>
      <c r="I2334" s="11">
        <f t="shared" si="1224"/>
        <v>43072</v>
      </c>
      <c r="J2334" s="26">
        <f t="shared" si="1235"/>
        <v>4.4004804981490064E-3</v>
      </c>
      <c r="K2334" s="11">
        <f t="shared" si="1248"/>
        <v>43132</v>
      </c>
      <c r="L2334" s="11">
        <f t="shared" si="1236"/>
        <v>43132</v>
      </c>
      <c r="M2334" s="1">
        <f t="shared" si="1249"/>
        <v>22</v>
      </c>
      <c r="N2334" s="1">
        <f t="shared" si="1252"/>
        <v>15</v>
      </c>
      <c r="O2334" s="2">
        <f t="shared" si="1237"/>
        <v>1.00299823</v>
      </c>
      <c r="P2334" s="10">
        <f t="shared" si="1231"/>
        <v>1.0028005099999999</v>
      </c>
      <c r="Q2334" s="10">
        <f t="shared" si="1225"/>
        <v>1.4667915821397772</v>
      </c>
      <c r="R2334" s="2">
        <f t="shared" si="1230"/>
        <v>1.4711893599999999</v>
      </c>
      <c r="S2334" s="2">
        <f t="shared" ref="S2334:S2397" si="1253">IF(AND(X2334&gt;0,MONTH(A2334)=10),R2334,S2333)</f>
        <v>1.4542510099999999</v>
      </c>
      <c r="T2334" s="2">
        <f t="shared" si="1238"/>
        <v>217638.11970119001</v>
      </c>
      <c r="U2334" s="2">
        <f t="shared" si="1239"/>
        <v>11165.038892271432</v>
      </c>
      <c r="V2334" s="2">
        <f t="shared" si="1240"/>
        <v>58935.184843337775</v>
      </c>
      <c r="W2334" s="2">
        <f t="shared" si="1241"/>
        <v>219756.72608948921</v>
      </c>
      <c r="X2334" s="27">
        <f t="shared" si="1242"/>
        <v>0</v>
      </c>
      <c r="Y2334" s="2">
        <f t="shared" ref="Y2334:Y2397" si="1254">IF(X2334&gt;0,VLOOKUP(A2334,AN$12:AR$131,5),0)</f>
        <v>0</v>
      </c>
      <c r="Z2334" s="67">
        <f t="shared" si="1243"/>
        <v>0</v>
      </c>
      <c r="AA2334" s="2">
        <f t="shared" si="1228"/>
        <v>0</v>
      </c>
      <c r="AB2334" s="26">
        <f t="shared" si="1250"/>
        <v>6.7299999999999999E-2</v>
      </c>
      <c r="AC2334" s="27">
        <f t="shared" si="1232"/>
        <v>15</v>
      </c>
      <c r="AD2334" s="27">
        <v>252</v>
      </c>
      <c r="AE2334" s="10">
        <f t="shared" si="1226"/>
        <v>1.003884435</v>
      </c>
      <c r="AF2334" s="2">
        <f t="shared" si="1229"/>
        <v>845.40112950000002</v>
      </c>
      <c r="AG2334" s="2">
        <f t="shared" si="1244"/>
        <v>853.63071830000001</v>
      </c>
      <c r="AH2334" s="3" t="str">
        <f t="shared" si="1245"/>
        <v>-</v>
      </c>
      <c r="AI2334" s="4" t="str">
        <f t="shared" si="1227"/>
        <v>A+J=</v>
      </c>
      <c r="AJ2334" s="11">
        <f t="shared" si="1251"/>
        <v>43136</v>
      </c>
      <c r="AK2334" s="11"/>
      <c r="AL2334" s="4"/>
      <c r="AM2334" s="1"/>
      <c r="AN2334" s="11"/>
      <c r="AO2334" s="1"/>
      <c r="AP2334" s="1"/>
      <c r="AQ2334" s="1"/>
      <c r="AR2334" s="1"/>
      <c r="AS2334" s="6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</row>
    <row r="2335" spans="1:55" x14ac:dyDescent="0.2">
      <c r="A2335" s="144">
        <f t="shared" si="1246"/>
        <v>43124</v>
      </c>
      <c r="B2335" s="2">
        <f t="shared" si="1233"/>
        <v>220704.26466745089</v>
      </c>
      <c r="C2335" s="2">
        <f t="shared" si="1247"/>
        <v>149656.50235388</v>
      </c>
      <c r="D2335" s="68">
        <f>SUM(Y2335:Y$2557)</f>
        <v>24579.007303190003</v>
      </c>
      <c r="E2335" s="68">
        <f t="shared" si="1234"/>
        <v>125077.49505068999</v>
      </c>
      <c r="F2335" s="72">
        <f t="shared" ref="F2335:F2398" si="1255">IF(G2335=G2334,F2334,G2334)</f>
        <v>4894.92</v>
      </c>
      <c r="G2335" s="3">
        <f>IF(N2335=1,VLOOKUP(A2334,[1]Plan1!$BG$69:$BI$188,3),G2334)</f>
        <v>4916.46</v>
      </c>
      <c r="H2335" s="11">
        <f t="shared" ref="H2335:H2398" si="1256">EDATE(I2335,-1)</f>
        <v>43042</v>
      </c>
      <c r="I2335" s="11">
        <f t="shared" ref="I2335:I2398" si="1257">IF(X2334&gt;0,EDATE(A2335,-1),+I2334)</f>
        <v>43072</v>
      </c>
      <c r="J2335" s="26">
        <f t="shared" si="1235"/>
        <v>4.4004804981490064E-3</v>
      </c>
      <c r="K2335" s="11">
        <f t="shared" si="1248"/>
        <v>43132</v>
      </c>
      <c r="L2335" s="11">
        <f t="shared" si="1236"/>
        <v>43132</v>
      </c>
      <c r="M2335" s="1">
        <f t="shared" si="1249"/>
        <v>22</v>
      </c>
      <c r="N2335" s="1">
        <f t="shared" si="1252"/>
        <v>16</v>
      </c>
      <c r="O2335" s="2">
        <f t="shared" si="1237"/>
        <v>1.0031984300000001</v>
      </c>
      <c r="P2335" s="10">
        <f t="shared" si="1231"/>
        <v>1.0028005099999999</v>
      </c>
      <c r="Q2335" s="10">
        <f t="shared" ref="Q2335:Q2398" si="1258">IF(L2335&gt;L2334,Q2334*P2335,Q2334)</f>
        <v>1.4667915821397772</v>
      </c>
      <c r="R2335" s="2">
        <f t="shared" si="1230"/>
        <v>1.47148301</v>
      </c>
      <c r="S2335" s="2">
        <f t="shared" si="1253"/>
        <v>1.4542510099999999</v>
      </c>
      <c r="T2335" s="2">
        <f t="shared" si="1238"/>
        <v>217638.11970119001</v>
      </c>
      <c r="U2335" s="2">
        <f t="shared" si="1239"/>
        <v>11165.038892271432</v>
      </c>
      <c r="V2335" s="2">
        <f t="shared" si="1240"/>
        <v>58971.913849759425</v>
      </c>
      <c r="W2335" s="2">
        <f t="shared" si="1241"/>
        <v>219793.45509591087</v>
      </c>
      <c r="X2335" s="27">
        <f t="shared" si="1242"/>
        <v>0</v>
      </c>
      <c r="Y2335" s="2">
        <f t="shared" si="1254"/>
        <v>0</v>
      </c>
      <c r="Z2335" s="67">
        <f t="shared" si="1243"/>
        <v>0</v>
      </c>
      <c r="AA2335" s="2">
        <f t="shared" si="1228"/>
        <v>0</v>
      </c>
      <c r="AB2335" s="26">
        <f t="shared" si="1250"/>
        <v>6.7299999999999999E-2</v>
      </c>
      <c r="AC2335" s="27">
        <f t="shared" si="1232"/>
        <v>16</v>
      </c>
      <c r="AD2335" s="27">
        <v>252</v>
      </c>
      <c r="AE2335" s="10">
        <f t="shared" ref="AE2335:AE2398" si="1259">ROUND((1+AB2335)^TRUNC((AC2335/AD2335),9),9)</f>
        <v>1.004143934</v>
      </c>
      <c r="AF2335" s="2">
        <f t="shared" si="1229"/>
        <v>901.87800391999997</v>
      </c>
      <c r="AG2335" s="2">
        <f t="shared" si="1244"/>
        <v>910.80957153999998</v>
      </c>
      <c r="AH2335" s="3" t="str">
        <f t="shared" si="1245"/>
        <v>-</v>
      </c>
      <c r="AI2335" s="4" t="str">
        <f t="shared" si="1227"/>
        <v>A+J=</v>
      </c>
      <c r="AJ2335" s="11">
        <f t="shared" si="1251"/>
        <v>43136</v>
      </c>
      <c r="AK2335" s="11"/>
      <c r="AL2335" s="4"/>
      <c r="AM2335" s="1"/>
      <c r="AN2335" s="11"/>
      <c r="AO2335" s="1"/>
      <c r="AP2335" s="1"/>
      <c r="AQ2335" s="1"/>
      <c r="AR2335" s="1"/>
      <c r="AS2335" s="6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</row>
    <row r="2336" spans="1:55" x14ac:dyDescent="0.2">
      <c r="A2336" s="144">
        <f t="shared" si="1246"/>
        <v>43125</v>
      </c>
      <c r="B2336" s="2">
        <f t="shared" si="1233"/>
        <v>220798.2136358922</v>
      </c>
      <c r="C2336" s="2">
        <f t="shared" si="1247"/>
        <v>149656.50235388</v>
      </c>
      <c r="D2336" s="68">
        <f>SUM(Y2336:Y$2557)</f>
        <v>24579.007303190003</v>
      </c>
      <c r="E2336" s="68">
        <f t="shared" si="1234"/>
        <v>125077.49505068999</v>
      </c>
      <c r="F2336" s="72">
        <f t="shared" si="1255"/>
        <v>4894.92</v>
      </c>
      <c r="G2336" s="3">
        <f>IF(N2336=1,VLOOKUP(A2335,[1]Plan1!$BG$69:$BI$188,3),G2335)</f>
        <v>4916.46</v>
      </c>
      <c r="H2336" s="11">
        <f t="shared" si="1256"/>
        <v>43042</v>
      </c>
      <c r="I2336" s="11">
        <f t="shared" si="1257"/>
        <v>43072</v>
      </c>
      <c r="J2336" s="26">
        <f t="shared" si="1235"/>
        <v>4.4004804981490064E-3</v>
      </c>
      <c r="K2336" s="11">
        <f t="shared" si="1248"/>
        <v>43132</v>
      </c>
      <c r="L2336" s="11">
        <f t="shared" si="1236"/>
        <v>43132</v>
      </c>
      <c r="M2336" s="1">
        <f t="shared" si="1249"/>
        <v>22</v>
      </c>
      <c r="N2336" s="1">
        <f t="shared" si="1252"/>
        <v>17</v>
      </c>
      <c r="O2336" s="2">
        <f t="shared" si="1237"/>
        <v>1.0033986699999999</v>
      </c>
      <c r="P2336" s="10">
        <f t="shared" si="1231"/>
        <v>1.0028005099999999</v>
      </c>
      <c r="Q2336" s="10">
        <f t="shared" si="1258"/>
        <v>1.4667915821397772</v>
      </c>
      <c r="R2336" s="2">
        <f t="shared" si="1230"/>
        <v>1.47177672</v>
      </c>
      <c r="S2336" s="2">
        <f t="shared" si="1253"/>
        <v>1.4542510099999999</v>
      </c>
      <c r="T2336" s="2">
        <f t="shared" si="1238"/>
        <v>217638.11970119001</v>
      </c>
      <c r="U2336" s="2">
        <f t="shared" si="1239"/>
        <v>11165.038892271432</v>
      </c>
      <c r="V2336" s="2">
        <f t="shared" si="1240"/>
        <v>59008.650360830761</v>
      </c>
      <c r="W2336" s="2">
        <f t="shared" si="1241"/>
        <v>219830.1916069822</v>
      </c>
      <c r="X2336" s="27">
        <f t="shared" si="1242"/>
        <v>0</v>
      </c>
      <c r="Y2336" s="2">
        <f t="shared" si="1254"/>
        <v>0</v>
      </c>
      <c r="Z2336" s="67">
        <f t="shared" si="1243"/>
        <v>0</v>
      </c>
      <c r="AA2336" s="2">
        <f t="shared" si="1228"/>
        <v>0</v>
      </c>
      <c r="AB2336" s="26">
        <f t="shared" si="1250"/>
        <v>6.7299999999999999E-2</v>
      </c>
      <c r="AC2336" s="27">
        <f t="shared" si="1232"/>
        <v>17</v>
      </c>
      <c r="AD2336" s="27">
        <v>252</v>
      </c>
      <c r="AE2336" s="10">
        <f t="shared" si="1259"/>
        <v>1.0044034989999999</v>
      </c>
      <c r="AF2336" s="2">
        <f t="shared" si="1229"/>
        <v>958.36924246000001</v>
      </c>
      <c r="AG2336" s="2">
        <f t="shared" si="1244"/>
        <v>968.02202891000002</v>
      </c>
      <c r="AH2336" s="3" t="str">
        <f t="shared" si="1245"/>
        <v>-</v>
      </c>
      <c r="AI2336" s="4" t="str">
        <f t="shared" si="1227"/>
        <v>A+J=</v>
      </c>
      <c r="AJ2336" s="11">
        <f t="shared" si="1251"/>
        <v>43136</v>
      </c>
      <c r="AK2336" s="11"/>
      <c r="AL2336" s="4"/>
      <c r="AM2336" s="1"/>
      <c r="AN2336" s="11"/>
      <c r="AO2336" s="1"/>
      <c r="AP2336" s="1"/>
      <c r="AQ2336" s="1"/>
      <c r="AR2336" s="1"/>
      <c r="AS2336" s="6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</row>
    <row r="2337" spans="1:55" x14ac:dyDescent="0.2">
      <c r="A2337" s="144">
        <f t="shared" si="1246"/>
        <v>43126</v>
      </c>
      <c r="B2337" s="2">
        <f t="shared" si="1233"/>
        <v>220892.20394607322</v>
      </c>
      <c r="C2337" s="2">
        <f t="shared" si="1247"/>
        <v>149656.50235388</v>
      </c>
      <c r="D2337" s="68">
        <f>SUM(Y2337:Y$2557)</f>
        <v>24579.007303190003</v>
      </c>
      <c r="E2337" s="68">
        <f t="shared" si="1234"/>
        <v>125077.49505068999</v>
      </c>
      <c r="F2337" s="72">
        <f t="shared" si="1255"/>
        <v>4894.92</v>
      </c>
      <c r="G2337" s="3">
        <f>IF(N2337=1,VLOOKUP(A2336,[1]Plan1!$BG$69:$BI$188,3),G2336)</f>
        <v>4916.46</v>
      </c>
      <c r="H2337" s="11">
        <f t="shared" si="1256"/>
        <v>43042</v>
      </c>
      <c r="I2337" s="11">
        <f t="shared" si="1257"/>
        <v>43072</v>
      </c>
      <c r="J2337" s="26">
        <f t="shared" si="1235"/>
        <v>4.4004804981490064E-3</v>
      </c>
      <c r="K2337" s="11">
        <f t="shared" si="1248"/>
        <v>43132</v>
      </c>
      <c r="L2337" s="11">
        <f t="shared" si="1236"/>
        <v>43132</v>
      </c>
      <c r="M2337" s="1">
        <f t="shared" si="1249"/>
        <v>22</v>
      </c>
      <c r="N2337" s="1">
        <f t="shared" si="1252"/>
        <v>18</v>
      </c>
      <c r="O2337" s="2">
        <f t="shared" si="1237"/>
        <v>1.00359895</v>
      </c>
      <c r="P2337" s="10">
        <f t="shared" si="1231"/>
        <v>1.0028005099999999</v>
      </c>
      <c r="Q2337" s="10">
        <f t="shared" si="1258"/>
        <v>1.4667915821397772</v>
      </c>
      <c r="R2337" s="2">
        <f t="shared" si="1230"/>
        <v>1.4720704899999999</v>
      </c>
      <c r="S2337" s="2">
        <f t="shared" si="1253"/>
        <v>1.4542510099999999</v>
      </c>
      <c r="T2337" s="2">
        <f t="shared" si="1238"/>
        <v>217638.11970119001</v>
      </c>
      <c r="U2337" s="2">
        <f t="shared" si="1239"/>
        <v>11165.038892271432</v>
      </c>
      <c r="V2337" s="2">
        <f t="shared" si="1240"/>
        <v>59045.394376551783</v>
      </c>
      <c r="W2337" s="2">
        <f t="shared" si="1241"/>
        <v>219866.93562270323</v>
      </c>
      <c r="X2337" s="27">
        <f t="shared" si="1242"/>
        <v>0</v>
      </c>
      <c r="Y2337" s="2">
        <f t="shared" si="1254"/>
        <v>0</v>
      </c>
      <c r="Z2337" s="67">
        <f t="shared" si="1243"/>
        <v>0</v>
      </c>
      <c r="AA2337" s="2">
        <f t="shared" si="1228"/>
        <v>0</v>
      </c>
      <c r="AB2337" s="26">
        <f t="shared" si="1250"/>
        <v>6.7299999999999999E-2</v>
      </c>
      <c r="AC2337" s="27">
        <f t="shared" si="1232"/>
        <v>18</v>
      </c>
      <c r="AD2337" s="27">
        <v>252</v>
      </c>
      <c r="AE2337" s="10">
        <f t="shared" si="1259"/>
        <v>1.004663131</v>
      </c>
      <c r="AF2337" s="2">
        <f t="shared" si="1229"/>
        <v>1014.87506276</v>
      </c>
      <c r="AG2337" s="2">
        <f t="shared" si="1244"/>
        <v>1025.26832337</v>
      </c>
      <c r="AH2337" s="3" t="str">
        <f t="shared" si="1245"/>
        <v>-</v>
      </c>
      <c r="AI2337" s="4" t="str">
        <f t="shared" si="1227"/>
        <v>A+J=</v>
      </c>
      <c r="AJ2337" s="11">
        <f t="shared" si="1251"/>
        <v>43136</v>
      </c>
      <c r="AK2337" s="11"/>
      <c r="AL2337" s="4"/>
      <c r="AM2337" s="1"/>
      <c r="AN2337" s="11"/>
      <c r="AO2337" s="1"/>
      <c r="AP2337" s="1"/>
      <c r="AQ2337" s="1"/>
      <c r="AR2337" s="1"/>
      <c r="AS2337" s="6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</row>
    <row r="2338" spans="1:55" x14ac:dyDescent="0.2">
      <c r="A2338" s="144">
        <f t="shared" si="1246"/>
        <v>43127</v>
      </c>
      <c r="B2338" s="2">
        <f t="shared" si="1233"/>
        <v>220986.23457421901</v>
      </c>
      <c r="C2338" s="2">
        <f t="shared" si="1247"/>
        <v>149656.50235388</v>
      </c>
      <c r="D2338" s="68">
        <f>SUM(Y2338:Y$2557)</f>
        <v>24579.007303190003</v>
      </c>
      <c r="E2338" s="68">
        <f t="shared" si="1234"/>
        <v>125077.49505068999</v>
      </c>
      <c r="F2338" s="72">
        <f t="shared" si="1255"/>
        <v>4894.92</v>
      </c>
      <c r="G2338" s="3">
        <f>IF(N2338=1,VLOOKUP(A2337,[1]Plan1!$BG$69:$BI$188,3),G2337)</f>
        <v>4916.46</v>
      </c>
      <c r="H2338" s="11">
        <f t="shared" si="1256"/>
        <v>43042</v>
      </c>
      <c r="I2338" s="11">
        <f t="shared" si="1257"/>
        <v>43072</v>
      </c>
      <c r="J2338" s="26">
        <f t="shared" si="1235"/>
        <v>4.4004804981490064E-3</v>
      </c>
      <c r="K2338" s="11">
        <f t="shared" si="1248"/>
        <v>43132</v>
      </c>
      <c r="L2338" s="11">
        <f t="shared" si="1236"/>
        <v>43132</v>
      </c>
      <c r="M2338" s="1">
        <f t="shared" si="1249"/>
        <v>22</v>
      </c>
      <c r="N2338" s="1">
        <f t="shared" si="1252"/>
        <v>19</v>
      </c>
      <c r="O2338" s="2">
        <f t="shared" si="1237"/>
        <v>1.00379927</v>
      </c>
      <c r="P2338" s="10">
        <f t="shared" si="1231"/>
        <v>1.0028005099999999</v>
      </c>
      <c r="Q2338" s="10">
        <f t="shared" si="1258"/>
        <v>1.4667915821397772</v>
      </c>
      <c r="R2338" s="2">
        <f t="shared" si="1230"/>
        <v>1.4723643099999999</v>
      </c>
      <c r="S2338" s="2">
        <f t="shared" si="1253"/>
        <v>1.4542510099999999</v>
      </c>
      <c r="T2338" s="2">
        <f t="shared" si="1238"/>
        <v>217638.11970119001</v>
      </c>
      <c r="U2338" s="2">
        <f t="shared" si="1239"/>
        <v>11165.038892271432</v>
      </c>
      <c r="V2338" s="2">
        <f t="shared" si="1240"/>
        <v>59082.144646147579</v>
      </c>
      <c r="W2338" s="2">
        <f t="shared" si="1241"/>
        <v>219903.68589229902</v>
      </c>
      <c r="X2338" s="27">
        <f t="shared" si="1242"/>
        <v>0</v>
      </c>
      <c r="Y2338" s="2">
        <f t="shared" si="1254"/>
        <v>0</v>
      </c>
      <c r="Z2338" s="67">
        <f t="shared" si="1243"/>
        <v>0</v>
      </c>
      <c r="AA2338" s="2">
        <f t="shared" si="1228"/>
        <v>0</v>
      </c>
      <c r="AB2338" s="26">
        <f t="shared" si="1250"/>
        <v>6.7299999999999999E-2</v>
      </c>
      <c r="AC2338" s="27">
        <f t="shared" si="1232"/>
        <v>19</v>
      </c>
      <c r="AD2338" s="27">
        <v>252</v>
      </c>
      <c r="AE2338" s="10">
        <f t="shared" si="1259"/>
        <v>1.004922831</v>
      </c>
      <c r="AF2338" s="2">
        <f t="shared" si="1229"/>
        <v>1071.39568244</v>
      </c>
      <c r="AG2338" s="2">
        <f t="shared" si="1244"/>
        <v>1082.54868192</v>
      </c>
      <c r="AH2338" s="3" t="str">
        <f t="shared" si="1245"/>
        <v>-</v>
      </c>
      <c r="AI2338" s="4" t="str">
        <f t="shared" ref="AI2338:AI2401" si="1260">AI2337</f>
        <v>A+J=</v>
      </c>
      <c r="AJ2338" s="11">
        <f t="shared" si="1251"/>
        <v>43136</v>
      </c>
      <c r="AK2338" s="11"/>
      <c r="AL2338" s="4"/>
      <c r="AM2338" s="1"/>
      <c r="AN2338" s="11"/>
      <c r="AO2338" s="1"/>
      <c r="AP2338" s="1"/>
      <c r="AQ2338" s="1"/>
      <c r="AR2338" s="1"/>
      <c r="AS2338" s="6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</row>
    <row r="2339" spans="1:55" x14ac:dyDescent="0.2">
      <c r="A2339" s="144">
        <f t="shared" si="1246"/>
        <v>43128</v>
      </c>
      <c r="B2339" s="2">
        <f t="shared" si="1233"/>
        <v>220986.23457421901</v>
      </c>
      <c r="C2339" s="2">
        <f t="shared" si="1247"/>
        <v>149656.50235388</v>
      </c>
      <c r="D2339" s="68">
        <f>SUM(Y2339:Y$2557)</f>
        <v>24579.007303190003</v>
      </c>
      <c r="E2339" s="68">
        <f t="shared" si="1234"/>
        <v>125077.49505068999</v>
      </c>
      <c r="F2339" s="72">
        <f t="shared" si="1255"/>
        <v>4894.92</v>
      </c>
      <c r="G2339" s="3">
        <f>IF(N2339=1,VLOOKUP(A2338,[1]Plan1!$BG$69:$BI$188,3),G2338)</f>
        <v>4916.46</v>
      </c>
      <c r="H2339" s="11">
        <f t="shared" si="1256"/>
        <v>43042</v>
      </c>
      <c r="I2339" s="11">
        <f t="shared" si="1257"/>
        <v>43072</v>
      </c>
      <c r="J2339" s="26">
        <f t="shared" si="1235"/>
        <v>4.4004804981490064E-3</v>
      </c>
      <c r="K2339" s="11">
        <f t="shared" si="1248"/>
        <v>43132</v>
      </c>
      <c r="L2339" s="11">
        <f t="shared" si="1236"/>
        <v>43132</v>
      </c>
      <c r="M2339" s="1">
        <f t="shared" si="1249"/>
        <v>22</v>
      </c>
      <c r="N2339" s="1">
        <f t="shared" si="1252"/>
        <v>19</v>
      </c>
      <c r="O2339" s="2">
        <f t="shared" si="1237"/>
        <v>1.00379927</v>
      </c>
      <c r="P2339" s="10">
        <f t="shared" si="1231"/>
        <v>1.0028005099999999</v>
      </c>
      <c r="Q2339" s="10">
        <f t="shared" si="1258"/>
        <v>1.4667915821397772</v>
      </c>
      <c r="R2339" s="2">
        <f t="shared" si="1230"/>
        <v>1.4723643099999999</v>
      </c>
      <c r="S2339" s="2">
        <f t="shared" si="1253"/>
        <v>1.4542510099999999</v>
      </c>
      <c r="T2339" s="2">
        <f t="shared" si="1238"/>
        <v>217638.11970119001</v>
      </c>
      <c r="U2339" s="2">
        <f t="shared" si="1239"/>
        <v>11165.038892271432</v>
      </c>
      <c r="V2339" s="2">
        <f t="shared" si="1240"/>
        <v>59082.144646147579</v>
      </c>
      <c r="W2339" s="2">
        <f t="shared" si="1241"/>
        <v>219903.68589229902</v>
      </c>
      <c r="X2339" s="27">
        <f t="shared" si="1242"/>
        <v>0</v>
      </c>
      <c r="Y2339" s="2">
        <f t="shared" si="1254"/>
        <v>0</v>
      </c>
      <c r="Z2339" s="67">
        <f t="shared" si="1243"/>
        <v>0</v>
      </c>
      <c r="AA2339" s="2">
        <f t="shared" si="1228"/>
        <v>0</v>
      </c>
      <c r="AB2339" s="26">
        <f t="shared" si="1250"/>
        <v>6.7299999999999999E-2</v>
      </c>
      <c r="AC2339" s="27">
        <f t="shared" si="1232"/>
        <v>19</v>
      </c>
      <c r="AD2339" s="27">
        <v>252</v>
      </c>
      <c r="AE2339" s="10">
        <f t="shared" si="1259"/>
        <v>1.004922831</v>
      </c>
      <c r="AF2339" s="2">
        <f t="shared" si="1229"/>
        <v>1071.39568244</v>
      </c>
      <c r="AG2339" s="2">
        <f t="shared" si="1244"/>
        <v>1082.54868192</v>
      </c>
      <c r="AH2339" s="3" t="str">
        <f t="shared" si="1245"/>
        <v>-</v>
      </c>
      <c r="AI2339" s="4" t="str">
        <f t="shared" si="1260"/>
        <v>A+J=</v>
      </c>
      <c r="AJ2339" s="11">
        <f t="shared" si="1251"/>
        <v>43136</v>
      </c>
      <c r="AK2339" s="11"/>
      <c r="AL2339" s="4"/>
      <c r="AM2339" s="1"/>
      <c r="AN2339" s="11"/>
      <c r="AO2339" s="1"/>
      <c r="AP2339" s="1"/>
      <c r="AQ2339" s="1"/>
      <c r="AR2339" s="1"/>
      <c r="AS2339" s="6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</row>
    <row r="2340" spans="1:55" x14ac:dyDescent="0.2">
      <c r="A2340" s="144">
        <f t="shared" si="1246"/>
        <v>43129</v>
      </c>
      <c r="B2340" s="2">
        <f t="shared" si="1233"/>
        <v>220986.23457421901</v>
      </c>
      <c r="C2340" s="2">
        <f t="shared" si="1247"/>
        <v>149656.50235388</v>
      </c>
      <c r="D2340" s="68">
        <f>SUM(Y2340:Y$2557)</f>
        <v>24579.007303190003</v>
      </c>
      <c r="E2340" s="68">
        <f t="shared" si="1234"/>
        <v>125077.49505068999</v>
      </c>
      <c r="F2340" s="72">
        <f t="shared" si="1255"/>
        <v>4894.92</v>
      </c>
      <c r="G2340" s="3">
        <f>IF(N2340=1,VLOOKUP(A2339,[1]Plan1!$BG$69:$BI$188,3),G2339)</f>
        <v>4916.46</v>
      </c>
      <c r="H2340" s="11">
        <f t="shared" si="1256"/>
        <v>43042</v>
      </c>
      <c r="I2340" s="11">
        <f t="shared" si="1257"/>
        <v>43072</v>
      </c>
      <c r="J2340" s="26">
        <f t="shared" si="1235"/>
        <v>4.4004804981490064E-3</v>
      </c>
      <c r="K2340" s="11">
        <f t="shared" si="1248"/>
        <v>43132</v>
      </c>
      <c r="L2340" s="11">
        <f t="shared" si="1236"/>
        <v>43132</v>
      </c>
      <c r="M2340" s="1">
        <f t="shared" si="1249"/>
        <v>22</v>
      </c>
      <c r="N2340" s="1">
        <f t="shared" si="1252"/>
        <v>19</v>
      </c>
      <c r="O2340" s="2">
        <f t="shared" si="1237"/>
        <v>1.00379927</v>
      </c>
      <c r="P2340" s="10">
        <f t="shared" si="1231"/>
        <v>1.0028005099999999</v>
      </c>
      <c r="Q2340" s="10">
        <f t="shared" si="1258"/>
        <v>1.4667915821397772</v>
      </c>
      <c r="R2340" s="2">
        <f t="shared" si="1230"/>
        <v>1.4723643099999999</v>
      </c>
      <c r="S2340" s="2">
        <f t="shared" si="1253"/>
        <v>1.4542510099999999</v>
      </c>
      <c r="T2340" s="2">
        <f t="shared" si="1238"/>
        <v>217638.11970119001</v>
      </c>
      <c r="U2340" s="2">
        <f t="shared" si="1239"/>
        <v>11165.038892271432</v>
      </c>
      <c r="V2340" s="2">
        <f t="shared" si="1240"/>
        <v>59082.144646147579</v>
      </c>
      <c r="W2340" s="2">
        <f t="shared" si="1241"/>
        <v>219903.68589229902</v>
      </c>
      <c r="X2340" s="27">
        <f t="shared" si="1242"/>
        <v>0</v>
      </c>
      <c r="Y2340" s="2">
        <f t="shared" si="1254"/>
        <v>0</v>
      </c>
      <c r="Z2340" s="67">
        <f t="shared" si="1243"/>
        <v>0</v>
      </c>
      <c r="AA2340" s="2">
        <f t="shared" si="1228"/>
        <v>0</v>
      </c>
      <c r="AB2340" s="26">
        <f t="shared" si="1250"/>
        <v>6.7299999999999999E-2</v>
      </c>
      <c r="AC2340" s="27">
        <f t="shared" si="1232"/>
        <v>19</v>
      </c>
      <c r="AD2340" s="27">
        <v>252</v>
      </c>
      <c r="AE2340" s="10">
        <f t="shared" si="1259"/>
        <v>1.004922831</v>
      </c>
      <c r="AF2340" s="2">
        <f t="shared" si="1229"/>
        <v>1071.39568244</v>
      </c>
      <c r="AG2340" s="2">
        <f t="shared" si="1244"/>
        <v>1082.54868192</v>
      </c>
      <c r="AH2340" s="3" t="str">
        <f t="shared" si="1245"/>
        <v>-</v>
      </c>
      <c r="AI2340" s="4" t="str">
        <f t="shared" si="1260"/>
        <v>A+J=</v>
      </c>
      <c r="AJ2340" s="11">
        <f t="shared" si="1251"/>
        <v>43136</v>
      </c>
      <c r="AK2340" s="11"/>
      <c r="AL2340" s="4"/>
      <c r="AM2340" s="1"/>
      <c r="AN2340" s="11"/>
      <c r="AO2340" s="1"/>
      <c r="AP2340" s="1"/>
      <c r="AQ2340" s="1"/>
      <c r="AR2340" s="1"/>
      <c r="AS2340" s="6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</row>
    <row r="2341" spans="1:55" x14ac:dyDescent="0.2">
      <c r="A2341" s="144">
        <f t="shared" si="1246"/>
        <v>43130</v>
      </c>
      <c r="B2341" s="2">
        <f t="shared" si="1233"/>
        <v>221080.30760731947</v>
      </c>
      <c r="C2341" s="2">
        <f t="shared" si="1247"/>
        <v>149656.50235388</v>
      </c>
      <c r="D2341" s="68">
        <f>SUM(Y2341:Y$2557)</f>
        <v>24579.007303190003</v>
      </c>
      <c r="E2341" s="68">
        <f t="shared" si="1234"/>
        <v>125077.49505068999</v>
      </c>
      <c r="F2341" s="72">
        <f t="shared" si="1255"/>
        <v>4894.92</v>
      </c>
      <c r="G2341" s="3">
        <f>IF(N2341=1,VLOOKUP(A2340,[1]Plan1!$BG$69:$BI$188,3),G2340)</f>
        <v>4916.46</v>
      </c>
      <c r="H2341" s="11">
        <f t="shared" si="1256"/>
        <v>43042</v>
      </c>
      <c r="I2341" s="11">
        <f t="shared" si="1257"/>
        <v>43072</v>
      </c>
      <c r="J2341" s="26">
        <f t="shared" si="1235"/>
        <v>4.4004804981490064E-3</v>
      </c>
      <c r="K2341" s="11">
        <f t="shared" si="1248"/>
        <v>43132</v>
      </c>
      <c r="L2341" s="11">
        <f t="shared" si="1236"/>
        <v>43132</v>
      </c>
      <c r="M2341" s="1">
        <f t="shared" si="1249"/>
        <v>22</v>
      </c>
      <c r="N2341" s="1">
        <f t="shared" si="1252"/>
        <v>20</v>
      </c>
      <c r="O2341" s="2">
        <f t="shared" si="1237"/>
        <v>1.00399963</v>
      </c>
      <c r="P2341" s="10">
        <f t="shared" si="1231"/>
        <v>1.0028005099999999</v>
      </c>
      <c r="Q2341" s="10">
        <f t="shared" si="1258"/>
        <v>1.4667915821397772</v>
      </c>
      <c r="R2341" s="2">
        <f t="shared" si="1230"/>
        <v>1.4726581999999999</v>
      </c>
      <c r="S2341" s="2">
        <f t="shared" si="1253"/>
        <v>1.4542510099999999</v>
      </c>
      <c r="T2341" s="2">
        <f t="shared" si="1238"/>
        <v>217638.11970119001</v>
      </c>
      <c r="U2341" s="2">
        <f t="shared" si="1239"/>
        <v>11165.038892271432</v>
      </c>
      <c r="V2341" s="2">
        <f t="shared" si="1240"/>
        <v>59118.903671168031</v>
      </c>
      <c r="W2341" s="2">
        <f t="shared" si="1241"/>
        <v>219940.44491731946</v>
      </c>
      <c r="X2341" s="27">
        <f t="shared" si="1242"/>
        <v>0</v>
      </c>
      <c r="Y2341" s="2">
        <f t="shared" si="1254"/>
        <v>0</v>
      </c>
      <c r="Z2341" s="67">
        <f t="shared" si="1243"/>
        <v>0</v>
      </c>
      <c r="AA2341" s="2">
        <f t="shared" si="1228"/>
        <v>0</v>
      </c>
      <c r="AB2341" s="26">
        <f t="shared" si="1250"/>
        <v>6.7299999999999999E-2</v>
      </c>
      <c r="AC2341" s="27">
        <f t="shared" si="1232"/>
        <v>20</v>
      </c>
      <c r="AD2341" s="27">
        <v>252</v>
      </c>
      <c r="AE2341" s="10">
        <f t="shared" si="1259"/>
        <v>1.0051825969999999</v>
      </c>
      <c r="AF2341" s="2">
        <f t="shared" si="1229"/>
        <v>1127.9306662399999</v>
      </c>
      <c r="AG2341" s="2">
        <f t="shared" si="1244"/>
        <v>1139.8626899999999</v>
      </c>
      <c r="AH2341" s="3" t="str">
        <f t="shared" si="1245"/>
        <v>-</v>
      </c>
      <c r="AI2341" s="4" t="str">
        <f t="shared" si="1260"/>
        <v>A+J=</v>
      </c>
      <c r="AJ2341" s="11">
        <f t="shared" si="1251"/>
        <v>43136</v>
      </c>
      <c r="AK2341" s="11"/>
      <c r="AL2341" s="4"/>
      <c r="AM2341" s="1"/>
      <c r="AN2341" s="11"/>
      <c r="AO2341" s="1"/>
      <c r="AP2341" s="1"/>
      <c r="AQ2341" s="1"/>
      <c r="AR2341" s="1"/>
      <c r="AS2341" s="6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</row>
    <row r="2342" spans="1:55" x14ac:dyDescent="0.2">
      <c r="A2342" s="144">
        <f t="shared" si="1246"/>
        <v>43131</v>
      </c>
      <c r="B2342" s="2">
        <f t="shared" si="1233"/>
        <v>221174.42224185963</v>
      </c>
      <c r="C2342" s="2">
        <f t="shared" si="1247"/>
        <v>149656.50235388</v>
      </c>
      <c r="D2342" s="68">
        <f>SUM(Y2342:Y$2557)</f>
        <v>24579.007303190003</v>
      </c>
      <c r="E2342" s="68">
        <f t="shared" si="1234"/>
        <v>125077.49505068999</v>
      </c>
      <c r="F2342" s="72">
        <f t="shared" si="1255"/>
        <v>4894.92</v>
      </c>
      <c r="G2342" s="3">
        <f>IF(N2342=1,VLOOKUP(A2341,[1]Plan1!$BG$69:$BI$188,3),G2341)</f>
        <v>4916.46</v>
      </c>
      <c r="H2342" s="11">
        <f t="shared" si="1256"/>
        <v>43042</v>
      </c>
      <c r="I2342" s="11">
        <f t="shared" si="1257"/>
        <v>43072</v>
      </c>
      <c r="J2342" s="26">
        <f t="shared" si="1235"/>
        <v>4.4004804981490064E-3</v>
      </c>
      <c r="K2342" s="11">
        <f t="shared" si="1248"/>
        <v>43132</v>
      </c>
      <c r="L2342" s="11">
        <f t="shared" si="1236"/>
        <v>43132</v>
      </c>
      <c r="M2342" s="1">
        <f t="shared" si="1249"/>
        <v>22</v>
      </c>
      <c r="N2342" s="1">
        <f t="shared" si="1252"/>
        <v>21</v>
      </c>
      <c r="O2342" s="2">
        <f t="shared" si="1237"/>
        <v>1.00420003</v>
      </c>
      <c r="P2342" s="10">
        <f t="shared" si="1231"/>
        <v>1.0028005099999999</v>
      </c>
      <c r="Q2342" s="10">
        <f t="shared" si="1258"/>
        <v>1.4667915821397772</v>
      </c>
      <c r="R2342" s="2">
        <f t="shared" si="1230"/>
        <v>1.47295215</v>
      </c>
      <c r="S2342" s="2">
        <f t="shared" si="1253"/>
        <v>1.4542510099999999</v>
      </c>
      <c r="T2342" s="2">
        <f t="shared" si="1238"/>
        <v>217638.11970119001</v>
      </c>
      <c r="U2342" s="2">
        <f t="shared" si="1239"/>
        <v>11165.038892271432</v>
      </c>
      <c r="V2342" s="2">
        <f t="shared" si="1240"/>
        <v>59155.670200838191</v>
      </c>
      <c r="W2342" s="2">
        <f t="shared" si="1241"/>
        <v>219977.21144698962</v>
      </c>
      <c r="X2342" s="27">
        <f t="shared" si="1242"/>
        <v>0</v>
      </c>
      <c r="Y2342" s="2">
        <f t="shared" si="1254"/>
        <v>0</v>
      </c>
      <c r="Z2342" s="67">
        <f t="shared" si="1243"/>
        <v>0</v>
      </c>
      <c r="AA2342" s="2">
        <f t="shared" si="1228"/>
        <v>0</v>
      </c>
      <c r="AB2342" s="26">
        <f t="shared" si="1250"/>
        <v>6.7299999999999999E-2</v>
      </c>
      <c r="AC2342" s="27">
        <f t="shared" si="1232"/>
        <v>21</v>
      </c>
      <c r="AD2342" s="27">
        <v>252</v>
      </c>
      <c r="AE2342" s="10">
        <f t="shared" si="1259"/>
        <v>1.0054424310000001</v>
      </c>
      <c r="AF2342" s="2">
        <f t="shared" si="1229"/>
        <v>1184.48044944</v>
      </c>
      <c r="AG2342" s="2">
        <f t="shared" si="1244"/>
        <v>1197.21079487</v>
      </c>
      <c r="AH2342" s="3" t="str">
        <f t="shared" si="1245"/>
        <v>-</v>
      </c>
      <c r="AI2342" s="4" t="str">
        <f t="shared" si="1260"/>
        <v>A+J=</v>
      </c>
      <c r="AJ2342" s="11">
        <f t="shared" si="1251"/>
        <v>43136</v>
      </c>
      <c r="AK2342" s="11"/>
      <c r="AL2342" s="4"/>
      <c r="AM2342" s="1"/>
      <c r="AN2342" s="11"/>
      <c r="AO2342" s="1"/>
      <c r="AP2342" s="1"/>
      <c r="AQ2342" s="1"/>
      <c r="AR2342" s="1"/>
      <c r="AS2342" s="6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</row>
    <row r="2343" spans="1:55" x14ac:dyDescent="0.2">
      <c r="A2343" s="144">
        <f t="shared" si="1246"/>
        <v>43132</v>
      </c>
      <c r="B2343" s="2">
        <f t="shared" si="1233"/>
        <v>221268.57827115947</v>
      </c>
      <c r="C2343" s="2">
        <f t="shared" si="1247"/>
        <v>149656.50235388</v>
      </c>
      <c r="D2343" s="68">
        <f>SUM(Y2343:Y$2557)</f>
        <v>24579.007303190003</v>
      </c>
      <c r="E2343" s="68">
        <f t="shared" si="1234"/>
        <v>125077.49505068999</v>
      </c>
      <c r="F2343" s="72">
        <f t="shared" si="1255"/>
        <v>4894.92</v>
      </c>
      <c r="G2343" s="3">
        <f>IF(N2343=1,VLOOKUP(A2342,[1]Plan1!$BG$69:$BI$188,3),G2342)</f>
        <v>4916.46</v>
      </c>
      <c r="H2343" s="11">
        <f t="shared" si="1256"/>
        <v>43042</v>
      </c>
      <c r="I2343" s="11">
        <f t="shared" si="1257"/>
        <v>43072</v>
      </c>
      <c r="J2343" s="26">
        <f t="shared" si="1235"/>
        <v>4.4004804981490064E-3</v>
      </c>
      <c r="K2343" s="11">
        <f t="shared" si="1248"/>
        <v>43160</v>
      </c>
      <c r="L2343" s="11">
        <f t="shared" si="1236"/>
        <v>43132</v>
      </c>
      <c r="M2343" s="1">
        <f t="shared" si="1249"/>
        <v>22</v>
      </c>
      <c r="N2343" s="1">
        <f t="shared" si="1252"/>
        <v>22</v>
      </c>
      <c r="O2343" s="2">
        <f t="shared" si="1237"/>
        <v>1.0044004799999999</v>
      </c>
      <c r="P2343" s="10">
        <f t="shared" si="1231"/>
        <v>1.0028005099999999</v>
      </c>
      <c r="Q2343" s="10">
        <f t="shared" si="1258"/>
        <v>1.4667915821397772</v>
      </c>
      <c r="R2343" s="2">
        <f t="shared" si="1230"/>
        <v>1.47324616</v>
      </c>
      <c r="S2343" s="2">
        <f t="shared" si="1253"/>
        <v>1.4542510099999999</v>
      </c>
      <c r="T2343" s="2">
        <f t="shared" si="1238"/>
        <v>217638.11970119001</v>
      </c>
      <c r="U2343" s="2">
        <f t="shared" si="1239"/>
        <v>11165.038892271432</v>
      </c>
      <c r="V2343" s="2">
        <f t="shared" si="1240"/>
        <v>59192.444235158044</v>
      </c>
      <c r="W2343" s="2">
        <f t="shared" si="1241"/>
        <v>220013.98548130947</v>
      </c>
      <c r="X2343" s="27">
        <f t="shared" si="1242"/>
        <v>76</v>
      </c>
      <c r="Y2343" s="2">
        <f t="shared" si="1254"/>
        <v>2978.28032076</v>
      </c>
      <c r="Z2343" s="67">
        <f t="shared" si="1243"/>
        <v>1.9900774600000001E-2</v>
      </c>
      <c r="AA2343" s="2">
        <f t="shared" si="1228"/>
        <v>4331.1671645400002</v>
      </c>
      <c r="AB2343" s="26">
        <f t="shared" si="1250"/>
        <v>6.7299999999999999E-2</v>
      </c>
      <c r="AC2343" s="27">
        <f t="shared" si="1232"/>
        <v>22</v>
      </c>
      <c r="AD2343" s="27">
        <v>252</v>
      </c>
      <c r="AE2343" s="10">
        <f t="shared" si="1259"/>
        <v>1.005702332</v>
      </c>
      <c r="AF2343" s="2">
        <f t="shared" si="1229"/>
        <v>1241.0448143900001</v>
      </c>
      <c r="AG2343" s="2">
        <f t="shared" si="1244"/>
        <v>1254.5927898499999</v>
      </c>
      <c r="AH2343" s="3">
        <f t="shared" si="1245"/>
        <v>5572.2119789300004</v>
      </c>
      <c r="AI2343" s="4" t="str">
        <f t="shared" si="1260"/>
        <v>A+J=</v>
      </c>
      <c r="AJ2343" s="11">
        <f t="shared" si="1251"/>
        <v>43136</v>
      </c>
      <c r="AK2343" s="11"/>
      <c r="AL2343" s="4"/>
      <c r="AM2343" s="1"/>
      <c r="AN2343" s="11"/>
      <c r="AO2343" s="1"/>
      <c r="AP2343" s="1"/>
      <c r="AQ2343" s="1"/>
      <c r="AR2343" s="1"/>
      <c r="AS2343" s="6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</row>
    <row r="2344" spans="1:55" x14ac:dyDescent="0.2">
      <c r="A2344" s="144">
        <f t="shared" si="1246"/>
        <v>43133</v>
      </c>
      <c r="B2344" s="2">
        <f t="shared" si="1233"/>
        <v>215768.22956676784</v>
      </c>
      <c r="C2344" s="2">
        <f t="shared" si="1247"/>
        <v>146678.22203311999</v>
      </c>
      <c r="D2344" s="68">
        <f>SUM(Y2344:Y$2557)</f>
        <v>21600.726982430002</v>
      </c>
      <c r="E2344" s="68">
        <f t="shared" si="1234"/>
        <v>125077.49505068999</v>
      </c>
      <c r="F2344" s="72">
        <f t="shared" si="1255"/>
        <v>4916.46</v>
      </c>
      <c r="G2344" s="3">
        <f>IF(N2344=1,VLOOKUP(A2343,[1]Plan1!$BG$69:$BI$188,3),G2343)</f>
        <v>4930.72</v>
      </c>
      <c r="H2344" s="11">
        <f t="shared" si="1256"/>
        <v>43071</v>
      </c>
      <c r="I2344" s="11">
        <f t="shared" si="1257"/>
        <v>43102</v>
      </c>
      <c r="J2344" s="26">
        <f t="shared" si="1235"/>
        <v>2.9004609007294846E-3</v>
      </c>
      <c r="K2344" s="11">
        <f t="shared" si="1248"/>
        <v>43160</v>
      </c>
      <c r="L2344" s="11">
        <f t="shared" si="1236"/>
        <v>43160</v>
      </c>
      <c r="M2344" s="1">
        <f t="shared" si="1249"/>
        <v>18</v>
      </c>
      <c r="N2344" s="1">
        <f t="shared" si="1252"/>
        <v>1</v>
      </c>
      <c r="O2344" s="2">
        <f t="shared" si="1237"/>
        <v>1.00016091</v>
      </c>
      <c r="P2344" s="10">
        <f t="shared" si="1231"/>
        <v>1.0044004799999999</v>
      </c>
      <c r="Q2344" s="10">
        <f t="shared" si="1258"/>
        <v>1.4732461691611516</v>
      </c>
      <c r="R2344" s="2">
        <f t="shared" si="1230"/>
        <v>1.4734832200000001</v>
      </c>
      <c r="S2344" s="2">
        <f t="shared" si="1253"/>
        <v>1.4542510099999999</v>
      </c>
      <c r="T2344" s="2">
        <f t="shared" si="1238"/>
        <v>213306.95253666001</v>
      </c>
      <c r="U2344" s="2">
        <f t="shared" si="1239"/>
        <v>9812.1520485030778</v>
      </c>
      <c r="V2344" s="2">
        <f t="shared" si="1240"/>
        <v>59222.095106134773</v>
      </c>
      <c r="W2344" s="2">
        <f t="shared" si="1241"/>
        <v>215712.46918775784</v>
      </c>
      <c r="X2344" s="27">
        <f t="shared" si="1242"/>
        <v>0</v>
      </c>
      <c r="Y2344" s="2">
        <f t="shared" si="1254"/>
        <v>0</v>
      </c>
      <c r="Z2344" s="67">
        <f t="shared" si="1243"/>
        <v>0</v>
      </c>
      <c r="AA2344" s="2">
        <f t="shared" ref="AA2344:AA2389" si="1261">IF(Z2344&gt;0,TRUNC(Z2344*T2344,8),0)</f>
        <v>0</v>
      </c>
      <c r="AB2344" s="26">
        <f t="shared" si="1250"/>
        <v>6.7299999999999999E-2</v>
      </c>
      <c r="AC2344" s="27">
        <f t="shared" si="1232"/>
        <v>1</v>
      </c>
      <c r="AD2344" s="27">
        <v>252</v>
      </c>
      <c r="AE2344" s="10">
        <f t="shared" si="1259"/>
        <v>1.0002584940000001</v>
      </c>
      <c r="AF2344" s="2">
        <f t="shared" ref="AF2344:AF2389" si="1262">TRUNC((T2344*(AE2344-1)),8)</f>
        <v>55.138567379999998</v>
      </c>
      <c r="AG2344" s="2">
        <f t="shared" si="1244"/>
        <v>55.760379010000001</v>
      </c>
      <c r="AH2344" s="3" t="str">
        <f t="shared" si="1245"/>
        <v>-</v>
      </c>
      <c r="AI2344" s="4" t="str">
        <f t="shared" si="1260"/>
        <v>A+J=</v>
      </c>
      <c r="AJ2344" s="11">
        <f t="shared" si="1251"/>
        <v>43164</v>
      </c>
      <c r="AK2344" s="11"/>
      <c r="AL2344" s="4"/>
      <c r="AM2344" s="1"/>
      <c r="AN2344" s="11"/>
      <c r="AO2344" s="1"/>
      <c r="AP2344" s="1"/>
      <c r="AQ2344" s="1"/>
      <c r="AR2344" s="1"/>
      <c r="AS2344" s="6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</row>
    <row r="2345" spans="1:55" x14ac:dyDescent="0.2">
      <c r="A2345" s="144">
        <f t="shared" si="1246"/>
        <v>43134</v>
      </c>
      <c r="B2345" s="2">
        <f t="shared" si="1233"/>
        <v>215853.6768577293</v>
      </c>
      <c r="C2345" s="2">
        <f t="shared" si="1247"/>
        <v>146678.22203311999</v>
      </c>
      <c r="D2345" s="68">
        <f>SUM(Y2345:Y$2557)</f>
        <v>21600.726982430002</v>
      </c>
      <c r="E2345" s="68">
        <f t="shared" si="1234"/>
        <v>125077.49505068999</v>
      </c>
      <c r="F2345" s="72">
        <f t="shared" si="1255"/>
        <v>4916.46</v>
      </c>
      <c r="G2345" s="3">
        <f>IF(N2345=1,VLOOKUP(A2344,[1]Plan1!$BG$69:$BI$188,3),G2344)</f>
        <v>4930.72</v>
      </c>
      <c r="H2345" s="11">
        <f t="shared" si="1256"/>
        <v>43071</v>
      </c>
      <c r="I2345" s="11">
        <f t="shared" si="1257"/>
        <v>43102</v>
      </c>
      <c r="J2345" s="26">
        <f t="shared" si="1235"/>
        <v>2.9004609007294846E-3</v>
      </c>
      <c r="K2345" s="11">
        <f t="shared" si="1248"/>
        <v>43160</v>
      </c>
      <c r="L2345" s="11">
        <f t="shared" si="1236"/>
        <v>43160</v>
      </c>
      <c r="M2345" s="1">
        <f t="shared" si="1249"/>
        <v>18</v>
      </c>
      <c r="N2345" s="1">
        <f t="shared" si="1252"/>
        <v>2</v>
      </c>
      <c r="O2345" s="2">
        <f t="shared" si="1237"/>
        <v>1.00032185</v>
      </c>
      <c r="P2345" s="10">
        <f t="shared" si="1231"/>
        <v>1.0044004799999999</v>
      </c>
      <c r="Q2345" s="10">
        <f t="shared" si="1258"/>
        <v>1.4732461691611516</v>
      </c>
      <c r="R2345" s="2">
        <f t="shared" ref="R2345:R2408" si="1263">TRUNC(TRUNC((O2345*Q2345),15),8)</f>
        <v>1.4737203299999999</v>
      </c>
      <c r="S2345" s="2">
        <f t="shared" si="1253"/>
        <v>1.4542510099999999</v>
      </c>
      <c r="T2345" s="2">
        <f t="shared" si="1238"/>
        <v>213306.95253666001</v>
      </c>
      <c r="U2345" s="2">
        <f t="shared" si="1239"/>
        <v>9812.1520485030778</v>
      </c>
      <c r="V2345" s="2">
        <f t="shared" si="1240"/>
        <v>59251.752230986218</v>
      </c>
      <c r="W2345" s="2">
        <f t="shared" si="1241"/>
        <v>215742.1263126093</v>
      </c>
      <c r="X2345" s="27">
        <f t="shared" si="1242"/>
        <v>0</v>
      </c>
      <c r="Y2345" s="2">
        <f t="shared" si="1254"/>
        <v>0</v>
      </c>
      <c r="Z2345" s="67">
        <f t="shared" si="1243"/>
        <v>0</v>
      </c>
      <c r="AA2345" s="2">
        <f t="shared" si="1261"/>
        <v>0</v>
      </c>
      <c r="AB2345" s="26">
        <f t="shared" si="1250"/>
        <v>6.7299999999999999E-2</v>
      </c>
      <c r="AC2345" s="27">
        <f t="shared" si="1232"/>
        <v>2</v>
      </c>
      <c r="AD2345" s="27">
        <v>252</v>
      </c>
      <c r="AE2345" s="10">
        <f t="shared" si="1259"/>
        <v>1.000517055</v>
      </c>
      <c r="AF2345" s="2">
        <f t="shared" si="1262"/>
        <v>110.29142634</v>
      </c>
      <c r="AG2345" s="2">
        <f t="shared" si="1244"/>
        <v>111.55054512</v>
      </c>
      <c r="AH2345" s="3" t="str">
        <f t="shared" si="1245"/>
        <v>-</v>
      </c>
      <c r="AI2345" s="4" t="str">
        <f t="shared" si="1260"/>
        <v>A+J=</v>
      </c>
      <c r="AJ2345" s="11">
        <f t="shared" si="1251"/>
        <v>43164</v>
      </c>
      <c r="AK2345" s="11"/>
      <c r="AL2345" s="4"/>
      <c r="AM2345" s="1"/>
      <c r="AN2345" s="11"/>
      <c r="AO2345" s="1"/>
      <c r="AP2345" s="1"/>
      <c r="AQ2345" s="1"/>
      <c r="AR2345" s="1"/>
      <c r="AS2345" s="6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</row>
    <row r="2346" spans="1:55" x14ac:dyDescent="0.2">
      <c r="A2346" s="144">
        <f t="shared" si="1246"/>
        <v>43135</v>
      </c>
      <c r="B2346" s="2">
        <f t="shared" si="1233"/>
        <v>215853.6768577293</v>
      </c>
      <c r="C2346" s="2">
        <f t="shared" si="1247"/>
        <v>146678.22203311999</v>
      </c>
      <c r="D2346" s="68">
        <f>SUM(Y2346:Y$2557)</f>
        <v>21600.726982430002</v>
      </c>
      <c r="E2346" s="68">
        <f t="shared" si="1234"/>
        <v>125077.49505068999</v>
      </c>
      <c r="F2346" s="72">
        <f t="shared" si="1255"/>
        <v>4916.46</v>
      </c>
      <c r="G2346" s="3">
        <f>IF(N2346=1,VLOOKUP(A2345,[1]Plan1!$BG$69:$BI$188,3),G2345)</f>
        <v>4930.72</v>
      </c>
      <c r="H2346" s="11">
        <f t="shared" si="1256"/>
        <v>43071</v>
      </c>
      <c r="I2346" s="11">
        <f t="shared" si="1257"/>
        <v>43102</v>
      </c>
      <c r="J2346" s="26">
        <f t="shared" si="1235"/>
        <v>2.9004609007294846E-3</v>
      </c>
      <c r="K2346" s="11">
        <f t="shared" si="1248"/>
        <v>43160</v>
      </c>
      <c r="L2346" s="11">
        <f t="shared" si="1236"/>
        <v>43160</v>
      </c>
      <c r="M2346" s="1">
        <f t="shared" si="1249"/>
        <v>18</v>
      </c>
      <c r="N2346" s="1">
        <f t="shared" si="1252"/>
        <v>2</v>
      </c>
      <c r="O2346" s="2">
        <f t="shared" si="1237"/>
        <v>1.00032185</v>
      </c>
      <c r="P2346" s="10">
        <f t="shared" ref="P2346:P2409" si="1264">IF(L2346&gt;L2345,O2345,P2345)</f>
        <v>1.0044004799999999</v>
      </c>
      <c r="Q2346" s="10">
        <f t="shared" si="1258"/>
        <v>1.4732461691611516</v>
      </c>
      <c r="R2346" s="2">
        <f t="shared" si="1263"/>
        <v>1.4737203299999999</v>
      </c>
      <c r="S2346" s="2">
        <f t="shared" si="1253"/>
        <v>1.4542510099999999</v>
      </c>
      <c r="T2346" s="2">
        <f t="shared" si="1238"/>
        <v>213306.95253666001</v>
      </c>
      <c r="U2346" s="2">
        <f t="shared" si="1239"/>
        <v>9812.1520485030778</v>
      </c>
      <c r="V2346" s="2">
        <f t="shared" si="1240"/>
        <v>59251.752230986218</v>
      </c>
      <c r="W2346" s="2">
        <f t="shared" si="1241"/>
        <v>215742.1263126093</v>
      </c>
      <c r="X2346" s="27">
        <f t="shared" si="1242"/>
        <v>0</v>
      </c>
      <c r="Y2346" s="2">
        <f t="shared" si="1254"/>
        <v>0</v>
      </c>
      <c r="Z2346" s="67">
        <f t="shared" si="1243"/>
        <v>0</v>
      </c>
      <c r="AA2346" s="2">
        <f t="shared" si="1261"/>
        <v>0</v>
      </c>
      <c r="AB2346" s="26">
        <f t="shared" si="1250"/>
        <v>6.7299999999999999E-2</v>
      </c>
      <c r="AC2346" s="27">
        <f t="shared" si="1232"/>
        <v>2</v>
      </c>
      <c r="AD2346" s="27">
        <v>252</v>
      </c>
      <c r="AE2346" s="10">
        <f t="shared" si="1259"/>
        <v>1.000517055</v>
      </c>
      <c r="AF2346" s="2">
        <f t="shared" si="1262"/>
        <v>110.29142634</v>
      </c>
      <c r="AG2346" s="2">
        <f t="shared" si="1244"/>
        <v>111.55054512</v>
      </c>
      <c r="AH2346" s="3" t="str">
        <f t="shared" si="1245"/>
        <v>-</v>
      </c>
      <c r="AI2346" s="4" t="str">
        <f t="shared" si="1260"/>
        <v>A+J=</v>
      </c>
      <c r="AJ2346" s="11">
        <f t="shared" si="1251"/>
        <v>43164</v>
      </c>
      <c r="AK2346" s="11"/>
      <c r="AL2346" s="4"/>
      <c r="AM2346" s="1"/>
      <c r="AN2346" s="11"/>
      <c r="AO2346" s="1"/>
      <c r="AP2346" s="1"/>
      <c r="AQ2346" s="1"/>
      <c r="AR2346" s="1"/>
      <c r="AS2346" s="6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</row>
    <row r="2347" spans="1:55" x14ac:dyDescent="0.2">
      <c r="A2347" s="144">
        <f t="shared" si="1246"/>
        <v>43136</v>
      </c>
      <c r="B2347" s="2">
        <f t="shared" si="1233"/>
        <v>215853.6768577293</v>
      </c>
      <c r="C2347" s="2">
        <f t="shared" si="1247"/>
        <v>146678.22203311999</v>
      </c>
      <c r="D2347" s="68">
        <f>SUM(Y2347:Y$2557)</f>
        <v>21600.726982430002</v>
      </c>
      <c r="E2347" s="68">
        <f t="shared" si="1234"/>
        <v>125077.49505068999</v>
      </c>
      <c r="F2347" s="72">
        <f t="shared" si="1255"/>
        <v>4916.46</v>
      </c>
      <c r="G2347" s="3">
        <f>IF(N2347=1,VLOOKUP(A2346,[1]Plan1!$BG$69:$BI$188,3),G2346)</f>
        <v>4930.72</v>
      </c>
      <c r="H2347" s="11">
        <f t="shared" si="1256"/>
        <v>43071</v>
      </c>
      <c r="I2347" s="11">
        <f t="shared" si="1257"/>
        <v>43102</v>
      </c>
      <c r="J2347" s="26">
        <f t="shared" si="1235"/>
        <v>2.9004609007294846E-3</v>
      </c>
      <c r="K2347" s="11">
        <f t="shared" si="1248"/>
        <v>43160</v>
      </c>
      <c r="L2347" s="11">
        <f t="shared" si="1236"/>
        <v>43160</v>
      </c>
      <c r="M2347" s="1">
        <f t="shared" si="1249"/>
        <v>18</v>
      </c>
      <c r="N2347" s="1">
        <f t="shared" si="1252"/>
        <v>2</v>
      </c>
      <c r="O2347" s="2">
        <f t="shared" si="1237"/>
        <v>1.00032185</v>
      </c>
      <c r="P2347" s="10">
        <f t="shared" si="1264"/>
        <v>1.0044004799999999</v>
      </c>
      <c r="Q2347" s="10">
        <f t="shared" si="1258"/>
        <v>1.4732461691611516</v>
      </c>
      <c r="R2347" s="2">
        <f t="shared" si="1263"/>
        <v>1.4737203299999999</v>
      </c>
      <c r="S2347" s="2">
        <f t="shared" si="1253"/>
        <v>1.4542510099999999</v>
      </c>
      <c r="T2347" s="2">
        <f t="shared" si="1238"/>
        <v>213306.95253666001</v>
      </c>
      <c r="U2347" s="2">
        <f t="shared" si="1239"/>
        <v>9812.1520485030778</v>
      </c>
      <c r="V2347" s="2">
        <f t="shared" si="1240"/>
        <v>59251.752230986218</v>
      </c>
      <c r="W2347" s="2">
        <f t="shared" si="1241"/>
        <v>215742.1263126093</v>
      </c>
      <c r="X2347" s="27">
        <f t="shared" si="1242"/>
        <v>0</v>
      </c>
      <c r="Y2347" s="2">
        <f t="shared" si="1254"/>
        <v>0</v>
      </c>
      <c r="Z2347" s="67">
        <f t="shared" si="1243"/>
        <v>0</v>
      </c>
      <c r="AA2347" s="2">
        <f t="shared" si="1261"/>
        <v>0</v>
      </c>
      <c r="AB2347" s="26">
        <f t="shared" si="1250"/>
        <v>6.7299999999999999E-2</v>
      </c>
      <c r="AC2347" s="27">
        <f t="shared" si="1232"/>
        <v>2</v>
      </c>
      <c r="AD2347" s="27">
        <v>252</v>
      </c>
      <c r="AE2347" s="10">
        <f t="shared" si="1259"/>
        <v>1.000517055</v>
      </c>
      <c r="AF2347" s="2">
        <f t="shared" si="1262"/>
        <v>110.29142634</v>
      </c>
      <c r="AG2347" s="2">
        <f t="shared" si="1244"/>
        <v>111.55054512</v>
      </c>
      <c r="AH2347" s="3" t="str">
        <f t="shared" si="1245"/>
        <v>-</v>
      </c>
      <c r="AI2347" s="4" t="str">
        <f t="shared" si="1260"/>
        <v>A+J=</v>
      </c>
      <c r="AJ2347" s="11">
        <f t="shared" si="1251"/>
        <v>43164</v>
      </c>
      <c r="AK2347" s="11"/>
      <c r="AL2347" s="4"/>
      <c r="AM2347" s="1"/>
      <c r="AN2347" s="11"/>
      <c r="AO2347" s="1"/>
      <c r="AP2347" s="1"/>
      <c r="AQ2347" s="1"/>
      <c r="AR2347" s="1"/>
      <c r="AS2347" s="6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</row>
    <row r="2348" spans="1:55" x14ac:dyDescent="0.2">
      <c r="A2348" s="144">
        <f t="shared" si="1246"/>
        <v>43137</v>
      </c>
      <c r="B2348" s="2">
        <f t="shared" si="1233"/>
        <v>215939.15894873056</v>
      </c>
      <c r="C2348" s="2">
        <f t="shared" si="1247"/>
        <v>146678.22203311999</v>
      </c>
      <c r="D2348" s="68">
        <f>SUM(Y2348:Y$2557)</f>
        <v>21600.726982430002</v>
      </c>
      <c r="E2348" s="68">
        <f t="shared" si="1234"/>
        <v>125077.49505068999</v>
      </c>
      <c r="F2348" s="72">
        <f t="shared" si="1255"/>
        <v>4916.46</v>
      </c>
      <c r="G2348" s="3">
        <f>IF(N2348=1,VLOOKUP(A2347,[1]Plan1!$BG$69:$BI$188,3),G2347)</f>
        <v>4930.72</v>
      </c>
      <c r="H2348" s="11">
        <f t="shared" si="1256"/>
        <v>43071</v>
      </c>
      <c r="I2348" s="11">
        <f t="shared" si="1257"/>
        <v>43102</v>
      </c>
      <c r="J2348" s="26">
        <f t="shared" si="1235"/>
        <v>2.9004609007294846E-3</v>
      </c>
      <c r="K2348" s="11">
        <f t="shared" si="1248"/>
        <v>43160</v>
      </c>
      <c r="L2348" s="11">
        <f t="shared" si="1236"/>
        <v>43160</v>
      </c>
      <c r="M2348" s="1">
        <f t="shared" si="1249"/>
        <v>18</v>
      </c>
      <c r="N2348" s="1">
        <f t="shared" si="1252"/>
        <v>3</v>
      </c>
      <c r="O2348" s="2">
        <f t="shared" si="1237"/>
        <v>1.00048282</v>
      </c>
      <c r="P2348" s="10">
        <f t="shared" si="1264"/>
        <v>1.0044004799999999</v>
      </c>
      <c r="Q2348" s="10">
        <f t="shared" si="1258"/>
        <v>1.4732461691611516</v>
      </c>
      <c r="R2348" s="2">
        <f t="shared" si="1263"/>
        <v>1.4739574799999999</v>
      </c>
      <c r="S2348" s="2">
        <f t="shared" si="1253"/>
        <v>1.4542510099999999</v>
      </c>
      <c r="T2348" s="2">
        <f t="shared" si="1238"/>
        <v>213306.95253666001</v>
      </c>
      <c r="U2348" s="2">
        <f t="shared" si="1239"/>
        <v>9812.1520485030778</v>
      </c>
      <c r="V2348" s="2">
        <f t="shared" si="1240"/>
        <v>59281.414358937494</v>
      </c>
      <c r="W2348" s="2">
        <f t="shared" si="1241"/>
        <v>215771.78844056057</v>
      </c>
      <c r="X2348" s="27">
        <f t="shared" si="1242"/>
        <v>0</v>
      </c>
      <c r="Y2348" s="2">
        <f t="shared" si="1254"/>
        <v>0</v>
      </c>
      <c r="Z2348" s="67">
        <f t="shared" si="1243"/>
        <v>0</v>
      </c>
      <c r="AA2348" s="2">
        <f t="shared" si="1261"/>
        <v>0</v>
      </c>
      <c r="AB2348" s="26">
        <f t="shared" si="1250"/>
        <v>6.7299999999999999E-2</v>
      </c>
      <c r="AC2348" s="27">
        <f t="shared" si="1232"/>
        <v>3</v>
      </c>
      <c r="AD2348" s="27">
        <v>252</v>
      </c>
      <c r="AE2348" s="10">
        <f t="shared" si="1259"/>
        <v>1.0007756830000001</v>
      </c>
      <c r="AF2348" s="2">
        <f t="shared" si="1262"/>
        <v>165.45857685999999</v>
      </c>
      <c r="AG2348" s="2">
        <f t="shared" si="1244"/>
        <v>167.37050816999999</v>
      </c>
      <c r="AH2348" s="3" t="str">
        <f t="shared" si="1245"/>
        <v>-</v>
      </c>
      <c r="AI2348" s="4" t="str">
        <f t="shared" si="1260"/>
        <v>A+J=</v>
      </c>
      <c r="AJ2348" s="11">
        <f t="shared" si="1251"/>
        <v>43164</v>
      </c>
      <c r="AK2348" s="11"/>
      <c r="AL2348" s="4"/>
      <c r="AM2348" s="1"/>
      <c r="AN2348" s="11"/>
      <c r="AO2348" s="1"/>
      <c r="AP2348" s="1"/>
      <c r="AQ2348" s="1"/>
      <c r="AR2348" s="1"/>
      <c r="AS2348" s="6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</row>
    <row r="2349" spans="1:55" x14ac:dyDescent="0.2">
      <c r="A2349" s="144">
        <f t="shared" si="1246"/>
        <v>43138</v>
      </c>
      <c r="B2349" s="2">
        <f t="shared" si="1233"/>
        <v>216024.67563381165</v>
      </c>
      <c r="C2349" s="2">
        <f t="shared" si="1247"/>
        <v>146678.22203311999</v>
      </c>
      <c r="D2349" s="68">
        <f>SUM(Y2349:Y$2557)</f>
        <v>21600.726982430002</v>
      </c>
      <c r="E2349" s="68">
        <f t="shared" si="1234"/>
        <v>125077.49505068999</v>
      </c>
      <c r="F2349" s="72">
        <f t="shared" si="1255"/>
        <v>4916.46</v>
      </c>
      <c r="G2349" s="3">
        <f>IF(N2349=1,VLOOKUP(A2348,[1]Plan1!$BG$69:$BI$188,3),G2348)</f>
        <v>4930.72</v>
      </c>
      <c r="H2349" s="11">
        <f t="shared" si="1256"/>
        <v>43071</v>
      </c>
      <c r="I2349" s="11">
        <f t="shared" si="1257"/>
        <v>43102</v>
      </c>
      <c r="J2349" s="26">
        <f t="shared" si="1235"/>
        <v>2.9004609007294846E-3</v>
      </c>
      <c r="K2349" s="11">
        <f t="shared" si="1248"/>
        <v>43160</v>
      </c>
      <c r="L2349" s="11">
        <f t="shared" si="1236"/>
        <v>43160</v>
      </c>
      <c r="M2349" s="1">
        <f t="shared" si="1249"/>
        <v>18</v>
      </c>
      <c r="N2349" s="1">
        <f t="shared" si="1252"/>
        <v>4</v>
      </c>
      <c r="O2349" s="2">
        <f t="shared" si="1237"/>
        <v>1.0006438200000001</v>
      </c>
      <c r="P2349" s="10">
        <f t="shared" si="1264"/>
        <v>1.0044004799999999</v>
      </c>
      <c r="Q2349" s="10">
        <f t="shared" si="1258"/>
        <v>1.4732461691611516</v>
      </c>
      <c r="R2349" s="2">
        <f t="shared" si="1263"/>
        <v>1.4741946699999999</v>
      </c>
      <c r="S2349" s="2">
        <f t="shared" si="1253"/>
        <v>1.4542510099999999</v>
      </c>
      <c r="T2349" s="2">
        <f t="shared" si="1238"/>
        <v>213306.95253666001</v>
      </c>
      <c r="U2349" s="2">
        <f t="shared" si="1239"/>
        <v>9812.1520485030778</v>
      </c>
      <c r="V2349" s="2">
        <f t="shared" si="1240"/>
        <v>59311.081489988566</v>
      </c>
      <c r="W2349" s="2">
        <f t="shared" si="1241"/>
        <v>215801.45557161164</v>
      </c>
      <c r="X2349" s="27">
        <f t="shared" si="1242"/>
        <v>0</v>
      </c>
      <c r="Y2349" s="2">
        <f t="shared" si="1254"/>
        <v>0</v>
      </c>
      <c r="Z2349" s="67">
        <f t="shared" si="1243"/>
        <v>0</v>
      </c>
      <c r="AA2349" s="2">
        <f t="shared" si="1261"/>
        <v>0</v>
      </c>
      <c r="AB2349" s="26">
        <f t="shared" si="1250"/>
        <v>6.7299999999999999E-2</v>
      </c>
      <c r="AC2349" s="27">
        <f t="shared" si="1232"/>
        <v>4</v>
      </c>
      <c r="AD2349" s="27">
        <v>252</v>
      </c>
      <c r="AE2349" s="10">
        <f t="shared" si="1259"/>
        <v>1.0010343770000001</v>
      </c>
      <c r="AF2349" s="2">
        <f t="shared" si="1262"/>
        <v>220.63980563999999</v>
      </c>
      <c r="AG2349" s="2">
        <f t="shared" si="1244"/>
        <v>223.2200622</v>
      </c>
      <c r="AH2349" s="3" t="str">
        <f t="shared" si="1245"/>
        <v>-</v>
      </c>
      <c r="AI2349" s="4" t="str">
        <f t="shared" si="1260"/>
        <v>A+J=</v>
      </c>
      <c r="AJ2349" s="11">
        <f t="shared" si="1251"/>
        <v>43164</v>
      </c>
      <c r="AK2349" s="11"/>
      <c r="AL2349" s="4"/>
      <c r="AM2349" s="1"/>
      <c r="AN2349" s="11"/>
      <c r="AO2349" s="1"/>
      <c r="AP2349" s="1"/>
      <c r="AQ2349" s="1"/>
      <c r="AR2349" s="1"/>
      <c r="AS2349" s="6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</row>
    <row r="2350" spans="1:55" x14ac:dyDescent="0.2">
      <c r="A2350" s="144">
        <f t="shared" si="1246"/>
        <v>43139</v>
      </c>
      <c r="B2350" s="2">
        <f t="shared" si="1233"/>
        <v>216110.22610201756</v>
      </c>
      <c r="C2350" s="2">
        <f t="shared" si="1247"/>
        <v>146678.22203311999</v>
      </c>
      <c r="D2350" s="68">
        <f>SUM(Y2350:Y$2557)</f>
        <v>21600.726982430002</v>
      </c>
      <c r="E2350" s="68">
        <f t="shared" si="1234"/>
        <v>125077.49505068999</v>
      </c>
      <c r="F2350" s="72">
        <f t="shared" si="1255"/>
        <v>4916.46</v>
      </c>
      <c r="G2350" s="3">
        <f>IF(N2350=1,VLOOKUP(A2349,[1]Plan1!$BG$69:$BI$188,3),G2349)</f>
        <v>4930.72</v>
      </c>
      <c r="H2350" s="11">
        <f t="shared" si="1256"/>
        <v>43071</v>
      </c>
      <c r="I2350" s="11">
        <f t="shared" si="1257"/>
        <v>43102</v>
      </c>
      <c r="J2350" s="26">
        <f t="shared" si="1235"/>
        <v>2.9004609007294846E-3</v>
      </c>
      <c r="K2350" s="11">
        <f t="shared" si="1248"/>
        <v>43160</v>
      </c>
      <c r="L2350" s="11">
        <f t="shared" si="1236"/>
        <v>43160</v>
      </c>
      <c r="M2350" s="1">
        <f t="shared" si="1249"/>
        <v>18</v>
      </c>
      <c r="N2350" s="1">
        <f t="shared" si="1252"/>
        <v>5</v>
      </c>
      <c r="O2350" s="2">
        <f t="shared" si="1237"/>
        <v>1.00080484</v>
      </c>
      <c r="P2350" s="10">
        <f t="shared" si="1264"/>
        <v>1.0044004799999999</v>
      </c>
      <c r="Q2350" s="10">
        <f t="shared" si="1258"/>
        <v>1.4732461691611516</v>
      </c>
      <c r="R2350" s="2">
        <f t="shared" si="1263"/>
        <v>1.47443189</v>
      </c>
      <c r="S2350" s="2">
        <f t="shared" si="1253"/>
        <v>1.4542510099999999</v>
      </c>
      <c r="T2350" s="2">
        <f t="shared" si="1238"/>
        <v>213306.95253666001</v>
      </c>
      <c r="U2350" s="2">
        <f t="shared" si="1239"/>
        <v>9812.1520485030778</v>
      </c>
      <c r="V2350" s="2">
        <f t="shared" si="1240"/>
        <v>59340.752373364492</v>
      </c>
      <c r="W2350" s="2">
        <f t="shared" si="1241"/>
        <v>215831.12645498756</v>
      </c>
      <c r="X2350" s="27">
        <f t="shared" si="1242"/>
        <v>0</v>
      </c>
      <c r="Y2350" s="2">
        <f t="shared" si="1254"/>
        <v>0</v>
      </c>
      <c r="Z2350" s="67">
        <f t="shared" si="1243"/>
        <v>0</v>
      </c>
      <c r="AA2350" s="2">
        <f t="shared" si="1261"/>
        <v>0</v>
      </c>
      <c r="AB2350" s="26">
        <f t="shared" si="1250"/>
        <v>6.7299999999999999E-2</v>
      </c>
      <c r="AC2350" s="27">
        <f t="shared" si="1232"/>
        <v>5</v>
      </c>
      <c r="AD2350" s="27">
        <v>252</v>
      </c>
      <c r="AE2350" s="10">
        <f t="shared" si="1259"/>
        <v>1.0012931389999999</v>
      </c>
      <c r="AF2350" s="2">
        <f t="shared" si="1262"/>
        <v>275.83553928999999</v>
      </c>
      <c r="AG2350" s="2">
        <f t="shared" si="1244"/>
        <v>279.09964703000003</v>
      </c>
      <c r="AH2350" s="3" t="str">
        <f t="shared" si="1245"/>
        <v>-</v>
      </c>
      <c r="AI2350" s="4" t="str">
        <f t="shared" si="1260"/>
        <v>A+J=</v>
      </c>
      <c r="AJ2350" s="11">
        <f t="shared" si="1251"/>
        <v>43164</v>
      </c>
      <c r="AK2350" s="11"/>
      <c r="AL2350" s="4"/>
      <c r="AM2350" s="1"/>
      <c r="AN2350" s="11"/>
      <c r="AO2350" s="1"/>
      <c r="AP2350" s="1"/>
      <c r="AQ2350" s="1"/>
      <c r="AR2350" s="1"/>
      <c r="AS2350" s="6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</row>
    <row r="2351" spans="1:55" x14ac:dyDescent="0.2">
      <c r="A2351" s="144">
        <f t="shared" si="1246"/>
        <v>43140</v>
      </c>
      <c r="B2351" s="2">
        <f t="shared" si="1233"/>
        <v>216195.80993056836</v>
      </c>
      <c r="C2351" s="2">
        <f t="shared" si="1247"/>
        <v>146678.22203311999</v>
      </c>
      <c r="D2351" s="68">
        <f>SUM(Y2351:Y$2557)</f>
        <v>21600.726982430002</v>
      </c>
      <c r="E2351" s="68">
        <f t="shared" si="1234"/>
        <v>125077.49505068999</v>
      </c>
      <c r="F2351" s="72">
        <f t="shared" si="1255"/>
        <v>4916.46</v>
      </c>
      <c r="G2351" s="3">
        <f>IF(N2351=1,VLOOKUP(A2350,[1]Plan1!$BG$69:$BI$188,3),G2350)</f>
        <v>4930.72</v>
      </c>
      <c r="H2351" s="11">
        <f t="shared" si="1256"/>
        <v>43071</v>
      </c>
      <c r="I2351" s="11">
        <f t="shared" si="1257"/>
        <v>43102</v>
      </c>
      <c r="J2351" s="26">
        <f t="shared" si="1235"/>
        <v>2.9004609007294846E-3</v>
      </c>
      <c r="K2351" s="11">
        <f t="shared" si="1248"/>
        <v>43160</v>
      </c>
      <c r="L2351" s="11">
        <f t="shared" si="1236"/>
        <v>43160</v>
      </c>
      <c r="M2351" s="1">
        <f t="shared" si="1249"/>
        <v>18</v>
      </c>
      <c r="N2351" s="1">
        <f t="shared" si="1252"/>
        <v>6</v>
      </c>
      <c r="O2351" s="2">
        <f t="shared" si="1237"/>
        <v>1.0009658800000001</v>
      </c>
      <c r="P2351" s="10">
        <f t="shared" si="1264"/>
        <v>1.0044004799999999</v>
      </c>
      <c r="Q2351" s="10">
        <f t="shared" si="1258"/>
        <v>1.4732461691611516</v>
      </c>
      <c r="R2351" s="2">
        <f t="shared" si="1263"/>
        <v>1.47466914</v>
      </c>
      <c r="S2351" s="2">
        <f t="shared" si="1253"/>
        <v>1.4542510099999999</v>
      </c>
      <c r="T2351" s="2">
        <f t="shared" si="1238"/>
        <v>213306.95253666001</v>
      </c>
      <c r="U2351" s="2">
        <f t="shared" si="1239"/>
        <v>9812.1520485030778</v>
      </c>
      <c r="V2351" s="2">
        <f t="shared" si="1240"/>
        <v>59370.427009065279</v>
      </c>
      <c r="W2351" s="2">
        <f t="shared" si="1241"/>
        <v>215860.80109068836</v>
      </c>
      <c r="X2351" s="27">
        <f t="shared" si="1242"/>
        <v>0</v>
      </c>
      <c r="Y2351" s="2">
        <f t="shared" si="1254"/>
        <v>0</v>
      </c>
      <c r="Z2351" s="67">
        <f t="shared" si="1243"/>
        <v>0</v>
      </c>
      <c r="AA2351" s="2">
        <f t="shared" si="1261"/>
        <v>0</v>
      </c>
      <c r="AB2351" s="26">
        <f t="shared" si="1250"/>
        <v>6.7299999999999999E-2</v>
      </c>
      <c r="AC2351" s="27">
        <f t="shared" si="1232"/>
        <v>6</v>
      </c>
      <c r="AD2351" s="27">
        <v>252</v>
      </c>
      <c r="AE2351" s="10">
        <f t="shared" si="1259"/>
        <v>1.0015519669999999</v>
      </c>
      <c r="AF2351" s="2">
        <f t="shared" si="1262"/>
        <v>331.04535120000003</v>
      </c>
      <c r="AG2351" s="2">
        <f t="shared" si="1244"/>
        <v>335.00883987999998</v>
      </c>
      <c r="AH2351" s="3" t="str">
        <f t="shared" si="1245"/>
        <v>-</v>
      </c>
      <c r="AI2351" s="4" t="str">
        <f t="shared" si="1260"/>
        <v>A+J=</v>
      </c>
      <c r="AJ2351" s="11">
        <f t="shared" si="1251"/>
        <v>43164</v>
      </c>
      <c r="AK2351" s="11"/>
      <c r="AL2351" s="4"/>
      <c r="AM2351" s="1"/>
      <c r="AN2351" s="11"/>
      <c r="AO2351" s="1"/>
      <c r="AP2351" s="1"/>
      <c r="AQ2351" s="1"/>
      <c r="AR2351" s="1"/>
      <c r="AS2351" s="6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</row>
    <row r="2352" spans="1:55" x14ac:dyDescent="0.2">
      <c r="A2352" s="144">
        <f t="shared" si="1246"/>
        <v>43141</v>
      </c>
      <c r="B2352" s="2">
        <f t="shared" si="1233"/>
        <v>216281.42985023389</v>
      </c>
      <c r="C2352" s="2">
        <f t="shared" si="1247"/>
        <v>146678.22203311999</v>
      </c>
      <c r="D2352" s="68">
        <f>SUM(Y2352:Y$2557)</f>
        <v>21600.726982430002</v>
      </c>
      <c r="E2352" s="68">
        <f t="shared" si="1234"/>
        <v>125077.49505068999</v>
      </c>
      <c r="F2352" s="72">
        <f t="shared" si="1255"/>
        <v>4916.46</v>
      </c>
      <c r="G2352" s="3">
        <f>IF(N2352=1,VLOOKUP(A2351,[1]Plan1!$BG$69:$BI$188,3),G2351)</f>
        <v>4930.72</v>
      </c>
      <c r="H2352" s="11">
        <f t="shared" si="1256"/>
        <v>43071</v>
      </c>
      <c r="I2352" s="11">
        <f t="shared" si="1257"/>
        <v>43102</v>
      </c>
      <c r="J2352" s="26">
        <f t="shared" si="1235"/>
        <v>2.9004609007294846E-3</v>
      </c>
      <c r="K2352" s="11">
        <f t="shared" si="1248"/>
        <v>43160</v>
      </c>
      <c r="L2352" s="11">
        <f t="shared" si="1236"/>
        <v>43160</v>
      </c>
      <c r="M2352" s="1">
        <f t="shared" si="1249"/>
        <v>18</v>
      </c>
      <c r="N2352" s="1">
        <f t="shared" si="1252"/>
        <v>7</v>
      </c>
      <c r="O2352" s="2">
        <f t="shared" si="1237"/>
        <v>1.00112695</v>
      </c>
      <c r="P2352" s="10">
        <f t="shared" si="1264"/>
        <v>1.0044004799999999</v>
      </c>
      <c r="Q2352" s="10">
        <f t="shared" si="1258"/>
        <v>1.4732461691611516</v>
      </c>
      <c r="R2352" s="2">
        <f t="shared" si="1263"/>
        <v>1.47490644</v>
      </c>
      <c r="S2352" s="2">
        <f t="shared" si="1253"/>
        <v>1.4542510099999999</v>
      </c>
      <c r="T2352" s="2">
        <f t="shared" si="1238"/>
        <v>213306.95253666001</v>
      </c>
      <c r="U2352" s="2">
        <f t="shared" si="1239"/>
        <v>9812.1520485030778</v>
      </c>
      <c r="V2352" s="2">
        <f t="shared" si="1240"/>
        <v>59400.10789864081</v>
      </c>
      <c r="W2352" s="2">
        <f t="shared" si="1241"/>
        <v>215890.4819802639</v>
      </c>
      <c r="X2352" s="27">
        <f t="shared" si="1242"/>
        <v>0</v>
      </c>
      <c r="Y2352" s="2">
        <f t="shared" si="1254"/>
        <v>0</v>
      </c>
      <c r="Z2352" s="67">
        <f t="shared" si="1243"/>
        <v>0</v>
      </c>
      <c r="AA2352" s="2">
        <f t="shared" si="1261"/>
        <v>0</v>
      </c>
      <c r="AB2352" s="26">
        <f t="shared" si="1250"/>
        <v>6.7299999999999999E-2</v>
      </c>
      <c r="AC2352" s="27">
        <f t="shared" si="1232"/>
        <v>7</v>
      </c>
      <c r="AD2352" s="27">
        <v>252</v>
      </c>
      <c r="AE2352" s="10">
        <f t="shared" si="1259"/>
        <v>1.0018108619999999</v>
      </c>
      <c r="AF2352" s="2">
        <f t="shared" si="1262"/>
        <v>386.26945468000002</v>
      </c>
      <c r="AG2352" s="2">
        <f t="shared" si="1244"/>
        <v>390.94786997</v>
      </c>
      <c r="AH2352" s="3" t="str">
        <f t="shared" si="1245"/>
        <v>-</v>
      </c>
      <c r="AI2352" s="4" t="str">
        <f t="shared" si="1260"/>
        <v>A+J=</v>
      </c>
      <c r="AJ2352" s="11">
        <f t="shared" si="1251"/>
        <v>43164</v>
      </c>
      <c r="AK2352" s="11"/>
      <c r="AL2352" s="4"/>
      <c r="AM2352" s="1"/>
      <c r="AN2352" s="11"/>
      <c r="AO2352" s="1"/>
      <c r="AP2352" s="1"/>
      <c r="AQ2352" s="1"/>
      <c r="AR2352" s="1"/>
      <c r="AS2352" s="6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</row>
    <row r="2353" spans="1:55" x14ac:dyDescent="0.2">
      <c r="A2353" s="144">
        <f t="shared" si="1246"/>
        <v>43142</v>
      </c>
      <c r="B2353" s="2">
        <f t="shared" si="1233"/>
        <v>216281.42985023389</v>
      </c>
      <c r="C2353" s="2">
        <f t="shared" si="1247"/>
        <v>146678.22203311999</v>
      </c>
      <c r="D2353" s="68">
        <f>SUM(Y2353:Y$2557)</f>
        <v>21600.726982430002</v>
      </c>
      <c r="E2353" s="68">
        <f t="shared" si="1234"/>
        <v>125077.49505068999</v>
      </c>
      <c r="F2353" s="72">
        <f t="shared" si="1255"/>
        <v>4916.46</v>
      </c>
      <c r="G2353" s="3">
        <f>IF(N2353=1,VLOOKUP(A2352,[1]Plan1!$BG$69:$BI$188,3),G2352)</f>
        <v>4930.72</v>
      </c>
      <c r="H2353" s="11">
        <f t="shared" si="1256"/>
        <v>43071</v>
      </c>
      <c r="I2353" s="11">
        <f t="shared" si="1257"/>
        <v>43102</v>
      </c>
      <c r="J2353" s="26">
        <f t="shared" si="1235"/>
        <v>2.9004609007294846E-3</v>
      </c>
      <c r="K2353" s="11">
        <f t="shared" si="1248"/>
        <v>43160</v>
      </c>
      <c r="L2353" s="11">
        <f t="shared" si="1236"/>
        <v>43160</v>
      </c>
      <c r="M2353" s="1">
        <f t="shared" si="1249"/>
        <v>18</v>
      </c>
      <c r="N2353" s="1">
        <f t="shared" si="1252"/>
        <v>7</v>
      </c>
      <c r="O2353" s="2">
        <f t="shared" si="1237"/>
        <v>1.00112695</v>
      </c>
      <c r="P2353" s="10">
        <f t="shared" si="1264"/>
        <v>1.0044004799999999</v>
      </c>
      <c r="Q2353" s="10">
        <f t="shared" si="1258"/>
        <v>1.4732461691611516</v>
      </c>
      <c r="R2353" s="2">
        <f t="shared" si="1263"/>
        <v>1.47490644</v>
      </c>
      <c r="S2353" s="2">
        <f t="shared" si="1253"/>
        <v>1.4542510099999999</v>
      </c>
      <c r="T2353" s="2">
        <f t="shared" si="1238"/>
        <v>213306.95253666001</v>
      </c>
      <c r="U2353" s="2">
        <f t="shared" si="1239"/>
        <v>9812.1520485030778</v>
      </c>
      <c r="V2353" s="2">
        <f t="shared" si="1240"/>
        <v>59400.10789864081</v>
      </c>
      <c r="W2353" s="2">
        <f t="shared" si="1241"/>
        <v>215890.4819802639</v>
      </c>
      <c r="X2353" s="27">
        <f t="shared" si="1242"/>
        <v>0</v>
      </c>
      <c r="Y2353" s="2">
        <f t="shared" si="1254"/>
        <v>0</v>
      </c>
      <c r="Z2353" s="67">
        <f t="shared" si="1243"/>
        <v>0</v>
      </c>
      <c r="AA2353" s="2">
        <f t="shared" si="1261"/>
        <v>0</v>
      </c>
      <c r="AB2353" s="26">
        <f t="shared" si="1250"/>
        <v>6.7299999999999999E-2</v>
      </c>
      <c r="AC2353" s="27">
        <f t="shared" si="1232"/>
        <v>7</v>
      </c>
      <c r="AD2353" s="27">
        <v>252</v>
      </c>
      <c r="AE2353" s="10">
        <f t="shared" si="1259"/>
        <v>1.0018108619999999</v>
      </c>
      <c r="AF2353" s="2">
        <f t="shared" si="1262"/>
        <v>386.26945468000002</v>
      </c>
      <c r="AG2353" s="2">
        <f t="shared" si="1244"/>
        <v>390.94786997</v>
      </c>
      <c r="AH2353" s="3" t="str">
        <f t="shared" si="1245"/>
        <v>-</v>
      </c>
      <c r="AI2353" s="4" t="str">
        <f t="shared" si="1260"/>
        <v>A+J=</v>
      </c>
      <c r="AJ2353" s="11">
        <f t="shared" si="1251"/>
        <v>43164</v>
      </c>
      <c r="AK2353" s="11"/>
      <c r="AL2353" s="4"/>
      <c r="AM2353" s="1"/>
      <c r="AN2353" s="11"/>
      <c r="AO2353" s="1"/>
      <c r="AP2353" s="1"/>
      <c r="AQ2353" s="1"/>
      <c r="AR2353" s="1"/>
      <c r="AS2353" s="6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</row>
    <row r="2354" spans="1:55" x14ac:dyDescent="0.2">
      <c r="A2354" s="144">
        <f t="shared" si="1246"/>
        <v>43143</v>
      </c>
      <c r="B2354" s="2">
        <f t="shared" si="1233"/>
        <v>216281.42985023389</v>
      </c>
      <c r="C2354" s="2">
        <f t="shared" si="1247"/>
        <v>146678.22203311999</v>
      </c>
      <c r="D2354" s="68">
        <f>SUM(Y2354:Y$2557)</f>
        <v>21600.726982430002</v>
      </c>
      <c r="E2354" s="68">
        <f t="shared" si="1234"/>
        <v>125077.49505068999</v>
      </c>
      <c r="F2354" s="72">
        <f t="shared" si="1255"/>
        <v>4916.46</v>
      </c>
      <c r="G2354" s="3">
        <f>IF(N2354=1,VLOOKUP(A2353,[1]Plan1!$BG$69:$BI$188,3),G2353)</f>
        <v>4930.72</v>
      </c>
      <c r="H2354" s="11">
        <f t="shared" si="1256"/>
        <v>43071</v>
      </c>
      <c r="I2354" s="11">
        <f t="shared" si="1257"/>
        <v>43102</v>
      </c>
      <c r="J2354" s="26">
        <f t="shared" si="1235"/>
        <v>2.9004609007294846E-3</v>
      </c>
      <c r="K2354" s="11">
        <f t="shared" si="1248"/>
        <v>43160</v>
      </c>
      <c r="L2354" s="11">
        <f t="shared" si="1236"/>
        <v>43160</v>
      </c>
      <c r="M2354" s="1">
        <f t="shared" si="1249"/>
        <v>18</v>
      </c>
      <c r="N2354" s="1">
        <f t="shared" si="1252"/>
        <v>7</v>
      </c>
      <c r="O2354" s="2">
        <f t="shared" si="1237"/>
        <v>1.00112695</v>
      </c>
      <c r="P2354" s="10">
        <f t="shared" si="1264"/>
        <v>1.0044004799999999</v>
      </c>
      <c r="Q2354" s="10">
        <f t="shared" si="1258"/>
        <v>1.4732461691611516</v>
      </c>
      <c r="R2354" s="2">
        <f t="shared" si="1263"/>
        <v>1.47490644</v>
      </c>
      <c r="S2354" s="2">
        <f t="shared" si="1253"/>
        <v>1.4542510099999999</v>
      </c>
      <c r="T2354" s="2">
        <f t="shared" si="1238"/>
        <v>213306.95253666001</v>
      </c>
      <c r="U2354" s="2">
        <f t="shared" si="1239"/>
        <v>9812.1520485030778</v>
      </c>
      <c r="V2354" s="2">
        <f t="shared" si="1240"/>
        <v>59400.10789864081</v>
      </c>
      <c r="W2354" s="2">
        <f t="shared" si="1241"/>
        <v>215890.4819802639</v>
      </c>
      <c r="X2354" s="27">
        <f t="shared" si="1242"/>
        <v>0</v>
      </c>
      <c r="Y2354" s="2">
        <f t="shared" si="1254"/>
        <v>0</v>
      </c>
      <c r="Z2354" s="67">
        <f t="shared" si="1243"/>
        <v>0</v>
      </c>
      <c r="AA2354" s="2">
        <f t="shared" si="1261"/>
        <v>0</v>
      </c>
      <c r="AB2354" s="26">
        <f t="shared" si="1250"/>
        <v>6.7299999999999999E-2</v>
      </c>
      <c r="AC2354" s="27">
        <f t="shared" si="1232"/>
        <v>7</v>
      </c>
      <c r="AD2354" s="27">
        <v>252</v>
      </c>
      <c r="AE2354" s="10">
        <f t="shared" si="1259"/>
        <v>1.0018108619999999</v>
      </c>
      <c r="AF2354" s="2">
        <f t="shared" si="1262"/>
        <v>386.26945468000002</v>
      </c>
      <c r="AG2354" s="2">
        <f t="shared" si="1244"/>
        <v>390.94786997</v>
      </c>
      <c r="AH2354" s="3" t="str">
        <f t="shared" si="1245"/>
        <v>-</v>
      </c>
      <c r="AI2354" s="4" t="str">
        <f t="shared" si="1260"/>
        <v>A+J=</v>
      </c>
      <c r="AJ2354" s="11">
        <f t="shared" si="1251"/>
        <v>43164</v>
      </c>
      <c r="AK2354" s="11"/>
      <c r="AL2354" s="4"/>
      <c r="AM2354" s="1"/>
      <c r="AN2354" s="11"/>
      <c r="AO2354" s="1"/>
      <c r="AP2354" s="1"/>
      <c r="AQ2354" s="1"/>
      <c r="AR2354" s="1"/>
      <c r="AS2354" s="6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</row>
    <row r="2355" spans="1:55" x14ac:dyDescent="0.2">
      <c r="A2355" s="144">
        <f t="shared" si="1246"/>
        <v>43144</v>
      </c>
      <c r="B2355" s="2">
        <f t="shared" si="1233"/>
        <v>216281.42985023389</v>
      </c>
      <c r="C2355" s="2">
        <f t="shared" si="1247"/>
        <v>146678.22203311999</v>
      </c>
      <c r="D2355" s="68">
        <f>SUM(Y2355:Y$2557)</f>
        <v>21600.726982430002</v>
      </c>
      <c r="E2355" s="68">
        <f t="shared" si="1234"/>
        <v>125077.49505068999</v>
      </c>
      <c r="F2355" s="72">
        <f t="shared" si="1255"/>
        <v>4916.46</v>
      </c>
      <c r="G2355" s="3">
        <f>IF(N2355=1,VLOOKUP(A2354,[1]Plan1!$BG$69:$BI$188,3),G2354)</f>
        <v>4930.72</v>
      </c>
      <c r="H2355" s="11">
        <f t="shared" si="1256"/>
        <v>43071</v>
      </c>
      <c r="I2355" s="11">
        <f t="shared" si="1257"/>
        <v>43102</v>
      </c>
      <c r="J2355" s="26">
        <f t="shared" si="1235"/>
        <v>2.9004609007294846E-3</v>
      </c>
      <c r="K2355" s="11">
        <f t="shared" si="1248"/>
        <v>43160</v>
      </c>
      <c r="L2355" s="11">
        <f t="shared" si="1236"/>
        <v>43160</v>
      </c>
      <c r="M2355" s="1">
        <f t="shared" si="1249"/>
        <v>18</v>
      </c>
      <c r="N2355" s="1">
        <f t="shared" si="1252"/>
        <v>7</v>
      </c>
      <c r="O2355" s="2">
        <f t="shared" si="1237"/>
        <v>1.00112695</v>
      </c>
      <c r="P2355" s="10">
        <f t="shared" si="1264"/>
        <v>1.0044004799999999</v>
      </c>
      <c r="Q2355" s="10">
        <f t="shared" si="1258"/>
        <v>1.4732461691611516</v>
      </c>
      <c r="R2355" s="2">
        <f t="shared" si="1263"/>
        <v>1.47490644</v>
      </c>
      <c r="S2355" s="2">
        <f t="shared" si="1253"/>
        <v>1.4542510099999999</v>
      </c>
      <c r="T2355" s="2">
        <f t="shared" si="1238"/>
        <v>213306.95253666001</v>
      </c>
      <c r="U2355" s="2">
        <f t="shared" si="1239"/>
        <v>9812.1520485030778</v>
      </c>
      <c r="V2355" s="2">
        <f t="shared" si="1240"/>
        <v>59400.10789864081</v>
      </c>
      <c r="W2355" s="2">
        <f t="shared" si="1241"/>
        <v>215890.4819802639</v>
      </c>
      <c r="X2355" s="27">
        <f t="shared" si="1242"/>
        <v>0</v>
      </c>
      <c r="Y2355" s="2">
        <f t="shared" si="1254"/>
        <v>0</v>
      </c>
      <c r="Z2355" s="67">
        <f t="shared" si="1243"/>
        <v>0</v>
      </c>
      <c r="AA2355" s="2">
        <f t="shared" si="1261"/>
        <v>0</v>
      </c>
      <c r="AB2355" s="26">
        <f t="shared" si="1250"/>
        <v>6.7299999999999999E-2</v>
      </c>
      <c r="AC2355" s="27">
        <f t="shared" si="1232"/>
        <v>7</v>
      </c>
      <c r="AD2355" s="27">
        <v>252</v>
      </c>
      <c r="AE2355" s="10">
        <f t="shared" si="1259"/>
        <v>1.0018108619999999</v>
      </c>
      <c r="AF2355" s="2">
        <f t="shared" si="1262"/>
        <v>386.26945468000002</v>
      </c>
      <c r="AG2355" s="2">
        <f t="shared" si="1244"/>
        <v>390.94786997</v>
      </c>
      <c r="AH2355" s="3" t="str">
        <f t="shared" si="1245"/>
        <v>-</v>
      </c>
      <c r="AI2355" s="4" t="str">
        <f t="shared" si="1260"/>
        <v>A+J=</v>
      </c>
      <c r="AJ2355" s="11">
        <f t="shared" si="1251"/>
        <v>43164</v>
      </c>
      <c r="AK2355" s="11"/>
      <c r="AL2355" s="4"/>
      <c r="AM2355" s="1"/>
      <c r="AN2355" s="11"/>
      <c r="AO2355" s="1"/>
      <c r="AP2355" s="1"/>
      <c r="AQ2355" s="1"/>
      <c r="AR2355" s="1"/>
      <c r="AS2355" s="6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</row>
    <row r="2356" spans="1:55" x14ac:dyDescent="0.2">
      <c r="A2356" s="144">
        <f t="shared" si="1246"/>
        <v>43145</v>
      </c>
      <c r="B2356" s="2">
        <f t="shared" si="1233"/>
        <v>216281.42985023389</v>
      </c>
      <c r="C2356" s="2">
        <f t="shared" si="1247"/>
        <v>146678.22203311999</v>
      </c>
      <c r="D2356" s="68">
        <f>SUM(Y2356:Y$2557)</f>
        <v>21600.726982430002</v>
      </c>
      <c r="E2356" s="68">
        <f t="shared" si="1234"/>
        <v>125077.49505068999</v>
      </c>
      <c r="F2356" s="72">
        <f t="shared" si="1255"/>
        <v>4916.46</v>
      </c>
      <c r="G2356" s="3">
        <f>IF(N2356=1,VLOOKUP(A2355,[1]Plan1!$BG$69:$BI$188,3),G2355)</f>
        <v>4930.72</v>
      </c>
      <c r="H2356" s="11">
        <f t="shared" si="1256"/>
        <v>43071</v>
      </c>
      <c r="I2356" s="11">
        <f t="shared" si="1257"/>
        <v>43102</v>
      </c>
      <c r="J2356" s="26">
        <f t="shared" si="1235"/>
        <v>2.9004609007294846E-3</v>
      </c>
      <c r="K2356" s="11">
        <f t="shared" si="1248"/>
        <v>43160</v>
      </c>
      <c r="L2356" s="11">
        <f t="shared" si="1236"/>
        <v>43160</v>
      </c>
      <c r="M2356" s="1">
        <f t="shared" si="1249"/>
        <v>18</v>
      </c>
      <c r="N2356" s="1">
        <f t="shared" si="1252"/>
        <v>7</v>
      </c>
      <c r="O2356" s="2">
        <f t="shared" si="1237"/>
        <v>1.00112695</v>
      </c>
      <c r="P2356" s="10">
        <f t="shared" si="1264"/>
        <v>1.0044004799999999</v>
      </c>
      <c r="Q2356" s="10">
        <f t="shared" si="1258"/>
        <v>1.4732461691611516</v>
      </c>
      <c r="R2356" s="2">
        <f t="shared" si="1263"/>
        <v>1.47490644</v>
      </c>
      <c r="S2356" s="2">
        <f t="shared" si="1253"/>
        <v>1.4542510099999999</v>
      </c>
      <c r="T2356" s="2">
        <f t="shared" si="1238"/>
        <v>213306.95253666001</v>
      </c>
      <c r="U2356" s="2">
        <f t="shared" si="1239"/>
        <v>9812.1520485030778</v>
      </c>
      <c r="V2356" s="2">
        <f t="shared" si="1240"/>
        <v>59400.10789864081</v>
      </c>
      <c r="W2356" s="2">
        <f t="shared" si="1241"/>
        <v>215890.4819802639</v>
      </c>
      <c r="X2356" s="27">
        <f t="shared" si="1242"/>
        <v>0</v>
      </c>
      <c r="Y2356" s="2">
        <f t="shared" si="1254"/>
        <v>0</v>
      </c>
      <c r="Z2356" s="67">
        <f t="shared" si="1243"/>
        <v>0</v>
      </c>
      <c r="AA2356" s="2">
        <f t="shared" si="1261"/>
        <v>0</v>
      </c>
      <c r="AB2356" s="26">
        <f t="shared" si="1250"/>
        <v>6.7299999999999999E-2</v>
      </c>
      <c r="AC2356" s="27">
        <f t="shared" si="1232"/>
        <v>7</v>
      </c>
      <c r="AD2356" s="27">
        <v>252</v>
      </c>
      <c r="AE2356" s="10">
        <f t="shared" si="1259"/>
        <v>1.0018108619999999</v>
      </c>
      <c r="AF2356" s="2">
        <f t="shared" si="1262"/>
        <v>386.26945468000002</v>
      </c>
      <c r="AG2356" s="2">
        <f t="shared" si="1244"/>
        <v>390.94786997</v>
      </c>
      <c r="AH2356" s="3" t="str">
        <f t="shared" si="1245"/>
        <v>-</v>
      </c>
      <c r="AI2356" s="4" t="str">
        <f t="shared" si="1260"/>
        <v>A+J=</v>
      </c>
      <c r="AJ2356" s="11">
        <f t="shared" si="1251"/>
        <v>43164</v>
      </c>
      <c r="AK2356" s="11"/>
      <c r="AL2356" s="4"/>
      <c r="AM2356" s="1"/>
      <c r="AN2356" s="11"/>
      <c r="AO2356" s="1"/>
      <c r="AP2356" s="1"/>
      <c r="AQ2356" s="1"/>
      <c r="AR2356" s="1"/>
      <c r="AS2356" s="6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</row>
    <row r="2357" spans="1:55" x14ac:dyDescent="0.2">
      <c r="A2357" s="144">
        <f t="shared" si="1246"/>
        <v>43146</v>
      </c>
      <c r="B2357" s="2">
        <f t="shared" si="1233"/>
        <v>216367.0848343992</v>
      </c>
      <c r="C2357" s="2">
        <f t="shared" si="1247"/>
        <v>146678.22203311999</v>
      </c>
      <c r="D2357" s="68">
        <f>SUM(Y2357:Y$2557)</f>
        <v>21600.726982430002</v>
      </c>
      <c r="E2357" s="68">
        <f t="shared" si="1234"/>
        <v>125077.49505068999</v>
      </c>
      <c r="F2357" s="72">
        <f t="shared" si="1255"/>
        <v>4916.46</v>
      </c>
      <c r="G2357" s="3">
        <f>IF(N2357=1,VLOOKUP(A2356,[1]Plan1!$BG$69:$BI$188,3),G2356)</f>
        <v>4930.72</v>
      </c>
      <c r="H2357" s="11">
        <f t="shared" si="1256"/>
        <v>43071</v>
      </c>
      <c r="I2357" s="11">
        <f t="shared" si="1257"/>
        <v>43102</v>
      </c>
      <c r="J2357" s="26">
        <f t="shared" si="1235"/>
        <v>2.9004609007294846E-3</v>
      </c>
      <c r="K2357" s="11">
        <f t="shared" si="1248"/>
        <v>43160</v>
      </c>
      <c r="L2357" s="11">
        <f t="shared" si="1236"/>
        <v>43160</v>
      </c>
      <c r="M2357" s="1">
        <f t="shared" si="1249"/>
        <v>18</v>
      </c>
      <c r="N2357" s="1">
        <f t="shared" si="1252"/>
        <v>8</v>
      </c>
      <c r="O2357" s="2">
        <f t="shared" si="1237"/>
        <v>1.0012880500000001</v>
      </c>
      <c r="P2357" s="10">
        <f t="shared" si="1264"/>
        <v>1.0044004799999999</v>
      </c>
      <c r="Q2357" s="10">
        <f t="shared" si="1258"/>
        <v>1.4732461691611516</v>
      </c>
      <c r="R2357" s="2">
        <f t="shared" si="1263"/>
        <v>1.47514378</v>
      </c>
      <c r="S2357" s="2">
        <f t="shared" si="1253"/>
        <v>1.4542510099999999</v>
      </c>
      <c r="T2357" s="2">
        <f t="shared" si="1238"/>
        <v>213306.95253666001</v>
      </c>
      <c r="U2357" s="2">
        <f t="shared" si="1239"/>
        <v>9812.1520485030778</v>
      </c>
      <c r="V2357" s="2">
        <f t="shared" si="1240"/>
        <v>59429.793791316137</v>
      </c>
      <c r="W2357" s="2">
        <f t="shared" si="1241"/>
        <v>215920.1678729392</v>
      </c>
      <c r="X2357" s="27">
        <f t="shared" si="1242"/>
        <v>0</v>
      </c>
      <c r="Y2357" s="2">
        <f t="shared" si="1254"/>
        <v>0</v>
      </c>
      <c r="Z2357" s="67">
        <f t="shared" si="1243"/>
        <v>0</v>
      </c>
      <c r="AA2357" s="2">
        <f t="shared" si="1261"/>
        <v>0</v>
      </c>
      <c r="AB2357" s="26">
        <f t="shared" si="1250"/>
        <v>6.7299999999999999E-2</v>
      </c>
      <c r="AC2357" s="27">
        <f t="shared" si="1232"/>
        <v>8</v>
      </c>
      <c r="AD2357" s="27">
        <v>252</v>
      </c>
      <c r="AE2357" s="10">
        <f t="shared" si="1259"/>
        <v>1.002069825</v>
      </c>
      <c r="AF2357" s="2">
        <f t="shared" si="1262"/>
        <v>441.50806303000002</v>
      </c>
      <c r="AG2357" s="2">
        <f t="shared" si="1244"/>
        <v>446.91696145999998</v>
      </c>
      <c r="AH2357" s="3" t="str">
        <f t="shared" si="1245"/>
        <v>-</v>
      </c>
      <c r="AI2357" s="4" t="str">
        <f t="shared" si="1260"/>
        <v>A+J=</v>
      </c>
      <c r="AJ2357" s="11">
        <f t="shared" si="1251"/>
        <v>43164</v>
      </c>
      <c r="AK2357" s="11"/>
      <c r="AL2357" s="4"/>
      <c r="AM2357" s="1"/>
      <c r="AN2357" s="11"/>
      <c r="AO2357" s="1"/>
      <c r="AP2357" s="1"/>
      <c r="AQ2357" s="1"/>
      <c r="AR2357" s="1"/>
      <c r="AS2357" s="6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</row>
    <row r="2358" spans="1:55" x14ac:dyDescent="0.2">
      <c r="A2358" s="144">
        <f t="shared" si="1246"/>
        <v>43147</v>
      </c>
      <c r="B2358" s="2">
        <f t="shared" si="1233"/>
        <v>216452.77446110433</v>
      </c>
      <c r="C2358" s="2">
        <f t="shared" si="1247"/>
        <v>146678.22203311999</v>
      </c>
      <c r="D2358" s="68">
        <f>SUM(Y2358:Y$2557)</f>
        <v>21600.726982430002</v>
      </c>
      <c r="E2358" s="68">
        <f t="shared" si="1234"/>
        <v>125077.49505068999</v>
      </c>
      <c r="F2358" s="72">
        <f t="shared" si="1255"/>
        <v>4916.46</v>
      </c>
      <c r="G2358" s="3">
        <f>IF(N2358=1,VLOOKUP(A2357,[1]Plan1!$BG$69:$BI$188,3),G2357)</f>
        <v>4930.72</v>
      </c>
      <c r="H2358" s="11">
        <f t="shared" si="1256"/>
        <v>43071</v>
      </c>
      <c r="I2358" s="11">
        <f t="shared" si="1257"/>
        <v>43102</v>
      </c>
      <c r="J2358" s="26">
        <f t="shared" si="1235"/>
        <v>2.9004609007294846E-3</v>
      </c>
      <c r="K2358" s="11">
        <f t="shared" si="1248"/>
        <v>43160</v>
      </c>
      <c r="L2358" s="11">
        <f t="shared" si="1236"/>
        <v>43160</v>
      </c>
      <c r="M2358" s="1">
        <f t="shared" si="1249"/>
        <v>18</v>
      </c>
      <c r="N2358" s="1">
        <f t="shared" si="1252"/>
        <v>9</v>
      </c>
      <c r="O2358" s="2">
        <f t="shared" si="1237"/>
        <v>1.00144918</v>
      </c>
      <c r="P2358" s="10">
        <f t="shared" si="1264"/>
        <v>1.0044004799999999</v>
      </c>
      <c r="Q2358" s="10">
        <f t="shared" si="1258"/>
        <v>1.4732461691611516</v>
      </c>
      <c r="R2358" s="2">
        <f t="shared" si="1263"/>
        <v>1.47538116</v>
      </c>
      <c r="S2358" s="2">
        <f t="shared" si="1253"/>
        <v>1.4542510099999999</v>
      </c>
      <c r="T2358" s="2">
        <f t="shared" si="1238"/>
        <v>213306.95253666001</v>
      </c>
      <c r="U2358" s="2">
        <f t="shared" si="1239"/>
        <v>9812.1520485030778</v>
      </c>
      <c r="V2358" s="2">
        <f t="shared" si="1240"/>
        <v>59459.484687091266</v>
      </c>
      <c r="W2358" s="2">
        <f t="shared" si="1241"/>
        <v>215949.85876871433</v>
      </c>
      <c r="X2358" s="27">
        <f t="shared" si="1242"/>
        <v>0</v>
      </c>
      <c r="Y2358" s="2">
        <f t="shared" si="1254"/>
        <v>0</v>
      </c>
      <c r="Z2358" s="67">
        <f t="shared" si="1243"/>
        <v>0</v>
      </c>
      <c r="AA2358" s="2">
        <f t="shared" si="1261"/>
        <v>0</v>
      </c>
      <c r="AB2358" s="26">
        <f t="shared" si="1250"/>
        <v>6.7299999999999999E-2</v>
      </c>
      <c r="AC2358" s="27">
        <f t="shared" si="1232"/>
        <v>9</v>
      </c>
      <c r="AD2358" s="27">
        <v>252</v>
      </c>
      <c r="AE2358" s="10">
        <f t="shared" si="1259"/>
        <v>1.0023288539999999</v>
      </c>
      <c r="AF2358" s="2">
        <f t="shared" si="1262"/>
        <v>496.76074963999997</v>
      </c>
      <c r="AG2358" s="2">
        <f t="shared" si="1244"/>
        <v>502.91569239</v>
      </c>
      <c r="AH2358" s="3" t="str">
        <f t="shared" si="1245"/>
        <v>-</v>
      </c>
      <c r="AI2358" s="4" t="str">
        <f t="shared" si="1260"/>
        <v>A+J=</v>
      </c>
      <c r="AJ2358" s="11">
        <f t="shared" si="1251"/>
        <v>43164</v>
      </c>
      <c r="AK2358" s="11"/>
      <c r="AL2358" s="4"/>
      <c r="AM2358" s="1"/>
      <c r="AN2358" s="11"/>
      <c r="AO2358" s="1"/>
      <c r="AP2358" s="1"/>
      <c r="AQ2358" s="1"/>
      <c r="AR2358" s="1"/>
      <c r="AS2358" s="6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</row>
    <row r="2359" spans="1:55" x14ac:dyDescent="0.2">
      <c r="A2359" s="144">
        <f t="shared" si="1246"/>
        <v>43148</v>
      </c>
      <c r="B2359" s="2">
        <f t="shared" si="1233"/>
        <v>216538.49895608926</v>
      </c>
      <c r="C2359" s="2">
        <f t="shared" si="1247"/>
        <v>146678.22203311999</v>
      </c>
      <c r="D2359" s="68">
        <f>SUM(Y2359:Y$2557)</f>
        <v>21600.726982430002</v>
      </c>
      <c r="E2359" s="68">
        <f t="shared" si="1234"/>
        <v>125077.49505068999</v>
      </c>
      <c r="F2359" s="72">
        <f t="shared" si="1255"/>
        <v>4916.46</v>
      </c>
      <c r="G2359" s="3">
        <f>IF(N2359=1,VLOOKUP(A2358,[1]Plan1!$BG$69:$BI$188,3),G2358)</f>
        <v>4930.72</v>
      </c>
      <c r="H2359" s="11">
        <f t="shared" si="1256"/>
        <v>43071</v>
      </c>
      <c r="I2359" s="11">
        <f t="shared" si="1257"/>
        <v>43102</v>
      </c>
      <c r="J2359" s="26">
        <f t="shared" si="1235"/>
        <v>2.9004609007294846E-3</v>
      </c>
      <c r="K2359" s="11">
        <f t="shared" si="1248"/>
        <v>43160</v>
      </c>
      <c r="L2359" s="11">
        <f t="shared" si="1236"/>
        <v>43160</v>
      </c>
      <c r="M2359" s="1">
        <f t="shared" si="1249"/>
        <v>18</v>
      </c>
      <c r="N2359" s="1">
        <f t="shared" si="1252"/>
        <v>10</v>
      </c>
      <c r="O2359" s="2">
        <f t="shared" si="1237"/>
        <v>1.0016103300000001</v>
      </c>
      <c r="P2359" s="10">
        <f t="shared" si="1264"/>
        <v>1.0044004799999999</v>
      </c>
      <c r="Q2359" s="10">
        <f t="shared" si="1258"/>
        <v>1.4732461691611516</v>
      </c>
      <c r="R2359" s="2">
        <f t="shared" si="1263"/>
        <v>1.4756185799999999</v>
      </c>
      <c r="S2359" s="2">
        <f t="shared" si="1253"/>
        <v>1.4542510099999999</v>
      </c>
      <c r="T2359" s="2">
        <f t="shared" si="1238"/>
        <v>213306.95253666001</v>
      </c>
      <c r="U2359" s="2">
        <f t="shared" si="1239"/>
        <v>9812.1520485030778</v>
      </c>
      <c r="V2359" s="2">
        <f t="shared" si="1240"/>
        <v>59489.180585966191</v>
      </c>
      <c r="W2359" s="2">
        <f t="shared" si="1241"/>
        <v>215979.55466758925</v>
      </c>
      <c r="X2359" s="27">
        <f t="shared" si="1242"/>
        <v>0</v>
      </c>
      <c r="Y2359" s="2">
        <f t="shared" si="1254"/>
        <v>0</v>
      </c>
      <c r="Z2359" s="67">
        <f t="shared" si="1243"/>
        <v>0</v>
      </c>
      <c r="AA2359" s="2">
        <f t="shared" si="1261"/>
        <v>0</v>
      </c>
      <c r="AB2359" s="26">
        <f t="shared" si="1250"/>
        <v>6.7299999999999999E-2</v>
      </c>
      <c r="AC2359" s="27">
        <f t="shared" si="1232"/>
        <v>10</v>
      </c>
      <c r="AD2359" s="27">
        <v>252</v>
      </c>
      <c r="AE2359" s="10">
        <f t="shared" si="1259"/>
        <v>1.0025879499999999</v>
      </c>
      <c r="AF2359" s="2">
        <f t="shared" si="1262"/>
        <v>552.02772780999999</v>
      </c>
      <c r="AG2359" s="2">
        <f t="shared" si="1244"/>
        <v>558.94428849999997</v>
      </c>
      <c r="AH2359" s="3" t="str">
        <f t="shared" si="1245"/>
        <v>-</v>
      </c>
      <c r="AI2359" s="4" t="str">
        <f t="shared" si="1260"/>
        <v>A+J=</v>
      </c>
      <c r="AJ2359" s="11">
        <f t="shared" si="1251"/>
        <v>43164</v>
      </c>
      <c r="AK2359" s="11"/>
      <c r="AL2359" s="4"/>
      <c r="AM2359" s="1"/>
      <c r="AN2359" s="11"/>
      <c r="AO2359" s="1"/>
      <c r="AP2359" s="1"/>
      <c r="AQ2359" s="1"/>
      <c r="AR2359" s="1"/>
      <c r="AS2359" s="6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</row>
    <row r="2360" spans="1:55" x14ac:dyDescent="0.2">
      <c r="A2360" s="144">
        <f t="shared" si="1246"/>
        <v>43149</v>
      </c>
      <c r="B2360" s="2">
        <f t="shared" si="1233"/>
        <v>216538.49895608926</v>
      </c>
      <c r="C2360" s="2">
        <f t="shared" si="1247"/>
        <v>146678.22203311999</v>
      </c>
      <c r="D2360" s="68">
        <f>SUM(Y2360:Y$2557)</f>
        <v>21600.726982430002</v>
      </c>
      <c r="E2360" s="68">
        <f t="shared" si="1234"/>
        <v>125077.49505068999</v>
      </c>
      <c r="F2360" s="72">
        <f t="shared" si="1255"/>
        <v>4916.46</v>
      </c>
      <c r="G2360" s="3">
        <f>IF(N2360=1,VLOOKUP(A2359,[1]Plan1!$BG$69:$BI$188,3),G2359)</f>
        <v>4930.72</v>
      </c>
      <c r="H2360" s="11">
        <f t="shared" si="1256"/>
        <v>43071</v>
      </c>
      <c r="I2360" s="11">
        <f t="shared" si="1257"/>
        <v>43102</v>
      </c>
      <c r="J2360" s="26">
        <f t="shared" si="1235"/>
        <v>2.9004609007294846E-3</v>
      </c>
      <c r="K2360" s="11">
        <f t="shared" si="1248"/>
        <v>43160</v>
      </c>
      <c r="L2360" s="11">
        <f t="shared" si="1236"/>
        <v>43160</v>
      </c>
      <c r="M2360" s="1">
        <f t="shared" si="1249"/>
        <v>18</v>
      </c>
      <c r="N2360" s="1">
        <f t="shared" si="1252"/>
        <v>10</v>
      </c>
      <c r="O2360" s="2">
        <f t="shared" si="1237"/>
        <v>1.0016103300000001</v>
      </c>
      <c r="P2360" s="10">
        <f t="shared" si="1264"/>
        <v>1.0044004799999999</v>
      </c>
      <c r="Q2360" s="10">
        <f t="shared" si="1258"/>
        <v>1.4732461691611516</v>
      </c>
      <c r="R2360" s="2">
        <f t="shared" si="1263"/>
        <v>1.4756185799999999</v>
      </c>
      <c r="S2360" s="2">
        <f t="shared" si="1253"/>
        <v>1.4542510099999999</v>
      </c>
      <c r="T2360" s="2">
        <f t="shared" si="1238"/>
        <v>213306.95253666001</v>
      </c>
      <c r="U2360" s="2">
        <f t="shared" si="1239"/>
        <v>9812.1520485030778</v>
      </c>
      <c r="V2360" s="2">
        <f t="shared" si="1240"/>
        <v>59489.180585966191</v>
      </c>
      <c r="W2360" s="2">
        <f t="shared" si="1241"/>
        <v>215979.55466758925</v>
      </c>
      <c r="X2360" s="27">
        <f t="shared" si="1242"/>
        <v>0</v>
      </c>
      <c r="Y2360" s="2">
        <f t="shared" si="1254"/>
        <v>0</v>
      </c>
      <c r="Z2360" s="67">
        <f t="shared" si="1243"/>
        <v>0</v>
      </c>
      <c r="AA2360" s="2">
        <f t="shared" si="1261"/>
        <v>0</v>
      </c>
      <c r="AB2360" s="26">
        <f t="shared" si="1250"/>
        <v>6.7299999999999999E-2</v>
      </c>
      <c r="AC2360" s="27">
        <f t="shared" si="1232"/>
        <v>10</v>
      </c>
      <c r="AD2360" s="27">
        <v>252</v>
      </c>
      <c r="AE2360" s="10">
        <f t="shared" si="1259"/>
        <v>1.0025879499999999</v>
      </c>
      <c r="AF2360" s="2">
        <f t="shared" si="1262"/>
        <v>552.02772780999999</v>
      </c>
      <c r="AG2360" s="2">
        <f t="shared" si="1244"/>
        <v>558.94428849999997</v>
      </c>
      <c r="AH2360" s="3" t="str">
        <f t="shared" si="1245"/>
        <v>-</v>
      </c>
      <c r="AI2360" s="4" t="str">
        <f t="shared" si="1260"/>
        <v>A+J=</v>
      </c>
      <c r="AJ2360" s="11">
        <f t="shared" si="1251"/>
        <v>43164</v>
      </c>
      <c r="AK2360" s="11"/>
      <c r="AL2360" s="4"/>
      <c r="AM2360" s="1"/>
      <c r="AN2360" s="11"/>
      <c r="AO2360" s="1"/>
      <c r="AP2360" s="1"/>
      <c r="AQ2360" s="1"/>
      <c r="AR2360" s="1"/>
      <c r="AS2360" s="6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</row>
    <row r="2361" spans="1:55" x14ac:dyDescent="0.2">
      <c r="A2361" s="144">
        <f t="shared" si="1246"/>
        <v>43150</v>
      </c>
      <c r="B2361" s="2">
        <f t="shared" si="1233"/>
        <v>216538.49895608926</v>
      </c>
      <c r="C2361" s="2">
        <f t="shared" si="1247"/>
        <v>146678.22203311999</v>
      </c>
      <c r="D2361" s="68">
        <f>SUM(Y2361:Y$2557)</f>
        <v>21600.726982430002</v>
      </c>
      <c r="E2361" s="68">
        <f t="shared" si="1234"/>
        <v>125077.49505068999</v>
      </c>
      <c r="F2361" s="72">
        <f t="shared" si="1255"/>
        <v>4916.46</v>
      </c>
      <c r="G2361" s="3">
        <f>IF(N2361=1,VLOOKUP(A2360,[1]Plan1!$BG$69:$BI$188,3),G2360)</f>
        <v>4930.72</v>
      </c>
      <c r="H2361" s="11">
        <f t="shared" si="1256"/>
        <v>43071</v>
      </c>
      <c r="I2361" s="11">
        <f t="shared" si="1257"/>
        <v>43102</v>
      </c>
      <c r="J2361" s="26">
        <f t="shared" si="1235"/>
        <v>2.9004609007294846E-3</v>
      </c>
      <c r="K2361" s="11">
        <f t="shared" si="1248"/>
        <v>43160</v>
      </c>
      <c r="L2361" s="11">
        <f t="shared" si="1236"/>
        <v>43160</v>
      </c>
      <c r="M2361" s="1">
        <f t="shared" si="1249"/>
        <v>18</v>
      </c>
      <c r="N2361" s="1">
        <f t="shared" si="1252"/>
        <v>10</v>
      </c>
      <c r="O2361" s="2">
        <f t="shared" si="1237"/>
        <v>1.0016103300000001</v>
      </c>
      <c r="P2361" s="10">
        <f t="shared" si="1264"/>
        <v>1.0044004799999999</v>
      </c>
      <c r="Q2361" s="10">
        <f t="shared" si="1258"/>
        <v>1.4732461691611516</v>
      </c>
      <c r="R2361" s="2">
        <f t="shared" si="1263"/>
        <v>1.4756185799999999</v>
      </c>
      <c r="S2361" s="2">
        <f t="shared" si="1253"/>
        <v>1.4542510099999999</v>
      </c>
      <c r="T2361" s="2">
        <f t="shared" si="1238"/>
        <v>213306.95253666001</v>
      </c>
      <c r="U2361" s="2">
        <f t="shared" si="1239"/>
        <v>9812.1520485030778</v>
      </c>
      <c r="V2361" s="2">
        <f t="shared" si="1240"/>
        <v>59489.180585966191</v>
      </c>
      <c r="W2361" s="2">
        <f t="shared" si="1241"/>
        <v>215979.55466758925</v>
      </c>
      <c r="X2361" s="27">
        <f t="shared" si="1242"/>
        <v>0</v>
      </c>
      <c r="Y2361" s="2">
        <f t="shared" si="1254"/>
        <v>0</v>
      </c>
      <c r="Z2361" s="67">
        <f t="shared" si="1243"/>
        <v>0</v>
      </c>
      <c r="AA2361" s="2">
        <f t="shared" si="1261"/>
        <v>0</v>
      </c>
      <c r="AB2361" s="26">
        <f t="shared" si="1250"/>
        <v>6.7299999999999999E-2</v>
      </c>
      <c r="AC2361" s="27">
        <f t="shared" si="1232"/>
        <v>10</v>
      </c>
      <c r="AD2361" s="27">
        <v>252</v>
      </c>
      <c r="AE2361" s="10">
        <f t="shared" si="1259"/>
        <v>1.0025879499999999</v>
      </c>
      <c r="AF2361" s="2">
        <f t="shared" si="1262"/>
        <v>552.02772780999999</v>
      </c>
      <c r="AG2361" s="2">
        <f t="shared" si="1244"/>
        <v>558.94428849999997</v>
      </c>
      <c r="AH2361" s="3" t="str">
        <f t="shared" si="1245"/>
        <v>-</v>
      </c>
      <c r="AI2361" s="4" t="str">
        <f t="shared" si="1260"/>
        <v>A+J=</v>
      </c>
      <c r="AJ2361" s="11">
        <f t="shared" si="1251"/>
        <v>43164</v>
      </c>
      <c r="AK2361" s="11"/>
      <c r="AL2361" s="4"/>
      <c r="AM2361" s="1"/>
      <c r="AN2361" s="11"/>
      <c r="AO2361" s="1"/>
      <c r="AP2361" s="1"/>
      <c r="AQ2361" s="1"/>
      <c r="AR2361" s="1"/>
      <c r="AS2361" s="6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</row>
    <row r="2362" spans="1:55" x14ac:dyDescent="0.2">
      <c r="A2362" s="144">
        <f t="shared" si="1246"/>
        <v>43151</v>
      </c>
      <c r="B2362" s="2">
        <f t="shared" si="1233"/>
        <v>216624.25582054412</v>
      </c>
      <c r="C2362" s="2">
        <f t="shared" si="1247"/>
        <v>146678.22203311999</v>
      </c>
      <c r="D2362" s="68">
        <f>SUM(Y2362:Y$2557)</f>
        <v>21600.726982430002</v>
      </c>
      <c r="E2362" s="68">
        <f t="shared" si="1234"/>
        <v>125077.49505068999</v>
      </c>
      <c r="F2362" s="72">
        <f t="shared" si="1255"/>
        <v>4916.46</v>
      </c>
      <c r="G2362" s="3">
        <f>IF(N2362=1,VLOOKUP(A2361,[1]Plan1!$BG$69:$BI$188,3),G2361)</f>
        <v>4930.72</v>
      </c>
      <c r="H2362" s="11">
        <f t="shared" si="1256"/>
        <v>43071</v>
      </c>
      <c r="I2362" s="11">
        <f t="shared" si="1257"/>
        <v>43102</v>
      </c>
      <c r="J2362" s="26">
        <f t="shared" si="1235"/>
        <v>2.9004609007294846E-3</v>
      </c>
      <c r="K2362" s="11">
        <f t="shared" si="1248"/>
        <v>43160</v>
      </c>
      <c r="L2362" s="11">
        <f t="shared" si="1236"/>
        <v>43160</v>
      </c>
      <c r="M2362" s="1">
        <f t="shared" si="1249"/>
        <v>18</v>
      </c>
      <c r="N2362" s="1">
        <f t="shared" si="1252"/>
        <v>11</v>
      </c>
      <c r="O2362" s="2">
        <f t="shared" si="1237"/>
        <v>1.0017715</v>
      </c>
      <c r="P2362" s="10">
        <f t="shared" si="1264"/>
        <v>1.0044004799999999</v>
      </c>
      <c r="Q2362" s="10">
        <f t="shared" si="1258"/>
        <v>1.4732461691611516</v>
      </c>
      <c r="R2362" s="2">
        <f t="shared" si="1263"/>
        <v>1.4758560199999999</v>
      </c>
      <c r="S2362" s="2">
        <f t="shared" si="1253"/>
        <v>1.4542510099999999</v>
      </c>
      <c r="T2362" s="2">
        <f t="shared" si="1238"/>
        <v>213306.95253666001</v>
      </c>
      <c r="U2362" s="2">
        <f t="shared" si="1239"/>
        <v>9812.1520485030778</v>
      </c>
      <c r="V2362" s="2">
        <f t="shared" si="1240"/>
        <v>59518.878986391028</v>
      </c>
      <c r="W2362" s="2">
        <f t="shared" si="1241"/>
        <v>216009.25306801411</v>
      </c>
      <c r="X2362" s="27">
        <f t="shared" si="1242"/>
        <v>0</v>
      </c>
      <c r="Y2362" s="2">
        <f t="shared" si="1254"/>
        <v>0</v>
      </c>
      <c r="Z2362" s="67">
        <f t="shared" si="1243"/>
        <v>0</v>
      </c>
      <c r="AA2362" s="2">
        <f t="shared" si="1261"/>
        <v>0</v>
      </c>
      <c r="AB2362" s="26">
        <f t="shared" si="1250"/>
        <v>6.7299999999999999E-2</v>
      </c>
      <c r="AC2362" s="27">
        <f t="shared" si="1232"/>
        <v>11</v>
      </c>
      <c r="AD2362" s="27">
        <v>252</v>
      </c>
      <c r="AE2362" s="10">
        <f t="shared" si="1259"/>
        <v>1.0028471130000001</v>
      </c>
      <c r="AF2362" s="2">
        <f t="shared" si="1262"/>
        <v>607.30899754999996</v>
      </c>
      <c r="AG2362" s="2">
        <f t="shared" si="1244"/>
        <v>615.00275252999995</v>
      </c>
      <c r="AH2362" s="3" t="str">
        <f t="shared" si="1245"/>
        <v>-</v>
      </c>
      <c r="AI2362" s="4" t="str">
        <f t="shared" si="1260"/>
        <v>A+J=</v>
      </c>
      <c r="AJ2362" s="11">
        <f t="shared" si="1251"/>
        <v>43164</v>
      </c>
      <c r="AK2362" s="11"/>
      <c r="AL2362" s="4"/>
      <c r="AM2362" s="1"/>
      <c r="AN2362" s="11"/>
      <c r="AO2362" s="1"/>
      <c r="AP2362" s="1"/>
      <c r="AQ2362" s="1"/>
      <c r="AR2362" s="1"/>
      <c r="AS2362" s="6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</row>
    <row r="2363" spans="1:55" x14ac:dyDescent="0.2">
      <c r="A2363" s="144">
        <f t="shared" si="1246"/>
        <v>43152</v>
      </c>
      <c r="B2363" s="2">
        <f t="shared" si="1233"/>
        <v>216710.04882635371</v>
      </c>
      <c r="C2363" s="2">
        <f t="shared" si="1247"/>
        <v>146678.22203311999</v>
      </c>
      <c r="D2363" s="68">
        <f>SUM(Y2363:Y$2557)</f>
        <v>21600.726982430002</v>
      </c>
      <c r="E2363" s="68">
        <f t="shared" si="1234"/>
        <v>125077.49505068999</v>
      </c>
      <c r="F2363" s="72">
        <f t="shared" si="1255"/>
        <v>4916.46</v>
      </c>
      <c r="G2363" s="3">
        <f>IF(N2363=1,VLOOKUP(A2362,[1]Plan1!$BG$69:$BI$188,3),G2362)</f>
        <v>4930.72</v>
      </c>
      <c r="H2363" s="11">
        <f t="shared" si="1256"/>
        <v>43071</v>
      </c>
      <c r="I2363" s="11">
        <f t="shared" si="1257"/>
        <v>43102</v>
      </c>
      <c r="J2363" s="26">
        <f t="shared" si="1235"/>
        <v>2.9004609007294846E-3</v>
      </c>
      <c r="K2363" s="11">
        <f t="shared" si="1248"/>
        <v>43160</v>
      </c>
      <c r="L2363" s="11">
        <f t="shared" si="1236"/>
        <v>43160</v>
      </c>
      <c r="M2363" s="1">
        <f t="shared" si="1249"/>
        <v>18</v>
      </c>
      <c r="N2363" s="1">
        <f t="shared" si="1252"/>
        <v>12</v>
      </c>
      <c r="O2363" s="2">
        <f t="shared" si="1237"/>
        <v>1.0019327</v>
      </c>
      <c r="P2363" s="10">
        <f t="shared" si="1264"/>
        <v>1.0044004799999999</v>
      </c>
      <c r="Q2363" s="10">
        <f t="shared" si="1258"/>
        <v>1.4732461691611516</v>
      </c>
      <c r="R2363" s="2">
        <f t="shared" si="1263"/>
        <v>1.4760935100000001</v>
      </c>
      <c r="S2363" s="2">
        <f t="shared" si="1253"/>
        <v>1.4542510099999999</v>
      </c>
      <c r="T2363" s="2">
        <f t="shared" si="1238"/>
        <v>213306.95253666001</v>
      </c>
      <c r="U2363" s="2">
        <f t="shared" si="1239"/>
        <v>9812.1520485030778</v>
      </c>
      <c r="V2363" s="2">
        <f t="shared" si="1240"/>
        <v>59548.583640690638</v>
      </c>
      <c r="W2363" s="2">
        <f t="shared" si="1241"/>
        <v>216038.9577223137</v>
      </c>
      <c r="X2363" s="27">
        <f t="shared" si="1242"/>
        <v>0</v>
      </c>
      <c r="Y2363" s="2">
        <f t="shared" si="1254"/>
        <v>0</v>
      </c>
      <c r="Z2363" s="67">
        <f t="shared" si="1243"/>
        <v>0</v>
      </c>
      <c r="AA2363" s="2">
        <f t="shared" si="1261"/>
        <v>0</v>
      </c>
      <c r="AB2363" s="26">
        <f t="shared" si="1250"/>
        <v>6.7299999999999999E-2</v>
      </c>
      <c r="AC2363" s="27">
        <f t="shared" si="1232"/>
        <v>12</v>
      </c>
      <c r="AD2363" s="27">
        <v>252</v>
      </c>
      <c r="AE2363" s="10">
        <f t="shared" si="1259"/>
        <v>1.003106343</v>
      </c>
      <c r="AF2363" s="2">
        <f t="shared" si="1262"/>
        <v>662.60455886</v>
      </c>
      <c r="AG2363" s="2">
        <f t="shared" si="1244"/>
        <v>671.09110404</v>
      </c>
      <c r="AH2363" s="3" t="str">
        <f t="shared" si="1245"/>
        <v>-</v>
      </c>
      <c r="AI2363" s="4" t="str">
        <f t="shared" si="1260"/>
        <v>A+J=</v>
      </c>
      <c r="AJ2363" s="11">
        <f t="shared" si="1251"/>
        <v>43164</v>
      </c>
      <c r="AK2363" s="11"/>
      <c r="AL2363" s="4"/>
      <c r="AM2363" s="1"/>
      <c r="AN2363" s="11"/>
      <c r="AO2363" s="1"/>
      <c r="AP2363" s="1"/>
      <c r="AQ2363" s="1"/>
      <c r="AR2363" s="1"/>
      <c r="AS2363" s="6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</row>
    <row r="2364" spans="1:55" x14ac:dyDescent="0.2">
      <c r="A2364" s="144">
        <f t="shared" si="1246"/>
        <v>43153</v>
      </c>
      <c r="B2364" s="2">
        <f t="shared" si="1233"/>
        <v>216795.8767293831</v>
      </c>
      <c r="C2364" s="2">
        <f t="shared" si="1247"/>
        <v>146678.22203311999</v>
      </c>
      <c r="D2364" s="68">
        <f>SUM(Y2364:Y$2557)</f>
        <v>21600.726982430002</v>
      </c>
      <c r="E2364" s="68">
        <f t="shared" si="1234"/>
        <v>125077.49505068999</v>
      </c>
      <c r="F2364" s="72">
        <f t="shared" si="1255"/>
        <v>4916.46</v>
      </c>
      <c r="G2364" s="3">
        <f>IF(N2364=1,VLOOKUP(A2363,[1]Plan1!$BG$69:$BI$188,3),G2363)</f>
        <v>4930.72</v>
      </c>
      <c r="H2364" s="11">
        <f t="shared" si="1256"/>
        <v>43071</v>
      </c>
      <c r="I2364" s="11">
        <f t="shared" si="1257"/>
        <v>43102</v>
      </c>
      <c r="J2364" s="26">
        <f t="shared" si="1235"/>
        <v>2.9004609007294846E-3</v>
      </c>
      <c r="K2364" s="11">
        <f t="shared" si="1248"/>
        <v>43160</v>
      </c>
      <c r="L2364" s="11">
        <f t="shared" si="1236"/>
        <v>43160</v>
      </c>
      <c r="M2364" s="1">
        <f t="shared" si="1249"/>
        <v>18</v>
      </c>
      <c r="N2364" s="1">
        <f t="shared" si="1252"/>
        <v>13</v>
      </c>
      <c r="O2364" s="2">
        <f t="shared" si="1237"/>
        <v>1.00209393</v>
      </c>
      <c r="P2364" s="10">
        <f t="shared" si="1264"/>
        <v>1.0044004799999999</v>
      </c>
      <c r="Q2364" s="10">
        <f t="shared" si="1258"/>
        <v>1.4732461691611516</v>
      </c>
      <c r="R2364" s="2">
        <f t="shared" si="1263"/>
        <v>1.47633104</v>
      </c>
      <c r="S2364" s="2">
        <f t="shared" si="1253"/>
        <v>1.4542510099999999</v>
      </c>
      <c r="T2364" s="2">
        <f t="shared" si="1238"/>
        <v>213306.95253666001</v>
      </c>
      <c r="U2364" s="2">
        <f t="shared" si="1239"/>
        <v>9812.1520485030778</v>
      </c>
      <c r="V2364" s="2">
        <f t="shared" si="1240"/>
        <v>59578.293298090022</v>
      </c>
      <c r="W2364" s="2">
        <f t="shared" si="1241"/>
        <v>216068.66737971309</v>
      </c>
      <c r="X2364" s="27">
        <f t="shared" si="1242"/>
        <v>0</v>
      </c>
      <c r="Y2364" s="2">
        <f t="shared" si="1254"/>
        <v>0</v>
      </c>
      <c r="Z2364" s="67">
        <f t="shared" si="1243"/>
        <v>0</v>
      </c>
      <c r="AA2364" s="2">
        <f t="shared" si="1261"/>
        <v>0</v>
      </c>
      <c r="AB2364" s="26">
        <f t="shared" si="1250"/>
        <v>6.7299999999999999E-2</v>
      </c>
      <c r="AC2364" s="27">
        <f t="shared" ref="AC2364:AC2427" si="1265">N2364</f>
        <v>13</v>
      </c>
      <c r="AD2364" s="27">
        <v>252</v>
      </c>
      <c r="AE2364" s="10">
        <f t="shared" si="1259"/>
        <v>1.0033656399999999</v>
      </c>
      <c r="AF2364" s="2">
        <f t="shared" si="1262"/>
        <v>717.91441172999998</v>
      </c>
      <c r="AG2364" s="2">
        <f t="shared" si="1244"/>
        <v>727.20934967000005</v>
      </c>
      <c r="AH2364" s="3" t="str">
        <f t="shared" si="1245"/>
        <v>-</v>
      </c>
      <c r="AI2364" s="4" t="str">
        <f t="shared" si="1260"/>
        <v>A+J=</v>
      </c>
      <c r="AJ2364" s="11">
        <f t="shared" si="1251"/>
        <v>43164</v>
      </c>
      <c r="AK2364" s="11"/>
      <c r="AL2364" s="4"/>
      <c r="AM2364" s="1"/>
      <c r="AN2364" s="11"/>
      <c r="AO2364" s="1"/>
      <c r="AP2364" s="1"/>
      <c r="AQ2364" s="1"/>
      <c r="AR2364" s="1"/>
      <c r="AS2364" s="6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</row>
    <row r="2365" spans="1:55" x14ac:dyDescent="0.2">
      <c r="A2365" s="144">
        <f t="shared" si="1246"/>
        <v>43154</v>
      </c>
      <c r="B2365" s="2">
        <f t="shared" si="1233"/>
        <v>216881.73828418733</v>
      </c>
      <c r="C2365" s="2">
        <f t="shared" si="1247"/>
        <v>146678.22203311999</v>
      </c>
      <c r="D2365" s="68">
        <f>SUM(Y2365:Y$2557)</f>
        <v>21600.726982430002</v>
      </c>
      <c r="E2365" s="68">
        <f t="shared" si="1234"/>
        <v>125077.49505068999</v>
      </c>
      <c r="F2365" s="72">
        <f t="shared" si="1255"/>
        <v>4916.46</v>
      </c>
      <c r="G2365" s="3">
        <f>IF(N2365=1,VLOOKUP(A2364,[1]Plan1!$BG$69:$BI$188,3),G2364)</f>
        <v>4930.72</v>
      </c>
      <c r="H2365" s="11">
        <f t="shared" si="1256"/>
        <v>43071</v>
      </c>
      <c r="I2365" s="11">
        <f t="shared" si="1257"/>
        <v>43102</v>
      </c>
      <c r="J2365" s="26">
        <f t="shared" si="1235"/>
        <v>2.9004609007294846E-3</v>
      </c>
      <c r="K2365" s="11">
        <f t="shared" si="1248"/>
        <v>43160</v>
      </c>
      <c r="L2365" s="11">
        <f t="shared" si="1236"/>
        <v>43160</v>
      </c>
      <c r="M2365" s="1">
        <f t="shared" si="1249"/>
        <v>18</v>
      </c>
      <c r="N2365" s="1">
        <f t="shared" si="1252"/>
        <v>14</v>
      </c>
      <c r="O2365" s="2">
        <f t="shared" si="1237"/>
        <v>1.0022551799999999</v>
      </c>
      <c r="P2365" s="10">
        <f t="shared" si="1264"/>
        <v>1.0044004799999999</v>
      </c>
      <c r="Q2365" s="10">
        <f t="shared" si="1258"/>
        <v>1.4732461691611516</v>
      </c>
      <c r="R2365" s="2">
        <f t="shared" si="1263"/>
        <v>1.4765686</v>
      </c>
      <c r="S2365" s="2">
        <f t="shared" si="1253"/>
        <v>1.4542510099999999</v>
      </c>
      <c r="T2365" s="2">
        <f t="shared" si="1238"/>
        <v>213306.95253666001</v>
      </c>
      <c r="U2365" s="2">
        <f t="shared" si="1239"/>
        <v>9812.1520485030778</v>
      </c>
      <c r="V2365" s="2">
        <f t="shared" si="1240"/>
        <v>59608.00670781426</v>
      </c>
      <c r="W2365" s="2">
        <f t="shared" si="1241"/>
        <v>216098.38078943733</v>
      </c>
      <c r="X2365" s="27">
        <f t="shared" si="1242"/>
        <v>0</v>
      </c>
      <c r="Y2365" s="2">
        <f t="shared" si="1254"/>
        <v>0</v>
      </c>
      <c r="Z2365" s="67">
        <f t="shared" si="1243"/>
        <v>0</v>
      </c>
      <c r="AA2365" s="2">
        <f t="shared" si="1261"/>
        <v>0</v>
      </c>
      <c r="AB2365" s="26">
        <f t="shared" si="1250"/>
        <v>6.7299999999999999E-2</v>
      </c>
      <c r="AC2365" s="27">
        <f t="shared" si="1265"/>
        <v>14</v>
      </c>
      <c r="AD2365" s="27">
        <v>252</v>
      </c>
      <c r="AE2365" s="10">
        <f t="shared" si="1259"/>
        <v>1.0036250040000001</v>
      </c>
      <c r="AF2365" s="2">
        <f t="shared" si="1262"/>
        <v>773.23855617000004</v>
      </c>
      <c r="AG2365" s="2">
        <f t="shared" si="1244"/>
        <v>783.35749475</v>
      </c>
      <c r="AH2365" s="3" t="str">
        <f t="shared" si="1245"/>
        <v>-</v>
      </c>
      <c r="AI2365" s="4" t="str">
        <f t="shared" si="1260"/>
        <v>A+J=</v>
      </c>
      <c r="AJ2365" s="11">
        <f t="shared" si="1251"/>
        <v>43164</v>
      </c>
      <c r="AK2365" s="11"/>
      <c r="AL2365" s="4"/>
      <c r="AM2365" s="1"/>
      <c r="AN2365" s="11"/>
      <c r="AO2365" s="1"/>
      <c r="AP2365" s="1"/>
      <c r="AQ2365" s="1"/>
      <c r="AR2365" s="1"/>
      <c r="AS2365" s="6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</row>
    <row r="2366" spans="1:55" x14ac:dyDescent="0.2">
      <c r="A2366" s="144">
        <f t="shared" si="1246"/>
        <v>43155</v>
      </c>
      <c r="B2366" s="2">
        <f t="shared" si="1233"/>
        <v>216967.63475528135</v>
      </c>
      <c r="C2366" s="2">
        <f t="shared" si="1247"/>
        <v>146678.22203311999</v>
      </c>
      <c r="D2366" s="68">
        <f>SUM(Y2366:Y$2557)</f>
        <v>21600.726982430002</v>
      </c>
      <c r="E2366" s="68">
        <f t="shared" si="1234"/>
        <v>125077.49505068999</v>
      </c>
      <c r="F2366" s="72">
        <f t="shared" si="1255"/>
        <v>4916.46</v>
      </c>
      <c r="G2366" s="3">
        <f>IF(N2366=1,VLOOKUP(A2365,[1]Plan1!$BG$69:$BI$188,3),G2365)</f>
        <v>4930.72</v>
      </c>
      <c r="H2366" s="11">
        <f t="shared" si="1256"/>
        <v>43071</v>
      </c>
      <c r="I2366" s="11">
        <f t="shared" si="1257"/>
        <v>43102</v>
      </c>
      <c r="J2366" s="26">
        <f t="shared" si="1235"/>
        <v>2.9004609007294846E-3</v>
      </c>
      <c r="K2366" s="11">
        <f t="shared" si="1248"/>
        <v>43160</v>
      </c>
      <c r="L2366" s="11">
        <f t="shared" si="1236"/>
        <v>43160</v>
      </c>
      <c r="M2366" s="1">
        <f t="shared" si="1249"/>
        <v>18</v>
      </c>
      <c r="N2366" s="1">
        <f t="shared" si="1252"/>
        <v>15</v>
      </c>
      <c r="O2366" s="2">
        <f t="shared" si="1237"/>
        <v>1.0024164600000001</v>
      </c>
      <c r="P2366" s="10">
        <f t="shared" si="1264"/>
        <v>1.0044004799999999</v>
      </c>
      <c r="Q2366" s="10">
        <f t="shared" si="1258"/>
        <v>1.4732461691611516</v>
      </c>
      <c r="R2366" s="2">
        <f t="shared" si="1263"/>
        <v>1.4768062</v>
      </c>
      <c r="S2366" s="2">
        <f t="shared" si="1253"/>
        <v>1.4542510099999999</v>
      </c>
      <c r="T2366" s="2">
        <f t="shared" si="1238"/>
        <v>213306.95253666001</v>
      </c>
      <c r="U2366" s="2">
        <f t="shared" si="1239"/>
        <v>9812.1520485030778</v>
      </c>
      <c r="V2366" s="2">
        <f t="shared" si="1240"/>
        <v>59637.725120638293</v>
      </c>
      <c r="W2366" s="2">
        <f t="shared" si="1241"/>
        <v>216128.09920226136</v>
      </c>
      <c r="X2366" s="27">
        <f t="shared" si="1242"/>
        <v>0</v>
      </c>
      <c r="Y2366" s="2">
        <f t="shared" si="1254"/>
        <v>0</v>
      </c>
      <c r="Z2366" s="67">
        <f t="shared" si="1243"/>
        <v>0</v>
      </c>
      <c r="AA2366" s="2">
        <f t="shared" si="1261"/>
        <v>0</v>
      </c>
      <c r="AB2366" s="26">
        <f t="shared" si="1250"/>
        <v>6.7299999999999999E-2</v>
      </c>
      <c r="AC2366" s="27">
        <f t="shared" si="1265"/>
        <v>15</v>
      </c>
      <c r="AD2366" s="27">
        <v>252</v>
      </c>
      <c r="AE2366" s="10">
        <f t="shared" si="1259"/>
        <v>1.003884435</v>
      </c>
      <c r="AF2366" s="2">
        <f t="shared" si="1262"/>
        <v>828.57699217000004</v>
      </c>
      <c r="AG2366" s="2">
        <f t="shared" si="1244"/>
        <v>839.53555301999995</v>
      </c>
      <c r="AH2366" s="3" t="str">
        <f t="shared" si="1245"/>
        <v>-</v>
      </c>
      <c r="AI2366" s="4" t="str">
        <f t="shared" si="1260"/>
        <v>A+J=</v>
      </c>
      <c r="AJ2366" s="11">
        <f t="shared" si="1251"/>
        <v>43164</v>
      </c>
      <c r="AK2366" s="11"/>
      <c r="AL2366" s="4"/>
      <c r="AM2366" s="1"/>
      <c r="AN2366" s="11"/>
      <c r="AO2366" s="1"/>
      <c r="AP2366" s="1"/>
      <c r="AQ2366" s="1"/>
      <c r="AR2366" s="1"/>
      <c r="AS2366" s="6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</row>
    <row r="2367" spans="1:55" x14ac:dyDescent="0.2">
      <c r="A2367" s="144">
        <f t="shared" si="1246"/>
        <v>43156</v>
      </c>
      <c r="B2367" s="2">
        <f t="shared" si="1233"/>
        <v>216967.63475528135</v>
      </c>
      <c r="C2367" s="2">
        <f t="shared" si="1247"/>
        <v>146678.22203311999</v>
      </c>
      <c r="D2367" s="68">
        <f>SUM(Y2367:Y$2557)</f>
        <v>21600.726982430002</v>
      </c>
      <c r="E2367" s="68">
        <f t="shared" si="1234"/>
        <v>125077.49505068999</v>
      </c>
      <c r="F2367" s="72">
        <f t="shared" si="1255"/>
        <v>4916.46</v>
      </c>
      <c r="G2367" s="3">
        <f>IF(N2367=1,VLOOKUP(A2366,[1]Plan1!$BG$69:$BI$188,3),G2366)</f>
        <v>4930.72</v>
      </c>
      <c r="H2367" s="11">
        <f t="shared" si="1256"/>
        <v>43071</v>
      </c>
      <c r="I2367" s="11">
        <f t="shared" si="1257"/>
        <v>43102</v>
      </c>
      <c r="J2367" s="26">
        <f t="shared" si="1235"/>
        <v>2.9004609007294846E-3</v>
      </c>
      <c r="K2367" s="11">
        <f t="shared" si="1248"/>
        <v>43160</v>
      </c>
      <c r="L2367" s="11">
        <f t="shared" si="1236"/>
        <v>43160</v>
      </c>
      <c r="M2367" s="1">
        <f t="shared" si="1249"/>
        <v>18</v>
      </c>
      <c r="N2367" s="1">
        <f t="shared" si="1252"/>
        <v>15</v>
      </c>
      <c r="O2367" s="2">
        <f t="shared" si="1237"/>
        <v>1.0024164600000001</v>
      </c>
      <c r="P2367" s="10">
        <f t="shared" si="1264"/>
        <v>1.0044004799999999</v>
      </c>
      <c r="Q2367" s="10">
        <f t="shared" si="1258"/>
        <v>1.4732461691611516</v>
      </c>
      <c r="R2367" s="2">
        <f t="shared" si="1263"/>
        <v>1.4768062</v>
      </c>
      <c r="S2367" s="2">
        <f t="shared" si="1253"/>
        <v>1.4542510099999999</v>
      </c>
      <c r="T2367" s="2">
        <f t="shared" si="1238"/>
        <v>213306.95253666001</v>
      </c>
      <c r="U2367" s="2">
        <f t="shared" si="1239"/>
        <v>9812.1520485030778</v>
      </c>
      <c r="V2367" s="2">
        <f t="shared" si="1240"/>
        <v>59637.725120638293</v>
      </c>
      <c r="W2367" s="2">
        <f t="shared" si="1241"/>
        <v>216128.09920226136</v>
      </c>
      <c r="X2367" s="27">
        <f t="shared" si="1242"/>
        <v>0</v>
      </c>
      <c r="Y2367" s="2">
        <f t="shared" si="1254"/>
        <v>0</v>
      </c>
      <c r="Z2367" s="67">
        <f t="shared" si="1243"/>
        <v>0</v>
      </c>
      <c r="AA2367" s="2">
        <f t="shared" si="1261"/>
        <v>0</v>
      </c>
      <c r="AB2367" s="26">
        <f t="shared" si="1250"/>
        <v>6.7299999999999999E-2</v>
      </c>
      <c r="AC2367" s="27">
        <f t="shared" si="1265"/>
        <v>15</v>
      </c>
      <c r="AD2367" s="27">
        <v>252</v>
      </c>
      <c r="AE2367" s="10">
        <f t="shared" si="1259"/>
        <v>1.003884435</v>
      </c>
      <c r="AF2367" s="2">
        <f t="shared" si="1262"/>
        <v>828.57699217000004</v>
      </c>
      <c r="AG2367" s="2">
        <f t="shared" si="1244"/>
        <v>839.53555301999995</v>
      </c>
      <c r="AH2367" s="3" t="str">
        <f t="shared" si="1245"/>
        <v>-</v>
      </c>
      <c r="AI2367" s="4" t="str">
        <f t="shared" si="1260"/>
        <v>A+J=</v>
      </c>
      <c r="AJ2367" s="11">
        <f t="shared" si="1251"/>
        <v>43164</v>
      </c>
      <c r="AK2367" s="11"/>
      <c r="AL2367" s="4"/>
      <c r="AM2367" s="1"/>
      <c r="AN2367" s="11"/>
      <c r="AO2367" s="1"/>
      <c r="AP2367" s="1"/>
      <c r="AQ2367" s="1"/>
      <c r="AR2367" s="1"/>
      <c r="AS2367" s="6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</row>
    <row r="2368" spans="1:55" x14ac:dyDescent="0.2">
      <c r="A2368" s="144">
        <f t="shared" si="1246"/>
        <v>43157</v>
      </c>
      <c r="B2368" s="2">
        <f t="shared" si="1233"/>
        <v>216967.63475528135</v>
      </c>
      <c r="C2368" s="2">
        <f t="shared" si="1247"/>
        <v>146678.22203311999</v>
      </c>
      <c r="D2368" s="68">
        <f>SUM(Y2368:Y$2557)</f>
        <v>21600.726982430002</v>
      </c>
      <c r="E2368" s="68">
        <f t="shared" si="1234"/>
        <v>125077.49505068999</v>
      </c>
      <c r="F2368" s="72">
        <f t="shared" si="1255"/>
        <v>4916.46</v>
      </c>
      <c r="G2368" s="3">
        <f>IF(N2368=1,VLOOKUP(A2367,[1]Plan1!$BG$69:$BI$188,3),G2367)</f>
        <v>4930.72</v>
      </c>
      <c r="H2368" s="11">
        <f t="shared" si="1256"/>
        <v>43071</v>
      </c>
      <c r="I2368" s="11">
        <f t="shared" si="1257"/>
        <v>43102</v>
      </c>
      <c r="J2368" s="26">
        <f t="shared" si="1235"/>
        <v>2.9004609007294846E-3</v>
      </c>
      <c r="K2368" s="11">
        <f t="shared" si="1248"/>
        <v>43160</v>
      </c>
      <c r="L2368" s="11">
        <f t="shared" si="1236"/>
        <v>43160</v>
      </c>
      <c r="M2368" s="1">
        <f t="shared" si="1249"/>
        <v>18</v>
      </c>
      <c r="N2368" s="1">
        <f t="shared" si="1252"/>
        <v>15</v>
      </c>
      <c r="O2368" s="2">
        <f t="shared" si="1237"/>
        <v>1.0024164600000001</v>
      </c>
      <c r="P2368" s="10">
        <f t="shared" si="1264"/>
        <v>1.0044004799999999</v>
      </c>
      <c r="Q2368" s="10">
        <f t="shared" si="1258"/>
        <v>1.4732461691611516</v>
      </c>
      <c r="R2368" s="2">
        <f t="shared" si="1263"/>
        <v>1.4768062</v>
      </c>
      <c r="S2368" s="2">
        <f t="shared" si="1253"/>
        <v>1.4542510099999999</v>
      </c>
      <c r="T2368" s="2">
        <f t="shared" si="1238"/>
        <v>213306.95253666001</v>
      </c>
      <c r="U2368" s="2">
        <f t="shared" si="1239"/>
        <v>9812.1520485030778</v>
      </c>
      <c r="V2368" s="2">
        <f t="shared" si="1240"/>
        <v>59637.725120638293</v>
      </c>
      <c r="W2368" s="2">
        <f t="shared" si="1241"/>
        <v>216128.09920226136</v>
      </c>
      <c r="X2368" s="27">
        <f t="shared" si="1242"/>
        <v>0</v>
      </c>
      <c r="Y2368" s="2">
        <f t="shared" si="1254"/>
        <v>0</v>
      </c>
      <c r="Z2368" s="67">
        <f t="shared" si="1243"/>
        <v>0</v>
      </c>
      <c r="AA2368" s="2">
        <f t="shared" si="1261"/>
        <v>0</v>
      </c>
      <c r="AB2368" s="26">
        <f t="shared" si="1250"/>
        <v>6.7299999999999999E-2</v>
      </c>
      <c r="AC2368" s="27">
        <f t="shared" si="1265"/>
        <v>15</v>
      </c>
      <c r="AD2368" s="27">
        <v>252</v>
      </c>
      <c r="AE2368" s="10">
        <f t="shared" si="1259"/>
        <v>1.003884435</v>
      </c>
      <c r="AF2368" s="2">
        <f t="shared" si="1262"/>
        <v>828.57699217000004</v>
      </c>
      <c r="AG2368" s="2">
        <f t="shared" si="1244"/>
        <v>839.53555301999995</v>
      </c>
      <c r="AH2368" s="3" t="str">
        <f t="shared" si="1245"/>
        <v>-</v>
      </c>
      <c r="AI2368" s="4" t="str">
        <f t="shared" si="1260"/>
        <v>A+J=</v>
      </c>
      <c r="AJ2368" s="11">
        <f t="shared" si="1251"/>
        <v>43164</v>
      </c>
      <c r="AK2368" s="11"/>
      <c r="AL2368" s="4"/>
      <c r="AM2368" s="1"/>
      <c r="AN2368" s="11"/>
      <c r="AO2368" s="1"/>
      <c r="AP2368" s="1"/>
      <c r="AQ2368" s="1"/>
      <c r="AR2368" s="1"/>
      <c r="AS2368" s="6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</row>
    <row r="2369" spans="1:55" x14ac:dyDescent="0.2">
      <c r="A2369" s="144">
        <f t="shared" si="1246"/>
        <v>43158</v>
      </c>
      <c r="B2369" s="2">
        <f t="shared" si="1233"/>
        <v>217053.56762465017</v>
      </c>
      <c r="C2369" s="2">
        <f t="shared" si="1247"/>
        <v>146678.22203311999</v>
      </c>
      <c r="D2369" s="68">
        <f>SUM(Y2369:Y$2557)</f>
        <v>21600.726982430002</v>
      </c>
      <c r="E2369" s="68">
        <f t="shared" si="1234"/>
        <v>125077.49505068999</v>
      </c>
      <c r="F2369" s="72">
        <f t="shared" si="1255"/>
        <v>4916.46</v>
      </c>
      <c r="G2369" s="3">
        <f>IF(N2369=1,VLOOKUP(A2368,[1]Plan1!$BG$69:$BI$188,3),G2368)</f>
        <v>4930.72</v>
      </c>
      <c r="H2369" s="11">
        <f t="shared" si="1256"/>
        <v>43071</v>
      </c>
      <c r="I2369" s="11">
        <f t="shared" si="1257"/>
        <v>43102</v>
      </c>
      <c r="J2369" s="26">
        <f t="shared" si="1235"/>
        <v>2.9004609007294846E-3</v>
      </c>
      <c r="K2369" s="11">
        <f t="shared" si="1248"/>
        <v>43160</v>
      </c>
      <c r="L2369" s="11">
        <f t="shared" si="1236"/>
        <v>43160</v>
      </c>
      <c r="M2369" s="1">
        <f t="shared" si="1249"/>
        <v>18</v>
      </c>
      <c r="N2369" s="1">
        <f t="shared" si="1252"/>
        <v>16</v>
      </c>
      <c r="O2369" s="2">
        <f t="shared" si="1237"/>
        <v>1.00257777</v>
      </c>
      <c r="P2369" s="10">
        <f t="shared" si="1264"/>
        <v>1.0044004799999999</v>
      </c>
      <c r="Q2369" s="10">
        <f t="shared" si="1258"/>
        <v>1.4732461691611516</v>
      </c>
      <c r="R2369" s="2">
        <f t="shared" si="1263"/>
        <v>1.47704385</v>
      </c>
      <c r="S2369" s="2">
        <f t="shared" si="1253"/>
        <v>1.4542510099999999</v>
      </c>
      <c r="T2369" s="2">
        <f t="shared" si="1238"/>
        <v>213306.95253666001</v>
      </c>
      <c r="U2369" s="2">
        <f t="shared" si="1239"/>
        <v>9812.1520485030778</v>
      </c>
      <c r="V2369" s="2">
        <f t="shared" si="1240"/>
        <v>59667.449787337107</v>
      </c>
      <c r="W2369" s="2">
        <f t="shared" si="1241"/>
        <v>216157.82386896017</v>
      </c>
      <c r="X2369" s="27">
        <f t="shared" si="1242"/>
        <v>0</v>
      </c>
      <c r="Y2369" s="2">
        <f t="shared" si="1254"/>
        <v>0</v>
      </c>
      <c r="Z2369" s="67">
        <f t="shared" si="1243"/>
        <v>0</v>
      </c>
      <c r="AA2369" s="2">
        <f t="shared" si="1261"/>
        <v>0</v>
      </c>
      <c r="AB2369" s="26">
        <f t="shared" si="1250"/>
        <v>6.7299999999999999E-2</v>
      </c>
      <c r="AC2369" s="27">
        <f t="shared" si="1265"/>
        <v>16</v>
      </c>
      <c r="AD2369" s="27">
        <v>252</v>
      </c>
      <c r="AE2369" s="10">
        <f t="shared" si="1259"/>
        <v>1.004143934</v>
      </c>
      <c r="AF2369" s="2">
        <f t="shared" si="1262"/>
        <v>883.92993305000005</v>
      </c>
      <c r="AG2369" s="2">
        <f t="shared" si="1244"/>
        <v>895.74375568999994</v>
      </c>
      <c r="AH2369" s="3" t="str">
        <f t="shared" si="1245"/>
        <v>-</v>
      </c>
      <c r="AI2369" s="4" t="str">
        <f t="shared" si="1260"/>
        <v>A+J=</v>
      </c>
      <c r="AJ2369" s="11">
        <f t="shared" si="1251"/>
        <v>43164</v>
      </c>
      <c r="AK2369" s="11"/>
      <c r="AL2369" s="4"/>
      <c r="AM2369" s="1"/>
      <c r="AN2369" s="11"/>
      <c r="AO2369" s="1"/>
      <c r="AP2369" s="1"/>
      <c r="AQ2369" s="1"/>
      <c r="AR2369" s="1"/>
      <c r="AS2369" s="6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</row>
    <row r="2370" spans="1:55" x14ac:dyDescent="0.2">
      <c r="A2370" s="144">
        <f t="shared" si="1246"/>
        <v>43159</v>
      </c>
      <c r="B2370" s="2">
        <f t="shared" si="1233"/>
        <v>217139.53395829382</v>
      </c>
      <c r="C2370" s="2">
        <f t="shared" si="1247"/>
        <v>146678.22203311999</v>
      </c>
      <c r="D2370" s="68">
        <f>SUM(Y2370:Y$2557)</f>
        <v>21600.726982430002</v>
      </c>
      <c r="E2370" s="68">
        <f t="shared" si="1234"/>
        <v>125077.49505068999</v>
      </c>
      <c r="F2370" s="72">
        <f t="shared" si="1255"/>
        <v>4916.46</v>
      </c>
      <c r="G2370" s="3">
        <f>IF(N2370=1,VLOOKUP(A2369,[1]Plan1!$BG$69:$BI$188,3),G2369)</f>
        <v>4930.72</v>
      </c>
      <c r="H2370" s="11">
        <f t="shared" si="1256"/>
        <v>43071</v>
      </c>
      <c r="I2370" s="11">
        <f t="shared" si="1257"/>
        <v>43102</v>
      </c>
      <c r="J2370" s="26">
        <f t="shared" si="1235"/>
        <v>2.9004609007294846E-3</v>
      </c>
      <c r="K2370" s="11">
        <f t="shared" si="1248"/>
        <v>43160</v>
      </c>
      <c r="L2370" s="11">
        <f t="shared" si="1236"/>
        <v>43160</v>
      </c>
      <c r="M2370" s="1">
        <f t="shared" si="1249"/>
        <v>18</v>
      </c>
      <c r="N2370" s="1">
        <f t="shared" si="1252"/>
        <v>17</v>
      </c>
      <c r="O2370" s="2">
        <f t="shared" si="1237"/>
        <v>1.0027391000000001</v>
      </c>
      <c r="P2370" s="10">
        <f t="shared" si="1264"/>
        <v>1.0044004799999999</v>
      </c>
      <c r="Q2370" s="10">
        <f t="shared" si="1258"/>
        <v>1.4732461691611516</v>
      </c>
      <c r="R2370" s="2">
        <f t="shared" si="1263"/>
        <v>1.47728153</v>
      </c>
      <c r="S2370" s="2">
        <f t="shared" si="1253"/>
        <v>1.4542510099999999</v>
      </c>
      <c r="T2370" s="2">
        <f t="shared" si="1238"/>
        <v>213306.95253666001</v>
      </c>
      <c r="U2370" s="2">
        <f t="shared" si="1239"/>
        <v>9812.1520485030778</v>
      </c>
      <c r="V2370" s="2">
        <f t="shared" si="1240"/>
        <v>59697.178206360739</v>
      </c>
      <c r="W2370" s="2">
        <f t="shared" si="1241"/>
        <v>216187.55228798382</v>
      </c>
      <c r="X2370" s="27">
        <f t="shared" si="1242"/>
        <v>0</v>
      </c>
      <c r="Y2370" s="2">
        <f t="shared" si="1254"/>
        <v>0</v>
      </c>
      <c r="Z2370" s="67">
        <f t="shared" si="1243"/>
        <v>0</v>
      </c>
      <c r="AA2370" s="2">
        <f t="shared" si="1261"/>
        <v>0</v>
      </c>
      <c r="AB2370" s="26">
        <f t="shared" si="1250"/>
        <v>6.7299999999999999E-2</v>
      </c>
      <c r="AC2370" s="27">
        <f t="shared" si="1265"/>
        <v>17</v>
      </c>
      <c r="AD2370" s="27">
        <v>252</v>
      </c>
      <c r="AE2370" s="10">
        <f t="shared" si="1259"/>
        <v>1.0044034989999999</v>
      </c>
      <c r="AF2370" s="2">
        <f t="shared" si="1262"/>
        <v>939.29695217999995</v>
      </c>
      <c r="AG2370" s="2">
        <f t="shared" si="1244"/>
        <v>951.98167031000003</v>
      </c>
      <c r="AH2370" s="3" t="str">
        <f t="shared" si="1245"/>
        <v>-</v>
      </c>
      <c r="AI2370" s="4" t="str">
        <f t="shared" si="1260"/>
        <v>A+J=</v>
      </c>
      <c r="AJ2370" s="11">
        <f t="shared" si="1251"/>
        <v>43164</v>
      </c>
      <c r="AK2370" s="11"/>
      <c r="AL2370" s="4"/>
      <c r="AM2370" s="1"/>
      <c r="AN2370" s="11"/>
      <c r="AO2370" s="1"/>
      <c r="AP2370" s="1"/>
      <c r="AQ2370" s="1"/>
      <c r="AR2370" s="1"/>
      <c r="AS2370" s="6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</row>
    <row r="2371" spans="1:55" x14ac:dyDescent="0.2">
      <c r="A2371" s="144">
        <f t="shared" si="1246"/>
        <v>43160</v>
      </c>
      <c r="B2371" s="2">
        <f t="shared" si="1233"/>
        <v>217225.53649444223</v>
      </c>
      <c r="C2371" s="2">
        <f t="shared" si="1247"/>
        <v>146678.22203311999</v>
      </c>
      <c r="D2371" s="68">
        <f>SUM(Y2371:Y$2557)</f>
        <v>21600.726982430002</v>
      </c>
      <c r="E2371" s="68">
        <f t="shared" si="1234"/>
        <v>125077.49505068999</v>
      </c>
      <c r="F2371" s="72">
        <f t="shared" si="1255"/>
        <v>4916.46</v>
      </c>
      <c r="G2371" s="3">
        <f>IF(N2371=1,VLOOKUP(A2370,[1]Plan1!$BG$69:$BI$188,3),G2370)</f>
        <v>4930.72</v>
      </c>
      <c r="H2371" s="11">
        <f t="shared" si="1256"/>
        <v>43071</v>
      </c>
      <c r="I2371" s="11">
        <f t="shared" si="1257"/>
        <v>43102</v>
      </c>
      <c r="J2371" s="26">
        <f t="shared" si="1235"/>
        <v>2.9004609007294846E-3</v>
      </c>
      <c r="K2371" s="11">
        <f t="shared" si="1248"/>
        <v>43192</v>
      </c>
      <c r="L2371" s="11">
        <f t="shared" si="1236"/>
        <v>43160</v>
      </c>
      <c r="M2371" s="1">
        <f t="shared" si="1249"/>
        <v>18</v>
      </c>
      <c r="N2371" s="1">
        <f t="shared" si="1252"/>
        <v>18</v>
      </c>
      <c r="O2371" s="2">
        <f t="shared" si="1237"/>
        <v>1.00290046</v>
      </c>
      <c r="P2371" s="10">
        <f t="shared" si="1264"/>
        <v>1.0044004799999999</v>
      </c>
      <c r="Q2371" s="10">
        <f t="shared" si="1258"/>
        <v>1.4732461691611516</v>
      </c>
      <c r="R2371" s="2">
        <f t="shared" si="1263"/>
        <v>1.47751926</v>
      </c>
      <c r="S2371" s="2">
        <f t="shared" si="1253"/>
        <v>1.4542510099999999</v>
      </c>
      <c r="T2371" s="2">
        <f t="shared" si="1238"/>
        <v>213306.95253666001</v>
      </c>
      <c r="U2371" s="2">
        <f t="shared" si="1239"/>
        <v>9812.1520485030778</v>
      </c>
      <c r="V2371" s="2">
        <f t="shared" si="1240"/>
        <v>59726.912879259144</v>
      </c>
      <c r="W2371" s="2">
        <f t="shared" si="1241"/>
        <v>216217.28696088222</v>
      </c>
      <c r="X2371" s="27">
        <f t="shared" si="1242"/>
        <v>77</v>
      </c>
      <c r="Y2371" s="2">
        <f t="shared" si="1254"/>
        <v>3147.6916016800001</v>
      </c>
      <c r="Z2371" s="67">
        <f t="shared" si="1243"/>
        <v>2.1459842899999998E-2</v>
      </c>
      <c r="AA2371" s="2">
        <f t="shared" si="1261"/>
        <v>4577.5336909099997</v>
      </c>
      <c r="AB2371" s="26">
        <f t="shared" si="1250"/>
        <v>6.7299999999999999E-2</v>
      </c>
      <c r="AC2371" s="27">
        <f t="shared" si="1265"/>
        <v>18</v>
      </c>
      <c r="AD2371" s="27">
        <v>252</v>
      </c>
      <c r="AE2371" s="10">
        <f t="shared" si="1259"/>
        <v>1.004663131</v>
      </c>
      <c r="AF2371" s="2">
        <f t="shared" si="1262"/>
        <v>994.67826288000003</v>
      </c>
      <c r="AG2371" s="2">
        <f t="shared" si="1244"/>
        <v>1008.24953356</v>
      </c>
      <c r="AH2371" s="3">
        <f t="shared" si="1245"/>
        <v>5572.2119537899998</v>
      </c>
      <c r="AI2371" s="4" t="str">
        <f t="shared" si="1260"/>
        <v>A+J=</v>
      </c>
      <c r="AJ2371" s="11">
        <f t="shared" si="1251"/>
        <v>43164</v>
      </c>
      <c r="AK2371" s="11"/>
      <c r="AL2371" s="4"/>
      <c r="AM2371" s="1"/>
      <c r="AN2371" s="11"/>
      <c r="AO2371" s="1"/>
      <c r="AP2371" s="1"/>
      <c r="AQ2371" s="1"/>
      <c r="AR2371" s="1"/>
      <c r="AS2371" s="6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</row>
    <row r="2372" spans="1:55" x14ac:dyDescent="0.2">
      <c r="A2372" s="144">
        <f t="shared" si="1246"/>
        <v>43161</v>
      </c>
      <c r="B2372" s="2">
        <f t="shared" si="1233"/>
        <v>211722.58806761788</v>
      </c>
      <c r="C2372" s="2">
        <f t="shared" si="1247"/>
        <v>143530.53043144001</v>
      </c>
      <c r="D2372" s="68">
        <f>SUM(Y2372:Y$2557)</f>
        <v>18453.03538075</v>
      </c>
      <c r="E2372" s="68">
        <f t="shared" si="1234"/>
        <v>125077.49505069002</v>
      </c>
      <c r="F2372" s="72">
        <f t="shared" si="1255"/>
        <v>4930.72</v>
      </c>
      <c r="G2372" s="3">
        <f>IF(N2372=1,VLOOKUP(A2371,[1]Plan1!$BG$69:$BI$188,3),G2371)</f>
        <v>4946.5</v>
      </c>
      <c r="H2372" s="11">
        <f t="shared" si="1256"/>
        <v>43102</v>
      </c>
      <c r="I2372" s="11">
        <f t="shared" si="1257"/>
        <v>43133</v>
      </c>
      <c r="J2372" s="26">
        <f t="shared" si="1235"/>
        <v>3.2003439659926691E-3</v>
      </c>
      <c r="K2372" s="11">
        <f t="shared" si="1248"/>
        <v>43192</v>
      </c>
      <c r="L2372" s="11">
        <f t="shared" si="1236"/>
        <v>43192</v>
      </c>
      <c r="M2372" s="1">
        <f t="shared" si="1249"/>
        <v>21</v>
      </c>
      <c r="N2372" s="1">
        <f t="shared" si="1252"/>
        <v>1</v>
      </c>
      <c r="O2372" s="2">
        <f t="shared" si="1237"/>
        <v>1.0001521600000001</v>
      </c>
      <c r="P2372" s="10">
        <f t="shared" si="1264"/>
        <v>1.00290046</v>
      </c>
      <c r="Q2372" s="10">
        <f t="shared" si="1258"/>
        <v>1.4775192607449568</v>
      </c>
      <c r="R2372" s="2">
        <f t="shared" si="1263"/>
        <v>1.4777440799999999</v>
      </c>
      <c r="S2372" s="2">
        <f t="shared" si="1253"/>
        <v>1.4542510099999999</v>
      </c>
      <c r="T2372" s="2">
        <f t="shared" si="1238"/>
        <v>208729.41884575001</v>
      </c>
      <c r="U2372" s="2">
        <f t="shared" si="1239"/>
        <v>8382.3099592714207</v>
      </c>
      <c r="V2372" s="2">
        <f t="shared" si="1240"/>
        <v>59755.032801696449</v>
      </c>
      <c r="W2372" s="2">
        <f t="shared" si="1241"/>
        <v>211667.87319240789</v>
      </c>
      <c r="X2372" s="27">
        <f t="shared" si="1242"/>
        <v>0</v>
      </c>
      <c r="Y2372" s="2">
        <f t="shared" si="1254"/>
        <v>0</v>
      </c>
      <c r="Z2372" s="67">
        <f t="shared" si="1243"/>
        <v>0</v>
      </c>
      <c r="AA2372" s="2">
        <f t="shared" si="1261"/>
        <v>0</v>
      </c>
      <c r="AB2372" s="26">
        <f t="shared" si="1250"/>
        <v>6.7299999999999999E-2</v>
      </c>
      <c r="AC2372" s="27">
        <f t="shared" si="1265"/>
        <v>1</v>
      </c>
      <c r="AD2372" s="27">
        <v>252</v>
      </c>
      <c r="AE2372" s="10">
        <f t="shared" si="1259"/>
        <v>1.0002584940000001</v>
      </c>
      <c r="AF2372" s="2">
        <f t="shared" si="1262"/>
        <v>53.95530239</v>
      </c>
      <c r="AG2372" s="2">
        <f t="shared" si="1244"/>
        <v>54.714875210000002</v>
      </c>
      <c r="AH2372" s="3" t="str">
        <f t="shared" si="1245"/>
        <v>-</v>
      </c>
      <c r="AI2372" s="4" t="str">
        <f t="shared" si="1260"/>
        <v>A+J=</v>
      </c>
      <c r="AJ2372" s="11">
        <f t="shared" si="1251"/>
        <v>43194</v>
      </c>
      <c r="AK2372" s="11"/>
      <c r="AL2372" s="4"/>
      <c r="AM2372" s="1"/>
      <c r="AN2372" s="11"/>
      <c r="AO2372" s="1"/>
      <c r="AP2372" s="1"/>
      <c r="AQ2372" s="1"/>
      <c r="AR2372" s="1"/>
      <c r="AS2372" s="6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</row>
    <row r="2373" spans="1:55" x14ac:dyDescent="0.2">
      <c r="A2373" s="144">
        <f t="shared" si="1246"/>
        <v>43162</v>
      </c>
      <c r="B2373" s="2">
        <f t="shared" si="1233"/>
        <v>211805.45659224497</v>
      </c>
      <c r="C2373" s="2">
        <f t="shared" si="1247"/>
        <v>143530.53043144001</v>
      </c>
      <c r="D2373" s="68">
        <f>SUM(Y2373:Y$2557)</f>
        <v>18453.03538075</v>
      </c>
      <c r="E2373" s="68">
        <f t="shared" si="1234"/>
        <v>125077.49505069002</v>
      </c>
      <c r="F2373" s="72">
        <f t="shared" si="1255"/>
        <v>4930.72</v>
      </c>
      <c r="G2373" s="3">
        <f>IF(N2373=1,VLOOKUP(A2372,[1]Plan1!$BG$69:$BI$188,3),G2372)</f>
        <v>4946.5</v>
      </c>
      <c r="H2373" s="11">
        <f t="shared" si="1256"/>
        <v>43102</v>
      </c>
      <c r="I2373" s="11">
        <f t="shared" si="1257"/>
        <v>43133</v>
      </c>
      <c r="J2373" s="26">
        <f t="shared" si="1235"/>
        <v>3.2003439659926691E-3</v>
      </c>
      <c r="K2373" s="11">
        <f t="shared" si="1248"/>
        <v>43192</v>
      </c>
      <c r="L2373" s="11">
        <f t="shared" si="1236"/>
        <v>43192</v>
      </c>
      <c r="M2373" s="1">
        <f t="shared" si="1249"/>
        <v>21</v>
      </c>
      <c r="N2373" s="1">
        <f t="shared" si="1252"/>
        <v>2</v>
      </c>
      <c r="O2373" s="2">
        <f t="shared" si="1237"/>
        <v>1.00030435</v>
      </c>
      <c r="P2373" s="10">
        <f t="shared" si="1264"/>
        <v>1.00290046</v>
      </c>
      <c r="Q2373" s="10">
        <f t="shared" si="1258"/>
        <v>1.4775192607449568</v>
      </c>
      <c r="R2373" s="2">
        <f t="shared" si="1263"/>
        <v>1.47796894</v>
      </c>
      <c r="S2373" s="2">
        <f t="shared" si="1253"/>
        <v>1.4542510099999999</v>
      </c>
      <c r="T2373" s="2">
        <f t="shared" si="1238"/>
        <v>208729.41884575001</v>
      </c>
      <c r="U2373" s="2">
        <f t="shared" si="1239"/>
        <v>8382.3099592714207</v>
      </c>
      <c r="V2373" s="2">
        <f t="shared" si="1240"/>
        <v>59783.157727233556</v>
      </c>
      <c r="W2373" s="2">
        <f t="shared" si="1241"/>
        <v>211695.99811794498</v>
      </c>
      <c r="X2373" s="27">
        <f t="shared" si="1242"/>
        <v>0</v>
      </c>
      <c r="Y2373" s="2">
        <f t="shared" si="1254"/>
        <v>0</v>
      </c>
      <c r="Z2373" s="67">
        <f t="shared" si="1243"/>
        <v>0</v>
      </c>
      <c r="AA2373" s="2">
        <f t="shared" si="1261"/>
        <v>0</v>
      </c>
      <c r="AB2373" s="26">
        <f t="shared" si="1250"/>
        <v>6.7299999999999999E-2</v>
      </c>
      <c r="AC2373" s="27">
        <f t="shared" si="1265"/>
        <v>2</v>
      </c>
      <c r="AD2373" s="27">
        <v>252</v>
      </c>
      <c r="AE2373" s="10">
        <f t="shared" si="1259"/>
        <v>1.000517055</v>
      </c>
      <c r="AF2373" s="2">
        <f t="shared" si="1262"/>
        <v>107.92458966</v>
      </c>
      <c r="AG2373" s="2">
        <f t="shared" si="1244"/>
        <v>109.45847430000001</v>
      </c>
      <c r="AH2373" s="3" t="str">
        <f t="shared" si="1245"/>
        <v>-</v>
      </c>
      <c r="AI2373" s="4" t="str">
        <f t="shared" si="1260"/>
        <v>A+J=</v>
      </c>
      <c r="AJ2373" s="11">
        <f t="shared" si="1251"/>
        <v>43194</v>
      </c>
      <c r="AK2373" s="11"/>
      <c r="AL2373" s="4"/>
      <c r="AM2373" s="1"/>
      <c r="AN2373" s="11"/>
      <c r="AO2373" s="1"/>
      <c r="AP2373" s="1"/>
      <c r="AQ2373" s="1"/>
      <c r="AR2373" s="1"/>
      <c r="AS2373" s="6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</row>
    <row r="2374" spans="1:55" x14ac:dyDescent="0.2">
      <c r="A2374" s="144">
        <f t="shared" si="1246"/>
        <v>43163</v>
      </c>
      <c r="B2374" s="2">
        <f t="shared" si="1233"/>
        <v>211805.45659224497</v>
      </c>
      <c r="C2374" s="2">
        <f t="shared" si="1247"/>
        <v>143530.53043144001</v>
      </c>
      <c r="D2374" s="68">
        <f>SUM(Y2374:Y$2557)</f>
        <v>18453.03538075</v>
      </c>
      <c r="E2374" s="68">
        <f t="shared" si="1234"/>
        <v>125077.49505069002</v>
      </c>
      <c r="F2374" s="72">
        <f t="shared" si="1255"/>
        <v>4930.72</v>
      </c>
      <c r="G2374" s="3">
        <f>IF(N2374=1,VLOOKUP(A2373,[1]Plan1!$BG$69:$BI$188,3),G2373)</f>
        <v>4946.5</v>
      </c>
      <c r="H2374" s="11">
        <f t="shared" si="1256"/>
        <v>43102</v>
      </c>
      <c r="I2374" s="11">
        <f t="shared" si="1257"/>
        <v>43133</v>
      </c>
      <c r="J2374" s="26">
        <f t="shared" si="1235"/>
        <v>3.2003439659926691E-3</v>
      </c>
      <c r="K2374" s="11">
        <f t="shared" si="1248"/>
        <v>43192</v>
      </c>
      <c r="L2374" s="11">
        <f t="shared" si="1236"/>
        <v>43192</v>
      </c>
      <c r="M2374" s="1">
        <f t="shared" si="1249"/>
        <v>21</v>
      </c>
      <c r="N2374" s="1">
        <f t="shared" si="1252"/>
        <v>2</v>
      </c>
      <c r="O2374" s="2">
        <f t="shared" si="1237"/>
        <v>1.00030435</v>
      </c>
      <c r="P2374" s="10">
        <f t="shared" si="1264"/>
        <v>1.00290046</v>
      </c>
      <c r="Q2374" s="10">
        <f t="shared" si="1258"/>
        <v>1.4775192607449568</v>
      </c>
      <c r="R2374" s="2">
        <f t="shared" si="1263"/>
        <v>1.47796894</v>
      </c>
      <c r="S2374" s="2">
        <f t="shared" si="1253"/>
        <v>1.4542510099999999</v>
      </c>
      <c r="T2374" s="2">
        <f t="shared" si="1238"/>
        <v>208729.41884575001</v>
      </c>
      <c r="U2374" s="2">
        <f t="shared" si="1239"/>
        <v>8382.3099592714207</v>
      </c>
      <c r="V2374" s="2">
        <f t="shared" si="1240"/>
        <v>59783.157727233556</v>
      </c>
      <c r="W2374" s="2">
        <f t="shared" si="1241"/>
        <v>211695.99811794498</v>
      </c>
      <c r="X2374" s="27">
        <f t="shared" si="1242"/>
        <v>0</v>
      </c>
      <c r="Y2374" s="2">
        <f t="shared" si="1254"/>
        <v>0</v>
      </c>
      <c r="Z2374" s="67">
        <f t="shared" si="1243"/>
        <v>0</v>
      </c>
      <c r="AA2374" s="2">
        <f t="shared" si="1261"/>
        <v>0</v>
      </c>
      <c r="AB2374" s="26">
        <f t="shared" si="1250"/>
        <v>6.7299999999999999E-2</v>
      </c>
      <c r="AC2374" s="27">
        <f t="shared" si="1265"/>
        <v>2</v>
      </c>
      <c r="AD2374" s="27">
        <v>252</v>
      </c>
      <c r="AE2374" s="10">
        <f t="shared" si="1259"/>
        <v>1.000517055</v>
      </c>
      <c r="AF2374" s="2">
        <f t="shared" si="1262"/>
        <v>107.92458966</v>
      </c>
      <c r="AG2374" s="2">
        <f t="shared" si="1244"/>
        <v>109.45847430000001</v>
      </c>
      <c r="AH2374" s="3" t="str">
        <f t="shared" si="1245"/>
        <v>-</v>
      </c>
      <c r="AI2374" s="4" t="str">
        <f t="shared" si="1260"/>
        <v>A+J=</v>
      </c>
      <c r="AJ2374" s="11">
        <f t="shared" si="1251"/>
        <v>43194</v>
      </c>
      <c r="AK2374" s="11"/>
      <c r="AL2374" s="4"/>
      <c r="AM2374" s="1"/>
      <c r="AN2374" s="11"/>
      <c r="AO2374" s="1"/>
      <c r="AP2374" s="1"/>
      <c r="AQ2374" s="1"/>
      <c r="AR2374" s="1"/>
      <c r="AS2374" s="6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</row>
    <row r="2375" spans="1:55" x14ac:dyDescent="0.2">
      <c r="A2375" s="144">
        <f t="shared" si="1246"/>
        <v>43164</v>
      </c>
      <c r="B2375" s="2">
        <f t="shared" si="1233"/>
        <v>211805.45659224497</v>
      </c>
      <c r="C2375" s="2">
        <f t="shared" si="1247"/>
        <v>143530.53043144001</v>
      </c>
      <c r="D2375" s="68">
        <f>SUM(Y2375:Y$2557)</f>
        <v>18453.03538075</v>
      </c>
      <c r="E2375" s="68">
        <f t="shared" si="1234"/>
        <v>125077.49505069002</v>
      </c>
      <c r="F2375" s="72">
        <f t="shared" si="1255"/>
        <v>4930.72</v>
      </c>
      <c r="G2375" s="3">
        <f>IF(N2375=1,VLOOKUP(A2374,[1]Plan1!$BG$69:$BI$188,3),G2374)</f>
        <v>4946.5</v>
      </c>
      <c r="H2375" s="11">
        <f t="shared" si="1256"/>
        <v>43102</v>
      </c>
      <c r="I2375" s="11">
        <f t="shared" si="1257"/>
        <v>43133</v>
      </c>
      <c r="J2375" s="26">
        <f t="shared" si="1235"/>
        <v>3.2003439659926691E-3</v>
      </c>
      <c r="K2375" s="11">
        <f t="shared" si="1248"/>
        <v>43192</v>
      </c>
      <c r="L2375" s="11">
        <f t="shared" si="1236"/>
        <v>43192</v>
      </c>
      <c r="M2375" s="1">
        <f t="shared" si="1249"/>
        <v>21</v>
      </c>
      <c r="N2375" s="1">
        <f t="shared" si="1252"/>
        <v>2</v>
      </c>
      <c r="O2375" s="2">
        <f t="shared" si="1237"/>
        <v>1.00030435</v>
      </c>
      <c r="P2375" s="10">
        <f t="shared" si="1264"/>
        <v>1.00290046</v>
      </c>
      <c r="Q2375" s="10">
        <f t="shared" si="1258"/>
        <v>1.4775192607449568</v>
      </c>
      <c r="R2375" s="2">
        <f t="shared" si="1263"/>
        <v>1.47796894</v>
      </c>
      <c r="S2375" s="2">
        <f t="shared" si="1253"/>
        <v>1.4542510099999999</v>
      </c>
      <c r="T2375" s="2">
        <f t="shared" si="1238"/>
        <v>208729.41884575001</v>
      </c>
      <c r="U2375" s="2">
        <f t="shared" si="1239"/>
        <v>8382.3099592714207</v>
      </c>
      <c r="V2375" s="2">
        <f t="shared" si="1240"/>
        <v>59783.157727233556</v>
      </c>
      <c r="W2375" s="2">
        <f t="shared" si="1241"/>
        <v>211695.99811794498</v>
      </c>
      <c r="X2375" s="27">
        <f t="shared" si="1242"/>
        <v>0</v>
      </c>
      <c r="Y2375" s="2">
        <f t="shared" si="1254"/>
        <v>0</v>
      </c>
      <c r="Z2375" s="67">
        <f t="shared" si="1243"/>
        <v>0</v>
      </c>
      <c r="AA2375" s="2">
        <f t="shared" si="1261"/>
        <v>0</v>
      </c>
      <c r="AB2375" s="26">
        <f t="shared" si="1250"/>
        <v>6.7299999999999999E-2</v>
      </c>
      <c r="AC2375" s="27">
        <f t="shared" si="1265"/>
        <v>2</v>
      </c>
      <c r="AD2375" s="27">
        <v>252</v>
      </c>
      <c r="AE2375" s="10">
        <f t="shared" si="1259"/>
        <v>1.000517055</v>
      </c>
      <c r="AF2375" s="2">
        <f t="shared" si="1262"/>
        <v>107.92458966</v>
      </c>
      <c r="AG2375" s="2">
        <f t="shared" si="1244"/>
        <v>109.45847430000001</v>
      </c>
      <c r="AH2375" s="3" t="str">
        <f t="shared" si="1245"/>
        <v>-</v>
      </c>
      <c r="AI2375" s="4" t="str">
        <f t="shared" si="1260"/>
        <v>A+J=</v>
      </c>
      <c r="AJ2375" s="11">
        <f t="shared" si="1251"/>
        <v>43194</v>
      </c>
      <c r="AK2375" s="11"/>
      <c r="AL2375" s="4"/>
      <c r="AM2375" s="1"/>
      <c r="AN2375" s="11"/>
      <c r="AO2375" s="1"/>
      <c r="AP2375" s="1"/>
      <c r="AQ2375" s="1"/>
      <c r="AR2375" s="1"/>
      <c r="AS2375" s="6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</row>
    <row r="2376" spans="1:55" x14ac:dyDescent="0.2">
      <c r="A2376" s="144">
        <f t="shared" si="1246"/>
        <v>43165</v>
      </c>
      <c r="B2376" s="2">
        <f t="shared" si="1233"/>
        <v>211888.35760164692</v>
      </c>
      <c r="C2376" s="2">
        <f t="shared" si="1247"/>
        <v>143530.53043144001</v>
      </c>
      <c r="D2376" s="68">
        <f>SUM(Y2376:Y$2557)</f>
        <v>18453.03538075</v>
      </c>
      <c r="E2376" s="68">
        <f t="shared" si="1234"/>
        <v>125077.49505069002</v>
      </c>
      <c r="F2376" s="72">
        <f t="shared" si="1255"/>
        <v>4930.72</v>
      </c>
      <c r="G2376" s="3">
        <f>IF(N2376=1,VLOOKUP(A2375,[1]Plan1!$BG$69:$BI$188,3),G2375)</f>
        <v>4946.5</v>
      </c>
      <c r="H2376" s="11">
        <f t="shared" si="1256"/>
        <v>43102</v>
      </c>
      <c r="I2376" s="11">
        <f t="shared" si="1257"/>
        <v>43133</v>
      </c>
      <c r="J2376" s="26">
        <f t="shared" si="1235"/>
        <v>3.2003439659926691E-3</v>
      </c>
      <c r="K2376" s="11">
        <f t="shared" si="1248"/>
        <v>43192</v>
      </c>
      <c r="L2376" s="11">
        <f t="shared" si="1236"/>
        <v>43192</v>
      </c>
      <c r="M2376" s="1">
        <f t="shared" si="1249"/>
        <v>21</v>
      </c>
      <c r="N2376" s="1">
        <f t="shared" si="1252"/>
        <v>3</v>
      </c>
      <c r="O2376" s="2">
        <f t="shared" si="1237"/>
        <v>1.0004565599999999</v>
      </c>
      <c r="P2376" s="10">
        <f t="shared" si="1264"/>
        <v>1.00290046</v>
      </c>
      <c r="Q2376" s="10">
        <f t="shared" si="1258"/>
        <v>1.4775192607449568</v>
      </c>
      <c r="R2376" s="2">
        <f t="shared" si="1263"/>
        <v>1.4781938299999999</v>
      </c>
      <c r="S2376" s="2">
        <f t="shared" si="1253"/>
        <v>1.4542510099999999</v>
      </c>
      <c r="T2376" s="2">
        <f t="shared" si="1238"/>
        <v>208729.41884575001</v>
      </c>
      <c r="U2376" s="2">
        <f t="shared" si="1239"/>
        <v>8382.3099592714207</v>
      </c>
      <c r="V2376" s="2">
        <f t="shared" si="1240"/>
        <v>59811.286405095496</v>
      </c>
      <c r="W2376" s="2">
        <f t="shared" si="1241"/>
        <v>211724.12679580692</v>
      </c>
      <c r="X2376" s="27">
        <f t="shared" si="1242"/>
        <v>0</v>
      </c>
      <c r="Y2376" s="2">
        <f t="shared" si="1254"/>
        <v>0</v>
      </c>
      <c r="Z2376" s="67">
        <f t="shared" si="1243"/>
        <v>0</v>
      </c>
      <c r="AA2376" s="2">
        <f t="shared" si="1261"/>
        <v>0</v>
      </c>
      <c r="AB2376" s="26">
        <f t="shared" si="1250"/>
        <v>6.7299999999999999E-2</v>
      </c>
      <c r="AC2376" s="27">
        <f t="shared" si="1265"/>
        <v>3</v>
      </c>
      <c r="AD2376" s="27">
        <v>252</v>
      </c>
      <c r="AE2376" s="10">
        <f t="shared" si="1259"/>
        <v>1.0007756830000001</v>
      </c>
      <c r="AF2376" s="2">
        <f t="shared" si="1262"/>
        <v>161.90786179</v>
      </c>
      <c r="AG2376" s="2">
        <f t="shared" si="1244"/>
        <v>164.23080583999999</v>
      </c>
      <c r="AH2376" s="3" t="str">
        <f t="shared" si="1245"/>
        <v>-</v>
      </c>
      <c r="AI2376" s="4" t="str">
        <f t="shared" si="1260"/>
        <v>A+J=</v>
      </c>
      <c r="AJ2376" s="11">
        <f t="shared" si="1251"/>
        <v>43194</v>
      </c>
      <c r="AK2376" s="11"/>
      <c r="AL2376" s="4"/>
      <c r="AM2376" s="1"/>
      <c r="AN2376" s="11"/>
      <c r="AO2376" s="1"/>
      <c r="AP2376" s="1"/>
      <c r="AQ2376" s="1"/>
      <c r="AR2376" s="1"/>
      <c r="AS2376" s="6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</row>
    <row r="2377" spans="1:55" x14ac:dyDescent="0.2">
      <c r="A2377" s="144">
        <f t="shared" si="1246"/>
        <v>43166</v>
      </c>
      <c r="B2377" s="2">
        <f t="shared" si="1233"/>
        <v>211971.29339676368</v>
      </c>
      <c r="C2377" s="2">
        <f t="shared" si="1247"/>
        <v>143530.53043144001</v>
      </c>
      <c r="D2377" s="68">
        <f>SUM(Y2377:Y$2557)</f>
        <v>18453.03538075</v>
      </c>
      <c r="E2377" s="68">
        <f t="shared" si="1234"/>
        <v>125077.49505069002</v>
      </c>
      <c r="F2377" s="72">
        <f t="shared" si="1255"/>
        <v>4930.72</v>
      </c>
      <c r="G2377" s="3">
        <f>IF(N2377=1,VLOOKUP(A2376,[1]Plan1!$BG$69:$BI$188,3),G2376)</f>
        <v>4946.5</v>
      </c>
      <c r="H2377" s="11">
        <f t="shared" si="1256"/>
        <v>43102</v>
      </c>
      <c r="I2377" s="11">
        <f t="shared" si="1257"/>
        <v>43133</v>
      </c>
      <c r="J2377" s="26">
        <f t="shared" si="1235"/>
        <v>3.2003439659926691E-3</v>
      </c>
      <c r="K2377" s="11">
        <f t="shared" si="1248"/>
        <v>43192</v>
      </c>
      <c r="L2377" s="11">
        <f t="shared" si="1236"/>
        <v>43192</v>
      </c>
      <c r="M2377" s="1">
        <f t="shared" si="1249"/>
        <v>21</v>
      </c>
      <c r="N2377" s="1">
        <f t="shared" si="1252"/>
        <v>4</v>
      </c>
      <c r="O2377" s="2">
        <f t="shared" si="1237"/>
        <v>1.0006088</v>
      </c>
      <c r="P2377" s="10">
        <f t="shared" si="1264"/>
        <v>1.00290046</v>
      </c>
      <c r="Q2377" s="10">
        <f t="shared" si="1258"/>
        <v>1.4775192607449568</v>
      </c>
      <c r="R2377" s="2">
        <f t="shared" si="1263"/>
        <v>1.47841877</v>
      </c>
      <c r="S2377" s="2">
        <f t="shared" si="1253"/>
        <v>1.4542510099999999</v>
      </c>
      <c r="T2377" s="2">
        <f t="shared" si="1238"/>
        <v>208729.41884575001</v>
      </c>
      <c r="U2377" s="2">
        <f t="shared" si="1239"/>
        <v>8382.3099592714207</v>
      </c>
      <c r="V2377" s="2">
        <f t="shared" si="1240"/>
        <v>59839.421336832209</v>
      </c>
      <c r="W2377" s="2">
        <f t="shared" si="1241"/>
        <v>211752.26172754366</v>
      </c>
      <c r="X2377" s="27">
        <f t="shared" si="1242"/>
        <v>0</v>
      </c>
      <c r="Y2377" s="2">
        <f t="shared" si="1254"/>
        <v>0</v>
      </c>
      <c r="Z2377" s="67">
        <f t="shared" si="1243"/>
        <v>0</v>
      </c>
      <c r="AA2377" s="2">
        <f t="shared" si="1261"/>
        <v>0</v>
      </c>
      <c r="AB2377" s="26">
        <f t="shared" si="1250"/>
        <v>6.7299999999999999E-2</v>
      </c>
      <c r="AC2377" s="27">
        <f t="shared" si="1265"/>
        <v>4</v>
      </c>
      <c r="AD2377" s="27">
        <v>252</v>
      </c>
      <c r="AE2377" s="10">
        <f t="shared" si="1259"/>
        <v>1.0010343770000001</v>
      </c>
      <c r="AF2377" s="2">
        <f t="shared" si="1262"/>
        <v>215.90491007</v>
      </c>
      <c r="AG2377" s="2">
        <f t="shared" si="1244"/>
        <v>219.03166922</v>
      </c>
      <c r="AH2377" s="3" t="str">
        <f t="shared" si="1245"/>
        <v>-</v>
      </c>
      <c r="AI2377" s="4" t="str">
        <f t="shared" si="1260"/>
        <v>A+J=</v>
      </c>
      <c r="AJ2377" s="11">
        <f t="shared" si="1251"/>
        <v>43194</v>
      </c>
      <c r="AK2377" s="11"/>
      <c r="AL2377" s="4"/>
      <c r="AM2377" s="1"/>
      <c r="AN2377" s="11"/>
      <c r="AO2377" s="1"/>
      <c r="AP2377" s="1"/>
      <c r="AQ2377" s="1"/>
      <c r="AR2377" s="1"/>
      <c r="AS2377" s="6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</row>
    <row r="2378" spans="1:55" x14ac:dyDescent="0.2">
      <c r="A2378" s="144">
        <f t="shared" si="1246"/>
        <v>43167</v>
      </c>
      <c r="B2378" s="2">
        <f t="shared" ref="B2378:B2441" si="1266">(W2378+AG2378)</f>
        <v>212054.25940202529</v>
      </c>
      <c r="C2378" s="2">
        <f t="shared" si="1247"/>
        <v>143530.53043144001</v>
      </c>
      <c r="D2378" s="68">
        <f>SUM(Y2378:Y$2557)</f>
        <v>18453.03538075</v>
      </c>
      <c r="E2378" s="68">
        <f t="shared" ref="E2378:E2441" si="1267">(C2378-D2378)</f>
        <v>125077.49505069002</v>
      </c>
      <c r="F2378" s="72">
        <f t="shared" si="1255"/>
        <v>4930.72</v>
      </c>
      <c r="G2378" s="3">
        <f>IF(N2378=1,VLOOKUP(A2377,[1]Plan1!$BG$69:$BI$188,3),G2377)</f>
        <v>4946.5</v>
      </c>
      <c r="H2378" s="11">
        <f t="shared" si="1256"/>
        <v>43102</v>
      </c>
      <c r="I2378" s="11">
        <f t="shared" si="1257"/>
        <v>43133</v>
      </c>
      <c r="J2378" s="26">
        <f t="shared" ref="J2378:J2441" si="1268">(G2378/F2378)-1</f>
        <v>3.2003439659926691E-3</v>
      </c>
      <c r="K2378" s="11">
        <f t="shared" si="1248"/>
        <v>43192</v>
      </c>
      <c r="L2378" s="11">
        <f t="shared" ref="L2378:L2441" si="1269">IF(A2378&gt;L2377,K2378,L2377)</f>
        <v>43192</v>
      </c>
      <c r="M2378" s="1">
        <f t="shared" si="1249"/>
        <v>21</v>
      </c>
      <c r="N2378" s="1">
        <f t="shared" si="1252"/>
        <v>5</v>
      </c>
      <c r="O2378" s="2">
        <f t="shared" ref="O2378:O2441" si="1270">TRUNC((G2378/F2378)^TRUNC((N2378/M2378),9),8)</f>
        <v>1.0007610499999999</v>
      </c>
      <c r="P2378" s="10">
        <f t="shared" si="1264"/>
        <v>1.00290046</v>
      </c>
      <c r="Q2378" s="10">
        <f t="shared" si="1258"/>
        <v>1.4775192607449568</v>
      </c>
      <c r="R2378" s="2">
        <f t="shared" si="1263"/>
        <v>1.47864372</v>
      </c>
      <c r="S2378" s="2">
        <f t="shared" si="1253"/>
        <v>1.4542510099999999</v>
      </c>
      <c r="T2378" s="2">
        <f t="shared" ref="T2378:T2441" si="1271">TRUNC(C2378*S2378,8)</f>
        <v>208729.41884575001</v>
      </c>
      <c r="U2378" s="2">
        <f t="shared" ref="U2378:U2441" si="1272">(D2378*(S2378-1))</f>
        <v>8382.3099592714207</v>
      </c>
      <c r="V2378" s="2">
        <f t="shared" ref="V2378:V2441" si="1273">(E2378*(R2378-1))</f>
        <v>59867.557519343856</v>
      </c>
      <c r="W2378" s="2">
        <f t="shared" ref="W2378:W2441" si="1274">(C2378+U2378+V2378)</f>
        <v>211780.3979100553</v>
      </c>
      <c r="X2378" s="27">
        <f t="shared" ref="X2378:X2441" si="1275">IF(VLOOKUP(A2378,AN$10:AU$131,8)=VLOOKUP(A2377,AN$10:AU$131,8),0,VLOOKUP(A2378,AN$10:AU$131,8))</f>
        <v>0</v>
      </c>
      <c r="Y2378" s="2">
        <f t="shared" si="1254"/>
        <v>0</v>
      </c>
      <c r="Z2378" s="67">
        <f t="shared" ref="Z2378:Z2441" si="1276">IF(X2378&gt;0,VLOOKUP($A2378,$AN$10:$AS$131,6),0)</f>
        <v>0</v>
      </c>
      <c r="AA2378" s="2">
        <f t="shared" si="1261"/>
        <v>0</v>
      </c>
      <c r="AB2378" s="26">
        <f t="shared" si="1250"/>
        <v>6.7299999999999999E-2</v>
      </c>
      <c r="AC2378" s="27">
        <f t="shared" si="1265"/>
        <v>5</v>
      </c>
      <c r="AD2378" s="27">
        <v>252</v>
      </c>
      <c r="AE2378" s="10">
        <f t="shared" si="1259"/>
        <v>1.0012931389999999</v>
      </c>
      <c r="AF2378" s="2">
        <f t="shared" si="1262"/>
        <v>269.91615195000003</v>
      </c>
      <c r="AG2378" s="2">
        <f t="shared" ref="AG2378:AG2441" si="1277">TRUNC((W2378*(AE2378-1)),8)</f>
        <v>273.86149196999997</v>
      </c>
      <c r="AH2378" s="3" t="str">
        <f t="shared" ref="AH2378:AH2441" si="1278">IF(AA2378&gt;0,AA2378+AF2378,"-")</f>
        <v>-</v>
      </c>
      <c r="AI2378" s="4" t="str">
        <f t="shared" si="1260"/>
        <v>A+J=</v>
      </c>
      <c r="AJ2378" s="11">
        <f t="shared" si="1251"/>
        <v>43194</v>
      </c>
      <c r="AK2378" s="11"/>
      <c r="AL2378" s="4"/>
      <c r="AM2378" s="1"/>
      <c r="AN2378" s="11"/>
      <c r="AO2378" s="1"/>
      <c r="AP2378" s="1"/>
      <c r="AQ2378" s="1"/>
      <c r="AR2378" s="1"/>
      <c r="AS2378" s="6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</row>
    <row r="2379" spans="1:55" x14ac:dyDescent="0.2">
      <c r="A2379" s="144">
        <f t="shared" ref="A2379:A2442" si="1279">(A2378+1)</f>
        <v>43168</v>
      </c>
      <c r="B2379" s="2">
        <f t="shared" si="1266"/>
        <v>212137.26146408668</v>
      </c>
      <c r="C2379" s="2">
        <f t="shared" ref="C2379:C2442" si="1280">TRUNC(IF(X2378&gt;0,VLOOKUP(A2378,$AN$12:$AO$131,2),C2378),8)</f>
        <v>143530.53043144001</v>
      </c>
      <c r="D2379" s="68">
        <f>SUM(Y2379:Y$2557)</f>
        <v>18453.03538075</v>
      </c>
      <c r="E2379" s="68">
        <f t="shared" si="1267"/>
        <v>125077.49505069002</v>
      </c>
      <c r="F2379" s="72">
        <f t="shared" si="1255"/>
        <v>4930.72</v>
      </c>
      <c r="G2379" s="3">
        <f>IF(N2379=1,VLOOKUP(A2378,[1]Plan1!$BG$69:$BI$188,3),G2378)</f>
        <v>4946.5</v>
      </c>
      <c r="H2379" s="11">
        <f t="shared" si="1256"/>
        <v>43102</v>
      </c>
      <c r="I2379" s="11">
        <f t="shared" si="1257"/>
        <v>43133</v>
      </c>
      <c r="J2379" s="26">
        <f t="shared" si="1268"/>
        <v>3.2003439659926691E-3</v>
      </c>
      <c r="K2379" s="11">
        <f t="shared" ref="K2379:K2442" si="1281">IF(DAY(A2379)=1,VLOOKUP(A2379,AR$137:AW$275,4),K2378)</f>
        <v>43192</v>
      </c>
      <c r="L2379" s="11">
        <f t="shared" si="1269"/>
        <v>43192</v>
      </c>
      <c r="M2379" s="1">
        <f t="shared" ref="M2379:M2442" si="1282">IF(L2379=L2378,M2378,NETWORKDAYS(L2378,L2379,$AN$137:$AN$327)-1)</f>
        <v>21</v>
      </c>
      <c r="N2379" s="1">
        <f t="shared" si="1252"/>
        <v>6</v>
      </c>
      <c r="O2379" s="2">
        <f t="shared" si="1270"/>
        <v>1.0009133400000001</v>
      </c>
      <c r="P2379" s="10">
        <f t="shared" si="1264"/>
        <v>1.00290046</v>
      </c>
      <c r="Q2379" s="10">
        <f t="shared" si="1258"/>
        <v>1.4775192607449568</v>
      </c>
      <c r="R2379" s="2">
        <f t="shared" si="1263"/>
        <v>1.4788687300000001</v>
      </c>
      <c r="S2379" s="2">
        <f t="shared" si="1253"/>
        <v>1.4542510099999999</v>
      </c>
      <c r="T2379" s="2">
        <f t="shared" si="1271"/>
        <v>208729.41884575001</v>
      </c>
      <c r="U2379" s="2">
        <f t="shared" si="1272"/>
        <v>8382.3099592714207</v>
      </c>
      <c r="V2379" s="2">
        <f t="shared" si="1273"/>
        <v>59895.701206505226</v>
      </c>
      <c r="W2379" s="2">
        <f t="shared" si="1274"/>
        <v>211808.54159721668</v>
      </c>
      <c r="X2379" s="27">
        <f t="shared" si="1275"/>
        <v>0</v>
      </c>
      <c r="Y2379" s="2">
        <f t="shared" si="1254"/>
        <v>0</v>
      </c>
      <c r="Z2379" s="67">
        <f t="shared" si="1276"/>
        <v>0</v>
      </c>
      <c r="AA2379" s="2">
        <f t="shared" si="1261"/>
        <v>0</v>
      </c>
      <c r="AB2379" s="26">
        <f t="shared" ref="AB2379:AB2442" si="1283">(AB2378)</f>
        <v>6.7299999999999999E-2</v>
      </c>
      <c r="AC2379" s="27">
        <f t="shared" si="1265"/>
        <v>6</v>
      </c>
      <c r="AD2379" s="27">
        <v>252</v>
      </c>
      <c r="AE2379" s="10">
        <f t="shared" si="1259"/>
        <v>1.0015519669999999</v>
      </c>
      <c r="AF2379" s="2">
        <f t="shared" si="1262"/>
        <v>323.94116996999998</v>
      </c>
      <c r="AG2379" s="2">
        <f t="shared" si="1277"/>
        <v>328.71986686999998</v>
      </c>
      <c r="AH2379" s="3" t="str">
        <f t="shared" si="1278"/>
        <v>-</v>
      </c>
      <c r="AI2379" s="4" t="str">
        <f t="shared" si="1260"/>
        <v>A+J=</v>
      </c>
      <c r="AJ2379" s="11">
        <f t="shared" ref="AJ2379:AJ2442" si="1284">IF(X2378&gt;0,VLOOKUP(A2378,$AN$10:$AW$130,10),AJ2378)</f>
        <v>43194</v>
      </c>
      <c r="AK2379" s="11"/>
      <c r="AL2379" s="4"/>
      <c r="AM2379" s="1"/>
      <c r="AN2379" s="11"/>
      <c r="AO2379" s="1"/>
      <c r="AP2379" s="1"/>
      <c r="AQ2379" s="1"/>
      <c r="AR2379" s="1"/>
      <c r="AS2379" s="6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</row>
    <row r="2380" spans="1:55" x14ac:dyDescent="0.2">
      <c r="A2380" s="144">
        <f t="shared" si="1279"/>
        <v>43169</v>
      </c>
      <c r="B2380" s="2">
        <f t="shared" si="1266"/>
        <v>212220.29479403791</v>
      </c>
      <c r="C2380" s="2">
        <f t="shared" si="1280"/>
        <v>143530.53043144001</v>
      </c>
      <c r="D2380" s="68">
        <f>SUM(Y2380:Y$2557)</f>
        <v>18453.03538075</v>
      </c>
      <c r="E2380" s="68">
        <f t="shared" si="1267"/>
        <v>125077.49505069002</v>
      </c>
      <c r="F2380" s="72">
        <f t="shared" si="1255"/>
        <v>4930.72</v>
      </c>
      <c r="G2380" s="3">
        <f>IF(N2380=1,VLOOKUP(A2379,[1]Plan1!$BG$69:$BI$188,3),G2379)</f>
        <v>4946.5</v>
      </c>
      <c r="H2380" s="11">
        <f t="shared" si="1256"/>
        <v>43102</v>
      </c>
      <c r="I2380" s="11">
        <f t="shared" si="1257"/>
        <v>43133</v>
      </c>
      <c r="J2380" s="26">
        <f t="shared" si="1268"/>
        <v>3.2003439659926691E-3</v>
      </c>
      <c r="K2380" s="11">
        <f t="shared" si="1281"/>
        <v>43192</v>
      </c>
      <c r="L2380" s="11">
        <f t="shared" si="1269"/>
        <v>43192</v>
      </c>
      <c r="M2380" s="1">
        <f t="shared" si="1282"/>
        <v>21</v>
      </c>
      <c r="N2380" s="1">
        <f t="shared" si="1252"/>
        <v>7</v>
      </c>
      <c r="O2380" s="2">
        <f t="shared" si="1270"/>
        <v>1.00106564</v>
      </c>
      <c r="P2380" s="10">
        <f t="shared" si="1264"/>
        <v>1.00290046</v>
      </c>
      <c r="Q2380" s="10">
        <f t="shared" si="1258"/>
        <v>1.4775192607449568</v>
      </c>
      <c r="R2380" s="2">
        <f t="shared" si="1263"/>
        <v>1.47909376</v>
      </c>
      <c r="S2380" s="2">
        <f t="shared" si="1253"/>
        <v>1.4542510099999999</v>
      </c>
      <c r="T2380" s="2">
        <f t="shared" si="1271"/>
        <v>208729.41884575001</v>
      </c>
      <c r="U2380" s="2">
        <f t="shared" si="1272"/>
        <v>8382.3099592714207</v>
      </c>
      <c r="V2380" s="2">
        <f t="shared" si="1273"/>
        <v>59923.847395216479</v>
      </c>
      <c r="W2380" s="2">
        <f t="shared" si="1274"/>
        <v>211836.6877859279</v>
      </c>
      <c r="X2380" s="27">
        <f t="shared" si="1275"/>
        <v>0</v>
      </c>
      <c r="Y2380" s="2">
        <f t="shared" si="1254"/>
        <v>0</v>
      </c>
      <c r="Z2380" s="67">
        <f t="shared" si="1276"/>
        <v>0</v>
      </c>
      <c r="AA2380" s="2">
        <f t="shared" si="1261"/>
        <v>0</v>
      </c>
      <c r="AB2380" s="26">
        <f t="shared" si="1283"/>
        <v>6.7299999999999999E-2</v>
      </c>
      <c r="AC2380" s="27">
        <f t="shared" si="1265"/>
        <v>7</v>
      </c>
      <c r="AD2380" s="27">
        <v>252</v>
      </c>
      <c r="AE2380" s="10">
        <f t="shared" si="1259"/>
        <v>1.0018108619999999</v>
      </c>
      <c r="AF2380" s="2">
        <f t="shared" si="1262"/>
        <v>377.98017285999998</v>
      </c>
      <c r="AG2380" s="2">
        <f t="shared" si="1277"/>
        <v>383.60700810999998</v>
      </c>
      <c r="AH2380" s="3" t="str">
        <f t="shared" si="1278"/>
        <v>-</v>
      </c>
      <c r="AI2380" s="4" t="str">
        <f t="shared" si="1260"/>
        <v>A+J=</v>
      </c>
      <c r="AJ2380" s="11">
        <f t="shared" si="1284"/>
        <v>43194</v>
      </c>
      <c r="AK2380" s="11"/>
      <c r="AL2380" s="4"/>
      <c r="AM2380" s="1"/>
      <c r="AN2380" s="11"/>
      <c r="AO2380" s="1"/>
      <c r="AP2380" s="1"/>
      <c r="AQ2380" s="1"/>
      <c r="AR2380" s="1"/>
      <c r="AS2380" s="6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</row>
    <row r="2381" spans="1:55" x14ac:dyDescent="0.2">
      <c r="A2381" s="144">
        <f t="shared" si="1279"/>
        <v>43170</v>
      </c>
      <c r="B2381" s="2">
        <f t="shared" si="1266"/>
        <v>212220.29479403791</v>
      </c>
      <c r="C2381" s="2">
        <f t="shared" si="1280"/>
        <v>143530.53043144001</v>
      </c>
      <c r="D2381" s="68">
        <f>SUM(Y2381:Y$2557)</f>
        <v>18453.03538075</v>
      </c>
      <c r="E2381" s="68">
        <f t="shared" si="1267"/>
        <v>125077.49505069002</v>
      </c>
      <c r="F2381" s="72">
        <f t="shared" si="1255"/>
        <v>4930.72</v>
      </c>
      <c r="G2381" s="3">
        <f>IF(N2381=1,VLOOKUP(A2380,[1]Plan1!$BG$69:$BI$188,3),G2380)</f>
        <v>4946.5</v>
      </c>
      <c r="H2381" s="11">
        <f t="shared" si="1256"/>
        <v>43102</v>
      </c>
      <c r="I2381" s="11">
        <f t="shared" si="1257"/>
        <v>43133</v>
      </c>
      <c r="J2381" s="26">
        <f t="shared" si="1268"/>
        <v>3.2003439659926691E-3</v>
      </c>
      <c r="K2381" s="11">
        <f t="shared" si="1281"/>
        <v>43192</v>
      </c>
      <c r="L2381" s="11">
        <f t="shared" si="1269"/>
        <v>43192</v>
      </c>
      <c r="M2381" s="1">
        <f t="shared" si="1282"/>
        <v>21</v>
      </c>
      <c r="N2381" s="1">
        <f t="shared" si="1252"/>
        <v>7</v>
      </c>
      <c r="O2381" s="2">
        <f t="shared" si="1270"/>
        <v>1.00106564</v>
      </c>
      <c r="P2381" s="10">
        <f t="shared" si="1264"/>
        <v>1.00290046</v>
      </c>
      <c r="Q2381" s="10">
        <f t="shared" si="1258"/>
        <v>1.4775192607449568</v>
      </c>
      <c r="R2381" s="2">
        <f t="shared" si="1263"/>
        <v>1.47909376</v>
      </c>
      <c r="S2381" s="2">
        <f t="shared" si="1253"/>
        <v>1.4542510099999999</v>
      </c>
      <c r="T2381" s="2">
        <f t="shared" si="1271"/>
        <v>208729.41884575001</v>
      </c>
      <c r="U2381" s="2">
        <f t="shared" si="1272"/>
        <v>8382.3099592714207</v>
      </c>
      <c r="V2381" s="2">
        <f t="shared" si="1273"/>
        <v>59923.847395216479</v>
      </c>
      <c r="W2381" s="2">
        <f t="shared" si="1274"/>
        <v>211836.6877859279</v>
      </c>
      <c r="X2381" s="27">
        <f t="shared" si="1275"/>
        <v>0</v>
      </c>
      <c r="Y2381" s="2">
        <f t="shared" si="1254"/>
        <v>0</v>
      </c>
      <c r="Z2381" s="67">
        <f t="shared" si="1276"/>
        <v>0</v>
      </c>
      <c r="AA2381" s="2">
        <f t="shared" si="1261"/>
        <v>0</v>
      </c>
      <c r="AB2381" s="26">
        <f t="shared" si="1283"/>
        <v>6.7299999999999999E-2</v>
      </c>
      <c r="AC2381" s="27">
        <f t="shared" si="1265"/>
        <v>7</v>
      </c>
      <c r="AD2381" s="27">
        <v>252</v>
      </c>
      <c r="AE2381" s="10">
        <f t="shared" si="1259"/>
        <v>1.0018108619999999</v>
      </c>
      <c r="AF2381" s="2">
        <f t="shared" si="1262"/>
        <v>377.98017285999998</v>
      </c>
      <c r="AG2381" s="2">
        <f t="shared" si="1277"/>
        <v>383.60700810999998</v>
      </c>
      <c r="AH2381" s="3" t="str">
        <f t="shared" si="1278"/>
        <v>-</v>
      </c>
      <c r="AI2381" s="4" t="str">
        <f t="shared" si="1260"/>
        <v>A+J=</v>
      </c>
      <c r="AJ2381" s="11">
        <f t="shared" si="1284"/>
        <v>43194</v>
      </c>
      <c r="AK2381" s="11"/>
      <c r="AL2381" s="4"/>
      <c r="AM2381" s="1"/>
      <c r="AN2381" s="11"/>
      <c r="AO2381" s="1"/>
      <c r="AP2381" s="1"/>
      <c r="AQ2381" s="1"/>
      <c r="AR2381" s="1"/>
      <c r="AS2381" s="6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</row>
    <row r="2382" spans="1:55" x14ac:dyDescent="0.2">
      <c r="A2382" s="144">
        <f t="shared" si="1279"/>
        <v>43171</v>
      </c>
      <c r="B2382" s="2">
        <f t="shared" si="1266"/>
        <v>212220.29479403791</v>
      </c>
      <c r="C2382" s="2">
        <f t="shared" si="1280"/>
        <v>143530.53043144001</v>
      </c>
      <c r="D2382" s="68">
        <f>SUM(Y2382:Y$2557)</f>
        <v>18453.03538075</v>
      </c>
      <c r="E2382" s="68">
        <f t="shared" si="1267"/>
        <v>125077.49505069002</v>
      </c>
      <c r="F2382" s="72">
        <f t="shared" si="1255"/>
        <v>4930.72</v>
      </c>
      <c r="G2382" s="3">
        <f>IF(N2382=1,VLOOKUP(A2381,[1]Plan1!$BG$69:$BI$188,3),G2381)</f>
        <v>4946.5</v>
      </c>
      <c r="H2382" s="11">
        <f t="shared" si="1256"/>
        <v>43102</v>
      </c>
      <c r="I2382" s="11">
        <f t="shared" si="1257"/>
        <v>43133</v>
      </c>
      <c r="J2382" s="26">
        <f t="shared" si="1268"/>
        <v>3.2003439659926691E-3</v>
      </c>
      <c r="K2382" s="11">
        <f t="shared" si="1281"/>
        <v>43192</v>
      </c>
      <c r="L2382" s="11">
        <f t="shared" si="1269"/>
        <v>43192</v>
      </c>
      <c r="M2382" s="1">
        <f t="shared" si="1282"/>
        <v>21</v>
      </c>
      <c r="N2382" s="1">
        <f t="shared" si="1252"/>
        <v>7</v>
      </c>
      <c r="O2382" s="2">
        <f t="shared" si="1270"/>
        <v>1.00106564</v>
      </c>
      <c r="P2382" s="10">
        <f t="shared" si="1264"/>
        <v>1.00290046</v>
      </c>
      <c r="Q2382" s="10">
        <f t="shared" si="1258"/>
        <v>1.4775192607449568</v>
      </c>
      <c r="R2382" s="2">
        <f t="shared" si="1263"/>
        <v>1.47909376</v>
      </c>
      <c r="S2382" s="2">
        <f t="shared" si="1253"/>
        <v>1.4542510099999999</v>
      </c>
      <c r="T2382" s="2">
        <f t="shared" si="1271"/>
        <v>208729.41884575001</v>
      </c>
      <c r="U2382" s="2">
        <f t="shared" si="1272"/>
        <v>8382.3099592714207</v>
      </c>
      <c r="V2382" s="2">
        <f t="shared" si="1273"/>
        <v>59923.847395216479</v>
      </c>
      <c r="W2382" s="2">
        <f t="shared" si="1274"/>
        <v>211836.6877859279</v>
      </c>
      <c r="X2382" s="27">
        <f t="shared" si="1275"/>
        <v>0</v>
      </c>
      <c r="Y2382" s="2">
        <f t="shared" si="1254"/>
        <v>0</v>
      </c>
      <c r="Z2382" s="67">
        <f t="shared" si="1276"/>
        <v>0</v>
      </c>
      <c r="AA2382" s="2">
        <f t="shared" si="1261"/>
        <v>0</v>
      </c>
      <c r="AB2382" s="26">
        <f t="shared" si="1283"/>
        <v>6.7299999999999999E-2</v>
      </c>
      <c r="AC2382" s="27">
        <f t="shared" si="1265"/>
        <v>7</v>
      </c>
      <c r="AD2382" s="27">
        <v>252</v>
      </c>
      <c r="AE2382" s="10">
        <f t="shared" si="1259"/>
        <v>1.0018108619999999</v>
      </c>
      <c r="AF2382" s="2">
        <f t="shared" si="1262"/>
        <v>377.98017285999998</v>
      </c>
      <c r="AG2382" s="2">
        <f t="shared" si="1277"/>
        <v>383.60700810999998</v>
      </c>
      <c r="AH2382" s="3" t="str">
        <f t="shared" si="1278"/>
        <v>-</v>
      </c>
      <c r="AI2382" s="4" t="str">
        <f t="shared" si="1260"/>
        <v>A+J=</v>
      </c>
      <c r="AJ2382" s="11">
        <f t="shared" si="1284"/>
        <v>43194</v>
      </c>
      <c r="AK2382" s="11"/>
      <c r="AL2382" s="4"/>
      <c r="AM2382" s="1"/>
      <c r="AN2382" s="11"/>
      <c r="AO2382" s="1"/>
      <c r="AP2382" s="1"/>
      <c r="AQ2382" s="1"/>
      <c r="AR2382" s="1"/>
      <c r="AS2382" s="6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</row>
    <row r="2383" spans="1:55" x14ac:dyDescent="0.2">
      <c r="A2383" s="144">
        <f t="shared" si="1279"/>
        <v>43172</v>
      </c>
      <c r="B2383" s="2">
        <f t="shared" si="1266"/>
        <v>212303.362118069</v>
      </c>
      <c r="C2383" s="2">
        <f t="shared" si="1280"/>
        <v>143530.53043144001</v>
      </c>
      <c r="D2383" s="68">
        <f>SUM(Y2383:Y$2557)</f>
        <v>18453.03538075</v>
      </c>
      <c r="E2383" s="68">
        <f t="shared" si="1267"/>
        <v>125077.49505069002</v>
      </c>
      <c r="F2383" s="72">
        <f t="shared" si="1255"/>
        <v>4930.72</v>
      </c>
      <c r="G2383" s="3">
        <f>IF(N2383=1,VLOOKUP(A2382,[1]Plan1!$BG$69:$BI$188,3),G2382)</f>
        <v>4946.5</v>
      </c>
      <c r="H2383" s="11">
        <f t="shared" si="1256"/>
        <v>43102</v>
      </c>
      <c r="I2383" s="11">
        <f t="shared" si="1257"/>
        <v>43133</v>
      </c>
      <c r="J2383" s="26">
        <f t="shared" si="1268"/>
        <v>3.2003439659926691E-3</v>
      </c>
      <c r="K2383" s="11">
        <f t="shared" si="1281"/>
        <v>43192</v>
      </c>
      <c r="L2383" s="11">
        <f t="shared" si="1269"/>
        <v>43192</v>
      </c>
      <c r="M2383" s="1">
        <f t="shared" si="1282"/>
        <v>21</v>
      </c>
      <c r="N2383" s="1">
        <f t="shared" si="1252"/>
        <v>8</v>
      </c>
      <c r="O2383" s="2">
        <f t="shared" si="1270"/>
        <v>1.0012179699999999</v>
      </c>
      <c r="P2383" s="10">
        <f t="shared" si="1264"/>
        <v>1.00290046</v>
      </c>
      <c r="Q2383" s="10">
        <f t="shared" si="1258"/>
        <v>1.4775192607449568</v>
      </c>
      <c r="R2383" s="2">
        <f t="shared" si="1263"/>
        <v>1.47931883</v>
      </c>
      <c r="S2383" s="2">
        <f t="shared" si="1253"/>
        <v>1.4542510099999999</v>
      </c>
      <c r="T2383" s="2">
        <f t="shared" si="1271"/>
        <v>208729.41884575001</v>
      </c>
      <c r="U2383" s="2">
        <f t="shared" si="1272"/>
        <v>8382.3099592714207</v>
      </c>
      <c r="V2383" s="2">
        <f t="shared" si="1273"/>
        <v>59951.998587027527</v>
      </c>
      <c r="W2383" s="2">
        <f t="shared" si="1274"/>
        <v>211864.83897773898</v>
      </c>
      <c r="X2383" s="27">
        <f t="shared" si="1275"/>
        <v>0</v>
      </c>
      <c r="Y2383" s="2">
        <f t="shared" si="1254"/>
        <v>0</v>
      </c>
      <c r="Z2383" s="67">
        <f t="shared" si="1276"/>
        <v>0</v>
      </c>
      <c r="AA2383" s="2">
        <f t="shared" si="1261"/>
        <v>0</v>
      </c>
      <c r="AB2383" s="26">
        <f t="shared" si="1283"/>
        <v>6.7299999999999999E-2</v>
      </c>
      <c r="AC2383" s="27">
        <f t="shared" si="1265"/>
        <v>8</v>
      </c>
      <c r="AD2383" s="27">
        <v>252</v>
      </c>
      <c r="AE2383" s="10">
        <f t="shared" si="1259"/>
        <v>1.002069825</v>
      </c>
      <c r="AF2383" s="2">
        <f t="shared" si="1262"/>
        <v>432.03336935999999</v>
      </c>
      <c r="AG2383" s="2">
        <f t="shared" si="1277"/>
        <v>438.52314032999999</v>
      </c>
      <c r="AH2383" s="3" t="str">
        <f t="shared" si="1278"/>
        <v>-</v>
      </c>
      <c r="AI2383" s="4" t="str">
        <f t="shared" si="1260"/>
        <v>A+J=</v>
      </c>
      <c r="AJ2383" s="11">
        <f t="shared" si="1284"/>
        <v>43194</v>
      </c>
      <c r="AK2383" s="11"/>
      <c r="AL2383" s="4"/>
      <c r="AM2383" s="1"/>
      <c r="AN2383" s="11"/>
      <c r="AO2383" s="1"/>
      <c r="AP2383" s="1"/>
      <c r="AQ2383" s="1"/>
      <c r="AR2383" s="1"/>
      <c r="AS2383" s="6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</row>
    <row r="2384" spans="1:55" x14ac:dyDescent="0.2">
      <c r="A2384" s="144">
        <f t="shared" si="1279"/>
        <v>43173</v>
      </c>
      <c r="B2384" s="2">
        <f t="shared" si="1266"/>
        <v>212386.46176833488</v>
      </c>
      <c r="C2384" s="2">
        <f t="shared" si="1280"/>
        <v>143530.53043144001</v>
      </c>
      <c r="D2384" s="68">
        <f>SUM(Y2384:Y$2557)</f>
        <v>18453.03538075</v>
      </c>
      <c r="E2384" s="68">
        <f t="shared" si="1267"/>
        <v>125077.49505069002</v>
      </c>
      <c r="F2384" s="72">
        <f t="shared" si="1255"/>
        <v>4930.72</v>
      </c>
      <c r="G2384" s="3">
        <f>IF(N2384=1,VLOOKUP(A2383,[1]Plan1!$BG$69:$BI$188,3),G2383)</f>
        <v>4946.5</v>
      </c>
      <c r="H2384" s="11">
        <f t="shared" si="1256"/>
        <v>43102</v>
      </c>
      <c r="I2384" s="11">
        <f t="shared" si="1257"/>
        <v>43133</v>
      </c>
      <c r="J2384" s="26">
        <f t="shared" si="1268"/>
        <v>3.2003439659926691E-3</v>
      </c>
      <c r="K2384" s="11">
        <f t="shared" si="1281"/>
        <v>43192</v>
      </c>
      <c r="L2384" s="11">
        <f t="shared" si="1269"/>
        <v>43192</v>
      </c>
      <c r="M2384" s="1">
        <f t="shared" si="1282"/>
        <v>21</v>
      </c>
      <c r="N2384" s="1">
        <f t="shared" si="1252"/>
        <v>9</v>
      </c>
      <c r="O2384" s="2">
        <f t="shared" si="1270"/>
        <v>1.0013703199999999</v>
      </c>
      <c r="P2384" s="10">
        <f t="shared" si="1264"/>
        <v>1.00290046</v>
      </c>
      <c r="Q2384" s="10">
        <f t="shared" si="1258"/>
        <v>1.4775192607449568</v>
      </c>
      <c r="R2384" s="2">
        <f t="shared" si="1263"/>
        <v>1.47954393</v>
      </c>
      <c r="S2384" s="2">
        <f t="shared" si="1253"/>
        <v>1.4542510099999999</v>
      </c>
      <c r="T2384" s="2">
        <f t="shared" si="1271"/>
        <v>208729.41884575001</v>
      </c>
      <c r="U2384" s="2">
        <f t="shared" si="1272"/>
        <v>8382.3099592714207</v>
      </c>
      <c r="V2384" s="2">
        <f t="shared" si="1273"/>
        <v>59980.153531163436</v>
      </c>
      <c r="W2384" s="2">
        <f t="shared" si="1274"/>
        <v>211892.99392187488</v>
      </c>
      <c r="X2384" s="27">
        <f t="shared" si="1275"/>
        <v>0</v>
      </c>
      <c r="Y2384" s="2">
        <f t="shared" si="1254"/>
        <v>0</v>
      </c>
      <c r="Z2384" s="67">
        <f t="shared" si="1276"/>
        <v>0</v>
      </c>
      <c r="AA2384" s="2">
        <f t="shared" si="1261"/>
        <v>0</v>
      </c>
      <c r="AB2384" s="26">
        <f t="shared" si="1283"/>
        <v>6.7299999999999999E-2</v>
      </c>
      <c r="AC2384" s="27">
        <f t="shared" si="1265"/>
        <v>9</v>
      </c>
      <c r="AD2384" s="27">
        <v>252</v>
      </c>
      <c r="AE2384" s="10">
        <f t="shared" si="1259"/>
        <v>1.0023288539999999</v>
      </c>
      <c r="AF2384" s="2">
        <f t="shared" si="1262"/>
        <v>486.10034199</v>
      </c>
      <c r="AG2384" s="2">
        <f t="shared" si="1277"/>
        <v>493.46784645999998</v>
      </c>
      <c r="AH2384" s="3" t="str">
        <f t="shared" si="1278"/>
        <v>-</v>
      </c>
      <c r="AI2384" s="4" t="str">
        <f t="shared" si="1260"/>
        <v>A+J=</v>
      </c>
      <c r="AJ2384" s="11">
        <f t="shared" si="1284"/>
        <v>43194</v>
      </c>
      <c r="AK2384" s="11"/>
      <c r="AL2384" s="4"/>
      <c r="AM2384" s="1"/>
      <c r="AN2384" s="11"/>
      <c r="AO2384" s="1"/>
      <c r="AP2384" s="1"/>
      <c r="AQ2384" s="1"/>
      <c r="AR2384" s="1"/>
      <c r="AS2384" s="6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</row>
    <row r="2385" spans="1:55" x14ac:dyDescent="0.2">
      <c r="A2385" s="144">
        <f t="shared" si="1279"/>
        <v>43174</v>
      </c>
      <c r="B2385" s="2">
        <f t="shared" si="1266"/>
        <v>212469.59396524564</v>
      </c>
      <c r="C2385" s="2">
        <f t="shared" si="1280"/>
        <v>143530.53043144001</v>
      </c>
      <c r="D2385" s="68">
        <f>SUM(Y2385:Y$2557)</f>
        <v>18453.03538075</v>
      </c>
      <c r="E2385" s="68">
        <f t="shared" si="1267"/>
        <v>125077.49505069002</v>
      </c>
      <c r="F2385" s="72">
        <f t="shared" si="1255"/>
        <v>4930.72</v>
      </c>
      <c r="G2385" s="3">
        <f>IF(N2385=1,VLOOKUP(A2384,[1]Plan1!$BG$69:$BI$188,3),G2384)</f>
        <v>4946.5</v>
      </c>
      <c r="H2385" s="11">
        <f t="shared" si="1256"/>
        <v>43102</v>
      </c>
      <c r="I2385" s="11">
        <f t="shared" si="1257"/>
        <v>43133</v>
      </c>
      <c r="J2385" s="26">
        <f t="shared" si="1268"/>
        <v>3.2003439659926691E-3</v>
      </c>
      <c r="K2385" s="11">
        <f t="shared" si="1281"/>
        <v>43192</v>
      </c>
      <c r="L2385" s="11">
        <f t="shared" si="1269"/>
        <v>43192</v>
      </c>
      <c r="M2385" s="1">
        <f t="shared" si="1282"/>
        <v>21</v>
      </c>
      <c r="N2385" s="1">
        <f t="shared" si="1252"/>
        <v>10</v>
      </c>
      <c r="O2385" s="2">
        <f t="shared" si="1270"/>
        <v>1.00152269</v>
      </c>
      <c r="P2385" s="10">
        <f t="shared" si="1264"/>
        <v>1.00290046</v>
      </c>
      <c r="Q2385" s="10">
        <f t="shared" si="1258"/>
        <v>1.4775192607449568</v>
      </c>
      <c r="R2385" s="2">
        <f t="shared" si="1263"/>
        <v>1.47976906</v>
      </c>
      <c r="S2385" s="2">
        <f t="shared" si="1253"/>
        <v>1.4542510099999999</v>
      </c>
      <c r="T2385" s="2">
        <f t="shared" si="1271"/>
        <v>208729.41884575001</v>
      </c>
      <c r="U2385" s="2">
        <f t="shared" si="1272"/>
        <v>8382.3099592714207</v>
      </c>
      <c r="V2385" s="2">
        <f t="shared" si="1273"/>
        <v>60008.312227624199</v>
      </c>
      <c r="W2385" s="2">
        <f t="shared" si="1274"/>
        <v>211921.15261833565</v>
      </c>
      <c r="X2385" s="27">
        <f t="shared" si="1275"/>
        <v>0</v>
      </c>
      <c r="Y2385" s="2">
        <f t="shared" si="1254"/>
        <v>0</v>
      </c>
      <c r="Z2385" s="67">
        <f t="shared" si="1276"/>
        <v>0</v>
      </c>
      <c r="AA2385" s="2">
        <f t="shared" si="1261"/>
        <v>0</v>
      </c>
      <c r="AB2385" s="26">
        <f t="shared" si="1283"/>
        <v>6.7299999999999999E-2</v>
      </c>
      <c r="AC2385" s="27">
        <f t="shared" si="1265"/>
        <v>10</v>
      </c>
      <c r="AD2385" s="27">
        <v>252</v>
      </c>
      <c r="AE2385" s="10">
        <f t="shared" si="1259"/>
        <v>1.0025879499999999</v>
      </c>
      <c r="AF2385" s="2">
        <f t="shared" si="1262"/>
        <v>540.18129950000002</v>
      </c>
      <c r="AG2385" s="2">
        <f t="shared" si="1277"/>
        <v>548.44134690999999</v>
      </c>
      <c r="AH2385" s="3" t="str">
        <f t="shared" si="1278"/>
        <v>-</v>
      </c>
      <c r="AI2385" s="4" t="str">
        <f t="shared" si="1260"/>
        <v>A+J=</v>
      </c>
      <c r="AJ2385" s="11">
        <f t="shared" si="1284"/>
        <v>43194</v>
      </c>
      <c r="AK2385" s="11"/>
      <c r="AL2385" s="4"/>
      <c r="AM2385" s="1"/>
      <c r="AN2385" s="11"/>
      <c r="AO2385" s="1"/>
      <c r="AP2385" s="1"/>
      <c r="AQ2385" s="1"/>
      <c r="AR2385" s="1"/>
      <c r="AS2385" s="6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</row>
    <row r="2386" spans="1:55" x14ac:dyDescent="0.2">
      <c r="A2386" s="144">
        <f t="shared" si="1279"/>
        <v>43175</v>
      </c>
      <c r="B2386" s="2">
        <f t="shared" si="1266"/>
        <v>212552.75997171621</v>
      </c>
      <c r="C2386" s="2">
        <f t="shared" si="1280"/>
        <v>143530.53043144001</v>
      </c>
      <c r="D2386" s="68">
        <f>SUM(Y2386:Y$2557)</f>
        <v>18453.03538075</v>
      </c>
      <c r="E2386" s="68">
        <f t="shared" si="1267"/>
        <v>125077.49505069002</v>
      </c>
      <c r="F2386" s="72">
        <f t="shared" si="1255"/>
        <v>4930.72</v>
      </c>
      <c r="G2386" s="3">
        <f>IF(N2386=1,VLOOKUP(A2385,[1]Plan1!$BG$69:$BI$188,3),G2385)</f>
        <v>4946.5</v>
      </c>
      <c r="H2386" s="11">
        <f t="shared" si="1256"/>
        <v>43102</v>
      </c>
      <c r="I2386" s="11">
        <f t="shared" si="1257"/>
        <v>43133</v>
      </c>
      <c r="J2386" s="26">
        <f t="shared" si="1268"/>
        <v>3.2003439659926691E-3</v>
      </c>
      <c r="K2386" s="11">
        <f t="shared" si="1281"/>
        <v>43192</v>
      </c>
      <c r="L2386" s="11">
        <f t="shared" si="1269"/>
        <v>43192</v>
      </c>
      <c r="M2386" s="1">
        <f t="shared" si="1282"/>
        <v>21</v>
      </c>
      <c r="N2386" s="1">
        <f t="shared" si="1252"/>
        <v>11</v>
      </c>
      <c r="O2386" s="2">
        <f t="shared" si="1270"/>
        <v>1.00167509</v>
      </c>
      <c r="P2386" s="10">
        <f t="shared" si="1264"/>
        <v>1.00290046</v>
      </c>
      <c r="Q2386" s="10">
        <f t="shared" si="1258"/>
        <v>1.4775192607449568</v>
      </c>
      <c r="R2386" s="2">
        <f t="shared" si="1263"/>
        <v>1.47999423</v>
      </c>
      <c r="S2386" s="2">
        <f t="shared" si="1253"/>
        <v>1.4542510099999999</v>
      </c>
      <c r="T2386" s="2">
        <f t="shared" si="1271"/>
        <v>208729.41884575001</v>
      </c>
      <c r="U2386" s="2">
        <f t="shared" si="1272"/>
        <v>8382.3099592714207</v>
      </c>
      <c r="V2386" s="2">
        <f t="shared" si="1273"/>
        <v>60036.475927184765</v>
      </c>
      <c r="W2386" s="2">
        <f t="shared" si="1274"/>
        <v>211949.31631789621</v>
      </c>
      <c r="X2386" s="27">
        <f t="shared" si="1275"/>
        <v>0</v>
      </c>
      <c r="Y2386" s="2">
        <f t="shared" si="1254"/>
        <v>0</v>
      </c>
      <c r="Z2386" s="67">
        <f t="shared" si="1276"/>
        <v>0</v>
      </c>
      <c r="AA2386" s="2">
        <f t="shared" si="1261"/>
        <v>0</v>
      </c>
      <c r="AB2386" s="26">
        <f t="shared" si="1283"/>
        <v>6.7299999999999999E-2</v>
      </c>
      <c r="AC2386" s="27">
        <f t="shared" si="1265"/>
        <v>11</v>
      </c>
      <c r="AD2386" s="27">
        <v>252</v>
      </c>
      <c r="AE2386" s="10">
        <f t="shared" si="1259"/>
        <v>1.0028471130000001</v>
      </c>
      <c r="AF2386" s="2">
        <f t="shared" si="1262"/>
        <v>594.27624187000004</v>
      </c>
      <c r="AG2386" s="2">
        <f t="shared" si="1277"/>
        <v>603.44365382000001</v>
      </c>
      <c r="AH2386" s="3" t="str">
        <f t="shared" si="1278"/>
        <v>-</v>
      </c>
      <c r="AI2386" s="4" t="str">
        <f t="shared" si="1260"/>
        <v>A+J=</v>
      </c>
      <c r="AJ2386" s="11">
        <f t="shared" si="1284"/>
        <v>43194</v>
      </c>
      <c r="AK2386" s="11"/>
      <c r="AL2386" s="4"/>
      <c r="AM2386" s="1"/>
      <c r="AN2386" s="11"/>
      <c r="AO2386" s="1"/>
      <c r="AP2386" s="1"/>
      <c r="AQ2386" s="1"/>
      <c r="AR2386" s="1"/>
      <c r="AS2386" s="6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</row>
    <row r="2387" spans="1:55" x14ac:dyDescent="0.2">
      <c r="A2387" s="144">
        <f t="shared" si="1279"/>
        <v>43176</v>
      </c>
      <c r="B2387" s="2">
        <f t="shared" si="1266"/>
        <v>212635.95979730657</v>
      </c>
      <c r="C2387" s="2">
        <f t="shared" si="1280"/>
        <v>143530.53043144001</v>
      </c>
      <c r="D2387" s="68">
        <f>SUM(Y2387:Y$2557)</f>
        <v>18453.03538075</v>
      </c>
      <c r="E2387" s="68">
        <f t="shared" si="1267"/>
        <v>125077.49505069002</v>
      </c>
      <c r="F2387" s="72">
        <f t="shared" si="1255"/>
        <v>4930.72</v>
      </c>
      <c r="G2387" s="3">
        <f>IF(N2387=1,VLOOKUP(A2386,[1]Plan1!$BG$69:$BI$188,3),G2386)</f>
        <v>4946.5</v>
      </c>
      <c r="H2387" s="11">
        <f t="shared" si="1256"/>
        <v>43102</v>
      </c>
      <c r="I2387" s="11">
        <f t="shared" si="1257"/>
        <v>43133</v>
      </c>
      <c r="J2387" s="26">
        <f t="shared" si="1268"/>
        <v>3.2003439659926691E-3</v>
      </c>
      <c r="K2387" s="11">
        <f t="shared" si="1281"/>
        <v>43192</v>
      </c>
      <c r="L2387" s="11">
        <f t="shared" si="1269"/>
        <v>43192</v>
      </c>
      <c r="M2387" s="1">
        <f t="shared" si="1282"/>
        <v>21</v>
      </c>
      <c r="N2387" s="1">
        <f t="shared" si="1252"/>
        <v>12</v>
      </c>
      <c r="O2387" s="2">
        <f t="shared" si="1270"/>
        <v>1.00182751</v>
      </c>
      <c r="P2387" s="10">
        <f t="shared" si="1264"/>
        <v>1.00290046</v>
      </c>
      <c r="Q2387" s="10">
        <f t="shared" si="1258"/>
        <v>1.4775192607449568</v>
      </c>
      <c r="R2387" s="2">
        <f t="shared" si="1263"/>
        <v>1.4802194399999999</v>
      </c>
      <c r="S2387" s="2">
        <f t="shared" si="1253"/>
        <v>1.4542510099999999</v>
      </c>
      <c r="T2387" s="2">
        <f t="shared" si="1271"/>
        <v>208729.41884575001</v>
      </c>
      <c r="U2387" s="2">
        <f t="shared" si="1272"/>
        <v>8382.3099592714207</v>
      </c>
      <c r="V2387" s="2">
        <f t="shared" si="1273"/>
        <v>60064.644629845126</v>
      </c>
      <c r="W2387" s="2">
        <f t="shared" si="1274"/>
        <v>211977.48502055657</v>
      </c>
      <c r="X2387" s="27">
        <f t="shared" si="1275"/>
        <v>0</v>
      </c>
      <c r="Y2387" s="2">
        <f t="shared" si="1254"/>
        <v>0</v>
      </c>
      <c r="Z2387" s="67">
        <f t="shared" si="1276"/>
        <v>0</v>
      </c>
      <c r="AA2387" s="2">
        <f t="shared" si="1261"/>
        <v>0</v>
      </c>
      <c r="AB2387" s="26">
        <f t="shared" si="1283"/>
        <v>6.7299999999999999E-2</v>
      </c>
      <c r="AC2387" s="27">
        <f t="shared" si="1265"/>
        <v>12</v>
      </c>
      <c r="AD2387" s="27">
        <v>252</v>
      </c>
      <c r="AE2387" s="10">
        <f t="shared" si="1259"/>
        <v>1.003106343</v>
      </c>
      <c r="AF2387" s="2">
        <f t="shared" si="1262"/>
        <v>648.38516912</v>
      </c>
      <c r="AG2387" s="2">
        <f t="shared" si="1277"/>
        <v>658.47477675000005</v>
      </c>
      <c r="AH2387" s="3" t="str">
        <f t="shared" si="1278"/>
        <v>-</v>
      </c>
      <c r="AI2387" s="4" t="str">
        <f t="shared" si="1260"/>
        <v>A+J=</v>
      </c>
      <c r="AJ2387" s="11">
        <f t="shared" si="1284"/>
        <v>43194</v>
      </c>
      <c r="AK2387" s="11"/>
      <c r="AL2387" s="4"/>
      <c r="AM2387" s="1"/>
      <c r="AN2387" s="11"/>
      <c r="AO2387" s="1"/>
      <c r="AP2387" s="1"/>
      <c r="AQ2387" s="1"/>
      <c r="AR2387" s="1"/>
      <c r="AS2387" s="6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</row>
    <row r="2388" spans="1:55" x14ac:dyDescent="0.2">
      <c r="A2388" s="144">
        <f t="shared" si="1279"/>
        <v>43177</v>
      </c>
      <c r="B2388" s="2">
        <f t="shared" si="1266"/>
        <v>212635.95979730657</v>
      </c>
      <c r="C2388" s="2">
        <f t="shared" si="1280"/>
        <v>143530.53043144001</v>
      </c>
      <c r="D2388" s="68">
        <f>SUM(Y2388:Y$2557)</f>
        <v>18453.03538075</v>
      </c>
      <c r="E2388" s="68">
        <f t="shared" si="1267"/>
        <v>125077.49505069002</v>
      </c>
      <c r="F2388" s="72">
        <f t="shared" si="1255"/>
        <v>4930.72</v>
      </c>
      <c r="G2388" s="3">
        <f>IF(N2388=1,VLOOKUP(A2387,[1]Plan1!$BG$69:$BI$188,3),G2387)</f>
        <v>4946.5</v>
      </c>
      <c r="H2388" s="11">
        <f t="shared" si="1256"/>
        <v>43102</v>
      </c>
      <c r="I2388" s="11">
        <f t="shared" si="1257"/>
        <v>43133</v>
      </c>
      <c r="J2388" s="26">
        <f t="shared" si="1268"/>
        <v>3.2003439659926691E-3</v>
      </c>
      <c r="K2388" s="11">
        <f t="shared" si="1281"/>
        <v>43192</v>
      </c>
      <c r="L2388" s="11">
        <f t="shared" si="1269"/>
        <v>43192</v>
      </c>
      <c r="M2388" s="1">
        <f t="shared" si="1282"/>
        <v>21</v>
      </c>
      <c r="N2388" s="1">
        <f t="shared" si="1252"/>
        <v>12</v>
      </c>
      <c r="O2388" s="2">
        <f t="shared" si="1270"/>
        <v>1.00182751</v>
      </c>
      <c r="P2388" s="10">
        <f t="shared" si="1264"/>
        <v>1.00290046</v>
      </c>
      <c r="Q2388" s="10">
        <f t="shared" si="1258"/>
        <v>1.4775192607449568</v>
      </c>
      <c r="R2388" s="2">
        <f t="shared" si="1263"/>
        <v>1.4802194399999999</v>
      </c>
      <c r="S2388" s="2">
        <f t="shared" si="1253"/>
        <v>1.4542510099999999</v>
      </c>
      <c r="T2388" s="2">
        <f t="shared" si="1271"/>
        <v>208729.41884575001</v>
      </c>
      <c r="U2388" s="2">
        <f t="shared" si="1272"/>
        <v>8382.3099592714207</v>
      </c>
      <c r="V2388" s="2">
        <f t="shared" si="1273"/>
        <v>60064.644629845126</v>
      </c>
      <c r="W2388" s="2">
        <f t="shared" si="1274"/>
        <v>211977.48502055657</v>
      </c>
      <c r="X2388" s="27">
        <f t="shared" si="1275"/>
        <v>0</v>
      </c>
      <c r="Y2388" s="2">
        <f t="shared" si="1254"/>
        <v>0</v>
      </c>
      <c r="Z2388" s="67">
        <f t="shared" si="1276"/>
        <v>0</v>
      </c>
      <c r="AA2388" s="2">
        <f t="shared" si="1261"/>
        <v>0</v>
      </c>
      <c r="AB2388" s="26">
        <f t="shared" si="1283"/>
        <v>6.7299999999999999E-2</v>
      </c>
      <c r="AC2388" s="27">
        <f t="shared" si="1265"/>
        <v>12</v>
      </c>
      <c r="AD2388" s="27">
        <v>252</v>
      </c>
      <c r="AE2388" s="10">
        <f t="shared" si="1259"/>
        <v>1.003106343</v>
      </c>
      <c r="AF2388" s="2">
        <f t="shared" si="1262"/>
        <v>648.38516912</v>
      </c>
      <c r="AG2388" s="2">
        <f t="shared" si="1277"/>
        <v>658.47477675000005</v>
      </c>
      <c r="AH2388" s="3" t="str">
        <f t="shared" si="1278"/>
        <v>-</v>
      </c>
      <c r="AI2388" s="4" t="str">
        <f t="shared" si="1260"/>
        <v>A+J=</v>
      </c>
      <c r="AJ2388" s="11">
        <f t="shared" si="1284"/>
        <v>43194</v>
      </c>
      <c r="AK2388" s="11"/>
      <c r="AL2388" s="4"/>
      <c r="AM2388" s="1"/>
      <c r="AN2388" s="11"/>
      <c r="AO2388" s="1"/>
      <c r="AP2388" s="1"/>
      <c r="AQ2388" s="1"/>
      <c r="AR2388" s="1"/>
      <c r="AS2388" s="6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</row>
    <row r="2389" spans="1:55" x14ac:dyDescent="0.2">
      <c r="A2389" s="144">
        <f t="shared" si="1279"/>
        <v>43178</v>
      </c>
      <c r="B2389" s="2">
        <f t="shared" si="1266"/>
        <v>212635.95979730657</v>
      </c>
      <c r="C2389" s="2">
        <f t="shared" si="1280"/>
        <v>143530.53043144001</v>
      </c>
      <c r="D2389" s="68">
        <f>SUM(Y2389:Y$2557)</f>
        <v>18453.03538075</v>
      </c>
      <c r="E2389" s="68">
        <f t="shared" si="1267"/>
        <v>125077.49505069002</v>
      </c>
      <c r="F2389" s="72">
        <f t="shared" si="1255"/>
        <v>4930.72</v>
      </c>
      <c r="G2389" s="3">
        <f>IF(N2389=1,VLOOKUP(A2388,[1]Plan1!$BG$69:$BI$188,3),G2388)</f>
        <v>4946.5</v>
      </c>
      <c r="H2389" s="11">
        <f t="shared" si="1256"/>
        <v>43102</v>
      </c>
      <c r="I2389" s="11">
        <f t="shared" si="1257"/>
        <v>43133</v>
      </c>
      <c r="J2389" s="26">
        <f t="shared" si="1268"/>
        <v>3.2003439659926691E-3</v>
      </c>
      <c r="K2389" s="11">
        <f t="shared" si="1281"/>
        <v>43192</v>
      </c>
      <c r="L2389" s="11">
        <f t="shared" si="1269"/>
        <v>43192</v>
      </c>
      <c r="M2389" s="1">
        <f t="shared" si="1282"/>
        <v>21</v>
      </c>
      <c r="N2389" s="1">
        <f t="shared" si="1252"/>
        <v>12</v>
      </c>
      <c r="O2389" s="2">
        <f t="shared" si="1270"/>
        <v>1.00182751</v>
      </c>
      <c r="P2389" s="10">
        <f t="shared" si="1264"/>
        <v>1.00290046</v>
      </c>
      <c r="Q2389" s="10">
        <f t="shared" si="1258"/>
        <v>1.4775192607449568</v>
      </c>
      <c r="R2389" s="2">
        <f t="shared" si="1263"/>
        <v>1.4802194399999999</v>
      </c>
      <c r="S2389" s="2">
        <f t="shared" si="1253"/>
        <v>1.4542510099999999</v>
      </c>
      <c r="T2389" s="2">
        <f t="shared" si="1271"/>
        <v>208729.41884575001</v>
      </c>
      <c r="U2389" s="2">
        <f t="shared" si="1272"/>
        <v>8382.3099592714207</v>
      </c>
      <c r="V2389" s="2">
        <f t="shared" si="1273"/>
        <v>60064.644629845126</v>
      </c>
      <c r="W2389" s="2">
        <f t="shared" si="1274"/>
        <v>211977.48502055657</v>
      </c>
      <c r="X2389" s="27">
        <f t="shared" si="1275"/>
        <v>0</v>
      </c>
      <c r="Y2389" s="2">
        <f t="shared" si="1254"/>
        <v>0</v>
      </c>
      <c r="Z2389" s="67">
        <f t="shared" si="1276"/>
        <v>0</v>
      </c>
      <c r="AA2389" s="2">
        <f t="shared" si="1261"/>
        <v>0</v>
      </c>
      <c r="AB2389" s="26">
        <f t="shared" si="1283"/>
        <v>6.7299999999999999E-2</v>
      </c>
      <c r="AC2389" s="27">
        <f t="shared" si="1265"/>
        <v>12</v>
      </c>
      <c r="AD2389" s="27">
        <v>252</v>
      </c>
      <c r="AE2389" s="10">
        <f t="shared" si="1259"/>
        <v>1.003106343</v>
      </c>
      <c r="AF2389" s="2">
        <f t="shared" si="1262"/>
        <v>648.38516912</v>
      </c>
      <c r="AG2389" s="2">
        <f t="shared" si="1277"/>
        <v>658.47477675000005</v>
      </c>
      <c r="AH2389" s="3" t="str">
        <f t="shared" si="1278"/>
        <v>-</v>
      </c>
      <c r="AI2389" s="4" t="str">
        <f t="shared" si="1260"/>
        <v>A+J=</v>
      </c>
      <c r="AJ2389" s="11">
        <f t="shared" si="1284"/>
        <v>43194</v>
      </c>
      <c r="AK2389" s="11"/>
      <c r="AL2389" s="4"/>
      <c r="AM2389" s="1"/>
      <c r="AN2389" s="11"/>
      <c r="AO2389" s="1"/>
      <c r="AP2389" s="1"/>
      <c r="AQ2389" s="1"/>
      <c r="AR2389" s="1"/>
      <c r="AS2389" s="6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</row>
    <row r="2390" spans="1:55" x14ac:dyDescent="0.2">
      <c r="A2390" s="144">
        <f t="shared" si="1279"/>
        <v>43179</v>
      </c>
      <c r="B2390" s="2">
        <f t="shared" si="1266"/>
        <v>212719.19094157685</v>
      </c>
      <c r="C2390" s="2">
        <f t="shared" si="1280"/>
        <v>143530.53043144001</v>
      </c>
      <c r="D2390" s="68">
        <f>SUM(Y2390:Y$2557)</f>
        <v>18453.03538075</v>
      </c>
      <c r="E2390" s="68">
        <f t="shared" si="1267"/>
        <v>125077.49505069002</v>
      </c>
      <c r="F2390" s="72">
        <f t="shared" si="1255"/>
        <v>4930.72</v>
      </c>
      <c r="G2390" s="3">
        <f>IF(N2390=1,VLOOKUP(A2389,[1]Plan1!$BG$69:$BI$188,3),G2389)</f>
        <v>4946.5</v>
      </c>
      <c r="H2390" s="11">
        <f t="shared" si="1256"/>
        <v>43102</v>
      </c>
      <c r="I2390" s="11">
        <f t="shared" si="1257"/>
        <v>43133</v>
      </c>
      <c r="J2390" s="26">
        <f t="shared" si="1268"/>
        <v>3.2003439659926691E-3</v>
      </c>
      <c r="K2390" s="11">
        <f t="shared" si="1281"/>
        <v>43192</v>
      </c>
      <c r="L2390" s="11">
        <f t="shared" si="1269"/>
        <v>43192</v>
      </c>
      <c r="M2390" s="1">
        <f t="shared" si="1282"/>
        <v>21</v>
      </c>
      <c r="N2390" s="1">
        <f t="shared" si="1252"/>
        <v>13</v>
      </c>
      <c r="O2390" s="2">
        <f t="shared" si="1270"/>
        <v>1.00197995</v>
      </c>
      <c r="P2390" s="10">
        <f t="shared" si="1264"/>
        <v>1.00290046</v>
      </c>
      <c r="Q2390" s="10">
        <f t="shared" si="1258"/>
        <v>1.4775192607449568</v>
      </c>
      <c r="R2390" s="2">
        <f t="shared" si="1263"/>
        <v>1.48044467</v>
      </c>
      <c r="S2390" s="2">
        <f t="shared" si="1253"/>
        <v>1.4542510099999999</v>
      </c>
      <c r="T2390" s="2">
        <f t="shared" si="1271"/>
        <v>208729.41884575001</v>
      </c>
      <c r="U2390" s="2">
        <f t="shared" si="1272"/>
        <v>8382.3099592714207</v>
      </c>
      <c r="V2390" s="2">
        <f t="shared" si="1273"/>
        <v>60092.8158340554</v>
      </c>
      <c r="W2390" s="2">
        <f t="shared" si="1274"/>
        <v>212005.65622476683</v>
      </c>
      <c r="X2390" s="27">
        <f t="shared" si="1275"/>
        <v>0</v>
      </c>
      <c r="Y2390" s="2">
        <f t="shared" si="1254"/>
        <v>0</v>
      </c>
      <c r="Z2390" s="67">
        <f t="shared" si="1276"/>
        <v>0</v>
      </c>
      <c r="AA2390" s="2">
        <f>IF(Z2390&gt;0,TRUNC(Z2390*T2386,8),0)</f>
        <v>0</v>
      </c>
      <c r="AB2390" s="26">
        <f t="shared" si="1283"/>
        <v>6.7299999999999999E-2</v>
      </c>
      <c r="AC2390" s="27">
        <f t="shared" si="1265"/>
        <v>13</v>
      </c>
      <c r="AD2390" s="27">
        <v>252</v>
      </c>
      <c r="AE2390" s="10">
        <f t="shared" si="1259"/>
        <v>1.0033656399999999</v>
      </c>
      <c r="AF2390" s="2">
        <f>TRUNC((T2386*(AE2390-1)),8)</f>
        <v>702.50808124000002</v>
      </c>
      <c r="AG2390" s="2">
        <f t="shared" si="1277"/>
        <v>713.53471680999996</v>
      </c>
      <c r="AH2390" s="3" t="str">
        <f t="shared" si="1278"/>
        <v>-</v>
      </c>
      <c r="AI2390" s="4" t="str">
        <f t="shared" si="1260"/>
        <v>A+J=</v>
      </c>
      <c r="AJ2390" s="11">
        <f t="shared" si="1284"/>
        <v>43194</v>
      </c>
      <c r="AK2390" s="16"/>
      <c r="AL2390" s="81"/>
      <c r="AM2390" s="38"/>
      <c r="AN2390" s="16"/>
      <c r="AO2390" s="38"/>
      <c r="AP2390" s="38"/>
      <c r="AQ2390" s="38"/>
      <c r="AR2390" s="38"/>
      <c r="AS2390" s="66"/>
      <c r="AT2390" s="38"/>
      <c r="AU2390" s="38"/>
      <c r="AV2390" s="38"/>
      <c r="AW2390" s="38"/>
      <c r="AX2390" s="38"/>
      <c r="AY2390" s="38"/>
      <c r="AZ2390" s="38"/>
      <c r="BA2390" s="38"/>
      <c r="BB2390" s="38"/>
      <c r="BC2390" s="38"/>
    </row>
    <row r="2391" spans="1:55" x14ac:dyDescent="0.2">
      <c r="A2391" s="144">
        <f t="shared" si="1279"/>
        <v>43180</v>
      </c>
      <c r="B2391" s="2">
        <f t="shared" si="1266"/>
        <v>212802.45717808185</v>
      </c>
      <c r="C2391" s="2">
        <f t="shared" si="1280"/>
        <v>143530.53043144001</v>
      </c>
      <c r="D2391" s="68">
        <f>SUM(Y2391:Y$2557)</f>
        <v>18453.03538075</v>
      </c>
      <c r="E2391" s="68">
        <f t="shared" si="1267"/>
        <v>125077.49505069002</v>
      </c>
      <c r="F2391" s="72">
        <f t="shared" si="1255"/>
        <v>4930.72</v>
      </c>
      <c r="G2391" s="3">
        <f>IF(N2391=1,VLOOKUP(A2390,[1]Plan1!$BG$69:$BI$188,3),G2390)</f>
        <v>4946.5</v>
      </c>
      <c r="H2391" s="11">
        <f t="shared" si="1256"/>
        <v>43102</v>
      </c>
      <c r="I2391" s="11">
        <f t="shared" si="1257"/>
        <v>43133</v>
      </c>
      <c r="J2391" s="26">
        <f t="shared" si="1268"/>
        <v>3.2003439659926691E-3</v>
      </c>
      <c r="K2391" s="11">
        <f t="shared" si="1281"/>
        <v>43192</v>
      </c>
      <c r="L2391" s="11">
        <f t="shared" si="1269"/>
        <v>43192</v>
      </c>
      <c r="M2391" s="1">
        <f t="shared" si="1282"/>
        <v>21</v>
      </c>
      <c r="N2391" s="1">
        <f t="shared" si="1252"/>
        <v>14</v>
      </c>
      <c r="O2391" s="2">
        <f t="shared" si="1270"/>
        <v>1.0021324199999999</v>
      </c>
      <c r="P2391" s="10">
        <f t="shared" si="1264"/>
        <v>1.00290046</v>
      </c>
      <c r="Q2391" s="10">
        <f t="shared" si="1258"/>
        <v>1.4775192607449568</v>
      </c>
      <c r="R2391" s="2">
        <f t="shared" si="1263"/>
        <v>1.48066995</v>
      </c>
      <c r="S2391" s="2">
        <f t="shared" si="1253"/>
        <v>1.4542510099999999</v>
      </c>
      <c r="T2391" s="2">
        <f t="shared" si="1271"/>
        <v>208729.41884575001</v>
      </c>
      <c r="U2391" s="2">
        <f t="shared" si="1272"/>
        <v>8382.3099592714207</v>
      </c>
      <c r="V2391" s="2">
        <f t="shared" si="1273"/>
        <v>60120.993292140418</v>
      </c>
      <c r="W2391" s="2">
        <f t="shared" si="1274"/>
        <v>212033.83368285187</v>
      </c>
      <c r="X2391" s="27">
        <f t="shared" si="1275"/>
        <v>0</v>
      </c>
      <c r="Y2391" s="2">
        <f t="shared" si="1254"/>
        <v>0</v>
      </c>
      <c r="Z2391" s="67">
        <f t="shared" si="1276"/>
        <v>0</v>
      </c>
      <c r="AA2391" s="2">
        <f t="shared" ref="AA2391:AA2454" si="1285">IF(Z2391&gt;0,TRUNC(Z2391*T2391,8),0)</f>
        <v>0</v>
      </c>
      <c r="AB2391" s="26">
        <f t="shared" si="1283"/>
        <v>6.7299999999999999E-2</v>
      </c>
      <c r="AC2391" s="27">
        <f t="shared" si="1265"/>
        <v>14</v>
      </c>
      <c r="AD2391" s="27">
        <v>252</v>
      </c>
      <c r="AE2391" s="10">
        <f t="shared" si="1259"/>
        <v>1.0036250040000001</v>
      </c>
      <c r="AF2391" s="2">
        <f t="shared" ref="AF2391:AF2454" si="1286">TRUNC((T2391*(AE2391-1)),8)</f>
        <v>756.64497822999999</v>
      </c>
      <c r="AG2391" s="2">
        <f t="shared" si="1277"/>
        <v>768.62349523</v>
      </c>
      <c r="AH2391" s="3" t="str">
        <f t="shared" si="1278"/>
        <v>-</v>
      </c>
      <c r="AI2391" s="4" t="str">
        <f t="shared" si="1260"/>
        <v>A+J=</v>
      </c>
      <c r="AJ2391" s="11">
        <f t="shared" si="1284"/>
        <v>43194</v>
      </c>
      <c r="AK2391" s="11"/>
      <c r="AL2391" s="4"/>
      <c r="AM2391" s="1"/>
      <c r="AN2391" s="11"/>
      <c r="AO2391" s="1"/>
      <c r="AP2391" s="1"/>
      <c r="AQ2391" s="1"/>
      <c r="AR2391" s="1"/>
      <c r="AS2391" s="6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</row>
    <row r="2392" spans="1:55" x14ac:dyDescent="0.2">
      <c r="A2392" s="144">
        <f t="shared" si="1279"/>
        <v>43181</v>
      </c>
      <c r="B2392" s="2">
        <f t="shared" si="1266"/>
        <v>212885.75475044679</v>
      </c>
      <c r="C2392" s="2">
        <f t="shared" si="1280"/>
        <v>143530.53043144001</v>
      </c>
      <c r="D2392" s="68">
        <f>SUM(Y2392:Y$2557)</f>
        <v>18453.03538075</v>
      </c>
      <c r="E2392" s="68">
        <f t="shared" si="1267"/>
        <v>125077.49505069002</v>
      </c>
      <c r="F2392" s="72">
        <f t="shared" si="1255"/>
        <v>4930.72</v>
      </c>
      <c r="G2392" s="3">
        <f>IF(N2392=1,VLOOKUP(A2391,[1]Plan1!$BG$69:$BI$188,3),G2391)</f>
        <v>4946.5</v>
      </c>
      <c r="H2392" s="11">
        <f t="shared" si="1256"/>
        <v>43102</v>
      </c>
      <c r="I2392" s="11">
        <f t="shared" si="1257"/>
        <v>43133</v>
      </c>
      <c r="J2392" s="26">
        <f t="shared" si="1268"/>
        <v>3.2003439659926691E-3</v>
      </c>
      <c r="K2392" s="11">
        <f t="shared" si="1281"/>
        <v>43192</v>
      </c>
      <c r="L2392" s="11">
        <f t="shared" si="1269"/>
        <v>43192</v>
      </c>
      <c r="M2392" s="1">
        <f t="shared" si="1282"/>
        <v>21</v>
      </c>
      <c r="N2392" s="1">
        <f t="shared" si="1252"/>
        <v>15</v>
      </c>
      <c r="O2392" s="2">
        <f t="shared" si="1270"/>
        <v>1.00228491</v>
      </c>
      <c r="P2392" s="10">
        <f t="shared" si="1264"/>
        <v>1.00290046</v>
      </c>
      <c r="Q2392" s="10">
        <f t="shared" si="1258"/>
        <v>1.4775192607449568</v>
      </c>
      <c r="R2392" s="2">
        <f t="shared" si="1263"/>
        <v>1.4808952500000001</v>
      </c>
      <c r="S2392" s="2">
        <f t="shared" si="1253"/>
        <v>1.4542510099999999</v>
      </c>
      <c r="T2392" s="2">
        <f t="shared" si="1271"/>
        <v>208729.41884575001</v>
      </c>
      <c r="U2392" s="2">
        <f t="shared" si="1272"/>
        <v>8382.3099592714207</v>
      </c>
      <c r="V2392" s="2">
        <f t="shared" si="1273"/>
        <v>60149.173251775355</v>
      </c>
      <c r="W2392" s="2">
        <f t="shared" si="1274"/>
        <v>212062.0136424868</v>
      </c>
      <c r="X2392" s="27">
        <f t="shared" si="1275"/>
        <v>0</v>
      </c>
      <c r="Y2392" s="2">
        <f t="shared" si="1254"/>
        <v>0</v>
      </c>
      <c r="Z2392" s="67">
        <f t="shared" si="1276"/>
        <v>0</v>
      </c>
      <c r="AA2392" s="2">
        <f t="shared" si="1285"/>
        <v>0</v>
      </c>
      <c r="AB2392" s="26">
        <f t="shared" si="1283"/>
        <v>6.7299999999999999E-2</v>
      </c>
      <c r="AC2392" s="27">
        <f t="shared" si="1265"/>
        <v>15</v>
      </c>
      <c r="AD2392" s="27">
        <v>252</v>
      </c>
      <c r="AE2392" s="10">
        <f t="shared" si="1259"/>
        <v>1.003884435</v>
      </c>
      <c r="AF2392" s="2">
        <f t="shared" si="1286"/>
        <v>810.79586009000002</v>
      </c>
      <c r="AG2392" s="2">
        <f t="shared" si="1277"/>
        <v>823.74110796000002</v>
      </c>
      <c r="AH2392" s="3" t="str">
        <f t="shared" si="1278"/>
        <v>-</v>
      </c>
      <c r="AI2392" s="4" t="str">
        <f t="shared" si="1260"/>
        <v>A+J=</v>
      </c>
      <c r="AJ2392" s="11">
        <f t="shared" si="1284"/>
        <v>43194</v>
      </c>
      <c r="AK2392" s="11"/>
      <c r="AL2392" s="4"/>
      <c r="AM2392" s="1"/>
      <c r="AN2392" s="11"/>
      <c r="AO2392" s="1"/>
      <c r="AP2392" s="1"/>
      <c r="AQ2392" s="1"/>
      <c r="AR2392" s="1"/>
      <c r="AS2392" s="6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</row>
    <row r="2393" spans="1:55" x14ac:dyDescent="0.2">
      <c r="A2393" s="144">
        <f t="shared" si="1279"/>
        <v>43182</v>
      </c>
      <c r="B2393" s="2">
        <f t="shared" si="1266"/>
        <v>212969.0863902815</v>
      </c>
      <c r="C2393" s="2">
        <f t="shared" si="1280"/>
        <v>143530.53043144001</v>
      </c>
      <c r="D2393" s="68">
        <f>SUM(Y2393:Y$2557)</f>
        <v>18453.03538075</v>
      </c>
      <c r="E2393" s="68">
        <f t="shared" si="1267"/>
        <v>125077.49505069002</v>
      </c>
      <c r="F2393" s="72">
        <f t="shared" si="1255"/>
        <v>4930.72</v>
      </c>
      <c r="G2393" s="3">
        <f>IF(N2393=1,VLOOKUP(A2392,[1]Plan1!$BG$69:$BI$188,3),G2392)</f>
        <v>4946.5</v>
      </c>
      <c r="H2393" s="11">
        <f t="shared" si="1256"/>
        <v>43102</v>
      </c>
      <c r="I2393" s="11">
        <f t="shared" si="1257"/>
        <v>43133</v>
      </c>
      <c r="J2393" s="26">
        <f t="shared" si="1268"/>
        <v>3.2003439659926691E-3</v>
      </c>
      <c r="K2393" s="11">
        <f t="shared" si="1281"/>
        <v>43192</v>
      </c>
      <c r="L2393" s="11">
        <f t="shared" si="1269"/>
        <v>43192</v>
      </c>
      <c r="M2393" s="1">
        <f t="shared" si="1282"/>
        <v>21</v>
      </c>
      <c r="N2393" s="1">
        <f t="shared" si="1252"/>
        <v>16</v>
      </c>
      <c r="O2393" s="2">
        <f t="shared" si="1270"/>
        <v>1.0024374199999999</v>
      </c>
      <c r="P2393" s="10">
        <f t="shared" si="1264"/>
        <v>1.00290046</v>
      </c>
      <c r="Q2393" s="10">
        <f t="shared" si="1258"/>
        <v>1.4775192607449568</v>
      </c>
      <c r="R2393" s="2">
        <f t="shared" si="1263"/>
        <v>1.48112059</v>
      </c>
      <c r="S2393" s="2">
        <f t="shared" si="1253"/>
        <v>1.4542510099999999</v>
      </c>
      <c r="T2393" s="2">
        <f t="shared" si="1271"/>
        <v>208729.41884575001</v>
      </c>
      <c r="U2393" s="2">
        <f t="shared" si="1272"/>
        <v>8382.3099592714207</v>
      </c>
      <c r="V2393" s="2">
        <f t="shared" si="1273"/>
        <v>60177.358214510059</v>
      </c>
      <c r="W2393" s="2">
        <f t="shared" si="1274"/>
        <v>212090.19860522149</v>
      </c>
      <c r="X2393" s="27">
        <f t="shared" si="1275"/>
        <v>0</v>
      </c>
      <c r="Y2393" s="2">
        <f t="shared" si="1254"/>
        <v>0</v>
      </c>
      <c r="Z2393" s="67">
        <f t="shared" si="1276"/>
        <v>0</v>
      </c>
      <c r="AA2393" s="2">
        <f t="shared" si="1285"/>
        <v>0</v>
      </c>
      <c r="AB2393" s="26">
        <f t="shared" si="1283"/>
        <v>6.7299999999999999E-2</v>
      </c>
      <c r="AC2393" s="27">
        <f t="shared" si="1265"/>
        <v>16</v>
      </c>
      <c r="AD2393" s="27">
        <v>252</v>
      </c>
      <c r="AE2393" s="10">
        <f t="shared" si="1259"/>
        <v>1.004143934</v>
      </c>
      <c r="AF2393" s="2">
        <f t="shared" si="1286"/>
        <v>864.96093555000004</v>
      </c>
      <c r="AG2393" s="2">
        <f t="shared" si="1277"/>
        <v>878.88778506000006</v>
      </c>
      <c r="AH2393" s="3" t="str">
        <f t="shared" si="1278"/>
        <v>-</v>
      </c>
      <c r="AI2393" s="4" t="str">
        <f t="shared" si="1260"/>
        <v>A+J=</v>
      </c>
      <c r="AJ2393" s="11">
        <f t="shared" si="1284"/>
        <v>43194</v>
      </c>
      <c r="AK2393" s="11"/>
      <c r="AL2393" s="4"/>
      <c r="AM2393" s="1"/>
      <c r="AN2393" s="11"/>
      <c r="AO2393" s="1"/>
      <c r="AP2393" s="1"/>
      <c r="AQ2393" s="1"/>
      <c r="AR2393" s="1"/>
      <c r="AS2393" s="6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</row>
    <row r="2394" spans="1:55" x14ac:dyDescent="0.2">
      <c r="A2394" s="144">
        <f t="shared" si="1279"/>
        <v>43183</v>
      </c>
      <c r="B2394" s="2">
        <f t="shared" si="1266"/>
        <v>213052.45168300602</v>
      </c>
      <c r="C2394" s="2">
        <f t="shared" si="1280"/>
        <v>143530.53043144001</v>
      </c>
      <c r="D2394" s="68">
        <f>SUM(Y2394:Y$2557)</f>
        <v>18453.03538075</v>
      </c>
      <c r="E2394" s="68">
        <f t="shared" si="1267"/>
        <v>125077.49505069002</v>
      </c>
      <c r="F2394" s="72">
        <f t="shared" si="1255"/>
        <v>4930.72</v>
      </c>
      <c r="G2394" s="3">
        <f>IF(N2394=1,VLOOKUP(A2393,[1]Plan1!$BG$69:$BI$188,3),G2393)</f>
        <v>4946.5</v>
      </c>
      <c r="H2394" s="11">
        <f t="shared" si="1256"/>
        <v>43102</v>
      </c>
      <c r="I2394" s="11">
        <f t="shared" si="1257"/>
        <v>43133</v>
      </c>
      <c r="J2394" s="26">
        <f t="shared" si="1268"/>
        <v>3.2003439659926691E-3</v>
      </c>
      <c r="K2394" s="11">
        <f t="shared" si="1281"/>
        <v>43192</v>
      </c>
      <c r="L2394" s="11">
        <f t="shared" si="1269"/>
        <v>43192</v>
      </c>
      <c r="M2394" s="1">
        <f t="shared" si="1282"/>
        <v>21</v>
      </c>
      <c r="N2394" s="1">
        <f t="shared" si="1252"/>
        <v>17</v>
      </c>
      <c r="O2394" s="2">
        <f t="shared" si="1270"/>
        <v>1.0025899599999999</v>
      </c>
      <c r="P2394" s="10">
        <f t="shared" si="1264"/>
        <v>1.00290046</v>
      </c>
      <c r="Q2394" s="10">
        <f t="shared" si="1258"/>
        <v>1.4775192607449568</v>
      </c>
      <c r="R2394" s="2">
        <f t="shared" si="1263"/>
        <v>1.48134597</v>
      </c>
      <c r="S2394" s="2">
        <f t="shared" si="1253"/>
        <v>1.4542510099999999</v>
      </c>
      <c r="T2394" s="2">
        <f t="shared" si="1271"/>
        <v>208729.41884575001</v>
      </c>
      <c r="U2394" s="2">
        <f t="shared" si="1272"/>
        <v>8382.3099592714207</v>
      </c>
      <c r="V2394" s="2">
        <f t="shared" si="1273"/>
        <v>60205.548180344587</v>
      </c>
      <c r="W2394" s="2">
        <f t="shared" si="1274"/>
        <v>212118.38857105601</v>
      </c>
      <c r="X2394" s="27">
        <f t="shared" si="1275"/>
        <v>0</v>
      </c>
      <c r="Y2394" s="2">
        <f t="shared" si="1254"/>
        <v>0</v>
      </c>
      <c r="Z2394" s="67">
        <f t="shared" si="1276"/>
        <v>0</v>
      </c>
      <c r="AA2394" s="2">
        <f t="shared" si="1285"/>
        <v>0</v>
      </c>
      <c r="AB2394" s="26">
        <f t="shared" si="1283"/>
        <v>6.7299999999999999E-2</v>
      </c>
      <c r="AC2394" s="27">
        <f t="shared" si="1265"/>
        <v>17</v>
      </c>
      <c r="AD2394" s="27">
        <v>252</v>
      </c>
      <c r="AE2394" s="10">
        <f t="shared" si="1259"/>
        <v>1.0044034989999999</v>
      </c>
      <c r="AF2394" s="2">
        <f t="shared" si="1286"/>
        <v>919.13978714999996</v>
      </c>
      <c r="AG2394" s="2">
        <f t="shared" si="1277"/>
        <v>934.06311195000001</v>
      </c>
      <c r="AH2394" s="3" t="str">
        <f t="shared" si="1278"/>
        <v>-</v>
      </c>
      <c r="AI2394" s="4" t="str">
        <f t="shared" si="1260"/>
        <v>A+J=</v>
      </c>
      <c r="AJ2394" s="11">
        <f t="shared" si="1284"/>
        <v>43194</v>
      </c>
      <c r="AK2394" s="11"/>
      <c r="AL2394" s="4"/>
      <c r="AM2394" s="1"/>
      <c r="AN2394" s="11"/>
      <c r="AO2394" s="1"/>
      <c r="AP2394" s="1"/>
      <c r="AQ2394" s="1"/>
      <c r="AR2394" s="1"/>
      <c r="AS2394" s="6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</row>
    <row r="2395" spans="1:55" x14ac:dyDescent="0.2">
      <c r="A2395" s="144">
        <f t="shared" si="1279"/>
        <v>43184</v>
      </c>
      <c r="B2395" s="2">
        <f t="shared" si="1266"/>
        <v>213052.45168300602</v>
      </c>
      <c r="C2395" s="2">
        <f t="shared" si="1280"/>
        <v>143530.53043144001</v>
      </c>
      <c r="D2395" s="68">
        <f>SUM(Y2395:Y$2557)</f>
        <v>18453.03538075</v>
      </c>
      <c r="E2395" s="68">
        <f t="shared" si="1267"/>
        <v>125077.49505069002</v>
      </c>
      <c r="F2395" s="72">
        <f t="shared" si="1255"/>
        <v>4930.72</v>
      </c>
      <c r="G2395" s="3">
        <f>IF(N2395=1,VLOOKUP(A2394,[1]Plan1!$BG$69:$BI$188,3),G2394)</f>
        <v>4946.5</v>
      </c>
      <c r="H2395" s="11">
        <f t="shared" si="1256"/>
        <v>43102</v>
      </c>
      <c r="I2395" s="11">
        <f t="shared" si="1257"/>
        <v>43133</v>
      </c>
      <c r="J2395" s="26">
        <f t="shared" si="1268"/>
        <v>3.2003439659926691E-3</v>
      </c>
      <c r="K2395" s="11">
        <f t="shared" si="1281"/>
        <v>43192</v>
      </c>
      <c r="L2395" s="11">
        <f t="shared" si="1269"/>
        <v>43192</v>
      </c>
      <c r="M2395" s="1">
        <f t="shared" si="1282"/>
        <v>21</v>
      </c>
      <c r="N2395" s="1">
        <f t="shared" si="1252"/>
        <v>17</v>
      </c>
      <c r="O2395" s="2">
        <f t="shared" si="1270"/>
        <v>1.0025899599999999</v>
      </c>
      <c r="P2395" s="10">
        <f t="shared" si="1264"/>
        <v>1.00290046</v>
      </c>
      <c r="Q2395" s="10">
        <f t="shared" si="1258"/>
        <v>1.4775192607449568</v>
      </c>
      <c r="R2395" s="2">
        <f t="shared" si="1263"/>
        <v>1.48134597</v>
      </c>
      <c r="S2395" s="2">
        <f t="shared" si="1253"/>
        <v>1.4542510099999999</v>
      </c>
      <c r="T2395" s="2">
        <f t="shared" si="1271"/>
        <v>208729.41884575001</v>
      </c>
      <c r="U2395" s="2">
        <f t="shared" si="1272"/>
        <v>8382.3099592714207</v>
      </c>
      <c r="V2395" s="2">
        <f t="shared" si="1273"/>
        <v>60205.548180344587</v>
      </c>
      <c r="W2395" s="2">
        <f t="shared" si="1274"/>
        <v>212118.38857105601</v>
      </c>
      <c r="X2395" s="27">
        <f t="shared" si="1275"/>
        <v>0</v>
      </c>
      <c r="Y2395" s="2">
        <f t="shared" si="1254"/>
        <v>0</v>
      </c>
      <c r="Z2395" s="67">
        <f t="shared" si="1276"/>
        <v>0</v>
      </c>
      <c r="AA2395" s="2">
        <f t="shared" si="1285"/>
        <v>0</v>
      </c>
      <c r="AB2395" s="26">
        <f t="shared" si="1283"/>
        <v>6.7299999999999999E-2</v>
      </c>
      <c r="AC2395" s="27">
        <f t="shared" si="1265"/>
        <v>17</v>
      </c>
      <c r="AD2395" s="27">
        <v>252</v>
      </c>
      <c r="AE2395" s="10">
        <f t="shared" si="1259"/>
        <v>1.0044034989999999</v>
      </c>
      <c r="AF2395" s="2">
        <f t="shared" si="1286"/>
        <v>919.13978714999996</v>
      </c>
      <c r="AG2395" s="2">
        <f t="shared" si="1277"/>
        <v>934.06311195000001</v>
      </c>
      <c r="AH2395" s="3" t="str">
        <f t="shared" si="1278"/>
        <v>-</v>
      </c>
      <c r="AI2395" s="4" t="str">
        <f t="shared" si="1260"/>
        <v>A+J=</v>
      </c>
      <c r="AJ2395" s="11">
        <f t="shared" si="1284"/>
        <v>43194</v>
      </c>
      <c r="AK2395" s="11"/>
      <c r="AL2395" s="4"/>
      <c r="AM2395" s="1"/>
      <c r="AN2395" s="11"/>
      <c r="AO2395" s="1"/>
      <c r="AP2395" s="1"/>
      <c r="AQ2395" s="1"/>
      <c r="AR2395" s="1"/>
      <c r="AS2395" s="6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</row>
    <row r="2396" spans="1:55" x14ac:dyDescent="0.2">
      <c r="A2396" s="144">
        <f t="shared" si="1279"/>
        <v>43185</v>
      </c>
      <c r="B2396" s="2">
        <f t="shared" si="1266"/>
        <v>213052.45168300602</v>
      </c>
      <c r="C2396" s="2">
        <f t="shared" si="1280"/>
        <v>143530.53043144001</v>
      </c>
      <c r="D2396" s="68">
        <f>SUM(Y2396:Y$2557)</f>
        <v>18453.03538075</v>
      </c>
      <c r="E2396" s="68">
        <f t="shared" si="1267"/>
        <v>125077.49505069002</v>
      </c>
      <c r="F2396" s="72">
        <f t="shared" si="1255"/>
        <v>4930.72</v>
      </c>
      <c r="G2396" s="3">
        <f>IF(N2396=1,VLOOKUP(A2395,[1]Plan1!$BG$69:$BI$188,3),G2395)</f>
        <v>4946.5</v>
      </c>
      <c r="H2396" s="11">
        <f t="shared" si="1256"/>
        <v>43102</v>
      </c>
      <c r="I2396" s="11">
        <f t="shared" si="1257"/>
        <v>43133</v>
      </c>
      <c r="J2396" s="26">
        <f t="shared" si="1268"/>
        <v>3.2003439659926691E-3</v>
      </c>
      <c r="K2396" s="11">
        <f t="shared" si="1281"/>
        <v>43192</v>
      </c>
      <c r="L2396" s="11">
        <f t="shared" si="1269"/>
        <v>43192</v>
      </c>
      <c r="M2396" s="1">
        <f t="shared" si="1282"/>
        <v>21</v>
      </c>
      <c r="N2396" s="1">
        <f t="shared" si="1252"/>
        <v>17</v>
      </c>
      <c r="O2396" s="2">
        <f t="shared" si="1270"/>
        <v>1.0025899599999999</v>
      </c>
      <c r="P2396" s="10">
        <f t="shared" si="1264"/>
        <v>1.00290046</v>
      </c>
      <c r="Q2396" s="10">
        <f t="shared" si="1258"/>
        <v>1.4775192607449568</v>
      </c>
      <c r="R2396" s="2">
        <f t="shared" si="1263"/>
        <v>1.48134597</v>
      </c>
      <c r="S2396" s="2">
        <f t="shared" si="1253"/>
        <v>1.4542510099999999</v>
      </c>
      <c r="T2396" s="2">
        <f t="shared" si="1271"/>
        <v>208729.41884575001</v>
      </c>
      <c r="U2396" s="2">
        <f t="shared" si="1272"/>
        <v>8382.3099592714207</v>
      </c>
      <c r="V2396" s="2">
        <f t="shared" si="1273"/>
        <v>60205.548180344587</v>
      </c>
      <c r="W2396" s="2">
        <f t="shared" si="1274"/>
        <v>212118.38857105601</v>
      </c>
      <c r="X2396" s="27">
        <f t="shared" si="1275"/>
        <v>0</v>
      </c>
      <c r="Y2396" s="2">
        <f t="shared" si="1254"/>
        <v>0</v>
      </c>
      <c r="Z2396" s="67">
        <f t="shared" si="1276"/>
        <v>0</v>
      </c>
      <c r="AA2396" s="2">
        <f t="shared" si="1285"/>
        <v>0</v>
      </c>
      <c r="AB2396" s="26">
        <f t="shared" si="1283"/>
        <v>6.7299999999999999E-2</v>
      </c>
      <c r="AC2396" s="27">
        <f t="shared" si="1265"/>
        <v>17</v>
      </c>
      <c r="AD2396" s="27">
        <v>252</v>
      </c>
      <c r="AE2396" s="10">
        <f t="shared" si="1259"/>
        <v>1.0044034989999999</v>
      </c>
      <c r="AF2396" s="2">
        <f t="shared" si="1286"/>
        <v>919.13978714999996</v>
      </c>
      <c r="AG2396" s="2">
        <f t="shared" si="1277"/>
        <v>934.06311195000001</v>
      </c>
      <c r="AH2396" s="3" t="str">
        <f t="shared" si="1278"/>
        <v>-</v>
      </c>
      <c r="AI2396" s="4" t="str">
        <f t="shared" si="1260"/>
        <v>A+J=</v>
      </c>
      <c r="AJ2396" s="11">
        <f t="shared" si="1284"/>
        <v>43194</v>
      </c>
      <c r="AK2396" s="11"/>
      <c r="AL2396" s="4"/>
      <c r="AM2396" s="1"/>
      <c r="AN2396" s="11"/>
      <c r="AO2396" s="1"/>
      <c r="AP2396" s="1"/>
      <c r="AQ2396" s="1"/>
      <c r="AR2396" s="1"/>
      <c r="AS2396" s="6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</row>
    <row r="2397" spans="1:55" x14ac:dyDescent="0.2">
      <c r="A2397" s="144">
        <f t="shared" si="1279"/>
        <v>43186</v>
      </c>
      <c r="B2397" s="2">
        <f t="shared" si="1266"/>
        <v>213135.8495936254</v>
      </c>
      <c r="C2397" s="2">
        <f t="shared" si="1280"/>
        <v>143530.53043144001</v>
      </c>
      <c r="D2397" s="68">
        <f>SUM(Y2397:Y$2557)</f>
        <v>18453.03538075</v>
      </c>
      <c r="E2397" s="68">
        <f t="shared" si="1267"/>
        <v>125077.49505069002</v>
      </c>
      <c r="F2397" s="72">
        <f t="shared" si="1255"/>
        <v>4930.72</v>
      </c>
      <c r="G2397" s="3">
        <f>IF(N2397=1,VLOOKUP(A2396,[1]Plan1!$BG$69:$BI$188,3),G2396)</f>
        <v>4946.5</v>
      </c>
      <c r="H2397" s="11">
        <f t="shared" si="1256"/>
        <v>43102</v>
      </c>
      <c r="I2397" s="11">
        <f t="shared" si="1257"/>
        <v>43133</v>
      </c>
      <c r="J2397" s="26">
        <f t="shared" si="1268"/>
        <v>3.2003439659926691E-3</v>
      </c>
      <c r="K2397" s="11">
        <f t="shared" si="1281"/>
        <v>43192</v>
      </c>
      <c r="L2397" s="11">
        <f t="shared" si="1269"/>
        <v>43192</v>
      </c>
      <c r="M2397" s="1">
        <f t="shared" si="1282"/>
        <v>21</v>
      </c>
      <c r="N2397" s="1">
        <f t="shared" ref="N2397:N2460" si="1287">(M2397-(NETWORKDAYS(A2397,L2397,AN$137:AN$327)-1))</f>
        <v>18</v>
      </c>
      <c r="O2397" s="2">
        <f t="shared" si="1270"/>
        <v>1.00274252</v>
      </c>
      <c r="P2397" s="10">
        <f t="shared" si="1264"/>
        <v>1.00290046</v>
      </c>
      <c r="Q2397" s="10">
        <f t="shared" si="1258"/>
        <v>1.4775192607449568</v>
      </c>
      <c r="R2397" s="2">
        <f t="shared" si="1263"/>
        <v>1.4815713800000001</v>
      </c>
      <c r="S2397" s="2">
        <f t="shared" si="1253"/>
        <v>1.4542510099999999</v>
      </c>
      <c r="T2397" s="2">
        <f t="shared" si="1271"/>
        <v>208729.41884575001</v>
      </c>
      <c r="U2397" s="2">
        <f t="shared" si="1272"/>
        <v>8382.3099592714207</v>
      </c>
      <c r="V2397" s="2">
        <f t="shared" si="1273"/>
        <v>60233.741898503977</v>
      </c>
      <c r="W2397" s="2">
        <f t="shared" si="1274"/>
        <v>212146.58228921541</v>
      </c>
      <c r="X2397" s="27">
        <f t="shared" si="1275"/>
        <v>0</v>
      </c>
      <c r="Y2397" s="2">
        <f t="shared" si="1254"/>
        <v>0</v>
      </c>
      <c r="Z2397" s="67">
        <f t="shared" si="1276"/>
        <v>0</v>
      </c>
      <c r="AA2397" s="2">
        <f t="shared" si="1285"/>
        <v>0</v>
      </c>
      <c r="AB2397" s="26">
        <f t="shared" si="1283"/>
        <v>6.7299999999999999E-2</v>
      </c>
      <c r="AC2397" s="27">
        <f t="shared" si="1265"/>
        <v>18</v>
      </c>
      <c r="AD2397" s="27">
        <v>252</v>
      </c>
      <c r="AE2397" s="10">
        <f t="shared" si="1259"/>
        <v>1.004663131</v>
      </c>
      <c r="AF2397" s="2">
        <f t="shared" si="1286"/>
        <v>973.33262362999994</v>
      </c>
      <c r="AG2397" s="2">
        <f t="shared" si="1277"/>
        <v>989.26730440999995</v>
      </c>
      <c r="AH2397" s="3" t="str">
        <f t="shared" si="1278"/>
        <v>-</v>
      </c>
      <c r="AI2397" s="4" t="str">
        <f t="shared" si="1260"/>
        <v>A+J=</v>
      </c>
      <c r="AJ2397" s="11">
        <f t="shared" si="1284"/>
        <v>43194</v>
      </c>
      <c r="AK2397" s="11"/>
      <c r="AL2397" s="4"/>
      <c r="AM2397" s="1"/>
      <c r="AN2397" s="11"/>
      <c r="AO2397" s="1"/>
      <c r="AP2397" s="1"/>
      <c r="AQ2397" s="1"/>
      <c r="AR2397" s="1"/>
      <c r="AS2397" s="6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</row>
    <row r="2398" spans="1:55" x14ac:dyDescent="0.2">
      <c r="A2398" s="144">
        <f t="shared" si="1279"/>
        <v>43187</v>
      </c>
      <c r="B2398" s="2">
        <f t="shared" si="1266"/>
        <v>213219.28034290962</v>
      </c>
      <c r="C2398" s="2">
        <f t="shared" si="1280"/>
        <v>143530.53043144001</v>
      </c>
      <c r="D2398" s="68">
        <f>SUM(Y2398:Y$2557)</f>
        <v>18453.03538075</v>
      </c>
      <c r="E2398" s="68">
        <f t="shared" si="1267"/>
        <v>125077.49505069002</v>
      </c>
      <c r="F2398" s="72">
        <f t="shared" si="1255"/>
        <v>4930.72</v>
      </c>
      <c r="G2398" s="3">
        <f>IF(N2398=1,VLOOKUP(A2397,[1]Plan1!$BG$69:$BI$188,3),G2397)</f>
        <v>4946.5</v>
      </c>
      <c r="H2398" s="11">
        <f t="shared" si="1256"/>
        <v>43102</v>
      </c>
      <c r="I2398" s="11">
        <f t="shared" si="1257"/>
        <v>43133</v>
      </c>
      <c r="J2398" s="26">
        <f t="shared" si="1268"/>
        <v>3.2003439659926691E-3</v>
      </c>
      <c r="K2398" s="11">
        <f t="shared" si="1281"/>
        <v>43192</v>
      </c>
      <c r="L2398" s="11">
        <f t="shared" si="1269"/>
        <v>43192</v>
      </c>
      <c r="M2398" s="1">
        <f t="shared" si="1282"/>
        <v>21</v>
      </c>
      <c r="N2398" s="1">
        <f t="shared" si="1287"/>
        <v>19</v>
      </c>
      <c r="O2398" s="2">
        <f t="shared" si="1270"/>
        <v>1.0028950999999999</v>
      </c>
      <c r="P2398" s="10">
        <f t="shared" si="1264"/>
        <v>1.00290046</v>
      </c>
      <c r="Q2398" s="10">
        <f t="shared" si="1258"/>
        <v>1.4775192607449568</v>
      </c>
      <c r="R2398" s="2">
        <f t="shared" si="1263"/>
        <v>1.48179682</v>
      </c>
      <c r="S2398" s="2">
        <f t="shared" ref="S2398:S2461" si="1288">IF(AND(X2398&gt;0,MONTH(A2398)=10),R2398,S2397)</f>
        <v>1.4542510099999999</v>
      </c>
      <c r="T2398" s="2">
        <f t="shared" si="1271"/>
        <v>208729.41884575001</v>
      </c>
      <c r="U2398" s="2">
        <f t="shared" si="1272"/>
        <v>8382.3099592714207</v>
      </c>
      <c r="V2398" s="2">
        <f t="shared" si="1273"/>
        <v>60261.939368988191</v>
      </c>
      <c r="W2398" s="2">
        <f t="shared" si="1274"/>
        <v>212174.77975969962</v>
      </c>
      <c r="X2398" s="27">
        <f t="shared" si="1275"/>
        <v>0</v>
      </c>
      <c r="Y2398" s="2">
        <f t="shared" ref="Y2398:Y2461" si="1289">IF(X2398&gt;0,VLOOKUP(A2398,AN$12:AR$131,5),0)</f>
        <v>0</v>
      </c>
      <c r="Z2398" s="67">
        <f t="shared" si="1276"/>
        <v>0</v>
      </c>
      <c r="AA2398" s="2">
        <f t="shared" si="1285"/>
        <v>0</v>
      </c>
      <c r="AB2398" s="26">
        <f t="shared" si="1283"/>
        <v>6.7299999999999999E-2</v>
      </c>
      <c r="AC2398" s="27">
        <f t="shared" si="1265"/>
        <v>19</v>
      </c>
      <c r="AD2398" s="27">
        <v>252</v>
      </c>
      <c r="AE2398" s="10">
        <f t="shared" si="1259"/>
        <v>1.004922831</v>
      </c>
      <c r="AF2398" s="2">
        <f t="shared" si="1286"/>
        <v>1027.5396536999999</v>
      </c>
      <c r="AG2398" s="2">
        <f t="shared" si="1277"/>
        <v>1044.5005832100001</v>
      </c>
      <c r="AH2398" s="3" t="str">
        <f t="shared" si="1278"/>
        <v>-</v>
      </c>
      <c r="AI2398" s="4" t="str">
        <f t="shared" si="1260"/>
        <v>A+J=</v>
      </c>
      <c r="AJ2398" s="11">
        <f t="shared" si="1284"/>
        <v>43194</v>
      </c>
      <c r="AK2398" s="11"/>
      <c r="AL2398" s="4"/>
      <c r="AM2398" s="1"/>
      <c r="AN2398" s="11"/>
      <c r="AO2398" s="1"/>
      <c r="AP2398" s="1"/>
      <c r="AQ2398" s="1"/>
      <c r="AR2398" s="1"/>
      <c r="AS2398" s="6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</row>
    <row r="2399" spans="1:55" x14ac:dyDescent="0.2">
      <c r="A2399" s="144">
        <f t="shared" si="1279"/>
        <v>43188</v>
      </c>
      <c r="B2399" s="2">
        <f t="shared" si="1266"/>
        <v>213302.74602964861</v>
      </c>
      <c r="C2399" s="2">
        <f t="shared" si="1280"/>
        <v>143530.53043144001</v>
      </c>
      <c r="D2399" s="68">
        <f>SUM(Y2399:Y$2557)</f>
        <v>18453.03538075</v>
      </c>
      <c r="E2399" s="68">
        <f t="shared" si="1267"/>
        <v>125077.49505069002</v>
      </c>
      <c r="F2399" s="72">
        <f t="shared" ref="F2399:F2462" si="1290">IF(G2399=G2398,F2398,G2398)</f>
        <v>4930.72</v>
      </c>
      <c r="G2399" s="3">
        <f>IF(N2399=1,VLOOKUP(A2398,[1]Plan1!$BG$69:$BI$188,3),G2398)</f>
        <v>4946.5</v>
      </c>
      <c r="H2399" s="11">
        <f t="shared" ref="H2399:H2462" si="1291">EDATE(I2399,-1)</f>
        <v>43102</v>
      </c>
      <c r="I2399" s="11">
        <f t="shared" ref="I2399:I2462" si="1292">IF(X2398&gt;0,EDATE(A2399,-1),+I2398)</f>
        <v>43133</v>
      </c>
      <c r="J2399" s="26">
        <f t="shared" si="1268"/>
        <v>3.2003439659926691E-3</v>
      </c>
      <c r="K2399" s="11">
        <f t="shared" si="1281"/>
        <v>43192</v>
      </c>
      <c r="L2399" s="11">
        <f t="shared" si="1269"/>
        <v>43192</v>
      </c>
      <c r="M2399" s="1">
        <f t="shared" si="1282"/>
        <v>21</v>
      </c>
      <c r="N2399" s="1">
        <f t="shared" si="1287"/>
        <v>20</v>
      </c>
      <c r="O2399" s="2">
        <f t="shared" si="1270"/>
        <v>1.0030477099999999</v>
      </c>
      <c r="P2399" s="10">
        <f t="shared" si="1264"/>
        <v>1.00290046</v>
      </c>
      <c r="Q2399" s="10">
        <f t="shared" ref="Q2399:Q2462" si="1293">IF(L2399&gt;L2398,Q2398*P2399,Q2398)</f>
        <v>1.4775192607449568</v>
      </c>
      <c r="R2399" s="2">
        <f t="shared" si="1263"/>
        <v>1.4820223100000001</v>
      </c>
      <c r="S2399" s="2">
        <f t="shared" si="1288"/>
        <v>1.4542510099999999</v>
      </c>
      <c r="T2399" s="2">
        <f t="shared" si="1271"/>
        <v>208729.41884575001</v>
      </c>
      <c r="U2399" s="2">
        <f t="shared" si="1272"/>
        <v>8382.3099592714207</v>
      </c>
      <c r="V2399" s="2">
        <f t="shared" si="1273"/>
        <v>60290.143093347178</v>
      </c>
      <c r="W2399" s="2">
        <f t="shared" si="1274"/>
        <v>212202.98348405861</v>
      </c>
      <c r="X2399" s="27">
        <f t="shared" si="1275"/>
        <v>0</v>
      </c>
      <c r="Y2399" s="2">
        <f t="shared" si="1289"/>
        <v>0</v>
      </c>
      <c r="Z2399" s="67">
        <f t="shared" si="1276"/>
        <v>0</v>
      </c>
      <c r="AA2399" s="2">
        <f t="shared" si="1285"/>
        <v>0</v>
      </c>
      <c r="AB2399" s="26">
        <f t="shared" si="1283"/>
        <v>6.7299999999999999E-2</v>
      </c>
      <c r="AC2399" s="27">
        <f t="shared" si="1265"/>
        <v>20</v>
      </c>
      <c r="AD2399" s="27">
        <v>252</v>
      </c>
      <c r="AE2399" s="10">
        <f t="shared" ref="AE2399:AE2462" si="1294">ROUND((1+AB2399)^TRUNC((AC2399/AD2399),9),9)</f>
        <v>1.0051825969999999</v>
      </c>
      <c r="AF2399" s="2">
        <f t="shared" si="1286"/>
        <v>1081.7604599199999</v>
      </c>
      <c r="AG2399" s="2">
        <f t="shared" si="1277"/>
        <v>1099.7625455899999</v>
      </c>
      <c r="AH2399" s="3" t="str">
        <f t="shared" si="1278"/>
        <v>-</v>
      </c>
      <c r="AI2399" s="4" t="str">
        <f t="shared" si="1260"/>
        <v>A+J=</v>
      </c>
      <c r="AJ2399" s="11">
        <f t="shared" si="1284"/>
        <v>43194</v>
      </c>
      <c r="AK2399" s="11"/>
      <c r="AL2399" s="4"/>
      <c r="AM2399" s="1"/>
      <c r="AN2399" s="11"/>
      <c r="AO2399" s="1"/>
      <c r="AP2399" s="1"/>
      <c r="AQ2399" s="1"/>
      <c r="AR2399" s="1"/>
      <c r="AS2399" s="6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</row>
    <row r="2400" spans="1:55" x14ac:dyDescent="0.2">
      <c r="A2400" s="144">
        <f t="shared" si="1279"/>
        <v>43189</v>
      </c>
      <c r="B2400" s="2">
        <f t="shared" si="1266"/>
        <v>213386.24331600749</v>
      </c>
      <c r="C2400" s="2">
        <f t="shared" si="1280"/>
        <v>143530.53043144001</v>
      </c>
      <c r="D2400" s="68">
        <f>SUM(Y2400:Y$2557)</f>
        <v>18453.03538075</v>
      </c>
      <c r="E2400" s="68">
        <f t="shared" si="1267"/>
        <v>125077.49505069002</v>
      </c>
      <c r="F2400" s="72">
        <f t="shared" si="1290"/>
        <v>4930.72</v>
      </c>
      <c r="G2400" s="3">
        <f>IF(N2400=1,VLOOKUP(A2399,[1]Plan1!$BG$69:$BI$188,3),G2399)</f>
        <v>4946.5</v>
      </c>
      <c r="H2400" s="11">
        <f t="shared" si="1291"/>
        <v>43102</v>
      </c>
      <c r="I2400" s="11">
        <f t="shared" si="1292"/>
        <v>43133</v>
      </c>
      <c r="J2400" s="26">
        <f t="shared" si="1268"/>
        <v>3.2003439659926691E-3</v>
      </c>
      <c r="K2400" s="11">
        <f t="shared" si="1281"/>
        <v>43192</v>
      </c>
      <c r="L2400" s="11">
        <f t="shared" si="1269"/>
        <v>43192</v>
      </c>
      <c r="M2400" s="1">
        <f t="shared" si="1282"/>
        <v>21</v>
      </c>
      <c r="N2400" s="1">
        <f t="shared" si="1287"/>
        <v>21</v>
      </c>
      <c r="O2400" s="2">
        <f t="shared" si="1270"/>
        <v>1.00320034</v>
      </c>
      <c r="P2400" s="10">
        <f t="shared" si="1264"/>
        <v>1.00290046</v>
      </c>
      <c r="Q2400" s="10">
        <f t="shared" si="1293"/>
        <v>1.4775192607449568</v>
      </c>
      <c r="R2400" s="2">
        <f t="shared" si="1263"/>
        <v>1.48224782</v>
      </c>
      <c r="S2400" s="2">
        <f t="shared" si="1288"/>
        <v>1.4542510099999999</v>
      </c>
      <c r="T2400" s="2">
        <f t="shared" si="1271"/>
        <v>208729.41884575001</v>
      </c>
      <c r="U2400" s="2">
        <f t="shared" si="1272"/>
        <v>8382.3099592714207</v>
      </c>
      <c r="V2400" s="2">
        <f t="shared" si="1273"/>
        <v>60318.349319256049</v>
      </c>
      <c r="W2400" s="2">
        <f t="shared" si="1274"/>
        <v>212231.1897099675</v>
      </c>
      <c r="X2400" s="27">
        <f t="shared" si="1275"/>
        <v>0</v>
      </c>
      <c r="Y2400" s="2">
        <f t="shared" si="1289"/>
        <v>0</v>
      </c>
      <c r="Z2400" s="67">
        <f t="shared" si="1276"/>
        <v>0</v>
      </c>
      <c r="AA2400" s="2">
        <f t="shared" si="1285"/>
        <v>0</v>
      </c>
      <c r="AB2400" s="26">
        <f t="shared" si="1283"/>
        <v>6.7299999999999999E-2</v>
      </c>
      <c r="AC2400" s="27">
        <f t="shared" si="1265"/>
        <v>21</v>
      </c>
      <c r="AD2400" s="27">
        <v>252</v>
      </c>
      <c r="AE2400" s="10">
        <f t="shared" si="1294"/>
        <v>1.0054424310000001</v>
      </c>
      <c r="AF2400" s="2">
        <f t="shared" si="1286"/>
        <v>1135.99545973</v>
      </c>
      <c r="AG2400" s="2">
        <f t="shared" si="1277"/>
        <v>1155.05360604</v>
      </c>
      <c r="AH2400" s="3" t="str">
        <f t="shared" si="1278"/>
        <v>-</v>
      </c>
      <c r="AI2400" s="4" t="str">
        <f t="shared" si="1260"/>
        <v>A+J=</v>
      </c>
      <c r="AJ2400" s="11">
        <f t="shared" si="1284"/>
        <v>43194</v>
      </c>
      <c r="AK2400" s="11"/>
      <c r="AL2400" s="4"/>
      <c r="AM2400" s="1"/>
      <c r="AN2400" s="11"/>
      <c r="AO2400" s="1"/>
      <c r="AP2400" s="1"/>
      <c r="AQ2400" s="1"/>
      <c r="AR2400" s="1"/>
      <c r="AS2400" s="6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</row>
    <row r="2401" spans="1:55" x14ac:dyDescent="0.2">
      <c r="A2401" s="144">
        <f t="shared" si="1279"/>
        <v>43190</v>
      </c>
      <c r="B2401" s="2">
        <f t="shared" si="1266"/>
        <v>213386.24331600749</v>
      </c>
      <c r="C2401" s="2">
        <f t="shared" si="1280"/>
        <v>143530.53043144001</v>
      </c>
      <c r="D2401" s="68">
        <f>SUM(Y2401:Y$2557)</f>
        <v>18453.03538075</v>
      </c>
      <c r="E2401" s="68">
        <f t="shared" si="1267"/>
        <v>125077.49505069002</v>
      </c>
      <c r="F2401" s="72">
        <f t="shared" si="1290"/>
        <v>4930.72</v>
      </c>
      <c r="G2401" s="3">
        <f>IF(N2401=1,VLOOKUP(A2400,[1]Plan1!$BG$69:$BI$188,3),G2400)</f>
        <v>4946.5</v>
      </c>
      <c r="H2401" s="11">
        <f t="shared" si="1291"/>
        <v>43102</v>
      </c>
      <c r="I2401" s="11">
        <f t="shared" si="1292"/>
        <v>43133</v>
      </c>
      <c r="J2401" s="26">
        <f t="shared" si="1268"/>
        <v>3.2003439659926691E-3</v>
      </c>
      <c r="K2401" s="11">
        <f t="shared" si="1281"/>
        <v>43192</v>
      </c>
      <c r="L2401" s="11">
        <f t="shared" si="1269"/>
        <v>43192</v>
      </c>
      <c r="M2401" s="1">
        <f t="shared" si="1282"/>
        <v>21</v>
      </c>
      <c r="N2401" s="1">
        <f t="shared" si="1287"/>
        <v>21</v>
      </c>
      <c r="O2401" s="2">
        <f t="shared" si="1270"/>
        <v>1.00320034</v>
      </c>
      <c r="P2401" s="10">
        <f t="shared" si="1264"/>
        <v>1.00290046</v>
      </c>
      <c r="Q2401" s="10">
        <f t="shared" si="1293"/>
        <v>1.4775192607449568</v>
      </c>
      <c r="R2401" s="2">
        <f t="shared" si="1263"/>
        <v>1.48224782</v>
      </c>
      <c r="S2401" s="2">
        <f t="shared" si="1288"/>
        <v>1.4542510099999999</v>
      </c>
      <c r="T2401" s="2">
        <f t="shared" si="1271"/>
        <v>208729.41884575001</v>
      </c>
      <c r="U2401" s="2">
        <f t="shared" si="1272"/>
        <v>8382.3099592714207</v>
      </c>
      <c r="V2401" s="2">
        <f t="shared" si="1273"/>
        <v>60318.349319256049</v>
      </c>
      <c r="W2401" s="2">
        <f t="shared" si="1274"/>
        <v>212231.1897099675</v>
      </c>
      <c r="X2401" s="27">
        <f t="shared" si="1275"/>
        <v>0</v>
      </c>
      <c r="Y2401" s="2">
        <f t="shared" si="1289"/>
        <v>0</v>
      </c>
      <c r="Z2401" s="67">
        <f t="shared" si="1276"/>
        <v>0</v>
      </c>
      <c r="AA2401" s="2">
        <f t="shared" si="1285"/>
        <v>0</v>
      </c>
      <c r="AB2401" s="26">
        <f t="shared" si="1283"/>
        <v>6.7299999999999999E-2</v>
      </c>
      <c r="AC2401" s="27">
        <f t="shared" si="1265"/>
        <v>21</v>
      </c>
      <c r="AD2401" s="27">
        <v>252</v>
      </c>
      <c r="AE2401" s="10">
        <f t="shared" si="1294"/>
        <v>1.0054424310000001</v>
      </c>
      <c r="AF2401" s="2">
        <f t="shared" si="1286"/>
        <v>1135.99545973</v>
      </c>
      <c r="AG2401" s="2">
        <f t="shared" si="1277"/>
        <v>1155.05360604</v>
      </c>
      <c r="AH2401" s="3" t="str">
        <f t="shared" si="1278"/>
        <v>-</v>
      </c>
      <c r="AI2401" s="4" t="str">
        <f t="shared" si="1260"/>
        <v>A+J=</v>
      </c>
      <c r="AJ2401" s="11">
        <f t="shared" si="1284"/>
        <v>43194</v>
      </c>
      <c r="AK2401" s="11"/>
      <c r="AL2401" s="4"/>
      <c r="AM2401" s="1"/>
      <c r="AN2401" s="11"/>
      <c r="AO2401" s="1"/>
      <c r="AP2401" s="1"/>
      <c r="AQ2401" s="1"/>
      <c r="AR2401" s="1"/>
      <c r="AS2401" s="6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</row>
    <row r="2402" spans="1:55" x14ac:dyDescent="0.2">
      <c r="A2402" s="144">
        <f t="shared" si="1279"/>
        <v>43191</v>
      </c>
      <c r="B2402" s="2">
        <f t="shared" si="1266"/>
        <v>213386.24331600749</v>
      </c>
      <c r="C2402" s="2">
        <f t="shared" si="1280"/>
        <v>143530.53043144001</v>
      </c>
      <c r="D2402" s="68">
        <f>SUM(Y2402:Y$2557)</f>
        <v>18453.03538075</v>
      </c>
      <c r="E2402" s="68">
        <f t="shared" si="1267"/>
        <v>125077.49505069002</v>
      </c>
      <c r="F2402" s="72">
        <f t="shared" si="1290"/>
        <v>4930.72</v>
      </c>
      <c r="G2402" s="3">
        <f>IF(N2402=1,VLOOKUP(A2401,[1]Plan1!$BG$69:$BI$188,3),G2401)</f>
        <v>4946.5</v>
      </c>
      <c r="H2402" s="11">
        <f t="shared" si="1291"/>
        <v>43102</v>
      </c>
      <c r="I2402" s="11">
        <f t="shared" si="1292"/>
        <v>43133</v>
      </c>
      <c r="J2402" s="26">
        <f t="shared" si="1268"/>
        <v>3.2003439659926691E-3</v>
      </c>
      <c r="K2402" s="11">
        <f t="shared" si="1281"/>
        <v>43222</v>
      </c>
      <c r="L2402" s="11">
        <f t="shared" si="1269"/>
        <v>43192</v>
      </c>
      <c r="M2402" s="1">
        <f t="shared" si="1282"/>
        <v>21</v>
      </c>
      <c r="N2402" s="1">
        <f t="shared" si="1287"/>
        <v>21</v>
      </c>
      <c r="O2402" s="2">
        <f t="shared" si="1270"/>
        <v>1.00320034</v>
      </c>
      <c r="P2402" s="10">
        <f t="shared" si="1264"/>
        <v>1.00290046</v>
      </c>
      <c r="Q2402" s="10">
        <f t="shared" si="1293"/>
        <v>1.4775192607449568</v>
      </c>
      <c r="R2402" s="2">
        <f t="shared" si="1263"/>
        <v>1.48224782</v>
      </c>
      <c r="S2402" s="2">
        <f t="shared" si="1288"/>
        <v>1.4542510099999999</v>
      </c>
      <c r="T2402" s="2">
        <f t="shared" si="1271"/>
        <v>208729.41884575001</v>
      </c>
      <c r="U2402" s="2">
        <f t="shared" si="1272"/>
        <v>8382.3099592714207</v>
      </c>
      <c r="V2402" s="2">
        <f t="shared" si="1273"/>
        <v>60318.349319256049</v>
      </c>
      <c r="W2402" s="2">
        <f t="shared" si="1274"/>
        <v>212231.1897099675</v>
      </c>
      <c r="X2402" s="27">
        <f t="shared" si="1275"/>
        <v>0</v>
      </c>
      <c r="Y2402" s="2">
        <f t="shared" si="1289"/>
        <v>0</v>
      </c>
      <c r="Z2402" s="67">
        <f t="shared" si="1276"/>
        <v>0</v>
      </c>
      <c r="AA2402" s="2">
        <f t="shared" si="1285"/>
        <v>0</v>
      </c>
      <c r="AB2402" s="26">
        <f t="shared" si="1283"/>
        <v>6.7299999999999999E-2</v>
      </c>
      <c r="AC2402" s="27">
        <f t="shared" si="1265"/>
        <v>21</v>
      </c>
      <c r="AD2402" s="27">
        <v>252</v>
      </c>
      <c r="AE2402" s="10">
        <f t="shared" si="1294"/>
        <v>1.0054424310000001</v>
      </c>
      <c r="AF2402" s="2">
        <f t="shared" si="1286"/>
        <v>1135.99545973</v>
      </c>
      <c r="AG2402" s="2">
        <f t="shared" si="1277"/>
        <v>1155.05360604</v>
      </c>
      <c r="AH2402" s="3" t="str">
        <f t="shared" si="1278"/>
        <v>-</v>
      </c>
      <c r="AI2402" s="4" t="str">
        <f t="shared" ref="AI2402:AI2465" si="1295">AI2401</f>
        <v>A+J=</v>
      </c>
      <c r="AJ2402" s="11">
        <f t="shared" si="1284"/>
        <v>43194</v>
      </c>
      <c r="AK2402" s="11"/>
      <c r="AL2402" s="4"/>
      <c r="AM2402" s="1"/>
      <c r="AN2402" s="11"/>
      <c r="AO2402" s="1"/>
      <c r="AP2402" s="1"/>
      <c r="AQ2402" s="1"/>
      <c r="AR2402" s="1"/>
      <c r="AS2402" s="6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</row>
    <row r="2403" spans="1:55" x14ac:dyDescent="0.2">
      <c r="A2403" s="144">
        <f t="shared" si="1279"/>
        <v>43192</v>
      </c>
      <c r="B2403" s="2">
        <f t="shared" si="1266"/>
        <v>213386.24331600749</v>
      </c>
      <c r="C2403" s="2">
        <f t="shared" si="1280"/>
        <v>143530.53043144001</v>
      </c>
      <c r="D2403" s="68">
        <f>SUM(Y2403:Y$2557)</f>
        <v>18453.03538075</v>
      </c>
      <c r="E2403" s="68">
        <f t="shared" si="1267"/>
        <v>125077.49505069002</v>
      </c>
      <c r="F2403" s="72">
        <f t="shared" si="1290"/>
        <v>4930.72</v>
      </c>
      <c r="G2403" s="3">
        <f>IF(N2403=1,VLOOKUP(A2402,[1]Plan1!$BG$69:$BI$188,3),G2402)</f>
        <v>4946.5</v>
      </c>
      <c r="H2403" s="11">
        <f t="shared" si="1291"/>
        <v>43102</v>
      </c>
      <c r="I2403" s="11">
        <f t="shared" si="1292"/>
        <v>43133</v>
      </c>
      <c r="J2403" s="26">
        <f t="shared" si="1268"/>
        <v>3.2003439659926691E-3</v>
      </c>
      <c r="K2403" s="11">
        <f t="shared" si="1281"/>
        <v>43222</v>
      </c>
      <c r="L2403" s="11">
        <f t="shared" si="1269"/>
        <v>43192</v>
      </c>
      <c r="M2403" s="1">
        <f t="shared" si="1282"/>
        <v>21</v>
      </c>
      <c r="N2403" s="1">
        <f t="shared" si="1287"/>
        <v>21</v>
      </c>
      <c r="O2403" s="2">
        <f t="shared" si="1270"/>
        <v>1.00320034</v>
      </c>
      <c r="P2403" s="10">
        <f t="shared" si="1264"/>
        <v>1.00290046</v>
      </c>
      <c r="Q2403" s="10">
        <f t="shared" si="1293"/>
        <v>1.4775192607449568</v>
      </c>
      <c r="R2403" s="2">
        <f t="shared" si="1263"/>
        <v>1.48224782</v>
      </c>
      <c r="S2403" s="2">
        <f t="shared" si="1288"/>
        <v>1.4542510099999999</v>
      </c>
      <c r="T2403" s="2">
        <f t="shared" si="1271"/>
        <v>208729.41884575001</v>
      </c>
      <c r="U2403" s="2">
        <f t="shared" si="1272"/>
        <v>8382.3099592714207</v>
      </c>
      <c r="V2403" s="2">
        <f t="shared" si="1273"/>
        <v>60318.349319256049</v>
      </c>
      <c r="W2403" s="2">
        <f t="shared" si="1274"/>
        <v>212231.1897099675</v>
      </c>
      <c r="X2403" s="27">
        <f t="shared" si="1275"/>
        <v>78</v>
      </c>
      <c r="Y2403" s="2">
        <f t="shared" si="1289"/>
        <v>3050.51636844</v>
      </c>
      <c r="Z2403" s="67">
        <f t="shared" si="1276"/>
        <v>2.1253431999999999E-2</v>
      </c>
      <c r="AA2403" s="2">
        <f t="shared" si="1285"/>
        <v>4436.2165098300002</v>
      </c>
      <c r="AB2403" s="26">
        <f t="shared" si="1283"/>
        <v>6.7299999999999999E-2</v>
      </c>
      <c r="AC2403" s="27">
        <f t="shared" si="1265"/>
        <v>21</v>
      </c>
      <c r="AD2403" s="27">
        <v>252</v>
      </c>
      <c r="AE2403" s="10">
        <f t="shared" si="1294"/>
        <v>1.0054424310000001</v>
      </c>
      <c r="AF2403" s="2">
        <f t="shared" si="1286"/>
        <v>1135.99545973</v>
      </c>
      <c r="AG2403" s="2">
        <f t="shared" si="1277"/>
        <v>1155.05360604</v>
      </c>
      <c r="AH2403" s="3">
        <f t="shared" si="1278"/>
        <v>5572.2119695600004</v>
      </c>
      <c r="AI2403" s="4" t="str">
        <f t="shared" si="1295"/>
        <v>A+J=</v>
      </c>
      <c r="AJ2403" s="11">
        <f t="shared" si="1284"/>
        <v>43194</v>
      </c>
      <c r="AK2403" s="11"/>
      <c r="AL2403" s="4"/>
      <c r="AM2403" s="1"/>
      <c r="AN2403" s="11"/>
      <c r="AO2403" s="1"/>
      <c r="AP2403" s="1"/>
      <c r="AQ2403" s="1"/>
      <c r="AR2403" s="1"/>
      <c r="AS2403" s="6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</row>
    <row r="2404" spans="1:55" x14ac:dyDescent="0.2">
      <c r="A2404" s="144">
        <f t="shared" si="1279"/>
        <v>43193</v>
      </c>
      <c r="B2404" s="2">
        <f t="shared" si="1266"/>
        <v>207856.62767465293</v>
      </c>
      <c r="C2404" s="2">
        <f t="shared" si="1280"/>
        <v>140480.01406300001</v>
      </c>
      <c r="D2404" s="68">
        <f>SUM(Y2404:Y$2557)</f>
        <v>15402.519012310002</v>
      </c>
      <c r="E2404" s="68">
        <f t="shared" si="1267"/>
        <v>125077.49505069001</v>
      </c>
      <c r="F2404" s="72">
        <f t="shared" si="1290"/>
        <v>4946.5</v>
      </c>
      <c r="G2404" s="3">
        <f>IF(N2404=1,VLOOKUP(A2403,[1]Plan1!$BG$69:$BI$188,3),G2403)</f>
        <v>4950.95</v>
      </c>
      <c r="H2404" s="11">
        <f t="shared" si="1291"/>
        <v>43134</v>
      </c>
      <c r="I2404" s="11">
        <f t="shared" si="1292"/>
        <v>43162</v>
      </c>
      <c r="J2404" s="26">
        <f t="shared" si="1268"/>
        <v>8.9962599818038669E-4</v>
      </c>
      <c r="K2404" s="11">
        <f t="shared" si="1281"/>
        <v>43222</v>
      </c>
      <c r="L2404" s="11">
        <f t="shared" si="1269"/>
        <v>43222</v>
      </c>
      <c r="M2404" s="1">
        <f t="shared" si="1282"/>
        <v>21</v>
      </c>
      <c r="N2404" s="1">
        <f t="shared" si="1287"/>
        <v>1</v>
      </c>
      <c r="O2404" s="2">
        <f t="shared" si="1270"/>
        <v>1.00004282</v>
      </c>
      <c r="P2404" s="10">
        <f t="shared" si="1264"/>
        <v>1.00320034</v>
      </c>
      <c r="Q2404" s="10">
        <f t="shared" si="1293"/>
        <v>1.4822478247358892</v>
      </c>
      <c r="R2404" s="2">
        <f t="shared" si="1263"/>
        <v>1.4823112899999999</v>
      </c>
      <c r="S2404" s="2">
        <f t="shared" si="1288"/>
        <v>1.4542510099999999</v>
      </c>
      <c r="T2404" s="2">
        <f t="shared" si="1271"/>
        <v>204293.20233592999</v>
      </c>
      <c r="U2404" s="2">
        <f t="shared" si="1272"/>
        <v>6996.6098178860193</v>
      </c>
      <c r="V2404" s="2">
        <f t="shared" si="1273"/>
        <v>60326.287987866905</v>
      </c>
      <c r="W2404" s="2">
        <f t="shared" si="1274"/>
        <v>207802.91186875294</v>
      </c>
      <c r="X2404" s="27">
        <f t="shared" si="1275"/>
        <v>0</v>
      </c>
      <c r="Y2404" s="2">
        <f t="shared" si="1289"/>
        <v>0</v>
      </c>
      <c r="Z2404" s="67">
        <f t="shared" si="1276"/>
        <v>0</v>
      </c>
      <c r="AA2404" s="2">
        <f t="shared" si="1285"/>
        <v>0</v>
      </c>
      <c r="AB2404" s="26">
        <f t="shared" si="1283"/>
        <v>6.7299999999999999E-2</v>
      </c>
      <c r="AC2404" s="27">
        <f t="shared" si="1265"/>
        <v>1</v>
      </c>
      <c r="AD2404" s="27">
        <v>252</v>
      </c>
      <c r="AE2404" s="10">
        <f t="shared" si="1294"/>
        <v>1.0002584940000001</v>
      </c>
      <c r="AF2404" s="2">
        <f t="shared" si="1286"/>
        <v>52.80856704</v>
      </c>
      <c r="AG2404" s="2">
        <f t="shared" si="1277"/>
        <v>53.715805899999999</v>
      </c>
      <c r="AH2404" s="3" t="str">
        <f t="shared" si="1278"/>
        <v>-</v>
      </c>
      <c r="AI2404" s="4" t="str">
        <f t="shared" si="1295"/>
        <v>A+J=</v>
      </c>
      <c r="AJ2404" s="11">
        <f t="shared" si="1284"/>
        <v>43224</v>
      </c>
      <c r="AK2404" s="11"/>
      <c r="AL2404" s="4"/>
      <c r="AM2404" s="1"/>
      <c r="AN2404" s="11"/>
      <c r="AO2404" s="1"/>
      <c r="AP2404" s="1"/>
      <c r="AQ2404" s="1"/>
      <c r="AR2404" s="1"/>
      <c r="AS2404" s="6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</row>
    <row r="2405" spans="1:55" x14ac:dyDescent="0.2">
      <c r="A2405" s="144">
        <f t="shared" si="1279"/>
        <v>43194</v>
      </c>
      <c r="B2405" s="2">
        <f t="shared" si="1266"/>
        <v>207918.30017668378</v>
      </c>
      <c r="C2405" s="2">
        <f t="shared" si="1280"/>
        <v>140480.01406300001</v>
      </c>
      <c r="D2405" s="68">
        <f>SUM(Y2405:Y$2557)</f>
        <v>15402.519012310002</v>
      </c>
      <c r="E2405" s="68">
        <f t="shared" si="1267"/>
        <v>125077.49505069001</v>
      </c>
      <c r="F2405" s="72">
        <f t="shared" si="1290"/>
        <v>4946.5</v>
      </c>
      <c r="G2405" s="3">
        <f>IF(N2405=1,VLOOKUP(A2404,[1]Plan1!$BG$69:$BI$188,3),G2404)</f>
        <v>4950.95</v>
      </c>
      <c r="H2405" s="11">
        <f t="shared" si="1291"/>
        <v>43134</v>
      </c>
      <c r="I2405" s="11">
        <f t="shared" si="1292"/>
        <v>43162</v>
      </c>
      <c r="J2405" s="26">
        <f t="shared" si="1268"/>
        <v>8.9962599818038669E-4</v>
      </c>
      <c r="K2405" s="11">
        <f t="shared" si="1281"/>
        <v>43222</v>
      </c>
      <c r="L2405" s="11">
        <f t="shared" si="1269"/>
        <v>43222</v>
      </c>
      <c r="M2405" s="1">
        <f t="shared" si="1282"/>
        <v>21</v>
      </c>
      <c r="N2405" s="1">
        <f t="shared" si="1287"/>
        <v>2</v>
      </c>
      <c r="O2405" s="2">
        <f t="shared" si="1270"/>
        <v>1.00008564</v>
      </c>
      <c r="P2405" s="10">
        <f t="shared" si="1264"/>
        <v>1.00320034</v>
      </c>
      <c r="Q2405" s="10">
        <f t="shared" si="1293"/>
        <v>1.4822478247358892</v>
      </c>
      <c r="R2405" s="2">
        <f t="shared" si="1263"/>
        <v>1.4823747599999999</v>
      </c>
      <c r="S2405" s="2">
        <f t="shared" si="1288"/>
        <v>1.4542510099999999</v>
      </c>
      <c r="T2405" s="2">
        <f t="shared" si="1271"/>
        <v>204293.20233592999</v>
      </c>
      <c r="U2405" s="2">
        <f t="shared" si="1272"/>
        <v>6996.6098178860193</v>
      </c>
      <c r="V2405" s="2">
        <f t="shared" si="1273"/>
        <v>60334.226656477767</v>
      </c>
      <c r="W2405" s="2">
        <f t="shared" si="1274"/>
        <v>207810.85053736379</v>
      </c>
      <c r="X2405" s="27">
        <f t="shared" si="1275"/>
        <v>0</v>
      </c>
      <c r="Y2405" s="2">
        <f t="shared" si="1289"/>
        <v>0</v>
      </c>
      <c r="Z2405" s="67">
        <f t="shared" si="1276"/>
        <v>0</v>
      </c>
      <c r="AA2405" s="2">
        <f t="shared" si="1285"/>
        <v>0</v>
      </c>
      <c r="AB2405" s="26">
        <f t="shared" si="1283"/>
        <v>6.7299999999999999E-2</v>
      </c>
      <c r="AC2405" s="27">
        <f t="shared" si="1265"/>
        <v>2</v>
      </c>
      <c r="AD2405" s="27">
        <v>252</v>
      </c>
      <c r="AE2405" s="10">
        <f t="shared" si="1294"/>
        <v>1.000517055</v>
      </c>
      <c r="AF2405" s="2">
        <f t="shared" si="1286"/>
        <v>105.63082172999999</v>
      </c>
      <c r="AG2405" s="2">
        <f t="shared" si="1277"/>
        <v>107.44963932</v>
      </c>
      <c r="AH2405" s="3" t="str">
        <f t="shared" si="1278"/>
        <v>-</v>
      </c>
      <c r="AI2405" s="4" t="str">
        <f t="shared" si="1295"/>
        <v>A+J=</v>
      </c>
      <c r="AJ2405" s="11">
        <f t="shared" si="1284"/>
        <v>43224</v>
      </c>
      <c r="AK2405" s="11"/>
      <c r="AL2405" s="4"/>
      <c r="AM2405" s="1"/>
      <c r="AN2405" s="11"/>
      <c r="AO2405" s="1"/>
      <c r="AP2405" s="1"/>
      <c r="AQ2405" s="1"/>
      <c r="AR2405" s="1"/>
      <c r="AS2405" s="6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</row>
    <row r="2406" spans="1:55" x14ac:dyDescent="0.2">
      <c r="A2406" s="144">
        <f t="shared" si="1279"/>
        <v>43195</v>
      </c>
      <c r="B2406" s="2">
        <f t="shared" si="1266"/>
        <v>207979.99070783469</v>
      </c>
      <c r="C2406" s="2">
        <f t="shared" si="1280"/>
        <v>140480.01406300001</v>
      </c>
      <c r="D2406" s="68">
        <f>SUM(Y2406:Y$2557)</f>
        <v>15402.519012310002</v>
      </c>
      <c r="E2406" s="68">
        <f t="shared" si="1267"/>
        <v>125077.49505069001</v>
      </c>
      <c r="F2406" s="72">
        <f t="shared" si="1290"/>
        <v>4946.5</v>
      </c>
      <c r="G2406" s="3">
        <f>IF(N2406=1,VLOOKUP(A2405,[1]Plan1!$BG$69:$BI$188,3),G2405)</f>
        <v>4950.95</v>
      </c>
      <c r="H2406" s="11">
        <f t="shared" si="1291"/>
        <v>43134</v>
      </c>
      <c r="I2406" s="11">
        <f t="shared" si="1292"/>
        <v>43162</v>
      </c>
      <c r="J2406" s="26">
        <f t="shared" si="1268"/>
        <v>8.9962599818038669E-4</v>
      </c>
      <c r="K2406" s="11">
        <f t="shared" si="1281"/>
        <v>43222</v>
      </c>
      <c r="L2406" s="11">
        <f t="shared" si="1269"/>
        <v>43222</v>
      </c>
      <c r="M2406" s="1">
        <f t="shared" si="1282"/>
        <v>21</v>
      </c>
      <c r="N2406" s="1">
        <f t="shared" si="1287"/>
        <v>3</v>
      </c>
      <c r="O2406" s="2">
        <f t="shared" si="1270"/>
        <v>1.00012846</v>
      </c>
      <c r="P2406" s="10">
        <f t="shared" si="1264"/>
        <v>1.00320034</v>
      </c>
      <c r="Q2406" s="10">
        <f t="shared" si="1293"/>
        <v>1.4822478247358892</v>
      </c>
      <c r="R2406" s="2">
        <f t="shared" si="1263"/>
        <v>1.4824382300000001</v>
      </c>
      <c r="S2406" s="2">
        <f t="shared" si="1288"/>
        <v>1.4542510099999999</v>
      </c>
      <c r="T2406" s="2">
        <f t="shared" si="1271"/>
        <v>204293.20233592999</v>
      </c>
      <c r="U2406" s="2">
        <f t="shared" si="1272"/>
        <v>6996.6098178860193</v>
      </c>
      <c r="V2406" s="2">
        <f t="shared" si="1273"/>
        <v>60342.165325088659</v>
      </c>
      <c r="W2406" s="2">
        <f t="shared" si="1274"/>
        <v>207818.7892059747</v>
      </c>
      <c r="X2406" s="27">
        <f t="shared" si="1275"/>
        <v>0</v>
      </c>
      <c r="Y2406" s="2">
        <f t="shared" si="1289"/>
        <v>0</v>
      </c>
      <c r="Z2406" s="67">
        <f t="shared" si="1276"/>
        <v>0</v>
      </c>
      <c r="AA2406" s="2">
        <f t="shared" si="1285"/>
        <v>0</v>
      </c>
      <c r="AB2406" s="26">
        <f t="shared" si="1283"/>
        <v>6.7299999999999999E-2</v>
      </c>
      <c r="AC2406" s="27">
        <f t="shared" si="1265"/>
        <v>3</v>
      </c>
      <c r="AD2406" s="27">
        <v>252</v>
      </c>
      <c r="AE2406" s="10">
        <f t="shared" si="1294"/>
        <v>1.0007756830000001</v>
      </c>
      <c r="AF2406" s="2">
        <f t="shared" si="1286"/>
        <v>158.46676406</v>
      </c>
      <c r="AG2406" s="2">
        <f t="shared" si="1277"/>
        <v>161.20150186000001</v>
      </c>
      <c r="AH2406" s="3" t="str">
        <f t="shared" si="1278"/>
        <v>-</v>
      </c>
      <c r="AI2406" s="4" t="str">
        <f t="shared" si="1295"/>
        <v>A+J=</v>
      </c>
      <c r="AJ2406" s="11">
        <f t="shared" si="1284"/>
        <v>43224</v>
      </c>
      <c r="AK2406" s="11"/>
      <c r="AL2406" s="4"/>
      <c r="AM2406" s="1"/>
      <c r="AN2406" s="11"/>
      <c r="AO2406" s="1"/>
      <c r="AP2406" s="1"/>
      <c r="AQ2406" s="1"/>
      <c r="AR2406" s="1"/>
      <c r="AS2406" s="6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</row>
    <row r="2407" spans="1:55" x14ac:dyDescent="0.2">
      <c r="A2407" s="144">
        <f t="shared" si="1279"/>
        <v>43196</v>
      </c>
      <c r="B2407" s="2">
        <f t="shared" si="1266"/>
        <v>208041.70031395048</v>
      </c>
      <c r="C2407" s="2">
        <f t="shared" si="1280"/>
        <v>140480.01406300001</v>
      </c>
      <c r="D2407" s="68">
        <f>SUM(Y2407:Y$2557)</f>
        <v>15402.519012310002</v>
      </c>
      <c r="E2407" s="68">
        <f t="shared" si="1267"/>
        <v>125077.49505069001</v>
      </c>
      <c r="F2407" s="72">
        <f t="shared" si="1290"/>
        <v>4946.5</v>
      </c>
      <c r="G2407" s="3">
        <f>IF(N2407=1,VLOOKUP(A2406,[1]Plan1!$BG$69:$BI$188,3),G2406)</f>
        <v>4950.95</v>
      </c>
      <c r="H2407" s="11">
        <f t="shared" si="1291"/>
        <v>43134</v>
      </c>
      <c r="I2407" s="11">
        <f t="shared" si="1292"/>
        <v>43162</v>
      </c>
      <c r="J2407" s="26">
        <f t="shared" si="1268"/>
        <v>8.9962599818038669E-4</v>
      </c>
      <c r="K2407" s="11">
        <f t="shared" si="1281"/>
        <v>43222</v>
      </c>
      <c r="L2407" s="11">
        <f t="shared" si="1269"/>
        <v>43222</v>
      </c>
      <c r="M2407" s="1">
        <f t="shared" si="1282"/>
        <v>21</v>
      </c>
      <c r="N2407" s="1">
        <f t="shared" si="1287"/>
        <v>4</v>
      </c>
      <c r="O2407" s="2">
        <f t="shared" si="1270"/>
        <v>1.0001712899999999</v>
      </c>
      <c r="P2407" s="10">
        <f t="shared" si="1264"/>
        <v>1.00320034</v>
      </c>
      <c r="Q2407" s="10">
        <f t="shared" si="1293"/>
        <v>1.4822478247358892</v>
      </c>
      <c r="R2407" s="2">
        <f t="shared" si="1263"/>
        <v>1.48250171</v>
      </c>
      <c r="S2407" s="2">
        <f t="shared" si="1288"/>
        <v>1.4542510099999999</v>
      </c>
      <c r="T2407" s="2">
        <f t="shared" si="1271"/>
        <v>204293.20233592999</v>
      </c>
      <c r="U2407" s="2">
        <f t="shared" si="1272"/>
        <v>6996.6098178860193</v>
      </c>
      <c r="V2407" s="2">
        <f t="shared" si="1273"/>
        <v>60350.105244474464</v>
      </c>
      <c r="W2407" s="2">
        <f t="shared" si="1274"/>
        <v>207826.72912536049</v>
      </c>
      <c r="X2407" s="27">
        <f t="shared" si="1275"/>
        <v>0</v>
      </c>
      <c r="Y2407" s="2">
        <f t="shared" si="1289"/>
        <v>0</v>
      </c>
      <c r="Z2407" s="67">
        <f t="shared" si="1276"/>
        <v>0</v>
      </c>
      <c r="AA2407" s="2">
        <f t="shared" si="1285"/>
        <v>0</v>
      </c>
      <c r="AB2407" s="26">
        <f t="shared" si="1283"/>
        <v>6.7299999999999999E-2</v>
      </c>
      <c r="AC2407" s="27">
        <f t="shared" si="1265"/>
        <v>4</v>
      </c>
      <c r="AD2407" s="27">
        <v>252</v>
      </c>
      <c r="AE2407" s="10">
        <f t="shared" si="1294"/>
        <v>1.0010343770000001</v>
      </c>
      <c r="AF2407" s="2">
        <f t="shared" si="1286"/>
        <v>211.31618975000001</v>
      </c>
      <c r="AG2407" s="2">
        <f t="shared" si="1277"/>
        <v>214.97118859</v>
      </c>
      <c r="AH2407" s="3" t="str">
        <f t="shared" si="1278"/>
        <v>-</v>
      </c>
      <c r="AI2407" s="4" t="str">
        <f t="shared" si="1295"/>
        <v>A+J=</v>
      </c>
      <c r="AJ2407" s="11">
        <f t="shared" si="1284"/>
        <v>43224</v>
      </c>
      <c r="AK2407" s="11"/>
      <c r="AL2407" s="4"/>
      <c r="AM2407" s="1"/>
      <c r="AN2407" s="11"/>
      <c r="AO2407" s="1"/>
      <c r="AP2407" s="1"/>
      <c r="AQ2407" s="1"/>
      <c r="AR2407" s="1"/>
      <c r="AS2407" s="6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</row>
    <row r="2408" spans="1:55" x14ac:dyDescent="0.2">
      <c r="A2408" s="144">
        <f t="shared" si="1279"/>
        <v>43197</v>
      </c>
      <c r="B2408" s="2">
        <f t="shared" si="1266"/>
        <v>208103.42941323126</v>
      </c>
      <c r="C2408" s="2">
        <f t="shared" si="1280"/>
        <v>140480.01406300001</v>
      </c>
      <c r="D2408" s="68">
        <f>SUM(Y2408:Y$2557)</f>
        <v>15402.519012310002</v>
      </c>
      <c r="E2408" s="68">
        <f t="shared" si="1267"/>
        <v>125077.49505069001</v>
      </c>
      <c r="F2408" s="72">
        <f t="shared" si="1290"/>
        <v>4946.5</v>
      </c>
      <c r="G2408" s="3">
        <f>IF(N2408=1,VLOOKUP(A2407,[1]Plan1!$BG$69:$BI$188,3),G2407)</f>
        <v>4950.95</v>
      </c>
      <c r="H2408" s="11">
        <f t="shared" si="1291"/>
        <v>43134</v>
      </c>
      <c r="I2408" s="11">
        <f t="shared" si="1292"/>
        <v>43162</v>
      </c>
      <c r="J2408" s="26">
        <f t="shared" si="1268"/>
        <v>8.9962599818038669E-4</v>
      </c>
      <c r="K2408" s="11">
        <f t="shared" si="1281"/>
        <v>43222</v>
      </c>
      <c r="L2408" s="11">
        <f t="shared" si="1269"/>
        <v>43222</v>
      </c>
      <c r="M2408" s="1">
        <f t="shared" si="1282"/>
        <v>21</v>
      </c>
      <c r="N2408" s="1">
        <f t="shared" si="1287"/>
        <v>5</v>
      </c>
      <c r="O2408" s="2">
        <f t="shared" si="1270"/>
        <v>1.0002141200000001</v>
      </c>
      <c r="P2408" s="10">
        <f t="shared" si="1264"/>
        <v>1.00320034</v>
      </c>
      <c r="Q2408" s="10">
        <f t="shared" si="1293"/>
        <v>1.4822478247358892</v>
      </c>
      <c r="R2408" s="2">
        <f t="shared" si="1263"/>
        <v>1.4825652</v>
      </c>
      <c r="S2408" s="2">
        <f t="shared" si="1288"/>
        <v>1.4542510099999999</v>
      </c>
      <c r="T2408" s="2">
        <f t="shared" si="1271"/>
        <v>204293.20233592999</v>
      </c>
      <c r="U2408" s="2">
        <f t="shared" si="1272"/>
        <v>6996.6098178860193</v>
      </c>
      <c r="V2408" s="2">
        <f t="shared" si="1273"/>
        <v>60358.046414635239</v>
      </c>
      <c r="W2408" s="2">
        <f t="shared" si="1274"/>
        <v>207834.67029552127</v>
      </c>
      <c r="X2408" s="27">
        <f t="shared" si="1275"/>
        <v>0</v>
      </c>
      <c r="Y2408" s="2">
        <f t="shared" si="1289"/>
        <v>0</v>
      </c>
      <c r="Z2408" s="67">
        <f t="shared" si="1276"/>
        <v>0</v>
      </c>
      <c r="AA2408" s="2">
        <f t="shared" si="1285"/>
        <v>0</v>
      </c>
      <c r="AB2408" s="26">
        <f t="shared" si="1283"/>
        <v>6.7299999999999999E-2</v>
      </c>
      <c r="AC2408" s="27">
        <f t="shared" si="1265"/>
        <v>5</v>
      </c>
      <c r="AD2408" s="27">
        <v>252</v>
      </c>
      <c r="AE2408" s="10">
        <f t="shared" si="1294"/>
        <v>1.0012931389999999</v>
      </c>
      <c r="AF2408" s="2">
        <f t="shared" si="1286"/>
        <v>264.17950737000001</v>
      </c>
      <c r="AG2408" s="2">
        <f t="shared" si="1277"/>
        <v>268.75911771</v>
      </c>
      <c r="AH2408" s="3" t="str">
        <f t="shared" si="1278"/>
        <v>-</v>
      </c>
      <c r="AI2408" s="4" t="str">
        <f t="shared" si="1295"/>
        <v>A+J=</v>
      </c>
      <c r="AJ2408" s="11">
        <f t="shared" si="1284"/>
        <v>43224</v>
      </c>
      <c r="AK2408" s="11"/>
      <c r="AL2408" s="4"/>
      <c r="AM2408" s="1"/>
      <c r="AN2408" s="11"/>
      <c r="AO2408" s="1"/>
      <c r="AP2408" s="1"/>
      <c r="AQ2408" s="1"/>
      <c r="AR2408" s="1"/>
      <c r="AS2408" s="6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</row>
    <row r="2409" spans="1:55" x14ac:dyDescent="0.2">
      <c r="A2409" s="144">
        <f t="shared" si="1279"/>
        <v>43198</v>
      </c>
      <c r="B2409" s="2">
        <f t="shared" si="1266"/>
        <v>208103.42941323126</v>
      </c>
      <c r="C2409" s="2">
        <f t="shared" si="1280"/>
        <v>140480.01406300001</v>
      </c>
      <c r="D2409" s="68">
        <f>SUM(Y2409:Y$2557)</f>
        <v>15402.519012310002</v>
      </c>
      <c r="E2409" s="68">
        <f t="shared" si="1267"/>
        <v>125077.49505069001</v>
      </c>
      <c r="F2409" s="72">
        <f t="shared" si="1290"/>
        <v>4946.5</v>
      </c>
      <c r="G2409" s="3">
        <f>IF(N2409=1,VLOOKUP(A2408,[1]Plan1!$BG$69:$BI$188,3),G2408)</f>
        <v>4950.95</v>
      </c>
      <c r="H2409" s="11">
        <f t="shared" si="1291"/>
        <v>43134</v>
      </c>
      <c r="I2409" s="11">
        <f t="shared" si="1292"/>
        <v>43162</v>
      </c>
      <c r="J2409" s="26">
        <f t="shared" si="1268"/>
        <v>8.9962599818038669E-4</v>
      </c>
      <c r="K2409" s="11">
        <f t="shared" si="1281"/>
        <v>43222</v>
      </c>
      <c r="L2409" s="11">
        <f t="shared" si="1269"/>
        <v>43222</v>
      </c>
      <c r="M2409" s="1">
        <f t="shared" si="1282"/>
        <v>21</v>
      </c>
      <c r="N2409" s="1">
        <f t="shared" si="1287"/>
        <v>5</v>
      </c>
      <c r="O2409" s="2">
        <f t="shared" si="1270"/>
        <v>1.0002141200000001</v>
      </c>
      <c r="P2409" s="10">
        <f t="shared" si="1264"/>
        <v>1.00320034</v>
      </c>
      <c r="Q2409" s="10">
        <f t="shared" si="1293"/>
        <v>1.4822478247358892</v>
      </c>
      <c r="R2409" s="2">
        <f t="shared" ref="R2409:R2472" si="1296">TRUNC(TRUNC((O2409*Q2409),15),8)</f>
        <v>1.4825652</v>
      </c>
      <c r="S2409" s="2">
        <f t="shared" si="1288"/>
        <v>1.4542510099999999</v>
      </c>
      <c r="T2409" s="2">
        <f t="shared" si="1271"/>
        <v>204293.20233592999</v>
      </c>
      <c r="U2409" s="2">
        <f t="shared" si="1272"/>
        <v>6996.6098178860193</v>
      </c>
      <c r="V2409" s="2">
        <f t="shared" si="1273"/>
        <v>60358.046414635239</v>
      </c>
      <c r="W2409" s="2">
        <f t="shared" si="1274"/>
        <v>207834.67029552127</v>
      </c>
      <c r="X2409" s="27">
        <f t="shared" si="1275"/>
        <v>0</v>
      </c>
      <c r="Y2409" s="2">
        <f t="shared" si="1289"/>
        <v>0</v>
      </c>
      <c r="Z2409" s="67">
        <f t="shared" si="1276"/>
        <v>0</v>
      </c>
      <c r="AA2409" s="2">
        <f t="shared" si="1285"/>
        <v>0</v>
      </c>
      <c r="AB2409" s="26">
        <f t="shared" si="1283"/>
        <v>6.7299999999999999E-2</v>
      </c>
      <c r="AC2409" s="27">
        <f t="shared" si="1265"/>
        <v>5</v>
      </c>
      <c r="AD2409" s="27">
        <v>252</v>
      </c>
      <c r="AE2409" s="10">
        <f t="shared" si="1294"/>
        <v>1.0012931389999999</v>
      </c>
      <c r="AF2409" s="2">
        <f t="shared" si="1286"/>
        <v>264.17950737000001</v>
      </c>
      <c r="AG2409" s="2">
        <f t="shared" si="1277"/>
        <v>268.75911771</v>
      </c>
      <c r="AH2409" s="3" t="str">
        <f t="shared" si="1278"/>
        <v>-</v>
      </c>
      <c r="AI2409" s="4" t="str">
        <f t="shared" si="1295"/>
        <v>A+J=</v>
      </c>
      <c r="AJ2409" s="11">
        <f t="shared" si="1284"/>
        <v>43224</v>
      </c>
      <c r="AK2409" s="11"/>
      <c r="AL2409" s="4"/>
      <c r="AM2409" s="1"/>
      <c r="AN2409" s="11"/>
      <c r="AO2409" s="1"/>
      <c r="AP2409" s="1"/>
      <c r="AQ2409" s="1"/>
      <c r="AR2409" s="1"/>
      <c r="AS2409" s="6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</row>
    <row r="2410" spans="1:55" x14ac:dyDescent="0.2">
      <c r="A2410" s="144">
        <f t="shared" si="1279"/>
        <v>43199</v>
      </c>
      <c r="B2410" s="2">
        <f t="shared" si="1266"/>
        <v>208103.42941323126</v>
      </c>
      <c r="C2410" s="2">
        <f t="shared" si="1280"/>
        <v>140480.01406300001</v>
      </c>
      <c r="D2410" s="68">
        <f>SUM(Y2410:Y$2557)</f>
        <v>15402.519012310002</v>
      </c>
      <c r="E2410" s="68">
        <f t="shared" si="1267"/>
        <v>125077.49505069001</v>
      </c>
      <c r="F2410" s="72">
        <f t="shared" si="1290"/>
        <v>4946.5</v>
      </c>
      <c r="G2410" s="3">
        <f>IF(N2410=1,VLOOKUP(A2409,[1]Plan1!$BG$69:$BI$188,3),G2409)</f>
        <v>4950.95</v>
      </c>
      <c r="H2410" s="11">
        <f t="shared" si="1291"/>
        <v>43134</v>
      </c>
      <c r="I2410" s="11">
        <f t="shared" si="1292"/>
        <v>43162</v>
      </c>
      <c r="J2410" s="26">
        <f t="shared" si="1268"/>
        <v>8.9962599818038669E-4</v>
      </c>
      <c r="K2410" s="11">
        <f t="shared" si="1281"/>
        <v>43222</v>
      </c>
      <c r="L2410" s="11">
        <f t="shared" si="1269"/>
        <v>43222</v>
      </c>
      <c r="M2410" s="1">
        <f t="shared" si="1282"/>
        <v>21</v>
      </c>
      <c r="N2410" s="1">
        <f t="shared" si="1287"/>
        <v>5</v>
      </c>
      <c r="O2410" s="2">
        <f t="shared" si="1270"/>
        <v>1.0002141200000001</v>
      </c>
      <c r="P2410" s="10">
        <f t="shared" ref="P2410:P2473" si="1297">IF(L2410&gt;L2409,O2409,P2409)</f>
        <v>1.00320034</v>
      </c>
      <c r="Q2410" s="10">
        <f t="shared" si="1293"/>
        <v>1.4822478247358892</v>
      </c>
      <c r="R2410" s="2">
        <f t="shared" si="1296"/>
        <v>1.4825652</v>
      </c>
      <c r="S2410" s="2">
        <f t="shared" si="1288"/>
        <v>1.4542510099999999</v>
      </c>
      <c r="T2410" s="2">
        <f t="shared" si="1271"/>
        <v>204293.20233592999</v>
      </c>
      <c r="U2410" s="2">
        <f t="shared" si="1272"/>
        <v>6996.6098178860193</v>
      </c>
      <c r="V2410" s="2">
        <f t="shared" si="1273"/>
        <v>60358.046414635239</v>
      </c>
      <c r="W2410" s="2">
        <f t="shared" si="1274"/>
        <v>207834.67029552127</v>
      </c>
      <c r="X2410" s="27">
        <f t="shared" si="1275"/>
        <v>0</v>
      </c>
      <c r="Y2410" s="2">
        <f t="shared" si="1289"/>
        <v>0</v>
      </c>
      <c r="Z2410" s="67">
        <f t="shared" si="1276"/>
        <v>0</v>
      </c>
      <c r="AA2410" s="2">
        <f t="shared" si="1285"/>
        <v>0</v>
      </c>
      <c r="AB2410" s="26">
        <f t="shared" si="1283"/>
        <v>6.7299999999999999E-2</v>
      </c>
      <c r="AC2410" s="27">
        <f t="shared" si="1265"/>
        <v>5</v>
      </c>
      <c r="AD2410" s="27">
        <v>252</v>
      </c>
      <c r="AE2410" s="10">
        <f t="shared" si="1294"/>
        <v>1.0012931389999999</v>
      </c>
      <c r="AF2410" s="2">
        <f t="shared" si="1286"/>
        <v>264.17950737000001</v>
      </c>
      <c r="AG2410" s="2">
        <f t="shared" si="1277"/>
        <v>268.75911771</v>
      </c>
      <c r="AH2410" s="3" t="str">
        <f t="shared" si="1278"/>
        <v>-</v>
      </c>
      <c r="AI2410" s="4" t="str">
        <f t="shared" si="1295"/>
        <v>A+J=</v>
      </c>
      <c r="AJ2410" s="11">
        <f t="shared" si="1284"/>
        <v>43224</v>
      </c>
      <c r="AK2410" s="11"/>
      <c r="AL2410" s="4"/>
      <c r="AM2410" s="1"/>
      <c r="AN2410" s="11"/>
      <c r="AO2410" s="1"/>
      <c r="AP2410" s="1"/>
      <c r="AQ2410" s="1"/>
      <c r="AR2410" s="1"/>
      <c r="AS2410" s="6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</row>
    <row r="2411" spans="1:55" x14ac:dyDescent="0.2">
      <c r="A2411" s="144">
        <f t="shared" si="1279"/>
        <v>43200</v>
      </c>
      <c r="B2411" s="2">
        <f t="shared" si="1266"/>
        <v>208165.1750871471</v>
      </c>
      <c r="C2411" s="2">
        <f t="shared" si="1280"/>
        <v>140480.01406300001</v>
      </c>
      <c r="D2411" s="68">
        <f>SUM(Y2411:Y$2557)</f>
        <v>15402.519012310002</v>
      </c>
      <c r="E2411" s="68">
        <f t="shared" si="1267"/>
        <v>125077.49505069001</v>
      </c>
      <c r="F2411" s="72">
        <f t="shared" si="1290"/>
        <v>4946.5</v>
      </c>
      <c r="G2411" s="3">
        <f>IF(N2411=1,VLOOKUP(A2410,[1]Plan1!$BG$69:$BI$188,3),G2410)</f>
        <v>4950.95</v>
      </c>
      <c r="H2411" s="11">
        <f t="shared" si="1291"/>
        <v>43134</v>
      </c>
      <c r="I2411" s="11">
        <f t="shared" si="1292"/>
        <v>43162</v>
      </c>
      <c r="J2411" s="26">
        <f t="shared" si="1268"/>
        <v>8.9962599818038669E-4</v>
      </c>
      <c r="K2411" s="11">
        <f t="shared" si="1281"/>
        <v>43222</v>
      </c>
      <c r="L2411" s="11">
        <f t="shared" si="1269"/>
        <v>43222</v>
      </c>
      <c r="M2411" s="1">
        <f t="shared" si="1282"/>
        <v>21</v>
      </c>
      <c r="N2411" s="1">
        <f t="shared" si="1287"/>
        <v>6</v>
      </c>
      <c r="O2411" s="2">
        <f t="shared" si="1270"/>
        <v>1.00025695</v>
      </c>
      <c r="P2411" s="10">
        <f t="shared" si="1297"/>
        <v>1.00320034</v>
      </c>
      <c r="Q2411" s="10">
        <f t="shared" si="1293"/>
        <v>1.4822478247358892</v>
      </c>
      <c r="R2411" s="2">
        <f t="shared" si="1296"/>
        <v>1.4826286799999999</v>
      </c>
      <c r="S2411" s="2">
        <f t="shared" si="1288"/>
        <v>1.4542510099999999</v>
      </c>
      <c r="T2411" s="2">
        <f t="shared" si="1271"/>
        <v>204293.20233592999</v>
      </c>
      <c r="U2411" s="2">
        <f t="shared" si="1272"/>
        <v>6996.6098178860193</v>
      </c>
      <c r="V2411" s="2">
        <f t="shared" si="1273"/>
        <v>60365.986334021043</v>
      </c>
      <c r="W2411" s="2">
        <f t="shared" si="1274"/>
        <v>207842.61021490709</v>
      </c>
      <c r="X2411" s="27">
        <f t="shared" si="1275"/>
        <v>0</v>
      </c>
      <c r="Y2411" s="2">
        <f t="shared" si="1289"/>
        <v>0</v>
      </c>
      <c r="Z2411" s="67">
        <f t="shared" si="1276"/>
        <v>0</v>
      </c>
      <c r="AA2411" s="2">
        <f t="shared" si="1285"/>
        <v>0</v>
      </c>
      <c r="AB2411" s="26">
        <f t="shared" si="1283"/>
        <v>6.7299999999999999E-2</v>
      </c>
      <c r="AC2411" s="27">
        <f t="shared" si="1265"/>
        <v>6</v>
      </c>
      <c r="AD2411" s="27">
        <v>252</v>
      </c>
      <c r="AE2411" s="10">
        <f t="shared" si="1294"/>
        <v>1.0015519669999999</v>
      </c>
      <c r="AF2411" s="2">
        <f t="shared" si="1286"/>
        <v>317.05630833999999</v>
      </c>
      <c r="AG2411" s="2">
        <f t="shared" si="1277"/>
        <v>322.56487224</v>
      </c>
      <c r="AH2411" s="3" t="str">
        <f t="shared" si="1278"/>
        <v>-</v>
      </c>
      <c r="AI2411" s="4" t="str">
        <f t="shared" si="1295"/>
        <v>A+J=</v>
      </c>
      <c r="AJ2411" s="11">
        <f t="shared" si="1284"/>
        <v>43224</v>
      </c>
      <c r="AK2411" s="11"/>
      <c r="AL2411" s="4"/>
      <c r="AM2411" s="1"/>
      <c r="AN2411" s="11"/>
      <c r="AO2411" s="1"/>
      <c r="AP2411" s="1"/>
      <c r="AQ2411" s="1"/>
      <c r="AR2411" s="1"/>
      <c r="AS2411" s="6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</row>
    <row r="2412" spans="1:55" x14ac:dyDescent="0.2">
      <c r="A2412" s="144">
        <f t="shared" si="1279"/>
        <v>43201</v>
      </c>
      <c r="B2412" s="2">
        <f t="shared" si="1266"/>
        <v>208226.94005024788</v>
      </c>
      <c r="C2412" s="2">
        <f t="shared" si="1280"/>
        <v>140480.01406300001</v>
      </c>
      <c r="D2412" s="68">
        <f>SUM(Y2412:Y$2557)</f>
        <v>15402.519012310002</v>
      </c>
      <c r="E2412" s="68">
        <f t="shared" si="1267"/>
        <v>125077.49505069001</v>
      </c>
      <c r="F2412" s="72">
        <f t="shared" si="1290"/>
        <v>4946.5</v>
      </c>
      <c r="G2412" s="3">
        <f>IF(N2412=1,VLOOKUP(A2411,[1]Plan1!$BG$69:$BI$188,3),G2411)</f>
        <v>4950.95</v>
      </c>
      <c r="H2412" s="11">
        <f t="shared" si="1291"/>
        <v>43134</v>
      </c>
      <c r="I2412" s="11">
        <f t="shared" si="1292"/>
        <v>43162</v>
      </c>
      <c r="J2412" s="26">
        <f t="shared" si="1268"/>
        <v>8.9962599818038669E-4</v>
      </c>
      <c r="K2412" s="11">
        <f t="shared" si="1281"/>
        <v>43222</v>
      </c>
      <c r="L2412" s="11">
        <f t="shared" si="1269"/>
        <v>43222</v>
      </c>
      <c r="M2412" s="1">
        <f t="shared" si="1282"/>
        <v>21</v>
      </c>
      <c r="N2412" s="1">
        <f t="shared" si="1287"/>
        <v>7</v>
      </c>
      <c r="O2412" s="2">
        <f t="shared" si="1270"/>
        <v>1.00029978</v>
      </c>
      <c r="P2412" s="10">
        <f t="shared" si="1297"/>
        <v>1.00320034</v>
      </c>
      <c r="Q2412" s="10">
        <f t="shared" si="1293"/>
        <v>1.4822478247358892</v>
      </c>
      <c r="R2412" s="2">
        <f t="shared" si="1296"/>
        <v>1.48269217</v>
      </c>
      <c r="S2412" s="2">
        <f t="shared" si="1288"/>
        <v>1.4542510099999999</v>
      </c>
      <c r="T2412" s="2">
        <f t="shared" si="1271"/>
        <v>204293.20233592999</v>
      </c>
      <c r="U2412" s="2">
        <f t="shared" si="1272"/>
        <v>6996.6098178860193</v>
      </c>
      <c r="V2412" s="2">
        <f t="shared" si="1273"/>
        <v>60373.927504181818</v>
      </c>
      <c r="W2412" s="2">
        <f t="shared" si="1274"/>
        <v>207850.55138506787</v>
      </c>
      <c r="X2412" s="27">
        <f t="shared" si="1275"/>
        <v>0</v>
      </c>
      <c r="Y2412" s="2">
        <f t="shared" si="1289"/>
        <v>0</v>
      </c>
      <c r="Z2412" s="67">
        <f t="shared" si="1276"/>
        <v>0</v>
      </c>
      <c r="AA2412" s="2">
        <f t="shared" si="1285"/>
        <v>0</v>
      </c>
      <c r="AB2412" s="26">
        <f t="shared" si="1283"/>
        <v>6.7299999999999999E-2</v>
      </c>
      <c r="AC2412" s="27">
        <f t="shared" si="1265"/>
        <v>7</v>
      </c>
      <c r="AD2412" s="27">
        <v>252</v>
      </c>
      <c r="AE2412" s="10">
        <f t="shared" si="1294"/>
        <v>1.0018108619999999</v>
      </c>
      <c r="AF2412" s="2">
        <f t="shared" si="1286"/>
        <v>369.94679695999997</v>
      </c>
      <c r="AG2412" s="2">
        <f t="shared" si="1277"/>
        <v>376.38866517999998</v>
      </c>
      <c r="AH2412" s="3" t="str">
        <f t="shared" si="1278"/>
        <v>-</v>
      </c>
      <c r="AI2412" s="4" t="str">
        <f t="shared" si="1295"/>
        <v>A+J=</v>
      </c>
      <c r="AJ2412" s="11">
        <f t="shared" si="1284"/>
        <v>43224</v>
      </c>
      <c r="AK2412" s="11"/>
      <c r="AL2412" s="4"/>
      <c r="AM2412" s="1"/>
      <c r="AN2412" s="11"/>
      <c r="AO2412" s="1"/>
      <c r="AP2412" s="1"/>
      <c r="AQ2412" s="1"/>
      <c r="AR2412" s="1"/>
      <c r="AS2412" s="6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</row>
    <row r="2413" spans="1:55" x14ac:dyDescent="0.2">
      <c r="A2413" s="144">
        <f t="shared" si="1279"/>
        <v>43202</v>
      </c>
      <c r="B2413" s="2">
        <f t="shared" si="1266"/>
        <v>208288.72200621371</v>
      </c>
      <c r="C2413" s="2">
        <f t="shared" si="1280"/>
        <v>140480.01406300001</v>
      </c>
      <c r="D2413" s="68">
        <f>SUM(Y2413:Y$2557)</f>
        <v>15402.519012310002</v>
      </c>
      <c r="E2413" s="68">
        <f t="shared" si="1267"/>
        <v>125077.49505069001</v>
      </c>
      <c r="F2413" s="72">
        <f t="shared" si="1290"/>
        <v>4946.5</v>
      </c>
      <c r="G2413" s="3">
        <f>IF(N2413=1,VLOOKUP(A2412,[1]Plan1!$BG$69:$BI$188,3),G2412)</f>
        <v>4950.95</v>
      </c>
      <c r="H2413" s="11">
        <f t="shared" si="1291"/>
        <v>43134</v>
      </c>
      <c r="I2413" s="11">
        <f t="shared" si="1292"/>
        <v>43162</v>
      </c>
      <c r="J2413" s="26">
        <f t="shared" si="1268"/>
        <v>8.9962599818038669E-4</v>
      </c>
      <c r="K2413" s="11">
        <f t="shared" si="1281"/>
        <v>43222</v>
      </c>
      <c r="L2413" s="11">
        <f t="shared" si="1269"/>
        <v>43222</v>
      </c>
      <c r="M2413" s="1">
        <f t="shared" si="1282"/>
        <v>21</v>
      </c>
      <c r="N2413" s="1">
        <f t="shared" si="1287"/>
        <v>8</v>
      </c>
      <c r="O2413" s="2">
        <f t="shared" si="1270"/>
        <v>1.0003426099999999</v>
      </c>
      <c r="P2413" s="10">
        <f t="shared" si="1297"/>
        <v>1.00320034</v>
      </c>
      <c r="Q2413" s="10">
        <f t="shared" si="1293"/>
        <v>1.4822478247358892</v>
      </c>
      <c r="R2413" s="2">
        <f t="shared" si="1296"/>
        <v>1.4827556500000001</v>
      </c>
      <c r="S2413" s="2">
        <f t="shared" si="1288"/>
        <v>1.4542510099999999</v>
      </c>
      <c r="T2413" s="2">
        <f t="shared" si="1271"/>
        <v>204293.20233592999</v>
      </c>
      <c r="U2413" s="2">
        <f t="shared" si="1272"/>
        <v>6996.6098178860193</v>
      </c>
      <c r="V2413" s="2">
        <f t="shared" si="1273"/>
        <v>60381.867423567652</v>
      </c>
      <c r="W2413" s="2">
        <f t="shared" si="1274"/>
        <v>207858.4913044537</v>
      </c>
      <c r="X2413" s="27">
        <f t="shared" si="1275"/>
        <v>0</v>
      </c>
      <c r="Y2413" s="2">
        <f t="shared" si="1289"/>
        <v>0</v>
      </c>
      <c r="Z2413" s="67">
        <f t="shared" si="1276"/>
        <v>0</v>
      </c>
      <c r="AA2413" s="2">
        <f t="shared" si="1285"/>
        <v>0</v>
      </c>
      <c r="AB2413" s="26">
        <f t="shared" si="1283"/>
        <v>6.7299999999999999E-2</v>
      </c>
      <c r="AC2413" s="27">
        <f t="shared" si="1265"/>
        <v>8</v>
      </c>
      <c r="AD2413" s="27">
        <v>252</v>
      </c>
      <c r="AE2413" s="10">
        <f t="shared" si="1294"/>
        <v>1.002069825</v>
      </c>
      <c r="AF2413" s="2">
        <f t="shared" si="1286"/>
        <v>422.85117752000002</v>
      </c>
      <c r="AG2413" s="2">
        <f t="shared" si="1277"/>
        <v>430.23070175999999</v>
      </c>
      <c r="AH2413" s="3" t="str">
        <f t="shared" si="1278"/>
        <v>-</v>
      </c>
      <c r="AI2413" s="4" t="str">
        <f t="shared" si="1295"/>
        <v>A+J=</v>
      </c>
      <c r="AJ2413" s="11">
        <f t="shared" si="1284"/>
        <v>43224</v>
      </c>
      <c r="AK2413" s="11"/>
      <c r="AL2413" s="4"/>
      <c r="AM2413" s="1"/>
      <c r="AN2413" s="11"/>
      <c r="AO2413" s="1"/>
      <c r="AP2413" s="1"/>
      <c r="AQ2413" s="1"/>
      <c r="AR2413" s="1"/>
      <c r="AS2413" s="6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</row>
    <row r="2414" spans="1:55" x14ac:dyDescent="0.2">
      <c r="A2414" s="144">
        <f t="shared" si="1279"/>
        <v>43203</v>
      </c>
      <c r="B2414" s="2">
        <f t="shared" si="1266"/>
        <v>208350.52430102942</v>
      </c>
      <c r="C2414" s="2">
        <f t="shared" si="1280"/>
        <v>140480.01406300001</v>
      </c>
      <c r="D2414" s="68">
        <f>SUM(Y2414:Y$2557)</f>
        <v>15402.519012310002</v>
      </c>
      <c r="E2414" s="68">
        <f t="shared" si="1267"/>
        <v>125077.49505069001</v>
      </c>
      <c r="F2414" s="72">
        <f t="shared" si="1290"/>
        <v>4946.5</v>
      </c>
      <c r="G2414" s="3">
        <f>IF(N2414=1,VLOOKUP(A2413,[1]Plan1!$BG$69:$BI$188,3),G2413)</f>
        <v>4950.95</v>
      </c>
      <c r="H2414" s="11">
        <f t="shared" si="1291"/>
        <v>43134</v>
      </c>
      <c r="I2414" s="11">
        <f t="shared" si="1292"/>
        <v>43162</v>
      </c>
      <c r="J2414" s="26">
        <f t="shared" si="1268"/>
        <v>8.9962599818038669E-4</v>
      </c>
      <c r="K2414" s="11">
        <f t="shared" si="1281"/>
        <v>43222</v>
      </c>
      <c r="L2414" s="11">
        <f t="shared" si="1269"/>
        <v>43222</v>
      </c>
      <c r="M2414" s="1">
        <f t="shared" si="1282"/>
        <v>21</v>
      </c>
      <c r="N2414" s="1">
        <f t="shared" si="1287"/>
        <v>9</v>
      </c>
      <c r="O2414" s="2">
        <f t="shared" si="1270"/>
        <v>1.00038545</v>
      </c>
      <c r="P2414" s="10">
        <f t="shared" si="1297"/>
        <v>1.00320034</v>
      </c>
      <c r="Q2414" s="10">
        <f t="shared" si="1293"/>
        <v>1.4822478247358892</v>
      </c>
      <c r="R2414" s="2">
        <f t="shared" si="1296"/>
        <v>1.4828191500000001</v>
      </c>
      <c r="S2414" s="2">
        <f t="shared" si="1288"/>
        <v>1.4542510099999999</v>
      </c>
      <c r="T2414" s="2">
        <f t="shared" si="1271"/>
        <v>204293.20233592999</v>
      </c>
      <c r="U2414" s="2">
        <f t="shared" si="1272"/>
        <v>6996.6098178860193</v>
      </c>
      <c r="V2414" s="2">
        <f t="shared" si="1273"/>
        <v>60389.809844503368</v>
      </c>
      <c r="W2414" s="2">
        <f t="shared" si="1274"/>
        <v>207866.43372538942</v>
      </c>
      <c r="X2414" s="27">
        <f t="shared" si="1275"/>
        <v>0</v>
      </c>
      <c r="Y2414" s="2">
        <f t="shared" si="1289"/>
        <v>0</v>
      </c>
      <c r="Z2414" s="67">
        <f t="shared" si="1276"/>
        <v>0</v>
      </c>
      <c r="AA2414" s="2">
        <f t="shared" si="1285"/>
        <v>0</v>
      </c>
      <c r="AB2414" s="26">
        <f t="shared" si="1283"/>
        <v>6.7299999999999999E-2</v>
      </c>
      <c r="AC2414" s="27">
        <f t="shared" si="1265"/>
        <v>9</v>
      </c>
      <c r="AD2414" s="27">
        <v>252</v>
      </c>
      <c r="AE2414" s="10">
        <f t="shared" si="1294"/>
        <v>1.0023288539999999</v>
      </c>
      <c r="AF2414" s="2">
        <f t="shared" si="1286"/>
        <v>475.76904143000002</v>
      </c>
      <c r="AG2414" s="2">
        <f t="shared" si="1277"/>
        <v>484.09057564</v>
      </c>
      <c r="AH2414" s="3" t="str">
        <f t="shared" si="1278"/>
        <v>-</v>
      </c>
      <c r="AI2414" s="4" t="str">
        <f t="shared" si="1295"/>
        <v>A+J=</v>
      </c>
      <c r="AJ2414" s="11">
        <f t="shared" si="1284"/>
        <v>43224</v>
      </c>
      <c r="AK2414" s="11"/>
      <c r="AL2414" s="4"/>
      <c r="AM2414" s="1"/>
      <c r="AN2414" s="11"/>
      <c r="AO2414" s="1"/>
      <c r="AP2414" s="1"/>
      <c r="AQ2414" s="1"/>
      <c r="AR2414" s="1"/>
      <c r="AS2414" s="6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</row>
    <row r="2415" spans="1:55" x14ac:dyDescent="0.2">
      <c r="A2415" s="144">
        <f t="shared" si="1279"/>
        <v>43204</v>
      </c>
      <c r="B2415" s="2">
        <f t="shared" si="1266"/>
        <v>208412.34463806511</v>
      </c>
      <c r="C2415" s="2">
        <f t="shared" si="1280"/>
        <v>140480.01406300001</v>
      </c>
      <c r="D2415" s="68">
        <f>SUM(Y2415:Y$2557)</f>
        <v>15402.519012310002</v>
      </c>
      <c r="E2415" s="68">
        <f t="shared" si="1267"/>
        <v>125077.49505069001</v>
      </c>
      <c r="F2415" s="72">
        <f t="shared" si="1290"/>
        <v>4946.5</v>
      </c>
      <c r="G2415" s="3">
        <f>IF(N2415=1,VLOOKUP(A2414,[1]Plan1!$BG$69:$BI$188,3),G2414)</f>
        <v>4950.95</v>
      </c>
      <c r="H2415" s="11">
        <f t="shared" si="1291"/>
        <v>43134</v>
      </c>
      <c r="I2415" s="11">
        <f t="shared" si="1292"/>
        <v>43162</v>
      </c>
      <c r="J2415" s="26">
        <f t="shared" si="1268"/>
        <v>8.9962599818038669E-4</v>
      </c>
      <c r="K2415" s="11">
        <f t="shared" si="1281"/>
        <v>43222</v>
      </c>
      <c r="L2415" s="11">
        <f t="shared" si="1269"/>
        <v>43222</v>
      </c>
      <c r="M2415" s="1">
        <f t="shared" si="1282"/>
        <v>21</v>
      </c>
      <c r="N2415" s="1">
        <f t="shared" si="1287"/>
        <v>10</v>
      </c>
      <c r="O2415" s="2">
        <f t="shared" si="1270"/>
        <v>1.0004282900000001</v>
      </c>
      <c r="P2415" s="10">
        <f t="shared" si="1297"/>
        <v>1.00320034</v>
      </c>
      <c r="Q2415" s="10">
        <f t="shared" si="1293"/>
        <v>1.4822478247358892</v>
      </c>
      <c r="R2415" s="2">
        <f t="shared" si="1296"/>
        <v>1.4828826500000001</v>
      </c>
      <c r="S2415" s="2">
        <f t="shared" si="1288"/>
        <v>1.4542510099999999</v>
      </c>
      <c r="T2415" s="2">
        <f t="shared" si="1271"/>
        <v>204293.20233592999</v>
      </c>
      <c r="U2415" s="2">
        <f t="shared" si="1272"/>
        <v>6996.6098178860193</v>
      </c>
      <c r="V2415" s="2">
        <f t="shared" si="1273"/>
        <v>60397.752265439085</v>
      </c>
      <c r="W2415" s="2">
        <f t="shared" si="1274"/>
        <v>207874.37614632511</v>
      </c>
      <c r="X2415" s="27">
        <f t="shared" si="1275"/>
        <v>0</v>
      </c>
      <c r="Y2415" s="2">
        <f t="shared" si="1289"/>
        <v>0</v>
      </c>
      <c r="Z2415" s="67">
        <f t="shared" si="1276"/>
        <v>0</v>
      </c>
      <c r="AA2415" s="2">
        <f t="shared" si="1285"/>
        <v>0</v>
      </c>
      <c r="AB2415" s="26">
        <f t="shared" si="1283"/>
        <v>6.7299999999999999E-2</v>
      </c>
      <c r="AC2415" s="27">
        <f t="shared" si="1265"/>
        <v>10</v>
      </c>
      <c r="AD2415" s="27">
        <v>252</v>
      </c>
      <c r="AE2415" s="10">
        <f t="shared" si="1294"/>
        <v>1.0025879499999999</v>
      </c>
      <c r="AF2415" s="2">
        <f t="shared" si="1286"/>
        <v>528.70059298000001</v>
      </c>
      <c r="AG2415" s="2">
        <f t="shared" si="1277"/>
        <v>537.96849173999999</v>
      </c>
      <c r="AH2415" s="3" t="str">
        <f t="shared" si="1278"/>
        <v>-</v>
      </c>
      <c r="AI2415" s="4" t="str">
        <f t="shared" si="1295"/>
        <v>A+J=</v>
      </c>
      <c r="AJ2415" s="11">
        <f t="shared" si="1284"/>
        <v>43224</v>
      </c>
      <c r="AK2415" s="11"/>
      <c r="AL2415" s="4"/>
      <c r="AM2415" s="1"/>
      <c r="AN2415" s="11"/>
      <c r="AO2415" s="1"/>
      <c r="AP2415" s="1"/>
      <c r="AQ2415" s="1"/>
      <c r="AR2415" s="1"/>
      <c r="AS2415" s="6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</row>
    <row r="2416" spans="1:55" x14ac:dyDescent="0.2">
      <c r="A2416" s="144">
        <f t="shared" si="1279"/>
        <v>43205</v>
      </c>
      <c r="B2416" s="2">
        <f t="shared" si="1266"/>
        <v>208412.34463806511</v>
      </c>
      <c r="C2416" s="2">
        <f t="shared" si="1280"/>
        <v>140480.01406300001</v>
      </c>
      <c r="D2416" s="68">
        <f>SUM(Y2416:Y$2557)</f>
        <v>15402.519012310002</v>
      </c>
      <c r="E2416" s="68">
        <f t="shared" si="1267"/>
        <v>125077.49505069001</v>
      </c>
      <c r="F2416" s="72">
        <f t="shared" si="1290"/>
        <v>4946.5</v>
      </c>
      <c r="G2416" s="3">
        <f>IF(N2416=1,VLOOKUP(A2415,[1]Plan1!$BG$69:$BI$188,3),G2415)</f>
        <v>4950.95</v>
      </c>
      <c r="H2416" s="11">
        <f t="shared" si="1291"/>
        <v>43134</v>
      </c>
      <c r="I2416" s="11">
        <f t="shared" si="1292"/>
        <v>43162</v>
      </c>
      <c r="J2416" s="26">
        <f t="shared" si="1268"/>
        <v>8.9962599818038669E-4</v>
      </c>
      <c r="K2416" s="11">
        <f t="shared" si="1281"/>
        <v>43222</v>
      </c>
      <c r="L2416" s="11">
        <f t="shared" si="1269"/>
        <v>43222</v>
      </c>
      <c r="M2416" s="1">
        <f t="shared" si="1282"/>
        <v>21</v>
      </c>
      <c r="N2416" s="1">
        <f t="shared" si="1287"/>
        <v>10</v>
      </c>
      <c r="O2416" s="2">
        <f t="shared" si="1270"/>
        <v>1.0004282900000001</v>
      </c>
      <c r="P2416" s="10">
        <f t="shared" si="1297"/>
        <v>1.00320034</v>
      </c>
      <c r="Q2416" s="10">
        <f t="shared" si="1293"/>
        <v>1.4822478247358892</v>
      </c>
      <c r="R2416" s="2">
        <f t="shared" si="1296"/>
        <v>1.4828826500000001</v>
      </c>
      <c r="S2416" s="2">
        <f t="shared" si="1288"/>
        <v>1.4542510099999999</v>
      </c>
      <c r="T2416" s="2">
        <f t="shared" si="1271"/>
        <v>204293.20233592999</v>
      </c>
      <c r="U2416" s="2">
        <f t="shared" si="1272"/>
        <v>6996.6098178860193</v>
      </c>
      <c r="V2416" s="2">
        <f t="shared" si="1273"/>
        <v>60397.752265439085</v>
      </c>
      <c r="W2416" s="2">
        <f t="shared" si="1274"/>
        <v>207874.37614632511</v>
      </c>
      <c r="X2416" s="27">
        <f t="shared" si="1275"/>
        <v>0</v>
      </c>
      <c r="Y2416" s="2">
        <f t="shared" si="1289"/>
        <v>0</v>
      </c>
      <c r="Z2416" s="67">
        <f t="shared" si="1276"/>
        <v>0</v>
      </c>
      <c r="AA2416" s="2">
        <f t="shared" si="1285"/>
        <v>0</v>
      </c>
      <c r="AB2416" s="26">
        <f t="shared" si="1283"/>
        <v>6.7299999999999999E-2</v>
      </c>
      <c r="AC2416" s="27">
        <f t="shared" si="1265"/>
        <v>10</v>
      </c>
      <c r="AD2416" s="27">
        <v>252</v>
      </c>
      <c r="AE2416" s="10">
        <f t="shared" si="1294"/>
        <v>1.0025879499999999</v>
      </c>
      <c r="AF2416" s="2">
        <f t="shared" si="1286"/>
        <v>528.70059298000001</v>
      </c>
      <c r="AG2416" s="2">
        <f t="shared" si="1277"/>
        <v>537.96849173999999</v>
      </c>
      <c r="AH2416" s="3" t="str">
        <f t="shared" si="1278"/>
        <v>-</v>
      </c>
      <c r="AI2416" s="4" t="str">
        <f t="shared" si="1295"/>
        <v>A+J=</v>
      </c>
      <c r="AJ2416" s="11">
        <f t="shared" si="1284"/>
        <v>43224</v>
      </c>
      <c r="AK2416" s="11"/>
      <c r="AL2416" s="4"/>
      <c r="AM2416" s="1"/>
      <c r="AN2416" s="11"/>
      <c r="AO2416" s="1"/>
      <c r="AP2416" s="1"/>
      <c r="AQ2416" s="1"/>
      <c r="AR2416" s="1"/>
      <c r="AS2416" s="6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</row>
    <row r="2417" spans="1:55" x14ac:dyDescent="0.2">
      <c r="A2417" s="144">
        <f t="shared" si="1279"/>
        <v>43206</v>
      </c>
      <c r="B2417" s="2">
        <f t="shared" si="1266"/>
        <v>208412.34463806511</v>
      </c>
      <c r="C2417" s="2">
        <f t="shared" si="1280"/>
        <v>140480.01406300001</v>
      </c>
      <c r="D2417" s="68">
        <f>SUM(Y2417:Y$2557)</f>
        <v>15402.519012310002</v>
      </c>
      <c r="E2417" s="68">
        <f t="shared" si="1267"/>
        <v>125077.49505069001</v>
      </c>
      <c r="F2417" s="72">
        <f t="shared" si="1290"/>
        <v>4946.5</v>
      </c>
      <c r="G2417" s="3">
        <f>IF(N2417=1,VLOOKUP(A2416,[1]Plan1!$BG$69:$BI$188,3),G2416)</f>
        <v>4950.95</v>
      </c>
      <c r="H2417" s="11">
        <f t="shared" si="1291"/>
        <v>43134</v>
      </c>
      <c r="I2417" s="11">
        <f t="shared" si="1292"/>
        <v>43162</v>
      </c>
      <c r="J2417" s="26">
        <f t="shared" si="1268"/>
        <v>8.9962599818038669E-4</v>
      </c>
      <c r="K2417" s="11">
        <f t="shared" si="1281"/>
        <v>43222</v>
      </c>
      <c r="L2417" s="11">
        <f t="shared" si="1269"/>
        <v>43222</v>
      </c>
      <c r="M2417" s="1">
        <f t="shared" si="1282"/>
        <v>21</v>
      </c>
      <c r="N2417" s="1">
        <f t="shared" si="1287"/>
        <v>10</v>
      </c>
      <c r="O2417" s="2">
        <f t="shared" si="1270"/>
        <v>1.0004282900000001</v>
      </c>
      <c r="P2417" s="10">
        <f t="shared" si="1297"/>
        <v>1.00320034</v>
      </c>
      <c r="Q2417" s="10">
        <f t="shared" si="1293"/>
        <v>1.4822478247358892</v>
      </c>
      <c r="R2417" s="2">
        <f t="shared" si="1296"/>
        <v>1.4828826500000001</v>
      </c>
      <c r="S2417" s="2">
        <f t="shared" si="1288"/>
        <v>1.4542510099999999</v>
      </c>
      <c r="T2417" s="2">
        <f t="shared" si="1271"/>
        <v>204293.20233592999</v>
      </c>
      <c r="U2417" s="2">
        <f t="shared" si="1272"/>
        <v>6996.6098178860193</v>
      </c>
      <c r="V2417" s="2">
        <f t="shared" si="1273"/>
        <v>60397.752265439085</v>
      </c>
      <c r="W2417" s="2">
        <f t="shared" si="1274"/>
        <v>207874.37614632511</v>
      </c>
      <c r="X2417" s="27">
        <f t="shared" si="1275"/>
        <v>0</v>
      </c>
      <c r="Y2417" s="2">
        <f t="shared" si="1289"/>
        <v>0</v>
      </c>
      <c r="Z2417" s="67">
        <f t="shared" si="1276"/>
        <v>0</v>
      </c>
      <c r="AA2417" s="2">
        <f t="shared" si="1285"/>
        <v>0</v>
      </c>
      <c r="AB2417" s="26">
        <f t="shared" si="1283"/>
        <v>6.7299999999999999E-2</v>
      </c>
      <c r="AC2417" s="27">
        <f t="shared" si="1265"/>
        <v>10</v>
      </c>
      <c r="AD2417" s="27">
        <v>252</v>
      </c>
      <c r="AE2417" s="10">
        <f t="shared" si="1294"/>
        <v>1.0025879499999999</v>
      </c>
      <c r="AF2417" s="2">
        <f t="shared" si="1286"/>
        <v>528.70059298000001</v>
      </c>
      <c r="AG2417" s="2">
        <f t="shared" si="1277"/>
        <v>537.96849173999999</v>
      </c>
      <c r="AH2417" s="3" t="str">
        <f t="shared" si="1278"/>
        <v>-</v>
      </c>
      <c r="AI2417" s="4" t="str">
        <f t="shared" si="1295"/>
        <v>A+J=</v>
      </c>
      <c r="AJ2417" s="11">
        <f t="shared" si="1284"/>
        <v>43224</v>
      </c>
      <c r="AK2417" s="11"/>
      <c r="AL2417" s="4"/>
      <c r="AM2417" s="1"/>
      <c r="AN2417" s="11"/>
      <c r="AO2417" s="1"/>
      <c r="AP2417" s="1"/>
      <c r="AQ2417" s="1"/>
      <c r="AR2417" s="1"/>
      <c r="AS2417" s="6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</row>
    <row r="2418" spans="1:55" x14ac:dyDescent="0.2">
      <c r="A2418" s="144">
        <f t="shared" si="1279"/>
        <v>43207</v>
      </c>
      <c r="B2418" s="2">
        <f t="shared" si="1266"/>
        <v>208474.18301892083</v>
      </c>
      <c r="C2418" s="2">
        <f t="shared" si="1280"/>
        <v>140480.01406300001</v>
      </c>
      <c r="D2418" s="68">
        <f>SUM(Y2418:Y$2557)</f>
        <v>15402.519012310002</v>
      </c>
      <c r="E2418" s="68">
        <f t="shared" si="1267"/>
        <v>125077.49505069001</v>
      </c>
      <c r="F2418" s="72">
        <f t="shared" si="1290"/>
        <v>4946.5</v>
      </c>
      <c r="G2418" s="3">
        <f>IF(N2418=1,VLOOKUP(A2417,[1]Plan1!$BG$69:$BI$188,3),G2417)</f>
        <v>4950.95</v>
      </c>
      <c r="H2418" s="11">
        <f t="shared" si="1291"/>
        <v>43134</v>
      </c>
      <c r="I2418" s="11">
        <f t="shared" si="1292"/>
        <v>43162</v>
      </c>
      <c r="J2418" s="26">
        <f t="shared" si="1268"/>
        <v>8.9962599818038669E-4</v>
      </c>
      <c r="K2418" s="11">
        <f t="shared" si="1281"/>
        <v>43222</v>
      </c>
      <c r="L2418" s="11">
        <f t="shared" si="1269"/>
        <v>43222</v>
      </c>
      <c r="M2418" s="1">
        <f t="shared" si="1282"/>
        <v>21</v>
      </c>
      <c r="N2418" s="1">
        <f t="shared" si="1287"/>
        <v>11</v>
      </c>
      <c r="O2418" s="2">
        <f t="shared" si="1270"/>
        <v>1.00047113</v>
      </c>
      <c r="P2418" s="10">
        <f t="shared" si="1297"/>
        <v>1.00320034</v>
      </c>
      <c r="Q2418" s="10">
        <f t="shared" si="1293"/>
        <v>1.4822478247358892</v>
      </c>
      <c r="R2418" s="2">
        <f t="shared" si="1296"/>
        <v>1.4829461500000001</v>
      </c>
      <c r="S2418" s="2">
        <f t="shared" si="1288"/>
        <v>1.4542510099999999</v>
      </c>
      <c r="T2418" s="2">
        <f t="shared" si="1271"/>
        <v>204293.20233592999</v>
      </c>
      <c r="U2418" s="2">
        <f t="shared" si="1272"/>
        <v>6996.6098178860193</v>
      </c>
      <c r="V2418" s="2">
        <f t="shared" si="1273"/>
        <v>60405.694686374802</v>
      </c>
      <c r="W2418" s="2">
        <f t="shared" si="1274"/>
        <v>207882.31856726084</v>
      </c>
      <c r="X2418" s="27">
        <f t="shared" si="1275"/>
        <v>0</v>
      </c>
      <c r="Y2418" s="2">
        <f t="shared" si="1289"/>
        <v>0</v>
      </c>
      <c r="Z2418" s="67">
        <f t="shared" si="1276"/>
        <v>0</v>
      </c>
      <c r="AA2418" s="2">
        <f t="shared" si="1285"/>
        <v>0</v>
      </c>
      <c r="AB2418" s="26">
        <f t="shared" si="1283"/>
        <v>6.7299999999999999E-2</v>
      </c>
      <c r="AC2418" s="27">
        <f t="shared" si="1265"/>
        <v>11</v>
      </c>
      <c r="AD2418" s="27">
        <v>252</v>
      </c>
      <c r="AE2418" s="10">
        <f t="shared" si="1294"/>
        <v>1.0028471130000001</v>
      </c>
      <c r="AF2418" s="2">
        <f t="shared" si="1286"/>
        <v>581.64583217999996</v>
      </c>
      <c r="AG2418" s="2">
        <f t="shared" si="1277"/>
        <v>591.86445165999999</v>
      </c>
      <c r="AH2418" s="3" t="str">
        <f t="shared" si="1278"/>
        <v>-</v>
      </c>
      <c r="AI2418" s="4" t="str">
        <f t="shared" si="1295"/>
        <v>A+J=</v>
      </c>
      <c r="AJ2418" s="11">
        <f t="shared" si="1284"/>
        <v>43224</v>
      </c>
      <c r="AK2418" s="11"/>
      <c r="AL2418" s="4"/>
      <c r="AM2418" s="1"/>
      <c r="AN2418" s="11"/>
      <c r="AO2418" s="1"/>
      <c r="AP2418" s="1"/>
      <c r="AQ2418" s="1"/>
      <c r="AR2418" s="1"/>
      <c r="AS2418" s="6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</row>
    <row r="2419" spans="1:55" x14ac:dyDescent="0.2">
      <c r="A2419" s="144">
        <f t="shared" si="1279"/>
        <v>43208</v>
      </c>
      <c r="B2419" s="2">
        <f t="shared" si="1266"/>
        <v>208536.03944517658</v>
      </c>
      <c r="C2419" s="2">
        <f t="shared" si="1280"/>
        <v>140480.01406300001</v>
      </c>
      <c r="D2419" s="68">
        <f>SUM(Y2419:Y$2557)</f>
        <v>15402.519012310002</v>
      </c>
      <c r="E2419" s="68">
        <f t="shared" si="1267"/>
        <v>125077.49505069001</v>
      </c>
      <c r="F2419" s="72">
        <f t="shared" si="1290"/>
        <v>4946.5</v>
      </c>
      <c r="G2419" s="3">
        <f>IF(N2419=1,VLOOKUP(A2418,[1]Plan1!$BG$69:$BI$188,3),G2418)</f>
        <v>4950.95</v>
      </c>
      <c r="H2419" s="11">
        <f t="shared" si="1291"/>
        <v>43134</v>
      </c>
      <c r="I2419" s="11">
        <f t="shared" si="1292"/>
        <v>43162</v>
      </c>
      <c r="J2419" s="26">
        <f t="shared" si="1268"/>
        <v>8.9962599818038669E-4</v>
      </c>
      <c r="K2419" s="11">
        <f t="shared" si="1281"/>
        <v>43222</v>
      </c>
      <c r="L2419" s="11">
        <f t="shared" si="1269"/>
        <v>43222</v>
      </c>
      <c r="M2419" s="1">
        <f t="shared" si="1282"/>
        <v>21</v>
      </c>
      <c r="N2419" s="1">
        <f t="shared" si="1287"/>
        <v>12</v>
      </c>
      <c r="O2419" s="2">
        <f t="shared" si="1270"/>
        <v>1.0005139700000001</v>
      </c>
      <c r="P2419" s="10">
        <f t="shared" si="1297"/>
        <v>1.00320034</v>
      </c>
      <c r="Q2419" s="10">
        <f t="shared" si="1293"/>
        <v>1.4822478247358892</v>
      </c>
      <c r="R2419" s="2">
        <f t="shared" si="1296"/>
        <v>1.4830096500000001</v>
      </c>
      <c r="S2419" s="2">
        <f t="shared" si="1288"/>
        <v>1.4542510099999999</v>
      </c>
      <c r="T2419" s="2">
        <f t="shared" si="1271"/>
        <v>204293.20233592999</v>
      </c>
      <c r="U2419" s="2">
        <f t="shared" si="1272"/>
        <v>6996.6098178860193</v>
      </c>
      <c r="V2419" s="2">
        <f t="shared" si="1273"/>
        <v>60413.637107310518</v>
      </c>
      <c r="W2419" s="2">
        <f t="shared" si="1274"/>
        <v>207890.26098819656</v>
      </c>
      <c r="X2419" s="27">
        <f t="shared" si="1275"/>
        <v>0</v>
      </c>
      <c r="Y2419" s="2">
        <f t="shared" si="1289"/>
        <v>0</v>
      </c>
      <c r="Z2419" s="67">
        <f t="shared" si="1276"/>
        <v>0</v>
      </c>
      <c r="AA2419" s="2">
        <f t="shared" si="1285"/>
        <v>0</v>
      </c>
      <c r="AB2419" s="26">
        <f t="shared" si="1283"/>
        <v>6.7299999999999999E-2</v>
      </c>
      <c r="AC2419" s="27">
        <f t="shared" si="1265"/>
        <v>12</v>
      </c>
      <c r="AD2419" s="27">
        <v>252</v>
      </c>
      <c r="AE2419" s="10">
        <f t="shared" si="1294"/>
        <v>1.003106343</v>
      </c>
      <c r="AF2419" s="2">
        <f t="shared" si="1286"/>
        <v>634.60475901999996</v>
      </c>
      <c r="AG2419" s="2">
        <f t="shared" si="1277"/>
        <v>645.77845697999999</v>
      </c>
      <c r="AH2419" s="3" t="str">
        <f t="shared" si="1278"/>
        <v>-</v>
      </c>
      <c r="AI2419" s="4" t="str">
        <f t="shared" si="1295"/>
        <v>A+J=</v>
      </c>
      <c r="AJ2419" s="11">
        <f t="shared" si="1284"/>
        <v>43224</v>
      </c>
      <c r="AK2419" s="11"/>
      <c r="AL2419" s="4"/>
      <c r="AM2419" s="1"/>
      <c r="AN2419" s="11"/>
      <c r="AO2419" s="1"/>
      <c r="AP2419" s="1"/>
      <c r="AQ2419" s="1"/>
      <c r="AR2419" s="1"/>
      <c r="AS2419" s="6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</row>
    <row r="2420" spans="1:55" x14ac:dyDescent="0.2">
      <c r="A2420" s="144">
        <f t="shared" si="1279"/>
        <v>43209</v>
      </c>
      <c r="B2420" s="2">
        <f t="shared" si="1266"/>
        <v>208597.91391845225</v>
      </c>
      <c r="C2420" s="2">
        <f t="shared" si="1280"/>
        <v>140480.01406300001</v>
      </c>
      <c r="D2420" s="68">
        <f>SUM(Y2420:Y$2557)</f>
        <v>15402.519012310002</v>
      </c>
      <c r="E2420" s="68">
        <f t="shared" si="1267"/>
        <v>125077.49505069001</v>
      </c>
      <c r="F2420" s="72">
        <f t="shared" si="1290"/>
        <v>4946.5</v>
      </c>
      <c r="G2420" s="3">
        <f>IF(N2420=1,VLOOKUP(A2419,[1]Plan1!$BG$69:$BI$188,3),G2419)</f>
        <v>4950.95</v>
      </c>
      <c r="H2420" s="11">
        <f t="shared" si="1291"/>
        <v>43134</v>
      </c>
      <c r="I2420" s="11">
        <f t="shared" si="1292"/>
        <v>43162</v>
      </c>
      <c r="J2420" s="26">
        <f t="shared" si="1268"/>
        <v>8.9962599818038669E-4</v>
      </c>
      <c r="K2420" s="11">
        <f t="shared" si="1281"/>
        <v>43222</v>
      </c>
      <c r="L2420" s="11">
        <f t="shared" si="1269"/>
        <v>43222</v>
      </c>
      <c r="M2420" s="1">
        <f t="shared" si="1282"/>
        <v>21</v>
      </c>
      <c r="N2420" s="1">
        <f t="shared" si="1287"/>
        <v>13</v>
      </c>
      <c r="O2420" s="2">
        <f t="shared" si="1270"/>
        <v>1.00055681</v>
      </c>
      <c r="P2420" s="10">
        <f t="shared" si="1297"/>
        <v>1.00320034</v>
      </c>
      <c r="Q2420" s="10">
        <f t="shared" si="1293"/>
        <v>1.4822478247358892</v>
      </c>
      <c r="R2420" s="2">
        <f t="shared" si="1296"/>
        <v>1.4830731500000001</v>
      </c>
      <c r="S2420" s="2">
        <f t="shared" si="1288"/>
        <v>1.4542510099999999</v>
      </c>
      <c r="T2420" s="2">
        <f t="shared" si="1271"/>
        <v>204293.20233592999</v>
      </c>
      <c r="U2420" s="2">
        <f t="shared" si="1272"/>
        <v>6996.6098178860193</v>
      </c>
      <c r="V2420" s="2">
        <f t="shared" si="1273"/>
        <v>60421.579528246235</v>
      </c>
      <c r="W2420" s="2">
        <f t="shared" si="1274"/>
        <v>207898.20340913226</v>
      </c>
      <c r="X2420" s="27">
        <f t="shared" si="1275"/>
        <v>0</v>
      </c>
      <c r="Y2420" s="2">
        <f t="shared" si="1289"/>
        <v>0</v>
      </c>
      <c r="Z2420" s="67">
        <f t="shared" si="1276"/>
        <v>0</v>
      </c>
      <c r="AA2420" s="2">
        <f t="shared" si="1285"/>
        <v>0</v>
      </c>
      <c r="AB2420" s="26">
        <f t="shared" si="1283"/>
        <v>6.7299999999999999E-2</v>
      </c>
      <c r="AC2420" s="27">
        <f t="shared" si="1265"/>
        <v>13</v>
      </c>
      <c r="AD2420" s="27">
        <v>252</v>
      </c>
      <c r="AE2420" s="10">
        <f t="shared" si="1294"/>
        <v>1.0033656399999999</v>
      </c>
      <c r="AF2420" s="2">
        <f t="shared" si="1286"/>
        <v>687.57737350000002</v>
      </c>
      <c r="AG2420" s="2">
        <f t="shared" si="1277"/>
        <v>699.71050932000003</v>
      </c>
      <c r="AH2420" s="3" t="str">
        <f t="shared" si="1278"/>
        <v>-</v>
      </c>
      <c r="AI2420" s="4" t="str">
        <f t="shared" si="1295"/>
        <v>A+J=</v>
      </c>
      <c r="AJ2420" s="11">
        <f t="shared" si="1284"/>
        <v>43224</v>
      </c>
      <c r="AK2420" s="11"/>
      <c r="AL2420" s="4"/>
      <c r="AM2420" s="1"/>
      <c r="AN2420" s="11"/>
      <c r="AO2420" s="1"/>
      <c r="AP2420" s="1"/>
      <c r="AQ2420" s="1"/>
      <c r="AR2420" s="1"/>
      <c r="AS2420" s="6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</row>
    <row r="2421" spans="1:55" x14ac:dyDescent="0.2">
      <c r="A2421" s="144">
        <f t="shared" si="1279"/>
        <v>43210</v>
      </c>
      <c r="B2421" s="2">
        <f t="shared" si="1266"/>
        <v>208659.80769563292</v>
      </c>
      <c r="C2421" s="2">
        <f t="shared" si="1280"/>
        <v>140480.01406300001</v>
      </c>
      <c r="D2421" s="68">
        <f>SUM(Y2421:Y$2557)</f>
        <v>15402.519012310002</v>
      </c>
      <c r="E2421" s="68">
        <f t="shared" si="1267"/>
        <v>125077.49505069001</v>
      </c>
      <c r="F2421" s="72">
        <f t="shared" si="1290"/>
        <v>4946.5</v>
      </c>
      <c r="G2421" s="3">
        <f>IF(N2421=1,VLOOKUP(A2420,[1]Plan1!$BG$69:$BI$188,3),G2420)</f>
        <v>4950.95</v>
      </c>
      <c r="H2421" s="11">
        <f t="shared" si="1291"/>
        <v>43134</v>
      </c>
      <c r="I2421" s="11">
        <f t="shared" si="1292"/>
        <v>43162</v>
      </c>
      <c r="J2421" s="26">
        <f t="shared" si="1268"/>
        <v>8.9962599818038669E-4</v>
      </c>
      <c r="K2421" s="11">
        <f t="shared" si="1281"/>
        <v>43222</v>
      </c>
      <c r="L2421" s="11">
        <f t="shared" si="1269"/>
        <v>43222</v>
      </c>
      <c r="M2421" s="1">
        <f t="shared" si="1282"/>
        <v>21</v>
      </c>
      <c r="N2421" s="1">
        <f t="shared" si="1287"/>
        <v>14</v>
      </c>
      <c r="O2421" s="2">
        <f t="shared" si="1270"/>
        <v>1.00059966</v>
      </c>
      <c r="P2421" s="10">
        <f t="shared" si="1297"/>
        <v>1.00320034</v>
      </c>
      <c r="Q2421" s="10">
        <f t="shared" si="1293"/>
        <v>1.4822478247358892</v>
      </c>
      <c r="R2421" s="2">
        <f t="shared" si="1296"/>
        <v>1.48313666</v>
      </c>
      <c r="S2421" s="2">
        <f t="shared" si="1288"/>
        <v>1.4542510099999999</v>
      </c>
      <c r="T2421" s="2">
        <f t="shared" si="1271"/>
        <v>204293.20233592999</v>
      </c>
      <c r="U2421" s="2">
        <f t="shared" si="1272"/>
        <v>6996.6098178860193</v>
      </c>
      <c r="V2421" s="2">
        <f t="shared" si="1273"/>
        <v>60429.5231999569</v>
      </c>
      <c r="W2421" s="2">
        <f t="shared" si="1274"/>
        <v>207906.14708084293</v>
      </c>
      <c r="X2421" s="27">
        <f t="shared" si="1275"/>
        <v>0</v>
      </c>
      <c r="Y2421" s="2">
        <f t="shared" si="1289"/>
        <v>0</v>
      </c>
      <c r="Z2421" s="67">
        <f t="shared" si="1276"/>
        <v>0</v>
      </c>
      <c r="AA2421" s="2">
        <f t="shared" si="1285"/>
        <v>0</v>
      </c>
      <c r="AB2421" s="26">
        <f t="shared" si="1283"/>
        <v>6.7299999999999999E-2</v>
      </c>
      <c r="AC2421" s="27">
        <f t="shared" si="1265"/>
        <v>14</v>
      </c>
      <c r="AD2421" s="27">
        <v>252</v>
      </c>
      <c r="AE2421" s="10">
        <f t="shared" si="1294"/>
        <v>1.0036250040000001</v>
      </c>
      <c r="AF2421" s="2">
        <f t="shared" si="1286"/>
        <v>740.56367564000004</v>
      </c>
      <c r="AG2421" s="2">
        <f t="shared" si="1277"/>
        <v>753.66061478999995</v>
      </c>
      <c r="AH2421" s="3" t="str">
        <f t="shared" si="1278"/>
        <v>-</v>
      </c>
      <c r="AI2421" s="4" t="str">
        <f t="shared" si="1295"/>
        <v>A+J=</v>
      </c>
      <c r="AJ2421" s="11">
        <f t="shared" si="1284"/>
        <v>43224</v>
      </c>
      <c r="AK2421" s="11"/>
      <c r="AL2421" s="4"/>
      <c r="AM2421" s="1"/>
      <c r="AN2421" s="11"/>
      <c r="AO2421" s="1"/>
      <c r="AP2421" s="1"/>
      <c r="AQ2421" s="1"/>
      <c r="AR2421" s="1"/>
      <c r="AS2421" s="6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</row>
    <row r="2422" spans="1:55" x14ac:dyDescent="0.2">
      <c r="A2422" s="144">
        <f t="shared" si="1279"/>
        <v>43211</v>
      </c>
      <c r="B2422" s="2">
        <f t="shared" si="1266"/>
        <v>208721.71826802866</v>
      </c>
      <c r="C2422" s="2">
        <f t="shared" si="1280"/>
        <v>140480.01406300001</v>
      </c>
      <c r="D2422" s="68">
        <f>SUM(Y2422:Y$2557)</f>
        <v>15402.519012310002</v>
      </c>
      <c r="E2422" s="68">
        <f t="shared" si="1267"/>
        <v>125077.49505069001</v>
      </c>
      <c r="F2422" s="72">
        <f t="shared" si="1290"/>
        <v>4946.5</v>
      </c>
      <c r="G2422" s="3">
        <f>IF(N2422=1,VLOOKUP(A2421,[1]Plan1!$BG$69:$BI$188,3),G2421)</f>
        <v>4950.95</v>
      </c>
      <c r="H2422" s="11">
        <f t="shared" si="1291"/>
        <v>43134</v>
      </c>
      <c r="I2422" s="11">
        <f t="shared" si="1292"/>
        <v>43162</v>
      </c>
      <c r="J2422" s="26">
        <f t="shared" si="1268"/>
        <v>8.9962599818038669E-4</v>
      </c>
      <c r="K2422" s="11">
        <f t="shared" si="1281"/>
        <v>43222</v>
      </c>
      <c r="L2422" s="11">
        <f t="shared" si="1269"/>
        <v>43222</v>
      </c>
      <c r="M2422" s="1">
        <f t="shared" si="1282"/>
        <v>21</v>
      </c>
      <c r="N2422" s="1">
        <f t="shared" si="1287"/>
        <v>15</v>
      </c>
      <c r="O2422" s="2">
        <f t="shared" si="1270"/>
        <v>1.0006425000000001</v>
      </c>
      <c r="P2422" s="10">
        <f t="shared" si="1297"/>
        <v>1.00320034</v>
      </c>
      <c r="Q2422" s="10">
        <f t="shared" si="1293"/>
        <v>1.4822478247358892</v>
      </c>
      <c r="R2422" s="2">
        <f t="shared" si="1296"/>
        <v>1.48320016</v>
      </c>
      <c r="S2422" s="2">
        <f t="shared" si="1288"/>
        <v>1.4542510099999999</v>
      </c>
      <c r="T2422" s="2">
        <f t="shared" si="1271"/>
        <v>204293.20233592999</v>
      </c>
      <c r="U2422" s="2">
        <f t="shared" si="1272"/>
        <v>6996.6098178860193</v>
      </c>
      <c r="V2422" s="2">
        <f t="shared" si="1273"/>
        <v>60437.465620892617</v>
      </c>
      <c r="W2422" s="2">
        <f t="shared" si="1274"/>
        <v>207914.08950177865</v>
      </c>
      <c r="X2422" s="27">
        <f t="shared" si="1275"/>
        <v>0</v>
      </c>
      <c r="Y2422" s="2">
        <f t="shared" si="1289"/>
        <v>0</v>
      </c>
      <c r="Z2422" s="67">
        <f t="shared" si="1276"/>
        <v>0</v>
      </c>
      <c r="AA2422" s="2">
        <f t="shared" si="1285"/>
        <v>0</v>
      </c>
      <c r="AB2422" s="26">
        <f t="shared" si="1283"/>
        <v>6.7299999999999999E-2</v>
      </c>
      <c r="AC2422" s="27">
        <f t="shared" si="1265"/>
        <v>15</v>
      </c>
      <c r="AD2422" s="27">
        <v>252</v>
      </c>
      <c r="AE2422" s="10">
        <f t="shared" si="1294"/>
        <v>1.003884435</v>
      </c>
      <c r="AF2422" s="2">
        <f t="shared" si="1286"/>
        <v>793.56366541</v>
      </c>
      <c r="AG2422" s="2">
        <f t="shared" si="1277"/>
        <v>807.62876625000001</v>
      </c>
      <c r="AH2422" s="3" t="str">
        <f t="shared" si="1278"/>
        <v>-</v>
      </c>
      <c r="AI2422" s="4" t="str">
        <f t="shared" si="1295"/>
        <v>A+J=</v>
      </c>
      <c r="AJ2422" s="11">
        <f t="shared" si="1284"/>
        <v>43224</v>
      </c>
      <c r="AK2422" s="11"/>
      <c r="AL2422" s="4"/>
      <c r="AM2422" s="1"/>
      <c r="AN2422" s="11"/>
      <c r="AO2422" s="1"/>
      <c r="AP2422" s="1"/>
      <c r="AQ2422" s="1"/>
      <c r="AR2422" s="1"/>
      <c r="AS2422" s="6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</row>
    <row r="2423" spans="1:55" x14ac:dyDescent="0.2">
      <c r="A2423" s="144">
        <f t="shared" si="1279"/>
        <v>43212</v>
      </c>
      <c r="B2423" s="2">
        <f t="shared" si="1266"/>
        <v>208721.71826802866</v>
      </c>
      <c r="C2423" s="2">
        <f t="shared" si="1280"/>
        <v>140480.01406300001</v>
      </c>
      <c r="D2423" s="68">
        <f>SUM(Y2423:Y$2557)</f>
        <v>15402.519012310002</v>
      </c>
      <c r="E2423" s="68">
        <f t="shared" si="1267"/>
        <v>125077.49505069001</v>
      </c>
      <c r="F2423" s="72">
        <f t="shared" si="1290"/>
        <v>4946.5</v>
      </c>
      <c r="G2423" s="3">
        <f>IF(N2423=1,VLOOKUP(A2422,[1]Plan1!$BG$69:$BI$188,3),G2422)</f>
        <v>4950.95</v>
      </c>
      <c r="H2423" s="11">
        <f t="shared" si="1291"/>
        <v>43134</v>
      </c>
      <c r="I2423" s="11">
        <f t="shared" si="1292"/>
        <v>43162</v>
      </c>
      <c r="J2423" s="26">
        <f t="shared" si="1268"/>
        <v>8.9962599818038669E-4</v>
      </c>
      <c r="K2423" s="11">
        <f t="shared" si="1281"/>
        <v>43222</v>
      </c>
      <c r="L2423" s="11">
        <f t="shared" si="1269"/>
        <v>43222</v>
      </c>
      <c r="M2423" s="1">
        <f t="shared" si="1282"/>
        <v>21</v>
      </c>
      <c r="N2423" s="1">
        <f t="shared" si="1287"/>
        <v>15</v>
      </c>
      <c r="O2423" s="2">
        <f t="shared" si="1270"/>
        <v>1.0006425000000001</v>
      </c>
      <c r="P2423" s="10">
        <f t="shared" si="1297"/>
        <v>1.00320034</v>
      </c>
      <c r="Q2423" s="10">
        <f t="shared" si="1293"/>
        <v>1.4822478247358892</v>
      </c>
      <c r="R2423" s="2">
        <f t="shared" si="1296"/>
        <v>1.48320016</v>
      </c>
      <c r="S2423" s="2">
        <f t="shared" si="1288"/>
        <v>1.4542510099999999</v>
      </c>
      <c r="T2423" s="2">
        <f t="shared" si="1271"/>
        <v>204293.20233592999</v>
      </c>
      <c r="U2423" s="2">
        <f t="shared" si="1272"/>
        <v>6996.6098178860193</v>
      </c>
      <c r="V2423" s="2">
        <f t="shared" si="1273"/>
        <v>60437.465620892617</v>
      </c>
      <c r="W2423" s="2">
        <f t="shared" si="1274"/>
        <v>207914.08950177865</v>
      </c>
      <c r="X2423" s="27">
        <f t="shared" si="1275"/>
        <v>0</v>
      </c>
      <c r="Y2423" s="2">
        <f t="shared" si="1289"/>
        <v>0</v>
      </c>
      <c r="Z2423" s="67">
        <f t="shared" si="1276"/>
        <v>0</v>
      </c>
      <c r="AA2423" s="2">
        <f t="shared" si="1285"/>
        <v>0</v>
      </c>
      <c r="AB2423" s="26">
        <f t="shared" si="1283"/>
        <v>6.7299999999999999E-2</v>
      </c>
      <c r="AC2423" s="27">
        <f t="shared" si="1265"/>
        <v>15</v>
      </c>
      <c r="AD2423" s="27">
        <v>252</v>
      </c>
      <c r="AE2423" s="10">
        <f t="shared" si="1294"/>
        <v>1.003884435</v>
      </c>
      <c r="AF2423" s="2">
        <f t="shared" si="1286"/>
        <v>793.56366541</v>
      </c>
      <c r="AG2423" s="2">
        <f t="shared" si="1277"/>
        <v>807.62876625000001</v>
      </c>
      <c r="AH2423" s="3" t="str">
        <f t="shared" si="1278"/>
        <v>-</v>
      </c>
      <c r="AI2423" s="4" t="str">
        <f t="shared" si="1295"/>
        <v>A+J=</v>
      </c>
      <c r="AJ2423" s="11">
        <f t="shared" si="1284"/>
        <v>43224</v>
      </c>
      <c r="AK2423" s="11"/>
      <c r="AL2423" s="4"/>
      <c r="AM2423" s="1"/>
      <c r="AN2423" s="11"/>
      <c r="AO2423" s="1"/>
      <c r="AP2423" s="1"/>
      <c r="AQ2423" s="1"/>
      <c r="AR2423" s="1"/>
      <c r="AS2423" s="6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</row>
    <row r="2424" spans="1:55" x14ac:dyDescent="0.2">
      <c r="A2424" s="144">
        <f t="shared" si="1279"/>
        <v>43213</v>
      </c>
      <c r="B2424" s="2">
        <f t="shared" si="1266"/>
        <v>208721.71826802866</v>
      </c>
      <c r="C2424" s="2">
        <f t="shared" si="1280"/>
        <v>140480.01406300001</v>
      </c>
      <c r="D2424" s="68">
        <f>SUM(Y2424:Y$2557)</f>
        <v>15402.519012310002</v>
      </c>
      <c r="E2424" s="68">
        <f t="shared" si="1267"/>
        <v>125077.49505069001</v>
      </c>
      <c r="F2424" s="72">
        <f t="shared" si="1290"/>
        <v>4946.5</v>
      </c>
      <c r="G2424" s="3">
        <f>IF(N2424=1,VLOOKUP(A2423,[1]Plan1!$BG$69:$BI$188,3),G2423)</f>
        <v>4950.95</v>
      </c>
      <c r="H2424" s="11">
        <f t="shared" si="1291"/>
        <v>43134</v>
      </c>
      <c r="I2424" s="11">
        <f t="shared" si="1292"/>
        <v>43162</v>
      </c>
      <c r="J2424" s="26">
        <f t="shared" si="1268"/>
        <v>8.9962599818038669E-4</v>
      </c>
      <c r="K2424" s="11">
        <f t="shared" si="1281"/>
        <v>43222</v>
      </c>
      <c r="L2424" s="11">
        <f t="shared" si="1269"/>
        <v>43222</v>
      </c>
      <c r="M2424" s="1">
        <f t="shared" si="1282"/>
        <v>21</v>
      </c>
      <c r="N2424" s="1">
        <f t="shared" si="1287"/>
        <v>15</v>
      </c>
      <c r="O2424" s="2">
        <f t="shared" si="1270"/>
        <v>1.0006425000000001</v>
      </c>
      <c r="P2424" s="10">
        <f t="shared" si="1297"/>
        <v>1.00320034</v>
      </c>
      <c r="Q2424" s="10">
        <f t="shared" si="1293"/>
        <v>1.4822478247358892</v>
      </c>
      <c r="R2424" s="2">
        <f t="shared" si="1296"/>
        <v>1.48320016</v>
      </c>
      <c r="S2424" s="2">
        <f t="shared" si="1288"/>
        <v>1.4542510099999999</v>
      </c>
      <c r="T2424" s="2">
        <f t="shared" si="1271"/>
        <v>204293.20233592999</v>
      </c>
      <c r="U2424" s="2">
        <f t="shared" si="1272"/>
        <v>6996.6098178860193</v>
      </c>
      <c r="V2424" s="2">
        <f t="shared" si="1273"/>
        <v>60437.465620892617</v>
      </c>
      <c r="W2424" s="2">
        <f t="shared" si="1274"/>
        <v>207914.08950177865</v>
      </c>
      <c r="X2424" s="27">
        <f t="shared" si="1275"/>
        <v>0</v>
      </c>
      <c r="Y2424" s="2">
        <f t="shared" si="1289"/>
        <v>0</v>
      </c>
      <c r="Z2424" s="67">
        <f t="shared" si="1276"/>
        <v>0</v>
      </c>
      <c r="AA2424" s="2">
        <f t="shared" si="1285"/>
        <v>0</v>
      </c>
      <c r="AB2424" s="26">
        <f t="shared" si="1283"/>
        <v>6.7299999999999999E-2</v>
      </c>
      <c r="AC2424" s="27">
        <f t="shared" si="1265"/>
        <v>15</v>
      </c>
      <c r="AD2424" s="27">
        <v>252</v>
      </c>
      <c r="AE2424" s="10">
        <f t="shared" si="1294"/>
        <v>1.003884435</v>
      </c>
      <c r="AF2424" s="2">
        <f t="shared" si="1286"/>
        <v>793.56366541</v>
      </c>
      <c r="AG2424" s="2">
        <f t="shared" si="1277"/>
        <v>807.62876625000001</v>
      </c>
      <c r="AH2424" s="3" t="str">
        <f t="shared" si="1278"/>
        <v>-</v>
      </c>
      <c r="AI2424" s="4" t="str">
        <f t="shared" si="1295"/>
        <v>A+J=</v>
      </c>
      <c r="AJ2424" s="11">
        <f t="shared" si="1284"/>
        <v>43224</v>
      </c>
      <c r="AK2424" s="11"/>
      <c r="AL2424" s="4"/>
      <c r="AM2424" s="1"/>
      <c r="AN2424" s="11"/>
      <c r="AO2424" s="1"/>
      <c r="AP2424" s="1"/>
      <c r="AQ2424" s="1"/>
      <c r="AR2424" s="1"/>
      <c r="AS2424" s="6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</row>
    <row r="2425" spans="1:55" x14ac:dyDescent="0.2">
      <c r="A2425" s="144">
        <f t="shared" si="1279"/>
        <v>43214</v>
      </c>
      <c r="B2425" s="2">
        <f t="shared" si="1266"/>
        <v>208783.64961205429</v>
      </c>
      <c r="C2425" s="2">
        <f t="shared" si="1280"/>
        <v>140480.01406300001</v>
      </c>
      <c r="D2425" s="68">
        <f>SUM(Y2425:Y$2557)</f>
        <v>15402.519012310002</v>
      </c>
      <c r="E2425" s="68">
        <f t="shared" si="1267"/>
        <v>125077.49505069001</v>
      </c>
      <c r="F2425" s="72">
        <f t="shared" si="1290"/>
        <v>4946.5</v>
      </c>
      <c r="G2425" s="3">
        <f>IF(N2425=1,VLOOKUP(A2424,[1]Plan1!$BG$69:$BI$188,3),G2424)</f>
        <v>4950.95</v>
      </c>
      <c r="H2425" s="11">
        <f t="shared" si="1291"/>
        <v>43134</v>
      </c>
      <c r="I2425" s="11">
        <f t="shared" si="1292"/>
        <v>43162</v>
      </c>
      <c r="J2425" s="26">
        <f t="shared" si="1268"/>
        <v>8.9962599818038669E-4</v>
      </c>
      <c r="K2425" s="11">
        <f t="shared" si="1281"/>
        <v>43222</v>
      </c>
      <c r="L2425" s="11">
        <f t="shared" si="1269"/>
        <v>43222</v>
      </c>
      <c r="M2425" s="1">
        <f t="shared" si="1282"/>
        <v>21</v>
      </c>
      <c r="N2425" s="1">
        <f t="shared" si="1287"/>
        <v>16</v>
      </c>
      <c r="O2425" s="2">
        <f t="shared" si="1270"/>
        <v>1.0006853499999999</v>
      </c>
      <c r="P2425" s="10">
        <f t="shared" si="1297"/>
        <v>1.00320034</v>
      </c>
      <c r="Q2425" s="10">
        <f t="shared" si="1293"/>
        <v>1.4822478247358892</v>
      </c>
      <c r="R2425" s="2">
        <f t="shared" si="1296"/>
        <v>1.4832636800000001</v>
      </c>
      <c r="S2425" s="2">
        <f t="shared" si="1288"/>
        <v>1.4542510099999999</v>
      </c>
      <c r="T2425" s="2">
        <f t="shared" si="1271"/>
        <v>204293.20233592999</v>
      </c>
      <c r="U2425" s="2">
        <f t="shared" si="1272"/>
        <v>6996.6098178860193</v>
      </c>
      <c r="V2425" s="2">
        <f t="shared" si="1273"/>
        <v>60445.410543378246</v>
      </c>
      <c r="W2425" s="2">
        <f t="shared" si="1274"/>
        <v>207922.03442426428</v>
      </c>
      <c r="X2425" s="27">
        <f t="shared" si="1275"/>
        <v>0</v>
      </c>
      <c r="Y2425" s="2">
        <f t="shared" si="1289"/>
        <v>0</v>
      </c>
      <c r="Z2425" s="67">
        <f t="shared" si="1276"/>
        <v>0</v>
      </c>
      <c r="AA2425" s="2">
        <f t="shared" si="1285"/>
        <v>0</v>
      </c>
      <c r="AB2425" s="26">
        <f t="shared" si="1283"/>
        <v>6.7299999999999999E-2</v>
      </c>
      <c r="AC2425" s="27">
        <f t="shared" si="1265"/>
        <v>16</v>
      </c>
      <c r="AD2425" s="27">
        <v>252</v>
      </c>
      <c r="AE2425" s="10">
        <f t="shared" si="1294"/>
        <v>1.004143934</v>
      </c>
      <c r="AF2425" s="2">
        <f t="shared" si="1286"/>
        <v>846.57754711999996</v>
      </c>
      <c r="AG2425" s="2">
        <f t="shared" si="1277"/>
        <v>861.61518779000005</v>
      </c>
      <c r="AH2425" s="3" t="str">
        <f t="shared" si="1278"/>
        <v>-</v>
      </c>
      <c r="AI2425" s="4" t="str">
        <f t="shared" si="1295"/>
        <v>A+J=</v>
      </c>
      <c r="AJ2425" s="11">
        <f t="shared" si="1284"/>
        <v>43224</v>
      </c>
      <c r="AK2425" s="11"/>
      <c r="AL2425" s="4"/>
      <c r="AM2425" s="1"/>
      <c r="AN2425" s="11"/>
      <c r="AO2425" s="1"/>
      <c r="AP2425" s="1"/>
      <c r="AQ2425" s="1"/>
      <c r="AR2425" s="1"/>
      <c r="AS2425" s="6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</row>
    <row r="2426" spans="1:55" x14ac:dyDescent="0.2">
      <c r="A2426" s="144">
        <f t="shared" si="1279"/>
        <v>43215</v>
      </c>
      <c r="B2426" s="2">
        <f t="shared" si="1266"/>
        <v>208845.59754658493</v>
      </c>
      <c r="C2426" s="2">
        <f t="shared" si="1280"/>
        <v>140480.01406300001</v>
      </c>
      <c r="D2426" s="68">
        <f>SUM(Y2426:Y$2557)</f>
        <v>15402.519012310002</v>
      </c>
      <c r="E2426" s="68">
        <f t="shared" si="1267"/>
        <v>125077.49505069001</v>
      </c>
      <c r="F2426" s="72">
        <f t="shared" si="1290"/>
        <v>4946.5</v>
      </c>
      <c r="G2426" s="3">
        <f>IF(N2426=1,VLOOKUP(A2425,[1]Plan1!$BG$69:$BI$188,3),G2425)</f>
        <v>4950.95</v>
      </c>
      <c r="H2426" s="11">
        <f t="shared" si="1291"/>
        <v>43134</v>
      </c>
      <c r="I2426" s="11">
        <f t="shared" si="1292"/>
        <v>43162</v>
      </c>
      <c r="J2426" s="26">
        <f t="shared" si="1268"/>
        <v>8.9962599818038669E-4</v>
      </c>
      <c r="K2426" s="11">
        <f t="shared" si="1281"/>
        <v>43222</v>
      </c>
      <c r="L2426" s="11">
        <f t="shared" si="1269"/>
        <v>43222</v>
      </c>
      <c r="M2426" s="1">
        <f t="shared" si="1282"/>
        <v>21</v>
      </c>
      <c r="N2426" s="1">
        <f t="shared" si="1287"/>
        <v>17</v>
      </c>
      <c r="O2426" s="2">
        <f t="shared" si="1270"/>
        <v>1.0007282</v>
      </c>
      <c r="P2426" s="10">
        <f t="shared" si="1297"/>
        <v>1.00320034</v>
      </c>
      <c r="Q2426" s="10">
        <f t="shared" si="1293"/>
        <v>1.4822478247358892</v>
      </c>
      <c r="R2426" s="2">
        <f t="shared" si="1296"/>
        <v>1.48332719</v>
      </c>
      <c r="S2426" s="2">
        <f t="shared" si="1288"/>
        <v>1.4542510099999999</v>
      </c>
      <c r="T2426" s="2">
        <f t="shared" si="1271"/>
        <v>204293.20233592999</v>
      </c>
      <c r="U2426" s="2">
        <f t="shared" si="1272"/>
        <v>6996.6098178860193</v>
      </c>
      <c r="V2426" s="2">
        <f t="shared" si="1273"/>
        <v>60453.354215088912</v>
      </c>
      <c r="W2426" s="2">
        <f t="shared" si="1274"/>
        <v>207929.97809597495</v>
      </c>
      <c r="X2426" s="27">
        <f t="shared" si="1275"/>
        <v>0</v>
      </c>
      <c r="Y2426" s="2">
        <f t="shared" si="1289"/>
        <v>0</v>
      </c>
      <c r="Z2426" s="67">
        <f t="shared" si="1276"/>
        <v>0</v>
      </c>
      <c r="AA2426" s="2">
        <f t="shared" si="1285"/>
        <v>0</v>
      </c>
      <c r="AB2426" s="26">
        <f t="shared" si="1283"/>
        <v>6.7299999999999999E-2</v>
      </c>
      <c r="AC2426" s="27">
        <f t="shared" si="1265"/>
        <v>17</v>
      </c>
      <c r="AD2426" s="27">
        <v>252</v>
      </c>
      <c r="AE2426" s="10">
        <f t="shared" si="1294"/>
        <v>1.0044034989999999</v>
      </c>
      <c r="AF2426" s="2">
        <f t="shared" si="1286"/>
        <v>899.60491219000005</v>
      </c>
      <c r="AG2426" s="2">
        <f t="shared" si="1277"/>
        <v>915.61945060999994</v>
      </c>
      <c r="AH2426" s="3" t="str">
        <f t="shared" si="1278"/>
        <v>-</v>
      </c>
      <c r="AI2426" s="4" t="str">
        <f t="shared" si="1295"/>
        <v>A+J=</v>
      </c>
      <c r="AJ2426" s="11">
        <f t="shared" si="1284"/>
        <v>43224</v>
      </c>
      <c r="AK2426" s="11"/>
      <c r="AL2426" s="4"/>
      <c r="AM2426" s="1"/>
      <c r="AN2426" s="11"/>
      <c r="AO2426" s="1"/>
      <c r="AP2426" s="1"/>
      <c r="AQ2426" s="1"/>
      <c r="AR2426" s="1"/>
      <c r="AS2426" s="6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</row>
    <row r="2427" spans="1:55" x14ac:dyDescent="0.2">
      <c r="A2427" s="144">
        <f t="shared" si="1279"/>
        <v>43216</v>
      </c>
      <c r="B2427" s="2">
        <f t="shared" si="1266"/>
        <v>208907.56479336054</v>
      </c>
      <c r="C2427" s="2">
        <f t="shared" si="1280"/>
        <v>140480.01406300001</v>
      </c>
      <c r="D2427" s="68">
        <f>SUM(Y2427:Y$2557)</f>
        <v>15402.519012310002</v>
      </c>
      <c r="E2427" s="68">
        <f t="shared" si="1267"/>
        <v>125077.49505069001</v>
      </c>
      <c r="F2427" s="72">
        <f t="shared" si="1290"/>
        <v>4946.5</v>
      </c>
      <c r="G2427" s="3">
        <f>IF(N2427=1,VLOOKUP(A2426,[1]Plan1!$BG$69:$BI$188,3),G2426)</f>
        <v>4950.95</v>
      </c>
      <c r="H2427" s="11">
        <f t="shared" si="1291"/>
        <v>43134</v>
      </c>
      <c r="I2427" s="11">
        <f t="shared" si="1292"/>
        <v>43162</v>
      </c>
      <c r="J2427" s="26">
        <f t="shared" si="1268"/>
        <v>8.9962599818038669E-4</v>
      </c>
      <c r="K2427" s="11">
        <f t="shared" si="1281"/>
        <v>43222</v>
      </c>
      <c r="L2427" s="11">
        <f t="shared" si="1269"/>
        <v>43222</v>
      </c>
      <c r="M2427" s="1">
        <f t="shared" si="1282"/>
        <v>21</v>
      </c>
      <c r="N2427" s="1">
        <f t="shared" si="1287"/>
        <v>18</v>
      </c>
      <c r="O2427" s="2">
        <f t="shared" si="1270"/>
        <v>1.00077105</v>
      </c>
      <c r="P2427" s="10">
        <f t="shared" si="1297"/>
        <v>1.00320034</v>
      </c>
      <c r="Q2427" s="10">
        <f t="shared" si="1293"/>
        <v>1.4822478247358892</v>
      </c>
      <c r="R2427" s="2">
        <f t="shared" si="1296"/>
        <v>1.4833907099999999</v>
      </c>
      <c r="S2427" s="2">
        <f t="shared" si="1288"/>
        <v>1.4542510099999999</v>
      </c>
      <c r="T2427" s="2">
        <f t="shared" si="1271"/>
        <v>204293.20233592999</v>
      </c>
      <c r="U2427" s="2">
        <f t="shared" si="1272"/>
        <v>6996.6098178860193</v>
      </c>
      <c r="V2427" s="2">
        <f t="shared" si="1273"/>
        <v>60461.299137574511</v>
      </c>
      <c r="W2427" s="2">
        <f t="shared" si="1274"/>
        <v>207937.92301846054</v>
      </c>
      <c r="X2427" s="27">
        <f t="shared" si="1275"/>
        <v>0</v>
      </c>
      <c r="Y2427" s="2">
        <f t="shared" si="1289"/>
        <v>0</v>
      </c>
      <c r="Z2427" s="67">
        <f t="shared" si="1276"/>
        <v>0</v>
      </c>
      <c r="AA2427" s="2">
        <f t="shared" si="1285"/>
        <v>0</v>
      </c>
      <c r="AB2427" s="26">
        <f t="shared" si="1283"/>
        <v>6.7299999999999999E-2</v>
      </c>
      <c r="AC2427" s="27">
        <f t="shared" si="1265"/>
        <v>18</v>
      </c>
      <c r="AD2427" s="27">
        <v>252</v>
      </c>
      <c r="AE2427" s="10">
        <f t="shared" si="1294"/>
        <v>1.004663131</v>
      </c>
      <c r="AF2427" s="2">
        <f t="shared" si="1286"/>
        <v>952.64596489999997</v>
      </c>
      <c r="AG2427" s="2">
        <f t="shared" si="1277"/>
        <v>969.64177489999997</v>
      </c>
      <c r="AH2427" s="3" t="str">
        <f t="shared" si="1278"/>
        <v>-</v>
      </c>
      <c r="AI2427" s="4" t="str">
        <f t="shared" si="1295"/>
        <v>A+J=</v>
      </c>
      <c r="AJ2427" s="11">
        <f t="shared" si="1284"/>
        <v>43224</v>
      </c>
      <c r="AK2427" s="11"/>
      <c r="AL2427" s="4"/>
      <c r="AM2427" s="1"/>
      <c r="AN2427" s="11"/>
      <c r="AO2427" s="1"/>
      <c r="AP2427" s="1"/>
      <c r="AQ2427" s="1"/>
      <c r="AR2427" s="1"/>
      <c r="AS2427" s="6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</row>
    <row r="2428" spans="1:55" x14ac:dyDescent="0.2">
      <c r="A2428" s="144">
        <f t="shared" si="1279"/>
        <v>43217</v>
      </c>
      <c r="B2428" s="2">
        <f t="shared" si="1266"/>
        <v>208969.55156289114</v>
      </c>
      <c r="C2428" s="2">
        <f t="shared" si="1280"/>
        <v>140480.01406300001</v>
      </c>
      <c r="D2428" s="68">
        <f>SUM(Y2428:Y$2557)</f>
        <v>15402.519012310002</v>
      </c>
      <c r="E2428" s="68">
        <f t="shared" si="1267"/>
        <v>125077.49505069001</v>
      </c>
      <c r="F2428" s="72">
        <f t="shared" si="1290"/>
        <v>4946.5</v>
      </c>
      <c r="G2428" s="3">
        <f>IF(N2428=1,VLOOKUP(A2427,[1]Plan1!$BG$69:$BI$188,3),G2427)</f>
        <v>4950.95</v>
      </c>
      <c r="H2428" s="11">
        <f t="shared" si="1291"/>
        <v>43134</v>
      </c>
      <c r="I2428" s="11">
        <f t="shared" si="1292"/>
        <v>43162</v>
      </c>
      <c r="J2428" s="26">
        <f t="shared" si="1268"/>
        <v>8.9962599818038669E-4</v>
      </c>
      <c r="K2428" s="11">
        <f t="shared" si="1281"/>
        <v>43222</v>
      </c>
      <c r="L2428" s="11">
        <f t="shared" si="1269"/>
        <v>43222</v>
      </c>
      <c r="M2428" s="1">
        <f t="shared" si="1282"/>
        <v>21</v>
      </c>
      <c r="N2428" s="1">
        <f t="shared" si="1287"/>
        <v>19</v>
      </c>
      <c r="O2428" s="2">
        <f t="shared" si="1270"/>
        <v>1.00081391</v>
      </c>
      <c r="P2428" s="10">
        <f t="shared" si="1297"/>
        <v>1.00320034</v>
      </c>
      <c r="Q2428" s="10">
        <f t="shared" si="1293"/>
        <v>1.4822478247358892</v>
      </c>
      <c r="R2428" s="2">
        <f t="shared" si="1296"/>
        <v>1.4834542399999999</v>
      </c>
      <c r="S2428" s="2">
        <f t="shared" si="1288"/>
        <v>1.4542510099999999</v>
      </c>
      <c r="T2428" s="2">
        <f t="shared" si="1271"/>
        <v>204293.20233592999</v>
      </c>
      <c r="U2428" s="2">
        <f t="shared" si="1272"/>
        <v>6996.6098178860193</v>
      </c>
      <c r="V2428" s="2">
        <f t="shared" si="1273"/>
        <v>60469.245310835089</v>
      </c>
      <c r="W2428" s="2">
        <f t="shared" si="1274"/>
        <v>207945.86919172114</v>
      </c>
      <c r="X2428" s="27">
        <f t="shared" si="1275"/>
        <v>0</v>
      </c>
      <c r="Y2428" s="2">
        <f t="shared" si="1289"/>
        <v>0</v>
      </c>
      <c r="Z2428" s="67">
        <f t="shared" si="1276"/>
        <v>0</v>
      </c>
      <c r="AA2428" s="2">
        <f t="shared" si="1285"/>
        <v>0</v>
      </c>
      <c r="AB2428" s="26">
        <f t="shared" si="1283"/>
        <v>6.7299999999999999E-2</v>
      </c>
      <c r="AC2428" s="27">
        <f t="shared" ref="AC2428:AC2491" si="1298">N2428</f>
        <v>19</v>
      </c>
      <c r="AD2428" s="27">
        <v>252</v>
      </c>
      <c r="AE2428" s="10">
        <f t="shared" si="1294"/>
        <v>1.004922831</v>
      </c>
      <c r="AF2428" s="2">
        <f t="shared" si="1286"/>
        <v>1005.70090954</v>
      </c>
      <c r="AG2428" s="2">
        <f t="shared" si="1277"/>
        <v>1023.68237117</v>
      </c>
      <c r="AH2428" s="3" t="str">
        <f t="shared" si="1278"/>
        <v>-</v>
      </c>
      <c r="AI2428" s="4" t="str">
        <f t="shared" si="1295"/>
        <v>A+J=</v>
      </c>
      <c r="AJ2428" s="11">
        <f t="shared" si="1284"/>
        <v>43224</v>
      </c>
      <c r="AK2428" s="11"/>
      <c r="AL2428" s="4"/>
      <c r="AM2428" s="1"/>
      <c r="AN2428" s="11"/>
      <c r="AO2428" s="1"/>
      <c r="AP2428" s="1"/>
      <c r="AQ2428" s="1"/>
      <c r="AR2428" s="1"/>
      <c r="AS2428" s="6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</row>
    <row r="2429" spans="1:55" x14ac:dyDescent="0.2">
      <c r="A2429" s="144">
        <f t="shared" si="1279"/>
        <v>43218</v>
      </c>
      <c r="B2429" s="2">
        <f t="shared" si="1266"/>
        <v>209031.55367011181</v>
      </c>
      <c r="C2429" s="2">
        <f t="shared" si="1280"/>
        <v>140480.01406300001</v>
      </c>
      <c r="D2429" s="68">
        <f>SUM(Y2429:Y$2557)</f>
        <v>15402.519012310002</v>
      </c>
      <c r="E2429" s="68">
        <f t="shared" si="1267"/>
        <v>125077.49505069001</v>
      </c>
      <c r="F2429" s="72">
        <f t="shared" si="1290"/>
        <v>4946.5</v>
      </c>
      <c r="G2429" s="3">
        <f>IF(N2429=1,VLOOKUP(A2428,[1]Plan1!$BG$69:$BI$188,3),G2428)</f>
        <v>4950.95</v>
      </c>
      <c r="H2429" s="11">
        <f t="shared" si="1291"/>
        <v>43134</v>
      </c>
      <c r="I2429" s="11">
        <f t="shared" si="1292"/>
        <v>43162</v>
      </c>
      <c r="J2429" s="26">
        <f t="shared" si="1268"/>
        <v>8.9962599818038669E-4</v>
      </c>
      <c r="K2429" s="11">
        <f t="shared" si="1281"/>
        <v>43222</v>
      </c>
      <c r="L2429" s="11">
        <f t="shared" si="1269"/>
        <v>43222</v>
      </c>
      <c r="M2429" s="1">
        <f t="shared" si="1282"/>
        <v>21</v>
      </c>
      <c r="N2429" s="1">
        <f t="shared" si="1287"/>
        <v>20</v>
      </c>
      <c r="O2429" s="2">
        <f t="shared" si="1270"/>
        <v>1.00085676</v>
      </c>
      <c r="P2429" s="10">
        <f t="shared" si="1297"/>
        <v>1.00320034</v>
      </c>
      <c r="Q2429" s="10">
        <f t="shared" si="1293"/>
        <v>1.4822478247358892</v>
      </c>
      <c r="R2429" s="2">
        <f t="shared" si="1296"/>
        <v>1.4835177500000001</v>
      </c>
      <c r="S2429" s="2">
        <f t="shared" si="1288"/>
        <v>1.4542510099999999</v>
      </c>
      <c r="T2429" s="2">
        <f t="shared" si="1271"/>
        <v>204293.20233592999</v>
      </c>
      <c r="U2429" s="2">
        <f t="shared" si="1272"/>
        <v>6996.6098178860193</v>
      </c>
      <c r="V2429" s="2">
        <f t="shared" si="1273"/>
        <v>60477.188982545777</v>
      </c>
      <c r="W2429" s="2">
        <f t="shared" si="1274"/>
        <v>207953.81286343181</v>
      </c>
      <c r="X2429" s="27">
        <f t="shared" si="1275"/>
        <v>0</v>
      </c>
      <c r="Y2429" s="2">
        <f t="shared" si="1289"/>
        <v>0</v>
      </c>
      <c r="Z2429" s="67">
        <f t="shared" si="1276"/>
        <v>0</v>
      </c>
      <c r="AA2429" s="2">
        <f t="shared" si="1285"/>
        <v>0</v>
      </c>
      <c r="AB2429" s="26">
        <f t="shared" si="1283"/>
        <v>6.7299999999999999E-2</v>
      </c>
      <c r="AC2429" s="27">
        <f t="shared" si="1298"/>
        <v>20</v>
      </c>
      <c r="AD2429" s="27">
        <v>252</v>
      </c>
      <c r="AE2429" s="10">
        <f t="shared" si="1294"/>
        <v>1.0051825969999999</v>
      </c>
      <c r="AF2429" s="2">
        <f t="shared" si="1286"/>
        <v>1058.7693375399999</v>
      </c>
      <c r="AG2429" s="2">
        <f t="shared" si="1277"/>
        <v>1077.7408066800001</v>
      </c>
      <c r="AH2429" s="3" t="str">
        <f t="shared" si="1278"/>
        <v>-</v>
      </c>
      <c r="AI2429" s="4" t="str">
        <f t="shared" si="1295"/>
        <v>A+J=</v>
      </c>
      <c r="AJ2429" s="11">
        <f t="shared" si="1284"/>
        <v>43224</v>
      </c>
      <c r="AK2429" s="11"/>
      <c r="AL2429" s="4"/>
      <c r="AM2429" s="1"/>
      <c r="AN2429" s="11"/>
      <c r="AO2429" s="1"/>
      <c r="AP2429" s="1"/>
      <c r="AQ2429" s="1"/>
      <c r="AR2429" s="1"/>
      <c r="AS2429" s="6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</row>
    <row r="2430" spans="1:55" x14ac:dyDescent="0.2">
      <c r="A2430" s="144">
        <f t="shared" si="1279"/>
        <v>43219</v>
      </c>
      <c r="B2430" s="2">
        <f t="shared" si="1266"/>
        <v>209031.55367011181</v>
      </c>
      <c r="C2430" s="2">
        <f t="shared" si="1280"/>
        <v>140480.01406300001</v>
      </c>
      <c r="D2430" s="68">
        <f>SUM(Y2430:Y$2557)</f>
        <v>15402.519012310002</v>
      </c>
      <c r="E2430" s="68">
        <f t="shared" si="1267"/>
        <v>125077.49505069001</v>
      </c>
      <c r="F2430" s="72">
        <f t="shared" si="1290"/>
        <v>4946.5</v>
      </c>
      <c r="G2430" s="3">
        <f>IF(N2430=1,VLOOKUP(A2429,[1]Plan1!$BG$69:$BI$188,3),G2429)</f>
        <v>4950.95</v>
      </c>
      <c r="H2430" s="11">
        <f t="shared" si="1291"/>
        <v>43134</v>
      </c>
      <c r="I2430" s="11">
        <f t="shared" si="1292"/>
        <v>43162</v>
      </c>
      <c r="J2430" s="26">
        <f t="shared" si="1268"/>
        <v>8.9962599818038669E-4</v>
      </c>
      <c r="K2430" s="11">
        <f t="shared" si="1281"/>
        <v>43222</v>
      </c>
      <c r="L2430" s="11">
        <f t="shared" si="1269"/>
        <v>43222</v>
      </c>
      <c r="M2430" s="1">
        <f t="shared" si="1282"/>
        <v>21</v>
      </c>
      <c r="N2430" s="1">
        <f t="shared" si="1287"/>
        <v>20</v>
      </c>
      <c r="O2430" s="2">
        <f t="shared" si="1270"/>
        <v>1.00085676</v>
      </c>
      <c r="P2430" s="10">
        <f t="shared" si="1297"/>
        <v>1.00320034</v>
      </c>
      <c r="Q2430" s="10">
        <f t="shared" si="1293"/>
        <v>1.4822478247358892</v>
      </c>
      <c r="R2430" s="2">
        <f t="shared" si="1296"/>
        <v>1.4835177500000001</v>
      </c>
      <c r="S2430" s="2">
        <f t="shared" si="1288"/>
        <v>1.4542510099999999</v>
      </c>
      <c r="T2430" s="2">
        <f t="shared" si="1271"/>
        <v>204293.20233592999</v>
      </c>
      <c r="U2430" s="2">
        <f t="shared" si="1272"/>
        <v>6996.6098178860193</v>
      </c>
      <c r="V2430" s="2">
        <f t="shared" si="1273"/>
        <v>60477.188982545777</v>
      </c>
      <c r="W2430" s="2">
        <f t="shared" si="1274"/>
        <v>207953.81286343181</v>
      </c>
      <c r="X2430" s="27">
        <f t="shared" si="1275"/>
        <v>0</v>
      </c>
      <c r="Y2430" s="2">
        <f t="shared" si="1289"/>
        <v>0</v>
      </c>
      <c r="Z2430" s="67">
        <f t="shared" si="1276"/>
        <v>0</v>
      </c>
      <c r="AA2430" s="2">
        <f t="shared" si="1285"/>
        <v>0</v>
      </c>
      <c r="AB2430" s="26">
        <f t="shared" si="1283"/>
        <v>6.7299999999999999E-2</v>
      </c>
      <c r="AC2430" s="27">
        <f t="shared" si="1298"/>
        <v>20</v>
      </c>
      <c r="AD2430" s="27">
        <v>252</v>
      </c>
      <c r="AE2430" s="10">
        <f t="shared" si="1294"/>
        <v>1.0051825969999999</v>
      </c>
      <c r="AF2430" s="2">
        <f t="shared" si="1286"/>
        <v>1058.7693375399999</v>
      </c>
      <c r="AG2430" s="2">
        <f t="shared" si="1277"/>
        <v>1077.7408066800001</v>
      </c>
      <c r="AH2430" s="3" t="str">
        <f t="shared" si="1278"/>
        <v>-</v>
      </c>
      <c r="AI2430" s="4" t="str">
        <f t="shared" si="1295"/>
        <v>A+J=</v>
      </c>
      <c r="AJ2430" s="11">
        <f t="shared" si="1284"/>
        <v>43224</v>
      </c>
      <c r="AK2430" s="11"/>
      <c r="AL2430" s="4"/>
      <c r="AM2430" s="1"/>
      <c r="AN2430" s="11"/>
      <c r="AO2430" s="1"/>
      <c r="AP2430" s="1"/>
      <c r="AQ2430" s="1"/>
      <c r="AR2430" s="1"/>
      <c r="AS2430" s="6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</row>
    <row r="2431" spans="1:55" x14ac:dyDescent="0.2">
      <c r="A2431" s="144">
        <f t="shared" si="1279"/>
        <v>43220</v>
      </c>
      <c r="B2431" s="2">
        <f t="shared" si="1266"/>
        <v>209031.55367011181</v>
      </c>
      <c r="C2431" s="2">
        <f t="shared" si="1280"/>
        <v>140480.01406300001</v>
      </c>
      <c r="D2431" s="68">
        <f>SUM(Y2431:Y$2557)</f>
        <v>15402.519012310002</v>
      </c>
      <c r="E2431" s="68">
        <f t="shared" si="1267"/>
        <v>125077.49505069001</v>
      </c>
      <c r="F2431" s="72">
        <f t="shared" si="1290"/>
        <v>4946.5</v>
      </c>
      <c r="G2431" s="3">
        <f>IF(N2431=1,VLOOKUP(A2430,[1]Plan1!$BG$69:$BI$188,3),G2430)</f>
        <v>4950.95</v>
      </c>
      <c r="H2431" s="11">
        <f t="shared" si="1291"/>
        <v>43134</v>
      </c>
      <c r="I2431" s="11">
        <f t="shared" si="1292"/>
        <v>43162</v>
      </c>
      <c r="J2431" s="26">
        <f t="shared" si="1268"/>
        <v>8.9962599818038669E-4</v>
      </c>
      <c r="K2431" s="11">
        <f t="shared" si="1281"/>
        <v>43222</v>
      </c>
      <c r="L2431" s="11">
        <f t="shared" si="1269"/>
        <v>43222</v>
      </c>
      <c r="M2431" s="1">
        <f t="shared" si="1282"/>
        <v>21</v>
      </c>
      <c r="N2431" s="1">
        <f t="shared" si="1287"/>
        <v>20</v>
      </c>
      <c r="O2431" s="2">
        <f t="shared" si="1270"/>
        <v>1.00085676</v>
      </c>
      <c r="P2431" s="10">
        <f t="shared" si="1297"/>
        <v>1.00320034</v>
      </c>
      <c r="Q2431" s="10">
        <f t="shared" si="1293"/>
        <v>1.4822478247358892</v>
      </c>
      <c r="R2431" s="2">
        <f t="shared" si="1296"/>
        <v>1.4835177500000001</v>
      </c>
      <c r="S2431" s="2">
        <f t="shared" si="1288"/>
        <v>1.4542510099999999</v>
      </c>
      <c r="T2431" s="2">
        <f t="shared" si="1271"/>
        <v>204293.20233592999</v>
      </c>
      <c r="U2431" s="2">
        <f t="shared" si="1272"/>
        <v>6996.6098178860193</v>
      </c>
      <c r="V2431" s="2">
        <f t="shared" si="1273"/>
        <v>60477.188982545777</v>
      </c>
      <c r="W2431" s="2">
        <f t="shared" si="1274"/>
        <v>207953.81286343181</v>
      </c>
      <c r="X2431" s="27">
        <f t="shared" si="1275"/>
        <v>0</v>
      </c>
      <c r="Y2431" s="2">
        <f t="shared" si="1289"/>
        <v>0</v>
      </c>
      <c r="Z2431" s="67">
        <f t="shared" si="1276"/>
        <v>0</v>
      </c>
      <c r="AA2431" s="2">
        <f t="shared" si="1285"/>
        <v>0</v>
      </c>
      <c r="AB2431" s="26">
        <f t="shared" si="1283"/>
        <v>6.7299999999999999E-2</v>
      </c>
      <c r="AC2431" s="27">
        <f t="shared" si="1298"/>
        <v>20</v>
      </c>
      <c r="AD2431" s="27">
        <v>252</v>
      </c>
      <c r="AE2431" s="10">
        <f t="shared" si="1294"/>
        <v>1.0051825969999999</v>
      </c>
      <c r="AF2431" s="2">
        <f t="shared" si="1286"/>
        <v>1058.7693375399999</v>
      </c>
      <c r="AG2431" s="2">
        <f t="shared" si="1277"/>
        <v>1077.7408066800001</v>
      </c>
      <c r="AH2431" s="3" t="str">
        <f t="shared" si="1278"/>
        <v>-</v>
      </c>
      <c r="AI2431" s="4" t="str">
        <f t="shared" si="1295"/>
        <v>A+J=</v>
      </c>
      <c r="AJ2431" s="11">
        <f t="shared" si="1284"/>
        <v>43224</v>
      </c>
      <c r="AK2431" s="11"/>
      <c r="AL2431" s="4"/>
      <c r="AM2431" s="1"/>
      <c r="AN2431" s="11"/>
      <c r="AO2431" s="1"/>
      <c r="AP2431" s="1"/>
      <c r="AQ2431" s="1"/>
      <c r="AR2431" s="1"/>
      <c r="AS2431" s="6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</row>
    <row r="2432" spans="1:55" x14ac:dyDescent="0.2">
      <c r="A2432" s="144">
        <f t="shared" si="1279"/>
        <v>43221</v>
      </c>
      <c r="B2432" s="2">
        <f t="shared" si="1266"/>
        <v>209093.57656088236</v>
      </c>
      <c r="C2432" s="2">
        <f t="shared" si="1280"/>
        <v>140480.01406300001</v>
      </c>
      <c r="D2432" s="68">
        <f>SUM(Y2432:Y$2557)</f>
        <v>15402.519012310002</v>
      </c>
      <c r="E2432" s="68">
        <f t="shared" si="1267"/>
        <v>125077.49505069001</v>
      </c>
      <c r="F2432" s="72">
        <f t="shared" si="1290"/>
        <v>4946.5</v>
      </c>
      <c r="G2432" s="3">
        <f>IF(N2432=1,VLOOKUP(A2431,[1]Plan1!$BG$69:$BI$188,3),G2431)</f>
        <v>4950.95</v>
      </c>
      <c r="H2432" s="11">
        <f t="shared" si="1291"/>
        <v>43134</v>
      </c>
      <c r="I2432" s="11">
        <f t="shared" si="1292"/>
        <v>43162</v>
      </c>
      <c r="J2432" s="26">
        <f t="shared" si="1268"/>
        <v>8.9962599818038669E-4</v>
      </c>
      <c r="K2432" s="11">
        <f t="shared" si="1281"/>
        <v>43252</v>
      </c>
      <c r="L2432" s="11">
        <f t="shared" si="1269"/>
        <v>43222</v>
      </c>
      <c r="M2432" s="1">
        <f t="shared" si="1282"/>
        <v>21</v>
      </c>
      <c r="N2432" s="1">
        <f t="shared" si="1287"/>
        <v>21</v>
      </c>
      <c r="O2432" s="2">
        <f t="shared" si="1270"/>
        <v>1.00089962</v>
      </c>
      <c r="P2432" s="10">
        <f t="shared" si="1297"/>
        <v>1.00320034</v>
      </c>
      <c r="Q2432" s="10">
        <f t="shared" si="1293"/>
        <v>1.4822478247358892</v>
      </c>
      <c r="R2432" s="2">
        <f t="shared" si="1296"/>
        <v>1.4835812799999999</v>
      </c>
      <c r="S2432" s="2">
        <f t="shared" si="1288"/>
        <v>1.4542510099999999</v>
      </c>
      <c r="T2432" s="2">
        <f t="shared" si="1271"/>
        <v>204293.20233592999</v>
      </c>
      <c r="U2432" s="2">
        <f t="shared" si="1272"/>
        <v>6996.6098178860193</v>
      </c>
      <c r="V2432" s="2">
        <f t="shared" si="1273"/>
        <v>60485.135155806325</v>
      </c>
      <c r="W2432" s="2">
        <f t="shared" si="1274"/>
        <v>207961.75903669235</v>
      </c>
      <c r="X2432" s="27">
        <f t="shared" si="1275"/>
        <v>0</v>
      </c>
      <c r="Y2432" s="2">
        <f t="shared" si="1289"/>
        <v>0</v>
      </c>
      <c r="Z2432" s="67">
        <f t="shared" si="1276"/>
        <v>0</v>
      </c>
      <c r="AA2432" s="2">
        <f t="shared" si="1285"/>
        <v>0</v>
      </c>
      <c r="AB2432" s="26">
        <f t="shared" si="1283"/>
        <v>6.7299999999999999E-2</v>
      </c>
      <c r="AC2432" s="27">
        <f t="shared" si="1298"/>
        <v>21</v>
      </c>
      <c r="AD2432" s="27">
        <v>252</v>
      </c>
      <c r="AE2432" s="10">
        <f t="shared" si="1294"/>
        <v>1.0054424310000001</v>
      </c>
      <c r="AF2432" s="2">
        <f t="shared" si="1286"/>
        <v>1111.8516574800001</v>
      </c>
      <c r="AG2432" s="2">
        <f t="shared" si="1277"/>
        <v>1131.8175241900001</v>
      </c>
      <c r="AH2432" s="3" t="str">
        <f t="shared" si="1278"/>
        <v>-</v>
      </c>
      <c r="AI2432" s="4" t="str">
        <f t="shared" si="1295"/>
        <v>A+J=</v>
      </c>
      <c r="AJ2432" s="11">
        <f t="shared" si="1284"/>
        <v>43224</v>
      </c>
      <c r="AK2432" s="11"/>
      <c r="AL2432" s="4"/>
      <c r="AM2432" s="1"/>
      <c r="AN2432" s="11"/>
      <c r="AO2432" s="1"/>
      <c r="AP2432" s="1"/>
      <c r="AQ2432" s="1"/>
      <c r="AR2432" s="1"/>
      <c r="AS2432" s="6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</row>
    <row r="2433" spans="1:55" x14ac:dyDescent="0.2">
      <c r="A2433" s="144">
        <f t="shared" si="1279"/>
        <v>43222</v>
      </c>
      <c r="B2433" s="2">
        <f t="shared" si="1266"/>
        <v>209093.57656088236</v>
      </c>
      <c r="C2433" s="2">
        <f t="shared" si="1280"/>
        <v>140480.01406300001</v>
      </c>
      <c r="D2433" s="68">
        <f>SUM(Y2433:Y$2557)</f>
        <v>15402.519012310002</v>
      </c>
      <c r="E2433" s="68">
        <f t="shared" si="1267"/>
        <v>125077.49505069001</v>
      </c>
      <c r="F2433" s="72">
        <f t="shared" si="1290"/>
        <v>4946.5</v>
      </c>
      <c r="G2433" s="3">
        <f>IF(N2433=1,VLOOKUP(A2432,[1]Plan1!$BG$69:$BI$188,3),G2432)</f>
        <v>4950.95</v>
      </c>
      <c r="H2433" s="11">
        <f t="shared" si="1291"/>
        <v>43134</v>
      </c>
      <c r="I2433" s="11">
        <f t="shared" si="1292"/>
        <v>43162</v>
      </c>
      <c r="J2433" s="26">
        <f t="shared" si="1268"/>
        <v>8.9962599818038669E-4</v>
      </c>
      <c r="K2433" s="11">
        <f t="shared" si="1281"/>
        <v>43252</v>
      </c>
      <c r="L2433" s="11">
        <f t="shared" si="1269"/>
        <v>43222</v>
      </c>
      <c r="M2433" s="1">
        <f t="shared" si="1282"/>
        <v>21</v>
      </c>
      <c r="N2433" s="1">
        <f t="shared" si="1287"/>
        <v>21</v>
      </c>
      <c r="O2433" s="2">
        <f t="shared" si="1270"/>
        <v>1.00089962</v>
      </c>
      <c r="P2433" s="10">
        <f t="shared" si="1297"/>
        <v>1.00320034</v>
      </c>
      <c r="Q2433" s="10">
        <f t="shared" si="1293"/>
        <v>1.4822478247358892</v>
      </c>
      <c r="R2433" s="2">
        <f t="shared" si="1296"/>
        <v>1.4835812799999999</v>
      </c>
      <c r="S2433" s="2">
        <f t="shared" si="1288"/>
        <v>1.4542510099999999</v>
      </c>
      <c r="T2433" s="2">
        <f t="shared" si="1271"/>
        <v>204293.20233592999</v>
      </c>
      <c r="U2433" s="2">
        <f t="shared" si="1272"/>
        <v>6996.6098178860193</v>
      </c>
      <c r="V2433" s="2">
        <f t="shared" si="1273"/>
        <v>60485.135155806325</v>
      </c>
      <c r="W2433" s="2">
        <f t="shared" si="1274"/>
        <v>207961.75903669235</v>
      </c>
      <c r="X2433" s="27">
        <f t="shared" si="1275"/>
        <v>79</v>
      </c>
      <c r="Y2433" s="2">
        <f t="shared" si="1289"/>
        <v>3067.1185920600001</v>
      </c>
      <c r="Z2433" s="67">
        <f t="shared" si="1276"/>
        <v>2.1833131300000003E-2</v>
      </c>
      <c r="AA2433" s="2">
        <f t="shared" si="1285"/>
        <v>4460.3603102899997</v>
      </c>
      <c r="AB2433" s="26">
        <f t="shared" si="1283"/>
        <v>6.7299999999999999E-2</v>
      </c>
      <c r="AC2433" s="27">
        <f t="shared" si="1298"/>
        <v>21</v>
      </c>
      <c r="AD2433" s="27">
        <v>252</v>
      </c>
      <c r="AE2433" s="10">
        <f t="shared" si="1294"/>
        <v>1.0054424310000001</v>
      </c>
      <c r="AF2433" s="2">
        <f t="shared" si="1286"/>
        <v>1111.8516574800001</v>
      </c>
      <c r="AG2433" s="2">
        <f t="shared" si="1277"/>
        <v>1131.8175241900001</v>
      </c>
      <c r="AH2433" s="3">
        <f t="shared" si="1278"/>
        <v>5572.2119677699993</v>
      </c>
      <c r="AI2433" s="4" t="str">
        <f t="shared" si="1295"/>
        <v>A+J=</v>
      </c>
      <c r="AJ2433" s="11">
        <f t="shared" si="1284"/>
        <v>43224</v>
      </c>
      <c r="AK2433" s="11"/>
      <c r="AL2433" s="4"/>
      <c r="AM2433" s="1"/>
      <c r="AN2433" s="11"/>
      <c r="AO2433" s="1"/>
      <c r="AP2433" s="1"/>
      <c r="AQ2433" s="1"/>
      <c r="AR2433" s="1"/>
      <c r="AS2433" s="6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</row>
    <row r="2434" spans="1:55" x14ac:dyDescent="0.2">
      <c r="A2434" s="144">
        <f t="shared" si="1279"/>
        <v>43223</v>
      </c>
      <c r="B2434" s="2">
        <f t="shared" si="1266"/>
        <v>203573.42341537605</v>
      </c>
      <c r="C2434" s="2">
        <f t="shared" si="1280"/>
        <v>137412.89547094001</v>
      </c>
      <c r="D2434" s="68">
        <f>SUM(Y2434:Y$2557)</f>
        <v>12335.40042025</v>
      </c>
      <c r="E2434" s="68">
        <f t="shared" si="1267"/>
        <v>125077.49505069002</v>
      </c>
      <c r="F2434" s="72">
        <f t="shared" si="1290"/>
        <v>4950.95</v>
      </c>
      <c r="G2434" s="3">
        <f>IF(N2434=1,VLOOKUP(A2433,[1]Plan1!$BG$69:$BI$188,3),G2433)</f>
        <v>4961.84</v>
      </c>
      <c r="H2434" s="11">
        <f t="shared" si="1291"/>
        <v>43162</v>
      </c>
      <c r="I2434" s="11">
        <f t="shared" si="1292"/>
        <v>43193</v>
      </c>
      <c r="J2434" s="26">
        <f t="shared" si="1268"/>
        <v>2.1995778587948767E-3</v>
      </c>
      <c r="K2434" s="11">
        <f t="shared" si="1281"/>
        <v>43252</v>
      </c>
      <c r="L2434" s="11">
        <f t="shared" si="1269"/>
        <v>43252</v>
      </c>
      <c r="M2434" s="1">
        <f t="shared" si="1282"/>
        <v>21</v>
      </c>
      <c r="N2434" s="1">
        <f t="shared" si="1287"/>
        <v>1</v>
      </c>
      <c r="O2434" s="2">
        <f t="shared" si="1270"/>
        <v>1.00010463</v>
      </c>
      <c r="P2434" s="10">
        <f t="shared" si="1297"/>
        <v>1.00089962</v>
      </c>
      <c r="Q2434" s="10">
        <f t="shared" si="1293"/>
        <v>1.4835812845239782</v>
      </c>
      <c r="R2434" s="2">
        <f t="shared" si="1296"/>
        <v>1.48373651</v>
      </c>
      <c r="S2434" s="2">
        <f t="shared" si="1288"/>
        <v>1.4542510099999999</v>
      </c>
      <c r="T2434" s="2">
        <f t="shared" si="1271"/>
        <v>199832.84202563</v>
      </c>
      <c r="U2434" s="2">
        <f t="shared" si="1272"/>
        <v>5603.3680996529856</v>
      </c>
      <c r="V2434" s="2">
        <f t="shared" si="1273"/>
        <v>60504.550935363055</v>
      </c>
      <c r="W2434" s="2">
        <f t="shared" si="1274"/>
        <v>203520.81450595605</v>
      </c>
      <c r="X2434" s="27">
        <f t="shared" si="1275"/>
        <v>0</v>
      </c>
      <c r="Y2434" s="2">
        <f t="shared" si="1289"/>
        <v>0</v>
      </c>
      <c r="Z2434" s="67">
        <f t="shared" si="1276"/>
        <v>0</v>
      </c>
      <c r="AA2434" s="2">
        <f t="shared" si="1285"/>
        <v>0</v>
      </c>
      <c r="AB2434" s="26">
        <f t="shared" si="1283"/>
        <v>6.7299999999999999E-2</v>
      </c>
      <c r="AC2434" s="27">
        <f t="shared" si="1298"/>
        <v>1</v>
      </c>
      <c r="AD2434" s="27">
        <v>252</v>
      </c>
      <c r="AE2434" s="10">
        <f t="shared" si="1294"/>
        <v>1.0002584940000001</v>
      </c>
      <c r="AF2434" s="2">
        <f t="shared" si="1286"/>
        <v>51.655590660000001</v>
      </c>
      <c r="AG2434" s="2">
        <f t="shared" si="1277"/>
        <v>52.608909420000003</v>
      </c>
      <c r="AH2434" s="3" t="str">
        <f t="shared" si="1278"/>
        <v>-</v>
      </c>
      <c r="AI2434" s="4" t="str">
        <f t="shared" si="1295"/>
        <v>A+J=</v>
      </c>
      <c r="AJ2434" s="11">
        <f t="shared" si="1284"/>
        <v>43256</v>
      </c>
      <c r="AK2434" s="11"/>
      <c r="AL2434" s="4"/>
      <c r="AM2434" s="1"/>
      <c r="AN2434" s="11"/>
      <c r="AO2434" s="1"/>
      <c r="AP2434" s="1"/>
      <c r="AQ2434" s="1"/>
      <c r="AR2434" s="1"/>
      <c r="AS2434" s="6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</row>
    <row r="2435" spans="1:55" x14ac:dyDescent="0.2">
      <c r="A2435" s="144">
        <f t="shared" si="1279"/>
        <v>43224</v>
      </c>
      <c r="B2435" s="2">
        <f t="shared" si="1266"/>
        <v>203645.47303069773</v>
      </c>
      <c r="C2435" s="2">
        <f t="shared" si="1280"/>
        <v>137412.89547094001</v>
      </c>
      <c r="D2435" s="68">
        <f>SUM(Y2435:Y$2557)</f>
        <v>12335.40042025</v>
      </c>
      <c r="E2435" s="68">
        <f t="shared" si="1267"/>
        <v>125077.49505069002</v>
      </c>
      <c r="F2435" s="72">
        <f t="shared" si="1290"/>
        <v>4950.95</v>
      </c>
      <c r="G2435" s="3">
        <f>IF(N2435=1,VLOOKUP(A2434,[1]Plan1!$BG$69:$BI$188,3),G2434)</f>
        <v>4961.84</v>
      </c>
      <c r="H2435" s="11">
        <f t="shared" si="1291"/>
        <v>43162</v>
      </c>
      <c r="I2435" s="11">
        <f t="shared" si="1292"/>
        <v>43193</v>
      </c>
      <c r="J2435" s="26">
        <f t="shared" si="1268"/>
        <v>2.1995778587948767E-3</v>
      </c>
      <c r="K2435" s="11">
        <f t="shared" si="1281"/>
        <v>43252</v>
      </c>
      <c r="L2435" s="11">
        <f t="shared" si="1269"/>
        <v>43252</v>
      </c>
      <c r="M2435" s="1">
        <f t="shared" si="1282"/>
        <v>21</v>
      </c>
      <c r="N2435" s="1">
        <f t="shared" si="1287"/>
        <v>2</v>
      </c>
      <c r="O2435" s="2">
        <f t="shared" si="1270"/>
        <v>1.00020927</v>
      </c>
      <c r="P2435" s="10">
        <f t="shared" si="1297"/>
        <v>1.00089962</v>
      </c>
      <c r="Q2435" s="10">
        <f t="shared" si="1293"/>
        <v>1.4835812845239782</v>
      </c>
      <c r="R2435" s="2">
        <f t="shared" si="1296"/>
        <v>1.48389175</v>
      </c>
      <c r="S2435" s="2">
        <f t="shared" si="1288"/>
        <v>1.4542510099999999</v>
      </c>
      <c r="T2435" s="2">
        <f t="shared" si="1271"/>
        <v>199832.84202563</v>
      </c>
      <c r="U2435" s="2">
        <f t="shared" si="1272"/>
        <v>5603.3680996529856</v>
      </c>
      <c r="V2435" s="2">
        <f t="shared" si="1273"/>
        <v>60523.967965694726</v>
      </c>
      <c r="W2435" s="2">
        <f t="shared" si="1274"/>
        <v>203540.23153628773</v>
      </c>
      <c r="X2435" s="27">
        <f t="shared" si="1275"/>
        <v>0</v>
      </c>
      <c r="Y2435" s="2">
        <f t="shared" si="1289"/>
        <v>0</v>
      </c>
      <c r="Z2435" s="67">
        <f t="shared" si="1276"/>
        <v>0</v>
      </c>
      <c r="AA2435" s="2">
        <f t="shared" si="1285"/>
        <v>0</v>
      </c>
      <c r="AB2435" s="26">
        <f t="shared" si="1283"/>
        <v>6.7299999999999999E-2</v>
      </c>
      <c r="AC2435" s="27">
        <f t="shared" si="1298"/>
        <v>2</v>
      </c>
      <c r="AD2435" s="27">
        <v>252</v>
      </c>
      <c r="AE2435" s="10">
        <f t="shared" si="1294"/>
        <v>1.000517055</v>
      </c>
      <c r="AF2435" s="2">
        <f t="shared" si="1286"/>
        <v>103.32457013</v>
      </c>
      <c r="AG2435" s="2">
        <f t="shared" si="1277"/>
        <v>105.24149441</v>
      </c>
      <c r="AH2435" s="3" t="str">
        <f t="shared" si="1278"/>
        <v>-</v>
      </c>
      <c r="AI2435" s="4" t="str">
        <f t="shared" si="1295"/>
        <v>A+J=</v>
      </c>
      <c r="AJ2435" s="11">
        <f t="shared" si="1284"/>
        <v>43256</v>
      </c>
      <c r="AK2435" s="11"/>
      <c r="AL2435" s="4"/>
      <c r="AM2435" s="1"/>
      <c r="AN2435" s="11"/>
      <c r="AO2435" s="1"/>
      <c r="AP2435" s="1"/>
      <c r="AQ2435" s="1"/>
      <c r="AR2435" s="1"/>
      <c r="AS2435" s="6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</row>
    <row r="2436" spans="1:55" x14ac:dyDescent="0.2">
      <c r="A2436" s="144">
        <f t="shared" si="1279"/>
        <v>43225</v>
      </c>
      <c r="B2436" s="2">
        <f t="shared" si="1266"/>
        <v>203717.54882897931</v>
      </c>
      <c r="C2436" s="2">
        <f t="shared" si="1280"/>
        <v>137412.89547094001</v>
      </c>
      <c r="D2436" s="68">
        <f>SUM(Y2436:Y$2557)</f>
        <v>12335.40042025</v>
      </c>
      <c r="E2436" s="68">
        <f t="shared" si="1267"/>
        <v>125077.49505069002</v>
      </c>
      <c r="F2436" s="72">
        <f t="shared" si="1290"/>
        <v>4950.95</v>
      </c>
      <c r="G2436" s="3">
        <f>IF(N2436=1,VLOOKUP(A2435,[1]Plan1!$BG$69:$BI$188,3),G2435)</f>
        <v>4961.84</v>
      </c>
      <c r="H2436" s="11">
        <f t="shared" si="1291"/>
        <v>43162</v>
      </c>
      <c r="I2436" s="11">
        <f t="shared" si="1292"/>
        <v>43193</v>
      </c>
      <c r="J2436" s="26">
        <f t="shared" si="1268"/>
        <v>2.1995778587948767E-3</v>
      </c>
      <c r="K2436" s="11">
        <f t="shared" si="1281"/>
        <v>43252</v>
      </c>
      <c r="L2436" s="11">
        <f t="shared" si="1269"/>
        <v>43252</v>
      </c>
      <c r="M2436" s="1">
        <f t="shared" si="1282"/>
        <v>21</v>
      </c>
      <c r="N2436" s="1">
        <f t="shared" si="1287"/>
        <v>3</v>
      </c>
      <c r="O2436" s="2">
        <f t="shared" si="1270"/>
        <v>1.00031392</v>
      </c>
      <c r="P2436" s="10">
        <f t="shared" si="1297"/>
        <v>1.00089962</v>
      </c>
      <c r="Q2436" s="10">
        <f t="shared" si="1293"/>
        <v>1.4835812845239782</v>
      </c>
      <c r="R2436" s="2">
        <f t="shared" si="1296"/>
        <v>1.4840470100000001</v>
      </c>
      <c r="S2436" s="2">
        <f t="shared" si="1288"/>
        <v>1.4542510099999999</v>
      </c>
      <c r="T2436" s="2">
        <f t="shared" si="1271"/>
        <v>199832.84202563</v>
      </c>
      <c r="U2436" s="2">
        <f t="shared" si="1272"/>
        <v>5603.3680996529856</v>
      </c>
      <c r="V2436" s="2">
        <f t="shared" si="1273"/>
        <v>60543.38749757631</v>
      </c>
      <c r="W2436" s="2">
        <f t="shared" si="1274"/>
        <v>203559.6510681693</v>
      </c>
      <c r="X2436" s="27">
        <f t="shared" si="1275"/>
        <v>0</v>
      </c>
      <c r="Y2436" s="2">
        <f t="shared" si="1289"/>
        <v>0</v>
      </c>
      <c r="Z2436" s="67">
        <f t="shared" si="1276"/>
        <v>0</v>
      </c>
      <c r="AA2436" s="2">
        <f t="shared" si="1285"/>
        <v>0</v>
      </c>
      <c r="AB2436" s="26">
        <f t="shared" si="1283"/>
        <v>6.7299999999999999E-2</v>
      </c>
      <c r="AC2436" s="27">
        <f t="shared" si="1298"/>
        <v>3</v>
      </c>
      <c r="AD2436" s="27">
        <v>252</v>
      </c>
      <c r="AE2436" s="10">
        <f t="shared" si="1294"/>
        <v>1.0007756830000001</v>
      </c>
      <c r="AF2436" s="2">
        <f t="shared" si="1286"/>
        <v>155.0069384</v>
      </c>
      <c r="AG2436" s="2">
        <f t="shared" si="1277"/>
        <v>157.89776080999999</v>
      </c>
      <c r="AH2436" s="3" t="str">
        <f t="shared" si="1278"/>
        <v>-</v>
      </c>
      <c r="AI2436" s="4" t="str">
        <f t="shared" si="1295"/>
        <v>A+J=</v>
      </c>
      <c r="AJ2436" s="11">
        <f t="shared" si="1284"/>
        <v>43256</v>
      </c>
      <c r="AK2436" s="11"/>
      <c r="AL2436" s="4"/>
      <c r="AM2436" s="1"/>
      <c r="AN2436" s="11"/>
      <c r="AO2436" s="1"/>
      <c r="AP2436" s="1"/>
      <c r="AQ2436" s="1"/>
      <c r="AR2436" s="1"/>
      <c r="AS2436" s="6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</row>
    <row r="2437" spans="1:55" x14ac:dyDescent="0.2">
      <c r="A2437" s="144">
        <f t="shared" si="1279"/>
        <v>43226</v>
      </c>
      <c r="B2437" s="2">
        <f t="shared" si="1266"/>
        <v>203717.54882897931</v>
      </c>
      <c r="C2437" s="2">
        <f t="shared" si="1280"/>
        <v>137412.89547094001</v>
      </c>
      <c r="D2437" s="68">
        <f>SUM(Y2437:Y$2557)</f>
        <v>12335.40042025</v>
      </c>
      <c r="E2437" s="68">
        <f t="shared" si="1267"/>
        <v>125077.49505069002</v>
      </c>
      <c r="F2437" s="72">
        <f t="shared" si="1290"/>
        <v>4950.95</v>
      </c>
      <c r="G2437" s="3">
        <f>IF(N2437=1,VLOOKUP(A2436,[1]Plan1!$BG$69:$BI$188,3),G2436)</f>
        <v>4961.84</v>
      </c>
      <c r="H2437" s="11">
        <f t="shared" si="1291"/>
        <v>43162</v>
      </c>
      <c r="I2437" s="11">
        <f t="shared" si="1292"/>
        <v>43193</v>
      </c>
      <c r="J2437" s="26">
        <f t="shared" si="1268"/>
        <v>2.1995778587948767E-3</v>
      </c>
      <c r="K2437" s="11">
        <f t="shared" si="1281"/>
        <v>43252</v>
      </c>
      <c r="L2437" s="11">
        <f t="shared" si="1269"/>
        <v>43252</v>
      </c>
      <c r="M2437" s="1">
        <f t="shared" si="1282"/>
        <v>21</v>
      </c>
      <c r="N2437" s="1">
        <f t="shared" si="1287"/>
        <v>3</v>
      </c>
      <c r="O2437" s="2">
        <f t="shared" si="1270"/>
        <v>1.00031392</v>
      </c>
      <c r="P2437" s="10">
        <f t="shared" si="1297"/>
        <v>1.00089962</v>
      </c>
      <c r="Q2437" s="10">
        <f t="shared" si="1293"/>
        <v>1.4835812845239782</v>
      </c>
      <c r="R2437" s="2">
        <f t="shared" si="1296"/>
        <v>1.4840470100000001</v>
      </c>
      <c r="S2437" s="2">
        <f t="shared" si="1288"/>
        <v>1.4542510099999999</v>
      </c>
      <c r="T2437" s="2">
        <f t="shared" si="1271"/>
        <v>199832.84202563</v>
      </c>
      <c r="U2437" s="2">
        <f t="shared" si="1272"/>
        <v>5603.3680996529856</v>
      </c>
      <c r="V2437" s="2">
        <f t="shared" si="1273"/>
        <v>60543.38749757631</v>
      </c>
      <c r="W2437" s="2">
        <f t="shared" si="1274"/>
        <v>203559.6510681693</v>
      </c>
      <c r="X2437" s="27">
        <f t="shared" si="1275"/>
        <v>0</v>
      </c>
      <c r="Y2437" s="2">
        <f t="shared" si="1289"/>
        <v>0</v>
      </c>
      <c r="Z2437" s="67">
        <f t="shared" si="1276"/>
        <v>0</v>
      </c>
      <c r="AA2437" s="2">
        <f t="shared" si="1285"/>
        <v>0</v>
      </c>
      <c r="AB2437" s="26">
        <f t="shared" si="1283"/>
        <v>6.7299999999999999E-2</v>
      </c>
      <c r="AC2437" s="27">
        <f t="shared" si="1298"/>
        <v>3</v>
      </c>
      <c r="AD2437" s="27">
        <v>252</v>
      </c>
      <c r="AE2437" s="10">
        <f t="shared" si="1294"/>
        <v>1.0007756830000001</v>
      </c>
      <c r="AF2437" s="2">
        <f t="shared" si="1286"/>
        <v>155.0069384</v>
      </c>
      <c r="AG2437" s="2">
        <f t="shared" si="1277"/>
        <v>157.89776080999999</v>
      </c>
      <c r="AH2437" s="3" t="str">
        <f t="shared" si="1278"/>
        <v>-</v>
      </c>
      <c r="AI2437" s="4" t="str">
        <f t="shared" si="1295"/>
        <v>A+J=</v>
      </c>
      <c r="AJ2437" s="11">
        <f t="shared" si="1284"/>
        <v>43256</v>
      </c>
      <c r="AK2437" s="11"/>
      <c r="AL2437" s="4"/>
      <c r="AM2437" s="1"/>
      <c r="AN2437" s="11"/>
      <c r="AO2437" s="1"/>
      <c r="AP2437" s="1"/>
      <c r="AQ2437" s="1"/>
      <c r="AR2437" s="1"/>
      <c r="AS2437" s="6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</row>
    <row r="2438" spans="1:55" x14ac:dyDescent="0.2">
      <c r="A2438" s="144">
        <f t="shared" si="1279"/>
        <v>43227</v>
      </c>
      <c r="B2438" s="2">
        <f t="shared" si="1266"/>
        <v>203717.54882897931</v>
      </c>
      <c r="C2438" s="2">
        <f t="shared" si="1280"/>
        <v>137412.89547094001</v>
      </c>
      <c r="D2438" s="68">
        <f>SUM(Y2438:Y$2557)</f>
        <v>12335.40042025</v>
      </c>
      <c r="E2438" s="68">
        <f t="shared" si="1267"/>
        <v>125077.49505069002</v>
      </c>
      <c r="F2438" s="72">
        <f t="shared" si="1290"/>
        <v>4950.95</v>
      </c>
      <c r="G2438" s="3">
        <f>IF(N2438=1,VLOOKUP(A2437,[1]Plan1!$BG$69:$BI$188,3),G2437)</f>
        <v>4961.84</v>
      </c>
      <c r="H2438" s="11">
        <f t="shared" si="1291"/>
        <v>43162</v>
      </c>
      <c r="I2438" s="11">
        <f t="shared" si="1292"/>
        <v>43193</v>
      </c>
      <c r="J2438" s="26">
        <f t="shared" si="1268"/>
        <v>2.1995778587948767E-3</v>
      </c>
      <c r="K2438" s="11">
        <f t="shared" si="1281"/>
        <v>43252</v>
      </c>
      <c r="L2438" s="11">
        <f t="shared" si="1269"/>
        <v>43252</v>
      </c>
      <c r="M2438" s="1">
        <f t="shared" si="1282"/>
        <v>21</v>
      </c>
      <c r="N2438" s="1">
        <f t="shared" si="1287"/>
        <v>3</v>
      </c>
      <c r="O2438" s="2">
        <f t="shared" si="1270"/>
        <v>1.00031392</v>
      </c>
      <c r="P2438" s="10">
        <f t="shared" si="1297"/>
        <v>1.00089962</v>
      </c>
      <c r="Q2438" s="10">
        <f t="shared" si="1293"/>
        <v>1.4835812845239782</v>
      </c>
      <c r="R2438" s="2">
        <f t="shared" si="1296"/>
        <v>1.4840470100000001</v>
      </c>
      <c r="S2438" s="2">
        <f t="shared" si="1288"/>
        <v>1.4542510099999999</v>
      </c>
      <c r="T2438" s="2">
        <f t="shared" si="1271"/>
        <v>199832.84202563</v>
      </c>
      <c r="U2438" s="2">
        <f t="shared" si="1272"/>
        <v>5603.3680996529856</v>
      </c>
      <c r="V2438" s="2">
        <f t="shared" si="1273"/>
        <v>60543.38749757631</v>
      </c>
      <c r="W2438" s="2">
        <f t="shared" si="1274"/>
        <v>203559.6510681693</v>
      </c>
      <c r="X2438" s="27">
        <f t="shared" si="1275"/>
        <v>0</v>
      </c>
      <c r="Y2438" s="2">
        <f t="shared" si="1289"/>
        <v>0</v>
      </c>
      <c r="Z2438" s="67">
        <f t="shared" si="1276"/>
        <v>0</v>
      </c>
      <c r="AA2438" s="2">
        <f t="shared" si="1285"/>
        <v>0</v>
      </c>
      <c r="AB2438" s="26">
        <f t="shared" si="1283"/>
        <v>6.7299999999999999E-2</v>
      </c>
      <c r="AC2438" s="27">
        <f t="shared" si="1298"/>
        <v>3</v>
      </c>
      <c r="AD2438" s="27">
        <v>252</v>
      </c>
      <c r="AE2438" s="10">
        <f t="shared" si="1294"/>
        <v>1.0007756830000001</v>
      </c>
      <c r="AF2438" s="2">
        <f t="shared" si="1286"/>
        <v>155.0069384</v>
      </c>
      <c r="AG2438" s="2">
        <f t="shared" si="1277"/>
        <v>157.89776080999999</v>
      </c>
      <c r="AH2438" s="3" t="str">
        <f t="shared" si="1278"/>
        <v>-</v>
      </c>
      <c r="AI2438" s="4" t="str">
        <f t="shared" si="1295"/>
        <v>A+J=</v>
      </c>
      <c r="AJ2438" s="11">
        <f t="shared" si="1284"/>
        <v>43256</v>
      </c>
      <c r="AK2438" s="11"/>
      <c r="AL2438" s="4"/>
      <c r="AM2438" s="1"/>
      <c r="AN2438" s="11"/>
      <c r="AO2438" s="1"/>
      <c r="AP2438" s="1"/>
      <c r="AQ2438" s="1"/>
      <c r="AR2438" s="1"/>
      <c r="AS2438" s="6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</row>
    <row r="2439" spans="1:55" x14ac:dyDescent="0.2">
      <c r="A2439" s="144">
        <f t="shared" si="1279"/>
        <v>43228</v>
      </c>
      <c r="B2439" s="2">
        <f t="shared" si="1266"/>
        <v>203789.65061249078</v>
      </c>
      <c r="C2439" s="2">
        <f t="shared" si="1280"/>
        <v>137412.89547094001</v>
      </c>
      <c r="D2439" s="68">
        <f>SUM(Y2439:Y$2557)</f>
        <v>12335.40042025</v>
      </c>
      <c r="E2439" s="68">
        <f t="shared" si="1267"/>
        <v>125077.49505069002</v>
      </c>
      <c r="F2439" s="72">
        <f t="shared" si="1290"/>
        <v>4950.95</v>
      </c>
      <c r="G2439" s="3">
        <f>IF(N2439=1,VLOOKUP(A2438,[1]Plan1!$BG$69:$BI$188,3),G2438)</f>
        <v>4961.84</v>
      </c>
      <c r="H2439" s="11">
        <f t="shared" si="1291"/>
        <v>43162</v>
      </c>
      <c r="I2439" s="11">
        <f t="shared" si="1292"/>
        <v>43193</v>
      </c>
      <c r="J2439" s="26">
        <f t="shared" si="1268"/>
        <v>2.1995778587948767E-3</v>
      </c>
      <c r="K2439" s="11">
        <f t="shared" si="1281"/>
        <v>43252</v>
      </c>
      <c r="L2439" s="11">
        <f t="shared" si="1269"/>
        <v>43252</v>
      </c>
      <c r="M2439" s="1">
        <f t="shared" si="1282"/>
        <v>21</v>
      </c>
      <c r="N2439" s="1">
        <f t="shared" si="1287"/>
        <v>4</v>
      </c>
      <c r="O2439" s="2">
        <f t="shared" si="1270"/>
        <v>1.00041859</v>
      </c>
      <c r="P2439" s="10">
        <f t="shared" si="1297"/>
        <v>1.00089962</v>
      </c>
      <c r="Q2439" s="10">
        <f t="shared" si="1293"/>
        <v>1.4835812845239782</v>
      </c>
      <c r="R2439" s="2">
        <f t="shared" si="1296"/>
        <v>1.48420229</v>
      </c>
      <c r="S2439" s="2">
        <f t="shared" si="1288"/>
        <v>1.4542510099999999</v>
      </c>
      <c r="T2439" s="2">
        <f t="shared" si="1271"/>
        <v>199832.84202563</v>
      </c>
      <c r="U2439" s="2">
        <f t="shared" si="1272"/>
        <v>5603.3680996529856</v>
      </c>
      <c r="V2439" s="2">
        <f t="shared" si="1273"/>
        <v>60562.809531007777</v>
      </c>
      <c r="W2439" s="2">
        <f t="shared" si="1274"/>
        <v>203579.07310160078</v>
      </c>
      <c r="X2439" s="27">
        <f t="shared" si="1275"/>
        <v>0</v>
      </c>
      <c r="Y2439" s="2">
        <f t="shared" si="1289"/>
        <v>0</v>
      </c>
      <c r="Z2439" s="67">
        <f t="shared" si="1276"/>
        <v>0</v>
      </c>
      <c r="AA2439" s="2">
        <f t="shared" si="1285"/>
        <v>0</v>
      </c>
      <c r="AB2439" s="26">
        <f t="shared" si="1283"/>
        <v>6.7299999999999999E-2</v>
      </c>
      <c r="AC2439" s="27">
        <f t="shared" si="1298"/>
        <v>4</v>
      </c>
      <c r="AD2439" s="27">
        <v>252</v>
      </c>
      <c r="AE2439" s="10">
        <f t="shared" si="1294"/>
        <v>1.0010343770000001</v>
      </c>
      <c r="AF2439" s="2">
        <f t="shared" si="1286"/>
        <v>206.70249562999999</v>
      </c>
      <c r="AG2439" s="2">
        <f t="shared" si="1277"/>
        <v>210.57751089000001</v>
      </c>
      <c r="AH2439" s="3" t="str">
        <f t="shared" si="1278"/>
        <v>-</v>
      </c>
      <c r="AI2439" s="4" t="str">
        <f t="shared" si="1295"/>
        <v>A+J=</v>
      </c>
      <c r="AJ2439" s="11">
        <f t="shared" si="1284"/>
        <v>43256</v>
      </c>
      <c r="AK2439" s="11"/>
      <c r="AL2439" s="4"/>
      <c r="AM2439" s="1"/>
      <c r="AN2439" s="11"/>
      <c r="AO2439" s="1"/>
      <c r="AP2439" s="1"/>
      <c r="AQ2439" s="1"/>
      <c r="AR2439" s="1"/>
      <c r="AS2439" s="6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</row>
    <row r="2440" spans="1:55" x14ac:dyDescent="0.2">
      <c r="A2440" s="144">
        <f t="shared" si="1279"/>
        <v>43229</v>
      </c>
      <c r="B2440" s="2">
        <f t="shared" si="1266"/>
        <v>203861.77879421212</v>
      </c>
      <c r="C2440" s="2">
        <f t="shared" si="1280"/>
        <v>137412.89547094001</v>
      </c>
      <c r="D2440" s="68">
        <f>SUM(Y2440:Y$2557)</f>
        <v>12335.40042025</v>
      </c>
      <c r="E2440" s="68">
        <f t="shared" si="1267"/>
        <v>125077.49505069002</v>
      </c>
      <c r="F2440" s="72">
        <f t="shared" si="1290"/>
        <v>4950.95</v>
      </c>
      <c r="G2440" s="3">
        <f>IF(N2440=1,VLOOKUP(A2439,[1]Plan1!$BG$69:$BI$188,3),G2439)</f>
        <v>4961.84</v>
      </c>
      <c r="H2440" s="11">
        <f t="shared" si="1291"/>
        <v>43162</v>
      </c>
      <c r="I2440" s="11">
        <f t="shared" si="1292"/>
        <v>43193</v>
      </c>
      <c r="J2440" s="26">
        <f t="shared" si="1268"/>
        <v>2.1995778587948767E-3</v>
      </c>
      <c r="K2440" s="11">
        <f t="shared" si="1281"/>
        <v>43252</v>
      </c>
      <c r="L2440" s="11">
        <f t="shared" si="1269"/>
        <v>43252</v>
      </c>
      <c r="M2440" s="1">
        <f t="shared" si="1282"/>
        <v>21</v>
      </c>
      <c r="N2440" s="1">
        <f t="shared" si="1287"/>
        <v>5</v>
      </c>
      <c r="O2440" s="2">
        <f t="shared" si="1270"/>
        <v>1.00052327</v>
      </c>
      <c r="P2440" s="10">
        <f t="shared" si="1297"/>
        <v>1.00089962</v>
      </c>
      <c r="Q2440" s="10">
        <f t="shared" si="1293"/>
        <v>1.4835812845239782</v>
      </c>
      <c r="R2440" s="2">
        <f t="shared" si="1296"/>
        <v>1.4843575899999999</v>
      </c>
      <c r="S2440" s="2">
        <f t="shared" si="1288"/>
        <v>1.4542510099999999</v>
      </c>
      <c r="T2440" s="2">
        <f t="shared" si="1271"/>
        <v>199832.84202563</v>
      </c>
      <c r="U2440" s="2">
        <f t="shared" si="1272"/>
        <v>5603.3680996529856</v>
      </c>
      <c r="V2440" s="2">
        <f t="shared" si="1273"/>
        <v>60582.234065989134</v>
      </c>
      <c r="W2440" s="2">
        <f t="shared" si="1274"/>
        <v>203598.49763658212</v>
      </c>
      <c r="X2440" s="27">
        <f t="shared" si="1275"/>
        <v>0</v>
      </c>
      <c r="Y2440" s="2">
        <f t="shared" si="1289"/>
        <v>0</v>
      </c>
      <c r="Z2440" s="67">
        <f t="shared" si="1276"/>
        <v>0</v>
      </c>
      <c r="AA2440" s="2">
        <f t="shared" si="1285"/>
        <v>0</v>
      </c>
      <c r="AB2440" s="26">
        <f t="shared" si="1283"/>
        <v>6.7299999999999999E-2</v>
      </c>
      <c r="AC2440" s="27">
        <f t="shared" si="1298"/>
        <v>5</v>
      </c>
      <c r="AD2440" s="27">
        <v>252</v>
      </c>
      <c r="AE2440" s="10">
        <f t="shared" si="1294"/>
        <v>1.0012931389999999</v>
      </c>
      <c r="AF2440" s="2">
        <f t="shared" si="1286"/>
        <v>258.41164149999997</v>
      </c>
      <c r="AG2440" s="2">
        <f t="shared" si="1277"/>
        <v>263.28115763</v>
      </c>
      <c r="AH2440" s="3" t="str">
        <f t="shared" si="1278"/>
        <v>-</v>
      </c>
      <c r="AI2440" s="4" t="str">
        <f t="shared" si="1295"/>
        <v>A+J=</v>
      </c>
      <c r="AJ2440" s="11">
        <f t="shared" si="1284"/>
        <v>43256</v>
      </c>
      <c r="AK2440" s="11"/>
      <c r="AL2440" s="4"/>
      <c r="AM2440" s="1"/>
      <c r="AN2440" s="11"/>
      <c r="AO2440" s="1"/>
      <c r="AP2440" s="1"/>
      <c r="AQ2440" s="1"/>
      <c r="AR2440" s="1"/>
      <c r="AS2440" s="6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</row>
    <row r="2441" spans="1:55" x14ac:dyDescent="0.2">
      <c r="A2441" s="144">
        <f t="shared" si="1279"/>
        <v>43230</v>
      </c>
      <c r="B2441" s="2">
        <f t="shared" si="1266"/>
        <v>203933.93046737352</v>
      </c>
      <c r="C2441" s="2">
        <f t="shared" si="1280"/>
        <v>137412.89547094001</v>
      </c>
      <c r="D2441" s="68">
        <f>SUM(Y2441:Y$2557)</f>
        <v>12335.40042025</v>
      </c>
      <c r="E2441" s="68">
        <f t="shared" si="1267"/>
        <v>125077.49505069002</v>
      </c>
      <c r="F2441" s="72">
        <f t="shared" si="1290"/>
        <v>4950.95</v>
      </c>
      <c r="G2441" s="3">
        <f>IF(N2441=1,VLOOKUP(A2440,[1]Plan1!$BG$69:$BI$188,3),G2440)</f>
        <v>4961.84</v>
      </c>
      <c r="H2441" s="11">
        <f t="shared" si="1291"/>
        <v>43162</v>
      </c>
      <c r="I2441" s="11">
        <f t="shared" si="1292"/>
        <v>43193</v>
      </c>
      <c r="J2441" s="26">
        <f t="shared" si="1268"/>
        <v>2.1995778587948767E-3</v>
      </c>
      <c r="K2441" s="11">
        <f t="shared" si="1281"/>
        <v>43252</v>
      </c>
      <c r="L2441" s="11">
        <f t="shared" si="1269"/>
        <v>43252</v>
      </c>
      <c r="M2441" s="1">
        <f t="shared" si="1282"/>
        <v>21</v>
      </c>
      <c r="N2441" s="1">
        <f t="shared" si="1287"/>
        <v>6</v>
      </c>
      <c r="O2441" s="2">
        <f t="shared" si="1270"/>
        <v>1.0006279499999999</v>
      </c>
      <c r="P2441" s="10">
        <f t="shared" si="1297"/>
        <v>1.00089962</v>
      </c>
      <c r="Q2441" s="10">
        <f t="shared" si="1293"/>
        <v>1.4835812845239782</v>
      </c>
      <c r="R2441" s="2">
        <f t="shared" si="1296"/>
        <v>1.48451289</v>
      </c>
      <c r="S2441" s="2">
        <f t="shared" si="1288"/>
        <v>1.4542510099999999</v>
      </c>
      <c r="T2441" s="2">
        <f t="shared" si="1271"/>
        <v>199832.84202563</v>
      </c>
      <c r="U2441" s="2">
        <f t="shared" si="1272"/>
        <v>5603.3680996529856</v>
      </c>
      <c r="V2441" s="2">
        <f t="shared" si="1273"/>
        <v>60601.658600970513</v>
      </c>
      <c r="W2441" s="2">
        <f t="shared" si="1274"/>
        <v>203617.92217156352</v>
      </c>
      <c r="X2441" s="27">
        <f t="shared" si="1275"/>
        <v>0</v>
      </c>
      <c r="Y2441" s="2">
        <f t="shared" si="1289"/>
        <v>0</v>
      </c>
      <c r="Z2441" s="67">
        <f t="shared" si="1276"/>
        <v>0</v>
      </c>
      <c r="AA2441" s="2">
        <f t="shared" si="1285"/>
        <v>0</v>
      </c>
      <c r="AB2441" s="26">
        <f t="shared" si="1283"/>
        <v>6.7299999999999999E-2</v>
      </c>
      <c r="AC2441" s="27">
        <f t="shared" si="1298"/>
        <v>6</v>
      </c>
      <c r="AD2441" s="27">
        <v>252</v>
      </c>
      <c r="AE2441" s="10">
        <f t="shared" si="1294"/>
        <v>1.0015519669999999</v>
      </c>
      <c r="AF2441" s="2">
        <f t="shared" si="1286"/>
        <v>310.13397633</v>
      </c>
      <c r="AG2441" s="2">
        <f t="shared" si="1277"/>
        <v>316.00829580999999</v>
      </c>
      <c r="AH2441" s="3" t="str">
        <f t="shared" si="1278"/>
        <v>-</v>
      </c>
      <c r="AI2441" s="4" t="str">
        <f t="shared" si="1295"/>
        <v>A+J=</v>
      </c>
      <c r="AJ2441" s="11">
        <f t="shared" si="1284"/>
        <v>43256</v>
      </c>
      <c r="AK2441" s="11"/>
      <c r="AL2441" s="4"/>
      <c r="AM2441" s="1"/>
      <c r="AN2441" s="11"/>
      <c r="AO2441" s="1"/>
      <c r="AP2441" s="1"/>
      <c r="AQ2441" s="1"/>
      <c r="AR2441" s="1"/>
      <c r="AS2441" s="6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</row>
    <row r="2442" spans="1:55" x14ac:dyDescent="0.2">
      <c r="A2442" s="144">
        <f t="shared" si="1279"/>
        <v>43231</v>
      </c>
      <c r="B2442" s="2">
        <f t="shared" ref="B2442:B2505" si="1299">(W2442+AG2442)</f>
        <v>204006.1108516347</v>
      </c>
      <c r="C2442" s="2">
        <f t="shared" si="1280"/>
        <v>137412.89547094001</v>
      </c>
      <c r="D2442" s="68">
        <f>SUM(Y2442:Y$2557)</f>
        <v>12335.40042025</v>
      </c>
      <c r="E2442" s="68">
        <f t="shared" ref="E2442:E2505" si="1300">(C2442-D2442)</f>
        <v>125077.49505069002</v>
      </c>
      <c r="F2442" s="72">
        <f t="shared" si="1290"/>
        <v>4950.95</v>
      </c>
      <c r="G2442" s="3">
        <f>IF(N2442=1,VLOOKUP(A2441,[1]Plan1!$BG$69:$BI$188,3),G2441)</f>
        <v>4961.84</v>
      </c>
      <c r="H2442" s="11">
        <f t="shared" si="1291"/>
        <v>43162</v>
      </c>
      <c r="I2442" s="11">
        <f t="shared" si="1292"/>
        <v>43193</v>
      </c>
      <c r="J2442" s="26">
        <f t="shared" ref="J2442:J2505" si="1301">(G2442/F2442)-1</f>
        <v>2.1995778587948767E-3</v>
      </c>
      <c r="K2442" s="11">
        <f t="shared" si="1281"/>
        <v>43252</v>
      </c>
      <c r="L2442" s="11">
        <f t="shared" ref="L2442:L2505" si="1302">IF(A2442&gt;L2441,K2442,L2441)</f>
        <v>43252</v>
      </c>
      <c r="M2442" s="1">
        <f t="shared" si="1282"/>
        <v>21</v>
      </c>
      <c r="N2442" s="1">
        <f t="shared" si="1287"/>
        <v>7</v>
      </c>
      <c r="O2442" s="2">
        <f t="shared" ref="O2442:O2505" si="1303">TRUNC((G2442/F2442)^TRUNC((N2442/M2442),9),8)</f>
        <v>1.00073265</v>
      </c>
      <c r="P2442" s="10">
        <f t="shared" si="1297"/>
        <v>1.00089962</v>
      </c>
      <c r="Q2442" s="10">
        <f t="shared" si="1293"/>
        <v>1.4835812845239782</v>
      </c>
      <c r="R2442" s="2">
        <f t="shared" si="1296"/>
        <v>1.48466823</v>
      </c>
      <c r="S2442" s="2">
        <f t="shared" si="1288"/>
        <v>1.4542510099999999</v>
      </c>
      <c r="T2442" s="2">
        <f t="shared" ref="T2442:T2505" si="1304">TRUNC(C2442*S2442,8)</f>
        <v>199832.84202563</v>
      </c>
      <c r="U2442" s="2">
        <f t="shared" ref="U2442:U2505" si="1305">(D2442*(S2442-1))</f>
        <v>5603.3680996529856</v>
      </c>
      <c r="V2442" s="2">
        <f t="shared" ref="V2442:V2505" si="1306">(E2442*(R2442-1))</f>
        <v>60621.088139051695</v>
      </c>
      <c r="W2442" s="2">
        <f t="shared" ref="W2442:W2505" si="1307">(C2442+U2442+V2442)</f>
        <v>203637.35170964469</v>
      </c>
      <c r="X2442" s="27">
        <f t="shared" ref="X2442:X2505" si="1308">IF(VLOOKUP(A2442,AN$10:AU$131,8)=VLOOKUP(A2441,AN$10:AU$131,8),0,VLOOKUP(A2442,AN$10:AU$131,8))</f>
        <v>0</v>
      </c>
      <c r="Y2442" s="2">
        <f t="shared" si="1289"/>
        <v>0</v>
      </c>
      <c r="Z2442" s="67">
        <f t="shared" ref="Z2442:Z2505" si="1309">IF(X2442&gt;0,VLOOKUP($A2442,$AN$10:$AS$131,6),0)</f>
        <v>0</v>
      </c>
      <c r="AA2442" s="2">
        <f t="shared" si="1285"/>
        <v>0</v>
      </c>
      <c r="AB2442" s="26">
        <f t="shared" si="1283"/>
        <v>6.7299999999999999E-2</v>
      </c>
      <c r="AC2442" s="27">
        <f t="shared" si="1298"/>
        <v>7</v>
      </c>
      <c r="AD2442" s="27">
        <v>252</v>
      </c>
      <c r="AE2442" s="10">
        <f t="shared" si="1294"/>
        <v>1.0018108619999999</v>
      </c>
      <c r="AF2442" s="2">
        <f t="shared" si="1286"/>
        <v>361.86969997</v>
      </c>
      <c r="AG2442" s="2">
        <f t="shared" ref="AG2442:AG2505" si="1310">TRUNC((W2442*(AE2442-1)),8)</f>
        <v>368.75914198999999</v>
      </c>
      <c r="AH2442" s="3" t="str">
        <f t="shared" ref="AH2442:AH2505" si="1311">IF(AA2442&gt;0,AA2442+AF2442,"-")</f>
        <v>-</v>
      </c>
      <c r="AI2442" s="4" t="str">
        <f t="shared" si="1295"/>
        <v>A+J=</v>
      </c>
      <c r="AJ2442" s="11">
        <f t="shared" si="1284"/>
        <v>43256</v>
      </c>
      <c r="AK2442" s="11"/>
      <c r="AL2442" s="4"/>
      <c r="AM2442" s="1"/>
      <c r="AN2442" s="11"/>
      <c r="AO2442" s="1"/>
      <c r="AP2442" s="1"/>
      <c r="AQ2442" s="1"/>
      <c r="AR2442" s="1"/>
      <c r="AS2442" s="6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</row>
    <row r="2443" spans="1:55" x14ac:dyDescent="0.2">
      <c r="A2443" s="144">
        <f t="shared" ref="A2443:A2506" si="1312">(A2442+1)</f>
        <v>43232</v>
      </c>
      <c r="B2443" s="2">
        <f t="shared" si="1299"/>
        <v>204078.31514496589</v>
      </c>
      <c r="C2443" s="2">
        <f t="shared" ref="C2443:C2506" si="1313">TRUNC(IF(X2442&gt;0,VLOOKUP(A2442,$AN$12:$AO$131,2),C2442),8)</f>
        <v>137412.89547094001</v>
      </c>
      <c r="D2443" s="68">
        <f>SUM(Y2443:Y$2557)</f>
        <v>12335.40042025</v>
      </c>
      <c r="E2443" s="68">
        <f t="shared" si="1300"/>
        <v>125077.49505069002</v>
      </c>
      <c r="F2443" s="72">
        <f t="shared" si="1290"/>
        <v>4950.95</v>
      </c>
      <c r="G2443" s="3">
        <f>IF(N2443=1,VLOOKUP(A2442,[1]Plan1!$BG$69:$BI$188,3),G2442)</f>
        <v>4961.84</v>
      </c>
      <c r="H2443" s="11">
        <f t="shared" si="1291"/>
        <v>43162</v>
      </c>
      <c r="I2443" s="11">
        <f t="shared" si="1292"/>
        <v>43193</v>
      </c>
      <c r="J2443" s="26">
        <f t="shared" si="1301"/>
        <v>2.1995778587948767E-3</v>
      </c>
      <c r="K2443" s="11">
        <f t="shared" ref="K2443:K2506" si="1314">IF(DAY(A2443)=1,VLOOKUP(A2443,AR$137:AW$275,4),K2442)</f>
        <v>43252</v>
      </c>
      <c r="L2443" s="11">
        <f t="shared" si="1302"/>
        <v>43252</v>
      </c>
      <c r="M2443" s="1">
        <f t="shared" ref="M2443:M2506" si="1315">IF(L2443=L2442,M2442,NETWORKDAYS(L2442,L2443,$AN$137:$AN$327)-1)</f>
        <v>21</v>
      </c>
      <c r="N2443" s="1">
        <f t="shared" si="1287"/>
        <v>8</v>
      </c>
      <c r="O2443" s="2">
        <f t="shared" si="1303"/>
        <v>1.00083736</v>
      </c>
      <c r="P2443" s="10">
        <f t="shared" si="1297"/>
        <v>1.00089962</v>
      </c>
      <c r="Q2443" s="10">
        <f t="shared" si="1293"/>
        <v>1.4835812845239782</v>
      </c>
      <c r="R2443" s="2">
        <f t="shared" si="1296"/>
        <v>1.4848235700000001</v>
      </c>
      <c r="S2443" s="2">
        <f t="shared" si="1288"/>
        <v>1.4542510099999999</v>
      </c>
      <c r="T2443" s="2">
        <f t="shared" si="1304"/>
        <v>199832.84202563</v>
      </c>
      <c r="U2443" s="2">
        <f t="shared" si="1305"/>
        <v>5603.3680996529856</v>
      </c>
      <c r="V2443" s="2">
        <f t="shared" si="1306"/>
        <v>60640.517677132877</v>
      </c>
      <c r="W2443" s="2">
        <f t="shared" si="1307"/>
        <v>203656.78124772588</v>
      </c>
      <c r="X2443" s="27">
        <f t="shared" si="1308"/>
        <v>0</v>
      </c>
      <c r="Y2443" s="2">
        <f t="shared" si="1289"/>
        <v>0</v>
      </c>
      <c r="Z2443" s="67">
        <f t="shared" si="1309"/>
        <v>0</v>
      </c>
      <c r="AA2443" s="2">
        <f t="shared" si="1285"/>
        <v>0</v>
      </c>
      <c r="AB2443" s="26">
        <f t="shared" ref="AB2443:AB2506" si="1316">(AB2442)</f>
        <v>6.7299999999999999E-2</v>
      </c>
      <c r="AC2443" s="27">
        <f t="shared" si="1298"/>
        <v>8</v>
      </c>
      <c r="AD2443" s="27">
        <v>252</v>
      </c>
      <c r="AE2443" s="10">
        <f t="shared" si="1294"/>
        <v>1.002069825</v>
      </c>
      <c r="AF2443" s="2">
        <f t="shared" si="1286"/>
        <v>413.61901224000002</v>
      </c>
      <c r="AG2443" s="2">
        <f t="shared" si="1310"/>
        <v>421.53389723999999</v>
      </c>
      <c r="AH2443" s="3" t="str">
        <f t="shared" si="1311"/>
        <v>-</v>
      </c>
      <c r="AI2443" s="4" t="str">
        <f t="shared" si="1295"/>
        <v>A+J=</v>
      </c>
      <c r="AJ2443" s="11">
        <f t="shared" ref="AJ2443:AJ2506" si="1317">IF(X2442&gt;0,VLOOKUP(A2442,$AN$10:$AW$130,10),AJ2442)</f>
        <v>43256</v>
      </c>
      <c r="AK2443" s="11"/>
      <c r="AL2443" s="4"/>
      <c r="AM2443" s="1"/>
      <c r="AN2443" s="11"/>
      <c r="AO2443" s="1"/>
      <c r="AP2443" s="1"/>
      <c r="AQ2443" s="1"/>
      <c r="AR2443" s="1"/>
      <c r="AS2443" s="6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</row>
    <row r="2444" spans="1:55" x14ac:dyDescent="0.2">
      <c r="A2444" s="144">
        <f t="shared" si="1312"/>
        <v>43233</v>
      </c>
      <c r="B2444" s="2">
        <f t="shared" si="1299"/>
        <v>204078.31514496589</v>
      </c>
      <c r="C2444" s="2">
        <f t="shared" si="1313"/>
        <v>137412.89547094001</v>
      </c>
      <c r="D2444" s="68">
        <f>SUM(Y2444:Y$2557)</f>
        <v>12335.40042025</v>
      </c>
      <c r="E2444" s="68">
        <f t="shared" si="1300"/>
        <v>125077.49505069002</v>
      </c>
      <c r="F2444" s="72">
        <f t="shared" si="1290"/>
        <v>4950.95</v>
      </c>
      <c r="G2444" s="3">
        <f>IF(N2444=1,VLOOKUP(A2443,[1]Plan1!$BG$69:$BI$188,3),G2443)</f>
        <v>4961.84</v>
      </c>
      <c r="H2444" s="11">
        <f t="shared" si="1291"/>
        <v>43162</v>
      </c>
      <c r="I2444" s="11">
        <f t="shared" si="1292"/>
        <v>43193</v>
      </c>
      <c r="J2444" s="26">
        <f t="shared" si="1301"/>
        <v>2.1995778587948767E-3</v>
      </c>
      <c r="K2444" s="11">
        <f t="shared" si="1314"/>
        <v>43252</v>
      </c>
      <c r="L2444" s="11">
        <f t="shared" si="1302"/>
        <v>43252</v>
      </c>
      <c r="M2444" s="1">
        <f t="shared" si="1315"/>
        <v>21</v>
      </c>
      <c r="N2444" s="1">
        <f t="shared" si="1287"/>
        <v>8</v>
      </c>
      <c r="O2444" s="2">
        <f t="shared" si="1303"/>
        <v>1.00083736</v>
      </c>
      <c r="P2444" s="10">
        <f t="shared" si="1297"/>
        <v>1.00089962</v>
      </c>
      <c r="Q2444" s="10">
        <f t="shared" si="1293"/>
        <v>1.4835812845239782</v>
      </c>
      <c r="R2444" s="2">
        <f t="shared" si="1296"/>
        <v>1.4848235700000001</v>
      </c>
      <c r="S2444" s="2">
        <f t="shared" si="1288"/>
        <v>1.4542510099999999</v>
      </c>
      <c r="T2444" s="2">
        <f t="shared" si="1304"/>
        <v>199832.84202563</v>
      </c>
      <c r="U2444" s="2">
        <f t="shared" si="1305"/>
        <v>5603.3680996529856</v>
      </c>
      <c r="V2444" s="2">
        <f t="shared" si="1306"/>
        <v>60640.517677132877</v>
      </c>
      <c r="W2444" s="2">
        <f t="shared" si="1307"/>
        <v>203656.78124772588</v>
      </c>
      <c r="X2444" s="27">
        <f t="shared" si="1308"/>
        <v>0</v>
      </c>
      <c r="Y2444" s="2">
        <f t="shared" si="1289"/>
        <v>0</v>
      </c>
      <c r="Z2444" s="67">
        <f t="shared" si="1309"/>
        <v>0</v>
      </c>
      <c r="AA2444" s="2">
        <f t="shared" si="1285"/>
        <v>0</v>
      </c>
      <c r="AB2444" s="26">
        <f t="shared" si="1316"/>
        <v>6.7299999999999999E-2</v>
      </c>
      <c r="AC2444" s="27">
        <f t="shared" si="1298"/>
        <v>8</v>
      </c>
      <c r="AD2444" s="27">
        <v>252</v>
      </c>
      <c r="AE2444" s="10">
        <f t="shared" si="1294"/>
        <v>1.002069825</v>
      </c>
      <c r="AF2444" s="2">
        <f t="shared" si="1286"/>
        <v>413.61901224000002</v>
      </c>
      <c r="AG2444" s="2">
        <f t="shared" si="1310"/>
        <v>421.53389723999999</v>
      </c>
      <c r="AH2444" s="3" t="str">
        <f t="shared" si="1311"/>
        <v>-</v>
      </c>
      <c r="AI2444" s="4" t="str">
        <f t="shared" si="1295"/>
        <v>A+J=</v>
      </c>
      <c r="AJ2444" s="11">
        <f t="shared" si="1317"/>
        <v>43256</v>
      </c>
      <c r="AK2444" s="11"/>
      <c r="AL2444" s="4"/>
      <c r="AM2444" s="1"/>
      <c r="AN2444" s="11"/>
      <c r="AO2444" s="1"/>
      <c r="AP2444" s="1"/>
      <c r="AQ2444" s="1"/>
      <c r="AR2444" s="1"/>
      <c r="AS2444" s="6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</row>
    <row r="2445" spans="1:55" x14ac:dyDescent="0.2">
      <c r="A2445" s="144">
        <f t="shared" si="1312"/>
        <v>43234</v>
      </c>
      <c r="B2445" s="2">
        <f t="shared" si="1299"/>
        <v>204078.31514496589</v>
      </c>
      <c r="C2445" s="2">
        <f t="shared" si="1313"/>
        <v>137412.89547094001</v>
      </c>
      <c r="D2445" s="68">
        <f>SUM(Y2445:Y$2557)</f>
        <v>12335.40042025</v>
      </c>
      <c r="E2445" s="68">
        <f t="shared" si="1300"/>
        <v>125077.49505069002</v>
      </c>
      <c r="F2445" s="72">
        <f t="shared" si="1290"/>
        <v>4950.95</v>
      </c>
      <c r="G2445" s="3">
        <f>IF(N2445=1,VLOOKUP(A2444,[1]Plan1!$BG$69:$BI$188,3),G2444)</f>
        <v>4961.84</v>
      </c>
      <c r="H2445" s="11">
        <f t="shared" si="1291"/>
        <v>43162</v>
      </c>
      <c r="I2445" s="11">
        <f t="shared" si="1292"/>
        <v>43193</v>
      </c>
      <c r="J2445" s="26">
        <f t="shared" si="1301"/>
        <v>2.1995778587948767E-3</v>
      </c>
      <c r="K2445" s="11">
        <f t="shared" si="1314"/>
        <v>43252</v>
      </c>
      <c r="L2445" s="11">
        <f t="shared" si="1302"/>
        <v>43252</v>
      </c>
      <c r="M2445" s="1">
        <f t="shared" si="1315"/>
        <v>21</v>
      </c>
      <c r="N2445" s="1">
        <f t="shared" si="1287"/>
        <v>8</v>
      </c>
      <c r="O2445" s="2">
        <f t="shared" si="1303"/>
        <v>1.00083736</v>
      </c>
      <c r="P2445" s="10">
        <f t="shared" si="1297"/>
        <v>1.00089962</v>
      </c>
      <c r="Q2445" s="10">
        <f t="shared" si="1293"/>
        <v>1.4835812845239782</v>
      </c>
      <c r="R2445" s="2">
        <f t="shared" si="1296"/>
        <v>1.4848235700000001</v>
      </c>
      <c r="S2445" s="2">
        <f t="shared" si="1288"/>
        <v>1.4542510099999999</v>
      </c>
      <c r="T2445" s="2">
        <f t="shared" si="1304"/>
        <v>199832.84202563</v>
      </c>
      <c r="U2445" s="2">
        <f t="shared" si="1305"/>
        <v>5603.3680996529856</v>
      </c>
      <c r="V2445" s="2">
        <f t="shared" si="1306"/>
        <v>60640.517677132877</v>
      </c>
      <c r="W2445" s="2">
        <f t="shared" si="1307"/>
        <v>203656.78124772588</v>
      </c>
      <c r="X2445" s="27">
        <f t="shared" si="1308"/>
        <v>0</v>
      </c>
      <c r="Y2445" s="2">
        <f t="shared" si="1289"/>
        <v>0</v>
      </c>
      <c r="Z2445" s="67">
        <f t="shared" si="1309"/>
        <v>0</v>
      </c>
      <c r="AA2445" s="2">
        <f t="shared" si="1285"/>
        <v>0</v>
      </c>
      <c r="AB2445" s="26">
        <f t="shared" si="1316"/>
        <v>6.7299999999999999E-2</v>
      </c>
      <c r="AC2445" s="27">
        <f t="shared" si="1298"/>
        <v>8</v>
      </c>
      <c r="AD2445" s="27">
        <v>252</v>
      </c>
      <c r="AE2445" s="10">
        <f t="shared" si="1294"/>
        <v>1.002069825</v>
      </c>
      <c r="AF2445" s="2">
        <f t="shared" si="1286"/>
        <v>413.61901224000002</v>
      </c>
      <c r="AG2445" s="2">
        <f t="shared" si="1310"/>
        <v>421.53389723999999</v>
      </c>
      <c r="AH2445" s="3" t="str">
        <f t="shared" si="1311"/>
        <v>-</v>
      </c>
      <c r="AI2445" s="4" t="str">
        <f t="shared" si="1295"/>
        <v>A+J=</v>
      </c>
      <c r="AJ2445" s="11">
        <f t="shared" si="1317"/>
        <v>43256</v>
      </c>
      <c r="AK2445" s="11"/>
      <c r="AL2445" s="4"/>
      <c r="AM2445" s="1"/>
      <c r="AN2445" s="11"/>
      <c r="AO2445" s="1"/>
      <c r="AP2445" s="1"/>
      <c r="AQ2445" s="1"/>
      <c r="AR2445" s="1"/>
      <c r="AS2445" s="6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</row>
    <row r="2446" spans="1:55" x14ac:dyDescent="0.2">
      <c r="A2446" s="144">
        <f t="shared" si="1312"/>
        <v>43235</v>
      </c>
      <c r="B2446" s="2">
        <f t="shared" si="1299"/>
        <v>204150.54545136695</v>
      </c>
      <c r="C2446" s="2">
        <f t="shared" si="1313"/>
        <v>137412.89547094001</v>
      </c>
      <c r="D2446" s="68">
        <f>SUM(Y2446:Y$2557)</f>
        <v>12335.40042025</v>
      </c>
      <c r="E2446" s="68">
        <f t="shared" si="1300"/>
        <v>125077.49505069002</v>
      </c>
      <c r="F2446" s="72">
        <f t="shared" si="1290"/>
        <v>4950.95</v>
      </c>
      <c r="G2446" s="3">
        <f>IF(N2446=1,VLOOKUP(A2445,[1]Plan1!$BG$69:$BI$188,3),G2445)</f>
        <v>4961.84</v>
      </c>
      <c r="H2446" s="11">
        <f t="shared" si="1291"/>
        <v>43162</v>
      </c>
      <c r="I2446" s="11">
        <f t="shared" si="1292"/>
        <v>43193</v>
      </c>
      <c r="J2446" s="26">
        <f t="shared" si="1301"/>
        <v>2.1995778587948767E-3</v>
      </c>
      <c r="K2446" s="11">
        <f t="shared" si="1314"/>
        <v>43252</v>
      </c>
      <c r="L2446" s="11">
        <f t="shared" si="1302"/>
        <v>43252</v>
      </c>
      <c r="M2446" s="1">
        <f t="shared" si="1315"/>
        <v>21</v>
      </c>
      <c r="N2446" s="1">
        <f t="shared" si="1287"/>
        <v>9</v>
      </c>
      <c r="O2446" s="2">
        <f t="shared" si="1303"/>
        <v>1.00094208</v>
      </c>
      <c r="P2446" s="10">
        <f t="shared" si="1297"/>
        <v>1.00089962</v>
      </c>
      <c r="Q2446" s="10">
        <f t="shared" si="1293"/>
        <v>1.4835812845239782</v>
      </c>
      <c r="R2446" s="2">
        <f t="shared" si="1296"/>
        <v>1.48497893</v>
      </c>
      <c r="S2446" s="2">
        <f t="shared" si="1288"/>
        <v>1.4542510099999999</v>
      </c>
      <c r="T2446" s="2">
        <f t="shared" si="1304"/>
        <v>199832.84202563</v>
      </c>
      <c r="U2446" s="2">
        <f t="shared" si="1305"/>
        <v>5603.3680996529856</v>
      </c>
      <c r="V2446" s="2">
        <f t="shared" si="1306"/>
        <v>60659.949716763949</v>
      </c>
      <c r="W2446" s="2">
        <f t="shared" si="1307"/>
        <v>203676.21328735695</v>
      </c>
      <c r="X2446" s="27">
        <f t="shared" si="1308"/>
        <v>0</v>
      </c>
      <c r="Y2446" s="2">
        <f t="shared" si="1289"/>
        <v>0</v>
      </c>
      <c r="Z2446" s="67">
        <f t="shared" si="1309"/>
        <v>0</v>
      </c>
      <c r="AA2446" s="2">
        <f t="shared" si="1285"/>
        <v>0</v>
      </c>
      <c r="AB2446" s="26">
        <f t="shared" si="1316"/>
        <v>6.7299999999999999E-2</v>
      </c>
      <c r="AC2446" s="27">
        <f t="shared" si="1298"/>
        <v>9</v>
      </c>
      <c r="AD2446" s="27">
        <v>252</v>
      </c>
      <c r="AE2446" s="10">
        <f t="shared" si="1294"/>
        <v>1.0023288539999999</v>
      </c>
      <c r="AF2446" s="2">
        <f t="shared" si="1286"/>
        <v>465.38151348000002</v>
      </c>
      <c r="AG2446" s="2">
        <f t="shared" si="1310"/>
        <v>474.33216400999999</v>
      </c>
      <c r="AH2446" s="3" t="str">
        <f t="shared" si="1311"/>
        <v>-</v>
      </c>
      <c r="AI2446" s="4" t="str">
        <f t="shared" si="1295"/>
        <v>A+J=</v>
      </c>
      <c r="AJ2446" s="11">
        <f t="shared" si="1317"/>
        <v>43256</v>
      </c>
      <c r="AK2446" s="11"/>
      <c r="AL2446" s="4"/>
      <c r="AM2446" s="1"/>
      <c r="AN2446" s="11"/>
      <c r="AO2446" s="1"/>
      <c r="AP2446" s="1"/>
      <c r="AQ2446" s="1"/>
      <c r="AR2446" s="1"/>
      <c r="AS2446" s="6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</row>
    <row r="2447" spans="1:55" x14ac:dyDescent="0.2">
      <c r="A2447" s="144">
        <f t="shared" si="1312"/>
        <v>43236</v>
      </c>
      <c r="B2447" s="2">
        <f t="shared" si="1299"/>
        <v>204222.8019803279</v>
      </c>
      <c r="C2447" s="2">
        <f t="shared" si="1313"/>
        <v>137412.89547094001</v>
      </c>
      <c r="D2447" s="68">
        <f>SUM(Y2447:Y$2557)</f>
        <v>12335.40042025</v>
      </c>
      <c r="E2447" s="68">
        <f t="shared" si="1300"/>
        <v>125077.49505069002</v>
      </c>
      <c r="F2447" s="72">
        <f t="shared" si="1290"/>
        <v>4950.95</v>
      </c>
      <c r="G2447" s="3">
        <f>IF(N2447=1,VLOOKUP(A2446,[1]Plan1!$BG$69:$BI$188,3),G2446)</f>
        <v>4961.84</v>
      </c>
      <c r="H2447" s="11">
        <f t="shared" si="1291"/>
        <v>43162</v>
      </c>
      <c r="I2447" s="11">
        <f t="shared" si="1292"/>
        <v>43193</v>
      </c>
      <c r="J2447" s="26">
        <f t="shared" si="1301"/>
        <v>2.1995778587948767E-3</v>
      </c>
      <c r="K2447" s="11">
        <f t="shared" si="1314"/>
        <v>43252</v>
      </c>
      <c r="L2447" s="11">
        <f t="shared" si="1302"/>
        <v>43252</v>
      </c>
      <c r="M2447" s="1">
        <f t="shared" si="1315"/>
        <v>21</v>
      </c>
      <c r="N2447" s="1">
        <f t="shared" si="1287"/>
        <v>10</v>
      </c>
      <c r="O2447" s="2">
        <f t="shared" si="1303"/>
        <v>1.0010468100000001</v>
      </c>
      <c r="P2447" s="10">
        <f t="shared" si="1297"/>
        <v>1.00089962</v>
      </c>
      <c r="Q2447" s="10">
        <f t="shared" si="1293"/>
        <v>1.4835812845239782</v>
      </c>
      <c r="R2447" s="2">
        <f t="shared" si="1296"/>
        <v>1.4851343100000001</v>
      </c>
      <c r="S2447" s="2">
        <f t="shared" si="1288"/>
        <v>1.4542510099999999</v>
      </c>
      <c r="T2447" s="2">
        <f t="shared" si="1304"/>
        <v>199832.84202563</v>
      </c>
      <c r="U2447" s="2">
        <f t="shared" si="1305"/>
        <v>5603.3680996529856</v>
      </c>
      <c r="V2447" s="2">
        <f t="shared" si="1306"/>
        <v>60679.384257944927</v>
      </c>
      <c r="W2447" s="2">
        <f t="shared" si="1307"/>
        <v>203695.64782853791</v>
      </c>
      <c r="X2447" s="27">
        <f t="shared" si="1308"/>
        <v>0</v>
      </c>
      <c r="Y2447" s="2">
        <f t="shared" si="1289"/>
        <v>0</v>
      </c>
      <c r="Z2447" s="67">
        <f t="shared" si="1309"/>
        <v>0</v>
      </c>
      <c r="AA2447" s="2">
        <f t="shared" si="1285"/>
        <v>0</v>
      </c>
      <c r="AB2447" s="26">
        <f t="shared" si="1316"/>
        <v>6.7299999999999999E-2</v>
      </c>
      <c r="AC2447" s="27">
        <f t="shared" si="1298"/>
        <v>10</v>
      </c>
      <c r="AD2447" s="27">
        <v>252</v>
      </c>
      <c r="AE2447" s="10">
        <f t="shared" si="1294"/>
        <v>1.0025879499999999</v>
      </c>
      <c r="AF2447" s="2">
        <f t="shared" si="1286"/>
        <v>517.15740352</v>
      </c>
      <c r="AG2447" s="2">
        <f t="shared" si="1310"/>
        <v>527.15415179000001</v>
      </c>
      <c r="AH2447" s="3" t="str">
        <f t="shared" si="1311"/>
        <v>-</v>
      </c>
      <c r="AI2447" s="4" t="str">
        <f t="shared" si="1295"/>
        <v>A+J=</v>
      </c>
      <c r="AJ2447" s="11">
        <f t="shared" si="1317"/>
        <v>43256</v>
      </c>
      <c r="AK2447" s="11"/>
      <c r="AL2447" s="4"/>
      <c r="AM2447" s="1"/>
      <c r="AN2447" s="11"/>
      <c r="AO2447" s="1"/>
      <c r="AP2447" s="1"/>
      <c r="AQ2447" s="1"/>
      <c r="AR2447" s="1"/>
      <c r="AS2447" s="6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</row>
    <row r="2448" spans="1:55" x14ac:dyDescent="0.2">
      <c r="A2448" s="144">
        <f t="shared" si="1312"/>
        <v>43237</v>
      </c>
      <c r="B2448" s="2">
        <f t="shared" si="1299"/>
        <v>204295.08348336385</v>
      </c>
      <c r="C2448" s="2">
        <f t="shared" si="1313"/>
        <v>137412.89547094001</v>
      </c>
      <c r="D2448" s="68">
        <f>SUM(Y2448:Y$2557)</f>
        <v>12335.40042025</v>
      </c>
      <c r="E2448" s="68">
        <f t="shared" si="1300"/>
        <v>125077.49505069002</v>
      </c>
      <c r="F2448" s="72">
        <f t="shared" si="1290"/>
        <v>4950.95</v>
      </c>
      <c r="G2448" s="3">
        <f>IF(N2448=1,VLOOKUP(A2447,[1]Plan1!$BG$69:$BI$188,3),G2447)</f>
        <v>4961.84</v>
      </c>
      <c r="H2448" s="11">
        <f t="shared" si="1291"/>
        <v>43162</v>
      </c>
      <c r="I2448" s="11">
        <f t="shared" si="1292"/>
        <v>43193</v>
      </c>
      <c r="J2448" s="26">
        <f t="shared" si="1301"/>
        <v>2.1995778587948767E-3</v>
      </c>
      <c r="K2448" s="11">
        <f t="shared" si="1314"/>
        <v>43252</v>
      </c>
      <c r="L2448" s="11">
        <f t="shared" si="1302"/>
        <v>43252</v>
      </c>
      <c r="M2448" s="1">
        <f t="shared" si="1315"/>
        <v>21</v>
      </c>
      <c r="N2448" s="1">
        <f t="shared" si="1287"/>
        <v>11</v>
      </c>
      <c r="O2448" s="2">
        <f t="shared" si="1303"/>
        <v>1.0011515499999999</v>
      </c>
      <c r="P2448" s="10">
        <f t="shared" si="1297"/>
        <v>1.00089962</v>
      </c>
      <c r="Q2448" s="10">
        <f t="shared" si="1293"/>
        <v>1.4835812845239782</v>
      </c>
      <c r="R2448" s="2">
        <f t="shared" si="1296"/>
        <v>1.4852897</v>
      </c>
      <c r="S2448" s="2">
        <f t="shared" si="1288"/>
        <v>1.4542510099999999</v>
      </c>
      <c r="T2448" s="2">
        <f t="shared" si="1304"/>
        <v>199832.84202563</v>
      </c>
      <c r="U2448" s="2">
        <f t="shared" si="1305"/>
        <v>5603.3680996529856</v>
      </c>
      <c r="V2448" s="2">
        <f t="shared" si="1306"/>
        <v>60698.820049900853</v>
      </c>
      <c r="W2448" s="2">
        <f t="shared" si="1307"/>
        <v>203715.08362049385</v>
      </c>
      <c r="X2448" s="27">
        <f t="shared" si="1308"/>
        <v>0</v>
      </c>
      <c r="Y2448" s="2">
        <f t="shared" si="1289"/>
        <v>0</v>
      </c>
      <c r="Z2448" s="67">
        <f t="shared" si="1309"/>
        <v>0</v>
      </c>
      <c r="AA2448" s="2">
        <f t="shared" si="1285"/>
        <v>0</v>
      </c>
      <c r="AB2448" s="26">
        <f t="shared" si="1316"/>
        <v>6.7299999999999999E-2</v>
      </c>
      <c r="AC2448" s="27">
        <f t="shared" si="1298"/>
        <v>11</v>
      </c>
      <c r="AD2448" s="27">
        <v>252</v>
      </c>
      <c r="AE2448" s="10">
        <f t="shared" si="1294"/>
        <v>1.0028471130000001</v>
      </c>
      <c r="AF2448" s="2">
        <f t="shared" si="1286"/>
        <v>568.94668234999995</v>
      </c>
      <c r="AG2448" s="2">
        <f t="shared" si="1310"/>
        <v>579.99986287000002</v>
      </c>
      <c r="AH2448" s="3" t="str">
        <f t="shared" si="1311"/>
        <v>-</v>
      </c>
      <c r="AI2448" s="4" t="str">
        <f t="shared" si="1295"/>
        <v>A+J=</v>
      </c>
      <c r="AJ2448" s="11">
        <f t="shared" si="1317"/>
        <v>43256</v>
      </c>
      <c r="AK2448" s="11"/>
      <c r="AL2448" s="4"/>
      <c r="AM2448" s="1"/>
      <c r="AN2448" s="11"/>
      <c r="AO2448" s="1"/>
      <c r="AP2448" s="1"/>
      <c r="AQ2448" s="1"/>
      <c r="AR2448" s="1"/>
      <c r="AS2448" s="6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</row>
    <row r="2449" spans="1:55" x14ac:dyDescent="0.2">
      <c r="A2449" s="144">
        <f t="shared" si="1312"/>
        <v>43238</v>
      </c>
      <c r="B2449" s="2">
        <f t="shared" si="1299"/>
        <v>204367.38996534472</v>
      </c>
      <c r="C2449" s="2">
        <f t="shared" si="1313"/>
        <v>137412.89547094001</v>
      </c>
      <c r="D2449" s="68">
        <f>SUM(Y2449:Y$2557)</f>
        <v>12335.40042025</v>
      </c>
      <c r="E2449" s="68">
        <f t="shared" si="1300"/>
        <v>125077.49505069002</v>
      </c>
      <c r="F2449" s="72">
        <f t="shared" si="1290"/>
        <v>4950.95</v>
      </c>
      <c r="G2449" s="3">
        <f>IF(N2449=1,VLOOKUP(A2448,[1]Plan1!$BG$69:$BI$188,3),G2448)</f>
        <v>4961.84</v>
      </c>
      <c r="H2449" s="11">
        <f t="shared" si="1291"/>
        <v>43162</v>
      </c>
      <c r="I2449" s="11">
        <f t="shared" si="1292"/>
        <v>43193</v>
      </c>
      <c r="J2449" s="26">
        <f t="shared" si="1301"/>
        <v>2.1995778587948767E-3</v>
      </c>
      <c r="K2449" s="11">
        <f t="shared" si="1314"/>
        <v>43252</v>
      </c>
      <c r="L2449" s="11">
        <f t="shared" si="1302"/>
        <v>43252</v>
      </c>
      <c r="M2449" s="1">
        <f t="shared" si="1315"/>
        <v>21</v>
      </c>
      <c r="N2449" s="1">
        <f t="shared" si="1287"/>
        <v>12</v>
      </c>
      <c r="O2449" s="2">
        <f t="shared" si="1303"/>
        <v>1.0012563000000001</v>
      </c>
      <c r="P2449" s="10">
        <f t="shared" si="1297"/>
        <v>1.00089962</v>
      </c>
      <c r="Q2449" s="10">
        <f t="shared" si="1293"/>
        <v>1.4835812845239782</v>
      </c>
      <c r="R2449" s="2">
        <f t="shared" si="1296"/>
        <v>1.4854451</v>
      </c>
      <c r="S2449" s="2">
        <f t="shared" si="1288"/>
        <v>1.4542510099999999</v>
      </c>
      <c r="T2449" s="2">
        <f t="shared" si="1304"/>
        <v>199832.84202563</v>
      </c>
      <c r="U2449" s="2">
        <f t="shared" si="1305"/>
        <v>5603.3680996529856</v>
      </c>
      <c r="V2449" s="2">
        <f t="shared" si="1306"/>
        <v>60718.25709263172</v>
      </c>
      <c r="W2449" s="2">
        <f t="shared" si="1307"/>
        <v>203734.52066322471</v>
      </c>
      <c r="X2449" s="27">
        <f t="shared" si="1308"/>
        <v>0</v>
      </c>
      <c r="Y2449" s="2">
        <f t="shared" si="1289"/>
        <v>0</v>
      </c>
      <c r="Z2449" s="67">
        <f t="shared" si="1309"/>
        <v>0</v>
      </c>
      <c r="AA2449" s="2">
        <f t="shared" si="1285"/>
        <v>0</v>
      </c>
      <c r="AB2449" s="26">
        <f t="shared" si="1316"/>
        <v>6.7299999999999999E-2</v>
      </c>
      <c r="AC2449" s="27">
        <f t="shared" si="1298"/>
        <v>12</v>
      </c>
      <c r="AD2449" s="27">
        <v>252</v>
      </c>
      <c r="AE2449" s="10">
        <f t="shared" si="1294"/>
        <v>1.003106343</v>
      </c>
      <c r="AF2449" s="2">
        <f t="shared" si="1286"/>
        <v>620.74934999000004</v>
      </c>
      <c r="AG2449" s="2">
        <f t="shared" si="1310"/>
        <v>632.86930212000004</v>
      </c>
      <c r="AH2449" s="3" t="str">
        <f t="shared" si="1311"/>
        <v>-</v>
      </c>
      <c r="AI2449" s="4" t="str">
        <f t="shared" si="1295"/>
        <v>A+J=</v>
      </c>
      <c r="AJ2449" s="11">
        <f t="shared" si="1317"/>
        <v>43256</v>
      </c>
      <c r="AK2449" s="11"/>
      <c r="AL2449" s="4"/>
      <c r="AM2449" s="1"/>
      <c r="AN2449" s="11"/>
      <c r="AO2449" s="1"/>
      <c r="AP2449" s="1"/>
      <c r="AQ2449" s="1"/>
      <c r="AR2449" s="1"/>
      <c r="AS2449" s="6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</row>
    <row r="2450" spans="1:55" x14ac:dyDescent="0.2">
      <c r="A2450" s="144">
        <f t="shared" si="1312"/>
        <v>43239</v>
      </c>
      <c r="B2450" s="2">
        <f t="shared" si="1299"/>
        <v>204439.7251961054</v>
      </c>
      <c r="C2450" s="2">
        <f t="shared" si="1313"/>
        <v>137412.89547094001</v>
      </c>
      <c r="D2450" s="68">
        <f>SUM(Y2450:Y$2557)</f>
        <v>12335.40042025</v>
      </c>
      <c r="E2450" s="68">
        <f t="shared" si="1300"/>
        <v>125077.49505069002</v>
      </c>
      <c r="F2450" s="72">
        <f t="shared" si="1290"/>
        <v>4950.95</v>
      </c>
      <c r="G2450" s="3">
        <f>IF(N2450=1,VLOOKUP(A2449,[1]Plan1!$BG$69:$BI$188,3),G2449)</f>
        <v>4961.84</v>
      </c>
      <c r="H2450" s="11">
        <f t="shared" si="1291"/>
        <v>43162</v>
      </c>
      <c r="I2450" s="11">
        <f t="shared" si="1292"/>
        <v>43193</v>
      </c>
      <c r="J2450" s="26">
        <f t="shared" si="1301"/>
        <v>2.1995778587948767E-3</v>
      </c>
      <c r="K2450" s="11">
        <f t="shared" si="1314"/>
        <v>43252</v>
      </c>
      <c r="L2450" s="11">
        <f t="shared" si="1302"/>
        <v>43252</v>
      </c>
      <c r="M2450" s="1">
        <f t="shared" si="1315"/>
        <v>21</v>
      </c>
      <c r="N2450" s="1">
        <f t="shared" si="1287"/>
        <v>13</v>
      </c>
      <c r="O2450" s="2">
        <f t="shared" si="1303"/>
        <v>1.00136107</v>
      </c>
      <c r="P2450" s="10">
        <f t="shared" si="1297"/>
        <v>1.00089962</v>
      </c>
      <c r="Q2450" s="10">
        <f t="shared" si="1293"/>
        <v>1.4835812845239782</v>
      </c>
      <c r="R2450" s="2">
        <f t="shared" si="1296"/>
        <v>1.4856005400000001</v>
      </c>
      <c r="S2450" s="2">
        <f t="shared" si="1288"/>
        <v>1.4542510099999999</v>
      </c>
      <c r="T2450" s="2">
        <f t="shared" si="1304"/>
        <v>199832.84202563</v>
      </c>
      <c r="U2450" s="2">
        <f t="shared" si="1305"/>
        <v>5603.3680996529856</v>
      </c>
      <c r="V2450" s="2">
        <f t="shared" si="1306"/>
        <v>60737.699138462413</v>
      </c>
      <c r="W2450" s="2">
        <f t="shared" si="1307"/>
        <v>203753.9627090554</v>
      </c>
      <c r="X2450" s="27">
        <f t="shared" si="1308"/>
        <v>0</v>
      </c>
      <c r="Y2450" s="2">
        <f t="shared" si="1289"/>
        <v>0</v>
      </c>
      <c r="Z2450" s="67">
        <f t="shared" si="1309"/>
        <v>0</v>
      </c>
      <c r="AA2450" s="2">
        <f t="shared" si="1285"/>
        <v>0</v>
      </c>
      <c r="AB2450" s="26">
        <f t="shared" si="1316"/>
        <v>6.7299999999999999E-2</v>
      </c>
      <c r="AC2450" s="27">
        <f t="shared" si="1298"/>
        <v>13</v>
      </c>
      <c r="AD2450" s="27">
        <v>252</v>
      </c>
      <c r="AE2450" s="10">
        <f t="shared" si="1294"/>
        <v>1.0033656399999999</v>
      </c>
      <c r="AF2450" s="2">
        <f t="shared" si="1286"/>
        <v>672.56540643000005</v>
      </c>
      <c r="AG2450" s="2">
        <f t="shared" si="1310"/>
        <v>685.76248705</v>
      </c>
      <c r="AH2450" s="3" t="str">
        <f t="shared" si="1311"/>
        <v>-</v>
      </c>
      <c r="AI2450" s="4" t="str">
        <f t="shared" si="1295"/>
        <v>A+J=</v>
      </c>
      <c r="AJ2450" s="11">
        <f t="shared" si="1317"/>
        <v>43256</v>
      </c>
      <c r="AK2450" s="11"/>
      <c r="AL2450" s="4"/>
      <c r="AM2450" s="1"/>
      <c r="AN2450" s="11"/>
      <c r="AO2450" s="1"/>
      <c r="AP2450" s="1"/>
      <c r="AQ2450" s="1"/>
      <c r="AR2450" s="1"/>
      <c r="AS2450" s="6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</row>
    <row r="2451" spans="1:55" x14ac:dyDescent="0.2">
      <c r="A2451" s="144">
        <f t="shared" si="1312"/>
        <v>43240</v>
      </c>
      <c r="B2451" s="2">
        <f t="shared" si="1299"/>
        <v>204439.7251961054</v>
      </c>
      <c r="C2451" s="2">
        <f t="shared" si="1313"/>
        <v>137412.89547094001</v>
      </c>
      <c r="D2451" s="68">
        <f>SUM(Y2451:Y$2557)</f>
        <v>12335.40042025</v>
      </c>
      <c r="E2451" s="68">
        <f t="shared" si="1300"/>
        <v>125077.49505069002</v>
      </c>
      <c r="F2451" s="72">
        <f t="shared" si="1290"/>
        <v>4950.95</v>
      </c>
      <c r="G2451" s="3">
        <f>IF(N2451=1,VLOOKUP(A2450,[1]Plan1!$BG$69:$BI$188,3),G2450)</f>
        <v>4961.84</v>
      </c>
      <c r="H2451" s="11">
        <f t="shared" si="1291"/>
        <v>43162</v>
      </c>
      <c r="I2451" s="11">
        <f t="shared" si="1292"/>
        <v>43193</v>
      </c>
      <c r="J2451" s="26">
        <f t="shared" si="1301"/>
        <v>2.1995778587948767E-3</v>
      </c>
      <c r="K2451" s="11">
        <f t="shared" si="1314"/>
        <v>43252</v>
      </c>
      <c r="L2451" s="11">
        <f t="shared" si="1302"/>
        <v>43252</v>
      </c>
      <c r="M2451" s="1">
        <f t="shared" si="1315"/>
        <v>21</v>
      </c>
      <c r="N2451" s="1">
        <f t="shared" si="1287"/>
        <v>13</v>
      </c>
      <c r="O2451" s="2">
        <f t="shared" si="1303"/>
        <v>1.00136107</v>
      </c>
      <c r="P2451" s="10">
        <f t="shared" si="1297"/>
        <v>1.00089962</v>
      </c>
      <c r="Q2451" s="10">
        <f t="shared" si="1293"/>
        <v>1.4835812845239782</v>
      </c>
      <c r="R2451" s="2">
        <f t="shared" si="1296"/>
        <v>1.4856005400000001</v>
      </c>
      <c r="S2451" s="2">
        <f t="shared" si="1288"/>
        <v>1.4542510099999999</v>
      </c>
      <c r="T2451" s="2">
        <f t="shared" si="1304"/>
        <v>199832.84202563</v>
      </c>
      <c r="U2451" s="2">
        <f t="shared" si="1305"/>
        <v>5603.3680996529856</v>
      </c>
      <c r="V2451" s="2">
        <f t="shared" si="1306"/>
        <v>60737.699138462413</v>
      </c>
      <c r="W2451" s="2">
        <f t="shared" si="1307"/>
        <v>203753.9627090554</v>
      </c>
      <c r="X2451" s="27">
        <f t="shared" si="1308"/>
        <v>0</v>
      </c>
      <c r="Y2451" s="2">
        <f t="shared" si="1289"/>
        <v>0</v>
      </c>
      <c r="Z2451" s="67">
        <f t="shared" si="1309"/>
        <v>0</v>
      </c>
      <c r="AA2451" s="2">
        <f t="shared" si="1285"/>
        <v>0</v>
      </c>
      <c r="AB2451" s="26">
        <f t="shared" si="1316"/>
        <v>6.7299999999999999E-2</v>
      </c>
      <c r="AC2451" s="27">
        <f t="shared" si="1298"/>
        <v>13</v>
      </c>
      <c r="AD2451" s="27">
        <v>252</v>
      </c>
      <c r="AE2451" s="10">
        <f t="shared" si="1294"/>
        <v>1.0033656399999999</v>
      </c>
      <c r="AF2451" s="2">
        <f t="shared" si="1286"/>
        <v>672.56540643000005</v>
      </c>
      <c r="AG2451" s="2">
        <f t="shared" si="1310"/>
        <v>685.76248705</v>
      </c>
      <c r="AH2451" s="3" t="str">
        <f t="shared" si="1311"/>
        <v>-</v>
      </c>
      <c r="AI2451" s="4" t="str">
        <f t="shared" si="1295"/>
        <v>A+J=</v>
      </c>
      <c r="AJ2451" s="11">
        <f t="shared" si="1317"/>
        <v>43256</v>
      </c>
      <c r="AK2451" s="11"/>
      <c r="AL2451" s="4"/>
      <c r="AM2451" s="1"/>
      <c r="AN2451" s="11"/>
      <c r="AO2451" s="1"/>
      <c r="AP2451" s="1"/>
      <c r="AQ2451" s="1"/>
      <c r="AR2451" s="1"/>
      <c r="AS2451" s="6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</row>
    <row r="2452" spans="1:55" x14ac:dyDescent="0.2">
      <c r="A2452" s="144">
        <f t="shared" si="1312"/>
        <v>43241</v>
      </c>
      <c r="B2452" s="2">
        <f t="shared" si="1299"/>
        <v>204439.7251961054</v>
      </c>
      <c r="C2452" s="2">
        <f t="shared" si="1313"/>
        <v>137412.89547094001</v>
      </c>
      <c r="D2452" s="68">
        <f>SUM(Y2452:Y$2557)</f>
        <v>12335.40042025</v>
      </c>
      <c r="E2452" s="68">
        <f t="shared" si="1300"/>
        <v>125077.49505069002</v>
      </c>
      <c r="F2452" s="72">
        <f t="shared" si="1290"/>
        <v>4950.95</v>
      </c>
      <c r="G2452" s="3">
        <f>IF(N2452=1,VLOOKUP(A2451,[1]Plan1!$BG$69:$BI$188,3),G2451)</f>
        <v>4961.84</v>
      </c>
      <c r="H2452" s="11">
        <f t="shared" si="1291"/>
        <v>43162</v>
      </c>
      <c r="I2452" s="11">
        <f t="shared" si="1292"/>
        <v>43193</v>
      </c>
      <c r="J2452" s="26">
        <f t="shared" si="1301"/>
        <v>2.1995778587948767E-3</v>
      </c>
      <c r="K2452" s="11">
        <f t="shared" si="1314"/>
        <v>43252</v>
      </c>
      <c r="L2452" s="11">
        <f t="shared" si="1302"/>
        <v>43252</v>
      </c>
      <c r="M2452" s="1">
        <f t="shared" si="1315"/>
        <v>21</v>
      </c>
      <c r="N2452" s="1">
        <f t="shared" si="1287"/>
        <v>13</v>
      </c>
      <c r="O2452" s="2">
        <f t="shared" si="1303"/>
        <v>1.00136107</v>
      </c>
      <c r="P2452" s="10">
        <f t="shared" si="1297"/>
        <v>1.00089962</v>
      </c>
      <c r="Q2452" s="10">
        <f t="shared" si="1293"/>
        <v>1.4835812845239782</v>
      </c>
      <c r="R2452" s="2">
        <f t="shared" si="1296"/>
        <v>1.4856005400000001</v>
      </c>
      <c r="S2452" s="2">
        <f t="shared" si="1288"/>
        <v>1.4542510099999999</v>
      </c>
      <c r="T2452" s="2">
        <f t="shared" si="1304"/>
        <v>199832.84202563</v>
      </c>
      <c r="U2452" s="2">
        <f t="shared" si="1305"/>
        <v>5603.3680996529856</v>
      </c>
      <c r="V2452" s="2">
        <f t="shared" si="1306"/>
        <v>60737.699138462413</v>
      </c>
      <c r="W2452" s="2">
        <f t="shared" si="1307"/>
        <v>203753.9627090554</v>
      </c>
      <c r="X2452" s="27">
        <f t="shared" si="1308"/>
        <v>0</v>
      </c>
      <c r="Y2452" s="2">
        <f t="shared" si="1289"/>
        <v>0</v>
      </c>
      <c r="Z2452" s="67">
        <f t="shared" si="1309"/>
        <v>0</v>
      </c>
      <c r="AA2452" s="2">
        <f t="shared" si="1285"/>
        <v>0</v>
      </c>
      <c r="AB2452" s="26">
        <f t="shared" si="1316"/>
        <v>6.7299999999999999E-2</v>
      </c>
      <c r="AC2452" s="27">
        <f t="shared" si="1298"/>
        <v>13</v>
      </c>
      <c r="AD2452" s="27">
        <v>252</v>
      </c>
      <c r="AE2452" s="10">
        <f t="shared" si="1294"/>
        <v>1.0033656399999999</v>
      </c>
      <c r="AF2452" s="2">
        <f t="shared" si="1286"/>
        <v>672.56540643000005</v>
      </c>
      <c r="AG2452" s="2">
        <f t="shared" si="1310"/>
        <v>685.76248705</v>
      </c>
      <c r="AH2452" s="3" t="str">
        <f t="shared" si="1311"/>
        <v>-</v>
      </c>
      <c r="AI2452" s="4" t="str">
        <f t="shared" si="1295"/>
        <v>A+J=</v>
      </c>
      <c r="AJ2452" s="11">
        <f t="shared" si="1317"/>
        <v>43256</v>
      </c>
      <c r="AK2452" s="11"/>
      <c r="AL2452" s="4"/>
      <c r="AM2452" s="1"/>
      <c r="AN2452" s="11"/>
      <c r="AO2452" s="1"/>
      <c r="AP2452" s="1"/>
      <c r="AQ2452" s="1"/>
      <c r="AR2452" s="1"/>
      <c r="AS2452" s="6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</row>
    <row r="2453" spans="1:55" x14ac:dyDescent="0.2">
      <c r="A2453" s="144">
        <f t="shared" si="1312"/>
        <v>43242</v>
      </c>
      <c r="B2453" s="2">
        <f t="shared" si="1299"/>
        <v>204512.08290690114</v>
      </c>
      <c r="C2453" s="2">
        <f t="shared" si="1313"/>
        <v>137412.89547094001</v>
      </c>
      <c r="D2453" s="68">
        <f>SUM(Y2453:Y$2557)</f>
        <v>12335.40042025</v>
      </c>
      <c r="E2453" s="68">
        <f t="shared" si="1300"/>
        <v>125077.49505069002</v>
      </c>
      <c r="F2453" s="72">
        <f t="shared" si="1290"/>
        <v>4950.95</v>
      </c>
      <c r="G2453" s="3">
        <f>IF(N2453=1,VLOOKUP(A2452,[1]Plan1!$BG$69:$BI$188,3),G2452)</f>
        <v>4961.84</v>
      </c>
      <c r="H2453" s="11">
        <f t="shared" si="1291"/>
        <v>43162</v>
      </c>
      <c r="I2453" s="11">
        <f t="shared" si="1292"/>
        <v>43193</v>
      </c>
      <c r="J2453" s="26">
        <f t="shared" si="1301"/>
        <v>2.1995778587948767E-3</v>
      </c>
      <c r="K2453" s="11">
        <f t="shared" si="1314"/>
        <v>43252</v>
      </c>
      <c r="L2453" s="11">
        <f t="shared" si="1302"/>
        <v>43252</v>
      </c>
      <c r="M2453" s="1">
        <f t="shared" si="1315"/>
        <v>21</v>
      </c>
      <c r="N2453" s="1">
        <f t="shared" si="1287"/>
        <v>14</v>
      </c>
      <c r="O2453" s="2">
        <f t="shared" si="1303"/>
        <v>1.0014658400000001</v>
      </c>
      <c r="P2453" s="10">
        <f t="shared" si="1297"/>
        <v>1.00089962</v>
      </c>
      <c r="Q2453" s="10">
        <f t="shared" si="1293"/>
        <v>1.4835812845239782</v>
      </c>
      <c r="R2453" s="2">
        <f t="shared" si="1296"/>
        <v>1.48575597</v>
      </c>
      <c r="S2453" s="2">
        <f t="shared" si="1288"/>
        <v>1.4542510099999999</v>
      </c>
      <c r="T2453" s="2">
        <f t="shared" si="1304"/>
        <v>199832.84202563</v>
      </c>
      <c r="U2453" s="2">
        <f t="shared" si="1305"/>
        <v>5603.3680996529856</v>
      </c>
      <c r="V2453" s="2">
        <f t="shared" si="1306"/>
        <v>60757.139933518134</v>
      </c>
      <c r="W2453" s="2">
        <f t="shared" si="1307"/>
        <v>203773.40350411113</v>
      </c>
      <c r="X2453" s="27">
        <f t="shared" si="1308"/>
        <v>0</v>
      </c>
      <c r="Y2453" s="2">
        <f t="shared" si="1289"/>
        <v>0</v>
      </c>
      <c r="Z2453" s="67">
        <f t="shared" si="1309"/>
        <v>0</v>
      </c>
      <c r="AA2453" s="2">
        <f t="shared" si="1285"/>
        <v>0</v>
      </c>
      <c r="AB2453" s="26">
        <f t="shared" si="1316"/>
        <v>6.7299999999999999E-2</v>
      </c>
      <c r="AC2453" s="27">
        <f t="shared" si="1298"/>
        <v>14</v>
      </c>
      <c r="AD2453" s="27">
        <v>252</v>
      </c>
      <c r="AE2453" s="10">
        <f t="shared" si="1294"/>
        <v>1.0036250040000001</v>
      </c>
      <c r="AF2453" s="2">
        <f t="shared" si="1286"/>
        <v>724.39485166999998</v>
      </c>
      <c r="AG2453" s="2">
        <f t="shared" si="1310"/>
        <v>738.67940279000004</v>
      </c>
      <c r="AH2453" s="3" t="str">
        <f t="shared" si="1311"/>
        <v>-</v>
      </c>
      <c r="AI2453" s="4" t="str">
        <f t="shared" si="1295"/>
        <v>A+J=</v>
      </c>
      <c r="AJ2453" s="11">
        <f t="shared" si="1317"/>
        <v>43256</v>
      </c>
      <c r="AK2453" s="11"/>
      <c r="AL2453" s="4"/>
      <c r="AM2453" s="1"/>
      <c r="AN2453" s="11"/>
      <c r="AO2453" s="1"/>
      <c r="AP2453" s="1"/>
      <c r="AQ2453" s="1"/>
      <c r="AR2453" s="1"/>
      <c r="AS2453" s="6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</row>
    <row r="2454" spans="1:55" x14ac:dyDescent="0.2">
      <c r="A2454" s="144">
        <f t="shared" si="1312"/>
        <v>43243</v>
      </c>
      <c r="B2454" s="2">
        <f t="shared" si="1299"/>
        <v>204584.46937883666</v>
      </c>
      <c r="C2454" s="2">
        <f t="shared" si="1313"/>
        <v>137412.89547094001</v>
      </c>
      <c r="D2454" s="68">
        <f>SUM(Y2454:Y$2557)</f>
        <v>12335.40042025</v>
      </c>
      <c r="E2454" s="68">
        <f t="shared" si="1300"/>
        <v>125077.49505069002</v>
      </c>
      <c r="F2454" s="72">
        <f t="shared" si="1290"/>
        <v>4950.95</v>
      </c>
      <c r="G2454" s="3">
        <f>IF(N2454=1,VLOOKUP(A2453,[1]Plan1!$BG$69:$BI$188,3),G2453)</f>
        <v>4961.84</v>
      </c>
      <c r="H2454" s="11">
        <f t="shared" si="1291"/>
        <v>43162</v>
      </c>
      <c r="I2454" s="11">
        <f t="shared" si="1292"/>
        <v>43193</v>
      </c>
      <c r="J2454" s="26">
        <f t="shared" si="1301"/>
        <v>2.1995778587948767E-3</v>
      </c>
      <c r="K2454" s="11">
        <f t="shared" si="1314"/>
        <v>43252</v>
      </c>
      <c r="L2454" s="11">
        <f t="shared" si="1302"/>
        <v>43252</v>
      </c>
      <c r="M2454" s="1">
        <f t="shared" si="1315"/>
        <v>21</v>
      </c>
      <c r="N2454" s="1">
        <f t="shared" si="1287"/>
        <v>15</v>
      </c>
      <c r="O2454" s="2">
        <f t="shared" si="1303"/>
        <v>1.00157063</v>
      </c>
      <c r="P2454" s="10">
        <f t="shared" si="1297"/>
        <v>1.00089962</v>
      </c>
      <c r="Q2454" s="10">
        <f t="shared" si="1293"/>
        <v>1.4835812845239782</v>
      </c>
      <c r="R2454" s="2">
        <f t="shared" si="1296"/>
        <v>1.48591144</v>
      </c>
      <c r="S2454" s="2">
        <f t="shared" si="1288"/>
        <v>1.4542510099999999</v>
      </c>
      <c r="T2454" s="2">
        <f t="shared" si="1304"/>
        <v>199832.84202563</v>
      </c>
      <c r="U2454" s="2">
        <f t="shared" si="1305"/>
        <v>5603.3680996529856</v>
      </c>
      <c r="V2454" s="2">
        <f t="shared" si="1306"/>
        <v>60776.585731673658</v>
      </c>
      <c r="W2454" s="2">
        <f t="shared" si="1307"/>
        <v>203792.84930226667</v>
      </c>
      <c r="X2454" s="27">
        <f t="shared" si="1308"/>
        <v>0</v>
      </c>
      <c r="Y2454" s="2">
        <f t="shared" si="1289"/>
        <v>0</v>
      </c>
      <c r="Z2454" s="67">
        <f t="shared" si="1309"/>
        <v>0</v>
      </c>
      <c r="AA2454" s="2">
        <f t="shared" si="1285"/>
        <v>0</v>
      </c>
      <c r="AB2454" s="26">
        <f t="shared" si="1316"/>
        <v>6.7299999999999999E-2</v>
      </c>
      <c r="AC2454" s="27">
        <f t="shared" si="1298"/>
        <v>15</v>
      </c>
      <c r="AD2454" s="27">
        <v>252</v>
      </c>
      <c r="AE2454" s="10">
        <f t="shared" si="1294"/>
        <v>1.003884435</v>
      </c>
      <c r="AF2454" s="2">
        <f t="shared" si="1286"/>
        <v>776.23768571000005</v>
      </c>
      <c r="AG2454" s="2">
        <f t="shared" si="1310"/>
        <v>791.62007657000004</v>
      </c>
      <c r="AH2454" s="3" t="str">
        <f t="shared" si="1311"/>
        <v>-</v>
      </c>
      <c r="AI2454" s="4" t="str">
        <f t="shared" si="1295"/>
        <v>A+J=</v>
      </c>
      <c r="AJ2454" s="11">
        <f t="shared" si="1317"/>
        <v>43256</v>
      </c>
      <c r="AK2454" s="11"/>
      <c r="AL2454" s="4"/>
      <c r="AM2454" s="1"/>
      <c r="AN2454" s="11"/>
      <c r="AO2454" s="1"/>
      <c r="AP2454" s="1"/>
      <c r="AQ2454" s="1"/>
      <c r="AR2454" s="1"/>
      <c r="AS2454" s="6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</row>
    <row r="2455" spans="1:55" x14ac:dyDescent="0.2">
      <c r="A2455" s="144">
        <f t="shared" si="1312"/>
        <v>43244</v>
      </c>
      <c r="B2455" s="2">
        <f t="shared" si="1299"/>
        <v>204656.88105565714</v>
      </c>
      <c r="C2455" s="2">
        <f t="shared" si="1313"/>
        <v>137412.89547094001</v>
      </c>
      <c r="D2455" s="68">
        <f>SUM(Y2455:Y$2557)</f>
        <v>12335.40042025</v>
      </c>
      <c r="E2455" s="68">
        <f t="shared" si="1300"/>
        <v>125077.49505069002</v>
      </c>
      <c r="F2455" s="72">
        <f t="shared" si="1290"/>
        <v>4950.95</v>
      </c>
      <c r="G2455" s="3">
        <f>IF(N2455=1,VLOOKUP(A2454,[1]Plan1!$BG$69:$BI$188,3),G2454)</f>
        <v>4961.84</v>
      </c>
      <c r="H2455" s="11">
        <f t="shared" si="1291"/>
        <v>43162</v>
      </c>
      <c r="I2455" s="11">
        <f t="shared" si="1292"/>
        <v>43193</v>
      </c>
      <c r="J2455" s="26">
        <f t="shared" si="1301"/>
        <v>2.1995778587948767E-3</v>
      </c>
      <c r="K2455" s="11">
        <f t="shared" si="1314"/>
        <v>43252</v>
      </c>
      <c r="L2455" s="11">
        <f t="shared" si="1302"/>
        <v>43252</v>
      </c>
      <c r="M2455" s="1">
        <f t="shared" si="1315"/>
        <v>21</v>
      </c>
      <c r="N2455" s="1">
        <f t="shared" si="1287"/>
        <v>16</v>
      </c>
      <c r="O2455" s="2">
        <f t="shared" si="1303"/>
        <v>1.0016754299999999</v>
      </c>
      <c r="P2455" s="10">
        <f t="shared" si="1297"/>
        <v>1.00089962</v>
      </c>
      <c r="Q2455" s="10">
        <f t="shared" si="1293"/>
        <v>1.4835812845239782</v>
      </c>
      <c r="R2455" s="2">
        <f t="shared" si="1296"/>
        <v>1.4860669200000001</v>
      </c>
      <c r="S2455" s="2">
        <f t="shared" si="1288"/>
        <v>1.4542510099999999</v>
      </c>
      <c r="T2455" s="2">
        <f t="shared" si="1304"/>
        <v>199832.84202563</v>
      </c>
      <c r="U2455" s="2">
        <f t="shared" si="1305"/>
        <v>5603.3680996529856</v>
      </c>
      <c r="V2455" s="2">
        <f t="shared" si="1306"/>
        <v>60796.032780604153</v>
      </c>
      <c r="W2455" s="2">
        <f t="shared" si="1307"/>
        <v>203812.29635119715</v>
      </c>
      <c r="X2455" s="27">
        <f t="shared" si="1308"/>
        <v>0</v>
      </c>
      <c r="Y2455" s="2">
        <f t="shared" si="1289"/>
        <v>0</v>
      </c>
      <c r="Z2455" s="67">
        <f t="shared" si="1309"/>
        <v>0</v>
      </c>
      <c r="AA2455" s="2">
        <f t="shared" ref="AA2455:AA2518" si="1318">IF(Z2455&gt;0,TRUNC(Z2455*T2455,8),0)</f>
        <v>0</v>
      </c>
      <c r="AB2455" s="26">
        <f t="shared" si="1316"/>
        <v>6.7299999999999999E-2</v>
      </c>
      <c r="AC2455" s="27">
        <f t="shared" si="1298"/>
        <v>16</v>
      </c>
      <c r="AD2455" s="27">
        <v>252</v>
      </c>
      <c r="AE2455" s="10">
        <f t="shared" si="1294"/>
        <v>1.004143934</v>
      </c>
      <c r="AF2455" s="2">
        <f t="shared" ref="AF2455:AF2518" si="1319">TRUNC((T2455*(AE2455-1)),8)</f>
        <v>828.09410837999997</v>
      </c>
      <c r="AG2455" s="2">
        <f t="shared" si="1310"/>
        <v>844.58470446000001</v>
      </c>
      <c r="AH2455" s="3" t="str">
        <f t="shared" si="1311"/>
        <v>-</v>
      </c>
      <c r="AI2455" s="4" t="str">
        <f t="shared" si="1295"/>
        <v>A+J=</v>
      </c>
      <c r="AJ2455" s="11">
        <f t="shared" si="1317"/>
        <v>43256</v>
      </c>
      <c r="AK2455" s="11"/>
      <c r="AL2455" s="4"/>
      <c r="AM2455" s="1"/>
      <c r="AN2455" s="11"/>
      <c r="AO2455" s="1"/>
      <c r="AP2455" s="1"/>
      <c r="AQ2455" s="1"/>
      <c r="AR2455" s="1"/>
      <c r="AS2455" s="6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</row>
    <row r="2456" spans="1:55" x14ac:dyDescent="0.2">
      <c r="A2456" s="144">
        <f t="shared" si="1312"/>
        <v>43245</v>
      </c>
      <c r="B2456" s="2">
        <f t="shared" si="1299"/>
        <v>204729.31627835764</v>
      </c>
      <c r="C2456" s="2">
        <f t="shared" si="1313"/>
        <v>137412.89547094001</v>
      </c>
      <c r="D2456" s="68">
        <f>SUM(Y2456:Y$2557)</f>
        <v>12335.40042025</v>
      </c>
      <c r="E2456" s="68">
        <f t="shared" si="1300"/>
        <v>125077.49505069002</v>
      </c>
      <c r="F2456" s="72">
        <f t="shared" si="1290"/>
        <v>4950.95</v>
      </c>
      <c r="G2456" s="3">
        <f>IF(N2456=1,VLOOKUP(A2455,[1]Plan1!$BG$69:$BI$188,3),G2455)</f>
        <v>4961.84</v>
      </c>
      <c r="H2456" s="11">
        <f t="shared" si="1291"/>
        <v>43162</v>
      </c>
      <c r="I2456" s="11">
        <f t="shared" si="1292"/>
        <v>43193</v>
      </c>
      <c r="J2456" s="26">
        <f t="shared" si="1301"/>
        <v>2.1995778587948767E-3</v>
      </c>
      <c r="K2456" s="11">
        <f t="shared" si="1314"/>
        <v>43252</v>
      </c>
      <c r="L2456" s="11">
        <f t="shared" si="1302"/>
        <v>43252</v>
      </c>
      <c r="M2456" s="1">
        <f t="shared" si="1315"/>
        <v>21</v>
      </c>
      <c r="N2456" s="1">
        <f t="shared" si="1287"/>
        <v>17</v>
      </c>
      <c r="O2456" s="2">
        <f t="shared" si="1303"/>
        <v>1.00178023</v>
      </c>
      <c r="P2456" s="10">
        <f t="shared" si="1297"/>
        <v>1.00089962</v>
      </c>
      <c r="Q2456" s="10">
        <f t="shared" si="1293"/>
        <v>1.4835812845239782</v>
      </c>
      <c r="R2456" s="2">
        <f t="shared" si="1296"/>
        <v>1.4862223999999999</v>
      </c>
      <c r="S2456" s="2">
        <f t="shared" si="1288"/>
        <v>1.4542510099999999</v>
      </c>
      <c r="T2456" s="2">
        <f t="shared" si="1304"/>
        <v>199832.84202563</v>
      </c>
      <c r="U2456" s="2">
        <f t="shared" si="1305"/>
        <v>5603.3680996529856</v>
      </c>
      <c r="V2456" s="2">
        <f t="shared" si="1306"/>
        <v>60815.479829534619</v>
      </c>
      <c r="W2456" s="2">
        <f t="shared" si="1307"/>
        <v>203831.74340012763</v>
      </c>
      <c r="X2456" s="27">
        <f t="shared" si="1308"/>
        <v>0</v>
      </c>
      <c r="Y2456" s="2">
        <f t="shared" si="1289"/>
        <v>0</v>
      </c>
      <c r="Z2456" s="67">
        <f t="shared" si="1309"/>
        <v>0</v>
      </c>
      <c r="AA2456" s="2">
        <f t="shared" si="1318"/>
        <v>0</v>
      </c>
      <c r="AB2456" s="26">
        <f t="shared" si="1316"/>
        <v>6.7299999999999999E-2</v>
      </c>
      <c r="AC2456" s="27">
        <f t="shared" si="1298"/>
        <v>17</v>
      </c>
      <c r="AD2456" s="27">
        <v>252</v>
      </c>
      <c r="AE2456" s="10">
        <f t="shared" si="1294"/>
        <v>1.0044034989999999</v>
      </c>
      <c r="AF2456" s="2">
        <f t="shared" si="1319"/>
        <v>879.96372001999998</v>
      </c>
      <c r="AG2456" s="2">
        <f t="shared" si="1310"/>
        <v>897.57287823000001</v>
      </c>
      <c r="AH2456" s="3" t="str">
        <f t="shared" si="1311"/>
        <v>-</v>
      </c>
      <c r="AI2456" s="4" t="str">
        <f t="shared" si="1295"/>
        <v>A+J=</v>
      </c>
      <c r="AJ2456" s="11">
        <f t="shared" si="1317"/>
        <v>43256</v>
      </c>
      <c r="AK2456" s="11"/>
      <c r="AL2456" s="4"/>
      <c r="AM2456" s="1"/>
      <c r="AN2456" s="11"/>
      <c r="AO2456" s="1"/>
      <c r="AP2456" s="1"/>
      <c r="AQ2456" s="1"/>
      <c r="AR2456" s="1"/>
      <c r="AS2456" s="6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</row>
    <row r="2457" spans="1:55" x14ac:dyDescent="0.2">
      <c r="A2457" s="144">
        <f t="shared" si="1312"/>
        <v>43246</v>
      </c>
      <c r="B2457" s="2">
        <f t="shared" si="1299"/>
        <v>204801.77776783801</v>
      </c>
      <c r="C2457" s="2">
        <f t="shared" si="1313"/>
        <v>137412.89547094001</v>
      </c>
      <c r="D2457" s="68">
        <f>SUM(Y2457:Y$2557)</f>
        <v>12335.40042025</v>
      </c>
      <c r="E2457" s="68">
        <f t="shared" si="1300"/>
        <v>125077.49505069002</v>
      </c>
      <c r="F2457" s="72">
        <f t="shared" si="1290"/>
        <v>4950.95</v>
      </c>
      <c r="G2457" s="3">
        <f>IF(N2457=1,VLOOKUP(A2456,[1]Plan1!$BG$69:$BI$188,3),G2456)</f>
        <v>4961.84</v>
      </c>
      <c r="H2457" s="11">
        <f t="shared" si="1291"/>
        <v>43162</v>
      </c>
      <c r="I2457" s="11">
        <f t="shared" si="1292"/>
        <v>43193</v>
      </c>
      <c r="J2457" s="26">
        <f t="shared" si="1301"/>
        <v>2.1995778587948767E-3</v>
      </c>
      <c r="K2457" s="11">
        <f t="shared" si="1314"/>
        <v>43252</v>
      </c>
      <c r="L2457" s="11">
        <f t="shared" si="1302"/>
        <v>43252</v>
      </c>
      <c r="M2457" s="1">
        <f t="shared" si="1315"/>
        <v>21</v>
      </c>
      <c r="N2457" s="1">
        <f t="shared" si="1287"/>
        <v>18</v>
      </c>
      <c r="O2457" s="2">
        <f t="shared" si="1303"/>
        <v>1.0018850500000001</v>
      </c>
      <c r="P2457" s="10">
        <f t="shared" si="1297"/>
        <v>1.00089962</v>
      </c>
      <c r="Q2457" s="10">
        <f t="shared" si="1293"/>
        <v>1.4835812845239782</v>
      </c>
      <c r="R2457" s="2">
        <f t="shared" si="1296"/>
        <v>1.4863778999999999</v>
      </c>
      <c r="S2457" s="2">
        <f t="shared" si="1288"/>
        <v>1.4542510099999999</v>
      </c>
      <c r="T2457" s="2">
        <f t="shared" si="1304"/>
        <v>199832.84202563</v>
      </c>
      <c r="U2457" s="2">
        <f t="shared" si="1305"/>
        <v>5603.3680996529856</v>
      </c>
      <c r="V2457" s="2">
        <f t="shared" si="1306"/>
        <v>60834.929380014997</v>
      </c>
      <c r="W2457" s="2">
        <f t="shared" si="1307"/>
        <v>203851.19295060801</v>
      </c>
      <c r="X2457" s="27">
        <f t="shared" si="1308"/>
        <v>0</v>
      </c>
      <c r="Y2457" s="2">
        <f t="shared" si="1289"/>
        <v>0</v>
      </c>
      <c r="Z2457" s="67">
        <f t="shared" si="1309"/>
        <v>0</v>
      </c>
      <c r="AA2457" s="2">
        <f t="shared" si="1318"/>
        <v>0</v>
      </c>
      <c r="AB2457" s="26">
        <f t="shared" si="1316"/>
        <v>6.7299999999999999E-2</v>
      </c>
      <c r="AC2457" s="27">
        <f t="shared" si="1298"/>
        <v>18</v>
      </c>
      <c r="AD2457" s="27">
        <v>252</v>
      </c>
      <c r="AE2457" s="10">
        <f t="shared" si="1294"/>
        <v>1.004663131</v>
      </c>
      <c r="AF2457" s="2">
        <f t="shared" si="1319"/>
        <v>931.84672046000003</v>
      </c>
      <c r="AG2457" s="2">
        <f t="shared" si="1310"/>
        <v>950.58481723</v>
      </c>
      <c r="AH2457" s="3" t="str">
        <f t="shared" si="1311"/>
        <v>-</v>
      </c>
      <c r="AI2457" s="4" t="str">
        <f t="shared" si="1295"/>
        <v>A+J=</v>
      </c>
      <c r="AJ2457" s="11">
        <f t="shared" si="1317"/>
        <v>43256</v>
      </c>
      <c r="AK2457" s="11"/>
      <c r="AL2457" s="4"/>
      <c r="AM2457" s="1"/>
      <c r="AN2457" s="11"/>
      <c r="AO2457" s="1"/>
      <c r="AP2457" s="1"/>
      <c r="AQ2457" s="1"/>
      <c r="AR2457" s="1"/>
      <c r="AS2457" s="6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</row>
    <row r="2458" spans="1:55" x14ac:dyDescent="0.2">
      <c r="A2458" s="144">
        <f t="shared" si="1312"/>
        <v>43247</v>
      </c>
      <c r="B2458" s="2">
        <f t="shared" si="1299"/>
        <v>204801.77776783801</v>
      </c>
      <c r="C2458" s="2">
        <f t="shared" si="1313"/>
        <v>137412.89547094001</v>
      </c>
      <c r="D2458" s="68">
        <f>SUM(Y2458:Y$2557)</f>
        <v>12335.40042025</v>
      </c>
      <c r="E2458" s="68">
        <f t="shared" si="1300"/>
        <v>125077.49505069002</v>
      </c>
      <c r="F2458" s="72">
        <f t="shared" si="1290"/>
        <v>4950.95</v>
      </c>
      <c r="G2458" s="3">
        <f>IF(N2458=1,VLOOKUP(A2457,[1]Plan1!$BG$69:$BI$188,3),G2457)</f>
        <v>4961.84</v>
      </c>
      <c r="H2458" s="11">
        <f t="shared" si="1291"/>
        <v>43162</v>
      </c>
      <c r="I2458" s="11">
        <f t="shared" si="1292"/>
        <v>43193</v>
      </c>
      <c r="J2458" s="26">
        <f t="shared" si="1301"/>
        <v>2.1995778587948767E-3</v>
      </c>
      <c r="K2458" s="11">
        <f t="shared" si="1314"/>
        <v>43252</v>
      </c>
      <c r="L2458" s="11">
        <f t="shared" si="1302"/>
        <v>43252</v>
      </c>
      <c r="M2458" s="1">
        <f t="shared" si="1315"/>
        <v>21</v>
      </c>
      <c r="N2458" s="1">
        <f t="shared" si="1287"/>
        <v>18</v>
      </c>
      <c r="O2458" s="2">
        <f t="shared" si="1303"/>
        <v>1.0018850500000001</v>
      </c>
      <c r="P2458" s="10">
        <f t="shared" si="1297"/>
        <v>1.00089962</v>
      </c>
      <c r="Q2458" s="10">
        <f t="shared" si="1293"/>
        <v>1.4835812845239782</v>
      </c>
      <c r="R2458" s="2">
        <f t="shared" si="1296"/>
        <v>1.4863778999999999</v>
      </c>
      <c r="S2458" s="2">
        <f t="shared" si="1288"/>
        <v>1.4542510099999999</v>
      </c>
      <c r="T2458" s="2">
        <f t="shared" si="1304"/>
        <v>199832.84202563</v>
      </c>
      <c r="U2458" s="2">
        <f t="shared" si="1305"/>
        <v>5603.3680996529856</v>
      </c>
      <c r="V2458" s="2">
        <f t="shared" si="1306"/>
        <v>60834.929380014997</v>
      </c>
      <c r="W2458" s="2">
        <f t="shared" si="1307"/>
        <v>203851.19295060801</v>
      </c>
      <c r="X2458" s="27">
        <f t="shared" si="1308"/>
        <v>0</v>
      </c>
      <c r="Y2458" s="2">
        <f t="shared" si="1289"/>
        <v>0</v>
      </c>
      <c r="Z2458" s="67">
        <f t="shared" si="1309"/>
        <v>0</v>
      </c>
      <c r="AA2458" s="2">
        <f t="shared" si="1318"/>
        <v>0</v>
      </c>
      <c r="AB2458" s="26">
        <f t="shared" si="1316"/>
        <v>6.7299999999999999E-2</v>
      </c>
      <c r="AC2458" s="27">
        <f t="shared" si="1298"/>
        <v>18</v>
      </c>
      <c r="AD2458" s="27">
        <v>252</v>
      </c>
      <c r="AE2458" s="10">
        <f t="shared" si="1294"/>
        <v>1.004663131</v>
      </c>
      <c r="AF2458" s="2">
        <f t="shared" si="1319"/>
        <v>931.84672046000003</v>
      </c>
      <c r="AG2458" s="2">
        <f t="shared" si="1310"/>
        <v>950.58481723</v>
      </c>
      <c r="AH2458" s="3" t="str">
        <f t="shared" si="1311"/>
        <v>-</v>
      </c>
      <c r="AI2458" s="4" t="str">
        <f t="shared" si="1295"/>
        <v>A+J=</v>
      </c>
      <c r="AJ2458" s="11">
        <f t="shared" si="1317"/>
        <v>43256</v>
      </c>
      <c r="AK2458" s="11"/>
      <c r="AL2458" s="4"/>
      <c r="AM2458" s="1"/>
      <c r="AN2458" s="11"/>
      <c r="AO2458" s="1"/>
      <c r="AP2458" s="1"/>
      <c r="AQ2458" s="1"/>
      <c r="AR2458" s="1"/>
      <c r="AS2458" s="6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</row>
    <row r="2459" spans="1:55" x14ac:dyDescent="0.2">
      <c r="A2459" s="144">
        <f t="shared" si="1312"/>
        <v>43248</v>
      </c>
      <c r="B2459" s="2">
        <f t="shared" si="1299"/>
        <v>204801.77776783801</v>
      </c>
      <c r="C2459" s="2">
        <f t="shared" si="1313"/>
        <v>137412.89547094001</v>
      </c>
      <c r="D2459" s="68">
        <f>SUM(Y2459:Y$2557)</f>
        <v>12335.40042025</v>
      </c>
      <c r="E2459" s="68">
        <f t="shared" si="1300"/>
        <v>125077.49505069002</v>
      </c>
      <c r="F2459" s="72">
        <f t="shared" si="1290"/>
        <v>4950.95</v>
      </c>
      <c r="G2459" s="3">
        <f>IF(N2459=1,VLOOKUP(A2458,[1]Plan1!$BG$69:$BI$188,3),G2458)</f>
        <v>4961.84</v>
      </c>
      <c r="H2459" s="11">
        <f t="shared" si="1291"/>
        <v>43162</v>
      </c>
      <c r="I2459" s="11">
        <f t="shared" si="1292"/>
        <v>43193</v>
      </c>
      <c r="J2459" s="26">
        <f t="shared" si="1301"/>
        <v>2.1995778587948767E-3</v>
      </c>
      <c r="K2459" s="11">
        <f t="shared" si="1314"/>
        <v>43252</v>
      </c>
      <c r="L2459" s="11">
        <f t="shared" si="1302"/>
        <v>43252</v>
      </c>
      <c r="M2459" s="1">
        <f t="shared" si="1315"/>
        <v>21</v>
      </c>
      <c r="N2459" s="1">
        <f t="shared" si="1287"/>
        <v>18</v>
      </c>
      <c r="O2459" s="2">
        <f t="shared" si="1303"/>
        <v>1.0018850500000001</v>
      </c>
      <c r="P2459" s="10">
        <f t="shared" si="1297"/>
        <v>1.00089962</v>
      </c>
      <c r="Q2459" s="10">
        <f t="shared" si="1293"/>
        <v>1.4835812845239782</v>
      </c>
      <c r="R2459" s="2">
        <f t="shared" si="1296"/>
        <v>1.4863778999999999</v>
      </c>
      <c r="S2459" s="2">
        <f t="shared" si="1288"/>
        <v>1.4542510099999999</v>
      </c>
      <c r="T2459" s="2">
        <f t="shared" si="1304"/>
        <v>199832.84202563</v>
      </c>
      <c r="U2459" s="2">
        <f t="shared" si="1305"/>
        <v>5603.3680996529856</v>
      </c>
      <c r="V2459" s="2">
        <f t="shared" si="1306"/>
        <v>60834.929380014997</v>
      </c>
      <c r="W2459" s="2">
        <f t="shared" si="1307"/>
        <v>203851.19295060801</v>
      </c>
      <c r="X2459" s="27">
        <f t="shared" si="1308"/>
        <v>0</v>
      </c>
      <c r="Y2459" s="2">
        <f t="shared" si="1289"/>
        <v>0</v>
      </c>
      <c r="Z2459" s="67">
        <f t="shared" si="1309"/>
        <v>0</v>
      </c>
      <c r="AA2459" s="2">
        <f t="shared" si="1318"/>
        <v>0</v>
      </c>
      <c r="AB2459" s="26">
        <f t="shared" si="1316"/>
        <v>6.7299999999999999E-2</v>
      </c>
      <c r="AC2459" s="27">
        <f t="shared" si="1298"/>
        <v>18</v>
      </c>
      <c r="AD2459" s="27">
        <v>252</v>
      </c>
      <c r="AE2459" s="10">
        <f t="shared" si="1294"/>
        <v>1.004663131</v>
      </c>
      <c r="AF2459" s="2">
        <f t="shared" si="1319"/>
        <v>931.84672046000003</v>
      </c>
      <c r="AG2459" s="2">
        <f t="shared" si="1310"/>
        <v>950.58481723</v>
      </c>
      <c r="AH2459" s="3" t="str">
        <f t="shared" si="1311"/>
        <v>-</v>
      </c>
      <c r="AI2459" s="4" t="str">
        <f t="shared" si="1295"/>
        <v>A+J=</v>
      </c>
      <c r="AJ2459" s="11">
        <f t="shared" si="1317"/>
        <v>43256</v>
      </c>
      <c r="AK2459" s="11"/>
      <c r="AL2459" s="4"/>
      <c r="AM2459" s="1"/>
      <c r="AN2459" s="11"/>
      <c r="AO2459" s="1"/>
      <c r="AP2459" s="1"/>
      <c r="AQ2459" s="1"/>
      <c r="AR2459" s="1"/>
      <c r="AS2459" s="6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</row>
    <row r="2460" spans="1:55" x14ac:dyDescent="0.2">
      <c r="A2460" s="144">
        <f t="shared" si="1312"/>
        <v>43249</v>
      </c>
      <c r="B2460" s="2">
        <f t="shared" si="1299"/>
        <v>204874.26699077323</v>
      </c>
      <c r="C2460" s="2">
        <f t="shared" si="1313"/>
        <v>137412.89547094001</v>
      </c>
      <c r="D2460" s="68">
        <f>SUM(Y2460:Y$2557)</f>
        <v>12335.40042025</v>
      </c>
      <c r="E2460" s="68">
        <f t="shared" si="1300"/>
        <v>125077.49505069002</v>
      </c>
      <c r="F2460" s="72">
        <f t="shared" si="1290"/>
        <v>4950.95</v>
      </c>
      <c r="G2460" s="3">
        <f>IF(N2460=1,VLOOKUP(A2459,[1]Plan1!$BG$69:$BI$188,3),G2459)</f>
        <v>4961.84</v>
      </c>
      <c r="H2460" s="11">
        <f t="shared" si="1291"/>
        <v>43162</v>
      </c>
      <c r="I2460" s="11">
        <f t="shared" si="1292"/>
        <v>43193</v>
      </c>
      <c r="J2460" s="26">
        <f t="shared" si="1301"/>
        <v>2.1995778587948767E-3</v>
      </c>
      <c r="K2460" s="11">
        <f t="shared" si="1314"/>
        <v>43252</v>
      </c>
      <c r="L2460" s="11">
        <f t="shared" si="1302"/>
        <v>43252</v>
      </c>
      <c r="M2460" s="1">
        <f t="shared" si="1315"/>
        <v>21</v>
      </c>
      <c r="N2460" s="1">
        <f t="shared" si="1287"/>
        <v>19</v>
      </c>
      <c r="O2460" s="2">
        <f t="shared" si="1303"/>
        <v>1.00198988</v>
      </c>
      <c r="P2460" s="10">
        <f t="shared" si="1297"/>
        <v>1.00089962</v>
      </c>
      <c r="Q2460" s="10">
        <f t="shared" si="1293"/>
        <v>1.4835812845239782</v>
      </c>
      <c r="R2460" s="2">
        <f t="shared" si="1296"/>
        <v>1.4865334299999999</v>
      </c>
      <c r="S2460" s="2">
        <f t="shared" si="1288"/>
        <v>1.4542510099999999</v>
      </c>
      <c r="T2460" s="2">
        <f t="shared" si="1304"/>
        <v>199832.84202563</v>
      </c>
      <c r="U2460" s="2">
        <f t="shared" si="1305"/>
        <v>5603.3680996529856</v>
      </c>
      <c r="V2460" s="2">
        <f t="shared" si="1306"/>
        <v>60854.382682820229</v>
      </c>
      <c r="W2460" s="2">
        <f t="shared" si="1307"/>
        <v>203870.64625341323</v>
      </c>
      <c r="X2460" s="27">
        <f t="shared" si="1308"/>
        <v>0</v>
      </c>
      <c r="Y2460" s="2">
        <f t="shared" si="1289"/>
        <v>0</v>
      </c>
      <c r="Z2460" s="67">
        <f t="shared" si="1309"/>
        <v>0</v>
      </c>
      <c r="AA2460" s="2">
        <f t="shared" si="1318"/>
        <v>0</v>
      </c>
      <c r="AB2460" s="26">
        <f t="shared" si="1316"/>
        <v>6.7299999999999999E-2</v>
      </c>
      <c r="AC2460" s="27">
        <f t="shared" si="1298"/>
        <v>19</v>
      </c>
      <c r="AD2460" s="27">
        <v>252</v>
      </c>
      <c r="AE2460" s="10">
        <f t="shared" si="1294"/>
        <v>1.004922831</v>
      </c>
      <c r="AF2460" s="2">
        <f t="shared" si="1319"/>
        <v>983.74330954000004</v>
      </c>
      <c r="AG2460" s="2">
        <f t="shared" si="1310"/>
        <v>1003.62073736</v>
      </c>
      <c r="AH2460" s="3" t="str">
        <f t="shared" si="1311"/>
        <v>-</v>
      </c>
      <c r="AI2460" s="4" t="str">
        <f t="shared" si="1295"/>
        <v>A+J=</v>
      </c>
      <c r="AJ2460" s="11">
        <f t="shared" si="1317"/>
        <v>43256</v>
      </c>
      <c r="AK2460" s="11"/>
      <c r="AL2460" s="4"/>
      <c r="AM2460" s="1"/>
      <c r="AN2460" s="11"/>
      <c r="AO2460" s="1"/>
      <c r="AP2460" s="1"/>
      <c r="AQ2460" s="1"/>
      <c r="AR2460" s="1"/>
      <c r="AS2460" s="6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</row>
    <row r="2461" spans="1:55" x14ac:dyDescent="0.2">
      <c r="A2461" s="144">
        <f t="shared" si="1312"/>
        <v>43250</v>
      </c>
      <c r="B2461" s="2">
        <f t="shared" si="1299"/>
        <v>204946.78103176344</v>
      </c>
      <c r="C2461" s="2">
        <f t="shared" si="1313"/>
        <v>137412.89547094001</v>
      </c>
      <c r="D2461" s="68">
        <f>SUM(Y2461:Y$2557)</f>
        <v>12335.40042025</v>
      </c>
      <c r="E2461" s="68">
        <f t="shared" si="1300"/>
        <v>125077.49505069002</v>
      </c>
      <c r="F2461" s="72">
        <f t="shared" si="1290"/>
        <v>4950.95</v>
      </c>
      <c r="G2461" s="3">
        <f>IF(N2461=1,VLOOKUP(A2460,[1]Plan1!$BG$69:$BI$188,3),G2460)</f>
        <v>4961.84</v>
      </c>
      <c r="H2461" s="11">
        <f t="shared" si="1291"/>
        <v>43162</v>
      </c>
      <c r="I2461" s="11">
        <f t="shared" si="1292"/>
        <v>43193</v>
      </c>
      <c r="J2461" s="26">
        <f t="shared" si="1301"/>
        <v>2.1995778587948767E-3</v>
      </c>
      <c r="K2461" s="11">
        <f t="shared" si="1314"/>
        <v>43252</v>
      </c>
      <c r="L2461" s="11">
        <f t="shared" si="1302"/>
        <v>43252</v>
      </c>
      <c r="M2461" s="1">
        <f t="shared" si="1315"/>
        <v>21</v>
      </c>
      <c r="N2461" s="1">
        <f t="shared" ref="N2461:N2524" si="1320">(M2461-(NETWORKDAYS(A2461,L2461,AN$137:AN$327)-1))</f>
        <v>20</v>
      </c>
      <c r="O2461" s="2">
        <f t="shared" si="1303"/>
        <v>1.0020947200000001</v>
      </c>
      <c r="P2461" s="10">
        <f t="shared" si="1297"/>
        <v>1.00089962</v>
      </c>
      <c r="Q2461" s="10">
        <f t="shared" si="1293"/>
        <v>1.4835812845239782</v>
      </c>
      <c r="R2461" s="2">
        <f t="shared" si="1296"/>
        <v>1.4866889700000001</v>
      </c>
      <c r="S2461" s="2">
        <f t="shared" si="1288"/>
        <v>1.4542510099999999</v>
      </c>
      <c r="T2461" s="2">
        <f t="shared" si="1304"/>
        <v>199832.84202563</v>
      </c>
      <c r="U2461" s="2">
        <f t="shared" si="1305"/>
        <v>5603.3680996529856</v>
      </c>
      <c r="V2461" s="2">
        <f t="shared" si="1306"/>
        <v>60873.837236400439</v>
      </c>
      <c r="W2461" s="2">
        <f t="shared" si="1307"/>
        <v>203890.10080699343</v>
      </c>
      <c r="X2461" s="27">
        <f t="shared" si="1308"/>
        <v>0</v>
      </c>
      <c r="Y2461" s="2">
        <f t="shared" si="1289"/>
        <v>0</v>
      </c>
      <c r="Z2461" s="67">
        <f t="shared" si="1309"/>
        <v>0</v>
      </c>
      <c r="AA2461" s="2">
        <f t="shared" si="1318"/>
        <v>0</v>
      </c>
      <c r="AB2461" s="26">
        <f t="shared" si="1316"/>
        <v>6.7299999999999999E-2</v>
      </c>
      <c r="AC2461" s="27">
        <f t="shared" si="1298"/>
        <v>20</v>
      </c>
      <c r="AD2461" s="27">
        <v>252</v>
      </c>
      <c r="AE2461" s="10">
        <f t="shared" si="1294"/>
        <v>1.0051825969999999</v>
      </c>
      <c r="AF2461" s="2">
        <f t="shared" si="1319"/>
        <v>1035.6530875799999</v>
      </c>
      <c r="AG2461" s="2">
        <f t="shared" si="1310"/>
        <v>1056.68022477</v>
      </c>
      <c r="AH2461" s="3" t="str">
        <f t="shared" si="1311"/>
        <v>-</v>
      </c>
      <c r="AI2461" s="4" t="str">
        <f t="shared" si="1295"/>
        <v>A+J=</v>
      </c>
      <c r="AJ2461" s="11">
        <f t="shared" si="1317"/>
        <v>43256</v>
      </c>
      <c r="AK2461" s="11"/>
      <c r="AL2461" s="4"/>
      <c r="AM2461" s="1"/>
      <c r="AN2461" s="11"/>
      <c r="AO2461" s="1"/>
      <c r="AP2461" s="1"/>
      <c r="AQ2461" s="1"/>
      <c r="AR2461" s="1"/>
      <c r="AS2461" s="6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</row>
    <row r="2462" spans="1:55" x14ac:dyDescent="0.2">
      <c r="A2462" s="144">
        <f t="shared" si="1312"/>
        <v>43251</v>
      </c>
      <c r="B2462" s="2">
        <f t="shared" si="1299"/>
        <v>205019.32030343855</v>
      </c>
      <c r="C2462" s="2">
        <f t="shared" si="1313"/>
        <v>137412.89547094001</v>
      </c>
      <c r="D2462" s="68">
        <f>SUM(Y2462:Y$2557)</f>
        <v>12335.40042025</v>
      </c>
      <c r="E2462" s="68">
        <f t="shared" si="1300"/>
        <v>125077.49505069002</v>
      </c>
      <c r="F2462" s="72">
        <f t="shared" si="1290"/>
        <v>4950.95</v>
      </c>
      <c r="G2462" s="3">
        <f>IF(N2462=1,VLOOKUP(A2461,[1]Plan1!$BG$69:$BI$188,3),G2461)</f>
        <v>4961.84</v>
      </c>
      <c r="H2462" s="11">
        <f t="shared" si="1291"/>
        <v>43162</v>
      </c>
      <c r="I2462" s="11">
        <f t="shared" si="1292"/>
        <v>43193</v>
      </c>
      <c r="J2462" s="26">
        <f t="shared" si="1301"/>
        <v>2.1995778587948767E-3</v>
      </c>
      <c r="K2462" s="11">
        <f t="shared" si="1314"/>
        <v>43252</v>
      </c>
      <c r="L2462" s="11">
        <f t="shared" si="1302"/>
        <v>43252</v>
      </c>
      <c r="M2462" s="1">
        <f t="shared" si="1315"/>
        <v>21</v>
      </c>
      <c r="N2462" s="1">
        <f t="shared" si="1320"/>
        <v>21</v>
      </c>
      <c r="O2462" s="2">
        <f t="shared" si="1303"/>
        <v>1.0021995699999999</v>
      </c>
      <c r="P2462" s="10">
        <f t="shared" si="1297"/>
        <v>1.00089962</v>
      </c>
      <c r="Q2462" s="10">
        <f t="shared" si="1293"/>
        <v>1.4835812845239782</v>
      </c>
      <c r="R2462" s="2">
        <f t="shared" si="1296"/>
        <v>1.48684452</v>
      </c>
      <c r="S2462" s="2">
        <f t="shared" ref="S2462:S2525" si="1321">IF(AND(X2462&gt;0,MONTH(A2462)=10),R2462,S2461)</f>
        <v>1.4542510099999999</v>
      </c>
      <c r="T2462" s="2">
        <f t="shared" si="1304"/>
        <v>199832.84202563</v>
      </c>
      <c r="U2462" s="2">
        <f t="shared" si="1305"/>
        <v>5603.3680996529856</v>
      </c>
      <c r="V2462" s="2">
        <f t="shared" si="1306"/>
        <v>60893.293040755561</v>
      </c>
      <c r="W2462" s="2">
        <f t="shared" si="1307"/>
        <v>203909.55661134855</v>
      </c>
      <c r="X2462" s="27">
        <f t="shared" si="1308"/>
        <v>0</v>
      </c>
      <c r="Y2462" s="2">
        <f t="shared" ref="Y2462:Y2525" si="1322">IF(X2462&gt;0,VLOOKUP(A2462,AN$12:AR$131,5),0)</f>
        <v>0</v>
      </c>
      <c r="Z2462" s="67">
        <f t="shared" si="1309"/>
        <v>0</v>
      </c>
      <c r="AA2462" s="2">
        <f t="shared" si="1318"/>
        <v>0</v>
      </c>
      <c r="AB2462" s="26">
        <f t="shared" si="1316"/>
        <v>6.7299999999999999E-2</v>
      </c>
      <c r="AC2462" s="27">
        <f t="shared" si="1298"/>
        <v>21</v>
      </c>
      <c r="AD2462" s="27">
        <v>252</v>
      </c>
      <c r="AE2462" s="10">
        <f t="shared" si="1294"/>
        <v>1.0054424310000001</v>
      </c>
      <c r="AF2462" s="2">
        <f t="shared" si="1319"/>
        <v>1087.5764542500001</v>
      </c>
      <c r="AG2462" s="2">
        <f t="shared" si="1310"/>
        <v>1109.7636920899999</v>
      </c>
      <c r="AH2462" s="3" t="str">
        <f t="shared" si="1311"/>
        <v>-</v>
      </c>
      <c r="AI2462" s="4" t="str">
        <f t="shared" si="1295"/>
        <v>A+J=</v>
      </c>
      <c r="AJ2462" s="11">
        <f t="shared" si="1317"/>
        <v>43256</v>
      </c>
      <c r="AK2462" s="11"/>
      <c r="AL2462" s="4"/>
      <c r="AM2462" s="1"/>
      <c r="AN2462" s="11"/>
      <c r="AO2462" s="1"/>
      <c r="AP2462" s="1"/>
      <c r="AQ2462" s="1"/>
      <c r="AR2462" s="1"/>
      <c r="AS2462" s="6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</row>
    <row r="2463" spans="1:55" x14ac:dyDescent="0.2">
      <c r="A2463" s="144">
        <f t="shared" si="1312"/>
        <v>43252</v>
      </c>
      <c r="B2463" s="2">
        <f t="shared" si="1299"/>
        <v>205019.32030343855</v>
      </c>
      <c r="C2463" s="2">
        <f t="shared" si="1313"/>
        <v>137412.89547094001</v>
      </c>
      <c r="D2463" s="68">
        <f>SUM(Y2463:Y$2557)</f>
        <v>12335.40042025</v>
      </c>
      <c r="E2463" s="68">
        <f t="shared" si="1300"/>
        <v>125077.49505069002</v>
      </c>
      <c r="F2463" s="72">
        <f t="shared" ref="F2463:F2526" si="1323">IF(G2463=G2462,F2462,G2462)</f>
        <v>4950.95</v>
      </c>
      <c r="G2463" s="3">
        <f>IF(N2463=1,VLOOKUP(A2462,[1]Plan1!$BG$69:$BI$188,3),G2462)</f>
        <v>4961.84</v>
      </c>
      <c r="H2463" s="11">
        <f t="shared" ref="H2463:H2526" si="1324">EDATE(I2463,-1)</f>
        <v>43162</v>
      </c>
      <c r="I2463" s="11">
        <f t="shared" ref="I2463:I2526" si="1325">IF(X2462&gt;0,EDATE(A2463,-1),+I2462)</f>
        <v>43193</v>
      </c>
      <c r="J2463" s="26">
        <f t="shared" si="1301"/>
        <v>2.1995778587948767E-3</v>
      </c>
      <c r="K2463" s="11">
        <f t="shared" si="1314"/>
        <v>43283</v>
      </c>
      <c r="L2463" s="11">
        <f t="shared" si="1302"/>
        <v>43252</v>
      </c>
      <c r="M2463" s="1">
        <f t="shared" si="1315"/>
        <v>21</v>
      </c>
      <c r="N2463" s="1">
        <f t="shared" si="1320"/>
        <v>21</v>
      </c>
      <c r="O2463" s="2">
        <f t="shared" si="1303"/>
        <v>1.0021995699999999</v>
      </c>
      <c r="P2463" s="10">
        <f t="shared" si="1297"/>
        <v>1.00089962</v>
      </c>
      <c r="Q2463" s="10">
        <f t="shared" ref="Q2463:Q2526" si="1326">IF(L2463&gt;L2462,Q2462*P2463,Q2462)</f>
        <v>1.4835812845239782</v>
      </c>
      <c r="R2463" s="2">
        <f t="shared" si="1296"/>
        <v>1.48684452</v>
      </c>
      <c r="S2463" s="2">
        <f t="shared" si="1321"/>
        <v>1.4542510099999999</v>
      </c>
      <c r="T2463" s="2">
        <f t="shared" si="1304"/>
        <v>199832.84202563</v>
      </c>
      <c r="U2463" s="2">
        <f t="shared" si="1305"/>
        <v>5603.3680996529856</v>
      </c>
      <c r="V2463" s="2">
        <f t="shared" si="1306"/>
        <v>60893.293040755561</v>
      </c>
      <c r="W2463" s="2">
        <f t="shared" si="1307"/>
        <v>203909.55661134855</v>
      </c>
      <c r="X2463" s="27">
        <f t="shared" si="1308"/>
        <v>80</v>
      </c>
      <c r="Y2463" s="2">
        <f t="shared" si="1322"/>
        <v>3083.8111721300002</v>
      </c>
      <c r="Z2463" s="67">
        <f t="shared" si="1309"/>
        <v>2.2441934300000001E-2</v>
      </c>
      <c r="AA2463" s="2">
        <f t="shared" si="1318"/>
        <v>4484.6355117200001</v>
      </c>
      <c r="AB2463" s="26">
        <f t="shared" si="1316"/>
        <v>6.7299999999999999E-2</v>
      </c>
      <c r="AC2463" s="27">
        <f t="shared" si="1298"/>
        <v>21</v>
      </c>
      <c r="AD2463" s="27">
        <v>252</v>
      </c>
      <c r="AE2463" s="10">
        <f t="shared" ref="AE2463:AE2526" si="1327">ROUND((1+AB2463)^TRUNC((AC2463/AD2463),9),9)</f>
        <v>1.0054424310000001</v>
      </c>
      <c r="AF2463" s="2">
        <f t="shared" si="1319"/>
        <v>1087.5764542500001</v>
      </c>
      <c r="AG2463" s="2">
        <f t="shared" si="1310"/>
        <v>1109.7636920899999</v>
      </c>
      <c r="AH2463" s="3">
        <f t="shared" si="1311"/>
        <v>5572.2119659700002</v>
      </c>
      <c r="AI2463" s="4" t="str">
        <f t="shared" si="1295"/>
        <v>A+J=</v>
      </c>
      <c r="AJ2463" s="11">
        <f t="shared" si="1317"/>
        <v>43256</v>
      </c>
      <c r="AK2463" s="11"/>
      <c r="AL2463" s="4"/>
      <c r="AM2463" s="1"/>
      <c r="AN2463" s="11"/>
      <c r="AO2463" s="1"/>
      <c r="AP2463" s="1"/>
      <c r="AQ2463" s="1"/>
      <c r="AR2463" s="1"/>
      <c r="AS2463" s="6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</row>
    <row r="2464" spans="1:55" x14ac:dyDescent="0.2">
      <c r="A2464" s="144">
        <f t="shared" si="1312"/>
        <v>43253</v>
      </c>
      <c r="B2464" s="2">
        <f t="shared" si="1299"/>
        <v>199511.83854212504</v>
      </c>
      <c r="C2464" s="2">
        <f t="shared" si="1313"/>
        <v>134329.08429880999</v>
      </c>
      <c r="D2464" s="68">
        <f>SUM(Y2464:Y$2557)</f>
        <v>9251.5892481200008</v>
      </c>
      <c r="E2464" s="68">
        <f t="shared" si="1300"/>
        <v>125077.49505068999</v>
      </c>
      <c r="F2464" s="72">
        <f t="shared" si="1323"/>
        <v>4961.84</v>
      </c>
      <c r="G2464" s="3">
        <f>IF(N2464=1,VLOOKUP(A2463,[1]Plan1!$BG$69:$BI$188,3),G2463)</f>
        <v>4981.6899999999996</v>
      </c>
      <c r="H2464" s="11">
        <f t="shared" si="1324"/>
        <v>43192</v>
      </c>
      <c r="I2464" s="11">
        <f t="shared" si="1325"/>
        <v>43222</v>
      </c>
      <c r="J2464" s="26">
        <f t="shared" si="1301"/>
        <v>4.0005320606870676E-3</v>
      </c>
      <c r="K2464" s="11">
        <f t="shared" si="1314"/>
        <v>43283</v>
      </c>
      <c r="L2464" s="11">
        <f t="shared" si="1302"/>
        <v>43283</v>
      </c>
      <c r="M2464" s="1">
        <f t="shared" si="1315"/>
        <v>21</v>
      </c>
      <c r="N2464" s="1">
        <f t="shared" si="1320"/>
        <v>1</v>
      </c>
      <c r="O2464" s="2">
        <f t="shared" si="1303"/>
        <v>1.00019013</v>
      </c>
      <c r="P2464" s="10">
        <f t="shared" si="1297"/>
        <v>1.0021995699999999</v>
      </c>
      <c r="Q2464" s="10">
        <f t="shared" si="1326"/>
        <v>1.4868445254099785</v>
      </c>
      <c r="R2464" s="2">
        <f t="shared" si="1296"/>
        <v>1.4871272099999999</v>
      </c>
      <c r="S2464" s="2">
        <f t="shared" si="1321"/>
        <v>1.4542510099999999</v>
      </c>
      <c r="T2464" s="2">
        <f t="shared" si="1304"/>
        <v>195348.20651392001</v>
      </c>
      <c r="U2464" s="2">
        <f t="shared" si="1305"/>
        <v>4202.5437600636496</v>
      </c>
      <c r="V2464" s="2">
        <f t="shared" si="1306"/>
        <v>60928.651197831416</v>
      </c>
      <c r="W2464" s="2">
        <f t="shared" si="1307"/>
        <v>199460.27925670505</v>
      </c>
      <c r="X2464" s="27">
        <f t="shared" si="1308"/>
        <v>0</v>
      </c>
      <c r="Y2464" s="2">
        <f t="shared" si="1322"/>
        <v>0</v>
      </c>
      <c r="Z2464" s="67">
        <f t="shared" si="1309"/>
        <v>0</v>
      </c>
      <c r="AA2464" s="2">
        <f t="shared" si="1318"/>
        <v>0</v>
      </c>
      <c r="AB2464" s="26">
        <f t="shared" si="1316"/>
        <v>6.7299999999999999E-2</v>
      </c>
      <c r="AC2464" s="27">
        <f t="shared" si="1298"/>
        <v>1</v>
      </c>
      <c r="AD2464" s="27">
        <v>252</v>
      </c>
      <c r="AE2464" s="10">
        <f t="shared" si="1327"/>
        <v>1.0002584940000001</v>
      </c>
      <c r="AF2464" s="2">
        <f t="shared" si="1319"/>
        <v>50.496339290000002</v>
      </c>
      <c r="AG2464" s="2">
        <f t="shared" si="1310"/>
        <v>51.559285420000002</v>
      </c>
      <c r="AH2464" s="3" t="str">
        <f t="shared" si="1311"/>
        <v>-</v>
      </c>
      <c r="AI2464" s="4" t="str">
        <f t="shared" si="1295"/>
        <v>A+J=</v>
      </c>
      <c r="AJ2464" s="11">
        <f t="shared" si="1317"/>
        <v>43285</v>
      </c>
      <c r="AK2464" s="11"/>
      <c r="AL2464" s="4"/>
      <c r="AM2464" s="1"/>
      <c r="AN2464" s="11"/>
      <c r="AO2464" s="1"/>
      <c r="AP2464" s="1"/>
      <c r="AQ2464" s="1"/>
      <c r="AR2464" s="1"/>
      <c r="AS2464" s="6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</row>
    <row r="2465" spans="1:55" x14ac:dyDescent="0.2">
      <c r="A2465" s="144">
        <f t="shared" si="1312"/>
        <v>43254</v>
      </c>
      <c r="B2465" s="2">
        <f t="shared" si="1299"/>
        <v>199511.83854212504</v>
      </c>
      <c r="C2465" s="2">
        <f t="shared" si="1313"/>
        <v>134329.08429880999</v>
      </c>
      <c r="D2465" s="68">
        <f>SUM(Y2465:Y$2557)</f>
        <v>9251.5892481200008</v>
      </c>
      <c r="E2465" s="68">
        <f t="shared" si="1300"/>
        <v>125077.49505068999</v>
      </c>
      <c r="F2465" s="72">
        <f t="shared" si="1323"/>
        <v>4961.84</v>
      </c>
      <c r="G2465" s="3">
        <f>IF(N2465=1,VLOOKUP(A2464,[1]Plan1!$BG$69:$BI$188,3),G2464)</f>
        <v>4981.6899999999996</v>
      </c>
      <c r="H2465" s="11">
        <f t="shared" si="1324"/>
        <v>43192</v>
      </c>
      <c r="I2465" s="11">
        <f t="shared" si="1325"/>
        <v>43222</v>
      </c>
      <c r="J2465" s="26">
        <f t="shared" si="1301"/>
        <v>4.0005320606870676E-3</v>
      </c>
      <c r="K2465" s="11">
        <f t="shared" si="1314"/>
        <v>43283</v>
      </c>
      <c r="L2465" s="11">
        <f t="shared" si="1302"/>
        <v>43283</v>
      </c>
      <c r="M2465" s="1">
        <f t="shared" si="1315"/>
        <v>21</v>
      </c>
      <c r="N2465" s="1">
        <f t="shared" si="1320"/>
        <v>1</v>
      </c>
      <c r="O2465" s="2">
        <f t="shared" si="1303"/>
        <v>1.00019013</v>
      </c>
      <c r="P2465" s="10">
        <f t="shared" si="1297"/>
        <v>1.0021995699999999</v>
      </c>
      <c r="Q2465" s="10">
        <f t="shared" si="1326"/>
        <v>1.4868445254099785</v>
      </c>
      <c r="R2465" s="2">
        <f t="shared" si="1296"/>
        <v>1.4871272099999999</v>
      </c>
      <c r="S2465" s="2">
        <f t="shared" si="1321"/>
        <v>1.4542510099999999</v>
      </c>
      <c r="T2465" s="2">
        <f t="shared" si="1304"/>
        <v>195348.20651392001</v>
      </c>
      <c r="U2465" s="2">
        <f t="shared" si="1305"/>
        <v>4202.5437600636496</v>
      </c>
      <c r="V2465" s="2">
        <f t="shared" si="1306"/>
        <v>60928.651197831416</v>
      </c>
      <c r="W2465" s="2">
        <f t="shared" si="1307"/>
        <v>199460.27925670505</v>
      </c>
      <c r="X2465" s="27">
        <f t="shared" si="1308"/>
        <v>0</v>
      </c>
      <c r="Y2465" s="2">
        <f t="shared" si="1322"/>
        <v>0</v>
      </c>
      <c r="Z2465" s="67">
        <f t="shared" si="1309"/>
        <v>0</v>
      </c>
      <c r="AA2465" s="2">
        <f t="shared" si="1318"/>
        <v>0</v>
      </c>
      <c r="AB2465" s="26">
        <f t="shared" si="1316"/>
        <v>6.7299999999999999E-2</v>
      </c>
      <c r="AC2465" s="27">
        <f t="shared" si="1298"/>
        <v>1</v>
      </c>
      <c r="AD2465" s="27">
        <v>252</v>
      </c>
      <c r="AE2465" s="10">
        <f t="shared" si="1327"/>
        <v>1.0002584940000001</v>
      </c>
      <c r="AF2465" s="2">
        <f t="shared" si="1319"/>
        <v>50.496339290000002</v>
      </c>
      <c r="AG2465" s="2">
        <f t="shared" si="1310"/>
        <v>51.559285420000002</v>
      </c>
      <c r="AH2465" s="3" t="str">
        <f t="shared" si="1311"/>
        <v>-</v>
      </c>
      <c r="AI2465" s="4" t="str">
        <f t="shared" si="1295"/>
        <v>A+J=</v>
      </c>
      <c r="AJ2465" s="11">
        <f t="shared" si="1317"/>
        <v>43285</v>
      </c>
      <c r="AK2465" s="11"/>
      <c r="AL2465" s="4"/>
      <c r="AM2465" s="1"/>
      <c r="AN2465" s="11"/>
      <c r="AO2465" s="1"/>
      <c r="AP2465" s="1"/>
      <c r="AQ2465" s="1"/>
      <c r="AR2465" s="1"/>
      <c r="AS2465" s="6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</row>
    <row r="2466" spans="1:55" x14ac:dyDescent="0.2">
      <c r="A2466" s="144">
        <f t="shared" si="1312"/>
        <v>43255</v>
      </c>
      <c r="B2466" s="2">
        <f t="shared" si="1299"/>
        <v>199511.83854212504</v>
      </c>
      <c r="C2466" s="2">
        <f t="shared" si="1313"/>
        <v>134329.08429880999</v>
      </c>
      <c r="D2466" s="68">
        <f>SUM(Y2466:Y$2557)</f>
        <v>9251.5892481200008</v>
      </c>
      <c r="E2466" s="68">
        <f t="shared" si="1300"/>
        <v>125077.49505068999</v>
      </c>
      <c r="F2466" s="72">
        <f t="shared" si="1323"/>
        <v>4961.84</v>
      </c>
      <c r="G2466" s="3">
        <f>IF(N2466=1,VLOOKUP(A2465,[1]Plan1!$BG$69:$BI$188,3),G2465)</f>
        <v>4981.6899999999996</v>
      </c>
      <c r="H2466" s="11">
        <f t="shared" si="1324"/>
        <v>43192</v>
      </c>
      <c r="I2466" s="11">
        <f t="shared" si="1325"/>
        <v>43222</v>
      </c>
      <c r="J2466" s="26">
        <f t="shared" si="1301"/>
        <v>4.0005320606870676E-3</v>
      </c>
      <c r="K2466" s="11">
        <f t="shared" si="1314"/>
        <v>43283</v>
      </c>
      <c r="L2466" s="11">
        <f t="shared" si="1302"/>
        <v>43283</v>
      </c>
      <c r="M2466" s="1">
        <f t="shared" si="1315"/>
        <v>21</v>
      </c>
      <c r="N2466" s="1">
        <f t="shared" si="1320"/>
        <v>1</v>
      </c>
      <c r="O2466" s="2">
        <f t="shared" si="1303"/>
        <v>1.00019013</v>
      </c>
      <c r="P2466" s="10">
        <f t="shared" si="1297"/>
        <v>1.0021995699999999</v>
      </c>
      <c r="Q2466" s="10">
        <f t="shared" si="1326"/>
        <v>1.4868445254099785</v>
      </c>
      <c r="R2466" s="2">
        <f t="shared" si="1296"/>
        <v>1.4871272099999999</v>
      </c>
      <c r="S2466" s="2">
        <f t="shared" si="1321"/>
        <v>1.4542510099999999</v>
      </c>
      <c r="T2466" s="2">
        <f t="shared" si="1304"/>
        <v>195348.20651392001</v>
      </c>
      <c r="U2466" s="2">
        <f t="shared" si="1305"/>
        <v>4202.5437600636496</v>
      </c>
      <c r="V2466" s="2">
        <f t="shared" si="1306"/>
        <v>60928.651197831416</v>
      </c>
      <c r="W2466" s="2">
        <f t="shared" si="1307"/>
        <v>199460.27925670505</v>
      </c>
      <c r="X2466" s="27">
        <f t="shared" si="1308"/>
        <v>0</v>
      </c>
      <c r="Y2466" s="2">
        <f t="shared" si="1322"/>
        <v>0</v>
      </c>
      <c r="Z2466" s="67">
        <f t="shared" si="1309"/>
        <v>0</v>
      </c>
      <c r="AA2466" s="2">
        <f t="shared" si="1318"/>
        <v>0</v>
      </c>
      <c r="AB2466" s="26">
        <f t="shared" si="1316"/>
        <v>6.7299999999999999E-2</v>
      </c>
      <c r="AC2466" s="27">
        <f t="shared" si="1298"/>
        <v>1</v>
      </c>
      <c r="AD2466" s="27">
        <v>252</v>
      </c>
      <c r="AE2466" s="10">
        <f t="shared" si="1327"/>
        <v>1.0002584940000001</v>
      </c>
      <c r="AF2466" s="2">
        <f t="shared" si="1319"/>
        <v>50.496339290000002</v>
      </c>
      <c r="AG2466" s="2">
        <f t="shared" si="1310"/>
        <v>51.559285420000002</v>
      </c>
      <c r="AH2466" s="3" t="str">
        <f t="shared" si="1311"/>
        <v>-</v>
      </c>
      <c r="AI2466" s="4" t="str">
        <f t="shared" ref="AI2466:AI2529" si="1328">AI2465</f>
        <v>A+J=</v>
      </c>
      <c r="AJ2466" s="11">
        <f t="shared" si="1317"/>
        <v>43285</v>
      </c>
      <c r="AK2466" s="11"/>
      <c r="AL2466" s="4"/>
      <c r="AM2466" s="1"/>
      <c r="AN2466" s="11"/>
      <c r="AO2466" s="1"/>
      <c r="AP2466" s="1"/>
      <c r="AQ2466" s="1"/>
      <c r="AR2466" s="1"/>
      <c r="AS2466" s="6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</row>
    <row r="2467" spans="1:55" x14ac:dyDescent="0.2">
      <c r="A2467" s="144">
        <f t="shared" si="1312"/>
        <v>43256</v>
      </c>
      <c r="B2467" s="2">
        <f t="shared" si="1299"/>
        <v>199598.79764195054</v>
      </c>
      <c r="C2467" s="2">
        <f t="shared" si="1313"/>
        <v>134329.08429880999</v>
      </c>
      <c r="D2467" s="68">
        <f>SUM(Y2467:Y$2557)</f>
        <v>9251.5892481200008</v>
      </c>
      <c r="E2467" s="68">
        <f t="shared" si="1300"/>
        <v>125077.49505068999</v>
      </c>
      <c r="F2467" s="72">
        <f t="shared" si="1323"/>
        <v>4961.84</v>
      </c>
      <c r="G2467" s="3">
        <f>IF(N2467=1,VLOOKUP(A2466,[1]Plan1!$BG$69:$BI$188,3),G2466)</f>
        <v>4981.6899999999996</v>
      </c>
      <c r="H2467" s="11">
        <f t="shared" si="1324"/>
        <v>43192</v>
      </c>
      <c r="I2467" s="11">
        <f t="shared" si="1325"/>
        <v>43222</v>
      </c>
      <c r="J2467" s="26">
        <f t="shared" si="1301"/>
        <v>4.0005320606870676E-3</v>
      </c>
      <c r="K2467" s="11">
        <f t="shared" si="1314"/>
        <v>43283</v>
      </c>
      <c r="L2467" s="11">
        <f t="shared" si="1302"/>
        <v>43283</v>
      </c>
      <c r="M2467" s="1">
        <f t="shared" si="1315"/>
        <v>21</v>
      </c>
      <c r="N2467" s="1">
        <f t="shared" si="1320"/>
        <v>2</v>
      </c>
      <c r="O2467" s="2">
        <f t="shared" si="1303"/>
        <v>1.0003803099999999</v>
      </c>
      <c r="P2467" s="10">
        <f t="shared" si="1297"/>
        <v>1.0021995699999999</v>
      </c>
      <c r="Q2467" s="10">
        <f t="shared" si="1326"/>
        <v>1.4868445254099785</v>
      </c>
      <c r="R2467" s="2">
        <f t="shared" si="1296"/>
        <v>1.48740998</v>
      </c>
      <c r="S2467" s="2">
        <f t="shared" si="1321"/>
        <v>1.4542510099999999</v>
      </c>
      <c r="T2467" s="2">
        <f t="shared" si="1304"/>
        <v>195348.20651392001</v>
      </c>
      <c r="U2467" s="2">
        <f t="shared" si="1305"/>
        <v>4202.5437600636496</v>
      </c>
      <c r="V2467" s="2">
        <f t="shared" si="1306"/>
        <v>60964.019361106912</v>
      </c>
      <c r="W2467" s="2">
        <f t="shared" si="1307"/>
        <v>199495.64741998055</v>
      </c>
      <c r="X2467" s="27">
        <f t="shared" si="1308"/>
        <v>0</v>
      </c>
      <c r="Y2467" s="2">
        <f t="shared" si="1322"/>
        <v>0</v>
      </c>
      <c r="Z2467" s="67">
        <f t="shared" si="1309"/>
        <v>0</v>
      </c>
      <c r="AA2467" s="2">
        <f t="shared" si="1318"/>
        <v>0</v>
      </c>
      <c r="AB2467" s="26">
        <f t="shared" si="1316"/>
        <v>6.7299999999999999E-2</v>
      </c>
      <c r="AC2467" s="27">
        <f t="shared" si="1298"/>
        <v>2</v>
      </c>
      <c r="AD2467" s="27">
        <v>252</v>
      </c>
      <c r="AE2467" s="10">
        <f t="shared" si="1327"/>
        <v>1.000517055</v>
      </c>
      <c r="AF2467" s="2">
        <f t="shared" si="1319"/>
        <v>101.00576691000001</v>
      </c>
      <c r="AG2467" s="2">
        <f t="shared" si="1310"/>
        <v>103.15022197</v>
      </c>
      <c r="AH2467" s="3" t="str">
        <f t="shared" si="1311"/>
        <v>-</v>
      </c>
      <c r="AI2467" s="4" t="str">
        <f t="shared" si="1328"/>
        <v>A+J=</v>
      </c>
      <c r="AJ2467" s="11">
        <f t="shared" si="1317"/>
        <v>43285</v>
      </c>
      <c r="AK2467" s="11"/>
      <c r="AL2467" s="4"/>
      <c r="AM2467" s="1"/>
      <c r="AN2467" s="11"/>
      <c r="AO2467" s="1"/>
      <c r="AP2467" s="1"/>
      <c r="AQ2467" s="1"/>
      <c r="AR2467" s="1"/>
      <c r="AS2467" s="6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</row>
    <row r="2468" spans="1:55" x14ac:dyDescent="0.2">
      <c r="A2468" s="144">
        <f t="shared" si="1312"/>
        <v>43257</v>
      </c>
      <c r="B2468" s="2">
        <f t="shared" si="1299"/>
        <v>199685.79340699586</v>
      </c>
      <c r="C2468" s="2">
        <f t="shared" si="1313"/>
        <v>134329.08429880999</v>
      </c>
      <c r="D2468" s="68">
        <f>SUM(Y2468:Y$2557)</f>
        <v>9251.5892481200008</v>
      </c>
      <c r="E2468" s="68">
        <f t="shared" si="1300"/>
        <v>125077.49505068999</v>
      </c>
      <c r="F2468" s="72">
        <f t="shared" si="1323"/>
        <v>4961.84</v>
      </c>
      <c r="G2468" s="3">
        <f>IF(N2468=1,VLOOKUP(A2467,[1]Plan1!$BG$69:$BI$188,3),G2467)</f>
        <v>4981.6899999999996</v>
      </c>
      <c r="H2468" s="11">
        <f t="shared" si="1324"/>
        <v>43192</v>
      </c>
      <c r="I2468" s="11">
        <f t="shared" si="1325"/>
        <v>43222</v>
      </c>
      <c r="J2468" s="26">
        <f t="shared" si="1301"/>
        <v>4.0005320606870676E-3</v>
      </c>
      <c r="K2468" s="11">
        <f t="shared" si="1314"/>
        <v>43283</v>
      </c>
      <c r="L2468" s="11">
        <f t="shared" si="1302"/>
        <v>43283</v>
      </c>
      <c r="M2468" s="1">
        <f t="shared" si="1315"/>
        <v>21</v>
      </c>
      <c r="N2468" s="1">
        <f t="shared" si="1320"/>
        <v>3</v>
      </c>
      <c r="O2468" s="2">
        <f t="shared" si="1303"/>
        <v>1.0005705199999999</v>
      </c>
      <c r="P2468" s="10">
        <f t="shared" si="1297"/>
        <v>1.0021995699999999</v>
      </c>
      <c r="Q2468" s="10">
        <f t="shared" si="1326"/>
        <v>1.4868445254099785</v>
      </c>
      <c r="R2468" s="2">
        <f t="shared" si="1296"/>
        <v>1.4876927900000001</v>
      </c>
      <c r="S2468" s="2">
        <f t="shared" si="1321"/>
        <v>1.4542510099999999</v>
      </c>
      <c r="T2468" s="2">
        <f t="shared" si="1304"/>
        <v>195348.20651392001</v>
      </c>
      <c r="U2468" s="2">
        <f t="shared" si="1305"/>
        <v>4202.5437600636496</v>
      </c>
      <c r="V2468" s="2">
        <f t="shared" si="1306"/>
        <v>60999.392527482203</v>
      </c>
      <c r="W2468" s="2">
        <f t="shared" si="1307"/>
        <v>199531.02058635585</v>
      </c>
      <c r="X2468" s="27">
        <f t="shared" si="1308"/>
        <v>0</v>
      </c>
      <c r="Y2468" s="2">
        <f t="shared" si="1322"/>
        <v>0</v>
      </c>
      <c r="Z2468" s="67">
        <f t="shared" si="1309"/>
        <v>0</v>
      </c>
      <c r="AA2468" s="2">
        <f t="shared" si="1318"/>
        <v>0</v>
      </c>
      <c r="AB2468" s="26">
        <f t="shared" si="1316"/>
        <v>6.7299999999999999E-2</v>
      </c>
      <c r="AC2468" s="27">
        <f t="shared" si="1298"/>
        <v>3</v>
      </c>
      <c r="AD2468" s="27">
        <v>252</v>
      </c>
      <c r="AE2468" s="10">
        <f t="shared" si="1327"/>
        <v>1.0007756830000001</v>
      </c>
      <c r="AF2468" s="2">
        <f t="shared" si="1319"/>
        <v>151.52828287</v>
      </c>
      <c r="AG2468" s="2">
        <f t="shared" si="1310"/>
        <v>154.77282063999999</v>
      </c>
      <c r="AH2468" s="3" t="str">
        <f t="shared" si="1311"/>
        <v>-</v>
      </c>
      <c r="AI2468" s="4" t="str">
        <f t="shared" si="1328"/>
        <v>A+J=</v>
      </c>
      <c r="AJ2468" s="11">
        <f t="shared" si="1317"/>
        <v>43285</v>
      </c>
      <c r="AK2468" s="11"/>
      <c r="AL2468" s="4"/>
      <c r="AM2468" s="1"/>
      <c r="AN2468" s="11"/>
      <c r="AO2468" s="1"/>
      <c r="AP2468" s="1"/>
      <c r="AQ2468" s="1"/>
      <c r="AR2468" s="1"/>
      <c r="AS2468" s="6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</row>
    <row r="2469" spans="1:55" x14ac:dyDescent="0.2">
      <c r="A2469" s="144">
        <f t="shared" si="1312"/>
        <v>43258</v>
      </c>
      <c r="B2469" s="2">
        <f t="shared" si="1299"/>
        <v>199772.82940487575</v>
      </c>
      <c r="C2469" s="2">
        <f t="shared" si="1313"/>
        <v>134329.08429880999</v>
      </c>
      <c r="D2469" s="68">
        <f>SUM(Y2469:Y$2557)</f>
        <v>9251.5892481200008</v>
      </c>
      <c r="E2469" s="68">
        <f t="shared" si="1300"/>
        <v>125077.49505068999</v>
      </c>
      <c r="F2469" s="72">
        <f t="shared" si="1323"/>
        <v>4961.84</v>
      </c>
      <c r="G2469" s="3">
        <f>IF(N2469=1,VLOOKUP(A2468,[1]Plan1!$BG$69:$BI$188,3),G2468)</f>
        <v>4981.6899999999996</v>
      </c>
      <c r="H2469" s="11">
        <f t="shared" si="1324"/>
        <v>43192</v>
      </c>
      <c r="I2469" s="11">
        <f t="shared" si="1325"/>
        <v>43222</v>
      </c>
      <c r="J2469" s="26">
        <f t="shared" si="1301"/>
        <v>4.0005320606870676E-3</v>
      </c>
      <c r="K2469" s="11">
        <f t="shared" si="1314"/>
        <v>43283</v>
      </c>
      <c r="L2469" s="11">
        <f t="shared" si="1302"/>
        <v>43283</v>
      </c>
      <c r="M2469" s="1">
        <f t="shared" si="1315"/>
        <v>21</v>
      </c>
      <c r="N2469" s="1">
        <f t="shared" si="1320"/>
        <v>4</v>
      </c>
      <c r="O2469" s="2">
        <f t="shared" si="1303"/>
        <v>1.0007607700000001</v>
      </c>
      <c r="P2469" s="10">
        <f t="shared" si="1297"/>
        <v>1.0021995699999999</v>
      </c>
      <c r="Q2469" s="10">
        <f t="shared" si="1326"/>
        <v>1.4868445254099785</v>
      </c>
      <c r="R2469" s="2">
        <f t="shared" si="1296"/>
        <v>1.48797567</v>
      </c>
      <c r="S2469" s="2">
        <f t="shared" si="1321"/>
        <v>1.4542510099999999</v>
      </c>
      <c r="T2469" s="2">
        <f t="shared" si="1304"/>
        <v>195348.20651392001</v>
      </c>
      <c r="U2469" s="2">
        <f t="shared" si="1305"/>
        <v>4202.5437600636496</v>
      </c>
      <c r="V2469" s="2">
        <f t="shared" si="1306"/>
        <v>61034.774449282129</v>
      </c>
      <c r="W2469" s="2">
        <f t="shared" si="1307"/>
        <v>199566.40250815576</v>
      </c>
      <c r="X2469" s="27">
        <f t="shared" si="1308"/>
        <v>0</v>
      </c>
      <c r="Y2469" s="2">
        <f t="shared" si="1322"/>
        <v>0</v>
      </c>
      <c r="Z2469" s="67">
        <f t="shared" si="1309"/>
        <v>0</v>
      </c>
      <c r="AA2469" s="2">
        <f t="shared" si="1318"/>
        <v>0</v>
      </c>
      <c r="AB2469" s="26">
        <f t="shared" si="1316"/>
        <v>6.7299999999999999E-2</v>
      </c>
      <c r="AC2469" s="27">
        <f t="shared" si="1298"/>
        <v>4</v>
      </c>
      <c r="AD2469" s="27">
        <v>252</v>
      </c>
      <c r="AE2469" s="10">
        <f t="shared" si="1327"/>
        <v>1.0010343770000001</v>
      </c>
      <c r="AF2469" s="2">
        <f t="shared" si="1319"/>
        <v>202.06369179999999</v>
      </c>
      <c r="AG2469" s="2">
        <f t="shared" si="1310"/>
        <v>206.42689672</v>
      </c>
      <c r="AH2469" s="3" t="str">
        <f t="shared" si="1311"/>
        <v>-</v>
      </c>
      <c r="AI2469" s="4" t="str">
        <f t="shared" si="1328"/>
        <v>A+J=</v>
      </c>
      <c r="AJ2469" s="11">
        <f t="shared" si="1317"/>
        <v>43285</v>
      </c>
      <c r="AK2469" s="11"/>
      <c r="AL2469" s="4"/>
      <c r="AM2469" s="1"/>
      <c r="AN2469" s="11"/>
      <c r="AO2469" s="1"/>
      <c r="AP2469" s="1"/>
      <c r="AQ2469" s="1"/>
      <c r="AR2469" s="1"/>
      <c r="AS2469" s="6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</row>
    <row r="2470" spans="1:55" x14ac:dyDescent="0.2">
      <c r="A2470" s="144">
        <f t="shared" si="1312"/>
        <v>43259</v>
      </c>
      <c r="B2470" s="2">
        <f t="shared" si="1299"/>
        <v>199859.90103904059</v>
      </c>
      <c r="C2470" s="2">
        <f t="shared" si="1313"/>
        <v>134329.08429880999</v>
      </c>
      <c r="D2470" s="68">
        <f>SUM(Y2470:Y$2557)</f>
        <v>9251.5892481200008</v>
      </c>
      <c r="E2470" s="68">
        <f t="shared" si="1300"/>
        <v>125077.49505068999</v>
      </c>
      <c r="F2470" s="72">
        <f t="shared" si="1323"/>
        <v>4961.84</v>
      </c>
      <c r="G2470" s="3">
        <f>IF(N2470=1,VLOOKUP(A2469,[1]Plan1!$BG$69:$BI$188,3),G2469)</f>
        <v>4981.6899999999996</v>
      </c>
      <c r="H2470" s="11">
        <f t="shared" si="1324"/>
        <v>43192</v>
      </c>
      <c r="I2470" s="11">
        <f t="shared" si="1325"/>
        <v>43222</v>
      </c>
      <c r="J2470" s="26">
        <f t="shared" si="1301"/>
        <v>4.0005320606870676E-3</v>
      </c>
      <c r="K2470" s="11">
        <f t="shared" si="1314"/>
        <v>43283</v>
      </c>
      <c r="L2470" s="11">
        <f t="shared" si="1302"/>
        <v>43283</v>
      </c>
      <c r="M2470" s="1">
        <f t="shared" si="1315"/>
        <v>21</v>
      </c>
      <c r="N2470" s="1">
        <f t="shared" si="1320"/>
        <v>5</v>
      </c>
      <c r="O2470" s="2">
        <f t="shared" si="1303"/>
        <v>1.0009510500000001</v>
      </c>
      <c r="P2470" s="10">
        <f t="shared" si="1297"/>
        <v>1.0021995699999999</v>
      </c>
      <c r="Q2470" s="10">
        <f t="shared" si="1326"/>
        <v>1.4868445254099785</v>
      </c>
      <c r="R2470" s="2">
        <f t="shared" si="1296"/>
        <v>1.4882585800000001</v>
      </c>
      <c r="S2470" s="2">
        <f t="shared" si="1321"/>
        <v>1.4542510099999999</v>
      </c>
      <c r="T2470" s="2">
        <f t="shared" si="1304"/>
        <v>195348.20651392001</v>
      </c>
      <c r="U2470" s="2">
        <f t="shared" si="1305"/>
        <v>4202.5437600636496</v>
      </c>
      <c r="V2470" s="2">
        <f t="shared" si="1306"/>
        <v>61070.160123406939</v>
      </c>
      <c r="W2470" s="2">
        <f t="shared" si="1307"/>
        <v>199601.78818228058</v>
      </c>
      <c r="X2470" s="27">
        <f t="shared" si="1308"/>
        <v>0</v>
      </c>
      <c r="Y2470" s="2">
        <f t="shared" si="1322"/>
        <v>0</v>
      </c>
      <c r="Z2470" s="67">
        <f t="shared" si="1309"/>
        <v>0</v>
      </c>
      <c r="AA2470" s="2">
        <f t="shared" si="1318"/>
        <v>0</v>
      </c>
      <c r="AB2470" s="26">
        <f t="shared" si="1316"/>
        <v>6.7299999999999999E-2</v>
      </c>
      <c r="AC2470" s="27">
        <f t="shared" si="1298"/>
        <v>5</v>
      </c>
      <c r="AD2470" s="27">
        <v>252</v>
      </c>
      <c r="AE2470" s="10">
        <f t="shared" si="1327"/>
        <v>1.0012931389999999</v>
      </c>
      <c r="AF2470" s="2">
        <f t="shared" si="1319"/>
        <v>252.61238442000001</v>
      </c>
      <c r="AG2470" s="2">
        <f t="shared" si="1310"/>
        <v>258.11285676</v>
      </c>
      <c r="AH2470" s="3" t="str">
        <f t="shared" si="1311"/>
        <v>-</v>
      </c>
      <c r="AI2470" s="4" t="str">
        <f t="shared" si="1328"/>
        <v>A+J=</v>
      </c>
      <c r="AJ2470" s="11">
        <f t="shared" si="1317"/>
        <v>43285</v>
      </c>
      <c r="AK2470" s="11"/>
      <c r="AL2470" s="4"/>
      <c r="AM2470" s="1"/>
      <c r="AN2470" s="11"/>
      <c r="AO2470" s="1"/>
      <c r="AP2470" s="1"/>
      <c r="AQ2470" s="1"/>
      <c r="AR2470" s="1"/>
      <c r="AS2470" s="6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</row>
    <row r="2471" spans="1:55" x14ac:dyDescent="0.2">
      <c r="A2471" s="144">
        <f t="shared" si="1312"/>
        <v>43260</v>
      </c>
      <c r="B2471" s="2">
        <f t="shared" si="1299"/>
        <v>199947.01293121002</v>
      </c>
      <c r="C2471" s="2">
        <f t="shared" si="1313"/>
        <v>134329.08429880999</v>
      </c>
      <c r="D2471" s="68">
        <f>SUM(Y2471:Y$2557)</f>
        <v>9251.5892481200008</v>
      </c>
      <c r="E2471" s="68">
        <f t="shared" si="1300"/>
        <v>125077.49505068999</v>
      </c>
      <c r="F2471" s="72">
        <f t="shared" si="1323"/>
        <v>4961.84</v>
      </c>
      <c r="G2471" s="3">
        <f>IF(N2471=1,VLOOKUP(A2470,[1]Plan1!$BG$69:$BI$188,3),G2470)</f>
        <v>4981.6899999999996</v>
      </c>
      <c r="H2471" s="11">
        <f t="shared" si="1324"/>
        <v>43192</v>
      </c>
      <c r="I2471" s="11">
        <f t="shared" si="1325"/>
        <v>43222</v>
      </c>
      <c r="J2471" s="26">
        <f t="shared" si="1301"/>
        <v>4.0005320606870676E-3</v>
      </c>
      <c r="K2471" s="11">
        <f t="shared" si="1314"/>
        <v>43283</v>
      </c>
      <c r="L2471" s="11">
        <f t="shared" si="1302"/>
        <v>43283</v>
      </c>
      <c r="M2471" s="1">
        <f t="shared" si="1315"/>
        <v>21</v>
      </c>
      <c r="N2471" s="1">
        <f t="shared" si="1320"/>
        <v>6</v>
      </c>
      <c r="O2471" s="2">
        <f t="shared" si="1303"/>
        <v>1.00114137</v>
      </c>
      <c r="P2471" s="10">
        <f t="shared" si="1297"/>
        <v>1.0021995699999999</v>
      </c>
      <c r="Q2471" s="10">
        <f t="shared" si="1326"/>
        <v>1.4868445254099785</v>
      </c>
      <c r="R2471" s="2">
        <f t="shared" si="1296"/>
        <v>1.48854156</v>
      </c>
      <c r="S2471" s="2">
        <f t="shared" si="1321"/>
        <v>1.4542510099999999</v>
      </c>
      <c r="T2471" s="2">
        <f t="shared" si="1304"/>
        <v>195348.20651392001</v>
      </c>
      <c r="U2471" s="2">
        <f t="shared" si="1305"/>
        <v>4202.5437600636496</v>
      </c>
      <c r="V2471" s="2">
        <f t="shared" si="1306"/>
        <v>61105.554552956375</v>
      </c>
      <c r="W2471" s="2">
        <f t="shared" si="1307"/>
        <v>199637.18261183001</v>
      </c>
      <c r="X2471" s="27">
        <f t="shared" si="1308"/>
        <v>0</v>
      </c>
      <c r="Y2471" s="2">
        <f t="shared" si="1322"/>
        <v>0</v>
      </c>
      <c r="Z2471" s="67">
        <f t="shared" si="1309"/>
        <v>0</v>
      </c>
      <c r="AA2471" s="2">
        <f t="shared" si="1318"/>
        <v>0</v>
      </c>
      <c r="AB2471" s="26">
        <f t="shared" si="1316"/>
        <v>6.7299999999999999E-2</v>
      </c>
      <c r="AC2471" s="27">
        <f t="shared" si="1298"/>
        <v>6</v>
      </c>
      <c r="AD2471" s="27">
        <v>252</v>
      </c>
      <c r="AE2471" s="10">
        <f t="shared" si="1327"/>
        <v>1.0015519669999999</v>
      </c>
      <c r="AF2471" s="2">
        <f t="shared" si="1319"/>
        <v>303.17397001000001</v>
      </c>
      <c r="AG2471" s="2">
        <f t="shared" si="1310"/>
        <v>309.83031937999999</v>
      </c>
      <c r="AH2471" s="3" t="str">
        <f t="shared" si="1311"/>
        <v>-</v>
      </c>
      <c r="AI2471" s="4" t="str">
        <f t="shared" si="1328"/>
        <v>A+J=</v>
      </c>
      <c r="AJ2471" s="11">
        <f t="shared" si="1317"/>
        <v>43285</v>
      </c>
      <c r="AK2471" s="11"/>
      <c r="AL2471" s="4"/>
      <c r="AM2471" s="1"/>
      <c r="AN2471" s="11"/>
      <c r="AO2471" s="1"/>
      <c r="AP2471" s="1"/>
      <c r="AQ2471" s="1"/>
      <c r="AR2471" s="1"/>
      <c r="AS2471" s="6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</row>
    <row r="2472" spans="1:55" x14ac:dyDescent="0.2">
      <c r="A2472" s="144">
        <f t="shared" si="1312"/>
        <v>43261</v>
      </c>
      <c r="B2472" s="2">
        <f t="shared" si="1299"/>
        <v>199947.01293121002</v>
      </c>
      <c r="C2472" s="2">
        <f t="shared" si="1313"/>
        <v>134329.08429880999</v>
      </c>
      <c r="D2472" s="68">
        <f>SUM(Y2472:Y$2557)</f>
        <v>9251.5892481200008</v>
      </c>
      <c r="E2472" s="68">
        <f t="shared" si="1300"/>
        <v>125077.49505068999</v>
      </c>
      <c r="F2472" s="72">
        <f t="shared" si="1323"/>
        <v>4961.84</v>
      </c>
      <c r="G2472" s="3">
        <f>IF(N2472=1,VLOOKUP(A2471,[1]Plan1!$BG$69:$BI$188,3),G2471)</f>
        <v>4981.6899999999996</v>
      </c>
      <c r="H2472" s="11">
        <f t="shared" si="1324"/>
        <v>43192</v>
      </c>
      <c r="I2472" s="11">
        <f t="shared" si="1325"/>
        <v>43222</v>
      </c>
      <c r="J2472" s="26">
        <f t="shared" si="1301"/>
        <v>4.0005320606870676E-3</v>
      </c>
      <c r="K2472" s="11">
        <f t="shared" si="1314"/>
        <v>43283</v>
      </c>
      <c r="L2472" s="11">
        <f t="shared" si="1302"/>
        <v>43283</v>
      </c>
      <c r="M2472" s="1">
        <f t="shared" si="1315"/>
        <v>21</v>
      </c>
      <c r="N2472" s="1">
        <f t="shared" si="1320"/>
        <v>6</v>
      </c>
      <c r="O2472" s="2">
        <f t="shared" si="1303"/>
        <v>1.00114137</v>
      </c>
      <c r="P2472" s="10">
        <f t="shared" si="1297"/>
        <v>1.0021995699999999</v>
      </c>
      <c r="Q2472" s="10">
        <f t="shared" si="1326"/>
        <v>1.4868445254099785</v>
      </c>
      <c r="R2472" s="2">
        <f t="shared" si="1296"/>
        <v>1.48854156</v>
      </c>
      <c r="S2472" s="2">
        <f t="shared" si="1321"/>
        <v>1.4542510099999999</v>
      </c>
      <c r="T2472" s="2">
        <f t="shared" si="1304"/>
        <v>195348.20651392001</v>
      </c>
      <c r="U2472" s="2">
        <f t="shared" si="1305"/>
        <v>4202.5437600636496</v>
      </c>
      <c r="V2472" s="2">
        <f t="shared" si="1306"/>
        <v>61105.554552956375</v>
      </c>
      <c r="W2472" s="2">
        <f t="shared" si="1307"/>
        <v>199637.18261183001</v>
      </c>
      <c r="X2472" s="27">
        <f t="shared" si="1308"/>
        <v>0</v>
      </c>
      <c r="Y2472" s="2">
        <f t="shared" si="1322"/>
        <v>0</v>
      </c>
      <c r="Z2472" s="67">
        <f t="shared" si="1309"/>
        <v>0</v>
      </c>
      <c r="AA2472" s="2">
        <f t="shared" si="1318"/>
        <v>0</v>
      </c>
      <c r="AB2472" s="26">
        <f t="shared" si="1316"/>
        <v>6.7299999999999999E-2</v>
      </c>
      <c r="AC2472" s="27">
        <f t="shared" si="1298"/>
        <v>6</v>
      </c>
      <c r="AD2472" s="27">
        <v>252</v>
      </c>
      <c r="AE2472" s="10">
        <f t="shared" si="1327"/>
        <v>1.0015519669999999</v>
      </c>
      <c r="AF2472" s="2">
        <f t="shared" si="1319"/>
        <v>303.17397001000001</v>
      </c>
      <c r="AG2472" s="2">
        <f t="shared" si="1310"/>
        <v>309.83031937999999</v>
      </c>
      <c r="AH2472" s="3" t="str">
        <f t="shared" si="1311"/>
        <v>-</v>
      </c>
      <c r="AI2472" s="4" t="str">
        <f t="shared" si="1328"/>
        <v>A+J=</v>
      </c>
      <c r="AJ2472" s="11">
        <f t="shared" si="1317"/>
        <v>43285</v>
      </c>
      <c r="AK2472" s="11"/>
      <c r="AL2472" s="4"/>
      <c r="AM2472" s="1"/>
      <c r="AN2472" s="11"/>
      <c r="AO2472" s="1"/>
      <c r="AP2472" s="1"/>
      <c r="AQ2472" s="1"/>
      <c r="AR2472" s="1"/>
      <c r="AS2472" s="6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</row>
    <row r="2473" spans="1:55" x14ac:dyDescent="0.2">
      <c r="A2473" s="144">
        <f t="shared" si="1312"/>
        <v>43262</v>
      </c>
      <c r="B2473" s="2">
        <f t="shared" si="1299"/>
        <v>199947.01293121002</v>
      </c>
      <c r="C2473" s="2">
        <f t="shared" si="1313"/>
        <v>134329.08429880999</v>
      </c>
      <c r="D2473" s="68">
        <f>SUM(Y2473:Y$2557)</f>
        <v>9251.5892481200008</v>
      </c>
      <c r="E2473" s="68">
        <f t="shared" si="1300"/>
        <v>125077.49505068999</v>
      </c>
      <c r="F2473" s="72">
        <f t="shared" si="1323"/>
        <v>4961.84</v>
      </c>
      <c r="G2473" s="3">
        <f>IF(N2473=1,VLOOKUP(A2472,[1]Plan1!$BG$69:$BI$188,3),G2472)</f>
        <v>4981.6899999999996</v>
      </c>
      <c r="H2473" s="11">
        <f t="shared" si="1324"/>
        <v>43192</v>
      </c>
      <c r="I2473" s="11">
        <f t="shared" si="1325"/>
        <v>43222</v>
      </c>
      <c r="J2473" s="26">
        <f t="shared" si="1301"/>
        <v>4.0005320606870676E-3</v>
      </c>
      <c r="K2473" s="11">
        <f t="shared" si="1314"/>
        <v>43283</v>
      </c>
      <c r="L2473" s="11">
        <f t="shared" si="1302"/>
        <v>43283</v>
      </c>
      <c r="M2473" s="1">
        <f t="shared" si="1315"/>
        <v>21</v>
      </c>
      <c r="N2473" s="1">
        <f t="shared" si="1320"/>
        <v>6</v>
      </c>
      <c r="O2473" s="2">
        <f t="shared" si="1303"/>
        <v>1.00114137</v>
      </c>
      <c r="P2473" s="10">
        <f t="shared" si="1297"/>
        <v>1.0021995699999999</v>
      </c>
      <c r="Q2473" s="10">
        <f t="shared" si="1326"/>
        <v>1.4868445254099785</v>
      </c>
      <c r="R2473" s="2">
        <f t="shared" ref="R2473:R2536" si="1329">TRUNC(TRUNC((O2473*Q2473),15),8)</f>
        <v>1.48854156</v>
      </c>
      <c r="S2473" s="2">
        <f t="shared" si="1321"/>
        <v>1.4542510099999999</v>
      </c>
      <c r="T2473" s="2">
        <f t="shared" si="1304"/>
        <v>195348.20651392001</v>
      </c>
      <c r="U2473" s="2">
        <f t="shared" si="1305"/>
        <v>4202.5437600636496</v>
      </c>
      <c r="V2473" s="2">
        <f t="shared" si="1306"/>
        <v>61105.554552956375</v>
      </c>
      <c r="W2473" s="2">
        <f t="shared" si="1307"/>
        <v>199637.18261183001</v>
      </c>
      <c r="X2473" s="27">
        <f t="shared" si="1308"/>
        <v>0</v>
      </c>
      <c r="Y2473" s="2">
        <f t="shared" si="1322"/>
        <v>0</v>
      </c>
      <c r="Z2473" s="67">
        <f t="shared" si="1309"/>
        <v>0</v>
      </c>
      <c r="AA2473" s="2">
        <f t="shared" si="1318"/>
        <v>0</v>
      </c>
      <c r="AB2473" s="26">
        <f t="shared" si="1316"/>
        <v>6.7299999999999999E-2</v>
      </c>
      <c r="AC2473" s="27">
        <f t="shared" si="1298"/>
        <v>6</v>
      </c>
      <c r="AD2473" s="27">
        <v>252</v>
      </c>
      <c r="AE2473" s="10">
        <f t="shared" si="1327"/>
        <v>1.0015519669999999</v>
      </c>
      <c r="AF2473" s="2">
        <f t="shared" si="1319"/>
        <v>303.17397001000001</v>
      </c>
      <c r="AG2473" s="2">
        <f t="shared" si="1310"/>
        <v>309.83031937999999</v>
      </c>
      <c r="AH2473" s="3" t="str">
        <f t="shared" si="1311"/>
        <v>-</v>
      </c>
      <c r="AI2473" s="4" t="str">
        <f t="shared" si="1328"/>
        <v>A+J=</v>
      </c>
      <c r="AJ2473" s="11">
        <f t="shared" si="1317"/>
        <v>43285</v>
      </c>
      <c r="AK2473" s="11"/>
      <c r="AL2473" s="4"/>
      <c r="AM2473" s="1"/>
      <c r="AN2473" s="11"/>
      <c r="AO2473" s="1"/>
      <c r="AP2473" s="1"/>
      <c r="AQ2473" s="1"/>
      <c r="AR2473" s="1"/>
      <c r="AS2473" s="6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</row>
    <row r="2474" spans="1:55" x14ac:dyDescent="0.2">
      <c r="A2474" s="144">
        <f t="shared" si="1312"/>
        <v>43263</v>
      </c>
      <c r="B2474" s="2">
        <f t="shared" si="1299"/>
        <v>200034.16404181917</v>
      </c>
      <c r="C2474" s="2">
        <f t="shared" si="1313"/>
        <v>134329.08429880999</v>
      </c>
      <c r="D2474" s="68">
        <f>SUM(Y2474:Y$2557)</f>
        <v>9251.5892481200008</v>
      </c>
      <c r="E2474" s="68">
        <f t="shared" si="1300"/>
        <v>125077.49505068999</v>
      </c>
      <c r="F2474" s="72">
        <f t="shared" si="1323"/>
        <v>4961.84</v>
      </c>
      <c r="G2474" s="3">
        <f>IF(N2474=1,VLOOKUP(A2473,[1]Plan1!$BG$69:$BI$188,3),G2473)</f>
        <v>4981.6899999999996</v>
      </c>
      <c r="H2474" s="11">
        <f t="shared" si="1324"/>
        <v>43192</v>
      </c>
      <c r="I2474" s="11">
        <f t="shared" si="1325"/>
        <v>43222</v>
      </c>
      <c r="J2474" s="26">
        <f t="shared" si="1301"/>
        <v>4.0005320606870676E-3</v>
      </c>
      <c r="K2474" s="11">
        <f t="shared" si="1314"/>
        <v>43283</v>
      </c>
      <c r="L2474" s="11">
        <f t="shared" si="1302"/>
        <v>43283</v>
      </c>
      <c r="M2474" s="1">
        <f t="shared" si="1315"/>
        <v>21</v>
      </c>
      <c r="N2474" s="1">
        <f t="shared" si="1320"/>
        <v>7</v>
      </c>
      <c r="O2474" s="2">
        <f t="shared" si="1303"/>
        <v>1.00133173</v>
      </c>
      <c r="P2474" s="10">
        <f t="shared" ref="P2474:P2537" si="1330">IF(L2474&gt;L2473,O2473,P2473)</f>
        <v>1.0021995699999999</v>
      </c>
      <c r="Q2474" s="10">
        <f t="shared" si="1326"/>
        <v>1.4868445254099785</v>
      </c>
      <c r="R2474" s="2">
        <f t="shared" si="1329"/>
        <v>1.4888246000000001</v>
      </c>
      <c r="S2474" s="2">
        <f t="shared" si="1321"/>
        <v>1.4542510099999999</v>
      </c>
      <c r="T2474" s="2">
        <f t="shared" si="1304"/>
        <v>195348.20651392001</v>
      </c>
      <c r="U2474" s="2">
        <f t="shared" si="1305"/>
        <v>4202.5437600636496</v>
      </c>
      <c r="V2474" s="2">
        <f t="shared" si="1306"/>
        <v>61140.956487155519</v>
      </c>
      <c r="W2474" s="2">
        <f t="shared" si="1307"/>
        <v>199672.58454602916</v>
      </c>
      <c r="X2474" s="27">
        <f t="shared" si="1308"/>
        <v>0</v>
      </c>
      <c r="Y2474" s="2">
        <f t="shared" si="1322"/>
        <v>0</v>
      </c>
      <c r="Z2474" s="67">
        <f t="shared" si="1309"/>
        <v>0</v>
      </c>
      <c r="AA2474" s="2">
        <f t="shared" si="1318"/>
        <v>0</v>
      </c>
      <c r="AB2474" s="26">
        <f t="shared" si="1316"/>
        <v>6.7299999999999999E-2</v>
      </c>
      <c r="AC2474" s="27">
        <f t="shared" si="1298"/>
        <v>7</v>
      </c>
      <c r="AD2474" s="27">
        <v>252</v>
      </c>
      <c r="AE2474" s="10">
        <f t="shared" si="1327"/>
        <v>1.0018108619999999</v>
      </c>
      <c r="AF2474" s="2">
        <f t="shared" si="1319"/>
        <v>353.74864394000002</v>
      </c>
      <c r="AG2474" s="2">
        <f t="shared" si="1310"/>
        <v>361.57949579000001</v>
      </c>
      <c r="AH2474" s="3" t="str">
        <f t="shared" si="1311"/>
        <v>-</v>
      </c>
      <c r="AI2474" s="4" t="str">
        <f t="shared" si="1328"/>
        <v>A+J=</v>
      </c>
      <c r="AJ2474" s="11">
        <f t="shared" si="1317"/>
        <v>43285</v>
      </c>
      <c r="AK2474" s="11"/>
      <c r="AL2474" s="4"/>
      <c r="AM2474" s="1"/>
      <c r="AN2474" s="11"/>
      <c r="AO2474" s="1"/>
      <c r="AP2474" s="1"/>
      <c r="AQ2474" s="1"/>
      <c r="AR2474" s="1"/>
      <c r="AS2474" s="6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</row>
    <row r="2475" spans="1:55" x14ac:dyDescent="0.2">
      <c r="A2475" s="144">
        <f t="shared" si="1312"/>
        <v>43264</v>
      </c>
      <c r="B2475" s="2">
        <f t="shared" si="1299"/>
        <v>200121.3520767981</v>
      </c>
      <c r="C2475" s="2">
        <f t="shared" si="1313"/>
        <v>134329.08429880999</v>
      </c>
      <c r="D2475" s="68">
        <f>SUM(Y2475:Y$2557)</f>
        <v>9251.5892481200008</v>
      </c>
      <c r="E2475" s="68">
        <f t="shared" si="1300"/>
        <v>125077.49505068999</v>
      </c>
      <c r="F2475" s="72">
        <f t="shared" si="1323"/>
        <v>4961.84</v>
      </c>
      <c r="G2475" s="3">
        <f>IF(N2475=1,VLOOKUP(A2474,[1]Plan1!$BG$69:$BI$188,3),G2474)</f>
        <v>4981.6899999999996</v>
      </c>
      <c r="H2475" s="11">
        <f t="shared" si="1324"/>
        <v>43192</v>
      </c>
      <c r="I2475" s="11">
        <f t="shared" si="1325"/>
        <v>43222</v>
      </c>
      <c r="J2475" s="26">
        <f t="shared" si="1301"/>
        <v>4.0005320606870676E-3</v>
      </c>
      <c r="K2475" s="11">
        <f t="shared" si="1314"/>
        <v>43283</v>
      </c>
      <c r="L2475" s="11">
        <f t="shared" si="1302"/>
        <v>43283</v>
      </c>
      <c r="M2475" s="1">
        <f t="shared" si="1315"/>
        <v>21</v>
      </c>
      <c r="N2475" s="1">
        <f t="shared" si="1320"/>
        <v>8</v>
      </c>
      <c r="O2475" s="2">
        <f t="shared" si="1303"/>
        <v>1.00152212</v>
      </c>
      <c r="P2475" s="10">
        <f t="shared" si="1330"/>
        <v>1.0021995699999999</v>
      </c>
      <c r="Q2475" s="10">
        <f t="shared" si="1326"/>
        <v>1.4868445254099785</v>
      </c>
      <c r="R2475" s="2">
        <f t="shared" si="1329"/>
        <v>1.48910768</v>
      </c>
      <c r="S2475" s="2">
        <f t="shared" si="1321"/>
        <v>1.4542510099999999</v>
      </c>
      <c r="T2475" s="2">
        <f t="shared" si="1304"/>
        <v>195348.20651392001</v>
      </c>
      <c r="U2475" s="2">
        <f t="shared" si="1305"/>
        <v>4202.5437600636496</v>
      </c>
      <c r="V2475" s="2">
        <f t="shared" si="1306"/>
        <v>61176.363424454466</v>
      </c>
      <c r="W2475" s="2">
        <f t="shared" si="1307"/>
        <v>199707.99148332811</v>
      </c>
      <c r="X2475" s="27">
        <f t="shared" si="1308"/>
        <v>0</v>
      </c>
      <c r="Y2475" s="2">
        <f t="shared" si="1322"/>
        <v>0</v>
      </c>
      <c r="Z2475" s="67">
        <f t="shared" si="1309"/>
        <v>0</v>
      </c>
      <c r="AA2475" s="2">
        <f t="shared" si="1318"/>
        <v>0</v>
      </c>
      <c r="AB2475" s="26">
        <f t="shared" si="1316"/>
        <v>6.7299999999999999E-2</v>
      </c>
      <c r="AC2475" s="27">
        <f t="shared" si="1298"/>
        <v>8</v>
      </c>
      <c r="AD2475" s="27">
        <v>252</v>
      </c>
      <c r="AE2475" s="10">
        <f t="shared" si="1327"/>
        <v>1.002069825</v>
      </c>
      <c r="AF2475" s="2">
        <f t="shared" si="1319"/>
        <v>404.33660154</v>
      </c>
      <c r="AG2475" s="2">
        <f t="shared" si="1310"/>
        <v>413.36059347000003</v>
      </c>
      <c r="AH2475" s="3" t="str">
        <f t="shared" si="1311"/>
        <v>-</v>
      </c>
      <c r="AI2475" s="4" t="str">
        <f t="shared" si="1328"/>
        <v>A+J=</v>
      </c>
      <c r="AJ2475" s="11">
        <f t="shared" si="1317"/>
        <v>43285</v>
      </c>
      <c r="AK2475" s="11"/>
      <c r="AL2475" s="4"/>
      <c r="AM2475" s="1"/>
      <c r="AN2475" s="11"/>
      <c r="AO2475" s="1"/>
      <c r="AP2475" s="1"/>
      <c r="AQ2475" s="1"/>
      <c r="AR2475" s="1"/>
      <c r="AS2475" s="6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</row>
    <row r="2476" spans="1:55" x14ac:dyDescent="0.2">
      <c r="A2476" s="144">
        <f t="shared" si="1312"/>
        <v>43265</v>
      </c>
      <c r="B2476" s="2">
        <f t="shared" si="1299"/>
        <v>200208.57915513674</v>
      </c>
      <c r="C2476" s="2">
        <f t="shared" si="1313"/>
        <v>134329.08429880999</v>
      </c>
      <c r="D2476" s="68">
        <f>SUM(Y2476:Y$2557)</f>
        <v>9251.5892481200008</v>
      </c>
      <c r="E2476" s="68">
        <f t="shared" si="1300"/>
        <v>125077.49505068999</v>
      </c>
      <c r="F2476" s="72">
        <f t="shared" si="1323"/>
        <v>4961.84</v>
      </c>
      <c r="G2476" s="3">
        <f>IF(N2476=1,VLOOKUP(A2475,[1]Plan1!$BG$69:$BI$188,3),G2475)</f>
        <v>4981.6899999999996</v>
      </c>
      <c r="H2476" s="11">
        <f t="shared" si="1324"/>
        <v>43192</v>
      </c>
      <c r="I2476" s="11">
        <f t="shared" si="1325"/>
        <v>43222</v>
      </c>
      <c r="J2476" s="26">
        <f t="shared" si="1301"/>
        <v>4.0005320606870676E-3</v>
      </c>
      <c r="K2476" s="11">
        <f t="shared" si="1314"/>
        <v>43283</v>
      </c>
      <c r="L2476" s="11">
        <f t="shared" si="1302"/>
        <v>43283</v>
      </c>
      <c r="M2476" s="1">
        <f t="shared" si="1315"/>
        <v>21</v>
      </c>
      <c r="N2476" s="1">
        <f t="shared" si="1320"/>
        <v>9</v>
      </c>
      <c r="O2476" s="2">
        <f t="shared" si="1303"/>
        <v>1.0017125499999999</v>
      </c>
      <c r="P2476" s="10">
        <f t="shared" si="1330"/>
        <v>1.0021995699999999</v>
      </c>
      <c r="Q2476" s="10">
        <f t="shared" si="1326"/>
        <v>1.4868445254099785</v>
      </c>
      <c r="R2476" s="2">
        <f t="shared" si="1329"/>
        <v>1.4893908199999999</v>
      </c>
      <c r="S2476" s="2">
        <f t="shared" si="1321"/>
        <v>1.4542510099999999</v>
      </c>
      <c r="T2476" s="2">
        <f t="shared" si="1304"/>
        <v>195348.20651392001</v>
      </c>
      <c r="U2476" s="2">
        <f t="shared" si="1305"/>
        <v>4202.5437600636496</v>
      </c>
      <c r="V2476" s="2">
        <f t="shared" si="1306"/>
        <v>61211.777866403107</v>
      </c>
      <c r="W2476" s="2">
        <f t="shared" si="1307"/>
        <v>199743.40592527675</v>
      </c>
      <c r="X2476" s="27">
        <f t="shared" si="1308"/>
        <v>0</v>
      </c>
      <c r="Y2476" s="2">
        <f t="shared" si="1322"/>
        <v>0</v>
      </c>
      <c r="Z2476" s="67">
        <f t="shared" si="1309"/>
        <v>0</v>
      </c>
      <c r="AA2476" s="2">
        <f t="shared" si="1318"/>
        <v>0</v>
      </c>
      <c r="AB2476" s="26">
        <f t="shared" si="1316"/>
        <v>6.7299999999999999E-2</v>
      </c>
      <c r="AC2476" s="27">
        <f t="shared" si="1298"/>
        <v>9</v>
      </c>
      <c r="AD2476" s="27">
        <v>252</v>
      </c>
      <c r="AE2476" s="10">
        <f t="shared" si="1327"/>
        <v>1.0023288539999999</v>
      </c>
      <c r="AF2476" s="2">
        <f t="shared" si="1319"/>
        <v>454.93745213</v>
      </c>
      <c r="AG2476" s="2">
        <f t="shared" si="1310"/>
        <v>465.17322985999999</v>
      </c>
      <c r="AH2476" s="3" t="str">
        <f t="shared" si="1311"/>
        <v>-</v>
      </c>
      <c r="AI2476" s="4" t="str">
        <f t="shared" si="1328"/>
        <v>A+J=</v>
      </c>
      <c r="AJ2476" s="11">
        <f t="shared" si="1317"/>
        <v>43285</v>
      </c>
      <c r="AK2476" s="11"/>
      <c r="AL2476" s="4"/>
      <c r="AM2476" s="1"/>
      <c r="AN2476" s="11"/>
      <c r="AO2476" s="1"/>
      <c r="AP2476" s="1"/>
      <c r="AQ2476" s="1"/>
      <c r="AR2476" s="1"/>
      <c r="AS2476" s="6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</row>
    <row r="2477" spans="1:55" x14ac:dyDescent="0.2">
      <c r="A2477" s="144">
        <f t="shared" si="1312"/>
        <v>43266</v>
      </c>
      <c r="B2477" s="2">
        <f t="shared" si="1299"/>
        <v>200295.84548946511</v>
      </c>
      <c r="C2477" s="2">
        <f t="shared" si="1313"/>
        <v>134329.08429880999</v>
      </c>
      <c r="D2477" s="68">
        <f>SUM(Y2477:Y$2557)</f>
        <v>9251.5892481200008</v>
      </c>
      <c r="E2477" s="68">
        <f t="shared" si="1300"/>
        <v>125077.49505068999</v>
      </c>
      <c r="F2477" s="72">
        <f t="shared" si="1323"/>
        <v>4961.84</v>
      </c>
      <c r="G2477" s="3">
        <f>IF(N2477=1,VLOOKUP(A2476,[1]Plan1!$BG$69:$BI$188,3),G2476)</f>
        <v>4981.6899999999996</v>
      </c>
      <c r="H2477" s="11">
        <f t="shared" si="1324"/>
        <v>43192</v>
      </c>
      <c r="I2477" s="11">
        <f t="shared" si="1325"/>
        <v>43222</v>
      </c>
      <c r="J2477" s="26">
        <f t="shared" si="1301"/>
        <v>4.0005320606870676E-3</v>
      </c>
      <c r="K2477" s="11">
        <f t="shared" si="1314"/>
        <v>43283</v>
      </c>
      <c r="L2477" s="11">
        <f t="shared" si="1302"/>
        <v>43283</v>
      </c>
      <c r="M2477" s="1">
        <f t="shared" si="1315"/>
        <v>21</v>
      </c>
      <c r="N2477" s="1">
        <f t="shared" si="1320"/>
        <v>10</v>
      </c>
      <c r="O2477" s="2">
        <f t="shared" si="1303"/>
        <v>1.0019030200000001</v>
      </c>
      <c r="P2477" s="10">
        <f t="shared" si="1330"/>
        <v>1.0021995699999999</v>
      </c>
      <c r="Q2477" s="10">
        <f t="shared" si="1326"/>
        <v>1.4868445254099785</v>
      </c>
      <c r="R2477" s="2">
        <f t="shared" si="1329"/>
        <v>1.48967402</v>
      </c>
      <c r="S2477" s="2">
        <f t="shared" si="1321"/>
        <v>1.4542510099999999</v>
      </c>
      <c r="T2477" s="2">
        <f t="shared" si="1304"/>
        <v>195348.20651392001</v>
      </c>
      <c r="U2477" s="2">
        <f t="shared" si="1305"/>
        <v>4202.5437600636496</v>
      </c>
      <c r="V2477" s="2">
        <f t="shared" si="1306"/>
        <v>61247.199813001476</v>
      </c>
      <c r="W2477" s="2">
        <f t="shared" si="1307"/>
        <v>199778.82787187511</v>
      </c>
      <c r="X2477" s="27">
        <f t="shared" si="1308"/>
        <v>0</v>
      </c>
      <c r="Y2477" s="2">
        <f t="shared" si="1322"/>
        <v>0</v>
      </c>
      <c r="Z2477" s="67">
        <f t="shared" si="1309"/>
        <v>0</v>
      </c>
      <c r="AA2477" s="2">
        <f t="shared" si="1318"/>
        <v>0</v>
      </c>
      <c r="AB2477" s="26">
        <f t="shared" si="1316"/>
        <v>6.7299999999999999E-2</v>
      </c>
      <c r="AC2477" s="27">
        <f t="shared" si="1298"/>
        <v>10</v>
      </c>
      <c r="AD2477" s="27">
        <v>252</v>
      </c>
      <c r="AE2477" s="10">
        <f t="shared" si="1327"/>
        <v>1.0025879499999999</v>
      </c>
      <c r="AF2477" s="2">
        <f t="shared" si="1319"/>
        <v>505.55139104</v>
      </c>
      <c r="AG2477" s="2">
        <f t="shared" si="1310"/>
        <v>517.01761758999999</v>
      </c>
      <c r="AH2477" s="3" t="str">
        <f t="shared" si="1311"/>
        <v>-</v>
      </c>
      <c r="AI2477" s="4" t="str">
        <f t="shared" si="1328"/>
        <v>A+J=</v>
      </c>
      <c r="AJ2477" s="11">
        <f t="shared" si="1317"/>
        <v>43285</v>
      </c>
      <c r="AK2477" s="11"/>
      <c r="AL2477" s="4"/>
      <c r="AM2477" s="1"/>
      <c r="AN2477" s="11"/>
      <c r="AO2477" s="1"/>
      <c r="AP2477" s="1"/>
      <c r="AQ2477" s="1"/>
      <c r="AR2477" s="1"/>
      <c r="AS2477" s="6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</row>
    <row r="2478" spans="1:55" x14ac:dyDescent="0.2">
      <c r="A2478" s="144">
        <f t="shared" si="1312"/>
        <v>43267</v>
      </c>
      <c r="B2478" s="2">
        <f t="shared" si="1299"/>
        <v>200383.14858405327</v>
      </c>
      <c r="C2478" s="2">
        <f t="shared" si="1313"/>
        <v>134329.08429880999</v>
      </c>
      <c r="D2478" s="68">
        <f>SUM(Y2478:Y$2557)</f>
        <v>9251.5892481200008</v>
      </c>
      <c r="E2478" s="68">
        <f t="shared" si="1300"/>
        <v>125077.49505068999</v>
      </c>
      <c r="F2478" s="72">
        <f t="shared" si="1323"/>
        <v>4961.84</v>
      </c>
      <c r="G2478" s="3">
        <f>IF(N2478=1,VLOOKUP(A2477,[1]Plan1!$BG$69:$BI$188,3),G2477)</f>
        <v>4981.6899999999996</v>
      </c>
      <c r="H2478" s="11">
        <f t="shared" si="1324"/>
        <v>43192</v>
      </c>
      <c r="I2478" s="11">
        <f t="shared" si="1325"/>
        <v>43222</v>
      </c>
      <c r="J2478" s="26">
        <f t="shared" si="1301"/>
        <v>4.0005320606870676E-3</v>
      </c>
      <c r="K2478" s="11">
        <f t="shared" si="1314"/>
        <v>43283</v>
      </c>
      <c r="L2478" s="11">
        <f t="shared" si="1302"/>
        <v>43283</v>
      </c>
      <c r="M2478" s="1">
        <f t="shared" si="1315"/>
        <v>21</v>
      </c>
      <c r="N2478" s="1">
        <f t="shared" si="1320"/>
        <v>11</v>
      </c>
      <c r="O2478" s="2">
        <f t="shared" si="1303"/>
        <v>1.0020935200000001</v>
      </c>
      <c r="P2478" s="10">
        <f t="shared" si="1330"/>
        <v>1.0021995699999999</v>
      </c>
      <c r="Q2478" s="10">
        <f t="shared" si="1326"/>
        <v>1.4868445254099785</v>
      </c>
      <c r="R2478" s="2">
        <f t="shared" si="1329"/>
        <v>1.48995726</v>
      </c>
      <c r="S2478" s="2">
        <f t="shared" si="1321"/>
        <v>1.4542510099999999</v>
      </c>
      <c r="T2478" s="2">
        <f t="shared" si="1304"/>
        <v>195348.20651392001</v>
      </c>
      <c r="U2478" s="2">
        <f t="shared" si="1305"/>
        <v>4202.5437600636496</v>
      </c>
      <c r="V2478" s="2">
        <f t="shared" si="1306"/>
        <v>61282.62676269962</v>
      </c>
      <c r="W2478" s="2">
        <f t="shared" si="1307"/>
        <v>199814.25482157327</v>
      </c>
      <c r="X2478" s="27">
        <f t="shared" si="1308"/>
        <v>0</v>
      </c>
      <c r="Y2478" s="2">
        <f t="shared" si="1322"/>
        <v>0</v>
      </c>
      <c r="Z2478" s="67">
        <f t="shared" si="1309"/>
        <v>0</v>
      </c>
      <c r="AA2478" s="2">
        <f t="shared" si="1318"/>
        <v>0</v>
      </c>
      <c r="AB2478" s="26">
        <f t="shared" si="1316"/>
        <v>6.7299999999999999E-2</v>
      </c>
      <c r="AC2478" s="27">
        <f t="shared" si="1298"/>
        <v>11</v>
      </c>
      <c r="AD2478" s="27">
        <v>252</v>
      </c>
      <c r="AE2478" s="10">
        <f t="shared" si="1327"/>
        <v>1.0028471130000001</v>
      </c>
      <c r="AF2478" s="2">
        <f t="shared" si="1319"/>
        <v>556.17841828999997</v>
      </c>
      <c r="AG2478" s="2">
        <f t="shared" si="1310"/>
        <v>568.89376247999996</v>
      </c>
      <c r="AH2478" s="3" t="str">
        <f t="shared" si="1311"/>
        <v>-</v>
      </c>
      <c r="AI2478" s="4" t="str">
        <f t="shared" si="1328"/>
        <v>A+J=</v>
      </c>
      <c r="AJ2478" s="11">
        <f t="shared" si="1317"/>
        <v>43285</v>
      </c>
      <c r="AK2478" s="11"/>
      <c r="AL2478" s="4"/>
      <c r="AM2478" s="1"/>
      <c r="AN2478" s="11"/>
      <c r="AO2478" s="1"/>
      <c r="AP2478" s="1"/>
      <c r="AQ2478" s="1"/>
      <c r="AR2478" s="1"/>
      <c r="AS2478" s="6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</row>
    <row r="2479" spans="1:55" x14ac:dyDescent="0.2">
      <c r="A2479" s="144">
        <f t="shared" si="1312"/>
        <v>43268</v>
      </c>
      <c r="B2479" s="2">
        <f t="shared" si="1299"/>
        <v>200383.14858405327</v>
      </c>
      <c r="C2479" s="2">
        <f t="shared" si="1313"/>
        <v>134329.08429880999</v>
      </c>
      <c r="D2479" s="68">
        <f>SUM(Y2479:Y$2557)</f>
        <v>9251.5892481200008</v>
      </c>
      <c r="E2479" s="68">
        <f t="shared" si="1300"/>
        <v>125077.49505068999</v>
      </c>
      <c r="F2479" s="72">
        <f t="shared" si="1323"/>
        <v>4961.84</v>
      </c>
      <c r="G2479" s="3">
        <f>IF(N2479=1,VLOOKUP(A2478,[1]Plan1!$BG$69:$BI$188,3),G2478)</f>
        <v>4981.6899999999996</v>
      </c>
      <c r="H2479" s="11">
        <f t="shared" si="1324"/>
        <v>43192</v>
      </c>
      <c r="I2479" s="11">
        <f t="shared" si="1325"/>
        <v>43222</v>
      </c>
      <c r="J2479" s="26">
        <f t="shared" si="1301"/>
        <v>4.0005320606870676E-3</v>
      </c>
      <c r="K2479" s="11">
        <f t="shared" si="1314"/>
        <v>43283</v>
      </c>
      <c r="L2479" s="11">
        <f t="shared" si="1302"/>
        <v>43283</v>
      </c>
      <c r="M2479" s="1">
        <f t="shared" si="1315"/>
        <v>21</v>
      </c>
      <c r="N2479" s="1">
        <f t="shared" si="1320"/>
        <v>11</v>
      </c>
      <c r="O2479" s="2">
        <f t="shared" si="1303"/>
        <v>1.0020935200000001</v>
      </c>
      <c r="P2479" s="10">
        <f t="shared" si="1330"/>
        <v>1.0021995699999999</v>
      </c>
      <c r="Q2479" s="10">
        <f t="shared" si="1326"/>
        <v>1.4868445254099785</v>
      </c>
      <c r="R2479" s="2">
        <f t="shared" si="1329"/>
        <v>1.48995726</v>
      </c>
      <c r="S2479" s="2">
        <f t="shared" si="1321"/>
        <v>1.4542510099999999</v>
      </c>
      <c r="T2479" s="2">
        <f t="shared" si="1304"/>
        <v>195348.20651392001</v>
      </c>
      <c r="U2479" s="2">
        <f t="shared" si="1305"/>
        <v>4202.5437600636496</v>
      </c>
      <c r="V2479" s="2">
        <f t="shared" si="1306"/>
        <v>61282.62676269962</v>
      </c>
      <c r="W2479" s="2">
        <f t="shared" si="1307"/>
        <v>199814.25482157327</v>
      </c>
      <c r="X2479" s="27">
        <f t="shared" si="1308"/>
        <v>0</v>
      </c>
      <c r="Y2479" s="2">
        <f t="shared" si="1322"/>
        <v>0</v>
      </c>
      <c r="Z2479" s="67">
        <f t="shared" si="1309"/>
        <v>0</v>
      </c>
      <c r="AA2479" s="2">
        <f t="shared" si="1318"/>
        <v>0</v>
      </c>
      <c r="AB2479" s="26">
        <f t="shared" si="1316"/>
        <v>6.7299999999999999E-2</v>
      </c>
      <c r="AC2479" s="27">
        <f t="shared" si="1298"/>
        <v>11</v>
      </c>
      <c r="AD2479" s="27">
        <v>252</v>
      </c>
      <c r="AE2479" s="10">
        <f t="shared" si="1327"/>
        <v>1.0028471130000001</v>
      </c>
      <c r="AF2479" s="2">
        <f t="shared" si="1319"/>
        <v>556.17841828999997</v>
      </c>
      <c r="AG2479" s="2">
        <f t="shared" si="1310"/>
        <v>568.89376247999996</v>
      </c>
      <c r="AH2479" s="3" t="str">
        <f t="shared" si="1311"/>
        <v>-</v>
      </c>
      <c r="AI2479" s="4" t="str">
        <f t="shared" si="1328"/>
        <v>A+J=</v>
      </c>
      <c r="AJ2479" s="11">
        <f t="shared" si="1317"/>
        <v>43285</v>
      </c>
      <c r="AK2479" s="11"/>
      <c r="AL2479" s="4"/>
      <c r="AM2479" s="1"/>
      <c r="AN2479" s="11"/>
      <c r="AO2479" s="1"/>
      <c r="AP2479" s="1"/>
      <c r="AQ2479" s="1"/>
      <c r="AR2479" s="1"/>
      <c r="AS2479" s="6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</row>
    <row r="2480" spans="1:55" x14ac:dyDescent="0.2">
      <c r="A2480" s="144">
        <f t="shared" si="1312"/>
        <v>43269</v>
      </c>
      <c r="B2480" s="2">
        <f t="shared" si="1299"/>
        <v>200383.14858405327</v>
      </c>
      <c r="C2480" s="2">
        <f t="shared" si="1313"/>
        <v>134329.08429880999</v>
      </c>
      <c r="D2480" s="68">
        <f>SUM(Y2480:Y$2557)</f>
        <v>9251.5892481200008</v>
      </c>
      <c r="E2480" s="68">
        <f t="shared" si="1300"/>
        <v>125077.49505068999</v>
      </c>
      <c r="F2480" s="72">
        <f t="shared" si="1323"/>
        <v>4961.84</v>
      </c>
      <c r="G2480" s="3">
        <f>IF(N2480=1,VLOOKUP(A2479,[1]Plan1!$BG$69:$BI$188,3),G2479)</f>
        <v>4981.6899999999996</v>
      </c>
      <c r="H2480" s="11">
        <f t="shared" si="1324"/>
        <v>43192</v>
      </c>
      <c r="I2480" s="11">
        <f t="shared" si="1325"/>
        <v>43222</v>
      </c>
      <c r="J2480" s="26">
        <f t="shared" si="1301"/>
        <v>4.0005320606870676E-3</v>
      </c>
      <c r="K2480" s="11">
        <f t="shared" si="1314"/>
        <v>43283</v>
      </c>
      <c r="L2480" s="11">
        <f t="shared" si="1302"/>
        <v>43283</v>
      </c>
      <c r="M2480" s="1">
        <f t="shared" si="1315"/>
        <v>21</v>
      </c>
      <c r="N2480" s="1">
        <f t="shared" si="1320"/>
        <v>11</v>
      </c>
      <c r="O2480" s="2">
        <f t="shared" si="1303"/>
        <v>1.0020935200000001</v>
      </c>
      <c r="P2480" s="10">
        <f t="shared" si="1330"/>
        <v>1.0021995699999999</v>
      </c>
      <c r="Q2480" s="10">
        <f t="shared" si="1326"/>
        <v>1.4868445254099785</v>
      </c>
      <c r="R2480" s="2">
        <f t="shared" si="1329"/>
        <v>1.48995726</v>
      </c>
      <c r="S2480" s="2">
        <f t="shared" si="1321"/>
        <v>1.4542510099999999</v>
      </c>
      <c r="T2480" s="2">
        <f t="shared" si="1304"/>
        <v>195348.20651392001</v>
      </c>
      <c r="U2480" s="2">
        <f t="shared" si="1305"/>
        <v>4202.5437600636496</v>
      </c>
      <c r="V2480" s="2">
        <f t="shared" si="1306"/>
        <v>61282.62676269962</v>
      </c>
      <c r="W2480" s="2">
        <f t="shared" si="1307"/>
        <v>199814.25482157327</v>
      </c>
      <c r="X2480" s="27">
        <f t="shared" si="1308"/>
        <v>0</v>
      </c>
      <c r="Y2480" s="2">
        <f t="shared" si="1322"/>
        <v>0</v>
      </c>
      <c r="Z2480" s="67">
        <f t="shared" si="1309"/>
        <v>0</v>
      </c>
      <c r="AA2480" s="2">
        <f t="shared" si="1318"/>
        <v>0</v>
      </c>
      <c r="AB2480" s="26">
        <f t="shared" si="1316"/>
        <v>6.7299999999999999E-2</v>
      </c>
      <c r="AC2480" s="27">
        <f t="shared" si="1298"/>
        <v>11</v>
      </c>
      <c r="AD2480" s="27">
        <v>252</v>
      </c>
      <c r="AE2480" s="10">
        <f t="shared" si="1327"/>
        <v>1.0028471130000001</v>
      </c>
      <c r="AF2480" s="2">
        <f t="shared" si="1319"/>
        <v>556.17841828999997</v>
      </c>
      <c r="AG2480" s="2">
        <f t="shared" si="1310"/>
        <v>568.89376247999996</v>
      </c>
      <c r="AH2480" s="3" t="str">
        <f t="shared" si="1311"/>
        <v>-</v>
      </c>
      <c r="AI2480" s="4" t="str">
        <f t="shared" si="1328"/>
        <v>A+J=</v>
      </c>
      <c r="AJ2480" s="11">
        <f t="shared" si="1317"/>
        <v>43285</v>
      </c>
      <c r="AK2480" s="11"/>
      <c r="AL2480" s="4"/>
      <c r="AM2480" s="1"/>
      <c r="AN2480" s="11"/>
      <c r="AO2480" s="1"/>
      <c r="AP2480" s="1"/>
      <c r="AQ2480" s="1"/>
      <c r="AR2480" s="1"/>
      <c r="AS2480" s="6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</row>
    <row r="2481" spans="1:55" x14ac:dyDescent="0.2">
      <c r="A2481" s="144">
        <f t="shared" si="1312"/>
        <v>43270</v>
      </c>
      <c r="B2481" s="2">
        <f t="shared" si="1299"/>
        <v>200470.49095925112</v>
      </c>
      <c r="C2481" s="2">
        <f t="shared" si="1313"/>
        <v>134329.08429880999</v>
      </c>
      <c r="D2481" s="68">
        <f>SUM(Y2481:Y$2557)</f>
        <v>9251.5892481200008</v>
      </c>
      <c r="E2481" s="68">
        <f t="shared" si="1300"/>
        <v>125077.49505068999</v>
      </c>
      <c r="F2481" s="72">
        <f t="shared" si="1323"/>
        <v>4961.84</v>
      </c>
      <c r="G2481" s="3">
        <f>IF(N2481=1,VLOOKUP(A2480,[1]Plan1!$BG$69:$BI$188,3),G2480)</f>
        <v>4981.6899999999996</v>
      </c>
      <c r="H2481" s="11">
        <f t="shared" si="1324"/>
        <v>43192</v>
      </c>
      <c r="I2481" s="11">
        <f t="shared" si="1325"/>
        <v>43222</v>
      </c>
      <c r="J2481" s="26">
        <f t="shared" si="1301"/>
        <v>4.0005320606870676E-3</v>
      </c>
      <c r="K2481" s="11">
        <f t="shared" si="1314"/>
        <v>43283</v>
      </c>
      <c r="L2481" s="11">
        <f t="shared" si="1302"/>
        <v>43283</v>
      </c>
      <c r="M2481" s="1">
        <f t="shared" si="1315"/>
        <v>21</v>
      </c>
      <c r="N2481" s="1">
        <f t="shared" si="1320"/>
        <v>12</v>
      </c>
      <c r="O2481" s="2">
        <f t="shared" si="1303"/>
        <v>1.00228406</v>
      </c>
      <c r="P2481" s="10">
        <f t="shared" si="1330"/>
        <v>1.0021995699999999</v>
      </c>
      <c r="Q2481" s="10">
        <f t="shared" si="1326"/>
        <v>1.4868445254099785</v>
      </c>
      <c r="R2481" s="2">
        <f t="shared" si="1329"/>
        <v>1.4902405599999999</v>
      </c>
      <c r="S2481" s="2">
        <f t="shared" si="1321"/>
        <v>1.4542510099999999</v>
      </c>
      <c r="T2481" s="2">
        <f t="shared" si="1304"/>
        <v>195348.20651392001</v>
      </c>
      <c r="U2481" s="2">
        <f t="shared" si="1305"/>
        <v>4202.5437600636496</v>
      </c>
      <c r="V2481" s="2">
        <f t="shared" si="1306"/>
        <v>61318.061217047485</v>
      </c>
      <c r="W2481" s="2">
        <f t="shared" si="1307"/>
        <v>199849.68927592112</v>
      </c>
      <c r="X2481" s="27">
        <f t="shared" si="1308"/>
        <v>0</v>
      </c>
      <c r="Y2481" s="2">
        <f t="shared" si="1322"/>
        <v>0</v>
      </c>
      <c r="Z2481" s="67">
        <f t="shared" si="1309"/>
        <v>0</v>
      </c>
      <c r="AA2481" s="2">
        <f t="shared" si="1318"/>
        <v>0</v>
      </c>
      <c r="AB2481" s="26">
        <f t="shared" si="1316"/>
        <v>6.7299999999999999E-2</v>
      </c>
      <c r="AC2481" s="27">
        <f t="shared" si="1298"/>
        <v>12</v>
      </c>
      <c r="AD2481" s="27">
        <v>252</v>
      </c>
      <c r="AE2481" s="10">
        <f t="shared" si="1327"/>
        <v>1.003106343</v>
      </c>
      <c r="AF2481" s="2">
        <f t="shared" si="1319"/>
        <v>606.81853386</v>
      </c>
      <c r="AG2481" s="2">
        <f t="shared" si="1310"/>
        <v>620.80168332999995</v>
      </c>
      <c r="AH2481" s="3" t="str">
        <f t="shared" si="1311"/>
        <v>-</v>
      </c>
      <c r="AI2481" s="4" t="str">
        <f t="shared" si="1328"/>
        <v>A+J=</v>
      </c>
      <c r="AJ2481" s="11">
        <f t="shared" si="1317"/>
        <v>43285</v>
      </c>
      <c r="AK2481" s="11"/>
      <c r="AL2481" s="4"/>
      <c r="AM2481" s="1"/>
      <c r="AN2481" s="11"/>
      <c r="AO2481" s="1"/>
      <c r="AP2481" s="1"/>
      <c r="AQ2481" s="1"/>
      <c r="AR2481" s="1"/>
      <c r="AS2481" s="6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</row>
    <row r="2482" spans="1:55" x14ac:dyDescent="0.2">
      <c r="A2482" s="144">
        <f t="shared" si="1312"/>
        <v>43271</v>
      </c>
      <c r="B2482" s="2">
        <f t="shared" si="1299"/>
        <v>200557.87137301374</v>
      </c>
      <c r="C2482" s="2">
        <f t="shared" si="1313"/>
        <v>134329.08429880999</v>
      </c>
      <c r="D2482" s="68">
        <f>SUM(Y2482:Y$2557)</f>
        <v>9251.5892481200008</v>
      </c>
      <c r="E2482" s="68">
        <f t="shared" si="1300"/>
        <v>125077.49505068999</v>
      </c>
      <c r="F2482" s="72">
        <f t="shared" si="1323"/>
        <v>4961.84</v>
      </c>
      <c r="G2482" s="3">
        <f>IF(N2482=1,VLOOKUP(A2481,[1]Plan1!$BG$69:$BI$188,3),G2481)</f>
        <v>4981.6899999999996</v>
      </c>
      <c r="H2482" s="11">
        <f t="shared" si="1324"/>
        <v>43192</v>
      </c>
      <c r="I2482" s="11">
        <f t="shared" si="1325"/>
        <v>43222</v>
      </c>
      <c r="J2482" s="26">
        <f t="shared" si="1301"/>
        <v>4.0005320606870676E-3</v>
      </c>
      <c r="K2482" s="11">
        <f t="shared" si="1314"/>
        <v>43283</v>
      </c>
      <c r="L2482" s="11">
        <f t="shared" si="1302"/>
        <v>43283</v>
      </c>
      <c r="M2482" s="1">
        <f t="shared" si="1315"/>
        <v>21</v>
      </c>
      <c r="N2482" s="1">
        <f t="shared" si="1320"/>
        <v>13</v>
      </c>
      <c r="O2482" s="2">
        <f t="shared" si="1303"/>
        <v>1.00247463</v>
      </c>
      <c r="P2482" s="10">
        <f t="shared" si="1330"/>
        <v>1.0021995699999999</v>
      </c>
      <c r="Q2482" s="10">
        <f t="shared" si="1326"/>
        <v>1.4868445254099785</v>
      </c>
      <c r="R2482" s="2">
        <f t="shared" si="1329"/>
        <v>1.4905239100000001</v>
      </c>
      <c r="S2482" s="2">
        <f t="shared" si="1321"/>
        <v>1.4542510099999999</v>
      </c>
      <c r="T2482" s="2">
        <f t="shared" si="1304"/>
        <v>195348.20651392001</v>
      </c>
      <c r="U2482" s="2">
        <f t="shared" si="1305"/>
        <v>4202.5437600636496</v>
      </c>
      <c r="V2482" s="2">
        <f t="shared" si="1306"/>
        <v>61353.501925270109</v>
      </c>
      <c r="W2482" s="2">
        <f t="shared" si="1307"/>
        <v>199885.12998414374</v>
      </c>
      <c r="X2482" s="27">
        <f t="shared" si="1308"/>
        <v>0</v>
      </c>
      <c r="Y2482" s="2">
        <f t="shared" si="1322"/>
        <v>0</v>
      </c>
      <c r="Z2482" s="67">
        <f t="shared" si="1309"/>
        <v>0</v>
      </c>
      <c r="AA2482" s="2">
        <f t="shared" si="1318"/>
        <v>0</v>
      </c>
      <c r="AB2482" s="26">
        <f t="shared" si="1316"/>
        <v>6.7299999999999999E-2</v>
      </c>
      <c r="AC2482" s="27">
        <f t="shared" si="1298"/>
        <v>13</v>
      </c>
      <c r="AD2482" s="27">
        <v>252</v>
      </c>
      <c r="AE2482" s="10">
        <f t="shared" si="1327"/>
        <v>1.0033656399999999</v>
      </c>
      <c r="AF2482" s="2">
        <f t="shared" si="1319"/>
        <v>657.47173777</v>
      </c>
      <c r="AG2482" s="2">
        <f t="shared" si="1310"/>
        <v>672.74138887000004</v>
      </c>
      <c r="AH2482" s="3" t="str">
        <f t="shared" si="1311"/>
        <v>-</v>
      </c>
      <c r="AI2482" s="4" t="str">
        <f t="shared" si="1328"/>
        <v>A+J=</v>
      </c>
      <c r="AJ2482" s="11">
        <f t="shared" si="1317"/>
        <v>43285</v>
      </c>
      <c r="AK2482" s="11"/>
      <c r="AL2482" s="4"/>
      <c r="AM2482" s="1"/>
      <c r="AN2482" s="11"/>
      <c r="AO2482" s="1"/>
      <c r="AP2482" s="1"/>
      <c r="AQ2482" s="1"/>
      <c r="AR2482" s="1"/>
      <c r="AS2482" s="6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</row>
    <row r="2483" spans="1:55" x14ac:dyDescent="0.2">
      <c r="A2483" s="144">
        <f t="shared" si="1312"/>
        <v>43272</v>
      </c>
      <c r="B2483" s="2">
        <f t="shared" si="1299"/>
        <v>200645.29109265606</v>
      </c>
      <c r="C2483" s="2">
        <f t="shared" si="1313"/>
        <v>134329.08429880999</v>
      </c>
      <c r="D2483" s="68">
        <f>SUM(Y2483:Y$2557)</f>
        <v>9251.5892481200008</v>
      </c>
      <c r="E2483" s="68">
        <f t="shared" si="1300"/>
        <v>125077.49505068999</v>
      </c>
      <c r="F2483" s="72">
        <f t="shared" si="1323"/>
        <v>4961.84</v>
      </c>
      <c r="G2483" s="3">
        <f>IF(N2483=1,VLOOKUP(A2482,[1]Plan1!$BG$69:$BI$188,3),G2482)</f>
        <v>4981.6899999999996</v>
      </c>
      <c r="H2483" s="11">
        <f t="shared" si="1324"/>
        <v>43192</v>
      </c>
      <c r="I2483" s="11">
        <f t="shared" si="1325"/>
        <v>43222</v>
      </c>
      <c r="J2483" s="26">
        <f t="shared" si="1301"/>
        <v>4.0005320606870676E-3</v>
      </c>
      <c r="K2483" s="11">
        <f t="shared" si="1314"/>
        <v>43283</v>
      </c>
      <c r="L2483" s="11">
        <f t="shared" si="1302"/>
        <v>43283</v>
      </c>
      <c r="M2483" s="1">
        <f t="shared" si="1315"/>
        <v>21</v>
      </c>
      <c r="N2483" s="1">
        <f t="shared" si="1320"/>
        <v>14</v>
      </c>
      <c r="O2483" s="2">
        <f t="shared" si="1303"/>
        <v>1.00266524</v>
      </c>
      <c r="P2483" s="10">
        <f t="shared" si="1330"/>
        <v>1.0021995699999999</v>
      </c>
      <c r="Q2483" s="10">
        <f t="shared" si="1326"/>
        <v>1.4868445254099785</v>
      </c>
      <c r="R2483" s="2">
        <f t="shared" si="1329"/>
        <v>1.49080732</v>
      </c>
      <c r="S2483" s="2">
        <f t="shared" si="1321"/>
        <v>1.4542510099999999</v>
      </c>
      <c r="T2483" s="2">
        <f t="shared" si="1304"/>
        <v>195348.20651392001</v>
      </c>
      <c r="U2483" s="2">
        <f t="shared" si="1305"/>
        <v>4202.5437600636496</v>
      </c>
      <c r="V2483" s="2">
        <f t="shared" si="1306"/>
        <v>61388.950138142427</v>
      </c>
      <c r="W2483" s="2">
        <f t="shared" si="1307"/>
        <v>199920.57819701606</v>
      </c>
      <c r="X2483" s="27">
        <f t="shared" si="1308"/>
        <v>0</v>
      </c>
      <c r="Y2483" s="2">
        <f t="shared" si="1322"/>
        <v>0</v>
      </c>
      <c r="Z2483" s="67">
        <f t="shared" si="1309"/>
        <v>0</v>
      </c>
      <c r="AA2483" s="2">
        <f t="shared" si="1318"/>
        <v>0</v>
      </c>
      <c r="AB2483" s="26">
        <f t="shared" si="1316"/>
        <v>6.7299999999999999E-2</v>
      </c>
      <c r="AC2483" s="27">
        <f t="shared" si="1298"/>
        <v>14</v>
      </c>
      <c r="AD2483" s="27">
        <v>252</v>
      </c>
      <c r="AE2483" s="10">
        <f t="shared" si="1327"/>
        <v>1.0036250040000001</v>
      </c>
      <c r="AF2483" s="2">
        <f t="shared" si="1319"/>
        <v>708.13802999999996</v>
      </c>
      <c r="AG2483" s="2">
        <f t="shared" si="1310"/>
        <v>724.71289564000006</v>
      </c>
      <c r="AH2483" s="3" t="str">
        <f t="shared" si="1311"/>
        <v>-</v>
      </c>
      <c r="AI2483" s="4" t="str">
        <f t="shared" si="1328"/>
        <v>A+J=</v>
      </c>
      <c r="AJ2483" s="11">
        <f t="shared" si="1317"/>
        <v>43285</v>
      </c>
      <c r="AK2483" s="11"/>
      <c r="AL2483" s="4"/>
      <c r="AM2483" s="1"/>
      <c r="AN2483" s="11"/>
      <c r="AO2483" s="1"/>
      <c r="AP2483" s="1"/>
      <c r="AQ2483" s="1"/>
      <c r="AR2483" s="1"/>
      <c r="AS2483" s="6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</row>
    <row r="2484" spans="1:55" x14ac:dyDescent="0.2">
      <c r="A2484" s="144">
        <f t="shared" si="1312"/>
        <v>43273</v>
      </c>
      <c r="B2484" s="2">
        <f t="shared" si="1299"/>
        <v>200732.74887550311</v>
      </c>
      <c r="C2484" s="2">
        <f t="shared" si="1313"/>
        <v>134329.08429880999</v>
      </c>
      <c r="D2484" s="68">
        <f>SUM(Y2484:Y$2557)</f>
        <v>9251.5892481200008</v>
      </c>
      <c r="E2484" s="68">
        <f t="shared" si="1300"/>
        <v>125077.49505068999</v>
      </c>
      <c r="F2484" s="72">
        <f t="shared" si="1323"/>
        <v>4961.84</v>
      </c>
      <c r="G2484" s="3">
        <f>IF(N2484=1,VLOOKUP(A2483,[1]Plan1!$BG$69:$BI$188,3),G2483)</f>
        <v>4981.6899999999996</v>
      </c>
      <c r="H2484" s="11">
        <f t="shared" si="1324"/>
        <v>43192</v>
      </c>
      <c r="I2484" s="11">
        <f t="shared" si="1325"/>
        <v>43222</v>
      </c>
      <c r="J2484" s="26">
        <f t="shared" si="1301"/>
        <v>4.0005320606870676E-3</v>
      </c>
      <c r="K2484" s="11">
        <f t="shared" si="1314"/>
        <v>43283</v>
      </c>
      <c r="L2484" s="11">
        <f t="shared" si="1302"/>
        <v>43283</v>
      </c>
      <c r="M2484" s="1">
        <f t="shared" si="1315"/>
        <v>21</v>
      </c>
      <c r="N2484" s="1">
        <f t="shared" si="1320"/>
        <v>15</v>
      </c>
      <c r="O2484" s="2">
        <f t="shared" si="1303"/>
        <v>1.00285589</v>
      </c>
      <c r="P2484" s="10">
        <f t="shared" si="1330"/>
        <v>1.0021995699999999</v>
      </c>
      <c r="Q2484" s="10">
        <f t="shared" si="1326"/>
        <v>1.4868445254099785</v>
      </c>
      <c r="R2484" s="2">
        <f t="shared" si="1329"/>
        <v>1.4910907799999999</v>
      </c>
      <c r="S2484" s="2">
        <f t="shared" si="1321"/>
        <v>1.4542510099999999</v>
      </c>
      <c r="T2484" s="2">
        <f t="shared" si="1304"/>
        <v>195348.20651392001</v>
      </c>
      <c r="U2484" s="2">
        <f t="shared" si="1305"/>
        <v>4202.5437600636496</v>
      </c>
      <c r="V2484" s="2">
        <f t="shared" si="1306"/>
        <v>61424.404604889482</v>
      </c>
      <c r="W2484" s="2">
        <f t="shared" si="1307"/>
        <v>199956.03266376312</v>
      </c>
      <c r="X2484" s="27">
        <f t="shared" si="1308"/>
        <v>0</v>
      </c>
      <c r="Y2484" s="2">
        <f t="shared" si="1322"/>
        <v>0</v>
      </c>
      <c r="Z2484" s="67">
        <f t="shared" si="1309"/>
        <v>0</v>
      </c>
      <c r="AA2484" s="2">
        <f t="shared" si="1318"/>
        <v>0</v>
      </c>
      <c r="AB2484" s="26">
        <f t="shared" si="1316"/>
        <v>6.7299999999999999E-2</v>
      </c>
      <c r="AC2484" s="27">
        <f t="shared" si="1298"/>
        <v>15</v>
      </c>
      <c r="AD2484" s="27">
        <v>252</v>
      </c>
      <c r="AE2484" s="10">
        <f t="shared" si="1327"/>
        <v>1.003884435</v>
      </c>
      <c r="AF2484" s="2">
        <f t="shared" si="1319"/>
        <v>758.81741055999998</v>
      </c>
      <c r="AG2484" s="2">
        <f t="shared" si="1310"/>
        <v>776.71621173999995</v>
      </c>
      <c r="AH2484" s="3" t="str">
        <f t="shared" si="1311"/>
        <v>-</v>
      </c>
      <c r="AI2484" s="4" t="str">
        <f t="shared" si="1328"/>
        <v>A+J=</v>
      </c>
      <c r="AJ2484" s="11">
        <f t="shared" si="1317"/>
        <v>43285</v>
      </c>
      <c r="AK2484" s="11"/>
      <c r="AL2484" s="4"/>
      <c r="AM2484" s="1"/>
      <c r="AN2484" s="11"/>
      <c r="AO2484" s="1"/>
      <c r="AP2484" s="1"/>
      <c r="AQ2484" s="1"/>
      <c r="AR2484" s="1"/>
      <c r="AS2484" s="6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</row>
    <row r="2485" spans="1:55" x14ac:dyDescent="0.2">
      <c r="A2485" s="144">
        <f t="shared" si="1312"/>
        <v>43274</v>
      </c>
      <c r="B2485" s="2">
        <f t="shared" si="1299"/>
        <v>200820.24618947992</v>
      </c>
      <c r="C2485" s="2">
        <f t="shared" si="1313"/>
        <v>134329.08429880999</v>
      </c>
      <c r="D2485" s="68">
        <f>SUM(Y2485:Y$2557)</f>
        <v>9251.5892481200008</v>
      </c>
      <c r="E2485" s="68">
        <f t="shared" si="1300"/>
        <v>125077.49505068999</v>
      </c>
      <c r="F2485" s="72">
        <f t="shared" si="1323"/>
        <v>4961.84</v>
      </c>
      <c r="G2485" s="3">
        <f>IF(N2485=1,VLOOKUP(A2484,[1]Plan1!$BG$69:$BI$188,3),G2484)</f>
        <v>4981.6899999999996</v>
      </c>
      <c r="H2485" s="11">
        <f t="shared" si="1324"/>
        <v>43192</v>
      </c>
      <c r="I2485" s="11">
        <f t="shared" si="1325"/>
        <v>43222</v>
      </c>
      <c r="J2485" s="26">
        <f t="shared" si="1301"/>
        <v>4.0005320606870676E-3</v>
      </c>
      <c r="K2485" s="11">
        <f t="shared" si="1314"/>
        <v>43283</v>
      </c>
      <c r="L2485" s="11">
        <f t="shared" si="1302"/>
        <v>43283</v>
      </c>
      <c r="M2485" s="1">
        <f t="shared" si="1315"/>
        <v>21</v>
      </c>
      <c r="N2485" s="1">
        <f t="shared" si="1320"/>
        <v>16</v>
      </c>
      <c r="O2485" s="2">
        <f t="shared" si="1303"/>
        <v>1.00304657</v>
      </c>
      <c r="P2485" s="10">
        <f t="shared" si="1330"/>
        <v>1.0021995699999999</v>
      </c>
      <c r="Q2485" s="10">
        <f t="shared" si="1326"/>
        <v>1.4868445254099785</v>
      </c>
      <c r="R2485" s="2">
        <f t="shared" si="1329"/>
        <v>1.4913742999999999</v>
      </c>
      <c r="S2485" s="2">
        <f t="shared" si="1321"/>
        <v>1.4542510099999999</v>
      </c>
      <c r="T2485" s="2">
        <f t="shared" si="1304"/>
        <v>195348.20651392001</v>
      </c>
      <c r="U2485" s="2">
        <f t="shared" si="1305"/>
        <v>4202.5437600636496</v>
      </c>
      <c r="V2485" s="2">
        <f t="shared" si="1306"/>
        <v>61459.866576286251</v>
      </c>
      <c r="W2485" s="2">
        <f t="shared" si="1307"/>
        <v>199991.49463515991</v>
      </c>
      <c r="X2485" s="27">
        <f t="shared" si="1308"/>
        <v>0</v>
      </c>
      <c r="Y2485" s="2">
        <f t="shared" si="1322"/>
        <v>0</v>
      </c>
      <c r="Z2485" s="67">
        <f t="shared" si="1309"/>
        <v>0</v>
      </c>
      <c r="AA2485" s="2">
        <f t="shared" si="1318"/>
        <v>0</v>
      </c>
      <c r="AB2485" s="26">
        <f t="shared" si="1316"/>
        <v>6.7299999999999999E-2</v>
      </c>
      <c r="AC2485" s="27">
        <f t="shared" si="1298"/>
        <v>16</v>
      </c>
      <c r="AD2485" s="27">
        <v>252</v>
      </c>
      <c r="AE2485" s="10">
        <f t="shared" si="1327"/>
        <v>1.004143934</v>
      </c>
      <c r="AF2485" s="2">
        <f t="shared" si="1319"/>
        <v>809.51007480999999</v>
      </c>
      <c r="AG2485" s="2">
        <f t="shared" si="1310"/>
        <v>828.75155431999997</v>
      </c>
      <c r="AH2485" s="3" t="str">
        <f t="shared" si="1311"/>
        <v>-</v>
      </c>
      <c r="AI2485" s="4" t="str">
        <f t="shared" si="1328"/>
        <v>A+J=</v>
      </c>
      <c r="AJ2485" s="11">
        <f t="shared" si="1317"/>
        <v>43285</v>
      </c>
      <c r="AK2485" s="11"/>
      <c r="AL2485" s="4"/>
      <c r="AM2485" s="1"/>
      <c r="AN2485" s="11"/>
      <c r="AO2485" s="1"/>
      <c r="AP2485" s="1"/>
      <c r="AQ2485" s="1"/>
      <c r="AR2485" s="1"/>
      <c r="AS2485" s="6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</row>
    <row r="2486" spans="1:55" x14ac:dyDescent="0.2">
      <c r="A2486" s="144">
        <f t="shared" si="1312"/>
        <v>43275</v>
      </c>
      <c r="B2486" s="2">
        <f t="shared" si="1299"/>
        <v>200820.24618947992</v>
      </c>
      <c r="C2486" s="2">
        <f t="shared" si="1313"/>
        <v>134329.08429880999</v>
      </c>
      <c r="D2486" s="68">
        <f>SUM(Y2486:Y$2557)</f>
        <v>9251.5892481200008</v>
      </c>
      <c r="E2486" s="68">
        <f t="shared" si="1300"/>
        <v>125077.49505068999</v>
      </c>
      <c r="F2486" s="72">
        <f t="shared" si="1323"/>
        <v>4961.84</v>
      </c>
      <c r="G2486" s="3">
        <f>IF(N2486=1,VLOOKUP(A2485,[1]Plan1!$BG$69:$BI$188,3),G2485)</f>
        <v>4981.6899999999996</v>
      </c>
      <c r="H2486" s="11">
        <f t="shared" si="1324"/>
        <v>43192</v>
      </c>
      <c r="I2486" s="11">
        <f t="shared" si="1325"/>
        <v>43222</v>
      </c>
      <c r="J2486" s="26">
        <f t="shared" si="1301"/>
        <v>4.0005320606870676E-3</v>
      </c>
      <c r="K2486" s="11">
        <f t="shared" si="1314"/>
        <v>43283</v>
      </c>
      <c r="L2486" s="11">
        <f t="shared" si="1302"/>
        <v>43283</v>
      </c>
      <c r="M2486" s="1">
        <f t="shared" si="1315"/>
        <v>21</v>
      </c>
      <c r="N2486" s="1">
        <f t="shared" si="1320"/>
        <v>16</v>
      </c>
      <c r="O2486" s="2">
        <f t="shared" si="1303"/>
        <v>1.00304657</v>
      </c>
      <c r="P2486" s="10">
        <f t="shared" si="1330"/>
        <v>1.0021995699999999</v>
      </c>
      <c r="Q2486" s="10">
        <f t="shared" si="1326"/>
        <v>1.4868445254099785</v>
      </c>
      <c r="R2486" s="2">
        <f t="shared" si="1329"/>
        <v>1.4913742999999999</v>
      </c>
      <c r="S2486" s="2">
        <f t="shared" si="1321"/>
        <v>1.4542510099999999</v>
      </c>
      <c r="T2486" s="2">
        <f t="shared" si="1304"/>
        <v>195348.20651392001</v>
      </c>
      <c r="U2486" s="2">
        <f t="shared" si="1305"/>
        <v>4202.5437600636496</v>
      </c>
      <c r="V2486" s="2">
        <f t="shared" si="1306"/>
        <v>61459.866576286251</v>
      </c>
      <c r="W2486" s="2">
        <f t="shared" si="1307"/>
        <v>199991.49463515991</v>
      </c>
      <c r="X2486" s="27">
        <f t="shared" si="1308"/>
        <v>0</v>
      </c>
      <c r="Y2486" s="2">
        <f t="shared" si="1322"/>
        <v>0</v>
      </c>
      <c r="Z2486" s="67">
        <f t="shared" si="1309"/>
        <v>0</v>
      </c>
      <c r="AA2486" s="2">
        <f t="shared" si="1318"/>
        <v>0</v>
      </c>
      <c r="AB2486" s="26">
        <f t="shared" si="1316"/>
        <v>6.7299999999999999E-2</v>
      </c>
      <c r="AC2486" s="27">
        <f t="shared" si="1298"/>
        <v>16</v>
      </c>
      <c r="AD2486" s="27">
        <v>252</v>
      </c>
      <c r="AE2486" s="10">
        <f t="shared" si="1327"/>
        <v>1.004143934</v>
      </c>
      <c r="AF2486" s="2">
        <f t="shared" si="1319"/>
        <v>809.51007480999999</v>
      </c>
      <c r="AG2486" s="2">
        <f t="shared" si="1310"/>
        <v>828.75155431999997</v>
      </c>
      <c r="AH2486" s="3" t="str">
        <f t="shared" si="1311"/>
        <v>-</v>
      </c>
      <c r="AI2486" s="4" t="str">
        <f t="shared" si="1328"/>
        <v>A+J=</v>
      </c>
      <c r="AJ2486" s="11">
        <f t="shared" si="1317"/>
        <v>43285</v>
      </c>
      <c r="AK2486" s="11"/>
      <c r="AL2486" s="4"/>
      <c r="AM2486" s="1"/>
      <c r="AN2486" s="11"/>
      <c r="AO2486" s="1"/>
      <c r="AP2486" s="1"/>
      <c r="AQ2486" s="1"/>
      <c r="AR2486" s="1"/>
      <c r="AS2486" s="6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</row>
    <row r="2487" spans="1:55" x14ac:dyDescent="0.2">
      <c r="A2487" s="144">
        <f t="shared" si="1312"/>
        <v>43276</v>
      </c>
      <c r="B2487" s="2">
        <f t="shared" si="1299"/>
        <v>200820.24618947992</v>
      </c>
      <c r="C2487" s="2">
        <f t="shared" si="1313"/>
        <v>134329.08429880999</v>
      </c>
      <c r="D2487" s="68">
        <f>SUM(Y2487:Y$2557)</f>
        <v>9251.5892481200008</v>
      </c>
      <c r="E2487" s="68">
        <f t="shared" si="1300"/>
        <v>125077.49505068999</v>
      </c>
      <c r="F2487" s="72">
        <f t="shared" si="1323"/>
        <v>4961.84</v>
      </c>
      <c r="G2487" s="3">
        <f>IF(N2487=1,VLOOKUP(A2486,[1]Plan1!$BG$69:$BI$188,3),G2486)</f>
        <v>4981.6899999999996</v>
      </c>
      <c r="H2487" s="11">
        <f t="shared" si="1324"/>
        <v>43192</v>
      </c>
      <c r="I2487" s="11">
        <f t="shared" si="1325"/>
        <v>43222</v>
      </c>
      <c r="J2487" s="26">
        <f t="shared" si="1301"/>
        <v>4.0005320606870676E-3</v>
      </c>
      <c r="K2487" s="11">
        <f t="shared" si="1314"/>
        <v>43283</v>
      </c>
      <c r="L2487" s="11">
        <f t="shared" si="1302"/>
        <v>43283</v>
      </c>
      <c r="M2487" s="1">
        <f t="shared" si="1315"/>
        <v>21</v>
      </c>
      <c r="N2487" s="1">
        <f t="shared" si="1320"/>
        <v>16</v>
      </c>
      <c r="O2487" s="2">
        <f t="shared" si="1303"/>
        <v>1.00304657</v>
      </c>
      <c r="P2487" s="10">
        <f t="shared" si="1330"/>
        <v>1.0021995699999999</v>
      </c>
      <c r="Q2487" s="10">
        <f t="shared" si="1326"/>
        <v>1.4868445254099785</v>
      </c>
      <c r="R2487" s="2">
        <f t="shared" si="1329"/>
        <v>1.4913742999999999</v>
      </c>
      <c r="S2487" s="2">
        <f t="shared" si="1321"/>
        <v>1.4542510099999999</v>
      </c>
      <c r="T2487" s="2">
        <f t="shared" si="1304"/>
        <v>195348.20651392001</v>
      </c>
      <c r="U2487" s="2">
        <f t="shared" si="1305"/>
        <v>4202.5437600636496</v>
      </c>
      <c r="V2487" s="2">
        <f t="shared" si="1306"/>
        <v>61459.866576286251</v>
      </c>
      <c r="W2487" s="2">
        <f t="shared" si="1307"/>
        <v>199991.49463515991</v>
      </c>
      <c r="X2487" s="27">
        <f t="shared" si="1308"/>
        <v>0</v>
      </c>
      <c r="Y2487" s="2">
        <f t="shared" si="1322"/>
        <v>0</v>
      </c>
      <c r="Z2487" s="67">
        <f t="shared" si="1309"/>
        <v>0</v>
      </c>
      <c r="AA2487" s="2">
        <f t="shared" si="1318"/>
        <v>0</v>
      </c>
      <c r="AB2487" s="26">
        <f t="shared" si="1316"/>
        <v>6.7299999999999999E-2</v>
      </c>
      <c r="AC2487" s="27">
        <f t="shared" si="1298"/>
        <v>16</v>
      </c>
      <c r="AD2487" s="27">
        <v>252</v>
      </c>
      <c r="AE2487" s="10">
        <f t="shared" si="1327"/>
        <v>1.004143934</v>
      </c>
      <c r="AF2487" s="2">
        <f t="shared" si="1319"/>
        <v>809.51007480999999</v>
      </c>
      <c r="AG2487" s="2">
        <f t="shared" si="1310"/>
        <v>828.75155431999997</v>
      </c>
      <c r="AH2487" s="3" t="str">
        <f t="shared" si="1311"/>
        <v>-</v>
      </c>
      <c r="AI2487" s="4" t="str">
        <f t="shared" si="1328"/>
        <v>A+J=</v>
      </c>
      <c r="AJ2487" s="11">
        <f t="shared" si="1317"/>
        <v>43285</v>
      </c>
      <c r="AK2487" s="11"/>
      <c r="AL2487" s="4"/>
      <c r="AM2487" s="1"/>
      <c r="AN2487" s="11"/>
      <c r="AO2487" s="1"/>
      <c r="AP2487" s="1"/>
      <c r="AQ2487" s="1"/>
      <c r="AR2487" s="1"/>
      <c r="AS2487" s="6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</row>
    <row r="2488" spans="1:55" x14ac:dyDescent="0.2">
      <c r="A2488" s="144">
        <f t="shared" si="1312"/>
        <v>43277</v>
      </c>
      <c r="B2488" s="2">
        <f t="shared" si="1299"/>
        <v>200907.78139135143</v>
      </c>
      <c r="C2488" s="2">
        <f t="shared" si="1313"/>
        <v>134329.08429880999</v>
      </c>
      <c r="D2488" s="68">
        <f>SUM(Y2488:Y$2557)</f>
        <v>9251.5892481200008</v>
      </c>
      <c r="E2488" s="68">
        <f t="shared" si="1300"/>
        <v>125077.49505068999</v>
      </c>
      <c r="F2488" s="72">
        <f t="shared" si="1323"/>
        <v>4961.84</v>
      </c>
      <c r="G2488" s="3">
        <f>IF(N2488=1,VLOOKUP(A2487,[1]Plan1!$BG$69:$BI$188,3),G2487)</f>
        <v>4981.6899999999996</v>
      </c>
      <c r="H2488" s="11">
        <f t="shared" si="1324"/>
        <v>43192</v>
      </c>
      <c r="I2488" s="11">
        <f t="shared" si="1325"/>
        <v>43222</v>
      </c>
      <c r="J2488" s="26">
        <f t="shared" si="1301"/>
        <v>4.0005320606870676E-3</v>
      </c>
      <c r="K2488" s="11">
        <f t="shared" si="1314"/>
        <v>43283</v>
      </c>
      <c r="L2488" s="11">
        <f t="shared" si="1302"/>
        <v>43283</v>
      </c>
      <c r="M2488" s="1">
        <f t="shared" si="1315"/>
        <v>21</v>
      </c>
      <c r="N2488" s="1">
        <f t="shared" si="1320"/>
        <v>17</v>
      </c>
      <c r="O2488" s="2">
        <f t="shared" si="1303"/>
        <v>1.0032372899999999</v>
      </c>
      <c r="P2488" s="10">
        <f t="shared" si="1330"/>
        <v>1.0021995699999999</v>
      </c>
      <c r="Q2488" s="10">
        <f t="shared" si="1326"/>
        <v>1.4868445254099785</v>
      </c>
      <c r="R2488" s="2">
        <f t="shared" si="1329"/>
        <v>1.4916578700000001</v>
      </c>
      <c r="S2488" s="2">
        <f t="shared" si="1321"/>
        <v>1.4542510099999999</v>
      </c>
      <c r="T2488" s="2">
        <f t="shared" si="1304"/>
        <v>195348.20651392001</v>
      </c>
      <c r="U2488" s="2">
        <f t="shared" si="1305"/>
        <v>4202.5437600636496</v>
      </c>
      <c r="V2488" s="2">
        <f t="shared" si="1306"/>
        <v>61495.334801557787</v>
      </c>
      <c r="W2488" s="2">
        <f t="shared" si="1307"/>
        <v>200026.96286043143</v>
      </c>
      <c r="X2488" s="27">
        <f t="shared" si="1308"/>
        <v>0</v>
      </c>
      <c r="Y2488" s="2">
        <f t="shared" si="1322"/>
        <v>0</v>
      </c>
      <c r="Z2488" s="67">
        <f t="shared" si="1309"/>
        <v>0</v>
      </c>
      <c r="AA2488" s="2">
        <f t="shared" si="1318"/>
        <v>0</v>
      </c>
      <c r="AB2488" s="26">
        <f t="shared" si="1316"/>
        <v>6.7299999999999999E-2</v>
      </c>
      <c r="AC2488" s="27">
        <f t="shared" si="1298"/>
        <v>17</v>
      </c>
      <c r="AD2488" s="27">
        <v>252</v>
      </c>
      <c r="AE2488" s="10">
        <f t="shared" si="1327"/>
        <v>1.0044034989999999</v>
      </c>
      <c r="AF2488" s="2">
        <f t="shared" si="1319"/>
        <v>860.21563203000005</v>
      </c>
      <c r="AG2488" s="2">
        <f t="shared" si="1310"/>
        <v>880.81853091999994</v>
      </c>
      <c r="AH2488" s="3" t="str">
        <f t="shared" si="1311"/>
        <v>-</v>
      </c>
      <c r="AI2488" s="4" t="str">
        <f t="shared" si="1328"/>
        <v>A+J=</v>
      </c>
      <c r="AJ2488" s="11">
        <f t="shared" si="1317"/>
        <v>43285</v>
      </c>
      <c r="AK2488" s="11"/>
      <c r="AL2488" s="4"/>
      <c r="AM2488" s="1"/>
      <c r="AN2488" s="11"/>
      <c r="AO2488" s="1"/>
      <c r="AP2488" s="1"/>
      <c r="AQ2488" s="1"/>
      <c r="AR2488" s="1"/>
      <c r="AS2488" s="6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</row>
    <row r="2489" spans="1:55" x14ac:dyDescent="0.2">
      <c r="A2489" s="144">
        <f t="shared" si="1312"/>
        <v>43278</v>
      </c>
      <c r="B2489" s="2">
        <f t="shared" si="1299"/>
        <v>200995.35343646276</v>
      </c>
      <c r="C2489" s="2">
        <f t="shared" si="1313"/>
        <v>134329.08429880999</v>
      </c>
      <c r="D2489" s="68">
        <f>SUM(Y2489:Y$2557)</f>
        <v>9251.5892481200008</v>
      </c>
      <c r="E2489" s="68">
        <f t="shared" si="1300"/>
        <v>125077.49505068999</v>
      </c>
      <c r="F2489" s="72">
        <f t="shared" si="1323"/>
        <v>4961.84</v>
      </c>
      <c r="G2489" s="3">
        <f>IF(N2489=1,VLOOKUP(A2488,[1]Plan1!$BG$69:$BI$188,3),G2488)</f>
        <v>4981.6899999999996</v>
      </c>
      <c r="H2489" s="11">
        <f t="shared" si="1324"/>
        <v>43192</v>
      </c>
      <c r="I2489" s="11">
        <f t="shared" si="1325"/>
        <v>43222</v>
      </c>
      <c r="J2489" s="26">
        <f t="shared" si="1301"/>
        <v>4.0005320606870676E-3</v>
      </c>
      <c r="K2489" s="11">
        <f t="shared" si="1314"/>
        <v>43283</v>
      </c>
      <c r="L2489" s="11">
        <f t="shared" si="1302"/>
        <v>43283</v>
      </c>
      <c r="M2489" s="1">
        <f t="shared" si="1315"/>
        <v>21</v>
      </c>
      <c r="N2489" s="1">
        <f t="shared" si="1320"/>
        <v>18</v>
      </c>
      <c r="O2489" s="2">
        <f t="shared" si="1303"/>
        <v>1.00342804</v>
      </c>
      <c r="P2489" s="10">
        <f t="shared" si="1330"/>
        <v>1.0021995699999999</v>
      </c>
      <c r="Q2489" s="10">
        <f t="shared" si="1326"/>
        <v>1.4868445254099785</v>
      </c>
      <c r="R2489" s="2">
        <f t="shared" si="1329"/>
        <v>1.4919414799999999</v>
      </c>
      <c r="S2489" s="2">
        <f t="shared" si="1321"/>
        <v>1.4542510099999999</v>
      </c>
      <c r="T2489" s="2">
        <f t="shared" si="1304"/>
        <v>195348.20651392001</v>
      </c>
      <c r="U2489" s="2">
        <f t="shared" si="1305"/>
        <v>4202.5437600636496</v>
      </c>
      <c r="V2489" s="2">
        <f t="shared" si="1306"/>
        <v>61530.808029929103</v>
      </c>
      <c r="W2489" s="2">
        <f t="shared" si="1307"/>
        <v>200062.43608880276</v>
      </c>
      <c r="X2489" s="27">
        <f t="shared" si="1308"/>
        <v>0</v>
      </c>
      <c r="Y2489" s="2">
        <f t="shared" si="1322"/>
        <v>0</v>
      </c>
      <c r="Z2489" s="67">
        <f t="shared" si="1309"/>
        <v>0</v>
      </c>
      <c r="AA2489" s="2">
        <f t="shared" si="1318"/>
        <v>0</v>
      </c>
      <c r="AB2489" s="26">
        <f t="shared" si="1316"/>
        <v>6.7299999999999999E-2</v>
      </c>
      <c r="AC2489" s="27">
        <f t="shared" si="1298"/>
        <v>18</v>
      </c>
      <c r="AD2489" s="27">
        <v>252</v>
      </c>
      <c r="AE2489" s="10">
        <f t="shared" si="1327"/>
        <v>1.004663131</v>
      </c>
      <c r="AF2489" s="2">
        <f t="shared" si="1319"/>
        <v>910.93427757999996</v>
      </c>
      <c r="AG2489" s="2">
        <f t="shared" si="1310"/>
        <v>932.91734766000002</v>
      </c>
      <c r="AH2489" s="3" t="str">
        <f t="shared" si="1311"/>
        <v>-</v>
      </c>
      <c r="AI2489" s="4" t="str">
        <f t="shared" si="1328"/>
        <v>A+J=</v>
      </c>
      <c r="AJ2489" s="11">
        <f t="shared" si="1317"/>
        <v>43285</v>
      </c>
      <c r="AK2489" s="11"/>
      <c r="AL2489" s="4"/>
      <c r="AM2489" s="1"/>
      <c r="AN2489" s="11"/>
      <c r="AO2489" s="1"/>
      <c r="AP2489" s="1"/>
      <c r="AQ2489" s="1"/>
      <c r="AR2489" s="1"/>
      <c r="AS2489" s="6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</row>
    <row r="2490" spans="1:55" x14ac:dyDescent="0.2">
      <c r="A2490" s="144">
        <f t="shared" si="1312"/>
        <v>43279</v>
      </c>
      <c r="B2490" s="2">
        <f t="shared" si="1299"/>
        <v>201082.96756365368</v>
      </c>
      <c r="C2490" s="2">
        <f t="shared" si="1313"/>
        <v>134329.08429880999</v>
      </c>
      <c r="D2490" s="68">
        <f>SUM(Y2490:Y$2557)</f>
        <v>9251.5892481200008</v>
      </c>
      <c r="E2490" s="68">
        <f t="shared" si="1300"/>
        <v>125077.49505068999</v>
      </c>
      <c r="F2490" s="72">
        <f t="shared" si="1323"/>
        <v>4961.84</v>
      </c>
      <c r="G2490" s="3">
        <f>IF(N2490=1,VLOOKUP(A2489,[1]Plan1!$BG$69:$BI$188,3),G2489)</f>
        <v>4981.6899999999996</v>
      </c>
      <c r="H2490" s="11">
        <f t="shared" si="1324"/>
        <v>43192</v>
      </c>
      <c r="I2490" s="11">
        <f t="shared" si="1325"/>
        <v>43222</v>
      </c>
      <c r="J2490" s="26">
        <f t="shared" si="1301"/>
        <v>4.0005320606870676E-3</v>
      </c>
      <c r="K2490" s="11">
        <f t="shared" si="1314"/>
        <v>43283</v>
      </c>
      <c r="L2490" s="11">
        <f t="shared" si="1302"/>
        <v>43283</v>
      </c>
      <c r="M2490" s="1">
        <f t="shared" si="1315"/>
        <v>21</v>
      </c>
      <c r="N2490" s="1">
        <f t="shared" si="1320"/>
        <v>19</v>
      </c>
      <c r="O2490" s="2">
        <f t="shared" si="1303"/>
        <v>1.0036188399999999</v>
      </c>
      <c r="P2490" s="10">
        <f t="shared" si="1330"/>
        <v>1.0021995699999999</v>
      </c>
      <c r="Q2490" s="10">
        <f t="shared" si="1326"/>
        <v>1.4868445254099785</v>
      </c>
      <c r="R2490" s="2">
        <f t="shared" si="1329"/>
        <v>1.49222517</v>
      </c>
      <c r="S2490" s="2">
        <f t="shared" si="1321"/>
        <v>1.4542510099999999</v>
      </c>
      <c r="T2490" s="2">
        <f t="shared" si="1304"/>
        <v>195348.20651392001</v>
      </c>
      <c r="U2490" s="2">
        <f t="shared" si="1305"/>
        <v>4202.5437600636496</v>
      </c>
      <c r="V2490" s="2">
        <f t="shared" si="1306"/>
        <v>61566.29126450004</v>
      </c>
      <c r="W2490" s="2">
        <f t="shared" si="1307"/>
        <v>200097.91932337367</v>
      </c>
      <c r="X2490" s="27">
        <f t="shared" si="1308"/>
        <v>0</v>
      </c>
      <c r="Y2490" s="2">
        <f t="shared" si="1322"/>
        <v>0</v>
      </c>
      <c r="Z2490" s="67">
        <f t="shared" si="1309"/>
        <v>0</v>
      </c>
      <c r="AA2490" s="2">
        <f t="shared" si="1318"/>
        <v>0</v>
      </c>
      <c r="AB2490" s="26">
        <f t="shared" si="1316"/>
        <v>6.7299999999999999E-2</v>
      </c>
      <c r="AC2490" s="27">
        <f t="shared" si="1298"/>
        <v>19</v>
      </c>
      <c r="AD2490" s="27">
        <v>252</v>
      </c>
      <c r="AE2490" s="10">
        <f t="shared" si="1327"/>
        <v>1.004922831</v>
      </c>
      <c r="AF2490" s="2">
        <f t="shared" si="1319"/>
        <v>961.66620681999996</v>
      </c>
      <c r="AG2490" s="2">
        <f t="shared" si="1310"/>
        <v>985.04824027999996</v>
      </c>
      <c r="AH2490" s="3" t="str">
        <f t="shared" si="1311"/>
        <v>-</v>
      </c>
      <c r="AI2490" s="4" t="str">
        <f t="shared" si="1328"/>
        <v>A+J=</v>
      </c>
      <c r="AJ2490" s="11">
        <f t="shared" si="1317"/>
        <v>43285</v>
      </c>
      <c r="AK2490" s="11"/>
      <c r="AL2490" s="4"/>
      <c r="AM2490" s="1"/>
      <c r="AN2490" s="11"/>
      <c r="AO2490" s="1"/>
      <c r="AP2490" s="1"/>
      <c r="AQ2490" s="1"/>
      <c r="AR2490" s="1"/>
      <c r="AS2490" s="6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</row>
    <row r="2491" spans="1:55" x14ac:dyDescent="0.2">
      <c r="A2491" s="144">
        <f t="shared" si="1312"/>
        <v>43280</v>
      </c>
      <c r="B2491" s="2">
        <f t="shared" si="1299"/>
        <v>201170.61710140947</v>
      </c>
      <c r="C2491" s="2">
        <f t="shared" si="1313"/>
        <v>134329.08429880999</v>
      </c>
      <c r="D2491" s="68">
        <f>SUM(Y2491:Y$2557)</f>
        <v>9251.5892481200008</v>
      </c>
      <c r="E2491" s="68">
        <f t="shared" si="1300"/>
        <v>125077.49505068999</v>
      </c>
      <c r="F2491" s="72">
        <f t="shared" si="1323"/>
        <v>4961.84</v>
      </c>
      <c r="G2491" s="3">
        <f>IF(N2491=1,VLOOKUP(A2490,[1]Plan1!$BG$69:$BI$188,3),G2490)</f>
        <v>4981.6899999999996</v>
      </c>
      <c r="H2491" s="11">
        <f t="shared" si="1324"/>
        <v>43192</v>
      </c>
      <c r="I2491" s="11">
        <f t="shared" si="1325"/>
        <v>43222</v>
      </c>
      <c r="J2491" s="26">
        <f t="shared" si="1301"/>
        <v>4.0005320606870676E-3</v>
      </c>
      <c r="K2491" s="11">
        <f t="shared" si="1314"/>
        <v>43283</v>
      </c>
      <c r="L2491" s="11">
        <f t="shared" si="1302"/>
        <v>43283</v>
      </c>
      <c r="M2491" s="1">
        <f t="shared" si="1315"/>
        <v>21</v>
      </c>
      <c r="N2491" s="1">
        <f t="shared" si="1320"/>
        <v>20</v>
      </c>
      <c r="O2491" s="2">
        <f t="shared" si="1303"/>
        <v>1.0038096599999999</v>
      </c>
      <c r="P2491" s="10">
        <f t="shared" si="1330"/>
        <v>1.0021995699999999</v>
      </c>
      <c r="Q2491" s="10">
        <f t="shared" si="1326"/>
        <v>1.4868445254099785</v>
      </c>
      <c r="R2491" s="2">
        <f t="shared" si="1329"/>
        <v>1.4925088900000001</v>
      </c>
      <c r="S2491" s="2">
        <f t="shared" si="1321"/>
        <v>1.4542510099999999</v>
      </c>
      <c r="T2491" s="2">
        <f t="shared" si="1304"/>
        <v>195348.20651392001</v>
      </c>
      <c r="U2491" s="2">
        <f t="shared" si="1305"/>
        <v>4202.5437600636496</v>
      </c>
      <c r="V2491" s="2">
        <f t="shared" si="1306"/>
        <v>61601.77825139583</v>
      </c>
      <c r="W2491" s="2">
        <f t="shared" si="1307"/>
        <v>200133.40631026946</v>
      </c>
      <c r="X2491" s="27">
        <f t="shared" si="1308"/>
        <v>0</v>
      </c>
      <c r="Y2491" s="2">
        <f t="shared" si="1322"/>
        <v>0</v>
      </c>
      <c r="Z2491" s="67">
        <f t="shared" si="1309"/>
        <v>0</v>
      </c>
      <c r="AA2491" s="2">
        <f t="shared" si="1318"/>
        <v>0</v>
      </c>
      <c r="AB2491" s="26">
        <f t="shared" si="1316"/>
        <v>6.7299999999999999E-2</v>
      </c>
      <c r="AC2491" s="27">
        <f t="shared" si="1298"/>
        <v>20</v>
      </c>
      <c r="AD2491" s="27">
        <v>252</v>
      </c>
      <c r="AE2491" s="10">
        <f t="shared" si="1327"/>
        <v>1.0051825969999999</v>
      </c>
      <c r="AF2491" s="2">
        <f t="shared" si="1319"/>
        <v>1012.41102903</v>
      </c>
      <c r="AG2491" s="2">
        <f t="shared" si="1310"/>
        <v>1037.2107911400001</v>
      </c>
      <c r="AH2491" s="3" t="str">
        <f t="shared" si="1311"/>
        <v>-</v>
      </c>
      <c r="AI2491" s="4" t="str">
        <f t="shared" si="1328"/>
        <v>A+J=</v>
      </c>
      <c r="AJ2491" s="11">
        <f t="shared" si="1317"/>
        <v>43285</v>
      </c>
      <c r="AK2491" s="11"/>
      <c r="AL2491" s="4"/>
      <c r="AM2491" s="1"/>
      <c r="AN2491" s="11"/>
      <c r="AO2491" s="1"/>
      <c r="AP2491" s="1"/>
      <c r="AQ2491" s="1"/>
      <c r="AR2491" s="1"/>
      <c r="AS2491" s="6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</row>
    <row r="2492" spans="1:55" x14ac:dyDescent="0.2">
      <c r="A2492" s="144">
        <f t="shared" si="1312"/>
        <v>43281</v>
      </c>
      <c r="B2492" s="2">
        <f t="shared" si="1299"/>
        <v>201258.30874793485</v>
      </c>
      <c r="C2492" s="2">
        <f t="shared" si="1313"/>
        <v>134329.08429880999</v>
      </c>
      <c r="D2492" s="68">
        <f>SUM(Y2492:Y$2557)</f>
        <v>9251.5892481200008</v>
      </c>
      <c r="E2492" s="68">
        <f t="shared" si="1300"/>
        <v>125077.49505068999</v>
      </c>
      <c r="F2492" s="72">
        <f t="shared" si="1323"/>
        <v>4961.84</v>
      </c>
      <c r="G2492" s="3">
        <f>IF(N2492=1,VLOOKUP(A2491,[1]Plan1!$BG$69:$BI$188,3),G2491)</f>
        <v>4981.6899999999996</v>
      </c>
      <c r="H2492" s="11">
        <f t="shared" si="1324"/>
        <v>43192</v>
      </c>
      <c r="I2492" s="11">
        <f t="shared" si="1325"/>
        <v>43222</v>
      </c>
      <c r="J2492" s="26">
        <f t="shared" si="1301"/>
        <v>4.0005320606870676E-3</v>
      </c>
      <c r="K2492" s="11">
        <f t="shared" si="1314"/>
        <v>43283</v>
      </c>
      <c r="L2492" s="11">
        <f t="shared" si="1302"/>
        <v>43283</v>
      </c>
      <c r="M2492" s="1">
        <f t="shared" si="1315"/>
        <v>21</v>
      </c>
      <c r="N2492" s="1">
        <f t="shared" si="1320"/>
        <v>21</v>
      </c>
      <c r="O2492" s="2">
        <f t="shared" si="1303"/>
        <v>1.0040005299999999</v>
      </c>
      <c r="P2492" s="10">
        <f t="shared" si="1330"/>
        <v>1.0021995699999999</v>
      </c>
      <c r="Q2492" s="10">
        <f t="shared" si="1326"/>
        <v>1.4868445254099785</v>
      </c>
      <c r="R2492" s="2">
        <f t="shared" si="1329"/>
        <v>1.4927926899999999</v>
      </c>
      <c r="S2492" s="2">
        <f t="shared" si="1321"/>
        <v>1.4542510099999999</v>
      </c>
      <c r="T2492" s="2">
        <f t="shared" si="1304"/>
        <v>195348.20651392001</v>
      </c>
      <c r="U2492" s="2">
        <f t="shared" si="1305"/>
        <v>4202.5437600636496</v>
      </c>
      <c r="V2492" s="2">
        <f t="shared" si="1306"/>
        <v>61637.275244491197</v>
      </c>
      <c r="W2492" s="2">
        <f t="shared" si="1307"/>
        <v>200168.90330336484</v>
      </c>
      <c r="X2492" s="27">
        <f t="shared" si="1308"/>
        <v>0</v>
      </c>
      <c r="Y2492" s="2">
        <f t="shared" si="1322"/>
        <v>0</v>
      </c>
      <c r="Z2492" s="67">
        <f t="shared" si="1309"/>
        <v>0</v>
      </c>
      <c r="AA2492" s="2">
        <f t="shared" si="1318"/>
        <v>0</v>
      </c>
      <c r="AB2492" s="26">
        <f t="shared" si="1316"/>
        <v>6.7299999999999999E-2</v>
      </c>
      <c r="AC2492" s="27">
        <f t="shared" ref="AC2492:AC2555" si="1331">N2492</f>
        <v>21</v>
      </c>
      <c r="AD2492" s="27">
        <v>252</v>
      </c>
      <c r="AE2492" s="10">
        <f t="shared" si="1327"/>
        <v>1.0054424310000001</v>
      </c>
      <c r="AF2492" s="2">
        <f t="shared" si="1319"/>
        <v>1063.16913492</v>
      </c>
      <c r="AG2492" s="2">
        <f t="shared" si="1310"/>
        <v>1089.4054445700001</v>
      </c>
      <c r="AH2492" s="3" t="str">
        <f t="shared" si="1311"/>
        <v>-</v>
      </c>
      <c r="AI2492" s="4" t="str">
        <f t="shared" si="1328"/>
        <v>A+J=</v>
      </c>
      <c r="AJ2492" s="11">
        <f t="shared" si="1317"/>
        <v>43285</v>
      </c>
      <c r="AK2492" s="11"/>
      <c r="AL2492" s="4"/>
      <c r="AM2492" s="1"/>
      <c r="AN2492" s="11"/>
      <c r="AO2492" s="1"/>
      <c r="AP2492" s="1"/>
      <c r="AQ2492" s="1"/>
      <c r="AR2492" s="1"/>
      <c r="AS2492" s="6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</row>
    <row r="2493" spans="1:55" x14ac:dyDescent="0.2">
      <c r="A2493" s="144">
        <f t="shared" si="1312"/>
        <v>43282</v>
      </c>
      <c r="B2493" s="2">
        <f t="shared" si="1299"/>
        <v>201258.30874793485</v>
      </c>
      <c r="C2493" s="2">
        <f t="shared" si="1313"/>
        <v>134329.08429880999</v>
      </c>
      <c r="D2493" s="68">
        <f>SUM(Y2493:Y$2557)</f>
        <v>9251.5892481200008</v>
      </c>
      <c r="E2493" s="68">
        <f t="shared" si="1300"/>
        <v>125077.49505068999</v>
      </c>
      <c r="F2493" s="72">
        <f t="shared" si="1323"/>
        <v>4961.84</v>
      </c>
      <c r="G2493" s="3">
        <f>IF(N2493=1,VLOOKUP(A2492,[1]Plan1!$BG$69:$BI$188,3),G2492)</f>
        <v>4981.6899999999996</v>
      </c>
      <c r="H2493" s="11">
        <f t="shared" si="1324"/>
        <v>43192</v>
      </c>
      <c r="I2493" s="11">
        <f t="shared" si="1325"/>
        <v>43222</v>
      </c>
      <c r="J2493" s="26">
        <f t="shared" si="1301"/>
        <v>4.0005320606870676E-3</v>
      </c>
      <c r="K2493" s="11">
        <f t="shared" si="1314"/>
        <v>43313</v>
      </c>
      <c r="L2493" s="11">
        <f t="shared" si="1302"/>
        <v>43283</v>
      </c>
      <c r="M2493" s="1">
        <f t="shared" si="1315"/>
        <v>21</v>
      </c>
      <c r="N2493" s="1">
        <f t="shared" si="1320"/>
        <v>21</v>
      </c>
      <c r="O2493" s="2">
        <f t="shared" si="1303"/>
        <v>1.0040005299999999</v>
      </c>
      <c r="P2493" s="10">
        <f t="shared" si="1330"/>
        <v>1.0021995699999999</v>
      </c>
      <c r="Q2493" s="10">
        <f t="shared" si="1326"/>
        <v>1.4868445254099785</v>
      </c>
      <c r="R2493" s="2">
        <f t="shared" si="1329"/>
        <v>1.4927926899999999</v>
      </c>
      <c r="S2493" s="2">
        <f t="shared" si="1321"/>
        <v>1.4542510099999999</v>
      </c>
      <c r="T2493" s="2">
        <f t="shared" si="1304"/>
        <v>195348.20651392001</v>
      </c>
      <c r="U2493" s="2">
        <f t="shared" si="1305"/>
        <v>4202.5437600636496</v>
      </c>
      <c r="V2493" s="2">
        <f t="shared" si="1306"/>
        <v>61637.275244491197</v>
      </c>
      <c r="W2493" s="2">
        <f t="shared" si="1307"/>
        <v>200168.90330336484</v>
      </c>
      <c r="X2493" s="27">
        <f t="shared" si="1308"/>
        <v>0</v>
      </c>
      <c r="Y2493" s="2">
        <f t="shared" si="1322"/>
        <v>0</v>
      </c>
      <c r="Z2493" s="67">
        <f t="shared" si="1309"/>
        <v>0</v>
      </c>
      <c r="AA2493" s="2">
        <f t="shared" si="1318"/>
        <v>0</v>
      </c>
      <c r="AB2493" s="26">
        <f t="shared" si="1316"/>
        <v>6.7299999999999999E-2</v>
      </c>
      <c r="AC2493" s="27">
        <f t="shared" si="1331"/>
        <v>21</v>
      </c>
      <c r="AD2493" s="27">
        <v>252</v>
      </c>
      <c r="AE2493" s="10">
        <f t="shared" si="1327"/>
        <v>1.0054424310000001</v>
      </c>
      <c r="AF2493" s="2">
        <f t="shared" si="1319"/>
        <v>1063.16913492</v>
      </c>
      <c r="AG2493" s="2">
        <f t="shared" si="1310"/>
        <v>1089.4054445700001</v>
      </c>
      <c r="AH2493" s="3" t="str">
        <f t="shared" si="1311"/>
        <v>-</v>
      </c>
      <c r="AI2493" s="4" t="str">
        <f t="shared" si="1328"/>
        <v>A+J=</v>
      </c>
      <c r="AJ2493" s="11">
        <f t="shared" si="1317"/>
        <v>43285</v>
      </c>
      <c r="AK2493" s="11"/>
      <c r="AL2493" s="4"/>
      <c r="AM2493" s="1"/>
      <c r="AN2493" s="11"/>
      <c r="AO2493" s="1"/>
      <c r="AP2493" s="1"/>
      <c r="AQ2493" s="1"/>
      <c r="AR2493" s="1"/>
      <c r="AS2493" s="6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</row>
    <row r="2494" spans="1:55" x14ac:dyDescent="0.2">
      <c r="A2494" s="144">
        <f t="shared" si="1312"/>
        <v>43283</v>
      </c>
      <c r="B2494" s="2">
        <f t="shared" si="1299"/>
        <v>201258.30874793485</v>
      </c>
      <c r="C2494" s="2">
        <f t="shared" si="1313"/>
        <v>134329.08429880999</v>
      </c>
      <c r="D2494" s="68">
        <f>SUM(Y2494:Y$2557)</f>
        <v>9251.5892481200008</v>
      </c>
      <c r="E2494" s="68">
        <f t="shared" si="1300"/>
        <v>125077.49505068999</v>
      </c>
      <c r="F2494" s="72">
        <f t="shared" si="1323"/>
        <v>4961.84</v>
      </c>
      <c r="G2494" s="3">
        <f>IF(N2494=1,VLOOKUP(A2493,[1]Plan1!$BG$69:$BI$188,3),G2493)</f>
        <v>4981.6899999999996</v>
      </c>
      <c r="H2494" s="11">
        <f t="shared" si="1324"/>
        <v>43192</v>
      </c>
      <c r="I2494" s="11">
        <f t="shared" si="1325"/>
        <v>43222</v>
      </c>
      <c r="J2494" s="26">
        <f t="shared" si="1301"/>
        <v>4.0005320606870676E-3</v>
      </c>
      <c r="K2494" s="11">
        <f t="shared" si="1314"/>
        <v>43313</v>
      </c>
      <c r="L2494" s="11">
        <f t="shared" si="1302"/>
        <v>43283</v>
      </c>
      <c r="M2494" s="1">
        <f t="shared" si="1315"/>
        <v>21</v>
      </c>
      <c r="N2494" s="1">
        <f t="shared" si="1320"/>
        <v>21</v>
      </c>
      <c r="O2494" s="2">
        <f t="shared" si="1303"/>
        <v>1.0040005299999999</v>
      </c>
      <c r="P2494" s="10">
        <f t="shared" si="1330"/>
        <v>1.0021995699999999</v>
      </c>
      <c r="Q2494" s="10">
        <f t="shared" si="1326"/>
        <v>1.4868445254099785</v>
      </c>
      <c r="R2494" s="2">
        <f t="shared" si="1329"/>
        <v>1.4927926899999999</v>
      </c>
      <c r="S2494" s="2">
        <f t="shared" si="1321"/>
        <v>1.4542510099999999</v>
      </c>
      <c r="T2494" s="2">
        <f t="shared" si="1304"/>
        <v>195348.20651392001</v>
      </c>
      <c r="U2494" s="2">
        <f t="shared" si="1305"/>
        <v>4202.5437600636496</v>
      </c>
      <c r="V2494" s="2">
        <f t="shared" si="1306"/>
        <v>61637.275244491197</v>
      </c>
      <c r="W2494" s="2">
        <f t="shared" si="1307"/>
        <v>200168.90330336484</v>
      </c>
      <c r="X2494" s="27">
        <f t="shared" si="1308"/>
        <v>81</v>
      </c>
      <c r="Y2494" s="2">
        <f t="shared" si="1322"/>
        <v>3100.5946029400002</v>
      </c>
      <c r="Z2494" s="67">
        <f t="shared" si="1309"/>
        <v>2.3082079499999998E-2</v>
      </c>
      <c r="AA2494" s="2">
        <f t="shared" si="1318"/>
        <v>4509.0428329300003</v>
      </c>
      <c r="AB2494" s="26">
        <f t="shared" si="1316"/>
        <v>6.7299999999999999E-2</v>
      </c>
      <c r="AC2494" s="27">
        <f t="shared" si="1331"/>
        <v>21</v>
      </c>
      <c r="AD2494" s="27">
        <v>252</v>
      </c>
      <c r="AE2494" s="10">
        <f t="shared" si="1327"/>
        <v>1.0054424310000001</v>
      </c>
      <c r="AF2494" s="2">
        <f t="shared" si="1319"/>
        <v>1063.16913492</v>
      </c>
      <c r="AG2494" s="2">
        <f t="shared" si="1310"/>
        <v>1089.4054445700001</v>
      </c>
      <c r="AH2494" s="3">
        <f t="shared" si="1311"/>
        <v>5572.2119678500003</v>
      </c>
      <c r="AI2494" s="4" t="str">
        <f t="shared" si="1328"/>
        <v>A+J=</v>
      </c>
      <c r="AJ2494" s="11">
        <f t="shared" si="1317"/>
        <v>43285</v>
      </c>
      <c r="AK2494" s="11"/>
      <c r="AL2494" s="4"/>
      <c r="AM2494" s="1"/>
      <c r="AN2494" s="11"/>
      <c r="AO2494" s="1"/>
      <c r="AP2494" s="1"/>
      <c r="AQ2494" s="1"/>
      <c r="AR2494" s="1"/>
      <c r="AS2494" s="6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</row>
    <row r="2495" spans="1:55" x14ac:dyDescent="0.2">
      <c r="A2495" s="144">
        <f t="shared" si="1312"/>
        <v>43284</v>
      </c>
      <c r="B2495" s="2">
        <f t="shared" si="1299"/>
        <v>195816.76320784257</v>
      </c>
      <c r="C2495" s="2">
        <f t="shared" si="1313"/>
        <v>131228.48969587</v>
      </c>
      <c r="D2495" s="68">
        <f>SUM(Y2495:Y$2557)</f>
        <v>6150.9946451800006</v>
      </c>
      <c r="E2495" s="68">
        <f t="shared" si="1300"/>
        <v>125077.49505068999</v>
      </c>
      <c r="F2495" s="72">
        <f t="shared" si="1323"/>
        <v>4981.6899999999996</v>
      </c>
      <c r="G2495" s="3">
        <f>IF(N2495=1,VLOOKUP(A2494,[1]Plan1!$BG$69:$BI$188,3),G2494)</f>
        <v>5044.46</v>
      </c>
      <c r="H2495" s="11">
        <f t="shared" si="1324"/>
        <v>43223</v>
      </c>
      <c r="I2495" s="11">
        <f t="shared" si="1325"/>
        <v>43254</v>
      </c>
      <c r="J2495" s="26">
        <f t="shared" si="1301"/>
        <v>1.2600141718974944E-2</v>
      </c>
      <c r="K2495" s="11">
        <f t="shared" si="1314"/>
        <v>43313</v>
      </c>
      <c r="L2495" s="11">
        <f t="shared" si="1302"/>
        <v>43313</v>
      </c>
      <c r="M2495" s="1">
        <f t="shared" si="1315"/>
        <v>22</v>
      </c>
      <c r="N2495" s="1">
        <f t="shared" si="1320"/>
        <v>1</v>
      </c>
      <c r="O2495" s="2">
        <f t="shared" si="1303"/>
        <v>1.0005693099999999</v>
      </c>
      <c r="P2495" s="10">
        <f t="shared" si="1330"/>
        <v>1.0040005299999999</v>
      </c>
      <c r="Q2495" s="10">
        <f t="shared" si="1326"/>
        <v>1.4927926915392167</v>
      </c>
      <c r="R2495" s="2">
        <f t="shared" si="1329"/>
        <v>1.4936425499999999</v>
      </c>
      <c r="S2495" s="2">
        <f t="shared" si="1321"/>
        <v>1.4542510099999999</v>
      </c>
      <c r="T2495" s="2">
        <f t="shared" si="1304"/>
        <v>190839.16368098999</v>
      </c>
      <c r="U2495" s="2">
        <f t="shared" si="1305"/>
        <v>2794.0955300776063</v>
      </c>
      <c r="V2495" s="2">
        <f t="shared" si="1306"/>
        <v>61743.573604434976</v>
      </c>
      <c r="W2495" s="2">
        <f t="shared" si="1307"/>
        <v>195766.15883038257</v>
      </c>
      <c r="X2495" s="27">
        <f t="shared" si="1308"/>
        <v>0</v>
      </c>
      <c r="Y2495" s="2">
        <f t="shared" si="1322"/>
        <v>0</v>
      </c>
      <c r="Z2495" s="67">
        <f t="shared" si="1309"/>
        <v>0</v>
      </c>
      <c r="AA2495" s="2">
        <f t="shared" si="1318"/>
        <v>0</v>
      </c>
      <c r="AB2495" s="26">
        <f t="shared" si="1316"/>
        <v>6.7299999999999999E-2</v>
      </c>
      <c r="AC2495" s="27">
        <f t="shared" si="1331"/>
        <v>1</v>
      </c>
      <c r="AD2495" s="27">
        <v>252</v>
      </c>
      <c r="AE2495" s="10">
        <f t="shared" si="1327"/>
        <v>1.0002584940000001</v>
      </c>
      <c r="AF2495" s="2">
        <f t="shared" si="1319"/>
        <v>49.330778770000002</v>
      </c>
      <c r="AG2495" s="2">
        <f t="shared" si="1310"/>
        <v>50.604377460000002</v>
      </c>
      <c r="AH2495" s="3" t="str">
        <f t="shared" si="1311"/>
        <v>-</v>
      </c>
      <c r="AI2495" s="4" t="str">
        <f t="shared" si="1328"/>
        <v>A+J=</v>
      </c>
      <c r="AJ2495" s="11">
        <f t="shared" si="1317"/>
        <v>43315</v>
      </c>
      <c r="AK2495" s="11"/>
      <c r="AL2495" s="4"/>
      <c r="AM2495" s="1"/>
      <c r="AN2495" s="11"/>
      <c r="AO2495" s="1"/>
      <c r="AP2495" s="1"/>
      <c r="AQ2495" s="1"/>
      <c r="AR2495" s="1"/>
      <c r="AS2495" s="6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</row>
    <row r="2496" spans="1:55" x14ac:dyDescent="0.2">
      <c r="A2496" s="144">
        <f t="shared" si="1312"/>
        <v>43285</v>
      </c>
      <c r="B2496" s="2">
        <f t="shared" si="1299"/>
        <v>195973.79534333898</v>
      </c>
      <c r="C2496" s="2">
        <f t="shared" si="1313"/>
        <v>131228.48969587</v>
      </c>
      <c r="D2496" s="68">
        <f>SUM(Y2496:Y$2557)</f>
        <v>6150.9946451800006</v>
      </c>
      <c r="E2496" s="68">
        <f t="shared" si="1300"/>
        <v>125077.49505068999</v>
      </c>
      <c r="F2496" s="72">
        <f t="shared" si="1323"/>
        <v>4981.6899999999996</v>
      </c>
      <c r="G2496" s="3">
        <f>IF(N2496=1,VLOOKUP(A2495,[1]Plan1!$BG$69:$BI$188,3),G2495)</f>
        <v>5044.46</v>
      </c>
      <c r="H2496" s="11">
        <f t="shared" si="1324"/>
        <v>43223</v>
      </c>
      <c r="I2496" s="11">
        <f t="shared" si="1325"/>
        <v>43254</v>
      </c>
      <c r="J2496" s="26">
        <f t="shared" si="1301"/>
        <v>1.2600141718974944E-2</v>
      </c>
      <c r="K2496" s="11">
        <f t="shared" si="1314"/>
        <v>43313</v>
      </c>
      <c r="L2496" s="11">
        <f t="shared" si="1302"/>
        <v>43313</v>
      </c>
      <c r="M2496" s="1">
        <f t="shared" si="1315"/>
        <v>22</v>
      </c>
      <c r="N2496" s="1">
        <f t="shared" si="1320"/>
        <v>2</v>
      </c>
      <c r="O2496" s="2">
        <f t="shared" si="1303"/>
        <v>1.0011389500000001</v>
      </c>
      <c r="P2496" s="10">
        <f t="shared" si="1330"/>
        <v>1.0040005299999999</v>
      </c>
      <c r="Q2496" s="10">
        <f t="shared" si="1326"/>
        <v>1.4927926915392167</v>
      </c>
      <c r="R2496" s="2">
        <f t="shared" si="1329"/>
        <v>1.4944929</v>
      </c>
      <c r="S2496" s="2">
        <f t="shared" si="1321"/>
        <v>1.4542510099999999</v>
      </c>
      <c r="T2496" s="2">
        <f t="shared" si="1304"/>
        <v>190839.16368098999</v>
      </c>
      <c r="U2496" s="2">
        <f t="shared" si="1305"/>
        <v>2794.0955300776063</v>
      </c>
      <c r="V2496" s="2">
        <f t="shared" si="1306"/>
        <v>61849.933252351344</v>
      </c>
      <c r="W2496" s="2">
        <f t="shared" si="1307"/>
        <v>195872.51847829897</v>
      </c>
      <c r="X2496" s="27">
        <f t="shared" si="1308"/>
        <v>0</v>
      </c>
      <c r="Y2496" s="2">
        <f t="shared" si="1322"/>
        <v>0</v>
      </c>
      <c r="Z2496" s="67">
        <f t="shared" si="1309"/>
        <v>0</v>
      </c>
      <c r="AA2496" s="2">
        <f t="shared" si="1318"/>
        <v>0</v>
      </c>
      <c r="AB2496" s="26">
        <f t="shared" si="1316"/>
        <v>6.7299999999999999E-2</v>
      </c>
      <c r="AC2496" s="27">
        <f t="shared" si="1331"/>
        <v>2</v>
      </c>
      <c r="AD2496" s="27">
        <v>252</v>
      </c>
      <c r="AE2496" s="10">
        <f t="shared" si="1327"/>
        <v>1.000517055</v>
      </c>
      <c r="AF2496" s="2">
        <f t="shared" si="1319"/>
        <v>98.674343769999993</v>
      </c>
      <c r="AG2496" s="2">
        <f t="shared" si="1310"/>
        <v>101.27686504</v>
      </c>
      <c r="AH2496" s="3" t="str">
        <f t="shared" si="1311"/>
        <v>-</v>
      </c>
      <c r="AI2496" s="4" t="str">
        <f t="shared" si="1328"/>
        <v>A+J=</v>
      </c>
      <c r="AJ2496" s="11">
        <f t="shared" si="1317"/>
        <v>43315</v>
      </c>
      <c r="AK2496" s="11"/>
      <c r="AL2496" s="4"/>
      <c r="AM2496" s="1"/>
      <c r="AN2496" s="11"/>
      <c r="AO2496" s="1"/>
      <c r="AP2496" s="1"/>
      <c r="AQ2496" s="1"/>
      <c r="AR2496" s="1"/>
      <c r="AS2496" s="6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</row>
    <row r="2497" spans="1:55" x14ac:dyDescent="0.2">
      <c r="A2497" s="144">
        <f t="shared" si="1312"/>
        <v>43286</v>
      </c>
      <c r="B2497" s="2">
        <f t="shared" si="1299"/>
        <v>196130.95819759284</v>
      </c>
      <c r="C2497" s="2">
        <f t="shared" si="1313"/>
        <v>131228.48969587</v>
      </c>
      <c r="D2497" s="68">
        <f>SUM(Y2497:Y$2557)</f>
        <v>6150.9946451800006</v>
      </c>
      <c r="E2497" s="68">
        <f t="shared" si="1300"/>
        <v>125077.49505068999</v>
      </c>
      <c r="F2497" s="72">
        <f t="shared" si="1323"/>
        <v>4981.6899999999996</v>
      </c>
      <c r="G2497" s="3">
        <f>IF(N2497=1,VLOOKUP(A2496,[1]Plan1!$BG$69:$BI$188,3),G2496)</f>
        <v>5044.46</v>
      </c>
      <c r="H2497" s="11">
        <f t="shared" si="1324"/>
        <v>43223</v>
      </c>
      <c r="I2497" s="11">
        <f t="shared" si="1325"/>
        <v>43254</v>
      </c>
      <c r="J2497" s="26">
        <f t="shared" si="1301"/>
        <v>1.2600141718974944E-2</v>
      </c>
      <c r="K2497" s="11">
        <f t="shared" si="1314"/>
        <v>43313</v>
      </c>
      <c r="L2497" s="11">
        <f t="shared" si="1302"/>
        <v>43313</v>
      </c>
      <c r="M2497" s="1">
        <f t="shared" si="1315"/>
        <v>22</v>
      </c>
      <c r="N2497" s="1">
        <f t="shared" si="1320"/>
        <v>3</v>
      </c>
      <c r="O2497" s="2">
        <f t="shared" si="1303"/>
        <v>1.00170892</v>
      </c>
      <c r="P2497" s="10">
        <f t="shared" si="1330"/>
        <v>1.0040005299999999</v>
      </c>
      <c r="Q2497" s="10">
        <f t="shared" si="1326"/>
        <v>1.4927926915392167</v>
      </c>
      <c r="R2497" s="2">
        <f t="shared" si="1329"/>
        <v>1.49534375</v>
      </c>
      <c r="S2497" s="2">
        <f t="shared" si="1321"/>
        <v>1.4542510099999999</v>
      </c>
      <c r="T2497" s="2">
        <f t="shared" si="1304"/>
        <v>190839.16368098999</v>
      </c>
      <c r="U2497" s="2">
        <f t="shared" si="1305"/>
        <v>2794.0955300776063</v>
      </c>
      <c r="V2497" s="2">
        <f t="shared" si="1306"/>
        <v>61956.35543901522</v>
      </c>
      <c r="W2497" s="2">
        <f t="shared" si="1307"/>
        <v>195978.94066496284</v>
      </c>
      <c r="X2497" s="27">
        <f t="shared" si="1308"/>
        <v>0</v>
      </c>
      <c r="Y2497" s="2">
        <f t="shared" si="1322"/>
        <v>0</v>
      </c>
      <c r="Z2497" s="67">
        <f t="shared" si="1309"/>
        <v>0</v>
      </c>
      <c r="AA2497" s="2">
        <f t="shared" si="1318"/>
        <v>0</v>
      </c>
      <c r="AB2497" s="26">
        <f t="shared" si="1316"/>
        <v>6.7299999999999999E-2</v>
      </c>
      <c r="AC2497" s="27">
        <f t="shared" si="1331"/>
        <v>3</v>
      </c>
      <c r="AD2497" s="27">
        <v>252</v>
      </c>
      <c r="AE2497" s="10">
        <f t="shared" si="1327"/>
        <v>1.0007756830000001</v>
      </c>
      <c r="AF2497" s="2">
        <f t="shared" si="1319"/>
        <v>148.03069500000001</v>
      </c>
      <c r="AG2497" s="2">
        <f t="shared" si="1310"/>
        <v>152.01753263000001</v>
      </c>
      <c r="AH2497" s="3" t="str">
        <f t="shared" si="1311"/>
        <v>-</v>
      </c>
      <c r="AI2497" s="4" t="str">
        <f t="shared" si="1328"/>
        <v>A+J=</v>
      </c>
      <c r="AJ2497" s="11">
        <f t="shared" si="1317"/>
        <v>43315</v>
      </c>
      <c r="AK2497" s="11"/>
      <c r="AL2497" s="4"/>
      <c r="AM2497" s="1"/>
      <c r="AN2497" s="11"/>
      <c r="AO2497" s="1"/>
      <c r="AP2497" s="1"/>
      <c r="AQ2497" s="1"/>
      <c r="AR2497" s="1"/>
      <c r="AS2497" s="6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</row>
    <row r="2498" spans="1:55" x14ac:dyDescent="0.2">
      <c r="A2498" s="144">
        <f t="shared" si="1312"/>
        <v>43287</v>
      </c>
      <c r="B2498" s="2">
        <f t="shared" si="1299"/>
        <v>196288.24788821937</v>
      </c>
      <c r="C2498" s="2">
        <f t="shared" si="1313"/>
        <v>131228.48969587</v>
      </c>
      <c r="D2498" s="68">
        <f>SUM(Y2498:Y$2557)</f>
        <v>6150.9946451800006</v>
      </c>
      <c r="E2498" s="68">
        <f t="shared" si="1300"/>
        <v>125077.49505068999</v>
      </c>
      <c r="F2498" s="72">
        <f t="shared" si="1323"/>
        <v>4981.6899999999996</v>
      </c>
      <c r="G2498" s="3">
        <f>IF(N2498=1,VLOOKUP(A2497,[1]Plan1!$BG$69:$BI$188,3),G2497)</f>
        <v>5044.46</v>
      </c>
      <c r="H2498" s="11">
        <f t="shared" si="1324"/>
        <v>43223</v>
      </c>
      <c r="I2498" s="11">
        <f t="shared" si="1325"/>
        <v>43254</v>
      </c>
      <c r="J2498" s="26">
        <f t="shared" si="1301"/>
        <v>1.2600141718974944E-2</v>
      </c>
      <c r="K2498" s="11">
        <f t="shared" si="1314"/>
        <v>43313</v>
      </c>
      <c r="L2498" s="11">
        <f t="shared" si="1302"/>
        <v>43313</v>
      </c>
      <c r="M2498" s="1">
        <f t="shared" si="1315"/>
        <v>22</v>
      </c>
      <c r="N2498" s="1">
        <f t="shared" si="1320"/>
        <v>4</v>
      </c>
      <c r="O2498" s="2">
        <f t="shared" si="1303"/>
        <v>1.00227921</v>
      </c>
      <c r="P2498" s="10">
        <f t="shared" si="1330"/>
        <v>1.0040005299999999</v>
      </c>
      <c r="Q2498" s="10">
        <f t="shared" si="1326"/>
        <v>1.4927926915392167</v>
      </c>
      <c r="R2498" s="2">
        <f t="shared" si="1329"/>
        <v>1.49619507</v>
      </c>
      <c r="S2498" s="2">
        <f t="shared" si="1321"/>
        <v>1.4542510099999999</v>
      </c>
      <c r="T2498" s="2">
        <f t="shared" si="1304"/>
        <v>190839.16368098999</v>
      </c>
      <c r="U2498" s="2">
        <f t="shared" si="1305"/>
        <v>2794.0955300776063</v>
      </c>
      <c r="V2498" s="2">
        <f t="shared" si="1306"/>
        <v>62062.836412101766</v>
      </c>
      <c r="W2498" s="2">
        <f t="shared" si="1307"/>
        <v>196085.42163804936</v>
      </c>
      <c r="X2498" s="27">
        <f t="shared" si="1308"/>
        <v>0</v>
      </c>
      <c r="Y2498" s="2">
        <f t="shared" si="1322"/>
        <v>0</v>
      </c>
      <c r="Z2498" s="67">
        <f t="shared" si="1309"/>
        <v>0</v>
      </c>
      <c r="AA2498" s="2">
        <f t="shared" si="1318"/>
        <v>0</v>
      </c>
      <c r="AB2498" s="26">
        <f t="shared" si="1316"/>
        <v>6.7299999999999999E-2</v>
      </c>
      <c r="AC2498" s="27">
        <f t="shared" si="1331"/>
        <v>4</v>
      </c>
      <c r="AD2498" s="27">
        <v>252</v>
      </c>
      <c r="AE2498" s="10">
        <f t="shared" si="1327"/>
        <v>1.0010343770000001</v>
      </c>
      <c r="AF2498" s="2">
        <f t="shared" si="1319"/>
        <v>197.39964161</v>
      </c>
      <c r="AG2498" s="2">
        <f t="shared" si="1310"/>
        <v>202.82625017000001</v>
      </c>
      <c r="AH2498" s="3" t="str">
        <f t="shared" si="1311"/>
        <v>-</v>
      </c>
      <c r="AI2498" s="4" t="str">
        <f t="shared" si="1328"/>
        <v>A+J=</v>
      </c>
      <c r="AJ2498" s="11">
        <f t="shared" si="1317"/>
        <v>43315</v>
      </c>
      <c r="AK2498" s="11"/>
      <c r="AL2498" s="4"/>
      <c r="AM2498" s="1"/>
      <c r="AN2498" s="11"/>
      <c r="AO2498" s="1"/>
      <c r="AP2498" s="1"/>
      <c r="AQ2498" s="1"/>
      <c r="AR2498" s="1"/>
      <c r="AS2498" s="6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</row>
    <row r="2499" spans="1:55" x14ac:dyDescent="0.2">
      <c r="A2499" s="144">
        <f t="shared" si="1312"/>
        <v>43288</v>
      </c>
      <c r="B2499" s="2">
        <f t="shared" si="1299"/>
        <v>196445.66863150347</v>
      </c>
      <c r="C2499" s="2">
        <f t="shared" si="1313"/>
        <v>131228.48969587</v>
      </c>
      <c r="D2499" s="68">
        <f>SUM(Y2499:Y$2557)</f>
        <v>6150.9946451800006</v>
      </c>
      <c r="E2499" s="68">
        <f t="shared" si="1300"/>
        <v>125077.49505068999</v>
      </c>
      <c r="F2499" s="72">
        <f t="shared" si="1323"/>
        <v>4981.6899999999996</v>
      </c>
      <c r="G2499" s="3">
        <f>IF(N2499=1,VLOOKUP(A2498,[1]Plan1!$BG$69:$BI$188,3),G2498)</f>
        <v>5044.46</v>
      </c>
      <c r="H2499" s="11">
        <f t="shared" si="1324"/>
        <v>43223</v>
      </c>
      <c r="I2499" s="11">
        <f t="shared" si="1325"/>
        <v>43254</v>
      </c>
      <c r="J2499" s="26">
        <f t="shared" si="1301"/>
        <v>1.2600141718974944E-2</v>
      </c>
      <c r="K2499" s="11">
        <f t="shared" si="1314"/>
        <v>43313</v>
      </c>
      <c r="L2499" s="11">
        <f t="shared" si="1302"/>
        <v>43313</v>
      </c>
      <c r="M2499" s="1">
        <f t="shared" si="1315"/>
        <v>22</v>
      </c>
      <c r="N2499" s="1">
        <f t="shared" si="1320"/>
        <v>5</v>
      </c>
      <c r="O2499" s="2">
        <f t="shared" si="1303"/>
        <v>1.0028498299999999</v>
      </c>
      <c r="P2499" s="10">
        <f t="shared" si="1330"/>
        <v>1.0040005299999999</v>
      </c>
      <c r="Q2499" s="10">
        <f t="shared" si="1326"/>
        <v>1.4927926915392167</v>
      </c>
      <c r="R2499" s="2">
        <f t="shared" si="1329"/>
        <v>1.49704689</v>
      </c>
      <c r="S2499" s="2">
        <f t="shared" si="1321"/>
        <v>1.4542510099999999</v>
      </c>
      <c r="T2499" s="2">
        <f t="shared" si="1304"/>
        <v>190839.16368098999</v>
      </c>
      <c r="U2499" s="2">
        <f t="shared" si="1305"/>
        <v>2794.0955300776063</v>
      </c>
      <c r="V2499" s="2">
        <f t="shared" si="1306"/>
        <v>62169.379923935856</v>
      </c>
      <c r="W2499" s="2">
        <f t="shared" si="1307"/>
        <v>196191.96514988347</v>
      </c>
      <c r="X2499" s="27">
        <f t="shared" si="1308"/>
        <v>0</v>
      </c>
      <c r="Y2499" s="2">
        <f t="shared" si="1322"/>
        <v>0</v>
      </c>
      <c r="Z2499" s="67">
        <f t="shared" si="1309"/>
        <v>0</v>
      </c>
      <c r="AA2499" s="2">
        <f t="shared" si="1318"/>
        <v>0</v>
      </c>
      <c r="AB2499" s="26">
        <f t="shared" si="1316"/>
        <v>6.7299999999999999E-2</v>
      </c>
      <c r="AC2499" s="27">
        <f t="shared" si="1331"/>
        <v>5</v>
      </c>
      <c r="AD2499" s="27">
        <v>252</v>
      </c>
      <c r="AE2499" s="10">
        <f t="shared" si="1327"/>
        <v>1.0012931389999999</v>
      </c>
      <c r="AF2499" s="2">
        <f t="shared" si="1319"/>
        <v>246.78156528</v>
      </c>
      <c r="AG2499" s="2">
        <f t="shared" si="1310"/>
        <v>253.70348161999999</v>
      </c>
      <c r="AH2499" s="3" t="str">
        <f t="shared" si="1311"/>
        <v>-</v>
      </c>
      <c r="AI2499" s="4" t="str">
        <f t="shared" si="1328"/>
        <v>A+J=</v>
      </c>
      <c r="AJ2499" s="11">
        <f t="shared" si="1317"/>
        <v>43315</v>
      </c>
      <c r="AK2499" s="11"/>
      <c r="AL2499" s="4"/>
      <c r="AM2499" s="1"/>
      <c r="AN2499" s="11"/>
      <c r="AO2499" s="1"/>
      <c r="AP2499" s="1"/>
      <c r="AQ2499" s="1"/>
      <c r="AR2499" s="1"/>
      <c r="AS2499" s="6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</row>
    <row r="2500" spans="1:55" x14ac:dyDescent="0.2">
      <c r="A2500" s="144">
        <f t="shared" si="1312"/>
        <v>43289</v>
      </c>
      <c r="B2500" s="2">
        <f t="shared" si="1299"/>
        <v>196445.66863150347</v>
      </c>
      <c r="C2500" s="2">
        <f t="shared" si="1313"/>
        <v>131228.48969587</v>
      </c>
      <c r="D2500" s="68">
        <f>SUM(Y2500:Y$2557)</f>
        <v>6150.9946451800006</v>
      </c>
      <c r="E2500" s="68">
        <f t="shared" si="1300"/>
        <v>125077.49505068999</v>
      </c>
      <c r="F2500" s="72">
        <f t="shared" si="1323"/>
        <v>4981.6899999999996</v>
      </c>
      <c r="G2500" s="3">
        <f>IF(N2500=1,VLOOKUP(A2499,[1]Plan1!$BG$69:$BI$188,3),G2499)</f>
        <v>5044.46</v>
      </c>
      <c r="H2500" s="11">
        <f t="shared" si="1324"/>
        <v>43223</v>
      </c>
      <c r="I2500" s="11">
        <f t="shared" si="1325"/>
        <v>43254</v>
      </c>
      <c r="J2500" s="26">
        <f t="shared" si="1301"/>
        <v>1.2600141718974944E-2</v>
      </c>
      <c r="K2500" s="11">
        <f t="shared" si="1314"/>
        <v>43313</v>
      </c>
      <c r="L2500" s="11">
        <f t="shared" si="1302"/>
        <v>43313</v>
      </c>
      <c r="M2500" s="1">
        <f t="shared" si="1315"/>
        <v>22</v>
      </c>
      <c r="N2500" s="1">
        <f t="shared" si="1320"/>
        <v>5</v>
      </c>
      <c r="O2500" s="2">
        <f t="shared" si="1303"/>
        <v>1.0028498299999999</v>
      </c>
      <c r="P2500" s="10">
        <f t="shared" si="1330"/>
        <v>1.0040005299999999</v>
      </c>
      <c r="Q2500" s="10">
        <f t="shared" si="1326"/>
        <v>1.4927926915392167</v>
      </c>
      <c r="R2500" s="2">
        <f t="shared" si="1329"/>
        <v>1.49704689</v>
      </c>
      <c r="S2500" s="2">
        <f t="shared" si="1321"/>
        <v>1.4542510099999999</v>
      </c>
      <c r="T2500" s="2">
        <f t="shared" si="1304"/>
        <v>190839.16368098999</v>
      </c>
      <c r="U2500" s="2">
        <f t="shared" si="1305"/>
        <v>2794.0955300776063</v>
      </c>
      <c r="V2500" s="2">
        <f t="shared" si="1306"/>
        <v>62169.379923935856</v>
      </c>
      <c r="W2500" s="2">
        <f t="shared" si="1307"/>
        <v>196191.96514988347</v>
      </c>
      <c r="X2500" s="27">
        <f t="shared" si="1308"/>
        <v>0</v>
      </c>
      <c r="Y2500" s="2">
        <f t="shared" si="1322"/>
        <v>0</v>
      </c>
      <c r="Z2500" s="67">
        <f t="shared" si="1309"/>
        <v>0</v>
      </c>
      <c r="AA2500" s="2">
        <f t="shared" si="1318"/>
        <v>0</v>
      </c>
      <c r="AB2500" s="26">
        <f t="shared" si="1316"/>
        <v>6.7299999999999999E-2</v>
      </c>
      <c r="AC2500" s="27">
        <f t="shared" si="1331"/>
        <v>5</v>
      </c>
      <c r="AD2500" s="27">
        <v>252</v>
      </c>
      <c r="AE2500" s="10">
        <f t="shared" si="1327"/>
        <v>1.0012931389999999</v>
      </c>
      <c r="AF2500" s="2">
        <f t="shared" si="1319"/>
        <v>246.78156528</v>
      </c>
      <c r="AG2500" s="2">
        <f t="shared" si="1310"/>
        <v>253.70348161999999</v>
      </c>
      <c r="AH2500" s="3" t="str">
        <f t="shared" si="1311"/>
        <v>-</v>
      </c>
      <c r="AI2500" s="4" t="str">
        <f t="shared" si="1328"/>
        <v>A+J=</v>
      </c>
      <c r="AJ2500" s="11">
        <f t="shared" si="1317"/>
        <v>43315</v>
      </c>
      <c r="AK2500" s="11"/>
      <c r="AL2500" s="4"/>
      <c r="AM2500" s="1"/>
      <c r="AN2500" s="11"/>
      <c r="AO2500" s="1"/>
      <c r="AP2500" s="1"/>
      <c r="AQ2500" s="1"/>
      <c r="AR2500" s="1"/>
      <c r="AS2500" s="6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</row>
    <row r="2501" spans="1:55" x14ac:dyDescent="0.2">
      <c r="A2501" s="144">
        <f t="shared" si="1312"/>
        <v>43290</v>
      </c>
      <c r="B2501" s="2">
        <f t="shared" si="1299"/>
        <v>196445.66863150347</v>
      </c>
      <c r="C2501" s="2">
        <f t="shared" si="1313"/>
        <v>131228.48969587</v>
      </c>
      <c r="D2501" s="68">
        <f>SUM(Y2501:Y$2557)</f>
        <v>6150.9946451800006</v>
      </c>
      <c r="E2501" s="68">
        <f t="shared" si="1300"/>
        <v>125077.49505068999</v>
      </c>
      <c r="F2501" s="72">
        <f t="shared" si="1323"/>
        <v>4981.6899999999996</v>
      </c>
      <c r="G2501" s="3">
        <f>IF(N2501=1,VLOOKUP(A2500,[1]Plan1!$BG$69:$BI$188,3),G2500)</f>
        <v>5044.46</v>
      </c>
      <c r="H2501" s="11">
        <f t="shared" si="1324"/>
        <v>43223</v>
      </c>
      <c r="I2501" s="11">
        <f t="shared" si="1325"/>
        <v>43254</v>
      </c>
      <c r="J2501" s="26">
        <f t="shared" si="1301"/>
        <v>1.2600141718974944E-2</v>
      </c>
      <c r="K2501" s="11">
        <f t="shared" si="1314"/>
        <v>43313</v>
      </c>
      <c r="L2501" s="11">
        <f t="shared" si="1302"/>
        <v>43313</v>
      </c>
      <c r="M2501" s="1">
        <f t="shared" si="1315"/>
        <v>22</v>
      </c>
      <c r="N2501" s="1">
        <f t="shared" si="1320"/>
        <v>5</v>
      </c>
      <c r="O2501" s="2">
        <f t="shared" si="1303"/>
        <v>1.0028498299999999</v>
      </c>
      <c r="P2501" s="10">
        <f t="shared" si="1330"/>
        <v>1.0040005299999999</v>
      </c>
      <c r="Q2501" s="10">
        <f t="shared" si="1326"/>
        <v>1.4927926915392167</v>
      </c>
      <c r="R2501" s="2">
        <f t="shared" si="1329"/>
        <v>1.49704689</v>
      </c>
      <c r="S2501" s="2">
        <f t="shared" si="1321"/>
        <v>1.4542510099999999</v>
      </c>
      <c r="T2501" s="2">
        <f t="shared" si="1304"/>
        <v>190839.16368098999</v>
      </c>
      <c r="U2501" s="2">
        <f t="shared" si="1305"/>
        <v>2794.0955300776063</v>
      </c>
      <c r="V2501" s="2">
        <f t="shared" si="1306"/>
        <v>62169.379923935856</v>
      </c>
      <c r="W2501" s="2">
        <f t="shared" si="1307"/>
        <v>196191.96514988347</v>
      </c>
      <c r="X2501" s="27">
        <f t="shared" si="1308"/>
        <v>0</v>
      </c>
      <c r="Y2501" s="2">
        <f t="shared" si="1322"/>
        <v>0</v>
      </c>
      <c r="Z2501" s="67">
        <f t="shared" si="1309"/>
        <v>0</v>
      </c>
      <c r="AA2501" s="2">
        <f t="shared" si="1318"/>
        <v>0</v>
      </c>
      <c r="AB2501" s="26">
        <f t="shared" si="1316"/>
        <v>6.7299999999999999E-2</v>
      </c>
      <c r="AC2501" s="27">
        <f t="shared" si="1331"/>
        <v>5</v>
      </c>
      <c r="AD2501" s="27">
        <v>252</v>
      </c>
      <c r="AE2501" s="10">
        <f t="shared" si="1327"/>
        <v>1.0012931389999999</v>
      </c>
      <c r="AF2501" s="2">
        <f t="shared" si="1319"/>
        <v>246.78156528</v>
      </c>
      <c r="AG2501" s="2">
        <f t="shared" si="1310"/>
        <v>253.70348161999999</v>
      </c>
      <c r="AH2501" s="3" t="str">
        <f t="shared" si="1311"/>
        <v>-</v>
      </c>
      <c r="AI2501" s="4" t="str">
        <f t="shared" si="1328"/>
        <v>A+J=</v>
      </c>
      <c r="AJ2501" s="11">
        <f t="shared" si="1317"/>
        <v>43315</v>
      </c>
      <c r="AK2501" s="11"/>
      <c r="AL2501" s="4"/>
      <c r="AM2501" s="1"/>
      <c r="AN2501" s="11"/>
      <c r="AO2501" s="1"/>
      <c r="AP2501" s="1"/>
      <c r="AQ2501" s="1"/>
      <c r="AR2501" s="1"/>
      <c r="AS2501" s="6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</row>
    <row r="2502" spans="1:55" x14ac:dyDescent="0.2">
      <c r="A2502" s="144">
        <f t="shared" si="1312"/>
        <v>43291</v>
      </c>
      <c r="B2502" s="2">
        <f t="shared" si="1299"/>
        <v>196603.21759967518</v>
      </c>
      <c r="C2502" s="2">
        <f t="shared" si="1313"/>
        <v>131228.48969587</v>
      </c>
      <c r="D2502" s="68">
        <f>SUM(Y2502:Y$2557)</f>
        <v>6150.9946451800006</v>
      </c>
      <c r="E2502" s="68">
        <f t="shared" si="1300"/>
        <v>125077.49505068999</v>
      </c>
      <c r="F2502" s="72">
        <f t="shared" si="1323"/>
        <v>4981.6899999999996</v>
      </c>
      <c r="G2502" s="3">
        <f>IF(N2502=1,VLOOKUP(A2501,[1]Plan1!$BG$69:$BI$188,3),G2501)</f>
        <v>5044.46</v>
      </c>
      <c r="H2502" s="11">
        <f t="shared" si="1324"/>
        <v>43223</v>
      </c>
      <c r="I2502" s="11">
        <f t="shared" si="1325"/>
        <v>43254</v>
      </c>
      <c r="J2502" s="26">
        <f t="shared" si="1301"/>
        <v>1.2600141718974944E-2</v>
      </c>
      <c r="K2502" s="11">
        <f t="shared" si="1314"/>
        <v>43313</v>
      </c>
      <c r="L2502" s="11">
        <f t="shared" si="1302"/>
        <v>43313</v>
      </c>
      <c r="M2502" s="1">
        <f t="shared" si="1315"/>
        <v>22</v>
      </c>
      <c r="N2502" s="1">
        <f t="shared" si="1320"/>
        <v>6</v>
      </c>
      <c r="O2502" s="2">
        <f t="shared" si="1303"/>
        <v>1.00342077</v>
      </c>
      <c r="P2502" s="10">
        <f t="shared" si="1330"/>
        <v>1.0040005299999999</v>
      </c>
      <c r="Q2502" s="10">
        <f t="shared" si="1326"/>
        <v>1.4927926915392167</v>
      </c>
      <c r="R2502" s="2">
        <f t="shared" si="1329"/>
        <v>1.49789919</v>
      </c>
      <c r="S2502" s="2">
        <f t="shared" si="1321"/>
        <v>1.4542510099999999</v>
      </c>
      <c r="T2502" s="2">
        <f t="shared" si="1304"/>
        <v>190839.16368098999</v>
      </c>
      <c r="U2502" s="2">
        <f t="shared" si="1305"/>
        <v>2794.0955300776063</v>
      </c>
      <c r="V2502" s="2">
        <f t="shared" si="1306"/>
        <v>62275.983472967564</v>
      </c>
      <c r="W2502" s="2">
        <f t="shared" si="1307"/>
        <v>196298.56869891519</v>
      </c>
      <c r="X2502" s="27">
        <f t="shared" si="1308"/>
        <v>0</v>
      </c>
      <c r="Y2502" s="2">
        <f t="shared" si="1322"/>
        <v>0</v>
      </c>
      <c r="Z2502" s="67">
        <f t="shared" si="1309"/>
        <v>0</v>
      </c>
      <c r="AA2502" s="2">
        <f t="shared" si="1318"/>
        <v>0</v>
      </c>
      <c r="AB2502" s="26">
        <f t="shared" si="1316"/>
        <v>6.7299999999999999E-2</v>
      </c>
      <c r="AC2502" s="27">
        <f t="shared" si="1331"/>
        <v>6</v>
      </c>
      <c r="AD2502" s="27">
        <v>252</v>
      </c>
      <c r="AE2502" s="10">
        <f t="shared" si="1327"/>
        <v>1.0015519669999999</v>
      </c>
      <c r="AF2502" s="2">
        <f t="shared" si="1319"/>
        <v>296.17608433999999</v>
      </c>
      <c r="AG2502" s="2">
        <f t="shared" si="1310"/>
        <v>304.64890076</v>
      </c>
      <c r="AH2502" s="3" t="str">
        <f t="shared" si="1311"/>
        <v>-</v>
      </c>
      <c r="AI2502" s="4" t="str">
        <f t="shared" si="1328"/>
        <v>A+J=</v>
      </c>
      <c r="AJ2502" s="11">
        <f t="shared" si="1317"/>
        <v>43315</v>
      </c>
      <c r="AK2502" s="11"/>
      <c r="AL2502" s="4"/>
      <c r="AM2502" s="1"/>
      <c r="AN2502" s="11"/>
      <c r="AO2502" s="1"/>
      <c r="AP2502" s="1"/>
      <c r="AQ2502" s="1"/>
      <c r="AR2502" s="1"/>
      <c r="AS2502" s="6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</row>
    <row r="2503" spans="1:55" x14ac:dyDescent="0.2">
      <c r="A2503" s="144">
        <f t="shared" si="1312"/>
        <v>43292</v>
      </c>
      <c r="B2503" s="2">
        <f t="shared" si="1299"/>
        <v>196760.89380384955</v>
      </c>
      <c r="C2503" s="2">
        <f t="shared" si="1313"/>
        <v>131228.48969587</v>
      </c>
      <c r="D2503" s="68">
        <f>SUM(Y2503:Y$2557)</f>
        <v>6150.9946451800006</v>
      </c>
      <c r="E2503" s="68">
        <f t="shared" si="1300"/>
        <v>125077.49505068999</v>
      </c>
      <c r="F2503" s="72">
        <f t="shared" si="1323"/>
        <v>4981.6899999999996</v>
      </c>
      <c r="G2503" s="3">
        <f>IF(N2503=1,VLOOKUP(A2502,[1]Plan1!$BG$69:$BI$188,3),G2502)</f>
        <v>5044.46</v>
      </c>
      <c r="H2503" s="11">
        <f t="shared" si="1324"/>
        <v>43223</v>
      </c>
      <c r="I2503" s="11">
        <f t="shared" si="1325"/>
        <v>43254</v>
      </c>
      <c r="J2503" s="26">
        <f t="shared" si="1301"/>
        <v>1.2600141718974944E-2</v>
      </c>
      <c r="K2503" s="11">
        <f t="shared" si="1314"/>
        <v>43313</v>
      </c>
      <c r="L2503" s="11">
        <f t="shared" si="1302"/>
        <v>43313</v>
      </c>
      <c r="M2503" s="1">
        <f t="shared" si="1315"/>
        <v>22</v>
      </c>
      <c r="N2503" s="1">
        <f t="shared" si="1320"/>
        <v>7</v>
      </c>
      <c r="O2503" s="2">
        <f t="shared" si="1303"/>
        <v>1.00399203</v>
      </c>
      <c r="P2503" s="10">
        <f t="shared" si="1330"/>
        <v>1.0040005299999999</v>
      </c>
      <c r="Q2503" s="10">
        <f t="shared" si="1326"/>
        <v>1.4927926915392167</v>
      </c>
      <c r="R2503" s="2">
        <f t="shared" si="1329"/>
        <v>1.4987519600000001</v>
      </c>
      <c r="S2503" s="2">
        <f t="shared" si="1321"/>
        <v>1.4542510099999999</v>
      </c>
      <c r="T2503" s="2">
        <f t="shared" si="1304"/>
        <v>190839.16368098999</v>
      </c>
      <c r="U2503" s="2">
        <f t="shared" si="1305"/>
        <v>2794.0955300776063</v>
      </c>
      <c r="V2503" s="2">
        <f t="shared" si="1306"/>
        <v>62382.645808421948</v>
      </c>
      <c r="W2503" s="2">
        <f t="shared" si="1307"/>
        <v>196405.23103436956</v>
      </c>
      <c r="X2503" s="27">
        <f t="shared" si="1308"/>
        <v>0</v>
      </c>
      <c r="Y2503" s="2">
        <f t="shared" si="1322"/>
        <v>0</v>
      </c>
      <c r="Z2503" s="67">
        <f t="shared" si="1309"/>
        <v>0</v>
      </c>
      <c r="AA2503" s="2">
        <f t="shared" si="1318"/>
        <v>0</v>
      </c>
      <c r="AB2503" s="26">
        <f t="shared" si="1316"/>
        <v>6.7299999999999999E-2</v>
      </c>
      <c r="AC2503" s="27">
        <f t="shared" si="1331"/>
        <v>7</v>
      </c>
      <c r="AD2503" s="27">
        <v>252</v>
      </c>
      <c r="AE2503" s="10">
        <f t="shared" si="1327"/>
        <v>1.0018108619999999</v>
      </c>
      <c r="AF2503" s="2">
        <f t="shared" si="1319"/>
        <v>345.58338961999999</v>
      </c>
      <c r="AG2503" s="2">
        <f t="shared" si="1310"/>
        <v>355.66276948000001</v>
      </c>
      <c r="AH2503" s="3" t="str">
        <f t="shared" si="1311"/>
        <v>-</v>
      </c>
      <c r="AI2503" s="4" t="str">
        <f t="shared" si="1328"/>
        <v>A+J=</v>
      </c>
      <c r="AJ2503" s="11">
        <f t="shared" si="1317"/>
        <v>43315</v>
      </c>
      <c r="AK2503" s="11"/>
      <c r="AL2503" s="4"/>
      <c r="AM2503" s="1"/>
      <c r="AN2503" s="11"/>
      <c r="AO2503" s="1"/>
      <c r="AP2503" s="1"/>
      <c r="AQ2503" s="1"/>
      <c r="AR2503" s="1"/>
      <c r="AS2503" s="6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</row>
    <row r="2504" spans="1:55" x14ac:dyDescent="0.2">
      <c r="A2504" s="144">
        <f t="shared" si="1312"/>
        <v>43293</v>
      </c>
      <c r="B2504" s="2">
        <f t="shared" si="1299"/>
        <v>196918.70126770143</v>
      </c>
      <c r="C2504" s="2">
        <f t="shared" si="1313"/>
        <v>131228.48969587</v>
      </c>
      <c r="D2504" s="68">
        <f>SUM(Y2504:Y$2557)</f>
        <v>6150.9946451800006</v>
      </c>
      <c r="E2504" s="68">
        <f t="shared" si="1300"/>
        <v>125077.49505068999</v>
      </c>
      <c r="F2504" s="72">
        <f t="shared" si="1323"/>
        <v>4981.6899999999996</v>
      </c>
      <c r="G2504" s="3">
        <f>IF(N2504=1,VLOOKUP(A2503,[1]Plan1!$BG$69:$BI$188,3),G2503)</f>
        <v>5044.46</v>
      </c>
      <c r="H2504" s="11">
        <f t="shared" si="1324"/>
        <v>43223</v>
      </c>
      <c r="I2504" s="11">
        <f t="shared" si="1325"/>
        <v>43254</v>
      </c>
      <c r="J2504" s="26">
        <f t="shared" si="1301"/>
        <v>1.2600141718974944E-2</v>
      </c>
      <c r="K2504" s="11">
        <f t="shared" si="1314"/>
        <v>43313</v>
      </c>
      <c r="L2504" s="11">
        <f t="shared" si="1302"/>
        <v>43313</v>
      </c>
      <c r="M2504" s="1">
        <f t="shared" si="1315"/>
        <v>22</v>
      </c>
      <c r="N2504" s="1">
        <f t="shared" si="1320"/>
        <v>8</v>
      </c>
      <c r="O2504" s="2">
        <f t="shared" si="1303"/>
        <v>1.0045636200000001</v>
      </c>
      <c r="P2504" s="10">
        <f t="shared" si="1330"/>
        <v>1.0040005299999999</v>
      </c>
      <c r="Q2504" s="10">
        <f t="shared" si="1326"/>
        <v>1.4927926915392167</v>
      </c>
      <c r="R2504" s="2">
        <f t="shared" si="1329"/>
        <v>1.49960523</v>
      </c>
      <c r="S2504" s="2">
        <f t="shared" si="1321"/>
        <v>1.4542510099999999</v>
      </c>
      <c r="T2504" s="2">
        <f t="shared" si="1304"/>
        <v>190839.16368098999</v>
      </c>
      <c r="U2504" s="2">
        <f t="shared" si="1305"/>
        <v>2794.0955300776063</v>
      </c>
      <c r="V2504" s="2">
        <f t="shared" si="1306"/>
        <v>62489.370682623834</v>
      </c>
      <c r="W2504" s="2">
        <f t="shared" si="1307"/>
        <v>196511.95590857143</v>
      </c>
      <c r="X2504" s="27">
        <f t="shared" si="1308"/>
        <v>0</v>
      </c>
      <c r="Y2504" s="2">
        <f t="shared" si="1322"/>
        <v>0</v>
      </c>
      <c r="Z2504" s="67">
        <f t="shared" si="1309"/>
        <v>0</v>
      </c>
      <c r="AA2504" s="2">
        <f t="shared" si="1318"/>
        <v>0</v>
      </c>
      <c r="AB2504" s="26">
        <f t="shared" si="1316"/>
        <v>6.7299999999999999E-2</v>
      </c>
      <c r="AC2504" s="27">
        <f t="shared" si="1331"/>
        <v>8</v>
      </c>
      <c r="AD2504" s="27">
        <v>252</v>
      </c>
      <c r="AE2504" s="10">
        <f t="shared" si="1327"/>
        <v>1.002069825</v>
      </c>
      <c r="AF2504" s="2">
        <f t="shared" si="1319"/>
        <v>395.00367196000002</v>
      </c>
      <c r="AG2504" s="2">
        <f t="shared" si="1310"/>
        <v>406.74535913</v>
      </c>
      <c r="AH2504" s="3" t="str">
        <f t="shared" si="1311"/>
        <v>-</v>
      </c>
      <c r="AI2504" s="4" t="str">
        <f t="shared" si="1328"/>
        <v>A+J=</v>
      </c>
      <c r="AJ2504" s="11">
        <f t="shared" si="1317"/>
        <v>43315</v>
      </c>
      <c r="AK2504" s="11"/>
      <c r="AL2504" s="4"/>
      <c r="AM2504" s="1"/>
      <c r="AN2504" s="11"/>
      <c r="AO2504" s="1"/>
      <c r="AP2504" s="1"/>
      <c r="AQ2504" s="1"/>
      <c r="AR2504" s="1"/>
      <c r="AS2504" s="6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</row>
    <row r="2505" spans="1:55" x14ac:dyDescent="0.2">
      <c r="A2505" s="144">
        <f t="shared" si="1312"/>
        <v>43294</v>
      </c>
      <c r="B2505" s="2">
        <f t="shared" si="1299"/>
        <v>197076.63716100098</v>
      </c>
      <c r="C2505" s="2">
        <f t="shared" si="1313"/>
        <v>131228.48969587</v>
      </c>
      <c r="D2505" s="68">
        <f>SUM(Y2505:Y$2557)</f>
        <v>6150.9946451800006</v>
      </c>
      <c r="E2505" s="68">
        <f t="shared" si="1300"/>
        <v>125077.49505068999</v>
      </c>
      <c r="F2505" s="72">
        <f t="shared" si="1323"/>
        <v>4981.6899999999996</v>
      </c>
      <c r="G2505" s="3">
        <f>IF(N2505=1,VLOOKUP(A2504,[1]Plan1!$BG$69:$BI$188,3),G2504)</f>
        <v>5044.46</v>
      </c>
      <c r="H2505" s="11">
        <f t="shared" si="1324"/>
        <v>43223</v>
      </c>
      <c r="I2505" s="11">
        <f t="shared" si="1325"/>
        <v>43254</v>
      </c>
      <c r="J2505" s="26">
        <f t="shared" si="1301"/>
        <v>1.2600141718974944E-2</v>
      </c>
      <c r="K2505" s="11">
        <f t="shared" si="1314"/>
        <v>43313</v>
      </c>
      <c r="L2505" s="11">
        <f t="shared" si="1302"/>
        <v>43313</v>
      </c>
      <c r="M2505" s="1">
        <f t="shared" si="1315"/>
        <v>22</v>
      </c>
      <c r="N2505" s="1">
        <f t="shared" si="1320"/>
        <v>9</v>
      </c>
      <c r="O2505" s="2">
        <f t="shared" si="1303"/>
        <v>1.0051355399999999</v>
      </c>
      <c r="P2505" s="10">
        <f t="shared" si="1330"/>
        <v>1.0040005299999999</v>
      </c>
      <c r="Q2505" s="10">
        <f t="shared" si="1326"/>
        <v>1.4927926915392167</v>
      </c>
      <c r="R2505" s="2">
        <f t="shared" si="1329"/>
        <v>1.5004589800000001</v>
      </c>
      <c r="S2505" s="2">
        <f t="shared" si="1321"/>
        <v>1.4542510099999999</v>
      </c>
      <c r="T2505" s="2">
        <f t="shared" si="1304"/>
        <v>190839.16368098999</v>
      </c>
      <c r="U2505" s="2">
        <f t="shared" si="1305"/>
        <v>2794.0955300776063</v>
      </c>
      <c r="V2505" s="2">
        <f t="shared" si="1306"/>
        <v>62596.155594023374</v>
      </c>
      <c r="W2505" s="2">
        <f t="shared" si="1307"/>
        <v>196618.74081997099</v>
      </c>
      <c r="X2505" s="27">
        <f t="shared" si="1308"/>
        <v>0</v>
      </c>
      <c r="Y2505" s="2">
        <f t="shared" si="1322"/>
        <v>0</v>
      </c>
      <c r="Z2505" s="67">
        <f t="shared" si="1309"/>
        <v>0</v>
      </c>
      <c r="AA2505" s="2">
        <f t="shared" si="1318"/>
        <v>0</v>
      </c>
      <c r="AB2505" s="26">
        <f t="shared" si="1316"/>
        <v>6.7299999999999999E-2</v>
      </c>
      <c r="AC2505" s="27">
        <f t="shared" si="1331"/>
        <v>9</v>
      </c>
      <c r="AD2505" s="27">
        <v>252</v>
      </c>
      <c r="AE2505" s="10">
        <f t="shared" si="1327"/>
        <v>1.0023288539999999</v>
      </c>
      <c r="AF2505" s="2">
        <f t="shared" si="1319"/>
        <v>444.43654968999999</v>
      </c>
      <c r="AG2505" s="2">
        <f t="shared" si="1310"/>
        <v>457.89634102999997</v>
      </c>
      <c r="AH2505" s="3" t="str">
        <f t="shared" si="1311"/>
        <v>-</v>
      </c>
      <c r="AI2505" s="4" t="str">
        <f t="shared" si="1328"/>
        <v>A+J=</v>
      </c>
      <c r="AJ2505" s="11">
        <f t="shared" si="1317"/>
        <v>43315</v>
      </c>
      <c r="AK2505" s="11"/>
      <c r="AL2505" s="4"/>
      <c r="AM2505" s="1"/>
      <c r="AN2505" s="11"/>
      <c r="AO2505" s="1"/>
      <c r="AP2505" s="1"/>
      <c r="AQ2505" s="1"/>
      <c r="AR2505" s="1"/>
      <c r="AS2505" s="6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</row>
    <row r="2506" spans="1:55" x14ac:dyDescent="0.2">
      <c r="A2506" s="144">
        <f t="shared" si="1312"/>
        <v>43295</v>
      </c>
      <c r="B2506" s="2">
        <f t="shared" ref="B2506:B2569" si="1332">(W2506+AG2506)</f>
        <v>197234.70300226304</v>
      </c>
      <c r="C2506" s="2">
        <f t="shared" si="1313"/>
        <v>131228.48969587</v>
      </c>
      <c r="D2506" s="68">
        <f>SUM(Y2506:Y$2557)</f>
        <v>6150.9946451800006</v>
      </c>
      <c r="E2506" s="68">
        <f t="shared" ref="E2506:E2569" si="1333">(C2506-D2506)</f>
        <v>125077.49505068999</v>
      </c>
      <c r="F2506" s="72">
        <f t="shared" si="1323"/>
        <v>4981.6899999999996</v>
      </c>
      <c r="G2506" s="3">
        <f>IF(N2506=1,VLOOKUP(A2505,[1]Plan1!$BG$69:$BI$188,3),G2505)</f>
        <v>5044.46</v>
      </c>
      <c r="H2506" s="11">
        <f t="shared" si="1324"/>
        <v>43223</v>
      </c>
      <c r="I2506" s="11">
        <f t="shared" si="1325"/>
        <v>43254</v>
      </c>
      <c r="J2506" s="26">
        <f t="shared" ref="J2506:J2569" si="1334">(G2506/F2506)-1</f>
        <v>1.2600141718974944E-2</v>
      </c>
      <c r="K2506" s="11">
        <f t="shared" si="1314"/>
        <v>43313</v>
      </c>
      <c r="L2506" s="11">
        <f t="shared" ref="L2506:L2569" si="1335">IF(A2506&gt;L2505,K2506,L2505)</f>
        <v>43313</v>
      </c>
      <c r="M2506" s="1">
        <f t="shared" si="1315"/>
        <v>22</v>
      </c>
      <c r="N2506" s="1">
        <f t="shared" si="1320"/>
        <v>10</v>
      </c>
      <c r="O2506" s="2">
        <f t="shared" ref="O2506:O2569" si="1336">TRUNC((G2506/F2506)^TRUNC((N2506/M2506),9),8)</f>
        <v>1.0057077800000001</v>
      </c>
      <c r="P2506" s="10">
        <f t="shared" si="1330"/>
        <v>1.0040005299999999</v>
      </c>
      <c r="Q2506" s="10">
        <f t="shared" si="1326"/>
        <v>1.4927926915392167</v>
      </c>
      <c r="R2506" s="2">
        <f t="shared" si="1329"/>
        <v>1.5013132199999999</v>
      </c>
      <c r="S2506" s="2">
        <f t="shared" si="1321"/>
        <v>1.4542510099999999</v>
      </c>
      <c r="T2506" s="2">
        <f t="shared" ref="T2506:T2569" si="1337">TRUNC(C2506*S2506,8)</f>
        <v>190839.16368098999</v>
      </c>
      <c r="U2506" s="2">
        <f t="shared" ref="U2506:U2569" si="1338">(D2506*(S2506-1))</f>
        <v>2794.0955300776063</v>
      </c>
      <c r="V2506" s="2">
        <f t="shared" ref="V2506:V2569" si="1339">(E2506*(R2506-1))</f>
        <v>62703.001793395451</v>
      </c>
      <c r="W2506" s="2">
        <f t="shared" ref="W2506:W2569" si="1340">(C2506+U2506+V2506)</f>
        <v>196725.58701934305</v>
      </c>
      <c r="X2506" s="27">
        <f t="shared" ref="X2506:X2569" si="1341">IF(VLOOKUP(A2506,AN$10:AU$131,8)=VLOOKUP(A2505,AN$10:AU$131,8),0,VLOOKUP(A2506,AN$10:AU$131,8))</f>
        <v>0</v>
      </c>
      <c r="Y2506" s="2">
        <f t="shared" si="1322"/>
        <v>0</v>
      </c>
      <c r="Z2506" s="67">
        <f t="shared" ref="Z2506:Z2569" si="1342">IF(X2506&gt;0,VLOOKUP($A2506,$AN$10:$AS$131,6),0)</f>
        <v>0</v>
      </c>
      <c r="AA2506" s="2">
        <f t="shared" si="1318"/>
        <v>0</v>
      </c>
      <c r="AB2506" s="26">
        <f t="shared" si="1316"/>
        <v>6.7299999999999999E-2</v>
      </c>
      <c r="AC2506" s="27">
        <f t="shared" si="1331"/>
        <v>10</v>
      </c>
      <c r="AD2506" s="27">
        <v>252</v>
      </c>
      <c r="AE2506" s="10">
        <f t="shared" si="1327"/>
        <v>1.0025879499999999</v>
      </c>
      <c r="AF2506" s="2">
        <f t="shared" si="1319"/>
        <v>493.88221363999997</v>
      </c>
      <c r="AG2506" s="2">
        <f t="shared" ref="AG2506:AG2569" si="1343">TRUNC((W2506*(AE2506-1)),8)</f>
        <v>509.11598292000002</v>
      </c>
      <c r="AH2506" s="3" t="str">
        <f t="shared" ref="AH2506:AH2569" si="1344">IF(AA2506&gt;0,AA2506+AF2506,"-")</f>
        <v>-</v>
      </c>
      <c r="AI2506" s="4" t="str">
        <f t="shared" si="1328"/>
        <v>A+J=</v>
      </c>
      <c r="AJ2506" s="11">
        <f t="shared" si="1317"/>
        <v>43315</v>
      </c>
      <c r="AK2506" s="11"/>
      <c r="AL2506" s="4"/>
      <c r="AM2506" s="1"/>
      <c r="AN2506" s="11"/>
      <c r="AO2506" s="1"/>
      <c r="AP2506" s="1"/>
      <c r="AQ2506" s="1"/>
      <c r="AR2506" s="1"/>
      <c r="AS2506" s="6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</row>
    <row r="2507" spans="1:55" x14ac:dyDescent="0.2">
      <c r="A2507" s="144">
        <f t="shared" ref="A2507:A2570" si="1345">(A2506+1)</f>
        <v>43296</v>
      </c>
      <c r="B2507" s="2">
        <f t="shared" si="1332"/>
        <v>197234.70300226304</v>
      </c>
      <c r="C2507" s="2">
        <f t="shared" ref="C2507:C2570" si="1346">TRUNC(IF(X2506&gt;0,VLOOKUP(A2506,$AN$12:$AO$131,2),C2506),8)</f>
        <v>131228.48969587</v>
      </c>
      <c r="D2507" s="68">
        <f>SUM(Y2507:Y$2557)</f>
        <v>6150.9946451800006</v>
      </c>
      <c r="E2507" s="68">
        <f t="shared" si="1333"/>
        <v>125077.49505068999</v>
      </c>
      <c r="F2507" s="72">
        <f t="shared" si="1323"/>
        <v>4981.6899999999996</v>
      </c>
      <c r="G2507" s="3">
        <f>IF(N2507=1,VLOOKUP(A2506,[1]Plan1!$BG$69:$BI$188,3),G2506)</f>
        <v>5044.46</v>
      </c>
      <c r="H2507" s="11">
        <f t="shared" si="1324"/>
        <v>43223</v>
      </c>
      <c r="I2507" s="11">
        <f t="shared" si="1325"/>
        <v>43254</v>
      </c>
      <c r="J2507" s="26">
        <f t="shared" si="1334"/>
        <v>1.2600141718974944E-2</v>
      </c>
      <c r="K2507" s="11">
        <f t="shared" ref="K2507:K2570" si="1347">IF(DAY(A2507)=1,VLOOKUP(A2507,AR$137:AW$275,4),K2506)</f>
        <v>43313</v>
      </c>
      <c r="L2507" s="11">
        <f t="shared" si="1335"/>
        <v>43313</v>
      </c>
      <c r="M2507" s="1">
        <f t="shared" ref="M2507:M2570" si="1348">IF(L2507=L2506,M2506,NETWORKDAYS(L2506,L2507,$AN$137:$AN$327)-1)</f>
        <v>22</v>
      </c>
      <c r="N2507" s="1">
        <f t="shared" si="1320"/>
        <v>10</v>
      </c>
      <c r="O2507" s="2">
        <f t="shared" si="1336"/>
        <v>1.0057077800000001</v>
      </c>
      <c r="P2507" s="10">
        <f t="shared" si="1330"/>
        <v>1.0040005299999999</v>
      </c>
      <c r="Q2507" s="10">
        <f t="shared" si="1326"/>
        <v>1.4927926915392167</v>
      </c>
      <c r="R2507" s="2">
        <f t="shared" si="1329"/>
        <v>1.5013132199999999</v>
      </c>
      <c r="S2507" s="2">
        <f t="shared" si="1321"/>
        <v>1.4542510099999999</v>
      </c>
      <c r="T2507" s="2">
        <f t="shared" si="1337"/>
        <v>190839.16368098999</v>
      </c>
      <c r="U2507" s="2">
        <f t="shared" si="1338"/>
        <v>2794.0955300776063</v>
      </c>
      <c r="V2507" s="2">
        <f t="shared" si="1339"/>
        <v>62703.001793395451</v>
      </c>
      <c r="W2507" s="2">
        <f t="shared" si="1340"/>
        <v>196725.58701934305</v>
      </c>
      <c r="X2507" s="27">
        <f t="shared" si="1341"/>
        <v>0</v>
      </c>
      <c r="Y2507" s="2">
        <f t="shared" si="1322"/>
        <v>0</v>
      </c>
      <c r="Z2507" s="67">
        <f t="shared" si="1342"/>
        <v>0</v>
      </c>
      <c r="AA2507" s="2">
        <f t="shared" si="1318"/>
        <v>0</v>
      </c>
      <c r="AB2507" s="26">
        <f t="shared" ref="AB2507:AB2570" si="1349">(AB2506)</f>
        <v>6.7299999999999999E-2</v>
      </c>
      <c r="AC2507" s="27">
        <f t="shared" si="1331"/>
        <v>10</v>
      </c>
      <c r="AD2507" s="27">
        <v>252</v>
      </c>
      <c r="AE2507" s="10">
        <f t="shared" si="1327"/>
        <v>1.0025879499999999</v>
      </c>
      <c r="AF2507" s="2">
        <f t="shared" si="1319"/>
        <v>493.88221363999997</v>
      </c>
      <c r="AG2507" s="2">
        <f t="shared" si="1343"/>
        <v>509.11598292000002</v>
      </c>
      <c r="AH2507" s="3" t="str">
        <f t="shared" si="1344"/>
        <v>-</v>
      </c>
      <c r="AI2507" s="4" t="str">
        <f t="shared" si="1328"/>
        <v>A+J=</v>
      </c>
      <c r="AJ2507" s="11">
        <f t="shared" ref="AJ2507:AJ2570" si="1350">IF(X2506&gt;0,VLOOKUP(A2506,$AN$10:$AW$130,10),AJ2506)</f>
        <v>43315</v>
      </c>
      <c r="AK2507" s="11"/>
      <c r="AL2507" s="4"/>
      <c r="AM2507" s="1"/>
      <c r="AN2507" s="11"/>
      <c r="AO2507" s="1"/>
      <c r="AP2507" s="1"/>
      <c r="AQ2507" s="1"/>
      <c r="AR2507" s="1"/>
      <c r="AS2507" s="6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</row>
    <row r="2508" spans="1:55" x14ac:dyDescent="0.2">
      <c r="A2508" s="144">
        <f t="shared" si="1345"/>
        <v>43297</v>
      </c>
      <c r="B2508" s="2">
        <f t="shared" si="1332"/>
        <v>197234.70300226304</v>
      </c>
      <c r="C2508" s="2">
        <f t="shared" si="1346"/>
        <v>131228.48969587</v>
      </c>
      <c r="D2508" s="68">
        <f>SUM(Y2508:Y$2557)</f>
        <v>6150.9946451800006</v>
      </c>
      <c r="E2508" s="68">
        <f t="shared" si="1333"/>
        <v>125077.49505068999</v>
      </c>
      <c r="F2508" s="72">
        <f t="shared" si="1323"/>
        <v>4981.6899999999996</v>
      </c>
      <c r="G2508" s="3">
        <f>IF(N2508=1,VLOOKUP(A2507,[1]Plan1!$BG$69:$BI$188,3),G2507)</f>
        <v>5044.46</v>
      </c>
      <c r="H2508" s="11">
        <f t="shared" si="1324"/>
        <v>43223</v>
      </c>
      <c r="I2508" s="11">
        <f t="shared" si="1325"/>
        <v>43254</v>
      </c>
      <c r="J2508" s="26">
        <f t="shared" si="1334"/>
        <v>1.2600141718974944E-2</v>
      </c>
      <c r="K2508" s="11">
        <f t="shared" si="1347"/>
        <v>43313</v>
      </c>
      <c r="L2508" s="11">
        <f t="shared" si="1335"/>
        <v>43313</v>
      </c>
      <c r="M2508" s="1">
        <f t="shared" si="1348"/>
        <v>22</v>
      </c>
      <c r="N2508" s="1">
        <f t="shared" si="1320"/>
        <v>10</v>
      </c>
      <c r="O2508" s="2">
        <f t="shared" si="1336"/>
        <v>1.0057077800000001</v>
      </c>
      <c r="P2508" s="10">
        <f t="shared" si="1330"/>
        <v>1.0040005299999999</v>
      </c>
      <c r="Q2508" s="10">
        <f t="shared" si="1326"/>
        <v>1.4927926915392167</v>
      </c>
      <c r="R2508" s="2">
        <f t="shared" si="1329"/>
        <v>1.5013132199999999</v>
      </c>
      <c r="S2508" s="2">
        <f t="shared" si="1321"/>
        <v>1.4542510099999999</v>
      </c>
      <c r="T2508" s="2">
        <f t="shared" si="1337"/>
        <v>190839.16368098999</v>
      </c>
      <c r="U2508" s="2">
        <f t="shared" si="1338"/>
        <v>2794.0955300776063</v>
      </c>
      <c r="V2508" s="2">
        <f t="shared" si="1339"/>
        <v>62703.001793395451</v>
      </c>
      <c r="W2508" s="2">
        <f t="shared" si="1340"/>
        <v>196725.58701934305</v>
      </c>
      <c r="X2508" s="27">
        <f t="shared" si="1341"/>
        <v>0</v>
      </c>
      <c r="Y2508" s="2">
        <f t="shared" si="1322"/>
        <v>0</v>
      </c>
      <c r="Z2508" s="67">
        <f t="shared" si="1342"/>
        <v>0</v>
      </c>
      <c r="AA2508" s="2">
        <f t="shared" si="1318"/>
        <v>0</v>
      </c>
      <c r="AB2508" s="26">
        <f t="shared" si="1349"/>
        <v>6.7299999999999999E-2</v>
      </c>
      <c r="AC2508" s="27">
        <f t="shared" si="1331"/>
        <v>10</v>
      </c>
      <c r="AD2508" s="27">
        <v>252</v>
      </c>
      <c r="AE2508" s="10">
        <f t="shared" si="1327"/>
        <v>1.0025879499999999</v>
      </c>
      <c r="AF2508" s="2">
        <f t="shared" si="1319"/>
        <v>493.88221363999997</v>
      </c>
      <c r="AG2508" s="2">
        <f t="shared" si="1343"/>
        <v>509.11598292000002</v>
      </c>
      <c r="AH2508" s="3" t="str">
        <f t="shared" si="1344"/>
        <v>-</v>
      </c>
      <c r="AI2508" s="4" t="str">
        <f t="shared" si="1328"/>
        <v>A+J=</v>
      </c>
      <c r="AJ2508" s="11">
        <f t="shared" si="1350"/>
        <v>43315</v>
      </c>
      <c r="AK2508" s="11"/>
      <c r="AL2508" s="4"/>
      <c r="AM2508" s="1"/>
      <c r="AN2508" s="11"/>
      <c r="AO2508" s="1"/>
      <c r="AP2508" s="1"/>
      <c r="AQ2508" s="1"/>
      <c r="AR2508" s="1"/>
      <c r="AS2508" s="6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</row>
    <row r="2509" spans="1:55" x14ac:dyDescent="0.2">
      <c r="A2509" s="144">
        <f t="shared" si="1345"/>
        <v>43298</v>
      </c>
      <c r="B2509" s="2">
        <f t="shared" si="1332"/>
        <v>197392.89635194786</v>
      </c>
      <c r="C2509" s="2">
        <f t="shared" si="1346"/>
        <v>131228.48969587</v>
      </c>
      <c r="D2509" s="68">
        <f>SUM(Y2509:Y$2557)</f>
        <v>6150.9946451800006</v>
      </c>
      <c r="E2509" s="68">
        <f t="shared" si="1333"/>
        <v>125077.49505068999</v>
      </c>
      <c r="F2509" s="72">
        <f t="shared" si="1323"/>
        <v>4981.6899999999996</v>
      </c>
      <c r="G2509" s="3">
        <f>IF(N2509=1,VLOOKUP(A2508,[1]Plan1!$BG$69:$BI$188,3),G2508)</f>
        <v>5044.46</v>
      </c>
      <c r="H2509" s="11">
        <f t="shared" si="1324"/>
        <v>43223</v>
      </c>
      <c r="I2509" s="11">
        <f t="shared" si="1325"/>
        <v>43254</v>
      </c>
      <c r="J2509" s="26">
        <f t="shared" si="1334"/>
        <v>1.2600141718974944E-2</v>
      </c>
      <c r="K2509" s="11">
        <f t="shared" si="1347"/>
        <v>43313</v>
      </c>
      <c r="L2509" s="11">
        <f t="shared" si="1335"/>
        <v>43313</v>
      </c>
      <c r="M2509" s="1">
        <f t="shared" si="1348"/>
        <v>22</v>
      </c>
      <c r="N2509" s="1">
        <f t="shared" si="1320"/>
        <v>11</v>
      </c>
      <c r="O2509" s="2">
        <f t="shared" si="1336"/>
        <v>1.00628034</v>
      </c>
      <c r="P2509" s="10">
        <f t="shared" si="1330"/>
        <v>1.0040005299999999</v>
      </c>
      <c r="Q2509" s="10">
        <f t="shared" si="1326"/>
        <v>1.4927926915392167</v>
      </c>
      <c r="R2509" s="2">
        <f t="shared" si="1329"/>
        <v>1.5021679299999999</v>
      </c>
      <c r="S2509" s="2">
        <f t="shared" si="1321"/>
        <v>1.4542510099999999</v>
      </c>
      <c r="T2509" s="2">
        <f t="shared" si="1337"/>
        <v>190839.16368098999</v>
      </c>
      <c r="U2509" s="2">
        <f t="shared" si="1338"/>
        <v>2794.0955300776063</v>
      </c>
      <c r="V2509" s="2">
        <f t="shared" si="1339"/>
        <v>62809.906779190227</v>
      </c>
      <c r="W2509" s="2">
        <f t="shared" si="1340"/>
        <v>196832.49200513784</v>
      </c>
      <c r="X2509" s="27">
        <f t="shared" si="1341"/>
        <v>0</v>
      </c>
      <c r="Y2509" s="2">
        <f t="shared" si="1322"/>
        <v>0</v>
      </c>
      <c r="Z2509" s="67">
        <f t="shared" si="1342"/>
        <v>0</v>
      </c>
      <c r="AA2509" s="2">
        <f t="shared" si="1318"/>
        <v>0</v>
      </c>
      <c r="AB2509" s="26">
        <f t="shared" si="1349"/>
        <v>6.7299999999999999E-2</v>
      </c>
      <c r="AC2509" s="27">
        <f t="shared" si="1331"/>
        <v>11</v>
      </c>
      <c r="AD2509" s="27">
        <v>252</v>
      </c>
      <c r="AE2509" s="10">
        <f t="shared" si="1327"/>
        <v>1.0028471130000001</v>
      </c>
      <c r="AF2509" s="2">
        <f t="shared" si="1319"/>
        <v>543.34066382000003</v>
      </c>
      <c r="AG2509" s="2">
        <f t="shared" si="1343"/>
        <v>560.40434680999999</v>
      </c>
      <c r="AH2509" s="3" t="str">
        <f t="shared" si="1344"/>
        <v>-</v>
      </c>
      <c r="AI2509" s="4" t="str">
        <f t="shared" si="1328"/>
        <v>A+J=</v>
      </c>
      <c r="AJ2509" s="11">
        <f t="shared" si="1350"/>
        <v>43315</v>
      </c>
      <c r="AK2509" s="11"/>
      <c r="AL2509" s="4"/>
      <c r="AM2509" s="1"/>
      <c r="AN2509" s="11"/>
      <c r="AO2509" s="1"/>
      <c r="AP2509" s="1"/>
      <c r="AQ2509" s="1"/>
      <c r="AR2509" s="1"/>
      <c r="AS2509" s="6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</row>
    <row r="2510" spans="1:55" x14ac:dyDescent="0.2">
      <c r="A2510" s="144">
        <f t="shared" si="1345"/>
        <v>43299</v>
      </c>
      <c r="B2510" s="2">
        <f t="shared" si="1332"/>
        <v>197551.2222958651</v>
      </c>
      <c r="C2510" s="2">
        <f t="shared" si="1346"/>
        <v>131228.48969587</v>
      </c>
      <c r="D2510" s="68">
        <f>SUM(Y2510:Y$2557)</f>
        <v>6150.9946451800006</v>
      </c>
      <c r="E2510" s="68">
        <f t="shared" si="1333"/>
        <v>125077.49505068999</v>
      </c>
      <c r="F2510" s="72">
        <f t="shared" si="1323"/>
        <v>4981.6899999999996</v>
      </c>
      <c r="G2510" s="3">
        <f>IF(N2510=1,VLOOKUP(A2509,[1]Plan1!$BG$69:$BI$188,3),G2509)</f>
        <v>5044.46</v>
      </c>
      <c r="H2510" s="11">
        <f t="shared" si="1324"/>
        <v>43223</v>
      </c>
      <c r="I2510" s="11">
        <f t="shared" si="1325"/>
        <v>43254</v>
      </c>
      <c r="J2510" s="26">
        <f t="shared" si="1334"/>
        <v>1.2600141718974944E-2</v>
      </c>
      <c r="K2510" s="11">
        <f t="shared" si="1347"/>
        <v>43313</v>
      </c>
      <c r="L2510" s="11">
        <f t="shared" si="1335"/>
        <v>43313</v>
      </c>
      <c r="M2510" s="1">
        <f t="shared" si="1348"/>
        <v>22</v>
      </c>
      <c r="N2510" s="1">
        <f t="shared" si="1320"/>
        <v>12</v>
      </c>
      <c r="O2510" s="2">
        <f t="shared" si="1336"/>
        <v>1.0068532400000001</v>
      </c>
      <c r="P2510" s="10">
        <f t="shared" si="1330"/>
        <v>1.0040005299999999</v>
      </c>
      <c r="Q2510" s="10">
        <f t="shared" si="1326"/>
        <v>1.4927926915392167</v>
      </c>
      <c r="R2510" s="2">
        <f t="shared" si="1329"/>
        <v>1.50302315</v>
      </c>
      <c r="S2510" s="2">
        <f t="shared" si="1321"/>
        <v>1.4542510099999999</v>
      </c>
      <c r="T2510" s="2">
        <f t="shared" si="1337"/>
        <v>190839.16368098999</v>
      </c>
      <c r="U2510" s="2">
        <f t="shared" si="1338"/>
        <v>2794.0955300776063</v>
      </c>
      <c r="V2510" s="2">
        <f t="shared" si="1339"/>
        <v>62916.875554507489</v>
      </c>
      <c r="W2510" s="2">
        <f t="shared" si="1340"/>
        <v>196939.46078045509</v>
      </c>
      <c r="X2510" s="27">
        <f t="shared" si="1341"/>
        <v>0</v>
      </c>
      <c r="Y2510" s="2">
        <f t="shared" si="1322"/>
        <v>0</v>
      </c>
      <c r="Z2510" s="67">
        <f t="shared" si="1342"/>
        <v>0</v>
      </c>
      <c r="AA2510" s="2">
        <f t="shared" si="1318"/>
        <v>0</v>
      </c>
      <c r="AB2510" s="26">
        <f t="shared" si="1349"/>
        <v>6.7299999999999999E-2</v>
      </c>
      <c r="AC2510" s="27">
        <f t="shared" si="1331"/>
        <v>12</v>
      </c>
      <c r="AD2510" s="27">
        <v>252</v>
      </c>
      <c r="AE2510" s="10">
        <f t="shared" si="1327"/>
        <v>1.003106343</v>
      </c>
      <c r="AF2510" s="2">
        <f t="shared" si="1319"/>
        <v>592.81190021999998</v>
      </c>
      <c r="AG2510" s="2">
        <f t="shared" si="1343"/>
        <v>611.76151541000002</v>
      </c>
      <c r="AH2510" s="3" t="str">
        <f t="shared" si="1344"/>
        <v>-</v>
      </c>
      <c r="AI2510" s="4" t="str">
        <f t="shared" si="1328"/>
        <v>A+J=</v>
      </c>
      <c r="AJ2510" s="11">
        <f t="shared" si="1350"/>
        <v>43315</v>
      </c>
      <c r="AK2510" s="11"/>
      <c r="AL2510" s="4"/>
      <c r="AM2510" s="1"/>
      <c r="AN2510" s="11"/>
      <c r="AO2510" s="1"/>
      <c r="AP2510" s="1"/>
      <c r="AQ2510" s="1"/>
      <c r="AR2510" s="1"/>
      <c r="AS2510" s="6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</row>
    <row r="2511" spans="1:55" x14ac:dyDescent="0.2">
      <c r="A2511" s="144">
        <f t="shared" si="1345"/>
        <v>43300</v>
      </c>
      <c r="B2511" s="2">
        <f t="shared" si="1332"/>
        <v>197709.67714019996</v>
      </c>
      <c r="C2511" s="2">
        <f t="shared" si="1346"/>
        <v>131228.48969587</v>
      </c>
      <c r="D2511" s="68">
        <f>SUM(Y2511:Y$2557)</f>
        <v>6150.9946451800006</v>
      </c>
      <c r="E2511" s="68">
        <f t="shared" si="1333"/>
        <v>125077.49505068999</v>
      </c>
      <c r="F2511" s="72">
        <f t="shared" si="1323"/>
        <v>4981.6899999999996</v>
      </c>
      <c r="G2511" s="3">
        <f>IF(N2511=1,VLOOKUP(A2510,[1]Plan1!$BG$69:$BI$188,3),G2510)</f>
        <v>5044.46</v>
      </c>
      <c r="H2511" s="11">
        <f t="shared" si="1324"/>
        <v>43223</v>
      </c>
      <c r="I2511" s="11">
        <f t="shared" si="1325"/>
        <v>43254</v>
      </c>
      <c r="J2511" s="26">
        <f t="shared" si="1334"/>
        <v>1.2600141718974944E-2</v>
      </c>
      <c r="K2511" s="11">
        <f t="shared" si="1347"/>
        <v>43313</v>
      </c>
      <c r="L2511" s="11">
        <f t="shared" si="1335"/>
        <v>43313</v>
      </c>
      <c r="M2511" s="1">
        <f t="shared" si="1348"/>
        <v>22</v>
      </c>
      <c r="N2511" s="1">
        <f t="shared" si="1320"/>
        <v>13</v>
      </c>
      <c r="O2511" s="2">
        <f t="shared" si="1336"/>
        <v>1.00742646</v>
      </c>
      <c r="P2511" s="10">
        <f t="shared" si="1330"/>
        <v>1.0040005299999999</v>
      </c>
      <c r="Q2511" s="10">
        <f t="shared" si="1326"/>
        <v>1.4927926915392167</v>
      </c>
      <c r="R2511" s="2">
        <f t="shared" si="1329"/>
        <v>1.50387885</v>
      </c>
      <c r="S2511" s="2">
        <f t="shared" si="1321"/>
        <v>1.4542510099999999</v>
      </c>
      <c r="T2511" s="2">
        <f t="shared" si="1337"/>
        <v>190839.16368098999</v>
      </c>
      <c r="U2511" s="2">
        <f t="shared" si="1338"/>
        <v>2794.0955300776063</v>
      </c>
      <c r="V2511" s="2">
        <f t="shared" si="1339"/>
        <v>63023.904367022362</v>
      </c>
      <c r="W2511" s="2">
        <f t="shared" si="1340"/>
        <v>197046.48959296997</v>
      </c>
      <c r="X2511" s="27">
        <f t="shared" si="1341"/>
        <v>0</v>
      </c>
      <c r="Y2511" s="2">
        <f t="shared" si="1322"/>
        <v>0</v>
      </c>
      <c r="Z2511" s="67">
        <f t="shared" si="1342"/>
        <v>0</v>
      </c>
      <c r="AA2511" s="2">
        <f t="shared" si="1318"/>
        <v>0</v>
      </c>
      <c r="AB2511" s="26">
        <f t="shared" si="1349"/>
        <v>6.7299999999999999E-2</v>
      </c>
      <c r="AC2511" s="27">
        <f t="shared" si="1331"/>
        <v>13</v>
      </c>
      <c r="AD2511" s="27">
        <v>252</v>
      </c>
      <c r="AE2511" s="10">
        <f t="shared" si="1327"/>
        <v>1.0033656399999999</v>
      </c>
      <c r="AF2511" s="2">
        <f t="shared" si="1319"/>
        <v>642.29592285000001</v>
      </c>
      <c r="AG2511" s="2">
        <f t="shared" si="1343"/>
        <v>663.18754722999995</v>
      </c>
      <c r="AH2511" s="3" t="str">
        <f t="shared" si="1344"/>
        <v>-</v>
      </c>
      <c r="AI2511" s="4" t="str">
        <f t="shared" si="1328"/>
        <v>A+J=</v>
      </c>
      <c r="AJ2511" s="11">
        <f t="shared" si="1350"/>
        <v>43315</v>
      </c>
      <c r="AK2511" s="11"/>
      <c r="AL2511" s="4"/>
      <c r="AM2511" s="1"/>
      <c r="AN2511" s="11"/>
      <c r="AO2511" s="1"/>
      <c r="AP2511" s="1"/>
      <c r="AQ2511" s="1"/>
      <c r="AR2511" s="1"/>
      <c r="AS2511" s="6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</row>
    <row r="2512" spans="1:55" x14ac:dyDescent="0.2">
      <c r="A2512" s="144">
        <f t="shared" si="1345"/>
        <v>43301</v>
      </c>
      <c r="B2512" s="2">
        <f t="shared" si="1332"/>
        <v>197868.26095314245</v>
      </c>
      <c r="C2512" s="2">
        <f t="shared" si="1346"/>
        <v>131228.48969587</v>
      </c>
      <c r="D2512" s="68">
        <f>SUM(Y2512:Y$2557)</f>
        <v>6150.9946451800006</v>
      </c>
      <c r="E2512" s="68">
        <f t="shared" si="1333"/>
        <v>125077.49505068999</v>
      </c>
      <c r="F2512" s="72">
        <f t="shared" si="1323"/>
        <v>4981.6899999999996</v>
      </c>
      <c r="G2512" s="3">
        <f>IF(N2512=1,VLOOKUP(A2511,[1]Plan1!$BG$69:$BI$188,3),G2511)</f>
        <v>5044.46</v>
      </c>
      <c r="H2512" s="11">
        <f t="shared" si="1324"/>
        <v>43223</v>
      </c>
      <c r="I2512" s="11">
        <f t="shared" si="1325"/>
        <v>43254</v>
      </c>
      <c r="J2512" s="26">
        <f t="shared" si="1334"/>
        <v>1.2600141718974944E-2</v>
      </c>
      <c r="K2512" s="11">
        <f t="shared" si="1347"/>
        <v>43313</v>
      </c>
      <c r="L2512" s="11">
        <f t="shared" si="1335"/>
        <v>43313</v>
      </c>
      <c r="M2512" s="1">
        <f t="shared" si="1348"/>
        <v>22</v>
      </c>
      <c r="N2512" s="1">
        <f t="shared" si="1320"/>
        <v>14</v>
      </c>
      <c r="O2512" s="2">
        <f t="shared" si="1336"/>
        <v>1.008</v>
      </c>
      <c r="P2512" s="10">
        <f t="shared" si="1330"/>
        <v>1.0040005299999999</v>
      </c>
      <c r="Q2512" s="10">
        <f t="shared" si="1326"/>
        <v>1.4927926915392167</v>
      </c>
      <c r="R2512" s="2">
        <f t="shared" si="1329"/>
        <v>1.50473503</v>
      </c>
      <c r="S2512" s="2">
        <f t="shared" si="1321"/>
        <v>1.4542510099999999</v>
      </c>
      <c r="T2512" s="2">
        <f t="shared" si="1337"/>
        <v>190839.16368098999</v>
      </c>
      <c r="U2512" s="2">
        <f t="shared" si="1338"/>
        <v>2794.0955300776063</v>
      </c>
      <c r="V2512" s="2">
        <f t="shared" si="1339"/>
        <v>63130.99321673486</v>
      </c>
      <c r="W2512" s="2">
        <f t="shared" si="1340"/>
        <v>197153.57844268245</v>
      </c>
      <c r="X2512" s="27">
        <f t="shared" si="1341"/>
        <v>0</v>
      </c>
      <c r="Y2512" s="2">
        <f t="shared" si="1322"/>
        <v>0</v>
      </c>
      <c r="Z2512" s="67">
        <f t="shared" si="1342"/>
        <v>0</v>
      </c>
      <c r="AA2512" s="2">
        <f t="shared" si="1318"/>
        <v>0</v>
      </c>
      <c r="AB2512" s="26">
        <f t="shared" si="1349"/>
        <v>6.7299999999999999E-2</v>
      </c>
      <c r="AC2512" s="27">
        <f t="shared" si="1331"/>
        <v>14</v>
      </c>
      <c r="AD2512" s="27">
        <v>252</v>
      </c>
      <c r="AE2512" s="10">
        <f t="shared" si="1327"/>
        <v>1.0036250040000001</v>
      </c>
      <c r="AF2512" s="2">
        <f t="shared" si="1319"/>
        <v>691.79273169999999</v>
      </c>
      <c r="AG2512" s="2">
        <f t="shared" si="1343"/>
        <v>714.68251046</v>
      </c>
      <c r="AH2512" s="3" t="str">
        <f t="shared" si="1344"/>
        <v>-</v>
      </c>
      <c r="AI2512" s="4" t="str">
        <f t="shared" si="1328"/>
        <v>A+J=</v>
      </c>
      <c r="AJ2512" s="11">
        <f t="shared" si="1350"/>
        <v>43315</v>
      </c>
      <c r="AK2512" s="11"/>
      <c r="AL2512" s="4"/>
      <c r="AM2512" s="1"/>
      <c r="AN2512" s="11"/>
      <c r="AO2512" s="1"/>
      <c r="AP2512" s="1"/>
      <c r="AQ2512" s="1"/>
      <c r="AR2512" s="1"/>
      <c r="AS2512" s="6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</row>
    <row r="2513" spans="1:55" x14ac:dyDescent="0.2">
      <c r="A2513" s="144">
        <f t="shared" si="1345"/>
        <v>43302</v>
      </c>
      <c r="B2513" s="2">
        <f t="shared" si="1332"/>
        <v>198026.97505858759</v>
      </c>
      <c r="C2513" s="2">
        <f t="shared" si="1346"/>
        <v>131228.48969587</v>
      </c>
      <c r="D2513" s="68">
        <f>SUM(Y2513:Y$2557)</f>
        <v>6150.9946451800006</v>
      </c>
      <c r="E2513" s="68">
        <f t="shared" si="1333"/>
        <v>125077.49505068999</v>
      </c>
      <c r="F2513" s="72">
        <f t="shared" si="1323"/>
        <v>4981.6899999999996</v>
      </c>
      <c r="G2513" s="3">
        <f>IF(N2513=1,VLOOKUP(A2512,[1]Plan1!$BG$69:$BI$188,3),G2512)</f>
        <v>5044.46</v>
      </c>
      <c r="H2513" s="11">
        <f t="shared" si="1324"/>
        <v>43223</v>
      </c>
      <c r="I2513" s="11">
        <f t="shared" si="1325"/>
        <v>43254</v>
      </c>
      <c r="J2513" s="26">
        <f t="shared" si="1334"/>
        <v>1.2600141718974944E-2</v>
      </c>
      <c r="K2513" s="11">
        <f t="shared" si="1347"/>
        <v>43313</v>
      </c>
      <c r="L2513" s="11">
        <f t="shared" si="1335"/>
        <v>43313</v>
      </c>
      <c r="M2513" s="1">
        <f t="shared" si="1348"/>
        <v>22</v>
      </c>
      <c r="N2513" s="1">
        <f t="shared" si="1320"/>
        <v>15</v>
      </c>
      <c r="O2513" s="2">
        <f t="shared" si="1336"/>
        <v>1.00857387</v>
      </c>
      <c r="P2513" s="10">
        <f t="shared" si="1330"/>
        <v>1.0040005299999999</v>
      </c>
      <c r="Q2513" s="10">
        <f t="shared" si="1326"/>
        <v>1.4927926915392167</v>
      </c>
      <c r="R2513" s="2">
        <f t="shared" si="1329"/>
        <v>1.5055917000000001</v>
      </c>
      <c r="S2513" s="2">
        <f t="shared" si="1321"/>
        <v>1.4542510099999999</v>
      </c>
      <c r="T2513" s="2">
        <f t="shared" si="1337"/>
        <v>190839.16368098999</v>
      </c>
      <c r="U2513" s="2">
        <f t="shared" si="1338"/>
        <v>2794.0955300776063</v>
      </c>
      <c r="V2513" s="2">
        <f t="shared" si="1339"/>
        <v>63238.143354419954</v>
      </c>
      <c r="W2513" s="2">
        <f t="shared" si="1340"/>
        <v>197260.72858036758</v>
      </c>
      <c r="X2513" s="27">
        <f t="shared" si="1341"/>
        <v>0</v>
      </c>
      <c r="Y2513" s="2">
        <f t="shared" si="1322"/>
        <v>0</v>
      </c>
      <c r="Z2513" s="67">
        <f t="shared" si="1342"/>
        <v>0</v>
      </c>
      <c r="AA2513" s="2">
        <f t="shared" si="1318"/>
        <v>0</v>
      </c>
      <c r="AB2513" s="26">
        <f t="shared" si="1349"/>
        <v>6.7299999999999999E-2</v>
      </c>
      <c r="AC2513" s="27">
        <f t="shared" si="1331"/>
        <v>15</v>
      </c>
      <c r="AD2513" s="27">
        <v>252</v>
      </c>
      <c r="AE2513" s="10">
        <f t="shared" si="1327"/>
        <v>1.003884435</v>
      </c>
      <c r="AF2513" s="2">
        <f t="shared" si="1319"/>
        <v>741.30232677000004</v>
      </c>
      <c r="AG2513" s="2">
        <f t="shared" si="1343"/>
        <v>766.24647821999997</v>
      </c>
      <c r="AH2513" s="3" t="str">
        <f t="shared" si="1344"/>
        <v>-</v>
      </c>
      <c r="AI2513" s="4" t="str">
        <f t="shared" si="1328"/>
        <v>A+J=</v>
      </c>
      <c r="AJ2513" s="11">
        <f t="shared" si="1350"/>
        <v>43315</v>
      </c>
      <c r="AK2513" s="11"/>
      <c r="AL2513" s="4"/>
      <c r="AM2513" s="1"/>
      <c r="AN2513" s="11"/>
      <c r="AO2513" s="1"/>
      <c r="AP2513" s="1"/>
      <c r="AQ2513" s="1"/>
      <c r="AR2513" s="1"/>
      <c r="AS2513" s="6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</row>
    <row r="2514" spans="1:55" x14ac:dyDescent="0.2">
      <c r="A2514" s="144">
        <f t="shared" si="1345"/>
        <v>43303</v>
      </c>
      <c r="B2514" s="2">
        <f t="shared" si="1332"/>
        <v>198026.97505858759</v>
      </c>
      <c r="C2514" s="2">
        <f t="shared" si="1346"/>
        <v>131228.48969587</v>
      </c>
      <c r="D2514" s="68">
        <f>SUM(Y2514:Y$2557)</f>
        <v>6150.9946451800006</v>
      </c>
      <c r="E2514" s="68">
        <f t="shared" si="1333"/>
        <v>125077.49505068999</v>
      </c>
      <c r="F2514" s="72">
        <f t="shared" si="1323"/>
        <v>4981.6899999999996</v>
      </c>
      <c r="G2514" s="3">
        <f>IF(N2514=1,VLOOKUP(A2513,[1]Plan1!$BG$69:$BI$188,3),G2513)</f>
        <v>5044.46</v>
      </c>
      <c r="H2514" s="11">
        <f t="shared" si="1324"/>
        <v>43223</v>
      </c>
      <c r="I2514" s="11">
        <f t="shared" si="1325"/>
        <v>43254</v>
      </c>
      <c r="J2514" s="26">
        <f t="shared" si="1334"/>
        <v>1.2600141718974944E-2</v>
      </c>
      <c r="K2514" s="11">
        <f t="shared" si="1347"/>
        <v>43313</v>
      </c>
      <c r="L2514" s="11">
        <f t="shared" si="1335"/>
        <v>43313</v>
      </c>
      <c r="M2514" s="1">
        <f t="shared" si="1348"/>
        <v>22</v>
      </c>
      <c r="N2514" s="1">
        <f t="shared" si="1320"/>
        <v>15</v>
      </c>
      <c r="O2514" s="2">
        <f t="shared" si="1336"/>
        <v>1.00857387</v>
      </c>
      <c r="P2514" s="10">
        <f t="shared" si="1330"/>
        <v>1.0040005299999999</v>
      </c>
      <c r="Q2514" s="10">
        <f t="shared" si="1326"/>
        <v>1.4927926915392167</v>
      </c>
      <c r="R2514" s="2">
        <f t="shared" si="1329"/>
        <v>1.5055917000000001</v>
      </c>
      <c r="S2514" s="2">
        <f t="shared" si="1321"/>
        <v>1.4542510099999999</v>
      </c>
      <c r="T2514" s="2">
        <f t="shared" si="1337"/>
        <v>190839.16368098999</v>
      </c>
      <c r="U2514" s="2">
        <f t="shared" si="1338"/>
        <v>2794.0955300776063</v>
      </c>
      <c r="V2514" s="2">
        <f t="shared" si="1339"/>
        <v>63238.143354419954</v>
      </c>
      <c r="W2514" s="2">
        <f t="shared" si="1340"/>
        <v>197260.72858036758</v>
      </c>
      <c r="X2514" s="27">
        <f t="shared" si="1341"/>
        <v>0</v>
      </c>
      <c r="Y2514" s="2">
        <f t="shared" si="1322"/>
        <v>0</v>
      </c>
      <c r="Z2514" s="67">
        <f t="shared" si="1342"/>
        <v>0</v>
      </c>
      <c r="AA2514" s="2">
        <f t="shared" si="1318"/>
        <v>0</v>
      </c>
      <c r="AB2514" s="26">
        <f t="shared" si="1349"/>
        <v>6.7299999999999999E-2</v>
      </c>
      <c r="AC2514" s="27">
        <f t="shared" si="1331"/>
        <v>15</v>
      </c>
      <c r="AD2514" s="27">
        <v>252</v>
      </c>
      <c r="AE2514" s="10">
        <f t="shared" si="1327"/>
        <v>1.003884435</v>
      </c>
      <c r="AF2514" s="2">
        <f t="shared" si="1319"/>
        <v>741.30232677000004</v>
      </c>
      <c r="AG2514" s="2">
        <f t="shared" si="1343"/>
        <v>766.24647821999997</v>
      </c>
      <c r="AH2514" s="3" t="str">
        <f t="shared" si="1344"/>
        <v>-</v>
      </c>
      <c r="AI2514" s="4" t="str">
        <f t="shared" si="1328"/>
        <v>A+J=</v>
      </c>
      <c r="AJ2514" s="11">
        <f t="shared" si="1350"/>
        <v>43315</v>
      </c>
      <c r="AK2514" s="11"/>
      <c r="AL2514" s="4"/>
      <c r="AM2514" s="1"/>
      <c r="AN2514" s="11"/>
      <c r="AO2514" s="1"/>
      <c r="AP2514" s="1"/>
      <c r="AQ2514" s="1"/>
      <c r="AR2514" s="1"/>
      <c r="AS2514" s="6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</row>
    <row r="2515" spans="1:55" x14ac:dyDescent="0.2">
      <c r="A2515" s="144">
        <f t="shared" si="1345"/>
        <v>43304</v>
      </c>
      <c r="B2515" s="2">
        <f t="shared" si="1332"/>
        <v>198026.97505858759</v>
      </c>
      <c r="C2515" s="2">
        <f t="shared" si="1346"/>
        <v>131228.48969587</v>
      </c>
      <c r="D2515" s="68">
        <f>SUM(Y2515:Y$2557)</f>
        <v>6150.9946451800006</v>
      </c>
      <c r="E2515" s="68">
        <f t="shared" si="1333"/>
        <v>125077.49505068999</v>
      </c>
      <c r="F2515" s="72">
        <f t="shared" si="1323"/>
        <v>4981.6899999999996</v>
      </c>
      <c r="G2515" s="3">
        <f>IF(N2515=1,VLOOKUP(A2514,[1]Plan1!$BG$69:$BI$188,3),G2514)</f>
        <v>5044.46</v>
      </c>
      <c r="H2515" s="11">
        <f t="shared" si="1324"/>
        <v>43223</v>
      </c>
      <c r="I2515" s="11">
        <f t="shared" si="1325"/>
        <v>43254</v>
      </c>
      <c r="J2515" s="26">
        <f t="shared" si="1334"/>
        <v>1.2600141718974944E-2</v>
      </c>
      <c r="K2515" s="11">
        <f t="shared" si="1347"/>
        <v>43313</v>
      </c>
      <c r="L2515" s="11">
        <f t="shared" si="1335"/>
        <v>43313</v>
      </c>
      <c r="M2515" s="1">
        <f t="shared" si="1348"/>
        <v>22</v>
      </c>
      <c r="N2515" s="1">
        <f t="shared" si="1320"/>
        <v>15</v>
      </c>
      <c r="O2515" s="2">
        <f t="shared" si="1336"/>
        <v>1.00857387</v>
      </c>
      <c r="P2515" s="10">
        <f t="shared" si="1330"/>
        <v>1.0040005299999999</v>
      </c>
      <c r="Q2515" s="10">
        <f t="shared" si="1326"/>
        <v>1.4927926915392167</v>
      </c>
      <c r="R2515" s="2">
        <f t="shared" si="1329"/>
        <v>1.5055917000000001</v>
      </c>
      <c r="S2515" s="2">
        <f t="shared" si="1321"/>
        <v>1.4542510099999999</v>
      </c>
      <c r="T2515" s="2">
        <f t="shared" si="1337"/>
        <v>190839.16368098999</v>
      </c>
      <c r="U2515" s="2">
        <f t="shared" si="1338"/>
        <v>2794.0955300776063</v>
      </c>
      <c r="V2515" s="2">
        <f t="shared" si="1339"/>
        <v>63238.143354419954</v>
      </c>
      <c r="W2515" s="2">
        <f t="shared" si="1340"/>
        <v>197260.72858036758</v>
      </c>
      <c r="X2515" s="27">
        <f t="shared" si="1341"/>
        <v>0</v>
      </c>
      <c r="Y2515" s="2">
        <f t="shared" si="1322"/>
        <v>0</v>
      </c>
      <c r="Z2515" s="67">
        <f t="shared" si="1342"/>
        <v>0</v>
      </c>
      <c r="AA2515" s="2">
        <f t="shared" si="1318"/>
        <v>0</v>
      </c>
      <c r="AB2515" s="26">
        <f t="shared" si="1349"/>
        <v>6.7299999999999999E-2</v>
      </c>
      <c r="AC2515" s="27">
        <f t="shared" si="1331"/>
        <v>15</v>
      </c>
      <c r="AD2515" s="27">
        <v>252</v>
      </c>
      <c r="AE2515" s="10">
        <f t="shared" si="1327"/>
        <v>1.003884435</v>
      </c>
      <c r="AF2515" s="2">
        <f t="shared" si="1319"/>
        <v>741.30232677000004</v>
      </c>
      <c r="AG2515" s="2">
        <f t="shared" si="1343"/>
        <v>766.24647821999997</v>
      </c>
      <c r="AH2515" s="3" t="str">
        <f t="shared" si="1344"/>
        <v>-</v>
      </c>
      <c r="AI2515" s="4" t="str">
        <f t="shared" si="1328"/>
        <v>A+J=</v>
      </c>
      <c r="AJ2515" s="11">
        <f t="shared" si="1350"/>
        <v>43315</v>
      </c>
      <c r="AK2515" s="11"/>
      <c r="AL2515" s="4"/>
      <c r="AM2515" s="1"/>
      <c r="AN2515" s="11"/>
      <c r="AO2515" s="1"/>
      <c r="AP2515" s="1"/>
      <c r="AQ2515" s="1"/>
      <c r="AR2515" s="1"/>
      <c r="AS2515" s="6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</row>
    <row r="2516" spans="1:55" x14ac:dyDescent="0.2">
      <c r="A2516" s="144">
        <f t="shared" si="1345"/>
        <v>43305</v>
      </c>
      <c r="B2516" s="2">
        <f t="shared" si="1332"/>
        <v>198185.8197231252</v>
      </c>
      <c r="C2516" s="2">
        <f t="shared" si="1346"/>
        <v>131228.48969587</v>
      </c>
      <c r="D2516" s="68">
        <f>SUM(Y2516:Y$2557)</f>
        <v>6150.9946451800006</v>
      </c>
      <c r="E2516" s="68">
        <f t="shared" si="1333"/>
        <v>125077.49505068999</v>
      </c>
      <c r="F2516" s="72">
        <f t="shared" si="1323"/>
        <v>4981.6899999999996</v>
      </c>
      <c r="G2516" s="3">
        <f>IF(N2516=1,VLOOKUP(A2515,[1]Plan1!$BG$69:$BI$188,3),G2515)</f>
        <v>5044.46</v>
      </c>
      <c r="H2516" s="11">
        <f t="shared" si="1324"/>
        <v>43223</v>
      </c>
      <c r="I2516" s="11">
        <f t="shared" si="1325"/>
        <v>43254</v>
      </c>
      <c r="J2516" s="26">
        <f t="shared" si="1334"/>
        <v>1.2600141718974944E-2</v>
      </c>
      <c r="K2516" s="11">
        <f t="shared" si="1347"/>
        <v>43313</v>
      </c>
      <c r="L2516" s="11">
        <f t="shared" si="1335"/>
        <v>43313</v>
      </c>
      <c r="M2516" s="1">
        <f t="shared" si="1348"/>
        <v>22</v>
      </c>
      <c r="N2516" s="1">
        <f t="shared" si="1320"/>
        <v>16</v>
      </c>
      <c r="O2516" s="2">
        <f t="shared" si="1336"/>
        <v>1.00914807</v>
      </c>
      <c r="P2516" s="10">
        <f t="shared" si="1330"/>
        <v>1.0040005299999999</v>
      </c>
      <c r="Q2516" s="10">
        <f t="shared" si="1326"/>
        <v>1.4927926915392167</v>
      </c>
      <c r="R2516" s="2">
        <f t="shared" si="1329"/>
        <v>1.5064488599999999</v>
      </c>
      <c r="S2516" s="2">
        <f t="shared" si="1321"/>
        <v>1.4542510099999999</v>
      </c>
      <c r="T2516" s="2">
        <f t="shared" si="1337"/>
        <v>190839.16368098999</v>
      </c>
      <c r="U2516" s="2">
        <f t="shared" si="1338"/>
        <v>2794.0955300776063</v>
      </c>
      <c r="V2516" s="2">
        <f t="shared" si="1339"/>
        <v>63345.354780077578</v>
      </c>
      <c r="W2516" s="2">
        <f t="shared" si="1340"/>
        <v>197367.94000602519</v>
      </c>
      <c r="X2516" s="27">
        <f t="shared" si="1341"/>
        <v>0</v>
      </c>
      <c r="Y2516" s="2">
        <f t="shared" si="1322"/>
        <v>0</v>
      </c>
      <c r="Z2516" s="67">
        <f t="shared" si="1342"/>
        <v>0</v>
      </c>
      <c r="AA2516" s="2">
        <f t="shared" si="1318"/>
        <v>0</v>
      </c>
      <c r="AB2516" s="26">
        <f t="shared" si="1349"/>
        <v>6.7299999999999999E-2</v>
      </c>
      <c r="AC2516" s="27">
        <f t="shared" si="1331"/>
        <v>16</v>
      </c>
      <c r="AD2516" s="27">
        <v>252</v>
      </c>
      <c r="AE2516" s="10">
        <f t="shared" si="1327"/>
        <v>1.004143934</v>
      </c>
      <c r="AF2516" s="2">
        <f t="shared" si="1319"/>
        <v>790.82489889999999</v>
      </c>
      <c r="AG2516" s="2">
        <f t="shared" si="1343"/>
        <v>817.87971709999999</v>
      </c>
      <c r="AH2516" s="3" t="str">
        <f t="shared" si="1344"/>
        <v>-</v>
      </c>
      <c r="AI2516" s="4" t="str">
        <f t="shared" si="1328"/>
        <v>A+J=</v>
      </c>
      <c r="AJ2516" s="11">
        <f t="shared" si="1350"/>
        <v>43315</v>
      </c>
      <c r="AK2516" s="11"/>
      <c r="AL2516" s="4"/>
      <c r="AM2516" s="1"/>
      <c r="AN2516" s="11"/>
      <c r="AO2516" s="1"/>
      <c r="AP2516" s="1"/>
      <c r="AQ2516" s="1"/>
      <c r="AR2516" s="1"/>
      <c r="AS2516" s="6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</row>
    <row r="2517" spans="1:55" x14ac:dyDescent="0.2">
      <c r="A2517" s="144">
        <f t="shared" si="1345"/>
        <v>43306</v>
      </c>
      <c r="B2517" s="2">
        <f t="shared" si="1332"/>
        <v>198344.79462138543</v>
      </c>
      <c r="C2517" s="2">
        <f t="shared" si="1346"/>
        <v>131228.48969587</v>
      </c>
      <c r="D2517" s="68">
        <f>SUM(Y2517:Y$2557)</f>
        <v>6150.9946451800006</v>
      </c>
      <c r="E2517" s="68">
        <f t="shared" si="1333"/>
        <v>125077.49505068999</v>
      </c>
      <c r="F2517" s="72">
        <f t="shared" si="1323"/>
        <v>4981.6899999999996</v>
      </c>
      <c r="G2517" s="3">
        <f>IF(N2517=1,VLOOKUP(A2516,[1]Plan1!$BG$69:$BI$188,3),G2516)</f>
        <v>5044.46</v>
      </c>
      <c r="H2517" s="11">
        <f t="shared" si="1324"/>
        <v>43223</v>
      </c>
      <c r="I2517" s="11">
        <f t="shared" si="1325"/>
        <v>43254</v>
      </c>
      <c r="J2517" s="26">
        <f t="shared" si="1334"/>
        <v>1.2600141718974944E-2</v>
      </c>
      <c r="K2517" s="11">
        <f t="shared" si="1347"/>
        <v>43313</v>
      </c>
      <c r="L2517" s="11">
        <f t="shared" si="1335"/>
        <v>43313</v>
      </c>
      <c r="M2517" s="1">
        <f t="shared" si="1348"/>
        <v>22</v>
      </c>
      <c r="N2517" s="1">
        <f t="shared" si="1320"/>
        <v>17</v>
      </c>
      <c r="O2517" s="2">
        <f t="shared" si="1336"/>
        <v>1.0097225999999999</v>
      </c>
      <c r="P2517" s="10">
        <f t="shared" si="1330"/>
        <v>1.0040005299999999</v>
      </c>
      <c r="Q2517" s="10">
        <f t="shared" si="1326"/>
        <v>1.4927926915392167</v>
      </c>
      <c r="R2517" s="2">
        <f t="shared" si="1329"/>
        <v>1.50730651</v>
      </c>
      <c r="S2517" s="2">
        <f t="shared" si="1321"/>
        <v>1.4542510099999999</v>
      </c>
      <c r="T2517" s="2">
        <f t="shared" si="1337"/>
        <v>190839.16368098999</v>
      </c>
      <c r="U2517" s="2">
        <f t="shared" si="1338"/>
        <v>2794.0955300776063</v>
      </c>
      <c r="V2517" s="2">
        <f t="shared" si="1339"/>
        <v>63452.62749370782</v>
      </c>
      <c r="W2517" s="2">
        <f t="shared" si="1340"/>
        <v>197475.21271965542</v>
      </c>
      <c r="X2517" s="27">
        <f t="shared" si="1341"/>
        <v>0</v>
      </c>
      <c r="Y2517" s="2">
        <f t="shared" si="1322"/>
        <v>0</v>
      </c>
      <c r="Z2517" s="67">
        <f t="shared" si="1342"/>
        <v>0</v>
      </c>
      <c r="AA2517" s="2">
        <f t="shared" si="1318"/>
        <v>0</v>
      </c>
      <c r="AB2517" s="26">
        <f t="shared" si="1349"/>
        <v>6.7299999999999999E-2</v>
      </c>
      <c r="AC2517" s="27">
        <f t="shared" si="1331"/>
        <v>17</v>
      </c>
      <c r="AD2517" s="27">
        <v>252</v>
      </c>
      <c r="AE2517" s="10">
        <f t="shared" si="1327"/>
        <v>1.0044034989999999</v>
      </c>
      <c r="AF2517" s="2">
        <f t="shared" si="1319"/>
        <v>840.36006642999996</v>
      </c>
      <c r="AG2517" s="2">
        <f t="shared" si="1343"/>
        <v>869.58190173000003</v>
      </c>
      <c r="AH2517" s="3" t="str">
        <f t="shared" si="1344"/>
        <v>-</v>
      </c>
      <c r="AI2517" s="4" t="str">
        <f t="shared" si="1328"/>
        <v>A+J=</v>
      </c>
      <c r="AJ2517" s="11">
        <f t="shared" si="1350"/>
        <v>43315</v>
      </c>
      <c r="AK2517" s="11"/>
      <c r="AL2517" s="4"/>
      <c r="AM2517" s="1"/>
      <c r="AN2517" s="11"/>
      <c r="AO2517" s="1"/>
      <c r="AP2517" s="1"/>
      <c r="AQ2517" s="1"/>
      <c r="AR2517" s="1"/>
      <c r="AS2517" s="6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</row>
    <row r="2518" spans="1:55" x14ac:dyDescent="0.2">
      <c r="A2518" s="144">
        <f t="shared" si="1345"/>
        <v>43307</v>
      </c>
      <c r="B2518" s="2">
        <f t="shared" si="1332"/>
        <v>198503.89876332326</v>
      </c>
      <c r="C2518" s="2">
        <f t="shared" si="1346"/>
        <v>131228.48969587</v>
      </c>
      <c r="D2518" s="68">
        <f>SUM(Y2518:Y$2557)</f>
        <v>6150.9946451800006</v>
      </c>
      <c r="E2518" s="68">
        <f t="shared" si="1333"/>
        <v>125077.49505068999</v>
      </c>
      <c r="F2518" s="72">
        <f t="shared" si="1323"/>
        <v>4981.6899999999996</v>
      </c>
      <c r="G2518" s="3">
        <f>IF(N2518=1,VLOOKUP(A2517,[1]Plan1!$BG$69:$BI$188,3),G2517)</f>
        <v>5044.46</v>
      </c>
      <c r="H2518" s="11">
        <f t="shared" si="1324"/>
        <v>43223</v>
      </c>
      <c r="I2518" s="11">
        <f t="shared" si="1325"/>
        <v>43254</v>
      </c>
      <c r="J2518" s="26">
        <f t="shared" si="1334"/>
        <v>1.2600141718974944E-2</v>
      </c>
      <c r="K2518" s="11">
        <f t="shared" si="1347"/>
        <v>43313</v>
      </c>
      <c r="L2518" s="11">
        <f t="shared" si="1335"/>
        <v>43313</v>
      </c>
      <c r="M2518" s="1">
        <f t="shared" si="1348"/>
        <v>22</v>
      </c>
      <c r="N2518" s="1">
        <f t="shared" si="1320"/>
        <v>18</v>
      </c>
      <c r="O2518" s="2">
        <f t="shared" si="1336"/>
        <v>1.0102974499999999</v>
      </c>
      <c r="P2518" s="10">
        <f t="shared" si="1330"/>
        <v>1.0040005299999999</v>
      </c>
      <c r="Q2518" s="10">
        <f t="shared" si="1326"/>
        <v>1.4927926915392167</v>
      </c>
      <c r="R2518" s="2">
        <f t="shared" si="1329"/>
        <v>1.5081646399999999</v>
      </c>
      <c r="S2518" s="2">
        <f t="shared" si="1321"/>
        <v>1.4542510099999999</v>
      </c>
      <c r="T2518" s="2">
        <f t="shared" si="1337"/>
        <v>190839.16368098999</v>
      </c>
      <c r="U2518" s="2">
        <f t="shared" si="1338"/>
        <v>2794.0955300776063</v>
      </c>
      <c r="V2518" s="2">
        <f t="shared" si="1339"/>
        <v>63559.960244535658</v>
      </c>
      <c r="W2518" s="2">
        <f t="shared" si="1340"/>
        <v>197582.54547048325</v>
      </c>
      <c r="X2518" s="27">
        <f t="shared" si="1341"/>
        <v>0</v>
      </c>
      <c r="Y2518" s="2">
        <f t="shared" si="1322"/>
        <v>0</v>
      </c>
      <c r="Z2518" s="67">
        <f t="shared" si="1342"/>
        <v>0</v>
      </c>
      <c r="AA2518" s="2">
        <f t="shared" si="1318"/>
        <v>0</v>
      </c>
      <c r="AB2518" s="26">
        <f t="shared" si="1349"/>
        <v>6.7299999999999999E-2</v>
      </c>
      <c r="AC2518" s="27">
        <f t="shared" si="1331"/>
        <v>18</v>
      </c>
      <c r="AD2518" s="27">
        <v>252</v>
      </c>
      <c r="AE2518" s="10">
        <f t="shared" si="1327"/>
        <v>1.004663131</v>
      </c>
      <c r="AF2518" s="2">
        <f t="shared" si="1319"/>
        <v>889.90802016999999</v>
      </c>
      <c r="AG2518" s="2">
        <f t="shared" si="1343"/>
        <v>921.35329283999999</v>
      </c>
      <c r="AH2518" s="3" t="str">
        <f t="shared" si="1344"/>
        <v>-</v>
      </c>
      <c r="AI2518" s="4" t="str">
        <f t="shared" si="1328"/>
        <v>A+J=</v>
      </c>
      <c r="AJ2518" s="11">
        <f t="shared" si="1350"/>
        <v>43315</v>
      </c>
      <c r="AK2518" s="11"/>
      <c r="AL2518" s="4"/>
      <c r="AM2518" s="1"/>
      <c r="AN2518" s="11"/>
      <c r="AO2518" s="1"/>
      <c r="AP2518" s="1"/>
      <c r="AQ2518" s="1"/>
      <c r="AR2518" s="1"/>
      <c r="AS2518" s="6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</row>
    <row r="2519" spans="1:55" x14ac:dyDescent="0.2">
      <c r="A2519" s="144">
        <f t="shared" si="1345"/>
        <v>43308</v>
      </c>
      <c r="B2519" s="2">
        <f t="shared" si="1332"/>
        <v>198663.13492881865</v>
      </c>
      <c r="C2519" s="2">
        <f t="shared" si="1346"/>
        <v>131228.48969587</v>
      </c>
      <c r="D2519" s="68">
        <f>SUM(Y2519:Y$2557)</f>
        <v>6150.9946451800006</v>
      </c>
      <c r="E2519" s="68">
        <f t="shared" si="1333"/>
        <v>125077.49505068999</v>
      </c>
      <c r="F2519" s="72">
        <f t="shared" si="1323"/>
        <v>4981.6899999999996</v>
      </c>
      <c r="G2519" s="3">
        <f>IF(N2519=1,VLOOKUP(A2518,[1]Plan1!$BG$69:$BI$188,3),G2518)</f>
        <v>5044.46</v>
      </c>
      <c r="H2519" s="11">
        <f t="shared" si="1324"/>
        <v>43223</v>
      </c>
      <c r="I2519" s="11">
        <f t="shared" si="1325"/>
        <v>43254</v>
      </c>
      <c r="J2519" s="26">
        <f t="shared" si="1334"/>
        <v>1.2600141718974944E-2</v>
      </c>
      <c r="K2519" s="11">
        <f t="shared" si="1347"/>
        <v>43313</v>
      </c>
      <c r="L2519" s="11">
        <f t="shared" si="1335"/>
        <v>43313</v>
      </c>
      <c r="M2519" s="1">
        <f t="shared" si="1348"/>
        <v>22</v>
      </c>
      <c r="N2519" s="1">
        <f t="shared" si="1320"/>
        <v>19</v>
      </c>
      <c r="O2519" s="2">
        <f t="shared" si="1336"/>
        <v>1.0108726299999999</v>
      </c>
      <c r="P2519" s="10">
        <f t="shared" si="1330"/>
        <v>1.0040005299999999</v>
      </c>
      <c r="Q2519" s="10">
        <f t="shared" si="1326"/>
        <v>1.4927926915392167</v>
      </c>
      <c r="R2519" s="2">
        <f t="shared" si="1329"/>
        <v>1.5090232699999999</v>
      </c>
      <c r="S2519" s="2">
        <f t="shared" si="1321"/>
        <v>1.4542510099999999</v>
      </c>
      <c r="T2519" s="2">
        <f t="shared" si="1337"/>
        <v>190839.16368098999</v>
      </c>
      <c r="U2519" s="2">
        <f t="shared" si="1338"/>
        <v>2794.0955300776063</v>
      </c>
      <c r="V2519" s="2">
        <f t="shared" si="1339"/>
        <v>63667.355534111026</v>
      </c>
      <c r="W2519" s="2">
        <f t="shared" si="1340"/>
        <v>197689.94076005864</v>
      </c>
      <c r="X2519" s="27">
        <f t="shared" si="1341"/>
        <v>0</v>
      </c>
      <c r="Y2519" s="2">
        <f t="shared" si="1322"/>
        <v>0</v>
      </c>
      <c r="Z2519" s="67">
        <f t="shared" si="1342"/>
        <v>0</v>
      </c>
      <c r="AA2519" s="2">
        <f t="shared" ref="AA2519:AA2582" si="1351">IF(Z2519&gt;0,TRUNC(Z2519*T2519,8),0)</f>
        <v>0</v>
      </c>
      <c r="AB2519" s="26">
        <f t="shared" si="1349"/>
        <v>6.7299999999999999E-2</v>
      </c>
      <c r="AC2519" s="27">
        <f t="shared" si="1331"/>
        <v>19</v>
      </c>
      <c r="AD2519" s="27">
        <v>252</v>
      </c>
      <c r="AE2519" s="10">
        <f t="shared" si="1327"/>
        <v>1.004922831</v>
      </c>
      <c r="AF2519" s="2">
        <f t="shared" ref="AF2519:AF2582" si="1352">TRUNC((T2519*(AE2519-1)),8)</f>
        <v>939.46895098000005</v>
      </c>
      <c r="AG2519" s="2">
        <f t="shared" si="1343"/>
        <v>973.19416876000003</v>
      </c>
      <c r="AH2519" s="3" t="str">
        <f t="shared" si="1344"/>
        <v>-</v>
      </c>
      <c r="AI2519" s="4" t="str">
        <f t="shared" si="1328"/>
        <v>A+J=</v>
      </c>
      <c r="AJ2519" s="11">
        <f t="shared" si="1350"/>
        <v>43315</v>
      </c>
      <c r="AK2519" s="11"/>
      <c r="AL2519" s="4"/>
      <c r="AM2519" s="1"/>
      <c r="AN2519" s="11"/>
      <c r="AO2519" s="1"/>
      <c r="AP2519" s="1"/>
      <c r="AQ2519" s="1"/>
      <c r="AR2519" s="1"/>
      <c r="AS2519" s="6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</row>
    <row r="2520" spans="1:55" x14ac:dyDescent="0.2">
      <c r="A2520" s="144">
        <f t="shared" si="1345"/>
        <v>43309</v>
      </c>
      <c r="B2520" s="2">
        <f t="shared" si="1332"/>
        <v>198822.50153564659</v>
      </c>
      <c r="C2520" s="2">
        <f t="shared" si="1346"/>
        <v>131228.48969587</v>
      </c>
      <c r="D2520" s="68">
        <f>SUM(Y2520:Y$2557)</f>
        <v>6150.9946451800006</v>
      </c>
      <c r="E2520" s="68">
        <f t="shared" si="1333"/>
        <v>125077.49505068999</v>
      </c>
      <c r="F2520" s="72">
        <f t="shared" si="1323"/>
        <v>4981.6899999999996</v>
      </c>
      <c r="G2520" s="3">
        <f>IF(N2520=1,VLOOKUP(A2519,[1]Plan1!$BG$69:$BI$188,3),G2519)</f>
        <v>5044.46</v>
      </c>
      <c r="H2520" s="11">
        <f t="shared" si="1324"/>
        <v>43223</v>
      </c>
      <c r="I2520" s="11">
        <f t="shared" si="1325"/>
        <v>43254</v>
      </c>
      <c r="J2520" s="26">
        <f t="shared" si="1334"/>
        <v>1.2600141718974944E-2</v>
      </c>
      <c r="K2520" s="11">
        <f t="shared" si="1347"/>
        <v>43313</v>
      </c>
      <c r="L2520" s="11">
        <f t="shared" si="1335"/>
        <v>43313</v>
      </c>
      <c r="M2520" s="1">
        <f t="shared" si="1348"/>
        <v>22</v>
      </c>
      <c r="N2520" s="1">
        <f t="shared" si="1320"/>
        <v>20</v>
      </c>
      <c r="O2520" s="2">
        <f t="shared" si="1336"/>
        <v>1.0114481399999999</v>
      </c>
      <c r="P2520" s="10">
        <f t="shared" si="1330"/>
        <v>1.0040005299999999</v>
      </c>
      <c r="Q2520" s="10">
        <f t="shared" si="1326"/>
        <v>1.4927926915392167</v>
      </c>
      <c r="R2520" s="2">
        <f t="shared" si="1329"/>
        <v>1.50988239</v>
      </c>
      <c r="S2520" s="2">
        <f t="shared" si="1321"/>
        <v>1.4542510099999999</v>
      </c>
      <c r="T2520" s="2">
        <f t="shared" si="1337"/>
        <v>190839.16368098999</v>
      </c>
      <c r="U2520" s="2">
        <f t="shared" si="1338"/>
        <v>2794.0955300776063</v>
      </c>
      <c r="V2520" s="2">
        <f t="shared" si="1339"/>
        <v>63774.812111658983</v>
      </c>
      <c r="W2520" s="2">
        <f t="shared" si="1340"/>
        <v>197797.39733760658</v>
      </c>
      <c r="X2520" s="27">
        <f t="shared" si="1341"/>
        <v>0</v>
      </c>
      <c r="Y2520" s="2">
        <f t="shared" si="1322"/>
        <v>0</v>
      </c>
      <c r="Z2520" s="67">
        <f t="shared" si="1342"/>
        <v>0</v>
      </c>
      <c r="AA2520" s="2">
        <f t="shared" si="1351"/>
        <v>0</v>
      </c>
      <c r="AB2520" s="26">
        <f t="shared" si="1349"/>
        <v>6.7299999999999999E-2</v>
      </c>
      <c r="AC2520" s="27">
        <f t="shared" si="1331"/>
        <v>20</v>
      </c>
      <c r="AD2520" s="27">
        <v>252</v>
      </c>
      <c r="AE2520" s="10">
        <f t="shared" si="1327"/>
        <v>1.0051825969999999</v>
      </c>
      <c r="AF2520" s="2">
        <f t="shared" si="1352"/>
        <v>989.04247716999998</v>
      </c>
      <c r="AG2520" s="2">
        <f t="shared" si="1343"/>
        <v>1025.10419804</v>
      </c>
      <c r="AH2520" s="3" t="str">
        <f t="shared" si="1344"/>
        <v>-</v>
      </c>
      <c r="AI2520" s="4" t="str">
        <f t="shared" si="1328"/>
        <v>A+J=</v>
      </c>
      <c r="AJ2520" s="11">
        <f t="shared" si="1350"/>
        <v>43315</v>
      </c>
      <c r="AK2520" s="11"/>
      <c r="AL2520" s="4"/>
      <c r="AM2520" s="1"/>
      <c r="AN2520" s="11"/>
      <c r="AO2520" s="1"/>
      <c r="AP2520" s="1"/>
      <c r="AQ2520" s="1"/>
      <c r="AR2520" s="1"/>
      <c r="AS2520" s="6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</row>
    <row r="2521" spans="1:55" x14ac:dyDescent="0.2">
      <c r="A2521" s="144">
        <f t="shared" si="1345"/>
        <v>43310</v>
      </c>
      <c r="B2521" s="2">
        <f t="shared" si="1332"/>
        <v>198822.50153564659</v>
      </c>
      <c r="C2521" s="2">
        <f t="shared" si="1346"/>
        <v>131228.48969587</v>
      </c>
      <c r="D2521" s="68">
        <f>SUM(Y2521:Y$2557)</f>
        <v>6150.9946451800006</v>
      </c>
      <c r="E2521" s="68">
        <f t="shared" si="1333"/>
        <v>125077.49505068999</v>
      </c>
      <c r="F2521" s="72">
        <f t="shared" si="1323"/>
        <v>4981.6899999999996</v>
      </c>
      <c r="G2521" s="3">
        <f>IF(N2521=1,VLOOKUP(A2520,[1]Plan1!$BG$69:$BI$188,3),G2520)</f>
        <v>5044.46</v>
      </c>
      <c r="H2521" s="11">
        <f t="shared" si="1324"/>
        <v>43223</v>
      </c>
      <c r="I2521" s="11">
        <f t="shared" si="1325"/>
        <v>43254</v>
      </c>
      <c r="J2521" s="26">
        <f t="shared" si="1334"/>
        <v>1.2600141718974944E-2</v>
      </c>
      <c r="K2521" s="11">
        <f t="shared" si="1347"/>
        <v>43313</v>
      </c>
      <c r="L2521" s="11">
        <f t="shared" si="1335"/>
        <v>43313</v>
      </c>
      <c r="M2521" s="1">
        <f t="shared" si="1348"/>
        <v>22</v>
      </c>
      <c r="N2521" s="1">
        <f t="shared" si="1320"/>
        <v>20</v>
      </c>
      <c r="O2521" s="2">
        <f t="shared" si="1336"/>
        <v>1.0114481399999999</v>
      </c>
      <c r="P2521" s="10">
        <f t="shared" si="1330"/>
        <v>1.0040005299999999</v>
      </c>
      <c r="Q2521" s="10">
        <f t="shared" si="1326"/>
        <v>1.4927926915392167</v>
      </c>
      <c r="R2521" s="2">
        <f t="shared" si="1329"/>
        <v>1.50988239</v>
      </c>
      <c r="S2521" s="2">
        <f t="shared" si="1321"/>
        <v>1.4542510099999999</v>
      </c>
      <c r="T2521" s="2">
        <f t="shared" si="1337"/>
        <v>190839.16368098999</v>
      </c>
      <c r="U2521" s="2">
        <f t="shared" si="1338"/>
        <v>2794.0955300776063</v>
      </c>
      <c r="V2521" s="2">
        <f t="shared" si="1339"/>
        <v>63774.812111658983</v>
      </c>
      <c r="W2521" s="2">
        <f t="shared" si="1340"/>
        <v>197797.39733760658</v>
      </c>
      <c r="X2521" s="27">
        <f t="shared" si="1341"/>
        <v>0</v>
      </c>
      <c r="Y2521" s="2">
        <f t="shared" si="1322"/>
        <v>0</v>
      </c>
      <c r="Z2521" s="67">
        <f t="shared" si="1342"/>
        <v>0</v>
      </c>
      <c r="AA2521" s="2">
        <f t="shared" si="1351"/>
        <v>0</v>
      </c>
      <c r="AB2521" s="26">
        <f t="shared" si="1349"/>
        <v>6.7299999999999999E-2</v>
      </c>
      <c r="AC2521" s="27">
        <f t="shared" si="1331"/>
        <v>20</v>
      </c>
      <c r="AD2521" s="27">
        <v>252</v>
      </c>
      <c r="AE2521" s="10">
        <f t="shared" si="1327"/>
        <v>1.0051825969999999</v>
      </c>
      <c r="AF2521" s="2">
        <f t="shared" si="1352"/>
        <v>989.04247716999998</v>
      </c>
      <c r="AG2521" s="2">
        <f t="shared" si="1343"/>
        <v>1025.10419804</v>
      </c>
      <c r="AH2521" s="3" t="str">
        <f t="shared" si="1344"/>
        <v>-</v>
      </c>
      <c r="AI2521" s="4" t="str">
        <f t="shared" si="1328"/>
        <v>A+J=</v>
      </c>
      <c r="AJ2521" s="11">
        <f t="shared" si="1350"/>
        <v>43315</v>
      </c>
      <c r="AK2521" s="11"/>
      <c r="AL2521" s="4"/>
      <c r="AM2521" s="1"/>
      <c r="AN2521" s="11"/>
      <c r="AO2521" s="1"/>
      <c r="AP2521" s="1"/>
      <c r="AQ2521" s="1"/>
      <c r="AR2521" s="1"/>
      <c r="AS2521" s="6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</row>
    <row r="2522" spans="1:55" x14ac:dyDescent="0.2">
      <c r="A2522" s="144">
        <f t="shared" si="1345"/>
        <v>43311</v>
      </c>
      <c r="B2522" s="2">
        <f t="shared" si="1332"/>
        <v>198822.50153564659</v>
      </c>
      <c r="C2522" s="2">
        <f t="shared" si="1346"/>
        <v>131228.48969587</v>
      </c>
      <c r="D2522" s="68">
        <f>SUM(Y2522:Y$2557)</f>
        <v>6150.9946451800006</v>
      </c>
      <c r="E2522" s="68">
        <f t="shared" si="1333"/>
        <v>125077.49505068999</v>
      </c>
      <c r="F2522" s="72">
        <f t="shared" si="1323"/>
        <v>4981.6899999999996</v>
      </c>
      <c r="G2522" s="3">
        <f>IF(N2522=1,VLOOKUP(A2521,[1]Plan1!$BG$69:$BI$188,3),G2521)</f>
        <v>5044.46</v>
      </c>
      <c r="H2522" s="11">
        <f t="shared" si="1324"/>
        <v>43223</v>
      </c>
      <c r="I2522" s="11">
        <f t="shared" si="1325"/>
        <v>43254</v>
      </c>
      <c r="J2522" s="26">
        <f t="shared" si="1334"/>
        <v>1.2600141718974944E-2</v>
      </c>
      <c r="K2522" s="11">
        <f t="shared" si="1347"/>
        <v>43313</v>
      </c>
      <c r="L2522" s="11">
        <f t="shared" si="1335"/>
        <v>43313</v>
      </c>
      <c r="M2522" s="1">
        <f t="shared" si="1348"/>
        <v>22</v>
      </c>
      <c r="N2522" s="1">
        <f t="shared" si="1320"/>
        <v>20</v>
      </c>
      <c r="O2522" s="2">
        <f t="shared" si="1336"/>
        <v>1.0114481399999999</v>
      </c>
      <c r="P2522" s="10">
        <f t="shared" si="1330"/>
        <v>1.0040005299999999</v>
      </c>
      <c r="Q2522" s="10">
        <f t="shared" si="1326"/>
        <v>1.4927926915392167</v>
      </c>
      <c r="R2522" s="2">
        <f t="shared" si="1329"/>
        <v>1.50988239</v>
      </c>
      <c r="S2522" s="2">
        <f t="shared" si="1321"/>
        <v>1.4542510099999999</v>
      </c>
      <c r="T2522" s="2">
        <f t="shared" si="1337"/>
        <v>190839.16368098999</v>
      </c>
      <c r="U2522" s="2">
        <f t="shared" si="1338"/>
        <v>2794.0955300776063</v>
      </c>
      <c r="V2522" s="2">
        <f t="shared" si="1339"/>
        <v>63774.812111658983</v>
      </c>
      <c r="W2522" s="2">
        <f t="shared" si="1340"/>
        <v>197797.39733760658</v>
      </c>
      <c r="X2522" s="27">
        <f t="shared" si="1341"/>
        <v>0</v>
      </c>
      <c r="Y2522" s="2">
        <f t="shared" si="1322"/>
        <v>0</v>
      </c>
      <c r="Z2522" s="67">
        <f t="shared" si="1342"/>
        <v>0</v>
      </c>
      <c r="AA2522" s="2">
        <f t="shared" si="1351"/>
        <v>0</v>
      </c>
      <c r="AB2522" s="26">
        <f t="shared" si="1349"/>
        <v>6.7299999999999999E-2</v>
      </c>
      <c r="AC2522" s="27">
        <f t="shared" si="1331"/>
        <v>20</v>
      </c>
      <c r="AD2522" s="27">
        <v>252</v>
      </c>
      <c r="AE2522" s="10">
        <f t="shared" si="1327"/>
        <v>1.0051825969999999</v>
      </c>
      <c r="AF2522" s="2">
        <f t="shared" si="1352"/>
        <v>989.04247716999998</v>
      </c>
      <c r="AG2522" s="2">
        <f t="shared" si="1343"/>
        <v>1025.10419804</v>
      </c>
      <c r="AH2522" s="3" t="str">
        <f t="shared" si="1344"/>
        <v>-</v>
      </c>
      <c r="AI2522" s="4" t="str">
        <f t="shared" si="1328"/>
        <v>A+J=</v>
      </c>
      <c r="AJ2522" s="11">
        <f t="shared" si="1350"/>
        <v>43315</v>
      </c>
      <c r="AK2522" s="11"/>
      <c r="AL2522" s="4"/>
      <c r="AM2522" s="1"/>
      <c r="AN2522" s="11"/>
      <c r="AO2522" s="1"/>
      <c r="AP2522" s="1"/>
      <c r="AQ2522" s="1"/>
      <c r="AR2522" s="1"/>
      <c r="AS2522" s="6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</row>
    <row r="2523" spans="1:55" x14ac:dyDescent="0.2">
      <c r="A2523" s="144">
        <f t="shared" si="1345"/>
        <v>43312</v>
      </c>
      <c r="B2523" s="2">
        <f t="shared" si="1332"/>
        <v>198981.99653350722</v>
      </c>
      <c r="C2523" s="2">
        <f t="shared" si="1346"/>
        <v>131228.48969587</v>
      </c>
      <c r="D2523" s="68">
        <f>SUM(Y2523:Y$2557)</f>
        <v>6150.9946451800006</v>
      </c>
      <c r="E2523" s="68">
        <f t="shared" si="1333"/>
        <v>125077.49505068999</v>
      </c>
      <c r="F2523" s="72">
        <f t="shared" si="1323"/>
        <v>4981.6899999999996</v>
      </c>
      <c r="G2523" s="3">
        <f>IF(N2523=1,VLOOKUP(A2522,[1]Plan1!$BG$69:$BI$188,3),G2522)</f>
        <v>5044.46</v>
      </c>
      <c r="H2523" s="11">
        <f t="shared" si="1324"/>
        <v>43223</v>
      </c>
      <c r="I2523" s="11">
        <f t="shared" si="1325"/>
        <v>43254</v>
      </c>
      <c r="J2523" s="26">
        <f t="shared" si="1334"/>
        <v>1.2600141718974944E-2</v>
      </c>
      <c r="K2523" s="11">
        <f t="shared" si="1347"/>
        <v>43313</v>
      </c>
      <c r="L2523" s="11">
        <f t="shared" si="1335"/>
        <v>43313</v>
      </c>
      <c r="M2523" s="1">
        <f t="shared" si="1348"/>
        <v>22</v>
      </c>
      <c r="N2523" s="1">
        <f t="shared" si="1320"/>
        <v>21</v>
      </c>
      <c r="O2523" s="2">
        <f t="shared" si="1336"/>
        <v>1.01202397</v>
      </c>
      <c r="P2523" s="10">
        <f t="shared" si="1330"/>
        <v>1.0040005299999999</v>
      </c>
      <c r="Q2523" s="10">
        <f t="shared" si="1326"/>
        <v>1.4927926915392167</v>
      </c>
      <c r="R2523" s="2">
        <f t="shared" si="1329"/>
        <v>1.5107419799999999</v>
      </c>
      <c r="S2523" s="2">
        <f t="shared" si="1321"/>
        <v>1.4542510099999999</v>
      </c>
      <c r="T2523" s="2">
        <f t="shared" si="1337"/>
        <v>190839.16368098999</v>
      </c>
      <c r="U2523" s="2">
        <f t="shared" si="1338"/>
        <v>2794.0955300776063</v>
      </c>
      <c r="V2523" s="2">
        <f t="shared" si="1339"/>
        <v>63882.327475629594</v>
      </c>
      <c r="W2523" s="2">
        <f t="shared" si="1340"/>
        <v>197904.91270157721</v>
      </c>
      <c r="X2523" s="27">
        <f t="shared" si="1341"/>
        <v>0</v>
      </c>
      <c r="Y2523" s="2">
        <f t="shared" si="1322"/>
        <v>0</v>
      </c>
      <c r="Z2523" s="67">
        <f t="shared" si="1342"/>
        <v>0</v>
      </c>
      <c r="AA2523" s="2">
        <f t="shared" si="1351"/>
        <v>0</v>
      </c>
      <c r="AB2523" s="26">
        <f t="shared" si="1349"/>
        <v>6.7299999999999999E-2</v>
      </c>
      <c r="AC2523" s="27">
        <f t="shared" si="1331"/>
        <v>21</v>
      </c>
      <c r="AD2523" s="27">
        <v>252</v>
      </c>
      <c r="AE2523" s="10">
        <f t="shared" si="1327"/>
        <v>1.0054424310000001</v>
      </c>
      <c r="AF2523" s="2">
        <f t="shared" si="1352"/>
        <v>1038.62898043</v>
      </c>
      <c r="AG2523" s="2">
        <f t="shared" si="1343"/>
        <v>1077.0838319300001</v>
      </c>
      <c r="AH2523" s="3" t="str">
        <f t="shared" si="1344"/>
        <v>-</v>
      </c>
      <c r="AI2523" s="4" t="str">
        <f t="shared" si="1328"/>
        <v>A+J=</v>
      </c>
      <c r="AJ2523" s="11">
        <f t="shared" si="1350"/>
        <v>43315</v>
      </c>
      <c r="AK2523" s="11"/>
      <c r="AL2523" s="4"/>
      <c r="AM2523" s="1"/>
      <c r="AN2523" s="11"/>
      <c r="AO2523" s="1"/>
      <c r="AP2523" s="1"/>
      <c r="AQ2523" s="1"/>
      <c r="AR2523" s="1"/>
      <c r="AS2523" s="6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</row>
    <row r="2524" spans="1:55" x14ac:dyDescent="0.2">
      <c r="A2524" s="144">
        <f t="shared" si="1345"/>
        <v>43313</v>
      </c>
      <c r="B2524" s="2">
        <f t="shared" si="1332"/>
        <v>199141.62482377031</v>
      </c>
      <c r="C2524" s="2">
        <f t="shared" si="1346"/>
        <v>131228.48969587</v>
      </c>
      <c r="D2524" s="68">
        <f>SUM(Y2524:Y$2557)</f>
        <v>6150.9946451800006</v>
      </c>
      <c r="E2524" s="68">
        <f t="shared" si="1333"/>
        <v>125077.49505068999</v>
      </c>
      <c r="F2524" s="72">
        <f t="shared" si="1323"/>
        <v>4981.6899999999996</v>
      </c>
      <c r="G2524" s="3">
        <f>IF(N2524=1,VLOOKUP(A2523,[1]Plan1!$BG$69:$BI$188,3),G2523)</f>
        <v>5044.46</v>
      </c>
      <c r="H2524" s="11">
        <f t="shared" si="1324"/>
        <v>43223</v>
      </c>
      <c r="I2524" s="11">
        <f t="shared" si="1325"/>
        <v>43254</v>
      </c>
      <c r="J2524" s="26">
        <f t="shared" si="1334"/>
        <v>1.2600141718974944E-2</v>
      </c>
      <c r="K2524" s="11">
        <f t="shared" si="1347"/>
        <v>43346</v>
      </c>
      <c r="L2524" s="11">
        <f t="shared" si="1335"/>
        <v>43313</v>
      </c>
      <c r="M2524" s="1">
        <f t="shared" si="1348"/>
        <v>22</v>
      </c>
      <c r="N2524" s="1">
        <f t="shared" si="1320"/>
        <v>22</v>
      </c>
      <c r="O2524" s="2">
        <f t="shared" si="1336"/>
        <v>1.01260014</v>
      </c>
      <c r="P2524" s="10">
        <f t="shared" si="1330"/>
        <v>1.0040005299999999</v>
      </c>
      <c r="Q2524" s="10">
        <f t="shared" si="1326"/>
        <v>1.4927926915392167</v>
      </c>
      <c r="R2524" s="2">
        <f t="shared" si="1329"/>
        <v>1.5116020800000001</v>
      </c>
      <c r="S2524" s="2">
        <f t="shared" si="1321"/>
        <v>1.4542510099999999</v>
      </c>
      <c r="T2524" s="2">
        <f t="shared" si="1337"/>
        <v>190839.16368098999</v>
      </c>
      <c r="U2524" s="2">
        <f t="shared" si="1338"/>
        <v>2794.0955300776063</v>
      </c>
      <c r="V2524" s="2">
        <f t="shared" si="1339"/>
        <v>63989.906629122714</v>
      </c>
      <c r="W2524" s="2">
        <f t="shared" si="1340"/>
        <v>198012.49185507032</v>
      </c>
      <c r="X2524" s="27">
        <f t="shared" si="1341"/>
        <v>82</v>
      </c>
      <c r="Y2524" s="2">
        <f t="shared" si="1322"/>
        <v>3083.36296588</v>
      </c>
      <c r="Z2524" s="67">
        <f t="shared" si="1342"/>
        <v>2.3496139999999999E-2</v>
      </c>
      <c r="AA2524" s="2">
        <f t="shared" si="1351"/>
        <v>4483.9837073299996</v>
      </c>
      <c r="AB2524" s="26">
        <f t="shared" si="1349"/>
        <v>6.7299999999999999E-2</v>
      </c>
      <c r="AC2524" s="27">
        <f t="shared" si="1331"/>
        <v>22</v>
      </c>
      <c r="AD2524" s="27">
        <v>252</v>
      </c>
      <c r="AE2524" s="10">
        <f t="shared" si="1327"/>
        <v>1.005702332</v>
      </c>
      <c r="AF2524" s="2">
        <f t="shared" si="1352"/>
        <v>1088.2282699100001</v>
      </c>
      <c r="AG2524" s="2">
        <f t="shared" si="1343"/>
        <v>1129.1329687</v>
      </c>
      <c r="AH2524" s="3">
        <f t="shared" si="1344"/>
        <v>5572.2119772400001</v>
      </c>
      <c r="AI2524" s="4" t="str">
        <f t="shared" si="1328"/>
        <v>A+J=</v>
      </c>
      <c r="AJ2524" s="11">
        <f t="shared" si="1350"/>
        <v>43315</v>
      </c>
      <c r="AK2524" s="11"/>
      <c r="AL2524" s="4"/>
      <c r="AM2524" s="1"/>
      <c r="AN2524" s="11"/>
      <c r="AO2524" s="1"/>
      <c r="AP2524" s="1"/>
      <c r="AQ2524" s="1"/>
      <c r="AR2524" s="1"/>
      <c r="AS2524" s="6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</row>
    <row r="2525" spans="1:55" x14ac:dyDescent="0.2">
      <c r="A2525" s="144">
        <f t="shared" si="1345"/>
        <v>43314</v>
      </c>
      <c r="B2525" s="2">
        <f t="shared" si="1332"/>
        <v>193605.63164331578</v>
      </c>
      <c r="C2525" s="2">
        <f t="shared" si="1346"/>
        <v>128145.12672999001</v>
      </c>
      <c r="D2525" s="68">
        <f>SUM(Y2525:Y$2557)</f>
        <v>3067.6316793000001</v>
      </c>
      <c r="E2525" s="68">
        <f t="shared" si="1333"/>
        <v>125077.49505069001</v>
      </c>
      <c r="F2525" s="72">
        <f t="shared" si="1323"/>
        <v>5044.46</v>
      </c>
      <c r="G2525" s="3">
        <f>IF(N2525=1,VLOOKUP(A2524,[1]Plan1!$BG$69:$BI$188,3),G2524)</f>
        <v>5061.1099999999997</v>
      </c>
      <c r="H2525" s="11">
        <f t="shared" si="1324"/>
        <v>43253</v>
      </c>
      <c r="I2525" s="11">
        <f t="shared" si="1325"/>
        <v>43283</v>
      </c>
      <c r="J2525" s="26">
        <f t="shared" si="1334"/>
        <v>3.3006506147337245E-3</v>
      </c>
      <c r="K2525" s="11">
        <f t="shared" si="1347"/>
        <v>43346</v>
      </c>
      <c r="L2525" s="11">
        <f t="shared" si="1335"/>
        <v>43346</v>
      </c>
      <c r="M2525" s="1">
        <f t="shared" si="1348"/>
        <v>23</v>
      </c>
      <c r="N2525" s="1">
        <f t="shared" ref="N2525:N2588" si="1353">(M2525-(NETWORKDAYS(A2525,L2525,AN$137:AN$327)-1))</f>
        <v>1</v>
      </c>
      <c r="O2525" s="2">
        <f t="shared" si="1336"/>
        <v>1.0001432800000001</v>
      </c>
      <c r="P2525" s="10">
        <f t="shared" si="1330"/>
        <v>1.01260014</v>
      </c>
      <c r="Q2525" s="10">
        <f t="shared" si="1326"/>
        <v>1.5116020884435877</v>
      </c>
      <c r="R2525" s="2">
        <f t="shared" si="1329"/>
        <v>1.51181867</v>
      </c>
      <c r="S2525" s="2">
        <f t="shared" si="1321"/>
        <v>1.4542510099999999</v>
      </c>
      <c r="T2525" s="2">
        <f t="shared" si="1337"/>
        <v>186355.17997366001</v>
      </c>
      <c r="U2525" s="2">
        <f t="shared" si="1338"/>
        <v>1393.4747886300208</v>
      </c>
      <c r="V2525" s="2">
        <f t="shared" si="1339"/>
        <v>64016.997163775748</v>
      </c>
      <c r="W2525" s="2">
        <f t="shared" si="1340"/>
        <v>193555.59868239576</v>
      </c>
      <c r="X2525" s="27">
        <f t="shared" si="1341"/>
        <v>0</v>
      </c>
      <c r="Y2525" s="2">
        <f t="shared" si="1322"/>
        <v>0</v>
      </c>
      <c r="Z2525" s="67">
        <f t="shared" si="1342"/>
        <v>0</v>
      </c>
      <c r="AA2525" s="2">
        <f t="shared" si="1351"/>
        <v>0</v>
      </c>
      <c r="AB2525" s="26">
        <f t="shared" si="1349"/>
        <v>6.7299999999999999E-2</v>
      </c>
      <c r="AC2525" s="27">
        <f t="shared" si="1331"/>
        <v>1</v>
      </c>
      <c r="AD2525" s="27">
        <v>252</v>
      </c>
      <c r="AE2525" s="10">
        <f t="shared" si="1327"/>
        <v>1.0002584940000001</v>
      </c>
      <c r="AF2525" s="2">
        <f t="shared" si="1352"/>
        <v>48.171695890000002</v>
      </c>
      <c r="AG2525" s="2">
        <f t="shared" si="1343"/>
        <v>50.032960920000001</v>
      </c>
      <c r="AH2525" s="3" t="str">
        <f t="shared" si="1344"/>
        <v>-</v>
      </c>
      <c r="AI2525" s="4" t="str">
        <f t="shared" si="1328"/>
        <v>A+J=</v>
      </c>
      <c r="AJ2525" s="11">
        <f t="shared" si="1350"/>
        <v>43348</v>
      </c>
      <c r="AK2525" s="11"/>
      <c r="AL2525" s="4"/>
      <c r="AM2525" s="1"/>
      <c r="AN2525" s="11"/>
      <c r="AO2525" s="1"/>
      <c r="AP2525" s="1"/>
      <c r="AQ2525" s="1"/>
      <c r="AR2525" s="1"/>
      <c r="AS2525" s="6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</row>
    <row r="2526" spans="1:55" x14ac:dyDescent="0.2">
      <c r="A2526" s="144">
        <f t="shared" si="1345"/>
        <v>43315</v>
      </c>
      <c r="B2526" s="2">
        <f t="shared" si="1332"/>
        <v>193682.7846172587</v>
      </c>
      <c r="C2526" s="2">
        <f t="shared" si="1346"/>
        <v>128145.12672999001</v>
      </c>
      <c r="D2526" s="68">
        <f>SUM(Y2526:Y$2557)</f>
        <v>3067.6316793000001</v>
      </c>
      <c r="E2526" s="68">
        <f t="shared" si="1333"/>
        <v>125077.49505069001</v>
      </c>
      <c r="F2526" s="72">
        <f t="shared" si="1323"/>
        <v>5044.46</v>
      </c>
      <c r="G2526" s="3">
        <f>IF(N2526=1,VLOOKUP(A2525,[1]Plan1!$BG$69:$BI$188,3),G2525)</f>
        <v>5061.1099999999997</v>
      </c>
      <c r="H2526" s="11">
        <f t="shared" si="1324"/>
        <v>43253</v>
      </c>
      <c r="I2526" s="11">
        <f t="shared" si="1325"/>
        <v>43283</v>
      </c>
      <c r="J2526" s="26">
        <f t="shared" si="1334"/>
        <v>3.3006506147337245E-3</v>
      </c>
      <c r="K2526" s="11">
        <f t="shared" si="1347"/>
        <v>43346</v>
      </c>
      <c r="L2526" s="11">
        <f t="shared" si="1335"/>
        <v>43346</v>
      </c>
      <c r="M2526" s="1">
        <f t="shared" si="1348"/>
        <v>23</v>
      </c>
      <c r="N2526" s="1">
        <f t="shared" si="1353"/>
        <v>2</v>
      </c>
      <c r="O2526" s="2">
        <f t="shared" si="1336"/>
        <v>1.00028658</v>
      </c>
      <c r="P2526" s="10">
        <f t="shared" si="1330"/>
        <v>1.01260014</v>
      </c>
      <c r="Q2526" s="10">
        <f t="shared" si="1326"/>
        <v>1.5116020884435877</v>
      </c>
      <c r="R2526" s="2">
        <f t="shared" si="1329"/>
        <v>1.5120352800000001</v>
      </c>
      <c r="S2526" s="2">
        <f t="shared" ref="S2526:S2589" si="1354">IF(AND(X2526&gt;0,MONTH(A2526)=10),R2526,S2525)</f>
        <v>1.4542510099999999</v>
      </c>
      <c r="T2526" s="2">
        <f t="shared" si="1337"/>
        <v>186355.17997366001</v>
      </c>
      <c r="U2526" s="2">
        <f t="shared" si="1338"/>
        <v>1393.4747886300208</v>
      </c>
      <c r="V2526" s="2">
        <f t="shared" si="1339"/>
        <v>64044.09019997868</v>
      </c>
      <c r="W2526" s="2">
        <f t="shared" si="1340"/>
        <v>193582.69171859871</v>
      </c>
      <c r="X2526" s="27">
        <f t="shared" si="1341"/>
        <v>0</v>
      </c>
      <c r="Y2526" s="2">
        <f t="shared" ref="Y2526:Y2589" si="1355">IF(X2526&gt;0,VLOOKUP(A2526,AN$12:AR$131,5),0)</f>
        <v>0</v>
      </c>
      <c r="Z2526" s="67">
        <f t="shared" si="1342"/>
        <v>0</v>
      </c>
      <c r="AA2526" s="2">
        <f t="shared" si="1351"/>
        <v>0</v>
      </c>
      <c r="AB2526" s="26">
        <f t="shared" si="1349"/>
        <v>6.7299999999999999E-2</v>
      </c>
      <c r="AC2526" s="27">
        <f t="shared" si="1331"/>
        <v>2</v>
      </c>
      <c r="AD2526" s="27">
        <v>252</v>
      </c>
      <c r="AE2526" s="10">
        <f t="shared" si="1327"/>
        <v>1.000517055</v>
      </c>
      <c r="AF2526" s="2">
        <f t="shared" si="1352"/>
        <v>96.355877579999998</v>
      </c>
      <c r="AG2526" s="2">
        <f t="shared" si="1343"/>
        <v>100.09289866</v>
      </c>
      <c r="AH2526" s="3" t="str">
        <f t="shared" si="1344"/>
        <v>-</v>
      </c>
      <c r="AI2526" s="4" t="str">
        <f t="shared" si="1328"/>
        <v>A+J=</v>
      </c>
      <c r="AJ2526" s="11">
        <f t="shared" si="1350"/>
        <v>43348</v>
      </c>
      <c r="AK2526" s="11"/>
      <c r="AL2526" s="4"/>
      <c r="AM2526" s="1"/>
      <c r="AN2526" s="11"/>
      <c r="AO2526" s="1"/>
      <c r="AP2526" s="1"/>
      <c r="AQ2526" s="1"/>
      <c r="AR2526" s="1"/>
      <c r="AS2526" s="6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</row>
    <row r="2527" spans="1:55" x14ac:dyDescent="0.2">
      <c r="A2527" s="144">
        <f t="shared" si="1345"/>
        <v>43316</v>
      </c>
      <c r="B2527" s="2">
        <f t="shared" si="1332"/>
        <v>193759.96832869647</v>
      </c>
      <c r="C2527" s="2">
        <f t="shared" si="1346"/>
        <v>128145.12672999001</v>
      </c>
      <c r="D2527" s="68">
        <f>SUM(Y2527:Y$2557)</f>
        <v>3067.6316793000001</v>
      </c>
      <c r="E2527" s="68">
        <f t="shared" si="1333"/>
        <v>125077.49505069001</v>
      </c>
      <c r="F2527" s="72">
        <f t="shared" ref="F2527:F2590" si="1356">IF(G2527=G2526,F2526,G2526)</f>
        <v>5044.46</v>
      </c>
      <c r="G2527" s="3">
        <f>IF(N2527=1,VLOOKUP(A2526,[1]Plan1!$BG$69:$BI$188,3),G2526)</f>
        <v>5061.1099999999997</v>
      </c>
      <c r="H2527" s="11">
        <f t="shared" ref="H2527:H2590" si="1357">EDATE(I2527,-1)</f>
        <v>43253</v>
      </c>
      <c r="I2527" s="11">
        <f t="shared" ref="I2527:I2590" si="1358">IF(X2526&gt;0,EDATE(A2527,-1),+I2526)</f>
        <v>43283</v>
      </c>
      <c r="J2527" s="26">
        <f t="shared" si="1334"/>
        <v>3.3006506147337245E-3</v>
      </c>
      <c r="K2527" s="11">
        <f t="shared" si="1347"/>
        <v>43346</v>
      </c>
      <c r="L2527" s="11">
        <f t="shared" si="1335"/>
        <v>43346</v>
      </c>
      <c r="M2527" s="1">
        <f t="shared" si="1348"/>
        <v>23</v>
      </c>
      <c r="N2527" s="1">
        <f t="shared" si="1353"/>
        <v>3</v>
      </c>
      <c r="O2527" s="2">
        <f t="shared" si="1336"/>
        <v>1.0004299000000001</v>
      </c>
      <c r="P2527" s="10">
        <f t="shared" si="1330"/>
        <v>1.01260014</v>
      </c>
      <c r="Q2527" s="10">
        <f t="shared" ref="Q2527:Q2590" si="1359">IF(L2527&gt;L2526,Q2526*P2527,Q2526)</f>
        <v>1.5116020884435877</v>
      </c>
      <c r="R2527" s="2">
        <f t="shared" si="1329"/>
        <v>1.51225192</v>
      </c>
      <c r="S2527" s="2">
        <f t="shared" si="1354"/>
        <v>1.4542510099999999</v>
      </c>
      <c r="T2527" s="2">
        <f t="shared" si="1337"/>
        <v>186355.17997366001</v>
      </c>
      <c r="U2527" s="2">
        <f t="shared" si="1338"/>
        <v>1393.4747886300208</v>
      </c>
      <c r="V2527" s="2">
        <f t="shared" si="1339"/>
        <v>64071.186988506452</v>
      </c>
      <c r="W2527" s="2">
        <f t="shared" si="1340"/>
        <v>193609.78850712648</v>
      </c>
      <c r="X2527" s="27">
        <f t="shared" si="1341"/>
        <v>0</v>
      </c>
      <c r="Y2527" s="2">
        <f t="shared" si="1355"/>
        <v>0</v>
      </c>
      <c r="Z2527" s="67">
        <f t="shared" si="1342"/>
        <v>0</v>
      </c>
      <c r="AA2527" s="2">
        <f t="shared" si="1351"/>
        <v>0</v>
      </c>
      <c r="AB2527" s="26">
        <f t="shared" si="1349"/>
        <v>6.7299999999999999E-2</v>
      </c>
      <c r="AC2527" s="27">
        <f t="shared" si="1331"/>
        <v>3</v>
      </c>
      <c r="AD2527" s="27">
        <v>252</v>
      </c>
      <c r="AE2527" s="10">
        <f t="shared" ref="AE2527:AE2590" si="1360">ROUND((1+AB2527)^TRUNC((AC2527/AD2527),9),9)</f>
        <v>1.0007756830000001</v>
      </c>
      <c r="AF2527" s="2">
        <f t="shared" si="1352"/>
        <v>144.55254506</v>
      </c>
      <c r="AG2527" s="2">
        <f t="shared" si="1343"/>
        <v>150.17982157</v>
      </c>
      <c r="AH2527" s="3" t="str">
        <f t="shared" si="1344"/>
        <v>-</v>
      </c>
      <c r="AI2527" s="4" t="str">
        <f t="shared" si="1328"/>
        <v>A+J=</v>
      </c>
      <c r="AJ2527" s="11">
        <f t="shared" si="1350"/>
        <v>43348</v>
      </c>
      <c r="AK2527" s="11"/>
      <c r="AL2527" s="4"/>
      <c r="AM2527" s="1"/>
      <c r="AN2527" s="11"/>
      <c r="AO2527" s="1"/>
      <c r="AP2527" s="1"/>
      <c r="AQ2527" s="1"/>
      <c r="AR2527" s="1"/>
      <c r="AS2527" s="6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</row>
    <row r="2528" spans="1:55" x14ac:dyDescent="0.2">
      <c r="A2528" s="144">
        <f t="shared" si="1345"/>
        <v>43317</v>
      </c>
      <c r="B2528" s="2">
        <f t="shared" si="1332"/>
        <v>193759.96832869647</v>
      </c>
      <c r="C2528" s="2">
        <f t="shared" si="1346"/>
        <v>128145.12672999001</v>
      </c>
      <c r="D2528" s="68">
        <f>SUM(Y2528:Y$2557)</f>
        <v>3067.6316793000001</v>
      </c>
      <c r="E2528" s="68">
        <f t="shared" si="1333"/>
        <v>125077.49505069001</v>
      </c>
      <c r="F2528" s="72">
        <f t="shared" si="1356"/>
        <v>5044.46</v>
      </c>
      <c r="G2528" s="3">
        <f>IF(N2528=1,VLOOKUP(A2527,[1]Plan1!$BG$69:$BI$188,3),G2527)</f>
        <v>5061.1099999999997</v>
      </c>
      <c r="H2528" s="11">
        <f t="shared" si="1357"/>
        <v>43253</v>
      </c>
      <c r="I2528" s="11">
        <f t="shared" si="1358"/>
        <v>43283</v>
      </c>
      <c r="J2528" s="26">
        <f t="shared" si="1334"/>
        <v>3.3006506147337245E-3</v>
      </c>
      <c r="K2528" s="11">
        <f t="shared" si="1347"/>
        <v>43346</v>
      </c>
      <c r="L2528" s="11">
        <f t="shared" si="1335"/>
        <v>43346</v>
      </c>
      <c r="M2528" s="1">
        <f t="shared" si="1348"/>
        <v>23</v>
      </c>
      <c r="N2528" s="1">
        <f t="shared" si="1353"/>
        <v>3</v>
      </c>
      <c r="O2528" s="2">
        <f t="shared" si="1336"/>
        <v>1.0004299000000001</v>
      </c>
      <c r="P2528" s="10">
        <f t="shared" si="1330"/>
        <v>1.01260014</v>
      </c>
      <c r="Q2528" s="10">
        <f t="shared" si="1359"/>
        <v>1.5116020884435877</v>
      </c>
      <c r="R2528" s="2">
        <f t="shared" si="1329"/>
        <v>1.51225192</v>
      </c>
      <c r="S2528" s="2">
        <f t="shared" si="1354"/>
        <v>1.4542510099999999</v>
      </c>
      <c r="T2528" s="2">
        <f t="shared" si="1337"/>
        <v>186355.17997366001</v>
      </c>
      <c r="U2528" s="2">
        <f t="shared" si="1338"/>
        <v>1393.4747886300208</v>
      </c>
      <c r="V2528" s="2">
        <f t="shared" si="1339"/>
        <v>64071.186988506452</v>
      </c>
      <c r="W2528" s="2">
        <f t="shared" si="1340"/>
        <v>193609.78850712648</v>
      </c>
      <c r="X2528" s="27">
        <f t="shared" si="1341"/>
        <v>0</v>
      </c>
      <c r="Y2528" s="2">
        <f t="shared" si="1355"/>
        <v>0</v>
      </c>
      <c r="Z2528" s="67">
        <f t="shared" si="1342"/>
        <v>0</v>
      </c>
      <c r="AA2528" s="2">
        <f t="shared" si="1351"/>
        <v>0</v>
      </c>
      <c r="AB2528" s="26">
        <f t="shared" si="1349"/>
        <v>6.7299999999999999E-2</v>
      </c>
      <c r="AC2528" s="27">
        <f t="shared" si="1331"/>
        <v>3</v>
      </c>
      <c r="AD2528" s="27">
        <v>252</v>
      </c>
      <c r="AE2528" s="10">
        <f t="shared" si="1360"/>
        <v>1.0007756830000001</v>
      </c>
      <c r="AF2528" s="2">
        <f t="shared" si="1352"/>
        <v>144.55254506</v>
      </c>
      <c r="AG2528" s="2">
        <f t="shared" si="1343"/>
        <v>150.17982157</v>
      </c>
      <c r="AH2528" s="3" t="str">
        <f t="shared" si="1344"/>
        <v>-</v>
      </c>
      <c r="AI2528" s="4" t="str">
        <f t="shared" si="1328"/>
        <v>A+J=</v>
      </c>
      <c r="AJ2528" s="11">
        <f t="shared" si="1350"/>
        <v>43348</v>
      </c>
      <c r="AK2528" s="11"/>
      <c r="AL2528" s="4"/>
      <c r="AM2528" s="1"/>
      <c r="AN2528" s="11"/>
      <c r="AO2528" s="1"/>
      <c r="AP2528" s="1"/>
      <c r="AQ2528" s="1"/>
      <c r="AR2528" s="1"/>
      <c r="AS2528" s="6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</row>
    <row r="2529" spans="1:55" x14ac:dyDescent="0.2">
      <c r="A2529" s="144">
        <f t="shared" si="1345"/>
        <v>43318</v>
      </c>
      <c r="B2529" s="2">
        <f t="shared" si="1332"/>
        <v>193759.96832869647</v>
      </c>
      <c r="C2529" s="2">
        <f t="shared" si="1346"/>
        <v>128145.12672999001</v>
      </c>
      <c r="D2529" s="68">
        <f>SUM(Y2529:Y$2557)</f>
        <v>3067.6316793000001</v>
      </c>
      <c r="E2529" s="68">
        <f t="shared" si="1333"/>
        <v>125077.49505069001</v>
      </c>
      <c r="F2529" s="72">
        <f t="shared" si="1356"/>
        <v>5044.46</v>
      </c>
      <c r="G2529" s="3">
        <f>IF(N2529=1,VLOOKUP(A2528,[1]Plan1!$BG$69:$BI$188,3),G2528)</f>
        <v>5061.1099999999997</v>
      </c>
      <c r="H2529" s="11">
        <f t="shared" si="1357"/>
        <v>43253</v>
      </c>
      <c r="I2529" s="11">
        <f t="shared" si="1358"/>
        <v>43283</v>
      </c>
      <c r="J2529" s="26">
        <f t="shared" si="1334"/>
        <v>3.3006506147337245E-3</v>
      </c>
      <c r="K2529" s="11">
        <f t="shared" si="1347"/>
        <v>43346</v>
      </c>
      <c r="L2529" s="11">
        <f t="shared" si="1335"/>
        <v>43346</v>
      </c>
      <c r="M2529" s="1">
        <f t="shared" si="1348"/>
        <v>23</v>
      </c>
      <c r="N2529" s="1">
        <f t="shared" si="1353"/>
        <v>3</v>
      </c>
      <c r="O2529" s="2">
        <f t="shared" si="1336"/>
        <v>1.0004299000000001</v>
      </c>
      <c r="P2529" s="10">
        <f t="shared" si="1330"/>
        <v>1.01260014</v>
      </c>
      <c r="Q2529" s="10">
        <f t="shared" si="1359"/>
        <v>1.5116020884435877</v>
      </c>
      <c r="R2529" s="2">
        <f t="shared" si="1329"/>
        <v>1.51225192</v>
      </c>
      <c r="S2529" s="2">
        <f t="shared" si="1354"/>
        <v>1.4542510099999999</v>
      </c>
      <c r="T2529" s="2">
        <f t="shared" si="1337"/>
        <v>186355.17997366001</v>
      </c>
      <c r="U2529" s="2">
        <f t="shared" si="1338"/>
        <v>1393.4747886300208</v>
      </c>
      <c r="V2529" s="2">
        <f t="shared" si="1339"/>
        <v>64071.186988506452</v>
      </c>
      <c r="W2529" s="2">
        <f t="shared" si="1340"/>
        <v>193609.78850712648</v>
      </c>
      <c r="X2529" s="27">
        <f t="shared" si="1341"/>
        <v>0</v>
      </c>
      <c r="Y2529" s="2">
        <f t="shared" si="1355"/>
        <v>0</v>
      </c>
      <c r="Z2529" s="67">
        <f t="shared" si="1342"/>
        <v>0</v>
      </c>
      <c r="AA2529" s="2">
        <f t="shared" si="1351"/>
        <v>0</v>
      </c>
      <c r="AB2529" s="26">
        <f t="shared" si="1349"/>
        <v>6.7299999999999999E-2</v>
      </c>
      <c r="AC2529" s="27">
        <f t="shared" si="1331"/>
        <v>3</v>
      </c>
      <c r="AD2529" s="27">
        <v>252</v>
      </c>
      <c r="AE2529" s="10">
        <f t="shared" si="1360"/>
        <v>1.0007756830000001</v>
      </c>
      <c r="AF2529" s="2">
        <f t="shared" si="1352"/>
        <v>144.55254506</v>
      </c>
      <c r="AG2529" s="2">
        <f t="shared" si="1343"/>
        <v>150.17982157</v>
      </c>
      <c r="AH2529" s="3" t="str">
        <f t="shared" si="1344"/>
        <v>-</v>
      </c>
      <c r="AI2529" s="4" t="str">
        <f t="shared" si="1328"/>
        <v>A+J=</v>
      </c>
      <c r="AJ2529" s="11">
        <f t="shared" si="1350"/>
        <v>43348</v>
      </c>
      <c r="AK2529" s="11"/>
      <c r="AL2529" s="4"/>
      <c r="AM2529" s="1"/>
      <c r="AN2529" s="11"/>
      <c r="AO2529" s="1"/>
      <c r="AP2529" s="1"/>
      <c r="AQ2529" s="1"/>
      <c r="AR2529" s="1"/>
      <c r="AS2529" s="6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</row>
    <row r="2530" spans="1:55" x14ac:dyDescent="0.2">
      <c r="A2530" s="144">
        <f t="shared" si="1345"/>
        <v>43319</v>
      </c>
      <c r="B2530" s="2">
        <f t="shared" si="1332"/>
        <v>193837.18259235908</v>
      </c>
      <c r="C2530" s="2">
        <f t="shared" si="1346"/>
        <v>128145.12672999001</v>
      </c>
      <c r="D2530" s="68">
        <f>SUM(Y2530:Y$2557)</f>
        <v>3067.6316793000001</v>
      </c>
      <c r="E2530" s="68">
        <f t="shared" si="1333"/>
        <v>125077.49505069001</v>
      </c>
      <c r="F2530" s="72">
        <f t="shared" si="1356"/>
        <v>5044.46</v>
      </c>
      <c r="G2530" s="3">
        <f>IF(N2530=1,VLOOKUP(A2529,[1]Plan1!$BG$69:$BI$188,3),G2529)</f>
        <v>5061.1099999999997</v>
      </c>
      <c r="H2530" s="11">
        <f t="shared" si="1357"/>
        <v>43253</v>
      </c>
      <c r="I2530" s="11">
        <f t="shared" si="1358"/>
        <v>43283</v>
      </c>
      <c r="J2530" s="26">
        <f t="shared" si="1334"/>
        <v>3.3006506147337245E-3</v>
      </c>
      <c r="K2530" s="11">
        <f t="shared" si="1347"/>
        <v>43346</v>
      </c>
      <c r="L2530" s="11">
        <f t="shared" si="1335"/>
        <v>43346</v>
      </c>
      <c r="M2530" s="1">
        <f t="shared" si="1348"/>
        <v>23</v>
      </c>
      <c r="N2530" s="1">
        <f t="shared" si="1353"/>
        <v>4</v>
      </c>
      <c r="O2530" s="2">
        <f t="shared" si="1336"/>
        <v>1.00057324</v>
      </c>
      <c r="P2530" s="10">
        <f t="shared" si="1330"/>
        <v>1.01260014</v>
      </c>
      <c r="Q2530" s="10">
        <f t="shared" si="1359"/>
        <v>1.5116020884435877</v>
      </c>
      <c r="R2530" s="2">
        <f t="shared" si="1329"/>
        <v>1.5124685899999999</v>
      </c>
      <c r="S2530" s="2">
        <f t="shared" si="1354"/>
        <v>1.4542510099999999</v>
      </c>
      <c r="T2530" s="2">
        <f t="shared" si="1337"/>
        <v>186355.17997366001</v>
      </c>
      <c r="U2530" s="2">
        <f t="shared" si="1338"/>
        <v>1393.4747886300208</v>
      </c>
      <c r="V2530" s="2">
        <f t="shared" si="1339"/>
        <v>64098.28752935907</v>
      </c>
      <c r="W2530" s="2">
        <f t="shared" si="1340"/>
        <v>193636.88904797909</v>
      </c>
      <c r="X2530" s="27">
        <f t="shared" si="1341"/>
        <v>0</v>
      </c>
      <c r="Y2530" s="2">
        <f t="shared" si="1355"/>
        <v>0</v>
      </c>
      <c r="Z2530" s="67">
        <f t="shared" si="1342"/>
        <v>0</v>
      </c>
      <c r="AA2530" s="2">
        <f t="shared" si="1351"/>
        <v>0</v>
      </c>
      <c r="AB2530" s="26">
        <f t="shared" si="1349"/>
        <v>6.7299999999999999E-2</v>
      </c>
      <c r="AC2530" s="27">
        <f t="shared" si="1331"/>
        <v>4</v>
      </c>
      <c r="AD2530" s="27">
        <v>252</v>
      </c>
      <c r="AE2530" s="10">
        <f t="shared" si="1360"/>
        <v>1.0010343770000001</v>
      </c>
      <c r="AF2530" s="2">
        <f t="shared" si="1352"/>
        <v>192.76151199</v>
      </c>
      <c r="AG2530" s="2">
        <f t="shared" si="1343"/>
        <v>200.29354437999999</v>
      </c>
      <c r="AH2530" s="3" t="str">
        <f t="shared" si="1344"/>
        <v>-</v>
      </c>
      <c r="AI2530" s="4" t="str">
        <f t="shared" ref="AI2530:AI2593" si="1361">AI2529</f>
        <v>A+J=</v>
      </c>
      <c r="AJ2530" s="11">
        <f t="shared" si="1350"/>
        <v>43348</v>
      </c>
      <c r="AK2530" s="11"/>
      <c r="AL2530" s="4"/>
      <c r="AM2530" s="1"/>
      <c r="AN2530" s="11"/>
      <c r="AO2530" s="1"/>
      <c r="AP2530" s="1"/>
      <c r="AQ2530" s="1"/>
      <c r="AR2530" s="1"/>
      <c r="AS2530" s="6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</row>
    <row r="2531" spans="1:55" x14ac:dyDescent="0.2">
      <c r="A2531" s="144">
        <f t="shared" si="1345"/>
        <v>43320</v>
      </c>
      <c r="B2531" s="2">
        <f t="shared" si="1332"/>
        <v>193914.42905623154</v>
      </c>
      <c r="C2531" s="2">
        <f t="shared" si="1346"/>
        <v>128145.12672999001</v>
      </c>
      <c r="D2531" s="68">
        <f>SUM(Y2531:Y$2557)</f>
        <v>3067.6316793000001</v>
      </c>
      <c r="E2531" s="68">
        <f t="shared" si="1333"/>
        <v>125077.49505069001</v>
      </c>
      <c r="F2531" s="72">
        <f t="shared" si="1356"/>
        <v>5044.46</v>
      </c>
      <c r="G2531" s="3">
        <f>IF(N2531=1,VLOOKUP(A2530,[1]Plan1!$BG$69:$BI$188,3),G2530)</f>
        <v>5061.1099999999997</v>
      </c>
      <c r="H2531" s="11">
        <f t="shared" si="1357"/>
        <v>43253</v>
      </c>
      <c r="I2531" s="11">
        <f t="shared" si="1358"/>
        <v>43283</v>
      </c>
      <c r="J2531" s="26">
        <f t="shared" si="1334"/>
        <v>3.3006506147337245E-3</v>
      </c>
      <c r="K2531" s="11">
        <f t="shared" si="1347"/>
        <v>43346</v>
      </c>
      <c r="L2531" s="11">
        <f t="shared" si="1335"/>
        <v>43346</v>
      </c>
      <c r="M2531" s="1">
        <f t="shared" si="1348"/>
        <v>23</v>
      </c>
      <c r="N2531" s="1">
        <f t="shared" si="1353"/>
        <v>5</v>
      </c>
      <c r="O2531" s="2">
        <f t="shared" si="1336"/>
        <v>1.0007166000000001</v>
      </c>
      <c r="P2531" s="10">
        <f t="shared" si="1330"/>
        <v>1.01260014</v>
      </c>
      <c r="Q2531" s="10">
        <f t="shared" si="1359"/>
        <v>1.5116020884435877</v>
      </c>
      <c r="R2531" s="2">
        <f t="shared" si="1329"/>
        <v>1.5126853</v>
      </c>
      <c r="S2531" s="2">
        <f t="shared" si="1354"/>
        <v>1.4542510099999999</v>
      </c>
      <c r="T2531" s="2">
        <f t="shared" si="1337"/>
        <v>186355.17997366001</v>
      </c>
      <c r="U2531" s="2">
        <f t="shared" si="1338"/>
        <v>1393.4747886300208</v>
      </c>
      <c r="V2531" s="2">
        <f t="shared" si="1339"/>
        <v>64125.393073311519</v>
      </c>
      <c r="W2531" s="2">
        <f t="shared" si="1340"/>
        <v>193663.99459193155</v>
      </c>
      <c r="X2531" s="27">
        <f t="shared" si="1341"/>
        <v>0</v>
      </c>
      <c r="Y2531" s="2">
        <f t="shared" si="1355"/>
        <v>0</v>
      </c>
      <c r="Z2531" s="67">
        <f t="shared" si="1342"/>
        <v>0</v>
      </c>
      <c r="AA2531" s="2">
        <f t="shared" si="1351"/>
        <v>0</v>
      </c>
      <c r="AB2531" s="26">
        <f t="shared" si="1349"/>
        <v>6.7299999999999999E-2</v>
      </c>
      <c r="AC2531" s="27">
        <f t="shared" si="1331"/>
        <v>5</v>
      </c>
      <c r="AD2531" s="27">
        <v>252</v>
      </c>
      <c r="AE2531" s="10">
        <f t="shared" si="1360"/>
        <v>1.0012931389999999</v>
      </c>
      <c r="AF2531" s="2">
        <f t="shared" si="1352"/>
        <v>240.98315106999999</v>
      </c>
      <c r="AG2531" s="2">
        <f t="shared" si="1343"/>
        <v>250.4344643</v>
      </c>
      <c r="AH2531" s="3" t="str">
        <f t="shared" si="1344"/>
        <v>-</v>
      </c>
      <c r="AI2531" s="4" t="str">
        <f t="shared" si="1361"/>
        <v>A+J=</v>
      </c>
      <c r="AJ2531" s="11">
        <f t="shared" si="1350"/>
        <v>43348</v>
      </c>
      <c r="AK2531" s="11"/>
      <c r="AL2531" s="4"/>
      <c r="AM2531" s="1"/>
      <c r="AN2531" s="11"/>
      <c r="AO2531" s="1"/>
      <c r="AP2531" s="1"/>
      <c r="AQ2531" s="1"/>
      <c r="AR2531" s="1"/>
      <c r="AS2531" s="6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</row>
    <row r="2532" spans="1:55" x14ac:dyDescent="0.2">
      <c r="A2532" s="144">
        <f t="shared" si="1345"/>
        <v>43321</v>
      </c>
      <c r="B2532" s="2">
        <f t="shared" si="1332"/>
        <v>193991.70734234381</v>
      </c>
      <c r="C2532" s="2">
        <f t="shared" si="1346"/>
        <v>128145.12672999001</v>
      </c>
      <c r="D2532" s="68">
        <f>SUM(Y2532:Y$2557)</f>
        <v>3067.6316793000001</v>
      </c>
      <c r="E2532" s="68">
        <f t="shared" si="1333"/>
        <v>125077.49505069001</v>
      </c>
      <c r="F2532" s="72">
        <f t="shared" si="1356"/>
        <v>5044.46</v>
      </c>
      <c r="G2532" s="3">
        <f>IF(N2532=1,VLOOKUP(A2531,[1]Plan1!$BG$69:$BI$188,3),G2531)</f>
        <v>5061.1099999999997</v>
      </c>
      <c r="H2532" s="11">
        <f t="shared" si="1357"/>
        <v>43253</v>
      </c>
      <c r="I2532" s="11">
        <f t="shared" si="1358"/>
        <v>43283</v>
      </c>
      <c r="J2532" s="26">
        <f t="shared" si="1334"/>
        <v>3.3006506147337245E-3</v>
      </c>
      <c r="K2532" s="11">
        <f t="shared" si="1347"/>
        <v>43346</v>
      </c>
      <c r="L2532" s="11">
        <f t="shared" si="1335"/>
        <v>43346</v>
      </c>
      <c r="M2532" s="1">
        <f t="shared" si="1348"/>
        <v>23</v>
      </c>
      <c r="N2532" s="1">
        <f t="shared" si="1353"/>
        <v>6</v>
      </c>
      <c r="O2532" s="2">
        <f t="shared" si="1336"/>
        <v>1.0008599899999999</v>
      </c>
      <c r="P2532" s="10">
        <f t="shared" si="1330"/>
        <v>1.01260014</v>
      </c>
      <c r="Q2532" s="10">
        <f t="shared" si="1359"/>
        <v>1.5116020884435877</v>
      </c>
      <c r="R2532" s="2">
        <f t="shared" si="1329"/>
        <v>1.5129020500000001</v>
      </c>
      <c r="S2532" s="2">
        <f t="shared" si="1354"/>
        <v>1.4542510099999999</v>
      </c>
      <c r="T2532" s="2">
        <f t="shared" si="1337"/>
        <v>186355.17997366001</v>
      </c>
      <c r="U2532" s="2">
        <f t="shared" si="1338"/>
        <v>1393.4747886300208</v>
      </c>
      <c r="V2532" s="2">
        <f t="shared" si="1339"/>
        <v>64152.503620363772</v>
      </c>
      <c r="W2532" s="2">
        <f t="shared" si="1340"/>
        <v>193691.10513898381</v>
      </c>
      <c r="X2532" s="27">
        <f t="shared" si="1341"/>
        <v>0</v>
      </c>
      <c r="Y2532" s="2">
        <f t="shared" si="1355"/>
        <v>0</v>
      </c>
      <c r="Z2532" s="67">
        <f t="shared" si="1342"/>
        <v>0</v>
      </c>
      <c r="AA2532" s="2">
        <f t="shared" si="1351"/>
        <v>0</v>
      </c>
      <c r="AB2532" s="26">
        <f t="shared" si="1349"/>
        <v>6.7299999999999999E-2</v>
      </c>
      <c r="AC2532" s="27">
        <f t="shared" si="1331"/>
        <v>6</v>
      </c>
      <c r="AD2532" s="27">
        <v>252</v>
      </c>
      <c r="AE2532" s="10">
        <f t="shared" si="1360"/>
        <v>1.0015519669999999</v>
      </c>
      <c r="AF2532" s="2">
        <f t="shared" si="1352"/>
        <v>289.21708959</v>
      </c>
      <c r="AG2532" s="2">
        <f t="shared" si="1343"/>
        <v>300.60220335999998</v>
      </c>
      <c r="AH2532" s="3" t="str">
        <f t="shared" si="1344"/>
        <v>-</v>
      </c>
      <c r="AI2532" s="4" t="str">
        <f t="shared" si="1361"/>
        <v>A+J=</v>
      </c>
      <c r="AJ2532" s="11">
        <f t="shared" si="1350"/>
        <v>43348</v>
      </c>
      <c r="AK2532" s="11"/>
      <c r="AL2532" s="4"/>
      <c r="AM2532" s="1"/>
      <c r="AN2532" s="11"/>
      <c r="AO2532" s="1"/>
      <c r="AP2532" s="1"/>
      <c r="AQ2532" s="1"/>
      <c r="AR2532" s="1"/>
      <c r="AS2532" s="6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</row>
    <row r="2533" spans="1:55" x14ac:dyDescent="0.2">
      <c r="A2533" s="144">
        <f t="shared" si="1345"/>
        <v>43322</v>
      </c>
      <c r="B2533" s="2">
        <f t="shared" si="1332"/>
        <v>194069.01389456095</v>
      </c>
      <c r="C2533" s="2">
        <f t="shared" si="1346"/>
        <v>128145.12672999001</v>
      </c>
      <c r="D2533" s="68">
        <f>SUM(Y2533:Y$2557)</f>
        <v>3067.6316793000001</v>
      </c>
      <c r="E2533" s="68">
        <f t="shared" si="1333"/>
        <v>125077.49505069001</v>
      </c>
      <c r="F2533" s="72">
        <f t="shared" si="1356"/>
        <v>5044.46</v>
      </c>
      <c r="G2533" s="3">
        <f>IF(N2533=1,VLOOKUP(A2532,[1]Plan1!$BG$69:$BI$188,3),G2532)</f>
        <v>5061.1099999999997</v>
      </c>
      <c r="H2533" s="11">
        <f t="shared" si="1357"/>
        <v>43253</v>
      </c>
      <c r="I2533" s="11">
        <f t="shared" si="1358"/>
        <v>43283</v>
      </c>
      <c r="J2533" s="26">
        <f t="shared" si="1334"/>
        <v>3.3006506147337245E-3</v>
      </c>
      <c r="K2533" s="11">
        <f t="shared" si="1347"/>
        <v>43346</v>
      </c>
      <c r="L2533" s="11">
        <f t="shared" si="1335"/>
        <v>43346</v>
      </c>
      <c r="M2533" s="1">
        <f t="shared" si="1348"/>
        <v>23</v>
      </c>
      <c r="N2533" s="1">
        <f t="shared" si="1353"/>
        <v>7</v>
      </c>
      <c r="O2533" s="2">
        <f t="shared" si="1336"/>
        <v>1.0010033899999999</v>
      </c>
      <c r="P2533" s="10">
        <f t="shared" si="1330"/>
        <v>1.01260014</v>
      </c>
      <c r="Q2533" s="10">
        <f t="shared" si="1359"/>
        <v>1.5116020884435877</v>
      </c>
      <c r="R2533" s="2">
        <f t="shared" si="1329"/>
        <v>1.5131188099999999</v>
      </c>
      <c r="S2533" s="2">
        <f t="shared" si="1354"/>
        <v>1.4542510099999999</v>
      </c>
      <c r="T2533" s="2">
        <f t="shared" si="1337"/>
        <v>186355.17997366001</v>
      </c>
      <c r="U2533" s="2">
        <f t="shared" si="1338"/>
        <v>1393.4747886300208</v>
      </c>
      <c r="V2533" s="2">
        <f t="shared" si="1339"/>
        <v>64179.615418190937</v>
      </c>
      <c r="W2533" s="2">
        <f t="shared" si="1340"/>
        <v>193718.21693681096</v>
      </c>
      <c r="X2533" s="27">
        <f t="shared" si="1341"/>
        <v>0</v>
      </c>
      <c r="Y2533" s="2">
        <f t="shared" si="1355"/>
        <v>0</v>
      </c>
      <c r="Z2533" s="67">
        <f t="shared" si="1342"/>
        <v>0</v>
      </c>
      <c r="AA2533" s="2">
        <f t="shared" si="1351"/>
        <v>0</v>
      </c>
      <c r="AB2533" s="26">
        <f t="shared" si="1349"/>
        <v>6.7299999999999999E-2</v>
      </c>
      <c r="AC2533" s="27">
        <f t="shared" si="1331"/>
        <v>7</v>
      </c>
      <c r="AD2533" s="27">
        <v>252</v>
      </c>
      <c r="AE2533" s="10">
        <f t="shared" si="1360"/>
        <v>1.0018108619999999</v>
      </c>
      <c r="AF2533" s="2">
        <f t="shared" si="1352"/>
        <v>337.46351391000002</v>
      </c>
      <c r="AG2533" s="2">
        <f t="shared" si="1343"/>
        <v>350.79695774999999</v>
      </c>
      <c r="AH2533" s="3" t="str">
        <f t="shared" si="1344"/>
        <v>-</v>
      </c>
      <c r="AI2533" s="4" t="str">
        <f t="shared" si="1361"/>
        <v>A+J=</v>
      </c>
      <c r="AJ2533" s="11">
        <f t="shared" si="1350"/>
        <v>43348</v>
      </c>
      <c r="AK2533" s="11"/>
      <c r="AL2533" s="4"/>
      <c r="AM2533" s="1"/>
      <c r="AN2533" s="11"/>
      <c r="AO2533" s="1"/>
      <c r="AP2533" s="1"/>
      <c r="AQ2533" s="1"/>
      <c r="AR2533" s="1"/>
      <c r="AS2533" s="6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</row>
    <row r="2534" spans="1:55" x14ac:dyDescent="0.2">
      <c r="A2534" s="144">
        <f t="shared" si="1345"/>
        <v>43323</v>
      </c>
      <c r="B2534" s="2">
        <f t="shared" si="1332"/>
        <v>194146.35141977301</v>
      </c>
      <c r="C2534" s="2">
        <f t="shared" si="1346"/>
        <v>128145.12672999001</v>
      </c>
      <c r="D2534" s="68">
        <f>SUM(Y2534:Y$2557)</f>
        <v>3067.6316793000001</v>
      </c>
      <c r="E2534" s="68">
        <f t="shared" si="1333"/>
        <v>125077.49505069001</v>
      </c>
      <c r="F2534" s="72">
        <f t="shared" si="1356"/>
        <v>5044.46</v>
      </c>
      <c r="G2534" s="3">
        <f>IF(N2534=1,VLOOKUP(A2533,[1]Plan1!$BG$69:$BI$188,3),G2533)</f>
        <v>5061.1099999999997</v>
      </c>
      <c r="H2534" s="11">
        <f t="shared" si="1357"/>
        <v>43253</v>
      </c>
      <c r="I2534" s="11">
        <f t="shared" si="1358"/>
        <v>43283</v>
      </c>
      <c r="J2534" s="26">
        <f t="shared" si="1334"/>
        <v>3.3006506147337245E-3</v>
      </c>
      <c r="K2534" s="11">
        <f t="shared" si="1347"/>
        <v>43346</v>
      </c>
      <c r="L2534" s="11">
        <f t="shared" si="1335"/>
        <v>43346</v>
      </c>
      <c r="M2534" s="1">
        <f t="shared" si="1348"/>
        <v>23</v>
      </c>
      <c r="N2534" s="1">
        <f t="shared" si="1353"/>
        <v>8</v>
      </c>
      <c r="O2534" s="2">
        <f t="shared" si="1336"/>
        <v>1.0011468100000001</v>
      </c>
      <c r="P2534" s="10">
        <f t="shared" si="1330"/>
        <v>1.01260014</v>
      </c>
      <c r="Q2534" s="10">
        <f t="shared" si="1359"/>
        <v>1.5116020884435877</v>
      </c>
      <c r="R2534" s="2">
        <f t="shared" si="1329"/>
        <v>1.5133356</v>
      </c>
      <c r="S2534" s="2">
        <f t="shared" si="1354"/>
        <v>1.4542510099999999</v>
      </c>
      <c r="T2534" s="2">
        <f t="shared" si="1337"/>
        <v>186355.17997366001</v>
      </c>
      <c r="U2534" s="2">
        <f t="shared" si="1338"/>
        <v>1393.4747886300208</v>
      </c>
      <c r="V2534" s="2">
        <f t="shared" si="1339"/>
        <v>64206.730968342985</v>
      </c>
      <c r="W2534" s="2">
        <f t="shared" si="1340"/>
        <v>193745.33248696302</v>
      </c>
      <c r="X2534" s="27">
        <f t="shared" si="1341"/>
        <v>0</v>
      </c>
      <c r="Y2534" s="2">
        <f t="shared" si="1355"/>
        <v>0</v>
      </c>
      <c r="Z2534" s="67">
        <f t="shared" si="1342"/>
        <v>0</v>
      </c>
      <c r="AA2534" s="2">
        <f t="shared" si="1351"/>
        <v>0</v>
      </c>
      <c r="AB2534" s="26">
        <f t="shared" si="1349"/>
        <v>6.7299999999999999E-2</v>
      </c>
      <c r="AC2534" s="27">
        <f t="shared" si="1331"/>
        <v>8</v>
      </c>
      <c r="AD2534" s="27">
        <v>252</v>
      </c>
      <c r="AE2534" s="10">
        <f t="shared" si="1360"/>
        <v>1.002069825</v>
      </c>
      <c r="AF2534" s="2">
        <f t="shared" si="1352"/>
        <v>385.72261037999999</v>
      </c>
      <c r="AG2534" s="2">
        <f t="shared" si="1343"/>
        <v>401.01893281000002</v>
      </c>
      <c r="AH2534" s="3" t="str">
        <f t="shared" si="1344"/>
        <v>-</v>
      </c>
      <c r="AI2534" s="4" t="str">
        <f t="shared" si="1361"/>
        <v>A+J=</v>
      </c>
      <c r="AJ2534" s="11">
        <f t="shared" si="1350"/>
        <v>43348</v>
      </c>
      <c r="AK2534" s="11"/>
      <c r="AL2534" s="4"/>
      <c r="AM2534" s="1"/>
      <c r="AN2534" s="11"/>
      <c r="AO2534" s="1"/>
      <c r="AP2534" s="1"/>
      <c r="AQ2534" s="1"/>
      <c r="AR2534" s="1"/>
      <c r="AS2534" s="6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</row>
    <row r="2535" spans="1:55" x14ac:dyDescent="0.2">
      <c r="A2535" s="144">
        <f t="shared" si="1345"/>
        <v>43324</v>
      </c>
      <c r="B2535" s="2">
        <f t="shared" si="1332"/>
        <v>194146.35141977301</v>
      </c>
      <c r="C2535" s="2">
        <f t="shared" si="1346"/>
        <v>128145.12672999001</v>
      </c>
      <c r="D2535" s="68">
        <f>SUM(Y2535:Y$2557)</f>
        <v>3067.6316793000001</v>
      </c>
      <c r="E2535" s="68">
        <f t="shared" si="1333"/>
        <v>125077.49505069001</v>
      </c>
      <c r="F2535" s="72">
        <f t="shared" si="1356"/>
        <v>5044.46</v>
      </c>
      <c r="G2535" s="3">
        <f>IF(N2535=1,VLOOKUP(A2534,[1]Plan1!$BG$69:$BI$188,3),G2534)</f>
        <v>5061.1099999999997</v>
      </c>
      <c r="H2535" s="11">
        <f t="shared" si="1357"/>
        <v>43253</v>
      </c>
      <c r="I2535" s="11">
        <f t="shared" si="1358"/>
        <v>43283</v>
      </c>
      <c r="J2535" s="26">
        <f t="shared" si="1334"/>
        <v>3.3006506147337245E-3</v>
      </c>
      <c r="K2535" s="11">
        <f t="shared" si="1347"/>
        <v>43346</v>
      </c>
      <c r="L2535" s="11">
        <f t="shared" si="1335"/>
        <v>43346</v>
      </c>
      <c r="M2535" s="1">
        <f t="shared" si="1348"/>
        <v>23</v>
      </c>
      <c r="N2535" s="1">
        <f t="shared" si="1353"/>
        <v>8</v>
      </c>
      <c r="O2535" s="2">
        <f t="shared" si="1336"/>
        <v>1.0011468100000001</v>
      </c>
      <c r="P2535" s="10">
        <f t="shared" si="1330"/>
        <v>1.01260014</v>
      </c>
      <c r="Q2535" s="10">
        <f t="shared" si="1359"/>
        <v>1.5116020884435877</v>
      </c>
      <c r="R2535" s="2">
        <f t="shared" si="1329"/>
        <v>1.5133356</v>
      </c>
      <c r="S2535" s="2">
        <f t="shared" si="1354"/>
        <v>1.4542510099999999</v>
      </c>
      <c r="T2535" s="2">
        <f t="shared" si="1337"/>
        <v>186355.17997366001</v>
      </c>
      <c r="U2535" s="2">
        <f t="shared" si="1338"/>
        <v>1393.4747886300208</v>
      </c>
      <c r="V2535" s="2">
        <f t="shared" si="1339"/>
        <v>64206.730968342985</v>
      </c>
      <c r="W2535" s="2">
        <f t="shared" si="1340"/>
        <v>193745.33248696302</v>
      </c>
      <c r="X2535" s="27">
        <f t="shared" si="1341"/>
        <v>0</v>
      </c>
      <c r="Y2535" s="2">
        <f t="shared" si="1355"/>
        <v>0</v>
      </c>
      <c r="Z2535" s="67">
        <f t="shared" si="1342"/>
        <v>0</v>
      </c>
      <c r="AA2535" s="2">
        <f t="shared" si="1351"/>
        <v>0</v>
      </c>
      <c r="AB2535" s="26">
        <f t="shared" si="1349"/>
        <v>6.7299999999999999E-2</v>
      </c>
      <c r="AC2535" s="27">
        <f t="shared" si="1331"/>
        <v>8</v>
      </c>
      <c r="AD2535" s="27">
        <v>252</v>
      </c>
      <c r="AE2535" s="10">
        <f t="shared" si="1360"/>
        <v>1.002069825</v>
      </c>
      <c r="AF2535" s="2">
        <f t="shared" si="1352"/>
        <v>385.72261037999999</v>
      </c>
      <c r="AG2535" s="2">
        <f t="shared" si="1343"/>
        <v>401.01893281000002</v>
      </c>
      <c r="AH2535" s="3" t="str">
        <f t="shared" si="1344"/>
        <v>-</v>
      </c>
      <c r="AI2535" s="4" t="str">
        <f t="shared" si="1361"/>
        <v>A+J=</v>
      </c>
      <c r="AJ2535" s="11">
        <f t="shared" si="1350"/>
        <v>43348</v>
      </c>
      <c r="AK2535" s="11"/>
      <c r="AL2535" s="4"/>
      <c r="AM2535" s="1"/>
      <c r="AN2535" s="11"/>
      <c r="AO2535" s="1"/>
      <c r="AP2535" s="1"/>
      <c r="AQ2535" s="1"/>
      <c r="AR2535" s="1"/>
      <c r="AS2535" s="6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</row>
    <row r="2536" spans="1:55" x14ac:dyDescent="0.2">
      <c r="A2536" s="144">
        <f t="shared" si="1345"/>
        <v>43325</v>
      </c>
      <c r="B2536" s="2">
        <f t="shared" si="1332"/>
        <v>194146.35141977301</v>
      </c>
      <c r="C2536" s="2">
        <f t="shared" si="1346"/>
        <v>128145.12672999001</v>
      </c>
      <c r="D2536" s="68">
        <f>SUM(Y2536:Y$2557)</f>
        <v>3067.6316793000001</v>
      </c>
      <c r="E2536" s="68">
        <f t="shared" si="1333"/>
        <v>125077.49505069001</v>
      </c>
      <c r="F2536" s="72">
        <f t="shared" si="1356"/>
        <v>5044.46</v>
      </c>
      <c r="G2536" s="3">
        <f>IF(N2536=1,VLOOKUP(A2535,[1]Plan1!$BG$69:$BI$188,3),G2535)</f>
        <v>5061.1099999999997</v>
      </c>
      <c r="H2536" s="11">
        <f t="shared" si="1357"/>
        <v>43253</v>
      </c>
      <c r="I2536" s="11">
        <f t="shared" si="1358"/>
        <v>43283</v>
      </c>
      <c r="J2536" s="26">
        <f t="shared" si="1334"/>
        <v>3.3006506147337245E-3</v>
      </c>
      <c r="K2536" s="11">
        <f t="shared" si="1347"/>
        <v>43346</v>
      </c>
      <c r="L2536" s="11">
        <f t="shared" si="1335"/>
        <v>43346</v>
      </c>
      <c r="M2536" s="1">
        <f t="shared" si="1348"/>
        <v>23</v>
      </c>
      <c r="N2536" s="1">
        <f t="shared" si="1353"/>
        <v>8</v>
      </c>
      <c r="O2536" s="2">
        <f t="shared" si="1336"/>
        <v>1.0011468100000001</v>
      </c>
      <c r="P2536" s="10">
        <f t="shared" si="1330"/>
        <v>1.01260014</v>
      </c>
      <c r="Q2536" s="10">
        <f t="shared" si="1359"/>
        <v>1.5116020884435877</v>
      </c>
      <c r="R2536" s="2">
        <f t="shared" si="1329"/>
        <v>1.5133356</v>
      </c>
      <c r="S2536" s="2">
        <f t="shared" si="1354"/>
        <v>1.4542510099999999</v>
      </c>
      <c r="T2536" s="2">
        <f t="shared" si="1337"/>
        <v>186355.17997366001</v>
      </c>
      <c r="U2536" s="2">
        <f t="shared" si="1338"/>
        <v>1393.4747886300208</v>
      </c>
      <c r="V2536" s="2">
        <f t="shared" si="1339"/>
        <v>64206.730968342985</v>
      </c>
      <c r="W2536" s="2">
        <f t="shared" si="1340"/>
        <v>193745.33248696302</v>
      </c>
      <c r="X2536" s="27">
        <f t="shared" si="1341"/>
        <v>0</v>
      </c>
      <c r="Y2536" s="2">
        <f t="shared" si="1355"/>
        <v>0</v>
      </c>
      <c r="Z2536" s="67">
        <f t="shared" si="1342"/>
        <v>0</v>
      </c>
      <c r="AA2536" s="2">
        <f t="shared" si="1351"/>
        <v>0</v>
      </c>
      <c r="AB2536" s="26">
        <f t="shared" si="1349"/>
        <v>6.7299999999999999E-2</v>
      </c>
      <c r="AC2536" s="27">
        <f t="shared" si="1331"/>
        <v>8</v>
      </c>
      <c r="AD2536" s="27">
        <v>252</v>
      </c>
      <c r="AE2536" s="10">
        <f t="shared" si="1360"/>
        <v>1.002069825</v>
      </c>
      <c r="AF2536" s="2">
        <f t="shared" si="1352"/>
        <v>385.72261037999999</v>
      </c>
      <c r="AG2536" s="2">
        <f t="shared" si="1343"/>
        <v>401.01893281000002</v>
      </c>
      <c r="AH2536" s="3" t="str">
        <f t="shared" si="1344"/>
        <v>-</v>
      </c>
      <c r="AI2536" s="4" t="str">
        <f t="shared" si="1361"/>
        <v>A+J=</v>
      </c>
      <c r="AJ2536" s="11">
        <f t="shared" si="1350"/>
        <v>43348</v>
      </c>
      <c r="AK2536" s="11"/>
      <c r="AL2536" s="4"/>
      <c r="AM2536" s="1"/>
      <c r="AN2536" s="11"/>
      <c r="AO2536" s="1"/>
      <c r="AP2536" s="1"/>
      <c r="AQ2536" s="1"/>
      <c r="AR2536" s="1"/>
      <c r="AS2536" s="6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</row>
    <row r="2537" spans="1:55" x14ac:dyDescent="0.2">
      <c r="A2537" s="144">
        <f t="shared" si="1345"/>
        <v>43326</v>
      </c>
      <c r="B2537" s="2">
        <f t="shared" si="1332"/>
        <v>194223.72204624978</v>
      </c>
      <c r="C2537" s="2">
        <f t="shared" si="1346"/>
        <v>128145.12672999001</v>
      </c>
      <c r="D2537" s="68">
        <f>SUM(Y2537:Y$2557)</f>
        <v>3067.6316793000001</v>
      </c>
      <c r="E2537" s="68">
        <f t="shared" si="1333"/>
        <v>125077.49505069001</v>
      </c>
      <c r="F2537" s="72">
        <f t="shared" si="1356"/>
        <v>5044.46</v>
      </c>
      <c r="G2537" s="3">
        <f>IF(N2537=1,VLOOKUP(A2536,[1]Plan1!$BG$69:$BI$188,3),G2536)</f>
        <v>5061.1099999999997</v>
      </c>
      <c r="H2537" s="11">
        <f t="shared" si="1357"/>
        <v>43253</v>
      </c>
      <c r="I2537" s="11">
        <f t="shared" si="1358"/>
        <v>43283</v>
      </c>
      <c r="J2537" s="26">
        <f t="shared" si="1334"/>
        <v>3.3006506147337245E-3</v>
      </c>
      <c r="K2537" s="11">
        <f t="shared" si="1347"/>
        <v>43346</v>
      </c>
      <c r="L2537" s="11">
        <f t="shared" si="1335"/>
        <v>43346</v>
      </c>
      <c r="M2537" s="1">
        <f t="shared" si="1348"/>
        <v>23</v>
      </c>
      <c r="N2537" s="1">
        <f t="shared" si="1353"/>
        <v>9</v>
      </c>
      <c r="O2537" s="2">
        <f t="shared" si="1336"/>
        <v>1.00129026</v>
      </c>
      <c r="P2537" s="10">
        <f t="shared" si="1330"/>
        <v>1.01260014</v>
      </c>
      <c r="Q2537" s="10">
        <f t="shared" si="1359"/>
        <v>1.5116020884435877</v>
      </c>
      <c r="R2537" s="2">
        <f t="shared" ref="R2537:R2600" si="1362">TRUNC(TRUNC((O2537*Q2537),15),8)</f>
        <v>1.51355244</v>
      </c>
      <c r="S2537" s="2">
        <f t="shared" si="1354"/>
        <v>1.4542510099999999</v>
      </c>
      <c r="T2537" s="2">
        <f t="shared" si="1337"/>
        <v>186355.17997366001</v>
      </c>
      <c r="U2537" s="2">
        <f t="shared" si="1338"/>
        <v>1393.4747886300208</v>
      </c>
      <c r="V2537" s="2">
        <f t="shared" si="1339"/>
        <v>64233.852772369777</v>
      </c>
      <c r="W2537" s="2">
        <f t="shared" si="1340"/>
        <v>193772.45429098979</v>
      </c>
      <c r="X2537" s="27">
        <f t="shared" si="1341"/>
        <v>0</v>
      </c>
      <c r="Y2537" s="2">
        <f t="shared" si="1355"/>
        <v>0</v>
      </c>
      <c r="Z2537" s="67">
        <f t="shared" si="1342"/>
        <v>0</v>
      </c>
      <c r="AA2537" s="2">
        <f t="shared" si="1351"/>
        <v>0</v>
      </c>
      <c r="AB2537" s="26">
        <f t="shared" si="1349"/>
        <v>6.7299999999999999E-2</v>
      </c>
      <c r="AC2537" s="27">
        <f t="shared" si="1331"/>
        <v>9</v>
      </c>
      <c r="AD2537" s="27">
        <v>252</v>
      </c>
      <c r="AE2537" s="10">
        <f t="shared" si="1360"/>
        <v>1.0023288539999999</v>
      </c>
      <c r="AF2537" s="2">
        <f t="shared" si="1352"/>
        <v>433.99400630000002</v>
      </c>
      <c r="AG2537" s="2">
        <f t="shared" si="1343"/>
        <v>451.26775526</v>
      </c>
      <c r="AH2537" s="3" t="str">
        <f t="shared" si="1344"/>
        <v>-</v>
      </c>
      <c r="AI2537" s="4" t="str">
        <f t="shared" si="1361"/>
        <v>A+J=</v>
      </c>
      <c r="AJ2537" s="11">
        <f t="shared" si="1350"/>
        <v>43348</v>
      </c>
      <c r="AK2537" s="11"/>
      <c r="AL2537" s="4"/>
      <c r="AM2537" s="1"/>
      <c r="AN2537" s="11"/>
      <c r="AO2537" s="1"/>
      <c r="AP2537" s="1"/>
      <c r="AQ2537" s="1"/>
      <c r="AR2537" s="1"/>
      <c r="AS2537" s="6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</row>
    <row r="2538" spans="1:55" x14ac:dyDescent="0.2">
      <c r="A2538" s="144">
        <f t="shared" si="1345"/>
        <v>43327</v>
      </c>
      <c r="B2538" s="2">
        <f t="shared" si="1332"/>
        <v>194301.12221598651</v>
      </c>
      <c r="C2538" s="2">
        <f t="shared" si="1346"/>
        <v>128145.12672999001</v>
      </c>
      <c r="D2538" s="68">
        <f>SUM(Y2538:Y$2557)</f>
        <v>3067.6316793000001</v>
      </c>
      <c r="E2538" s="68">
        <f t="shared" si="1333"/>
        <v>125077.49505069001</v>
      </c>
      <c r="F2538" s="72">
        <f t="shared" si="1356"/>
        <v>5044.46</v>
      </c>
      <c r="G2538" s="3">
        <f>IF(N2538=1,VLOOKUP(A2537,[1]Plan1!$BG$69:$BI$188,3),G2537)</f>
        <v>5061.1099999999997</v>
      </c>
      <c r="H2538" s="11">
        <f t="shared" si="1357"/>
        <v>43253</v>
      </c>
      <c r="I2538" s="11">
        <f t="shared" si="1358"/>
        <v>43283</v>
      </c>
      <c r="J2538" s="26">
        <f t="shared" si="1334"/>
        <v>3.3006506147337245E-3</v>
      </c>
      <c r="K2538" s="11">
        <f t="shared" si="1347"/>
        <v>43346</v>
      </c>
      <c r="L2538" s="11">
        <f t="shared" si="1335"/>
        <v>43346</v>
      </c>
      <c r="M2538" s="1">
        <f t="shared" si="1348"/>
        <v>23</v>
      </c>
      <c r="N2538" s="1">
        <f t="shared" si="1353"/>
        <v>10</v>
      </c>
      <c r="O2538" s="2">
        <f t="shared" si="1336"/>
        <v>1.0014337200000001</v>
      </c>
      <c r="P2538" s="10">
        <f t="shared" ref="P2538:P2601" si="1363">IF(L2538&gt;L2537,O2537,P2537)</f>
        <v>1.01260014</v>
      </c>
      <c r="Q2538" s="10">
        <f t="shared" si="1359"/>
        <v>1.5116020884435877</v>
      </c>
      <c r="R2538" s="2">
        <f t="shared" si="1362"/>
        <v>1.5137693000000001</v>
      </c>
      <c r="S2538" s="2">
        <f t="shared" si="1354"/>
        <v>1.4542510099999999</v>
      </c>
      <c r="T2538" s="2">
        <f t="shared" si="1337"/>
        <v>186355.17997366001</v>
      </c>
      <c r="U2538" s="2">
        <f t="shared" si="1338"/>
        <v>1393.4747886300208</v>
      </c>
      <c r="V2538" s="2">
        <f t="shared" si="1339"/>
        <v>64260.977077946482</v>
      </c>
      <c r="W2538" s="2">
        <f t="shared" si="1340"/>
        <v>193799.57859656651</v>
      </c>
      <c r="X2538" s="27">
        <f t="shared" si="1341"/>
        <v>0</v>
      </c>
      <c r="Y2538" s="2">
        <f t="shared" si="1355"/>
        <v>0</v>
      </c>
      <c r="Z2538" s="67">
        <f t="shared" si="1342"/>
        <v>0</v>
      </c>
      <c r="AA2538" s="2">
        <f t="shared" si="1351"/>
        <v>0</v>
      </c>
      <c r="AB2538" s="26">
        <f t="shared" si="1349"/>
        <v>6.7299999999999999E-2</v>
      </c>
      <c r="AC2538" s="27">
        <f t="shared" si="1331"/>
        <v>10</v>
      </c>
      <c r="AD2538" s="27">
        <v>252</v>
      </c>
      <c r="AE2538" s="10">
        <f t="shared" si="1360"/>
        <v>1.0025879499999999</v>
      </c>
      <c r="AF2538" s="2">
        <f t="shared" si="1352"/>
        <v>482.27788801000003</v>
      </c>
      <c r="AG2538" s="2">
        <f t="shared" si="1343"/>
        <v>501.54361942000003</v>
      </c>
      <c r="AH2538" s="3" t="str">
        <f t="shared" si="1344"/>
        <v>-</v>
      </c>
      <c r="AI2538" s="4" t="str">
        <f t="shared" si="1361"/>
        <v>A+J=</v>
      </c>
      <c r="AJ2538" s="11">
        <f t="shared" si="1350"/>
        <v>43348</v>
      </c>
      <c r="AK2538" s="11"/>
      <c r="AL2538" s="4"/>
      <c r="AM2538" s="1"/>
      <c r="AN2538" s="11"/>
      <c r="AO2538" s="1"/>
      <c r="AP2538" s="1"/>
      <c r="AQ2538" s="1"/>
      <c r="AR2538" s="1"/>
      <c r="AS2538" s="6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</row>
    <row r="2539" spans="1:55" x14ac:dyDescent="0.2">
      <c r="A2539" s="144">
        <f t="shared" si="1345"/>
        <v>43328</v>
      </c>
      <c r="B2539" s="2">
        <f t="shared" si="1332"/>
        <v>194378.55444506297</v>
      </c>
      <c r="C2539" s="2">
        <f t="shared" si="1346"/>
        <v>128145.12672999001</v>
      </c>
      <c r="D2539" s="68">
        <f>SUM(Y2539:Y$2557)</f>
        <v>3067.6316793000001</v>
      </c>
      <c r="E2539" s="68">
        <f t="shared" si="1333"/>
        <v>125077.49505069001</v>
      </c>
      <c r="F2539" s="72">
        <f t="shared" si="1356"/>
        <v>5044.46</v>
      </c>
      <c r="G2539" s="3">
        <f>IF(N2539=1,VLOOKUP(A2538,[1]Plan1!$BG$69:$BI$188,3),G2538)</f>
        <v>5061.1099999999997</v>
      </c>
      <c r="H2539" s="11">
        <f t="shared" si="1357"/>
        <v>43253</v>
      </c>
      <c r="I2539" s="11">
        <f t="shared" si="1358"/>
        <v>43283</v>
      </c>
      <c r="J2539" s="26">
        <f t="shared" si="1334"/>
        <v>3.3006506147337245E-3</v>
      </c>
      <c r="K2539" s="11">
        <f t="shared" si="1347"/>
        <v>43346</v>
      </c>
      <c r="L2539" s="11">
        <f t="shared" si="1335"/>
        <v>43346</v>
      </c>
      <c r="M2539" s="1">
        <f t="shared" si="1348"/>
        <v>23</v>
      </c>
      <c r="N2539" s="1">
        <f t="shared" si="1353"/>
        <v>11</v>
      </c>
      <c r="O2539" s="2">
        <f t="shared" si="1336"/>
        <v>1.00157721</v>
      </c>
      <c r="P2539" s="10">
        <f t="shared" si="1363"/>
        <v>1.01260014</v>
      </c>
      <c r="Q2539" s="10">
        <f t="shared" si="1359"/>
        <v>1.5116020884435877</v>
      </c>
      <c r="R2539" s="2">
        <f t="shared" si="1362"/>
        <v>1.5139861999999999</v>
      </c>
      <c r="S2539" s="2">
        <f t="shared" si="1354"/>
        <v>1.4542510099999999</v>
      </c>
      <c r="T2539" s="2">
        <f t="shared" si="1337"/>
        <v>186355.17997366001</v>
      </c>
      <c r="U2539" s="2">
        <f t="shared" si="1338"/>
        <v>1393.4747886300208</v>
      </c>
      <c r="V2539" s="2">
        <f t="shared" si="1339"/>
        <v>64288.10638662296</v>
      </c>
      <c r="W2539" s="2">
        <f t="shared" si="1340"/>
        <v>193826.70790524298</v>
      </c>
      <c r="X2539" s="27">
        <f t="shared" si="1341"/>
        <v>0</v>
      </c>
      <c r="Y2539" s="2">
        <f t="shared" si="1355"/>
        <v>0</v>
      </c>
      <c r="Z2539" s="67">
        <f t="shared" si="1342"/>
        <v>0</v>
      </c>
      <c r="AA2539" s="2">
        <f t="shared" si="1351"/>
        <v>0</v>
      </c>
      <c r="AB2539" s="26">
        <f t="shared" si="1349"/>
        <v>6.7299999999999999E-2</v>
      </c>
      <c r="AC2539" s="27">
        <f t="shared" si="1331"/>
        <v>11</v>
      </c>
      <c r="AD2539" s="27">
        <v>252</v>
      </c>
      <c r="AE2539" s="10">
        <f t="shared" si="1360"/>
        <v>1.0028471130000001</v>
      </c>
      <c r="AF2539" s="2">
        <f t="shared" si="1352"/>
        <v>530.57425551999995</v>
      </c>
      <c r="AG2539" s="2">
        <f t="shared" si="1343"/>
        <v>551.84653981999998</v>
      </c>
      <c r="AH2539" s="3" t="str">
        <f t="shared" si="1344"/>
        <v>-</v>
      </c>
      <c r="AI2539" s="4" t="str">
        <f t="shared" si="1361"/>
        <v>A+J=</v>
      </c>
      <c r="AJ2539" s="11">
        <f t="shared" si="1350"/>
        <v>43348</v>
      </c>
      <c r="AK2539" s="11"/>
      <c r="AL2539" s="4"/>
      <c r="AM2539" s="1"/>
      <c r="AN2539" s="11"/>
      <c r="AO2539" s="1"/>
      <c r="AP2539" s="1"/>
      <c r="AQ2539" s="1"/>
      <c r="AR2539" s="1"/>
      <c r="AS2539" s="6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</row>
    <row r="2540" spans="1:55" x14ac:dyDescent="0.2">
      <c r="A2540" s="144">
        <f t="shared" si="1345"/>
        <v>43329</v>
      </c>
      <c r="B2540" s="2">
        <f t="shared" si="1332"/>
        <v>194456.01748814434</v>
      </c>
      <c r="C2540" s="2">
        <f t="shared" si="1346"/>
        <v>128145.12672999001</v>
      </c>
      <c r="D2540" s="68">
        <f>SUM(Y2540:Y$2557)</f>
        <v>3067.6316793000001</v>
      </c>
      <c r="E2540" s="68">
        <f t="shared" si="1333"/>
        <v>125077.49505069001</v>
      </c>
      <c r="F2540" s="72">
        <f t="shared" si="1356"/>
        <v>5044.46</v>
      </c>
      <c r="G2540" s="3">
        <f>IF(N2540=1,VLOOKUP(A2539,[1]Plan1!$BG$69:$BI$188,3),G2539)</f>
        <v>5061.1099999999997</v>
      </c>
      <c r="H2540" s="11">
        <f t="shared" si="1357"/>
        <v>43253</v>
      </c>
      <c r="I2540" s="11">
        <f t="shared" si="1358"/>
        <v>43283</v>
      </c>
      <c r="J2540" s="26">
        <f t="shared" si="1334"/>
        <v>3.3006506147337245E-3</v>
      </c>
      <c r="K2540" s="11">
        <f t="shared" si="1347"/>
        <v>43346</v>
      </c>
      <c r="L2540" s="11">
        <f t="shared" si="1335"/>
        <v>43346</v>
      </c>
      <c r="M2540" s="1">
        <f t="shared" si="1348"/>
        <v>23</v>
      </c>
      <c r="N2540" s="1">
        <f t="shared" si="1353"/>
        <v>12</v>
      </c>
      <c r="O2540" s="2">
        <f t="shared" si="1336"/>
        <v>1.00172072</v>
      </c>
      <c r="P2540" s="10">
        <f t="shared" si="1363"/>
        <v>1.01260014</v>
      </c>
      <c r="Q2540" s="10">
        <f t="shared" si="1359"/>
        <v>1.5116020884435877</v>
      </c>
      <c r="R2540" s="2">
        <f t="shared" si="1362"/>
        <v>1.5142031300000001</v>
      </c>
      <c r="S2540" s="2">
        <f t="shared" si="1354"/>
        <v>1.4542510099999999</v>
      </c>
      <c r="T2540" s="2">
        <f t="shared" si="1337"/>
        <v>186355.17997366001</v>
      </c>
      <c r="U2540" s="2">
        <f t="shared" si="1338"/>
        <v>1393.4747886300208</v>
      </c>
      <c r="V2540" s="2">
        <f t="shared" si="1339"/>
        <v>64315.239447624321</v>
      </c>
      <c r="W2540" s="2">
        <f t="shared" si="1340"/>
        <v>193853.84096624434</v>
      </c>
      <c r="X2540" s="27">
        <f t="shared" si="1341"/>
        <v>0</v>
      </c>
      <c r="Y2540" s="2">
        <f t="shared" si="1355"/>
        <v>0</v>
      </c>
      <c r="Z2540" s="67">
        <f t="shared" si="1342"/>
        <v>0</v>
      </c>
      <c r="AA2540" s="2">
        <f t="shared" si="1351"/>
        <v>0</v>
      </c>
      <c r="AB2540" s="26">
        <f t="shared" si="1349"/>
        <v>6.7299999999999999E-2</v>
      </c>
      <c r="AC2540" s="27">
        <f t="shared" si="1331"/>
        <v>12</v>
      </c>
      <c r="AD2540" s="27">
        <v>252</v>
      </c>
      <c r="AE2540" s="10">
        <f t="shared" si="1360"/>
        <v>1.003106343</v>
      </c>
      <c r="AF2540" s="2">
        <f t="shared" si="1352"/>
        <v>578.88310881999996</v>
      </c>
      <c r="AG2540" s="2">
        <f t="shared" si="1343"/>
        <v>602.17652190000001</v>
      </c>
      <c r="AH2540" s="3" t="str">
        <f t="shared" si="1344"/>
        <v>-</v>
      </c>
      <c r="AI2540" s="4" t="str">
        <f t="shared" si="1361"/>
        <v>A+J=</v>
      </c>
      <c r="AJ2540" s="11">
        <f t="shared" si="1350"/>
        <v>43348</v>
      </c>
      <c r="AK2540" s="11"/>
      <c r="AL2540" s="4"/>
      <c r="AM2540" s="1"/>
      <c r="AN2540" s="11"/>
      <c r="AO2540" s="1"/>
      <c r="AP2540" s="1"/>
      <c r="AQ2540" s="1"/>
      <c r="AR2540" s="1"/>
      <c r="AS2540" s="6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</row>
    <row r="2541" spans="1:55" x14ac:dyDescent="0.2">
      <c r="A2541" s="144">
        <f t="shared" si="1345"/>
        <v>43330</v>
      </c>
      <c r="B2541" s="2">
        <f t="shared" si="1332"/>
        <v>194533.5088436506</v>
      </c>
      <c r="C2541" s="2">
        <f t="shared" si="1346"/>
        <v>128145.12672999001</v>
      </c>
      <c r="D2541" s="68">
        <f>SUM(Y2541:Y$2557)</f>
        <v>3067.6316793000001</v>
      </c>
      <c r="E2541" s="68">
        <f t="shared" si="1333"/>
        <v>125077.49505069001</v>
      </c>
      <c r="F2541" s="72">
        <f t="shared" si="1356"/>
        <v>5044.46</v>
      </c>
      <c r="G2541" s="3">
        <f>IF(N2541=1,VLOOKUP(A2540,[1]Plan1!$BG$69:$BI$188,3),G2540)</f>
        <v>5061.1099999999997</v>
      </c>
      <c r="H2541" s="11">
        <f t="shared" si="1357"/>
        <v>43253</v>
      </c>
      <c r="I2541" s="11">
        <f t="shared" si="1358"/>
        <v>43283</v>
      </c>
      <c r="J2541" s="26">
        <f t="shared" si="1334"/>
        <v>3.3006506147337245E-3</v>
      </c>
      <c r="K2541" s="11">
        <f t="shared" si="1347"/>
        <v>43346</v>
      </c>
      <c r="L2541" s="11">
        <f t="shared" si="1335"/>
        <v>43346</v>
      </c>
      <c r="M2541" s="1">
        <f t="shared" si="1348"/>
        <v>23</v>
      </c>
      <c r="N2541" s="1">
        <f t="shared" si="1353"/>
        <v>13</v>
      </c>
      <c r="O2541" s="2">
        <f t="shared" si="1336"/>
        <v>1.00186424</v>
      </c>
      <c r="P2541" s="10">
        <f t="shared" si="1363"/>
        <v>1.01260014</v>
      </c>
      <c r="Q2541" s="10">
        <f t="shared" si="1359"/>
        <v>1.5116020884435877</v>
      </c>
      <c r="R2541" s="2">
        <f t="shared" si="1362"/>
        <v>1.5144200699999999</v>
      </c>
      <c r="S2541" s="2">
        <f t="shared" si="1354"/>
        <v>1.4542510099999999</v>
      </c>
      <c r="T2541" s="2">
        <f t="shared" si="1337"/>
        <v>186355.17997366001</v>
      </c>
      <c r="U2541" s="2">
        <f t="shared" si="1338"/>
        <v>1393.4747886300208</v>
      </c>
      <c r="V2541" s="2">
        <f t="shared" si="1339"/>
        <v>64342.373759400594</v>
      </c>
      <c r="W2541" s="2">
        <f t="shared" si="1340"/>
        <v>193880.9752780206</v>
      </c>
      <c r="X2541" s="27">
        <f t="shared" si="1341"/>
        <v>0</v>
      </c>
      <c r="Y2541" s="2">
        <f t="shared" si="1355"/>
        <v>0</v>
      </c>
      <c r="Z2541" s="67">
        <f t="shared" si="1342"/>
        <v>0</v>
      </c>
      <c r="AA2541" s="2">
        <f t="shared" si="1351"/>
        <v>0</v>
      </c>
      <c r="AB2541" s="26">
        <f t="shared" si="1349"/>
        <v>6.7299999999999999E-2</v>
      </c>
      <c r="AC2541" s="27">
        <f t="shared" si="1331"/>
        <v>13</v>
      </c>
      <c r="AD2541" s="27">
        <v>252</v>
      </c>
      <c r="AE2541" s="10">
        <f t="shared" si="1360"/>
        <v>1.0033656399999999</v>
      </c>
      <c r="AF2541" s="2">
        <f t="shared" si="1352"/>
        <v>627.20444792000001</v>
      </c>
      <c r="AG2541" s="2">
        <f t="shared" si="1343"/>
        <v>652.53356563</v>
      </c>
      <c r="AH2541" s="3" t="str">
        <f t="shared" si="1344"/>
        <v>-</v>
      </c>
      <c r="AI2541" s="4" t="str">
        <f t="shared" si="1361"/>
        <v>A+J=</v>
      </c>
      <c r="AJ2541" s="11">
        <f t="shared" si="1350"/>
        <v>43348</v>
      </c>
      <c r="AK2541" s="11"/>
      <c r="AL2541" s="4"/>
      <c r="AM2541" s="1"/>
      <c r="AN2541" s="11"/>
      <c r="AO2541" s="1"/>
      <c r="AP2541" s="1"/>
      <c r="AQ2541" s="1"/>
      <c r="AR2541" s="1"/>
      <c r="AS2541" s="6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</row>
    <row r="2542" spans="1:55" x14ac:dyDescent="0.2">
      <c r="A2542" s="144">
        <f t="shared" si="1345"/>
        <v>43331</v>
      </c>
      <c r="B2542" s="2">
        <f t="shared" si="1332"/>
        <v>194533.5088436506</v>
      </c>
      <c r="C2542" s="2">
        <f t="shared" si="1346"/>
        <v>128145.12672999001</v>
      </c>
      <c r="D2542" s="68">
        <f>SUM(Y2542:Y$2557)</f>
        <v>3067.6316793000001</v>
      </c>
      <c r="E2542" s="68">
        <f t="shared" si="1333"/>
        <v>125077.49505069001</v>
      </c>
      <c r="F2542" s="72">
        <f t="shared" si="1356"/>
        <v>5044.46</v>
      </c>
      <c r="G2542" s="3">
        <f>IF(N2542=1,VLOOKUP(A2541,[1]Plan1!$BG$69:$BI$188,3),G2541)</f>
        <v>5061.1099999999997</v>
      </c>
      <c r="H2542" s="11">
        <f t="shared" si="1357"/>
        <v>43253</v>
      </c>
      <c r="I2542" s="11">
        <f t="shared" si="1358"/>
        <v>43283</v>
      </c>
      <c r="J2542" s="26">
        <f t="shared" si="1334"/>
        <v>3.3006506147337245E-3</v>
      </c>
      <c r="K2542" s="11">
        <f t="shared" si="1347"/>
        <v>43346</v>
      </c>
      <c r="L2542" s="11">
        <f t="shared" si="1335"/>
        <v>43346</v>
      </c>
      <c r="M2542" s="1">
        <f t="shared" si="1348"/>
        <v>23</v>
      </c>
      <c r="N2542" s="1">
        <f t="shared" si="1353"/>
        <v>13</v>
      </c>
      <c r="O2542" s="2">
        <f t="shared" si="1336"/>
        <v>1.00186424</v>
      </c>
      <c r="P2542" s="10">
        <f t="shared" si="1363"/>
        <v>1.01260014</v>
      </c>
      <c r="Q2542" s="10">
        <f t="shared" si="1359"/>
        <v>1.5116020884435877</v>
      </c>
      <c r="R2542" s="2">
        <f t="shared" si="1362"/>
        <v>1.5144200699999999</v>
      </c>
      <c r="S2542" s="2">
        <f t="shared" si="1354"/>
        <v>1.4542510099999999</v>
      </c>
      <c r="T2542" s="2">
        <f t="shared" si="1337"/>
        <v>186355.17997366001</v>
      </c>
      <c r="U2542" s="2">
        <f t="shared" si="1338"/>
        <v>1393.4747886300208</v>
      </c>
      <c r="V2542" s="2">
        <f t="shared" si="1339"/>
        <v>64342.373759400594</v>
      </c>
      <c r="W2542" s="2">
        <f t="shared" si="1340"/>
        <v>193880.9752780206</v>
      </c>
      <c r="X2542" s="27">
        <f t="shared" si="1341"/>
        <v>0</v>
      </c>
      <c r="Y2542" s="2">
        <f t="shared" si="1355"/>
        <v>0</v>
      </c>
      <c r="Z2542" s="67">
        <f t="shared" si="1342"/>
        <v>0</v>
      </c>
      <c r="AA2542" s="2">
        <f t="shared" si="1351"/>
        <v>0</v>
      </c>
      <c r="AB2542" s="26">
        <f t="shared" si="1349"/>
        <v>6.7299999999999999E-2</v>
      </c>
      <c r="AC2542" s="27">
        <f t="shared" si="1331"/>
        <v>13</v>
      </c>
      <c r="AD2542" s="27">
        <v>252</v>
      </c>
      <c r="AE2542" s="10">
        <f t="shared" si="1360"/>
        <v>1.0033656399999999</v>
      </c>
      <c r="AF2542" s="2">
        <f t="shared" si="1352"/>
        <v>627.20444792000001</v>
      </c>
      <c r="AG2542" s="2">
        <f t="shared" si="1343"/>
        <v>652.53356563</v>
      </c>
      <c r="AH2542" s="3" t="str">
        <f t="shared" si="1344"/>
        <v>-</v>
      </c>
      <c r="AI2542" s="4" t="str">
        <f t="shared" si="1361"/>
        <v>A+J=</v>
      </c>
      <c r="AJ2542" s="11">
        <f t="shared" si="1350"/>
        <v>43348</v>
      </c>
      <c r="AK2542" s="11"/>
      <c r="AL2542" s="4"/>
      <c r="AM2542" s="1"/>
      <c r="AN2542" s="11"/>
      <c r="AO2542" s="1"/>
      <c r="AP2542" s="1"/>
      <c r="AQ2542" s="1"/>
      <c r="AR2542" s="1"/>
      <c r="AS2542" s="6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</row>
    <row r="2543" spans="1:55" x14ac:dyDescent="0.2">
      <c r="A2543" s="144">
        <f t="shared" si="1345"/>
        <v>43332</v>
      </c>
      <c r="B2543" s="2">
        <f t="shared" si="1332"/>
        <v>194533.5088436506</v>
      </c>
      <c r="C2543" s="2">
        <f t="shared" si="1346"/>
        <v>128145.12672999001</v>
      </c>
      <c r="D2543" s="68">
        <f>SUM(Y2543:Y$2557)</f>
        <v>3067.6316793000001</v>
      </c>
      <c r="E2543" s="68">
        <f t="shared" si="1333"/>
        <v>125077.49505069001</v>
      </c>
      <c r="F2543" s="72">
        <f t="shared" si="1356"/>
        <v>5044.46</v>
      </c>
      <c r="G2543" s="3">
        <f>IF(N2543=1,VLOOKUP(A2542,[1]Plan1!$BG$69:$BI$188,3),G2542)</f>
        <v>5061.1099999999997</v>
      </c>
      <c r="H2543" s="11">
        <f t="shared" si="1357"/>
        <v>43253</v>
      </c>
      <c r="I2543" s="11">
        <f t="shared" si="1358"/>
        <v>43283</v>
      </c>
      <c r="J2543" s="26">
        <f t="shared" si="1334"/>
        <v>3.3006506147337245E-3</v>
      </c>
      <c r="K2543" s="11">
        <f t="shared" si="1347"/>
        <v>43346</v>
      </c>
      <c r="L2543" s="11">
        <f t="shared" si="1335"/>
        <v>43346</v>
      </c>
      <c r="M2543" s="1">
        <f t="shared" si="1348"/>
        <v>23</v>
      </c>
      <c r="N2543" s="1">
        <f t="shared" si="1353"/>
        <v>13</v>
      </c>
      <c r="O2543" s="2">
        <f t="shared" si="1336"/>
        <v>1.00186424</v>
      </c>
      <c r="P2543" s="10">
        <f t="shared" si="1363"/>
        <v>1.01260014</v>
      </c>
      <c r="Q2543" s="10">
        <f t="shared" si="1359"/>
        <v>1.5116020884435877</v>
      </c>
      <c r="R2543" s="2">
        <f t="shared" si="1362"/>
        <v>1.5144200699999999</v>
      </c>
      <c r="S2543" s="2">
        <f t="shared" si="1354"/>
        <v>1.4542510099999999</v>
      </c>
      <c r="T2543" s="2">
        <f t="shared" si="1337"/>
        <v>186355.17997366001</v>
      </c>
      <c r="U2543" s="2">
        <f t="shared" si="1338"/>
        <v>1393.4747886300208</v>
      </c>
      <c r="V2543" s="2">
        <f t="shared" si="1339"/>
        <v>64342.373759400594</v>
      </c>
      <c r="W2543" s="2">
        <f t="shared" si="1340"/>
        <v>193880.9752780206</v>
      </c>
      <c r="X2543" s="27">
        <f t="shared" si="1341"/>
        <v>0</v>
      </c>
      <c r="Y2543" s="2">
        <f t="shared" si="1355"/>
        <v>0</v>
      </c>
      <c r="Z2543" s="67">
        <f t="shared" si="1342"/>
        <v>0</v>
      </c>
      <c r="AA2543" s="2">
        <f t="shared" si="1351"/>
        <v>0</v>
      </c>
      <c r="AB2543" s="26">
        <f t="shared" si="1349"/>
        <v>6.7299999999999999E-2</v>
      </c>
      <c r="AC2543" s="27">
        <f t="shared" si="1331"/>
        <v>13</v>
      </c>
      <c r="AD2543" s="27">
        <v>252</v>
      </c>
      <c r="AE2543" s="10">
        <f t="shared" si="1360"/>
        <v>1.0033656399999999</v>
      </c>
      <c r="AF2543" s="2">
        <f t="shared" si="1352"/>
        <v>627.20444792000001</v>
      </c>
      <c r="AG2543" s="2">
        <f t="shared" si="1343"/>
        <v>652.53356563</v>
      </c>
      <c r="AH2543" s="3" t="str">
        <f t="shared" si="1344"/>
        <v>-</v>
      </c>
      <c r="AI2543" s="4" t="str">
        <f t="shared" si="1361"/>
        <v>A+J=</v>
      </c>
      <c r="AJ2543" s="11">
        <f t="shared" si="1350"/>
        <v>43348</v>
      </c>
      <c r="AK2543" s="11"/>
      <c r="AL2543" s="4"/>
      <c r="AM2543" s="1"/>
      <c r="AN2543" s="11"/>
      <c r="AO2543" s="1"/>
      <c r="AP2543" s="1"/>
      <c r="AQ2543" s="1"/>
      <c r="AR2543" s="1"/>
      <c r="AS2543" s="6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</row>
    <row r="2544" spans="1:55" x14ac:dyDescent="0.2">
      <c r="A2544" s="144">
        <f t="shared" si="1345"/>
        <v>43333</v>
      </c>
      <c r="B2544" s="2">
        <f t="shared" si="1332"/>
        <v>194611.03353923169</v>
      </c>
      <c r="C2544" s="2">
        <f t="shared" si="1346"/>
        <v>128145.12672999001</v>
      </c>
      <c r="D2544" s="68">
        <f>SUM(Y2544:Y$2557)</f>
        <v>3067.6316793000001</v>
      </c>
      <c r="E2544" s="68">
        <f t="shared" si="1333"/>
        <v>125077.49505069001</v>
      </c>
      <c r="F2544" s="72">
        <f t="shared" si="1356"/>
        <v>5044.46</v>
      </c>
      <c r="G2544" s="3">
        <f>IF(N2544=1,VLOOKUP(A2543,[1]Plan1!$BG$69:$BI$188,3),G2543)</f>
        <v>5061.1099999999997</v>
      </c>
      <c r="H2544" s="11">
        <f t="shared" si="1357"/>
        <v>43253</v>
      </c>
      <c r="I2544" s="11">
        <f t="shared" si="1358"/>
        <v>43283</v>
      </c>
      <c r="J2544" s="26">
        <f t="shared" si="1334"/>
        <v>3.3006506147337245E-3</v>
      </c>
      <c r="K2544" s="11">
        <f t="shared" si="1347"/>
        <v>43346</v>
      </c>
      <c r="L2544" s="11">
        <f t="shared" si="1335"/>
        <v>43346</v>
      </c>
      <c r="M2544" s="1">
        <f t="shared" si="1348"/>
        <v>23</v>
      </c>
      <c r="N2544" s="1">
        <f t="shared" si="1353"/>
        <v>14</v>
      </c>
      <c r="O2544" s="2">
        <f t="shared" si="1336"/>
        <v>1.00200779</v>
      </c>
      <c r="P2544" s="10">
        <f t="shared" si="1363"/>
        <v>1.01260014</v>
      </c>
      <c r="Q2544" s="10">
        <f t="shared" si="1359"/>
        <v>1.5116020884435877</v>
      </c>
      <c r="R2544" s="2">
        <f t="shared" si="1362"/>
        <v>1.5146370600000001</v>
      </c>
      <c r="S2544" s="2">
        <f t="shared" si="1354"/>
        <v>1.4542510099999999</v>
      </c>
      <c r="T2544" s="2">
        <f t="shared" si="1337"/>
        <v>186355.17997366001</v>
      </c>
      <c r="U2544" s="2">
        <f t="shared" si="1338"/>
        <v>1393.4747886300208</v>
      </c>
      <c r="V2544" s="2">
        <f t="shared" si="1339"/>
        <v>64369.51432505167</v>
      </c>
      <c r="W2544" s="2">
        <f t="shared" si="1340"/>
        <v>193908.11584367169</v>
      </c>
      <c r="X2544" s="27">
        <f t="shared" si="1341"/>
        <v>0</v>
      </c>
      <c r="Y2544" s="2">
        <f t="shared" si="1355"/>
        <v>0</v>
      </c>
      <c r="Z2544" s="67">
        <f t="shared" si="1342"/>
        <v>0</v>
      </c>
      <c r="AA2544" s="2">
        <f t="shared" si="1351"/>
        <v>0</v>
      </c>
      <c r="AB2544" s="26">
        <f t="shared" si="1349"/>
        <v>6.7299999999999999E-2</v>
      </c>
      <c r="AC2544" s="27">
        <f t="shared" si="1331"/>
        <v>14</v>
      </c>
      <c r="AD2544" s="27">
        <v>252</v>
      </c>
      <c r="AE2544" s="10">
        <f t="shared" si="1360"/>
        <v>1.0036250040000001</v>
      </c>
      <c r="AF2544" s="2">
        <f t="shared" si="1352"/>
        <v>675.53827281999997</v>
      </c>
      <c r="AG2544" s="2">
        <f t="shared" si="1343"/>
        <v>702.91769555999997</v>
      </c>
      <c r="AH2544" s="3" t="str">
        <f t="shared" si="1344"/>
        <v>-</v>
      </c>
      <c r="AI2544" s="4" t="str">
        <f t="shared" si="1361"/>
        <v>A+J=</v>
      </c>
      <c r="AJ2544" s="11">
        <f t="shared" si="1350"/>
        <v>43348</v>
      </c>
      <c r="AK2544" s="11"/>
      <c r="AL2544" s="4"/>
      <c r="AM2544" s="1"/>
      <c r="AN2544" s="11"/>
      <c r="AO2544" s="1"/>
      <c r="AP2544" s="1"/>
      <c r="AQ2544" s="1"/>
      <c r="AR2544" s="1"/>
      <c r="AS2544" s="6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</row>
    <row r="2545" spans="1:55" x14ac:dyDescent="0.2">
      <c r="A2545" s="144">
        <f t="shared" si="1345"/>
        <v>43334</v>
      </c>
      <c r="B2545" s="2">
        <f t="shared" si="1332"/>
        <v>194688.5890739476</v>
      </c>
      <c r="C2545" s="2">
        <f t="shared" si="1346"/>
        <v>128145.12672999001</v>
      </c>
      <c r="D2545" s="68">
        <f>SUM(Y2545:Y$2557)</f>
        <v>3067.6316793000001</v>
      </c>
      <c r="E2545" s="68">
        <f t="shared" si="1333"/>
        <v>125077.49505069001</v>
      </c>
      <c r="F2545" s="72">
        <f t="shared" si="1356"/>
        <v>5044.46</v>
      </c>
      <c r="G2545" s="3">
        <f>IF(N2545=1,VLOOKUP(A2544,[1]Plan1!$BG$69:$BI$188,3),G2544)</f>
        <v>5061.1099999999997</v>
      </c>
      <c r="H2545" s="11">
        <f t="shared" si="1357"/>
        <v>43253</v>
      </c>
      <c r="I2545" s="11">
        <f t="shared" si="1358"/>
        <v>43283</v>
      </c>
      <c r="J2545" s="26">
        <f t="shared" si="1334"/>
        <v>3.3006506147337245E-3</v>
      </c>
      <c r="K2545" s="11">
        <f t="shared" si="1347"/>
        <v>43346</v>
      </c>
      <c r="L2545" s="11">
        <f t="shared" si="1335"/>
        <v>43346</v>
      </c>
      <c r="M2545" s="1">
        <f t="shared" si="1348"/>
        <v>23</v>
      </c>
      <c r="N2545" s="1">
        <f t="shared" si="1353"/>
        <v>15</v>
      </c>
      <c r="O2545" s="2">
        <f t="shared" si="1336"/>
        <v>1.00215136</v>
      </c>
      <c r="P2545" s="10">
        <f t="shared" si="1363"/>
        <v>1.01260014</v>
      </c>
      <c r="Q2545" s="10">
        <f t="shared" si="1359"/>
        <v>1.5116020884435877</v>
      </c>
      <c r="R2545" s="2">
        <f t="shared" si="1362"/>
        <v>1.5148540800000001</v>
      </c>
      <c r="S2545" s="2">
        <f t="shared" si="1354"/>
        <v>1.4542510099999999</v>
      </c>
      <c r="T2545" s="2">
        <f t="shared" si="1337"/>
        <v>186355.17997366001</v>
      </c>
      <c r="U2545" s="2">
        <f t="shared" si="1338"/>
        <v>1393.4747886300208</v>
      </c>
      <c r="V2545" s="2">
        <f t="shared" si="1339"/>
        <v>64396.658643027571</v>
      </c>
      <c r="W2545" s="2">
        <f t="shared" si="1340"/>
        <v>193935.2601616476</v>
      </c>
      <c r="X2545" s="27">
        <f t="shared" si="1341"/>
        <v>0</v>
      </c>
      <c r="Y2545" s="2">
        <f t="shared" si="1355"/>
        <v>0</v>
      </c>
      <c r="Z2545" s="67">
        <f t="shared" si="1342"/>
        <v>0</v>
      </c>
      <c r="AA2545" s="2">
        <f t="shared" si="1351"/>
        <v>0</v>
      </c>
      <c r="AB2545" s="26">
        <f t="shared" si="1349"/>
        <v>6.7299999999999999E-2</v>
      </c>
      <c r="AC2545" s="27">
        <f t="shared" si="1331"/>
        <v>15</v>
      </c>
      <c r="AD2545" s="27">
        <v>252</v>
      </c>
      <c r="AE2545" s="10">
        <f t="shared" si="1360"/>
        <v>1.003884435</v>
      </c>
      <c r="AF2545" s="2">
        <f t="shared" si="1352"/>
        <v>723.88458351999998</v>
      </c>
      <c r="AG2545" s="2">
        <f t="shared" si="1343"/>
        <v>753.32891229999996</v>
      </c>
      <c r="AH2545" s="3" t="str">
        <f t="shared" si="1344"/>
        <v>-</v>
      </c>
      <c r="AI2545" s="4" t="str">
        <f t="shared" si="1361"/>
        <v>A+J=</v>
      </c>
      <c r="AJ2545" s="11">
        <f t="shared" si="1350"/>
        <v>43348</v>
      </c>
      <c r="AK2545" s="11"/>
      <c r="AL2545" s="4"/>
      <c r="AM2545" s="1"/>
      <c r="AN2545" s="11"/>
      <c r="AO2545" s="1"/>
      <c r="AP2545" s="1"/>
      <c r="AQ2545" s="1"/>
      <c r="AR2545" s="1"/>
      <c r="AS2545" s="6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</row>
    <row r="2546" spans="1:55" x14ac:dyDescent="0.2">
      <c r="A2546" s="144">
        <f t="shared" si="1345"/>
        <v>43335</v>
      </c>
      <c r="B2546" s="2">
        <f t="shared" si="1332"/>
        <v>194766.17565013832</v>
      </c>
      <c r="C2546" s="2">
        <f t="shared" si="1346"/>
        <v>128145.12672999001</v>
      </c>
      <c r="D2546" s="68">
        <f>SUM(Y2546:Y$2557)</f>
        <v>3067.6316793000001</v>
      </c>
      <c r="E2546" s="68">
        <f t="shared" si="1333"/>
        <v>125077.49505069001</v>
      </c>
      <c r="F2546" s="72">
        <f t="shared" si="1356"/>
        <v>5044.46</v>
      </c>
      <c r="G2546" s="3">
        <f>IF(N2546=1,VLOOKUP(A2545,[1]Plan1!$BG$69:$BI$188,3),G2545)</f>
        <v>5061.1099999999997</v>
      </c>
      <c r="H2546" s="11">
        <f t="shared" si="1357"/>
        <v>43253</v>
      </c>
      <c r="I2546" s="11">
        <f t="shared" si="1358"/>
        <v>43283</v>
      </c>
      <c r="J2546" s="26">
        <f t="shared" si="1334"/>
        <v>3.3006506147337245E-3</v>
      </c>
      <c r="K2546" s="11">
        <f t="shared" si="1347"/>
        <v>43346</v>
      </c>
      <c r="L2546" s="11">
        <f t="shared" si="1335"/>
        <v>43346</v>
      </c>
      <c r="M2546" s="1">
        <f t="shared" si="1348"/>
        <v>23</v>
      </c>
      <c r="N2546" s="1">
        <f t="shared" si="1353"/>
        <v>16</v>
      </c>
      <c r="O2546" s="2">
        <f t="shared" si="1336"/>
        <v>1.00229495</v>
      </c>
      <c r="P2546" s="10">
        <f t="shared" si="1363"/>
        <v>1.01260014</v>
      </c>
      <c r="Q2546" s="10">
        <f t="shared" si="1359"/>
        <v>1.5116020884435877</v>
      </c>
      <c r="R2546" s="2">
        <f t="shared" si="1362"/>
        <v>1.5150711299999999</v>
      </c>
      <c r="S2546" s="2">
        <f t="shared" si="1354"/>
        <v>1.4542510099999999</v>
      </c>
      <c r="T2546" s="2">
        <f t="shared" si="1337"/>
        <v>186355.17997366001</v>
      </c>
      <c r="U2546" s="2">
        <f t="shared" si="1338"/>
        <v>1393.4747886300208</v>
      </c>
      <c r="V2546" s="2">
        <f t="shared" si="1339"/>
        <v>64423.806713328297</v>
      </c>
      <c r="W2546" s="2">
        <f t="shared" si="1340"/>
        <v>193962.40823194833</v>
      </c>
      <c r="X2546" s="27">
        <f t="shared" si="1341"/>
        <v>0</v>
      </c>
      <c r="Y2546" s="2">
        <f t="shared" si="1355"/>
        <v>0</v>
      </c>
      <c r="Z2546" s="67">
        <f t="shared" si="1342"/>
        <v>0</v>
      </c>
      <c r="AA2546" s="2">
        <f t="shared" si="1351"/>
        <v>0</v>
      </c>
      <c r="AB2546" s="26">
        <f t="shared" si="1349"/>
        <v>6.7299999999999999E-2</v>
      </c>
      <c r="AC2546" s="27">
        <f t="shared" si="1331"/>
        <v>16</v>
      </c>
      <c r="AD2546" s="27">
        <v>252</v>
      </c>
      <c r="AE2546" s="10">
        <f t="shared" si="1360"/>
        <v>1.004143934</v>
      </c>
      <c r="AF2546" s="2">
        <f t="shared" si="1352"/>
        <v>772.24356636000005</v>
      </c>
      <c r="AG2546" s="2">
        <f t="shared" si="1343"/>
        <v>803.76741818999994</v>
      </c>
      <c r="AH2546" s="3" t="str">
        <f t="shared" si="1344"/>
        <v>-</v>
      </c>
      <c r="AI2546" s="4" t="str">
        <f t="shared" si="1361"/>
        <v>A+J=</v>
      </c>
      <c r="AJ2546" s="11">
        <f t="shared" si="1350"/>
        <v>43348</v>
      </c>
      <c r="AK2546" s="11"/>
      <c r="AL2546" s="4"/>
      <c r="AM2546" s="1"/>
      <c r="AN2546" s="11"/>
      <c r="AO2546" s="1"/>
      <c r="AP2546" s="1"/>
      <c r="AQ2546" s="1"/>
      <c r="AR2546" s="1"/>
      <c r="AS2546" s="6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</row>
    <row r="2547" spans="1:55" x14ac:dyDescent="0.2">
      <c r="A2547" s="144">
        <f t="shared" si="1345"/>
        <v>43336</v>
      </c>
      <c r="B2547" s="2">
        <f t="shared" si="1332"/>
        <v>194843.79414455887</v>
      </c>
      <c r="C2547" s="2">
        <f t="shared" si="1346"/>
        <v>128145.12672999001</v>
      </c>
      <c r="D2547" s="68">
        <f>SUM(Y2547:Y$2557)</f>
        <v>3067.6316793000001</v>
      </c>
      <c r="E2547" s="68">
        <f t="shared" si="1333"/>
        <v>125077.49505069001</v>
      </c>
      <c r="F2547" s="72">
        <f t="shared" si="1356"/>
        <v>5044.46</v>
      </c>
      <c r="G2547" s="3">
        <f>IF(N2547=1,VLOOKUP(A2546,[1]Plan1!$BG$69:$BI$188,3),G2546)</f>
        <v>5061.1099999999997</v>
      </c>
      <c r="H2547" s="11">
        <f t="shared" si="1357"/>
        <v>43253</v>
      </c>
      <c r="I2547" s="11">
        <f t="shared" si="1358"/>
        <v>43283</v>
      </c>
      <c r="J2547" s="26">
        <f t="shared" si="1334"/>
        <v>3.3006506147337245E-3</v>
      </c>
      <c r="K2547" s="11">
        <f t="shared" si="1347"/>
        <v>43346</v>
      </c>
      <c r="L2547" s="11">
        <f t="shared" si="1335"/>
        <v>43346</v>
      </c>
      <c r="M2547" s="1">
        <f t="shared" si="1348"/>
        <v>23</v>
      </c>
      <c r="N2547" s="1">
        <f t="shared" si="1353"/>
        <v>17</v>
      </c>
      <c r="O2547" s="2">
        <f t="shared" si="1336"/>
        <v>1.0024385600000001</v>
      </c>
      <c r="P2547" s="10">
        <f t="shared" si="1363"/>
        <v>1.01260014</v>
      </c>
      <c r="Q2547" s="10">
        <f t="shared" si="1359"/>
        <v>1.5116020884435877</v>
      </c>
      <c r="R2547" s="2">
        <f t="shared" si="1362"/>
        <v>1.51528822</v>
      </c>
      <c r="S2547" s="2">
        <f t="shared" si="1354"/>
        <v>1.4542510099999999</v>
      </c>
      <c r="T2547" s="2">
        <f t="shared" si="1337"/>
        <v>186355.17997366001</v>
      </c>
      <c r="U2547" s="2">
        <f t="shared" si="1338"/>
        <v>1393.4747886300208</v>
      </c>
      <c r="V2547" s="2">
        <f t="shared" si="1339"/>
        <v>64450.959786728861</v>
      </c>
      <c r="W2547" s="2">
        <f t="shared" si="1340"/>
        <v>193989.56130534888</v>
      </c>
      <c r="X2547" s="27">
        <f t="shared" si="1341"/>
        <v>0</v>
      </c>
      <c r="Y2547" s="2">
        <f t="shared" si="1355"/>
        <v>0</v>
      </c>
      <c r="Z2547" s="67">
        <f t="shared" si="1342"/>
        <v>0</v>
      </c>
      <c r="AA2547" s="2">
        <f t="shared" si="1351"/>
        <v>0</v>
      </c>
      <c r="AB2547" s="26">
        <f t="shared" si="1349"/>
        <v>6.7299999999999999E-2</v>
      </c>
      <c r="AC2547" s="27">
        <f t="shared" si="1331"/>
        <v>17</v>
      </c>
      <c r="AD2547" s="27">
        <v>252</v>
      </c>
      <c r="AE2547" s="10">
        <f t="shared" si="1360"/>
        <v>1.0044034989999999</v>
      </c>
      <c r="AF2547" s="2">
        <f t="shared" si="1352"/>
        <v>820.61484865</v>
      </c>
      <c r="AG2547" s="2">
        <f t="shared" si="1343"/>
        <v>854.23283920999995</v>
      </c>
      <c r="AH2547" s="3" t="str">
        <f t="shared" si="1344"/>
        <v>-</v>
      </c>
      <c r="AI2547" s="4" t="str">
        <f t="shared" si="1361"/>
        <v>A+J=</v>
      </c>
      <c r="AJ2547" s="11">
        <f t="shared" si="1350"/>
        <v>43348</v>
      </c>
      <c r="AK2547" s="11"/>
      <c r="AL2547" s="4"/>
      <c r="AM2547" s="1"/>
      <c r="AN2547" s="11"/>
      <c r="AO2547" s="1"/>
      <c r="AP2547" s="1"/>
      <c r="AQ2547" s="1"/>
      <c r="AR2547" s="1"/>
      <c r="AS2547" s="6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</row>
    <row r="2548" spans="1:55" x14ac:dyDescent="0.2">
      <c r="A2548" s="144">
        <f t="shared" si="1345"/>
        <v>43337</v>
      </c>
      <c r="B2548" s="2">
        <f t="shared" si="1332"/>
        <v>194921.44224729936</v>
      </c>
      <c r="C2548" s="2">
        <f t="shared" si="1346"/>
        <v>128145.12672999001</v>
      </c>
      <c r="D2548" s="68">
        <f>SUM(Y2548:Y$2557)</f>
        <v>3067.6316793000001</v>
      </c>
      <c r="E2548" s="68">
        <f t="shared" si="1333"/>
        <v>125077.49505069001</v>
      </c>
      <c r="F2548" s="72">
        <f t="shared" si="1356"/>
        <v>5044.46</v>
      </c>
      <c r="G2548" s="3">
        <f>IF(N2548=1,VLOOKUP(A2547,[1]Plan1!$BG$69:$BI$188,3),G2547)</f>
        <v>5061.1099999999997</v>
      </c>
      <c r="H2548" s="11">
        <f t="shared" si="1357"/>
        <v>43253</v>
      </c>
      <c r="I2548" s="11">
        <f t="shared" si="1358"/>
        <v>43283</v>
      </c>
      <c r="J2548" s="26">
        <f t="shared" si="1334"/>
        <v>3.3006506147337245E-3</v>
      </c>
      <c r="K2548" s="11">
        <f t="shared" si="1347"/>
        <v>43346</v>
      </c>
      <c r="L2548" s="11">
        <f t="shared" si="1335"/>
        <v>43346</v>
      </c>
      <c r="M2548" s="1">
        <f t="shared" si="1348"/>
        <v>23</v>
      </c>
      <c r="N2548" s="1">
        <f t="shared" si="1353"/>
        <v>18</v>
      </c>
      <c r="O2548" s="2">
        <f t="shared" si="1336"/>
        <v>1.00258219</v>
      </c>
      <c r="P2548" s="10">
        <f t="shared" si="1363"/>
        <v>1.01260014</v>
      </c>
      <c r="Q2548" s="10">
        <f t="shared" si="1359"/>
        <v>1.5116020884435877</v>
      </c>
      <c r="R2548" s="2">
        <f t="shared" si="1362"/>
        <v>1.5155053300000001</v>
      </c>
      <c r="S2548" s="2">
        <f t="shared" si="1354"/>
        <v>1.4542510099999999</v>
      </c>
      <c r="T2548" s="2">
        <f t="shared" si="1337"/>
        <v>186355.17997366001</v>
      </c>
      <c r="U2548" s="2">
        <f t="shared" si="1338"/>
        <v>1393.4747886300208</v>
      </c>
      <c r="V2548" s="2">
        <f t="shared" si="1339"/>
        <v>64478.115361679331</v>
      </c>
      <c r="W2548" s="2">
        <f t="shared" si="1340"/>
        <v>194016.71688029935</v>
      </c>
      <c r="X2548" s="27">
        <f t="shared" si="1341"/>
        <v>0</v>
      </c>
      <c r="Y2548" s="2">
        <f t="shared" si="1355"/>
        <v>0</v>
      </c>
      <c r="Z2548" s="67">
        <f t="shared" si="1342"/>
        <v>0</v>
      </c>
      <c r="AA2548" s="2">
        <f t="shared" si="1351"/>
        <v>0</v>
      </c>
      <c r="AB2548" s="26">
        <f t="shared" si="1349"/>
        <v>6.7299999999999999E-2</v>
      </c>
      <c r="AC2548" s="27">
        <f t="shared" si="1331"/>
        <v>18</v>
      </c>
      <c r="AD2548" s="27">
        <v>252</v>
      </c>
      <c r="AE2548" s="10">
        <f t="shared" si="1360"/>
        <v>1.004663131</v>
      </c>
      <c r="AF2548" s="2">
        <f t="shared" si="1352"/>
        <v>868.99861673999999</v>
      </c>
      <c r="AG2548" s="2">
        <f t="shared" si="1343"/>
        <v>904.72536700000001</v>
      </c>
      <c r="AH2548" s="3" t="str">
        <f t="shared" si="1344"/>
        <v>-</v>
      </c>
      <c r="AI2548" s="4" t="str">
        <f t="shared" si="1361"/>
        <v>A+J=</v>
      </c>
      <c r="AJ2548" s="11">
        <f t="shared" si="1350"/>
        <v>43348</v>
      </c>
      <c r="AK2548" s="11"/>
      <c r="AL2548" s="4"/>
      <c r="AM2548" s="1"/>
      <c r="AN2548" s="11"/>
      <c r="AO2548" s="1"/>
      <c r="AP2548" s="1"/>
      <c r="AQ2548" s="1"/>
      <c r="AR2548" s="1"/>
      <c r="AS2548" s="6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</row>
    <row r="2549" spans="1:55" x14ac:dyDescent="0.2">
      <c r="A2549" s="144">
        <f t="shared" si="1345"/>
        <v>43338</v>
      </c>
      <c r="B2549" s="2">
        <f t="shared" si="1332"/>
        <v>194921.44224729936</v>
      </c>
      <c r="C2549" s="2">
        <f t="shared" si="1346"/>
        <v>128145.12672999001</v>
      </c>
      <c r="D2549" s="68">
        <f>SUM(Y2549:Y$2557)</f>
        <v>3067.6316793000001</v>
      </c>
      <c r="E2549" s="68">
        <f t="shared" si="1333"/>
        <v>125077.49505069001</v>
      </c>
      <c r="F2549" s="72">
        <f t="shared" si="1356"/>
        <v>5044.46</v>
      </c>
      <c r="G2549" s="3">
        <f>IF(N2549=1,VLOOKUP(A2548,[1]Plan1!$BG$69:$BI$188,3),G2548)</f>
        <v>5061.1099999999997</v>
      </c>
      <c r="H2549" s="11">
        <f t="shared" si="1357"/>
        <v>43253</v>
      </c>
      <c r="I2549" s="11">
        <f t="shared" si="1358"/>
        <v>43283</v>
      </c>
      <c r="J2549" s="26">
        <f t="shared" si="1334"/>
        <v>3.3006506147337245E-3</v>
      </c>
      <c r="K2549" s="11">
        <f t="shared" si="1347"/>
        <v>43346</v>
      </c>
      <c r="L2549" s="11">
        <f t="shared" si="1335"/>
        <v>43346</v>
      </c>
      <c r="M2549" s="1">
        <f t="shared" si="1348"/>
        <v>23</v>
      </c>
      <c r="N2549" s="1">
        <f t="shared" si="1353"/>
        <v>18</v>
      </c>
      <c r="O2549" s="2">
        <f t="shared" si="1336"/>
        <v>1.00258219</v>
      </c>
      <c r="P2549" s="10">
        <f t="shared" si="1363"/>
        <v>1.01260014</v>
      </c>
      <c r="Q2549" s="10">
        <f t="shared" si="1359"/>
        <v>1.5116020884435877</v>
      </c>
      <c r="R2549" s="2">
        <f t="shared" si="1362"/>
        <v>1.5155053300000001</v>
      </c>
      <c r="S2549" s="2">
        <f t="shared" si="1354"/>
        <v>1.4542510099999999</v>
      </c>
      <c r="T2549" s="2">
        <f t="shared" si="1337"/>
        <v>186355.17997366001</v>
      </c>
      <c r="U2549" s="2">
        <f t="shared" si="1338"/>
        <v>1393.4747886300208</v>
      </c>
      <c r="V2549" s="2">
        <f t="shared" si="1339"/>
        <v>64478.115361679331</v>
      </c>
      <c r="W2549" s="2">
        <f t="shared" si="1340"/>
        <v>194016.71688029935</v>
      </c>
      <c r="X2549" s="27">
        <f t="shared" si="1341"/>
        <v>0</v>
      </c>
      <c r="Y2549" s="2">
        <f t="shared" si="1355"/>
        <v>0</v>
      </c>
      <c r="Z2549" s="67">
        <f t="shared" si="1342"/>
        <v>0</v>
      </c>
      <c r="AA2549" s="2">
        <f t="shared" si="1351"/>
        <v>0</v>
      </c>
      <c r="AB2549" s="26">
        <f t="shared" si="1349"/>
        <v>6.7299999999999999E-2</v>
      </c>
      <c r="AC2549" s="27">
        <f t="shared" si="1331"/>
        <v>18</v>
      </c>
      <c r="AD2549" s="27">
        <v>252</v>
      </c>
      <c r="AE2549" s="10">
        <f t="shared" si="1360"/>
        <v>1.004663131</v>
      </c>
      <c r="AF2549" s="2">
        <f t="shared" si="1352"/>
        <v>868.99861673999999</v>
      </c>
      <c r="AG2549" s="2">
        <f t="shared" si="1343"/>
        <v>904.72536700000001</v>
      </c>
      <c r="AH2549" s="3" t="str">
        <f t="shared" si="1344"/>
        <v>-</v>
      </c>
      <c r="AI2549" s="4" t="str">
        <f t="shared" si="1361"/>
        <v>A+J=</v>
      </c>
      <c r="AJ2549" s="11">
        <f t="shared" si="1350"/>
        <v>43348</v>
      </c>
      <c r="AK2549" s="11"/>
      <c r="AL2549" s="4"/>
      <c r="AM2549" s="1"/>
      <c r="AN2549" s="11"/>
      <c r="AO2549" s="1"/>
      <c r="AP2549" s="1"/>
      <c r="AQ2549" s="1"/>
      <c r="AR2549" s="1"/>
      <c r="AS2549" s="6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</row>
    <row r="2550" spans="1:55" x14ac:dyDescent="0.2">
      <c r="A2550" s="144">
        <f t="shared" si="1345"/>
        <v>43339</v>
      </c>
      <c r="B2550" s="2">
        <f t="shared" si="1332"/>
        <v>194921.44224729936</v>
      </c>
      <c r="C2550" s="2">
        <f t="shared" si="1346"/>
        <v>128145.12672999001</v>
      </c>
      <c r="D2550" s="68">
        <f>SUM(Y2550:Y$2557)</f>
        <v>3067.6316793000001</v>
      </c>
      <c r="E2550" s="68">
        <f t="shared" si="1333"/>
        <v>125077.49505069001</v>
      </c>
      <c r="F2550" s="72">
        <f t="shared" si="1356"/>
        <v>5044.46</v>
      </c>
      <c r="G2550" s="3">
        <f>IF(N2550=1,VLOOKUP(A2549,[1]Plan1!$BG$69:$BI$188,3),G2549)</f>
        <v>5061.1099999999997</v>
      </c>
      <c r="H2550" s="11">
        <f t="shared" si="1357"/>
        <v>43253</v>
      </c>
      <c r="I2550" s="11">
        <f t="shared" si="1358"/>
        <v>43283</v>
      </c>
      <c r="J2550" s="26">
        <f t="shared" si="1334"/>
        <v>3.3006506147337245E-3</v>
      </c>
      <c r="K2550" s="11">
        <f t="shared" si="1347"/>
        <v>43346</v>
      </c>
      <c r="L2550" s="11">
        <f t="shared" si="1335"/>
        <v>43346</v>
      </c>
      <c r="M2550" s="1">
        <f t="shared" si="1348"/>
        <v>23</v>
      </c>
      <c r="N2550" s="1">
        <f t="shared" si="1353"/>
        <v>18</v>
      </c>
      <c r="O2550" s="2">
        <f t="shared" si="1336"/>
        <v>1.00258219</v>
      </c>
      <c r="P2550" s="10">
        <f t="shared" si="1363"/>
        <v>1.01260014</v>
      </c>
      <c r="Q2550" s="10">
        <f t="shared" si="1359"/>
        <v>1.5116020884435877</v>
      </c>
      <c r="R2550" s="2">
        <f t="shared" si="1362"/>
        <v>1.5155053300000001</v>
      </c>
      <c r="S2550" s="2">
        <f t="shared" si="1354"/>
        <v>1.4542510099999999</v>
      </c>
      <c r="T2550" s="2">
        <f t="shared" si="1337"/>
        <v>186355.17997366001</v>
      </c>
      <c r="U2550" s="2">
        <f t="shared" si="1338"/>
        <v>1393.4747886300208</v>
      </c>
      <c r="V2550" s="2">
        <f t="shared" si="1339"/>
        <v>64478.115361679331</v>
      </c>
      <c r="W2550" s="2">
        <f t="shared" si="1340"/>
        <v>194016.71688029935</v>
      </c>
      <c r="X2550" s="27">
        <f t="shared" si="1341"/>
        <v>0</v>
      </c>
      <c r="Y2550" s="2">
        <f t="shared" si="1355"/>
        <v>0</v>
      </c>
      <c r="Z2550" s="67">
        <f t="shared" si="1342"/>
        <v>0</v>
      </c>
      <c r="AA2550" s="2">
        <f t="shared" si="1351"/>
        <v>0</v>
      </c>
      <c r="AB2550" s="26">
        <f t="shared" si="1349"/>
        <v>6.7299999999999999E-2</v>
      </c>
      <c r="AC2550" s="27">
        <f t="shared" si="1331"/>
        <v>18</v>
      </c>
      <c r="AD2550" s="27">
        <v>252</v>
      </c>
      <c r="AE2550" s="10">
        <f t="shared" si="1360"/>
        <v>1.004663131</v>
      </c>
      <c r="AF2550" s="2">
        <f t="shared" si="1352"/>
        <v>868.99861673999999</v>
      </c>
      <c r="AG2550" s="2">
        <f t="shared" si="1343"/>
        <v>904.72536700000001</v>
      </c>
      <c r="AH2550" s="3" t="str">
        <f t="shared" si="1344"/>
        <v>-</v>
      </c>
      <c r="AI2550" s="4" t="str">
        <f t="shared" si="1361"/>
        <v>A+J=</v>
      </c>
      <c r="AJ2550" s="11">
        <f t="shared" si="1350"/>
        <v>43348</v>
      </c>
      <c r="AK2550" s="11"/>
      <c r="AL2550" s="4"/>
      <c r="AM2550" s="1"/>
      <c r="AN2550" s="11"/>
      <c r="AO2550" s="1"/>
      <c r="AP2550" s="1"/>
      <c r="AQ2550" s="1"/>
      <c r="AR2550" s="1"/>
      <c r="AS2550" s="6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</row>
    <row r="2551" spans="1:55" x14ac:dyDescent="0.2">
      <c r="A2551" s="144">
        <f t="shared" si="1345"/>
        <v>43340</v>
      </c>
      <c r="B2551" s="2">
        <f t="shared" si="1332"/>
        <v>194999.12141672464</v>
      </c>
      <c r="C2551" s="2">
        <f t="shared" si="1346"/>
        <v>128145.12672999001</v>
      </c>
      <c r="D2551" s="68">
        <f>SUM(Y2551:Y$2557)</f>
        <v>3067.6316793000001</v>
      </c>
      <c r="E2551" s="68">
        <f t="shared" si="1333"/>
        <v>125077.49505069001</v>
      </c>
      <c r="F2551" s="72">
        <f t="shared" si="1356"/>
        <v>5044.46</v>
      </c>
      <c r="G2551" s="3">
        <f>IF(N2551=1,VLOOKUP(A2550,[1]Plan1!$BG$69:$BI$188,3),G2550)</f>
        <v>5061.1099999999997</v>
      </c>
      <c r="H2551" s="11">
        <f t="shared" si="1357"/>
        <v>43253</v>
      </c>
      <c r="I2551" s="11">
        <f t="shared" si="1358"/>
        <v>43283</v>
      </c>
      <c r="J2551" s="26">
        <f t="shared" si="1334"/>
        <v>3.3006506147337245E-3</v>
      </c>
      <c r="K2551" s="11">
        <f t="shared" si="1347"/>
        <v>43346</v>
      </c>
      <c r="L2551" s="11">
        <f t="shared" si="1335"/>
        <v>43346</v>
      </c>
      <c r="M2551" s="1">
        <f t="shared" si="1348"/>
        <v>23</v>
      </c>
      <c r="N2551" s="1">
        <f t="shared" si="1353"/>
        <v>19</v>
      </c>
      <c r="O2551" s="2">
        <f t="shared" si="1336"/>
        <v>1.0027258400000001</v>
      </c>
      <c r="P2551" s="10">
        <f t="shared" si="1363"/>
        <v>1.01260014</v>
      </c>
      <c r="Q2551" s="10">
        <f t="shared" si="1359"/>
        <v>1.5116020884435877</v>
      </c>
      <c r="R2551" s="2">
        <f t="shared" si="1362"/>
        <v>1.51572247</v>
      </c>
      <c r="S2551" s="2">
        <f t="shared" si="1354"/>
        <v>1.4542510099999999</v>
      </c>
      <c r="T2551" s="2">
        <f t="shared" si="1337"/>
        <v>186355.17997366001</v>
      </c>
      <c r="U2551" s="2">
        <f t="shared" si="1338"/>
        <v>1393.4747886300208</v>
      </c>
      <c r="V2551" s="2">
        <f t="shared" si="1339"/>
        <v>64505.274688954632</v>
      </c>
      <c r="W2551" s="2">
        <f t="shared" si="1340"/>
        <v>194043.87620757465</v>
      </c>
      <c r="X2551" s="27">
        <f t="shared" si="1341"/>
        <v>0</v>
      </c>
      <c r="Y2551" s="2">
        <f t="shared" si="1355"/>
        <v>0</v>
      </c>
      <c r="Z2551" s="67">
        <f t="shared" si="1342"/>
        <v>0</v>
      </c>
      <c r="AA2551" s="2">
        <f t="shared" si="1351"/>
        <v>0</v>
      </c>
      <c r="AB2551" s="26">
        <f t="shared" si="1349"/>
        <v>6.7299999999999999E-2</v>
      </c>
      <c r="AC2551" s="27">
        <f t="shared" si="1331"/>
        <v>19</v>
      </c>
      <c r="AD2551" s="27">
        <v>252</v>
      </c>
      <c r="AE2551" s="10">
        <f t="shared" si="1360"/>
        <v>1.004922831</v>
      </c>
      <c r="AF2551" s="2">
        <f t="shared" si="1352"/>
        <v>917.39505698000005</v>
      </c>
      <c r="AG2551" s="2">
        <f t="shared" si="1343"/>
        <v>955.24520915000005</v>
      </c>
      <c r="AH2551" s="3" t="str">
        <f t="shared" si="1344"/>
        <v>-</v>
      </c>
      <c r="AI2551" s="4" t="str">
        <f t="shared" si="1361"/>
        <v>A+J=</v>
      </c>
      <c r="AJ2551" s="11">
        <f t="shared" si="1350"/>
        <v>43348</v>
      </c>
      <c r="AK2551" s="11"/>
      <c r="AL2551" s="4"/>
      <c r="AM2551" s="1"/>
      <c r="AN2551" s="11"/>
      <c r="AO2551" s="1"/>
      <c r="AP2551" s="1"/>
      <c r="AQ2551" s="1"/>
      <c r="AR2551" s="1"/>
      <c r="AS2551" s="6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</row>
    <row r="2552" spans="1:55" x14ac:dyDescent="0.2">
      <c r="A2552" s="144">
        <f t="shared" si="1345"/>
        <v>43341</v>
      </c>
      <c r="B2552" s="2">
        <f t="shared" si="1332"/>
        <v>195076.83127316483</v>
      </c>
      <c r="C2552" s="2">
        <f t="shared" si="1346"/>
        <v>128145.12672999001</v>
      </c>
      <c r="D2552" s="68">
        <f>SUM(Y2552:Y$2557)</f>
        <v>3067.6316793000001</v>
      </c>
      <c r="E2552" s="68">
        <f t="shared" si="1333"/>
        <v>125077.49505069001</v>
      </c>
      <c r="F2552" s="72">
        <f t="shared" si="1356"/>
        <v>5044.46</v>
      </c>
      <c r="G2552" s="3">
        <f>IF(N2552=1,VLOOKUP(A2551,[1]Plan1!$BG$69:$BI$188,3),G2551)</f>
        <v>5061.1099999999997</v>
      </c>
      <c r="H2552" s="11">
        <f t="shared" si="1357"/>
        <v>43253</v>
      </c>
      <c r="I2552" s="11">
        <f t="shared" si="1358"/>
        <v>43283</v>
      </c>
      <c r="J2552" s="26">
        <f t="shared" si="1334"/>
        <v>3.3006506147337245E-3</v>
      </c>
      <c r="K2552" s="11">
        <f t="shared" si="1347"/>
        <v>43346</v>
      </c>
      <c r="L2552" s="11">
        <f t="shared" si="1335"/>
        <v>43346</v>
      </c>
      <c r="M2552" s="1">
        <f t="shared" si="1348"/>
        <v>23</v>
      </c>
      <c r="N2552" s="1">
        <f t="shared" si="1353"/>
        <v>20</v>
      </c>
      <c r="O2552" s="2">
        <f t="shared" si="1336"/>
        <v>1.00286951</v>
      </c>
      <c r="P2552" s="10">
        <f t="shared" si="1363"/>
        <v>1.01260014</v>
      </c>
      <c r="Q2552" s="10">
        <f t="shared" si="1359"/>
        <v>1.5116020884435877</v>
      </c>
      <c r="R2552" s="2">
        <f t="shared" si="1362"/>
        <v>1.51593964</v>
      </c>
      <c r="S2552" s="2">
        <f t="shared" si="1354"/>
        <v>1.4542510099999999</v>
      </c>
      <c r="T2552" s="2">
        <f t="shared" si="1337"/>
        <v>186355.17997366001</v>
      </c>
      <c r="U2552" s="2">
        <f t="shared" si="1338"/>
        <v>1393.4747886300208</v>
      </c>
      <c r="V2552" s="2">
        <f t="shared" si="1339"/>
        <v>64532.437768554788</v>
      </c>
      <c r="W2552" s="2">
        <f t="shared" si="1340"/>
        <v>194071.03928717482</v>
      </c>
      <c r="X2552" s="27">
        <f t="shared" si="1341"/>
        <v>0</v>
      </c>
      <c r="Y2552" s="2">
        <f t="shared" si="1355"/>
        <v>0</v>
      </c>
      <c r="Z2552" s="67">
        <f t="shared" si="1342"/>
        <v>0</v>
      </c>
      <c r="AA2552" s="2">
        <f t="shared" si="1351"/>
        <v>0</v>
      </c>
      <c r="AB2552" s="26">
        <f t="shared" si="1349"/>
        <v>6.7299999999999999E-2</v>
      </c>
      <c r="AC2552" s="27">
        <f t="shared" si="1331"/>
        <v>20</v>
      </c>
      <c r="AD2552" s="27">
        <v>252</v>
      </c>
      <c r="AE2552" s="10">
        <f t="shared" si="1360"/>
        <v>1.0051825969999999</v>
      </c>
      <c r="AF2552" s="2">
        <f t="shared" si="1352"/>
        <v>965.80379665999999</v>
      </c>
      <c r="AG2552" s="2">
        <f t="shared" si="1343"/>
        <v>1005.7919859899999</v>
      </c>
      <c r="AH2552" s="3" t="str">
        <f t="shared" si="1344"/>
        <v>-</v>
      </c>
      <c r="AI2552" s="4" t="str">
        <f t="shared" si="1361"/>
        <v>A+J=</v>
      </c>
      <c r="AJ2552" s="11">
        <f t="shared" si="1350"/>
        <v>43348</v>
      </c>
      <c r="AK2552" s="11"/>
      <c r="AL2552" s="4"/>
      <c r="AM2552" s="1"/>
      <c r="AN2552" s="11"/>
      <c r="AO2552" s="1"/>
      <c r="AP2552" s="1"/>
      <c r="AQ2552" s="1"/>
      <c r="AR2552" s="1"/>
      <c r="AS2552" s="6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</row>
    <row r="2553" spans="1:55" x14ac:dyDescent="0.2">
      <c r="A2553" s="144">
        <f t="shared" si="1345"/>
        <v>43342</v>
      </c>
      <c r="B2553" s="2">
        <f t="shared" si="1332"/>
        <v>195154.57221311983</v>
      </c>
      <c r="C2553" s="2">
        <f t="shared" si="1346"/>
        <v>128145.12672999001</v>
      </c>
      <c r="D2553" s="68">
        <f>SUM(Y2553:Y$2557)</f>
        <v>3067.6316793000001</v>
      </c>
      <c r="E2553" s="68">
        <f t="shared" si="1333"/>
        <v>125077.49505069001</v>
      </c>
      <c r="F2553" s="72">
        <f t="shared" si="1356"/>
        <v>5044.46</v>
      </c>
      <c r="G2553" s="3">
        <f>IF(N2553=1,VLOOKUP(A2552,[1]Plan1!$BG$69:$BI$188,3),G2552)</f>
        <v>5061.1099999999997</v>
      </c>
      <c r="H2553" s="11">
        <f t="shared" si="1357"/>
        <v>43253</v>
      </c>
      <c r="I2553" s="11">
        <f t="shared" si="1358"/>
        <v>43283</v>
      </c>
      <c r="J2553" s="26">
        <f t="shared" si="1334"/>
        <v>3.3006506147337245E-3</v>
      </c>
      <c r="K2553" s="11">
        <f t="shared" si="1347"/>
        <v>43346</v>
      </c>
      <c r="L2553" s="11">
        <f t="shared" si="1335"/>
        <v>43346</v>
      </c>
      <c r="M2553" s="1">
        <f t="shared" si="1348"/>
        <v>23</v>
      </c>
      <c r="N2553" s="1">
        <f t="shared" si="1353"/>
        <v>21</v>
      </c>
      <c r="O2553" s="2">
        <f t="shared" si="1336"/>
        <v>1.0030132</v>
      </c>
      <c r="P2553" s="10">
        <f t="shared" si="1363"/>
        <v>1.01260014</v>
      </c>
      <c r="Q2553" s="10">
        <f t="shared" si="1359"/>
        <v>1.5116020884435877</v>
      </c>
      <c r="R2553" s="2">
        <f t="shared" si="1362"/>
        <v>1.5161568400000001</v>
      </c>
      <c r="S2553" s="2">
        <f t="shared" si="1354"/>
        <v>1.4542510099999999</v>
      </c>
      <c r="T2553" s="2">
        <f t="shared" si="1337"/>
        <v>186355.17997366001</v>
      </c>
      <c r="U2553" s="2">
        <f t="shared" si="1338"/>
        <v>1393.4747886300208</v>
      </c>
      <c r="V2553" s="2">
        <f t="shared" si="1339"/>
        <v>64559.604600479805</v>
      </c>
      <c r="W2553" s="2">
        <f t="shared" si="1340"/>
        <v>194098.20611909984</v>
      </c>
      <c r="X2553" s="27">
        <f t="shared" si="1341"/>
        <v>0</v>
      </c>
      <c r="Y2553" s="2">
        <f t="shared" si="1355"/>
        <v>0</v>
      </c>
      <c r="Z2553" s="67">
        <f t="shared" si="1342"/>
        <v>0</v>
      </c>
      <c r="AA2553" s="2">
        <f t="shared" si="1351"/>
        <v>0</v>
      </c>
      <c r="AB2553" s="26">
        <f t="shared" si="1349"/>
        <v>6.7299999999999999E-2</v>
      </c>
      <c r="AC2553" s="27">
        <f t="shared" si="1331"/>
        <v>21</v>
      </c>
      <c r="AD2553" s="27">
        <v>252</v>
      </c>
      <c r="AE2553" s="10">
        <f t="shared" si="1360"/>
        <v>1.0054424310000001</v>
      </c>
      <c r="AF2553" s="2">
        <f t="shared" si="1352"/>
        <v>1014.22520849</v>
      </c>
      <c r="AG2553" s="2">
        <f t="shared" si="1343"/>
        <v>1056.36609402</v>
      </c>
      <c r="AH2553" s="3" t="str">
        <f t="shared" si="1344"/>
        <v>-</v>
      </c>
      <c r="AI2553" s="4" t="str">
        <f t="shared" si="1361"/>
        <v>A+J=</v>
      </c>
      <c r="AJ2553" s="11">
        <f t="shared" si="1350"/>
        <v>43348</v>
      </c>
      <c r="AK2553" s="11"/>
      <c r="AL2553" s="4"/>
      <c r="AM2553" s="1"/>
      <c r="AN2553" s="11"/>
      <c r="AO2553" s="1"/>
      <c r="AP2553" s="1"/>
      <c r="AQ2553" s="1"/>
      <c r="AR2553" s="1"/>
      <c r="AS2553" s="6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</row>
    <row r="2554" spans="1:55" x14ac:dyDescent="0.2">
      <c r="A2554" s="144">
        <f t="shared" si="1345"/>
        <v>43343</v>
      </c>
      <c r="B2554" s="2">
        <f t="shared" si="1332"/>
        <v>195232.34530883466</v>
      </c>
      <c r="C2554" s="2">
        <f t="shared" si="1346"/>
        <v>128145.12672999001</v>
      </c>
      <c r="D2554" s="68">
        <f>SUM(Y2554:Y$2557)</f>
        <v>3067.6316793000001</v>
      </c>
      <c r="E2554" s="68">
        <f t="shared" si="1333"/>
        <v>125077.49505069001</v>
      </c>
      <c r="F2554" s="72">
        <f t="shared" si="1356"/>
        <v>5044.46</v>
      </c>
      <c r="G2554" s="3">
        <f>IF(N2554=1,VLOOKUP(A2553,[1]Plan1!$BG$69:$BI$188,3),G2553)</f>
        <v>5061.1099999999997</v>
      </c>
      <c r="H2554" s="11">
        <f t="shared" si="1357"/>
        <v>43253</v>
      </c>
      <c r="I2554" s="11">
        <f t="shared" si="1358"/>
        <v>43283</v>
      </c>
      <c r="J2554" s="26">
        <f t="shared" si="1334"/>
        <v>3.3006506147337245E-3</v>
      </c>
      <c r="K2554" s="11">
        <f t="shared" si="1347"/>
        <v>43346</v>
      </c>
      <c r="L2554" s="11">
        <f t="shared" si="1335"/>
        <v>43346</v>
      </c>
      <c r="M2554" s="1">
        <f t="shared" si="1348"/>
        <v>23</v>
      </c>
      <c r="N2554" s="1">
        <f t="shared" si="1353"/>
        <v>22</v>
      </c>
      <c r="O2554" s="2">
        <f t="shared" si="1336"/>
        <v>1.00315691</v>
      </c>
      <c r="P2554" s="10">
        <f t="shared" si="1363"/>
        <v>1.01260014</v>
      </c>
      <c r="Q2554" s="10">
        <f t="shared" si="1359"/>
        <v>1.5116020884435877</v>
      </c>
      <c r="R2554" s="2">
        <f t="shared" si="1362"/>
        <v>1.5163740800000001</v>
      </c>
      <c r="S2554" s="2">
        <f t="shared" si="1354"/>
        <v>1.4542510099999999</v>
      </c>
      <c r="T2554" s="2">
        <f t="shared" si="1337"/>
        <v>186355.17997366001</v>
      </c>
      <c r="U2554" s="2">
        <f t="shared" si="1338"/>
        <v>1393.4747886300208</v>
      </c>
      <c r="V2554" s="2">
        <f t="shared" si="1339"/>
        <v>64586.776435504617</v>
      </c>
      <c r="W2554" s="2">
        <f t="shared" si="1340"/>
        <v>194125.37795412465</v>
      </c>
      <c r="X2554" s="27">
        <f t="shared" si="1341"/>
        <v>0</v>
      </c>
      <c r="Y2554" s="2">
        <f t="shared" si="1355"/>
        <v>0</v>
      </c>
      <c r="Z2554" s="67">
        <f t="shared" si="1342"/>
        <v>0</v>
      </c>
      <c r="AA2554" s="2">
        <f t="shared" si="1351"/>
        <v>0</v>
      </c>
      <c r="AB2554" s="26">
        <f t="shared" si="1349"/>
        <v>6.7299999999999999E-2</v>
      </c>
      <c r="AC2554" s="27">
        <f t="shared" si="1331"/>
        <v>22</v>
      </c>
      <c r="AD2554" s="27">
        <v>252</v>
      </c>
      <c r="AE2554" s="10">
        <f t="shared" si="1360"/>
        <v>1.005702332</v>
      </c>
      <c r="AF2554" s="2">
        <f t="shared" si="1352"/>
        <v>1062.6591061199999</v>
      </c>
      <c r="AG2554" s="2">
        <f t="shared" si="1343"/>
        <v>1106.9673547100001</v>
      </c>
      <c r="AH2554" s="3" t="str">
        <f t="shared" si="1344"/>
        <v>-</v>
      </c>
      <c r="AI2554" s="4" t="str">
        <f t="shared" si="1361"/>
        <v>A+J=</v>
      </c>
      <c r="AJ2554" s="11">
        <f t="shared" si="1350"/>
        <v>43348</v>
      </c>
      <c r="AK2554" s="11"/>
      <c r="AL2554" s="4"/>
      <c r="AM2554" s="1"/>
      <c r="AN2554" s="11"/>
      <c r="AO2554" s="1"/>
      <c r="AP2554" s="1"/>
      <c r="AQ2554" s="1"/>
      <c r="AR2554" s="1"/>
      <c r="AS2554" s="6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</row>
    <row r="2555" spans="1:55" x14ac:dyDescent="0.2">
      <c r="A2555" s="144">
        <f t="shared" si="1345"/>
        <v>43344</v>
      </c>
      <c r="B2555" s="2">
        <f t="shared" si="1332"/>
        <v>195310.14931145427</v>
      </c>
      <c r="C2555" s="2">
        <f t="shared" si="1346"/>
        <v>128145.12672999001</v>
      </c>
      <c r="D2555" s="68">
        <f>SUM(Y2555:Y$2557)</f>
        <v>3067.6316793000001</v>
      </c>
      <c r="E2555" s="68">
        <f t="shared" si="1333"/>
        <v>125077.49505069001</v>
      </c>
      <c r="F2555" s="72">
        <f t="shared" si="1356"/>
        <v>5044.46</v>
      </c>
      <c r="G2555" s="3">
        <f>IF(N2555=1,VLOOKUP(A2554,[1]Plan1!$BG$69:$BI$188,3),G2554)</f>
        <v>5061.1099999999997</v>
      </c>
      <c r="H2555" s="11">
        <f t="shared" si="1357"/>
        <v>43253</v>
      </c>
      <c r="I2555" s="11">
        <f t="shared" si="1358"/>
        <v>43283</v>
      </c>
      <c r="J2555" s="26">
        <f t="shared" si="1334"/>
        <v>3.3006506147337245E-3</v>
      </c>
      <c r="K2555" s="11">
        <f t="shared" si="1347"/>
        <v>43374</v>
      </c>
      <c r="L2555" s="11">
        <f t="shared" si="1335"/>
        <v>43346</v>
      </c>
      <c r="M2555" s="1">
        <f t="shared" si="1348"/>
        <v>23</v>
      </c>
      <c r="N2555" s="1">
        <f t="shared" si="1353"/>
        <v>23</v>
      </c>
      <c r="O2555" s="2">
        <f t="shared" si="1336"/>
        <v>1.0033006499999999</v>
      </c>
      <c r="P2555" s="10">
        <f t="shared" si="1363"/>
        <v>1.01260014</v>
      </c>
      <c r="Q2555" s="10">
        <f t="shared" si="1359"/>
        <v>1.5116020884435877</v>
      </c>
      <c r="R2555" s="2">
        <f t="shared" si="1362"/>
        <v>1.5165913499999999</v>
      </c>
      <c r="S2555" s="2">
        <f t="shared" si="1354"/>
        <v>1.4542510099999999</v>
      </c>
      <c r="T2555" s="2">
        <f t="shared" si="1337"/>
        <v>186355.17997366001</v>
      </c>
      <c r="U2555" s="2">
        <f t="shared" si="1338"/>
        <v>1393.4747886300208</v>
      </c>
      <c r="V2555" s="2">
        <f t="shared" si="1339"/>
        <v>64613.952022854253</v>
      </c>
      <c r="W2555" s="2">
        <f t="shared" si="1340"/>
        <v>194152.55354147428</v>
      </c>
      <c r="X2555" s="27">
        <f t="shared" si="1341"/>
        <v>0</v>
      </c>
      <c r="Y2555" s="2">
        <f t="shared" si="1355"/>
        <v>0</v>
      </c>
      <c r="Z2555" s="67">
        <f t="shared" si="1342"/>
        <v>0</v>
      </c>
      <c r="AA2555" s="2">
        <f t="shared" si="1351"/>
        <v>0</v>
      </c>
      <c r="AB2555" s="26">
        <f t="shared" si="1349"/>
        <v>6.7299999999999999E-2</v>
      </c>
      <c r="AC2555" s="27">
        <f t="shared" si="1331"/>
        <v>23</v>
      </c>
      <c r="AD2555" s="27">
        <v>252</v>
      </c>
      <c r="AE2555" s="10">
        <f t="shared" si="1360"/>
        <v>1.0059623</v>
      </c>
      <c r="AF2555" s="2">
        <f t="shared" si="1352"/>
        <v>1111.1054895499999</v>
      </c>
      <c r="AG2555" s="2">
        <f t="shared" si="1343"/>
        <v>1157.5957699800001</v>
      </c>
      <c r="AH2555" s="3" t="str">
        <f t="shared" si="1344"/>
        <v>-</v>
      </c>
      <c r="AI2555" s="4" t="str">
        <f t="shared" si="1361"/>
        <v>A+J=</v>
      </c>
      <c r="AJ2555" s="11">
        <f t="shared" si="1350"/>
        <v>43348</v>
      </c>
      <c r="AK2555" s="11"/>
      <c r="AL2555" s="4"/>
      <c r="AM2555" s="1"/>
      <c r="AN2555" s="11"/>
      <c r="AO2555" s="1"/>
      <c r="AP2555" s="1"/>
      <c r="AQ2555" s="1"/>
      <c r="AR2555" s="1"/>
      <c r="AS2555" s="6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</row>
    <row r="2556" spans="1:55" x14ac:dyDescent="0.2">
      <c r="A2556" s="144">
        <f t="shared" si="1345"/>
        <v>43345</v>
      </c>
      <c r="B2556" s="2">
        <f t="shared" si="1332"/>
        <v>195310.14931145427</v>
      </c>
      <c r="C2556" s="2">
        <f t="shared" si="1346"/>
        <v>128145.12672999001</v>
      </c>
      <c r="D2556" s="68">
        <f>SUM(Y2556:Y$2557)</f>
        <v>3067.6316793000001</v>
      </c>
      <c r="E2556" s="68">
        <f t="shared" si="1333"/>
        <v>125077.49505069001</v>
      </c>
      <c r="F2556" s="72">
        <f t="shared" si="1356"/>
        <v>5044.46</v>
      </c>
      <c r="G2556" s="3">
        <f>IF(N2556=1,VLOOKUP(A2555,[1]Plan1!$BG$69:$BI$188,3),G2555)</f>
        <v>5061.1099999999997</v>
      </c>
      <c r="H2556" s="11">
        <f t="shared" si="1357"/>
        <v>43253</v>
      </c>
      <c r="I2556" s="11">
        <f t="shared" si="1358"/>
        <v>43283</v>
      </c>
      <c r="J2556" s="26">
        <f t="shared" si="1334"/>
        <v>3.3006506147337245E-3</v>
      </c>
      <c r="K2556" s="11">
        <f t="shared" si="1347"/>
        <v>43374</v>
      </c>
      <c r="L2556" s="11">
        <f t="shared" si="1335"/>
        <v>43346</v>
      </c>
      <c r="M2556" s="1">
        <f t="shared" si="1348"/>
        <v>23</v>
      </c>
      <c r="N2556" s="1">
        <f t="shared" si="1353"/>
        <v>23</v>
      </c>
      <c r="O2556" s="2">
        <f t="shared" si="1336"/>
        <v>1.0033006499999999</v>
      </c>
      <c r="P2556" s="10">
        <f t="shared" si="1363"/>
        <v>1.01260014</v>
      </c>
      <c r="Q2556" s="10">
        <f t="shared" si="1359"/>
        <v>1.5116020884435877</v>
      </c>
      <c r="R2556" s="2">
        <f t="shared" si="1362"/>
        <v>1.5165913499999999</v>
      </c>
      <c r="S2556" s="2">
        <f t="shared" si="1354"/>
        <v>1.4542510099999999</v>
      </c>
      <c r="T2556" s="2">
        <f t="shared" si="1337"/>
        <v>186355.17997366001</v>
      </c>
      <c r="U2556" s="2">
        <f t="shared" si="1338"/>
        <v>1393.4747886300208</v>
      </c>
      <c r="V2556" s="2">
        <f t="shared" si="1339"/>
        <v>64613.952022854253</v>
      </c>
      <c r="W2556" s="2">
        <f t="shared" si="1340"/>
        <v>194152.55354147428</v>
      </c>
      <c r="X2556" s="27">
        <f t="shared" si="1341"/>
        <v>0</v>
      </c>
      <c r="Y2556" s="2">
        <f t="shared" si="1355"/>
        <v>0</v>
      </c>
      <c r="Z2556" s="67">
        <f t="shared" si="1342"/>
        <v>0</v>
      </c>
      <c r="AA2556" s="2">
        <f t="shared" si="1351"/>
        <v>0</v>
      </c>
      <c r="AB2556" s="26">
        <f t="shared" si="1349"/>
        <v>6.7299999999999999E-2</v>
      </c>
      <c r="AC2556" s="27">
        <f t="shared" ref="AC2556:AC2619" si="1364">N2556</f>
        <v>23</v>
      </c>
      <c r="AD2556" s="27">
        <v>252</v>
      </c>
      <c r="AE2556" s="10">
        <f t="shared" si="1360"/>
        <v>1.0059623</v>
      </c>
      <c r="AF2556" s="2">
        <f t="shared" si="1352"/>
        <v>1111.1054895499999</v>
      </c>
      <c r="AG2556" s="2">
        <f t="shared" si="1343"/>
        <v>1157.5957699800001</v>
      </c>
      <c r="AH2556" s="3" t="str">
        <f t="shared" si="1344"/>
        <v>-</v>
      </c>
      <c r="AI2556" s="4" t="str">
        <f t="shared" si="1361"/>
        <v>A+J=</v>
      </c>
      <c r="AJ2556" s="11">
        <f t="shared" si="1350"/>
        <v>43348</v>
      </c>
      <c r="AK2556" s="11"/>
      <c r="AL2556" s="4"/>
      <c r="AM2556" s="1"/>
      <c r="AN2556" s="11"/>
      <c r="AO2556" s="1"/>
      <c r="AP2556" s="1"/>
      <c r="AQ2556" s="1"/>
      <c r="AR2556" s="1"/>
      <c r="AS2556" s="6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</row>
    <row r="2557" spans="1:55" x14ac:dyDescent="0.2">
      <c r="A2557" s="144">
        <f t="shared" si="1345"/>
        <v>43346</v>
      </c>
      <c r="B2557" s="2">
        <f t="shared" si="1332"/>
        <v>195310.14931145427</v>
      </c>
      <c r="C2557" s="2">
        <f t="shared" si="1346"/>
        <v>128145.12672999001</v>
      </c>
      <c r="D2557" s="68">
        <f>SUM(Y2557:Y$2557)</f>
        <v>3067.6316793000001</v>
      </c>
      <c r="E2557" s="68">
        <f t="shared" si="1333"/>
        <v>125077.49505069001</v>
      </c>
      <c r="F2557" s="72">
        <f t="shared" si="1356"/>
        <v>5044.46</v>
      </c>
      <c r="G2557" s="3">
        <f>IF(N2557=1,VLOOKUP(A2556,[1]Plan1!$BG$69:$BI$188,3),G2556)</f>
        <v>5061.1099999999997</v>
      </c>
      <c r="H2557" s="11">
        <f t="shared" si="1357"/>
        <v>43253</v>
      </c>
      <c r="I2557" s="11">
        <f t="shared" si="1358"/>
        <v>43283</v>
      </c>
      <c r="J2557" s="26">
        <f t="shared" si="1334"/>
        <v>3.3006506147337245E-3</v>
      </c>
      <c r="K2557" s="11">
        <f t="shared" si="1347"/>
        <v>43374</v>
      </c>
      <c r="L2557" s="11">
        <f t="shared" si="1335"/>
        <v>43346</v>
      </c>
      <c r="M2557" s="1">
        <f t="shared" si="1348"/>
        <v>23</v>
      </c>
      <c r="N2557" s="1">
        <f t="shared" si="1353"/>
        <v>23</v>
      </c>
      <c r="O2557" s="2">
        <f t="shared" si="1336"/>
        <v>1.0033006499999999</v>
      </c>
      <c r="P2557" s="10">
        <f t="shared" si="1363"/>
        <v>1.01260014</v>
      </c>
      <c r="Q2557" s="10">
        <f t="shared" si="1359"/>
        <v>1.5116020884435877</v>
      </c>
      <c r="R2557" s="2">
        <f t="shared" si="1362"/>
        <v>1.5165913499999999</v>
      </c>
      <c r="S2557" s="2">
        <f t="shared" si="1354"/>
        <v>1.4542510099999999</v>
      </c>
      <c r="T2557" s="2">
        <f t="shared" si="1337"/>
        <v>186355.17997366001</v>
      </c>
      <c r="U2557" s="2">
        <f t="shared" si="1338"/>
        <v>1393.4747886300208</v>
      </c>
      <c r="V2557" s="2">
        <f t="shared" si="1339"/>
        <v>64613.952022854253</v>
      </c>
      <c r="W2557" s="2">
        <f t="shared" si="1340"/>
        <v>194152.55354147428</v>
      </c>
      <c r="X2557" s="27">
        <f t="shared" si="1341"/>
        <v>83</v>
      </c>
      <c r="Y2557" s="2">
        <f t="shared" si="1355"/>
        <v>3067.6316793000001</v>
      </c>
      <c r="Z2557" s="67">
        <f t="shared" si="1342"/>
        <v>2.3938730700000001E-2</v>
      </c>
      <c r="AA2557" s="2">
        <f t="shared" si="1351"/>
        <v>4461.1064679299998</v>
      </c>
      <c r="AB2557" s="26">
        <f t="shared" si="1349"/>
        <v>6.7299999999999999E-2</v>
      </c>
      <c r="AC2557" s="27">
        <f t="shared" si="1364"/>
        <v>23</v>
      </c>
      <c r="AD2557" s="27">
        <v>252</v>
      </c>
      <c r="AE2557" s="10">
        <f t="shared" si="1360"/>
        <v>1.0059623</v>
      </c>
      <c r="AF2557" s="2">
        <f t="shared" si="1352"/>
        <v>1111.1054895499999</v>
      </c>
      <c r="AG2557" s="2">
        <f t="shared" si="1343"/>
        <v>1157.5957699800001</v>
      </c>
      <c r="AH2557" s="3">
        <f t="shared" si="1344"/>
        <v>5572.2119574799999</v>
      </c>
      <c r="AI2557" s="4" t="str">
        <f t="shared" si="1361"/>
        <v>A+J=</v>
      </c>
      <c r="AJ2557" s="11">
        <f t="shared" si="1350"/>
        <v>43348</v>
      </c>
      <c r="AK2557" s="11"/>
      <c r="AL2557" s="4"/>
      <c r="AM2557" s="1"/>
      <c r="AN2557" s="11"/>
      <c r="AO2557" s="1"/>
      <c r="AP2557" s="1"/>
      <c r="AQ2557" s="1"/>
      <c r="AR2557" s="1"/>
      <c r="AS2557" s="6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</row>
    <row r="2558" spans="1:55" x14ac:dyDescent="0.2">
      <c r="A2558" s="144">
        <f t="shared" si="1345"/>
        <v>43347</v>
      </c>
      <c r="B2558" s="2">
        <f t="shared" si="1332"/>
        <v>189731.49953999461</v>
      </c>
      <c r="C2558" s="2">
        <f t="shared" si="1346"/>
        <v>125077.49505069001</v>
      </c>
      <c r="D2558" s="2">
        <v>0</v>
      </c>
      <c r="E2558" s="68">
        <f t="shared" si="1333"/>
        <v>125077.49505069001</v>
      </c>
      <c r="F2558" s="72">
        <f t="shared" si="1356"/>
        <v>5061.1099999999997</v>
      </c>
      <c r="G2558" s="3">
        <f>IF(N2558=1,VLOOKUP(A2557,[1]Plan1!$BG$69:$BI$188,3),G2557)</f>
        <v>5056.5600000000004</v>
      </c>
      <c r="H2558" s="11">
        <f t="shared" si="1357"/>
        <v>43285</v>
      </c>
      <c r="I2558" s="11">
        <f t="shared" si="1358"/>
        <v>43316</v>
      </c>
      <c r="J2558" s="26">
        <f t="shared" si="1334"/>
        <v>-8.990122720112792E-4</v>
      </c>
      <c r="K2558" s="11">
        <f t="shared" si="1347"/>
        <v>43374</v>
      </c>
      <c r="L2558" s="11">
        <f t="shared" si="1335"/>
        <v>43374</v>
      </c>
      <c r="M2558" s="1">
        <f t="shared" si="1348"/>
        <v>19</v>
      </c>
      <c r="N2558" s="1">
        <f t="shared" si="1353"/>
        <v>1</v>
      </c>
      <c r="O2558" s="2">
        <f t="shared" si="1336"/>
        <v>0.99995266000000005</v>
      </c>
      <c r="P2558" s="10">
        <f t="shared" si="1363"/>
        <v>1.0033006499999999</v>
      </c>
      <c r="Q2558" s="10">
        <f t="shared" si="1359"/>
        <v>1.5165913578768089</v>
      </c>
      <c r="R2558" s="2">
        <f t="shared" si="1362"/>
        <v>1.5165195600000001</v>
      </c>
      <c r="S2558" s="2">
        <f t="shared" si="1354"/>
        <v>1.4542510099999999</v>
      </c>
      <c r="T2558" s="2">
        <f t="shared" si="1337"/>
        <v>181894.07350572999</v>
      </c>
      <c r="U2558" s="2">
        <f t="shared" si="1338"/>
        <v>0</v>
      </c>
      <c r="V2558" s="2">
        <f t="shared" si="1339"/>
        <v>64604.972709484595</v>
      </c>
      <c r="W2558" s="2">
        <f t="shared" si="1340"/>
        <v>189682.46776017459</v>
      </c>
      <c r="X2558" s="27">
        <f t="shared" si="1341"/>
        <v>0</v>
      </c>
      <c r="Y2558" s="2">
        <f t="shared" si="1355"/>
        <v>0</v>
      </c>
      <c r="Z2558" s="67">
        <f t="shared" si="1342"/>
        <v>0</v>
      </c>
      <c r="AA2558" s="2">
        <f t="shared" si="1351"/>
        <v>0</v>
      </c>
      <c r="AB2558" s="26">
        <f t="shared" si="1349"/>
        <v>6.7299999999999999E-2</v>
      </c>
      <c r="AC2558" s="27">
        <f t="shared" si="1364"/>
        <v>1</v>
      </c>
      <c r="AD2558" s="27">
        <v>252</v>
      </c>
      <c r="AE2558" s="10">
        <f t="shared" si="1360"/>
        <v>1.0002584940000001</v>
      </c>
      <c r="AF2558" s="2">
        <f t="shared" si="1352"/>
        <v>47.018526629999997</v>
      </c>
      <c r="AG2558" s="2">
        <f t="shared" si="1343"/>
        <v>49.031779819999997</v>
      </c>
      <c r="AH2558" s="3" t="str">
        <f t="shared" si="1344"/>
        <v>-</v>
      </c>
      <c r="AI2558" s="4" t="str">
        <f t="shared" si="1361"/>
        <v>A+J=</v>
      </c>
      <c r="AJ2558" s="11">
        <f t="shared" si="1350"/>
        <v>43376</v>
      </c>
      <c r="AK2558" s="11"/>
      <c r="AL2558" s="4"/>
      <c r="AM2558" s="1"/>
      <c r="AN2558" s="11"/>
      <c r="AO2558" s="1"/>
      <c r="AP2558" s="1"/>
      <c r="AQ2558" s="1"/>
      <c r="AR2558" s="1"/>
      <c r="AS2558" s="6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</row>
    <row r="2559" spans="1:55" x14ac:dyDescent="0.2">
      <c r="A2559" s="144">
        <f t="shared" si="1345"/>
        <v>43348</v>
      </c>
      <c r="B2559" s="2">
        <f t="shared" si="1332"/>
        <v>189771.55882094993</v>
      </c>
      <c r="C2559" s="2">
        <f t="shared" si="1346"/>
        <v>125077.49505069001</v>
      </c>
      <c r="D2559" s="2">
        <v>0</v>
      </c>
      <c r="E2559" s="68">
        <f t="shared" si="1333"/>
        <v>125077.49505069001</v>
      </c>
      <c r="F2559" s="72">
        <f t="shared" si="1356"/>
        <v>5061.1099999999997</v>
      </c>
      <c r="G2559" s="3">
        <f>IF(N2559=1,VLOOKUP(A2558,[1]Plan1!$BG$69:$BI$188,3),G2558)</f>
        <v>5056.5600000000004</v>
      </c>
      <c r="H2559" s="11">
        <f t="shared" si="1357"/>
        <v>43285</v>
      </c>
      <c r="I2559" s="11">
        <f t="shared" si="1358"/>
        <v>43316</v>
      </c>
      <c r="J2559" s="26">
        <f t="shared" si="1334"/>
        <v>-8.990122720112792E-4</v>
      </c>
      <c r="K2559" s="11">
        <f t="shared" si="1347"/>
        <v>43374</v>
      </c>
      <c r="L2559" s="11">
        <f t="shared" si="1335"/>
        <v>43374</v>
      </c>
      <c r="M2559" s="1">
        <f t="shared" si="1348"/>
        <v>19</v>
      </c>
      <c r="N2559" s="1">
        <f t="shared" si="1353"/>
        <v>2</v>
      </c>
      <c r="O2559" s="2">
        <f t="shared" si="1336"/>
        <v>0.99990531999999999</v>
      </c>
      <c r="P2559" s="10">
        <f t="shared" si="1363"/>
        <v>1.0033006499999999</v>
      </c>
      <c r="Q2559" s="10">
        <f t="shared" si="1359"/>
        <v>1.5165913578768089</v>
      </c>
      <c r="R2559" s="2">
        <f t="shared" si="1362"/>
        <v>1.5164477599999999</v>
      </c>
      <c r="S2559" s="2">
        <f t="shared" si="1354"/>
        <v>1.4542510099999999</v>
      </c>
      <c r="T2559" s="2">
        <f t="shared" si="1337"/>
        <v>181894.07350572999</v>
      </c>
      <c r="U2559" s="2">
        <f t="shared" si="1338"/>
        <v>0</v>
      </c>
      <c r="V2559" s="2">
        <f t="shared" si="1339"/>
        <v>64595.992145339929</v>
      </c>
      <c r="W2559" s="2">
        <f t="shared" si="1340"/>
        <v>189673.48719602992</v>
      </c>
      <c r="X2559" s="27">
        <f t="shared" si="1341"/>
        <v>0</v>
      </c>
      <c r="Y2559" s="2">
        <f t="shared" si="1355"/>
        <v>0</v>
      </c>
      <c r="Z2559" s="67">
        <f t="shared" si="1342"/>
        <v>0</v>
      </c>
      <c r="AA2559" s="2">
        <f t="shared" si="1351"/>
        <v>0</v>
      </c>
      <c r="AB2559" s="26">
        <f t="shared" si="1349"/>
        <v>6.7299999999999999E-2</v>
      </c>
      <c r="AC2559" s="27">
        <f t="shared" si="1364"/>
        <v>2</v>
      </c>
      <c r="AD2559" s="27">
        <v>252</v>
      </c>
      <c r="AE2559" s="10">
        <f t="shared" si="1360"/>
        <v>1.000517055</v>
      </c>
      <c r="AF2559" s="2">
        <f t="shared" si="1352"/>
        <v>94.049240170000004</v>
      </c>
      <c r="AG2559" s="2">
        <f t="shared" si="1343"/>
        <v>98.071624920000005</v>
      </c>
      <c r="AH2559" s="3" t="str">
        <f t="shared" si="1344"/>
        <v>-</v>
      </c>
      <c r="AI2559" s="4" t="str">
        <f t="shared" si="1361"/>
        <v>A+J=</v>
      </c>
      <c r="AJ2559" s="11">
        <f t="shared" si="1350"/>
        <v>43376</v>
      </c>
      <c r="AK2559" s="11"/>
      <c r="AL2559" s="4"/>
      <c r="AM2559" s="1"/>
      <c r="AN2559" s="11"/>
      <c r="AO2559" s="1"/>
      <c r="AP2559" s="1"/>
      <c r="AQ2559" s="1"/>
      <c r="AR2559" s="1"/>
      <c r="AS2559" s="6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</row>
    <row r="2560" spans="1:55" x14ac:dyDescent="0.2">
      <c r="A2560" s="144">
        <f t="shared" si="1345"/>
        <v>43349</v>
      </c>
      <c r="B2560" s="2">
        <f t="shared" si="1332"/>
        <v>189811.62866886522</v>
      </c>
      <c r="C2560" s="2">
        <f t="shared" si="1346"/>
        <v>125077.49505069001</v>
      </c>
      <c r="D2560" s="2">
        <v>0</v>
      </c>
      <c r="E2560" s="68">
        <f t="shared" si="1333"/>
        <v>125077.49505069001</v>
      </c>
      <c r="F2560" s="72">
        <f t="shared" si="1356"/>
        <v>5061.1099999999997</v>
      </c>
      <c r="G2560" s="3">
        <f>IF(N2560=1,VLOOKUP(A2559,[1]Plan1!$BG$69:$BI$188,3),G2559)</f>
        <v>5056.5600000000004</v>
      </c>
      <c r="H2560" s="11">
        <f t="shared" si="1357"/>
        <v>43285</v>
      </c>
      <c r="I2560" s="11">
        <f t="shared" si="1358"/>
        <v>43316</v>
      </c>
      <c r="J2560" s="26">
        <f t="shared" si="1334"/>
        <v>-8.990122720112792E-4</v>
      </c>
      <c r="K2560" s="11">
        <f t="shared" si="1347"/>
        <v>43374</v>
      </c>
      <c r="L2560" s="11">
        <f t="shared" si="1335"/>
        <v>43374</v>
      </c>
      <c r="M2560" s="1">
        <f t="shared" si="1348"/>
        <v>19</v>
      </c>
      <c r="N2560" s="1">
        <f t="shared" si="1353"/>
        <v>3</v>
      </c>
      <c r="O2560" s="2">
        <f t="shared" si="1336"/>
        <v>0.99985798999999997</v>
      </c>
      <c r="P2560" s="10">
        <f t="shared" si="1363"/>
        <v>1.0033006499999999</v>
      </c>
      <c r="Q2560" s="10">
        <f t="shared" si="1359"/>
        <v>1.5165913578768089</v>
      </c>
      <c r="R2560" s="2">
        <f t="shared" si="1362"/>
        <v>1.5163759800000001</v>
      </c>
      <c r="S2560" s="2">
        <f t="shared" si="1354"/>
        <v>1.4542510099999999</v>
      </c>
      <c r="T2560" s="2">
        <f t="shared" si="1337"/>
        <v>181894.07350572999</v>
      </c>
      <c r="U2560" s="2">
        <f t="shared" si="1338"/>
        <v>0</v>
      </c>
      <c r="V2560" s="2">
        <f t="shared" si="1339"/>
        <v>64587.014082745212</v>
      </c>
      <c r="W2560" s="2">
        <f t="shared" si="1340"/>
        <v>189664.5091334352</v>
      </c>
      <c r="X2560" s="27">
        <f t="shared" si="1341"/>
        <v>0</v>
      </c>
      <c r="Y2560" s="2">
        <f t="shared" si="1355"/>
        <v>0</v>
      </c>
      <c r="Z2560" s="67">
        <f t="shared" si="1342"/>
        <v>0</v>
      </c>
      <c r="AA2560" s="2">
        <f t="shared" si="1351"/>
        <v>0</v>
      </c>
      <c r="AB2560" s="26">
        <f t="shared" si="1349"/>
        <v>6.7299999999999999E-2</v>
      </c>
      <c r="AC2560" s="27">
        <f t="shared" si="1364"/>
        <v>3</v>
      </c>
      <c r="AD2560" s="27">
        <v>252</v>
      </c>
      <c r="AE2560" s="10">
        <f t="shared" si="1360"/>
        <v>1.0007756830000001</v>
      </c>
      <c r="AF2560" s="2">
        <f t="shared" si="1352"/>
        <v>141.09214061</v>
      </c>
      <c r="AG2560" s="2">
        <f t="shared" si="1343"/>
        <v>147.11953543000001</v>
      </c>
      <c r="AH2560" s="3" t="str">
        <f t="shared" si="1344"/>
        <v>-</v>
      </c>
      <c r="AI2560" s="4" t="str">
        <f t="shared" si="1361"/>
        <v>A+J=</v>
      </c>
      <c r="AJ2560" s="11">
        <f t="shared" si="1350"/>
        <v>43376</v>
      </c>
      <c r="AK2560" s="11"/>
      <c r="AL2560" s="4"/>
      <c r="AM2560" s="1"/>
      <c r="AN2560" s="11"/>
      <c r="AO2560" s="1"/>
      <c r="AP2560" s="1"/>
      <c r="AQ2560" s="1"/>
      <c r="AR2560" s="1"/>
      <c r="AS2560" s="6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</row>
    <row r="2561" spans="1:55" x14ac:dyDescent="0.2">
      <c r="A2561" s="144">
        <f t="shared" si="1345"/>
        <v>43350</v>
      </c>
      <c r="B2561" s="2">
        <f t="shared" si="1332"/>
        <v>189851.70639010044</v>
      </c>
      <c r="C2561" s="2">
        <f t="shared" si="1346"/>
        <v>125077.49505069001</v>
      </c>
      <c r="D2561" s="2">
        <v>0</v>
      </c>
      <c r="E2561" s="68">
        <f t="shared" si="1333"/>
        <v>125077.49505069001</v>
      </c>
      <c r="F2561" s="72">
        <f t="shared" si="1356"/>
        <v>5061.1099999999997</v>
      </c>
      <c r="G2561" s="3">
        <f>IF(N2561=1,VLOOKUP(A2560,[1]Plan1!$BG$69:$BI$188,3),G2560)</f>
        <v>5056.5600000000004</v>
      </c>
      <c r="H2561" s="11">
        <f t="shared" si="1357"/>
        <v>43285</v>
      </c>
      <c r="I2561" s="11">
        <f t="shared" si="1358"/>
        <v>43316</v>
      </c>
      <c r="J2561" s="26">
        <f t="shared" si="1334"/>
        <v>-8.990122720112792E-4</v>
      </c>
      <c r="K2561" s="11">
        <f t="shared" si="1347"/>
        <v>43374</v>
      </c>
      <c r="L2561" s="11">
        <f t="shared" si="1335"/>
        <v>43374</v>
      </c>
      <c r="M2561" s="1">
        <f t="shared" si="1348"/>
        <v>19</v>
      </c>
      <c r="N2561" s="1">
        <f t="shared" si="1353"/>
        <v>4</v>
      </c>
      <c r="O2561" s="2">
        <f t="shared" si="1336"/>
        <v>0.99981065999999996</v>
      </c>
      <c r="P2561" s="10">
        <f t="shared" si="1363"/>
        <v>1.0033006499999999</v>
      </c>
      <c r="Q2561" s="10">
        <f t="shared" si="1359"/>
        <v>1.5165913578768089</v>
      </c>
      <c r="R2561" s="2">
        <f t="shared" si="1362"/>
        <v>1.5163042</v>
      </c>
      <c r="S2561" s="2">
        <f t="shared" si="1354"/>
        <v>1.4542510099999999</v>
      </c>
      <c r="T2561" s="2">
        <f t="shared" si="1337"/>
        <v>181894.07350572999</v>
      </c>
      <c r="U2561" s="2">
        <f t="shared" si="1338"/>
        <v>0</v>
      </c>
      <c r="V2561" s="2">
        <f t="shared" si="1339"/>
        <v>64578.036020150459</v>
      </c>
      <c r="W2561" s="2">
        <f t="shared" si="1340"/>
        <v>189655.53107084046</v>
      </c>
      <c r="X2561" s="27">
        <f t="shared" si="1341"/>
        <v>0</v>
      </c>
      <c r="Y2561" s="2">
        <f t="shared" si="1355"/>
        <v>0</v>
      </c>
      <c r="Z2561" s="67">
        <f t="shared" si="1342"/>
        <v>0</v>
      </c>
      <c r="AA2561" s="2">
        <f t="shared" si="1351"/>
        <v>0</v>
      </c>
      <c r="AB2561" s="26">
        <f t="shared" si="1349"/>
        <v>6.7299999999999999E-2</v>
      </c>
      <c r="AC2561" s="27">
        <f t="shared" si="1364"/>
        <v>4</v>
      </c>
      <c r="AD2561" s="27">
        <v>252</v>
      </c>
      <c r="AE2561" s="10">
        <f t="shared" si="1360"/>
        <v>1.0010343770000001</v>
      </c>
      <c r="AF2561" s="2">
        <f t="shared" si="1352"/>
        <v>188.14704606999999</v>
      </c>
      <c r="AG2561" s="2">
        <f t="shared" si="1343"/>
        <v>196.17531926000001</v>
      </c>
      <c r="AH2561" s="3" t="str">
        <f t="shared" si="1344"/>
        <v>-</v>
      </c>
      <c r="AI2561" s="4" t="str">
        <f t="shared" si="1361"/>
        <v>A+J=</v>
      </c>
      <c r="AJ2561" s="11">
        <f t="shared" si="1350"/>
        <v>43376</v>
      </c>
      <c r="AK2561" s="11"/>
      <c r="AL2561" s="4"/>
      <c r="AM2561" s="1"/>
      <c r="AN2561" s="11"/>
      <c r="AO2561" s="1"/>
      <c r="AP2561" s="1"/>
      <c r="AQ2561" s="1"/>
      <c r="AR2561" s="1"/>
      <c r="AS2561" s="6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</row>
    <row r="2562" spans="1:55" x14ac:dyDescent="0.2">
      <c r="A2562" s="144">
        <f t="shared" si="1345"/>
        <v>43351</v>
      </c>
      <c r="B2562" s="2">
        <f t="shared" si="1332"/>
        <v>189851.70639010044</v>
      </c>
      <c r="C2562" s="2">
        <f t="shared" si="1346"/>
        <v>125077.49505069001</v>
      </c>
      <c r="D2562" s="2">
        <v>0</v>
      </c>
      <c r="E2562" s="68">
        <f t="shared" si="1333"/>
        <v>125077.49505069001</v>
      </c>
      <c r="F2562" s="72">
        <f t="shared" si="1356"/>
        <v>5061.1099999999997</v>
      </c>
      <c r="G2562" s="3">
        <f>IF(N2562=1,VLOOKUP(A2561,[1]Plan1!$BG$69:$BI$188,3),G2561)</f>
        <v>5056.5600000000004</v>
      </c>
      <c r="H2562" s="11">
        <f t="shared" si="1357"/>
        <v>43285</v>
      </c>
      <c r="I2562" s="11">
        <f t="shared" si="1358"/>
        <v>43316</v>
      </c>
      <c r="J2562" s="26">
        <f t="shared" si="1334"/>
        <v>-8.990122720112792E-4</v>
      </c>
      <c r="K2562" s="11">
        <f t="shared" si="1347"/>
        <v>43374</v>
      </c>
      <c r="L2562" s="11">
        <f t="shared" si="1335"/>
        <v>43374</v>
      </c>
      <c r="M2562" s="1">
        <f t="shared" si="1348"/>
        <v>19</v>
      </c>
      <c r="N2562" s="1">
        <f t="shared" si="1353"/>
        <v>4</v>
      </c>
      <c r="O2562" s="2">
        <f t="shared" si="1336"/>
        <v>0.99981065999999996</v>
      </c>
      <c r="P2562" s="10">
        <f t="shared" si="1363"/>
        <v>1.0033006499999999</v>
      </c>
      <c r="Q2562" s="10">
        <f t="shared" si="1359"/>
        <v>1.5165913578768089</v>
      </c>
      <c r="R2562" s="2">
        <f t="shared" si="1362"/>
        <v>1.5163042</v>
      </c>
      <c r="S2562" s="2">
        <f t="shared" si="1354"/>
        <v>1.4542510099999999</v>
      </c>
      <c r="T2562" s="2">
        <f t="shared" si="1337"/>
        <v>181894.07350572999</v>
      </c>
      <c r="U2562" s="2">
        <f t="shared" si="1338"/>
        <v>0</v>
      </c>
      <c r="V2562" s="2">
        <f t="shared" si="1339"/>
        <v>64578.036020150459</v>
      </c>
      <c r="W2562" s="2">
        <f t="shared" si="1340"/>
        <v>189655.53107084046</v>
      </c>
      <c r="X2562" s="27">
        <f t="shared" si="1341"/>
        <v>0</v>
      </c>
      <c r="Y2562" s="2">
        <f t="shared" si="1355"/>
        <v>0</v>
      </c>
      <c r="Z2562" s="67">
        <f t="shared" si="1342"/>
        <v>0</v>
      </c>
      <c r="AA2562" s="2">
        <f t="shared" si="1351"/>
        <v>0</v>
      </c>
      <c r="AB2562" s="26">
        <f t="shared" si="1349"/>
        <v>6.7299999999999999E-2</v>
      </c>
      <c r="AC2562" s="27">
        <f t="shared" si="1364"/>
        <v>4</v>
      </c>
      <c r="AD2562" s="27">
        <v>252</v>
      </c>
      <c r="AE2562" s="10">
        <f t="shared" si="1360"/>
        <v>1.0010343770000001</v>
      </c>
      <c r="AF2562" s="2">
        <f t="shared" si="1352"/>
        <v>188.14704606999999</v>
      </c>
      <c r="AG2562" s="2">
        <f t="shared" si="1343"/>
        <v>196.17531926000001</v>
      </c>
      <c r="AH2562" s="3" t="str">
        <f t="shared" si="1344"/>
        <v>-</v>
      </c>
      <c r="AI2562" s="4" t="str">
        <f t="shared" si="1361"/>
        <v>A+J=</v>
      </c>
      <c r="AJ2562" s="11">
        <f t="shared" si="1350"/>
        <v>43376</v>
      </c>
      <c r="AK2562" s="11"/>
      <c r="AL2562" s="4"/>
      <c r="AM2562" s="1"/>
      <c r="AN2562" s="11"/>
      <c r="AO2562" s="1"/>
      <c r="AP2562" s="1"/>
      <c r="AQ2562" s="1"/>
      <c r="AR2562" s="1"/>
      <c r="AS2562" s="6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</row>
    <row r="2563" spans="1:55" x14ac:dyDescent="0.2">
      <c r="A2563" s="144">
        <f t="shared" si="1345"/>
        <v>43352</v>
      </c>
      <c r="B2563" s="2">
        <f t="shared" si="1332"/>
        <v>189851.70639010044</v>
      </c>
      <c r="C2563" s="2">
        <f t="shared" si="1346"/>
        <v>125077.49505069001</v>
      </c>
      <c r="D2563" s="2">
        <v>0</v>
      </c>
      <c r="E2563" s="68">
        <f t="shared" si="1333"/>
        <v>125077.49505069001</v>
      </c>
      <c r="F2563" s="72">
        <f t="shared" si="1356"/>
        <v>5061.1099999999997</v>
      </c>
      <c r="G2563" s="3">
        <f>IF(N2563=1,VLOOKUP(A2562,[1]Plan1!$BG$69:$BI$188,3),G2562)</f>
        <v>5056.5600000000004</v>
      </c>
      <c r="H2563" s="11">
        <f t="shared" si="1357"/>
        <v>43285</v>
      </c>
      <c r="I2563" s="11">
        <f t="shared" si="1358"/>
        <v>43316</v>
      </c>
      <c r="J2563" s="26">
        <f t="shared" si="1334"/>
        <v>-8.990122720112792E-4</v>
      </c>
      <c r="K2563" s="11">
        <f t="shared" si="1347"/>
        <v>43374</v>
      </c>
      <c r="L2563" s="11">
        <f t="shared" si="1335"/>
        <v>43374</v>
      </c>
      <c r="M2563" s="1">
        <f t="shared" si="1348"/>
        <v>19</v>
      </c>
      <c r="N2563" s="1">
        <f t="shared" si="1353"/>
        <v>4</v>
      </c>
      <c r="O2563" s="2">
        <f t="shared" si="1336"/>
        <v>0.99981065999999996</v>
      </c>
      <c r="P2563" s="10">
        <f t="shared" si="1363"/>
        <v>1.0033006499999999</v>
      </c>
      <c r="Q2563" s="10">
        <f t="shared" si="1359"/>
        <v>1.5165913578768089</v>
      </c>
      <c r="R2563" s="2">
        <f t="shared" si="1362"/>
        <v>1.5163042</v>
      </c>
      <c r="S2563" s="2">
        <f t="shared" si="1354"/>
        <v>1.4542510099999999</v>
      </c>
      <c r="T2563" s="2">
        <f t="shared" si="1337"/>
        <v>181894.07350572999</v>
      </c>
      <c r="U2563" s="2">
        <f t="shared" si="1338"/>
        <v>0</v>
      </c>
      <c r="V2563" s="2">
        <f t="shared" si="1339"/>
        <v>64578.036020150459</v>
      </c>
      <c r="W2563" s="2">
        <f t="shared" si="1340"/>
        <v>189655.53107084046</v>
      </c>
      <c r="X2563" s="27">
        <f t="shared" si="1341"/>
        <v>0</v>
      </c>
      <c r="Y2563" s="2">
        <f t="shared" si="1355"/>
        <v>0</v>
      </c>
      <c r="Z2563" s="67">
        <f t="shared" si="1342"/>
        <v>0</v>
      </c>
      <c r="AA2563" s="2">
        <f t="shared" si="1351"/>
        <v>0</v>
      </c>
      <c r="AB2563" s="26">
        <f t="shared" si="1349"/>
        <v>6.7299999999999999E-2</v>
      </c>
      <c r="AC2563" s="27">
        <f t="shared" si="1364"/>
        <v>4</v>
      </c>
      <c r="AD2563" s="27">
        <v>252</v>
      </c>
      <c r="AE2563" s="10">
        <f t="shared" si="1360"/>
        <v>1.0010343770000001</v>
      </c>
      <c r="AF2563" s="2">
        <f t="shared" si="1352"/>
        <v>188.14704606999999</v>
      </c>
      <c r="AG2563" s="2">
        <f t="shared" si="1343"/>
        <v>196.17531926000001</v>
      </c>
      <c r="AH2563" s="3" t="str">
        <f t="shared" si="1344"/>
        <v>-</v>
      </c>
      <c r="AI2563" s="4" t="str">
        <f t="shared" si="1361"/>
        <v>A+J=</v>
      </c>
      <c r="AJ2563" s="11">
        <f t="shared" si="1350"/>
        <v>43376</v>
      </c>
      <c r="AK2563" s="11"/>
      <c r="AL2563" s="4"/>
      <c r="AM2563" s="1"/>
      <c r="AN2563" s="11"/>
      <c r="AO2563" s="1"/>
      <c r="AP2563" s="1"/>
      <c r="AQ2563" s="1"/>
      <c r="AR2563" s="1"/>
      <c r="AS2563" s="6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</row>
    <row r="2564" spans="1:55" x14ac:dyDescent="0.2">
      <c r="A2564" s="144">
        <f t="shared" si="1345"/>
        <v>43353</v>
      </c>
      <c r="B2564" s="2">
        <f t="shared" si="1332"/>
        <v>189851.70639010044</v>
      </c>
      <c r="C2564" s="2">
        <f t="shared" si="1346"/>
        <v>125077.49505069001</v>
      </c>
      <c r="D2564" s="2">
        <v>0</v>
      </c>
      <c r="E2564" s="68">
        <f t="shared" si="1333"/>
        <v>125077.49505069001</v>
      </c>
      <c r="F2564" s="72">
        <f t="shared" si="1356"/>
        <v>5061.1099999999997</v>
      </c>
      <c r="G2564" s="3">
        <f>IF(N2564=1,VLOOKUP(A2563,[1]Plan1!$BG$69:$BI$188,3),G2563)</f>
        <v>5056.5600000000004</v>
      </c>
      <c r="H2564" s="11">
        <f t="shared" si="1357"/>
        <v>43285</v>
      </c>
      <c r="I2564" s="11">
        <f t="shared" si="1358"/>
        <v>43316</v>
      </c>
      <c r="J2564" s="26">
        <f t="shared" si="1334"/>
        <v>-8.990122720112792E-4</v>
      </c>
      <c r="K2564" s="11">
        <f t="shared" si="1347"/>
        <v>43374</v>
      </c>
      <c r="L2564" s="11">
        <f t="shared" si="1335"/>
        <v>43374</v>
      </c>
      <c r="M2564" s="1">
        <f t="shared" si="1348"/>
        <v>19</v>
      </c>
      <c r="N2564" s="1">
        <f t="shared" si="1353"/>
        <v>4</v>
      </c>
      <c r="O2564" s="2">
        <f t="shared" si="1336"/>
        <v>0.99981065999999996</v>
      </c>
      <c r="P2564" s="10">
        <f t="shared" si="1363"/>
        <v>1.0033006499999999</v>
      </c>
      <c r="Q2564" s="10">
        <f t="shared" si="1359"/>
        <v>1.5165913578768089</v>
      </c>
      <c r="R2564" s="2">
        <f t="shared" si="1362"/>
        <v>1.5163042</v>
      </c>
      <c r="S2564" s="2">
        <f t="shared" si="1354"/>
        <v>1.4542510099999999</v>
      </c>
      <c r="T2564" s="2">
        <f t="shared" si="1337"/>
        <v>181894.07350572999</v>
      </c>
      <c r="U2564" s="2">
        <f t="shared" si="1338"/>
        <v>0</v>
      </c>
      <c r="V2564" s="2">
        <f t="shared" si="1339"/>
        <v>64578.036020150459</v>
      </c>
      <c r="W2564" s="2">
        <f t="shared" si="1340"/>
        <v>189655.53107084046</v>
      </c>
      <c r="X2564" s="27">
        <f t="shared" si="1341"/>
        <v>0</v>
      </c>
      <c r="Y2564" s="2">
        <f t="shared" si="1355"/>
        <v>0</v>
      </c>
      <c r="Z2564" s="67">
        <f t="shared" si="1342"/>
        <v>0</v>
      </c>
      <c r="AA2564" s="2">
        <f t="shared" si="1351"/>
        <v>0</v>
      </c>
      <c r="AB2564" s="26">
        <f t="shared" si="1349"/>
        <v>6.7299999999999999E-2</v>
      </c>
      <c r="AC2564" s="27">
        <f t="shared" si="1364"/>
        <v>4</v>
      </c>
      <c r="AD2564" s="27">
        <v>252</v>
      </c>
      <c r="AE2564" s="10">
        <f t="shared" si="1360"/>
        <v>1.0010343770000001</v>
      </c>
      <c r="AF2564" s="2">
        <f t="shared" si="1352"/>
        <v>188.14704606999999</v>
      </c>
      <c r="AG2564" s="2">
        <f t="shared" si="1343"/>
        <v>196.17531926000001</v>
      </c>
      <c r="AH2564" s="3" t="str">
        <f t="shared" si="1344"/>
        <v>-</v>
      </c>
      <c r="AI2564" s="4" t="str">
        <f t="shared" si="1361"/>
        <v>A+J=</v>
      </c>
      <c r="AJ2564" s="11">
        <f t="shared" si="1350"/>
        <v>43376</v>
      </c>
      <c r="AK2564" s="11"/>
      <c r="AL2564" s="4"/>
      <c r="AM2564" s="1"/>
      <c r="AN2564" s="11"/>
      <c r="AO2564" s="1"/>
      <c r="AP2564" s="1"/>
      <c r="AQ2564" s="1"/>
      <c r="AR2564" s="1"/>
      <c r="AS2564" s="6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</row>
    <row r="2565" spans="1:55" x14ac:dyDescent="0.2">
      <c r="A2565" s="144">
        <f t="shared" si="1345"/>
        <v>43354</v>
      </c>
      <c r="B2565" s="2">
        <f t="shared" si="1332"/>
        <v>189891.79236215571</v>
      </c>
      <c r="C2565" s="2">
        <f t="shared" si="1346"/>
        <v>125077.49505069001</v>
      </c>
      <c r="D2565" s="2">
        <v>0</v>
      </c>
      <c r="E2565" s="68">
        <f t="shared" si="1333"/>
        <v>125077.49505069001</v>
      </c>
      <c r="F2565" s="72">
        <f t="shared" si="1356"/>
        <v>5061.1099999999997</v>
      </c>
      <c r="G2565" s="3">
        <f>IF(N2565=1,VLOOKUP(A2564,[1]Plan1!$BG$69:$BI$188,3),G2564)</f>
        <v>5056.5600000000004</v>
      </c>
      <c r="H2565" s="11">
        <f t="shared" si="1357"/>
        <v>43285</v>
      </c>
      <c r="I2565" s="11">
        <f t="shared" si="1358"/>
        <v>43316</v>
      </c>
      <c r="J2565" s="26">
        <f t="shared" si="1334"/>
        <v>-8.990122720112792E-4</v>
      </c>
      <c r="K2565" s="11">
        <f t="shared" si="1347"/>
        <v>43374</v>
      </c>
      <c r="L2565" s="11">
        <f t="shared" si="1335"/>
        <v>43374</v>
      </c>
      <c r="M2565" s="1">
        <f t="shared" si="1348"/>
        <v>19</v>
      </c>
      <c r="N2565" s="1">
        <f t="shared" si="1353"/>
        <v>5</v>
      </c>
      <c r="O2565" s="2">
        <f t="shared" si="1336"/>
        <v>0.99976332999999995</v>
      </c>
      <c r="P2565" s="10">
        <f t="shared" si="1363"/>
        <v>1.0033006499999999</v>
      </c>
      <c r="Q2565" s="10">
        <f t="shared" si="1359"/>
        <v>1.5165913578768089</v>
      </c>
      <c r="R2565" s="2">
        <f t="shared" si="1362"/>
        <v>1.5162324199999999</v>
      </c>
      <c r="S2565" s="2">
        <f t="shared" si="1354"/>
        <v>1.4542510099999999</v>
      </c>
      <c r="T2565" s="2">
        <f t="shared" si="1337"/>
        <v>181894.07350572999</v>
      </c>
      <c r="U2565" s="2">
        <f t="shared" si="1338"/>
        <v>0</v>
      </c>
      <c r="V2565" s="2">
        <f t="shared" si="1339"/>
        <v>64569.057957555713</v>
      </c>
      <c r="W2565" s="2">
        <f t="shared" si="1340"/>
        <v>189646.55300824571</v>
      </c>
      <c r="X2565" s="27">
        <f t="shared" si="1341"/>
        <v>0</v>
      </c>
      <c r="Y2565" s="2">
        <f t="shared" si="1355"/>
        <v>0</v>
      </c>
      <c r="Z2565" s="67">
        <f t="shared" si="1342"/>
        <v>0</v>
      </c>
      <c r="AA2565" s="2">
        <f t="shared" si="1351"/>
        <v>0</v>
      </c>
      <c r="AB2565" s="26">
        <f t="shared" si="1349"/>
        <v>6.7299999999999999E-2</v>
      </c>
      <c r="AC2565" s="27">
        <f t="shared" si="1364"/>
        <v>5</v>
      </c>
      <c r="AD2565" s="27">
        <v>252</v>
      </c>
      <c r="AE2565" s="10">
        <f t="shared" si="1360"/>
        <v>1.0012931389999999</v>
      </c>
      <c r="AF2565" s="2">
        <f t="shared" si="1352"/>
        <v>235.21432031000001</v>
      </c>
      <c r="AG2565" s="2">
        <f t="shared" si="1343"/>
        <v>245.23935391000001</v>
      </c>
      <c r="AH2565" s="3" t="str">
        <f t="shared" si="1344"/>
        <v>-</v>
      </c>
      <c r="AI2565" s="4" t="str">
        <f t="shared" si="1361"/>
        <v>A+J=</v>
      </c>
      <c r="AJ2565" s="11">
        <f t="shared" si="1350"/>
        <v>43376</v>
      </c>
      <c r="AK2565" s="11"/>
      <c r="AL2565" s="4"/>
      <c r="AM2565" s="1"/>
      <c r="AN2565" s="11"/>
      <c r="AO2565" s="1"/>
      <c r="AP2565" s="1"/>
      <c r="AQ2565" s="1"/>
      <c r="AR2565" s="1"/>
      <c r="AS2565" s="6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</row>
    <row r="2566" spans="1:55" x14ac:dyDescent="0.2">
      <c r="A2566" s="144">
        <f t="shared" si="1345"/>
        <v>43355</v>
      </c>
      <c r="B2566" s="2">
        <f t="shared" si="1332"/>
        <v>189931.8887093509</v>
      </c>
      <c r="C2566" s="2">
        <f t="shared" si="1346"/>
        <v>125077.49505069001</v>
      </c>
      <c r="D2566" s="2">
        <v>0</v>
      </c>
      <c r="E2566" s="68">
        <f t="shared" si="1333"/>
        <v>125077.49505069001</v>
      </c>
      <c r="F2566" s="72">
        <f t="shared" si="1356"/>
        <v>5061.1099999999997</v>
      </c>
      <c r="G2566" s="3">
        <f>IF(N2566=1,VLOOKUP(A2565,[1]Plan1!$BG$69:$BI$188,3),G2565)</f>
        <v>5056.5600000000004</v>
      </c>
      <c r="H2566" s="11">
        <f t="shared" si="1357"/>
        <v>43285</v>
      </c>
      <c r="I2566" s="11">
        <f t="shared" si="1358"/>
        <v>43316</v>
      </c>
      <c r="J2566" s="26">
        <f t="shared" si="1334"/>
        <v>-8.990122720112792E-4</v>
      </c>
      <c r="K2566" s="11">
        <f t="shared" si="1347"/>
        <v>43374</v>
      </c>
      <c r="L2566" s="11">
        <f t="shared" si="1335"/>
        <v>43374</v>
      </c>
      <c r="M2566" s="1">
        <f t="shared" si="1348"/>
        <v>19</v>
      </c>
      <c r="N2566" s="1">
        <f t="shared" si="1353"/>
        <v>6</v>
      </c>
      <c r="O2566" s="2">
        <f t="shared" si="1336"/>
        <v>0.99971600999999999</v>
      </c>
      <c r="P2566" s="10">
        <f t="shared" si="1363"/>
        <v>1.0033006499999999</v>
      </c>
      <c r="Q2566" s="10">
        <f t="shared" si="1359"/>
        <v>1.5165913578768089</v>
      </c>
      <c r="R2566" s="2">
        <f t="shared" si="1362"/>
        <v>1.5161606599999999</v>
      </c>
      <c r="S2566" s="2">
        <f t="shared" si="1354"/>
        <v>1.4542510099999999</v>
      </c>
      <c r="T2566" s="2">
        <f t="shared" si="1337"/>
        <v>181894.07350572999</v>
      </c>
      <c r="U2566" s="2">
        <f t="shared" si="1338"/>
        <v>0</v>
      </c>
      <c r="V2566" s="2">
        <f t="shared" si="1339"/>
        <v>64560.082396510879</v>
      </c>
      <c r="W2566" s="2">
        <f t="shared" si="1340"/>
        <v>189637.57744720089</v>
      </c>
      <c r="X2566" s="27">
        <f t="shared" si="1341"/>
        <v>0</v>
      </c>
      <c r="Y2566" s="2">
        <f t="shared" si="1355"/>
        <v>0</v>
      </c>
      <c r="Z2566" s="67">
        <f t="shared" si="1342"/>
        <v>0</v>
      </c>
      <c r="AA2566" s="2">
        <f t="shared" si="1351"/>
        <v>0</v>
      </c>
      <c r="AB2566" s="26">
        <f t="shared" si="1349"/>
        <v>6.7299999999999999E-2</v>
      </c>
      <c r="AC2566" s="27">
        <f t="shared" si="1364"/>
        <v>6</v>
      </c>
      <c r="AD2566" s="27">
        <v>252</v>
      </c>
      <c r="AE2566" s="10">
        <f t="shared" si="1360"/>
        <v>1.0015519669999999</v>
      </c>
      <c r="AF2566" s="2">
        <f t="shared" si="1352"/>
        <v>282.29359957000003</v>
      </c>
      <c r="AG2566" s="2">
        <f t="shared" si="1343"/>
        <v>294.31126215</v>
      </c>
      <c r="AH2566" s="3" t="str">
        <f t="shared" si="1344"/>
        <v>-</v>
      </c>
      <c r="AI2566" s="4" t="str">
        <f t="shared" si="1361"/>
        <v>A+J=</v>
      </c>
      <c r="AJ2566" s="11">
        <f t="shared" si="1350"/>
        <v>43376</v>
      </c>
      <c r="AK2566" s="11"/>
      <c r="AL2566" s="4"/>
      <c r="AM2566" s="1"/>
      <c r="AN2566" s="11"/>
      <c r="AO2566" s="1"/>
      <c r="AP2566" s="1"/>
      <c r="AQ2566" s="1"/>
      <c r="AR2566" s="1"/>
      <c r="AS2566" s="6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</row>
    <row r="2567" spans="1:55" x14ac:dyDescent="0.2">
      <c r="A2567" s="144">
        <f t="shared" si="1345"/>
        <v>43356</v>
      </c>
      <c r="B2567" s="2">
        <f t="shared" si="1332"/>
        <v>189971.99186238111</v>
      </c>
      <c r="C2567" s="2">
        <f t="shared" si="1346"/>
        <v>125077.49505069001</v>
      </c>
      <c r="D2567" s="2">
        <v>0</v>
      </c>
      <c r="E2567" s="68">
        <f t="shared" si="1333"/>
        <v>125077.49505069001</v>
      </c>
      <c r="F2567" s="72">
        <f t="shared" si="1356"/>
        <v>5061.1099999999997</v>
      </c>
      <c r="G2567" s="3">
        <f>IF(N2567=1,VLOOKUP(A2566,[1]Plan1!$BG$69:$BI$188,3),G2566)</f>
        <v>5056.5600000000004</v>
      </c>
      <c r="H2567" s="11">
        <f t="shared" si="1357"/>
        <v>43285</v>
      </c>
      <c r="I2567" s="11">
        <f t="shared" si="1358"/>
        <v>43316</v>
      </c>
      <c r="J2567" s="26">
        <f t="shared" si="1334"/>
        <v>-8.990122720112792E-4</v>
      </c>
      <c r="K2567" s="11">
        <f t="shared" si="1347"/>
        <v>43374</v>
      </c>
      <c r="L2567" s="11">
        <f t="shared" si="1335"/>
        <v>43374</v>
      </c>
      <c r="M2567" s="1">
        <f t="shared" si="1348"/>
        <v>19</v>
      </c>
      <c r="N2567" s="1">
        <f t="shared" si="1353"/>
        <v>7</v>
      </c>
      <c r="O2567" s="2">
        <f t="shared" si="1336"/>
        <v>0.99966869000000003</v>
      </c>
      <c r="P2567" s="10">
        <f t="shared" si="1363"/>
        <v>1.0033006499999999</v>
      </c>
      <c r="Q2567" s="10">
        <f t="shared" si="1359"/>
        <v>1.5165913578768089</v>
      </c>
      <c r="R2567" s="2">
        <f t="shared" si="1362"/>
        <v>1.51608889</v>
      </c>
      <c r="S2567" s="2">
        <f t="shared" si="1354"/>
        <v>1.4542510099999999</v>
      </c>
      <c r="T2567" s="2">
        <f t="shared" si="1337"/>
        <v>181894.07350572999</v>
      </c>
      <c r="U2567" s="2">
        <f t="shared" si="1338"/>
        <v>0</v>
      </c>
      <c r="V2567" s="2">
        <f t="shared" si="1339"/>
        <v>64551.105584691104</v>
      </c>
      <c r="W2567" s="2">
        <f t="shared" si="1340"/>
        <v>189628.60063538112</v>
      </c>
      <c r="X2567" s="27">
        <f t="shared" si="1341"/>
        <v>0</v>
      </c>
      <c r="Y2567" s="2">
        <f t="shared" si="1355"/>
        <v>0</v>
      </c>
      <c r="Z2567" s="67">
        <f t="shared" si="1342"/>
        <v>0</v>
      </c>
      <c r="AA2567" s="2">
        <f t="shared" si="1351"/>
        <v>0</v>
      </c>
      <c r="AB2567" s="26">
        <f t="shared" si="1349"/>
        <v>6.7299999999999999E-2</v>
      </c>
      <c r="AC2567" s="27">
        <f t="shared" si="1364"/>
        <v>7</v>
      </c>
      <c r="AD2567" s="27">
        <v>252</v>
      </c>
      <c r="AE2567" s="10">
        <f t="shared" si="1360"/>
        <v>1.0018108619999999</v>
      </c>
      <c r="AF2567" s="2">
        <f t="shared" si="1352"/>
        <v>329.38506573000001</v>
      </c>
      <c r="AG2567" s="2">
        <f t="shared" si="1343"/>
        <v>343.39122700000001</v>
      </c>
      <c r="AH2567" s="3" t="str">
        <f t="shared" si="1344"/>
        <v>-</v>
      </c>
      <c r="AI2567" s="4" t="str">
        <f t="shared" si="1361"/>
        <v>A+J=</v>
      </c>
      <c r="AJ2567" s="11">
        <f t="shared" si="1350"/>
        <v>43376</v>
      </c>
      <c r="AK2567" s="11"/>
      <c r="AL2567" s="81"/>
      <c r="AM2567" s="38"/>
      <c r="AN2567" s="16"/>
      <c r="AO2567" s="38"/>
      <c r="AP2567" s="38"/>
      <c r="AQ2567" s="38"/>
      <c r="AR2567" s="38"/>
      <c r="AS2567" s="66"/>
      <c r="AT2567" s="38"/>
      <c r="AU2567" s="38"/>
      <c r="AV2567" s="38"/>
      <c r="AW2567" s="38"/>
      <c r="AX2567" s="38"/>
      <c r="AY2567" s="38"/>
      <c r="AZ2567" s="38"/>
      <c r="BA2567" s="38"/>
      <c r="BB2567" s="38"/>
      <c r="BC2567" s="38"/>
    </row>
    <row r="2568" spans="1:55" x14ac:dyDescent="0.2">
      <c r="A2568" s="144">
        <f t="shared" si="1345"/>
        <v>43357</v>
      </c>
      <c r="B2568" s="2">
        <f t="shared" si="1332"/>
        <v>190012.10200807636</v>
      </c>
      <c r="C2568" s="2">
        <f t="shared" si="1346"/>
        <v>125077.49505069001</v>
      </c>
      <c r="D2568" s="2">
        <v>0</v>
      </c>
      <c r="E2568" s="68">
        <f t="shared" si="1333"/>
        <v>125077.49505069001</v>
      </c>
      <c r="F2568" s="72">
        <f t="shared" si="1356"/>
        <v>5061.1099999999997</v>
      </c>
      <c r="G2568" s="3">
        <f>IF(N2568=1,VLOOKUP(A2567,[1]Plan1!$BG$69:$BI$188,3),G2567)</f>
        <v>5056.5600000000004</v>
      </c>
      <c r="H2568" s="11">
        <f t="shared" si="1357"/>
        <v>43285</v>
      </c>
      <c r="I2568" s="11">
        <f t="shared" si="1358"/>
        <v>43316</v>
      </c>
      <c r="J2568" s="26">
        <f t="shared" si="1334"/>
        <v>-8.990122720112792E-4</v>
      </c>
      <c r="K2568" s="11">
        <f t="shared" si="1347"/>
        <v>43374</v>
      </c>
      <c r="L2568" s="11">
        <f t="shared" si="1335"/>
        <v>43374</v>
      </c>
      <c r="M2568" s="1">
        <f t="shared" si="1348"/>
        <v>19</v>
      </c>
      <c r="N2568" s="1">
        <f t="shared" si="1353"/>
        <v>8</v>
      </c>
      <c r="O2568" s="2">
        <f t="shared" si="1336"/>
        <v>0.99962136000000001</v>
      </c>
      <c r="P2568" s="10">
        <f t="shared" si="1363"/>
        <v>1.0033006499999999</v>
      </c>
      <c r="Q2568" s="10">
        <f t="shared" si="1359"/>
        <v>1.5165913578768089</v>
      </c>
      <c r="R2568" s="2">
        <f t="shared" si="1362"/>
        <v>1.5160171099999999</v>
      </c>
      <c r="S2568" s="2">
        <f t="shared" si="1354"/>
        <v>1.4542510099999999</v>
      </c>
      <c r="T2568" s="2">
        <f t="shared" si="1337"/>
        <v>181894.07350572999</v>
      </c>
      <c r="U2568" s="2">
        <f t="shared" si="1338"/>
        <v>0</v>
      </c>
      <c r="V2568" s="2">
        <f t="shared" si="1339"/>
        <v>64542.127522096351</v>
      </c>
      <c r="W2568" s="2">
        <f t="shared" si="1340"/>
        <v>189619.62257278635</v>
      </c>
      <c r="X2568" s="27">
        <f t="shared" si="1341"/>
        <v>0</v>
      </c>
      <c r="Y2568" s="2">
        <f t="shared" si="1355"/>
        <v>0</v>
      </c>
      <c r="Z2568" s="67">
        <f t="shared" si="1342"/>
        <v>0</v>
      </c>
      <c r="AA2568" s="2">
        <f t="shared" si="1351"/>
        <v>0</v>
      </c>
      <c r="AB2568" s="26">
        <f t="shared" si="1349"/>
        <v>6.7299999999999999E-2</v>
      </c>
      <c r="AC2568" s="27">
        <f t="shared" si="1364"/>
        <v>8</v>
      </c>
      <c r="AD2568" s="27">
        <v>252</v>
      </c>
      <c r="AE2568" s="10">
        <f t="shared" si="1360"/>
        <v>1.002069825</v>
      </c>
      <c r="AF2568" s="2">
        <f t="shared" si="1352"/>
        <v>376.48890068999998</v>
      </c>
      <c r="AG2568" s="2">
        <f t="shared" si="1343"/>
        <v>392.47943529000003</v>
      </c>
      <c r="AH2568" s="3" t="str">
        <f t="shared" si="1344"/>
        <v>-</v>
      </c>
      <c r="AI2568" s="4" t="str">
        <f t="shared" si="1361"/>
        <v>A+J=</v>
      </c>
      <c r="AJ2568" s="11">
        <f t="shared" si="1350"/>
        <v>43376</v>
      </c>
      <c r="AK2568" s="11"/>
      <c r="AL2568" s="4"/>
      <c r="AM2568" s="1"/>
      <c r="AN2568" s="11"/>
      <c r="AO2568" s="1"/>
      <c r="AP2568" s="1"/>
      <c r="AQ2568" s="1"/>
      <c r="AR2568" s="1"/>
      <c r="AS2568" s="6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</row>
    <row r="2569" spans="1:55" x14ac:dyDescent="0.2">
      <c r="A2569" s="144">
        <f t="shared" si="1345"/>
        <v>43358</v>
      </c>
      <c r="B2569" s="2">
        <f t="shared" si="1332"/>
        <v>190052.22377915648</v>
      </c>
      <c r="C2569" s="2">
        <f t="shared" si="1346"/>
        <v>125077.49505069001</v>
      </c>
      <c r="D2569" s="2">
        <v>0</v>
      </c>
      <c r="E2569" s="68">
        <f t="shared" si="1333"/>
        <v>125077.49505069001</v>
      </c>
      <c r="F2569" s="72">
        <f t="shared" si="1356"/>
        <v>5061.1099999999997</v>
      </c>
      <c r="G2569" s="3">
        <f>IF(N2569=1,VLOOKUP(A2568,[1]Plan1!$BG$69:$BI$188,3),G2568)</f>
        <v>5056.5600000000004</v>
      </c>
      <c r="H2569" s="11">
        <f t="shared" si="1357"/>
        <v>43285</v>
      </c>
      <c r="I2569" s="11">
        <f t="shared" si="1358"/>
        <v>43316</v>
      </c>
      <c r="J2569" s="26">
        <f t="shared" si="1334"/>
        <v>-8.990122720112792E-4</v>
      </c>
      <c r="K2569" s="11">
        <f t="shared" si="1347"/>
        <v>43374</v>
      </c>
      <c r="L2569" s="11">
        <f t="shared" si="1335"/>
        <v>43374</v>
      </c>
      <c r="M2569" s="1">
        <f t="shared" si="1348"/>
        <v>19</v>
      </c>
      <c r="N2569" s="1">
        <f t="shared" si="1353"/>
        <v>9</v>
      </c>
      <c r="O2569" s="2">
        <f t="shared" si="1336"/>
        <v>0.99957404999999999</v>
      </c>
      <c r="P2569" s="10">
        <f t="shared" si="1363"/>
        <v>1.0033006499999999</v>
      </c>
      <c r="Q2569" s="10">
        <f t="shared" si="1359"/>
        <v>1.5165913578768089</v>
      </c>
      <c r="R2569" s="2">
        <f t="shared" si="1362"/>
        <v>1.5159453599999999</v>
      </c>
      <c r="S2569" s="2">
        <f t="shared" si="1354"/>
        <v>1.4542510099999999</v>
      </c>
      <c r="T2569" s="2">
        <f t="shared" si="1337"/>
        <v>181894.07350572999</v>
      </c>
      <c r="U2569" s="2">
        <f t="shared" si="1338"/>
        <v>0</v>
      </c>
      <c r="V2569" s="2">
        <f t="shared" si="1339"/>
        <v>64533.153211826459</v>
      </c>
      <c r="W2569" s="2">
        <f t="shared" si="1340"/>
        <v>189610.64826251648</v>
      </c>
      <c r="X2569" s="27">
        <f t="shared" si="1341"/>
        <v>0</v>
      </c>
      <c r="Y2569" s="2">
        <f t="shared" si="1355"/>
        <v>0</v>
      </c>
      <c r="Z2569" s="67">
        <f t="shared" si="1342"/>
        <v>0</v>
      </c>
      <c r="AA2569" s="2">
        <f t="shared" si="1351"/>
        <v>0</v>
      </c>
      <c r="AB2569" s="26">
        <f t="shared" si="1349"/>
        <v>6.7299999999999999E-2</v>
      </c>
      <c r="AC2569" s="27">
        <f t="shared" si="1364"/>
        <v>9</v>
      </c>
      <c r="AD2569" s="27">
        <v>252</v>
      </c>
      <c r="AE2569" s="10">
        <f t="shared" si="1360"/>
        <v>1.0023288539999999</v>
      </c>
      <c r="AF2569" s="2">
        <f t="shared" si="1352"/>
        <v>423.60474066</v>
      </c>
      <c r="AG2569" s="2">
        <f t="shared" si="1343"/>
        <v>441.57551663999999</v>
      </c>
      <c r="AH2569" s="3" t="str">
        <f t="shared" si="1344"/>
        <v>-</v>
      </c>
      <c r="AI2569" s="4" t="str">
        <f t="shared" si="1361"/>
        <v>A+J=</v>
      </c>
      <c r="AJ2569" s="11">
        <f t="shared" si="1350"/>
        <v>43376</v>
      </c>
      <c r="AK2569" s="11"/>
      <c r="AL2569" s="4"/>
      <c r="AM2569" s="1"/>
      <c r="AN2569" s="11"/>
      <c r="AO2569" s="1"/>
      <c r="AP2569" s="1"/>
      <c r="AQ2569" s="1"/>
      <c r="AR2569" s="1"/>
      <c r="AS2569" s="6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</row>
    <row r="2570" spans="1:55" x14ac:dyDescent="0.2">
      <c r="A2570" s="144">
        <f t="shared" si="1345"/>
        <v>43359</v>
      </c>
      <c r="B2570" s="2">
        <f t="shared" ref="B2570:B2633" si="1365">(W2570+AG2570)</f>
        <v>190052.22377915648</v>
      </c>
      <c r="C2570" s="2">
        <f t="shared" si="1346"/>
        <v>125077.49505069001</v>
      </c>
      <c r="D2570" s="2">
        <v>0</v>
      </c>
      <c r="E2570" s="68">
        <f t="shared" ref="E2570:E2633" si="1366">(C2570-D2570)</f>
        <v>125077.49505069001</v>
      </c>
      <c r="F2570" s="72">
        <f t="shared" si="1356"/>
        <v>5061.1099999999997</v>
      </c>
      <c r="G2570" s="3">
        <f>IF(N2570=1,VLOOKUP(A2569,[1]Plan1!$BG$69:$BI$188,3),G2569)</f>
        <v>5056.5600000000004</v>
      </c>
      <c r="H2570" s="11">
        <f t="shared" si="1357"/>
        <v>43285</v>
      </c>
      <c r="I2570" s="11">
        <f t="shared" si="1358"/>
        <v>43316</v>
      </c>
      <c r="J2570" s="26">
        <f t="shared" ref="J2570:J2633" si="1367">(G2570/F2570)-1</f>
        <v>-8.990122720112792E-4</v>
      </c>
      <c r="K2570" s="11">
        <f t="shared" si="1347"/>
        <v>43374</v>
      </c>
      <c r="L2570" s="11">
        <f t="shared" ref="L2570:L2633" si="1368">IF(A2570&gt;L2569,K2570,L2569)</f>
        <v>43374</v>
      </c>
      <c r="M2570" s="1">
        <f t="shared" si="1348"/>
        <v>19</v>
      </c>
      <c r="N2570" s="1">
        <f t="shared" si="1353"/>
        <v>9</v>
      </c>
      <c r="O2570" s="2">
        <f t="shared" ref="O2570:O2633" si="1369">TRUNC((G2570/F2570)^TRUNC((N2570/M2570),9),8)</f>
        <v>0.99957404999999999</v>
      </c>
      <c r="P2570" s="10">
        <f t="shared" si="1363"/>
        <v>1.0033006499999999</v>
      </c>
      <c r="Q2570" s="10">
        <f t="shared" si="1359"/>
        <v>1.5165913578768089</v>
      </c>
      <c r="R2570" s="2">
        <f t="shared" si="1362"/>
        <v>1.5159453599999999</v>
      </c>
      <c r="S2570" s="2">
        <f t="shared" si="1354"/>
        <v>1.4542510099999999</v>
      </c>
      <c r="T2570" s="2">
        <f t="shared" ref="T2570:T2633" si="1370">TRUNC(C2570*S2570,8)</f>
        <v>181894.07350572999</v>
      </c>
      <c r="U2570" s="2">
        <f t="shared" ref="U2570:U2633" si="1371">(D2570*(S2570-1))</f>
        <v>0</v>
      </c>
      <c r="V2570" s="2">
        <f t="shared" ref="V2570:V2633" si="1372">(E2570*(R2570-1))</f>
        <v>64533.153211826459</v>
      </c>
      <c r="W2570" s="2">
        <f t="shared" ref="W2570:W2633" si="1373">(C2570+U2570+V2570)</f>
        <v>189610.64826251648</v>
      </c>
      <c r="X2570" s="27">
        <f t="shared" ref="X2570:X2633" si="1374">IF(VLOOKUP(A2570,AN$10:AU$131,8)=VLOOKUP(A2569,AN$10:AU$131,8),0,VLOOKUP(A2570,AN$10:AU$131,8))</f>
        <v>0</v>
      </c>
      <c r="Y2570" s="2">
        <f t="shared" si="1355"/>
        <v>0</v>
      </c>
      <c r="Z2570" s="67">
        <f t="shared" ref="Z2570:Z2633" si="1375">IF(X2570&gt;0,VLOOKUP($A2570,$AN$10:$AS$131,6),0)</f>
        <v>0</v>
      </c>
      <c r="AA2570" s="2">
        <f t="shared" si="1351"/>
        <v>0</v>
      </c>
      <c r="AB2570" s="26">
        <f t="shared" si="1349"/>
        <v>6.7299999999999999E-2</v>
      </c>
      <c r="AC2570" s="27">
        <f t="shared" si="1364"/>
        <v>9</v>
      </c>
      <c r="AD2570" s="27">
        <v>252</v>
      </c>
      <c r="AE2570" s="10">
        <f t="shared" si="1360"/>
        <v>1.0023288539999999</v>
      </c>
      <c r="AF2570" s="2">
        <f t="shared" si="1352"/>
        <v>423.60474066</v>
      </c>
      <c r="AG2570" s="2">
        <f t="shared" ref="AG2570:AG2633" si="1376">TRUNC((W2570*(AE2570-1)),8)</f>
        <v>441.57551663999999</v>
      </c>
      <c r="AH2570" s="3" t="str">
        <f t="shared" ref="AH2570:AH2633" si="1377">IF(AA2570&gt;0,AA2570+AF2570,"-")</f>
        <v>-</v>
      </c>
      <c r="AI2570" s="4" t="str">
        <f t="shared" si="1361"/>
        <v>A+J=</v>
      </c>
      <c r="AJ2570" s="11">
        <f t="shared" si="1350"/>
        <v>43376</v>
      </c>
      <c r="AK2570" s="11"/>
      <c r="AL2570" s="4"/>
      <c r="AM2570" s="1"/>
      <c r="AN2570" s="11"/>
      <c r="AO2570" s="1"/>
      <c r="AP2570" s="1"/>
      <c r="AQ2570" s="1"/>
      <c r="AR2570" s="1"/>
      <c r="AS2570" s="6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</row>
    <row r="2571" spans="1:55" x14ac:dyDescent="0.2">
      <c r="A2571" s="144">
        <f t="shared" ref="A2571:A2634" si="1378">(A2570+1)</f>
        <v>43360</v>
      </c>
      <c r="B2571" s="2">
        <f t="shared" si="1365"/>
        <v>190052.22377915648</v>
      </c>
      <c r="C2571" s="2">
        <f t="shared" ref="C2571:C2634" si="1379">TRUNC(IF(X2570&gt;0,VLOOKUP(A2570,$AN$12:$AO$131,2),C2570),8)</f>
        <v>125077.49505069001</v>
      </c>
      <c r="D2571" s="2">
        <v>0</v>
      </c>
      <c r="E2571" s="68">
        <f t="shared" si="1366"/>
        <v>125077.49505069001</v>
      </c>
      <c r="F2571" s="72">
        <f t="shared" si="1356"/>
        <v>5061.1099999999997</v>
      </c>
      <c r="G2571" s="3">
        <f>IF(N2571=1,VLOOKUP(A2570,[1]Plan1!$BG$69:$BI$188,3),G2570)</f>
        <v>5056.5600000000004</v>
      </c>
      <c r="H2571" s="11">
        <f t="shared" si="1357"/>
        <v>43285</v>
      </c>
      <c r="I2571" s="11">
        <f t="shared" si="1358"/>
        <v>43316</v>
      </c>
      <c r="J2571" s="26">
        <f t="shared" si="1367"/>
        <v>-8.990122720112792E-4</v>
      </c>
      <c r="K2571" s="11">
        <f t="shared" ref="K2571:K2634" si="1380">IF(DAY(A2571)=1,VLOOKUP(A2571,AR$137:AW$275,4),K2570)</f>
        <v>43374</v>
      </c>
      <c r="L2571" s="11">
        <f t="shared" si="1368"/>
        <v>43374</v>
      </c>
      <c r="M2571" s="1">
        <f t="shared" ref="M2571:M2634" si="1381">IF(L2571=L2570,M2570,NETWORKDAYS(L2570,L2571,$AN$137:$AN$327)-1)</f>
        <v>19</v>
      </c>
      <c r="N2571" s="1">
        <f t="shared" si="1353"/>
        <v>9</v>
      </c>
      <c r="O2571" s="2">
        <f t="shared" si="1369"/>
        <v>0.99957404999999999</v>
      </c>
      <c r="P2571" s="10">
        <f t="shared" si="1363"/>
        <v>1.0033006499999999</v>
      </c>
      <c r="Q2571" s="10">
        <f t="shared" si="1359"/>
        <v>1.5165913578768089</v>
      </c>
      <c r="R2571" s="2">
        <f t="shared" si="1362"/>
        <v>1.5159453599999999</v>
      </c>
      <c r="S2571" s="2">
        <f t="shared" si="1354"/>
        <v>1.4542510099999999</v>
      </c>
      <c r="T2571" s="2">
        <f t="shared" si="1370"/>
        <v>181894.07350572999</v>
      </c>
      <c r="U2571" s="2">
        <f t="shared" si="1371"/>
        <v>0</v>
      </c>
      <c r="V2571" s="2">
        <f t="shared" si="1372"/>
        <v>64533.153211826459</v>
      </c>
      <c r="W2571" s="2">
        <f t="shared" si="1373"/>
        <v>189610.64826251648</v>
      </c>
      <c r="X2571" s="27">
        <f t="shared" si="1374"/>
        <v>0</v>
      </c>
      <c r="Y2571" s="2">
        <f t="shared" si="1355"/>
        <v>0</v>
      </c>
      <c r="Z2571" s="67">
        <f t="shared" si="1375"/>
        <v>0</v>
      </c>
      <c r="AA2571" s="2">
        <f t="shared" si="1351"/>
        <v>0</v>
      </c>
      <c r="AB2571" s="26">
        <f t="shared" ref="AB2571:AB2634" si="1382">(AB2570)</f>
        <v>6.7299999999999999E-2</v>
      </c>
      <c r="AC2571" s="27">
        <f t="shared" si="1364"/>
        <v>9</v>
      </c>
      <c r="AD2571" s="27">
        <v>252</v>
      </c>
      <c r="AE2571" s="10">
        <f t="shared" si="1360"/>
        <v>1.0023288539999999</v>
      </c>
      <c r="AF2571" s="2">
        <f t="shared" si="1352"/>
        <v>423.60474066</v>
      </c>
      <c r="AG2571" s="2">
        <f t="shared" si="1376"/>
        <v>441.57551663999999</v>
      </c>
      <c r="AH2571" s="3" t="str">
        <f t="shared" si="1377"/>
        <v>-</v>
      </c>
      <c r="AI2571" s="4" t="str">
        <f t="shared" si="1361"/>
        <v>A+J=</v>
      </c>
      <c r="AJ2571" s="11">
        <f t="shared" ref="AJ2571:AJ2634" si="1383">IF(X2570&gt;0,VLOOKUP(A2570,$AN$10:$AW$130,10),AJ2570)</f>
        <v>43376</v>
      </c>
      <c r="AK2571" s="11"/>
      <c r="AL2571" s="4"/>
      <c r="AM2571" s="1"/>
      <c r="AN2571" s="11"/>
      <c r="AO2571" s="1"/>
      <c r="AP2571" s="1"/>
      <c r="AQ2571" s="1"/>
      <c r="AR2571" s="1"/>
      <c r="AS2571" s="6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</row>
    <row r="2572" spans="1:55" x14ac:dyDescent="0.2">
      <c r="A2572" s="144">
        <f t="shared" si="1378"/>
        <v>43361</v>
      </c>
      <c r="B2572" s="2">
        <f t="shared" si="1365"/>
        <v>190092.35235033164</v>
      </c>
      <c r="C2572" s="2">
        <f t="shared" si="1379"/>
        <v>125077.49505069001</v>
      </c>
      <c r="D2572" s="2">
        <v>0</v>
      </c>
      <c r="E2572" s="68">
        <f t="shared" si="1366"/>
        <v>125077.49505069001</v>
      </c>
      <c r="F2572" s="72">
        <f t="shared" si="1356"/>
        <v>5061.1099999999997</v>
      </c>
      <c r="G2572" s="3">
        <f>IF(N2572=1,VLOOKUP(A2571,[1]Plan1!$BG$69:$BI$188,3),G2571)</f>
        <v>5056.5600000000004</v>
      </c>
      <c r="H2572" s="11">
        <f t="shared" si="1357"/>
        <v>43285</v>
      </c>
      <c r="I2572" s="11">
        <f t="shared" si="1358"/>
        <v>43316</v>
      </c>
      <c r="J2572" s="26">
        <f t="shared" si="1367"/>
        <v>-8.990122720112792E-4</v>
      </c>
      <c r="K2572" s="11">
        <f t="shared" si="1380"/>
        <v>43374</v>
      </c>
      <c r="L2572" s="11">
        <f t="shared" si="1368"/>
        <v>43374</v>
      </c>
      <c r="M2572" s="1">
        <f t="shared" si="1381"/>
        <v>19</v>
      </c>
      <c r="N2572" s="1">
        <f t="shared" si="1353"/>
        <v>10</v>
      </c>
      <c r="O2572" s="2">
        <f t="shared" si="1369"/>
        <v>0.99952673000000003</v>
      </c>
      <c r="P2572" s="10">
        <f t="shared" si="1363"/>
        <v>1.0033006499999999</v>
      </c>
      <c r="Q2572" s="10">
        <f t="shared" si="1359"/>
        <v>1.5165913578768089</v>
      </c>
      <c r="R2572" s="2">
        <f t="shared" si="1362"/>
        <v>1.5158735999999999</v>
      </c>
      <c r="S2572" s="2">
        <f t="shared" si="1354"/>
        <v>1.4542510099999999</v>
      </c>
      <c r="T2572" s="2">
        <f t="shared" si="1370"/>
        <v>181894.07350572999</v>
      </c>
      <c r="U2572" s="2">
        <f t="shared" si="1371"/>
        <v>0</v>
      </c>
      <c r="V2572" s="2">
        <f t="shared" si="1372"/>
        <v>64524.177650781625</v>
      </c>
      <c r="W2572" s="2">
        <f t="shared" si="1373"/>
        <v>189601.67270147163</v>
      </c>
      <c r="X2572" s="27">
        <f t="shared" si="1374"/>
        <v>0</v>
      </c>
      <c r="Y2572" s="2">
        <f t="shared" si="1355"/>
        <v>0</v>
      </c>
      <c r="Z2572" s="67">
        <f t="shared" si="1375"/>
        <v>0</v>
      </c>
      <c r="AA2572" s="2">
        <f t="shared" si="1351"/>
        <v>0</v>
      </c>
      <c r="AB2572" s="26">
        <f t="shared" si="1382"/>
        <v>6.7299999999999999E-2</v>
      </c>
      <c r="AC2572" s="27">
        <f t="shared" si="1364"/>
        <v>10</v>
      </c>
      <c r="AD2572" s="27">
        <v>252</v>
      </c>
      <c r="AE2572" s="10">
        <f t="shared" si="1360"/>
        <v>1.0025879499999999</v>
      </c>
      <c r="AF2572" s="2">
        <f t="shared" si="1352"/>
        <v>470.73276751999998</v>
      </c>
      <c r="AG2572" s="2">
        <f t="shared" si="1376"/>
        <v>490.67964885999999</v>
      </c>
      <c r="AH2572" s="3" t="str">
        <f t="shared" si="1377"/>
        <v>-</v>
      </c>
      <c r="AI2572" s="4" t="str">
        <f t="shared" si="1361"/>
        <v>A+J=</v>
      </c>
      <c r="AJ2572" s="11">
        <f t="shared" si="1383"/>
        <v>43376</v>
      </c>
      <c r="AK2572" s="11"/>
      <c r="AL2572" s="4"/>
      <c r="AM2572" s="1"/>
      <c r="AN2572" s="11"/>
      <c r="AO2572" s="1"/>
      <c r="AP2572" s="1"/>
      <c r="AQ2572" s="1"/>
      <c r="AR2572" s="1"/>
      <c r="AS2572" s="6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</row>
    <row r="2573" spans="1:55" x14ac:dyDescent="0.2">
      <c r="A2573" s="144">
        <f t="shared" si="1378"/>
        <v>43362</v>
      </c>
      <c r="B2573" s="2">
        <f t="shared" si="1365"/>
        <v>190132.49022749174</v>
      </c>
      <c r="C2573" s="2">
        <f t="shared" si="1379"/>
        <v>125077.49505069001</v>
      </c>
      <c r="D2573" s="2">
        <v>0</v>
      </c>
      <c r="E2573" s="68">
        <f t="shared" si="1366"/>
        <v>125077.49505069001</v>
      </c>
      <c r="F2573" s="72">
        <f t="shared" si="1356"/>
        <v>5061.1099999999997</v>
      </c>
      <c r="G2573" s="3">
        <f>IF(N2573=1,VLOOKUP(A2572,[1]Plan1!$BG$69:$BI$188,3),G2572)</f>
        <v>5056.5600000000004</v>
      </c>
      <c r="H2573" s="11">
        <f t="shared" si="1357"/>
        <v>43285</v>
      </c>
      <c r="I2573" s="11">
        <f t="shared" si="1358"/>
        <v>43316</v>
      </c>
      <c r="J2573" s="26">
        <f t="shared" si="1367"/>
        <v>-8.990122720112792E-4</v>
      </c>
      <c r="K2573" s="11">
        <f t="shared" si="1380"/>
        <v>43374</v>
      </c>
      <c r="L2573" s="11">
        <f t="shared" si="1368"/>
        <v>43374</v>
      </c>
      <c r="M2573" s="1">
        <f t="shared" si="1381"/>
        <v>19</v>
      </c>
      <c r="N2573" s="1">
        <f t="shared" si="1353"/>
        <v>11</v>
      </c>
      <c r="O2573" s="2">
        <f t="shared" si="1369"/>
        <v>0.99947942000000001</v>
      </c>
      <c r="P2573" s="10">
        <f t="shared" si="1363"/>
        <v>1.0033006499999999</v>
      </c>
      <c r="Q2573" s="10">
        <f t="shared" si="1359"/>
        <v>1.5165913578768089</v>
      </c>
      <c r="R2573" s="2">
        <f t="shared" si="1362"/>
        <v>1.5158018499999999</v>
      </c>
      <c r="S2573" s="2">
        <f t="shared" si="1354"/>
        <v>1.4542510099999999</v>
      </c>
      <c r="T2573" s="2">
        <f t="shared" si="1370"/>
        <v>181894.07350572999</v>
      </c>
      <c r="U2573" s="2">
        <f t="shared" si="1371"/>
        <v>0</v>
      </c>
      <c r="V2573" s="2">
        <f t="shared" si="1372"/>
        <v>64515.203340511733</v>
      </c>
      <c r="W2573" s="2">
        <f t="shared" si="1373"/>
        <v>189592.69839120173</v>
      </c>
      <c r="X2573" s="27">
        <f t="shared" si="1374"/>
        <v>0</v>
      </c>
      <c r="Y2573" s="2">
        <f t="shared" si="1355"/>
        <v>0</v>
      </c>
      <c r="Z2573" s="67">
        <f t="shared" si="1375"/>
        <v>0</v>
      </c>
      <c r="AA2573" s="2">
        <f t="shared" si="1351"/>
        <v>0</v>
      </c>
      <c r="AB2573" s="26">
        <f t="shared" si="1382"/>
        <v>6.7299999999999999E-2</v>
      </c>
      <c r="AC2573" s="27">
        <f t="shared" si="1364"/>
        <v>11</v>
      </c>
      <c r="AD2573" s="27">
        <v>252</v>
      </c>
      <c r="AE2573" s="10">
        <f t="shared" si="1360"/>
        <v>1.0028471130000001</v>
      </c>
      <c r="AF2573" s="2">
        <f t="shared" si="1352"/>
        <v>517.87298129999999</v>
      </c>
      <c r="AG2573" s="2">
        <f t="shared" si="1376"/>
        <v>539.79183628999999</v>
      </c>
      <c r="AH2573" s="3" t="str">
        <f t="shared" si="1377"/>
        <v>-</v>
      </c>
      <c r="AI2573" s="4" t="str">
        <f t="shared" si="1361"/>
        <v>A+J=</v>
      </c>
      <c r="AJ2573" s="11">
        <f t="shared" si="1383"/>
        <v>43376</v>
      </c>
      <c r="AK2573" s="11"/>
      <c r="AL2573" s="4"/>
      <c r="AM2573" s="1"/>
      <c r="AN2573" s="11"/>
      <c r="AO2573" s="1"/>
      <c r="AP2573" s="1"/>
      <c r="AQ2573" s="1"/>
      <c r="AR2573" s="1"/>
      <c r="AS2573" s="6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</row>
    <row r="2574" spans="1:55" x14ac:dyDescent="0.2">
      <c r="A2574" s="144">
        <f t="shared" si="1378"/>
        <v>43363</v>
      </c>
      <c r="B2574" s="2">
        <f t="shared" si="1365"/>
        <v>190172.63364582197</v>
      </c>
      <c r="C2574" s="2">
        <f t="shared" si="1379"/>
        <v>125077.49505069001</v>
      </c>
      <c r="D2574" s="2">
        <v>0</v>
      </c>
      <c r="E2574" s="68">
        <f t="shared" si="1366"/>
        <v>125077.49505069001</v>
      </c>
      <c r="F2574" s="72">
        <f t="shared" si="1356"/>
        <v>5061.1099999999997</v>
      </c>
      <c r="G2574" s="3">
        <f>IF(N2574=1,VLOOKUP(A2573,[1]Plan1!$BG$69:$BI$188,3),G2573)</f>
        <v>5056.5600000000004</v>
      </c>
      <c r="H2574" s="11">
        <f t="shared" si="1357"/>
        <v>43285</v>
      </c>
      <c r="I2574" s="11">
        <f t="shared" si="1358"/>
        <v>43316</v>
      </c>
      <c r="J2574" s="26">
        <f t="shared" si="1367"/>
        <v>-8.990122720112792E-4</v>
      </c>
      <c r="K2574" s="11">
        <f t="shared" si="1380"/>
        <v>43374</v>
      </c>
      <c r="L2574" s="11">
        <f t="shared" si="1368"/>
        <v>43374</v>
      </c>
      <c r="M2574" s="1">
        <f t="shared" si="1381"/>
        <v>19</v>
      </c>
      <c r="N2574" s="1">
        <f t="shared" si="1353"/>
        <v>12</v>
      </c>
      <c r="O2574" s="2">
        <f t="shared" si="1369"/>
        <v>0.99943210000000005</v>
      </c>
      <c r="P2574" s="10">
        <f t="shared" si="1363"/>
        <v>1.0033006499999999</v>
      </c>
      <c r="Q2574" s="10">
        <f t="shared" si="1359"/>
        <v>1.5165913578768089</v>
      </c>
      <c r="R2574" s="2">
        <f t="shared" si="1362"/>
        <v>1.51573008</v>
      </c>
      <c r="S2574" s="2">
        <f t="shared" si="1354"/>
        <v>1.4542510099999999</v>
      </c>
      <c r="T2574" s="2">
        <f t="shared" si="1370"/>
        <v>181894.07350572999</v>
      </c>
      <c r="U2574" s="2">
        <f t="shared" si="1371"/>
        <v>0</v>
      </c>
      <c r="V2574" s="2">
        <f t="shared" si="1372"/>
        <v>64506.226528691957</v>
      </c>
      <c r="W2574" s="2">
        <f t="shared" si="1373"/>
        <v>189583.72157938196</v>
      </c>
      <c r="X2574" s="27">
        <f t="shared" si="1374"/>
        <v>0</v>
      </c>
      <c r="Y2574" s="2">
        <f t="shared" si="1355"/>
        <v>0</v>
      </c>
      <c r="Z2574" s="67">
        <f t="shared" si="1375"/>
        <v>0</v>
      </c>
      <c r="AA2574" s="2">
        <f t="shared" si="1351"/>
        <v>0</v>
      </c>
      <c r="AB2574" s="26">
        <f t="shared" si="1382"/>
        <v>6.7299999999999999E-2</v>
      </c>
      <c r="AC2574" s="27">
        <f t="shared" si="1364"/>
        <v>12</v>
      </c>
      <c r="AD2574" s="27">
        <v>252</v>
      </c>
      <c r="AE2574" s="10">
        <f t="shared" si="1360"/>
        <v>1.003106343</v>
      </c>
      <c r="AF2574" s="2">
        <f t="shared" si="1352"/>
        <v>565.02538197000001</v>
      </c>
      <c r="AG2574" s="2">
        <f t="shared" si="1376"/>
        <v>588.91206643999999</v>
      </c>
      <c r="AH2574" s="3" t="str">
        <f t="shared" si="1377"/>
        <v>-</v>
      </c>
      <c r="AI2574" s="4" t="str">
        <f t="shared" si="1361"/>
        <v>A+J=</v>
      </c>
      <c r="AJ2574" s="11">
        <f t="shared" si="1383"/>
        <v>43376</v>
      </c>
      <c r="AK2574" s="11"/>
      <c r="AL2574" s="4"/>
      <c r="AM2574" s="1"/>
      <c r="AN2574" s="11"/>
      <c r="AO2574" s="1"/>
      <c r="AP2574" s="1"/>
      <c r="AQ2574" s="1"/>
      <c r="AR2574" s="1"/>
      <c r="AS2574" s="6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</row>
    <row r="2575" spans="1:55" x14ac:dyDescent="0.2">
      <c r="A2575" s="144">
        <f t="shared" si="1378"/>
        <v>43364</v>
      </c>
      <c r="B2575" s="2">
        <f t="shared" si="1365"/>
        <v>190212.78762150207</v>
      </c>
      <c r="C2575" s="2">
        <f t="shared" si="1379"/>
        <v>125077.49505069001</v>
      </c>
      <c r="D2575" s="2">
        <v>0</v>
      </c>
      <c r="E2575" s="68">
        <f t="shared" si="1366"/>
        <v>125077.49505069001</v>
      </c>
      <c r="F2575" s="72">
        <f t="shared" si="1356"/>
        <v>5061.1099999999997</v>
      </c>
      <c r="G2575" s="3">
        <f>IF(N2575=1,VLOOKUP(A2574,[1]Plan1!$BG$69:$BI$188,3),G2574)</f>
        <v>5056.5600000000004</v>
      </c>
      <c r="H2575" s="11">
        <f t="shared" si="1357"/>
        <v>43285</v>
      </c>
      <c r="I2575" s="11">
        <f t="shared" si="1358"/>
        <v>43316</v>
      </c>
      <c r="J2575" s="26">
        <f t="shared" si="1367"/>
        <v>-8.990122720112792E-4</v>
      </c>
      <c r="K2575" s="11">
        <f t="shared" si="1380"/>
        <v>43374</v>
      </c>
      <c r="L2575" s="11">
        <f t="shared" si="1368"/>
        <v>43374</v>
      </c>
      <c r="M2575" s="1">
        <f t="shared" si="1381"/>
        <v>19</v>
      </c>
      <c r="N2575" s="1">
        <f t="shared" si="1353"/>
        <v>13</v>
      </c>
      <c r="O2575" s="2">
        <f t="shared" si="1369"/>
        <v>0.99938479000000002</v>
      </c>
      <c r="P2575" s="10">
        <f t="shared" si="1363"/>
        <v>1.0033006499999999</v>
      </c>
      <c r="Q2575" s="10">
        <f t="shared" si="1359"/>
        <v>1.5165913578768089</v>
      </c>
      <c r="R2575" s="2">
        <f t="shared" si="1362"/>
        <v>1.5156583299999999</v>
      </c>
      <c r="S2575" s="2">
        <f t="shared" si="1354"/>
        <v>1.4542510099999999</v>
      </c>
      <c r="T2575" s="2">
        <f t="shared" si="1370"/>
        <v>181894.07350572999</v>
      </c>
      <c r="U2575" s="2">
        <f t="shared" si="1371"/>
        <v>0</v>
      </c>
      <c r="V2575" s="2">
        <f t="shared" si="1372"/>
        <v>64497.252218422065</v>
      </c>
      <c r="W2575" s="2">
        <f t="shared" si="1373"/>
        <v>189574.74726911206</v>
      </c>
      <c r="X2575" s="27">
        <f t="shared" si="1374"/>
        <v>0</v>
      </c>
      <c r="Y2575" s="2">
        <f t="shared" si="1355"/>
        <v>0</v>
      </c>
      <c r="Z2575" s="67">
        <f t="shared" si="1375"/>
        <v>0</v>
      </c>
      <c r="AA2575" s="2">
        <f t="shared" si="1351"/>
        <v>0</v>
      </c>
      <c r="AB2575" s="26">
        <f t="shared" si="1382"/>
        <v>6.7299999999999999E-2</v>
      </c>
      <c r="AC2575" s="27">
        <f t="shared" si="1364"/>
        <v>13</v>
      </c>
      <c r="AD2575" s="27">
        <v>252</v>
      </c>
      <c r="AE2575" s="10">
        <f t="shared" si="1360"/>
        <v>1.0033656399999999</v>
      </c>
      <c r="AF2575" s="2">
        <f t="shared" si="1352"/>
        <v>612.18996955</v>
      </c>
      <c r="AG2575" s="2">
        <f t="shared" si="1376"/>
        <v>638.04035238999995</v>
      </c>
      <c r="AH2575" s="3" t="str">
        <f t="shared" si="1377"/>
        <v>-</v>
      </c>
      <c r="AI2575" s="4" t="str">
        <f t="shared" si="1361"/>
        <v>A+J=</v>
      </c>
      <c r="AJ2575" s="11">
        <f t="shared" si="1383"/>
        <v>43376</v>
      </c>
      <c r="AK2575" s="11"/>
      <c r="AL2575" s="4"/>
      <c r="AM2575" s="1"/>
      <c r="AN2575" s="11"/>
      <c r="AO2575" s="1"/>
      <c r="AP2575" s="1"/>
      <c r="AQ2575" s="1"/>
      <c r="AR2575" s="1"/>
      <c r="AS2575" s="6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</row>
    <row r="2576" spans="1:55" x14ac:dyDescent="0.2">
      <c r="A2576" s="144">
        <f t="shared" si="1378"/>
        <v>43365</v>
      </c>
      <c r="B2576" s="2">
        <f t="shared" si="1365"/>
        <v>190252.95215469209</v>
      </c>
      <c r="C2576" s="2">
        <f t="shared" si="1379"/>
        <v>125077.49505069001</v>
      </c>
      <c r="D2576" s="2">
        <v>0</v>
      </c>
      <c r="E2576" s="68">
        <f t="shared" si="1366"/>
        <v>125077.49505069001</v>
      </c>
      <c r="F2576" s="72">
        <f t="shared" si="1356"/>
        <v>5061.1099999999997</v>
      </c>
      <c r="G2576" s="3">
        <f>IF(N2576=1,VLOOKUP(A2575,[1]Plan1!$BG$69:$BI$188,3),G2575)</f>
        <v>5056.5600000000004</v>
      </c>
      <c r="H2576" s="11">
        <f t="shared" si="1357"/>
        <v>43285</v>
      </c>
      <c r="I2576" s="11">
        <f t="shared" si="1358"/>
        <v>43316</v>
      </c>
      <c r="J2576" s="26">
        <f t="shared" si="1367"/>
        <v>-8.990122720112792E-4</v>
      </c>
      <c r="K2576" s="11">
        <f t="shared" si="1380"/>
        <v>43374</v>
      </c>
      <c r="L2576" s="11">
        <f t="shared" si="1368"/>
        <v>43374</v>
      </c>
      <c r="M2576" s="1">
        <f t="shared" si="1381"/>
        <v>19</v>
      </c>
      <c r="N2576" s="1">
        <f t="shared" si="1353"/>
        <v>14</v>
      </c>
      <c r="O2576" s="2">
        <f t="shared" si="1369"/>
        <v>0.99933749000000005</v>
      </c>
      <c r="P2576" s="10">
        <f t="shared" si="1363"/>
        <v>1.0033006499999999</v>
      </c>
      <c r="Q2576" s="10">
        <f t="shared" si="1359"/>
        <v>1.5165913578768089</v>
      </c>
      <c r="R2576" s="2">
        <f t="shared" si="1362"/>
        <v>1.5155866</v>
      </c>
      <c r="S2576" s="2">
        <f t="shared" si="1354"/>
        <v>1.4542510099999999</v>
      </c>
      <c r="T2576" s="2">
        <f t="shared" si="1370"/>
        <v>181894.07350572999</v>
      </c>
      <c r="U2576" s="2">
        <f t="shared" si="1371"/>
        <v>0</v>
      </c>
      <c r="V2576" s="2">
        <f t="shared" si="1372"/>
        <v>64488.280409702085</v>
      </c>
      <c r="W2576" s="2">
        <f t="shared" si="1373"/>
        <v>189565.77546039209</v>
      </c>
      <c r="X2576" s="27">
        <f t="shared" si="1374"/>
        <v>0</v>
      </c>
      <c r="Y2576" s="2">
        <f t="shared" si="1355"/>
        <v>0</v>
      </c>
      <c r="Z2576" s="67">
        <f t="shared" si="1375"/>
        <v>0</v>
      </c>
      <c r="AA2576" s="2">
        <f t="shared" si="1351"/>
        <v>0</v>
      </c>
      <c r="AB2576" s="26">
        <f t="shared" si="1382"/>
        <v>6.7299999999999999E-2</v>
      </c>
      <c r="AC2576" s="27">
        <f t="shared" si="1364"/>
        <v>14</v>
      </c>
      <c r="AD2576" s="27">
        <v>252</v>
      </c>
      <c r="AE2576" s="10">
        <f t="shared" si="1360"/>
        <v>1.0036250040000001</v>
      </c>
      <c r="AF2576" s="2">
        <f t="shared" si="1352"/>
        <v>659.36674402999995</v>
      </c>
      <c r="AG2576" s="2">
        <f t="shared" si="1376"/>
        <v>687.17669430000001</v>
      </c>
      <c r="AH2576" s="3" t="str">
        <f t="shared" si="1377"/>
        <v>-</v>
      </c>
      <c r="AI2576" s="4" t="str">
        <f t="shared" si="1361"/>
        <v>A+J=</v>
      </c>
      <c r="AJ2576" s="11">
        <f t="shared" si="1383"/>
        <v>43376</v>
      </c>
      <c r="AK2576" s="11"/>
      <c r="AL2576" s="4"/>
      <c r="AM2576" s="1"/>
      <c r="AN2576" s="11"/>
      <c r="AO2576" s="1"/>
      <c r="AP2576" s="1"/>
      <c r="AQ2576" s="1"/>
      <c r="AR2576" s="1"/>
      <c r="AS2576" s="6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</row>
    <row r="2577" spans="1:154" x14ac:dyDescent="0.2">
      <c r="A2577" s="144">
        <f t="shared" si="1378"/>
        <v>43366</v>
      </c>
      <c r="B2577" s="2">
        <f t="shared" si="1365"/>
        <v>190252.95215469209</v>
      </c>
      <c r="C2577" s="2">
        <f t="shared" si="1379"/>
        <v>125077.49505069001</v>
      </c>
      <c r="D2577" s="2">
        <v>0</v>
      </c>
      <c r="E2577" s="68">
        <f t="shared" si="1366"/>
        <v>125077.49505069001</v>
      </c>
      <c r="F2577" s="72">
        <f t="shared" si="1356"/>
        <v>5061.1099999999997</v>
      </c>
      <c r="G2577" s="3">
        <f>IF(N2577=1,VLOOKUP(A2576,[1]Plan1!$BG$69:$BI$188,3),G2576)</f>
        <v>5056.5600000000004</v>
      </c>
      <c r="H2577" s="11">
        <f t="shared" si="1357"/>
        <v>43285</v>
      </c>
      <c r="I2577" s="11">
        <f t="shared" si="1358"/>
        <v>43316</v>
      </c>
      <c r="J2577" s="26">
        <f t="shared" si="1367"/>
        <v>-8.990122720112792E-4</v>
      </c>
      <c r="K2577" s="11">
        <f t="shared" si="1380"/>
        <v>43374</v>
      </c>
      <c r="L2577" s="11">
        <f t="shared" si="1368"/>
        <v>43374</v>
      </c>
      <c r="M2577" s="1">
        <f t="shared" si="1381"/>
        <v>19</v>
      </c>
      <c r="N2577" s="1">
        <f t="shared" si="1353"/>
        <v>14</v>
      </c>
      <c r="O2577" s="2">
        <f t="shared" si="1369"/>
        <v>0.99933749000000005</v>
      </c>
      <c r="P2577" s="10">
        <f t="shared" si="1363"/>
        <v>1.0033006499999999</v>
      </c>
      <c r="Q2577" s="10">
        <f t="shared" si="1359"/>
        <v>1.5165913578768089</v>
      </c>
      <c r="R2577" s="2">
        <f t="shared" si="1362"/>
        <v>1.5155866</v>
      </c>
      <c r="S2577" s="2">
        <f t="shared" si="1354"/>
        <v>1.4542510099999999</v>
      </c>
      <c r="T2577" s="2">
        <f t="shared" si="1370"/>
        <v>181894.07350572999</v>
      </c>
      <c r="U2577" s="2">
        <f t="shared" si="1371"/>
        <v>0</v>
      </c>
      <c r="V2577" s="2">
        <f t="shared" si="1372"/>
        <v>64488.280409702085</v>
      </c>
      <c r="W2577" s="2">
        <f t="shared" si="1373"/>
        <v>189565.77546039209</v>
      </c>
      <c r="X2577" s="27">
        <f t="shared" si="1374"/>
        <v>0</v>
      </c>
      <c r="Y2577" s="2">
        <f t="shared" si="1355"/>
        <v>0</v>
      </c>
      <c r="Z2577" s="67">
        <f t="shared" si="1375"/>
        <v>0</v>
      </c>
      <c r="AA2577" s="2">
        <f t="shared" si="1351"/>
        <v>0</v>
      </c>
      <c r="AB2577" s="26">
        <f t="shared" si="1382"/>
        <v>6.7299999999999999E-2</v>
      </c>
      <c r="AC2577" s="27">
        <f t="shared" si="1364"/>
        <v>14</v>
      </c>
      <c r="AD2577" s="27">
        <v>252</v>
      </c>
      <c r="AE2577" s="10">
        <f t="shared" si="1360"/>
        <v>1.0036250040000001</v>
      </c>
      <c r="AF2577" s="2">
        <f t="shared" si="1352"/>
        <v>659.36674402999995</v>
      </c>
      <c r="AG2577" s="2">
        <f t="shared" si="1376"/>
        <v>687.17669430000001</v>
      </c>
      <c r="AH2577" s="3" t="str">
        <f t="shared" si="1377"/>
        <v>-</v>
      </c>
      <c r="AI2577" s="4" t="str">
        <f t="shared" si="1361"/>
        <v>A+J=</v>
      </c>
      <c r="AJ2577" s="11">
        <f t="shared" si="1383"/>
        <v>43376</v>
      </c>
      <c r="AK2577" s="11"/>
      <c r="AL2577" s="4"/>
      <c r="AM2577" s="1"/>
      <c r="AN2577" s="11"/>
      <c r="AO2577" s="1"/>
      <c r="AP2577" s="1"/>
      <c r="AQ2577" s="1"/>
      <c r="AR2577" s="1"/>
      <c r="AS2577" s="6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</row>
    <row r="2578" spans="1:154" x14ac:dyDescent="0.2">
      <c r="A2578" s="144">
        <f t="shared" si="1378"/>
        <v>43367</v>
      </c>
      <c r="B2578" s="2">
        <f t="shared" si="1365"/>
        <v>190252.95215469209</v>
      </c>
      <c r="C2578" s="2">
        <f t="shared" si="1379"/>
        <v>125077.49505069001</v>
      </c>
      <c r="D2578" s="2">
        <v>0</v>
      </c>
      <c r="E2578" s="68">
        <f t="shared" si="1366"/>
        <v>125077.49505069001</v>
      </c>
      <c r="F2578" s="72">
        <f t="shared" si="1356"/>
        <v>5061.1099999999997</v>
      </c>
      <c r="G2578" s="3">
        <f>IF(N2578=1,VLOOKUP(A2577,[1]Plan1!$BG$69:$BI$188,3),G2577)</f>
        <v>5056.5600000000004</v>
      </c>
      <c r="H2578" s="11">
        <f t="shared" si="1357"/>
        <v>43285</v>
      </c>
      <c r="I2578" s="11">
        <f t="shared" si="1358"/>
        <v>43316</v>
      </c>
      <c r="J2578" s="26">
        <f t="shared" si="1367"/>
        <v>-8.990122720112792E-4</v>
      </c>
      <c r="K2578" s="11">
        <f t="shared" si="1380"/>
        <v>43374</v>
      </c>
      <c r="L2578" s="11">
        <f t="shared" si="1368"/>
        <v>43374</v>
      </c>
      <c r="M2578" s="1">
        <f t="shared" si="1381"/>
        <v>19</v>
      </c>
      <c r="N2578" s="1">
        <f t="shared" si="1353"/>
        <v>14</v>
      </c>
      <c r="O2578" s="2">
        <f t="shared" si="1369"/>
        <v>0.99933749000000005</v>
      </c>
      <c r="P2578" s="10">
        <f t="shared" si="1363"/>
        <v>1.0033006499999999</v>
      </c>
      <c r="Q2578" s="10">
        <f t="shared" si="1359"/>
        <v>1.5165913578768089</v>
      </c>
      <c r="R2578" s="2">
        <f t="shared" si="1362"/>
        <v>1.5155866</v>
      </c>
      <c r="S2578" s="2">
        <f t="shared" si="1354"/>
        <v>1.4542510099999999</v>
      </c>
      <c r="T2578" s="2">
        <f t="shared" si="1370"/>
        <v>181894.07350572999</v>
      </c>
      <c r="U2578" s="2">
        <f t="shared" si="1371"/>
        <v>0</v>
      </c>
      <c r="V2578" s="2">
        <f t="shared" si="1372"/>
        <v>64488.280409702085</v>
      </c>
      <c r="W2578" s="2">
        <f t="shared" si="1373"/>
        <v>189565.77546039209</v>
      </c>
      <c r="X2578" s="27">
        <f t="shared" si="1374"/>
        <v>0</v>
      </c>
      <c r="Y2578" s="2">
        <f t="shared" si="1355"/>
        <v>0</v>
      </c>
      <c r="Z2578" s="67">
        <f t="shared" si="1375"/>
        <v>0</v>
      </c>
      <c r="AA2578" s="2">
        <f t="shared" si="1351"/>
        <v>0</v>
      </c>
      <c r="AB2578" s="26">
        <f t="shared" si="1382"/>
        <v>6.7299999999999999E-2</v>
      </c>
      <c r="AC2578" s="27">
        <f t="shared" si="1364"/>
        <v>14</v>
      </c>
      <c r="AD2578" s="27">
        <v>252</v>
      </c>
      <c r="AE2578" s="10">
        <f t="shared" si="1360"/>
        <v>1.0036250040000001</v>
      </c>
      <c r="AF2578" s="2">
        <f t="shared" si="1352"/>
        <v>659.36674402999995</v>
      </c>
      <c r="AG2578" s="2">
        <f t="shared" si="1376"/>
        <v>687.17669430000001</v>
      </c>
      <c r="AH2578" s="3" t="str">
        <f t="shared" si="1377"/>
        <v>-</v>
      </c>
      <c r="AI2578" s="4" t="str">
        <f t="shared" si="1361"/>
        <v>A+J=</v>
      </c>
      <c r="AJ2578" s="11">
        <f t="shared" si="1383"/>
        <v>43376</v>
      </c>
      <c r="AK2578" s="11"/>
      <c r="AL2578" s="4"/>
      <c r="AM2578" s="1"/>
      <c r="AN2578" s="11"/>
      <c r="AO2578" s="1"/>
      <c r="AP2578" s="1"/>
      <c r="AQ2578" s="1"/>
      <c r="AR2578" s="1"/>
      <c r="AS2578" s="6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</row>
    <row r="2579" spans="1:154" x14ac:dyDescent="0.2">
      <c r="A2579" s="144">
        <f t="shared" si="1378"/>
        <v>43368</v>
      </c>
      <c r="B2579" s="2">
        <f t="shared" si="1365"/>
        <v>190293.12222299218</v>
      </c>
      <c r="C2579" s="2">
        <f t="shared" si="1379"/>
        <v>125077.49505069001</v>
      </c>
      <c r="D2579" s="2">
        <v>0</v>
      </c>
      <c r="E2579" s="68">
        <f t="shared" si="1366"/>
        <v>125077.49505069001</v>
      </c>
      <c r="F2579" s="72">
        <f t="shared" si="1356"/>
        <v>5061.1099999999997</v>
      </c>
      <c r="G2579" s="3">
        <f>IF(N2579=1,VLOOKUP(A2578,[1]Plan1!$BG$69:$BI$188,3),G2578)</f>
        <v>5056.5600000000004</v>
      </c>
      <c r="H2579" s="11">
        <f t="shared" si="1357"/>
        <v>43285</v>
      </c>
      <c r="I2579" s="11">
        <f t="shared" si="1358"/>
        <v>43316</v>
      </c>
      <c r="J2579" s="26">
        <f t="shared" si="1367"/>
        <v>-8.990122720112792E-4</v>
      </c>
      <c r="K2579" s="11">
        <f t="shared" si="1380"/>
        <v>43374</v>
      </c>
      <c r="L2579" s="11">
        <f t="shared" si="1368"/>
        <v>43374</v>
      </c>
      <c r="M2579" s="1">
        <f t="shared" si="1381"/>
        <v>19</v>
      </c>
      <c r="N2579" s="1">
        <f t="shared" si="1353"/>
        <v>15</v>
      </c>
      <c r="O2579" s="2">
        <f t="shared" si="1369"/>
        <v>0.99929018000000003</v>
      </c>
      <c r="P2579" s="10">
        <f t="shared" si="1363"/>
        <v>1.0033006499999999</v>
      </c>
      <c r="Q2579" s="10">
        <f t="shared" si="1359"/>
        <v>1.5165913578768089</v>
      </c>
      <c r="R2579" s="2">
        <f t="shared" si="1362"/>
        <v>1.51551485</v>
      </c>
      <c r="S2579" s="2">
        <f t="shared" si="1354"/>
        <v>1.4542510099999999</v>
      </c>
      <c r="T2579" s="2">
        <f t="shared" si="1370"/>
        <v>181894.07350572999</v>
      </c>
      <c r="U2579" s="2">
        <f t="shared" si="1371"/>
        <v>0</v>
      </c>
      <c r="V2579" s="2">
        <f t="shared" si="1372"/>
        <v>64479.3060994322</v>
      </c>
      <c r="W2579" s="2">
        <f t="shared" si="1373"/>
        <v>189556.80115012219</v>
      </c>
      <c r="X2579" s="27">
        <f t="shared" si="1374"/>
        <v>0</v>
      </c>
      <c r="Y2579" s="2">
        <f t="shared" si="1355"/>
        <v>0</v>
      </c>
      <c r="Z2579" s="67">
        <f t="shared" si="1375"/>
        <v>0</v>
      </c>
      <c r="AA2579" s="2">
        <f t="shared" si="1351"/>
        <v>0</v>
      </c>
      <c r="AB2579" s="26">
        <f t="shared" si="1382"/>
        <v>6.7299999999999999E-2</v>
      </c>
      <c r="AC2579" s="27">
        <f t="shared" si="1364"/>
        <v>15</v>
      </c>
      <c r="AD2579" s="27">
        <v>252</v>
      </c>
      <c r="AE2579" s="10">
        <f t="shared" si="1360"/>
        <v>1.003884435</v>
      </c>
      <c r="AF2579" s="2">
        <f t="shared" si="1352"/>
        <v>706.55570540999997</v>
      </c>
      <c r="AG2579" s="2">
        <f t="shared" si="1376"/>
        <v>736.32107286999997</v>
      </c>
      <c r="AH2579" s="3" t="str">
        <f t="shared" si="1377"/>
        <v>-</v>
      </c>
      <c r="AI2579" s="4" t="str">
        <f t="shared" si="1361"/>
        <v>A+J=</v>
      </c>
      <c r="AJ2579" s="11">
        <f t="shared" si="1383"/>
        <v>43376</v>
      </c>
      <c r="AK2579" s="11"/>
      <c r="AL2579" s="4"/>
      <c r="AM2579" s="1"/>
      <c r="AN2579" s="11"/>
      <c r="AO2579" s="1"/>
      <c r="AP2579" s="1"/>
      <c r="AQ2579" s="1"/>
      <c r="AR2579" s="1"/>
      <c r="AS2579" s="6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</row>
    <row r="2580" spans="1:154" x14ac:dyDescent="0.2">
      <c r="A2580" s="144">
        <f t="shared" si="1378"/>
        <v>43369</v>
      </c>
      <c r="B2580" s="2">
        <f t="shared" si="1365"/>
        <v>190333.30178007728</v>
      </c>
      <c r="C2580" s="2">
        <f t="shared" si="1379"/>
        <v>125077.49505069001</v>
      </c>
      <c r="D2580" s="2">
        <v>0</v>
      </c>
      <c r="E2580" s="68">
        <f t="shared" si="1366"/>
        <v>125077.49505069001</v>
      </c>
      <c r="F2580" s="72">
        <f t="shared" si="1356"/>
        <v>5061.1099999999997</v>
      </c>
      <c r="G2580" s="3">
        <f>IF(N2580=1,VLOOKUP(A2579,[1]Plan1!$BG$69:$BI$188,3),G2579)</f>
        <v>5056.5600000000004</v>
      </c>
      <c r="H2580" s="11">
        <f t="shared" si="1357"/>
        <v>43285</v>
      </c>
      <c r="I2580" s="11">
        <f t="shared" si="1358"/>
        <v>43316</v>
      </c>
      <c r="J2580" s="26">
        <f t="shared" si="1367"/>
        <v>-8.990122720112792E-4</v>
      </c>
      <c r="K2580" s="11">
        <f t="shared" si="1380"/>
        <v>43374</v>
      </c>
      <c r="L2580" s="11">
        <f t="shared" si="1368"/>
        <v>43374</v>
      </c>
      <c r="M2580" s="1">
        <f t="shared" si="1381"/>
        <v>19</v>
      </c>
      <c r="N2580" s="1">
        <f t="shared" si="1353"/>
        <v>16</v>
      </c>
      <c r="O2580" s="2">
        <f t="shared" si="1369"/>
        <v>0.99924287999999994</v>
      </c>
      <c r="P2580" s="10">
        <f t="shared" si="1363"/>
        <v>1.0033006499999999</v>
      </c>
      <c r="Q2580" s="10">
        <f t="shared" si="1359"/>
        <v>1.5165913578768089</v>
      </c>
      <c r="R2580" s="2">
        <f t="shared" si="1362"/>
        <v>1.5154431100000001</v>
      </c>
      <c r="S2580" s="2">
        <f t="shared" si="1354"/>
        <v>1.4542510099999999</v>
      </c>
      <c r="T2580" s="2">
        <f t="shared" si="1370"/>
        <v>181894.07350572999</v>
      </c>
      <c r="U2580" s="2">
        <f t="shared" si="1371"/>
        <v>0</v>
      </c>
      <c r="V2580" s="2">
        <f t="shared" si="1372"/>
        <v>64470.333039937279</v>
      </c>
      <c r="W2580" s="2">
        <f t="shared" si="1373"/>
        <v>189547.82809062727</v>
      </c>
      <c r="X2580" s="27">
        <f t="shared" si="1374"/>
        <v>0</v>
      </c>
      <c r="Y2580" s="2">
        <f t="shared" si="1355"/>
        <v>0</v>
      </c>
      <c r="Z2580" s="67">
        <f t="shared" si="1375"/>
        <v>0</v>
      </c>
      <c r="AA2580" s="2">
        <f t="shared" si="1351"/>
        <v>0</v>
      </c>
      <c r="AB2580" s="26">
        <f t="shared" si="1382"/>
        <v>6.7299999999999999E-2</v>
      </c>
      <c r="AC2580" s="27">
        <f t="shared" si="1364"/>
        <v>16</v>
      </c>
      <c r="AD2580" s="27">
        <v>252</v>
      </c>
      <c r="AE2580" s="10">
        <f t="shared" si="1360"/>
        <v>1.004143934</v>
      </c>
      <c r="AF2580" s="2">
        <f t="shared" si="1352"/>
        <v>753.75703558999999</v>
      </c>
      <c r="AG2580" s="2">
        <f t="shared" si="1376"/>
        <v>785.47368945000005</v>
      </c>
      <c r="AH2580" s="3" t="str">
        <f t="shared" si="1377"/>
        <v>-</v>
      </c>
      <c r="AI2580" s="4" t="str">
        <f t="shared" si="1361"/>
        <v>A+J=</v>
      </c>
      <c r="AJ2580" s="11">
        <f t="shared" si="1383"/>
        <v>43376</v>
      </c>
      <c r="AK2580" s="11"/>
      <c r="AL2580" s="4"/>
      <c r="AM2580" s="1"/>
      <c r="AN2580" s="11"/>
      <c r="AO2580" s="1"/>
      <c r="AP2580" s="1"/>
      <c r="AQ2580" s="1"/>
      <c r="AR2580" s="1"/>
      <c r="AS2580" s="6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</row>
    <row r="2581" spans="1:154" x14ac:dyDescent="0.2">
      <c r="A2581" s="144">
        <f t="shared" si="1378"/>
        <v>43370</v>
      </c>
      <c r="B2581" s="2">
        <f t="shared" si="1365"/>
        <v>190373.49044599727</v>
      </c>
      <c r="C2581" s="2">
        <f t="shared" si="1379"/>
        <v>125077.49505069001</v>
      </c>
      <c r="D2581" s="2">
        <v>0</v>
      </c>
      <c r="E2581" s="68">
        <f t="shared" si="1366"/>
        <v>125077.49505069001</v>
      </c>
      <c r="F2581" s="72">
        <f t="shared" si="1356"/>
        <v>5061.1099999999997</v>
      </c>
      <c r="G2581" s="3">
        <f>IF(N2581=1,VLOOKUP(A2580,[1]Plan1!$BG$69:$BI$188,3),G2580)</f>
        <v>5056.5600000000004</v>
      </c>
      <c r="H2581" s="11">
        <f t="shared" si="1357"/>
        <v>43285</v>
      </c>
      <c r="I2581" s="11">
        <f t="shared" si="1358"/>
        <v>43316</v>
      </c>
      <c r="J2581" s="26">
        <f t="shared" si="1367"/>
        <v>-8.990122720112792E-4</v>
      </c>
      <c r="K2581" s="11">
        <f t="shared" si="1380"/>
        <v>43374</v>
      </c>
      <c r="L2581" s="11">
        <f t="shared" si="1368"/>
        <v>43374</v>
      </c>
      <c r="M2581" s="1">
        <f t="shared" si="1381"/>
        <v>19</v>
      </c>
      <c r="N2581" s="1">
        <f t="shared" si="1353"/>
        <v>17</v>
      </c>
      <c r="O2581" s="2">
        <f t="shared" si="1369"/>
        <v>0.99919557999999997</v>
      </c>
      <c r="P2581" s="10">
        <f t="shared" si="1363"/>
        <v>1.0033006499999999</v>
      </c>
      <c r="Q2581" s="10">
        <f t="shared" si="1359"/>
        <v>1.5165913578768089</v>
      </c>
      <c r="R2581" s="2">
        <f t="shared" si="1362"/>
        <v>1.5153713799999999</v>
      </c>
      <c r="S2581" s="2">
        <f t="shared" si="1354"/>
        <v>1.4542510099999999</v>
      </c>
      <c r="T2581" s="2">
        <f t="shared" si="1370"/>
        <v>181894.07350572999</v>
      </c>
      <c r="U2581" s="2">
        <f t="shared" si="1371"/>
        <v>0</v>
      </c>
      <c r="V2581" s="2">
        <f t="shared" si="1372"/>
        <v>64461.36123121727</v>
      </c>
      <c r="W2581" s="2">
        <f t="shared" si="1373"/>
        <v>189538.85628190727</v>
      </c>
      <c r="X2581" s="27">
        <f t="shared" si="1374"/>
        <v>0</v>
      </c>
      <c r="Y2581" s="2">
        <f t="shared" si="1355"/>
        <v>0</v>
      </c>
      <c r="Z2581" s="67">
        <f t="shared" si="1375"/>
        <v>0</v>
      </c>
      <c r="AA2581" s="2">
        <f t="shared" si="1351"/>
        <v>0</v>
      </c>
      <c r="AB2581" s="26">
        <f t="shared" si="1382"/>
        <v>6.7299999999999999E-2</v>
      </c>
      <c r="AC2581" s="27">
        <f t="shared" si="1364"/>
        <v>17</v>
      </c>
      <c r="AD2581" s="27">
        <v>252</v>
      </c>
      <c r="AE2581" s="10">
        <f t="shared" si="1360"/>
        <v>1.0044034989999999</v>
      </c>
      <c r="AF2581" s="2">
        <f t="shared" si="1352"/>
        <v>800.97037078000005</v>
      </c>
      <c r="AG2581" s="2">
        <f t="shared" si="1376"/>
        <v>834.63416409000001</v>
      </c>
      <c r="AH2581" s="3" t="str">
        <f t="shared" si="1377"/>
        <v>-</v>
      </c>
      <c r="AI2581" s="4" t="str">
        <f t="shared" si="1361"/>
        <v>A+J=</v>
      </c>
      <c r="AJ2581" s="11">
        <f t="shared" si="1383"/>
        <v>43376</v>
      </c>
      <c r="AK2581" s="11"/>
      <c r="AL2581" s="4"/>
      <c r="AM2581" s="1"/>
      <c r="AN2581" s="11"/>
      <c r="AO2581" s="1"/>
      <c r="AP2581" s="1"/>
      <c r="AQ2581" s="1"/>
      <c r="AR2581" s="1"/>
      <c r="AS2581" s="6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</row>
    <row r="2582" spans="1:154" x14ac:dyDescent="0.2">
      <c r="A2582" s="144">
        <f t="shared" si="1378"/>
        <v>43371</v>
      </c>
      <c r="B2582" s="2">
        <f t="shared" si="1365"/>
        <v>190413.68589629236</v>
      </c>
      <c r="C2582" s="2">
        <f t="shared" si="1379"/>
        <v>125077.49505069001</v>
      </c>
      <c r="D2582" s="2">
        <v>0</v>
      </c>
      <c r="E2582" s="68">
        <f t="shared" si="1366"/>
        <v>125077.49505069001</v>
      </c>
      <c r="F2582" s="72">
        <f t="shared" si="1356"/>
        <v>5061.1099999999997</v>
      </c>
      <c r="G2582" s="3">
        <f>IF(N2582=1,VLOOKUP(A2581,[1]Plan1!$BG$69:$BI$188,3),G2581)</f>
        <v>5056.5600000000004</v>
      </c>
      <c r="H2582" s="11">
        <f t="shared" si="1357"/>
        <v>43285</v>
      </c>
      <c r="I2582" s="11">
        <f t="shared" si="1358"/>
        <v>43316</v>
      </c>
      <c r="J2582" s="26">
        <f t="shared" si="1367"/>
        <v>-8.990122720112792E-4</v>
      </c>
      <c r="K2582" s="11">
        <f t="shared" si="1380"/>
        <v>43374</v>
      </c>
      <c r="L2582" s="11">
        <f t="shared" si="1368"/>
        <v>43374</v>
      </c>
      <c r="M2582" s="1">
        <f t="shared" si="1381"/>
        <v>19</v>
      </c>
      <c r="N2582" s="1">
        <f t="shared" si="1353"/>
        <v>18</v>
      </c>
      <c r="O2582" s="2">
        <f t="shared" si="1369"/>
        <v>0.99914828</v>
      </c>
      <c r="P2582" s="10">
        <f t="shared" si="1363"/>
        <v>1.0033006499999999</v>
      </c>
      <c r="Q2582" s="10">
        <f t="shared" si="1359"/>
        <v>1.5165913578768089</v>
      </c>
      <c r="R2582" s="2">
        <f t="shared" si="1362"/>
        <v>1.5152996400000001</v>
      </c>
      <c r="S2582" s="2">
        <f t="shared" si="1354"/>
        <v>1.4542510099999999</v>
      </c>
      <c r="T2582" s="2">
        <f t="shared" si="1370"/>
        <v>181894.07350572999</v>
      </c>
      <c r="U2582" s="2">
        <f t="shared" si="1371"/>
        <v>0</v>
      </c>
      <c r="V2582" s="2">
        <f t="shared" si="1372"/>
        <v>64452.388171722348</v>
      </c>
      <c r="W2582" s="2">
        <f t="shared" si="1373"/>
        <v>189529.88322241235</v>
      </c>
      <c r="X2582" s="27">
        <f t="shared" si="1374"/>
        <v>0</v>
      </c>
      <c r="Y2582" s="2">
        <f t="shared" si="1355"/>
        <v>0</v>
      </c>
      <c r="Z2582" s="67">
        <f t="shared" si="1375"/>
        <v>0</v>
      </c>
      <c r="AA2582" s="2">
        <f t="shared" si="1351"/>
        <v>0</v>
      </c>
      <c r="AB2582" s="26">
        <f t="shared" si="1382"/>
        <v>6.7299999999999999E-2</v>
      </c>
      <c r="AC2582" s="27">
        <f t="shared" si="1364"/>
        <v>18</v>
      </c>
      <c r="AD2582" s="27">
        <v>252</v>
      </c>
      <c r="AE2582" s="10">
        <f t="shared" si="1360"/>
        <v>1.004663131</v>
      </c>
      <c r="AF2582" s="2">
        <f t="shared" si="1352"/>
        <v>848.19589287999997</v>
      </c>
      <c r="AG2582" s="2">
        <f t="shared" si="1376"/>
        <v>883.80267388000004</v>
      </c>
      <c r="AH2582" s="3" t="str">
        <f t="shared" si="1377"/>
        <v>-</v>
      </c>
      <c r="AI2582" s="4" t="str">
        <f t="shared" si="1361"/>
        <v>A+J=</v>
      </c>
      <c r="AJ2582" s="11">
        <f t="shared" si="1383"/>
        <v>43376</v>
      </c>
      <c r="AK2582" s="11"/>
      <c r="AL2582" s="4"/>
      <c r="AM2582" s="1"/>
      <c r="AN2582" s="11"/>
      <c r="AO2582" s="1"/>
      <c r="AP2582" s="1"/>
      <c r="AQ2582" s="1"/>
      <c r="AR2582" s="1"/>
      <c r="AS2582" s="6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</row>
    <row r="2583" spans="1:154" x14ac:dyDescent="0.2">
      <c r="A2583" s="144">
        <f t="shared" si="1378"/>
        <v>43372</v>
      </c>
      <c r="B2583" s="2">
        <f t="shared" si="1365"/>
        <v>190453.89083154235</v>
      </c>
      <c r="C2583" s="2">
        <f t="shared" si="1379"/>
        <v>125077.49505069001</v>
      </c>
      <c r="D2583" s="2">
        <v>0</v>
      </c>
      <c r="E2583" s="68">
        <f t="shared" si="1366"/>
        <v>125077.49505069001</v>
      </c>
      <c r="F2583" s="72">
        <f t="shared" si="1356"/>
        <v>5061.1099999999997</v>
      </c>
      <c r="G2583" s="3">
        <f>IF(N2583=1,VLOOKUP(A2582,[1]Plan1!$BG$69:$BI$188,3),G2582)</f>
        <v>5056.5600000000004</v>
      </c>
      <c r="H2583" s="11">
        <f t="shared" si="1357"/>
        <v>43285</v>
      </c>
      <c r="I2583" s="11">
        <f t="shared" si="1358"/>
        <v>43316</v>
      </c>
      <c r="J2583" s="26">
        <f t="shared" si="1367"/>
        <v>-8.990122720112792E-4</v>
      </c>
      <c r="K2583" s="11">
        <f t="shared" si="1380"/>
        <v>43374</v>
      </c>
      <c r="L2583" s="11">
        <f t="shared" si="1368"/>
        <v>43374</v>
      </c>
      <c r="M2583" s="1">
        <f t="shared" si="1381"/>
        <v>19</v>
      </c>
      <c r="N2583" s="1">
        <f t="shared" si="1353"/>
        <v>19</v>
      </c>
      <c r="O2583" s="2">
        <f t="shared" si="1369"/>
        <v>0.99910098000000003</v>
      </c>
      <c r="P2583" s="10">
        <f t="shared" si="1363"/>
        <v>1.0033006499999999</v>
      </c>
      <c r="Q2583" s="10">
        <f t="shared" si="1359"/>
        <v>1.5165913578768089</v>
      </c>
      <c r="R2583" s="2">
        <f t="shared" si="1362"/>
        <v>1.5152279099999999</v>
      </c>
      <c r="S2583" s="2">
        <f t="shared" si="1354"/>
        <v>1.4542510099999999</v>
      </c>
      <c r="T2583" s="2">
        <f t="shared" si="1370"/>
        <v>181894.07350572999</v>
      </c>
      <c r="U2583" s="2">
        <f t="shared" si="1371"/>
        <v>0</v>
      </c>
      <c r="V2583" s="2">
        <f t="shared" si="1372"/>
        <v>64443.416363002347</v>
      </c>
      <c r="W2583" s="2">
        <f t="shared" si="1373"/>
        <v>189520.91141369235</v>
      </c>
      <c r="X2583" s="27">
        <f t="shared" si="1374"/>
        <v>0</v>
      </c>
      <c r="Y2583" s="2">
        <f t="shared" si="1355"/>
        <v>0</v>
      </c>
      <c r="Z2583" s="67">
        <f t="shared" si="1375"/>
        <v>0</v>
      </c>
      <c r="AA2583" s="2">
        <f t="shared" ref="AA2583:AA2646" si="1384">IF(Z2583&gt;0,TRUNC(Z2583*T2583,8),0)</f>
        <v>0</v>
      </c>
      <c r="AB2583" s="26">
        <f t="shared" si="1382"/>
        <v>6.7299999999999999E-2</v>
      </c>
      <c r="AC2583" s="27">
        <f t="shared" si="1364"/>
        <v>19</v>
      </c>
      <c r="AD2583" s="27">
        <v>252</v>
      </c>
      <c r="AE2583" s="10">
        <f t="shared" si="1360"/>
        <v>1.004922831</v>
      </c>
      <c r="AF2583" s="2">
        <f t="shared" ref="AF2583:AF2646" si="1385">TRUNC((T2583*(AE2583-1)),8)</f>
        <v>895.43378376999999</v>
      </c>
      <c r="AG2583" s="2">
        <f t="shared" si="1376"/>
        <v>932.97941785</v>
      </c>
      <c r="AH2583" s="3" t="str">
        <f t="shared" si="1377"/>
        <v>-</v>
      </c>
      <c r="AI2583" s="4" t="str">
        <f t="shared" si="1361"/>
        <v>A+J=</v>
      </c>
      <c r="AJ2583" s="11">
        <f t="shared" si="1383"/>
        <v>43376</v>
      </c>
      <c r="AK2583" s="11"/>
      <c r="AL2583" s="4"/>
      <c r="AM2583" s="1"/>
      <c r="AN2583" s="11"/>
      <c r="AO2583" s="1"/>
      <c r="AP2583" s="1"/>
      <c r="AQ2583" s="1"/>
      <c r="AR2583" s="1"/>
      <c r="AS2583" s="6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</row>
    <row r="2584" spans="1:154" x14ac:dyDescent="0.2">
      <c r="A2584" s="144">
        <f t="shared" si="1378"/>
        <v>43373</v>
      </c>
      <c r="B2584" s="2">
        <f t="shared" si="1365"/>
        <v>190453.89083154235</v>
      </c>
      <c r="C2584" s="2">
        <f t="shared" si="1379"/>
        <v>125077.49505069001</v>
      </c>
      <c r="D2584" s="2">
        <v>0</v>
      </c>
      <c r="E2584" s="68">
        <f t="shared" si="1366"/>
        <v>125077.49505069001</v>
      </c>
      <c r="F2584" s="72">
        <f t="shared" si="1356"/>
        <v>5061.1099999999997</v>
      </c>
      <c r="G2584" s="3">
        <f>IF(N2584=1,VLOOKUP(A2583,[1]Plan1!$BG$69:$BI$188,3),G2583)</f>
        <v>5056.5600000000004</v>
      </c>
      <c r="H2584" s="11">
        <f t="shared" si="1357"/>
        <v>43285</v>
      </c>
      <c r="I2584" s="11">
        <f t="shared" si="1358"/>
        <v>43316</v>
      </c>
      <c r="J2584" s="26">
        <f t="shared" si="1367"/>
        <v>-8.990122720112792E-4</v>
      </c>
      <c r="K2584" s="11">
        <f t="shared" si="1380"/>
        <v>43374</v>
      </c>
      <c r="L2584" s="11">
        <f t="shared" si="1368"/>
        <v>43374</v>
      </c>
      <c r="M2584" s="1">
        <f t="shared" si="1381"/>
        <v>19</v>
      </c>
      <c r="N2584" s="1">
        <f t="shared" si="1353"/>
        <v>19</v>
      </c>
      <c r="O2584" s="2">
        <f t="shared" si="1369"/>
        <v>0.99910098000000003</v>
      </c>
      <c r="P2584" s="10">
        <f t="shared" si="1363"/>
        <v>1.0033006499999999</v>
      </c>
      <c r="Q2584" s="10">
        <f t="shared" si="1359"/>
        <v>1.5165913578768089</v>
      </c>
      <c r="R2584" s="2">
        <f t="shared" si="1362"/>
        <v>1.5152279099999999</v>
      </c>
      <c r="S2584" s="2">
        <f t="shared" si="1354"/>
        <v>1.4542510099999999</v>
      </c>
      <c r="T2584" s="2">
        <f t="shared" si="1370"/>
        <v>181894.07350572999</v>
      </c>
      <c r="U2584" s="2">
        <f t="shared" si="1371"/>
        <v>0</v>
      </c>
      <c r="V2584" s="2">
        <f t="shared" si="1372"/>
        <v>64443.416363002347</v>
      </c>
      <c r="W2584" s="2">
        <f t="shared" si="1373"/>
        <v>189520.91141369235</v>
      </c>
      <c r="X2584" s="27">
        <f t="shared" si="1374"/>
        <v>0</v>
      </c>
      <c r="Y2584" s="2">
        <f t="shared" si="1355"/>
        <v>0</v>
      </c>
      <c r="Z2584" s="67">
        <f t="shared" si="1375"/>
        <v>0</v>
      </c>
      <c r="AA2584" s="2">
        <f t="shared" si="1384"/>
        <v>0</v>
      </c>
      <c r="AB2584" s="26">
        <f t="shared" si="1382"/>
        <v>6.7299999999999999E-2</v>
      </c>
      <c r="AC2584" s="27">
        <f t="shared" si="1364"/>
        <v>19</v>
      </c>
      <c r="AD2584" s="27">
        <v>252</v>
      </c>
      <c r="AE2584" s="10">
        <f t="shared" si="1360"/>
        <v>1.004922831</v>
      </c>
      <c r="AF2584" s="2">
        <f t="shared" si="1385"/>
        <v>895.43378376999999</v>
      </c>
      <c r="AG2584" s="2">
        <f t="shared" si="1376"/>
        <v>932.97941785</v>
      </c>
      <c r="AH2584" s="3" t="str">
        <f t="shared" si="1377"/>
        <v>-</v>
      </c>
      <c r="AI2584" s="4" t="str">
        <f t="shared" si="1361"/>
        <v>A+J=</v>
      </c>
      <c r="AJ2584" s="11">
        <f t="shared" si="1383"/>
        <v>43376</v>
      </c>
      <c r="AK2584" s="11"/>
      <c r="AL2584" s="4"/>
      <c r="AM2584" s="1"/>
      <c r="AN2584" s="11"/>
      <c r="AO2584" s="1"/>
      <c r="AP2584" s="1"/>
      <c r="AQ2584" s="1"/>
      <c r="AR2584" s="1"/>
      <c r="AS2584" s="6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</row>
    <row r="2585" spans="1:154" x14ac:dyDescent="0.2">
      <c r="A2585" s="143">
        <f t="shared" si="1378"/>
        <v>43374</v>
      </c>
      <c r="B2585" s="73">
        <f t="shared" si="1365"/>
        <v>190453.89083154235</v>
      </c>
      <c r="C2585" s="73">
        <f t="shared" si="1379"/>
        <v>125077.49505069001</v>
      </c>
      <c r="D2585" s="73">
        <v>0</v>
      </c>
      <c r="E2585" s="74">
        <f t="shared" si="1366"/>
        <v>125077.49505069001</v>
      </c>
      <c r="F2585" s="75">
        <f t="shared" si="1356"/>
        <v>5061.1099999999997</v>
      </c>
      <c r="G2585" s="76">
        <f>IF(N2585=1,VLOOKUP(A2584,[1]Plan1!$BG$69:$BI$188,3),G2584)</f>
        <v>5056.5600000000004</v>
      </c>
      <c r="H2585" s="16">
        <f t="shared" si="1357"/>
        <v>43285</v>
      </c>
      <c r="I2585" s="16">
        <f t="shared" si="1358"/>
        <v>43316</v>
      </c>
      <c r="J2585" s="77">
        <f t="shared" si="1367"/>
        <v>-8.990122720112792E-4</v>
      </c>
      <c r="K2585" s="16">
        <f t="shared" si="1380"/>
        <v>43405</v>
      </c>
      <c r="L2585" s="16">
        <f t="shared" si="1368"/>
        <v>43374</v>
      </c>
      <c r="M2585" s="38">
        <f t="shared" si="1381"/>
        <v>19</v>
      </c>
      <c r="N2585" s="38">
        <f t="shared" si="1353"/>
        <v>19</v>
      </c>
      <c r="O2585" s="73">
        <f t="shared" si="1369"/>
        <v>0.99910098000000003</v>
      </c>
      <c r="P2585" s="78">
        <f t="shared" si="1363"/>
        <v>1.0033006499999999</v>
      </c>
      <c r="Q2585" s="78">
        <f t="shared" si="1359"/>
        <v>1.5165913578768089</v>
      </c>
      <c r="R2585" s="73">
        <f t="shared" si="1362"/>
        <v>1.5152279099999999</v>
      </c>
      <c r="S2585" s="73">
        <f t="shared" si="1354"/>
        <v>1.5152279099999999</v>
      </c>
      <c r="T2585" s="73">
        <f t="shared" si="1370"/>
        <v>189520.91141368999</v>
      </c>
      <c r="U2585" s="73">
        <f t="shared" si="1371"/>
        <v>0</v>
      </c>
      <c r="V2585" s="73">
        <f t="shared" si="1372"/>
        <v>64443.416363002347</v>
      </c>
      <c r="W2585" s="73">
        <f t="shared" si="1373"/>
        <v>189520.91141369235</v>
      </c>
      <c r="X2585" s="79">
        <f t="shared" si="1374"/>
        <v>84</v>
      </c>
      <c r="Y2585" s="73">
        <f t="shared" si="1355"/>
        <v>3215.93605523</v>
      </c>
      <c r="Z2585" s="80">
        <f t="shared" si="1375"/>
        <v>2.5711548299999998E-2</v>
      </c>
      <c r="AA2585" s="73">
        <f t="shared" si="1384"/>
        <v>4872.8760676700003</v>
      </c>
      <c r="AB2585" s="77">
        <f t="shared" si="1382"/>
        <v>6.7299999999999999E-2</v>
      </c>
      <c r="AC2585" s="79">
        <f t="shared" si="1364"/>
        <v>19</v>
      </c>
      <c r="AD2585" s="79">
        <v>252</v>
      </c>
      <c r="AE2585" s="78">
        <f t="shared" si="1360"/>
        <v>1.004922831</v>
      </c>
      <c r="AF2585" s="73">
        <f t="shared" si="1385"/>
        <v>932.97941785</v>
      </c>
      <c r="AG2585" s="73">
        <f t="shared" si="1376"/>
        <v>932.97941785</v>
      </c>
      <c r="AH2585" s="76">
        <f t="shared" si="1377"/>
        <v>5805.85548552</v>
      </c>
      <c r="AI2585" s="81" t="str">
        <f t="shared" si="1361"/>
        <v>A+J=</v>
      </c>
      <c r="AJ2585" s="16">
        <f t="shared" si="1383"/>
        <v>43376</v>
      </c>
      <c r="AK2585" s="16"/>
      <c r="AL2585" s="81"/>
      <c r="AM2585" s="38"/>
      <c r="AN2585" s="16"/>
      <c r="AO2585" s="38"/>
      <c r="AP2585" s="38"/>
      <c r="AQ2585" s="38"/>
      <c r="AR2585" s="38"/>
      <c r="AS2585" s="66"/>
      <c r="AT2585" s="38"/>
      <c r="AU2585" s="38"/>
      <c r="AV2585" s="38"/>
      <c r="AW2585" s="38"/>
      <c r="AX2585" s="38"/>
      <c r="AY2585" s="38"/>
      <c r="AZ2585" s="38"/>
      <c r="BA2585" s="38"/>
      <c r="BB2585" s="38"/>
      <c r="BC2585" s="38"/>
      <c r="BD2585" s="38"/>
      <c r="BE2585" s="38"/>
      <c r="BF2585" s="38"/>
      <c r="BG2585" s="38"/>
      <c r="BH2585" s="38"/>
      <c r="BI2585" s="38"/>
      <c r="BJ2585" s="38"/>
      <c r="BK2585" s="38"/>
      <c r="BL2585" s="38"/>
      <c r="BM2585" s="38"/>
      <c r="BN2585" s="38"/>
      <c r="BO2585" s="38"/>
      <c r="BP2585" s="38"/>
      <c r="BQ2585" s="38"/>
      <c r="BR2585" s="38"/>
      <c r="BS2585" s="38"/>
      <c r="BT2585" s="38"/>
      <c r="BU2585" s="38"/>
      <c r="BV2585" s="38"/>
      <c r="BW2585" s="38"/>
      <c r="BX2585" s="38"/>
      <c r="BY2585" s="38"/>
      <c r="BZ2585" s="38"/>
      <c r="CA2585" s="38"/>
      <c r="CB2585" s="38"/>
      <c r="CC2585" s="38"/>
      <c r="CD2585" s="38"/>
      <c r="CE2585" s="38"/>
      <c r="CF2585" s="38"/>
      <c r="CG2585" s="38"/>
      <c r="CH2585" s="38"/>
      <c r="CI2585" s="38"/>
      <c r="CJ2585" s="38"/>
      <c r="CK2585" s="38"/>
      <c r="CL2585" s="38"/>
      <c r="CM2585" s="38"/>
      <c r="CN2585" s="38"/>
      <c r="CO2585" s="38"/>
      <c r="CP2585" s="38"/>
      <c r="CQ2585" s="38"/>
      <c r="CR2585" s="38"/>
      <c r="CS2585" s="38"/>
      <c r="CT2585" s="38"/>
      <c r="CU2585" s="38"/>
      <c r="CV2585" s="38"/>
      <c r="CW2585" s="38"/>
      <c r="CX2585" s="38"/>
      <c r="CY2585" s="38"/>
      <c r="CZ2585" s="38"/>
      <c r="DA2585" s="38"/>
      <c r="DB2585" s="38"/>
      <c r="DC2585" s="38"/>
      <c r="DD2585" s="38"/>
      <c r="DE2585" s="38"/>
      <c r="DF2585" s="38"/>
      <c r="DG2585" s="38"/>
      <c r="DH2585" s="38"/>
      <c r="DI2585" s="38"/>
      <c r="DJ2585" s="38"/>
      <c r="DK2585" s="38"/>
      <c r="DL2585" s="38"/>
      <c r="DM2585" s="38"/>
      <c r="DN2585" s="38"/>
      <c r="DO2585" s="38"/>
      <c r="DP2585" s="38"/>
      <c r="DQ2585" s="38"/>
      <c r="DR2585" s="38"/>
      <c r="DS2585" s="38"/>
      <c r="DT2585" s="38"/>
      <c r="DU2585" s="38"/>
      <c r="DV2585" s="38"/>
      <c r="DW2585" s="38"/>
      <c r="DX2585" s="38"/>
      <c r="DY2585" s="38"/>
      <c r="DZ2585" s="38"/>
      <c r="EA2585" s="38"/>
      <c r="EB2585" s="38"/>
      <c r="EC2585" s="38"/>
      <c r="ED2585" s="38"/>
      <c r="EE2585" s="38"/>
      <c r="EF2585" s="38"/>
      <c r="EG2585" s="38"/>
      <c r="EH2585" s="38"/>
      <c r="EI2585" s="38"/>
      <c r="EJ2585" s="38"/>
      <c r="EK2585" s="38"/>
      <c r="EL2585" s="38"/>
      <c r="EM2585" s="38"/>
      <c r="EN2585" s="38"/>
      <c r="EO2585" s="38"/>
      <c r="EP2585" s="38"/>
      <c r="EQ2585" s="38"/>
      <c r="ER2585" s="38"/>
      <c r="ES2585" s="38"/>
      <c r="ET2585" s="38"/>
      <c r="EU2585" s="38"/>
      <c r="EV2585" s="38"/>
      <c r="EW2585" s="38"/>
      <c r="EX2585" s="38"/>
    </row>
    <row r="2586" spans="1:154" x14ac:dyDescent="0.2">
      <c r="A2586" s="144">
        <f t="shared" si="1378"/>
        <v>43375</v>
      </c>
      <c r="B2586" s="2">
        <f t="shared" si="1365"/>
        <v>184724.13965648215</v>
      </c>
      <c r="C2586" s="2">
        <f t="shared" si="1379"/>
        <v>121861.55899546</v>
      </c>
      <c r="D2586" s="68">
        <f>SUM(Y2586:Y$2921)</f>
        <v>35855.347669229996</v>
      </c>
      <c r="E2586" s="68">
        <f t="shared" si="1366"/>
        <v>86006.211326229997</v>
      </c>
      <c r="F2586" s="72">
        <f t="shared" si="1356"/>
        <v>5056.5600000000004</v>
      </c>
      <c r="G2586" s="3">
        <f>IF(N2586=1,VLOOKUP(A2585,[1]Plan1!$BG$69:$BI$188,3),G2585)</f>
        <v>5080.83</v>
      </c>
      <c r="H2586" s="11">
        <f t="shared" si="1357"/>
        <v>43314</v>
      </c>
      <c r="I2586" s="11">
        <f t="shared" si="1358"/>
        <v>43345</v>
      </c>
      <c r="J2586" s="26">
        <f t="shared" si="1367"/>
        <v>4.7997057287958445E-3</v>
      </c>
      <c r="K2586" s="11">
        <f t="shared" si="1380"/>
        <v>43405</v>
      </c>
      <c r="L2586" s="11">
        <f t="shared" si="1368"/>
        <v>43405</v>
      </c>
      <c r="M2586" s="1">
        <f t="shared" si="1381"/>
        <v>22</v>
      </c>
      <c r="N2586" s="1">
        <f t="shared" si="1353"/>
        <v>1</v>
      </c>
      <c r="O2586" s="2">
        <f t="shared" si="1369"/>
        <v>1.0002176700000001</v>
      </c>
      <c r="P2586" s="10">
        <f t="shared" si="1363"/>
        <v>0.99910098000000003</v>
      </c>
      <c r="Q2586" s="10">
        <f t="shared" si="1359"/>
        <v>1.5152279119142504</v>
      </c>
      <c r="R2586" s="2">
        <f t="shared" si="1362"/>
        <v>1.51555773</v>
      </c>
      <c r="S2586" s="2">
        <f t="shared" si="1354"/>
        <v>1.5152279099999999</v>
      </c>
      <c r="T2586" s="2">
        <f t="shared" si="1370"/>
        <v>184648.03534603</v>
      </c>
      <c r="U2586" s="2">
        <f t="shared" si="1371"/>
        <v>18473.675841940738</v>
      </c>
      <c r="V2586" s="2">
        <f t="shared" si="1372"/>
        <v>44341.167077251434</v>
      </c>
      <c r="W2586" s="2">
        <f t="shared" si="1373"/>
        <v>184676.40191465215</v>
      </c>
      <c r="X2586" s="27">
        <f t="shared" si="1374"/>
        <v>0</v>
      </c>
      <c r="Y2586" s="2">
        <f t="shared" si="1355"/>
        <v>0</v>
      </c>
      <c r="Z2586" s="67">
        <f t="shared" si="1375"/>
        <v>0</v>
      </c>
      <c r="AA2586" s="2">
        <f t="shared" si="1384"/>
        <v>0</v>
      </c>
      <c r="AB2586" s="26">
        <f t="shared" si="1382"/>
        <v>6.7299999999999999E-2</v>
      </c>
      <c r="AC2586" s="27">
        <f t="shared" si="1364"/>
        <v>1</v>
      </c>
      <c r="AD2586" s="27">
        <v>252</v>
      </c>
      <c r="AE2586" s="10">
        <f t="shared" si="1360"/>
        <v>1.0002584940000001</v>
      </c>
      <c r="AF2586" s="2">
        <f t="shared" si="1385"/>
        <v>47.73040924</v>
      </c>
      <c r="AG2586" s="2">
        <f t="shared" si="1376"/>
        <v>47.737741829999997</v>
      </c>
      <c r="AH2586" s="3" t="str">
        <f t="shared" si="1377"/>
        <v>-</v>
      </c>
      <c r="AI2586" s="4" t="str">
        <f t="shared" si="1361"/>
        <v>A+J=</v>
      </c>
      <c r="AJ2586" s="11">
        <f t="shared" si="1383"/>
        <v>43410</v>
      </c>
      <c r="AK2586" s="11"/>
      <c r="AL2586" s="4"/>
      <c r="AM2586" s="1"/>
      <c r="AN2586" s="11"/>
      <c r="AO2586" s="1"/>
      <c r="AP2586" s="1"/>
      <c r="AQ2586" s="1"/>
      <c r="AR2586" s="1"/>
      <c r="AS2586" s="6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</row>
    <row r="2587" spans="1:154" x14ac:dyDescent="0.2">
      <c r="A2587" s="144">
        <f t="shared" si="1378"/>
        <v>43376</v>
      </c>
      <c r="B2587" s="2">
        <f t="shared" si="1365"/>
        <v>184800.27617037448</v>
      </c>
      <c r="C2587" s="2">
        <f t="shared" si="1379"/>
        <v>121861.55899546</v>
      </c>
      <c r="D2587" s="68">
        <f>SUM(Y2587:Y$2921)</f>
        <v>35855.347669229996</v>
      </c>
      <c r="E2587" s="68">
        <f t="shared" si="1366"/>
        <v>86006.211326229997</v>
      </c>
      <c r="F2587" s="72">
        <f t="shared" si="1356"/>
        <v>5056.5600000000004</v>
      </c>
      <c r="G2587" s="3">
        <f>IF(N2587=1,VLOOKUP(A2586,[1]Plan1!$BG$69:$BI$188,3),G2586)</f>
        <v>5080.83</v>
      </c>
      <c r="H2587" s="11">
        <f t="shared" si="1357"/>
        <v>43314</v>
      </c>
      <c r="I2587" s="11">
        <f t="shared" si="1358"/>
        <v>43345</v>
      </c>
      <c r="J2587" s="26">
        <f t="shared" si="1367"/>
        <v>4.7997057287958445E-3</v>
      </c>
      <c r="K2587" s="11">
        <f t="shared" si="1380"/>
        <v>43405</v>
      </c>
      <c r="L2587" s="11">
        <f t="shared" si="1368"/>
        <v>43405</v>
      </c>
      <c r="M2587" s="1">
        <f t="shared" si="1381"/>
        <v>22</v>
      </c>
      <c r="N2587" s="1">
        <f t="shared" si="1353"/>
        <v>2</v>
      </c>
      <c r="O2587" s="2">
        <f t="shared" si="1369"/>
        <v>1.0004353800000001</v>
      </c>
      <c r="P2587" s="10">
        <f t="shared" si="1363"/>
        <v>0.99910098000000003</v>
      </c>
      <c r="Q2587" s="10">
        <f t="shared" si="1359"/>
        <v>1.5152279119142504</v>
      </c>
      <c r="R2587" s="2">
        <f t="shared" si="1362"/>
        <v>1.5158876100000001</v>
      </c>
      <c r="S2587" s="2">
        <f t="shared" si="1354"/>
        <v>1.5152279099999999</v>
      </c>
      <c r="T2587" s="2">
        <f t="shared" si="1370"/>
        <v>184648.03534603</v>
      </c>
      <c r="U2587" s="2">
        <f t="shared" si="1371"/>
        <v>18473.675841940738</v>
      </c>
      <c r="V2587" s="2">
        <f t="shared" si="1372"/>
        <v>44369.538806243727</v>
      </c>
      <c r="W2587" s="2">
        <f t="shared" si="1373"/>
        <v>184704.77364364447</v>
      </c>
      <c r="X2587" s="27">
        <f t="shared" si="1374"/>
        <v>0</v>
      </c>
      <c r="Y2587" s="2">
        <f t="shared" si="1355"/>
        <v>0</v>
      </c>
      <c r="Z2587" s="67">
        <f t="shared" si="1375"/>
        <v>0</v>
      </c>
      <c r="AA2587" s="2">
        <f t="shared" si="1384"/>
        <v>0</v>
      </c>
      <c r="AB2587" s="26">
        <f t="shared" si="1382"/>
        <v>6.7299999999999999E-2</v>
      </c>
      <c r="AC2587" s="27">
        <f t="shared" si="1364"/>
        <v>2</v>
      </c>
      <c r="AD2587" s="27">
        <v>252</v>
      </c>
      <c r="AE2587" s="10">
        <f t="shared" si="1360"/>
        <v>1.000517055</v>
      </c>
      <c r="AF2587" s="2">
        <f t="shared" si="1385"/>
        <v>95.473189910000002</v>
      </c>
      <c r="AG2587" s="2">
        <f t="shared" si="1376"/>
        <v>95.50252673</v>
      </c>
      <c r="AH2587" s="3" t="str">
        <f t="shared" si="1377"/>
        <v>-</v>
      </c>
      <c r="AI2587" s="4" t="str">
        <f t="shared" si="1361"/>
        <v>A+J=</v>
      </c>
      <c r="AJ2587" s="11">
        <f t="shared" si="1383"/>
        <v>43410</v>
      </c>
      <c r="AK2587" s="11"/>
      <c r="AL2587" s="4"/>
      <c r="AM2587" s="1"/>
      <c r="AN2587" s="11"/>
      <c r="AO2587" s="1"/>
      <c r="AP2587" s="1"/>
      <c r="AQ2587" s="1"/>
      <c r="AR2587" s="1"/>
      <c r="AS2587" s="6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</row>
    <row r="2588" spans="1:154" x14ac:dyDescent="0.2">
      <c r="A2588" s="144">
        <f t="shared" si="1378"/>
        <v>43377</v>
      </c>
      <c r="B2588" s="2">
        <f t="shared" si="1365"/>
        <v>184876.44747959575</v>
      </c>
      <c r="C2588" s="2">
        <f t="shared" si="1379"/>
        <v>121861.55899546</v>
      </c>
      <c r="D2588" s="68">
        <f>SUM(Y2588:Y$2921)</f>
        <v>35855.347669229996</v>
      </c>
      <c r="E2588" s="68">
        <f t="shared" si="1366"/>
        <v>86006.211326229997</v>
      </c>
      <c r="F2588" s="72">
        <f t="shared" si="1356"/>
        <v>5056.5600000000004</v>
      </c>
      <c r="G2588" s="3">
        <f>IF(N2588=1,VLOOKUP(A2587,[1]Plan1!$BG$69:$BI$188,3),G2587)</f>
        <v>5080.83</v>
      </c>
      <c r="H2588" s="11">
        <f t="shared" si="1357"/>
        <v>43314</v>
      </c>
      <c r="I2588" s="11">
        <f t="shared" si="1358"/>
        <v>43345</v>
      </c>
      <c r="J2588" s="26">
        <f t="shared" si="1367"/>
        <v>4.7997057287958445E-3</v>
      </c>
      <c r="K2588" s="11">
        <f t="shared" si="1380"/>
        <v>43405</v>
      </c>
      <c r="L2588" s="11">
        <f t="shared" si="1368"/>
        <v>43405</v>
      </c>
      <c r="M2588" s="1">
        <f t="shared" si="1381"/>
        <v>22</v>
      </c>
      <c r="N2588" s="1">
        <f t="shared" si="1353"/>
        <v>3</v>
      </c>
      <c r="O2588" s="2">
        <f t="shared" si="1369"/>
        <v>1.00065315</v>
      </c>
      <c r="P2588" s="10">
        <f t="shared" si="1363"/>
        <v>0.99910098000000003</v>
      </c>
      <c r="Q2588" s="10">
        <f t="shared" si="1359"/>
        <v>1.5152279119142504</v>
      </c>
      <c r="R2588" s="2">
        <f t="shared" si="1362"/>
        <v>1.51621758</v>
      </c>
      <c r="S2588" s="2">
        <f t="shared" si="1354"/>
        <v>1.5152279099999999</v>
      </c>
      <c r="T2588" s="2">
        <f t="shared" si="1370"/>
        <v>184648.03534603</v>
      </c>
      <c r="U2588" s="2">
        <f t="shared" si="1371"/>
        <v>18473.675841940738</v>
      </c>
      <c r="V2588" s="2">
        <f t="shared" si="1372"/>
        <v>44397.918275795033</v>
      </c>
      <c r="W2588" s="2">
        <f t="shared" si="1373"/>
        <v>184733.15311319576</v>
      </c>
      <c r="X2588" s="27">
        <f t="shared" si="1374"/>
        <v>0</v>
      </c>
      <c r="Y2588" s="2">
        <f t="shared" si="1355"/>
        <v>0</v>
      </c>
      <c r="Z2588" s="67">
        <f t="shared" si="1375"/>
        <v>0</v>
      </c>
      <c r="AA2588" s="2">
        <f t="shared" si="1384"/>
        <v>0</v>
      </c>
      <c r="AB2588" s="26">
        <f t="shared" si="1382"/>
        <v>6.7299999999999999E-2</v>
      </c>
      <c r="AC2588" s="27">
        <f t="shared" si="1364"/>
        <v>3</v>
      </c>
      <c r="AD2588" s="27">
        <v>252</v>
      </c>
      <c r="AE2588" s="10">
        <f t="shared" si="1360"/>
        <v>1.0007756830000001</v>
      </c>
      <c r="AF2588" s="2">
        <f t="shared" si="1385"/>
        <v>143.228342</v>
      </c>
      <c r="AG2588" s="2">
        <f t="shared" si="1376"/>
        <v>143.2943664</v>
      </c>
      <c r="AH2588" s="3" t="str">
        <f t="shared" si="1377"/>
        <v>-</v>
      </c>
      <c r="AI2588" s="4" t="str">
        <f t="shared" si="1361"/>
        <v>A+J=</v>
      </c>
      <c r="AJ2588" s="11">
        <f t="shared" si="1383"/>
        <v>43410</v>
      </c>
      <c r="AK2588" s="11"/>
      <c r="AL2588" s="4"/>
      <c r="AM2588" s="1"/>
      <c r="AN2588" s="11"/>
      <c r="AO2588" s="1"/>
      <c r="AP2588" s="1"/>
      <c r="AQ2588" s="1"/>
      <c r="AR2588" s="1"/>
      <c r="AS2588" s="6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</row>
    <row r="2589" spans="1:154" x14ac:dyDescent="0.2">
      <c r="A2589" s="144">
        <f t="shared" si="1378"/>
        <v>43378</v>
      </c>
      <c r="B2589" s="2">
        <f t="shared" si="1365"/>
        <v>184952.65082823977</v>
      </c>
      <c r="C2589" s="2">
        <f t="shared" si="1379"/>
        <v>121861.55899546</v>
      </c>
      <c r="D2589" s="68">
        <f>SUM(Y2589:Y$2921)</f>
        <v>35855.347669229996</v>
      </c>
      <c r="E2589" s="68">
        <f t="shared" si="1366"/>
        <v>86006.211326229997</v>
      </c>
      <c r="F2589" s="72">
        <f t="shared" si="1356"/>
        <v>5056.5600000000004</v>
      </c>
      <c r="G2589" s="3">
        <f>IF(N2589=1,VLOOKUP(A2588,[1]Plan1!$BG$69:$BI$188,3),G2588)</f>
        <v>5080.83</v>
      </c>
      <c r="H2589" s="11">
        <f t="shared" si="1357"/>
        <v>43314</v>
      </c>
      <c r="I2589" s="11">
        <f t="shared" si="1358"/>
        <v>43345</v>
      </c>
      <c r="J2589" s="26">
        <f t="shared" si="1367"/>
        <v>4.7997057287958445E-3</v>
      </c>
      <c r="K2589" s="11">
        <f t="shared" si="1380"/>
        <v>43405</v>
      </c>
      <c r="L2589" s="11">
        <f t="shared" si="1368"/>
        <v>43405</v>
      </c>
      <c r="M2589" s="1">
        <f t="shared" si="1381"/>
        <v>22</v>
      </c>
      <c r="N2589" s="1">
        <f t="shared" ref="N2589:N2652" si="1386">(M2589-(NETWORKDAYS(A2589,L2589,AN$137:AN$327)-1))</f>
        <v>4</v>
      </c>
      <c r="O2589" s="2">
        <f t="shared" si="1369"/>
        <v>1.0008709600000001</v>
      </c>
      <c r="P2589" s="10">
        <f t="shared" si="1363"/>
        <v>0.99910098000000003</v>
      </c>
      <c r="Q2589" s="10">
        <f t="shared" si="1359"/>
        <v>1.5152279119142504</v>
      </c>
      <c r="R2589" s="2">
        <f t="shared" si="1362"/>
        <v>1.5165476099999999</v>
      </c>
      <c r="S2589" s="2">
        <f t="shared" si="1354"/>
        <v>1.5152279099999999</v>
      </c>
      <c r="T2589" s="2">
        <f t="shared" si="1370"/>
        <v>184648.03534603</v>
      </c>
      <c r="U2589" s="2">
        <f t="shared" si="1371"/>
        <v>18473.675841940738</v>
      </c>
      <c r="V2589" s="2">
        <f t="shared" si="1372"/>
        <v>44426.302905719029</v>
      </c>
      <c r="W2589" s="2">
        <f t="shared" si="1373"/>
        <v>184761.53774311976</v>
      </c>
      <c r="X2589" s="27">
        <f t="shared" si="1374"/>
        <v>0</v>
      </c>
      <c r="Y2589" s="2">
        <f t="shared" si="1355"/>
        <v>0</v>
      </c>
      <c r="Z2589" s="67">
        <f t="shared" si="1375"/>
        <v>0</v>
      </c>
      <c r="AA2589" s="2">
        <f t="shared" si="1384"/>
        <v>0</v>
      </c>
      <c r="AB2589" s="26">
        <f t="shared" si="1382"/>
        <v>6.7299999999999999E-2</v>
      </c>
      <c r="AC2589" s="27">
        <f t="shared" si="1364"/>
        <v>4</v>
      </c>
      <c r="AD2589" s="27">
        <v>252</v>
      </c>
      <c r="AE2589" s="10">
        <f t="shared" si="1360"/>
        <v>1.0010343770000001</v>
      </c>
      <c r="AF2589" s="2">
        <f t="shared" si="1385"/>
        <v>190.99568085000001</v>
      </c>
      <c r="AG2589" s="2">
        <f t="shared" si="1376"/>
        <v>191.11308511999999</v>
      </c>
      <c r="AH2589" s="3" t="str">
        <f t="shared" si="1377"/>
        <v>-</v>
      </c>
      <c r="AI2589" s="4" t="str">
        <f t="shared" si="1361"/>
        <v>A+J=</v>
      </c>
      <c r="AJ2589" s="11">
        <f t="shared" si="1383"/>
        <v>43410</v>
      </c>
      <c r="AK2589" s="11"/>
      <c r="AL2589" s="4"/>
      <c r="AM2589" s="1"/>
      <c r="AN2589" s="11"/>
      <c r="AO2589" s="1"/>
      <c r="AP2589" s="1"/>
      <c r="AQ2589" s="1"/>
      <c r="AR2589" s="1"/>
      <c r="AS2589" s="6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</row>
    <row r="2590" spans="1:154" x14ac:dyDescent="0.2">
      <c r="A2590" s="144">
        <f t="shared" si="1378"/>
        <v>43379</v>
      </c>
      <c r="B2590" s="2">
        <f t="shared" si="1365"/>
        <v>185028.88831786066</v>
      </c>
      <c r="C2590" s="2">
        <f t="shared" si="1379"/>
        <v>121861.55899546</v>
      </c>
      <c r="D2590" s="68">
        <f>SUM(Y2590:Y$2921)</f>
        <v>35855.347669229996</v>
      </c>
      <c r="E2590" s="68">
        <f t="shared" si="1366"/>
        <v>86006.211326229997</v>
      </c>
      <c r="F2590" s="72">
        <f t="shared" si="1356"/>
        <v>5056.5600000000004</v>
      </c>
      <c r="G2590" s="3">
        <f>IF(N2590=1,VLOOKUP(A2589,[1]Plan1!$BG$69:$BI$188,3),G2589)</f>
        <v>5080.83</v>
      </c>
      <c r="H2590" s="11">
        <f t="shared" si="1357"/>
        <v>43314</v>
      </c>
      <c r="I2590" s="11">
        <f t="shared" si="1358"/>
        <v>43345</v>
      </c>
      <c r="J2590" s="26">
        <f t="shared" si="1367"/>
        <v>4.7997057287958445E-3</v>
      </c>
      <c r="K2590" s="11">
        <f t="shared" si="1380"/>
        <v>43405</v>
      </c>
      <c r="L2590" s="11">
        <f t="shared" si="1368"/>
        <v>43405</v>
      </c>
      <c r="M2590" s="1">
        <f t="shared" si="1381"/>
        <v>22</v>
      </c>
      <c r="N2590" s="1">
        <f t="shared" si="1386"/>
        <v>5</v>
      </c>
      <c r="O2590" s="2">
        <f t="shared" si="1369"/>
        <v>1.0010888200000001</v>
      </c>
      <c r="P2590" s="10">
        <f t="shared" si="1363"/>
        <v>0.99910098000000003</v>
      </c>
      <c r="Q2590" s="10">
        <f t="shared" si="1359"/>
        <v>1.5152279119142504</v>
      </c>
      <c r="R2590" s="2">
        <f t="shared" si="1362"/>
        <v>1.5168777200000001</v>
      </c>
      <c r="S2590" s="2">
        <f t="shared" ref="S2590:S2653" si="1387">IF(AND(X2590&gt;0,MONTH(A2590)=10),R2590,S2589)</f>
        <v>1.5152279099999999</v>
      </c>
      <c r="T2590" s="2">
        <f t="shared" si="1370"/>
        <v>184648.03534603</v>
      </c>
      <c r="U2590" s="2">
        <f t="shared" si="1371"/>
        <v>18473.675841940738</v>
      </c>
      <c r="V2590" s="2">
        <f t="shared" si="1372"/>
        <v>44454.694416139944</v>
      </c>
      <c r="W2590" s="2">
        <f t="shared" si="1373"/>
        <v>184789.92925354067</v>
      </c>
      <c r="X2590" s="27">
        <f t="shared" si="1374"/>
        <v>0</v>
      </c>
      <c r="Y2590" s="2">
        <f t="shared" ref="Y2590:Y2653" si="1388">IF(X2590&gt;0,VLOOKUP(A2590,AN$12:AR$131,5),0)</f>
        <v>0</v>
      </c>
      <c r="Z2590" s="67">
        <f t="shared" si="1375"/>
        <v>0</v>
      </c>
      <c r="AA2590" s="2">
        <f t="shared" si="1384"/>
        <v>0</v>
      </c>
      <c r="AB2590" s="26">
        <f t="shared" si="1382"/>
        <v>6.7299999999999999E-2</v>
      </c>
      <c r="AC2590" s="27">
        <f t="shared" si="1364"/>
        <v>5</v>
      </c>
      <c r="AD2590" s="27">
        <v>252</v>
      </c>
      <c r="AE2590" s="10">
        <f t="shared" si="1360"/>
        <v>1.0012931389999999</v>
      </c>
      <c r="AF2590" s="2">
        <f t="shared" si="1385"/>
        <v>238.77557576999999</v>
      </c>
      <c r="AG2590" s="2">
        <f t="shared" si="1376"/>
        <v>238.95906432000001</v>
      </c>
      <c r="AH2590" s="3" t="str">
        <f t="shared" si="1377"/>
        <v>-</v>
      </c>
      <c r="AI2590" s="4" t="str">
        <f t="shared" si="1361"/>
        <v>A+J=</v>
      </c>
      <c r="AJ2590" s="11">
        <f t="shared" si="1383"/>
        <v>43410</v>
      </c>
      <c r="AK2590" s="11"/>
      <c r="AL2590" s="4"/>
      <c r="AM2590" s="1"/>
      <c r="AN2590" s="11"/>
      <c r="AO2590" s="1"/>
      <c r="AP2590" s="1"/>
      <c r="AQ2590" s="1"/>
      <c r="AR2590" s="1"/>
      <c r="AS2590" s="6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</row>
    <row r="2591" spans="1:154" x14ac:dyDescent="0.2">
      <c r="A2591" s="144">
        <f t="shared" si="1378"/>
        <v>43380</v>
      </c>
      <c r="B2591" s="2">
        <f t="shared" si="1365"/>
        <v>185028.88831786066</v>
      </c>
      <c r="C2591" s="2">
        <f t="shared" si="1379"/>
        <v>121861.55899546</v>
      </c>
      <c r="D2591" s="68">
        <f>SUM(Y2591:Y$2921)</f>
        <v>35855.347669229996</v>
      </c>
      <c r="E2591" s="68">
        <f t="shared" si="1366"/>
        <v>86006.211326229997</v>
      </c>
      <c r="F2591" s="72">
        <f t="shared" ref="F2591:F2654" si="1389">IF(G2591=G2590,F2590,G2590)</f>
        <v>5056.5600000000004</v>
      </c>
      <c r="G2591" s="3">
        <f>IF(N2591=1,VLOOKUP(A2590,[1]Plan1!$BG$69:$BI$188,3),G2590)</f>
        <v>5080.83</v>
      </c>
      <c r="H2591" s="11">
        <f t="shared" ref="H2591:H2654" si="1390">EDATE(I2591,-1)</f>
        <v>43314</v>
      </c>
      <c r="I2591" s="11">
        <f t="shared" ref="I2591:I2654" si="1391">IF(X2590&gt;0,EDATE(A2591,-1),+I2590)</f>
        <v>43345</v>
      </c>
      <c r="J2591" s="26">
        <f t="shared" si="1367"/>
        <v>4.7997057287958445E-3</v>
      </c>
      <c r="K2591" s="11">
        <f t="shared" si="1380"/>
        <v>43405</v>
      </c>
      <c r="L2591" s="11">
        <f t="shared" si="1368"/>
        <v>43405</v>
      </c>
      <c r="M2591" s="1">
        <f t="shared" si="1381"/>
        <v>22</v>
      </c>
      <c r="N2591" s="1">
        <f t="shared" si="1386"/>
        <v>5</v>
      </c>
      <c r="O2591" s="2">
        <f t="shared" si="1369"/>
        <v>1.0010888200000001</v>
      </c>
      <c r="P2591" s="10">
        <f t="shared" si="1363"/>
        <v>0.99910098000000003</v>
      </c>
      <c r="Q2591" s="10">
        <f t="shared" ref="Q2591:Q2654" si="1392">IF(L2591&gt;L2590,Q2590*P2591,Q2590)</f>
        <v>1.5152279119142504</v>
      </c>
      <c r="R2591" s="2">
        <f t="shared" si="1362"/>
        <v>1.5168777200000001</v>
      </c>
      <c r="S2591" s="2">
        <f t="shared" si="1387"/>
        <v>1.5152279099999999</v>
      </c>
      <c r="T2591" s="2">
        <f t="shared" si="1370"/>
        <v>184648.03534603</v>
      </c>
      <c r="U2591" s="2">
        <f t="shared" si="1371"/>
        <v>18473.675841940738</v>
      </c>
      <c r="V2591" s="2">
        <f t="shared" si="1372"/>
        <v>44454.694416139944</v>
      </c>
      <c r="W2591" s="2">
        <f t="shared" si="1373"/>
        <v>184789.92925354067</v>
      </c>
      <c r="X2591" s="27">
        <f t="shared" si="1374"/>
        <v>0</v>
      </c>
      <c r="Y2591" s="2">
        <f t="shared" si="1388"/>
        <v>0</v>
      </c>
      <c r="Z2591" s="67">
        <f t="shared" si="1375"/>
        <v>0</v>
      </c>
      <c r="AA2591" s="2">
        <f t="shared" si="1384"/>
        <v>0</v>
      </c>
      <c r="AB2591" s="26">
        <f t="shared" si="1382"/>
        <v>6.7299999999999999E-2</v>
      </c>
      <c r="AC2591" s="27">
        <f t="shared" si="1364"/>
        <v>5</v>
      </c>
      <c r="AD2591" s="27">
        <v>252</v>
      </c>
      <c r="AE2591" s="10">
        <f t="shared" ref="AE2591:AE2654" si="1393">ROUND((1+AB2591)^TRUNC((AC2591/AD2591),9),9)</f>
        <v>1.0012931389999999</v>
      </c>
      <c r="AF2591" s="2">
        <f t="shared" si="1385"/>
        <v>238.77557576999999</v>
      </c>
      <c r="AG2591" s="2">
        <f t="shared" si="1376"/>
        <v>238.95906432000001</v>
      </c>
      <c r="AH2591" s="3" t="str">
        <f t="shared" si="1377"/>
        <v>-</v>
      </c>
      <c r="AI2591" s="4" t="str">
        <f t="shared" si="1361"/>
        <v>A+J=</v>
      </c>
      <c r="AJ2591" s="11">
        <f t="shared" si="1383"/>
        <v>43410</v>
      </c>
      <c r="AK2591" s="11"/>
      <c r="AL2591" s="4"/>
      <c r="AM2591" s="1"/>
      <c r="AN2591" s="11"/>
      <c r="AO2591" s="1"/>
      <c r="AP2591" s="1"/>
      <c r="AQ2591" s="1"/>
      <c r="AR2591" s="1"/>
      <c r="AS2591" s="6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</row>
    <row r="2592" spans="1:154" x14ac:dyDescent="0.2">
      <c r="A2592" s="144">
        <f t="shared" si="1378"/>
        <v>43381</v>
      </c>
      <c r="B2592" s="2">
        <f t="shared" si="1365"/>
        <v>185028.88831786066</v>
      </c>
      <c r="C2592" s="2">
        <f t="shared" si="1379"/>
        <v>121861.55899546</v>
      </c>
      <c r="D2592" s="68">
        <f>SUM(Y2592:Y$2921)</f>
        <v>35855.347669229996</v>
      </c>
      <c r="E2592" s="68">
        <f t="shared" si="1366"/>
        <v>86006.211326229997</v>
      </c>
      <c r="F2592" s="72">
        <f t="shared" si="1389"/>
        <v>5056.5600000000004</v>
      </c>
      <c r="G2592" s="3">
        <f>IF(N2592=1,VLOOKUP(A2591,[1]Plan1!$BG$69:$BI$188,3),G2591)</f>
        <v>5080.83</v>
      </c>
      <c r="H2592" s="11">
        <f t="shared" si="1390"/>
        <v>43314</v>
      </c>
      <c r="I2592" s="11">
        <f t="shared" si="1391"/>
        <v>43345</v>
      </c>
      <c r="J2592" s="26">
        <f t="shared" si="1367"/>
        <v>4.7997057287958445E-3</v>
      </c>
      <c r="K2592" s="11">
        <f t="shared" si="1380"/>
        <v>43405</v>
      </c>
      <c r="L2592" s="11">
        <f t="shared" si="1368"/>
        <v>43405</v>
      </c>
      <c r="M2592" s="1">
        <f t="shared" si="1381"/>
        <v>22</v>
      </c>
      <c r="N2592" s="1">
        <f t="shared" si="1386"/>
        <v>5</v>
      </c>
      <c r="O2592" s="2">
        <f t="shared" si="1369"/>
        <v>1.0010888200000001</v>
      </c>
      <c r="P2592" s="10">
        <f t="shared" si="1363"/>
        <v>0.99910098000000003</v>
      </c>
      <c r="Q2592" s="10">
        <f t="shared" si="1392"/>
        <v>1.5152279119142504</v>
      </c>
      <c r="R2592" s="2">
        <f t="shared" si="1362"/>
        <v>1.5168777200000001</v>
      </c>
      <c r="S2592" s="2">
        <f t="shared" si="1387"/>
        <v>1.5152279099999999</v>
      </c>
      <c r="T2592" s="2">
        <f t="shared" si="1370"/>
        <v>184648.03534603</v>
      </c>
      <c r="U2592" s="2">
        <f t="shared" si="1371"/>
        <v>18473.675841940738</v>
      </c>
      <c r="V2592" s="2">
        <f t="shared" si="1372"/>
        <v>44454.694416139944</v>
      </c>
      <c r="W2592" s="2">
        <f t="shared" si="1373"/>
        <v>184789.92925354067</v>
      </c>
      <c r="X2592" s="27">
        <f t="shared" si="1374"/>
        <v>0</v>
      </c>
      <c r="Y2592" s="2">
        <f t="shared" si="1388"/>
        <v>0</v>
      </c>
      <c r="Z2592" s="67">
        <f t="shared" si="1375"/>
        <v>0</v>
      </c>
      <c r="AA2592" s="2">
        <f t="shared" si="1384"/>
        <v>0</v>
      </c>
      <c r="AB2592" s="26">
        <f t="shared" si="1382"/>
        <v>6.7299999999999999E-2</v>
      </c>
      <c r="AC2592" s="27">
        <f t="shared" si="1364"/>
        <v>5</v>
      </c>
      <c r="AD2592" s="27">
        <v>252</v>
      </c>
      <c r="AE2592" s="10">
        <f t="shared" si="1393"/>
        <v>1.0012931389999999</v>
      </c>
      <c r="AF2592" s="2">
        <f t="shared" si="1385"/>
        <v>238.77557576999999</v>
      </c>
      <c r="AG2592" s="2">
        <f t="shared" si="1376"/>
        <v>238.95906432000001</v>
      </c>
      <c r="AH2592" s="3" t="str">
        <f t="shared" si="1377"/>
        <v>-</v>
      </c>
      <c r="AI2592" s="4" t="str">
        <f t="shared" si="1361"/>
        <v>A+J=</v>
      </c>
      <c r="AJ2592" s="11">
        <f t="shared" si="1383"/>
        <v>43410</v>
      </c>
      <c r="AK2592" s="11"/>
      <c r="AL2592" s="4"/>
      <c r="AM2592" s="1"/>
      <c r="AN2592" s="11"/>
      <c r="AO2592" s="1"/>
      <c r="AP2592" s="1"/>
      <c r="AQ2592" s="1"/>
      <c r="AR2592" s="1"/>
      <c r="AS2592" s="6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</row>
    <row r="2593" spans="1:55" x14ac:dyDescent="0.2">
      <c r="A2593" s="144">
        <f t="shared" si="1378"/>
        <v>43382</v>
      </c>
      <c r="B2593" s="2">
        <f t="shared" si="1365"/>
        <v>185105.15872855636</v>
      </c>
      <c r="C2593" s="2">
        <f t="shared" si="1379"/>
        <v>121861.55899546</v>
      </c>
      <c r="D2593" s="68">
        <f>SUM(Y2593:Y$2921)</f>
        <v>35855.347669229996</v>
      </c>
      <c r="E2593" s="68">
        <f t="shared" si="1366"/>
        <v>86006.211326229997</v>
      </c>
      <c r="F2593" s="72">
        <f t="shared" si="1389"/>
        <v>5056.5600000000004</v>
      </c>
      <c r="G2593" s="3">
        <f>IF(N2593=1,VLOOKUP(A2592,[1]Plan1!$BG$69:$BI$188,3),G2592)</f>
        <v>5080.83</v>
      </c>
      <c r="H2593" s="11">
        <f t="shared" si="1390"/>
        <v>43314</v>
      </c>
      <c r="I2593" s="11">
        <f t="shared" si="1391"/>
        <v>43345</v>
      </c>
      <c r="J2593" s="26">
        <f t="shared" si="1367"/>
        <v>4.7997057287958445E-3</v>
      </c>
      <c r="K2593" s="11">
        <f t="shared" si="1380"/>
        <v>43405</v>
      </c>
      <c r="L2593" s="11">
        <f t="shared" si="1368"/>
        <v>43405</v>
      </c>
      <c r="M2593" s="1">
        <f t="shared" si="1381"/>
        <v>22</v>
      </c>
      <c r="N2593" s="1">
        <f t="shared" si="1386"/>
        <v>6</v>
      </c>
      <c r="O2593" s="2">
        <f t="shared" si="1369"/>
        <v>1.00130673</v>
      </c>
      <c r="P2593" s="10">
        <f t="shared" si="1363"/>
        <v>0.99910098000000003</v>
      </c>
      <c r="Q2593" s="10">
        <f t="shared" si="1392"/>
        <v>1.5152279119142504</v>
      </c>
      <c r="R2593" s="2">
        <f t="shared" si="1362"/>
        <v>1.5172079000000001</v>
      </c>
      <c r="S2593" s="2">
        <f t="shared" si="1387"/>
        <v>1.5152279099999999</v>
      </c>
      <c r="T2593" s="2">
        <f t="shared" si="1370"/>
        <v>184648.03534603</v>
      </c>
      <c r="U2593" s="2">
        <f t="shared" si="1371"/>
        <v>18473.675841940738</v>
      </c>
      <c r="V2593" s="2">
        <f t="shared" si="1372"/>
        <v>44483.091946995635</v>
      </c>
      <c r="W2593" s="2">
        <f t="shared" si="1373"/>
        <v>184818.32678439637</v>
      </c>
      <c r="X2593" s="27">
        <f t="shared" si="1374"/>
        <v>0</v>
      </c>
      <c r="Y2593" s="2">
        <f t="shared" si="1388"/>
        <v>0</v>
      </c>
      <c r="Z2593" s="67">
        <f t="shared" si="1375"/>
        <v>0</v>
      </c>
      <c r="AA2593" s="2">
        <f t="shared" si="1384"/>
        <v>0</v>
      </c>
      <c r="AB2593" s="26">
        <f t="shared" si="1382"/>
        <v>6.7299999999999999E-2</v>
      </c>
      <c r="AC2593" s="27">
        <f t="shared" si="1364"/>
        <v>6</v>
      </c>
      <c r="AD2593" s="27">
        <v>252</v>
      </c>
      <c r="AE2593" s="10">
        <f t="shared" si="1393"/>
        <v>1.0015519669999999</v>
      </c>
      <c r="AF2593" s="2">
        <f t="shared" si="1385"/>
        <v>286.56765746999997</v>
      </c>
      <c r="AG2593" s="2">
        <f t="shared" si="1376"/>
        <v>286.83194415999998</v>
      </c>
      <c r="AH2593" s="3" t="str">
        <f t="shared" si="1377"/>
        <v>-</v>
      </c>
      <c r="AI2593" s="4" t="str">
        <f t="shared" si="1361"/>
        <v>A+J=</v>
      </c>
      <c r="AJ2593" s="11">
        <f t="shared" si="1383"/>
        <v>43410</v>
      </c>
      <c r="AK2593" s="11"/>
      <c r="AL2593" s="4"/>
      <c r="AM2593" s="1"/>
      <c r="AN2593" s="11"/>
      <c r="AO2593" s="1"/>
      <c r="AP2593" s="1"/>
      <c r="AQ2593" s="1"/>
      <c r="AR2593" s="1"/>
      <c r="AS2593" s="6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</row>
    <row r="2594" spans="1:55" x14ac:dyDescent="0.2">
      <c r="A2594" s="144">
        <f t="shared" si="1378"/>
        <v>43383</v>
      </c>
      <c r="B2594" s="2">
        <f t="shared" si="1365"/>
        <v>185181.46139385476</v>
      </c>
      <c r="C2594" s="2">
        <f t="shared" si="1379"/>
        <v>121861.55899546</v>
      </c>
      <c r="D2594" s="68">
        <f>SUM(Y2594:Y$2921)</f>
        <v>35855.347669229996</v>
      </c>
      <c r="E2594" s="68">
        <f t="shared" si="1366"/>
        <v>86006.211326229997</v>
      </c>
      <c r="F2594" s="72">
        <f t="shared" si="1389"/>
        <v>5056.5600000000004</v>
      </c>
      <c r="G2594" s="3">
        <f>IF(N2594=1,VLOOKUP(A2593,[1]Plan1!$BG$69:$BI$188,3),G2593)</f>
        <v>5080.83</v>
      </c>
      <c r="H2594" s="11">
        <f t="shared" si="1390"/>
        <v>43314</v>
      </c>
      <c r="I2594" s="11">
        <f t="shared" si="1391"/>
        <v>43345</v>
      </c>
      <c r="J2594" s="26">
        <f t="shared" si="1367"/>
        <v>4.7997057287958445E-3</v>
      </c>
      <c r="K2594" s="11">
        <f t="shared" si="1380"/>
        <v>43405</v>
      </c>
      <c r="L2594" s="11">
        <f t="shared" si="1368"/>
        <v>43405</v>
      </c>
      <c r="M2594" s="1">
        <f t="shared" si="1381"/>
        <v>22</v>
      </c>
      <c r="N2594" s="1">
        <f t="shared" si="1386"/>
        <v>7</v>
      </c>
      <c r="O2594" s="2">
        <f t="shared" si="1369"/>
        <v>1.0015246799999999</v>
      </c>
      <c r="P2594" s="10">
        <f t="shared" si="1363"/>
        <v>0.99910098000000003</v>
      </c>
      <c r="Q2594" s="10">
        <f t="shared" si="1392"/>
        <v>1.5152279119142504</v>
      </c>
      <c r="R2594" s="2">
        <f t="shared" si="1362"/>
        <v>1.5175381400000001</v>
      </c>
      <c r="S2594" s="2">
        <f t="shared" si="1387"/>
        <v>1.5152279099999999</v>
      </c>
      <c r="T2594" s="2">
        <f t="shared" si="1370"/>
        <v>184648.03534603</v>
      </c>
      <c r="U2594" s="2">
        <f t="shared" si="1371"/>
        <v>18473.675841940738</v>
      </c>
      <c r="V2594" s="2">
        <f t="shared" si="1372"/>
        <v>44511.494638224016</v>
      </c>
      <c r="W2594" s="2">
        <f t="shared" si="1373"/>
        <v>184846.72947562474</v>
      </c>
      <c r="X2594" s="27">
        <f t="shared" si="1374"/>
        <v>0</v>
      </c>
      <c r="Y2594" s="2">
        <f t="shared" si="1388"/>
        <v>0</v>
      </c>
      <c r="Z2594" s="67">
        <f t="shared" si="1375"/>
        <v>0</v>
      </c>
      <c r="AA2594" s="2">
        <f t="shared" si="1384"/>
        <v>0</v>
      </c>
      <c r="AB2594" s="26">
        <f t="shared" si="1382"/>
        <v>6.7299999999999999E-2</v>
      </c>
      <c r="AC2594" s="27">
        <f t="shared" si="1364"/>
        <v>7</v>
      </c>
      <c r="AD2594" s="27">
        <v>252</v>
      </c>
      <c r="AE2594" s="10">
        <f t="shared" si="1393"/>
        <v>1.0018108619999999</v>
      </c>
      <c r="AF2594" s="2">
        <f t="shared" si="1385"/>
        <v>334.37211058000003</v>
      </c>
      <c r="AG2594" s="2">
        <f t="shared" si="1376"/>
        <v>334.73191823000002</v>
      </c>
      <c r="AH2594" s="3" t="str">
        <f t="shared" si="1377"/>
        <v>-</v>
      </c>
      <c r="AI2594" s="4" t="str">
        <f t="shared" ref="AI2594:AI2657" si="1394">AI2593</f>
        <v>A+J=</v>
      </c>
      <c r="AJ2594" s="11">
        <f t="shared" si="1383"/>
        <v>43410</v>
      </c>
      <c r="AK2594" s="11"/>
      <c r="AL2594" s="4"/>
      <c r="AM2594" s="1"/>
      <c r="AN2594" s="11"/>
      <c r="AO2594" s="1"/>
      <c r="AP2594" s="1"/>
      <c r="AQ2594" s="1"/>
      <c r="AR2594" s="1"/>
      <c r="AS2594" s="6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</row>
    <row r="2595" spans="1:55" x14ac:dyDescent="0.2">
      <c r="A2595" s="144">
        <f t="shared" si="1378"/>
        <v>43384</v>
      </c>
      <c r="B2595" s="2">
        <f t="shared" si="1365"/>
        <v>185257.79823202002</v>
      </c>
      <c r="C2595" s="2">
        <f t="shared" si="1379"/>
        <v>121861.55899546</v>
      </c>
      <c r="D2595" s="68">
        <f>SUM(Y2595:Y$2921)</f>
        <v>35855.347669229996</v>
      </c>
      <c r="E2595" s="68">
        <f t="shared" si="1366"/>
        <v>86006.211326229997</v>
      </c>
      <c r="F2595" s="72">
        <f t="shared" si="1389"/>
        <v>5056.5600000000004</v>
      </c>
      <c r="G2595" s="3">
        <f>IF(N2595=1,VLOOKUP(A2594,[1]Plan1!$BG$69:$BI$188,3),G2594)</f>
        <v>5080.83</v>
      </c>
      <c r="H2595" s="11">
        <f t="shared" si="1390"/>
        <v>43314</v>
      </c>
      <c r="I2595" s="11">
        <f t="shared" si="1391"/>
        <v>43345</v>
      </c>
      <c r="J2595" s="26">
        <f t="shared" si="1367"/>
        <v>4.7997057287958445E-3</v>
      </c>
      <c r="K2595" s="11">
        <f t="shared" si="1380"/>
        <v>43405</v>
      </c>
      <c r="L2595" s="11">
        <f t="shared" si="1368"/>
        <v>43405</v>
      </c>
      <c r="M2595" s="1">
        <f t="shared" si="1381"/>
        <v>22</v>
      </c>
      <c r="N2595" s="1">
        <f t="shared" si="1386"/>
        <v>8</v>
      </c>
      <c r="O2595" s="2">
        <f t="shared" si="1369"/>
        <v>1.00174268</v>
      </c>
      <c r="P2595" s="10">
        <f t="shared" si="1363"/>
        <v>0.99910098000000003</v>
      </c>
      <c r="Q2595" s="10">
        <f t="shared" si="1392"/>
        <v>1.5152279119142504</v>
      </c>
      <c r="R2595" s="2">
        <f t="shared" si="1362"/>
        <v>1.5178684600000001</v>
      </c>
      <c r="S2595" s="2">
        <f t="shared" si="1387"/>
        <v>1.5152279099999999</v>
      </c>
      <c r="T2595" s="2">
        <f t="shared" si="1370"/>
        <v>184648.03534603</v>
      </c>
      <c r="U2595" s="2">
        <f t="shared" si="1371"/>
        <v>18473.675841940738</v>
      </c>
      <c r="V2595" s="2">
        <f t="shared" si="1372"/>
        <v>44539.904209949294</v>
      </c>
      <c r="W2595" s="2">
        <f t="shared" si="1373"/>
        <v>184875.13904735004</v>
      </c>
      <c r="X2595" s="27">
        <f t="shared" si="1374"/>
        <v>0</v>
      </c>
      <c r="Y2595" s="2">
        <f t="shared" si="1388"/>
        <v>0</v>
      </c>
      <c r="Z2595" s="67">
        <f t="shared" si="1375"/>
        <v>0</v>
      </c>
      <c r="AA2595" s="2">
        <f t="shared" si="1384"/>
        <v>0</v>
      </c>
      <c r="AB2595" s="26">
        <f t="shared" si="1382"/>
        <v>6.7299999999999999E-2</v>
      </c>
      <c r="AC2595" s="27">
        <f t="shared" si="1364"/>
        <v>8</v>
      </c>
      <c r="AD2595" s="27">
        <v>252</v>
      </c>
      <c r="AE2595" s="10">
        <f t="shared" si="1393"/>
        <v>1.002069825</v>
      </c>
      <c r="AF2595" s="2">
        <f t="shared" si="1385"/>
        <v>382.18911975999998</v>
      </c>
      <c r="AG2595" s="2">
        <f t="shared" si="1376"/>
        <v>382.65918467</v>
      </c>
      <c r="AH2595" s="3" t="str">
        <f t="shared" si="1377"/>
        <v>-</v>
      </c>
      <c r="AI2595" s="4" t="str">
        <f t="shared" si="1394"/>
        <v>A+J=</v>
      </c>
      <c r="AJ2595" s="11">
        <f t="shared" si="1383"/>
        <v>43410</v>
      </c>
      <c r="AK2595" s="11"/>
      <c r="AL2595" s="4"/>
      <c r="AM2595" s="1"/>
      <c r="AN2595" s="11"/>
      <c r="AO2595" s="1"/>
      <c r="AP2595" s="1"/>
      <c r="AQ2595" s="1"/>
      <c r="AR2595" s="1"/>
      <c r="AS2595" s="6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</row>
    <row r="2596" spans="1:55" x14ac:dyDescent="0.2">
      <c r="A2596" s="144">
        <f t="shared" si="1378"/>
        <v>43385</v>
      </c>
      <c r="B2596" s="2">
        <f t="shared" si="1365"/>
        <v>185334.1688844022</v>
      </c>
      <c r="C2596" s="2">
        <f t="shared" si="1379"/>
        <v>121861.55899546</v>
      </c>
      <c r="D2596" s="68">
        <f>SUM(Y2596:Y$2921)</f>
        <v>35855.347669229996</v>
      </c>
      <c r="E2596" s="68">
        <f t="shared" si="1366"/>
        <v>86006.211326229997</v>
      </c>
      <c r="F2596" s="72">
        <f t="shared" si="1389"/>
        <v>5056.5600000000004</v>
      </c>
      <c r="G2596" s="3">
        <f>IF(N2596=1,VLOOKUP(A2595,[1]Plan1!$BG$69:$BI$188,3),G2595)</f>
        <v>5080.83</v>
      </c>
      <c r="H2596" s="11">
        <f t="shared" si="1390"/>
        <v>43314</v>
      </c>
      <c r="I2596" s="11">
        <f t="shared" si="1391"/>
        <v>43345</v>
      </c>
      <c r="J2596" s="26">
        <f t="shared" si="1367"/>
        <v>4.7997057287958445E-3</v>
      </c>
      <c r="K2596" s="11">
        <f t="shared" si="1380"/>
        <v>43405</v>
      </c>
      <c r="L2596" s="11">
        <f t="shared" si="1368"/>
        <v>43405</v>
      </c>
      <c r="M2596" s="1">
        <f t="shared" si="1381"/>
        <v>22</v>
      </c>
      <c r="N2596" s="1">
        <f t="shared" si="1386"/>
        <v>9</v>
      </c>
      <c r="O2596" s="2">
        <f t="shared" si="1369"/>
        <v>1.00196073</v>
      </c>
      <c r="P2596" s="10">
        <f t="shared" si="1363"/>
        <v>0.99910098000000003</v>
      </c>
      <c r="Q2596" s="10">
        <f t="shared" si="1392"/>
        <v>1.5152279119142504</v>
      </c>
      <c r="R2596" s="2">
        <f t="shared" si="1362"/>
        <v>1.51819886</v>
      </c>
      <c r="S2596" s="2">
        <f t="shared" si="1387"/>
        <v>1.5152279099999999</v>
      </c>
      <c r="T2596" s="2">
        <f t="shared" si="1370"/>
        <v>184648.03534603</v>
      </c>
      <c r="U2596" s="2">
        <f t="shared" si="1371"/>
        <v>18473.675841940738</v>
      </c>
      <c r="V2596" s="2">
        <f t="shared" si="1372"/>
        <v>44568.320662171478</v>
      </c>
      <c r="W2596" s="2">
        <f t="shared" si="1373"/>
        <v>184903.55549957219</v>
      </c>
      <c r="X2596" s="27">
        <f t="shared" si="1374"/>
        <v>0</v>
      </c>
      <c r="Y2596" s="2">
        <f t="shared" si="1388"/>
        <v>0</v>
      </c>
      <c r="Z2596" s="67">
        <f t="shared" si="1375"/>
        <v>0</v>
      </c>
      <c r="AA2596" s="2">
        <f t="shared" si="1384"/>
        <v>0</v>
      </c>
      <c r="AB2596" s="26">
        <f t="shared" si="1382"/>
        <v>6.7299999999999999E-2</v>
      </c>
      <c r="AC2596" s="27">
        <f t="shared" si="1364"/>
        <v>9</v>
      </c>
      <c r="AD2596" s="27">
        <v>252</v>
      </c>
      <c r="AE2596" s="10">
        <f t="shared" si="1393"/>
        <v>1.0023288539999999</v>
      </c>
      <c r="AF2596" s="2">
        <f t="shared" si="1385"/>
        <v>430.01831570000002</v>
      </c>
      <c r="AG2596" s="2">
        <f t="shared" si="1376"/>
        <v>430.61338482999997</v>
      </c>
      <c r="AH2596" s="3" t="str">
        <f t="shared" si="1377"/>
        <v>-</v>
      </c>
      <c r="AI2596" s="4" t="str">
        <f t="shared" si="1394"/>
        <v>A+J=</v>
      </c>
      <c r="AJ2596" s="11">
        <f t="shared" si="1383"/>
        <v>43410</v>
      </c>
      <c r="AK2596" s="11"/>
      <c r="AL2596" s="4"/>
      <c r="AM2596" s="1"/>
      <c r="AN2596" s="11"/>
      <c r="AO2596" s="1"/>
      <c r="AP2596" s="1"/>
      <c r="AQ2596" s="1"/>
      <c r="AR2596" s="1"/>
      <c r="AS2596" s="6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</row>
    <row r="2597" spans="1:55" x14ac:dyDescent="0.2">
      <c r="A2597" s="144">
        <f t="shared" si="1378"/>
        <v>43386</v>
      </c>
      <c r="B2597" s="2">
        <f t="shared" si="1365"/>
        <v>185334.1688844022</v>
      </c>
      <c r="C2597" s="2">
        <f t="shared" si="1379"/>
        <v>121861.55899546</v>
      </c>
      <c r="D2597" s="68">
        <f>SUM(Y2597:Y$2921)</f>
        <v>35855.347669229996</v>
      </c>
      <c r="E2597" s="68">
        <f t="shared" si="1366"/>
        <v>86006.211326229997</v>
      </c>
      <c r="F2597" s="72">
        <f t="shared" si="1389"/>
        <v>5056.5600000000004</v>
      </c>
      <c r="G2597" s="3">
        <f>IF(N2597=1,VLOOKUP(A2596,[1]Plan1!$BG$69:$BI$188,3),G2596)</f>
        <v>5080.83</v>
      </c>
      <c r="H2597" s="11">
        <f t="shared" si="1390"/>
        <v>43314</v>
      </c>
      <c r="I2597" s="11">
        <f t="shared" si="1391"/>
        <v>43345</v>
      </c>
      <c r="J2597" s="26">
        <f t="shared" si="1367"/>
        <v>4.7997057287958445E-3</v>
      </c>
      <c r="K2597" s="11">
        <f t="shared" si="1380"/>
        <v>43405</v>
      </c>
      <c r="L2597" s="11">
        <f t="shared" si="1368"/>
        <v>43405</v>
      </c>
      <c r="M2597" s="1">
        <f t="shared" si="1381"/>
        <v>22</v>
      </c>
      <c r="N2597" s="1">
        <f t="shared" si="1386"/>
        <v>9</v>
      </c>
      <c r="O2597" s="2">
        <f t="shared" si="1369"/>
        <v>1.00196073</v>
      </c>
      <c r="P2597" s="10">
        <f t="shared" si="1363"/>
        <v>0.99910098000000003</v>
      </c>
      <c r="Q2597" s="10">
        <f t="shared" si="1392"/>
        <v>1.5152279119142504</v>
      </c>
      <c r="R2597" s="2">
        <f t="shared" si="1362"/>
        <v>1.51819886</v>
      </c>
      <c r="S2597" s="2">
        <f t="shared" si="1387"/>
        <v>1.5152279099999999</v>
      </c>
      <c r="T2597" s="2">
        <f t="shared" si="1370"/>
        <v>184648.03534603</v>
      </c>
      <c r="U2597" s="2">
        <f t="shared" si="1371"/>
        <v>18473.675841940738</v>
      </c>
      <c r="V2597" s="2">
        <f t="shared" si="1372"/>
        <v>44568.320662171478</v>
      </c>
      <c r="W2597" s="2">
        <f t="shared" si="1373"/>
        <v>184903.55549957219</v>
      </c>
      <c r="X2597" s="27">
        <f t="shared" si="1374"/>
        <v>0</v>
      </c>
      <c r="Y2597" s="2">
        <f t="shared" si="1388"/>
        <v>0</v>
      </c>
      <c r="Z2597" s="67">
        <f t="shared" si="1375"/>
        <v>0</v>
      </c>
      <c r="AA2597" s="2">
        <f t="shared" si="1384"/>
        <v>0</v>
      </c>
      <c r="AB2597" s="26">
        <f t="shared" si="1382"/>
        <v>6.7299999999999999E-2</v>
      </c>
      <c r="AC2597" s="27">
        <f t="shared" si="1364"/>
        <v>9</v>
      </c>
      <c r="AD2597" s="27">
        <v>252</v>
      </c>
      <c r="AE2597" s="10">
        <f t="shared" si="1393"/>
        <v>1.0023288539999999</v>
      </c>
      <c r="AF2597" s="2">
        <f t="shared" si="1385"/>
        <v>430.01831570000002</v>
      </c>
      <c r="AG2597" s="2">
        <f t="shared" si="1376"/>
        <v>430.61338482999997</v>
      </c>
      <c r="AH2597" s="3" t="str">
        <f t="shared" si="1377"/>
        <v>-</v>
      </c>
      <c r="AI2597" s="4" t="str">
        <f t="shared" si="1394"/>
        <v>A+J=</v>
      </c>
      <c r="AJ2597" s="11">
        <f t="shared" si="1383"/>
        <v>43410</v>
      </c>
      <c r="AK2597" s="11"/>
      <c r="AL2597" s="4"/>
      <c r="AM2597" s="1"/>
      <c r="AN2597" s="11"/>
      <c r="AO2597" s="1"/>
      <c r="AP2597" s="1"/>
      <c r="AQ2597" s="1"/>
      <c r="AR2597" s="1"/>
      <c r="AS2597" s="6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</row>
    <row r="2598" spans="1:55" x14ac:dyDescent="0.2">
      <c r="A2598" s="144">
        <f t="shared" si="1378"/>
        <v>43387</v>
      </c>
      <c r="B2598" s="2">
        <f t="shared" si="1365"/>
        <v>185334.1688844022</v>
      </c>
      <c r="C2598" s="2">
        <f t="shared" si="1379"/>
        <v>121861.55899546</v>
      </c>
      <c r="D2598" s="68">
        <f>SUM(Y2598:Y$2921)</f>
        <v>35855.347669229996</v>
      </c>
      <c r="E2598" s="68">
        <f t="shared" si="1366"/>
        <v>86006.211326229997</v>
      </c>
      <c r="F2598" s="72">
        <f t="shared" si="1389"/>
        <v>5056.5600000000004</v>
      </c>
      <c r="G2598" s="3">
        <f>IF(N2598=1,VLOOKUP(A2597,[1]Plan1!$BG$69:$BI$188,3),G2597)</f>
        <v>5080.83</v>
      </c>
      <c r="H2598" s="11">
        <f t="shared" si="1390"/>
        <v>43314</v>
      </c>
      <c r="I2598" s="11">
        <f t="shared" si="1391"/>
        <v>43345</v>
      </c>
      <c r="J2598" s="26">
        <f t="shared" si="1367"/>
        <v>4.7997057287958445E-3</v>
      </c>
      <c r="K2598" s="11">
        <f t="shared" si="1380"/>
        <v>43405</v>
      </c>
      <c r="L2598" s="11">
        <f t="shared" si="1368"/>
        <v>43405</v>
      </c>
      <c r="M2598" s="1">
        <f t="shared" si="1381"/>
        <v>22</v>
      </c>
      <c r="N2598" s="1">
        <f t="shared" si="1386"/>
        <v>9</v>
      </c>
      <c r="O2598" s="2">
        <f t="shared" si="1369"/>
        <v>1.00196073</v>
      </c>
      <c r="P2598" s="10">
        <f t="shared" si="1363"/>
        <v>0.99910098000000003</v>
      </c>
      <c r="Q2598" s="10">
        <f t="shared" si="1392"/>
        <v>1.5152279119142504</v>
      </c>
      <c r="R2598" s="2">
        <f t="shared" si="1362"/>
        <v>1.51819886</v>
      </c>
      <c r="S2598" s="2">
        <f t="shared" si="1387"/>
        <v>1.5152279099999999</v>
      </c>
      <c r="T2598" s="2">
        <f t="shared" si="1370"/>
        <v>184648.03534603</v>
      </c>
      <c r="U2598" s="2">
        <f t="shared" si="1371"/>
        <v>18473.675841940738</v>
      </c>
      <c r="V2598" s="2">
        <f t="shared" si="1372"/>
        <v>44568.320662171478</v>
      </c>
      <c r="W2598" s="2">
        <f t="shared" si="1373"/>
        <v>184903.55549957219</v>
      </c>
      <c r="X2598" s="27">
        <f t="shared" si="1374"/>
        <v>0</v>
      </c>
      <c r="Y2598" s="2">
        <f t="shared" si="1388"/>
        <v>0</v>
      </c>
      <c r="Z2598" s="67">
        <f t="shared" si="1375"/>
        <v>0</v>
      </c>
      <c r="AA2598" s="2">
        <f t="shared" si="1384"/>
        <v>0</v>
      </c>
      <c r="AB2598" s="26">
        <f t="shared" si="1382"/>
        <v>6.7299999999999999E-2</v>
      </c>
      <c r="AC2598" s="27">
        <f t="shared" si="1364"/>
        <v>9</v>
      </c>
      <c r="AD2598" s="27">
        <v>252</v>
      </c>
      <c r="AE2598" s="10">
        <f t="shared" si="1393"/>
        <v>1.0023288539999999</v>
      </c>
      <c r="AF2598" s="2">
        <f t="shared" si="1385"/>
        <v>430.01831570000002</v>
      </c>
      <c r="AG2598" s="2">
        <f t="shared" si="1376"/>
        <v>430.61338482999997</v>
      </c>
      <c r="AH2598" s="3" t="str">
        <f t="shared" si="1377"/>
        <v>-</v>
      </c>
      <c r="AI2598" s="4" t="str">
        <f t="shared" si="1394"/>
        <v>A+J=</v>
      </c>
      <c r="AJ2598" s="11">
        <f t="shared" si="1383"/>
        <v>43410</v>
      </c>
      <c r="AK2598" s="11"/>
      <c r="AL2598" s="4"/>
      <c r="AM2598" s="1"/>
      <c r="AN2598" s="11"/>
      <c r="AO2598" s="1"/>
      <c r="AP2598" s="1"/>
      <c r="AQ2598" s="1"/>
      <c r="AR2598" s="1"/>
      <c r="AS2598" s="6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</row>
    <row r="2599" spans="1:55" x14ac:dyDescent="0.2">
      <c r="A2599" s="144">
        <f t="shared" si="1378"/>
        <v>43388</v>
      </c>
      <c r="B2599" s="2">
        <f t="shared" si="1365"/>
        <v>185334.1688844022</v>
      </c>
      <c r="C2599" s="2">
        <f t="shared" si="1379"/>
        <v>121861.55899546</v>
      </c>
      <c r="D2599" s="68">
        <f>SUM(Y2599:Y$2921)</f>
        <v>35855.347669229996</v>
      </c>
      <c r="E2599" s="68">
        <f t="shared" si="1366"/>
        <v>86006.211326229997</v>
      </c>
      <c r="F2599" s="72">
        <f t="shared" si="1389"/>
        <v>5056.5600000000004</v>
      </c>
      <c r="G2599" s="3">
        <f>IF(N2599=1,VLOOKUP(A2598,[1]Plan1!$BG$69:$BI$188,3),G2598)</f>
        <v>5080.83</v>
      </c>
      <c r="H2599" s="11">
        <f t="shared" si="1390"/>
        <v>43314</v>
      </c>
      <c r="I2599" s="11">
        <f t="shared" si="1391"/>
        <v>43345</v>
      </c>
      <c r="J2599" s="26">
        <f t="shared" si="1367"/>
        <v>4.7997057287958445E-3</v>
      </c>
      <c r="K2599" s="11">
        <f t="shared" si="1380"/>
        <v>43405</v>
      </c>
      <c r="L2599" s="11">
        <f t="shared" si="1368"/>
        <v>43405</v>
      </c>
      <c r="M2599" s="1">
        <f t="shared" si="1381"/>
        <v>22</v>
      </c>
      <c r="N2599" s="1">
        <f t="shared" si="1386"/>
        <v>9</v>
      </c>
      <c r="O2599" s="2">
        <f t="shared" si="1369"/>
        <v>1.00196073</v>
      </c>
      <c r="P2599" s="10">
        <f t="shared" si="1363"/>
        <v>0.99910098000000003</v>
      </c>
      <c r="Q2599" s="10">
        <f t="shared" si="1392"/>
        <v>1.5152279119142504</v>
      </c>
      <c r="R2599" s="2">
        <f t="shared" si="1362"/>
        <v>1.51819886</v>
      </c>
      <c r="S2599" s="2">
        <f t="shared" si="1387"/>
        <v>1.5152279099999999</v>
      </c>
      <c r="T2599" s="2">
        <f t="shared" si="1370"/>
        <v>184648.03534603</v>
      </c>
      <c r="U2599" s="2">
        <f t="shared" si="1371"/>
        <v>18473.675841940738</v>
      </c>
      <c r="V2599" s="2">
        <f t="shared" si="1372"/>
        <v>44568.320662171478</v>
      </c>
      <c r="W2599" s="2">
        <f t="shared" si="1373"/>
        <v>184903.55549957219</v>
      </c>
      <c r="X2599" s="27">
        <f t="shared" si="1374"/>
        <v>0</v>
      </c>
      <c r="Y2599" s="2">
        <f t="shared" si="1388"/>
        <v>0</v>
      </c>
      <c r="Z2599" s="67">
        <f t="shared" si="1375"/>
        <v>0</v>
      </c>
      <c r="AA2599" s="2">
        <f t="shared" si="1384"/>
        <v>0</v>
      </c>
      <c r="AB2599" s="26">
        <f t="shared" si="1382"/>
        <v>6.7299999999999999E-2</v>
      </c>
      <c r="AC2599" s="27">
        <f t="shared" si="1364"/>
        <v>9</v>
      </c>
      <c r="AD2599" s="27">
        <v>252</v>
      </c>
      <c r="AE2599" s="10">
        <f t="shared" si="1393"/>
        <v>1.0023288539999999</v>
      </c>
      <c r="AF2599" s="2">
        <f t="shared" si="1385"/>
        <v>430.01831570000002</v>
      </c>
      <c r="AG2599" s="2">
        <f t="shared" si="1376"/>
        <v>430.61338482999997</v>
      </c>
      <c r="AH2599" s="3" t="str">
        <f t="shared" si="1377"/>
        <v>-</v>
      </c>
      <c r="AI2599" s="4" t="str">
        <f t="shared" si="1394"/>
        <v>A+J=</v>
      </c>
      <c r="AJ2599" s="11">
        <f t="shared" si="1383"/>
        <v>43410</v>
      </c>
      <c r="AK2599" s="11"/>
      <c r="AL2599" s="4"/>
      <c r="AM2599" s="1"/>
      <c r="AN2599" s="11"/>
      <c r="AO2599" s="1"/>
      <c r="AP2599" s="1"/>
      <c r="AQ2599" s="1"/>
      <c r="AR2599" s="1"/>
      <c r="AS2599" s="6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</row>
    <row r="2600" spans="1:55" x14ac:dyDescent="0.2">
      <c r="A2600" s="144">
        <f t="shared" si="1378"/>
        <v>43389</v>
      </c>
      <c r="B2600" s="2">
        <f t="shared" si="1365"/>
        <v>185410.5726846192</v>
      </c>
      <c r="C2600" s="2">
        <f t="shared" si="1379"/>
        <v>121861.55899546</v>
      </c>
      <c r="D2600" s="68">
        <f>SUM(Y2600:Y$2921)</f>
        <v>35855.347669229996</v>
      </c>
      <c r="E2600" s="68">
        <f t="shared" si="1366"/>
        <v>86006.211326229997</v>
      </c>
      <c r="F2600" s="72">
        <f t="shared" si="1389"/>
        <v>5056.5600000000004</v>
      </c>
      <c r="G2600" s="3">
        <f>IF(N2600=1,VLOOKUP(A2599,[1]Plan1!$BG$69:$BI$188,3),G2599)</f>
        <v>5080.83</v>
      </c>
      <c r="H2600" s="11">
        <f t="shared" si="1390"/>
        <v>43314</v>
      </c>
      <c r="I2600" s="11">
        <f t="shared" si="1391"/>
        <v>43345</v>
      </c>
      <c r="J2600" s="26">
        <f t="shared" si="1367"/>
        <v>4.7997057287958445E-3</v>
      </c>
      <c r="K2600" s="11">
        <f t="shared" si="1380"/>
        <v>43405</v>
      </c>
      <c r="L2600" s="11">
        <f t="shared" si="1368"/>
        <v>43405</v>
      </c>
      <c r="M2600" s="1">
        <f t="shared" si="1381"/>
        <v>22</v>
      </c>
      <c r="N2600" s="1">
        <f t="shared" si="1386"/>
        <v>10</v>
      </c>
      <c r="O2600" s="2">
        <f t="shared" si="1369"/>
        <v>1.0021788300000001</v>
      </c>
      <c r="P2600" s="10">
        <f t="shared" si="1363"/>
        <v>0.99910098000000003</v>
      </c>
      <c r="Q2600" s="10">
        <f t="shared" si="1392"/>
        <v>1.5152279119142504</v>
      </c>
      <c r="R2600" s="2">
        <f t="shared" si="1362"/>
        <v>1.51852933</v>
      </c>
      <c r="S2600" s="2">
        <f t="shared" si="1387"/>
        <v>1.5152279099999999</v>
      </c>
      <c r="T2600" s="2">
        <f t="shared" si="1370"/>
        <v>184648.03534603</v>
      </c>
      <c r="U2600" s="2">
        <f t="shared" si="1371"/>
        <v>18473.675841940738</v>
      </c>
      <c r="V2600" s="2">
        <f t="shared" si="1372"/>
        <v>44596.743134828452</v>
      </c>
      <c r="W2600" s="2">
        <f t="shared" si="1373"/>
        <v>184931.97797222919</v>
      </c>
      <c r="X2600" s="27">
        <f t="shared" si="1374"/>
        <v>0</v>
      </c>
      <c r="Y2600" s="2">
        <f t="shared" si="1388"/>
        <v>0</v>
      </c>
      <c r="Z2600" s="67">
        <f t="shared" si="1375"/>
        <v>0</v>
      </c>
      <c r="AA2600" s="2">
        <f t="shared" si="1384"/>
        <v>0</v>
      </c>
      <c r="AB2600" s="26">
        <f t="shared" si="1382"/>
        <v>6.7299999999999999E-2</v>
      </c>
      <c r="AC2600" s="27">
        <f t="shared" si="1364"/>
        <v>10</v>
      </c>
      <c r="AD2600" s="27">
        <v>252</v>
      </c>
      <c r="AE2600" s="10">
        <f t="shared" si="1393"/>
        <v>1.0025879499999999</v>
      </c>
      <c r="AF2600" s="2">
        <f t="shared" si="1385"/>
        <v>477.85988307000002</v>
      </c>
      <c r="AG2600" s="2">
        <f t="shared" si="1376"/>
        <v>478.59471238999998</v>
      </c>
      <c r="AH2600" s="3" t="str">
        <f t="shared" si="1377"/>
        <v>-</v>
      </c>
      <c r="AI2600" s="4" t="str">
        <f t="shared" si="1394"/>
        <v>A+J=</v>
      </c>
      <c r="AJ2600" s="11">
        <f t="shared" si="1383"/>
        <v>43410</v>
      </c>
      <c r="AK2600" s="11"/>
      <c r="AL2600" s="4"/>
      <c r="AM2600" s="1"/>
      <c r="AN2600" s="11"/>
      <c r="AO2600" s="1"/>
      <c r="AP2600" s="1"/>
      <c r="AQ2600" s="1"/>
      <c r="AR2600" s="1"/>
      <c r="AS2600" s="6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</row>
    <row r="2601" spans="1:55" x14ac:dyDescent="0.2">
      <c r="A2601" s="144">
        <f t="shared" si="1378"/>
        <v>43390</v>
      </c>
      <c r="B2601" s="2">
        <f t="shared" si="1365"/>
        <v>185487.01050556306</v>
      </c>
      <c r="C2601" s="2">
        <f t="shared" si="1379"/>
        <v>121861.55899546</v>
      </c>
      <c r="D2601" s="68">
        <f>SUM(Y2601:Y$2921)</f>
        <v>35855.347669229996</v>
      </c>
      <c r="E2601" s="68">
        <f t="shared" si="1366"/>
        <v>86006.211326229997</v>
      </c>
      <c r="F2601" s="72">
        <f t="shared" si="1389"/>
        <v>5056.5600000000004</v>
      </c>
      <c r="G2601" s="3">
        <f>IF(N2601=1,VLOOKUP(A2600,[1]Plan1!$BG$69:$BI$188,3),G2600)</f>
        <v>5080.83</v>
      </c>
      <c r="H2601" s="11">
        <f t="shared" si="1390"/>
        <v>43314</v>
      </c>
      <c r="I2601" s="11">
        <f t="shared" si="1391"/>
        <v>43345</v>
      </c>
      <c r="J2601" s="26">
        <f t="shared" si="1367"/>
        <v>4.7997057287958445E-3</v>
      </c>
      <c r="K2601" s="11">
        <f t="shared" si="1380"/>
        <v>43405</v>
      </c>
      <c r="L2601" s="11">
        <f t="shared" si="1368"/>
        <v>43405</v>
      </c>
      <c r="M2601" s="1">
        <f t="shared" si="1381"/>
        <v>22</v>
      </c>
      <c r="N2601" s="1">
        <f t="shared" si="1386"/>
        <v>11</v>
      </c>
      <c r="O2601" s="2">
        <f t="shared" si="1369"/>
        <v>1.0023969800000001</v>
      </c>
      <c r="P2601" s="10">
        <f t="shared" si="1363"/>
        <v>0.99910098000000003</v>
      </c>
      <c r="Q2601" s="10">
        <f t="shared" si="1392"/>
        <v>1.5152279119142504</v>
      </c>
      <c r="R2601" s="2">
        <f t="shared" ref="R2601:R2664" si="1395">TRUNC(TRUNC((O2601*Q2601),15),8)</f>
        <v>1.5188598799999999</v>
      </c>
      <c r="S2601" s="2">
        <f t="shared" si="1387"/>
        <v>1.5152279099999999</v>
      </c>
      <c r="T2601" s="2">
        <f t="shared" si="1370"/>
        <v>184648.03534603</v>
      </c>
      <c r="U2601" s="2">
        <f t="shared" si="1371"/>
        <v>18473.675841940738</v>
      </c>
      <c r="V2601" s="2">
        <f t="shared" si="1372"/>
        <v>44625.17248798233</v>
      </c>
      <c r="W2601" s="2">
        <f t="shared" si="1373"/>
        <v>184960.40732538304</v>
      </c>
      <c r="X2601" s="27">
        <f t="shared" si="1374"/>
        <v>0</v>
      </c>
      <c r="Y2601" s="2">
        <f t="shared" si="1388"/>
        <v>0</v>
      </c>
      <c r="Z2601" s="67">
        <f t="shared" si="1375"/>
        <v>0</v>
      </c>
      <c r="AA2601" s="2">
        <f t="shared" si="1384"/>
        <v>0</v>
      </c>
      <c r="AB2601" s="26">
        <f t="shared" si="1382"/>
        <v>6.7299999999999999E-2</v>
      </c>
      <c r="AC2601" s="27">
        <f t="shared" si="1364"/>
        <v>11</v>
      </c>
      <c r="AD2601" s="27">
        <v>252</v>
      </c>
      <c r="AE2601" s="10">
        <f t="shared" si="1393"/>
        <v>1.0028471130000001</v>
      </c>
      <c r="AF2601" s="2">
        <f t="shared" si="1385"/>
        <v>525.71382185000004</v>
      </c>
      <c r="AG2601" s="2">
        <f t="shared" si="1376"/>
        <v>526.60318017999998</v>
      </c>
      <c r="AH2601" s="3" t="str">
        <f t="shared" si="1377"/>
        <v>-</v>
      </c>
      <c r="AI2601" s="4" t="str">
        <f t="shared" si="1394"/>
        <v>A+J=</v>
      </c>
      <c r="AJ2601" s="11">
        <f t="shared" si="1383"/>
        <v>43410</v>
      </c>
      <c r="AK2601" s="11"/>
      <c r="AL2601" s="4"/>
      <c r="AM2601" s="1"/>
      <c r="AN2601" s="11"/>
      <c r="AO2601" s="1"/>
      <c r="AP2601" s="1"/>
      <c r="AQ2601" s="1"/>
      <c r="AR2601" s="1"/>
      <c r="AS2601" s="6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</row>
    <row r="2602" spans="1:55" x14ac:dyDescent="0.2">
      <c r="A2602" s="144">
        <f t="shared" si="1378"/>
        <v>43391</v>
      </c>
      <c r="B2602" s="2">
        <f t="shared" si="1365"/>
        <v>185563.48063282963</v>
      </c>
      <c r="C2602" s="2">
        <f t="shared" si="1379"/>
        <v>121861.55899546</v>
      </c>
      <c r="D2602" s="68">
        <f>SUM(Y2602:Y$2921)</f>
        <v>35855.347669229996</v>
      </c>
      <c r="E2602" s="68">
        <f t="shared" si="1366"/>
        <v>86006.211326229997</v>
      </c>
      <c r="F2602" s="72">
        <f t="shared" si="1389"/>
        <v>5056.5600000000004</v>
      </c>
      <c r="G2602" s="3">
        <f>IF(N2602=1,VLOOKUP(A2601,[1]Plan1!$BG$69:$BI$188,3),G2601)</f>
        <v>5080.83</v>
      </c>
      <c r="H2602" s="11">
        <f t="shared" si="1390"/>
        <v>43314</v>
      </c>
      <c r="I2602" s="11">
        <f t="shared" si="1391"/>
        <v>43345</v>
      </c>
      <c r="J2602" s="26">
        <f t="shared" si="1367"/>
        <v>4.7997057287958445E-3</v>
      </c>
      <c r="K2602" s="11">
        <f t="shared" si="1380"/>
        <v>43405</v>
      </c>
      <c r="L2602" s="11">
        <f t="shared" si="1368"/>
        <v>43405</v>
      </c>
      <c r="M2602" s="1">
        <f t="shared" si="1381"/>
        <v>22</v>
      </c>
      <c r="N2602" s="1">
        <f t="shared" si="1386"/>
        <v>12</v>
      </c>
      <c r="O2602" s="2">
        <f t="shared" si="1369"/>
        <v>1.0026151699999999</v>
      </c>
      <c r="P2602" s="10">
        <f t="shared" ref="P2602:P2665" si="1396">IF(L2602&gt;L2601,O2601,P2601)</f>
        <v>0.99910098000000003</v>
      </c>
      <c r="Q2602" s="10">
        <f t="shared" si="1392"/>
        <v>1.5152279119142504</v>
      </c>
      <c r="R2602" s="2">
        <f t="shared" si="1395"/>
        <v>1.5191904899999999</v>
      </c>
      <c r="S2602" s="2">
        <f t="shared" si="1387"/>
        <v>1.5152279099999999</v>
      </c>
      <c r="T2602" s="2">
        <f t="shared" si="1370"/>
        <v>184648.03534603</v>
      </c>
      <c r="U2602" s="2">
        <f t="shared" si="1371"/>
        <v>18473.675841940738</v>
      </c>
      <c r="V2602" s="2">
        <f t="shared" si="1372"/>
        <v>44653.607001508899</v>
      </c>
      <c r="W2602" s="2">
        <f t="shared" si="1373"/>
        <v>184988.84183890963</v>
      </c>
      <c r="X2602" s="27">
        <f t="shared" si="1374"/>
        <v>0</v>
      </c>
      <c r="Y2602" s="2">
        <f t="shared" si="1388"/>
        <v>0</v>
      </c>
      <c r="Z2602" s="67">
        <f t="shared" si="1375"/>
        <v>0</v>
      </c>
      <c r="AA2602" s="2">
        <f t="shared" si="1384"/>
        <v>0</v>
      </c>
      <c r="AB2602" s="26">
        <f t="shared" si="1382"/>
        <v>6.7299999999999999E-2</v>
      </c>
      <c r="AC2602" s="27">
        <f t="shared" si="1364"/>
        <v>12</v>
      </c>
      <c r="AD2602" s="27">
        <v>252</v>
      </c>
      <c r="AE2602" s="10">
        <f t="shared" si="1393"/>
        <v>1.003106343</v>
      </c>
      <c r="AF2602" s="2">
        <f t="shared" si="1385"/>
        <v>573.58013205999998</v>
      </c>
      <c r="AG2602" s="2">
        <f t="shared" si="1376"/>
        <v>574.63879392000001</v>
      </c>
      <c r="AH2602" s="3" t="str">
        <f t="shared" si="1377"/>
        <v>-</v>
      </c>
      <c r="AI2602" s="4" t="str">
        <f t="shared" si="1394"/>
        <v>A+J=</v>
      </c>
      <c r="AJ2602" s="11">
        <f t="shared" si="1383"/>
        <v>43410</v>
      </c>
      <c r="AK2602" s="11"/>
      <c r="AL2602" s="4"/>
      <c r="AM2602" s="1"/>
      <c r="AN2602" s="11"/>
      <c r="AO2602" s="1"/>
      <c r="AP2602" s="1"/>
      <c r="AQ2602" s="1"/>
      <c r="AR2602" s="1"/>
      <c r="AS2602" s="6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</row>
    <row r="2603" spans="1:55" x14ac:dyDescent="0.2">
      <c r="A2603" s="144">
        <f t="shared" si="1378"/>
        <v>43392</v>
      </c>
      <c r="B2603" s="2">
        <f t="shared" si="1365"/>
        <v>185639.98393911097</v>
      </c>
      <c r="C2603" s="2">
        <f t="shared" si="1379"/>
        <v>121861.55899546</v>
      </c>
      <c r="D2603" s="68">
        <f>SUM(Y2603:Y$2921)</f>
        <v>35855.347669229996</v>
      </c>
      <c r="E2603" s="68">
        <f t="shared" si="1366"/>
        <v>86006.211326229997</v>
      </c>
      <c r="F2603" s="72">
        <f t="shared" si="1389"/>
        <v>5056.5600000000004</v>
      </c>
      <c r="G2603" s="3">
        <f>IF(N2603=1,VLOOKUP(A2602,[1]Plan1!$BG$69:$BI$188,3),G2602)</f>
        <v>5080.83</v>
      </c>
      <c r="H2603" s="11">
        <f t="shared" si="1390"/>
        <v>43314</v>
      </c>
      <c r="I2603" s="11">
        <f t="shared" si="1391"/>
        <v>43345</v>
      </c>
      <c r="J2603" s="26">
        <f t="shared" si="1367"/>
        <v>4.7997057287958445E-3</v>
      </c>
      <c r="K2603" s="11">
        <f t="shared" si="1380"/>
        <v>43405</v>
      </c>
      <c r="L2603" s="11">
        <f t="shared" si="1368"/>
        <v>43405</v>
      </c>
      <c r="M2603" s="1">
        <f t="shared" si="1381"/>
        <v>22</v>
      </c>
      <c r="N2603" s="1">
        <f t="shared" si="1386"/>
        <v>13</v>
      </c>
      <c r="O2603" s="2">
        <f t="shared" si="1369"/>
        <v>1.00283341</v>
      </c>
      <c r="P2603" s="10">
        <f t="shared" si="1396"/>
        <v>0.99910098000000003</v>
      </c>
      <c r="Q2603" s="10">
        <f t="shared" si="1392"/>
        <v>1.5152279119142504</v>
      </c>
      <c r="R2603" s="2">
        <f t="shared" si="1395"/>
        <v>1.51952117</v>
      </c>
      <c r="S2603" s="2">
        <f t="shared" si="1387"/>
        <v>1.5152279099999999</v>
      </c>
      <c r="T2603" s="2">
        <f t="shared" si="1370"/>
        <v>184648.03534603</v>
      </c>
      <c r="U2603" s="2">
        <f t="shared" si="1371"/>
        <v>18473.675841940738</v>
      </c>
      <c r="V2603" s="2">
        <f t="shared" si="1372"/>
        <v>44682.047535470258</v>
      </c>
      <c r="W2603" s="2">
        <f t="shared" si="1373"/>
        <v>185017.28237287098</v>
      </c>
      <c r="X2603" s="27">
        <f t="shared" si="1374"/>
        <v>0</v>
      </c>
      <c r="Y2603" s="2">
        <f t="shared" si="1388"/>
        <v>0</v>
      </c>
      <c r="Z2603" s="67">
        <f t="shared" si="1375"/>
        <v>0</v>
      </c>
      <c r="AA2603" s="2">
        <f t="shared" si="1384"/>
        <v>0</v>
      </c>
      <c r="AB2603" s="26">
        <f t="shared" si="1382"/>
        <v>6.7299999999999999E-2</v>
      </c>
      <c r="AC2603" s="27">
        <f t="shared" si="1364"/>
        <v>13</v>
      </c>
      <c r="AD2603" s="27">
        <v>252</v>
      </c>
      <c r="AE2603" s="10">
        <f t="shared" si="1393"/>
        <v>1.0033656399999999</v>
      </c>
      <c r="AF2603" s="2">
        <f t="shared" si="1385"/>
        <v>621.45881368000005</v>
      </c>
      <c r="AG2603" s="2">
        <f t="shared" si="1376"/>
        <v>622.70156624000003</v>
      </c>
      <c r="AH2603" s="3" t="str">
        <f t="shared" si="1377"/>
        <v>-</v>
      </c>
      <c r="AI2603" s="4" t="str">
        <f t="shared" si="1394"/>
        <v>A+J=</v>
      </c>
      <c r="AJ2603" s="11">
        <f t="shared" si="1383"/>
        <v>43410</v>
      </c>
      <c r="AK2603" s="11"/>
      <c r="AL2603" s="4"/>
      <c r="AM2603" s="1"/>
      <c r="AN2603" s="11"/>
      <c r="AO2603" s="1"/>
      <c r="AP2603" s="1"/>
      <c r="AQ2603" s="1"/>
      <c r="AR2603" s="1"/>
      <c r="AS2603" s="6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</row>
    <row r="2604" spans="1:55" x14ac:dyDescent="0.2">
      <c r="A2604" s="144">
        <f t="shared" si="1378"/>
        <v>43393</v>
      </c>
      <c r="B2604" s="2">
        <f t="shared" si="1365"/>
        <v>185716.51957162502</v>
      </c>
      <c r="C2604" s="2">
        <f t="shared" si="1379"/>
        <v>121861.55899546</v>
      </c>
      <c r="D2604" s="68">
        <f>SUM(Y2604:Y$2921)</f>
        <v>35855.347669229996</v>
      </c>
      <c r="E2604" s="68">
        <f t="shared" si="1366"/>
        <v>86006.211326229997</v>
      </c>
      <c r="F2604" s="72">
        <f t="shared" si="1389"/>
        <v>5056.5600000000004</v>
      </c>
      <c r="G2604" s="3">
        <f>IF(N2604=1,VLOOKUP(A2603,[1]Plan1!$BG$69:$BI$188,3),G2603)</f>
        <v>5080.83</v>
      </c>
      <c r="H2604" s="11">
        <f t="shared" si="1390"/>
        <v>43314</v>
      </c>
      <c r="I2604" s="11">
        <f t="shared" si="1391"/>
        <v>43345</v>
      </c>
      <c r="J2604" s="26">
        <f t="shared" si="1367"/>
        <v>4.7997057287958445E-3</v>
      </c>
      <c r="K2604" s="11">
        <f t="shared" si="1380"/>
        <v>43405</v>
      </c>
      <c r="L2604" s="11">
        <f t="shared" si="1368"/>
        <v>43405</v>
      </c>
      <c r="M2604" s="1">
        <f t="shared" si="1381"/>
        <v>22</v>
      </c>
      <c r="N2604" s="1">
        <f t="shared" si="1386"/>
        <v>14</v>
      </c>
      <c r="O2604" s="2">
        <f t="shared" si="1369"/>
        <v>1.0030516899999999</v>
      </c>
      <c r="P2604" s="10">
        <f t="shared" si="1396"/>
        <v>0.99910098000000003</v>
      </c>
      <c r="Q2604" s="10">
        <f t="shared" si="1392"/>
        <v>1.5152279119142504</v>
      </c>
      <c r="R2604" s="2">
        <f t="shared" si="1395"/>
        <v>1.5198519100000001</v>
      </c>
      <c r="S2604" s="2">
        <f t="shared" si="1387"/>
        <v>1.5152279099999999</v>
      </c>
      <c r="T2604" s="2">
        <f t="shared" si="1370"/>
        <v>184648.03534603</v>
      </c>
      <c r="U2604" s="2">
        <f t="shared" si="1371"/>
        <v>18473.675841940738</v>
      </c>
      <c r="V2604" s="2">
        <f t="shared" si="1372"/>
        <v>44710.493229804306</v>
      </c>
      <c r="W2604" s="2">
        <f t="shared" si="1373"/>
        <v>185045.72806720503</v>
      </c>
      <c r="X2604" s="27">
        <f t="shared" si="1374"/>
        <v>0</v>
      </c>
      <c r="Y2604" s="2">
        <f t="shared" si="1388"/>
        <v>0</v>
      </c>
      <c r="Z2604" s="67">
        <f t="shared" si="1375"/>
        <v>0</v>
      </c>
      <c r="AA2604" s="2">
        <f t="shared" si="1384"/>
        <v>0</v>
      </c>
      <c r="AB2604" s="26">
        <f t="shared" si="1382"/>
        <v>6.7299999999999999E-2</v>
      </c>
      <c r="AC2604" s="27">
        <f t="shared" si="1364"/>
        <v>14</v>
      </c>
      <c r="AD2604" s="27">
        <v>252</v>
      </c>
      <c r="AE2604" s="10">
        <f t="shared" si="1393"/>
        <v>1.0036250040000001</v>
      </c>
      <c r="AF2604" s="2">
        <f t="shared" si="1385"/>
        <v>669.34986672000002</v>
      </c>
      <c r="AG2604" s="2">
        <f t="shared" si="1376"/>
        <v>670.79150442000002</v>
      </c>
      <c r="AH2604" s="3" t="str">
        <f t="shared" si="1377"/>
        <v>-</v>
      </c>
      <c r="AI2604" s="4" t="str">
        <f t="shared" si="1394"/>
        <v>A+J=</v>
      </c>
      <c r="AJ2604" s="11">
        <f t="shared" si="1383"/>
        <v>43410</v>
      </c>
      <c r="AK2604" s="11"/>
      <c r="AL2604" s="4"/>
      <c r="AM2604" s="1"/>
      <c r="AN2604" s="11"/>
      <c r="AO2604" s="1"/>
      <c r="AP2604" s="1"/>
      <c r="AQ2604" s="1"/>
      <c r="AR2604" s="1"/>
      <c r="AS2604" s="6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</row>
    <row r="2605" spans="1:55" x14ac:dyDescent="0.2">
      <c r="A2605" s="144">
        <f t="shared" si="1378"/>
        <v>43394</v>
      </c>
      <c r="B2605" s="2">
        <f t="shared" si="1365"/>
        <v>185716.51957162502</v>
      </c>
      <c r="C2605" s="2">
        <f t="shared" si="1379"/>
        <v>121861.55899546</v>
      </c>
      <c r="D2605" s="68">
        <f>SUM(Y2605:Y$2921)</f>
        <v>35855.347669229996</v>
      </c>
      <c r="E2605" s="68">
        <f t="shared" si="1366"/>
        <v>86006.211326229997</v>
      </c>
      <c r="F2605" s="72">
        <f t="shared" si="1389"/>
        <v>5056.5600000000004</v>
      </c>
      <c r="G2605" s="3">
        <f>IF(N2605=1,VLOOKUP(A2604,[1]Plan1!$BG$69:$BI$188,3),G2604)</f>
        <v>5080.83</v>
      </c>
      <c r="H2605" s="11">
        <f t="shared" si="1390"/>
        <v>43314</v>
      </c>
      <c r="I2605" s="11">
        <f t="shared" si="1391"/>
        <v>43345</v>
      </c>
      <c r="J2605" s="26">
        <f t="shared" si="1367"/>
        <v>4.7997057287958445E-3</v>
      </c>
      <c r="K2605" s="11">
        <f t="shared" si="1380"/>
        <v>43405</v>
      </c>
      <c r="L2605" s="11">
        <f t="shared" si="1368"/>
        <v>43405</v>
      </c>
      <c r="M2605" s="1">
        <f t="shared" si="1381"/>
        <v>22</v>
      </c>
      <c r="N2605" s="1">
        <f t="shared" si="1386"/>
        <v>14</v>
      </c>
      <c r="O2605" s="2">
        <f t="shared" si="1369"/>
        <v>1.0030516899999999</v>
      </c>
      <c r="P2605" s="10">
        <f t="shared" si="1396"/>
        <v>0.99910098000000003</v>
      </c>
      <c r="Q2605" s="10">
        <f t="shared" si="1392"/>
        <v>1.5152279119142504</v>
      </c>
      <c r="R2605" s="2">
        <f t="shared" si="1395"/>
        <v>1.5198519100000001</v>
      </c>
      <c r="S2605" s="2">
        <f t="shared" si="1387"/>
        <v>1.5152279099999999</v>
      </c>
      <c r="T2605" s="2">
        <f t="shared" si="1370"/>
        <v>184648.03534603</v>
      </c>
      <c r="U2605" s="2">
        <f t="shared" si="1371"/>
        <v>18473.675841940738</v>
      </c>
      <c r="V2605" s="2">
        <f t="shared" si="1372"/>
        <v>44710.493229804306</v>
      </c>
      <c r="W2605" s="2">
        <f t="shared" si="1373"/>
        <v>185045.72806720503</v>
      </c>
      <c r="X2605" s="27">
        <f t="shared" si="1374"/>
        <v>0</v>
      </c>
      <c r="Y2605" s="2">
        <f t="shared" si="1388"/>
        <v>0</v>
      </c>
      <c r="Z2605" s="67">
        <f t="shared" si="1375"/>
        <v>0</v>
      </c>
      <c r="AA2605" s="2">
        <f t="shared" si="1384"/>
        <v>0</v>
      </c>
      <c r="AB2605" s="26">
        <f t="shared" si="1382"/>
        <v>6.7299999999999999E-2</v>
      </c>
      <c r="AC2605" s="27">
        <f t="shared" si="1364"/>
        <v>14</v>
      </c>
      <c r="AD2605" s="27">
        <v>252</v>
      </c>
      <c r="AE2605" s="10">
        <f t="shared" si="1393"/>
        <v>1.0036250040000001</v>
      </c>
      <c r="AF2605" s="2">
        <f t="shared" si="1385"/>
        <v>669.34986672000002</v>
      </c>
      <c r="AG2605" s="2">
        <f t="shared" si="1376"/>
        <v>670.79150442000002</v>
      </c>
      <c r="AH2605" s="3" t="str">
        <f t="shared" si="1377"/>
        <v>-</v>
      </c>
      <c r="AI2605" s="4" t="str">
        <f t="shared" si="1394"/>
        <v>A+J=</v>
      </c>
      <c r="AJ2605" s="11">
        <f t="shared" si="1383"/>
        <v>43410</v>
      </c>
      <c r="AK2605" s="11"/>
      <c r="AL2605" s="4"/>
      <c r="AM2605" s="1"/>
      <c r="AN2605" s="11"/>
      <c r="AO2605" s="1"/>
      <c r="AP2605" s="1"/>
      <c r="AQ2605" s="1"/>
      <c r="AR2605" s="1"/>
      <c r="AS2605" s="6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</row>
    <row r="2606" spans="1:55" x14ac:dyDescent="0.2">
      <c r="A2606" s="144">
        <f t="shared" si="1378"/>
        <v>43395</v>
      </c>
      <c r="B2606" s="2">
        <f t="shared" si="1365"/>
        <v>185716.51957162502</v>
      </c>
      <c r="C2606" s="2">
        <f t="shared" si="1379"/>
        <v>121861.55899546</v>
      </c>
      <c r="D2606" s="68">
        <f>SUM(Y2606:Y$2921)</f>
        <v>35855.347669229996</v>
      </c>
      <c r="E2606" s="68">
        <f t="shared" si="1366"/>
        <v>86006.211326229997</v>
      </c>
      <c r="F2606" s="72">
        <f t="shared" si="1389"/>
        <v>5056.5600000000004</v>
      </c>
      <c r="G2606" s="3">
        <f>IF(N2606=1,VLOOKUP(A2605,[1]Plan1!$BG$69:$BI$188,3),G2605)</f>
        <v>5080.83</v>
      </c>
      <c r="H2606" s="11">
        <f t="shared" si="1390"/>
        <v>43314</v>
      </c>
      <c r="I2606" s="11">
        <f t="shared" si="1391"/>
        <v>43345</v>
      </c>
      <c r="J2606" s="26">
        <f t="shared" si="1367"/>
        <v>4.7997057287958445E-3</v>
      </c>
      <c r="K2606" s="11">
        <f t="shared" si="1380"/>
        <v>43405</v>
      </c>
      <c r="L2606" s="11">
        <f t="shared" si="1368"/>
        <v>43405</v>
      </c>
      <c r="M2606" s="1">
        <f t="shared" si="1381"/>
        <v>22</v>
      </c>
      <c r="N2606" s="1">
        <f t="shared" si="1386"/>
        <v>14</v>
      </c>
      <c r="O2606" s="2">
        <f t="shared" si="1369"/>
        <v>1.0030516899999999</v>
      </c>
      <c r="P2606" s="10">
        <f t="shared" si="1396"/>
        <v>0.99910098000000003</v>
      </c>
      <c r="Q2606" s="10">
        <f t="shared" si="1392"/>
        <v>1.5152279119142504</v>
      </c>
      <c r="R2606" s="2">
        <f t="shared" si="1395"/>
        <v>1.5198519100000001</v>
      </c>
      <c r="S2606" s="2">
        <f t="shared" si="1387"/>
        <v>1.5152279099999999</v>
      </c>
      <c r="T2606" s="2">
        <f t="shared" si="1370"/>
        <v>184648.03534603</v>
      </c>
      <c r="U2606" s="2">
        <f t="shared" si="1371"/>
        <v>18473.675841940738</v>
      </c>
      <c r="V2606" s="2">
        <f t="shared" si="1372"/>
        <v>44710.493229804306</v>
      </c>
      <c r="W2606" s="2">
        <f t="shared" si="1373"/>
        <v>185045.72806720503</v>
      </c>
      <c r="X2606" s="27">
        <f t="shared" si="1374"/>
        <v>0</v>
      </c>
      <c r="Y2606" s="2">
        <f t="shared" si="1388"/>
        <v>0</v>
      </c>
      <c r="Z2606" s="67">
        <f t="shared" si="1375"/>
        <v>0</v>
      </c>
      <c r="AA2606" s="2">
        <f t="shared" si="1384"/>
        <v>0</v>
      </c>
      <c r="AB2606" s="26">
        <f t="shared" si="1382"/>
        <v>6.7299999999999999E-2</v>
      </c>
      <c r="AC2606" s="27">
        <f t="shared" si="1364"/>
        <v>14</v>
      </c>
      <c r="AD2606" s="27">
        <v>252</v>
      </c>
      <c r="AE2606" s="10">
        <f t="shared" si="1393"/>
        <v>1.0036250040000001</v>
      </c>
      <c r="AF2606" s="2">
        <f t="shared" si="1385"/>
        <v>669.34986672000002</v>
      </c>
      <c r="AG2606" s="2">
        <f t="shared" si="1376"/>
        <v>670.79150442000002</v>
      </c>
      <c r="AH2606" s="3" t="str">
        <f t="shared" si="1377"/>
        <v>-</v>
      </c>
      <c r="AI2606" s="4" t="str">
        <f t="shared" si="1394"/>
        <v>A+J=</v>
      </c>
      <c r="AJ2606" s="11">
        <f t="shared" si="1383"/>
        <v>43410</v>
      </c>
      <c r="AK2606" s="11"/>
      <c r="AL2606" s="4"/>
      <c r="AM2606" s="1"/>
      <c r="AN2606" s="11"/>
      <c r="AO2606" s="1"/>
      <c r="AP2606" s="1"/>
      <c r="AQ2606" s="1"/>
      <c r="AR2606" s="1"/>
      <c r="AS2606" s="6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</row>
    <row r="2607" spans="1:55" x14ac:dyDescent="0.2">
      <c r="A2607" s="144">
        <f t="shared" si="1378"/>
        <v>43396</v>
      </c>
      <c r="B2607" s="2">
        <f t="shared" si="1365"/>
        <v>185793.09099372019</v>
      </c>
      <c r="C2607" s="2">
        <f t="shared" si="1379"/>
        <v>121861.55899546</v>
      </c>
      <c r="D2607" s="68">
        <f>SUM(Y2607:Y$2921)</f>
        <v>35855.347669229996</v>
      </c>
      <c r="E2607" s="68">
        <f t="shared" si="1366"/>
        <v>86006.211326229997</v>
      </c>
      <c r="F2607" s="72">
        <f t="shared" si="1389"/>
        <v>5056.5600000000004</v>
      </c>
      <c r="G2607" s="3">
        <f>IF(N2607=1,VLOOKUP(A2606,[1]Plan1!$BG$69:$BI$188,3),G2606)</f>
        <v>5080.83</v>
      </c>
      <c r="H2607" s="11">
        <f t="shared" si="1390"/>
        <v>43314</v>
      </c>
      <c r="I2607" s="11">
        <f t="shared" si="1391"/>
        <v>43345</v>
      </c>
      <c r="J2607" s="26">
        <f t="shared" si="1367"/>
        <v>4.7997057287958445E-3</v>
      </c>
      <c r="K2607" s="11">
        <f t="shared" si="1380"/>
        <v>43405</v>
      </c>
      <c r="L2607" s="11">
        <f t="shared" si="1368"/>
        <v>43405</v>
      </c>
      <c r="M2607" s="1">
        <f t="shared" si="1381"/>
        <v>22</v>
      </c>
      <c r="N2607" s="1">
        <f t="shared" si="1386"/>
        <v>15</v>
      </c>
      <c r="O2607" s="2">
        <f t="shared" si="1369"/>
        <v>1.0032700299999999</v>
      </c>
      <c r="P2607" s="10">
        <f t="shared" si="1396"/>
        <v>0.99910098000000003</v>
      </c>
      <c r="Q2607" s="10">
        <f t="shared" si="1392"/>
        <v>1.5152279119142504</v>
      </c>
      <c r="R2607" s="2">
        <f t="shared" si="1395"/>
        <v>1.52018275</v>
      </c>
      <c r="S2607" s="2">
        <f t="shared" si="1387"/>
        <v>1.5152279099999999</v>
      </c>
      <c r="T2607" s="2">
        <f t="shared" si="1370"/>
        <v>184648.03534603</v>
      </c>
      <c r="U2607" s="2">
        <f t="shared" si="1371"/>
        <v>18473.675841940738</v>
      </c>
      <c r="V2607" s="2">
        <f t="shared" si="1372"/>
        <v>44738.947524759467</v>
      </c>
      <c r="W2607" s="2">
        <f t="shared" si="1373"/>
        <v>185074.18236216018</v>
      </c>
      <c r="X2607" s="27">
        <f t="shared" si="1374"/>
        <v>0</v>
      </c>
      <c r="Y2607" s="2">
        <f t="shared" si="1388"/>
        <v>0</v>
      </c>
      <c r="Z2607" s="67">
        <f t="shared" si="1375"/>
        <v>0</v>
      </c>
      <c r="AA2607" s="2">
        <f t="shared" si="1384"/>
        <v>0</v>
      </c>
      <c r="AB2607" s="26">
        <f t="shared" si="1382"/>
        <v>6.7299999999999999E-2</v>
      </c>
      <c r="AC2607" s="27">
        <f t="shared" si="1364"/>
        <v>15</v>
      </c>
      <c r="AD2607" s="27">
        <v>252</v>
      </c>
      <c r="AE2607" s="10">
        <f t="shared" si="1393"/>
        <v>1.003884435</v>
      </c>
      <c r="AF2607" s="2">
        <f t="shared" si="1385"/>
        <v>717.25329117000001</v>
      </c>
      <c r="AG2607" s="2">
        <f t="shared" si="1376"/>
        <v>718.90863156</v>
      </c>
      <c r="AH2607" s="3" t="str">
        <f t="shared" si="1377"/>
        <v>-</v>
      </c>
      <c r="AI2607" s="4" t="str">
        <f t="shared" si="1394"/>
        <v>A+J=</v>
      </c>
      <c r="AJ2607" s="11">
        <f t="shared" si="1383"/>
        <v>43410</v>
      </c>
      <c r="AK2607" s="11"/>
      <c r="AL2607" s="4"/>
      <c r="AM2607" s="1"/>
      <c r="AN2607" s="11"/>
      <c r="AO2607" s="1"/>
      <c r="AP2607" s="1"/>
      <c r="AQ2607" s="1"/>
      <c r="AR2607" s="1"/>
      <c r="AS2607" s="6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</row>
    <row r="2608" spans="1:55" x14ac:dyDescent="0.2">
      <c r="A2608" s="144">
        <f t="shared" si="1378"/>
        <v>43397</v>
      </c>
      <c r="B2608" s="2">
        <f t="shared" si="1365"/>
        <v>185869.69408477593</v>
      </c>
      <c r="C2608" s="2">
        <f t="shared" si="1379"/>
        <v>121861.55899546</v>
      </c>
      <c r="D2608" s="68">
        <f>SUM(Y2608:Y$2921)</f>
        <v>35855.347669229996</v>
      </c>
      <c r="E2608" s="68">
        <f t="shared" si="1366"/>
        <v>86006.211326229997</v>
      </c>
      <c r="F2608" s="72">
        <f t="shared" si="1389"/>
        <v>5056.5600000000004</v>
      </c>
      <c r="G2608" s="3">
        <f>IF(N2608=1,VLOOKUP(A2607,[1]Plan1!$BG$69:$BI$188,3),G2607)</f>
        <v>5080.83</v>
      </c>
      <c r="H2608" s="11">
        <f t="shared" si="1390"/>
        <v>43314</v>
      </c>
      <c r="I2608" s="11">
        <f t="shared" si="1391"/>
        <v>43345</v>
      </c>
      <c r="J2608" s="26">
        <f t="shared" si="1367"/>
        <v>4.7997057287958445E-3</v>
      </c>
      <c r="K2608" s="11">
        <f t="shared" si="1380"/>
        <v>43405</v>
      </c>
      <c r="L2608" s="11">
        <f t="shared" si="1368"/>
        <v>43405</v>
      </c>
      <c r="M2608" s="1">
        <f t="shared" si="1381"/>
        <v>22</v>
      </c>
      <c r="N2608" s="1">
        <f t="shared" si="1386"/>
        <v>16</v>
      </c>
      <c r="O2608" s="2">
        <f t="shared" si="1369"/>
        <v>1.0034884100000001</v>
      </c>
      <c r="P2608" s="10">
        <f t="shared" si="1396"/>
        <v>0.99910098000000003</v>
      </c>
      <c r="Q2608" s="10">
        <f t="shared" si="1392"/>
        <v>1.5152279119142504</v>
      </c>
      <c r="R2608" s="2">
        <f t="shared" si="1395"/>
        <v>1.5205136400000001</v>
      </c>
      <c r="S2608" s="2">
        <f t="shared" si="1387"/>
        <v>1.5152279099999999</v>
      </c>
      <c r="T2608" s="2">
        <f t="shared" si="1370"/>
        <v>184648.03534603</v>
      </c>
      <c r="U2608" s="2">
        <f t="shared" si="1371"/>
        <v>18473.675841940738</v>
      </c>
      <c r="V2608" s="2">
        <f t="shared" si="1372"/>
        <v>44767.406120025211</v>
      </c>
      <c r="W2608" s="2">
        <f t="shared" si="1373"/>
        <v>185102.64095742593</v>
      </c>
      <c r="X2608" s="27">
        <f t="shared" si="1374"/>
        <v>0</v>
      </c>
      <c r="Y2608" s="2">
        <f t="shared" si="1388"/>
        <v>0</v>
      </c>
      <c r="Z2608" s="67">
        <f t="shared" si="1375"/>
        <v>0</v>
      </c>
      <c r="AA2608" s="2">
        <f t="shared" si="1384"/>
        <v>0</v>
      </c>
      <c r="AB2608" s="26">
        <f t="shared" si="1382"/>
        <v>6.7299999999999999E-2</v>
      </c>
      <c r="AC2608" s="27">
        <f t="shared" si="1364"/>
        <v>16</v>
      </c>
      <c r="AD2608" s="27">
        <v>252</v>
      </c>
      <c r="AE2608" s="10">
        <f t="shared" si="1393"/>
        <v>1.004143934</v>
      </c>
      <c r="AF2608" s="2">
        <f t="shared" si="1385"/>
        <v>765.16927169999997</v>
      </c>
      <c r="AG2608" s="2">
        <f t="shared" si="1376"/>
        <v>767.05312734999995</v>
      </c>
      <c r="AH2608" s="3" t="str">
        <f t="shared" si="1377"/>
        <v>-</v>
      </c>
      <c r="AI2608" s="4" t="str">
        <f t="shared" si="1394"/>
        <v>A+J=</v>
      </c>
      <c r="AJ2608" s="11">
        <f t="shared" si="1383"/>
        <v>43410</v>
      </c>
      <c r="AK2608" s="11"/>
      <c r="AL2608" s="4"/>
      <c r="AM2608" s="1"/>
      <c r="AN2608" s="11"/>
      <c r="AO2608" s="1"/>
      <c r="AP2608" s="1"/>
      <c r="AQ2608" s="1"/>
      <c r="AR2608" s="1"/>
      <c r="AS2608" s="6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</row>
    <row r="2609" spans="1:55" x14ac:dyDescent="0.2">
      <c r="A2609" s="144">
        <f t="shared" si="1378"/>
        <v>43398</v>
      </c>
      <c r="B2609" s="2">
        <f t="shared" si="1365"/>
        <v>185946.33107522858</v>
      </c>
      <c r="C2609" s="2">
        <f t="shared" si="1379"/>
        <v>121861.55899546</v>
      </c>
      <c r="D2609" s="68">
        <f>SUM(Y2609:Y$2921)</f>
        <v>35855.347669229996</v>
      </c>
      <c r="E2609" s="68">
        <f t="shared" si="1366"/>
        <v>86006.211326229997</v>
      </c>
      <c r="F2609" s="72">
        <f t="shared" si="1389"/>
        <v>5056.5600000000004</v>
      </c>
      <c r="G2609" s="3">
        <f>IF(N2609=1,VLOOKUP(A2608,[1]Plan1!$BG$69:$BI$188,3),G2608)</f>
        <v>5080.83</v>
      </c>
      <c r="H2609" s="11">
        <f t="shared" si="1390"/>
        <v>43314</v>
      </c>
      <c r="I2609" s="11">
        <f t="shared" si="1391"/>
        <v>43345</v>
      </c>
      <c r="J2609" s="26">
        <f t="shared" si="1367"/>
        <v>4.7997057287958445E-3</v>
      </c>
      <c r="K2609" s="11">
        <f t="shared" si="1380"/>
        <v>43405</v>
      </c>
      <c r="L2609" s="11">
        <f t="shared" si="1368"/>
        <v>43405</v>
      </c>
      <c r="M2609" s="1">
        <f t="shared" si="1381"/>
        <v>22</v>
      </c>
      <c r="N2609" s="1">
        <f t="shared" si="1386"/>
        <v>17</v>
      </c>
      <c r="O2609" s="2">
        <f t="shared" si="1369"/>
        <v>1.00370684</v>
      </c>
      <c r="P2609" s="10">
        <f t="shared" si="1396"/>
        <v>0.99910098000000003</v>
      </c>
      <c r="Q2609" s="10">
        <f t="shared" si="1392"/>
        <v>1.5152279119142504</v>
      </c>
      <c r="R2609" s="2">
        <f t="shared" si="1395"/>
        <v>1.5208446099999999</v>
      </c>
      <c r="S2609" s="2">
        <f t="shared" si="1387"/>
        <v>1.5152279099999999</v>
      </c>
      <c r="T2609" s="2">
        <f t="shared" si="1370"/>
        <v>184648.03534603</v>
      </c>
      <c r="U2609" s="2">
        <f t="shared" si="1371"/>
        <v>18473.675841940738</v>
      </c>
      <c r="V2609" s="2">
        <f t="shared" si="1372"/>
        <v>44795.871595787838</v>
      </c>
      <c r="W2609" s="2">
        <f t="shared" si="1373"/>
        <v>185131.10643318857</v>
      </c>
      <c r="X2609" s="27">
        <f t="shared" si="1374"/>
        <v>0</v>
      </c>
      <c r="Y2609" s="2">
        <f t="shared" si="1388"/>
        <v>0</v>
      </c>
      <c r="Z2609" s="67">
        <f t="shared" si="1375"/>
        <v>0</v>
      </c>
      <c r="AA2609" s="2">
        <f t="shared" si="1384"/>
        <v>0</v>
      </c>
      <c r="AB2609" s="26">
        <f t="shared" si="1382"/>
        <v>6.7299999999999999E-2</v>
      </c>
      <c r="AC2609" s="27">
        <f t="shared" si="1364"/>
        <v>17</v>
      </c>
      <c r="AD2609" s="27">
        <v>252</v>
      </c>
      <c r="AE2609" s="10">
        <f t="shared" si="1393"/>
        <v>1.0044034989999999</v>
      </c>
      <c r="AF2609" s="2">
        <f t="shared" si="1385"/>
        <v>813.09743899</v>
      </c>
      <c r="AG2609" s="2">
        <f t="shared" si="1376"/>
        <v>815.22464204000005</v>
      </c>
      <c r="AH2609" s="3" t="str">
        <f t="shared" si="1377"/>
        <v>-</v>
      </c>
      <c r="AI2609" s="4" t="str">
        <f t="shared" si="1394"/>
        <v>A+J=</v>
      </c>
      <c r="AJ2609" s="11">
        <f t="shared" si="1383"/>
        <v>43410</v>
      </c>
      <c r="AK2609" s="11"/>
      <c r="AL2609" s="4"/>
      <c r="AM2609" s="1"/>
      <c r="AN2609" s="11"/>
      <c r="AO2609" s="1"/>
      <c r="AP2609" s="1"/>
      <c r="AQ2609" s="1"/>
      <c r="AR2609" s="1"/>
      <c r="AS2609" s="6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</row>
    <row r="2610" spans="1:55" x14ac:dyDescent="0.2">
      <c r="A2610" s="144">
        <f t="shared" si="1378"/>
        <v>43399</v>
      </c>
      <c r="B2610" s="2">
        <f t="shared" si="1365"/>
        <v>186023.00216124812</v>
      </c>
      <c r="C2610" s="2">
        <f t="shared" si="1379"/>
        <v>121861.55899546</v>
      </c>
      <c r="D2610" s="68">
        <f>SUM(Y2610:Y$2921)</f>
        <v>35855.347669229996</v>
      </c>
      <c r="E2610" s="68">
        <f t="shared" si="1366"/>
        <v>86006.211326229997</v>
      </c>
      <c r="F2610" s="72">
        <f t="shared" si="1389"/>
        <v>5056.5600000000004</v>
      </c>
      <c r="G2610" s="3">
        <f>IF(N2610=1,VLOOKUP(A2609,[1]Plan1!$BG$69:$BI$188,3),G2609)</f>
        <v>5080.83</v>
      </c>
      <c r="H2610" s="11">
        <f t="shared" si="1390"/>
        <v>43314</v>
      </c>
      <c r="I2610" s="11">
        <f t="shared" si="1391"/>
        <v>43345</v>
      </c>
      <c r="J2610" s="26">
        <f t="shared" si="1367"/>
        <v>4.7997057287958445E-3</v>
      </c>
      <c r="K2610" s="11">
        <f t="shared" si="1380"/>
        <v>43405</v>
      </c>
      <c r="L2610" s="11">
        <f t="shared" si="1368"/>
        <v>43405</v>
      </c>
      <c r="M2610" s="1">
        <f t="shared" si="1381"/>
        <v>22</v>
      </c>
      <c r="N2610" s="1">
        <f t="shared" si="1386"/>
        <v>18</v>
      </c>
      <c r="O2610" s="2">
        <f t="shared" si="1369"/>
        <v>1.00392532</v>
      </c>
      <c r="P2610" s="10">
        <f t="shared" si="1396"/>
        <v>0.99910098000000003</v>
      </c>
      <c r="Q2610" s="10">
        <f t="shared" si="1392"/>
        <v>1.5152279119142504</v>
      </c>
      <c r="R2610" s="2">
        <f t="shared" si="1395"/>
        <v>1.5211756599999999</v>
      </c>
      <c r="S2610" s="2">
        <f t="shared" si="1387"/>
        <v>1.5152279099999999</v>
      </c>
      <c r="T2610" s="2">
        <f t="shared" si="1370"/>
        <v>184648.03534603</v>
      </c>
      <c r="U2610" s="2">
        <f t="shared" si="1371"/>
        <v>18473.675841940738</v>
      </c>
      <c r="V2610" s="2">
        <f t="shared" si="1372"/>
        <v>44824.343952047391</v>
      </c>
      <c r="W2610" s="2">
        <f t="shared" si="1373"/>
        <v>185159.57878944813</v>
      </c>
      <c r="X2610" s="27">
        <f t="shared" si="1374"/>
        <v>0</v>
      </c>
      <c r="Y2610" s="2">
        <f t="shared" si="1388"/>
        <v>0</v>
      </c>
      <c r="Z2610" s="67">
        <f t="shared" si="1375"/>
        <v>0</v>
      </c>
      <c r="AA2610" s="2">
        <f t="shared" si="1384"/>
        <v>0</v>
      </c>
      <c r="AB2610" s="26">
        <f t="shared" si="1382"/>
        <v>6.7299999999999999E-2</v>
      </c>
      <c r="AC2610" s="27">
        <f t="shared" si="1364"/>
        <v>18</v>
      </c>
      <c r="AD2610" s="27">
        <v>252</v>
      </c>
      <c r="AE2610" s="10">
        <f t="shared" si="1393"/>
        <v>1.004663131</v>
      </c>
      <c r="AF2610" s="2">
        <f t="shared" si="1385"/>
        <v>861.03797770999995</v>
      </c>
      <c r="AG2610" s="2">
        <f t="shared" si="1376"/>
        <v>863.42337180000004</v>
      </c>
      <c r="AH2610" s="3" t="str">
        <f t="shared" si="1377"/>
        <v>-</v>
      </c>
      <c r="AI2610" s="4" t="str">
        <f t="shared" si="1394"/>
        <v>A+J=</v>
      </c>
      <c r="AJ2610" s="11">
        <f t="shared" si="1383"/>
        <v>43410</v>
      </c>
      <c r="AK2610" s="11"/>
      <c r="AL2610" s="4"/>
      <c r="AM2610" s="1"/>
      <c r="AN2610" s="11"/>
      <c r="AO2610" s="1"/>
      <c r="AP2610" s="1"/>
      <c r="AQ2610" s="1"/>
      <c r="AR2610" s="1"/>
      <c r="AS2610" s="6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</row>
    <row r="2611" spans="1:55" x14ac:dyDescent="0.2">
      <c r="A2611" s="144">
        <f t="shared" si="1378"/>
        <v>43400</v>
      </c>
      <c r="B2611" s="2">
        <f t="shared" si="1365"/>
        <v>186099.70581049033</v>
      </c>
      <c r="C2611" s="2">
        <f t="shared" si="1379"/>
        <v>121861.55899546</v>
      </c>
      <c r="D2611" s="68">
        <f>SUM(Y2611:Y$2921)</f>
        <v>35855.347669229996</v>
      </c>
      <c r="E2611" s="68">
        <f t="shared" si="1366"/>
        <v>86006.211326229997</v>
      </c>
      <c r="F2611" s="72">
        <f t="shared" si="1389"/>
        <v>5056.5600000000004</v>
      </c>
      <c r="G2611" s="3">
        <f>IF(N2611=1,VLOOKUP(A2610,[1]Plan1!$BG$69:$BI$188,3),G2610)</f>
        <v>5080.83</v>
      </c>
      <c r="H2611" s="11">
        <f t="shared" si="1390"/>
        <v>43314</v>
      </c>
      <c r="I2611" s="11">
        <f t="shared" si="1391"/>
        <v>43345</v>
      </c>
      <c r="J2611" s="26">
        <f t="shared" si="1367"/>
        <v>4.7997057287958445E-3</v>
      </c>
      <c r="K2611" s="11">
        <f t="shared" si="1380"/>
        <v>43405</v>
      </c>
      <c r="L2611" s="11">
        <f t="shared" si="1368"/>
        <v>43405</v>
      </c>
      <c r="M2611" s="1">
        <f t="shared" si="1381"/>
        <v>22</v>
      </c>
      <c r="N2611" s="1">
        <f t="shared" si="1386"/>
        <v>19</v>
      </c>
      <c r="O2611" s="2">
        <f t="shared" si="1369"/>
        <v>1.00414384</v>
      </c>
      <c r="P2611" s="10">
        <f t="shared" si="1396"/>
        <v>0.99910098000000003</v>
      </c>
      <c r="Q2611" s="10">
        <f t="shared" si="1392"/>
        <v>1.5152279119142504</v>
      </c>
      <c r="R2611" s="2">
        <f t="shared" si="1395"/>
        <v>1.52150677</v>
      </c>
      <c r="S2611" s="2">
        <f t="shared" si="1387"/>
        <v>1.5152279099999999</v>
      </c>
      <c r="T2611" s="2">
        <f t="shared" si="1370"/>
        <v>184648.03534603</v>
      </c>
      <c r="U2611" s="2">
        <f t="shared" si="1371"/>
        <v>18473.675841940738</v>
      </c>
      <c r="V2611" s="2">
        <f t="shared" si="1372"/>
        <v>44852.82146867962</v>
      </c>
      <c r="W2611" s="2">
        <f t="shared" si="1373"/>
        <v>185188.05630608034</v>
      </c>
      <c r="X2611" s="27">
        <f t="shared" si="1374"/>
        <v>0</v>
      </c>
      <c r="Y2611" s="2">
        <f t="shared" si="1388"/>
        <v>0</v>
      </c>
      <c r="Z2611" s="67">
        <f t="shared" si="1375"/>
        <v>0</v>
      </c>
      <c r="AA2611" s="2">
        <f t="shared" si="1384"/>
        <v>0</v>
      </c>
      <c r="AB2611" s="26">
        <f t="shared" si="1382"/>
        <v>6.7299999999999999E-2</v>
      </c>
      <c r="AC2611" s="27">
        <f t="shared" si="1364"/>
        <v>19</v>
      </c>
      <c r="AD2611" s="27">
        <v>252</v>
      </c>
      <c r="AE2611" s="10">
        <f t="shared" si="1393"/>
        <v>1.004922831</v>
      </c>
      <c r="AF2611" s="2">
        <f t="shared" si="1385"/>
        <v>908.99107248999997</v>
      </c>
      <c r="AG2611" s="2">
        <f t="shared" si="1376"/>
        <v>911.64950440999996</v>
      </c>
      <c r="AH2611" s="3" t="str">
        <f t="shared" si="1377"/>
        <v>-</v>
      </c>
      <c r="AI2611" s="4" t="str">
        <f t="shared" si="1394"/>
        <v>A+J=</v>
      </c>
      <c r="AJ2611" s="11">
        <f t="shared" si="1383"/>
        <v>43410</v>
      </c>
      <c r="AK2611" s="11"/>
      <c r="AL2611" s="4"/>
      <c r="AM2611" s="1"/>
      <c r="AN2611" s="11"/>
      <c r="AO2611" s="1"/>
      <c r="AP2611" s="1"/>
      <c r="AQ2611" s="1"/>
      <c r="AR2611" s="1"/>
      <c r="AS2611" s="6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</row>
    <row r="2612" spans="1:55" x14ac:dyDescent="0.2">
      <c r="A2612" s="144">
        <f t="shared" si="1378"/>
        <v>43401</v>
      </c>
      <c r="B2612" s="2">
        <f t="shared" si="1365"/>
        <v>186099.70581049033</v>
      </c>
      <c r="C2612" s="2">
        <f t="shared" si="1379"/>
        <v>121861.55899546</v>
      </c>
      <c r="D2612" s="68">
        <f>SUM(Y2612:Y$2921)</f>
        <v>35855.347669229996</v>
      </c>
      <c r="E2612" s="68">
        <f t="shared" si="1366"/>
        <v>86006.211326229997</v>
      </c>
      <c r="F2612" s="72">
        <f t="shared" si="1389"/>
        <v>5056.5600000000004</v>
      </c>
      <c r="G2612" s="3">
        <f>IF(N2612=1,VLOOKUP(A2611,[1]Plan1!$BG$69:$BI$188,3),G2611)</f>
        <v>5080.83</v>
      </c>
      <c r="H2612" s="11">
        <f t="shared" si="1390"/>
        <v>43314</v>
      </c>
      <c r="I2612" s="11">
        <f t="shared" si="1391"/>
        <v>43345</v>
      </c>
      <c r="J2612" s="26">
        <f t="shared" si="1367"/>
        <v>4.7997057287958445E-3</v>
      </c>
      <c r="K2612" s="11">
        <f t="shared" si="1380"/>
        <v>43405</v>
      </c>
      <c r="L2612" s="11">
        <f t="shared" si="1368"/>
        <v>43405</v>
      </c>
      <c r="M2612" s="1">
        <f t="shared" si="1381"/>
        <v>22</v>
      </c>
      <c r="N2612" s="1">
        <f t="shared" si="1386"/>
        <v>19</v>
      </c>
      <c r="O2612" s="2">
        <f t="shared" si="1369"/>
        <v>1.00414384</v>
      </c>
      <c r="P2612" s="10">
        <f t="shared" si="1396"/>
        <v>0.99910098000000003</v>
      </c>
      <c r="Q2612" s="10">
        <f t="shared" si="1392"/>
        <v>1.5152279119142504</v>
      </c>
      <c r="R2612" s="2">
        <f t="shared" si="1395"/>
        <v>1.52150677</v>
      </c>
      <c r="S2612" s="2">
        <f t="shared" si="1387"/>
        <v>1.5152279099999999</v>
      </c>
      <c r="T2612" s="2">
        <f t="shared" si="1370"/>
        <v>184648.03534603</v>
      </c>
      <c r="U2612" s="2">
        <f t="shared" si="1371"/>
        <v>18473.675841940738</v>
      </c>
      <c r="V2612" s="2">
        <f t="shared" si="1372"/>
        <v>44852.82146867962</v>
      </c>
      <c r="W2612" s="2">
        <f t="shared" si="1373"/>
        <v>185188.05630608034</v>
      </c>
      <c r="X2612" s="27">
        <f t="shared" si="1374"/>
        <v>0</v>
      </c>
      <c r="Y2612" s="2">
        <f t="shared" si="1388"/>
        <v>0</v>
      </c>
      <c r="Z2612" s="67">
        <f t="shared" si="1375"/>
        <v>0</v>
      </c>
      <c r="AA2612" s="2">
        <f t="shared" si="1384"/>
        <v>0</v>
      </c>
      <c r="AB2612" s="26">
        <f t="shared" si="1382"/>
        <v>6.7299999999999999E-2</v>
      </c>
      <c r="AC2612" s="27">
        <f t="shared" si="1364"/>
        <v>19</v>
      </c>
      <c r="AD2612" s="27">
        <v>252</v>
      </c>
      <c r="AE2612" s="10">
        <f t="shared" si="1393"/>
        <v>1.004922831</v>
      </c>
      <c r="AF2612" s="2">
        <f t="shared" si="1385"/>
        <v>908.99107248999997</v>
      </c>
      <c r="AG2612" s="2">
        <f t="shared" si="1376"/>
        <v>911.64950440999996</v>
      </c>
      <c r="AH2612" s="3" t="str">
        <f t="shared" si="1377"/>
        <v>-</v>
      </c>
      <c r="AI2612" s="4" t="str">
        <f t="shared" si="1394"/>
        <v>A+J=</v>
      </c>
      <c r="AJ2612" s="11">
        <f t="shared" si="1383"/>
        <v>43410</v>
      </c>
      <c r="AK2612" s="11"/>
      <c r="AL2612" s="4"/>
      <c r="AM2612" s="1"/>
      <c r="AN2612" s="11"/>
      <c r="AO2612" s="1"/>
      <c r="AP2612" s="1"/>
      <c r="AQ2612" s="1"/>
      <c r="AR2612" s="1"/>
      <c r="AS2612" s="6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</row>
    <row r="2613" spans="1:55" x14ac:dyDescent="0.2">
      <c r="A2613" s="144">
        <f t="shared" si="1378"/>
        <v>43402</v>
      </c>
      <c r="B2613" s="2">
        <f t="shared" si="1365"/>
        <v>186099.70581049033</v>
      </c>
      <c r="C2613" s="2">
        <f t="shared" si="1379"/>
        <v>121861.55899546</v>
      </c>
      <c r="D2613" s="68">
        <f>SUM(Y2613:Y$2921)</f>
        <v>35855.347669229996</v>
      </c>
      <c r="E2613" s="68">
        <f t="shared" si="1366"/>
        <v>86006.211326229997</v>
      </c>
      <c r="F2613" s="72">
        <f t="shared" si="1389"/>
        <v>5056.5600000000004</v>
      </c>
      <c r="G2613" s="3">
        <f>IF(N2613=1,VLOOKUP(A2612,[1]Plan1!$BG$69:$BI$188,3),G2612)</f>
        <v>5080.83</v>
      </c>
      <c r="H2613" s="11">
        <f t="shared" si="1390"/>
        <v>43314</v>
      </c>
      <c r="I2613" s="11">
        <f t="shared" si="1391"/>
        <v>43345</v>
      </c>
      <c r="J2613" s="26">
        <f t="shared" si="1367"/>
        <v>4.7997057287958445E-3</v>
      </c>
      <c r="K2613" s="11">
        <f t="shared" si="1380"/>
        <v>43405</v>
      </c>
      <c r="L2613" s="11">
        <f t="shared" si="1368"/>
        <v>43405</v>
      </c>
      <c r="M2613" s="1">
        <f t="shared" si="1381"/>
        <v>22</v>
      </c>
      <c r="N2613" s="1">
        <f t="shared" si="1386"/>
        <v>19</v>
      </c>
      <c r="O2613" s="2">
        <f t="shared" si="1369"/>
        <v>1.00414384</v>
      </c>
      <c r="P2613" s="10">
        <f t="shared" si="1396"/>
        <v>0.99910098000000003</v>
      </c>
      <c r="Q2613" s="10">
        <f t="shared" si="1392"/>
        <v>1.5152279119142504</v>
      </c>
      <c r="R2613" s="2">
        <f t="shared" si="1395"/>
        <v>1.52150677</v>
      </c>
      <c r="S2613" s="2">
        <f t="shared" si="1387"/>
        <v>1.5152279099999999</v>
      </c>
      <c r="T2613" s="2">
        <f t="shared" si="1370"/>
        <v>184648.03534603</v>
      </c>
      <c r="U2613" s="2">
        <f t="shared" si="1371"/>
        <v>18473.675841940738</v>
      </c>
      <c r="V2613" s="2">
        <f t="shared" si="1372"/>
        <v>44852.82146867962</v>
      </c>
      <c r="W2613" s="2">
        <f t="shared" si="1373"/>
        <v>185188.05630608034</v>
      </c>
      <c r="X2613" s="27">
        <f t="shared" si="1374"/>
        <v>0</v>
      </c>
      <c r="Y2613" s="2">
        <f t="shared" si="1388"/>
        <v>0</v>
      </c>
      <c r="Z2613" s="67">
        <f t="shared" si="1375"/>
        <v>0</v>
      </c>
      <c r="AA2613" s="2">
        <f t="shared" si="1384"/>
        <v>0</v>
      </c>
      <c r="AB2613" s="26">
        <f t="shared" si="1382"/>
        <v>6.7299999999999999E-2</v>
      </c>
      <c r="AC2613" s="27">
        <f t="shared" si="1364"/>
        <v>19</v>
      </c>
      <c r="AD2613" s="27">
        <v>252</v>
      </c>
      <c r="AE2613" s="10">
        <f t="shared" si="1393"/>
        <v>1.004922831</v>
      </c>
      <c r="AF2613" s="2">
        <f t="shared" si="1385"/>
        <v>908.99107248999997</v>
      </c>
      <c r="AG2613" s="2">
        <f t="shared" si="1376"/>
        <v>911.64950440999996</v>
      </c>
      <c r="AH2613" s="3" t="str">
        <f t="shared" si="1377"/>
        <v>-</v>
      </c>
      <c r="AI2613" s="4" t="str">
        <f t="shared" si="1394"/>
        <v>A+J=</v>
      </c>
      <c r="AJ2613" s="11">
        <f t="shared" si="1383"/>
        <v>43410</v>
      </c>
      <c r="AK2613" s="11"/>
      <c r="AL2613" s="4"/>
      <c r="AM2613" s="1"/>
      <c r="AN2613" s="11"/>
      <c r="AO2613" s="1"/>
      <c r="AP2613" s="1"/>
      <c r="AQ2613" s="1"/>
      <c r="AR2613" s="1"/>
      <c r="AS2613" s="6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</row>
    <row r="2614" spans="1:55" x14ac:dyDescent="0.2">
      <c r="A2614" s="144">
        <f t="shared" si="1378"/>
        <v>43403</v>
      </c>
      <c r="B2614" s="2">
        <f t="shared" si="1365"/>
        <v>186176.44252688737</v>
      </c>
      <c r="C2614" s="2">
        <f t="shared" si="1379"/>
        <v>121861.55899546</v>
      </c>
      <c r="D2614" s="68">
        <f>SUM(Y2614:Y$2921)</f>
        <v>35855.347669229996</v>
      </c>
      <c r="E2614" s="68">
        <f t="shared" si="1366"/>
        <v>86006.211326229997</v>
      </c>
      <c r="F2614" s="72">
        <f t="shared" si="1389"/>
        <v>5056.5600000000004</v>
      </c>
      <c r="G2614" s="3">
        <f>IF(N2614=1,VLOOKUP(A2613,[1]Plan1!$BG$69:$BI$188,3),G2613)</f>
        <v>5080.83</v>
      </c>
      <c r="H2614" s="11">
        <f t="shared" si="1390"/>
        <v>43314</v>
      </c>
      <c r="I2614" s="11">
        <f t="shared" si="1391"/>
        <v>43345</v>
      </c>
      <c r="J2614" s="26">
        <f t="shared" si="1367"/>
        <v>4.7997057287958445E-3</v>
      </c>
      <c r="K2614" s="11">
        <f t="shared" si="1380"/>
        <v>43405</v>
      </c>
      <c r="L2614" s="11">
        <f t="shared" si="1368"/>
        <v>43405</v>
      </c>
      <c r="M2614" s="1">
        <f t="shared" si="1381"/>
        <v>22</v>
      </c>
      <c r="N2614" s="1">
        <f t="shared" si="1386"/>
        <v>20</v>
      </c>
      <c r="O2614" s="2">
        <f t="shared" si="1369"/>
        <v>1.0043624099999999</v>
      </c>
      <c r="P2614" s="10">
        <f t="shared" si="1396"/>
        <v>0.99910098000000003</v>
      </c>
      <c r="Q2614" s="10">
        <f t="shared" si="1392"/>
        <v>1.5152279119142504</v>
      </c>
      <c r="R2614" s="2">
        <f t="shared" si="1395"/>
        <v>1.5218379500000001</v>
      </c>
      <c r="S2614" s="2">
        <f t="shared" si="1387"/>
        <v>1.5152279099999999</v>
      </c>
      <c r="T2614" s="2">
        <f t="shared" si="1370"/>
        <v>184648.03534603</v>
      </c>
      <c r="U2614" s="2">
        <f t="shared" si="1371"/>
        <v>18473.675841940738</v>
      </c>
      <c r="V2614" s="2">
        <f t="shared" si="1372"/>
        <v>44881.305005746653</v>
      </c>
      <c r="W2614" s="2">
        <f t="shared" si="1373"/>
        <v>185216.53984314739</v>
      </c>
      <c r="X2614" s="27">
        <f t="shared" si="1374"/>
        <v>0</v>
      </c>
      <c r="Y2614" s="2">
        <f t="shared" si="1388"/>
        <v>0</v>
      </c>
      <c r="Z2614" s="67">
        <f t="shared" si="1375"/>
        <v>0</v>
      </c>
      <c r="AA2614" s="2">
        <f t="shared" si="1384"/>
        <v>0</v>
      </c>
      <c r="AB2614" s="26">
        <f t="shared" si="1382"/>
        <v>6.7299999999999999E-2</v>
      </c>
      <c r="AC2614" s="27">
        <f t="shared" si="1364"/>
        <v>20</v>
      </c>
      <c r="AD2614" s="27">
        <v>252</v>
      </c>
      <c r="AE2614" s="10">
        <f t="shared" si="1393"/>
        <v>1.0051825969999999</v>
      </c>
      <c r="AF2614" s="2">
        <f t="shared" si="1385"/>
        <v>956.95635403999995</v>
      </c>
      <c r="AG2614" s="2">
        <f t="shared" si="1376"/>
        <v>959.90268374000004</v>
      </c>
      <c r="AH2614" s="3" t="str">
        <f t="shared" si="1377"/>
        <v>-</v>
      </c>
      <c r="AI2614" s="4" t="str">
        <f t="shared" si="1394"/>
        <v>A+J=</v>
      </c>
      <c r="AJ2614" s="11">
        <f t="shared" si="1383"/>
        <v>43410</v>
      </c>
      <c r="AK2614" s="11"/>
      <c r="AL2614" s="4"/>
      <c r="AM2614" s="1"/>
      <c r="AN2614" s="11"/>
      <c r="AO2614" s="1"/>
      <c r="AP2614" s="1"/>
      <c r="AQ2614" s="1"/>
      <c r="AR2614" s="1"/>
      <c r="AS2614" s="6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</row>
    <row r="2615" spans="1:55" x14ac:dyDescent="0.2">
      <c r="A2615" s="144">
        <f t="shared" si="1378"/>
        <v>43404</v>
      </c>
      <c r="B2615" s="2">
        <f t="shared" si="1365"/>
        <v>186253.2135559913</v>
      </c>
      <c r="C2615" s="2">
        <f t="shared" si="1379"/>
        <v>121861.55899546</v>
      </c>
      <c r="D2615" s="68">
        <f>SUM(Y2615:Y$2921)</f>
        <v>35855.347669229996</v>
      </c>
      <c r="E2615" s="68">
        <f t="shared" si="1366"/>
        <v>86006.211326229997</v>
      </c>
      <c r="F2615" s="72">
        <f t="shared" si="1389"/>
        <v>5056.5600000000004</v>
      </c>
      <c r="G2615" s="3">
        <f>IF(N2615=1,VLOOKUP(A2614,[1]Plan1!$BG$69:$BI$188,3),G2614)</f>
        <v>5080.83</v>
      </c>
      <c r="H2615" s="11">
        <f t="shared" si="1390"/>
        <v>43314</v>
      </c>
      <c r="I2615" s="11">
        <f t="shared" si="1391"/>
        <v>43345</v>
      </c>
      <c r="J2615" s="26">
        <f t="shared" si="1367"/>
        <v>4.7997057287958445E-3</v>
      </c>
      <c r="K2615" s="11">
        <f t="shared" si="1380"/>
        <v>43405</v>
      </c>
      <c r="L2615" s="11">
        <f t="shared" si="1368"/>
        <v>43405</v>
      </c>
      <c r="M2615" s="1">
        <f t="shared" si="1381"/>
        <v>22</v>
      </c>
      <c r="N2615" s="1">
        <f t="shared" si="1386"/>
        <v>21</v>
      </c>
      <c r="O2615" s="2">
        <f t="shared" si="1369"/>
        <v>1.00458103</v>
      </c>
      <c r="P2615" s="10">
        <f t="shared" si="1396"/>
        <v>0.99910098000000003</v>
      </c>
      <c r="Q2615" s="10">
        <f t="shared" si="1392"/>
        <v>1.5152279119142504</v>
      </c>
      <c r="R2615" s="2">
        <f t="shared" si="1395"/>
        <v>1.5221692099999999</v>
      </c>
      <c r="S2615" s="2">
        <f t="shared" si="1387"/>
        <v>1.5152279099999999</v>
      </c>
      <c r="T2615" s="2">
        <f t="shared" si="1370"/>
        <v>184648.03534603</v>
      </c>
      <c r="U2615" s="2">
        <f t="shared" si="1371"/>
        <v>18473.675841940738</v>
      </c>
      <c r="V2615" s="2">
        <f t="shared" si="1372"/>
        <v>44909.795423310563</v>
      </c>
      <c r="W2615" s="2">
        <f t="shared" si="1373"/>
        <v>185245.0302607113</v>
      </c>
      <c r="X2615" s="27">
        <f t="shared" si="1374"/>
        <v>0</v>
      </c>
      <c r="Y2615" s="2">
        <f t="shared" si="1388"/>
        <v>0</v>
      </c>
      <c r="Z2615" s="67">
        <f t="shared" si="1375"/>
        <v>0</v>
      </c>
      <c r="AA2615" s="2">
        <f t="shared" si="1384"/>
        <v>0</v>
      </c>
      <c r="AB2615" s="26">
        <f t="shared" si="1382"/>
        <v>6.7299999999999999E-2</v>
      </c>
      <c r="AC2615" s="27">
        <f t="shared" si="1364"/>
        <v>21</v>
      </c>
      <c r="AD2615" s="27">
        <v>252</v>
      </c>
      <c r="AE2615" s="10">
        <f t="shared" si="1393"/>
        <v>1.0054424310000001</v>
      </c>
      <c r="AF2615" s="2">
        <f t="shared" si="1385"/>
        <v>1004.93419165</v>
      </c>
      <c r="AG2615" s="2">
        <f t="shared" si="1376"/>
        <v>1008.18329528</v>
      </c>
      <c r="AH2615" s="3" t="str">
        <f t="shared" si="1377"/>
        <v>-</v>
      </c>
      <c r="AI2615" s="4" t="str">
        <f t="shared" si="1394"/>
        <v>A+J=</v>
      </c>
      <c r="AJ2615" s="11">
        <f t="shared" si="1383"/>
        <v>43410</v>
      </c>
      <c r="AK2615" s="11"/>
      <c r="AL2615" s="4"/>
      <c r="AM2615" s="1"/>
      <c r="AN2615" s="11"/>
      <c r="AO2615" s="1"/>
      <c r="AP2615" s="1"/>
      <c r="AQ2615" s="1"/>
      <c r="AR2615" s="1"/>
      <c r="AS2615" s="6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</row>
    <row r="2616" spans="1:55" x14ac:dyDescent="0.2">
      <c r="A2616" s="144">
        <f t="shared" si="1378"/>
        <v>43405</v>
      </c>
      <c r="B2616" s="2">
        <f t="shared" si="1365"/>
        <v>186330.01872372214</v>
      </c>
      <c r="C2616" s="2">
        <f t="shared" si="1379"/>
        <v>121861.55899546</v>
      </c>
      <c r="D2616" s="68">
        <f>SUM(Y2616:Y$2921)</f>
        <v>35855.347669229996</v>
      </c>
      <c r="E2616" s="68">
        <f t="shared" si="1366"/>
        <v>86006.211326229997</v>
      </c>
      <c r="F2616" s="72">
        <f t="shared" si="1389"/>
        <v>5056.5600000000004</v>
      </c>
      <c r="G2616" s="3">
        <f>IF(N2616=1,VLOOKUP(A2615,[1]Plan1!$BG$69:$BI$188,3),G2615)</f>
        <v>5080.83</v>
      </c>
      <c r="H2616" s="11">
        <f t="shared" si="1390"/>
        <v>43314</v>
      </c>
      <c r="I2616" s="11">
        <f t="shared" si="1391"/>
        <v>43345</v>
      </c>
      <c r="J2616" s="26">
        <f t="shared" si="1367"/>
        <v>4.7997057287958445E-3</v>
      </c>
      <c r="K2616" s="11">
        <f t="shared" si="1380"/>
        <v>43437</v>
      </c>
      <c r="L2616" s="11">
        <f t="shared" si="1368"/>
        <v>43405</v>
      </c>
      <c r="M2616" s="1">
        <f t="shared" si="1381"/>
        <v>22</v>
      </c>
      <c r="N2616" s="1">
        <f t="shared" si="1386"/>
        <v>22</v>
      </c>
      <c r="O2616" s="2">
        <f t="shared" si="1369"/>
        <v>1.0047997</v>
      </c>
      <c r="P2616" s="10">
        <f t="shared" si="1396"/>
        <v>0.99910098000000003</v>
      </c>
      <c r="Q2616" s="10">
        <f t="shared" si="1392"/>
        <v>1.5152279119142504</v>
      </c>
      <c r="R2616" s="2">
        <f t="shared" si="1395"/>
        <v>1.52250055</v>
      </c>
      <c r="S2616" s="2">
        <f t="shared" si="1387"/>
        <v>1.5152279099999999</v>
      </c>
      <c r="T2616" s="2">
        <f t="shared" si="1370"/>
        <v>184648.03534603</v>
      </c>
      <c r="U2616" s="2">
        <f t="shared" si="1371"/>
        <v>18473.675841940738</v>
      </c>
      <c r="V2616" s="2">
        <f t="shared" si="1372"/>
        <v>44938.292721371399</v>
      </c>
      <c r="W2616" s="2">
        <f t="shared" si="1373"/>
        <v>185273.52755877213</v>
      </c>
      <c r="X2616" s="27">
        <f t="shared" si="1374"/>
        <v>85</v>
      </c>
      <c r="Y2616" s="2">
        <f t="shared" si="1388"/>
        <v>3136.77632601</v>
      </c>
      <c r="Z2616" s="67">
        <f t="shared" si="1375"/>
        <v>2.57404907E-2</v>
      </c>
      <c r="AA2616" s="2">
        <f t="shared" si="1384"/>
        <v>4752.9310365900001</v>
      </c>
      <c r="AB2616" s="26">
        <f t="shared" si="1382"/>
        <v>6.7299999999999999E-2</v>
      </c>
      <c r="AC2616" s="27">
        <f t="shared" si="1364"/>
        <v>22</v>
      </c>
      <c r="AD2616" s="27">
        <v>252</v>
      </c>
      <c r="AE2616" s="10">
        <f t="shared" si="1393"/>
        <v>1.005702332</v>
      </c>
      <c r="AF2616" s="2">
        <f t="shared" si="1385"/>
        <v>1052.9244006900001</v>
      </c>
      <c r="AG2616" s="2">
        <f t="shared" si="1376"/>
        <v>1056.49116495</v>
      </c>
      <c r="AH2616" s="3">
        <f t="shared" si="1377"/>
        <v>5805.8554372799999</v>
      </c>
      <c r="AI2616" s="4" t="str">
        <f t="shared" si="1394"/>
        <v>A+J=</v>
      </c>
      <c r="AJ2616" s="11">
        <f t="shared" si="1383"/>
        <v>43410</v>
      </c>
      <c r="AK2616" s="11"/>
      <c r="AL2616" s="4"/>
      <c r="AM2616" s="1"/>
      <c r="AN2616" s="11"/>
      <c r="AO2616" s="1"/>
      <c r="AP2616" s="1"/>
      <c r="AQ2616" s="1"/>
      <c r="AR2616" s="1"/>
      <c r="AS2616" s="6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</row>
    <row r="2617" spans="1:55" x14ac:dyDescent="0.2">
      <c r="A2617" s="144">
        <f t="shared" si="1378"/>
        <v>43406</v>
      </c>
      <c r="B2617" s="2">
        <f t="shared" si="1365"/>
        <v>180596.66195434949</v>
      </c>
      <c r="C2617" s="2">
        <f t="shared" si="1379"/>
        <v>118724.78266945</v>
      </c>
      <c r="D2617" s="68">
        <f>SUM(Y2617:Y$2921)</f>
        <v>32718.571343219999</v>
      </c>
      <c r="E2617" s="68">
        <f t="shared" si="1366"/>
        <v>86006.211326229997</v>
      </c>
      <c r="F2617" s="72">
        <f t="shared" si="1389"/>
        <v>5080.83</v>
      </c>
      <c r="G2617" s="3">
        <f>IF(N2617=1,VLOOKUP(A2616,[1]Plan1!$BG$69:$BI$188,3),G2616)</f>
        <v>5103.6899999999996</v>
      </c>
      <c r="H2617" s="11">
        <f t="shared" si="1390"/>
        <v>43345</v>
      </c>
      <c r="I2617" s="11">
        <f t="shared" si="1391"/>
        <v>43375</v>
      </c>
      <c r="J2617" s="26">
        <f t="shared" si="1367"/>
        <v>4.4992648838870775E-3</v>
      </c>
      <c r="K2617" s="11">
        <f t="shared" si="1380"/>
        <v>43437</v>
      </c>
      <c r="L2617" s="11">
        <f t="shared" si="1368"/>
        <v>43437</v>
      </c>
      <c r="M2617" s="1">
        <f t="shared" si="1381"/>
        <v>20</v>
      </c>
      <c r="N2617" s="1">
        <f t="shared" si="1386"/>
        <v>1</v>
      </c>
      <c r="O2617" s="2">
        <f t="shared" si="1369"/>
        <v>1.00022448</v>
      </c>
      <c r="P2617" s="10">
        <f t="shared" si="1396"/>
        <v>1.0047997</v>
      </c>
      <c r="Q2617" s="10">
        <f t="shared" si="1392"/>
        <v>1.5225005513230652</v>
      </c>
      <c r="R2617" s="2">
        <f t="shared" si="1395"/>
        <v>1.5228423200000001</v>
      </c>
      <c r="S2617" s="2">
        <f t="shared" si="1387"/>
        <v>1.5152279099999999</v>
      </c>
      <c r="T2617" s="2">
        <f t="shared" si="1370"/>
        <v>179895.10430943</v>
      </c>
      <c r="U2617" s="2">
        <f t="shared" si="1371"/>
        <v>16857.521131353129</v>
      </c>
      <c r="V2617" s="2">
        <f t="shared" si="1372"/>
        <v>44967.687064216378</v>
      </c>
      <c r="W2617" s="2">
        <f t="shared" si="1373"/>
        <v>180549.9908650195</v>
      </c>
      <c r="X2617" s="27">
        <f t="shared" si="1374"/>
        <v>0</v>
      </c>
      <c r="Y2617" s="2">
        <f t="shared" si="1388"/>
        <v>0</v>
      </c>
      <c r="Z2617" s="67">
        <f t="shared" si="1375"/>
        <v>0</v>
      </c>
      <c r="AA2617" s="2">
        <f t="shared" si="1384"/>
        <v>0</v>
      </c>
      <c r="AB2617" s="26">
        <f t="shared" si="1382"/>
        <v>6.7299999999999999E-2</v>
      </c>
      <c r="AC2617" s="27">
        <f t="shared" si="1364"/>
        <v>1</v>
      </c>
      <c r="AD2617" s="27">
        <v>252</v>
      </c>
      <c r="AE2617" s="10">
        <f t="shared" si="1393"/>
        <v>1.0002584940000001</v>
      </c>
      <c r="AF2617" s="2">
        <f t="shared" si="1385"/>
        <v>46.501805089999998</v>
      </c>
      <c r="AG2617" s="2">
        <f t="shared" si="1376"/>
        <v>46.671089330000001</v>
      </c>
      <c r="AH2617" s="3" t="str">
        <f t="shared" si="1377"/>
        <v>-</v>
      </c>
      <c r="AI2617" s="4" t="str">
        <f t="shared" si="1394"/>
        <v>A+J=</v>
      </c>
      <c r="AJ2617" s="11">
        <f t="shared" si="1383"/>
        <v>43439</v>
      </c>
      <c r="AK2617" s="11"/>
      <c r="AL2617" s="4"/>
      <c r="AM2617" s="1"/>
      <c r="AN2617" s="11"/>
      <c r="AO2617" s="1"/>
      <c r="AP2617" s="1"/>
      <c r="AQ2617" s="1"/>
      <c r="AR2617" s="1"/>
      <c r="AS2617" s="6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</row>
    <row r="2618" spans="1:55" x14ac:dyDescent="0.2">
      <c r="A2618" s="144">
        <f t="shared" si="1378"/>
        <v>43407</v>
      </c>
      <c r="B2618" s="2">
        <f t="shared" si="1365"/>
        <v>180596.66195434949</v>
      </c>
      <c r="C2618" s="2">
        <f t="shared" si="1379"/>
        <v>118724.78266945</v>
      </c>
      <c r="D2618" s="68">
        <f>SUM(Y2618:Y$2921)</f>
        <v>32718.571343219999</v>
      </c>
      <c r="E2618" s="68">
        <f t="shared" si="1366"/>
        <v>86006.211326229997</v>
      </c>
      <c r="F2618" s="72">
        <f t="shared" si="1389"/>
        <v>5080.83</v>
      </c>
      <c r="G2618" s="3">
        <f>IF(N2618=1,VLOOKUP(A2617,[1]Plan1!$BG$69:$BI$188,3),G2617)</f>
        <v>5103.6899999999996</v>
      </c>
      <c r="H2618" s="11">
        <f t="shared" si="1390"/>
        <v>43345</v>
      </c>
      <c r="I2618" s="11">
        <f t="shared" si="1391"/>
        <v>43375</v>
      </c>
      <c r="J2618" s="26">
        <f t="shared" si="1367"/>
        <v>4.4992648838870775E-3</v>
      </c>
      <c r="K2618" s="11">
        <f t="shared" si="1380"/>
        <v>43437</v>
      </c>
      <c r="L2618" s="11">
        <f t="shared" si="1368"/>
        <v>43437</v>
      </c>
      <c r="M2618" s="1">
        <f t="shared" si="1381"/>
        <v>20</v>
      </c>
      <c r="N2618" s="1">
        <f t="shared" si="1386"/>
        <v>1</v>
      </c>
      <c r="O2618" s="2">
        <f t="shared" si="1369"/>
        <v>1.00022448</v>
      </c>
      <c r="P2618" s="10">
        <f t="shared" si="1396"/>
        <v>1.0047997</v>
      </c>
      <c r="Q2618" s="10">
        <f t="shared" si="1392"/>
        <v>1.5225005513230652</v>
      </c>
      <c r="R2618" s="2">
        <f t="shared" si="1395"/>
        <v>1.5228423200000001</v>
      </c>
      <c r="S2618" s="2">
        <f t="shared" si="1387"/>
        <v>1.5152279099999999</v>
      </c>
      <c r="T2618" s="2">
        <f t="shared" si="1370"/>
        <v>179895.10430943</v>
      </c>
      <c r="U2618" s="2">
        <f t="shared" si="1371"/>
        <v>16857.521131353129</v>
      </c>
      <c r="V2618" s="2">
        <f t="shared" si="1372"/>
        <v>44967.687064216378</v>
      </c>
      <c r="W2618" s="2">
        <f t="shared" si="1373"/>
        <v>180549.9908650195</v>
      </c>
      <c r="X2618" s="27">
        <f t="shared" si="1374"/>
        <v>0</v>
      </c>
      <c r="Y2618" s="2">
        <f t="shared" si="1388"/>
        <v>0</v>
      </c>
      <c r="Z2618" s="67">
        <f t="shared" si="1375"/>
        <v>0</v>
      </c>
      <c r="AA2618" s="2">
        <f t="shared" si="1384"/>
        <v>0</v>
      </c>
      <c r="AB2618" s="26">
        <f t="shared" si="1382"/>
        <v>6.7299999999999999E-2</v>
      </c>
      <c r="AC2618" s="27">
        <f t="shared" si="1364"/>
        <v>1</v>
      </c>
      <c r="AD2618" s="27">
        <v>252</v>
      </c>
      <c r="AE2618" s="10">
        <f t="shared" si="1393"/>
        <v>1.0002584940000001</v>
      </c>
      <c r="AF2618" s="2">
        <f t="shared" si="1385"/>
        <v>46.501805089999998</v>
      </c>
      <c r="AG2618" s="2">
        <f t="shared" si="1376"/>
        <v>46.671089330000001</v>
      </c>
      <c r="AH2618" s="3" t="str">
        <f t="shared" si="1377"/>
        <v>-</v>
      </c>
      <c r="AI2618" s="4" t="str">
        <f t="shared" si="1394"/>
        <v>A+J=</v>
      </c>
      <c r="AJ2618" s="11">
        <f t="shared" si="1383"/>
        <v>43439</v>
      </c>
      <c r="AK2618" s="11"/>
      <c r="AL2618" s="4"/>
      <c r="AM2618" s="1"/>
      <c r="AN2618" s="11"/>
      <c r="AO2618" s="1"/>
      <c r="AP2618" s="1"/>
      <c r="AQ2618" s="1"/>
      <c r="AR2618" s="1"/>
      <c r="AS2618" s="6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</row>
    <row r="2619" spans="1:55" x14ac:dyDescent="0.2">
      <c r="A2619" s="144">
        <f t="shared" si="1378"/>
        <v>43408</v>
      </c>
      <c r="B2619" s="2">
        <f t="shared" si="1365"/>
        <v>180596.66195434949</v>
      </c>
      <c r="C2619" s="2">
        <f t="shared" si="1379"/>
        <v>118724.78266945</v>
      </c>
      <c r="D2619" s="68">
        <f>SUM(Y2619:Y$2921)</f>
        <v>32718.571343219999</v>
      </c>
      <c r="E2619" s="68">
        <f t="shared" si="1366"/>
        <v>86006.211326229997</v>
      </c>
      <c r="F2619" s="72">
        <f t="shared" si="1389"/>
        <v>5080.83</v>
      </c>
      <c r="G2619" s="3">
        <f>IF(N2619=1,VLOOKUP(A2618,[1]Plan1!$BG$69:$BI$188,3),G2618)</f>
        <v>5103.6899999999996</v>
      </c>
      <c r="H2619" s="11">
        <f t="shared" si="1390"/>
        <v>43345</v>
      </c>
      <c r="I2619" s="11">
        <f t="shared" si="1391"/>
        <v>43375</v>
      </c>
      <c r="J2619" s="26">
        <f t="shared" si="1367"/>
        <v>4.4992648838870775E-3</v>
      </c>
      <c r="K2619" s="11">
        <f t="shared" si="1380"/>
        <v>43437</v>
      </c>
      <c r="L2619" s="11">
        <f t="shared" si="1368"/>
        <v>43437</v>
      </c>
      <c r="M2619" s="1">
        <f t="shared" si="1381"/>
        <v>20</v>
      </c>
      <c r="N2619" s="1">
        <f t="shared" si="1386"/>
        <v>1</v>
      </c>
      <c r="O2619" s="2">
        <f t="shared" si="1369"/>
        <v>1.00022448</v>
      </c>
      <c r="P2619" s="10">
        <f t="shared" si="1396"/>
        <v>1.0047997</v>
      </c>
      <c r="Q2619" s="10">
        <f t="shared" si="1392"/>
        <v>1.5225005513230652</v>
      </c>
      <c r="R2619" s="2">
        <f t="shared" si="1395"/>
        <v>1.5228423200000001</v>
      </c>
      <c r="S2619" s="2">
        <f t="shared" si="1387"/>
        <v>1.5152279099999999</v>
      </c>
      <c r="T2619" s="2">
        <f t="shared" si="1370"/>
        <v>179895.10430943</v>
      </c>
      <c r="U2619" s="2">
        <f t="shared" si="1371"/>
        <v>16857.521131353129</v>
      </c>
      <c r="V2619" s="2">
        <f t="shared" si="1372"/>
        <v>44967.687064216378</v>
      </c>
      <c r="W2619" s="2">
        <f t="shared" si="1373"/>
        <v>180549.9908650195</v>
      </c>
      <c r="X2619" s="27">
        <f t="shared" si="1374"/>
        <v>0</v>
      </c>
      <c r="Y2619" s="2">
        <f t="shared" si="1388"/>
        <v>0</v>
      </c>
      <c r="Z2619" s="67">
        <f t="shared" si="1375"/>
        <v>0</v>
      </c>
      <c r="AA2619" s="2">
        <f t="shared" si="1384"/>
        <v>0</v>
      </c>
      <c r="AB2619" s="26">
        <f t="shared" si="1382"/>
        <v>6.7299999999999999E-2</v>
      </c>
      <c r="AC2619" s="27">
        <f t="shared" si="1364"/>
        <v>1</v>
      </c>
      <c r="AD2619" s="27">
        <v>252</v>
      </c>
      <c r="AE2619" s="10">
        <f t="shared" si="1393"/>
        <v>1.0002584940000001</v>
      </c>
      <c r="AF2619" s="2">
        <f t="shared" si="1385"/>
        <v>46.501805089999998</v>
      </c>
      <c r="AG2619" s="2">
        <f t="shared" si="1376"/>
        <v>46.671089330000001</v>
      </c>
      <c r="AH2619" s="3" t="str">
        <f t="shared" si="1377"/>
        <v>-</v>
      </c>
      <c r="AI2619" s="4" t="str">
        <f t="shared" si="1394"/>
        <v>A+J=</v>
      </c>
      <c r="AJ2619" s="11">
        <f t="shared" si="1383"/>
        <v>43439</v>
      </c>
      <c r="AK2619" s="11"/>
      <c r="AL2619" s="4"/>
      <c r="AM2619" s="1"/>
      <c r="AN2619" s="11"/>
      <c r="AO2619" s="1"/>
      <c r="AP2619" s="1"/>
      <c r="AQ2619" s="1"/>
      <c r="AR2619" s="1"/>
      <c r="AS2619" s="6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</row>
    <row r="2620" spans="1:55" x14ac:dyDescent="0.2">
      <c r="A2620" s="144">
        <f t="shared" si="1378"/>
        <v>43409</v>
      </c>
      <c r="B2620" s="2">
        <f t="shared" si="1365"/>
        <v>180596.66195434949</v>
      </c>
      <c r="C2620" s="2">
        <f t="shared" si="1379"/>
        <v>118724.78266945</v>
      </c>
      <c r="D2620" s="68">
        <f>SUM(Y2620:Y$2921)</f>
        <v>32718.571343219999</v>
      </c>
      <c r="E2620" s="68">
        <f t="shared" si="1366"/>
        <v>86006.211326229997</v>
      </c>
      <c r="F2620" s="72">
        <f t="shared" si="1389"/>
        <v>5080.83</v>
      </c>
      <c r="G2620" s="3">
        <f>IF(N2620=1,VLOOKUP(A2619,[1]Plan1!$BG$69:$BI$188,3),G2619)</f>
        <v>5103.6899999999996</v>
      </c>
      <c r="H2620" s="11">
        <f t="shared" si="1390"/>
        <v>43345</v>
      </c>
      <c r="I2620" s="11">
        <f t="shared" si="1391"/>
        <v>43375</v>
      </c>
      <c r="J2620" s="26">
        <f t="shared" si="1367"/>
        <v>4.4992648838870775E-3</v>
      </c>
      <c r="K2620" s="11">
        <f t="shared" si="1380"/>
        <v>43437</v>
      </c>
      <c r="L2620" s="11">
        <f t="shared" si="1368"/>
        <v>43437</v>
      </c>
      <c r="M2620" s="1">
        <f t="shared" si="1381"/>
        <v>20</v>
      </c>
      <c r="N2620" s="1">
        <f t="shared" si="1386"/>
        <v>1</v>
      </c>
      <c r="O2620" s="2">
        <f t="shared" si="1369"/>
        <v>1.00022448</v>
      </c>
      <c r="P2620" s="10">
        <f t="shared" si="1396"/>
        <v>1.0047997</v>
      </c>
      <c r="Q2620" s="10">
        <f t="shared" si="1392"/>
        <v>1.5225005513230652</v>
      </c>
      <c r="R2620" s="2">
        <f t="shared" si="1395"/>
        <v>1.5228423200000001</v>
      </c>
      <c r="S2620" s="2">
        <f t="shared" si="1387"/>
        <v>1.5152279099999999</v>
      </c>
      <c r="T2620" s="2">
        <f t="shared" si="1370"/>
        <v>179895.10430943</v>
      </c>
      <c r="U2620" s="2">
        <f t="shared" si="1371"/>
        <v>16857.521131353129</v>
      </c>
      <c r="V2620" s="2">
        <f t="shared" si="1372"/>
        <v>44967.687064216378</v>
      </c>
      <c r="W2620" s="2">
        <f t="shared" si="1373"/>
        <v>180549.9908650195</v>
      </c>
      <c r="X2620" s="27">
        <f t="shared" si="1374"/>
        <v>0</v>
      </c>
      <c r="Y2620" s="2">
        <f t="shared" si="1388"/>
        <v>0</v>
      </c>
      <c r="Z2620" s="67">
        <f t="shared" si="1375"/>
        <v>0</v>
      </c>
      <c r="AA2620" s="2">
        <f t="shared" si="1384"/>
        <v>0</v>
      </c>
      <c r="AB2620" s="26">
        <f t="shared" si="1382"/>
        <v>6.7299999999999999E-2</v>
      </c>
      <c r="AC2620" s="27">
        <f t="shared" ref="AC2620:AC2683" si="1397">N2620</f>
        <v>1</v>
      </c>
      <c r="AD2620" s="27">
        <v>252</v>
      </c>
      <c r="AE2620" s="10">
        <f t="shared" si="1393"/>
        <v>1.0002584940000001</v>
      </c>
      <c r="AF2620" s="2">
        <f t="shared" si="1385"/>
        <v>46.501805089999998</v>
      </c>
      <c r="AG2620" s="2">
        <f t="shared" si="1376"/>
        <v>46.671089330000001</v>
      </c>
      <c r="AH2620" s="3" t="str">
        <f t="shared" si="1377"/>
        <v>-</v>
      </c>
      <c r="AI2620" s="4" t="str">
        <f t="shared" si="1394"/>
        <v>A+J=</v>
      </c>
      <c r="AJ2620" s="11">
        <f t="shared" si="1383"/>
        <v>43439</v>
      </c>
      <c r="AK2620" s="11"/>
      <c r="AL2620" s="4"/>
      <c r="AM2620" s="1"/>
      <c r="AN2620" s="11"/>
      <c r="AO2620" s="1"/>
      <c r="AP2620" s="1"/>
      <c r="AQ2620" s="1"/>
      <c r="AR2620" s="1"/>
      <c r="AS2620" s="6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</row>
    <row r="2621" spans="1:55" x14ac:dyDescent="0.2">
      <c r="A2621" s="144">
        <f t="shared" si="1378"/>
        <v>43410</v>
      </c>
      <c r="B2621" s="2">
        <f t="shared" si="1365"/>
        <v>180672.76070542925</v>
      </c>
      <c r="C2621" s="2">
        <f t="shared" si="1379"/>
        <v>118724.78266945</v>
      </c>
      <c r="D2621" s="68">
        <f>SUM(Y2621:Y$2921)</f>
        <v>32718.571343219999</v>
      </c>
      <c r="E2621" s="68">
        <f t="shared" si="1366"/>
        <v>86006.211326229997</v>
      </c>
      <c r="F2621" s="72">
        <f t="shared" si="1389"/>
        <v>5080.83</v>
      </c>
      <c r="G2621" s="3">
        <f>IF(N2621=1,VLOOKUP(A2620,[1]Plan1!$BG$69:$BI$188,3),G2620)</f>
        <v>5103.6899999999996</v>
      </c>
      <c r="H2621" s="11">
        <f t="shared" si="1390"/>
        <v>43345</v>
      </c>
      <c r="I2621" s="11">
        <f t="shared" si="1391"/>
        <v>43375</v>
      </c>
      <c r="J2621" s="26">
        <f t="shared" si="1367"/>
        <v>4.4992648838870775E-3</v>
      </c>
      <c r="K2621" s="11">
        <f t="shared" si="1380"/>
        <v>43437</v>
      </c>
      <c r="L2621" s="11">
        <f t="shared" si="1368"/>
        <v>43437</v>
      </c>
      <c r="M2621" s="1">
        <f t="shared" si="1381"/>
        <v>20</v>
      </c>
      <c r="N2621" s="1">
        <f t="shared" si="1386"/>
        <v>2</v>
      </c>
      <c r="O2621" s="2">
        <f t="shared" si="1369"/>
        <v>1.0004490100000001</v>
      </c>
      <c r="P2621" s="10">
        <f t="shared" si="1396"/>
        <v>1.0047997</v>
      </c>
      <c r="Q2621" s="10">
        <f t="shared" si="1392"/>
        <v>1.5225005513230652</v>
      </c>
      <c r="R2621" s="2">
        <f t="shared" si="1395"/>
        <v>1.52318416</v>
      </c>
      <c r="S2621" s="2">
        <f t="shared" si="1387"/>
        <v>1.5152279099999999</v>
      </c>
      <c r="T2621" s="2">
        <f t="shared" si="1370"/>
        <v>179895.10430943</v>
      </c>
      <c r="U2621" s="2">
        <f t="shared" si="1371"/>
        <v>16857.521131353129</v>
      </c>
      <c r="V2621" s="2">
        <f t="shared" si="1372"/>
        <v>44997.087427496124</v>
      </c>
      <c r="W2621" s="2">
        <f t="shared" si="1373"/>
        <v>180579.39122829924</v>
      </c>
      <c r="X2621" s="27">
        <f t="shared" si="1374"/>
        <v>0</v>
      </c>
      <c r="Y2621" s="2">
        <f t="shared" si="1388"/>
        <v>0</v>
      </c>
      <c r="Z2621" s="67">
        <f t="shared" si="1375"/>
        <v>0</v>
      </c>
      <c r="AA2621" s="2">
        <f t="shared" si="1384"/>
        <v>0</v>
      </c>
      <c r="AB2621" s="26">
        <f t="shared" si="1382"/>
        <v>6.7299999999999999E-2</v>
      </c>
      <c r="AC2621" s="27">
        <f t="shared" si="1397"/>
        <v>2</v>
      </c>
      <c r="AD2621" s="27">
        <v>252</v>
      </c>
      <c r="AE2621" s="10">
        <f t="shared" si="1393"/>
        <v>1.000517055</v>
      </c>
      <c r="AF2621" s="2">
        <f t="shared" si="1385"/>
        <v>93.015663149999995</v>
      </c>
      <c r="AG2621" s="2">
        <f t="shared" si="1376"/>
        <v>93.369477130000007</v>
      </c>
      <c r="AH2621" s="3" t="str">
        <f t="shared" si="1377"/>
        <v>-</v>
      </c>
      <c r="AI2621" s="4" t="str">
        <f t="shared" si="1394"/>
        <v>A+J=</v>
      </c>
      <c r="AJ2621" s="11">
        <f t="shared" si="1383"/>
        <v>43439</v>
      </c>
      <c r="AK2621" s="11"/>
      <c r="AL2621" s="4"/>
      <c r="AM2621" s="1"/>
      <c r="AN2621" s="11"/>
      <c r="AO2621" s="1"/>
      <c r="AP2621" s="1"/>
      <c r="AQ2621" s="1"/>
      <c r="AR2621" s="1"/>
      <c r="AS2621" s="6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</row>
    <row r="2622" spans="1:55" x14ac:dyDescent="0.2">
      <c r="A2622" s="144">
        <f t="shared" si="1378"/>
        <v>43411</v>
      </c>
      <c r="B2622" s="2">
        <f t="shared" si="1365"/>
        <v>180748.89536815014</v>
      </c>
      <c r="C2622" s="2">
        <f t="shared" si="1379"/>
        <v>118724.78266945</v>
      </c>
      <c r="D2622" s="68">
        <f>SUM(Y2622:Y$2921)</f>
        <v>32718.571343219999</v>
      </c>
      <c r="E2622" s="68">
        <f t="shared" si="1366"/>
        <v>86006.211326229997</v>
      </c>
      <c r="F2622" s="72">
        <f t="shared" si="1389"/>
        <v>5080.83</v>
      </c>
      <c r="G2622" s="3">
        <f>IF(N2622=1,VLOOKUP(A2621,[1]Plan1!$BG$69:$BI$188,3),G2621)</f>
        <v>5103.6899999999996</v>
      </c>
      <c r="H2622" s="11">
        <f t="shared" si="1390"/>
        <v>43345</v>
      </c>
      <c r="I2622" s="11">
        <f t="shared" si="1391"/>
        <v>43375</v>
      </c>
      <c r="J2622" s="26">
        <f t="shared" si="1367"/>
        <v>4.4992648838870775E-3</v>
      </c>
      <c r="K2622" s="11">
        <f t="shared" si="1380"/>
        <v>43437</v>
      </c>
      <c r="L2622" s="11">
        <f t="shared" si="1368"/>
        <v>43437</v>
      </c>
      <c r="M2622" s="1">
        <f t="shared" si="1381"/>
        <v>20</v>
      </c>
      <c r="N2622" s="1">
        <f t="shared" si="1386"/>
        <v>3</v>
      </c>
      <c r="O2622" s="2">
        <f t="shared" si="1369"/>
        <v>1.0006736000000001</v>
      </c>
      <c r="P2622" s="10">
        <f t="shared" si="1396"/>
        <v>1.0047997</v>
      </c>
      <c r="Q2622" s="10">
        <f t="shared" si="1392"/>
        <v>1.5225005513230652</v>
      </c>
      <c r="R2622" s="2">
        <f t="shared" si="1395"/>
        <v>1.5235261</v>
      </c>
      <c r="S2622" s="2">
        <f t="shared" si="1387"/>
        <v>1.5152279099999999</v>
      </c>
      <c r="T2622" s="2">
        <f t="shared" si="1370"/>
        <v>179895.10430943</v>
      </c>
      <c r="U2622" s="2">
        <f t="shared" si="1371"/>
        <v>16857.521131353129</v>
      </c>
      <c r="V2622" s="2">
        <f t="shared" si="1372"/>
        <v>45026.49639139702</v>
      </c>
      <c r="W2622" s="2">
        <f t="shared" si="1373"/>
        <v>180608.80019220014</v>
      </c>
      <c r="X2622" s="27">
        <f t="shared" si="1374"/>
        <v>0</v>
      </c>
      <c r="Y2622" s="2">
        <f t="shared" si="1388"/>
        <v>0</v>
      </c>
      <c r="Z2622" s="67">
        <f t="shared" si="1375"/>
        <v>0</v>
      </c>
      <c r="AA2622" s="2">
        <f t="shared" si="1384"/>
        <v>0</v>
      </c>
      <c r="AB2622" s="26">
        <f t="shared" si="1382"/>
        <v>6.7299999999999999E-2</v>
      </c>
      <c r="AC2622" s="27">
        <f t="shared" si="1397"/>
        <v>3</v>
      </c>
      <c r="AD2622" s="27">
        <v>252</v>
      </c>
      <c r="AE2622" s="10">
        <f t="shared" si="1393"/>
        <v>1.0007756830000001</v>
      </c>
      <c r="AF2622" s="2">
        <f t="shared" si="1385"/>
        <v>139.54157419000001</v>
      </c>
      <c r="AG2622" s="2">
        <f t="shared" si="1376"/>
        <v>140.09517595</v>
      </c>
      <c r="AH2622" s="3" t="str">
        <f t="shared" si="1377"/>
        <v>-</v>
      </c>
      <c r="AI2622" s="4" t="str">
        <f t="shared" si="1394"/>
        <v>A+J=</v>
      </c>
      <c r="AJ2622" s="11">
        <f t="shared" si="1383"/>
        <v>43439</v>
      </c>
      <c r="AK2622" s="11"/>
      <c r="AL2622" s="4"/>
      <c r="AM2622" s="1"/>
      <c r="AN2622" s="11"/>
      <c r="AO2622" s="1"/>
      <c r="AP2622" s="1"/>
      <c r="AQ2622" s="1"/>
      <c r="AR2622" s="1"/>
      <c r="AS2622" s="6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</row>
    <row r="2623" spans="1:55" x14ac:dyDescent="0.2">
      <c r="A2623" s="144">
        <f t="shared" si="1378"/>
        <v>43412</v>
      </c>
      <c r="B2623" s="2">
        <f t="shared" si="1365"/>
        <v>180825.06233068369</v>
      </c>
      <c r="C2623" s="2">
        <f t="shared" si="1379"/>
        <v>118724.78266945</v>
      </c>
      <c r="D2623" s="68">
        <f>SUM(Y2623:Y$2921)</f>
        <v>32718.571343219999</v>
      </c>
      <c r="E2623" s="68">
        <f t="shared" si="1366"/>
        <v>86006.211326229997</v>
      </c>
      <c r="F2623" s="72">
        <f t="shared" si="1389"/>
        <v>5080.83</v>
      </c>
      <c r="G2623" s="3">
        <f>IF(N2623=1,VLOOKUP(A2622,[1]Plan1!$BG$69:$BI$188,3),G2622)</f>
        <v>5103.6899999999996</v>
      </c>
      <c r="H2623" s="11">
        <f t="shared" si="1390"/>
        <v>43345</v>
      </c>
      <c r="I2623" s="11">
        <f t="shared" si="1391"/>
        <v>43375</v>
      </c>
      <c r="J2623" s="26">
        <f t="shared" si="1367"/>
        <v>4.4992648838870775E-3</v>
      </c>
      <c r="K2623" s="11">
        <f t="shared" si="1380"/>
        <v>43437</v>
      </c>
      <c r="L2623" s="11">
        <f t="shared" si="1368"/>
        <v>43437</v>
      </c>
      <c r="M2623" s="1">
        <f t="shared" si="1381"/>
        <v>20</v>
      </c>
      <c r="N2623" s="1">
        <f t="shared" si="1386"/>
        <v>4</v>
      </c>
      <c r="O2623" s="2">
        <f t="shared" si="1369"/>
        <v>1.00089823</v>
      </c>
      <c r="P2623" s="10">
        <f t="shared" si="1396"/>
        <v>1.0047997</v>
      </c>
      <c r="Q2623" s="10">
        <f t="shared" si="1392"/>
        <v>1.5225005513230652</v>
      </c>
      <c r="R2623" s="2">
        <f t="shared" si="1395"/>
        <v>1.5238681000000001</v>
      </c>
      <c r="S2623" s="2">
        <f t="shared" si="1387"/>
        <v>1.5152279099999999</v>
      </c>
      <c r="T2623" s="2">
        <f t="shared" si="1370"/>
        <v>179895.10430943</v>
      </c>
      <c r="U2623" s="2">
        <f t="shared" si="1371"/>
        <v>16857.521131353129</v>
      </c>
      <c r="V2623" s="2">
        <f t="shared" si="1372"/>
        <v>45055.910515670592</v>
      </c>
      <c r="W2623" s="2">
        <f t="shared" si="1373"/>
        <v>180638.21431647369</v>
      </c>
      <c r="X2623" s="27">
        <f t="shared" si="1374"/>
        <v>0</v>
      </c>
      <c r="Y2623" s="2">
        <f t="shared" si="1388"/>
        <v>0</v>
      </c>
      <c r="Z2623" s="67">
        <f t="shared" si="1375"/>
        <v>0</v>
      </c>
      <c r="AA2623" s="2">
        <f t="shared" si="1384"/>
        <v>0</v>
      </c>
      <c r="AB2623" s="26">
        <f t="shared" si="1382"/>
        <v>6.7299999999999999E-2</v>
      </c>
      <c r="AC2623" s="27">
        <f t="shared" si="1397"/>
        <v>4</v>
      </c>
      <c r="AD2623" s="27">
        <v>252</v>
      </c>
      <c r="AE2623" s="10">
        <f t="shared" si="1393"/>
        <v>1.0010343770000001</v>
      </c>
      <c r="AF2623" s="2">
        <f t="shared" si="1385"/>
        <v>186.07935831</v>
      </c>
      <c r="AG2623" s="2">
        <f t="shared" si="1376"/>
        <v>186.84801421</v>
      </c>
      <c r="AH2623" s="3" t="str">
        <f t="shared" si="1377"/>
        <v>-</v>
      </c>
      <c r="AI2623" s="4" t="str">
        <f t="shared" si="1394"/>
        <v>A+J=</v>
      </c>
      <c r="AJ2623" s="11">
        <f t="shared" si="1383"/>
        <v>43439</v>
      </c>
      <c r="AK2623" s="11"/>
      <c r="AL2623" s="4"/>
      <c r="AM2623" s="1"/>
      <c r="AN2623" s="11"/>
      <c r="AO2623" s="1"/>
      <c r="AP2623" s="1"/>
      <c r="AQ2623" s="1"/>
      <c r="AR2623" s="1"/>
      <c r="AS2623" s="6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</row>
    <row r="2624" spans="1:55" x14ac:dyDescent="0.2">
      <c r="A2624" s="144">
        <f t="shared" si="1378"/>
        <v>43413</v>
      </c>
      <c r="B2624" s="2">
        <f t="shared" si="1365"/>
        <v>180901.2645476863</v>
      </c>
      <c r="C2624" s="2">
        <f t="shared" si="1379"/>
        <v>118724.78266945</v>
      </c>
      <c r="D2624" s="68">
        <f>SUM(Y2624:Y$2921)</f>
        <v>32718.571343219999</v>
      </c>
      <c r="E2624" s="68">
        <f t="shared" si="1366"/>
        <v>86006.211326229997</v>
      </c>
      <c r="F2624" s="72">
        <f t="shared" si="1389"/>
        <v>5080.83</v>
      </c>
      <c r="G2624" s="3">
        <f>IF(N2624=1,VLOOKUP(A2623,[1]Plan1!$BG$69:$BI$188,3),G2623)</f>
        <v>5103.6899999999996</v>
      </c>
      <c r="H2624" s="11">
        <f t="shared" si="1390"/>
        <v>43345</v>
      </c>
      <c r="I2624" s="11">
        <f t="shared" si="1391"/>
        <v>43375</v>
      </c>
      <c r="J2624" s="26">
        <f t="shared" si="1367"/>
        <v>4.4992648838870775E-3</v>
      </c>
      <c r="K2624" s="11">
        <f t="shared" si="1380"/>
        <v>43437</v>
      </c>
      <c r="L2624" s="11">
        <f t="shared" si="1368"/>
        <v>43437</v>
      </c>
      <c r="M2624" s="1">
        <f t="shared" si="1381"/>
        <v>20</v>
      </c>
      <c r="N2624" s="1">
        <f t="shared" si="1386"/>
        <v>5</v>
      </c>
      <c r="O2624" s="2">
        <f t="shared" si="1369"/>
        <v>1.00112292</v>
      </c>
      <c r="P2624" s="10">
        <f t="shared" si="1396"/>
        <v>1.0047997</v>
      </c>
      <c r="Q2624" s="10">
        <f t="shared" si="1392"/>
        <v>1.5225005513230652</v>
      </c>
      <c r="R2624" s="2">
        <f t="shared" si="1395"/>
        <v>1.52421019</v>
      </c>
      <c r="S2624" s="2">
        <f t="shared" si="1387"/>
        <v>1.5152279099999999</v>
      </c>
      <c r="T2624" s="2">
        <f t="shared" si="1370"/>
        <v>179895.10430943</v>
      </c>
      <c r="U2624" s="2">
        <f t="shared" si="1371"/>
        <v>16857.521131353129</v>
      </c>
      <c r="V2624" s="2">
        <f t="shared" si="1372"/>
        <v>45085.332380503183</v>
      </c>
      <c r="W2624" s="2">
        <f t="shared" si="1373"/>
        <v>180667.6361813063</v>
      </c>
      <c r="X2624" s="27">
        <f t="shared" si="1374"/>
        <v>0</v>
      </c>
      <c r="Y2624" s="2">
        <f t="shared" si="1388"/>
        <v>0</v>
      </c>
      <c r="Z2624" s="67">
        <f t="shared" si="1375"/>
        <v>0</v>
      </c>
      <c r="AA2624" s="2">
        <f t="shared" si="1384"/>
        <v>0</v>
      </c>
      <c r="AB2624" s="26">
        <f t="shared" si="1382"/>
        <v>6.7299999999999999E-2</v>
      </c>
      <c r="AC2624" s="27">
        <f t="shared" si="1397"/>
        <v>5</v>
      </c>
      <c r="AD2624" s="27">
        <v>252</v>
      </c>
      <c r="AE2624" s="10">
        <f t="shared" si="1393"/>
        <v>1.0012931389999999</v>
      </c>
      <c r="AF2624" s="2">
        <f t="shared" si="1385"/>
        <v>232.62937529000001</v>
      </c>
      <c r="AG2624" s="2">
        <f t="shared" si="1376"/>
        <v>233.62836637999999</v>
      </c>
      <c r="AH2624" s="3" t="str">
        <f t="shared" si="1377"/>
        <v>-</v>
      </c>
      <c r="AI2624" s="4" t="str">
        <f t="shared" si="1394"/>
        <v>A+J=</v>
      </c>
      <c r="AJ2624" s="11">
        <f t="shared" si="1383"/>
        <v>43439</v>
      </c>
      <c r="AK2624" s="11"/>
      <c r="AL2624" s="4"/>
      <c r="AM2624" s="1"/>
      <c r="AN2624" s="11"/>
      <c r="AO2624" s="1"/>
      <c r="AP2624" s="1"/>
      <c r="AQ2624" s="1"/>
      <c r="AR2624" s="1"/>
      <c r="AS2624" s="6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</row>
    <row r="2625" spans="1:55" x14ac:dyDescent="0.2">
      <c r="A2625" s="144">
        <f t="shared" si="1378"/>
        <v>43414</v>
      </c>
      <c r="B2625" s="2">
        <f t="shared" si="1365"/>
        <v>180977.49908560156</v>
      </c>
      <c r="C2625" s="2">
        <f t="shared" si="1379"/>
        <v>118724.78266945</v>
      </c>
      <c r="D2625" s="68">
        <f>SUM(Y2625:Y$2921)</f>
        <v>32718.571343219999</v>
      </c>
      <c r="E2625" s="68">
        <f t="shared" si="1366"/>
        <v>86006.211326229997</v>
      </c>
      <c r="F2625" s="72">
        <f t="shared" si="1389"/>
        <v>5080.83</v>
      </c>
      <c r="G2625" s="3">
        <f>IF(N2625=1,VLOOKUP(A2624,[1]Plan1!$BG$69:$BI$188,3),G2624)</f>
        <v>5103.6899999999996</v>
      </c>
      <c r="H2625" s="11">
        <f t="shared" si="1390"/>
        <v>43345</v>
      </c>
      <c r="I2625" s="11">
        <f t="shared" si="1391"/>
        <v>43375</v>
      </c>
      <c r="J2625" s="26">
        <f t="shared" si="1367"/>
        <v>4.4992648838870775E-3</v>
      </c>
      <c r="K2625" s="11">
        <f t="shared" si="1380"/>
        <v>43437</v>
      </c>
      <c r="L2625" s="11">
        <f t="shared" si="1368"/>
        <v>43437</v>
      </c>
      <c r="M2625" s="1">
        <f t="shared" si="1381"/>
        <v>20</v>
      </c>
      <c r="N2625" s="1">
        <f t="shared" si="1386"/>
        <v>6</v>
      </c>
      <c r="O2625" s="2">
        <f t="shared" si="1369"/>
        <v>1.00134765</v>
      </c>
      <c r="P2625" s="10">
        <f t="shared" si="1396"/>
        <v>1.0047997</v>
      </c>
      <c r="Q2625" s="10">
        <f t="shared" si="1392"/>
        <v>1.5225005513230652</v>
      </c>
      <c r="R2625" s="2">
        <f t="shared" si="1395"/>
        <v>1.5245523400000001</v>
      </c>
      <c r="S2625" s="2">
        <f t="shared" si="1387"/>
        <v>1.5152279099999999</v>
      </c>
      <c r="T2625" s="2">
        <f t="shared" si="1370"/>
        <v>179895.10430943</v>
      </c>
      <c r="U2625" s="2">
        <f t="shared" si="1371"/>
        <v>16857.521131353129</v>
      </c>
      <c r="V2625" s="2">
        <f t="shared" si="1372"/>
        <v>45114.759405708457</v>
      </c>
      <c r="W2625" s="2">
        <f t="shared" si="1373"/>
        <v>180697.06320651158</v>
      </c>
      <c r="X2625" s="27">
        <f t="shared" si="1374"/>
        <v>0</v>
      </c>
      <c r="Y2625" s="2">
        <f t="shared" si="1388"/>
        <v>0</v>
      </c>
      <c r="Z2625" s="67">
        <f t="shared" si="1375"/>
        <v>0</v>
      </c>
      <c r="AA2625" s="2">
        <f t="shared" si="1384"/>
        <v>0</v>
      </c>
      <c r="AB2625" s="26">
        <f t="shared" si="1382"/>
        <v>6.7299999999999999E-2</v>
      </c>
      <c r="AC2625" s="27">
        <f t="shared" si="1397"/>
        <v>6</v>
      </c>
      <c r="AD2625" s="27">
        <v>252</v>
      </c>
      <c r="AE2625" s="10">
        <f t="shared" si="1393"/>
        <v>1.0015519669999999</v>
      </c>
      <c r="AF2625" s="2">
        <f t="shared" si="1385"/>
        <v>279.19126533999997</v>
      </c>
      <c r="AG2625" s="2">
        <f t="shared" si="1376"/>
        <v>280.43587909000001</v>
      </c>
      <c r="AH2625" s="3" t="str">
        <f t="shared" si="1377"/>
        <v>-</v>
      </c>
      <c r="AI2625" s="4" t="str">
        <f t="shared" si="1394"/>
        <v>A+J=</v>
      </c>
      <c r="AJ2625" s="11">
        <f t="shared" si="1383"/>
        <v>43439</v>
      </c>
      <c r="AK2625" s="11"/>
      <c r="AL2625" s="4"/>
      <c r="AM2625" s="1"/>
      <c r="AN2625" s="11"/>
      <c r="AO2625" s="1"/>
      <c r="AP2625" s="1"/>
      <c r="AQ2625" s="1"/>
      <c r="AR2625" s="1"/>
      <c r="AS2625" s="6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</row>
    <row r="2626" spans="1:55" x14ac:dyDescent="0.2">
      <c r="A2626" s="144">
        <f t="shared" si="1378"/>
        <v>43415</v>
      </c>
      <c r="B2626" s="2">
        <f t="shared" si="1365"/>
        <v>180977.49908560156</v>
      </c>
      <c r="C2626" s="2">
        <f t="shared" si="1379"/>
        <v>118724.78266945</v>
      </c>
      <c r="D2626" s="68">
        <f>SUM(Y2626:Y$2921)</f>
        <v>32718.571343219999</v>
      </c>
      <c r="E2626" s="68">
        <f t="shared" si="1366"/>
        <v>86006.211326229997</v>
      </c>
      <c r="F2626" s="72">
        <f t="shared" si="1389"/>
        <v>5080.83</v>
      </c>
      <c r="G2626" s="3">
        <f>IF(N2626=1,VLOOKUP(A2625,[1]Plan1!$BG$69:$BI$188,3),G2625)</f>
        <v>5103.6899999999996</v>
      </c>
      <c r="H2626" s="11">
        <f t="shared" si="1390"/>
        <v>43345</v>
      </c>
      <c r="I2626" s="11">
        <f t="shared" si="1391"/>
        <v>43375</v>
      </c>
      <c r="J2626" s="26">
        <f t="shared" si="1367"/>
        <v>4.4992648838870775E-3</v>
      </c>
      <c r="K2626" s="11">
        <f t="shared" si="1380"/>
        <v>43437</v>
      </c>
      <c r="L2626" s="11">
        <f t="shared" si="1368"/>
        <v>43437</v>
      </c>
      <c r="M2626" s="1">
        <f t="shared" si="1381"/>
        <v>20</v>
      </c>
      <c r="N2626" s="1">
        <f t="shared" si="1386"/>
        <v>6</v>
      </c>
      <c r="O2626" s="2">
        <f t="shared" si="1369"/>
        <v>1.00134765</v>
      </c>
      <c r="P2626" s="10">
        <f t="shared" si="1396"/>
        <v>1.0047997</v>
      </c>
      <c r="Q2626" s="10">
        <f t="shared" si="1392"/>
        <v>1.5225005513230652</v>
      </c>
      <c r="R2626" s="2">
        <f t="shared" si="1395"/>
        <v>1.5245523400000001</v>
      </c>
      <c r="S2626" s="2">
        <f t="shared" si="1387"/>
        <v>1.5152279099999999</v>
      </c>
      <c r="T2626" s="2">
        <f t="shared" si="1370"/>
        <v>179895.10430943</v>
      </c>
      <c r="U2626" s="2">
        <f t="shared" si="1371"/>
        <v>16857.521131353129</v>
      </c>
      <c r="V2626" s="2">
        <f t="shared" si="1372"/>
        <v>45114.759405708457</v>
      </c>
      <c r="W2626" s="2">
        <f t="shared" si="1373"/>
        <v>180697.06320651158</v>
      </c>
      <c r="X2626" s="27">
        <f t="shared" si="1374"/>
        <v>0</v>
      </c>
      <c r="Y2626" s="2">
        <f t="shared" si="1388"/>
        <v>0</v>
      </c>
      <c r="Z2626" s="67">
        <f t="shared" si="1375"/>
        <v>0</v>
      </c>
      <c r="AA2626" s="2">
        <f t="shared" si="1384"/>
        <v>0</v>
      </c>
      <c r="AB2626" s="26">
        <f t="shared" si="1382"/>
        <v>6.7299999999999999E-2</v>
      </c>
      <c r="AC2626" s="27">
        <f t="shared" si="1397"/>
        <v>6</v>
      </c>
      <c r="AD2626" s="27">
        <v>252</v>
      </c>
      <c r="AE2626" s="10">
        <f t="shared" si="1393"/>
        <v>1.0015519669999999</v>
      </c>
      <c r="AF2626" s="2">
        <f t="shared" si="1385"/>
        <v>279.19126533999997</v>
      </c>
      <c r="AG2626" s="2">
        <f t="shared" si="1376"/>
        <v>280.43587909000001</v>
      </c>
      <c r="AH2626" s="3" t="str">
        <f t="shared" si="1377"/>
        <v>-</v>
      </c>
      <c r="AI2626" s="4" t="str">
        <f t="shared" si="1394"/>
        <v>A+J=</v>
      </c>
      <c r="AJ2626" s="11">
        <f t="shared" si="1383"/>
        <v>43439</v>
      </c>
      <c r="AK2626" s="11"/>
      <c r="AL2626" s="4"/>
      <c r="AM2626" s="1"/>
      <c r="AN2626" s="11"/>
      <c r="AO2626" s="1"/>
      <c r="AP2626" s="1"/>
      <c r="AQ2626" s="1"/>
      <c r="AR2626" s="1"/>
      <c r="AS2626" s="6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</row>
    <row r="2627" spans="1:55" x14ac:dyDescent="0.2">
      <c r="A2627" s="144">
        <f t="shared" si="1378"/>
        <v>43416</v>
      </c>
      <c r="B2627" s="2">
        <f t="shared" si="1365"/>
        <v>180977.49908560156</v>
      </c>
      <c r="C2627" s="2">
        <f t="shared" si="1379"/>
        <v>118724.78266945</v>
      </c>
      <c r="D2627" s="68">
        <f>SUM(Y2627:Y$2921)</f>
        <v>32718.571343219999</v>
      </c>
      <c r="E2627" s="68">
        <f t="shared" si="1366"/>
        <v>86006.211326229997</v>
      </c>
      <c r="F2627" s="72">
        <f t="shared" si="1389"/>
        <v>5080.83</v>
      </c>
      <c r="G2627" s="3">
        <f>IF(N2627=1,VLOOKUP(A2626,[1]Plan1!$BG$69:$BI$188,3),G2626)</f>
        <v>5103.6899999999996</v>
      </c>
      <c r="H2627" s="11">
        <f t="shared" si="1390"/>
        <v>43345</v>
      </c>
      <c r="I2627" s="11">
        <f t="shared" si="1391"/>
        <v>43375</v>
      </c>
      <c r="J2627" s="26">
        <f t="shared" si="1367"/>
        <v>4.4992648838870775E-3</v>
      </c>
      <c r="K2627" s="11">
        <f t="shared" si="1380"/>
        <v>43437</v>
      </c>
      <c r="L2627" s="11">
        <f t="shared" si="1368"/>
        <v>43437</v>
      </c>
      <c r="M2627" s="1">
        <f t="shared" si="1381"/>
        <v>20</v>
      </c>
      <c r="N2627" s="1">
        <f t="shared" si="1386"/>
        <v>6</v>
      </c>
      <c r="O2627" s="2">
        <f t="shared" si="1369"/>
        <v>1.00134765</v>
      </c>
      <c r="P2627" s="10">
        <f t="shared" si="1396"/>
        <v>1.0047997</v>
      </c>
      <c r="Q2627" s="10">
        <f t="shared" si="1392"/>
        <v>1.5225005513230652</v>
      </c>
      <c r="R2627" s="2">
        <f t="shared" si="1395"/>
        <v>1.5245523400000001</v>
      </c>
      <c r="S2627" s="2">
        <f t="shared" si="1387"/>
        <v>1.5152279099999999</v>
      </c>
      <c r="T2627" s="2">
        <f t="shared" si="1370"/>
        <v>179895.10430943</v>
      </c>
      <c r="U2627" s="2">
        <f t="shared" si="1371"/>
        <v>16857.521131353129</v>
      </c>
      <c r="V2627" s="2">
        <f t="shared" si="1372"/>
        <v>45114.759405708457</v>
      </c>
      <c r="W2627" s="2">
        <f t="shared" si="1373"/>
        <v>180697.06320651158</v>
      </c>
      <c r="X2627" s="27">
        <f t="shared" si="1374"/>
        <v>0</v>
      </c>
      <c r="Y2627" s="2">
        <f t="shared" si="1388"/>
        <v>0</v>
      </c>
      <c r="Z2627" s="67">
        <f t="shared" si="1375"/>
        <v>0</v>
      </c>
      <c r="AA2627" s="2">
        <f t="shared" si="1384"/>
        <v>0</v>
      </c>
      <c r="AB2627" s="26">
        <f t="shared" si="1382"/>
        <v>6.7299999999999999E-2</v>
      </c>
      <c r="AC2627" s="27">
        <f t="shared" si="1397"/>
        <v>6</v>
      </c>
      <c r="AD2627" s="27">
        <v>252</v>
      </c>
      <c r="AE2627" s="10">
        <f t="shared" si="1393"/>
        <v>1.0015519669999999</v>
      </c>
      <c r="AF2627" s="2">
        <f t="shared" si="1385"/>
        <v>279.19126533999997</v>
      </c>
      <c r="AG2627" s="2">
        <f t="shared" si="1376"/>
        <v>280.43587909000001</v>
      </c>
      <c r="AH2627" s="3" t="str">
        <f t="shared" si="1377"/>
        <v>-</v>
      </c>
      <c r="AI2627" s="4" t="str">
        <f t="shared" si="1394"/>
        <v>A+J=</v>
      </c>
      <c r="AJ2627" s="11">
        <f t="shared" si="1383"/>
        <v>43439</v>
      </c>
      <c r="AK2627" s="11"/>
      <c r="AL2627" s="4"/>
      <c r="AM2627" s="1"/>
      <c r="AN2627" s="11"/>
      <c r="AO2627" s="1"/>
      <c r="AP2627" s="1"/>
      <c r="AQ2627" s="1"/>
      <c r="AR2627" s="1"/>
      <c r="AS2627" s="6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</row>
    <row r="2628" spans="1:55" x14ac:dyDescent="0.2">
      <c r="A2628" s="144">
        <f t="shared" si="1378"/>
        <v>43417</v>
      </c>
      <c r="B2628" s="2">
        <f t="shared" si="1365"/>
        <v>181053.76958145798</v>
      </c>
      <c r="C2628" s="2">
        <f t="shared" si="1379"/>
        <v>118724.78266945</v>
      </c>
      <c r="D2628" s="68">
        <f>SUM(Y2628:Y$2921)</f>
        <v>32718.571343219999</v>
      </c>
      <c r="E2628" s="68">
        <f t="shared" si="1366"/>
        <v>86006.211326229997</v>
      </c>
      <c r="F2628" s="72">
        <f t="shared" si="1389"/>
        <v>5080.83</v>
      </c>
      <c r="G2628" s="3">
        <f>IF(N2628=1,VLOOKUP(A2627,[1]Plan1!$BG$69:$BI$188,3),G2627)</f>
        <v>5103.6899999999996</v>
      </c>
      <c r="H2628" s="11">
        <f t="shared" si="1390"/>
        <v>43345</v>
      </c>
      <c r="I2628" s="11">
        <f t="shared" si="1391"/>
        <v>43375</v>
      </c>
      <c r="J2628" s="26">
        <f t="shared" si="1367"/>
        <v>4.4992648838870775E-3</v>
      </c>
      <c r="K2628" s="11">
        <f t="shared" si="1380"/>
        <v>43437</v>
      </c>
      <c r="L2628" s="11">
        <f t="shared" si="1368"/>
        <v>43437</v>
      </c>
      <c r="M2628" s="1">
        <f t="shared" si="1381"/>
        <v>20</v>
      </c>
      <c r="N2628" s="1">
        <f t="shared" si="1386"/>
        <v>7</v>
      </c>
      <c r="O2628" s="2">
        <f t="shared" si="1369"/>
        <v>1.0015724399999999</v>
      </c>
      <c r="P2628" s="10">
        <f t="shared" si="1396"/>
        <v>1.0047997</v>
      </c>
      <c r="Q2628" s="10">
        <f t="shared" si="1392"/>
        <v>1.5225005513230652</v>
      </c>
      <c r="R2628" s="2">
        <f t="shared" si="1395"/>
        <v>1.5248945899999999</v>
      </c>
      <c r="S2628" s="2">
        <f t="shared" si="1387"/>
        <v>1.5152279099999999</v>
      </c>
      <c r="T2628" s="2">
        <f t="shared" si="1370"/>
        <v>179895.10430943</v>
      </c>
      <c r="U2628" s="2">
        <f t="shared" si="1371"/>
        <v>16857.521131353129</v>
      </c>
      <c r="V2628" s="2">
        <f t="shared" si="1372"/>
        <v>45144.195031534844</v>
      </c>
      <c r="W2628" s="2">
        <f t="shared" si="1373"/>
        <v>180726.49883233797</v>
      </c>
      <c r="X2628" s="27">
        <f t="shared" si="1374"/>
        <v>0</v>
      </c>
      <c r="Y2628" s="2">
        <f t="shared" si="1388"/>
        <v>0</v>
      </c>
      <c r="Z2628" s="67">
        <f t="shared" si="1375"/>
        <v>0</v>
      </c>
      <c r="AA2628" s="2">
        <f t="shared" si="1384"/>
        <v>0</v>
      </c>
      <c r="AB2628" s="26">
        <f t="shared" si="1382"/>
        <v>6.7299999999999999E-2</v>
      </c>
      <c r="AC2628" s="27">
        <f t="shared" si="1397"/>
        <v>7</v>
      </c>
      <c r="AD2628" s="27">
        <v>252</v>
      </c>
      <c r="AE2628" s="10">
        <f t="shared" si="1393"/>
        <v>1.0018108619999999</v>
      </c>
      <c r="AF2628" s="2">
        <f t="shared" si="1385"/>
        <v>325.76520836999998</v>
      </c>
      <c r="AG2628" s="2">
        <f t="shared" si="1376"/>
        <v>327.27074912</v>
      </c>
      <c r="AH2628" s="3" t="str">
        <f t="shared" si="1377"/>
        <v>-</v>
      </c>
      <c r="AI2628" s="4" t="str">
        <f t="shared" si="1394"/>
        <v>A+J=</v>
      </c>
      <c r="AJ2628" s="11">
        <f t="shared" si="1383"/>
        <v>43439</v>
      </c>
      <c r="AK2628" s="11"/>
      <c r="AL2628" s="4"/>
      <c r="AM2628" s="1"/>
      <c r="AN2628" s="11"/>
      <c r="AO2628" s="1"/>
      <c r="AP2628" s="1"/>
      <c r="AQ2628" s="1"/>
      <c r="AR2628" s="1"/>
      <c r="AS2628" s="6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</row>
    <row r="2629" spans="1:55" x14ac:dyDescent="0.2">
      <c r="A2629" s="144">
        <f t="shared" si="1378"/>
        <v>43418</v>
      </c>
      <c r="B2629" s="2">
        <f t="shared" si="1365"/>
        <v>181130.07364309917</v>
      </c>
      <c r="C2629" s="2">
        <f t="shared" si="1379"/>
        <v>118724.78266945</v>
      </c>
      <c r="D2629" s="68">
        <f>SUM(Y2629:Y$2921)</f>
        <v>32718.571343219999</v>
      </c>
      <c r="E2629" s="68">
        <f t="shared" si="1366"/>
        <v>86006.211326229997</v>
      </c>
      <c r="F2629" s="72">
        <f t="shared" si="1389"/>
        <v>5080.83</v>
      </c>
      <c r="G2629" s="3">
        <f>IF(N2629=1,VLOOKUP(A2628,[1]Plan1!$BG$69:$BI$188,3),G2628)</f>
        <v>5103.6899999999996</v>
      </c>
      <c r="H2629" s="11">
        <f t="shared" si="1390"/>
        <v>43345</v>
      </c>
      <c r="I2629" s="11">
        <f t="shared" si="1391"/>
        <v>43375</v>
      </c>
      <c r="J2629" s="26">
        <f t="shared" si="1367"/>
        <v>4.4992648838870775E-3</v>
      </c>
      <c r="K2629" s="11">
        <f t="shared" si="1380"/>
        <v>43437</v>
      </c>
      <c r="L2629" s="11">
        <f t="shared" si="1368"/>
        <v>43437</v>
      </c>
      <c r="M2629" s="1">
        <f t="shared" si="1381"/>
        <v>20</v>
      </c>
      <c r="N2629" s="1">
        <f t="shared" si="1386"/>
        <v>8</v>
      </c>
      <c r="O2629" s="2">
        <f t="shared" si="1369"/>
        <v>1.0017972799999999</v>
      </c>
      <c r="P2629" s="10">
        <f t="shared" si="1396"/>
        <v>1.0047997</v>
      </c>
      <c r="Q2629" s="10">
        <f t="shared" si="1392"/>
        <v>1.5225005513230652</v>
      </c>
      <c r="R2629" s="2">
        <f t="shared" si="1395"/>
        <v>1.5252369100000001</v>
      </c>
      <c r="S2629" s="2">
        <f t="shared" si="1387"/>
        <v>1.5152279099999999</v>
      </c>
      <c r="T2629" s="2">
        <f t="shared" si="1370"/>
        <v>179895.10430943</v>
      </c>
      <c r="U2629" s="2">
        <f t="shared" si="1371"/>
        <v>16857.521131353129</v>
      </c>
      <c r="V2629" s="2">
        <f t="shared" si="1372"/>
        <v>45173.63667779605</v>
      </c>
      <c r="W2629" s="2">
        <f t="shared" si="1373"/>
        <v>180755.94047859916</v>
      </c>
      <c r="X2629" s="27">
        <f t="shared" si="1374"/>
        <v>0</v>
      </c>
      <c r="Y2629" s="2">
        <f t="shared" si="1388"/>
        <v>0</v>
      </c>
      <c r="Z2629" s="67">
        <f t="shared" si="1375"/>
        <v>0</v>
      </c>
      <c r="AA2629" s="2">
        <f t="shared" si="1384"/>
        <v>0</v>
      </c>
      <c r="AB2629" s="26">
        <f t="shared" si="1382"/>
        <v>6.7299999999999999E-2</v>
      </c>
      <c r="AC2629" s="27">
        <f t="shared" si="1397"/>
        <v>8</v>
      </c>
      <c r="AD2629" s="27">
        <v>252</v>
      </c>
      <c r="AE2629" s="10">
        <f t="shared" si="1393"/>
        <v>1.002069825</v>
      </c>
      <c r="AF2629" s="2">
        <f t="shared" si="1385"/>
        <v>372.35138426999998</v>
      </c>
      <c r="AG2629" s="2">
        <f t="shared" si="1376"/>
        <v>374.13316450000002</v>
      </c>
      <c r="AH2629" s="3" t="str">
        <f t="shared" si="1377"/>
        <v>-</v>
      </c>
      <c r="AI2629" s="4" t="str">
        <f t="shared" si="1394"/>
        <v>A+J=</v>
      </c>
      <c r="AJ2629" s="11">
        <f t="shared" si="1383"/>
        <v>43439</v>
      </c>
      <c r="AK2629" s="11"/>
      <c r="AL2629" s="4"/>
      <c r="AM2629" s="1"/>
      <c r="AN2629" s="11"/>
      <c r="AO2629" s="1"/>
      <c r="AP2629" s="1"/>
      <c r="AQ2629" s="1"/>
      <c r="AR2629" s="1"/>
      <c r="AS2629" s="6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</row>
    <row r="2630" spans="1:55" x14ac:dyDescent="0.2">
      <c r="A2630" s="144">
        <f t="shared" si="1378"/>
        <v>43419</v>
      </c>
      <c r="B2630" s="2">
        <f t="shared" si="1365"/>
        <v>181206.41005755303</v>
      </c>
      <c r="C2630" s="2">
        <f t="shared" si="1379"/>
        <v>118724.78266945</v>
      </c>
      <c r="D2630" s="68">
        <f>SUM(Y2630:Y$2921)</f>
        <v>32718.571343219999</v>
      </c>
      <c r="E2630" s="68">
        <f t="shared" si="1366"/>
        <v>86006.211326229997</v>
      </c>
      <c r="F2630" s="72">
        <f t="shared" si="1389"/>
        <v>5080.83</v>
      </c>
      <c r="G2630" s="3">
        <f>IF(N2630=1,VLOOKUP(A2629,[1]Plan1!$BG$69:$BI$188,3),G2629)</f>
        <v>5103.6899999999996</v>
      </c>
      <c r="H2630" s="11">
        <f t="shared" si="1390"/>
        <v>43345</v>
      </c>
      <c r="I2630" s="11">
        <f t="shared" si="1391"/>
        <v>43375</v>
      </c>
      <c r="J2630" s="26">
        <f t="shared" si="1367"/>
        <v>4.4992648838870775E-3</v>
      </c>
      <c r="K2630" s="11">
        <f t="shared" si="1380"/>
        <v>43437</v>
      </c>
      <c r="L2630" s="11">
        <f t="shared" si="1368"/>
        <v>43437</v>
      </c>
      <c r="M2630" s="1">
        <f t="shared" si="1381"/>
        <v>20</v>
      </c>
      <c r="N2630" s="1">
        <f t="shared" si="1386"/>
        <v>9</v>
      </c>
      <c r="O2630" s="2">
        <f t="shared" si="1369"/>
        <v>1.0020221600000001</v>
      </c>
      <c r="P2630" s="10">
        <f t="shared" si="1396"/>
        <v>1.0047997</v>
      </c>
      <c r="Q2630" s="10">
        <f t="shared" si="1392"/>
        <v>1.5225005513230652</v>
      </c>
      <c r="R2630" s="2">
        <f t="shared" si="1395"/>
        <v>1.52557929</v>
      </c>
      <c r="S2630" s="2">
        <f t="shared" si="1387"/>
        <v>1.5152279099999999</v>
      </c>
      <c r="T2630" s="2">
        <f t="shared" si="1370"/>
        <v>179895.10430943</v>
      </c>
      <c r="U2630" s="2">
        <f t="shared" si="1371"/>
        <v>16857.521131353129</v>
      </c>
      <c r="V2630" s="2">
        <f t="shared" si="1372"/>
        <v>45203.083484429924</v>
      </c>
      <c r="W2630" s="2">
        <f t="shared" si="1373"/>
        <v>180785.38728523304</v>
      </c>
      <c r="X2630" s="27">
        <f t="shared" si="1374"/>
        <v>0</v>
      </c>
      <c r="Y2630" s="2">
        <f t="shared" si="1388"/>
        <v>0</v>
      </c>
      <c r="Z2630" s="67">
        <f t="shared" si="1375"/>
        <v>0</v>
      </c>
      <c r="AA2630" s="2">
        <f t="shared" si="1384"/>
        <v>0</v>
      </c>
      <c r="AB2630" s="26">
        <f t="shared" si="1382"/>
        <v>6.7299999999999999E-2</v>
      </c>
      <c r="AC2630" s="27">
        <f t="shared" si="1397"/>
        <v>9</v>
      </c>
      <c r="AD2630" s="27">
        <v>252</v>
      </c>
      <c r="AE2630" s="10">
        <f t="shared" si="1393"/>
        <v>1.0023288539999999</v>
      </c>
      <c r="AF2630" s="2">
        <f t="shared" si="1385"/>
        <v>418.94943325000003</v>
      </c>
      <c r="AG2630" s="2">
        <f t="shared" si="1376"/>
        <v>421.02277232</v>
      </c>
      <c r="AH2630" s="3" t="str">
        <f t="shared" si="1377"/>
        <v>-</v>
      </c>
      <c r="AI2630" s="4" t="str">
        <f t="shared" si="1394"/>
        <v>A+J=</v>
      </c>
      <c r="AJ2630" s="11">
        <f t="shared" si="1383"/>
        <v>43439</v>
      </c>
      <c r="AK2630" s="11"/>
      <c r="AL2630" s="4"/>
      <c r="AM2630" s="1"/>
      <c r="AN2630" s="11"/>
      <c r="AO2630" s="1"/>
      <c r="AP2630" s="1"/>
      <c r="AQ2630" s="1"/>
      <c r="AR2630" s="1"/>
      <c r="AS2630" s="6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</row>
    <row r="2631" spans="1:55" x14ac:dyDescent="0.2">
      <c r="A2631" s="144">
        <f t="shared" si="1378"/>
        <v>43420</v>
      </c>
      <c r="B2631" s="2">
        <f t="shared" si="1365"/>
        <v>181206.41005755303</v>
      </c>
      <c r="C2631" s="2">
        <f t="shared" si="1379"/>
        <v>118724.78266945</v>
      </c>
      <c r="D2631" s="68">
        <f>SUM(Y2631:Y$2921)</f>
        <v>32718.571343219999</v>
      </c>
      <c r="E2631" s="68">
        <f t="shared" si="1366"/>
        <v>86006.211326229997</v>
      </c>
      <c r="F2631" s="72">
        <f t="shared" si="1389"/>
        <v>5080.83</v>
      </c>
      <c r="G2631" s="3">
        <f>IF(N2631=1,VLOOKUP(A2630,[1]Plan1!$BG$69:$BI$188,3),G2630)</f>
        <v>5103.6899999999996</v>
      </c>
      <c r="H2631" s="11">
        <f t="shared" si="1390"/>
        <v>43345</v>
      </c>
      <c r="I2631" s="11">
        <f t="shared" si="1391"/>
        <v>43375</v>
      </c>
      <c r="J2631" s="26">
        <f t="shared" si="1367"/>
        <v>4.4992648838870775E-3</v>
      </c>
      <c r="K2631" s="11">
        <f t="shared" si="1380"/>
        <v>43437</v>
      </c>
      <c r="L2631" s="11">
        <f t="shared" si="1368"/>
        <v>43437</v>
      </c>
      <c r="M2631" s="1">
        <f t="shared" si="1381"/>
        <v>20</v>
      </c>
      <c r="N2631" s="1">
        <f t="shared" si="1386"/>
        <v>9</v>
      </c>
      <c r="O2631" s="2">
        <f t="shared" si="1369"/>
        <v>1.0020221600000001</v>
      </c>
      <c r="P2631" s="10">
        <f t="shared" si="1396"/>
        <v>1.0047997</v>
      </c>
      <c r="Q2631" s="10">
        <f t="shared" si="1392"/>
        <v>1.5225005513230652</v>
      </c>
      <c r="R2631" s="2">
        <f t="shared" si="1395"/>
        <v>1.52557929</v>
      </c>
      <c r="S2631" s="2">
        <f t="shared" si="1387"/>
        <v>1.5152279099999999</v>
      </c>
      <c r="T2631" s="2">
        <f t="shared" si="1370"/>
        <v>179895.10430943</v>
      </c>
      <c r="U2631" s="2">
        <f t="shared" si="1371"/>
        <v>16857.521131353129</v>
      </c>
      <c r="V2631" s="2">
        <f t="shared" si="1372"/>
        <v>45203.083484429924</v>
      </c>
      <c r="W2631" s="2">
        <f t="shared" si="1373"/>
        <v>180785.38728523304</v>
      </c>
      <c r="X2631" s="27">
        <f t="shared" si="1374"/>
        <v>0</v>
      </c>
      <c r="Y2631" s="2">
        <f t="shared" si="1388"/>
        <v>0</v>
      </c>
      <c r="Z2631" s="67">
        <f t="shared" si="1375"/>
        <v>0</v>
      </c>
      <c r="AA2631" s="2">
        <f t="shared" si="1384"/>
        <v>0</v>
      </c>
      <c r="AB2631" s="26">
        <f t="shared" si="1382"/>
        <v>6.7299999999999999E-2</v>
      </c>
      <c r="AC2631" s="27">
        <f t="shared" si="1397"/>
        <v>9</v>
      </c>
      <c r="AD2631" s="27">
        <v>252</v>
      </c>
      <c r="AE2631" s="10">
        <f t="shared" si="1393"/>
        <v>1.0023288539999999</v>
      </c>
      <c r="AF2631" s="2">
        <f t="shared" si="1385"/>
        <v>418.94943325000003</v>
      </c>
      <c r="AG2631" s="2">
        <f t="shared" si="1376"/>
        <v>421.02277232</v>
      </c>
      <c r="AH2631" s="3" t="str">
        <f t="shared" si="1377"/>
        <v>-</v>
      </c>
      <c r="AI2631" s="4" t="str">
        <f t="shared" si="1394"/>
        <v>A+J=</v>
      </c>
      <c r="AJ2631" s="11">
        <f t="shared" si="1383"/>
        <v>43439</v>
      </c>
      <c r="AK2631" s="11"/>
      <c r="AL2631" s="4"/>
      <c r="AM2631" s="1"/>
      <c r="AN2631" s="11"/>
      <c r="AO2631" s="1"/>
      <c r="AP2631" s="1"/>
      <c r="AQ2631" s="1"/>
      <c r="AR2631" s="1"/>
      <c r="AS2631" s="6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</row>
    <row r="2632" spans="1:55" x14ac:dyDescent="0.2">
      <c r="A2632" s="144">
        <f t="shared" si="1378"/>
        <v>43421</v>
      </c>
      <c r="B2632" s="2">
        <f t="shared" si="1365"/>
        <v>181282.7816023459</v>
      </c>
      <c r="C2632" s="2">
        <f t="shared" si="1379"/>
        <v>118724.78266945</v>
      </c>
      <c r="D2632" s="68">
        <f>SUM(Y2632:Y$2921)</f>
        <v>32718.571343219999</v>
      </c>
      <c r="E2632" s="68">
        <f t="shared" si="1366"/>
        <v>86006.211326229997</v>
      </c>
      <c r="F2632" s="72">
        <f t="shared" si="1389"/>
        <v>5080.83</v>
      </c>
      <c r="G2632" s="3">
        <f>IF(N2632=1,VLOOKUP(A2631,[1]Plan1!$BG$69:$BI$188,3),G2631)</f>
        <v>5103.6899999999996</v>
      </c>
      <c r="H2632" s="11">
        <f t="shared" si="1390"/>
        <v>43345</v>
      </c>
      <c r="I2632" s="11">
        <f t="shared" si="1391"/>
        <v>43375</v>
      </c>
      <c r="J2632" s="26">
        <f t="shared" si="1367"/>
        <v>4.4992648838870775E-3</v>
      </c>
      <c r="K2632" s="11">
        <f t="shared" si="1380"/>
        <v>43437</v>
      </c>
      <c r="L2632" s="11">
        <f t="shared" si="1368"/>
        <v>43437</v>
      </c>
      <c r="M2632" s="1">
        <f t="shared" si="1381"/>
        <v>20</v>
      </c>
      <c r="N2632" s="1">
        <f t="shared" si="1386"/>
        <v>10</v>
      </c>
      <c r="O2632" s="2">
        <f t="shared" si="1369"/>
        <v>1.0022470999999999</v>
      </c>
      <c r="P2632" s="10">
        <f t="shared" si="1396"/>
        <v>1.0047997</v>
      </c>
      <c r="Q2632" s="10">
        <f t="shared" si="1392"/>
        <v>1.5225005513230652</v>
      </c>
      <c r="R2632" s="2">
        <f t="shared" si="1395"/>
        <v>1.5259217599999999</v>
      </c>
      <c r="S2632" s="2">
        <f t="shared" si="1387"/>
        <v>1.5152279099999999</v>
      </c>
      <c r="T2632" s="2">
        <f t="shared" si="1370"/>
        <v>179895.10430943</v>
      </c>
      <c r="U2632" s="2">
        <f t="shared" si="1371"/>
        <v>16857.521131353129</v>
      </c>
      <c r="V2632" s="2">
        <f t="shared" si="1372"/>
        <v>45232.538031622804</v>
      </c>
      <c r="W2632" s="2">
        <f t="shared" si="1373"/>
        <v>180814.84183242591</v>
      </c>
      <c r="X2632" s="27">
        <f t="shared" si="1374"/>
        <v>0</v>
      </c>
      <c r="Y2632" s="2">
        <f t="shared" si="1388"/>
        <v>0</v>
      </c>
      <c r="Z2632" s="67">
        <f t="shared" si="1375"/>
        <v>0</v>
      </c>
      <c r="AA2632" s="2">
        <f t="shared" si="1384"/>
        <v>0</v>
      </c>
      <c r="AB2632" s="26">
        <f t="shared" si="1382"/>
        <v>6.7299999999999999E-2</v>
      </c>
      <c r="AC2632" s="27">
        <f t="shared" si="1397"/>
        <v>10</v>
      </c>
      <c r="AD2632" s="27">
        <v>252</v>
      </c>
      <c r="AE2632" s="10">
        <f t="shared" si="1393"/>
        <v>1.0025879499999999</v>
      </c>
      <c r="AF2632" s="2">
        <f t="shared" si="1385"/>
        <v>465.55953519000002</v>
      </c>
      <c r="AG2632" s="2">
        <f t="shared" si="1376"/>
        <v>467.93976992</v>
      </c>
      <c r="AH2632" s="3" t="str">
        <f t="shared" si="1377"/>
        <v>-</v>
      </c>
      <c r="AI2632" s="4" t="str">
        <f t="shared" si="1394"/>
        <v>A+J=</v>
      </c>
      <c r="AJ2632" s="11">
        <f t="shared" si="1383"/>
        <v>43439</v>
      </c>
      <c r="AK2632" s="11"/>
      <c r="AL2632" s="4"/>
      <c r="AM2632" s="1"/>
      <c r="AN2632" s="11"/>
      <c r="AO2632" s="1"/>
      <c r="AP2632" s="1"/>
      <c r="AQ2632" s="1"/>
      <c r="AR2632" s="1"/>
      <c r="AS2632" s="6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</row>
    <row r="2633" spans="1:55" x14ac:dyDescent="0.2">
      <c r="A2633" s="144">
        <f t="shared" si="1378"/>
        <v>43422</v>
      </c>
      <c r="B2633" s="2">
        <f t="shared" si="1365"/>
        <v>181282.7816023459</v>
      </c>
      <c r="C2633" s="2">
        <f t="shared" si="1379"/>
        <v>118724.78266945</v>
      </c>
      <c r="D2633" s="68">
        <f>SUM(Y2633:Y$2921)</f>
        <v>32718.571343219999</v>
      </c>
      <c r="E2633" s="68">
        <f t="shared" si="1366"/>
        <v>86006.211326229997</v>
      </c>
      <c r="F2633" s="72">
        <f t="shared" si="1389"/>
        <v>5080.83</v>
      </c>
      <c r="G2633" s="3">
        <f>IF(N2633=1,VLOOKUP(A2632,[1]Plan1!$BG$69:$BI$188,3),G2632)</f>
        <v>5103.6899999999996</v>
      </c>
      <c r="H2633" s="11">
        <f t="shared" si="1390"/>
        <v>43345</v>
      </c>
      <c r="I2633" s="11">
        <f t="shared" si="1391"/>
        <v>43375</v>
      </c>
      <c r="J2633" s="26">
        <f t="shared" si="1367"/>
        <v>4.4992648838870775E-3</v>
      </c>
      <c r="K2633" s="11">
        <f t="shared" si="1380"/>
        <v>43437</v>
      </c>
      <c r="L2633" s="11">
        <f t="shared" si="1368"/>
        <v>43437</v>
      </c>
      <c r="M2633" s="1">
        <f t="shared" si="1381"/>
        <v>20</v>
      </c>
      <c r="N2633" s="1">
        <f t="shared" si="1386"/>
        <v>10</v>
      </c>
      <c r="O2633" s="2">
        <f t="shared" si="1369"/>
        <v>1.0022470999999999</v>
      </c>
      <c r="P2633" s="10">
        <f t="shared" si="1396"/>
        <v>1.0047997</v>
      </c>
      <c r="Q2633" s="10">
        <f t="shared" si="1392"/>
        <v>1.5225005513230652</v>
      </c>
      <c r="R2633" s="2">
        <f t="shared" si="1395"/>
        <v>1.5259217599999999</v>
      </c>
      <c r="S2633" s="2">
        <f t="shared" si="1387"/>
        <v>1.5152279099999999</v>
      </c>
      <c r="T2633" s="2">
        <f t="shared" si="1370"/>
        <v>179895.10430943</v>
      </c>
      <c r="U2633" s="2">
        <f t="shared" si="1371"/>
        <v>16857.521131353129</v>
      </c>
      <c r="V2633" s="2">
        <f t="shared" si="1372"/>
        <v>45232.538031622804</v>
      </c>
      <c r="W2633" s="2">
        <f t="shared" si="1373"/>
        <v>180814.84183242591</v>
      </c>
      <c r="X2633" s="27">
        <f t="shared" si="1374"/>
        <v>0</v>
      </c>
      <c r="Y2633" s="2">
        <f t="shared" si="1388"/>
        <v>0</v>
      </c>
      <c r="Z2633" s="67">
        <f t="shared" si="1375"/>
        <v>0</v>
      </c>
      <c r="AA2633" s="2">
        <f t="shared" si="1384"/>
        <v>0</v>
      </c>
      <c r="AB2633" s="26">
        <f t="shared" si="1382"/>
        <v>6.7299999999999999E-2</v>
      </c>
      <c r="AC2633" s="27">
        <f t="shared" si="1397"/>
        <v>10</v>
      </c>
      <c r="AD2633" s="27">
        <v>252</v>
      </c>
      <c r="AE2633" s="10">
        <f t="shared" si="1393"/>
        <v>1.0025879499999999</v>
      </c>
      <c r="AF2633" s="2">
        <f t="shared" si="1385"/>
        <v>465.55953519000002</v>
      </c>
      <c r="AG2633" s="2">
        <f t="shared" si="1376"/>
        <v>467.93976992</v>
      </c>
      <c r="AH2633" s="3" t="str">
        <f t="shared" si="1377"/>
        <v>-</v>
      </c>
      <c r="AI2633" s="4" t="str">
        <f t="shared" si="1394"/>
        <v>A+J=</v>
      </c>
      <c r="AJ2633" s="11">
        <f t="shared" si="1383"/>
        <v>43439</v>
      </c>
      <c r="AK2633" s="11"/>
      <c r="AL2633" s="4"/>
      <c r="AM2633" s="1"/>
      <c r="AN2633" s="11"/>
      <c r="AO2633" s="1"/>
      <c r="AP2633" s="1"/>
      <c r="AQ2633" s="1"/>
      <c r="AR2633" s="1"/>
      <c r="AS2633" s="6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</row>
    <row r="2634" spans="1:55" x14ac:dyDescent="0.2">
      <c r="A2634" s="144">
        <f t="shared" si="1378"/>
        <v>43423</v>
      </c>
      <c r="B2634" s="2">
        <f t="shared" ref="B2634:B2697" si="1398">(W2634+AG2634)</f>
        <v>181282.7816023459</v>
      </c>
      <c r="C2634" s="2">
        <f t="shared" si="1379"/>
        <v>118724.78266945</v>
      </c>
      <c r="D2634" s="68">
        <f>SUM(Y2634:Y$2921)</f>
        <v>32718.571343219999</v>
      </c>
      <c r="E2634" s="68">
        <f t="shared" ref="E2634:E2697" si="1399">(C2634-D2634)</f>
        <v>86006.211326229997</v>
      </c>
      <c r="F2634" s="72">
        <f t="shared" si="1389"/>
        <v>5080.83</v>
      </c>
      <c r="G2634" s="3">
        <f>IF(N2634=1,VLOOKUP(A2633,[1]Plan1!$BG$69:$BI$188,3),G2633)</f>
        <v>5103.6899999999996</v>
      </c>
      <c r="H2634" s="11">
        <f t="shared" si="1390"/>
        <v>43345</v>
      </c>
      <c r="I2634" s="11">
        <f t="shared" si="1391"/>
        <v>43375</v>
      </c>
      <c r="J2634" s="26">
        <f t="shared" ref="J2634:J2697" si="1400">(G2634/F2634)-1</f>
        <v>4.4992648838870775E-3</v>
      </c>
      <c r="K2634" s="11">
        <f t="shared" si="1380"/>
        <v>43437</v>
      </c>
      <c r="L2634" s="11">
        <f t="shared" ref="L2634:L2697" si="1401">IF(A2634&gt;L2633,K2634,L2633)</f>
        <v>43437</v>
      </c>
      <c r="M2634" s="1">
        <f t="shared" si="1381"/>
        <v>20</v>
      </c>
      <c r="N2634" s="1">
        <f t="shared" si="1386"/>
        <v>10</v>
      </c>
      <c r="O2634" s="2">
        <f t="shared" ref="O2634:O2697" si="1402">TRUNC((G2634/F2634)^TRUNC((N2634/M2634),9),8)</f>
        <v>1.0022470999999999</v>
      </c>
      <c r="P2634" s="10">
        <f t="shared" si="1396"/>
        <v>1.0047997</v>
      </c>
      <c r="Q2634" s="10">
        <f t="shared" si="1392"/>
        <v>1.5225005513230652</v>
      </c>
      <c r="R2634" s="2">
        <f t="shared" si="1395"/>
        <v>1.5259217599999999</v>
      </c>
      <c r="S2634" s="2">
        <f t="shared" si="1387"/>
        <v>1.5152279099999999</v>
      </c>
      <c r="T2634" s="2">
        <f t="shared" ref="T2634:T2697" si="1403">TRUNC(C2634*S2634,8)</f>
        <v>179895.10430943</v>
      </c>
      <c r="U2634" s="2">
        <f t="shared" ref="U2634:U2697" si="1404">(D2634*(S2634-1))</f>
        <v>16857.521131353129</v>
      </c>
      <c r="V2634" s="2">
        <f t="shared" ref="V2634:V2697" si="1405">(E2634*(R2634-1))</f>
        <v>45232.538031622804</v>
      </c>
      <c r="W2634" s="2">
        <f t="shared" ref="W2634:W2697" si="1406">(C2634+U2634+V2634)</f>
        <v>180814.84183242591</v>
      </c>
      <c r="X2634" s="27">
        <f t="shared" ref="X2634:X2697" si="1407">IF(VLOOKUP(A2634,AN$10:AU$131,8)=VLOOKUP(A2633,AN$10:AU$131,8),0,VLOOKUP(A2634,AN$10:AU$131,8))</f>
        <v>0</v>
      </c>
      <c r="Y2634" s="2">
        <f t="shared" si="1388"/>
        <v>0</v>
      </c>
      <c r="Z2634" s="67">
        <f t="shared" ref="Z2634:Z2697" si="1408">IF(X2634&gt;0,VLOOKUP($A2634,$AN$10:$AS$131,6),0)</f>
        <v>0</v>
      </c>
      <c r="AA2634" s="2">
        <f t="shared" si="1384"/>
        <v>0</v>
      </c>
      <c r="AB2634" s="26">
        <f t="shared" si="1382"/>
        <v>6.7299999999999999E-2</v>
      </c>
      <c r="AC2634" s="27">
        <f t="shared" si="1397"/>
        <v>10</v>
      </c>
      <c r="AD2634" s="27">
        <v>252</v>
      </c>
      <c r="AE2634" s="10">
        <f t="shared" si="1393"/>
        <v>1.0025879499999999</v>
      </c>
      <c r="AF2634" s="2">
        <f t="shared" si="1385"/>
        <v>465.55953519000002</v>
      </c>
      <c r="AG2634" s="2">
        <f t="shared" ref="AG2634:AG2697" si="1409">TRUNC((W2634*(AE2634-1)),8)</f>
        <v>467.93976992</v>
      </c>
      <c r="AH2634" s="3" t="str">
        <f t="shared" ref="AH2634:AH2697" si="1410">IF(AA2634&gt;0,AA2634+AF2634,"-")</f>
        <v>-</v>
      </c>
      <c r="AI2634" s="4" t="str">
        <f t="shared" si="1394"/>
        <v>A+J=</v>
      </c>
      <c r="AJ2634" s="11">
        <f t="shared" si="1383"/>
        <v>43439</v>
      </c>
      <c r="AK2634" s="11"/>
      <c r="AL2634" s="4"/>
      <c r="AM2634" s="1"/>
      <c r="AN2634" s="11"/>
      <c r="AO2634" s="1"/>
      <c r="AP2634" s="1"/>
      <c r="AQ2634" s="1"/>
      <c r="AR2634" s="1"/>
      <c r="AS2634" s="6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</row>
    <row r="2635" spans="1:55" x14ac:dyDescent="0.2">
      <c r="A2635" s="144">
        <f t="shared" ref="A2635:A2698" si="1411">(A2634+1)</f>
        <v>43424</v>
      </c>
      <c r="B2635" s="2">
        <f t="shared" si="1398"/>
        <v>181359.18656438362</v>
      </c>
      <c r="C2635" s="2">
        <f t="shared" ref="C2635:C2698" si="1412">TRUNC(IF(X2634&gt;0,VLOOKUP(A2634,$AN$12:$AO$131,2),C2634),8)</f>
        <v>118724.78266945</v>
      </c>
      <c r="D2635" s="68">
        <f>SUM(Y2635:Y$2921)</f>
        <v>32718.571343219999</v>
      </c>
      <c r="E2635" s="68">
        <f t="shared" si="1399"/>
        <v>86006.211326229997</v>
      </c>
      <c r="F2635" s="72">
        <f t="shared" si="1389"/>
        <v>5080.83</v>
      </c>
      <c r="G2635" s="3">
        <f>IF(N2635=1,VLOOKUP(A2634,[1]Plan1!$BG$69:$BI$188,3),G2634)</f>
        <v>5103.6899999999996</v>
      </c>
      <c r="H2635" s="11">
        <f t="shared" si="1390"/>
        <v>43345</v>
      </c>
      <c r="I2635" s="11">
        <f t="shared" si="1391"/>
        <v>43375</v>
      </c>
      <c r="J2635" s="26">
        <f t="shared" si="1400"/>
        <v>4.4992648838870775E-3</v>
      </c>
      <c r="K2635" s="11">
        <f t="shared" ref="K2635:K2698" si="1413">IF(DAY(A2635)=1,VLOOKUP(A2635,AR$137:AW$275,4),K2634)</f>
        <v>43437</v>
      </c>
      <c r="L2635" s="11">
        <f t="shared" si="1401"/>
        <v>43437</v>
      </c>
      <c r="M2635" s="1">
        <f t="shared" ref="M2635:M2698" si="1414">IF(L2635=L2634,M2634,NETWORKDAYS(L2634,L2635,$AN$137:$AN$327)-1)</f>
        <v>20</v>
      </c>
      <c r="N2635" s="1">
        <f t="shared" si="1386"/>
        <v>11</v>
      </c>
      <c r="O2635" s="2">
        <f t="shared" si="1402"/>
        <v>1.0024720899999999</v>
      </c>
      <c r="P2635" s="10">
        <f t="shared" si="1396"/>
        <v>1.0047997</v>
      </c>
      <c r="Q2635" s="10">
        <f t="shared" si="1392"/>
        <v>1.5225005513230652</v>
      </c>
      <c r="R2635" s="2">
        <f t="shared" si="1395"/>
        <v>1.5262643</v>
      </c>
      <c r="S2635" s="2">
        <f t="shared" si="1387"/>
        <v>1.5152279099999999</v>
      </c>
      <c r="T2635" s="2">
        <f t="shared" si="1403"/>
        <v>179895.10430943</v>
      </c>
      <c r="U2635" s="2">
        <f t="shared" si="1404"/>
        <v>16857.521131353129</v>
      </c>
      <c r="V2635" s="2">
        <f t="shared" si="1405"/>
        <v>45261.998599250503</v>
      </c>
      <c r="W2635" s="2">
        <f t="shared" si="1406"/>
        <v>180844.30240005362</v>
      </c>
      <c r="X2635" s="27">
        <f t="shared" si="1407"/>
        <v>0</v>
      </c>
      <c r="Y2635" s="2">
        <f t="shared" si="1388"/>
        <v>0</v>
      </c>
      <c r="Z2635" s="67">
        <f t="shared" si="1408"/>
        <v>0</v>
      </c>
      <c r="AA2635" s="2">
        <f t="shared" si="1384"/>
        <v>0</v>
      </c>
      <c r="AB2635" s="26">
        <f t="shared" ref="AB2635:AB2698" si="1415">(AB2634)</f>
        <v>6.7299999999999999E-2</v>
      </c>
      <c r="AC2635" s="27">
        <f t="shared" si="1397"/>
        <v>11</v>
      </c>
      <c r="AD2635" s="27">
        <v>252</v>
      </c>
      <c r="AE2635" s="10">
        <f t="shared" si="1393"/>
        <v>1.0028471130000001</v>
      </c>
      <c r="AF2635" s="2">
        <f t="shared" si="1385"/>
        <v>512.18169010999998</v>
      </c>
      <c r="AG2635" s="2">
        <f t="shared" si="1409"/>
        <v>514.88416432999998</v>
      </c>
      <c r="AH2635" s="3" t="str">
        <f t="shared" si="1410"/>
        <v>-</v>
      </c>
      <c r="AI2635" s="4" t="str">
        <f t="shared" si="1394"/>
        <v>A+J=</v>
      </c>
      <c r="AJ2635" s="11">
        <f t="shared" ref="AJ2635:AJ2698" si="1416">IF(X2634&gt;0,VLOOKUP(A2634,$AN$10:$AW$130,10),AJ2634)</f>
        <v>43439</v>
      </c>
      <c r="AK2635" s="11"/>
      <c r="AL2635" s="4"/>
      <c r="AM2635" s="1"/>
      <c r="AN2635" s="11"/>
      <c r="AO2635" s="1"/>
      <c r="AP2635" s="1"/>
      <c r="AQ2635" s="1"/>
      <c r="AR2635" s="1"/>
      <c r="AS2635" s="6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</row>
    <row r="2636" spans="1:55" x14ac:dyDescent="0.2">
      <c r="A2636" s="144">
        <f t="shared" si="1411"/>
        <v>43425</v>
      </c>
      <c r="B2636" s="2">
        <f t="shared" si="1398"/>
        <v>181435.62667976035</v>
      </c>
      <c r="C2636" s="2">
        <f t="shared" si="1412"/>
        <v>118724.78266945</v>
      </c>
      <c r="D2636" s="68">
        <f>SUM(Y2636:Y$2921)</f>
        <v>32718.571343219999</v>
      </c>
      <c r="E2636" s="68">
        <f t="shared" si="1399"/>
        <v>86006.211326229997</v>
      </c>
      <c r="F2636" s="72">
        <f t="shared" si="1389"/>
        <v>5080.83</v>
      </c>
      <c r="G2636" s="3">
        <f>IF(N2636=1,VLOOKUP(A2635,[1]Plan1!$BG$69:$BI$188,3),G2635)</f>
        <v>5103.6899999999996</v>
      </c>
      <c r="H2636" s="11">
        <f t="shared" si="1390"/>
        <v>43345</v>
      </c>
      <c r="I2636" s="11">
        <f t="shared" si="1391"/>
        <v>43375</v>
      </c>
      <c r="J2636" s="26">
        <f t="shared" si="1400"/>
        <v>4.4992648838870775E-3</v>
      </c>
      <c r="K2636" s="11">
        <f t="shared" si="1413"/>
        <v>43437</v>
      </c>
      <c r="L2636" s="11">
        <f t="shared" si="1401"/>
        <v>43437</v>
      </c>
      <c r="M2636" s="1">
        <f t="shared" si="1414"/>
        <v>20</v>
      </c>
      <c r="N2636" s="1">
        <f t="shared" si="1386"/>
        <v>12</v>
      </c>
      <c r="O2636" s="2">
        <f t="shared" si="1402"/>
        <v>1.00269713</v>
      </c>
      <c r="P2636" s="10">
        <f t="shared" si="1396"/>
        <v>1.0047997</v>
      </c>
      <c r="Q2636" s="10">
        <f t="shared" si="1392"/>
        <v>1.5225005513230652</v>
      </c>
      <c r="R2636" s="2">
        <f t="shared" si="1395"/>
        <v>1.52660693</v>
      </c>
      <c r="S2636" s="2">
        <f t="shared" si="1387"/>
        <v>1.5152279099999999</v>
      </c>
      <c r="T2636" s="2">
        <f t="shared" si="1403"/>
        <v>179895.10430943</v>
      </c>
      <c r="U2636" s="2">
        <f t="shared" si="1404"/>
        <v>16857.521131353129</v>
      </c>
      <c r="V2636" s="2">
        <f t="shared" si="1405"/>
        <v>45291.466907437207</v>
      </c>
      <c r="W2636" s="2">
        <f t="shared" si="1406"/>
        <v>180873.77070824034</v>
      </c>
      <c r="X2636" s="27">
        <f t="shared" si="1407"/>
        <v>0</v>
      </c>
      <c r="Y2636" s="2">
        <f t="shared" si="1388"/>
        <v>0</v>
      </c>
      <c r="Z2636" s="67">
        <f t="shared" si="1408"/>
        <v>0</v>
      </c>
      <c r="AA2636" s="2">
        <f t="shared" si="1384"/>
        <v>0</v>
      </c>
      <c r="AB2636" s="26">
        <f t="shared" si="1415"/>
        <v>6.7299999999999999E-2</v>
      </c>
      <c r="AC2636" s="27">
        <f t="shared" si="1397"/>
        <v>12</v>
      </c>
      <c r="AD2636" s="27">
        <v>252</v>
      </c>
      <c r="AE2636" s="10">
        <f t="shared" si="1393"/>
        <v>1.003106343</v>
      </c>
      <c r="AF2636" s="2">
        <f t="shared" si="1385"/>
        <v>558.81589799999995</v>
      </c>
      <c r="AG2636" s="2">
        <f t="shared" si="1409"/>
        <v>561.85597152000003</v>
      </c>
      <c r="AH2636" s="3" t="str">
        <f t="shared" si="1410"/>
        <v>-</v>
      </c>
      <c r="AI2636" s="4" t="str">
        <f t="shared" si="1394"/>
        <v>A+J=</v>
      </c>
      <c r="AJ2636" s="11">
        <f t="shared" si="1416"/>
        <v>43439</v>
      </c>
      <c r="AK2636" s="11"/>
      <c r="AL2636" s="4"/>
      <c r="AM2636" s="1"/>
      <c r="AN2636" s="11"/>
      <c r="AO2636" s="1"/>
      <c r="AP2636" s="1"/>
      <c r="AQ2636" s="1"/>
      <c r="AR2636" s="1"/>
      <c r="AS2636" s="6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</row>
    <row r="2637" spans="1:55" x14ac:dyDescent="0.2">
      <c r="A2637" s="144">
        <f t="shared" si="1411"/>
        <v>43426</v>
      </c>
      <c r="B2637" s="2">
        <f t="shared" si="1398"/>
        <v>181512.10023448183</v>
      </c>
      <c r="C2637" s="2">
        <f t="shared" si="1412"/>
        <v>118724.78266945</v>
      </c>
      <c r="D2637" s="68">
        <f>SUM(Y2637:Y$2921)</f>
        <v>32718.571343219999</v>
      </c>
      <c r="E2637" s="68">
        <f t="shared" si="1399"/>
        <v>86006.211326229997</v>
      </c>
      <c r="F2637" s="72">
        <f t="shared" si="1389"/>
        <v>5080.83</v>
      </c>
      <c r="G2637" s="3">
        <f>IF(N2637=1,VLOOKUP(A2636,[1]Plan1!$BG$69:$BI$188,3),G2636)</f>
        <v>5103.6899999999996</v>
      </c>
      <c r="H2637" s="11">
        <f t="shared" si="1390"/>
        <v>43345</v>
      </c>
      <c r="I2637" s="11">
        <f t="shared" si="1391"/>
        <v>43375</v>
      </c>
      <c r="J2637" s="26">
        <f t="shared" si="1400"/>
        <v>4.4992648838870775E-3</v>
      </c>
      <c r="K2637" s="11">
        <f t="shared" si="1413"/>
        <v>43437</v>
      </c>
      <c r="L2637" s="11">
        <f t="shared" si="1401"/>
        <v>43437</v>
      </c>
      <c r="M2637" s="1">
        <f t="shared" si="1414"/>
        <v>20</v>
      </c>
      <c r="N2637" s="1">
        <f t="shared" si="1386"/>
        <v>13</v>
      </c>
      <c r="O2637" s="2">
        <f t="shared" si="1402"/>
        <v>1.0029222200000001</v>
      </c>
      <c r="P2637" s="10">
        <f t="shared" si="1396"/>
        <v>1.0047997</v>
      </c>
      <c r="Q2637" s="10">
        <f t="shared" si="1392"/>
        <v>1.5225005513230652</v>
      </c>
      <c r="R2637" s="2">
        <f t="shared" si="1395"/>
        <v>1.5269496300000001</v>
      </c>
      <c r="S2637" s="2">
        <f t="shared" si="1387"/>
        <v>1.5152279099999999</v>
      </c>
      <c r="T2637" s="2">
        <f t="shared" si="1403"/>
        <v>179895.10430943</v>
      </c>
      <c r="U2637" s="2">
        <f t="shared" si="1404"/>
        <v>16857.521131353129</v>
      </c>
      <c r="V2637" s="2">
        <f t="shared" si="1405"/>
        <v>45320.941236058708</v>
      </c>
      <c r="W2637" s="2">
        <f t="shared" si="1406"/>
        <v>180903.24503686183</v>
      </c>
      <c r="X2637" s="27">
        <f t="shared" si="1407"/>
        <v>0</v>
      </c>
      <c r="Y2637" s="2">
        <f t="shared" si="1388"/>
        <v>0</v>
      </c>
      <c r="Z2637" s="67">
        <f t="shared" si="1408"/>
        <v>0</v>
      </c>
      <c r="AA2637" s="2">
        <f t="shared" si="1384"/>
        <v>0</v>
      </c>
      <c r="AB2637" s="26">
        <f t="shared" si="1415"/>
        <v>6.7299999999999999E-2</v>
      </c>
      <c r="AC2637" s="27">
        <f t="shared" si="1397"/>
        <v>13</v>
      </c>
      <c r="AD2637" s="27">
        <v>252</v>
      </c>
      <c r="AE2637" s="10">
        <f t="shared" si="1393"/>
        <v>1.0033656399999999</v>
      </c>
      <c r="AF2637" s="2">
        <f t="shared" si="1385"/>
        <v>605.46215886000005</v>
      </c>
      <c r="AG2637" s="2">
        <f t="shared" si="1409"/>
        <v>608.85519762000001</v>
      </c>
      <c r="AH2637" s="3" t="str">
        <f t="shared" si="1410"/>
        <v>-</v>
      </c>
      <c r="AI2637" s="4" t="str">
        <f t="shared" si="1394"/>
        <v>A+J=</v>
      </c>
      <c r="AJ2637" s="11">
        <f t="shared" si="1416"/>
        <v>43439</v>
      </c>
      <c r="AK2637" s="11"/>
      <c r="AL2637" s="4"/>
      <c r="AM2637" s="1"/>
      <c r="AN2637" s="11"/>
      <c r="AO2637" s="1"/>
      <c r="AP2637" s="1"/>
      <c r="AQ2637" s="1"/>
      <c r="AR2637" s="1"/>
      <c r="AS2637" s="6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</row>
    <row r="2638" spans="1:55" x14ac:dyDescent="0.2">
      <c r="A2638" s="144">
        <f t="shared" si="1411"/>
        <v>43427</v>
      </c>
      <c r="B2638" s="2">
        <f t="shared" si="1398"/>
        <v>181588.60723916811</v>
      </c>
      <c r="C2638" s="2">
        <f t="shared" si="1412"/>
        <v>118724.78266945</v>
      </c>
      <c r="D2638" s="68">
        <f>SUM(Y2638:Y$2921)</f>
        <v>32718.571343219999</v>
      </c>
      <c r="E2638" s="68">
        <f t="shared" si="1399"/>
        <v>86006.211326229997</v>
      </c>
      <c r="F2638" s="72">
        <f t="shared" si="1389"/>
        <v>5080.83</v>
      </c>
      <c r="G2638" s="3">
        <f>IF(N2638=1,VLOOKUP(A2637,[1]Plan1!$BG$69:$BI$188,3),G2637)</f>
        <v>5103.6899999999996</v>
      </c>
      <c r="H2638" s="11">
        <f t="shared" si="1390"/>
        <v>43345</v>
      </c>
      <c r="I2638" s="11">
        <f t="shared" si="1391"/>
        <v>43375</v>
      </c>
      <c r="J2638" s="26">
        <f t="shared" si="1400"/>
        <v>4.4992648838870775E-3</v>
      </c>
      <c r="K2638" s="11">
        <f t="shared" si="1413"/>
        <v>43437</v>
      </c>
      <c r="L2638" s="11">
        <f t="shared" si="1401"/>
        <v>43437</v>
      </c>
      <c r="M2638" s="1">
        <f t="shared" si="1414"/>
        <v>20</v>
      </c>
      <c r="N2638" s="1">
        <f t="shared" si="1386"/>
        <v>14</v>
      </c>
      <c r="O2638" s="2">
        <f t="shared" si="1402"/>
        <v>1.00314736</v>
      </c>
      <c r="P2638" s="10">
        <f t="shared" si="1396"/>
        <v>1.0047997</v>
      </c>
      <c r="Q2638" s="10">
        <f t="shared" si="1392"/>
        <v>1.5225005513230652</v>
      </c>
      <c r="R2638" s="2">
        <f t="shared" si="1395"/>
        <v>1.5272924000000001</v>
      </c>
      <c r="S2638" s="2">
        <f t="shared" si="1387"/>
        <v>1.5152279099999999</v>
      </c>
      <c r="T2638" s="2">
        <f t="shared" si="1403"/>
        <v>179895.10430943</v>
      </c>
      <c r="U2638" s="2">
        <f t="shared" si="1404"/>
        <v>16857.521131353129</v>
      </c>
      <c r="V2638" s="2">
        <f t="shared" si="1405"/>
        <v>45350.421585115007</v>
      </c>
      <c r="W2638" s="2">
        <f t="shared" si="1406"/>
        <v>180932.72538591811</v>
      </c>
      <c r="X2638" s="27">
        <f t="shared" si="1407"/>
        <v>0</v>
      </c>
      <c r="Y2638" s="2">
        <f t="shared" si="1388"/>
        <v>0</v>
      </c>
      <c r="Z2638" s="67">
        <f t="shared" si="1408"/>
        <v>0</v>
      </c>
      <c r="AA2638" s="2">
        <f t="shared" si="1384"/>
        <v>0</v>
      </c>
      <c r="AB2638" s="26">
        <f t="shared" si="1415"/>
        <v>6.7299999999999999E-2</v>
      </c>
      <c r="AC2638" s="27">
        <f t="shared" si="1397"/>
        <v>14</v>
      </c>
      <c r="AD2638" s="27">
        <v>252</v>
      </c>
      <c r="AE2638" s="10">
        <f t="shared" si="1393"/>
        <v>1.0036250040000001</v>
      </c>
      <c r="AF2638" s="2">
        <f t="shared" si="1385"/>
        <v>652.12047270000005</v>
      </c>
      <c r="AG2638" s="2">
        <f t="shared" si="1409"/>
        <v>655.88185324999995</v>
      </c>
      <c r="AH2638" s="3" t="str">
        <f t="shared" si="1410"/>
        <v>-</v>
      </c>
      <c r="AI2638" s="4" t="str">
        <f t="shared" si="1394"/>
        <v>A+J=</v>
      </c>
      <c r="AJ2638" s="11">
        <f t="shared" si="1416"/>
        <v>43439</v>
      </c>
      <c r="AK2638" s="11"/>
      <c r="AL2638" s="4"/>
      <c r="AM2638" s="1"/>
      <c r="AN2638" s="11"/>
      <c r="AO2638" s="1"/>
      <c r="AP2638" s="1"/>
      <c r="AQ2638" s="1"/>
      <c r="AR2638" s="1"/>
      <c r="AS2638" s="6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</row>
    <row r="2639" spans="1:55" x14ac:dyDescent="0.2">
      <c r="A2639" s="144">
        <f t="shared" si="1411"/>
        <v>43428</v>
      </c>
      <c r="B2639" s="2">
        <f t="shared" si="1398"/>
        <v>181665.14943123341</v>
      </c>
      <c r="C2639" s="2">
        <f t="shared" si="1412"/>
        <v>118724.78266945</v>
      </c>
      <c r="D2639" s="68">
        <f>SUM(Y2639:Y$2921)</f>
        <v>32718.571343219999</v>
      </c>
      <c r="E2639" s="68">
        <f t="shared" si="1399"/>
        <v>86006.211326229997</v>
      </c>
      <c r="F2639" s="72">
        <f t="shared" si="1389"/>
        <v>5080.83</v>
      </c>
      <c r="G2639" s="3">
        <f>IF(N2639=1,VLOOKUP(A2638,[1]Plan1!$BG$69:$BI$188,3),G2638)</f>
        <v>5103.6899999999996</v>
      </c>
      <c r="H2639" s="11">
        <f t="shared" si="1390"/>
        <v>43345</v>
      </c>
      <c r="I2639" s="11">
        <f t="shared" si="1391"/>
        <v>43375</v>
      </c>
      <c r="J2639" s="26">
        <f t="shared" si="1400"/>
        <v>4.4992648838870775E-3</v>
      </c>
      <c r="K2639" s="11">
        <f t="shared" si="1413"/>
        <v>43437</v>
      </c>
      <c r="L2639" s="11">
        <f t="shared" si="1401"/>
        <v>43437</v>
      </c>
      <c r="M2639" s="1">
        <f t="shared" si="1414"/>
        <v>20</v>
      </c>
      <c r="N2639" s="1">
        <f t="shared" si="1386"/>
        <v>15</v>
      </c>
      <c r="O2639" s="2">
        <f t="shared" si="1402"/>
        <v>1.0033725499999999</v>
      </c>
      <c r="P2639" s="10">
        <f t="shared" si="1396"/>
        <v>1.0047997</v>
      </c>
      <c r="Q2639" s="10">
        <f t="shared" si="1392"/>
        <v>1.5225005513230652</v>
      </c>
      <c r="R2639" s="2">
        <f t="shared" si="1395"/>
        <v>1.5276352600000001</v>
      </c>
      <c r="S2639" s="2">
        <f t="shared" si="1387"/>
        <v>1.5152279099999999</v>
      </c>
      <c r="T2639" s="2">
        <f t="shared" si="1403"/>
        <v>179895.10430943</v>
      </c>
      <c r="U2639" s="2">
        <f t="shared" si="1404"/>
        <v>16857.521131353129</v>
      </c>
      <c r="V2639" s="2">
        <f t="shared" si="1405"/>
        <v>45379.909674730312</v>
      </c>
      <c r="W2639" s="2">
        <f t="shared" si="1406"/>
        <v>180962.21347553341</v>
      </c>
      <c r="X2639" s="27">
        <f t="shared" si="1407"/>
        <v>0</v>
      </c>
      <c r="Y2639" s="2">
        <f t="shared" si="1388"/>
        <v>0</v>
      </c>
      <c r="Z2639" s="67">
        <f t="shared" si="1408"/>
        <v>0</v>
      </c>
      <c r="AA2639" s="2">
        <f t="shared" si="1384"/>
        <v>0</v>
      </c>
      <c r="AB2639" s="26">
        <f t="shared" si="1415"/>
        <v>6.7299999999999999E-2</v>
      </c>
      <c r="AC2639" s="27">
        <f t="shared" si="1397"/>
        <v>15</v>
      </c>
      <c r="AD2639" s="27">
        <v>252</v>
      </c>
      <c r="AE2639" s="10">
        <f t="shared" si="1393"/>
        <v>1.003884435</v>
      </c>
      <c r="AF2639" s="2">
        <f t="shared" si="1385"/>
        <v>698.79083949999995</v>
      </c>
      <c r="AG2639" s="2">
        <f t="shared" si="1409"/>
        <v>702.93595570000002</v>
      </c>
      <c r="AH2639" s="3" t="str">
        <f t="shared" si="1410"/>
        <v>-</v>
      </c>
      <c r="AI2639" s="4" t="str">
        <f t="shared" si="1394"/>
        <v>A+J=</v>
      </c>
      <c r="AJ2639" s="11">
        <f t="shared" si="1416"/>
        <v>43439</v>
      </c>
      <c r="AK2639" s="11"/>
      <c r="AL2639" s="4"/>
      <c r="AM2639" s="1"/>
      <c r="AN2639" s="11"/>
      <c r="AO2639" s="1"/>
      <c r="AP2639" s="1"/>
      <c r="AQ2639" s="1"/>
      <c r="AR2639" s="1"/>
      <c r="AS2639" s="6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</row>
    <row r="2640" spans="1:55" x14ac:dyDescent="0.2">
      <c r="A2640" s="144">
        <f t="shared" si="1411"/>
        <v>43429</v>
      </c>
      <c r="B2640" s="2">
        <f t="shared" si="1398"/>
        <v>181665.14943123341</v>
      </c>
      <c r="C2640" s="2">
        <f t="shared" si="1412"/>
        <v>118724.78266945</v>
      </c>
      <c r="D2640" s="68">
        <f>SUM(Y2640:Y$2921)</f>
        <v>32718.571343219999</v>
      </c>
      <c r="E2640" s="68">
        <f t="shared" si="1399"/>
        <v>86006.211326229997</v>
      </c>
      <c r="F2640" s="72">
        <f t="shared" si="1389"/>
        <v>5080.83</v>
      </c>
      <c r="G2640" s="3">
        <f>IF(N2640=1,VLOOKUP(A2639,[1]Plan1!$BG$69:$BI$188,3),G2639)</f>
        <v>5103.6899999999996</v>
      </c>
      <c r="H2640" s="11">
        <f t="shared" si="1390"/>
        <v>43345</v>
      </c>
      <c r="I2640" s="11">
        <f t="shared" si="1391"/>
        <v>43375</v>
      </c>
      <c r="J2640" s="26">
        <f t="shared" si="1400"/>
        <v>4.4992648838870775E-3</v>
      </c>
      <c r="K2640" s="11">
        <f t="shared" si="1413"/>
        <v>43437</v>
      </c>
      <c r="L2640" s="11">
        <f t="shared" si="1401"/>
        <v>43437</v>
      </c>
      <c r="M2640" s="1">
        <f t="shared" si="1414"/>
        <v>20</v>
      </c>
      <c r="N2640" s="1">
        <f t="shared" si="1386"/>
        <v>15</v>
      </c>
      <c r="O2640" s="2">
        <f t="shared" si="1402"/>
        <v>1.0033725499999999</v>
      </c>
      <c r="P2640" s="10">
        <f t="shared" si="1396"/>
        <v>1.0047997</v>
      </c>
      <c r="Q2640" s="10">
        <f t="shared" si="1392"/>
        <v>1.5225005513230652</v>
      </c>
      <c r="R2640" s="2">
        <f t="shared" si="1395"/>
        <v>1.5276352600000001</v>
      </c>
      <c r="S2640" s="2">
        <f t="shared" si="1387"/>
        <v>1.5152279099999999</v>
      </c>
      <c r="T2640" s="2">
        <f t="shared" si="1403"/>
        <v>179895.10430943</v>
      </c>
      <c r="U2640" s="2">
        <f t="shared" si="1404"/>
        <v>16857.521131353129</v>
      </c>
      <c r="V2640" s="2">
        <f t="shared" si="1405"/>
        <v>45379.909674730312</v>
      </c>
      <c r="W2640" s="2">
        <f t="shared" si="1406"/>
        <v>180962.21347553341</v>
      </c>
      <c r="X2640" s="27">
        <f t="shared" si="1407"/>
        <v>0</v>
      </c>
      <c r="Y2640" s="2">
        <f t="shared" si="1388"/>
        <v>0</v>
      </c>
      <c r="Z2640" s="67">
        <f t="shared" si="1408"/>
        <v>0</v>
      </c>
      <c r="AA2640" s="2">
        <f t="shared" si="1384"/>
        <v>0</v>
      </c>
      <c r="AB2640" s="26">
        <f t="shared" si="1415"/>
        <v>6.7299999999999999E-2</v>
      </c>
      <c r="AC2640" s="27">
        <f t="shared" si="1397"/>
        <v>15</v>
      </c>
      <c r="AD2640" s="27">
        <v>252</v>
      </c>
      <c r="AE2640" s="10">
        <f t="shared" si="1393"/>
        <v>1.003884435</v>
      </c>
      <c r="AF2640" s="2">
        <f t="shared" si="1385"/>
        <v>698.79083949999995</v>
      </c>
      <c r="AG2640" s="2">
        <f t="shared" si="1409"/>
        <v>702.93595570000002</v>
      </c>
      <c r="AH2640" s="3" t="str">
        <f t="shared" si="1410"/>
        <v>-</v>
      </c>
      <c r="AI2640" s="4" t="str">
        <f t="shared" si="1394"/>
        <v>A+J=</v>
      </c>
      <c r="AJ2640" s="11">
        <f t="shared" si="1416"/>
        <v>43439</v>
      </c>
      <c r="AK2640" s="11"/>
      <c r="AL2640" s="4"/>
      <c r="AM2640" s="1"/>
      <c r="AN2640" s="11"/>
      <c r="AO2640" s="1"/>
      <c r="AP2640" s="1"/>
      <c r="AQ2640" s="1"/>
      <c r="AR2640" s="1"/>
      <c r="AS2640" s="6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</row>
    <row r="2641" spans="1:55" x14ac:dyDescent="0.2">
      <c r="A2641" s="144">
        <f t="shared" si="1411"/>
        <v>43430</v>
      </c>
      <c r="B2641" s="2">
        <f t="shared" si="1398"/>
        <v>181665.14943123341</v>
      </c>
      <c r="C2641" s="2">
        <f t="shared" si="1412"/>
        <v>118724.78266945</v>
      </c>
      <c r="D2641" s="68">
        <f>SUM(Y2641:Y$2921)</f>
        <v>32718.571343219999</v>
      </c>
      <c r="E2641" s="68">
        <f t="shared" si="1399"/>
        <v>86006.211326229997</v>
      </c>
      <c r="F2641" s="72">
        <f t="shared" si="1389"/>
        <v>5080.83</v>
      </c>
      <c r="G2641" s="3">
        <f>IF(N2641=1,VLOOKUP(A2640,[1]Plan1!$BG$69:$BI$188,3),G2640)</f>
        <v>5103.6899999999996</v>
      </c>
      <c r="H2641" s="11">
        <f t="shared" si="1390"/>
        <v>43345</v>
      </c>
      <c r="I2641" s="11">
        <f t="shared" si="1391"/>
        <v>43375</v>
      </c>
      <c r="J2641" s="26">
        <f t="shared" si="1400"/>
        <v>4.4992648838870775E-3</v>
      </c>
      <c r="K2641" s="11">
        <f t="shared" si="1413"/>
        <v>43437</v>
      </c>
      <c r="L2641" s="11">
        <f t="shared" si="1401"/>
        <v>43437</v>
      </c>
      <c r="M2641" s="1">
        <f t="shared" si="1414"/>
        <v>20</v>
      </c>
      <c r="N2641" s="1">
        <f t="shared" si="1386"/>
        <v>15</v>
      </c>
      <c r="O2641" s="2">
        <f t="shared" si="1402"/>
        <v>1.0033725499999999</v>
      </c>
      <c r="P2641" s="10">
        <f t="shared" si="1396"/>
        <v>1.0047997</v>
      </c>
      <c r="Q2641" s="10">
        <f t="shared" si="1392"/>
        <v>1.5225005513230652</v>
      </c>
      <c r="R2641" s="2">
        <f t="shared" si="1395"/>
        <v>1.5276352600000001</v>
      </c>
      <c r="S2641" s="2">
        <f t="shared" si="1387"/>
        <v>1.5152279099999999</v>
      </c>
      <c r="T2641" s="2">
        <f t="shared" si="1403"/>
        <v>179895.10430943</v>
      </c>
      <c r="U2641" s="2">
        <f t="shared" si="1404"/>
        <v>16857.521131353129</v>
      </c>
      <c r="V2641" s="2">
        <f t="shared" si="1405"/>
        <v>45379.909674730312</v>
      </c>
      <c r="W2641" s="2">
        <f t="shared" si="1406"/>
        <v>180962.21347553341</v>
      </c>
      <c r="X2641" s="27">
        <f t="shared" si="1407"/>
        <v>0</v>
      </c>
      <c r="Y2641" s="2">
        <f t="shared" si="1388"/>
        <v>0</v>
      </c>
      <c r="Z2641" s="67">
        <f t="shared" si="1408"/>
        <v>0</v>
      </c>
      <c r="AA2641" s="2">
        <f t="shared" si="1384"/>
        <v>0</v>
      </c>
      <c r="AB2641" s="26">
        <f t="shared" si="1415"/>
        <v>6.7299999999999999E-2</v>
      </c>
      <c r="AC2641" s="27">
        <f t="shared" si="1397"/>
        <v>15</v>
      </c>
      <c r="AD2641" s="27">
        <v>252</v>
      </c>
      <c r="AE2641" s="10">
        <f t="shared" si="1393"/>
        <v>1.003884435</v>
      </c>
      <c r="AF2641" s="2">
        <f t="shared" si="1385"/>
        <v>698.79083949999995</v>
      </c>
      <c r="AG2641" s="2">
        <f t="shared" si="1409"/>
        <v>702.93595570000002</v>
      </c>
      <c r="AH2641" s="3" t="str">
        <f t="shared" si="1410"/>
        <v>-</v>
      </c>
      <c r="AI2641" s="4" t="str">
        <f t="shared" si="1394"/>
        <v>A+J=</v>
      </c>
      <c r="AJ2641" s="11">
        <f t="shared" si="1416"/>
        <v>43439</v>
      </c>
      <c r="AK2641" s="11"/>
      <c r="AL2641" s="4"/>
      <c r="AM2641" s="1"/>
      <c r="AN2641" s="11"/>
      <c r="AO2641" s="1"/>
      <c r="AP2641" s="1"/>
      <c r="AQ2641" s="1"/>
      <c r="AR2641" s="1"/>
      <c r="AS2641" s="6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</row>
    <row r="2642" spans="1:55" x14ac:dyDescent="0.2">
      <c r="A2642" s="144">
        <f t="shared" si="1411"/>
        <v>43431</v>
      </c>
      <c r="B2642" s="2">
        <f t="shared" si="1398"/>
        <v>181741.72441273142</v>
      </c>
      <c r="C2642" s="2">
        <f t="shared" si="1412"/>
        <v>118724.78266945</v>
      </c>
      <c r="D2642" s="68">
        <f>SUM(Y2642:Y$2921)</f>
        <v>32718.571343219999</v>
      </c>
      <c r="E2642" s="68">
        <f t="shared" si="1399"/>
        <v>86006.211326229997</v>
      </c>
      <c r="F2642" s="72">
        <f t="shared" si="1389"/>
        <v>5080.83</v>
      </c>
      <c r="G2642" s="3">
        <f>IF(N2642=1,VLOOKUP(A2641,[1]Plan1!$BG$69:$BI$188,3),G2641)</f>
        <v>5103.6899999999996</v>
      </c>
      <c r="H2642" s="11">
        <f t="shared" si="1390"/>
        <v>43345</v>
      </c>
      <c r="I2642" s="11">
        <f t="shared" si="1391"/>
        <v>43375</v>
      </c>
      <c r="J2642" s="26">
        <f t="shared" si="1400"/>
        <v>4.4992648838870775E-3</v>
      </c>
      <c r="K2642" s="11">
        <f t="shared" si="1413"/>
        <v>43437</v>
      </c>
      <c r="L2642" s="11">
        <f t="shared" si="1401"/>
        <v>43437</v>
      </c>
      <c r="M2642" s="1">
        <f t="shared" si="1414"/>
        <v>20</v>
      </c>
      <c r="N2642" s="1">
        <f t="shared" si="1386"/>
        <v>16</v>
      </c>
      <c r="O2642" s="2">
        <f t="shared" si="1402"/>
        <v>1.0035977899999999</v>
      </c>
      <c r="P2642" s="10">
        <f t="shared" si="1396"/>
        <v>1.0047997</v>
      </c>
      <c r="Q2642" s="10">
        <f t="shared" si="1392"/>
        <v>1.5225005513230652</v>
      </c>
      <c r="R2642" s="2">
        <f t="shared" si="1395"/>
        <v>1.5279781800000001</v>
      </c>
      <c r="S2642" s="2">
        <f t="shared" si="1387"/>
        <v>1.5152279099999999</v>
      </c>
      <c r="T2642" s="2">
        <f t="shared" si="1403"/>
        <v>179895.10430943</v>
      </c>
      <c r="U2642" s="2">
        <f t="shared" si="1404"/>
        <v>16857.521131353129</v>
      </c>
      <c r="V2642" s="2">
        <f t="shared" si="1405"/>
        <v>45409.402924718306</v>
      </c>
      <c r="W2642" s="2">
        <f t="shared" si="1406"/>
        <v>180991.70672552142</v>
      </c>
      <c r="X2642" s="27">
        <f t="shared" si="1407"/>
        <v>0</v>
      </c>
      <c r="Y2642" s="2">
        <f t="shared" si="1388"/>
        <v>0</v>
      </c>
      <c r="Z2642" s="67">
        <f t="shared" si="1408"/>
        <v>0</v>
      </c>
      <c r="AA2642" s="2">
        <f t="shared" si="1384"/>
        <v>0</v>
      </c>
      <c r="AB2642" s="26">
        <f t="shared" si="1415"/>
        <v>6.7299999999999999E-2</v>
      </c>
      <c r="AC2642" s="27">
        <f t="shared" si="1397"/>
        <v>16</v>
      </c>
      <c r="AD2642" s="27">
        <v>252</v>
      </c>
      <c r="AE2642" s="10">
        <f t="shared" si="1393"/>
        <v>1.004143934</v>
      </c>
      <c r="AF2642" s="2">
        <f t="shared" si="1385"/>
        <v>745.47343918000001</v>
      </c>
      <c r="AG2642" s="2">
        <f t="shared" si="1409"/>
        <v>750.01768720999996</v>
      </c>
      <c r="AH2642" s="3" t="str">
        <f t="shared" si="1410"/>
        <v>-</v>
      </c>
      <c r="AI2642" s="4" t="str">
        <f t="shared" si="1394"/>
        <v>A+J=</v>
      </c>
      <c r="AJ2642" s="11">
        <f t="shared" si="1416"/>
        <v>43439</v>
      </c>
      <c r="AK2642" s="11"/>
      <c r="AL2642" s="4"/>
      <c r="AM2642" s="1"/>
      <c r="AN2642" s="11"/>
      <c r="AO2642" s="1"/>
      <c r="AP2642" s="1"/>
      <c r="AQ2642" s="1"/>
      <c r="AR2642" s="1"/>
      <c r="AS2642" s="6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</row>
    <row r="2643" spans="1:55" x14ac:dyDescent="0.2">
      <c r="A2643" s="144">
        <f t="shared" si="1411"/>
        <v>43432</v>
      </c>
      <c r="B2643" s="2">
        <f t="shared" si="1398"/>
        <v>181818.33442321842</v>
      </c>
      <c r="C2643" s="2">
        <f t="shared" si="1412"/>
        <v>118724.78266945</v>
      </c>
      <c r="D2643" s="68">
        <f>SUM(Y2643:Y$2921)</f>
        <v>32718.571343219999</v>
      </c>
      <c r="E2643" s="68">
        <f t="shared" si="1399"/>
        <v>86006.211326229997</v>
      </c>
      <c r="F2643" s="72">
        <f t="shared" si="1389"/>
        <v>5080.83</v>
      </c>
      <c r="G2643" s="3">
        <f>IF(N2643=1,VLOOKUP(A2642,[1]Plan1!$BG$69:$BI$188,3),G2642)</f>
        <v>5103.6899999999996</v>
      </c>
      <c r="H2643" s="11">
        <f t="shared" si="1390"/>
        <v>43345</v>
      </c>
      <c r="I2643" s="11">
        <f t="shared" si="1391"/>
        <v>43375</v>
      </c>
      <c r="J2643" s="26">
        <f t="shared" si="1400"/>
        <v>4.4992648838870775E-3</v>
      </c>
      <c r="K2643" s="11">
        <f t="shared" si="1413"/>
        <v>43437</v>
      </c>
      <c r="L2643" s="11">
        <f t="shared" si="1401"/>
        <v>43437</v>
      </c>
      <c r="M2643" s="1">
        <f t="shared" si="1414"/>
        <v>20</v>
      </c>
      <c r="N2643" s="1">
        <f t="shared" si="1386"/>
        <v>17</v>
      </c>
      <c r="O2643" s="2">
        <f t="shared" si="1402"/>
        <v>1.0038230800000001</v>
      </c>
      <c r="P2643" s="10">
        <f t="shared" si="1396"/>
        <v>1.0047997</v>
      </c>
      <c r="Q2643" s="10">
        <f t="shared" si="1392"/>
        <v>1.5225005513230652</v>
      </c>
      <c r="R2643" s="2">
        <f t="shared" si="1395"/>
        <v>1.52832119</v>
      </c>
      <c r="S2643" s="2">
        <f t="shared" si="1387"/>
        <v>1.5152279099999999</v>
      </c>
      <c r="T2643" s="2">
        <f t="shared" si="1403"/>
        <v>179895.10430943</v>
      </c>
      <c r="U2643" s="2">
        <f t="shared" si="1404"/>
        <v>16857.521131353129</v>
      </c>
      <c r="V2643" s="2">
        <f t="shared" si="1405"/>
        <v>45438.903915265313</v>
      </c>
      <c r="W2643" s="2">
        <f t="shared" si="1406"/>
        <v>181021.20771606843</v>
      </c>
      <c r="X2643" s="27">
        <f t="shared" si="1407"/>
        <v>0</v>
      </c>
      <c r="Y2643" s="2">
        <f t="shared" si="1388"/>
        <v>0</v>
      </c>
      <c r="Z2643" s="67">
        <f t="shared" si="1408"/>
        <v>0</v>
      </c>
      <c r="AA2643" s="2">
        <f t="shared" si="1384"/>
        <v>0</v>
      </c>
      <c r="AB2643" s="26">
        <f t="shared" si="1415"/>
        <v>6.7299999999999999E-2</v>
      </c>
      <c r="AC2643" s="27">
        <f t="shared" si="1397"/>
        <v>17</v>
      </c>
      <c r="AD2643" s="27">
        <v>252</v>
      </c>
      <c r="AE2643" s="10">
        <f t="shared" si="1393"/>
        <v>1.0044034989999999</v>
      </c>
      <c r="AF2643" s="2">
        <f t="shared" si="1385"/>
        <v>792.16791192999995</v>
      </c>
      <c r="AG2643" s="2">
        <f t="shared" si="1409"/>
        <v>797.12670715000002</v>
      </c>
      <c r="AH2643" s="3" t="str">
        <f t="shared" si="1410"/>
        <v>-</v>
      </c>
      <c r="AI2643" s="4" t="str">
        <f t="shared" si="1394"/>
        <v>A+J=</v>
      </c>
      <c r="AJ2643" s="11">
        <f t="shared" si="1416"/>
        <v>43439</v>
      </c>
      <c r="AK2643" s="11"/>
      <c r="AL2643" s="4"/>
      <c r="AM2643" s="1"/>
      <c r="AN2643" s="11"/>
      <c r="AO2643" s="1"/>
      <c r="AP2643" s="1"/>
      <c r="AQ2643" s="1"/>
      <c r="AR2643" s="1"/>
      <c r="AS2643" s="6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</row>
    <row r="2644" spans="1:55" x14ac:dyDescent="0.2">
      <c r="A2644" s="144">
        <f t="shared" si="1411"/>
        <v>43433</v>
      </c>
      <c r="B2644" s="2">
        <f t="shared" si="1398"/>
        <v>181894.97792746022</v>
      </c>
      <c r="C2644" s="2">
        <f t="shared" si="1412"/>
        <v>118724.78266945</v>
      </c>
      <c r="D2644" s="68">
        <f>SUM(Y2644:Y$2921)</f>
        <v>32718.571343219999</v>
      </c>
      <c r="E2644" s="68">
        <f t="shared" si="1399"/>
        <v>86006.211326229997</v>
      </c>
      <c r="F2644" s="72">
        <f t="shared" si="1389"/>
        <v>5080.83</v>
      </c>
      <c r="G2644" s="3">
        <f>IF(N2644=1,VLOOKUP(A2643,[1]Plan1!$BG$69:$BI$188,3),G2643)</f>
        <v>5103.6899999999996</v>
      </c>
      <c r="H2644" s="11">
        <f t="shared" si="1390"/>
        <v>43345</v>
      </c>
      <c r="I2644" s="11">
        <f t="shared" si="1391"/>
        <v>43375</v>
      </c>
      <c r="J2644" s="26">
        <f t="shared" si="1400"/>
        <v>4.4992648838870775E-3</v>
      </c>
      <c r="K2644" s="11">
        <f t="shared" si="1413"/>
        <v>43437</v>
      </c>
      <c r="L2644" s="11">
        <f t="shared" si="1401"/>
        <v>43437</v>
      </c>
      <c r="M2644" s="1">
        <f t="shared" si="1414"/>
        <v>20</v>
      </c>
      <c r="N2644" s="1">
        <f t="shared" si="1386"/>
        <v>18</v>
      </c>
      <c r="O2644" s="2">
        <f t="shared" si="1402"/>
        <v>1.0040484199999999</v>
      </c>
      <c r="P2644" s="10">
        <f t="shared" si="1396"/>
        <v>1.0047997</v>
      </c>
      <c r="Q2644" s="10">
        <f t="shared" si="1392"/>
        <v>1.5225005513230652</v>
      </c>
      <c r="R2644" s="2">
        <f t="shared" si="1395"/>
        <v>1.5286642699999999</v>
      </c>
      <c r="S2644" s="2">
        <f t="shared" si="1387"/>
        <v>1.5152279099999999</v>
      </c>
      <c r="T2644" s="2">
        <f t="shared" si="1403"/>
        <v>179895.10430943</v>
      </c>
      <c r="U2644" s="2">
        <f t="shared" si="1404"/>
        <v>16857.521131353129</v>
      </c>
      <c r="V2644" s="2">
        <f t="shared" si="1405"/>
        <v>45468.41092624711</v>
      </c>
      <c r="W2644" s="2">
        <f t="shared" si="1406"/>
        <v>181050.71472705022</v>
      </c>
      <c r="X2644" s="27">
        <f t="shared" si="1407"/>
        <v>0</v>
      </c>
      <c r="Y2644" s="2">
        <f t="shared" si="1388"/>
        <v>0</v>
      </c>
      <c r="Z2644" s="67">
        <f t="shared" si="1408"/>
        <v>0</v>
      </c>
      <c r="AA2644" s="2">
        <f t="shared" si="1384"/>
        <v>0</v>
      </c>
      <c r="AB2644" s="26">
        <f t="shared" si="1415"/>
        <v>6.7299999999999999E-2</v>
      </c>
      <c r="AC2644" s="27">
        <f t="shared" si="1397"/>
        <v>18</v>
      </c>
      <c r="AD2644" s="27">
        <v>252</v>
      </c>
      <c r="AE2644" s="10">
        <f t="shared" si="1393"/>
        <v>1.004663131</v>
      </c>
      <c r="AF2644" s="2">
        <f t="shared" si="1385"/>
        <v>838.87443765</v>
      </c>
      <c r="AG2644" s="2">
        <f t="shared" si="1409"/>
        <v>844.26320040999997</v>
      </c>
      <c r="AH2644" s="3" t="str">
        <f t="shared" si="1410"/>
        <v>-</v>
      </c>
      <c r="AI2644" s="4" t="str">
        <f t="shared" si="1394"/>
        <v>A+J=</v>
      </c>
      <c r="AJ2644" s="11">
        <f t="shared" si="1416"/>
        <v>43439</v>
      </c>
      <c r="AK2644" s="11"/>
      <c r="AL2644" s="4"/>
      <c r="AM2644" s="1"/>
      <c r="AN2644" s="11"/>
      <c r="AO2644" s="1"/>
      <c r="AP2644" s="1"/>
      <c r="AQ2644" s="1"/>
      <c r="AR2644" s="1"/>
      <c r="AS2644" s="6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</row>
    <row r="2645" spans="1:55" x14ac:dyDescent="0.2">
      <c r="A2645" s="144">
        <f t="shared" si="1411"/>
        <v>43434</v>
      </c>
      <c r="B2645" s="2">
        <f t="shared" si="1398"/>
        <v>181971.65684575107</v>
      </c>
      <c r="C2645" s="2">
        <f t="shared" si="1412"/>
        <v>118724.78266945</v>
      </c>
      <c r="D2645" s="68">
        <f>SUM(Y2645:Y$2921)</f>
        <v>32718.571343219999</v>
      </c>
      <c r="E2645" s="68">
        <f t="shared" si="1399"/>
        <v>86006.211326229997</v>
      </c>
      <c r="F2645" s="72">
        <f t="shared" si="1389"/>
        <v>5080.83</v>
      </c>
      <c r="G2645" s="3">
        <f>IF(N2645=1,VLOOKUP(A2644,[1]Plan1!$BG$69:$BI$188,3),G2644)</f>
        <v>5103.6899999999996</v>
      </c>
      <c r="H2645" s="11">
        <f t="shared" si="1390"/>
        <v>43345</v>
      </c>
      <c r="I2645" s="11">
        <f t="shared" si="1391"/>
        <v>43375</v>
      </c>
      <c r="J2645" s="26">
        <f t="shared" si="1400"/>
        <v>4.4992648838870775E-3</v>
      </c>
      <c r="K2645" s="11">
        <f t="shared" si="1413"/>
        <v>43437</v>
      </c>
      <c r="L2645" s="11">
        <f t="shared" si="1401"/>
        <v>43437</v>
      </c>
      <c r="M2645" s="1">
        <f t="shared" si="1414"/>
        <v>20</v>
      </c>
      <c r="N2645" s="1">
        <f t="shared" si="1386"/>
        <v>19</v>
      </c>
      <c r="O2645" s="2">
        <f t="shared" si="1402"/>
        <v>1.0042738200000001</v>
      </c>
      <c r="P2645" s="10">
        <f t="shared" si="1396"/>
        <v>1.0047997</v>
      </c>
      <c r="Q2645" s="10">
        <f t="shared" si="1392"/>
        <v>1.5225005513230652</v>
      </c>
      <c r="R2645" s="2">
        <f t="shared" si="1395"/>
        <v>1.52900744</v>
      </c>
      <c r="S2645" s="2">
        <f t="shared" si="1387"/>
        <v>1.5152279099999999</v>
      </c>
      <c r="T2645" s="2">
        <f t="shared" si="1403"/>
        <v>179895.10430943</v>
      </c>
      <c r="U2645" s="2">
        <f t="shared" si="1404"/>
        <v>16857.521131353129</v>
      </c>
      <c r="V2645" s="2">
        <f t="shared" si="1405"/>
        <v>45497.925677787935</v>
      </c>
      <c r="W2645" s="2">
        <f t="shared" si="1406"/>
        <v>181080.22947859106</v>
      </c>
      <c r="X2645" s="27">
        <f t="shared" si="1407"/>
        <v>0</v>
      </c>
      <c r="Y2645" s="2">
        <f t="shared" si="1388"/>
        <v>0</v>
      </c>
      <c r="Z2645" s="67">
        <f t="shared" si="1408"/>
        <v>0</v>
      </c>
      <c r="AA2645" s="2">
        <f t="shared" si="1384"/>
        <v>0</v>
      </c>
      <c r="AB2645" s="26">
        <f t="shared" si="1415"/>
        <v>6.7299999999999999E-2</v>
      </c>
      <c r="AC2645" s="27">
        <f t="shared" si="1397"/>
        <v>19</v>
      </c>
      <c r="AD2645" s="27">
        <v>252</v>
      </c>
      <c r="AE2645" s="10">
        <f t="shared" si="1393"/>
        <v>1.004922831</v>
      </c>
      <c r="AF2645" s="2">
        <f t="shared" si="1385"/>
        <v>885.59319624</v>
      </c>
      <c r="AG2645" s="2">
        <f t="shared" si="1409"/>
        <v>891.42736716000002</v>
      </c>
      <c r="AH2645" s="3" t="str">
        <f t="shared" si="1410"/>
        <v>-</v>
      </c>
      <c r="AI2645" s="4" t="str">
        <f t="shared" si="1394"/>
        <v>A+J=</v>
      </c>
      <c r="AJ2645" s="11">
        <f t="shared" si="1416"/>
        <v>43439</v>
      </c>
      <c r="AK2645" s="11"/>
      <c r="AL2645" s="4"/>
      <c r="AM2645" s="1"/>
      <c r="AN2645" s="11"/>
      <c r="AO2645" s="1"/>
      <c r="AP2645" s="1"/>
      <c r="AQ2645" s="1"/>
      <c r="AR2645" s="1"/>
      <c r="AS2645" s="6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</row>
    <row r="2646" spans="1:55" x14ac:dyDescent="0.2">
      <c r="A2646" s="144">
        <f t="shared" si="1411"/>
        <v>43435</v>
      </c>
      <c r="B2646" s="2">
        <f t="shared" si="1398"/>
        <v>182048.36823436455</v>
      </c>
      <c r="C2646" s="2">
        <f t="shared" si="1412"/>
        <v>118724.78266945</v>
      </c>
      <c r="D2646" s="68">
        <f>SUM(Y2646:Y$2921)</f>
        <v>32718.571343219999</v>
      </c>
      <c r="E2646" s="68">
        <f t="shared" si="1399"/>
        <v>86006.211326229997</v>
      </c>
      <c r="F2646" s="72">
        <f t="shared" si="1389"/>
        <v>5080.83</v>
      </c>
      <c r="G2646" s="3">
        <f>IF(N2646=1,VLOOKUP(A2645,[1]Plan1!$BG$69:$BI$188,3),G2645)</f>
        <v>5103.6899999999996</v>
      </c>
      <c r="H2646" s="11">
        <f t="shared" si="1390"/>
        <v>43345</v>
      </c>
      <c r="I2646" s="11">
        <f t="shared" si="1391"/>
        <v>43375</v>
      </c>
      <c r="J2646" s="26">
        <f t="shared" si="1400"/>
        <v>4.4992648838870775E-3</v>
      </c>
      <c r="K2646" s="11">
        <f t="shared" si="1413"/>
        <v>43467</v>
      </c>
      <c r="L2646" s="11">
        <f t="shared" si="1401"/>
        <v>43437</v>
      </c>
      <c r="M2646" s="1">
        <f t="shared" si="1414"/>
        <v>20</v>
      </c>
      <c r="N2646" s="1">
        <f t="shared" si="1386"/>
        <v>20</v>
      </c>
      <c r="O2646" s="2">
        <f t="shared" si="1402"/>
        <v>1.00449926</v>
      </c>
      <c r="P2646" s="10">
        <f t="shared" si="1396"/>
        <v>1.0047997</v>
      </c>
      <c r="Q2646" s="10">
        <f t="shared" si="1392"/>
        <v>1.5225005513230652</v>
      </c>
      <c r="R2646" s="2">
        <f t="shared" si="1395"/>
        <v>1.5293506699999999</v>
      </c>
      <c r="S2646" s="2">
        <f t="shared" si="1387"/>
        <v>1.5152279099999999</v>
      </c>
      <c r="T2646" s="2">
        <f t="shared" si="1403"/>
        <v>179895.10430943</v>
      </c>
      <c r="U2646" s="2">
        <f t="shared" si="1404"/>
        <v>16857.521131353129</v>
      </c>
      <c r="V2646" s="2">
        <f t="shared" si="1405"/>
        <v>45527.445589701427</v>
      </c>
      <c r="W2646" s="2">
        <f t="shared" si="1406"/>
        <v>181109.74939050456</v>
      </c>
      <c r="X2646" s="27">
        <f t="shared" si="1407"/>
        <v>0</v>
      </c>
      <c r="Y2646" s="2">
        <f t="shared" si="1388"/>
        <v>0</v>
      </c>
      <c r="Z2646" s="67">
        <f t="shared" si="1408"/>
        <v>0</v>
      </c>
      <c r="AA2646" s="2">
        <f t="shared" si="1384"/>
        <v>0</v>
      </c>
      <c r="AB2646" s="26">
        <f t="shared" si="1415"/>
        <v>6.7299999999999999E-2</v>
      </c>
      <c r="AC2646" s="27">
        <f t="shared" si="1397"/>
        <v>20</v>
      </c>
      <c r="AD2646" s="27">
        <v>252</v>
      </c>
      <c r="AE2646" s="10">
        <f t="shared" si="1393"/>
        <v>1.0051825969999999</v>
      </c>
      <c r="AF2646" s="2">
        <f t="shared" si="1385"/>
        <v>932.32382789999997</v>
      </c>
      <c r="AG2646" s="2">
        <f t="shared" si="1409"/>
        <v>938.61884385999997</v>
      </c>
      <c r="AH2646" s="3" t="str">
        <f t="shared" si="1410"/>
        <v>-</v>
      </c>
      <c r="AI2646" s="4" t="str">
        <f t="shared" si="1394"/>
        <v>A+J=</v>
      </c>
      <c r="AJ2646" s="11">
        <f t="shared" si="1416"/>
        <v>43439</v>
      </c>
      <c r="AK2646" s="11"/>
      <c r="AL2646" s="4"/>
      <c r="AM2646" s="1"/>
      <c r="AN2646" s="11"/>
      <c r="AO2646" s="1"/>
      <c r="AP2646" s="1"/>
      <c r="AQ2646" s="1"/>
      <c r="AR2646" s="1"/>
      <c r="AS2646" s="6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</row>
    <row r="2647" spans="1:55" x14ac:dyDescent="0.2">
      <c r="A2647" s="144">
        <f t="shared" si="1411"/>
        <v>43436</v>
      </c>
      <c r="B2647" s="2">
        <f t="shared" si="1398"/>
        <v>182048.36823436455</v>
      </c>
      <c r="C2647" s="2">
        <f t="shared" si="1412"/>
        <v>118724.78266945</v>
      </c>
      <c r="D2647" s="68">
        <f>SUM(Y2647:Y$2921)</f>
        <v>32718.571343219999</v>
      </c>
      <c r="E2647" s="68">
        <f t="shared" si="1399"/>
        <v>86006.211326229997</v>
      </c>
      <c r="F2647" s="72">
        <f t="shared" si="1389"/>
        <v>5080.83</v>
      </c>
      <c r="G2647" s="3">
        <f>IF(N2647=1,VLOOKUP(A2646,[1]Plan1!$BG$69:$BI$188,3),G2646)</f>
        <v>5103.6899999999996</v>
      </c>
      <c r="H2647" s="11">
        <f t="shared" si="1390"/>
        <v>43345</v>
      </c>
      <c r="I2647" s="11">
        <f t="shared" si="1391"/>
        <v>43375</v>
      </c>
      <c r="J2647" s="26">
        <f t="shared" si="1400"/>
        <v>4.4992648838870775E-3</v>
      </c>
      <c r="K2647" s="11">
        <f t="shared" si="1413"/>
        <v>43467</v>
      </c>
      <c r="L2647" s="11">
        <f t="shared" si="1401"/>
        <v>43437</v>
      </c>
      <c r="M2647" s="1">
        <f t="shared" si="1414"/>
        <v>20</v>
      </c>
      <c r="N2647" s="1">
        <f t="shared" si="1386"/>
        <v>20</v>
      </c>
      <c r="O2647" s="2">
        <f t="shared" si="1402"/>
        <v>1.00449926</v>
      </c>
      <c r="P2647" s="10">
        <f t="shared" si="1396"/>
        <v>1.0047997</v>
      </c>
      <c r="Q2647" s="10">
        <f t="shared" si="1392"/>
        <v>1.5225005513230652</v>
      </c>
      <c r="R2647" s="2">
        <f t="shared" si="1395"/>
        <v>1.5293506699999999</v>
      </c>
      <c r="S2647" s="2">
        <f t="shared" si="1387"/>
        <v>1.5152279099999999</v>
      </c>
      <c r="T2647" s="2">
        <f t="shared" si="1403"/>
        <v>179895.10430943</v>
      </c>
      <c r="U2647" s="2">
        <f t="shared" si="1404"/>
        <v>16857.521131353129</v>
      </c>
      <c r="V2647" s="2">
        <f t="shared" si="1405"/>
        <v>45527.445589701427</v>
      </c>
      <c r="W2647" s="2">
        <f t="shared" si="1406"/>
        <v>181109.74939050456</v>
      </c>
      <c r="X2647" s="27">
        <f t="shared" si="1407"/>
        <v>0</v>
      </c>
      <c r="Y2647" s="2">
        <f t="shared" si="1388"/>
        <v>0</v>
      </c>
      <c r="Z2647" s="67">
        <f t="shared" si="1408"/>
        <v>0</v>
      </c>
      <c r="AA2647" s="2">
        <f t="shared" ref="AA2647:AA2710" si="1417">IF(Z2647&gt;0,TRUNC(Z2647*T2647,8),0)</f>
        <v>0</v>
      </c>
      <c r="AB2647" s="26">
        <f t="shared" si="1415"/>
        <v>6.7299999999999999E-2</v>
      </c>
      <c r="AC2647" s="27">
        <f t="shared" si="1397"/>
        <v>20</v>
      </c>
      <c r="AD2647" s="27">
        <v>252</v>
      </c>
      <c r="AE2647" s="10">
        <f t="shared" si="1393"/>
        <v>1.0051825969999999</v>
      </c>
      <c r="AF2647" s="2">
        <f t="shared" ref="AF2647:AF2710" si="1418">TRUNC((T2647*(AE2647-1)),8)</f>
        <v>932.32382789999997</v>
      </c>
      <c r="AG2647" s="2">
        <f t="shared" si="1409"/>
        <v>938.61884385999997</v>
      </c>
      <c r="AH2647" s="3" t="str">
        <f t="shared" si="1410"/>
        <v>-</v>
      </c>
      <c r="AI2647" s="4" t="str">
        <f t="shared" si="1394"/>
        <v>A+J=</v>
      </c>
      <c r="AJ2647" s="11">
        <f t="shared" si="1416"/>
        <v>43439</v>
      </c>
      <c r="AK2647" s="11"/>
      <c r="AL2647" s="4"/>
      <c r="AM2647" s="1"/>
      <c r="AN2647" s="11"/>
      <c r="AO2647" s="1"/>
      <c r="AP2647" s="1"/>
      <c r="AQ2647" s="1"/>
      <c r="AR2647" s="1"/>
      <c r="AS2647" s="6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</row>
    <row r="2648" spans="1:55" x14ac:dyDescent="0.2">
      <c r="A2648" s="144">
        <f t="shared" si="1411"/>
        <v>43437</v>
      </c>
      <c r="B2648" s="2">
        <f t="shared" si="1398"/>
        <v>182048.36823436455</v>
      </c>
      <c r="C2648" s="2">
        <f t="shared" si="1412"/>
        <v>118724.78266945</v>
      </c>
      <c r="D2648" s="68">
        <f>SUM(Y2648:Y$2921)</f>
        <v>32718.571343219999</v>
      </c>
      <c r="E2648" s="68">
        <f t="shared" si="1399"/>
        <v>86006.211326229997</v>
      </c>
      <c r="F2648" s="72">
        <f t="shared" si="1389"/>
        <v>5080.83</v>
      </c>
      <c r="G2648" s="3">
        <f>IF(N2648=1,VLOOKUP(A2647,[1]Plan1!$BG$69:$BI$188,3),G2647)</f>
        <v>5103.6899999999996</v>
      </c>
      <c r="H2648" s="11">
        <f t="shared" si="1390"/>
        <v>43345</v>
      </c>
      <c r="I2648" s="11">
        <f t="shared" si="1391"/>
        <v>43375</v>
      </c>
      <c r="J2648" s="26">
        <f t="shared" si="1400"/>
        <v>4.4992648838870775E-3</v>
      </c>
      <c r="K2648" s="11">
        <f t="shared" si="1413"/>
        <v>43467</v>
      </c>
      <c r="L2648" s="11">
        <f t="shared" si="1401"/>
        <v>43437</v>
      </c>
      <c r="M2648" s="1">
        <f t="shared" si="1414"/>
        <v>20</v>
      </c>
      <c r="N2648" s="1">
        <f t="shared" si="1386"/>
        <v>20</v>
      </c>
      <c r="O2648" s="2">
        <f t="shared" si="1402"/>
        <v>1.00449926</v>
      </c>
      <c r="P2648" s="10">
        <f t="shared" si="1396"/>
        <v>1.0047997</v>
      </c>
      <c r="Q2648" s="10">
        <f t="shared" si="1392"/>
        <v>1.5225005513230652</v>
      </c>
      <c r="R2648" s="2">
        <f t="shared" si="1395"/>
        <v>1.5293506699999999</v>
      </c>
      <c r="S2648" s="2">
        <f t="shared" si="1387"/>
        <v>1.5152279099999999</v>
      </c>
      <c r="T2648" s="2">
        <f t="shared" si="1403"/>
        <v>179895.10430943</v>
      </c>
      <c r="U2648" s="2">
        <f t="shared" si="1404"/>
        <v>16857.521131353129</v>
      </c>
      <c r="V2648" s="2">
        <f t="shared" si="1405"/>
        <v>45527.445589701427</v>
      </c>
      <c r="W2648" s="2">
        <f t="shared" si="1406"/>
        <v>181109.74939050456</v>
      </c>
      <c r="X2648" s="27">
        <f t="shared" si="1407"/>
        <v>86</v>
      </c>
      <c r="Y2648" s="2">
        <f t="shared" si="1388"/>
        <v>3216.3686469899999</v>
      </c>
      <c r="Z2648" s="67">
        <f t="shared" si="1408"/>
        <v>2.7090962600000001E-2</v>
      </c>
      <c r="AA2648" s="2">
        <f t="shared" si="1417"/>
        <v>4873.5315427599999</v>
      </c>
      <c r="AB2648" s="26">
        <f t="shared" si="1415"/>
        <v>6.7299999999999999E-2</v>
      </c>
      <c r="AC2648" s="27">
        <f t="shared" si="1397"/>
        <v>20</v>
      </c>
      <c r="AD2648" s="27">
        <v>252</v>
      </c>
      <c r="AE2648" s="10">
        <f t="shared" si="1393"/>
        <v>1.0051825969999999</v>
      </c>
      <c r="AF2648" s="2">
        <f t="shared" si="1418"/>
        <v>932.32382789999997</v>
      </c>
      <c r="AG2648" s="2">
        <f t="shared" si="1409"/>
        <v>938.61884385999997</v>
      </c>
      <c r="AH2648" s="3">
        <f t="shared" si="1410"/>
        <v>5805.8553706599996</v>
      </c>
      <c r="AI2648" s="4" t="str">
        <f t="shared" si="1394"/>
        <v>A+J=</v>
      </c>
      <c r="AJ2648" s="11">
        <f t="shared" si="1416"/>
        <v>43439</v>
      </c>
      <c r="AK2648" s="11"/>
      <c r="AL2648" s="4"/>
      <c r="AM2648" s="1"/>
      <c r="AN2648" s="11"/>
      <c r="AO2648" s="1"/>
      <c r="AP2648" s="1"/>
      <c r="AQ2648" s="1"/>
      <c r="AR2648" s="1"/>
      <c r="AS2648" s="6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</row>
    <row r="2649" spans="1:55" x14ac:dyDescent="0.2">
      <c r="A2649" s="144">
        <f t="shared" si="1411"/>
        <v>43438</v>
      </c>
      <c r="B2649" s="2">
        <f t="shared" si="1398"/>
        <v>176267.94219949935</v>
      </c>
      <c r="C2649" s="2">
        <f t="shared" si="1412"/>
        <v>115508.41402246</v>
      </c>
      <c r="D2649" s="68">
        <f>SUM(Y2649:Y$2921)</f>
        <v>29502.202696230001</v>
      </c>
      <c r="E2649" s="68">
        <f t="shared" si="1399"/>
        <v>86006.211326229997</v>
      </c>
      <c r="F2649" s="72">
        <f t="shared" si="1389"/>
        <v>5103.6899999999996</v>
      </c>
      <c r="G2649" s="3">
        <f>IF(N2649=1,VLOOKUP(A2648,[1]Plan1!$BG$69:$BI$188,3),G2648)</f>
        <v>5092.97</v>
      </c>
      <c r="H2649" s="11">
        <f t="shared" si="1390"/>
        <v>43377</v>
      </c>
      <c r="I2649" s="11">
        <f t="shared" si="1391"/>
        <v>43408</v>
      </c>
      <c r="J2649" s="26">
        <f t="shared" si="1400"/>
        <v>-2.1004410534337659E-3</v>
      </c>
      <c r="K2649" s="11">
        <f t="shared" si="1413"/>
        <v>43467</v>
      </c>
      <c r="L2649" s="11">
        <f t="shared" si="1401"/>
        <v>43467</v>
      </c>
      <c r="M2649" s="1">
        <f t="shared" si="1414"/>
        <v>20</v>
      </c>
      <c r="N2649" s="1">
        <f t="shared" si="1386"/>
        <v>1</v>
      </c>
      <c r="O2649" s="2">
        <f t="shared" si="1402"/>
        <v>0.99989486999999999</v>
      </c>
      <c r="P2649" s="10">
        <f t="shared" si="1396"/>
        <v>1.00449926</v>
      </c>
      <c r="Q2649" s="10">
        <f t="shared" si="1392"/>
        <v>1.5293506771536109</v>
      </c>
      <c r="R2649" s="2">
        <f t="shared" si="1395"/>
        <v>1.5291898900000001</v>
      </c>
      <c r="S2649" s="2">
        <f t="shared" si="1387"/>
        <v>1.5152279099999999</v>
      </c>
      <c r="T2649" s="2">
        <f t="shared" si="1403"/>
        <v>175021.57276666001</v>
      </c>
      <c r="U2649" s="2">
        <f t="shared" si="1404"/>
        <v>15200.358235574946</v>
      </c>
      <c r="V2649" s="2">
        <f t="shared" si="1405"/>
        <v>45513.617511044409</v>
      </c>
      <c r="W2649" s="2">
        <f t="shared" si="1406"/>
        <v>176222.38976907934</v>
      </c>
      <c r="X2649" s="27">
        <f t="shared" si="1407"/>
        <v>0</v>
      </c>
      <c r="Y2649" s="2">
        <f t="shared" si="1388"/>
        <v>0</v>
      </c>
      <c r="Z2649" s="67">
        <f t="shared" si="1408"/>
        <v>0</v>
      </c>
      <c r="AA2649" s="2">
        <f t="shared" si="1417"/>
        <v>0</v>
      </c>
      <c r="AB2649" s="26">
        <f t="shared" si="1415"/>
        <v>6.7299999999999999E-2</v>
      </c>
      <c r="AC2649" s="27">
        <f t="shared" si="1397"/>
        <v>1</v>
      </c>
      <c r="AD2649" s="27">
        <v>252</v>
      </c>
      <c r="AE2649" s="10">
        <f t="shared" si="1393"/>
        <v>1.0002584940000001</v>
      </c>
      <c r="AF2649" s="2">
        <f t="shared" si="1418"/>
        <v>45.242026430000003</v>
      </c>
      <c r="AG2649" s="2">
        <f t="shared" si="1409"/>
        <v>45.55243042</v>
      </c>
      <c r="AH2649" s="3" t="str">
        <f t="shared" si="1410"/>
        <v>-</v>
      </c>
      <c r="AI2649" s="4" t="str">
        <f t="shared" si="1394"/>
        <v>A+J=</v>
      </c>
      <c r="AJ2649" s="11">
        <f t="shared" si="1416"/>
        <v>43469</v>
      </c>
      <c r="AK2649" s="11"/>
      <c r="AL2649" s="4"/>
      <c r="AM2649" s="1"/>
      <c r="AN2649" s="11"/>
      <c r="AO2649" s="1"/>
      <c r="AP2649" s="1"/>
      <c r="AQ2649" s="1"/>
      <c r="AR2649" s="1"/>
      <c r="AS2649" s="6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</row>
    <row r="2650" spans="1:55" x14ac:dyDescent="0.2">
      <c r="A2650" s="144">
        <f t="shared" si="1411"/>
        <v>43439</v>
      </c>
      <c r="B2650" s="2">
        <f t="shared" si="1398"/>
        <v>176299.67292929653</v>
      </c>
      <c r="C2650" s="2">
        <f t="shared" si="1412"/>
        <v>115508.41402246</v>
      </c>
      <c r="D2650" s="68">
        <f>SUM(Y2650:Y$2921)</f>
        <v>29502.202696230001</v>
      </c>
      <c r="E2650" s="68">
        <f t="shared" si="1399"/>
        <v>86006.211326229997</v>
      </c>
      <c r="F2650" s="72">
        <f t="shared" si="1389"/>
        <v>5103.6899999999996</v>
      </c>
      <c r="G2650" s="3">
        <f>IF(N2650=1,VLOOKUP(A2649,[1]Plan1!$BG$69:$BI$188,3),G2649)</f>
        <v>5092.97</v>
      </c>
      <c r="H2650" s="11">
        <f t="shared" si="1390"/>
        <v>43377</v>
      </c>
      <c r="I2650" s="11">
        <f t="shared" si="1391"/>
        <v>43408</v>
      </c>
      <c r="J2650" s="26">
        <f t="shared" si="1400"/>
        <v>-2.1004410534337659E-3</v>
      </c>
      <c r="K2650" s="11">
        <f t="shared" si="1413"/>
        <v>43467</v>
      </c>
      <c r="L2650" s="11">
        <f t="shared" si="1401"/>
        <v>43467</v>
      </c>
      <c r="M2650" s="1">
        <f t="shared" si="1414"/>
        <v>20</v>
      </c>
      <c r="N2650" s="1">
        <f t="shared" si="1386"/>
        <v>2</v>
      </c>
      <c r="O2650" s="2">
        <f t="shared" si="1402"/>
        <v>0.99978975000000003</v>
      </c>
      <c r="P2650" s="10">
        <f t="shared" si="1396"/>
        <v>1.00449926</v>
      </c>
      <c r="Q2650" s="10">
        <f t="shared" si="1392"/>
        <v>1.5293506771536109</v>
      </c>
      <c r="R2650" s="2">
        <f t="shared" si="1395"/>
        <v>1.5290291300000001</v>
      </c>
      <c r="S2650" s="2">
        <f t="shared" si="1387"/>
        <v>1.5152279099999999</v>
      </c>
      <c r="T2650" s="2">
        <f t="shared" si="1403"/>
        <v>175021.57276666001</v>
      </c>
      <c r="U2650" s="2">
        <f t="shared" si="1404"/>
        <v>15200.358235574946</v>
      </c>
      <c r="V2650" s="2">
        <f t="shared" si="1405"/>
        <v>45499.791152511607</v>
      </c>
      <c r="W2650" s="2">
        <f t="shared" si="1406"/>
        <v>176208.56341054654</v>
      </c>
      <c r="X2650" s="27">
        <f t="shared" si="1407"/>
        <v>0</v>
      </c>
      <c r="Y2650" s="2">
        <f t="shared" si="1388"/>
        <v>0</v>
      </c>
      <c r="Z2650" s="67">
        <f t="shared" si="1408"/>
        <v>0</v>
      </c>
      <c r="AA2650" s="2">
        <f t="shared" si="1417"/>
        <v>0</v>
      </c>
      <c r="AB2650" s="26">
        <f t="shared" si="1415"/>
        <v>6.7299999999999999E-2</v>
      </c>
      <c r="AC2650" s="27">
        <f t="shared" si="1397"/>
        <v>2</v>
      </c>
      <c r="AD2650" s="27">
        <v>252</v>
      </c>
      <c r="AE2650" s="10">
        <f t="shared" si="1393"/>
        <v>1.000517055</v>
      </c>
      <c r="AF2650" s="2">
        <f t="shared" si="1418"/>
        <v>90.495779299999995</v>
      </c>
      <c r="AG2650" s="2">
        <f t="shared" si="1409"/>
        <v>91.109518750000007</v>
      </c>
      <c r="AH2650" s="3" t="str">
        <f t="shared" si="1410"/>
        <v>-</v>
      </c>
      <c r="AI2650" s="4" t="str">
        <f t="shared" si="1394"/>
        <v>A+J=</v>
      </c>
      <c r="AJ2650" s="11">
        <f t="shared" si="1416"/>
        <v>43469</v>
      </c>
      <c r="AK2650" s="11"/>
      <c r="AL2650" s="4"/>
      <c r="AM2650" s="1"/>
      <c r="AN2650" s="11"/>
      <c r="AO2650" s="1"/>
      <c r="AP2650" s="1"/>
      <c r="AQ2650" s="1"/>
      <c r="AR2650" s="1"/>
      <c r="AS2650" s="6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</row>
    <row r="2651" spans="1:55" x14ac:dyDescent="0.2">
      <c r="A2651" s="144">
        <f t="shared" si="1411"/>
        <v>43440</v>
      </c>
      <c r="B2651" s="2">
        <f t="shared" si="1398"/>
        <v>176331.41003568796</v>
      </c>
      <c r="C2651" s="2">
        <f t="shared" si="1412"/>
        <v>115508.41402246</v>
      </c>
      <c r="D2651" s="68">
        <f>SUM(Y2651:Y$2921)</f>
        <v>29502.202696230001</v>
      </c>
      <c r="E2651" s="68">
        <f t="shared" si="1399"/>
        <v>86006.211326229997</v>
      </c>
      <c r="F2651" s="72">
        <f t="shared" si="1389"/>
        <v>5103.6899999999996</v>
      </c>
      <c r="G2651" s="3">
        <f>IF(N2651=1,VLOOKUP(A2650,[1]Plan1!$BG$69:$BI$188,3),G2650)</f>
        <v>5092.97</v>
      </c>
      <c r="H2651" s="11">
        <f t="shared" si="1390"/>
        <v>43377</v>
      </c>
      <c r="I2651" s="11">
        <f t="shared" si="1391"/>
        <v>43408</v>
      </c>
      <c r="J2651" s="26">
        <f t="shared" si="1400"/>
        <v>-2.1004410534337659E-3</v>
      </c>
      <c r="K2651" s="11">
        <f t="shared" si="1413"/>
        <v>43467</v>
      </c>
      <c r="L2651" s="11">
        <f t="shared" si="1401"/>
        <v>43467</v>
      </c>
      <c r="M2651" s="1">
        <f t="shared" si="1414"/>
        <v>20</v>
      </c>
      <c r="N2651" s="1">
        <f t="shared" si="1386"/>
        <v>3</v>
      </c>
      <c r="O2651" s="2">
        <f t="shared" si="1402"/>
        <v>0.99968464999999995</v>
      </c>
      <c r="P2651" s="10">
        <f t="shared" si="1396"/>
        <v>1.00449926</v>
      </c>
      <c r="Q2651" s="10">
        <f t="shared" si="1392"/>
        <v>1.5293506771536109</v>
      </c>
      <c r="R2651" s="2">
        <f t="shared" si="1395"/>
        <v>1.52886839</v>
      </c>
      <c r="S2651" s="2">
        <f t="shared" si="1387"/>
        <v>1.5152279099999999</v>
      </c>
      <c r="T2651" s="2">
        <f t="shared" si="1403"/>
        <v>175021.57276666001</v>
      </c>
      <c r="U2651" s="2">
        <f t="shared" si="1404"/>
        <v>15200.358235574946</v>
      </c>
      <c r="V2651" s="2">
        <f t="shared" si="1405"/>
        <v>45485.96651410302</v>
      </c>
      <c r="W2651" s="2">
        <f t="shared" si="1406"/>
        <v>176194.73877213796</v>
      </c>
      <c r="X2651" s="27">
        <f t="shared" si="1407"/>
        <v>0</v>
      </c>
      <c r="Y2651" s="2">
        <f t="shared" si="1388"/>
        <v>0</v>
      </c>
      <c r="Z2651" s="67">
        <f t="shared" si="1408"/>
        <v>0</v>
      </c>
      <c r="AA2651" s="2">
        <f t="shared" si="1417"/>
        <v>0</v>
      </c>
      <c r="AB2651" s="26">
        <f t="shared" si="1415"/>
        <v>6.7299999999999999E-2</v>
      </c>
      <c r="AC2651" s="27">
        <f t="shared" si="1397"/>
        <v>3</v>
      </c>
      <c r="AD2651" s="27">
        <v>252</v>
      </c>
      <c r="AE2651" s="10">
        <f t="shared" si="1393"/>
        <v>1.0007756830000001</v>
      </c>
      <c r="AF2651" s="2">
        <f t="shared" si="1418"/>
        <v>135.76125862000001</v>
      </c>
      <c r="AG2651" s="2">
        <f t="shared" si="1409"/>
        <v>136.67126354999999</v>
      </c>
      <c r="AH2651" s="3" t="str">
        <f t="shared" si="1410"/>
        <v>-</v>
      </c>
      <c r="AI2651" s="4" t="str">
        <f t="shared" si="1394"/>
        <v>A+J=</v>
      </c>
      <c r="AJ2651" s="11">
        <f t="shared" si="1416"/>
        <v>43469</v>
      </c>
      <c r="AK2651" s="11"/>
      <c r="AL2651" s="4"/>
      <c r="AM2651" s="1"/>
      <c r="AN2651" s="11"/>
      <c r="AO2651" s="1"/>
      <c r="AP2651" s="1"/>
      <c r="AQ2651" s="1"/>
      <c r="AR2651" s="1"/>
      <c r="AS2651" s="6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</row>
    <row r="2652" spans="1:55" x14ac:dyDescent="0.2">
      <c r="A2652" s="144">
        <f t="shared" si="1411"/>
        <v>43441</v>
      </c>
      <c r="B2652" s="2">
        <f t="shared" si="1398"/>
        <v>176363.15248009149</v>
      </c>
      <c r="C2652" s="2">
        <f t="shared" si="1412"/>
        <v>115508.41402246</v>
      </c>
      <c r="D2652" s="68">
        <f>SUM(Y2652:Y$2921)</f>
        <v>29502.202696230001</v>
      </c>
      <c r="E2652" s="68">
        <f t="shared" si="1399"/>
        <v>86006.211326229997</v>
      </c>
      <c r="F2652" s="72">
        <f t="shared" si="1389"/>
        <v>5103.6899999999996</v>
      </c>
      <c r="G2652" s="3">
        <f>IF(N2652=1,VLOOKUP(A2651,[1]Plan1!$BG$69:$BI$188,3),G2651)</f>
        <v>5092.97</v>
      </c>
      <c r="H2652" s="11">
        <f t="shared" si="1390"/>
        <v>43377</v>
      </c>
      <c r="I2652" s="11">
        <f t="shared" si="1391"/>
        <v>43408</v>
      </c>
      <c r="J2652" s="26">
        <f t="shared" si="1400"/>
        <v>-2.1004410534337659E-3</v>
      </c>
      <c r="K2652" s="11">
        <f t="shared" si="1413"/>
        <v>43467</v>
      </c>
      <c r="L2652" s="11">
        <f t="shared" si="1401"/>
        <v>43467</v>
      </c>
      <c r="M2652" s="1">
        <f t="shared" si="1414"/>
        <v>20</v>
      </c>
      <c r="N2652" s="1">
        <f t="shared" si="1386"/>
        <v>4</v>
      </c>
      <c r="O2652" s="2">
        <f t="shared" si="1402"/>
        <v>0.99957954999999998</v>
      </c>
      <c r="P2652" s="10">
        <f t="shared" si="1396"/>
        <v>1.00449926</v>
      </c>
      <c r="Q2652" s="10">
        <f t="shared" si="1392"/>
        <v>1.5293506771536109</v>
      </c>
      <c r="R2652" s="2">
        <f t="shared" si="1395"/>
        <v>1.52870766</v>
      </c>
      <c r="S2652" s="2">
        <f t="shared" si="1387"/>
        <v>1.5152279099999999</v>
      </c>
      <c r="T2652" s="2">
        <f t="shared" si="1403"/>
        <v>175021.57276666001</v>
      </c>
      <c r="U2652" s="2">
        <f t="shared" si="1404"/>
        <v>15200.358235574946</v>
      </c>
      <c r="V2652" s="2">
        <f t="shared" si="1405"/>
        <v>45472.142735756563</v>
      </c>
      <c r="W2652" s="2">
        <f t="shared" si="1406"/>
        <v>176180.91499379149</v>
      </c>
      <c r="X2652" s="27">
        <f t="shared" si="1407"/>
        <v>0</v>
      </c>
      <c r="Y2652" s="2">
        <f t="shared" si="1388"/>
        <v>0</v>
      </c>
      <c r="Z2652" s="67">
        <f t="shared" si="1408"/>
        <v>0</v>
      </c>
      <c r="AA2652" s="2">
        <f t="shared" si="1417"/>
        <v>0</v>
      </c>
      <c r="AB2652" s="26">
        <f t="shared" si="1415"/>
        <v>6.7299999999999999E-2</v>
      </c>
      <c r="AC2652" s="27">
        <f t="shared" si="1397"/>
        <v>4</v>
      </c>
      <c r="AD2652" s="27">
        <v>252</v>
      </c>
      <c r="AE2652" s="10">
        <f t="shared" si="1393"/>
        <v>1.0010343770000001</v>
      </c>
      <c r="AF2652" s="2">
        <f t="shared" si="1418"/>
        <v>181.03828937</v>
      </c>
      <c r="AG2652" s="2">
        <f t="shared" si="1409"/>
        <v>182.2374863</v>
      </c>
      <c r="AH2652" s="3" t="str">
        <f t="shared" si="1410"/>
        <v>-</v>
      </c>
      <c r="AI2652" s="4" t="str">
        <f t="shared" si="1394"/>
        <v>A+J=</v>
      </c>
      <c r="AJ2652" s="11">
        <f t="shared" si="1416"/>
        <v>43469</v>
      </c>
      <c r="AK2652" s="11"/>
      <c r="AL2652" s="4"/>
      <c r="AM2652" s="1"/>
      <c r="AN2652" s="11"/>
      <c r="AO2652" s="1"/>
      <c r="AP2652" s="1"/>
      <c r="AQ2652" s="1"/>
      <c r="AR2652" s="1"/>
      <c r="AS2652" s="6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</row>
    <row r="2653" spans="1:55" x14ac:dyDescent="0.2">
      <c r="A2653" s="144">
        <f t="shared" si="1411"/>
        <v>43442</v>
      </c>
      <c r="B2653" s="2">
        <f t="shared" si="1398"/>
        <v>176394.90147395924</v>
      </c>
      <c r="C2653" s="2">
        <f t="shared" si="1412"/>
        <v>115508.41402246</v>
      </c>
      <c r="D2653" s="68">
        <f>SUM(Y2653:Y$2921)</f>
        <v>29502.202696230001</v>
      </c>
      <c r="E2653" s="68">
        <f t="shared" si="1399"/>
        <v>86006.211326229997</v>
      </c>
      <c r="F2653" s="72">
        <f t="shared" si="1389"/>
        <v>5103.6899999999996</v>
      </c>
      <c r="G2653" s="3">
        <f>IF(N2653=1,VLOOKUP(A2652,[1]Plan1!$BG$69:$BI$188,3),G2652)</f>
        <v>5092.97</v>
      </c>
      <c r="H2653" s="11">
        <f t="shared" si="1390"/>
        <v>43377</v>
      </c>
      <c r="I2653" s="11">
        <f t="shared" si="1391"/>
        <v>43408</v>
      </c>
      <c r="J2653" s="26">
        <f t="shared" si="1400"/>
        <v>-2.1004410534337659E-3</v>
      </c>
      <c r="K2653" s="11">
        <f t="shared" si="1413"/>
        <v>43467</v>
      </c>
      <c r="L2653" s="11">
        <f t="shared" si="1401"/>
        <v>43467</v>
      </c>
      <c r="M2653" s="1">
        <f t="shared" si="1414"/>
        <v>20</v>
      </c>
      <c r="N2653" s="1">
        <f t="shared" ref="N2653:N2716" si="1419">(M2653-(NETWORKDAYS(A2653,L2653,AN$137:AN$327)-1))</f>
        <v>5</v>
      </c>
      <c r="O2653" s="2">
        <f t="shared" si="1402"/>
        <v>0.99947447</v>
      </c>
      <c r="P2653" s="10">
        <f t="shared" si="1396"/>
        <v>1.00449926</v>
      </c>
      <c r="Q2653" s="10">
        <f t="shared" si="1392"/>
        <v>1.5293506771536109</v>
      </c>
      <c r="R2653" s="2">
        <f t="shared" si="1395"/>
        <v>1.52854695</v>
      </c>
      <c r="S2653" s="2">
        <f t="shared" si="1387"/>
        <v>1.5152279099999999</v>
      </c>
      <c r="T2653" s="2">
        <f t="shared" si="1403"/>
        <v>175021.57276666001</v>
      </c>
      <c r="U2653" s="2">
        <f t="shared" si="1404"/>
        <v>15200.358235574946</v>
      </c>
      <c r="V2653" s="2">
        <f t="shared" si="1405"/>
        <v>45458.320677534313</v>
      </c>
      <c r="W2653" s="2">
        <f t="shared" si="1406"/>
        <v>176167.09293556924</v>
      </c>
      <c r="X2653" s="27">
        <f t="shared" si="1407"/>
        <v>0</v>
      </c>
      <c r="Y2653" s="2">
        <f t="shared" si="1388"/>
        <v>0</v>
      </c>
      <c r="Z2653" s="67">
        <f t="shared" si="1408"/>
        <v>0</v>
      </c>
      <c r="AA2653" s="2">
        <f t="shared" si="1417"/>
        <v>0</v>
      </c>
      <c r="AB2653" s="26">
        <f t="shared" si="1415"/>
        <v>6.7299999999999999E-2</v>
      </c>
      <c r="AC2653" s="27">
        <f t="shared" si="1397"/>
        <v>5</v>
      </c>
      <c r="AD2653" s="27">
        <v>252</v>
      </c>
      <c r="AE2653" s="10">
        <f t="shared" si="1393"/>
        <v>1.0012931389999999</v>
      </c>
      <c r="AF2653" s="2">
        <f t="shared" si="1418"/>
        <v>226.32722158000001</v>
      </c>
      <c r="AG2653" s="2">
        <f t="shared" si="1409"/>
        <v>227.80853839</v>
      </c>
      <c r="AH2653" s="3" t="str">
        <f t="shared" si="1410"/>
        <v>-</v>
      </c>
      <c r="AI2653" s="4" t="str">
        <f t="shared" si="1394"/>
        <v>A+J=</v>
      </c>
      <c r="AJ2653" s="11">
        <f t="shared" si="1416"/>
        <v>43469</v>
      </c>
      <c r="AK2653" s="11"/>
      <c r="AL2653" s="4"/>
      <c r="AM2653" s="1"/>
      <c r="AN2653" s="11"/>
      <c r="AO2653" s="1"/>
      <c r="AP2653" s="1"/>
      <c r="AQ2653" s="1"/>
      <c r="AR2653" s="1"/>
      <c r="AS2653" s="6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</row>
    <row r="2654" spans="1:55" x14ac:dyDescent="0.2">
      <c r="A2654" s="144">
        <f t="shared" si="1411"/>
        <v>43443</v>
      </c>
      <c r="B2654" s="2">
        <f t="shared" si="1398"/>
        <v>176394.90147395924</v>
      </c>
      <c r="C2654" s="2">
        <f t="shared" si="1412"/>
        <v>115508.41402246</v>
      </c>
      <c r="D2654" s="68">
        <f>SUM(Y2654:Y$2921)</f>
        <v>29502.202696230001</v>
      </c>
      <c r="E2654" s="68">
        <f t="shared" si="1399"/>
        <v>86006.211326229997</v>
      </c>
      <c r="F2654" s="72">
        <f t="shared" si="1389"/>
        <v>5103.6899999999996</v>
      </c>
      <c r="G2654" s="3">
        <f>IF(N2654=1,VLOOKUP(A2653,[1]Plan1!$BG$69:$BI$188,3),G2653)</f>
        <v>5092.97</v>
      </c>
      <c r="H2654" s="11">
        <f t="shared" si="1390"/>
        <v>43377</v>
      </c>
      <c r="I2654" s="11">
        <f t="shared" si="1391"/>
        <v>43408</v>
      </c>
      <c r="J2654" s="26">
        <f t="shared" si="1400"/>
        <v>-2.1004410534337659E-3</v>
      </c>
      <c r="K2654" s="11">
        <f t="shared" si="1413"/>
        <v>43467</v>
      </c>
      <c r="L2654" s="11">
        <f t="shared" si="1401"/>
        <v>43467</v>
      </c>
      <c r="M2654" s="1">
        <f t="shared" si="1414"/>
        <v>20</v>
      </c>
      <c r="N2654" s="1">
        <f t="shared" si="1419"/>
        <v>5</v>
      </c>
      <c r="O2654" s="2">
        <f t="shared" si="1402"/>
        <v>0.99947447</v>
      </c>
      <c r="P2654" s="10">
        <f t="shared" si="1396"/>
        <v>1.00449926</v>
      </c>
      <c r="Q2654" s="10">
        <f t="shared" si="1392"/>
        <v>1.5293506771536109</v>
      </c>
      <c r="R2654" s="2">
        <f t="shared" si="1395"/>
        <v>1.52854695</v>
      </c>
      <c r="S2654" s="2">
        <f t="shared" ref="S2654:S2717" si="1420">IF(AND(X2654&gt;0,MONTH(A2654)=10),R2654,S2653)</f>
        <v>1.5152279099999999</v>
      </c>
      <c r="T2654" s="2">
        <f t="shared" si="1403"/>
        <v>175021.57276666001</v>
      </c>
      <c r="U2654" s="2">
        <f t="shared" si="1404"/>
        <v>15200.358235574946</v>
      </c>
      <c r="V2654" s="2">
        <f t="shared" si="1405"/>
        <v>45458.320677534313</v>
      </c>
      <c r="W2654" s="2">
        <f t="shared" si="1406"/>
        <v>176167.09293556924</v>
      </c>
      <c r="X2654" s="27">
        <f t="shared" si="1407"/>
        <v>0</v>
      </c>
      <c r="Y2654" s="2">
        <f t="shared" ref="Y2654:Y2717" si="1421">IF(X2654&gt;0,VLOOKUP(A2654,AN$12:AR$131,5),0)</f>
        <v>0</v>
      </c>
      <c r="Z2654" s="67">
        <f t="shared" si="1408"/>
        <v>0</v>
      </c>
      <c r="AA2654" s="2">
        <f t="shared" si="1417"/>
        <v>0</v>
      </c>
      <c r="AB2654" s="26">
        <f t="shared" si="1415"/>
        <v>6.7299999999999999E-2</v>
      </c>
      <c r="AC2654" s="27">
        <f t="shared" si="1397"/>
        <v>5</v>
      </c>
      <c r="AD2654" s="27">
        <v>252</v>
      </c>
      <c r="AE2654" s="10">
        <f t="shared" si="1393"/>
        <v>1.0012931389999999</v>
      </c>
      <c r="AF2654" s="2">
        <f t="shared" si="1418"/>
        <v>226.32722158000001</v>
      </c>
      <c r="AG2654" s="2">
        <f t="shared" si="1409"/>
        <v>227.80853839</v>
      </c>
      <c r="AH2654" s="3" t="str">
        <f t="shared" si="1410"/>
        <v>-</v>
      </c>
      <c r="AI2654" s="4" t="str">
        <f t="shared" si="1394"/>
        <v>A+J=</v>
      </c>
      <c r="AJ2654" s="11">
        <f t="shared" si="1416"/>
        <v>43469</v>
      </c>
      <c r="AK2654" s="11"/>
      <c r="AL2654" s="4"/>
      <c r="AM2654" s="1"/>
      <c r="AN2654" s="11"/>
      <c r="AO2654" s="1"/>
      <c r="AP2654" s="1"/>
      <c r="AQ2654" s="1"/>
      <c r="AR2654" s="1"/>
      <c r="AS2654" s="6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</row>
    <row r="2655" spans="1:55" x14ac:dyDescent="0.2">
      <c r="A2655" s="144">
        <f t="shared" si="1411"/>
        <v>43444</v>
      </c>
      <c r="B2655" s="2">
        <f t="shared" si="1398"/>
        <v>176394.90147395924</v>
      </c>
      <c r="C2655" s="2">
        <f t="shared" si="1412"/>
        <v>115508.41402246</v>
      </c>
      <c r="D2655" s="68">
        <f>SUM(Y2655:Y$2921)</f>
        <v>29502.202696230001</v>
      </c>
      <c r="E2655" s="68">
        <f t="shared" si="1399"/>
        <v>86006.211326229997</v>
      </c>
      <c r="F2655" s="72">
        <f t="shared" ref="F2655:F2718" si="1422">IF(G2655=G2654,F2654,G2654)</f>
        <v>5103.6899999999996</v>
      </c>
      <c r="G2655" s="3">
        <f>IF(N2655=1,VLOOKUP(A2654,[1]Plan1!$BG$69:$BI$188,3),G2654)</f>
        <v>5092.97</v>
      </c>
      <c r="H2655" s="11">
        <f t="shared" ref="H2655:H2718" si="1423">EDATE(I2655,-1)</f>
        <v>43377</v>
      </c>
      <c r="I2655" s="11">
        <f t="shared" ref="I2655:I2718" si="1424">IF(X2654&gt;0,EDATE(A2655,-1),+I2654)</f>
        <v>43408</v>
      </c>
      <c r="J2655" s="26">
        <f t="shared" si="1400"/>
        <v>-2.1004410534337659E-3</v>
      </c>
      <c r="K2655" s="11">
        <f t="shared" si="1413"/>
        <v>43467</v>
      </c>
      <c r="L2655" s="11">
        <f t="shared" si="1401"/>
        <v>43467</v>
      </c>
      <c r="M2655" s="1">
        <f t="shared" si="1414"/>
        <v>20</v>
      </c>
      <c r="N2655" s="1">
        <f t="shared" si="1419"/>
        <v>5</v>
      </c>
      <c r="O2655" s="2">
        <f t="shared" si="1402"/>
        <v>0.99947447</v>
      </c>
      <c r="P2655" s="10">
        <f t="shared" si="1396"/>
        <v>1.00449926</v>
      </c>
      <c r="Q2655" s="10">
        <f t="shared" ref="Q2655:Q2718" si="1425">IF(L2655&gt;L2654,Q2654*P2655,Q2654)</f>
        <v>1.5293506771536109</v>
      </c>
      <c r="R2655" s="2">
        <f t="shared" si="1395"/>
        <v>1.52854695</v>
      </c>
      <c r="S2655" s="2">
        <f t="shared" si="1420"/>
        <v>1.5152279099999999</v>
      </c>
      <c r="T2655" s="2">
        <f t="shared" si="1403"/>
        <v>175021.57276666001</v>
      </c>
      <c r="U2655" s="2">
        <f t="shared" si="1404"/>
        <v>15200.358235574946</v>
      </c>
      <c r="V2655" s="2">
        <f t="shared" si="1405"/>
        <v>45458.320677534313</v>
      </c>
      <c r="W2655" s="2">
        <f t="shared" si="1406"/>
        <v>176167.09293556924</v>
      </c>
      <c r="X2655" s="27">
        <f t="shared" si="1407"/>
        <v>0</v>
      </c>
      <c r="Y2655" s="2">
        <f t="shared" si="1421"/>
        <v>0</v>
      </c>
      <c r="Z2655" s="67">
        <f t="shared" si="1408"/>
        <v>0</v>
      </c>
      <c r="AA2655" s="2">
        <f t="shared" si="1417"/>
        <v>0</v>
      </c>
      <c r="AB2655" s="26">
        <f t="shared" si="1415"/>
        <v>6.7299999999999999E-2</v>
      </c>
      <c r="AC2655" s="27">
        <f t="shared" si="1397"/>
        <v>5</v>
      </c>
      <c r="AD2655" s="27">
        <v>252</v>
      </c>
      <c r="AE2655" s="10">
        <f t="shared" ref="AE2655:AE2718" si="1426">ROUND((1+AB2655)^TRUNC((AC2655/AD2655),9),9)</f>
        <v>1.0012931389999999</v>
      </c>
      <c r="AF2655" s="2">
        <f t="shared" si="1418"/>
        <v>226.32722158000001</v>
      </c>
      <c r="AG2655" s="2">
        <f t="shared" si="1409"/>
        <v>227.80853839</v>
      </c>
      <c r="AH2655" s="3" t="str">
        <f t="shared" si="1410"/>
        <v>-</v>
      </c>
      <c r="AI2655" s="4" t="str">
        <f t="shared" si="1394"/>
        <v>A+J=</v>
      </c>
      <c r="AJ2655" s="11">
        <f t="shared" si="1416"/>
        <v>43469</v>
      </c>
      <c r="AK2655" s="11"/>
      <c r="AL2655" s="4"/>
      <c r="AM2655" s="1"/>
      <c r="AN2655" s="11"/>
      <c r="AO2655" s="1"/>
      <c r="AP2655" s="1"/>
      <c r="AQ2655" s="1"/>
      <c r="AR2655" s="1"/>
      <c r="AS2655" s="6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</row>
    <row r="2656" spans="1:55" x14ac:dyDescent="0.2">
      <c r="A2656" s="144">
        <f t="shared" si="1411"/>
        <v>43445</v>
      </c>
      <c r="B2656" s="2">
        <f t="shared" si="1398"/>
        <v>176426.65666348126</v>
      </c>
      <c r="C2656" s="2">
        <f t="shared" si="1412"/>
        <v>115508.41402246</v>
      </c>
      <c r="D2656" s="68">
        <f>SUM(Y2656:Y$2921)</f>
        <v>29502.202696230001</v>
      </c>
      <c r="E2656" s="68">
        <f t="shared" si="1399"/>
        <v>86006.211326229997</v>
      </c>
      <c r="F2656" s="72">
        <f t="shared" si="1422"/>
        <v>5103.6899999999996</v>
      </c>
      <c r="G2656" s="3">
        <f>IF(N2656=1,VLOOKUP(A2655,[1]Plan1!$BG$69:$BI$188,3),G2655)</f>
        <v>5092.97</v>
      </c>
      <c r="H2656" s="11">
        <f t="shared" si="1423"/>
        <v>43377</v>
      </c>
      <c r="I2656" s="11">
        <f t="shared" si="1424"/>
        <v>43408</v>
      </c>
      <c r="J2656" s="26">
        <f t="shared" si="1400"/>
        <v>-2.1004410534337659E-3</v>
      </c>
      <c r="K2656" s="11">
        <f t="shared" si="1413"/>
        <v>43467</v>
      </c>
      <c r="L2656" s="11">
        <f t="shared" si="1401"/>
        <v>43467</v>
      </c>
      <c r="M2656" s="1">
        <f t="shared" si="1414"/>
        <v>20</v>
      </c>
      <c r="N2656" s="1">
        <f t="shared" si="1419"/>
        <v>6</v>
      </c>
      <c r="O2656" s="2">
        <f t="shared" si="1402"/>
        <v>0.99936939999999996</v>
      </c>
      <c r="P2656" s="10">
        <f t="shared" si="1396"/>
        <v>1.00449926</v>
      </c>
      <c r="Q2656" s="10">
        <f t="shared" si="1425"/>
        <v>1.5293506771536109</v>
      </c>
      <c r="R2656" s="2">
        <f t="shared" si="1395"/>
        <v>1.52838626</v>
      </c>
      <c r="S2656" s="2">
        <f t="shared" si="1420"/>
        <v>1.5152279099999999</v>
      </c>
      <c r="T2656" s="2">
        <f t="shared" si="1403"/>
        <v>175021.57276666001</v>
      </c>
      <c r="U2656" s="2">
        <f t="shared" si="1404"/>
        <v>15200.358235574946</v>
      </c>
      <c r="V2656" s="2">
        <f t="shared" si="1405"/>
        <v>45444.500339436308</v>
      </c>
      <c r="W2656" s="2">
        <f t="shared" si="1406"/>
        <v>176153.27259747125</v>
      </c>
      <c r="X2656" s="27">
        <f t="shared" si="1407"/>
        <v>0</v>
      </c>
      <c r="Y2656" s="2">
        <f t="shared" si="1421"/>
        <v>0</v>
      </c>
      <c r="Z2656" s="67">
        <f t="shared" si="1408"/>
        <v>0</v>
      </c>
      <c r="AA2656" s="2">
        <f t="shared" si="1417"/>
        <v>0</v>
      </c>
      <c r="AB2656" s="26">
        <f t="shared" si="1415"/>
        <v>6.7299999999999999E-2</v>
      </c>
      <c r="AC2656" s="27">
        <f t="shared" si="1397"/>
        <v>6</v>
      </c>
      <c r="AD2656" s="27">
        <v>252</v>
      </c>
      <c r="AE2656" s="10">
        <f t="shared" si="1426"/>
        <v>1.0015519669999999</v>
      </c>
      <c r="AF2656" s="2">
        <f t="shared" si="1418"/>
        <v>271.62770522</v>
      </c>
      <c r="AG2656" s="2">
        <f t="shared" si="1409"/>
        <v>273.38406601000003</v>
      </c>
      <c r="AH2656" s="3" t="str">
        <f t="shared" si="1410"/>
        <v>-</v>
      </c>
      <c r="AI2656" s="4" t="str">
        <f t="shared" si="1394"/>
        <v>A+J=</v>
      </c>
      <c r="AJ2656" s="11">
        <f t="shared" si="1416"/>
        <v>43469</v>
      </c>
      <c r="AK2656" s="11"/>
      <c r="AL2656" s="4"/>
      <c r="AM2656" s="1"/>
      <c r="AN2656" s="11"/>
      <c r="AO2656" s="1"/>
      <c r="AP2656" s="1"/>
      <c r="AQ2656" s="1"/>
      <c r="AR2656" s="1"/>
      <c r="AS2656" s="6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</row>
    <row r="2657" spans="1:55" x14ac:dyDescent="0.2">
      <c r="A2657" s="144">
        <f t="shared" si="1411"/>
        <v>43446</v>
      </c>
      <c r="B2657" s="2">
        <f t="shared" si="1398"/>
        <v>176458.41822340747</v>
      </c>
      <c r="C2657" s="2">
        <f t="shared" si="1412"/>
        <v>115508.41402246</v>
      </c>
      <c r="D2657" s="68">
        <f>SUM(Y2657:Y$2921)</f>
        <v>29502.202696230001</v>
      </c>
      <c r="E2657" s="68">
        <f t="shared" si="1399"/>
        <v>86006.211326229997</v>
      </c>
      <c r="F2657" s="72">
        <f t="shared" si="1422"/>
        <v>5103.6899999999996</v>
      </c>
      <c r="G2657" s="3">
        <f>IF(N2657=1,VLOOKUP(A2656,[1]Plan1!$BG$69:$BI$188,3),G2656)</f>
        <v>5092.97</v>
      </c>
      <c r="H2657" s="11">
        <f t="shared" si="1423"/>
        <v>43377</v>
      </c>
      <c r="I2657" s="11">
        <f t="shared" si="1424"/>
        <v>43408</v>
      </c>
      <c r="J2657" s="26">
        <f t="shared" si="1400"/>
        <v>-2.1004410534337659E-3</v>
      </c>
      <c r="K2657" s="11">
        <f t="shared" si="1413"/>
        <v>43467</v>
      </c>
      <c r="L2657" s="11">
        <f t="shared" si="1401"/>
        <v>43467</v>
      </c>
      <c r="M2657" s="1">
        <f t="shared" si="1414"/>
        <v>20</v>
      </c>
      <c r="N2657" s="1">
        <f t="shared" si="1419"/>
        <v>7</v>
      </c>
      <c r="O2657" s="2">
        <f t="shared" si="1402"/>
        <v>0.99926433999999997</v>
      </c>
      <c r="P2657" s="10">
        <f t="shared" si="1396"/>
        <v>1.00449926</v>
      </c>
      <c r="Q2657" s="10">
        <f t="shared" si="1425"/>
        <v>1.5293506771536109</v>
      </c>
      <c r="R2657" s="2">
        <f t="shared" si="1395"/>
        <v>1.5282255899999999</v>
      </c>
      <c r="S2657" s="2">
        <f t="shared" si="1420"/>
        <v>1.5152279099999999</v>
      </c>
      <c r="T2657" s="2">
        <f t="shared" si="1403"/>
        <v>175021.57276666001</v>
      </c>
      <c r="U2657" s="2">
        <f t="shared" si="1404"/>
        <v>15200.358235574946</v>
      </c>
      <c r="V2657" s="2">
        <f t="shared" si="1405"/>
        <v>45430.681721462512</v>
      </c>
      <c r="W2657" s="2">
        <f t="shared" si="1406"/>
        <v>176139.45397949746</v>
      </c>
      <c r="X2657" s="27">
        <f t="shared" si="1407"/>
        <v>0</v>
      </c>
      <c r="Y2657" s="2">
        <f t="shared" si="1421"/>
        <v>0</v>
      </c>
      <c r="Z2657" s="67">
        <f t="shared" si="1408"/>
        <v>0</v>
      </c>
      <c r="AA2657" s="2">
        <f t="shared" si="1417"/>
        <v>0</v>
      </c>
      <c r="AB2657" s="26">
        <f t="shared" si="1415"/>
        <v>6.7299999999999999E-2</v>
      </c>
      <c r="AC2657" s="27">
        <f t="shared" si="1397"/>
        <v>7</v>
      </c>
      <c r="AD2657" s="27">
        <v>252</v>
      </c>
      <c r="AE2657" s="10">
        <f t="shared" si="1426"/>
        <v>1.0018108619999999</v>
      </c>
      <c r="AF2657" s="2">
        <f t="shared" si="1418"/>
        <v>316.9399153</v>
      </c>
      <c r="AG2657" s="2">
        <f t="shared" si="1409"/>
        <v>318.96424390999999</v>
      </c>
      <c r="AH2657" s="3" t="str">
        <f t="shared" si="1410"/>
        <v>-</v>
      </c>
      <c r="AI2657" s="4" t="str">
        <f t="shared" si="1394"/>
        <v>A+J=</v>
      </c>
      <c r="AJ2657" s="11">
        <f t="shared" si="1416"/>
        <v>43469</v>
      </c>
      <c r="AK2657" s="11"/>
      <c r="AL2657" s="4"/>
      <c r="AM2657" s="1"/>
      <c r="AN2657" s="11"/>
      <c r="AO2657" s="1"/>
      <c r="AP2657" s="1"/>
      <c r="AQ2657" s="1"/>
      <c r="AR2657" s="1"/>
      <c r="AS2657" s="6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</row>
    <row r="2658" spans="1:55" x14ac:dyDescent="0.2">
      <c r="A2658" s="144">
        <f t="shared" si="1411"/>
        <v>43447</v>
      </c>
      <c r="B2658" s="2">
        <f t="shared" si="1398"/>
        <v>176490.18546657579</v>
      </c>
      <c r="C2658" s="2">
        <f t="shared" si="1412"/>
        <v>115508.41402246</v>
      </c>
      <c r="D2658" s="68">
        <f>SUM(Y2658:Y$2921)</f>
        <v>29502.202696230001</v>
      </c>
      <c r="E2658" s="68">
        <f t="shared" si="1399"/>
        <v>86006.211326229997</v>
      </c>
      <c r="F2658" s="72">
        <f t="shared" si="1422"/>
        <v>5103.6899999999996</v>
      </c>
      <c r="G2658" s="3">
        <f>IF(N2658=1,VLOOKUP(A2657,[1]Plan1!$BG$69:$BI$188,3),G2657)</f>
        <v>5092.97</v>
      </c>
      <c r="H2658" s="11">
        <f t="shared" si="1423"/>
        <v>43377</v>
      </c>
      <c r="I2658" s="11">
        <f t="shared" si="1424"/>
        <v>43408</v>
      </c>
      <c r="J2658" s="26">
        <f t="shared" si="1400"/>
        <v>-2.1004410534337659E-3</v>
      </c>
      <c r="K2658" s="11">
        <f t="shared" si="1413"/>
        <v>43467</v>
      </c>
      <c r="L2658" s="11">
        <f t="shared" si="1401"/>
        <v>43467</v>
      </c>
      <c r="M2658" s="1">
        <f t="shared" si="1414"/>
        <v>20</v>
      </c>
      <c r="N2658" s="1">
        <f t="shared" si="1419"/>
        <v>8</v>
      </c>
      <c r="O2658" s="2">
        <f t="shared" si="1402"/>
        <v>0.99915929000000003</v>
      </c>
      <c r="P2658" s="10">
        <f t="shared" si="1396"/>
        <v>1.00449926</v>
      </c>
      <c r="Q2658" s="10">
        <f t="shared" si="1425"/>
        <v>1.5293506771536109</v>
      </c>
      <c r="R2658" s="2">
        <f t="shared" si="1395"/>
        <v>1.52806493</v>
      </c>
      <c r="S2658" s="2">
        <f t="shared" si="1420"/>
        <v>1.5152279099999999</v>
      </c>
      <c r="T2658" s="2">
        <f t="shared" si="1403"/>
        <v>175021.57276666001</v>
      </c>
      <c r="U2658" s="2">
        <f t="shared" si="1404"/>
        <v>15200.358235574946</v>
      </c>
      <c r="V2658" s="2">
        <f t="shared" si="1405"/>
        <v>45416.863963550852</v>
      </c>
      <c r="W2658" s="2">
        <f t="shared" si="1406"/>
        <v>176125.6362215858</v>
      </c>
      <c r="X2658" s="27">
        <f t="shared" si="1407"/>
        <v>0</v>
      </c>
      <c r="Y2658" s="2">
        <f t="shared" si="1421"/>
        <v>0</v>
      </c>
      <c r="Z2658" s="67">
        <f t="shared" si="1408"/>
        <v>0</v>
      </c>
      <c r="AA2658" s="2">
        <f t="shared" si="1417"/>
        <v>0</v>
      </c>
      <c r="AB2658" s="26">
        <f t="shared" si="1415"/>
        <v>6.7299999999999999E-2</v>
      </c>
      <c r="AC2658" s="27">
        <f t="shared" si="1397"/>
        <v>8</v>
      </c>
      <c r="AD2658" s="27">
        <v>252</v>
      </c>
      <c r="AE2658" s="10">
        <f t="shared" si="1426"/>
        <v>1.002069825</v>
      </c>
      <c r="AF2658" s="2">
        <f t="shared" si="1418"/>
        <v>362.26402684999999</v>
      </c>
      <c r="AG2658" s="2">
        <f t="shared" si="1409"/>
        <v>364.54924498999998</v>
      </c>
      <c r="AH2658" s="3" t="str">
        <f t="shared" si="1410"/>
        <v>-</v>
      </c>
      <c r="AI2658" s="4" t="str">
        <f t="shared" ref="AI2658:AI2721" si="1427">AI2657</f>
        <v>A+J=</v>
      </c>
      <c r="AJ2658" s="11">
        <f t="shared" si="1416"/>
        <v>43469</v>
      </c>
      <c r="AK2658" s="11"/>
      <c r="AL2658" s="4"/>
      <c r="AM2658" s="1"/>
      <c r="AN2658" s="11"/>
      <c r="AO2658" s="1"/>
      <c r="AP2658" s="1"/>
      <c r="AQ2658" s="1"/>
      <c r="AR2658" s="1"/>
      <c r="AS2658" s="6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</row>
    <row r="2659" spans="1:55" x14ac:dyDescent="0.2">
      <c r="A2659" s="144">
        <f t="shared" si="1411"/>
        <v>43448</v>
      </c>
      <c r="B2659" s="2">
        <f t="shared" si="1398"/>
        <v>176521.95890067832</v>
      </c>
      <c r="C2659" s="2">
        <f t="shared" si="1412"/>
        <v>115508.41402246</v>
      </c>
      <c r="D2659" s="68">
        <f>SUM(Y2659:Y$2921)</f>
        <v>29502.202696230001</v>
      </c>
      <c r="E2659" s="68">
        <f t="shared" si="1399"/>
        <v>86006.211326229997</v>
      </c>
      <c r="F2659" s="72">
        <f t="shared" si="1422"/>
        <v>5103.6899999999996</v>
      </c>
      <c r="G2659" s="3">
        <f>IF(N2659=1,VLOOKUP(A2658,[1]Plan1!$BG$69:$BI$188,3),G2658)</f>
        <v>5092.97</v>
      </c>
      <c r="H2659" s="11">
        <f t="shared" si="1423"/>
        <v>43377</v>
      </c>
      <c r="I2659" s="11">
        <f t="shared" si="1424"/>
        <v>43408</v>
      </c>
      <c r="J2659" s="26">
        <f t="shared" si="1400"/>
        <v>-2.1004410534337659E-3</v>
      </c>
      <c r="K2659" s="11">
        <f t="shared" si="1413"/>
        <v>43467</v>
      </c>
      <c r="L2659" s="11">
        <f t="shared" si="1401"/>
        <v>43467</v>
      </c>
      <c r="M2659" s="1">
        <f t="shared" si="1414"/>
        <v>20</v>
      </c>
      <c r="N2659" s="1">
        <f t="shared" si="1419"/>
        <v>9</v>
      </c>
      <c r="O2659" s="2">
        <f t="shared" si="1402"/>
        <v>0.99905425000000003</v>
      </c>
      <c r="P2659" s="10">
        <f t="shared" si="1396"/>
        <v>1.00449926</v>
      </c>
      <c r="Q2659" s="10">
        <f t="shared" si="1425"/>
        <v>1.5293506771536109</v>
      </c>
      <c r="R2659" s="2">
        <f t="shared" si="1395"/>
        <v>1.5279042899999999</v>
      </c>
      <c r="S2659" s="2">
        <f t="shared" si="1420"/>
        <v>1.5152279099999999</v>
      </c>
      <c r="T2659" s="2">
        <f t="shared" si="1403"/>
        <v>175021.57276666001</v>
      </c>
      <c r="U2659" s="2">
        <f t="shared" si="1404"/>
        <v>15200.358235574946</v>
      </c>
      <c r="V2659" s="2">
        <f t="shared" si="1405"/>
        <v>45403.0479257634</v>
      </c>
      <c r="W2659" s="2">
        <f t="shared" si="1406"/>
        <v>176111.82018379832</v>
      </c>
      <c r="X2659" s="27">
        <f t="shared" si="1407"/>
        <v>0</v>
      </c>
      <c r="Y2659" s="2">
        <f t="shared" si="1421"/>
        <v>0</v>
      </c>
      <c r="Z2659" s="67">
        <f t="shared" si="1408"/>
        <v>0</v>
      </c>
      <c r="AA2659" s="2">
        <f t="shared" si="1417"/>
        <v>0</v>
      </c>
      <c r="AB2659" s="26">
        <f t="shared" si="1415"/>
        <v>6.7299999999999999E-2</v>
      </c>
      <c r="AC2659" s="27">
        <f t="shared" si="1397"/>
        <v>9</v>
      </c>
      <c r="AD2659" s="27">
        <v>252</v>
      </c>
      <c r="AE2659" s="10">
        <f t="shared" si="1426"/>
        <v>1.0023288539999999</v>
      </c>
      <c r="AF2659" s="2">
        <f t="shared" si="1418"/>
        <v>407.59968981999998</v>
      </c>
      <c r="AG2659" s="2">
        <f t="shared" si="1409"/>
        <v>410.13871688</v>
      </c>
      <c r="AH2659" s="3" t="str">
        <f t="shared" si="1410"/>
        <v>-</v>
      </c>
      <c r="AI2659" s="4" t="str">
        <f t="shared" si="1427"/>
        <v>A+J=</v>
      </c>
      <c r="AJ2659" s="11">
        <f t="shared" si="1416"/>
        <v>43469</v>
      </c>
      <c r="AK2659" s="11"/>
      <c r="AL2659" s="4"/>
      <c r="AM2659" s="1"/>
      <c r="AN2659" s="11"/>
      <c r="AO2659" s="1"/>
      <c r="AP2659" s="1"/>
      <c r="AQ2659" s="1"/>
      <c r="AR2659" s="1"/>
      <c r="AS2659" s="6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</row>
    <row r="2660" spans="1:55" x14ac:dyDescent="0.2">
      <c r="A2660" s="144">
        <f t="shared" si="1411"/>
        <v>43449</v>
      </c>
      <c r="B2660" s="2">
        <f t="shared" si="1398"/>
        <v>176553.73783812302</v>
      </c>
      <c r="C2660" s="2">
        <f t="shared" si="1412"/>
        <v>115508.41402246</v>
      </c>
      <c r="D2660" s="68">
        <f>SUM(Y2660:Y$2921)</f>
        <v>29502.202696230001</v>
      </c>
      <c r="E2660" s="68">
        <f t="shared" si="1399"/>
        <v>86006.211326229997</v>
      </c>
      <c r="F2660" s="72">
        <f t="shared" si="1422"/>
        <v>5103.6899999999996</v>
      </c>
      <c r="G2660" s="3">
        <f>IF(N2660=1,VLOOKUP(A2659,[1]Plan1!$BG$69:$BI$188,3),G2659)</f>
        <v>5092.97</v>
      </c>
      <c r="H2660" s="11">
        <f t="shared" si="1423"/>
        <v>43377</v>
      </c>
      <c r="I2660" s="11">
        <f t="shared" si="1424"/>
        <v>43408</v>
      </c>
      <c r="J2660" s="26">
        <f t="shared" si="1400"/>
        <v>-2.1004410534337659E-3</v>
      </c>
      <c r="K2660" s="11">
        <f t="shared" si="1413"/>
        <v>43467</v>
      </c>
      <c r="L2660" s="11">
        <f t="shared" si="1401"/>
        <v>43467</v>
      </c>
      <c r="M2660" s="1">
        <f t="shared" si="1414"/>
        <v>20</v>
      </c>
      <c r="N2660" s="1">
        <f t="shared" si="1419"/>
        <v>10</v>
      </c>
      <c r="O2660" s="2">
        <f t="shared" si="1402"/>
        <v>0.99894921999999997</v>
      </c>
      <c r="P2660" s="10">
        <f t="shared" si="1396"/>
        <v>1.00449926</v>
      </c>
      <c r="Q2660" s="10">
        <f t="shared" si="1425"/>
        <v>1.5293506771536109</v>
      </c>
      <c r="R2660" s="2">
        <f t="shared" si="1395"/>
        <v>1.5277436600000001</v>
      </c>
      <c r="S2660" s="2">
        <f t="shared" si="1420"/>
        <v>1.5152279099999999</v>
      </c>
      <c r="T2660" s="2">
        <f t="shared" si="1403"/>
        <v>175021.57276666001</v>
      </c>
      <c r="U2660" s="2">
        <f t="shared" si="1404"/>
        <v>15200.358235574946</v>
      </c>
      <c r="V2660" s="2">
        <f t="shared" si="1405"/>
        <v>45389.232748038077</v>
      </c>
      <c r="W2660" s="2">
        <f t="shared" si="1406"/>
        <v>176098.00500607301</v>
      </c>
      <c r="X2660" s="27">
        <f t="shared" si="1407"/>
        <v>0</v>
      </c>
      <c r="Y2660" s="2">
        <f t="shared" si="1421"/>
        <v>0</v>
      </c>
      <c r="Z2660" s="67">
        <f t="shared" si="1408"/>
        <v>0</v>
      </c>
      <c r="AA2660" s="2">
        <f t="shared" si="1417"/>
        <v>0</v>
      </c>
      <c r="AB2660" s="26">
        <f t="shared" si="1415"/>
        <v>6.7299999999999999E-2</v>
      </c>
      <c r="AC2660" s="27">
        <f t="shared" si="1397"/>
        <v>10</v>
      </c>
      <c r="AD2660" s="27">
        <v>252</v>
      </c>
      <c r="AE2660" s="10">
        <f t="shared" si="1426"/>
        <v>1.0025879499999999</v>
      </c>
      <c r="AF2660" s="2">
        <f t="shared" si="1418"/>
        <v>452.94707923999999</v>
      </c>
      <c r="AG2660" s="2">
        <f t="shared" si="1409"/>
        <v>455.73283205000001</v>
      </c>
      <c r="AH2660" s="3" t="str">
        <f t="shared" si="1410"/>
        <v>-</v>
      </c>
      <c r="AI2660" s="4" t="str">
        <f t="shared" si="1427"/>
        <v>A+J=</v>
      </c>
      <c r="AJ2660" s="11">
        <f t="shared" si="1416"/>
        <v>43469</v>
      </c>
      <c r="AK2660" s="11"/>
      <c r="AL2660" s="4"/>
      <c r="AM2660" s="1"/>
      <c r="AN2660" s="11"/>
      <c r="AO2660" s="1"/>
      <c r="AP2660" s="1"/>
      <c r="AQ2660" s="1"/>
      <c r="AR2660" s="1"/>
      <c r="AS2660" s="6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</row>
    <row r="2661" spans="1:55" x14ac:dyDescent="0.2">
      <c r="A2661" s="144">
        <f t="shared" si="1411"/>
        <v>43450</v>
      </c>
      <c r="B2661" s="2">
        <f t="shared" si="1398"/>
        <v>176553.73783812302</v>
      </c>
      <c r="C2661" s="2">
        <f t="shared" si="1412"/>
        <v>115508.41402246</v>
      </c>
      <c r="D2661" s="68">
        <f>SUM(Y2661:Y$2921)</f>
        <v>29502.202696230001</v>
      </c>
      <c r="E2661" s="68">
        <f t="shared" si="1399"/>
        <v>86006.211326229997</v>
      </c>
      <c r="F2661" s="72">
        <f t="shared" si="1422"/>
        <v>5103.6899999999996</v>
      </c>
      <c r="G2661" s="3">
        <f>IF(N2661=1,VLOOKUP(A2660,[1]Plan1!$BG$69:$BI$188,3),G2660)</f>
        <v>5092.97</v>
      </c>
      <c r="H2661" s="11">
        <f t="shared" si="1423"/>
        <v>43377</v>
      </c>
      <c r="I2661" s="11">
        <f t="shared" si="1424"/>
        <v>43408</v>
      </c>
      <c r="J2661" s="26">
        <f t="shared" si="1400"/>
        <v>-2.1004410534337659E-3</v>
      </c>
      <c r="K2661" s="11">
        <f t="shared" si="1413"/>
        <v>43467</v>
      </c>
      <c r="L2661" s="11">
        <f t="shared" si="1401"/>
        <v>43467</v>
      </c>
      <c r="M2661" s="1">
        <f t="shared" si="1414"/>
        <v>20</v>
      </c>
      <c r="N2661" s="1">
        <f t="shared" si="1419"/>
        <v>10</v>
      </c>
      <c r="O2661" s="2">
        <f t="shared" si="1402"/>
        <v>0.99894921999999997</v>
      </c>
      <c r="P2661" s="10">
        <f t="shared" si="1396"/>
        <v>1.00449926</v>
      </c>
      <c r="Q2661" s="10">
        <f t="shared" si="1425"/>
        <v>1.5293506771536109</v>
      </c>
      <c r="R2661" s="2">
        <f t="shared" si="1395"/>
        <v>1.5277436600000001</v>
      </c>
      <c r="S2661" s="2">
        <f t="shared" si="1420"/>
        <v>1.5152279099999999</v>
      </c>
      <c r="T2661" s="2">
        <f t="shared" si="1403"/>
        <v>175021.57276666001</v>
      </c>
      <c r="U2661" s="2">
        <f t="shared" si="1404"/>
        <v>15200.358235574946</v>
      </c>
      <c r="V2661" s="2">
        <f t="shared" si="1405"/>
        <v>45389.232748038077</v>
      </c>
      <c r="W2661" s="2">
        <f t="shared" si="1406"/>
        <v>176098.00500607301</v>
      </c>
      <c r="X2661" s="27">
        <f t="shared" si="1407"/>
        <v>0</v>
      </c>
      <c r="Y2661" s="2">
        <f t="shared" si="1421"/>
        <v>0</v>
      </c>
      <c r="Z2661" s="67">
        <f t="shared" si="1408"/>
        <v>0</v>
      </c>
      <c r="AA2661" s="2">
        <f t="shared" si="1417"/>
        <v>0</v>
      </c>
      <c r="AB2661" s="26">
        <f t="shared" si="1415"/>
        <v>6.7299999999999999E-2</v>
      </c>
      <c r="AC2661" s="27">
        <f t="shared" si="1397"/>
        <v>10</v>
      </c>
      <c r="AD2661" s="27">
        <v>252</v>
      </c>
      <c r="AE2661" s="10">
        <f t="shared" si="1426"/>
        <v>1.0025879499999999</v>
      </c>
      <c r="AF2661" s="2">
        <f t="shared" si="1418"/>
        <v>452.94707923999999</v>
      </c>
      <c r="AG2661" s="2">
        <f t="shared" si="1409"/>
        <v>455.73283205000001</v>
      </c>
      <c r="AH2661" s="3" t="str">
        <f t="shared" si="1410"/>
        <v>-</v>
      </c>
      <c r="AI2661" s="4" t="str">
        <f t="shared" si="1427"/>
        <v>A+J=</v>
      </c>
      <c r="AJ2661" s="11">
        <f t="shared" si="1416"/>
        <v>43469</v>
      </c>
      <c r="AK2661" s="11"/>
      <c r="AL2661" s="4"/>
      <c r="AM2661" s="1"/>
      <c r="AN2661" s="11"/>
      <c r="AO2661" s="1"/>
      <c r="AP2661" s="1"/>
      <c r="AQ2661" s="1"/>
      <c r="AR2661" s="1"/>
      <c r="AS2661" s="6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</row>
    <row r="2662" spans="1:55" x14ac:dyDescent="0.2">
      <c r="A2662" s="144">
        <f t="shared" si="1411"/>
        <v>43451</v>
      </c>
      <c r="B2662" s="2">
        <f t="shared" si="1398"/>
        <v>176553.73783812302</v>
      </c>
      <c r="C2662" s="2">
        <f t="shared" si="1412"/>
        <v>115508.41402246</v>
      </c>
      <c r="D2662" s="68">
        <f>SUM(Y2662:Y$2921)</f>
        <v>29502.202696230001</v>
      </c>
      <c r="E2662" s="68">
        <f t="shared" si="1399"/>
        <v>86006.211326229997</v>
      </c>
      <c r="F2662" s="72">
        <f t="shared" si="1422"/>
        <v>5103.6899999999996</v>
      </c>
      <c r="G2662" s="3">
        <f>IF(N2662=1,VLOOKUP(A2661,[1]Plan1!$BG$69:$BI$188,3),G2661)</f>
        <v>5092.97</v>
      </c>
      <c r="H2662" s="11">
        <f t="shared" si="1423"/>
        <v>43377</v>
      </c>
      <c r="I2662" s="11">
        <f t="shared" si="1424"/>
        <v>43408</v>
      </c>
      <c r="J2662" s="26">
        <f t="shared" si="1400"/>
        <v>-2.1004410534337659E-3</v>
      </c>
      <c r="K2662" s="11">
        <f t="shared" si="1413"/>
        <v>43467</v>
      </c>
      <c r="L2662" s="11">
        <f t="shared" si="1401"/>
        <v>43467</v>
      </c>
      <c r="M2662" s="1">
        <f t="shared" si="1414"/>
        <v>20</v>
      </c>
      <c r="N2662" s="1">
        <f t="shared" si="1419"/>
        <v>10</v>
      </c>
      <c r="O2662" s="2">
        <f t="shared" si="1402"/>
        <v>0.99894921999999997</v>
      </c>
      <c r="P2662" s="10">
        <f t="shared" si="1396"/>
        <v>1.00449926</v>
      </c>
      <c r="Q2662" s="10">
        <f t="shared" si="1425"/>
        <v>1.5293506771536109</v>
      </c>
      <c r="R2662" s="2">
        <f t="shared" si="1395"/>
        <v>1.5277436600000001</v>
      </c>
      <c r="S2662" s="2">
        <f t="shared" si="1420"/>
        <v>1.5152279099999999</v>
      </c>
      <c r="T2662" s="2">
        <f t="shared" si="1403"/>
        <v>175021.57276666001</v>
      </c>
      <c r="U2662" s="2">
        <f t="shared" si="1404"/>
        <v>15200.358235574946</v>
      </c>
      <c r="V2662" s="2">
        <f t="shared" si="1405"/>
        <v>45389.232748038077</v>
      </c>
      <c r="W2662" s="2">
        <f t="shared" si="1406"/>
        <v>176098.00500607301</v>
      </c>
      <c r="X2662" s="27">
        <f t="shared" si="1407"/>
        <v>0</v>
      </c>
      <c r="Y2662" s="2">
        <f t="shared" si="1421"/>
        <v>0</v>
      </c>
      <c r="Z2662" s="67">
        <f t="shared" si="1408"/>
        <v>0</v>
      </c>
      <c r="AA2662" s="2">
        <f t="shared" si="1417"/>
        <v>0</v>
      </c>
      <c r="AB2662" s="26">
        <f t="shared" si="1415"/>
        <v>6.7299999999999999E-2</v>
      </c>
      <c r="AC2662" s="27">
        <f t="shared" si="1397"/>
        <v>10</v>
      </c>
      <c r="AD2662" s="27">
        <v>252</v>
      </c>
      <c r="AE2662" s="10">
        <f t="shared" si="1426"/>
        <v>1.0025879499999999</v>
      </c>
      <c r="AF2662" s="2">
        <f t="shared" si="1418"/>
        <v>452.94707923999999</v>
      </c>
      <c r="AG2662" s="2">
        <f t="shared" si="1409"/>
        <v>455.73283205000001</v>
      </c>
      <c r="AH2662" s="3" t="str">
        <f t="shared" si="1410"/>
        <v>-</v>
      </c>
      <c r="AI2662" s="4" t="str">
        <f t="shared" si="1427"/>
        <v>A+J=</v>
      </c>
      <c r="AJ2662" s="11">
        <f t="shared" si="1416"/>
        <v>43469</v>
      </c>
      <c r="AK2662" s="11"/>
      <c r="AL2662" s="4"/>
      <c r="AM2662" s="1"/>
      <c r="AN2662" s="11"/>
      <c r="AO2662" s="1"/>
      <c r="AP2662" s="1"/>
      <c r="AQ2662" s="1"/>
      <c r="AR2662" s="1"/>
      <c r="AS2662" s="6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</row>
    <row r="2663" spans="1:55" x14ac:dyDescent="0.2">
      <c r="A2663" s="144">
        <f t="shared" si="1411"/>
        <v>43452</v>
      </c>
      <c r="B2663" s="2">
        <f t="shared" si="1398"/>
        <v>176585.52400183401</v>
      </c>
      <c r="C2663" s="2">
        <f t="shared" si="1412"/>
        <v>115508.41402246</v>
      </c>
      <c r="D2663" s="68">
        <f>SUM(Y2663:Y$2921)</f>
        <v>29502.202696230001</v>
      </c>
      <c r="E2663" s="68">
        <f t="shared" si="1399"/>
        <v>86006.211326229997</v>
      </c>
      <c r="F2663" s="72">
        <f t="shared" si="1422"/>
        <v>5103.6899999999996</v>
      </c>
      <c r="G2663" s="3">
        <f>IF(N2663=1,VLOOKUP(A2662,[1]Plan1!$BG$69:$BI$188,3),G2662)</f>
        <v>5092.97</v>
      </c>
      <c r="H2663" s="11">
        <f t="shared" si="1423"/>
        <v>43377</v>
      </c>
      <c r="I2663" s="11">
        <f t="shared" si="1424"/>
        <v>43408</v>
      </c>
      <c r="J2663" s="26">
        <f t="shared" si="1400"/>
        <v>-2.1004410534337659E-3</v>
      </c>
      <c r="K2663" s="11">
        <f t="shared" si="1413"/>
        <v>43467</v>
      </c>
      <c r="L2663" s="11">
        <f t="shared" si="1401"/>
        <v>43467</v>
      </c>
      <c r="M2663" s="1">
        <f t="shared" si="1414"/>
        <v>20</v>
      </c>
      <c r="N2663" s="1">
        <f t="shared" si="1419"/>
        <v>11</v>
      </c>
      <c r="O2663" s="2">
        <f t="shared" si="1402"/>
        <v>0.99884421000000001</v>
      </c>
      <c r="P2663" s="10">
        <f t="shared" si="1396"/>
        <v>1.00449926</v>
      </c>
      <c r="Q2663" s="10">
        <f t="shared" si="1425"/>
        <v>1.5293506771536109</v>
      </c>
      <c r="R2663" s="2">
        <f t="shared" si="1395"/>
        <v>1.52758306</v>
      </c>
      <c r="S2663" s="2">
        <f t="shared" si="1420"/>
        <v>1.5152279099999999</v>
      </c>
      <c r="T2663" s="2">
        <f t="shared" si="1403"/>
        <v>175021.57276666001</v>
      </c>
      <c r="U2663" s="2">
        <f t="shared" si="1404"/>
        <v>15200.358235574946</v>
      </c>
      <c r="V2663" s="2">
        <f t="shared" si="1405"/>
        <v>45375.420150499078</v>
      </c>
      <c r="W2663" s="2">
        <f t="shared" si="1406"/>
        <v>176084.192408534</v>
      </c>
      <c r="X2663" s="27">
        <f t="shared" si="1407"/>
        <v>0</v>
      </c>
      <c r="Y2663" s="2">
        <f t="shared" si="1421"/>
        <v>0</v>
      </c>
      <c r="Z2663" s="67">
        <f t="shared" si="1408"/>
        <v>0</v>
      </c>
      <c r="AA2663" s="2">
        <f t="shared" si="1417"/>
        <v>0</v>
      </c>
      <c r="AB2663" s="26">
        <f t="shared" si="1415"/>
        <v>6.7299999999999999E-2</v>
      </c>
      <c r="AC2663" s="27">
        <f t="shared" si="1397"/>
        <v>11</v>
      </c>
      <c r="AD2663" s="27">
        <v>252</v>
      </c>
      <c r="AE2663" s="10">
        <f t="shared" si="1426"/>
        <v>1.0028471130000001</v>
      </c>
      <c r="AF2663" s="2">
        <f t="shared" si="1418"/>
        <v>498.30619510000002</v>
      </c>
      <c r="AG2663" s="2">
        <f t="shared" si="1409"/>
        <v>501.33159330000001</v>
      </c>
      <c r="AH2663" s="3" t="str">
        <f t="shared" si="1410"/>
        <v>-</v>
      </c>
      <c r="AI2663" s="4" t="str">
        <f t="shared" si="1427"/>
        <v>A+J=</v>
      </c>
      <c r="AJ2663" s="11">
        <f t="shared" si="1416"/>
        <v>43469</v>
      </c>
      <c r="AK2663" s="11"/>
      <c r="AL2663" s="4"/>
      <c r="AM2663" s="1"/>
      <c r="AN2663" s="11"/>
      <c r="AO2663" s="1"/>
      <c r="AP2663" s="1"/>
      <c r="AQ2663" s="1"/>
      <c r="AR2663" s="1"/>
      <c r="AS2663" s="6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</row>
    <row r="2664" spans="1:55" x14ac:dyDescent="0.2">
      <c r="A2664" s="144">
        <f t="shared" si="1411"/>
        <v>43453</v>
      </c>
      <c r="B2664" s="2">
        <f t="shared" si="1398"/>
        <v>176617.31566555717</v>
      </c>
      <c r="C2664" s="2">
        <f t="shared" si="1412"/>
        <v>115508.41402246</v>
      </c>
      <c r="D2664" s="68">
        <f>SUM(Y2664:Y$2921)</f>
        <v>29502.202696230001</v>
      </c>
      <c r="E2664" s="68">
        <f t="shared" si="1399"/>
        <v>86006.211326229997</v>
      </c>
      <c r="F2664" s="72">
        <f t="shared" si="1422"/>
        <v>5103.6899999999996</v>
      </c>
      <c r="G2664" s="3">
        <f>IF(N2664=1,VLOOKUP(A2663,[1]Plan1!$BG$69:$BI$188,3),G2663)</f>
        <v>5092.97</v>
      </c>
      <c r="H2664" s="11">
        <f t="shared" si="1423"/>
        <v>43377</v>
      </c>
      <c r="I2664" s="11">
        <f t="shared" si="1424"/>
        <v>43408</v>
      </c>
      <c r="J2664" s="26">
        <f t="shared" si="1400"/>
        <v>-2.1004410534337659E-3</v>
      </c>
      <c r="K2664" s="11">
        <f t="shared" si="1413"/>
        <v>43467</v>
      </c>
      <c r="L2664" s="11">
        <f t="shared" si="1401"/>
        <v>43467</v>
      </c>
      <c r="M2664" s="1">
        <f t="shared" si="1414"/>
        <v>20</v>
      </c>
      <c r="N2664" s="1">
        <f t="shared" si="1419"/>
        <v>12</v>
      </c>
      <c r="O2664" s="2">
        <f t="shared" si="1402"/>
        <v>0.99873920000000005</v>
      </c>
      <c r="P2664" s="10">
        <f t="shared" si="1396"/>
        <v>1.00449926</v>
      </c>
      <c r="Q2664" s="10">
        <f t="shared" si="1425"/>
        <v>1.5293506771536109</v>
      </c>
      <c r="R2664" s="2">
        <f t="shared" si="1395"/>
        <v>1.5274224700000001</v>
      </c>
      <c r="S2664" s="2">
        <f t="shared" si="1420"/>
        <v>1.5152279099999999</v>
      </c>
      <c r="T2664" s="2">
        <f t="shared" si="1403"/>
        <v>175021.57276666001</v>
      </c>
      <c r="U2664" s="2">
        <f t="shared" si="1404"/>
        <v>15200.358235574946</v>
      </c>
      <c r="V2664" s="2">
        <f t="shared" si="1405"/>
        <v>45361.608413022208</v>
      </c>
      <c r="W2664" s="2">
        <f t="shared" si="1406"/>
        <v>176070.38067105715</v>
      </c>
      <c r="X2664" s="27">
        <f t="shared" si="1407"/>
        <v>0</v>
      </c>
      <c r="Y2664" s="2">
        <f t="shared" si="1421"/>
        <v>0</v>
      </c>
      <c r="Z2664" s="67">
        <f t="shared" si="1408"/>
        <v>0</v>
      </c>
      <c r="AA2664" s="2">
        <f t="shared" si="1417"/>
        <v>0</v>
      </c>
      <c r="AB2664" s="26">
        <f t="shared" si="1415"/>
        <v>6.7299999999999999E-2</v>
      </c>
      <c r="AC2664" s="27">
        <f t="shared" si="1397"/>
        <v>12</v>
      </c>
      <c r="AD2664" s="27">
        <v>252</v>
      </c>
      <c r="AE2664" s="10">
        <f t="shared" si="1426"/>
        <v>1.003106343</v>
      </c>
      <c r="AF2664" s="2">
        <f t="shared" si="1418"/>
        <v>543.67703741000003</v>
      </c>
      <c r="AG2664" s="2">
        <f t="shared" si="1409"/>
        <v>546.93499450000002</v>
      </c>
      <c r="AH2664" s="3" t="str">
        <f t="shared" si="1410"/>
        <v>-</v>
      </c>
      <c r="AI2664" s="4" t="str">
        <f t="shared" si="1427"/>
        <v>A+J=</v>
      </c>
      <c r="AJ2664" s="11">
        <f t="shared" si="1416"/>
        <v>43469</v>
      </c>
      <c r="AK2664" s="11"/>
      <c r="AL2664" s="4"/>
      <c r="AM2664" s="1"/>
      <c r="AN2664" s="11"/>
      <c r="AO2664" s="1"/>
      <c r="AP2664" s="1"/>
      <c r="AQ2664" s="1"/>
      <c r="AR2664" s="1"/>
      <c r="AS2664" s="6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</row>
    <row r="2665" spans="1:55" x14ac:dyDescent="0.2">
      <c r="A2665" s="144">
        <f t="shared" si="1411"/>
        <v>43454</v>
      </c>
      <c r="B2665" s="2">
        <f t="shared" si="1398"/>
        <v>176649.11369015448</v>
      </c>
      <c r="C2665" s="2">
        <f t="shared" si="1412"/>
        <v>115508.41402246</v>
      </c>
      <c r="D2665" s="68">
        <f>SUM(Y2665:Y$2921)</f>
        <v>29502.202696230001</v>
      </c>
      <c r="E2665" s="68">
        <f t="shared" si="1399"/>
        <v>86006.211326229997</v>
      </c>
      <c r="F2665" s="72">
        <f t="shared" si="1422"/>
        <v>5103.6899999999996</v>
      </c>
      <c r="G2665" s="3">
        <f>IF(N2665=1,VLOOKUP(A2664,[1]Plan1!$BG$69:$BI$188,3),G2664)</f>
        <v>5092.97</v>
      </c>
      <c r="H2665" s="11">
        <f t="shared" si="1423"/>
        <v>43377</v>
      </c>
      <c r="I2665" s="11">
        <f t="shared" si="1424"/>
        <v>43408</v>
      </c>
      <c r="J2665" s="26">
        <f t="shared" si="1400"/>
        <v>-2.1004410534337659E-3</v>
      </c>
      <c r="K2665" s="11">
        <f t="shared" si="1413"/>
        <v>43467</v>
      </c>
      <c r="L2665" s="11">
        <f t="shared" si="1401"/>
        <v>43467</v>
      </c>
      <c r="M2665" s="1">
        <f t="shared" si="1414"/>
        <v>20</v>
      </c>
      <c r="N2665" s="1">
        <f t="shared" si="1419"/>
        <v>13</v>
      </c>
      <c r="O2665" s="2">
        <f t="shared" si="1402"/>
        <v>0.99863420999999997</v>
      </c>
      <c r="P2665" s="10">
        <f t="shared" si="1396"/>
        <v>1.00449926</v>
      </c>
      <c r="Q2665" s="10">
        <f t="shared" si="1425"/>
        <v>1.5293506771536109</v>
      </c>
      <c r="R2665" s="2">
        <f t="shared" ref="R2665:R2728" si="1428">TRUNC(TRUNC((O2665*Q2665),15),8)</f>
        <v>1.5272619000000001</v>
      </c>
      <c r="S2665" s="2">
        <f t="shared" si="1420"/>
        <v>1.5152279099999999</v>
      </c>
      <c r="T2665" s="2">
        <f t="shared" si="1403"/>
        <v>175021.57276666001</v>
      </c>
      <c r="U2665" s="2">
        <f t="shared" si="1404"/>
        <v>15200.358235574946</v>
      </c>
      <c r="V2665" s="2">
        <f t="shared" si="1405"/>
        <v>45347.798395669553</v>
      </c>
      <c r="W2665" s="2">
        <f t="shared" si="1406"/>
        <v>176056.57065370449</v>
      </c>
      <c r="X2665" s="27">
        <f t="shared" si="1407"/>
        <v>0</v>
      </c>
      <c r="Y2665" s="2">
        <f t="shared" si="1421"/>
        <v>0</v>
      </c>
      <c r="Z2665" s="67">
        <f t="shared" si="1408"/>
        <v>0</v>
      </c>
      <c r="AA2665" s="2">
        <f t="shared" si="1417"/>
        <v>0</v>
      </c>
      <c r="AB2665" s="26">
        <f t="shared" si="1415"/>
        <v>6.7299999999999999E-2</v>
      </c>
      <c r="AC2665" s="27">
        <f t="shared" si="1397"/>
        <v>13</v>
      </c>
      <c r="AD2665" s="27">
        <v>252</v>
      </c>
      <c r="AE2665" s="10">
        <f t="shared" si="1426"/>
        <v>1.0033656399999999</v>
      </c>
      <c r="AF2665" s="2">
        <f t="shared" si="1418"/>
        <v>589.05960616000004</v>
      </c>
      <c r="AG2665" s="2">
        <f t="shared" si="1409"/>
        <v>592.54303645000005</v>
      </c>
      <c r="AH2665" s="3" t="str">
        <f t="shared" si="1410"/>
        <v>-</v>
      </c>
      <c r="AI2665" s="4" t="str">
        <f t="shared" si="1427"/>
        <v>A+J=</v>
      </c>
      <c r="AJ2665" s="11">
        <f t="shared" si="1416"/>
        <v>43469</v>
      </c>
      <c r="AK2665" s="11"/>
      <c r="AL2665" s="4"/>
      <c r="AM2665" s="1"/>
      <c r="AN2665" s="11"/>
      <c r="AO2665" s="1"/>
      <c r="AP2665" s="1"/>
      <c r="AQ2665" s="1"/>
      <c r="AR2665" s="1"/>
      <c r="AS2665" s="6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</row>
    <row r="2666" spans="1:55" x14ac:dyDescent="0.2">
      <c r="A2666" s="144">
        <f t="shared" si="1411"/>
        <v>43455</v>
      </c>
      <c r="B2666" s="2">
        <f t="shared" si="1398"/>
        <v>176680.91634782183</v>
      </c>
      <c r="C2666" s="2">
        <f t="shared" si="1412"/>
        <v>115508.41402246</v>
      </c>
      <c r="D2666" s="68">
        <f>SUM(Y2666:Y$2921)</f>
        <v>29502.202696230001</v>
      </c>
      <c r="E2666" s="68">
        <f t="shared" si="1399"/>
        <v>86006.211326229997</v>
      </c>
      <c r="F2666" s="72">
        <f t="shared" si="1422"/>
        <v>5103.6899999999996</v>
      </c>
      <c r="G2666" s="3">
        <f>IF(N2666=1,VLOOKUP(A2665,[1]Plan1!$BG$69:$BI$188,3),G2665)</f>
        <v>5092.97</v>
      </c>
      <c r="H2666" s="11">
        <f t="shared" si="1423"/>
        <v>43377</v>
      </c>
      <c r="I2666" s="11">
        <f t="shared" si="1424"/>
        <v>43408</v>
      </c>
      <c r="J2666" s="26">
        <f t="shared" si="1400"/>
        <v>-2.1004410534337659E-3</v>
      </c>
      <c r="K2666" s="11">
        <f t="shared" si="1413"/>
        <v>43467</v>
      </c>
      <c r="L2666" s="11">
        <f t="shared" si="1401"/>
        <v>43467</v>
      </c>
      <c r="M2666" s="1">
        <f t="shared" si="1414"/>
        <v>20</v>
      </c>
      <c r="N2666" s="1">
        <f t="shared" si="1419"/>
        <v>14</v>
      </c>
      <c r="O2666" s="2">
        <f t="shared" si="1402"/>
        <v>0.99852922</v>
      </c>
      <c r="P2666" s="10">
        <f t="shared" ref="P2666:P2729" si="1429">IF(L2666&gt;L2665,O2665,P2665)</f>
        <v>1.00449926</v>
      </c>
      <c r="Q2666" s="10">
        <f t="shared" si="1425"/>
        <v>1.5293506771536109</v>
      </c>
      <c r="R2666" s="2">
        <f t="shared" si="1428"/>
        <v>1.52710133</v>
      </c>
      <c r="S2666" s="2">
        <f t="shared" si="1420"/>
        <v>1.5152279099999999</v>
      </c>
      <c r="T2666" s="2">
        <f t="shared" si="1403"/>
        <v>175021.57276666001</v>
      </c>
      <c r="U2666" s="2">
        <f t="shared" si="1404"/>
        <v>15200.358235574946</v>
      </c>
      <c r="V2666" s="2">
        <f t="shared" si="1405"/>
        <v>45333.988378316899</v>
      </c>
      <c r="W2666" s="2">
        <f t="shared" si="1406"/>
        <v>176042.76063635183</v>
      </c>
      <c r="X2666" s="27">
        <f t="shared" si="1407"/>
        <v>0</v>
      </c>
      <c r="Y2666" s="2">
        <f t="shared" si="1421"/>
        <v>0</v>
      </c>
      <c r="Z2666" s="67">
        <f t="shared" si="1408"/>
        <v>0</v>
      </c>
      <c r="AA2666" s="2">
        <f t="shared" si="1417"/>
        <v>0</v>
      </c>
      <c r="AB2666" s="26">
        <f t="shared" si="1415"/>
        <v>6.7299999999999999E-2</v>
      </c>
      <c r="AC2666" s="27">
        <f t="shared" si="1397"/>
        <v>14</v>
      </c>
      <c r="AD2666" s="27">
        <v>252</v>
      </c>
      <c r="AE2666" s="10">
        <f t="shared" si="1426"/>
        <v>1.0036250040000001</v>
      </c>
      <c r="AF2666" s="2">
        <f t="shared" si="1418"/>
        <v>634.45390136000003</v>
      </c>
      <c r="AG2666" s="2">
        <f t="shared" si="1409"/>
        <v>638.15571147000003</v>
      </c>
      <c r="AH2666" s="3" t="str">
        <f t="shared" si="1410"/>
        <v>-</v>
      </c>
      <c r="AI2666" s="4" t="str">
        <f t="shared" si="1427"/>
        <v>A+J=</v>
      </c>
      <c r="AJ2666" s="11">
        <f t="shared" si="1416"/>
        <v>43469</v>
      </c>
      <c r="AK2666" s="11"/>
      <c r="AL2666" s="4"/>
      <c r="AM2666" s="1"/>
      <c r="AN2666" s="11"/>
      <c r="AO2666" s="1"/>
      <c r="AP2666" s="1"/>
      <c r="AQ2666" s="1"/>
      <c r="AR2666" s="1"/>
      <c r="AS2666" s="6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</row>
    <row r="2667" spans="1:55" x14ac:dyDescent="0.2">
      <c r="A2667" s="144">
        <f t="shared" si="1411"/>
        <v>43456</v>
      </c>
      <c r="B2667" s="2">
        <f t="shared" si="1398"/>
        <v>176712.72708940762</v>
      </c>
      <c r="C2667" s="2">
        <f t="shared" si="1412"/>
        <v>115508.41402246</v>
      </c>
      <c r="D2667" s="68">
        <f>SUM(Y2667:Y$2921)</f>
        <v>29502.202696230001</v>
      </c>
      <c r="E2667" s="68">
        <f t="shared" si="1399"/>
        <v>86006.211326229997</v>
      </c>
      <c r="F2667" s="72">
        <f t="shared" si="1422"/>
        <v>5103.6899999999996</v>
      </c>
      <c r="G2667" s="3">
        <f>IF(N2667=1,VLOOKUP(A2666,[1]Plan1!$BG$69:$BI$188,3),G2666)</f>
        <v>5092.97</v>
      </c>
      <c r="H2667" s="11">
        <f t="shared" si="1423"/>
        <v>43377</v>
      </c>
      <c r="I2667" s="11">
        <f t="shared" si="1424"/>
        <v>43408</v>
      </c>
      <c r="J2667" s="26">
        <f t="shared" si="1400"/>
        <v>-2.1004410534337659E-3</v>
      </c>
      <c r="K2667" s="11">
        <f t="shared" si="1413"/>
        <v>43467</v>
      </c>
      <c r="L2667" s="11">
        <f t="shared" si="1401"/>
        <v>43467</v>
      </c>
      <c r="M2667" s="1">
        <f t="shared" si="1414"/>
        <v>20</v>
      </c>
      <c r="N2667" s="1">
        <f t="shared" si="1419"/>
        <v>15</v>
      </c>
      <c r="O2667" s="2">
        <f t="shared" si="1402"/>
        <v>0.99842425000000001</v>
      </c>
      <c r="P2667" s="10">
        <f t="shared" si="1429"/>
        <v>1.00449926</v>
      </c>
      <c r="Q2667" s="10">
        <f t="shared" si="1425"/>
        <v>1.5293506771536109</v>
      </c>
      <c r="R2667" s="2">
        <f t="shared" si="1428"/>
        <v>1.5269408</v>
      </c>
      <c r="S2667" s="2">
        <f t="shared" si="1420"/>
        <v>1.5152279099999999</v>
      </c>
      <c r="T2667" s="2">
        <f t="shared" si="1403"/>
        <v>175021.57276666001</v>
      </c>
      <c r="U2667" s="2">
        <f t="shared" si="1404"/>
        <v>15200.358235574946</v>
      </c>
      <c r="V2667" s="2">
        <f t="shared" si="1405"/>
        <v>45320.181801212697</v>
      </c>
      <c r="W2667" s="2">
        <f t="shared" si="1406"/>
        <v>176028.95405924763</v>
      </c>
      <c r="X2667" s="27">
        <f t="shared" si="1407"/>
        <v>0</v>
      </c>
      <c r="Y2667" s="2">
        <f t="shared" si="1421"/>
        <v>0</v>
      </c>
      <c r="Z2667" s="67">
        <f t="shared" si="1408"/>
        <v>0</v>
      </c>
      <c r="AA2667" s="2">
        <f t="shared" si="1417"/>
        <v>0</v>
      </c>
      <c r="AB2667" s="26">
        <f t="shared" si="1415"/>
        <v>6.7299999999999999E-2</v>
      </c>
      <c r="AC2667" s="27">
        <f t="shared" si="1397"/>
        <v>15</v>
      </c>
      <c r="AD2667" s="27">
        <v>252</v>
      </c>
      <c r="AE2667" s="10">
        <f t="shared" si="1426"/>
        <v>1.003884435</v>
      </c>
      <c r="AF2667" s="2">
        <f t="shared" si="1418"/>
        <v>679.85992299999998</v>
      </c>
      <c r="AG2667" s="2">
        <f t="shared" si="1409"/>
        <v>683.77303015999996</v>
      </c>
      <c r="AH2667" s="3" t="str">
        <f t="shared" si="1410"/>
        <v>-</v>
      </c>
      <c r="AI2667" s="4" t="str">
        <f t="shared" si="1427"/>
        <v>A+J=</v>
      </c>
      <c r="AJ2667" s="11">
        <f t="shared" si="1416"/>
        <v>43469</v>
      </c>
      <c r="AK2667" s="11"/>
      <c r="AL2667" s="4"/>
      <c r="AM2667" s="1"/>
      <c r="AN2667" s="11"/>
      <c r="AO2667" s="1"/>
      <c r="AP2667" s="1"/>
      <c r="AQ2667" s="1"/>
      <c r="AR2667" s="1"/>
      <c r="AS2667" s="6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</row>
    <row r="2668" spans="1:55" x14ac:dyDescent="0.2">
      <c r="A2668" s="144">
        <f t="shared" si="1411"/>
        <v>43457</v>
      </c>
      <c r="B2668" s="2">
        <f t="shared" si="1398"/>
        <v>176712.72708940762</v>
      </c>
      <c r="C2668" s="2">
        <f t="shared" si="1412"/>
        <v>115508.41402246</v>
      </c>
      <c r="D2668" s="68">
        <f>SUM(Y2668:Y$2921)</f>
        <v>29502.202696230001</v>
      </c>
      <c r="E2668" s="68">
        <f t="shared" si="1399"/>
        <v>86006.211326229997</v>
      </c>
      <c r="F2668" s="72">
        <f t="shared" si="1422"/>
        <v>5103.6899999999996</v>
      </c>
      <c r="G2668" s="3">
        <f>IF(N2668=1,VLOOKUP(A2667,[1]Plan1!$BG$69:$BI$188,3),G2667)</f>
        <v>5092.97</v>
      </c>
      <c r="H2668" s="11">
        <f t="shared" si="1423"/>
        <v>43377</v>
      </c>
      <c r="I2668" s="11">
        <f t="shared" si="1424"/>
        <v>43408</v>
      </c>
      <c r="J2668" s="26">
        <f t="shared" si="1400"/>
        <v>-2.1004410534337659E-3</v>
      </c>
      <c r="K2668" s="11">
        <f t="shared" si="1413"/>
        <v>43467</v>
      </c>
      <c r="L2668" s="11">
        <f t="shared" si="1401"/>
        <v>43467</v>
      </c>
      <c r="M2668" s="1">
        <f t="shared" si="1414"/>
        <v>20</v>
      </c>
      <c r="N2668" s="1">
        <f t="shared" si="1419"/>
        <v>15</v>
      </c>
      <c r="O2668" s="2">
        <f t="shared" si="1402"/>
        <v>0.99842425000000001</v>
      </c>
      <c r="P2668" s="10">
        <f t="shared" si="1429"/>
        <v>1.00449926</v>
      </c>
      <c r="Q2668" s="10">
        <f t="shared" si="1425"/>
        <v>1.5293506771536109</v>
      </c>
      <c r="R2668" s="2">
        <f t="shared" si="1428"/>
        <v>1.5269408</v>
      </c>
      <c r="S2668" s="2">
        <f t="shared" si="1420"/>
        <v>1.5152279099999999</v>
      </c>
      <c r="T2668" s="2">
        <f t="shared" si="1403"/>
        <v>175021.57276666001</v>
      </c>
      <c r="U2668" s="2">
        <f t="shared" si="1404"/>
        <v>15200.358235574946</v>
      </c>
      <c r="V2668" s="2">
        <f t="shared" si="1405"/>
        <v>45320.181801212697</v>
      </c>
      <c r="W2668" s="2">
        <f t="shared" si="1406"/>
        <v>176028.95405924763</v>
      </c>
      <c r="X2668" s="27">
        <f t="shared" si="1407"/>
        <v>0</v>
      </c>
      <c r="Y2668" s="2">
        <f t="shared" si="1421"/>
        <v>0</v>
      </c>
      <c r="Z2668" s="67">
        <f t="shared" si="1408"/>
        <v>0</v>
      </c>
      <c r="AA2668" s="2">
        <f t="shared" si="1417"/>
        <v>0</v>
      </c>
      <c r="AB2668" s="26">
        <f t="shared" si="1415"/>
        <v>6.7299999999999999E-2</v>
      </c>
      <c r="AC2668" s="27">
        <f t="shared" si="1397"/>
        <v>15</v>
      </c>
      <c r="AD2668" s="27">
        <v>252</v>
      </c>
      <c r="AE2668" s="10">
        <f t="shared" si="1426"/>
        <v>1.003884435</v>
      </c>
      <c r="AF2668" s="2">
        <f t="shared" si="1418"/>
        <v>679.85992299999998</v>
      </c>
      <c r="AG2668" s="2">
        <f t="shared" si="1409"/>
        <v>683.77303015999996</v>
      </c>
      <c r="AH2668" s="3" t="str">
        <f t="shared" si="1410"/>
        <v>-</v>
      </c>
      <c r="AI2668" s="4" t="str">
        <f t="shared" si="1427"/>
        <v>A+J=</v>
      </c>
      <c r="AJ2668" s="11">
        <f t="shared" si="1416"/>
        <v>43469</v>
      </c>
      <c r="AK2668" s="11"/>
      <c r="AL2668" s="4"/>
      <c r="AM2668" s="1"/>
      <c r="AN2668" s="11"/>
      <c r="AO2668" s="1"/>
      <c r="AP2668" s="1"/>
      <c r="AQ2668" s="1"/>
      <c r="AR2668" s="1"/>
      <c r="AS2668" s="6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</row>
    <row r="2669" spans="1:55" x14ac:dyDescent="0.2">
      <c r="A2669" s="144">
        <f t="shared" si="1411"/>
        <v>43458</v>
      </c>
      <c r="B2669" s="2">
        <f t="shared" si="1398"/>
        <v>176712.72708940762</v>
      </c>
      <c r="C2669" s="2">
        <f t="shared" si="1412"/>
        <v>115508.41402246</v>
      </c>
      <c r="D2669" s="68">
        <f>SUM(Y2669:Y$2921)</f>
        <v>29502.202696230001</v>
      </c>
      <c r="E2669" s="68">
        <f t="shared" si="1399"/>
        <v>86006.211326229997</v>
      </c>
      <c r="F2669" s="72">
        <f t="shared" si="1422"/>
        <v>5103.6899999999996</v>
      </c>
      <c r="G2669" s="3">
        <f>IF(N2669=1,VLOOKUP(A2668,[1]Plan1!$BG$69:$BI$188,3),G2668)</f>
        <v>5092.97</v>
      </c>
      <c r="H2669" s="11">
        <f t="shared" si="1423"/>
        <v>43377</v>
      </c>
      <c r="I2669" s="11">
        <f t="shared" si="1424"/>
        <v>43408</v>
      </c>
      <c r="J2669" s="26">
        <f t="shared" si="1400"/>
        <v>-2.1004410534337659E-3</v>
      </c>
      <c r="K2669" s="11">
        <f t="shared" si="1413"/>
        <v>43467</v>
      </c>
      <c r="L2669" s="11">
        <f t="shared" si="1401"/>
        <v>43467</v>
      </c>
      <c r="M2669" s="1">
        <f t="shared" si="1414"/>
        <v>20</v>
      </c>
      <c r="N2669" s="1">
        <f t="shared" si="1419"/>
        <v>15</v>
      </c>
      <c r="O2669" s="2">
        <f t="shared" si="1402"/>
        <v>0.99842425000000001</v>
      </c>
      <c r="P2669" s="10">
        <f t="shared" si="1429"/>
        <v>1.00449926</v>
      </c>
      <c r="Q2669" s="10">
        <f t="shared" si="1425"/>
        <v>1.5293506771536109</v>
      </c>
      <c r="R2669" s="2">
        <f t="shared" si="1428"/>
        <v>1.5269408</v>
      </c>
      <c r="S2669" s="2">
        <f t="shared" si="1420"/>
        <v>1.5152279099999999</v>
      </c>
      <c r="T2669" s="2">
        <f t="shared" si="1403"/>
        <v>175021.57276666001</v>
      </c>
      <c r="U2669" s="2">
        <f t="shared" si="1404"/>
        <v>15200.358235574946</v>
      </c>
      <c r="V2669" s="2">
        <f t="shared" si="1405"/>
        <v>45320.181801212697</v>
      </c>
      <c r="W2669" s="2">
        <f t="shared" si="1406"/>
        <v>176028.95405924763</v>
      </c>
      <c r="X2669" s="27">
        <f t="shared" si="1407"/>
        <v>0</v>
      </c>
      <c r="Y2669" s="2">
        <f t="shared" si="1421"/>
        <v>0</v>
      </c>
      <c r="Z2669" s="67">
        <f t="shared" si="1408"/>
        <v>0</v>
      </c>
      <c r="AA2669" s="2">
        <f t="shared" si="1417"/>
        <v>0</v>
      </c>
      <c r="AB2669" s="26">
        <f t="shared" si="1415"/>
        <v>6.7299999999999999E-2</v>
      </c>
      <c r="AC2669" s="27">
        <f t="shared" si="1397"/>
        <v>15</v>
      </c>
      <c r="AD2669" s="27">
        <v>252</v>
      </c>
      <c r="AE2669" s="10">
        <f t="shared" si="1426"/>
        <v>1.003884435</v>
      </c>
      <c r="AF2669" s="2">
        <f t="shared" si="1418"/>
        <v>679.85992299999998</v>
      </c>
      <c r="AG2669" s="2">
        <f t="shared" si="1409"/>
        <v>683.77303015999996</v>
      </c>
      <c r="AH2669" s="3" t="str">
        <f t="shared" si="1410"/>
        <v>-</v>
      </c>
      <c r="AI2669" s="4" t="str">
        <f t="shared" si="1427"/>
        <v>A+J=</v>
      </c>
      <c r="AJ2669" s="11">
        <f t="shared" si="1416"/>
        <v>43469</v>
      </c>
      <c r="AK2669" s="11"/>
      <c r="AL2669" s="4"/>
      <c r="AM2669" s="1"/>
      <c r="AN2669" s="11"/>
      <c r="AO2669" s="1"/>
      <c r="AP2669" s="1"/>
      <c r="AQ2669" s="1"/>
      <c r="AR2669" s="1"/>
      <c r="AS2669" s="6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</row>
    <row r="2670" spans="1:55" x14ac:dyDescent="0.2">
      <c r="A2670" s="144">
        <f t="shared" si="1411"/>
        <v>43459</v>
      </c>
      <c r="B2670" s="2">
        <f t="shared" si="1398"/>
        <v>176744.54349993556</v>
      </c>
      <c r="C2670" s="2">
        <f t="shared" si="1412"/>
        <v>115508.41402246</v>
      </c>
      <c r="D2670" s="68">
        <f>SUM(Y2670:Y$2921)</f>
        <v>29502.202696230001</v>
      </c>
      <c r="E2670" s="68">
        <f t="shared" si="1399"/>
        <v>86006.211326229997</v>
      </c>
      <c r="F2670" s="72">
        <f t="shared" si="1422"/>
        <v>5103.6899999999996</v>
      </c>
      <c r="G2670" s="3">
        <f>IF(N2670=1,VLOOKUP(A2669,[1]Plan1!$BG$69:$BI$188,3),G2669)</f>
        <v>5092.97</v>
      </c>
      <c r="H2670" s="11">
        <f t="shared" si="1423"/>
        <v>43377</v>
      </c>
      <c r="I2670" s="11">
        <f t="shared" si="1424"/>
        <v>43408</v>
      </c>
      <c r="J2670" s="26">
        <f t="shared" si="1400"/>
        <v>-2.1004410534337659E-3</v>
      </c>
      <c r="K2670" s="11">
        <f t="shared" si="1413"/>
        <v>43467</v>
      </c>
      <c r="L2670" s="11">
        <f t="shared" si="1401"/>
        <v>43467</v>
      </c>
      <c r="M2670" s="1">
        <f t="shared" si="1414"/>
        <v>20</v>
      </c>
      <c r="N2670" s="1">
        <f t="shared" si="1419"/>
        <v>16</v>
      </c>
      <c r="O2670" s="2">
        <f t="shared" si="1402"/>
        <v>0.99831928999999997</v>
      </c>
      <c r="P2670" s="10">
        <f t="shared" si="1429"/>
        <v>1.00449926</v>
      </c>
      <c r="Q2670" s="10">
        <f t="shared" si="1425"/>
        <v>1.5293506771536109</v>
      </c>
      <c r="R2670" s="2">
        <f t="shared" si="1428"/>
        <v>1.5267802800000001</v>
      </c>
      <c r="S2670" s="2">
        <f t="shared" si="1420"/>
        <v>1.5152279099999999</v>
      </c>
      <c r="T2670" s="2">
        <f t="shared" si="1403"/>
        <v>175021.57276666001</v>
      </c>
      <c r="U2670" s="2">
        <f t="shared" si="1404"/>
        <v>15200.358235574946</v>
      </c>
      <c r="V2670" s="2">
        <f t="shared" si="1405"/>
        <v>45306.376084170617</v>
      </c>
      <c r="W2670" s="2">
        <f t="shared" si="1406"/>
        <v>176015.14834220556</v>
      </c>
      <c r="X2670" s="27">
        <f t="shared" si="1407"/>
        <v>0</v>
      </c>
      <c r="Y2670" s="2">
        <f t="shared" si="1421"/>
        <v>0</v>
      </c>
      <c r="Z2670" s="67">
        <f t="shared" si="1408"/>
        <v>0</v>
      </c>
      <c r="AA2670" s="2">
        <f t="shared" si="1417"/>
        <v>0</v>
      </c>
      <c r="AB2670" s="26">
        <f t="shared" si="1415"/>
        <v>6.7299999999999999E-2</v>
      </c>
      <c r="AC2670" s="27">
        <f t="shared" si="1397"/>
        <v>16</v>
      </c>
      <c r="AD2670" s="27">
        <v>252</v>
      </c>
      <c r="AE2670" s="10">
        <f t="shared" si="1426"/>
        <v>1.004143934</v>
      </c>
      <c r="AF2670" s="2">
        <f t="shared" si="1418"/>
        <v>725.27784612000005</v>
      </c>
      <c r="AG2670" s="2">
        <f t="shared" si="1409"/>
        <v>729.39515773000005</v>
      </c>
      <c r="AH2670" s="3" t="str">
        <f t="shared" si="1410"/>
        <v>-</v>
      </c>
      <c r="AI2670" s="4" t="str">
        <f t="shared" si="1427"/>
        <v>A+J=</v>
      </c>
      <c r="AJ2670" s="11">
        <f t="shared" si="1416"/>
        <v>43469</v>
      </c>
      <c r="AK2670" s="11"/>
      <c r="AL2670" s="4"/>
      <c r="AM2670" s="1"/>
      <c r="AN2670" s="11"/>
      <c r="AO2670" s="1"/>
      <c r="AP2670" s="1"/>
      <c r="AQ2670" s="1"/>
      <c r="AR2670" s="1"/>
      <c r="AS2670" s="6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</row>
    <row r="2671" spans="1:55" x14ac:dyDescent="0.2">
      <c r="A2671" s="144">
        <f t="shared" si="1411"/>
        <v>43460</v>
      </c>
      <c r="B2671" s="2">
        <f t="shared" si="1398"/>
        <v>176744.54349993556</v>
      </c>
      <c r="C2671" s="2">
        <f t="shared" si="1412"/>
        <v>115508.41402246</v>
      </c>
      <c r="D2671" s="68">
        <f>SUM(Y2671:Y$2921)</f>
        <v>29502.202696230001</v>
      </c>
      <c r="E2671" s="68">
        <f t="shared" si="1399"/>
        <v>86006.211326229997</v>
      </c>
      <c r="F2671" s="72">
        <f t="shared" si="1422"/>
        <v>5103.6899999999996</v>
      </c>
      <c r="G2671" s="3">
        <f>IF(N2671=1,VLOOKUP(A2670,[1]Plan1!$BG$69:$BI$188,3),G2670)</f>
        <v>5092.97</v>
      </c>
      <c r="H2671" s="11">
        <f t="shared" si="1423"/>
        <v>43377</v>
      </c>
      <c r="I2671" s="11">
        <f t="shared" si="1424"/>
        <v>43408</v>
      </c>
      <c r="J2671" s="26">
        <f t="shared" si="1400"/>
        <v>-2.1004410534337659E-3</v>
      </c>
      <c r="K2671" s="11">
        <f t="shared" si="1413"/>
        <v>43467</v>
      </c>
      <c r="L2671" s="11">
        <f t="shared" si="1401"/>
        <v>43467</v>
      </c>
      <c r="M2671" s="1">
        <f t="shared" si="1414"/>
        <v>20</v>
      </c>
      <c r="N2671" s="1">
        <f t="shared" si="1419"/>
        <v>16</v>
      </c>
      <c r="O2671" s="2">
        <f t="shared" si="1402"/>
        <v>0.99831928999999997</v>
      </c>
      <c r="P2671" s="10">
        <f t="shared" si="1429"/>
        <v>1.00449926</v>
      </c>
      <c r="Q2671" s="10">
        <f t="shared" si="1425"/>
        <v>1.5293506771536109</v>
      </c>
      <c r="R2671" s="2">
        <f t="shared" si="1428"/>
        <v>1.5267802800000001</v>
      </c>
      <c r="S2671" s="2">
        <f t="shared" si="1420"/>
        <v>1.5152279099999999</v>
      </c>
      <c r="T2671" s="2">
        <f t="shared" si="1403"/>
        <v>175021.57276666001</v>
      </c>
      <c r="U2671" s="2">
        <f t="shared" si="1404"/>
        <v>15200.358235574946</v>
      </c>
      <c r="V2671" s="2">
        <f t="shared" si="1405"/>
        <v>45306.376084170617</v>
      </c>
      <c r="W2671" s="2">
        <f t="shared" si="1406"/>
        <v>176015.14834220556</v>
      </c>
      <c r="X2671" s="27">
        <f t="shared" si="1407"/>
        <v>0</v>
      </c>
      <c r="Y2671" s="2">
        <f t="shared" si="1421"/>
        <v>0</v>
      </c>
      <c r="Z2671" s="67">
        <f t="shared" si="1408"/>
        <v>0</v>
      </c>
      <c r="AA2671" s="2">
        <f t="shared" si="1417"/>
        <v>0</v>
      </c>
      <c r="AB2671" s="26">
        <f t="shared" si="1415"/>
        <v>6.7299999999999999E-2</v>
      </c>
      <c r="AC2671" s="27">
        <f t="shared" si="1397"/>
        <v>16</v>
      </c>
      <c r="AD2671" s="27">
        <v>252</v>
      </c>
      <c r="AE2671" s="10">
        <f t="shared" si="1426"/>
        <v>1.004143934</v>
      </c>
      <c r="AF2671" s="2">
        <f t="shared" si="1418"/>
        <v>725.27784612000005</v>
      </c>
      <c r="AG2671" s="2">
        <f t="shared" si="1409"/>
        <v>729.39515773000005</v>
      </c>
      <c r="AH2671" s="3" t="str">
        <f t="shared" si="1410"/>
        <v>-</v>
      </c>
      <c r="AI2671" s="4" t="str">
        <f t="shared" si="1427"/>
        <v>A+J=</v>
      </c>
      <c r="AJ2671" s="11">
        <f t="shared" si="1416"/>
        <v>43469</v>
      </c>
      <c r="AK2671" s="11"/>
      <c r="AL2671" s="4"/>
      <c r="AM2671" s="1"/>
      <c r="AN2671" s="11"/>
      <c r="AO2671" s="1"/>
      <c r="AP2671" s="1"/>
      <c r="AQ2671" s="1"/>
      <c r="AR2671" s="1"/>
      <c r="AS2671" s="6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</row>
    <row r="2672" spans="1:55" x14ac:dyDescent="0.2">
      <c r="A2672" s="144">
        <f t="shared" si="1411"/>
        <v>43461</v>
      </c>
      <c r="B2672" s="2">
        <f t="shared" si="1398"/>
        <v>176776.36522525558</v>
      </c>
      <c r="C2672" s="2">
        <f t="shared" si="1412"/>
        <v>115508.41402246</v>
      </c>
      <c r="D2672" s="68">
        <f>SUM(Y2672:Y$2921)</f>
        <v>29502.202696230001</v>
      </c>
      <c r="E2672" s="68">
        <f t="shared" si="1399"/>
        <v>86006.211326229997</v>
      </c>
      <c r="F2672" s="72">
        <f t="shared" si="1422"/>
        <v>5103.6899999999996</v>
      </c>
      <c r="G2672" s="3">
        <f>IF(N2672=1,VLOOKUP(A2671,[1]Plan1!$BG$69:$BI$188,3),G2671)</f>
        <v>5092.97</v>
      </c>
      <c r="H2672" s="11">
        <f t="shared" si="1423"/>
        <v>43377</v>
      </c>
      <c r="I2672" s="11">
        <f t="shared" si="1424"/>
        <v>43408</v>
      </c>
      <c r="J2672" s="26">
        <f t="shared" si="1400"/>
        <v>-2.1004410534337659E-3</v>
      </c>
      <c r="K2672" s="11">
        <f t="shared" si="1413"/>
        <v>43467</v>
      </c>
      <c r="L2672" s="11">
        <f t="shared" si="1401"/>
        <v>43467</v>
      </c>
      <c r="M2672" s="1">
        <f t="shared" si="1414"/>
        <v>20</v>
      </c>
      <c r="N2672" s="1">
        <f t="shared" si="1419"/>
        <v>17</v>
      </c>
      <c r="O2672" s="2">
        <f t="shared" si="1402"/>
        <v>0.99821433999999998</v>
      </c>
      <c r="P2672" s="10">
        <f t="shared" si="1429"/>
        <v>1.00449926</v>
      </c>
      <c r="Q2672" s="10">
        <f t="shared" si="1425"/>
        <v>1.5293506771536109</v>
      </c>
      <c r="R2672" s="2">
        <f t="shared" si="1428"/>
        <v>1.5266197699999999</v>
      </c>
      <c r="S2672" s="2">
        <f t="shared" si="1420"/>
        <v>1.5152279099999999</v>
      </c>
      <c r="T2672" s="2">
        <f t="shared" si="1403"/>
        <v>175021.57276666001</v>
      </c>
      <c r="U2672" s="2">
        <f t="shared" si="1404"/>
        <v>15200.358235574946</v>
      </c>
      <c r="V2672" s="2">
        <f t="shared" si="1405"/>
        <v>45292.57122719063</v>
      </c>
      <c r="W2672" s="2">
        <f t="shared" si="1406"/>
        <v>176001.34348522557</v>
      </c>
      <c r="X2672" s="27">
        <f t="shared" si="1407"/>
        <v>0</v>
      </c>
      <c r="Y2672" s="2">
        <f t="shared" si="1421"/>
        <v>0</v>
      </c>
      <c r="Z2672" s="67">
        <f t="shared" si="1408"/>
        <v>0</v>
      </c>
      <c r="AA2672" s="2">
        <f t="shared" si="1417"/>
        <v>0</v>
      </c>
      <c r="AB2672" s="26">
        <f t="shared" si="1415"/>
        <v>6.7299999999999999E-2</v>
      </c>
      <c r="AC2672" s="27">
        <f t="shared" si="1397"/>
        <v>17</v>
      </c>
      <c r="AD2672" s="27">
        <v>252</v>
      </c>
      <c r="AE2672" s="10">
        <f t="shared" si="1426"/>
        <v>1.0044034989999999</v>
      </c>
      <c r="AF2672" s="2">
        <f t="shared" si="1418"/>
        <v>770.70732065000004</v>
      </c>
      <c r="AG2672" s="2">
        <f t="shared" si="1409"/>
        <v>775.02174003000005</v>
      </c>
      <c r="AH2672" s="3" t="str">
        <f t="shared" si="1410"/>
        <v>-</v>
      </c>
      <c r="AI2672" s="4" t="str">
        <f t="shared" si="1427"/>
        <v>A+J=</v>
      </c>
      <c r="AJ2672" s="11">
        <f t="shared" si="1416"/>
        <v>43469</v>
      </c>
      <c r="AK2672" s="11"/>
      <c r="AL2672" s="4"/>
      <c r="AM2672" s="1"/>
      <c r="AN2672" s="11"/>
      <c r="AO2672" s="1"/>
      <c r="AP2672" s="1"/>
      <c r="AQ2672" s="1"/>
      <c r="AR2672" s="1"/>
      <c r="AS2672" s="6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</row>
    <row r="2673" spans="1:55" x14ac:dyDescent="0.2">
      <c r="A2673" s="144">
        <f t="shared" si="1411"/>
        <v>43462</v>
      </c>
      <c r="B2673" s="2">
        <f t="shared" si="1398"/>
        <v>176808.19330337984</v>
      </c>
      <c r="C2673" s="2">
        <f t="shared" si="1412"/>
        <v>115508.41402246</v>
      </c>
      <c r="D2673" s="68">
        <f>SUM(Y2673:Y$2921)</f>
        <v>29502.202696230001</v>
      </c>
      <c r="E2673" s="68">
        <f t="shared" si="1399"/>
        <v>86006.211326229997</v>
      </c>
      <c r="F2673" s="72">
        <f t="shared" si="1422"/>
        <v>5103.6899999999996</v>
      </c>
      <c r="G2673" s="3">
        <f>IF(N2673=1,VLOOKUP(A2672,[1]Plan1!$BG$69:$BI$188,3),G2672)</f>
        <v>5092.97</v>
      </c>
      <c r="H2673" s="11">
        <f t="shared" si="1423"/>
        <v>43377</v>
      </c>
      <c r="I2673" s="11">
        <f t="shared" si="1424"/>
        <v>43408</v>
      </c>
      <c r="J2673" s="26">
        <f t="shared" si="1400"/>
        <v>-2.1004410534337659E-3</v>
      </c>
      <c r="K2673" s="11">
        <f t="shared" si="1413"/>
        <v>43467</v>
      </c>
      <c r="L2673" s="11">
        <f t="shared" si="1401"/>
        <v>43467</v>
      </c>
      <c r="M2673" s="1">
        <f t="shared" si="1414"/>
        <v>20</v>
      </c>
      <c r="N2673" s="1">
        <f t="shared" si="1419"/>
        <v>18</v>
      </c>
      <c r="O2673" s="2">
        <f t="shared" si="1402"/>
        <v>0.99810940000000004</v>
      </c>
      <c r="P2673" s="10">
        <f t="shared" si="1429"/>
        <v>1.00449926</v>
      </c>
      <c r="Q2673" s="10">
        <f t="shared" si="1425"/>
        <v>1.5293506771536109</v>
      </c>
      <c r="R2673" s="2">
        <f t="shared" si="1428"/>
        <v>1.5264592800000001</v>
      </c>
      <c r="S2673" s="2">
        <f t="shared" si="1420"/>
        <v>1.5152279099999999</v>
      </c>
      <c r="T2673" s="2">
        <f t="shared" si="1403"/>
        <v>175021.57276666001</v>
      </c>
      <c r="U2673" s="2">
        <f t="shared" si="1404"/>
        <v>15200.358235574946</v>
      </c>
      <c r="V2673" s="2">
        <f t="shared" si="1405"/>
        <v>45278.768090334896</v>
      </c>
      <c r="W2673" s="2">
        <f t="shared" si="1406"/>
        <v>175987.54034836983</v>
      </c>
      <c r="X2673" s="27">
        <f t="shared" si="1407"/>
        <v>0</v>
      </c>
      <c r="Y2673" s="2">
        <f t="shared" si="1421"/>
        <v>0</v>
      </c>
      <c r="Z2673" s="67">
        <f t="shared" si="1408"/>
        <v>0</v>
      </c>
      <c r="AA2673" s="2">
        <f t="shared" si="1417"/>
        <v>0</v>
      </c>
      <c r="AB2673" s="26">
        <f t="shared" si="1415"/>
        <v>6.7299999999999999E-2</v>
      </c>
      <c r="AC2673" s="27">
        <f t="shared" si="1397"/>
        <v>18</v>
      </c>
      <c r="AD2673" s="27">
        <v>252</v>
      </c>
      <c r="AE2673" s="10">
        <f t="shared" si="1426"/>
        <v>1.004663131</v>
      </c>
      <c r="AF2673" s="2">
        <f t="shared" si="1418"/>
        <v>816.14852163</v>
      </c>
      <c r="AG2673" s="2">
        <f t="shared" si="1409"/>
        <v>820.65295501000003</v>
      </c>
      <c r="AH2673" s="3" t="str">
        <f t="shared" si="1410"/>
        <v>-</v>
      </c>
      <c r="AI2673" s="4" t="str">
        <f t="shared" si="1427"/>
        <v>A+J=</v>
      </c>
      <c r="AJ2673" s="11">
        <f t="shared" si="1416"/>
        <v>43469</v>
      </c>
      <c r="AK2673" s="11"/>
      <c r="AL2673" s="4"/>
      <c r="AM2673" s="1"/>
      <c r="AN2673" s="11"/>
      <c r="AO2673" s="1"/>
      <c r="AP2673" s="1"/>
      <c r="AQ2673" s="1"/>
      <c r="AR2673" s="1"/>
      <c r="AS2673" s="6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</row>
    <row r="2674" spans="1:55" x14ac:dyDescent="0.2">
      <c r="A2674" s="144">
        <f t="shared" si="1411"/>
        <v>43463</v>
      </c>
      <c r="B2674" s="2">
        <f t="shared" si="1398"/>
        <v>176840.02790882831</v>
      </c>
      <c r="C2674" s="2">
        <f t="shared" si="1412"/>
        <v>115508.41402246</v>
      </c>
      <c r="D2674" s="68">
        <f>SUM(Y2674:Y$2921)</f>
        <v>29502.202696230001</v>
      </c>
      <c r="E2674" s="68">
        <f t="shared" si="1399"/>
        <v>86006.211326229997</v>
      </c>
      <c r="F2674" s="72">
        <f t="shared" si="1422"/>
        <v>5103.6899999999996</v>
      </c>
      <c r="G2674" s="3">
        <f>IF(N2674=1,VLOOKUP(A2673,[1]Plan1!$BG$69:$BI$188,3),G2673)</f>
        <v>5092.97</v>
      </c>
      <c r="H2674" s="11">
        <f t="shared" si="1423"/>
        <v>43377</v>
      </c>
      <c r="I2674" s="11">
        <f t="shared" si="1424"/>
        <v>43408</v>
      </c>
      <c r="J2674" s="26">
        <f t="shared" si="1400"/>
        <v>-2.1004410534337659E-3</v>
      </c>
      <c r="K2674" s="11">
        <f t="shared" si="1413"/>
        <v>43467</v>
      </c>
      <c r="L2674" s="11">
        <f t="shared" si="1401"/>
        <v>43467</v>
      </c>
      <c r="M2674" s="1">
        <f t="shared" si="1414"/>
        <v>20</v>
      </c>
      <c r="N2674" s="1">
        <f t="shared" si="1419"/>
        <v>19</v>
      </c>
      <c r="O2674" s="2">
        <f t="shared" si="1402"/>
        <v>0.99800447000000003</v>
      </c>
      <c r="P2674" s="10">
        <f t="shared" si="1429"/>
        <v>1.00449926</v>
      </c>
      <c r="Q2674" s="10">
        <f t="shared" si="1425"/>
        <v>1.5293506771536109</v>
      </c>
      <c r="R2674" s="2">
        <f t="shared" si="1428"/>
        <v>1.5262988099999999</v>
      </c>
      <c r="S2674" s="2">
        <f t="shared" si="1420"/>
        <v>1.5152279099999999</v>
      </c>
      <c r="T2674" s="2">
        <f t="shared" si="1403"/>
        <v>175021.57276666001</v>
      </c>
      <c r="U2674" s="2">
        <f t="shared" si="1404"/>
        <v>15200.358235574946</v>
      </c>
      <c r="V2674" s="2">
        <f t="shared" si="1405"/>
        <v>45264.966673603361</v>
      </c>
      <c r="W2674" s="2">
        <f t="shared" si="1406"/>
        <v>175973.73893163831</v>
      </c>
      <c r="X2674" s="27">
        <f t="shared" si="1407"/>
        <v>0</v>
      </c>
      <c r="Y2674" s="2">
        <f t="shared" si="1421"/>
        <v>0</v>
      </c>
      <c r="Z2674" s="67">
        <f t="shared" si="1408"/>
        <v>0</v>
      </c>
      <c r="AA2674" s="2">
        <f t="shared" si="1417"/>
        <v>0</v>
      </c>
      <c r="AB2674" s="26">
        <f t="shared" si="1415"/>
        <v>6.7299999999999999E-2</v>
      </c>
      <c r="AC2674" s="27">
        <f t="shared" si="1397"/>
        <v>19</v>
      </c>
      <c r="AD2674" s="27">
        <v>252</v>
      </c>
      <c r="AE2674" s="10">
        <f t="shared" si="1426"/>
        <v>1.004922831</v>
      </c>
      <c r="AF2674" s="2">
        <f t="shared" si="1418"/>
        <v>861.60162407999997</v>
      </c>
      <c r="AG2674" s="2">
        <f t="shared" si="1409"/>
        <v>866.28897718999997</v>
      </c>
      <c r="AH2674" s="3" t="str">
        <f t="shared" si="1410"/>
        <v>-</v>
      </c>
      <c r="AI2674" s="4" t="str">
        <f t="shared" si="1427"/>
        <v>A+J=</v>
      </c>
      <c r="AJ2674" s="11">
        <f t="shared" si="1416"/>
        <v>43469</v>
      </c>
      <c r="AK2674" s="11"/>
      <c r="AL2674" s="4"/>
      <c r="AM2674" s="1"/>
      <c r="AN2674" s="11"/>
      <c r="AO2674" s="1"/>
      <c r="AP2674" s="1"/>
      <c r="AQ2674" s="1"/>
      <c r="AR2674" s="1"/>
      <c r="AS2674" s="6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</row>
    <row r="2675" spans="1:55" x14ac:dyDescent="0.2">
      <c r="A2675" s="144">
        <f t="shared" si="1411"/>
        <v>43464</v>
      </c>
      <c r="B2675" s="2">
        <f t="shared" si="1398"/>
        <v>176840.02790882831</v>
      </c>
      <c r="C2675" s="2">
        <f t="shared" si="1412"/>
        <v>115508.41402246</v>
      </c>
      <c r="D2675" s="68">
        <f>SUM(Y2675:Y$2921)</f>
        <v>29502.202696230001</v>
      </c>
      <c r="E2675" s="68">
        <f t="shared" si="1399"/>
        <v>86006.211326229997</v>
      </c>
      <c r="F2675" s="72">
        <f t="shared" si="1422"/>
        <v>5103.6899999999996</v>
      </c>
      <c r="G2675" s="3">
        <f>IF(N2675=1,VLOOKUP(A2674,[1]Plan1!$BG$69:$BI$188,3),G2674)</f>
        <v>5092.97</v>
      </c>
      <c r="H2675" s="11">
        <f t="shared" si="1423"/>
        <v>43377</v>
      </c>
      <c r="I2675" s="11">
        <f t="shared" si="1424"/>
        <v>43408</v>
      </c>
      <c r="J2675" s="26">
        <f t="shared" si="1400"/>
        <v>-2.1004410534337659E-3</v>
      </c>
      <c r="K2675" s="11">
        <f t="shared" si="1413"/>
        <v>43467</v>
      </c>
      <c r="L2675" s="11">
        <f t="shared" si="1401"/>
        <v>43467</v>
      </c>
      <c r="M2675" s="1">
        <f t="shared" si="1414"/>
        <v>20</v>
      </c>
      <c r="N2675" s="1">
        <f t="shared" si="1419"/>
        <v>19</v>
      </c>
      <c r="O2675" s="2">
        <f t="shared" si="1402"/>
        <v>0.99800447000000003</v>
      </c>
      <c r="P2675" s="10">
        <f t="shared" si="1429"/>
        <v>1.00449926</v>
      </c>
      <c r="Q2675" s="10">
        <f t="shared" si="1425"/>
        <v>1.5293506771536109</v>
      </c>
      <c r="R2675" s="2">
        <f t="shared" si="1428"/>
        <v>1.5262988099999999</v>
      </c>
      <c r="S2675" s="2">
        <f t="shared" si="1420"/>
        <v>1.5152279099999999</v>
      </c>
      <c r="T2675" s="2">
        <f t="shared" si="1403"/>
        <v>175021.57276666001</v>
      </c>
      <c r="U2675" s="2">
        <f t="shared" si="1404"/>
        <v>15200.358235574946</v>
      </c>
      <c r="V2675" s="2">
        <f t="shared" si="1405"/>
        <v>45264.966673603361</v>
      </c>
      <c r="W2675" s="2">
        <f t="shared" si="1406"/>
        <v>175973.73893163831</v>
      </c>
      <c r="X2675" s="27">
        <f t="shared" si="1407"/>
        <v>0</v>
      </c>
      <c r="Y2675" s="2">
        <f t="shared" si="1421"/>
        <v>0</v>
      </c>
      <c r="Z2675" s="67">
        <f t="shared" si="1408"/>
        <v>0</v>
      </c>
      <c r="AA2675" s="2">
        <f t="shared" si="1417"/>
        <v>0</v>
      </c>
      <c r="AB2675" s="26">
        <f t="shared" si="1415"/>
        <v>6.7299999999999999E-2</v>
      </c>
      <c r="AC2675" s="27">
        <f t="shared" si="1397"/>
        <v>19</v>
      </c>
      <c r="AD2675" s="27">
        <v>252</v>
      </c>
      <c r="AE2675" s="10">
        <f t="shared" si="1426"/>
        <v>1.004922831</v>
      </c>
      <c r="AF2675" s="2">
        <f t="shared" si="1418"/>
        <v>861.60162407999997</v>
      </c>
      <c r="AG2675" s="2">
        <f t="shared" si="1409"/>
        <v>866.28897718999997</v>
      </c>
      <c r="AH2675" s="3" t="str">
        <f t="shared" si="1410"/>
        <v>-</v>
      </c>
      <c r="AI2675" s="4" t="str">
        <f t="shared" si="1427"/>
        <v>A+J=</v>
      </c>
      <c r="AJ2675" s="11">
        <f t="shared" si="1416"/>
        <v>43469</v>
      </c>
      <c r="AK2675" s="11"/>
      <c r="AL2675" s="4"/>
      <c r="AM2675" s="1"/>
      <c r="AN2675" s="11"/>
      <c r="AO2675" s="1"/>
      <c r="AP2675" s="1"/>
      <c r="AQ2675" s="1"/>
      <c r="AR2675" s="1"/>
      <c r="AS2675" s="6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</row>
    <row r="2676" spans="1:55" x14ac:dyDescent="0.2">
      <c r="A2676" s="144">
        <f t="shared" si="1411"/>
        <v>43465</v>
      </c>
      <c r="B2676" s="2">
        <f t="shared" si="1398"/>
        <v>176840.02790882831</v>
      </c>
      <c r="C2676" s="2">
        <f t="shared" si="1412"/>
        <v>115508.41402246</v>
      </c>
      <c r="D2676" s="68">
        <f>SUM(Y2676:Y$2921)</f>
        <v>29502.202696230001</v>
      </c>
      <c r="E2676" s="68">
        <f t="shared" si="1399"/>
        <v>86006.211326229997</v>
      </c>
      <c r="F2676" s="72">
        <f t="shared" si="1422"/>
        <v>5103.6899999999996</v>
      </c>
      <c r="G2676" s="3">
        <f>IF(N2676=1,VLOOKUP(A2675,[1]Plan1!$BG$69:$BI$188,3),G2675)</f>
        <v>5092.97</v>
      </c>
      <c r="H2676" s="11">
        <f t="shared" si="1423"/>
        <v>43377</v>
      </c>
      <c r="I2676" s="11">
        <f t="shared" si="1424"/>
        <v>43408</v>
      </c>
      <c r="J2676" s="26">
        <f t="shared" si="1400"/>
        <v>-2.1004410534337659E-3</v>
      </c>
      <c r="K2676" s="11">
        <f t="shared" si="1413"/>
        <v>43467</v>
      </c>
      <c r="L2676" s="11">
        <f t="shared" si="1401"/>
        <v>43467</v>
      </c>
      <c r="M2676" s="1">
        <f t="shared" si="1414"/>
        <v>20</v>
      </c>
      <c r="N2676" s="1">
        <f t="shared" si="1419"/>
        <v>19</v>
      </c>
      <c r="O2676" s="2">
        <f t="shared" si="1402"/>
        <v>0.99800447000000003</v>
      </c>
      <c r="P2676" s="10">
        <f t="shared" si="1429"/>
        <v>1.00449926</v>
      </c>
      <c r="Q2676" s="10">
        <f t="shared" si="1425"/>
        <v>1.5293506771536109</v>
      </c>
      <c r="R2676" s="2">
        <f t="shared" si="1428"/>
        <v>1.5262988099999999</v>
      </c>
      <c r="S2676" s="2">
        <f t="shared" si="1420"/>
        <v>1.5152279099999999</v>
      </c>
      <c r="T2676" s="2">
        <f t="shared" si="1403"/>
        <v>175021.57276666001</v>
      </c>
      <c r="U2676" s="2">
        <f t="shared" si="1404"/>
        <v>15200.358235574946</v>
      </c>
      <c r="V2676" s="2">
        <f t="shared" si="1405"/>
        <v>45264.966673603361</v>
      </c>
      <c r="W2676" s="2">
        <f t="shared" si="1406"/>
        <v>175973.73893163831</v>
      </c>
      <c r="X2676" s="27">
        <f t="shared" si="1407"/>
        <v>0</v>
      </c>
      <c r="Y2676" s="2">
        <f t="shared" si="1421"/>
        <v>0</v>
      </c>
      <c r="Z2676" s="67">
        <f t="shared" si="1408"/>
        <v>0</v>
      </c>
      <c r="AA2676" s="2">
        <f t="shared" si="1417"/>
        <v>0</v>
      </c>
      <c r="AB2676" s="26">
        <f t="shared" si="1415"/>
        <v>6.7299999999999999E-2</v>
      </c>
      <c r="AC2676" s="27">
        <f t="shared" si="1397"/>
        <v>19</v>
      </c>
      <c r="AD2676" s="27">
        <v>252</v>
      </c>
      <c r="AE2676" s="10">
        <f t="shared" si="1426"/>
        <v>1.004922831</v>
      </c>
      <c r="AF2676" s="2">
        <f t="shared" si="1418"/>
        <v>861.60162407999997</v>
      </c>
      <c r="AG2676" s="2">
        <f t="shared" si="1409"/>
        <v>866.28897718999997</v>
      </c>
      <c r="AH2676" s="3" t="str">
        <f t="shared" si="1410"/>
        <v>-</v>
      </c>
      <c r="AI2676" s="4" t="str">
        <f t="shared" si="1427"/>
        <v>A+J=</v>
      </c>
      <c r="AJ2676" s="11">
        <f t="shared" si="1416"/>
        <v>43469</v>
      </c>
      <c r="AK2676" s="11"/>
      <c r="AL2676" s="4"/>
      <c r="AM2676" s="1"/>
      <c r="AN2676" s="11"/>
      <c r="AO2676" s="1"/>
      <c r="AP2676" s="1"/>
      <c r="AQ2676" s="1"/>
      <c r="AR2676" s="1"/>
      <c r="AS2676" s="6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</row>
    <row r="2677" spans="1:55" x14ac:dyDescent="0.2">
      <c r="A2677" s="144">
        <f t="shared" si="1411"/>
        <v>43466</v>
      </c>
      <c r="B2677" s="2">
        <f t="shared" si="1398"/>
        <v>176871.86782370892</v>
      </c>
      <c r="C2677" s="2">
        <f t="shared" si="1412"/>
        <v>115508.41402246</v>
      </c>
      <c r="D2677" s="68">
        <f>SUM(Y2677:Y$2921)</f>
        <v>29502.202696230001</v>
      </c>
      <c r="E2677" s="68">
        <f t="shared" si="1399"/>
        <v>86006.211326229997</v>
      </c>
      <c r="F2677" s="72">
        <f t="shared" si="1422"/>
        <v>5103.6899999999996</v>
      </c>
      <c r="G2677" s="3">
        <f>IF(N2677=1,VLOOKUP(A2676,[1]Plan1!$BG$69:$BI$188,3),G2676)</f>
        <v>5092.97</v>
      </c>
      <c r="H2677" s="11">
        <f t="shared" si="1423"/>
        <v>43377</v>
      </c>
      <c r="I2677" s="11">
        <f t="shared" si="1424"/>
        <v>43408</v>
      </c>
      <c r="J2677" s="26">
        <f t="shared" si="1400"/>
        <v>-2.1004410534337659E-3</v>
      </c>
      <c r="K2677" s="11">
        <f t="shared" si="1413"/>
        <v>43497</v>
      </c>
      <c r="L2677" s="11">
        <f t="shared" si="1401"/>
        <v>43467</v>
      </c>
      <c r="M2677" s="1">
        <f t="shared" si="1414"/>
        <v>20</v>
      </c>
      <c r="N2677" s="1">
        <f t="shared" si="1419"/>
        <v>20</v>
      </c>
      <c r="O2677" s="2">
        <f t="shared" si="1402"/>
        <v>0.99789954999999997</v>
      </c>
      <c r="P2677" s="10">
        <f t="shared" si="1429"/>
        <v>1.00449926</v>
      </c>
      <c r="Q2677" s="10">
        <f t="shared" si="1425"/>
        <v>1.5293506771536109</v>
      </c>
      <c r="R2677" s="2">
        <f t="shared" si="1428"/>
        <v>1.5261383500000001</v>
      </c>
      <c r="S2677" s="2">
        <f t="shared" si="1420"/>
        <v>1.5152279099999999</v>
      </c>
      <c r="T2677" s="2">
        <f t="shared" si="1403"/>
        <v>175021.57276666001</v>
      </c>
      <c r="U2677" s="2">
        <f t="shared" si="1404"/>
        <v>15200.358235574946</v>
      </c>
      <c r="V2677" s="2">
        <f t="shared" si="1405"/>
        <v>45251.166116933971</v>
      </c>
      <c r="W2677" s="2">
        <f t="shared" si="1406"/>
        <v>175959.93837496892</v>
      </c>
      <c r="X2677" s="27">
        <f t="shared" si="1407"/>
        <v>0</v>
      </c>
      <c r="Y2677" s="2">
        <f t="shared" si="1421"/>
        <v>0</v>
      </c>
      <c r="Z2677" s="67">
        <f t="shared" si="1408"/>
        <v>0</v>
      </c>
      <c r="AA2677" s="2">
        <f t="shared" si="1417"/>
        <v>0</v>
      </c>
      <c r="AB2677" s="26">
        <f t="shared" si="1415"/>
        <v>6.7299999999999999E-2</v>
      </c>
      <c r="AC2677" s="27">
        <f t="shared" si="1397"/>
        <v>20</v>
      </c>
      <c r="AD2677" s="27">
        <v>252</v>
      </c>
      <c r="AE2677" s="10">
        <f t="shared" si="1426"/>
        <v>1.0051825969999999</v>
      </c>
      <c r="AF2677" s="2">
        <f t="shared" si="1418"/>
        <v>907.06627794999997</v>
      </c>
      <c r="AG2677" s="2">
        <f t="shared" si="1409"/>
        <v>911.92944874</v>
      </c>
      <c r="AH2677" s="3" t="str">
        <f t="shared" si="1410"/>
        <v>-</v>
      </c>
      <c r="AI2677" s="4" t="str">
        <f t="shared" si="1427"/>
        <v>A+J=</v>
      </c>
      <c r="AJ2677" s="11">
        <f t="shared" si="1416"/>
        <v>43469</v>
      </c>
      <c r="AK2677" s="11"/>
      <c r="AL2677" s="4"/>
      <c r="AM2677" s="1"/>
      <c r="AN2677" s="11"/>
      <c r="AO2677" s="1"/>
      <c r="AP2677" s="1"/>
      <c r="AQ2677" s="1"/>
      <c r="AR2677" s="1"/>
      <c r="AS2677" s="6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</row>
    <row r="2678" spans="1:55" x14ac:dyDescent="0.2">
      <c r="A2678" s="144">
        <f t="shared" si="1411"/>
        <v>43467</v>
      </c>
      <c r="B2678" s="2">
        <f t="shared" si="1398"/>
        <v>176871.86782370892</v>
      </c>
      <c r="C2678" s="2">
        <f t="shared" si="1412"/>
        <v>115508.41402246</v>
      </c>
      <c r="D2678" s="68">
        <f>SUM(Y2678:Y$2921)</f>
        <v>29502.202696230001</v>
      </c>
      <c r="E2678" s="68">
        <f t="shared" si="1399"/>
        <v>86006.211326229997</v>
      </c>
      <c r="F2678" s="72">
        <f t="shared" si="1422"/>
        <v>5103.6899999999996</v>
      </c>
      <c r="G2678" s="3">
        <f>IF(N2678=1,VLOOKUP(A2677,[1]Plan1!$BG$69:$BI$188,3),G2677)</f>
        <v>5092.97</v>
      </c>
      <c r="H2678" s="11">
        <f t="shared" si="1423"/>
        <v>43377</v>
      </c>
      <c r="I2678" s="11">
        <f t="shared" si="1424"/>
        <v>43408</v>
      </c>
      <c r="J2678" s="26">
        <f t="shared" si="1400"/>
        <v>-2.1004410534337659E-3</v>
      </c>
      <c r="K2678" s="11">
        <f t="shared" si="1413"/>
        <v>43497</v>
      </c>
      <c r="L2678" s="11">
        <f t="shared" si="1401"/>
        <v>43467</v>
      </c>
      <c r="M2678" s="1">
        <f t="shared" si="1414"/>
        <v>20</v>
      </c>
      <c r="N2678" s="1">
        <f t="shared" si="1419"/>
        <v>20</v>
      </c>
      <c r="O2678" s="2">
        <f t="shared" si="1402"/>
        <v>0.99789954999999997</v>
      </c>
      <c r="P2678" s="10">
        <f t="shared" si="1429"/>
        <v>1.00449926</v>
      </c>
      <c r="Q2678" s="10">
        <f t="shared" si="1425"/>
        <v>1.5293506771536109</v>
      </c>
      <c r="R2678" s="2">
        <f t="shared" si="1428"/>
        <v>1.5261383500000001</v>
      </c>
      <c r="S2678" s="2">
        <f t="shared" si="1420"/>
        <v>1.5152279099999999</v>
      </c>
      <c r="T2678" s="2">
        <f t="shared" si="1403"/>
        <v>175021.57276666001</v>
      </c>
      <c r="U2678" s="2">
        <f t="shared" si="1404"/>
        <v>15200.358235574946</v>
      </c>
      <c r="V2678" s="2">
        <f t="shared" si="1405"/>
        <v>45251.166116933971</v>
      </c>
      <c r="W2678" s="2">
        <f t="shared" si="1406"/>
        <v>175959.93837496892</v>
      </c>
      <c r="X2678" s="27">
        <f t="shared" si="1407"/>
        <v>87</v>
      </c>
      <c r="Y2678" s="2">
        <f t="shared" si="1421"/>
        <v>3233.03779347</v>
      </c>
      <c r="Z2678" s="67">
        <f t="shared" si="1408"/>
        <v>2.7989630200000001E-2</v>
      </c>
      <c r="AA2678" s="2">
        <f t="shared" si="1417"/>
        <v>4898.7890987600003</v>
      </c>
      <c r="AB2678" s="26">
        <f t="shared" si="1415"/>
        <v>6.7299999999999999E-2</v>
      </c>
      <c r="AC2678" s="27">
        <f t="shared" si="1397"/>
        <v>20</v>
      </c>
      <c r="AD2678" s="27">
        <v>252</v>
      </c>
      <c r="AE2678" s="10">
        <f t="shared" si="1426"/>
        <v>1.0051825969999999</v>
      </c>
      <c r="AF2678" s="2">
        <f t="shared" si="1418"/>
        <v>907.06627794999997</v>
      </c>
      <c r="AG2678" s="2">
        <f t="shared" si="1409"/>
        <v>911.92944874</v>
      </c>
      <c r="AH2678" s="3">
        <f t="shared" si="1410"/>
        <v>5805.8553767100002</v>
      </c>
      <c r="AI2678" s="4" t="str">
        <f t="shared" si="1427"/>
        <v>A+J=</v>
      </c>
      <c r="AJ2678" s="11">
        <f t="shared" si="1416"/>
        <v>43469</v>
      </c>
      <c r="AK2678" s="11"/>
      <c r="AL2678" s="4"/>
      <c r="AM2678" s="1"/>
      <c r="AN2678" s="11"/>
      <c r="AO2678" s="1"/>
      <c r="AP2678" s="1"/>
      <c r="AQ2678" s="1"/>
      <c r="AR2678" s="1"/>
      <c r="AS2678" s="6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</row>
    <row r="2679" spans="1:55" x14ac:dyDescent="0.2">
      <c r="A2679" s="144">
        <f t="shared" si="1411"/>
        <v>43468</v>
      </c>
      <c r="B2679" s="2">
        <f t="shared" si="1398"/>
        <v>171114.31193419991</v>
      </c>
      <c r="C2679" s="2">
        <f t="shared" si="1412"/>
        <v>112275.37622899</v>
      </c>
      <c r="D2679" s="68">
        <f>SUM(Y2679:Y$2921)</f>
        <v>26269.16490276</v>
      </c>
      <c r="E2679" s="68">
        <f t="shared" si="1399"/>
        <v>86006.211326229997</v>
      </c>
      <c r="F2679" s="72">
        <f t="shared" si="1422"/>
        <v>5092.97</v>
      </c>
      <c r="G2679" s="3">
        <f>IF(N2679=1,VLOOKUP(A2678,[1]Plan1!$BG$69:$BI$188,3),G2678)</f>
        <v>5100.6099999999997</v>
      </c>
      <c r="H2679" s="11">
        <f t="shared" si="1423"/>
        <v>43407</v>
      </c>
      <c r="I2679" s="11">
        <f t="shared" si="1424"/>
        <v>43437</v>
      </c>
      <c r="J2679" s="26">
        <f t="shared" si="1400"/>
        <v>1.5001070102511616E-3</v>
      </c>
      <c r="K2679" s="11">
        <f t="shared" si="1413"/>
        <v>43497</v>
      </c>
      <c r="L2679" s="11">
        <f t="shared" si="1401"/>
        <v>43497</v>
      </c>
      <c r="M2679" s="1">
        <f t="shared" si="1414"/>
        <v>22</v>
      </c>
      <c r="N2679" s="1">
        <f t="shared" si="1419"/>
        <v>1</v>
      </c>
      <c r="O2679" s="2">
        <f t="shared" si="1402"/>
        <v>1.0000681300000001</v>
      </c>
      <c r="P2679" s="10">
        <f t="shared" si="1429"/>
        <v>0.99789954999999997</v>
      </c>
      <c r="Q2679" s="10">
        <f t="shared" si="1425"/>
        <v>1.5261383525237835</v>
      </c>
      <c r="R2679" s="2">
        <f t="shared" si="1428"/>
        <v>1.5262423199999999</v>
      </c>
      <c r="S2679" s="2">
        <f t="shared" si="1420"/>
        <v>1.5152279099999999</v>
      </c>
      <c r="T2679" s="2">
        <f t="shared" si="1403"/>
        <v>170122.78366791</v>
      </c>
      <c r="U2679" s="2">
        <f t="shared" si="1404"/>
        <v>13534.606930294385</v>
      </c>
      <c r="V2679" s="2">
        <f t="shared" si="1405"/>
        <v>45260.108182725548</v>
      </c>
      <c r="W2679" s="2">
        <f t="shared" si="1406"/>
        <v>171070.09134200992</v>
      </c>
      <c r="X2679" s="27">
        <f t="shared" si="1407"/>
        <v>0</v>
      </c>
      <c r="Y2679" s="2">
        <f t="shared" si="1421"/>
        <v>0</v>
      </c>
      <c r="Z2679" s="67">
        <f t="shared" si="1408"/>
        <v>0</v>
      </c>
      <c r="AA2679" s="2">
        <f t="shared" si="1417"/>
        <v>0</v>
      </c>
      <c r="AB2679" s="26">
        <f t="shared" si="1415"/>
        <v>6.7299999999999999E-2</v>
      </c>
      <c r="AC2679" s="27">
        <f t="shared" si="1397"/>
        <v>1</v>
      </c>
      <c r="AD2679" s="27">
        <v>252</v>
      </c>
      <c r="AE2679" s="10">
        <f t="shared" si="1426"/>
        <v>1.0002584940000001</v>
      </c>
      <c r="AF2679" s="2">
        <f t="shared" si="1418"/>
        <v>43.975718839999999</v>
      </c>
      <c r="AG2679" s="2">
        <f t="shared" si="1409"/>
        <v>44.220592189999998</v>
      </c>
      <c r="AH2679" s="3" t="str">
        <f t="shared" si="1410"/>
        <v>-</v>
      </c>
      <c r="AI2679" s="4" t="str">
        <f t="shared" si="1427"/>
        <v>A+J=</v>
      </c>
      <c r="AJ2679" s="11">
        <f t="shared" si="1416"/>
        <v>43501</v>
      </c>
      <c r="AK2679" s="11"/>
      <c r="AL2679" s="4"/>
      <c r="AM2679" s="1"/>
      <c r="AN2679" s="11"/>
      <c r="AO2679" s="1"/>
      <c r="AP2679" s="1"/>
      <c r="AQ2679" s="1"/>
      <c r="AR2679" s="1"/>
      <c r="AS2679" s="6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</row>
    <row r="2680" spans="1:55" x14ac:dyDescent="0.2">
      <c r="A2680" s="144">
        <f t="shared" si="1411"/>
        <v>43469</v>
      </c>
      <c r="B2680" s="2">
        <f t="shared" si="1398"/>
        <v>171167.49411943997</v>
      </c>
      <c r="C2680" s="2">
        <f t="shared" si="1412"/>
        <v>112275.37622899</v>
      </c>
      <c r="D2680" s="68">
        <f>SUM(Y2680:Y$2921)</f>
        <v>26269.16490276</v>
      </c>
      <c r="E2680" s="68">
        <f t="shared" si="1399"/>
        <v>86006.211326229997</v>
      </c>
      <c r="F2680" s="72">
        <f t="shared" si="1422"/>
        <v>5092.97</v>
      </c>
      <c r="G2680" s="3">
        <f>IF(N2680=1,VLOOKUP(A2679,[1]Plan1!$BG$69:$BI$188,3),G2679)</f>
        <v>5100.6099999999997</v>
      </c>
      <c r="H2680" s="11">
        <f t="shared" si="1423"/>
        <v>43407</v>
      </c>
      <c r="I2680" s="11">
        <f t="shared" si="1424"/>
        <v>43437</v>
      </c>
      <c r="J2680" s="26">
        <f t="shared" si="1400"/>
        <v>1.5001070102511616E-3</v>
      </c>
      <c r="K2680" s="11">
        <f t="shared" si="1413"/>
        <v>43497</v>
      </c>
      <c r="L2680" s="11">
        <f t="shared" si="1401"/>
        <v>43497</v>
      </c>
      <c r="M2680" s="1">
        <f t="shared" si="1414"/>
        <v>22</v>
      </c>
      <c r="N2680" s="1">
        <f t="shared" si="1419"/>
        <v>2</v>
      </c>
      <c r="O2680" s="2">
        <f t="shared" si="1402"/>
        <v>1.00013628</v>
      </c>
      <c r="P2680" s="10">
        <f t="shared" si="1429"/>
        <v>0.99789954999999997</v>
      </c>
      <c r="Q2680" s="10">
        <f t="shared" si="1425"/>
        <v>1.5261383525237835</v>
      </c>
      <c r="R2680" s="2">
        <f t="shared" si="1428"/>
        <v>1.52634633</v>
      </c>
      <c r="S2680" s="2">
        <f t="shared" si="1420"/>
        <v>1.5152279099999999</v>
      </c>
      <c r="T2680" s="2">
        <f t="shared" si="1403"/>
        <v>170122.78366791</v>
      </c>
      <c r="U2680" s="2">
        <f t="shared" si="1404"/>
        <v>13534.606930294385</v>
      </c>
      <c r="V2680" s="2">
        <f t="shared" si="1405"/>
        <v>45269.053688765591</v>
      </c>
      <c r="W2680" s="2">
        <f t="shared" si="1406"/>
        <v>171079.03684804996</v>
      </c>
      <c r="X2680" s="27">
        <f t="shared" si="1407"/>
        <v>0</v>
      </c>
      <c r="Y2680" s="2">
        <f t="shared" si="1421"/>
        <v>0</v>
      </c>
      <c r="Z2680" s="67">
        <f t="shared" si="1408"/>
        <v>0</v>
      </c>
      <c r="AA2680" s="2">
        <f t="shared" si="1417"/>
        <v>0</v>
      </c>
      <c r="AB2680" s="26">
        <f t="shared" si="1415"/>
        <v>6.7299999999999999E-2</v>
      </c>
      <c r="AC2680" s="27">
        <f t="shared" si="1397"/>
        <v>2</v>
      </c>
      <c r="AD2680" s="27">
        <v>252</v>
      </c>
      <c r="AE2680" s="10">
        <f t="shared" si="1426"/>
        <v>1.000517055</v>
      </c>
      <c r="AF2680" s="2">
        <f t="shared" si="1418"/>
        <v>87.962835900000002</v>
      </c>
      <c r="AG2680" s="2">
        <f t="shared" si="1409"/>
        <v>88.457271390000002</v>
      </c>
      <c r="AH2680" s="3" t="str">
        <f t="shared" si="1410"/>
        <v>-</v>
      </c>
      <c r="AI2680" s="4" t="str">
        <f t="shared" si="1427"/>
        <v>A+J=</v>
      </c>
      <c r="AJ2680" s="11">
        <f t="shared" si="1416"/>
        <v>43501</v>
      </c>
      <c r="AK2680" s="11"/>
      <c r="AL2680" s="4"/>
      <c r="AM2680" s="1"/>
      <c r="AN2680" s="11"/>
      <c r="AO2680" s="1"/>
      <c r="AP2680" s="1"/>
      <c r="AQ2680" s="1"/>
      <c r="AR2680" s="1"/>
      <c r="AS2680" s="6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</row>
    <row r="2681" spans="1:55" x14ac:dyDescent="0.2">
      <c r="A2681" s="144">
        <f t="shared" si="1411"/>
        <v>43470</v>
      </c>
      <c r="B2681" s="2">
        <f t="shared" si="1398"/>
        <v>171220.69067204578</v>
      </c>
      <c r="C2681" s="2">
        <f t="shared" si="1412"/>
        <v>112275.37622899</v>
      </c>
      <c r="D2681" s="68">
        <f>SUM(Y2681:Y$2921)</f>
        <v>26269.16490276</v>
      </c>
      <c r="E2681" s="68">
        <f t="shared" si="1399"/>
        <v>86006.211326229997</v>
      </c>
      <c r="F2681" s="72">
        <f t="shared" si="1422"/>
        <v>5092.97</v>
      </c>
      <c r="G2681" s="3">
        <f>IF(N2681=1,VLOOKUP(A2680,[1]Plan1!$BG$69:$BI$188,3),G2680)</f>
        <v>5100.6099999999997</v>
      </c>
      <c r="H2681" s="11">
        <f t="shared" si="1423"/>
        <v>43407</v>
      </c>
      <c r="I2681" s="11">
        <f t="shared" si="1424"/>
        <v>43437</v>
      </c>
      <c r="J2681" s="26">
        <f t="shared" si="1400"/>
        <v>1.5001070102511616E-3</v>
      </c>
      <c r="K2681" s="11">
        <f t="shared" si="1413"/>
        <v>43497</v>
      </c>
      <c r="L2681" s="11">
        <f t="shared" si="1401"/>
        <v>43497</v>
      </c>
      <c r="M2681" s="1">
        <f t="shared" si="1414"/>
        <v>22</v>
      </c>
      <c r="N2681" s="1">
        <f t="shared" si="1419"/>
        <v>3</v>
      </c>
      <c r="O2681" s="2">
        <f t="shared" si="1402"/>
        <v>1.00020442</v>
      </c>
      <c r="P2681" s="10">
        <f t="shared" si="1429"/>
        <v>0.99789954999999997</v>
      </c>
      <c r="Q2681" s="10">
        <f t="shared" si="1425"/>
        <v>1.5261383525237835</v>
      </c>
      <c r="R2681" s="2">
        <f t="shared" si="1428"/>
        <v>1.5264503199999999</v>
      </c>
      <c r="S2681" s="2">
        <f t="shared" si="1420"/>
        <v>1.5152279099999999</v>
      </c>
      <c r="T2681" s="2">
        <f t="shared" si="1403"/>
        <v>170122.78366791</v>
      </c>
      <c r="U2681" s="2">
        <f t="shared" si="1404"/>
        <v>13534.606930294385</v>
      </c>
      <c r="V2681" s="2">
        <f t="shared" si="1405"/>
        <v>45277.997474681397</v>
      </c>
      <c r="W2681" s="2">
        <f t="shared" si="1406"/>
        <v>171087.98063396578</v>
      </c>
      <c r="X2681" s="27">
        <f t="shared" si="1407"/>
        <v>0</v>
      </c>
      <c r="Y2681" s="2">
        <f t="shared" si="1421"/>
        <v>0</v>
      </c>
      <c r="Z2681" s="67">
        <f t="shared" si="1408"/>
        <v>0</v>
      </c>
      <c r="AA2681" s="2">
        <f t="shared" si="1417"/>
        <v>0</v>
      </c>
      <c r="AB2681" s="26">
        <f t="shared" si="1415"/>
        <v>6.7299999999999999E-2</v>
      </c>
      <c r="AC2681" s="27">
        <f t="shared" si="1397"/>
        <v>3</v>
      </c>
      <c r="AD2681" s="27">
        <v>252</v>
      </c>
      <c r="AE2681" s="10">
        <f t="shared" si="1426"/>
        <v>1.0007756830000001</v>
      </c>
      <c r="AF2681" s="2">
        <f t="shared" si="1418"/>
        <v>131.9613512</v>
      </c>
      <c r="AG2681" s="2">
        <f t="shared" si="1409"/>
        <v>132.71003808</v>
      </c>
      <c r="AH2681" s="3" t="str">
        <f t="shared" si="1410"/>
        <v>-</v>
      </c>
      <c r="AI2681" s="4" t="str">
        <f t="shared" si="1427"/>
        <v>A+J=</v>
      </c>
      <c r="AJ2681" s="11">
        <f t="shared" si="1416"/>
        <v>43501</v>
      </c>
      <c r="AK2681" s="11"/>
      <c r="AL2681" s="4"/>
      <c r="AM2681" s="1"/>
      <c r="AN2681" s="11"/>
      <c r="AO2681" s="1"/>
      <c r="AP2681" s="1"/>
      <c r="AQ2681" s="1"/>
      <c r="AR2681" s="1"/>
      <c r="AS2681" s="6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</row>
    <row r="2682" spans="1:55" x14ac:dyDescent="0.2">
      <c r="A2682" s="144">
        <f t="shared" si="1411"/>
        <v>43471</v>
      </c>
      <c r="B2682" s="2">
        <f t="shared" si="1398"/>
        <v>171220.69067204578</v>
      </c>
      <c r="C2682" s="2">
        <f t="shared" si="1412"/>
        <v>112275.37622899</v>
      </c>
      <c r="D2682" s="68">
        <f>SUM(Y2682:Y$2921)</f>
        <v>26269.16490276</v>
      </c>
      <c r="E2682" s="68">
        <f t="shared" si="1399"/>
        <v>86006.211326229997</v>
      </c>
      <c r="F2682" s="72">
        <f t="shared" si="1422"/>
        <v>5092.97</v>
      </c>
      <c r="G2682" s="3">
        <f>IF(N2682=1,VLOOKUP(A2681,[1]Plan1!$BG$69:$BI$188,3),G2681)</f>
        <v>5100.6099999999997</v>
      </c>
      <c r="H2682" s="11">
        <f t="shared" si="1423"/>
        <v>43407</v>
      </c>
      <c r="I2682" s="11">
        <f t="shared" si="1424"/>
        <v>43437</v>
      </c>
      <c r="J2682" s="26">
        <f t="shared" si="1400"/>
        <v>1.5001070102511616E-3</v>
      </c>
      <c r="K2682" s="11">
        <f t="shared" si="1413"/>
        <v>43497</v>
      </c>
      <c r="L2682" s="11">
        <f t="shared" si="1401"/>
        <v>43497</v>
      </c>
      <c r="M2682" s="1">
        <f t="shared" si="1414"/>
        <v>22</v>
      </c>
      <c r="N2682" s="1">
        <f t="shared" si="1419"/>
        <v>3</v>
      </c>
      <c r="O2682" s="2">
        <f t="shared" si="1402"/>
        <v>1.00020442</v>
      </c>
      <c r="P2682" s="10">
        <f t="shared" si="1429"/>
        <v>0.99789954999999997</v>
      </c>
      <c r="Q2682" s="10">
        <f t="shared" si="1425"/>
        <v>1.5261383525237835</v>
      </c>
      <c r="R2682" s="2">
        <f t="shared" si="1428"/>
        <v>1.5264503199999999</v>
      </c>
      <c r="S2682" s="2">
        <f t="shared" si="1420"/>
        <v>1.5152279099999999</v>
      </c>
      <c r="T2682" s="2">
        <f t="shared" si="1403"/>
        <v>170122.78366791</v>
      </c>
      <c r="U2682" s="2">
        <f t="shared" si="1404"/>
        <v>13534.606930294385</v>
      </c>
      <c r="V2682" s="2">
        <f t="shared" si="1405"/>
        <v>45277.997474681397</v>
      </c>
      <c r="W2682" s="2">
        <f t="shared" si="1406"/>
        <v>171087.98063396578</v>
      </c>
      <c r="X2682" s="27">
        <f t="shared" si="1407"/>
        <v>0</v>
      </c>
      <c r="Y2682" s="2">
        <f t="shared" si="1421"/>
        <v>0</v>
      </c>
      <c r="Z2682" s="67">
        <f t="shared" si="1408"/>
        <v>0</v>
      </c>
      <c r="AA2682" s="2">
        <f t="shared" si="1417"/>
        <v>0</v>
      </c>
      <c r="AB2682" s="26">
        <f t="shared" si="1415"/>
        <v>6.7299999999999999E-2</v>
      </c>
      <c r="AC2682" s="27">
        <f t="shared" si="1397"/>
        <v>3</v>
      </c>
      <c r="AD2682" s="27">
        <v>252</v>
      </c>
      <c r="AE2682" s="10">
        <f t="shared" si="1426"/>
        <v>1.0007756830000001</v>
      </c>
      <c r="AF2682" s="2">
        <f t="shared" si="1418"/>
        <v>131.9613512</v>
      </c>
      <c r="AG2682" s="2">
        <f t="shared" si="1409"/>
        <v>132.71003808</v>
      </c>
      <c r="AH2682" s="3" t="str">
        <f t="shared" si="1410"/>
        <v>-</v>
      </c>
      <c r="AI2682" s="4" t="str">
        <f t="shared" si="1427"/>
        <v>A+J=</v>
      </c>
      <c r="AJ2682" s="11">
        <f t="shared" si="1416"/>
        <v>43501</v>
      </c>
      <c r="AK2682" s="11"/>
      <c r="AL2682" s="4"/>
      <c r="AM2682" s="1"/>
      <c r="AN2682" s="11"/>
      <c r="AO2682" s="1"/>
      <c r="AP2682" s="1"/>
      <c r="AQ2682" s="1"/>
      <c r="AR2682" s="1"/>
      <c r="AS2682" s="6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</row>
    <row r="2683" spans="1:55" x14ac:dyDescent="0.2">
      <c r="A2683" s="144">
        <f t="shared" si="1411"/>
        <v>43472</v>
      </c>
      <c r="B2683" s="2">
        <f t="shared" si="1398"/>
        <v>171220.69067204578</v>
      </c>
      <c r="C2683" s="2">
        <f t="shared" si="1412"/>
        <v>112275.37622899</v>
      </c>
      <c r="D2683" s="68">
        <f>SUM(Y2683:Y$2921)</f>
        <v>26269.16490276</v>
      </c>
      <c r="E2683" s="68">
        <f t="shared" si="1399"/>
        <v>86006.211326229997</v>
      </c>
      <c r="F2683" s="72">
        <f t="shared" si="1422"/>
        <v>5092.97</v>
      </c>
      <c r="G2683" s="3">
        <f>IF(N2683=1,VLOOKUP(A2682,[1]Plan1!$BG$69:$BI$188,3),G2682)</f>
        <v>5100.6099999999997</v>
      </c>
      <c r="H2683" s="11">
        <f t="shared" si="1423"/>
        <v>43407</v>
      </c>
      <c r="I2683" s="11">
        <f t="shared" si="1424"/>
        <v>43437</v>
      </c>
      <c r="J2683" s="26">
        <f t="shared" si="1400"/>
        <v>1.5001070102511616E-3</v>
      </c>
      <c r="K2683" s="11">
        <f t="shared" si="1413"/>
        <v>43497</v>
      </c>
      <c r="L2683" s="11">
        <f t="shared" si="1401"/>
        <v>43497</v>
      </c>
      <c r="M2683" s="1">
        <f t="shared" si="1414"/>
        <v>22</v>
      </c>
      <c r="N2683" s="1">
        <f t="shared" si="1419"/>
        <v>3</v>
      </c>
      <c r="O2683" s="2">
        <f t="shared" si="1402"/>
        <v>1.00020442</v>
      </c>
      <c r="P2683" s="10">
        <f t="shared" si="1429"/>
        <v>0.99789954999999997</v>
      </c>
      <c r="Q2683" s="10">
        <f t="shared" si="1425"/>
        <v>1.5261383525237835</v>
      </c>
      <c r="R2683" s="2">
        <f t="shared" si="1428"/>
        <v>1.5264503199999999</v>
      </c>
      <c r="S2683" s="2">
        <f t="shared" si="1420"/>
        <v>1.5152279099999999</v>
      </c>
      <c r="T2683" s="2">
        <f t="shared" si="1403"/>
        <v>170122.78366791</v>
      </c>
      <c r="U2683" s="2">
        <f t="shared" si="1404"/>
        <v>13534.606930294385</v>
      </c>
      <c r="V2683" s="2">
        <f t="shared" si="1405"/>
        <v>45277.997474681397</v>
      </c>
      <c r="W2683" s="2">
        <f t="shared" si="1406"/>
        <v>171087.98063396578</v>
      </c>
      <c r="X2683" s="27">
        <f t="shared" si="1407"/>
        <v>0</v>
      </c>
      <c r="Y2683" s="2">
        <f t="shared" si="1421"/>
        <v>0</v>
      </c>
      <c r="Z2683" s="67">
        <f t="shared" si="1408"/>
        <v>0</v>
      </c>
      <c r="AA2683" s="2">
        <f t="shared" si="1417"/>
        <v>0</v>
      </c>
      <c r="AB2683" s="26">
        <f t="shared" si="1415"/>
        <v>6.7299999999999999E-2</v>
      </c>
      <c r="AC2683" s="27">
        <f t="shared" si="1397"/>
        <v>3</v>
      </c>
      <c r="AD2683" s="27">
        <v>252</v>
      </c>
      <c r="AE2683" s="10">
        <f t="shared" si="1426"/>
        <v>1.0007756830000001</v>
      </c>
      <c r="AF2683" s="2">
        <f t="shared" si="1418"/>
        <v>131.9613512</v>
      </c>
      <c r="AG2683" s="2">
        <f t="shared" si="1409"/>
        <v>132.71003808</v>
      </c>
      <c r="AH2683" s="3" t="str">
        <f t="shared" si="1410"/>
        <v>-</v>
      </c>
      <c r="AI2683" s="4" t="str">
        <f t="shared" si="1427"/>
        <v>A+J=</v>
      </c>
      <c r="AJ2683" s="11">
        <f t="shared" si="1416"/>
        <v>43501</v>
      </c>
      <c r="AK2683" s="11"/>
      <c r="AL2683" s="4"/>
      <c r="AM2683" s="1"/>
      <c r="AN2683" s="11"/>
      <c r="AO2683" s="1"/>
      <c r="AP2683" s="1"/>
      <c r="AQ2683" s="1"/>
      <c r="AR2683" s="1"/>
      <c r="AS2683" s="6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</row>
    <row r="2684" spans="1:55" x14ac:dyDescent="0.2">
      <c r="A2684" s="144">
        <f t="shared" si="1411"/>
        <v>43473</v>
      </c>
      <c r="B2684" s="2">
        <f t="shared" si="1398"/>
        <v>171273.90486516582</v>
      </c>
      <c r="C2684" s="2">
        <f t="shared" si="1412"/>
        <v>112275.37622899</v>
      </c>
      <c r="D2684" s="68">
        <f>SUM(Y2684:Y$2921)</f>
        <v>26269.16490276</v>
      </c>
      <c r="E2684" s="68">
        <f t="shared" si="1399"/>
        <v>86006.211326229997</v>
      </c>
      <c r="F2684" s="72">
        <f t="shared" si="1422"/>
        <v>5092.97</v>
      </c>
      <c r="G2684" s="3">
        <f>IF(N2684=1,VLOOKUP(A2683,[1]Plan1!$BG$69:$BI$188,3),G2683)</f>
        <v>5100.6099999999997</v>
      </c>
      <c r="H2684" s="11">
        <f t="shared" si="1423"/>
        <v>43407</v>
      </c>
      <c r="I2684" s="11">
        <f t="shared" si="1424"/>
        <v>43437</v>
      </c>
      <c r="J2684" s="26">
        <f t="shared" si="1400"/>
        <v>1.5001070102511616E-3</v>
      </c>
      <c r="K2684" s="11">
        <f t="shared" si="1413"/>
        <v>43497</v>
      </c>
      <c r="L2684" s="11">
        <f t="shared" si="1401"/>
        <v>43497</v>
      </c>
      <c r="M2684" s="1">
        <f t="shared" si="1414"/>
        <v>22</v>
      </c>
      <c r="N2684" s="1">
        <f t="shared" si="1419"/>
        <v>4</v>
      </c>
      <c r="O2684" s="2">
        <f t="shared" si="1402"/>
        <v>1.0002725699999999</v>
      </c>
      <c r="P2684" s="10">
        <f t="shared" si="1429"/>
        <v>0.99789954999999997</v>
      </c>
      <c r="Q2684" s="10">
        <f t="shared" si="1425"/>
        <v>1.5261383525237835</v>
      </c>
      <c r="R2684" s="2">
        <f t="shared" si="1428"/>
        <v>1.52655433</v>
      </c>
      <c r="S2684" s="2">
        <f t="shared" si="1420"/>
        <v>1.5152279099999999</v>
      </c>
      <c r="T2684" s="2">
        <f t="shared" si="1403"/>
        <v>170122.78366791</v>
      </c>
      <c r="U2684" s="2">
        <f t="shared" si="1404"/>
        <v>13534.606930294385</v>
      </c>
      <c r="V2684" s="2">
        <f t="shared" si="1405"/>
        <v>45286.942980721447</v>
      </c>
      <c r="W2684" s="2">
        <f t="shared" si="1406"/>
        <v>171096.92614000582</v>
      </c>
      <c r="X2684" s="27">
        <f t="shared" si="1407"/>
        <v>0</v>
      </c>
      <c r="Y2684" s="2">
        <f t="shared" si="1421"/>
        <v>0</v>
      </c>
      <c r="Z2684" s="67">
        <f t="shared" si="1408"/>
        <v>0</v>
      </c>
      <c r="AA2684" s="2">
        <f t="shared" si="1417"/>
        <v>0</v>
      </c>
      <c r="AB2684" s="26">
        <f t="shared" si="1415"/>
        <v>6.7299999999999999E-2</v>
      </c>
      <c r="AC2684" s="27">
        <f t="shared" ref="AC2684:AC2747" si="1430">N2684</f>
        <v>4</v>
      </c>
      <c r="AD2684" s="27">
        <v>252</v>
      </c>
      <c r="AE2684" s="10">
        <f t="shared" si="1426"/>
        <v>1.0010343770000001</v>
      </c>
      <c r="AF2684" s="2">
        <f t="shared" si="1418"/>
        <v>175.97109459999999</v>
      </c>
      <c r="AG2684" s="2">
        <f t="shared" si="1409"/>
        <v>176.97872516000001</v>
      </c>
      <c r="AH2684" s="3" t="str">
        <f t="shared" si="1410"/>
        <v>-</v>
      </c>
      <c r="AI2684" s="4" t="str">
        <f t="shared" si="1427"/>
        <v>A+J=</v>
      </c>
      <c r="AJ2684" s="11">
        <f t="shared" si="1416"/>
        <v>43501</v>
      </c>
      <c r="AK2684" s="11"/>
      <c r="AL2684" s="4"/>
      <c r="AM2684" s="1"/>
      <c r="AN2684" s="11"/>
      <c r="AO2684" s="1"/>
      <c r="AP2684" s="1"/>
      <c r="AQ2684" s="1"/>
      <c r="AR2684" s="1"/>
      <c r="AS2684" s="6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</row>
    <row r="2685" spans="1:55" x14ac:dyDescent="0.2">
      <c r="A2685" s="144">
        <f t="shared" si="1411"/>
        <v>43474</v>
      </c>
      <c r="B2685" s="2">
        <f t="shared" si="1398"/>
        <v>171327.13618296798</v>
      </c>
      <c r="C2685" s="2">
        <f t="shared" si="1412"/>
        <v>112275.37622899</v>
      </c>
      <c r="D2685" s="68">
        <f>SUM(Y2685:Y$2921)</f>
        <v>26269.16490276</v>
      </c>
      <c r="E2685" s="68">
        <f t="shared" si="1399"/>
        <v>86006.211326229997</v>
      </c>
      <c r="F2685" s="72">
        <f t="shared" si="1422"/>
        <v>5092.97</v>
      </c>
      <c r="G2685" s="3">
        <f>IF(N2685=1,VLOOKUP(A2684,[1]Plan1!$BG$69:$BI$188,3),G2684)</f>
        <v>5100.6099999999997</v>
      </c>
      <c r="H2685" s="11">
        <f t="shared" si="1423"/>
        <v>43407</v>
      </c>
      <c r="I2685" s="11">
        <f t="shared" si="1424"/>
        <v>43437</v>
      </c>
      <c r="J2685" s="26">
        <f t="shared" si="1400"/>
        <v>1.5001070102511616E-3</v>
      </c>
      <c r="K2685" s="11">
        <f t="shared" si="1413"/>
        <v>43497</v>
      </c>
      <c r="L2685" s="11">
        <f t="shared" si="1401"/>
        <v>43497</v>
      </c>
      <c r="M2685" s="1">
        <f t="shared" si="1414"/>
        <v>22</v>
      </c>
      <c r="N2685" s="1">
        <f t="shared" si="1419"/>
        <v>5</v>
      </c>
      <c r="O2685" s="2">
        <f t="shared" si="1402"/>
        <v>1.00034073</v>
      </c>
      <c r="P2685" s="10">
        <f t="shared" si="1429"/>
        <v>0.99789954999999997</v>
      </c>
      <c r="Q2685" s="10">
        <f t="shared" si="1425"/>
        <v>1.5261383525237835</v>
      </c>
      <c r="R2685" s="2">
        <f t="shared" si="1428"/>
        <v>1.5266583499999999</v>
      </c>
      <c r="S2685" s="2">
        <f t="shared" si="1420"/>
        <v>1.5152279099999999</v>
      </c>
      <c r="T2685" s="2">
        <f t="shared" si="1403"/>
        <v>170122.78366791</v>
      </c>
      <c r="U2685" s="2">
        <f t="shared" si="1404"/>
        <v>13534.606930294385</v>
      </c>
      <c r="V2685" s="2">
        <f t="shared" si="1405"/>
        <v>45295.889346823598</v>
      </c>
      <c r="W2685" s="2">
        <f t="shared" si="1406"/>
        <v>171105.87250610799</v>
      </c>
      <c r="X2685" s="27">
        <f t="shared" si="1407"/>
        <v>0</v>
      </c>
      <c r="Y2685" s="2">
        <f t="shared" si="1421"/>
        <v>0</v>
      </c>
      <c r="Z2685" s="67">
        <f t="shared" si="1408"/>
        <v>0</v>
      </c>
      <c r="AA2685" s="2">
        <f t="shared" si="1417"/>
        <v>0</v>
      </c>
      <c r="AB2685" s="26">
        <f t="shared" si="1415"/>
        <v>6.7299999999999999E-2</v>
      </c>
      <c r="AC2685" s="27">
        <f t="shared" si="1430"/>
        <v>5</v>
      </c>
      <c r="AD2685" s="27">
        <v>252</v>
      </c>
      <c r="AE2685" s="10">
        <f t="shared" si="1426"/>
        <v>1.0012931389999999</v>
      </c>
      <c r="AF2685" s="2">
        <f t="shared" si="1418"/>
        <v>219.99240634</v>
      </c>
      <c r="AG2685" s="2">
        <f t="shared" si="1409"/>
        <v>221.26367686</v>
      </c>
      <c r="AH2685" s="3" t="str">
        <f t="shared" si="1410"/>
        <v>-</v>
      </c>
      <c r="AI2685" s="4" t="str">
        <f t="shared" si="1427"/>
        <v>A+J=</v>
      </c>
      <c r="AJ2685" s="11">
        <f t="shared" si="1416"/>
        <v>43501</v>
      </c>
      <c r="AK2685" s="11"/>
      <c r="AL2685" s="4"/>
      <c r="AM2685" s="1"/>
      <c r="AN2685" s="11"/>
      <c r="AO2685" s="1"/>
      <c r="AP2685" s="1"/>
      <c r="AQ2685" s="1"/>
      <c r="AR2685" s="1"/>
      <c r="AS2685" s="6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</row>
    <row r="2686" spans="1:55" x14ac:dyDescent="0.2">
      <c r="A2686" s="144">
        <f t="shared" si="1411"/>
        <v>43475</v>
      </c>
      <c r="B2686" s="2">
        <f t="shared" si="1398"/>
        <v>171380.38342431013</v>
      </c>
      <c r="C2686" s="2">
        <f t="shared" si="1412"/>
        <v>112275.37622899</v>
      </c>
      <c r="D2686" s="68">
        <f>SUM(Y2686:Y$2921)</f>
        <v>26269.16490276</v>
      </c>
      <c r="E2686" s="68">
        <f t="shared" si="1399"/>
        <v>86006.211326229997</v>
      </c>
      <c r="F2686" s="72">
        <f t="shared" si="1422"/>
        <v>5092.97</v>
      </c>
      <c r="G2686" s="3">
        <f>IF(N2686=1,VLOOKUP(A2685,[1]Plan1!$BG$69:$BI$188,3),G2685)</f>
        <v>5100.6099999999997</v>
      </c>
      <c r="H2686" s="11">
        <f t="shared" si="1423"/>
        <v>43407</v>
      </c>
      <c r="I2686" s="11">
        <f t="shared" si="1424"/>
        <v>43437</v>
      </c>
      <c r="J2686" s="26">
        <f t="shared" si="1400"/>
        <v>1.5001070102511616E-3</v>
      </c>
      <c r="K2686" s="11">
        <f t="shared" si="1413"/>
        <v>43497</v>
      </c>
      <c r="L2686" s="11">
        <f t="shared" si="1401"/>
        <v>43497</v>
      </c>
      <c r="M2686" s="1">
        <f t="shared" si="1414"/>
        <v>22</v>
      </c>
      <c r="N2686" s="1">
        <f t="shared" si="1419"/>
        <v>6</v>
      </c>
      <c r="O2686" s="2">
        <f t="shared" si="1402"/>
        <v>1.0004088900000001</v>
      </c>
      <c r="P2686" s="10">
        <f t="shared" si="1429"/>
        <v>0.99789954999999997</v>
      </c>
      <c r="Q2686" s="10">
        <f t="shared" si="1425"/>
        <v>1.5261383525237835</v>
      </c>
      <c r="R2686" s="2">
        <f t="shared" si="1428"/>
        <v>1.5267623699999999</v>
      </c>
      <c r="S2686" s="2">
        <f t="shared" si="1420"/>
        <v>1.5152279099999999</v>
      </c>
      <c r="T2686" s="2">
        <f t="shared" si="1403"/>
        <v>170122.78366791</v>
      </c>
      <c r="U2686" s="2">
        <f t="shared" si="1404"/>
        <v>13534.606930294385</v>
      </c>
      <c r="V2686" s="2">
        <f t="shared" si="1405"/>
        <v>45304.835712925749</v>
      </c>
      <c r="W2686" s="2">
        <f t="shared" si="1406"/>
        <v>171114.81887221013</v>
      </c>
      <c r="X2686" s="27">
        <f t="shared" si="1407"/>
        <v>0</v>
      </c>
      <c r="Y2686" s="2">
        <f t="shared" si="1421"/>
        <v>0</v>
      </c>
      <c r="Z2686" s="67">
        <f t="shared" si="1408"/>
        <v>0</v>
      </c>
      <c r="AA2686" s="2">
        <f t="shared" si="1417"/>
        <v>0</v>
      </c>
      <c r="AB2686" s="26">
        <f t="shared" si="1415"/>
        <v>6.7299999999999999E-2</v>
      </c>
      <c r="AC2686" s="27">
        <f t="shared" si="1430"/>
        <v>6</v>
      </c>
      <c r="AD2686" s="27">
        <v>252</v>
      </c>
      <c r="AE2686" s="10">
        <f t="shared" si="1426"/>
        <v>1.0015519669999999</v>
      </c>
      <c r="AF2686" s="2">
        <f t="shared" si="1418"/>
        <v>264.02494619999999</v>
      </c>
      <c r="AG2686" s="2">
        <f t="shared" si="1409"/>
        <v>265.56455210000001</v>
      </c>
      <c r="AH2686" s="3" t="str">
        <f t="shared" si="1410"/>
        <v>-</v>
      </c>
      <c r="AI2686" s="4" t="str">
        <f t="shared" si="1427"/>
        <v>A+J=</v>
      </c>
      <c r="AJ2686" s="11">
        <f t="shared" si="1416"/>
        <v>43501</v>
      </c>
      <c r="AK2686" s="11"/>
      <c r="AL2686" s="4"/>
      <c r="AM2686" s="1"/>
      <c r="AN2686" s="11"/>
      <c r="AO2686" s="1"/>
      <c r="AP2686" s="1"/>
      <c r="AQ2686" s="1"/>
      <c r="AR2686" s="1"/>
      <c r="AS2686" s="6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</row>
    <row r="2687" spans="1:55" x14ac:dyDescent="0.2">
      <c r="A2687" s="144">
        <f t="shared" si="1411"/>
        <v>43476</v>
      </c>
      <c r="B2687" s="2">
        <f t="shared" si="1398"/>
        <v>171433.64848531652</v>
      </c>
      <c r="C2687" s="2">
        <f t="shared" si="1412"/>
        <v>112275.37622899</v>
      </c>
      <c r="D2687" s="68">
        <f>SUM(Y2687:Y$2921)</f>
        <v>26269.16490276</v>
      </c>
      <c r="E2687" s="68">
        <f t="shared" si="1399"/>
        <v>86006.211326229997</v>
      </c>
      <c r="F2687" s="72">
        <f t="shared" si="1422"/>
        <v>5092.97</v>
      </c>
      <c r="G2687" s="3">
        <f>IF(N2687=1,VLOOKUP(A2686,[1]Plan1!$BG$69:$BI$188,3),G2686)</f>
        <v>5100.6099999999997</v>
      </c>
      <c r="H2687" s="11">
        <f t="shared" si="1423"/>
        <v>43407</v>
      </c>
      <c r="I2687" s="11">
        <f t="shared" si="1424"/>
        <v>43437</v>
      </c>
      <c r="J2687" s="26">
        <f t="shared" si="1400"/>
        <v>1.5001070102511616E-3</v>
      </c>
      <c r="K2687" s="11">
        <f t="shared" si="1413"/>
        <v>43497</v>
      </c>
      <c r="L2687" s="11">
        <f t="shared" si="1401"/>
        <v>43497</v>
      </c>
      <c r="M2687" s="1">
        <f t="shared" si="1414"/>
        <v>22</v>
      </c>
      <c r="N2687" s="1">
        <f t="shared" si="1419"/>
        <v>7</v>
      </c>
      <c r="O2687" s="2">
        <f t="shared" si="1402"/>
        <v>1.0004770599999999</v>
      </c>
      <c r="P2687" s="10">
        <f t="shared" si="1429"/>
        <v>0.99789954999999997</v>
      </c>
      <c r="Q2687" s="10">
        <f t="shared" si="1425"/>
        <v>1.5261383525237835</v>
      </c>
      <c r="R2687" s="2">
        <f t="shared" si="1428"/>
        <v>1.52686641</v>
      </c>
      <c r="S2687" s="2">
        <f t="shared" si="1420"/>
        <v>1.5152279099999999</v>
      </c>
      <c r="T2687" s="2">
        <f t="shared" si="1403"/>
        <v>170122.78366791</v>
      </c>
      <c r="U2687" s="2">
        <f t="shared" si="1404"/>
        <v>13534.606930294385</v>
      </c>
      <c r="V2687" s="2">
        <f t="shared" si="1405"/>
        <v>45313.783799152137</v>
      </c>
      <c r="W2687" s="2">
        <f t="shared" si="1406"/>
        <v>171123.76695843652</v>
      </c>
      <c r="X2687" s="27">
        <f t="shared" si="1407"/>
        <v>0</v>
      </c>
      <c r="Y2687" s="2">
        <f t="shared" si="1421"/>
        <v>0</v>
      </c>
      <c r="Z2687" s="67">
        <f t="shared" si="1408"/>
        <v>0</v>
      </c>
      <c r="AA2687" s="2">
        <f t="shared" si="1417"/>
        <v>0</v>
      </c>
      <c r="AB2687" s="26">
        <f t="shared" si="1415"/>
        <v>6.7299999999999999E-2</v>
      </c>
      <c r="AC2687" s="27">
        <f t="shared" si="1430"/>
        <v>7</v>
      </c>
      <c r="AD2687" s="27">
        <v>252</v>
      </c>
      <c r="AE2687" s="10">
        <f t="shared" si="1426"/>
        <v>1.0018108619999999</v>
      </c>
      <c r="AF2687" s="2">
        <f t="shared" si="1418"/>
        <v>308.06888427000001</v>
      </c>
      <c r="AG2687" s="2">
        <f t="shared" si="1409"/>
        <v>309.88152688000002</v>
      </c>
      <c r="AH2687" s="3" t="str">
        <f t="shared" si="1410"/>
        <v>-</v>
      </c>
      <c r="AI2687" s="4" t="str">
        <f t="shared" si="1427"/>
        <v>A+J=</v>
      </c>
      <c r="AJ2687" s="11">
        <f t="shared" si="1416"/>
        <v>43501</v>
      </c>
      <c r="AK2687" s="11"/>
      <c r="AL2687" s="4"/>
      <c r="AM2687" s="1"/>
      <c r="AN2687" s="11"/>
      <c r="AO2687" s="1"/>
      <c r="AP2687" s="1"/>
      <c r="AQ2687" s="1"/>
      <c r="AR2687" s="1"/>
      <c r="AS2687" s="6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</row>
    <row r="2688" spans="1:55" x14ac:dyDescent="0.2">
      <c r="A2688" s="144">
        <f t="shared" si="1411"/>
        <v>43477</v>
      </c>
      <c r="B2688" s="2">
        <f t="shared" si="1398"/>
        <v>171486.92895473077</v>
      </c>
      <c r="C2688" s="2">
        <f t="shared" si="1412"/>
        <v>112275.37622899</v>
      </c>
      <c r="D2688" s="68">
        <f>SUM(Y2688:Y$2921)</f>
        <v>26269.16490276</v>
      </c>
      <c r="E2688" s="68">
        <f t="shared" si="1399"/>
        <v>86006.211326229997</v>
      </c>
      <c r="F2688" s="72">
        <f t="shared" si="1422"/>
        <v>5092.97</v>
      </c>
      <c r="G2688" s="3">
        <f>IF(N2688=1,VLOOKUP(A2687,[1]Plan1!$BG$69:$BI$188,3),G2687)</f>
        <v>5100.6099999999997</v>
      </c>
      <c r="H2688" s="11">
        <f t="shared" si="1423"/>
        <v>43407</v>
      </c>
      <c r="I2688" s="11">
        <f t="shared" si="1424"/>
        <v>43437</v>
      </c>
      <c r="J2688" s="26">
        <f t="shared" si="1400"/>
        <v>1.5001070102511616E-3</v>
      </c>
      <c r="K2688" s="11">
        <f t="shared" si="1413"/>
        <v>43497</v>
      </c>
      <c r="L2688" s="11">
        <f t="shared" si="1401"/>
        <v>43497</v>
      </c>
      <c r="M2688" s="1">
        <f t="shared" si="1414"/>
        <v>22</v>
      </c>
      <c r="N2688" s="1">
        <f t="shared" si="1419"/>
        <v>8</v>
      </c>
      <c r="O2688" s="2">
        <f t="shared" si="1402"/>
        <v>1.00054523</v>
      </c>
      <c r="P2688" s="10">
        <f t="shared" si="1429"/>
        <v>0.99789954999999997</v>
      </c>
      <c r="Q2688" s="10">
        <f t="shared" si="1425"/>
        <v>1.5261383525237835</v>
      </c>
      <c r="R2688" s="2">
        <f t="shared" si="1428"/>
        <v>1.5269704399999999</v>
      </c>
      <c r="S2688" s="2">
        <f t="shared" si="1420"/>
        <v>1.5152279099999999</v>
      </c>
      <c r="T2688" s="2">
        <f t="shared" si="1403"/>
        <v>170122.78366791</v>
      </c>
      <c r="U2688" s="2">
        <f t="shared" si="1404"/>
        <v>13534.606930294385</v>
      </c>
      <c r="V2688" s="2">
        <f t="shared" si="1405"/>
        <v>45322.731025316396</v>
      </c>
      <c r="W2688" s="2">
        <f t="shared" si="1406"/>
        <v>171132.71418460077</v>
      </c>
      <c r="X2688" s="27">
        <f t="shared" si="1407"/>
        <v>0</v>
      </c>
      <c r="Y2688" s="2">
        <f t="shared" si="1421"/>
        <v>0</v>
      </c>
      <c r="Z2688" s="67">
        <f t="shared" si="1408"/>
        <v>0</v>
      </c>
      <c r="AA2688" s="2">
        <f t="shared" si="1417"/>
        <v>0</v>
      </c>
      <c r="AB2688" s="26">
        <f t="shared" si="1415"/>
        <v>6.7299999999999999E-2</v>
      </c>
      <c r="AC2688" s="27">
        <f t="shared" si="1430"/>
        <v>8</v>
      </c>
      <c r="AD2688" s="27">
        <v>252</v>
      </c>
      <c r="AE2688" s="10">
        <f t="shared" si="1426"/>
        <v>1.002069825</v>
      </c>
      <c r="AF2688" s="2">
        <f t="shared" si="1418"/>
        <v>352.12439069999999</v>
      </c>
      <c r="AG2688" s="2">
        <f t="shared" si="1409"/>
        <v>354.21477012999998</v>
      </c>
      <c r="AH2688" s="3" t="str">
        <f t="shared" si="1410"/>
        <v>-</v>
      </c>
      <c r="AI2688" s="4" t="str">
        <f t="shared" si="1427"/>
        <v>A+J=</v>
      </c>
      <c r="AJ2688" s="11">
        <f t="shared" si="1416"/>
        <v>43501</v>
      </c>
      <c r="AK2688" s="11"/>
      <c r="AL2688" s="4"/>
      <c r="AM2688" s="1"/>
      <c r="AN2688" s="11"/>
      <c r="AO2688" s="1"/>
      <c r="AP2688" s="1"/>
      <c r="AQ2688" s="1"/>
      <c r="AR2688" s="1"/>
      <c r="AS2688" s="6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</row>
    <row r="2689" spans="1:55" x14ac:dyDescent="0.2">
      <c r="A2689" s="144">
        <f t="shared" si="1411"/>
        <v>43478</v>
      </c>
      <c r="B2689" s="2">
        <f t="shared" si="1398"/>
        <v>171486.92895473077</v>
      </c>
      <c r="C2689" s="2">
        <f t="shared" si="1412"/>
        <v>112275.37622899</v>
      </c>
      <c r="D2689" s="68">
        <f>SUM(Y2689:Y$2921)</f>
        <v>26269.16490276</v>
      </c>
      <c r="E2689" s="68">
        <f t="shared" si="1399"/>
        <v>86006.211326229997</v>
      </c>
      <c r="F2689" s="72">
        <f t="shared" si="1422"/>
        <v>5092.97</v>
      </c>
      <c r="G2689" s="3">
        <f>IF(N2689=1,VLOOKUP(A2688,[1]Plan1!$BG$69:$BI$188,3),G2688)</f>
        <v>5100.6099999999997</v>
      </c>
      <c r="H2689" s="11">
        <f t="shared" si="1423"/>
        <v>43407</v>
      </c>
      <c r="I2689" s="11">
        <f t="shared" si="1424"/>
        <v>43437</v>
      </c>
      <c r="J2689" s="26">
        <f t="shared" si="1400"/>
        <v>1.5001070102511616E-3</v>
      </c>
      <c r="K2689" s="11">
        <f t="shared" si="1413"/>
        <v>43497</v>
      </c>
      <c r="L2689" s="11">
        <f t="shared" si="1401"/>
        <v>43497</v>
      </c>
      <c r="M2689" s="1">
        <f t="shared" si="1414"/>
        <v>22</v>
      </c>
      <c r="N2689" s="1">
        <f t="shared" si="1419"/>
        <v>8</v>
      </c>
      <c r="O2689" s="2">
        <f t="shared" si="1402"/>
        <v>1.00054523</v>
      </c>
      <c r="P2689" s="10">
        <f t="shared" si="1429"/>
        <v>0.99789954999999997</v>
      </c>
      <c r="Q2689" s="10">
        <f t="shared" si="1425"/>
        <v>1.5261383525237835</v>
      </c>
      <c r="R2689" s="2">
        <f t="shared" si="1428"/>
        <v>1.5269704399999999</v>
      </c>
      <c r="S2689" s="2">
        <f t="shared" si="1420"/>
        <v>1.5152279099999999</v>
      </c>
      <c r="T2689" s="2">
        <f t="shared" si="1403"/>
        <v>170122.78366791</v>
      </c>
      <c r="U2689" s="2">
        <f t="shared" si="1404"/>
        <v>13534.606930294385</v>
      </c>
      <c r="V2689" s="2">
        <f t="shared" si="1405"/>
        <v>45322.731025316396</v>
      </c>
      <c r="W2689" s="2">
        <f t="shared" si="1406"/>
        <v>171132.71418460077</v>
      </c>
      <c r="X2689" s="27">
        <f t="shared" si="1407"/>
        <v>0</v>
      </c>
      <c r="Y2689" s="2">
        <f t="shared" si="1421"/>
        <v>0</v>
      </c>
      <c r="Z2689" s="67">
        <f t="shared" si="1408"/>
        <v>0</v>
      </c>
      <c r="AA2689" s="2">
        <f t="shared" si="1417"/>
        <v>0</v>
      </c>
      <c r="AB2689" s="26">
        <f t="shared" si="1415"/>
        <v>6.7299999999999999E-2</v>
      </c>
      <c r="AC2689" s="27">
        <f t="shared" si="1430"/>
        <v>8</v>
      </c>
      <c r="AD2689" s="27">
        <v>252</v>
      </c>
      <c r="AE2689" s="10">
        <f t="shared" si="1426"/>
        <v>1.002069825</v>
      </c>
      <c r="AF2689" s="2">
        <f t="shared" si="1418"/>
        <v>352.12439069999999</v>
      </c>
      <c r="AG2689" s="2">
        <f t="shared" si="1409"/>
        <v>354.21477012999998</v>
      </c>
      <c r="AH2689" s="3" t="str">
        <f t="shared" si="1410"/>
        <v>-</v>
      </c>
      <c r="AI2689" s="4" t="str">
        <f t="shared" si="1427"/>
        <v>A+J=</v>
      </c>
      <c r="AJ2689" s="11">
        <f t="shared" si="1416"/>
        <v>43501</v>
      </c>
      <c r="AK2689" s="11"/>
      <c r="AL2689" s="4"/>
      <c r="AM2689" s="1"/>
      <c r="AN2689" s="11"/>
      <c r="AO2689" s="1"/>
      <c r="AP2689" s="1"/>
      <c r="AQ2689" s="1"/>
      <c r="AR2689" s="1"/>
      <c r="AS2689" s="6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</row>
    <row r="2690" spans="1:55" x14ac:dyDescent="0.2">
      <c r="A2690" s="144">
        <f t="shared" si="1411"/>
        <v>43479</v>
      </c>
      <c r="B2690" s="2">
        <f t="shared" si="1398"/>
        <v>171486.92895473077</v>
      </c>
      <c r="C2690" s="2">
        <f t="shared" si="1412"/>
        <v>112275.37622899</v>
      </c>
      <c r="D2690" s="68">
        <f>SUM(Y2690:Y$2921)</f>
        <v>26269.16490276</v>
      </c>
      <c r="E2690" s="68">
        <f t="shared" si="1399"/>
        <v>86006.211326229997</v>
      </c>
      <c r="F2690" s="72">
        <f t="shared" si="1422"/>
        <v>5092.97</v>
      </c>
      <c r="G2690" s="3">
        <f>IF(N2690=1,VLOOKUP(A2689,[1]Plan1!$BG$69:$BI$188,3),G2689)</f>
        <v>5100.6099999999997</v>
      </c>
      <c r="H2690" s="11">
        <f t="shared" si="1423"/>
        <v>43407</v>
      </c>
      <c r="I2690" s="11">
        <f t="shared" si="1424"/>
        <v>43437</v>
      </c>
      <c r="J2690" s="26">
        <f t="shared" si="1400"/>
        <v>1.5001070102511616E-3</v>
      </c>
      <c r="K2690" s="11">
        <f t="shared" si="1413"/>
        <v>43497</v>
      </c>
      <c r="L2690" s="11">
        <f t="shared" si="1401"/>
        <v>43497</v>
      </c>
      <c r="M2690" s="1">
        <f t="shared" si="1414"/>
        <v>22</v>
      </c>
      <c r="N2690" s="1">
        <f t="shared" si="1419"/>
        <v>8</v>
      </c>
      <c r="O2690" s="2">
        <f t="shared" si="1402"/>
        <v>1.00054523</v>
      </c>
      <c r="P2690" s="10">
        <f t="shared" si="1429"/>
        <v>0.99789954999999997</v>
      </c>
      <c r="Q2690" s="10">
        <f t="shared" si="1425"/>
        <v>1.5261383525237835</v>
      </c>
      <c r="R2690" s="2">
        <f t="shared" si="1428"/>
        <v>1.5269704399999999</v>
      </c>
      <c r="S2690" s="2">
        <f t="shared" si="1420"/>
        <v>1.5152279099999999</v>
      </c>
      <c r="T2690" s="2">
        <f t="shared" si="1403"/>
        <v>170122.78366791</v>
      </c>
      <c r="U2690" s="2">
        <f t="shared" si="1404"/>
        <v>13534.606930294385</v>
      </c>
      <c r="V2690" s="2">
        <f t="shared" si="1405"/>
        <v>45322.731025316396</v>
      </c>
      <c r="W2690" s="2">
        <f t="shared" si="1406"/>
        <v>171132.71418460077</v>
      </c>
      <c r="X2690" s="27">
        <f t="shared" si="1407"/>
        <v>0</v>
      </c>
      <c r="Y2690" s="2">
        <f t="shared" si="1421"/>
        <v>0</v>
      </c>
      <c r="Z2690" s="67">
        <f t="shared" si="1408"/>
        <v>0</v>
      </c>
      <c r="AA2690" s="2">
        <f t="shared" si="1417"/>
        <v>0</v>
      </c>
      <c r="AB2690" s="26">
        <f t="shared" si="1415"/>
        <v>6.7299999999999999E-2</v>
      </c>
      <c r="AC2690" s="27">
        <f t="shared" si="1430"/>
        <v>8</v>
      </c>
      <c r="AD2690" s="27">
        <v>252</v>
      </c>
      <c r="AE2690" s="10">
        <f t="shared" si="1426"/>
        <v>1.002069825</v>
      </c>
      <c r="AF2690" s="2">
        <f t="shared" si="1418"/>
        <v>352.12439069999999</v>
      </c>
      <c r="AG2690" s="2">
        <f t="shared" si="1409"/>
        <v>354.21477012999998</v>
      </c>
      <c r="AH2690" s="3" t="str">
        <f t="shared" si="1410"/>
        <v>-</v>
      </c>
      <c r="AI2690" s="4" t="str">
        <f t="shared" si="1427"/>
        <v>A+J=</v>
      </c>
      <c r="AJ2690" s="11">
        <f t="shared" si="1416"/>
        <v>43501</v>
      </c>
      <c r="AK2690" s="11"/>
      <c r="AL2690" s="4"/>
      <c r="AM2690" s="1"/>
      <c r="AN2690" s="11"/>
      <c r="AO2690" s="1"/>
      <c r="AP2690" s="1"/>
      <c r="AQ2690" s="1"/>
      <c r="AR2690" s="1"/>
      <c r="AS2690" s="6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</row>
    <row r="2691" spans="1:55" x14ac:dyDescent="0.2">
      <c r="A2691" s="144">
        <f t="shared" si="1411"/>
        <v>43480</v>
      </c>
      <c r="B2691" s="2">
        <f t="shared" si="1398"/>
        <v>171540.22621556715</v>
      </c>
      <c r="C2691" s="2">
        <f t="shared" si="1412"/>
        <v>112275.37622899</v>
      </c>
      <c r="D2691" s="68">
        <f>SUM(Y2691:Y$2921)</f>
        <v>26269.16490276</v>
      </c>
      <c r="E2691" s="68">
        <f t="shared" si="1399"/>
        <v>86006.211326229997</v>
      </c>
      <c r="F2691" s="72">
        <f t="shared" si="1422"/>
        <v>5092.97</v>
      </c>
      <c r="G2691" s="3">
        <f>IF(N2691=1,VLOOKUP(A2690,[1]Plan1!$BG$69:$BI$188,3),G2690)</f>
        <v>5100.6099999999997</v>
      </c>
      <c r="H2691" s="11">
        <f t="shared" si="1423"/>
        <v>43407</v>
      </c>
      <c r="I2691" s="11">
        <f t="shared" si="1424"/>
        <v>43437</v>
      </c>
      <c r="J2691" s="26">
        <f t="shared" si="1400"/>
        <v>1.5001070102511616E-3</v>
      </c>
      <c r="K2691" s="11">
        <f t="shared" si="1413"/>
        <v>43497</v>
      </c>
      <c r="L2691" s="11">
        <f t="shared" si="1401"/>
        <v>43497</v>
      </c>
      <c r="M2691" s="1">
        <f t="shared" si="1414"/>
        <v>22</v>
      </c>
      <c r="N2691" s="1">
        <f t="shared" si="1419"/>
        <v>9</v>
      </c>
      <c r="O2691" s="2">
        <f t="shared" si="1402"/>
        <v>1.0006134</v>
      </c>
      <c r="P2691" s="10">
        <f t="shared" si="1429"/>
        <v>0.99789954999999997</v>
      </c>
      <c r="Q2691" s="10">
        <f t="shared" si="1425"/>
        <v>1.5261383525237835</v>
      </c>
      <c r="R2691" s="2">
        <f t="shared" si="1428"/>
        <v>1.52707448</v>
      </c>
      <c r="S2691" s="2">
        <f t="shared" si="1420"/>
        <v>1.5152279099999999</v>
      </c>
      <c r="T2691" s="2">
        <f t="shared" si="1403"/>
        <v>170122.78366791</v>
      </c>
      <c r="U2691" s="2">
        <f t="shared" si="1404"/>
        <v>13534.606930294385</v>
      </c>
      <c r="V2691" s="2">
        <f t="shared" si="1405"/>
        <v>45331.679111542784</v>
      </c>
      <c r="W2691" s="2">
        <f t="shared" si="1406"/>
        <v>171141.66227082716</v>
      </c>
      <c r="X2691" s="27">
        <f t="shared" si="1407"/>
        <v>0</v>
      </c>
      <c r="Y2691" s="2">
        <f t="shared" si="1421"/>
        <v>0</v>
      </c>
      <c r="Z2691" s="67">
        <f t="shared" si="1408"/>
        <v>0</v>
      </c>
      <c r="AA2691" s="2">
        <f t="shared" si="1417"/>
        <v>0</v>
      </c>
      <c r="AB2691" s="26">
        <f t="shared" si="1415"/>
        <v>6.7299999999999999E-2</v>
      </c>
      <c r="AC2691" s="27">
        <f t="shared" si="1430"/>
        <v>9</v>
      </c>
      <c r="AD2691" s="27">
        <v>252</v>
      </c>
      <c r="AE2691" s="10">
        <f t="shared" si="1426"/>
        <v>1.0023288539999999</v>
      </c>
      <c r="AF2691" s="2">
        <f t="shared" si="1418"/>
        <v>396.19112523000001</v>
      </c>
      <c r="AG2691" s="2">
        <f t="shared" si="1409"/>
        <v>398.56394474000001</v>
      </c>
      <c r="AH2691" s="3" t="str">
        <f t="shared" si="1410"/>
        <v>-</v>
      </c>
      <c r="AI2691" s="4" t="str">
        <f t="shared" si="1427"/>
        <v>A+J=</v>
      </c>
      <c r="AJ2691" s="11">
        <f t="shared" si="1416"/>
        <v>43501</v>
      </c>
      <c r="AK2691" s="11"/>
      <c r="AL2691" s="4"/>
      <c r="AM2691" s="1"/>
      <c r="AN2691" s="11"/>
      <c r="AO2691" s="1"/>
      <c r="AP2691" s="1"/>
      <c r="AQ2691" s="1"/>
      <c r="AR2691" s="1"/>
      <c r="AS2691" s="6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</row>
    <row r="2692" spans="1:55" x14ac:dyDescent="0.2">
      <c r="A2692" s="144">
        <f t="shared" si="1411"/>
        <v>43481</v>
      </c>
      <c r="B2692" s="2">
        <f t="shared" si="1398"/>
        <v>171593.54044140567</v>
      </c>
      <c r="C2692" s="2">
        <f t="shared" si="1412"/>
        <v>112275.37622899</v>
      </c>
      <c r="D2692" s="68">
        <f>SUM(Y2692:Y$2921)</f>
        <v>26269.16490276</v>
      </c>
      <c r="E2692" s="68">
        <f t="shared" si="1399"/>
        <v>86006.211326229997</v>
      </c>
      <c r="F2692" s="72">
        <f t="shared" si="1422"/>
        <v>5092.97</v>
      </c>
      <c r="G2692" s="3">
        <f>IF(N2692=1,VLOOKUP(A2691,[1]Plan1!$BG$69:$BI$188,3),G2691)</f>
        <v>5100.6099999999997</v>
      </c>
      <c r="H2692" s="11">
        <f t="shared" si="1423"/>
        <v>43407</v>
      </c>
      <c r="I2692" s="11">
        <f t="shared" si="1424"/>
        <v>43437</v>
      </c>
      <c r="J2692" s="26">
        <f t="shared" si="1400"/>
        <v>1.5001070102511616E-3</v>
      </c>
      <c r="K2692" s="11">
        <f t="shared" si="1413"/>
        <v>43497</v>
      </c>
      <c r="L2692" s="11">
        <f t="shared" si="1401"/>
        <v>43497</v>
      </c>
      <c r="M2692" s="1">
        <f t="shared" si="1414"/>
        <v>22</v>
      </c>
      <c r="N2692" s="1">
        <f t="shared" si="1419"/>
        <v>10</v>
      </c>
      <c r="O2692" s="2">
        <f t="shared" si="1402"/>
        <v>1.00068158</v>
      </c>
      <c r="P2692" s="10">
        <f t="shared" si="1429"/>
        <v>0.99789954999999997</v>
      </c>
      <c r="Q2692" s="10">
        <f t="shared" si="1425"/>
        <v>1.5261383525237835</v>
      </c>
      <c r="R2692" s="2">
        <f t="shared" si="1428"/>
        <v>1.52717853</v>
      </c>
      <c r="S2692" s="2">
        <f t="shared" si="1420"/>
        <v>1.5152279099999999</v>
      </c>
      <c r="T2692" s="2">
        <f t="shared" si="1403"/>
        <v>170122.78366791</v>
      </c>
      <c r="U2692" s="2">
        <f t="shared" si="1404"/>
        <v>13534.606930294385</v>
      </c>
      <c r="V2692" s="2">
        <f t="shared" si="1405"/>
        <v>45340.62805783128</v>
      </c>
      <c r="W2692" s="2">
        <f t="shared" si="1406"/>
        <v>171150.61121711566</v>
      </c>
      <c r="X2692" s="27">
        <f t="shared" si="1407"/>
        <v>0</v>
      </c>
      <c r="Y2692" s="2">
        <f t="shared" si="1421"/>
        <v>0</v>
      </c>
      <c r="Z2692" s="67">
        <f t="shared" si="1408"/>
        <v>0</v>
      </c>
      <c r="AA2692" s="2">
        <f t="shared" si="1417"/>
        <v>0</v>
      </c>
      <c r="AB2692" s="26">
        <f t="shared" si="1415"/>
        <v>6.7299999999999999E-2</v>
      </c>
      <c r="AC2692" s="27">
        <f t="shared" si="1430"/>
        <v>10</v>
      </c>
      <c r="AD2692" s="27">
        <v>252</v>
      </c>
      <c r="AE2692" s="10">
        <f t="shared" si="1426"/>
        <v>1.0025879499999999</v>
      </c>
      <c r="AF2692" s="2">
        <f t="shared" si="1418"/>
        <v>440.26925799000003</v>
      </c>
      <c r="AG2692" s="2">
        <f t="shared" si="1409"/>
        <v>442.92922428999998</v>
      </c>
      <c r="AH2692" s="3" t="str">
        <f t="shared" si="1410"/>
        <v>-</v>
      </c>
      <c r="AI2692" s="4" t="str">
        <f t="shared" si="1427"/>
        <v>A+J=</v>
      </c>
      <c r="AJ2692" s="11">
        <f t="shared" si="1416"/>
        <v>43501</v>
      </c>
      <c r="AK2692" s="11"/>
      <c r="AL2692" s="4"/>
      <c r="AM2692" s="1"/>
      <c r="AN2692" s="11"/>
      <c r="AO2692" s="1"/>
      <c r="AP2692" s="1"/>
      <c r="AQ2692" s="1"/>
      <c r="AR2692" s="1"/>
      <c r="AS2692" s="6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</row>
    <row r="2693" spans="1:55" x14ac:dyDescent="0.2">
      <c r="A2693" s="144">
        <f t="shared" si="1411"/>
        <v>43482</v>
      </c>
      <c r="B2693" s="2">
        <f t="shared" si="1398"/>
        <v>171646.87249723836</v>
      </c>
      <c r="C2693" s="2">
        <f t="shared" si="1412"/>
        <v>112275.37622899</v>
      </c>
      <c r="D2693" s="68">
        <f>SUM(Y2693:Y$2921)</f>
        <v>26269.16490276</v>
      </c>
      <c r="E2693" s="68">
        <f t="shared" si="1399"/>
        <v>86006.211326229997</v>
      </c>
      <c r="F2693" s="72">
        <f t="shared" si="1422"/>
        <v>5092.97</v>
      </c>
      <c r="G2693" s="3">
        <f>IF(N2693=1,VLOOKUP(A2692,[1]Plan1!$BG$69:$BI$188,3),G2692)</f>
        <v>5100.6099999999997</v>
      </c>
      <c r="H2693" s="11">
        <f t="shared" si="1423"/>
        <v>43407</v>
      </c>
      <c r="I2693" s="11">
        <f t="shared" si="1424"/>
        <v>43437</v>
      </c>
      <c r="J2693" s="26">
        <f t="shared" si="1400"/>
        <v>1.5001070102511616E-3</v>
      </c>
      <c r="K2693" s="11">
        <f t="shared" si="1413"/>
        <v>43497</v>
      </c>
      <c r="L2693" s="11">
        <f t="shared" si="1401"/>
        <v>43497</v>
      </c>
      <c r="M2693" s="1">
        <f t="shared" si="1414"/>
        <v>22</v>
      </c>
      <c r="N2693" s="1">
        <f t="shared" si="1419"/>
        <v>11</v>
      </c>
      <c r="O2693" s="2">
        <f t="shared" si="1402"/>
        <v>1.0007497700000001</v>
      </c>
      <c r="P2693" s="10">
        <f t="shared" si="1429"/>
        <v>0.99789954999999997</v>
      </c>
      <c r="Q2693" s="10">
        <f t="shared" si="1425"/>
        <v>1.5261383525237835</v>
      </c>
      <c r="R2693" s="2">
        <f t="shared" si="1428"/>
        <v>1.5272825999999999</v>
      </c>
      <c r="S2693" s="2">
        <f t="shared" si="1420"/>
        <v>1.5152279099999999</v>
      </c>
      <c r="T2693" s="2">
        <f t="shared" si="1403"/>
        <v>170122.78366791</v>
      </c>
      <c r="U2693" s="2">
        <f t="shared" si="1404"/>
        <v>13534.606930294385</v>
      </c>
      <c r="V2693" s="2">
        <f t="shared" si="1405"/>
        <v>45349.578724243998</v>
      </c>
      <c r="W2693" s="2">
        <f t="shared" si="1406"/>
        <v>171159.56188352837</v>
      </c>
      <c r="X2693" s="27">
        <f t="shared" si="1407"/>
        <v>0</v>
      </c>
      <c r="Y2693" s="2">
        <f t="shared" si="1421"/>
        <v>0</v>
      </c>
      <c r="Z2693" s="67">
        <f t="shared" si="1408"/>
        <v>0</v>
      </c>
      <c r="AA2693" s="2">
        <f t="shared" si="1417"/>
        <v>0</v>
      </c>
      <c r="AB2693" s="26">
        <f t="shared" si="1415"/>
        <v>6.7299999999999999E-2</v>
      </c>
      <c r="AC2693" s="27">
        <f t="shared" si="1430"/>
        <v>11</v>
      </c>
      <c r="AD2693" s="27">
        <v>252</v>
      </c>
      <c r="AE2693" s="10">
        <f t="shared" si="1426"/>
        <v>1.0028471130000001</v>
      </c>
      <c r="AF2693" s="2">
        <f t="shared" si="1418"/>
        <v>484.35878896999998</v>
      </c>
      <c r="AG2693" s="2">
        <f t="shared" si="1409"/>
        <v>487.31061370999998</v>
      </c>
      <c r="AH2693" s="3" t="str">
        <f t="shared" si="1410"/>
        <v>-</v>
      </c>
      <c r="AI2693" s="4" t="str">
        <f t="shared" si="1427"/>
        <v>A+J=</v>
      </c>
      <c r="AJ2693" s="11">
        <f t="shared" si="1416"/>
        <v>43501</v>
      </c>
      <c r="AK2693" s="11"/>
      <c r="AL2693" s="4"/>
      <c r="AM2693" s="1"/>
      <c r="AN2693" s="11"/>
      <c r="AO2693" s="1"/>
      <c r="AP2693" s="1"/>
      <c r="AQ2693" s="1"/>
      <c r="AR2693" s="1"/>
      <c r="AS2693" s="6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</row>
    <row r="2694" spans="1:55" x14ac:dyDescent="0.2">
      <c r="A2694" s="144">
        <f t="shared" si="1411"/>
        <v>43483</v>
      </c>
      <c r="B2694" s="2">
        <f t="shared" si="1398"/>
        <v>171700.22066071111</v>
      </c>
      <c r="C2694" s="2">
        <f t="shared" si="1412"/>
        <v>112275.37622899</v>
      </c>
      <c r="D2694" s="68">
        <f>SUM(Y2694:Y$2921)</f>
        <v>26269.16490276</v>
      </c>
      <c r="E2694" s="68">
        <f t="shared" si="1399"/>
        <v>86006.211326229997</v>
      </c>
      <c r="F2694" s="72">
        <f t="shared" si="1422"/>
        <v>5092.97</v>
      </c>
      <c r="G2694" s="3">
        <f>IF(N2694=1,VLOOKUP(A2693,[1]Plan1!$BG$69:$BI$188,3),G2693)</f>
        <v>5100.6099999999997</v>
      </c>
      <c r="H2694" s="11">
        <f t="shared" si="1423"/>
        <v>43407</v>
      </c>
      <c r="I2694" s="11">
        <f t="shared" si="1424"/>
        <v>43437</v>
      </c>
      <c r="J2694" s="26">
        <f t="shared" si="1400"/>
        <v>1.5001070102511616E-3</v>
      </c>
      <c r="K2694" s="11">
        <f t="shared" si="1413"/>
        <v>43497</v>
      </c>
      <c r="L2694" s="11">
        <f t="shared" si="1401"/>
        <v>43497</v>
      </c>
      <c r="M2694" s="1">
        <f t="shared" si="1414"/>
        <v>22</v>
      </c>
      <c r="N2694" s="1">
        <f t="shared" si="1419"/>
        <v>12</v>
      </c>
      <c r="O2694" s="2">
        <f t="shared" si="1402"/>
        <v>1.00081796</v>
      </c>
      <c r="P2694" s="10">
        <f t="shared" si="1429"/>
        <v>0.99789954999999997</v>
      </c>
      <c r="Q2694" s="10">
        <f t="shared" si="1425"/>
        <v>1.5261383525237835</v>
      </c>
      <c r="R2694" s="2">
        <f t="shared" si="1428"/>
        <v>1.5273866700000001</v>
      </c>
      <c r="S2694" s="2">
        <f t="shared" si="1420"/>
        <v>1.5152279099999999</v>
      </c>
      <c r="T2694" s="2">
        <f t="shared" si="1403"/>
        <v>170122.78366791</v>
      </c>
      <c r="U2694" s="2">
        <f t="shared" si="1404"/>
        <v>13534.606930294385</v>
      </c>
      <c r="V2694" s="2">
        <f t="shared" si="1405"/>
        <v>45358.529390656724</v>
      </c>
      <c r="W2694" s="2">
        <f t="shared" si="1406"/>
        <v>171168.51254994111</v>
      </c>
      <c r="X2694" s="27">
        <f t="shared" si="1407"/>
        <v>0</v>
      </c>
      <c r="Y2694" s="2">
        <f t="shared" si="1421"/>
        <v>0</v>
      </c>
      <c r="Z2694" s="67">
        <f t="shared" si="1408"/>
        <v>0</v>
      </c>
      <c r="AA2694" s="2">
        <f t="shared" si="1417"/>
        <v>0</v>
      </c>
      <c r="AB2694" s="26">
        <f t="shared" si="1415"/>
        <v>6.7299999999999999E-2</v>
      </c>
      <c r="AC2694" s="27">
        <f t="shared" si="1430"/>
        <v>12</v>
      </c>
      <c r="AD2694" s="27">
        <v>252</v>
      </c>
      <c r="AE2694" s="10">
        <f t="shared" si="1426"/>
        <v>1.003106343</v>
      </c>
      <c r="AF2694" s="2">
        <f t="shared" si="1418"/>
        <v>528.45971817999998</v>
      </c>
      <c r="AG2694" s="2">
        <f t="shared" si="1409"/>
        <v>531.70811076999996</v>
      </c>
      <c r="AH2694" s="3" t="str">
        <f t="shared" si="1410"/>
        <v>-</v>
      </c>
      <c r="AI2694" s="4" t="str">
        <f t="shared" si="1427"/>
        <v>A+J=</v>
      </c>
      <c r="AJ2694" s="11">
        <f t="shared" si="1416"/>
        <v>43501</v>
      </c>
      <c r="AK2694" s="11"/>
      <c r="AL2694" s="4"/>
      <c r="AM2694" s="1"/>
      <c r="AN2694" s="11"/>
      <c r="AO2694" s="1"/>
      <c r="AP2694" s="1"/>
      <c r="AQ2694" s="1"/>
      <c r="AR2694" s="1"/>
      <c r="AS2694" s="6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</row>
    <row r="2695" spans="1:55" x14ac:dyDescent="0.2">
      <c r="A2695" s="144">
        <f t="shared" si="1411"/>
        <v>43484</v>
      </c>
      <c r="B2695" s="2">
        <f t="shared" si="1398"/>
        <v>171753.58493364381</v>
      </c>
      <c r="C2695" s="2">
        <f t="shared" si="1412"/>
        <v>112275.37622899</v>
      </c>
      <c r="D2695" s="68">
        <f>SUM(Y2695:Y$2921)</f>
        <v>26269.16490276</v>
      </c>
      <c r="E2695" s="68">
        <f t="shared" si="1399"/>
        <v>86006.211326229997</v>
      </c>
      <c r="F2695" s="72">
        <f t="shared" si="1422"/>
        <v>5092.97</v>
      </c>
      <c r="G2695" s="3">
        <f>IF(N2695=1,VLOOKUP(A2694,[1]Plan1!$BG$69:$BI$188,3),G2694)</f>
        <v>5100.6099999999997</v>
      </c>
      <c r="H2695" s="11">
        <f t="shared" si="1423"/>
        <v>43407</v>
      </c>
      <c r="I2695" s="11">
        <f t="shared" si="1424"/>
        <v>43437</v>
      </c>
      <c r="J2695" s="26">
        <f t="shared" si="1400"/>
        <v>1.5001070102511616E-3</v>
      </c>
      <c r="K2695" s="11">
        <f t="shared" si="1413"/>
        <v>43497</v>
      </c>
      <c r="L2695" s="11">
        <f t="shared" si="1401"/>
        <v>43497</v>
      </c>
      <c r="M2695" s="1">
        <f t="shared" si="1414"/>
        <v>22</v>
      </c>
      <c r="N2695" s="1">
        <f t="shared" si="1419"/>
        <v>13</v>
      </c>
      <c r="O2695" s="2">
        <f t="shared" si="1402"/>
        <v>1.0008861499999999</v>
      </c>
      <c r="P2695" s="10">
        <f t="shared" si="1429"/>
        <v>0.99789954999999997</v>
      </c>
      <c r="Q2695" s="10">
        <f t="shared" si="1425"/>
        <v>1.5261383525237835</v>
      </c>
      <c r="R2695" s="2">
        <f t="shared" si="1428"/>
        <v>1.52749074</v>
      </c>
      <c r="S2695" s="2">
        <f t="shared" si="1420"/>
        <v>1.5152279099999999</v>
      </c>
      <c r="T2695" s="2">
        <f t="shared" si="1403"/>
        <v>170122.78366791</v>
      </c>
      <c r="U2695" s="2">
        <f t="shared" si="1404"/>
        <v>13534.606930294385</v>
      </c>
      <c r="V2695" s="2">
        <f t="shared" si="1405"/>
        <v>45367.480057069442</v>
      </c>
      <c r="W2695" s="2">
        <f t="shared" si="1406"/>
        <v>171177.46321635382</v>
      </c>
      <c r="X2695" s="27">
        <f t="shared" si="1407"/>
        <v>0</v>
      </c>
      <c r="Y2695" s="2">
        <f t="shared" si="1421"/>
        <v>0</v>
      </c>
      <c r="Z2695" s="67">
        <f t="shared" si="1408"/>
        <v>0</v>
      </c>
      <c r="AA2695" s="2">
        <f t="shared" si="1417"/>
        <v>0</v>
      </c>
      <c r="AB2695" s="26">
        <f t="shared" si="1415"/>
        <v>6.7299999999999999E-2</v>
      </c>
      <c r="AC2695" s="27">
        <f t="shared" si="1430"/>
        <v>13</v>
      </c>
      <c r="AD2695" s="27">
        <v>252</v>
      </c>
      <c r="AE2695" s="10">
        <f t="shared" si="1426"/>
        <v>1.0033656399999999</v>
      </c>
      <c r="AF2695" s="2">
        <f t="shared" si="1418"/>
        <v>572.57204562000004</v>
      </c>
      <c r="AG2695" s="2">
        <f t="shared" si="1409"/>
        <v>576.12171728999999</v>
      </c>
      <c r="AH2695" s="3" t="str">
        <f t="shared" si="1410"/>
        <v>-</v>
      </c>
      <c r="AI2695" s="4" t="str">
        <f t="shared" si="1427"/>
        <v>A+J=</v>
      </c>
      <c r="AJ2695" s="11">
        <f t="shared" si="1416"/>
        <v>43501</v>
      </c>
      <c r="AK2695" s="11"/>
      <c r="AL2695" s="4"/>
      <c r="AM2695" s="1"/>
      <c r="AN2695" s="11"/>
      <c r="AO2695" s="1"/>
      <c r="AP2695" s="1"/>
      <c r="AQ2695" s="1"/>
      <c r="AR2695" s="1"/>
      <c r="AS2695" s="6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</row>
    <row r="2696" spans="1:55" x14ac:dyDescent="0.2">
      <c r="A2696" s="144">
        <f t="shared" si="1411"/>
        <v>43485</v>
      </c>
      <c r="B2696" s="2">
        <f t="shared" si="1398"/>
        <v>171753.58493364381</v>
      </c>
      <c r="C2696" s="2">
        <f t="shared" si="1412"/>
        <v>112275.37622899</v>
      </c>
      <c r="D2696" s="68">
        <f>SUM(Y2696:Y$2921)</f>
        <v>26269.16490276</v>
      </c>
      <c r="E2696" s="68">
        <f t="shared" si="1399"/>
        <v>86006.211326229997</v>
      </c>
      <c r="F2696" s="72">
        <f t="shared" si="1422"/>
        <v>5092.97</v>
      </c>
      <c r="G2696" s="3">
        <f>IF(N2696=1,VLOOKUP(A2695,[1]Plan1!$BG$69:$BI$188,3),G2695)</f>
        <v>5100.6099999999997</v>
      </c>
      <c r="H2696" s="11">
        <f t="shared" si="1423"/>
        <v>43407</v>
      </c>
      <c r="I2696" s="11">
        <f t="shared" si="1424"/>
        <v>43437</v>
      </c>
      <c r="J2696" s="26">
        <f t="shared" si="1400"/>
        <v>1.5001070102511616E-3</v>
      </c>
      <c r="K2696" s="11">
        <f t="shared" si="1413"/>
        <v>43497</v>
      </c>
      <c r="L2696" s="11">
        <f t="shared" si="1401"/>
        <v>43497</v>
      </c>
      <c r="M2696" s="1">
        <f t="shared" si="1414"/>
        <v>22</v>
      </c>
      <c r="N2696" s="1">
        <f t="shared" si="1419"/>
        <v>13</v>
      </c>
      <c r="O2696" s="2">
        <f t="shared" si="1402"/>
        <v>1.0008861499999999</v>
      </c>
      <c r="P2696" s="10">
        <f t="shared" si="1429"/>
        <v>0.99789954999999997</v>
      </c>
      <c r="Q2696" s="10">
        <f t="shared" si="1425"/>
        <v>1.5261383525237835</v>
      </c>
      <c r="R2696" s="2">
        <f t="shared" si="1428"/>
        <v>1.52749074</v>
      </c>
      <c r="S2696" s="2">
        <f t="shared" si="1420"/>
        <v>1.5152279099999999</v>
      </c>
      <c r="T2696" s="2">
        <f t="shared" si="1403"/>
        <v>170122.78366791</v>
      </c>
      <c r="U2696" s="2">
        <f t="shared" si="1404"/>
        <v>13534.606930294385</v>
      </c>
      <c r="V2696" s="2">
        <f t="shared" si="1405"/>
        <v>45367.480057069442</v>
      </c>
      <c r="W2696" s="2">
        <f t="shared" si="1406"/>
        <v>171177.46321635382</v>
      </c>
      <c r="X2696" s="27">
        <f t="shared" si="1407"/>
        <v>0</v>
      </c>
      <c r="Y2696" s="2">
        <f t="shared" si="1421"/>
        <v>0</v>
      </c>
      <c r="Z2696" s="67">
        <f t="shared" si="1408"/>
        <v>0</v>
      </c>
      <c r="AA2696" s="2">
        <f t="shared" si="1417"/>
        <v>0</v>
      </c>
      <c r="AB2696" s="26">
        <f t="shared" si="1415"/>
        <v>6.7299999999999999E-2</v>
      </c>
      <c r="AC2696" s="27">
        <f t="shared" si="1430"/>
        <v>13</v>
      </c>
      <c r="AD2696" s="27">
        <v>252</v>
      </c>
      <c r="AE2696" s="10">
        <f t="shared" si="1426"/>
        <v>1.0033656399999999</v>
      </c>
      <c r="AF2696" s="2">
        <f t="shared" si="1418"/>
        <v>572.57204562000004</v>
      </c>
      <c r="AG2696" s="2">
        <f t="shared" si="1409"/>
        <v>576.12171728999999</v>
      </c>
      <c r="AH2696" s="3" t="str">
        <f t="shared" si="1410"/>
        <v>-</v>
      </c>
      <c r="AI2696" s="4" t="str">
        <f t="shared" si="1427"/>
        <v>A+J=</v>
      </c>
      <c r="AJ2696" s="11">
        <f t="shared" si="1416"/>
        <v>43501</v>
      </c>
      <c r="AK2696" s="11"/>
      <c r="AL2696" s="4"/>
      <c r="AM2696" s="1"/>
      <c r="AN2696" s="11"/>
      <c r="AO2696" s="1"/>
      <c r="AP2696" s="1"/>
      <c r="AQ2696" s="1"/>
      <c r="AR2696" s="1"/>
      <c r="AS2696" s="6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</row>
    <row r="2697" spans="1:55" x14ac:dyDescent="0.2">
      <c r="A2697" s="144">
        <f t="shared" si="1411"/>
        <v>43486</v>
      </c>
      <c r="B2697" s="2">
        <f t="shared" si="1398"/>
        <v>171753.58493364381</v>
      </c>
      <c r="C2697" s="2">
        <f t="shared" si="1412"/>
        <v>112275.37622899</v>
      </c>
      <c r="D2697" s="68">
        <f>SUM(Y2697:Y$2921)</f>
        <v>26269.16490276</v>
      </c>
      <c r="E2697" s="68">
        <f t="shared" si="1399"/>
        <v>86006.211326229997</v>
      </c>
      <c r="F2697" s="72">
        <f t="shared" si="1422"/>
        <v>5092.97</v>
      </c>
      <c r="G2697" s="3">
        <f>IF(N2697=1,VLOOKUP(A2696,[1]Plan1!$BG$69:$BI$188,3),G2696)</f>
        <v>5100.6099999999997</v>
      </c>
      <c r="H2697" s="11">
        <f t="shared" si="1423"/>
        <v>43407</v>
      </c>
      <c r="I2697" s="11">
        <f t="shared" si="1424"/>
        <v>43437</v>
      </c>
      <c r="J2697" s="26">
        <f t="shared" si="1400"/>
        <v>1.5001070102511616E-3</v>
      </c>
      <c r="K2697" s="11">
        <f t="shared" si="1413"/>
        <v>43497</v>
      </c>
      <c r="L2697" s="11">
        <f t="shared" si="1401"/>
        <v>43497</v>
      </c>
      <c r="M2697" s="1">
        <f t="shared" si="1414"/>
        <v>22</v>
      </c>
      <c r="N2697" s="1">
        <f t="shared" si="1419"/>
        <v>13</v>
      </c>
      <c r="O2697" s="2">
        <f t="shared" si="1402"/>
        <v>1.0008861499999999</v>
      </c>
      <c r="P2697" s="10">
        <f t="shared" si="1429"/>
        <v>0.99789954999999997</v>
      </c>
      <c r="Q2697" s="10">
        <f t="shared" si="1425"/>
        <v>1.5261383525237835</v>
      </c>
      <c r="R2697" s="2">
        <f t="shared" si="1428"/>
        <v>1.52749074</v>
      </c>
      <c r="S2697" s="2">
        <f t="shared" si="1420"/>
        <v>1.5152279099999999</v>
      </c>
      <c r="T2697" s="2">
        <f t="shared" si="1403"/>
        <v>170122.78366791</v>
      </c>
      <c r="U2697" s="2">
        <f t="shared" si="1404"/>
        <v>13534.606930294385</v>
      </c>
      <c r="V2697" s="2">
        <f t="shared" si="1405"/>
        <v>45367.480057069442</v>
      </c>
      <c r="W2697" s="2">
        <f t="shared" si="1406"/>
        <v>171177.46321635382</v>
      </c>
      <c r="X2697" s="27">
        <f t="shared" si="1407"/>
        <v>0</v>
      </c>
      <c r="Y2697" s="2">
        <f t="shared" si="1421"/>
        <v>0</v>
      </c>
      <c r="Z2697" s="67">
        <f t="shared" si="1408"/>
        <v>0</v>
      </c>
      <c r="AA2697" s="2">
        <f t="shared" si="1417"/>
        <v>0</v>
      </c>
      <c r="AB2697" s="26">
        <f t="shared" si="1415"/>
        <v>6.7299999999999999E-2</v>
      </c>
      <c r="AC2697" s="27">
        <f t="shared" si="1430"/>
        <v>13</v>
      </c>
      <c r="AD2697" s="27">
        <v>252</v>
      </c>
      <c r="AE2697" s="10">
        <f t="shared" si="1426"/>
        <v>1.0033656399999999</v>
      </c>
      <c r="AF2697" s="2">
        <f t="shared" si="1418"/>
        <v>572.57204562000004</v>
      </c>
      <c r="AG2697" s="2">
        <f t="shared" si="1409"/>
        <v>576.12171728999999</v>
      </c>
      <c r="AH2697" s="3" t="str">
        <f t="shared" si="1410"/>
        <v>-</v>
      </c>
      <c r="AI2697" s="4" t="str">
        <f t="shared" si="1427"/>
        <v>A+J=</v>
      </c>
      <c r="AJ2697" s="11">
        <f t="shared" si="1416"/>
        <v>43501</v>
      </c>
      <c r="AK2697" s="11"/>
      <c r="AL2697" s="4"/>
      <c r="AM2697" s="1"/>
      <c r="AN2697" s="11"/>
      <c r="AO2697" s="1"/>
      <c r="AP2697" s="1"/>
      <c r="AQ2697" s="1"/>
      <c r="AR2697" s="1"/>
      <c r="AS2697" s="6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</row>
    <row r="2698" spans="1:55" x14ac:dyDescent="0.2">
      <c r="A2698" s="144">
        <f t="shared" si="1411"/>
        <v>43487</v>
      </c>
      <c r="B2698" s="2">
        <f t="shared" ref="B2698:B2761" si="1431">(W2698+AG2698)</f>
        <v>171806.96618100867</v>
      </c>
      <c r="C2698" s="2">
        <f t="shared" si="1412"/>
        <v>112275.37622899</v>
      </c>
      <c r="D2698" s="68">
        <f>SUM(Y2698:Y$2921)</f>
        <v>26269.16490276</v>
      </c>
      <c r="E2698" s="68">
        <f t="shared" ref="E2698:E2761" si="1432">(C2698-D2698)</f>
        <v>86006.211326229997</v>
      </c>
      <c r="F2698" s="72">
        <f t="shared" si="1422"/>
        <v>5092.97</v>
      </c>
      <c r="G2698" s="3">
        <f>IF(N2698=1,VLOOKUP(A2697,[1]Plan1!$BG$69:$BI$188,3),G2697)</f>
        <v>5100.6099999999997</v>
      </c>
      <c r="H2698" s="11">
        <f t="shared" si="1423"/>
        <v>43407</v>
      </c>
      <c r="I2698" s="11">
        <f t="shared" si="1424"/>
        <v>43437</v>
      </c>
      <c r="J2698" s="26">
        <f t="shared" ref="J2698:J2761" si="1433">(G2698/F2698)-1</f>
        <v>1.5001070102511616E-3</v>
      </c>
      <c r="K2698" s="11">
        <f t="shared" si="1413"/>
        <v>43497</v>
      </c>
      <c r="L2698" s="11">
        <f t="shared" ref="L2698:L2761" si="1434">IF(A2698&gt;L2697,K2698,L2697)</f>
        <v>43497</v>
      </c>
      <c r="M2698" s="1">
        <f t="shared" si="1414"/>
        <v>22</v>
      </c>
      <c r="N2698" s="1">
        <f t="shared" si="1419"/>
        <v>14</v>
      </c>
      <c r="O2698" s="2">
        <f t="shared" ref="O2698:O2761" si="1435">TRUNC((G2698/F2698)^TRUNC((N2698/M2698),9),8)</f>
        <v>1.00095435</v>
      </c>
      <c r="P2698" s="10">
        <f t="shared" si="1429"/>
        <v>0.99789954999999997</v>
      </c>
      <c r="Q2698" s="10">
        <f t="shared" si="1425"/>
        <v>1.5261383525237835</v>
      </c>
      <c r="R2698" s="2">
        <f t="shared" si="1428"/>
        <v>1.52759482</v>
      </c>
      <c r="S2698" s="2">
        <f t="shared" si="1420"/>
        <v>1.5152279099999999</v>
      </c>
      <c r="T2698" s="2">
        <f t="shared" ref="T2698:T2761" si="1436">TRUNC(C2698*S2698,8)</f>
        <v>170122.78366791</v>
      </c>
      <c r="U2698" s="2">
        <f t="shared" ref="U2698:U2761" si="1437">(D2698*(S2698-1))</f>
        <v>13534.606930294385</v>
      </c>
      <c r="V2698" s="2">
        <f t="shared" ref="V2698:V2761" si="1438">(E2698*(R2698-1))</f>
        <v>45376.431583544276</v>
      </c>
      <c r="W2698" s="2">
        <f t="shared" ref="W2698:W2761" si="1439">(C2698+U2698+V2698)</f>
        <v>171186.41474282867</v>
      </c>
      <c r="X2698" s="27">
        <f t="shared" ref="X2698:X2761" si="1440">IF(VLOOKUP(A2698,AN$10:AU$131,8)=VLOOKUP(A2697,AN$10:AU$131,8),0,VLOOKUP(A2698,AN$10:AU$131,8))</f>
        <v>0</v>
      </c>
      <c r="Y2698" s="2">
        <f t="shared" si="1421"/>
        <v>0</v>
      </c>
      <c r="Z2698" s="67">
        <f t="shared" ref="Z2698:Z2761" si="1441">IF(X2698&gt;0,VLOOKUP($A2698,$AN$10:$AS$131,6),0)</f>
        <v>0</v>
      </c>
      <c r="AA2698" s="2">
        <f t="shared" si="1417"/>
        <v>0</v>
      </c>
      <c r="AB2698" s="26">
        <f t="shared" si="1415"/>
        <v>6.7299999999999999E-2</v>
      </c>
      <c r="AC2698" s="27">
        <f t="shared" si="1430"/>
        <v>14</v>
      </c>
      <c r="AD2698" s="27">
        <v>252</v>
      </c>
      <c r="AE2698" s="10">
        <f t="shared" si="1426"/>
        <v>1.0036250040000001</v>
      </c>
      <c r="AF2698" s="2">
        <f t="shared" si="1418"/>
        <v>616.69577128000003</v>
      </c>
      <c r="AG2698" s="2">
        <f t="shared" ref="AG2698:AG2761" si="1442">TRUNC((W2698*(AE2698-1)),8)</f>
        <v>620.55143817999999</v>
      </c>
      <c r="AH2698" s="3" t="str">
        <f t="shared" ref="AH2698:AH2761" si="1443">IF(AA2698&gt;0,AA2698+AF2698,"-")</f>
        <v>-</v>
      </c>
      <c r="AI2698" s="4" t="str">
        <f t="shared" si="1427"/>
        <v>A+J=</v>
      </c>
      <c r="AJ2698" s="11">
        <f t="shared" si="1416"/>
        <v>43501</v>
      </c>
      <c r="AK2698" s="11"/>
      <c r="AL2698" s="4"/>
      <c r="AM2698" s="1"/>
      <c r="AN2698" s="11"/>
      <c r="AO2698" s="1"/>
      <c r="AP2698" s="1"/>
      <c r="AQ2698" s="1"/>
      <c r="AR2698" s="1"/>
      <c r="AS2698" s="6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</row>
    <row r="2699" spans="1:55" x14ac:dyDescent="0.2">
      <c r="A2699" s="144">
        <f t="shared" ref="A2699:A2762" si="1444">(A2698+1)</f>
        <v>43488</v>
      </c>
      <c r="B2699" s="2">
        <f t="shared" si="1431"/>
        <v>171860.36354187349</v>
      </c>
      <c r="C2699" s="2">
        <f t="shared" ref="C2699:C2762" si="1445">TRUNC(IF(X2698&gt;0,VLOOKUP(A2698,$AN$12:$AO$131,2),C2698),8)</f>
        <v>112275.37622899</v>
      </c>
      <c r="D2699" s="68">
        <f>SUM(Y2699:Y$2921)</f>
        <v>26269.16490276</v>
      </c>
      <c r="E2699" s="68">
        <f t="shared" si="1432"/>
        <v>86006.211326229997</v>
      </c>
      <c r="F2699" s="72">
        <f t="shared" si="1422"/>
        <v>5092.97</v>
      </c>
      <c r="G2699" s="3">
        <f>IF(N2699=1,VLOOKUP(A2698,[1]Plan1!$BG$69:$BI$188,3),G2698)</f>
        <v>5100.6099999999997</v>
      </c>
      <c r="H2699" s="11">
        <f t="shared" si="1423"/>
        <v>43407</v>
      </c>
      <c r="I2699" s="11">
        <f t="shared" si="1424"/>
        <v>43437</v>
      </c>
      <c r="J2699" s="26">
        <f t="shared" si="1433"/>
        <v>1.5001070102511616E-3</v>
      </c>
      <c r="K2699" s="11">
        <f t="shared" ref="K2699:K2762" si="1446">IF(DAY(A2699)=1,VLOOKUP(A2699,AR$137:AW$275,4),K2698)</f>
        <v>43497</v>
      </c>
      <c r="L2699" s="11">
        <f t="shared" si="1434"/>
        <v>43497</v>
      </c>
      <c r="M2699" s="1">
        <f t="shared" ref="M2699:M2762" si="1447">IF(L2699=L2698,M2698,NETWORKDAYS(L2698,L2699,$AN$137:$AN$327)-1)</f>
        <v>22</v>
      </c>
      <c r="N2699" s="1">
        <f t="shared" si="1419"/>
        <v>15</v>
      </c>
      <c r="O2699" s="2">
        <f t="shared" si="1435"/>
        <v>1.0010225500000001</v>
      </c>
      <c r="P2699" s="10">
        <f t="shared" si="1429"/>
        <v>0.99789954999999997</v>
      </c>
      <c r="Q2699" s="10">
        <f t="shared" si="1425"/>
        <v>1.5261383525237835</v>
      </c>
      <c r="R2699" s="2">
        <f t="shared" si="1428"/>
        <v>1.5276989000000001</v>
      </c>
      <c r="S2699" s="2">
        <f t="shared" si="1420"/>
        <v>1.5152279099999999</v>
      </c>
      <c r="T2699" s="2">
        <f t="shared" si="1436"/>
        <v>170122.78366791</v>
      </c>
      <c r="U2699" s="2">
        <f t="shared" si="1437"/>
        <v>13534.606930294385</v>
      </c>
      <c r="V2699" s="2">
        <f t="shared" si="1438"/>
        <v>45385.383110019116</v>
      </c>
      <c r="W2699" s="2">
        <f t="shared" si="1439"/>
        <v>171195.36626930349</v>
      </c>
      <c r="X2699" s="27">
        <f t="shared" si="1440"/>
        <v>0</v>
      </c>
      <c r="Y2699" s="2">
        <f t="shared" si="1421"/>
        <v>0</v>
      </c>
      <c r="Z2699" s="67">
        <f t="shared" si="1441"/>
        <v>0</v>
      </c>
      <c r="AA2699" s="2">
        <f t="shared" si="1417"/>
        <v>0</v>
      </c>
      <c r="AB2699" s="26">
        <f t="shared" ref="AB2699:AB2762" si="1448">(AB2698)</f>
        <v>6.7299999999999999E-2</v>
      </c>
      <c r="AC2699" s="27">
        <f t="shared" si="1430"/>
        <v>15</v>
      </c>
      <c r="AD2699" s="27">
        <v>252</v>
      </c>
      <c r="AE2699" s="10">
        <f t="shared" si="1426"/>
        <v>1.003884435</v>
      </c>
      <c r="AF2699" s="2">
        <f t="shared" si="1418"/>
        <v>660.83089516999996</v>
      </c>
      <c r="AG2699" s="2">
        <f t="shared" si="1442"/>
        <v>664.99727256999995</v>
      </c>
      <c r="AH2699" s="3" t="str">
        <f t="shared" si="1443"/>
        <v>-</v>
      </c>
      <c r="AI2699" s="4" t="str">
        <f t="shared" si="1427"/>
        <v>A+J=</v>
      </c>
      <c r="AJ2699" s="11">
        <f t="shared" ref="AJ2699:AJ2762" si="1449">IF(X2698&gt;0,VLOOKUP(A2698,$AN$10:$AW$130,10),AJ2698)</f>
        <v>43501</v>
      </c>
      <c r="AK2699" s="11"/>
      <c r="AL2699" s="4"/>
      <c r="AM2699" s="1"/>
      <c r="AN2699" s="11"/>
      <c r="AO2699" s="1"/>
      <c r="AP2699" s="1"/>
      <c r="AQ2699" s="1"/>
      <c r="AR2699" s="1"/>
      <c r="AS2699" s="6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</row>
    <row r="2700" spans="1:55" x14ac:dyDescent="0.2">
      <c r="A2700" s="144">
        <f t="shared" si="1444"/>
        <v>43489</v>
      </c>
      <c r="B2700" s="2">
        <f t="shared" si="1431"/>
        <v>171913.77891648255</v>
      </c>
      <c r="C2700" s="2">
        <f t="shared" si="1445"/>
        <v>112275.37622899</v>
      </c>
      <c r="D2700" s="68">
        <f>SUM(Y2700:Y$2921)</f>
        <v>26269.16490276</v>
      </c>
      <c r="E2700" s="68">
        <f t="shared" si="1432"/>
        <v>86006.211326229997</v>
      </c>
      <c r="F2700" s="72">
        <f t="shared" si="1422"/>
        <v>5092.97</v>
      </c>
      <c r="G2700" s="3">
        <f>IF(N2700=1,VLOOKUP(A2699,[1]Plan1!$BG$69:$BI$188,3),G2699)</f>
        <v>5100.6099999999997</v>
      </c>
      <c r="H2700" s="11">
        <f t="shared" si="1423"/>
        <v>43407</v>
      </c>
      <c r="I2700" s="11">
        <f t="shared" si="1424"/>
        <v>43437</v>
      </c>
      <c r="J2700" s="26">
        <f t="shared" si="1433"/>
        <v>1.5001070102511616E-3</v>
      </c>
      <c r="K2700" s="11">
        <f t="shared" si="1446"/>
        <v>43497</v>
      </c>
      <c r="L2700" s="11">
        <f t="shared" si="1434"/>
        <v>43497</v>
      </c>
      <c r="M2700" s="1">
        <f t="shared" si="1447"/>
        <v>22</v>
      </c>
      <c r="N2700" s="1">
        <f t="shared" si="1419"/>
        <v>16</v>
      </c>
      <c r="O2700" s="2">
        <f t="shared" si="1435"/>
        <v>1.0010907600000001</v>
      </c>
      <c r="P2700" s="10">
        <f t="shared" si="1429"/>
        <v>0.99789954999999997</v>
      </c>
      <c r="Q2700" s="10">
        <f t="shared" si="1425"/>
        <v>1.5261383525237835</v>
      </c>
      <c r="R2700" s="2">
        <f t="shared" si="1428"/>
        <v>1.527803</v>
      </c>
      <c r="S2700" s="2">
        <f t="shared" si="1420"/>
        <v>1.5152279099999999</v>
      </c>
      <c r="T2700" s="2">
        <f t="shared" si="1436"/>
        <v>170122.78366791</v>
      </c>
      <c r="U2700" s="2">
        <f t="shared" si="1437"/>
        <v>13534.606930294385</v>
      </c>
      <c r="V2700" s="2">
        <f t="shared" si="1438"/>
        <v>45394.336356618172</v>
      </c>
      <c r="W2700" s="2">
        <f t="shared" si="1439"/>
        <v>171204.31951590255</v>
      </c>
      <c r="X2700" s="27">
        <f t="shared" si="1440"/>
        <v>0</v>
      </c>
      <c r="Y2700" s="2">
        <f t="shared" si="1421"/>
        <v>0</v>
      </c>
      <c r="Z2700" s="67">
        <f t="shared" si="1441"/>
        <v>0</v>
      </c>
      <c r="AA2700" s="2">
        <f t="shared" si="1417"/>
        <v>0</v>
      </c>
      <c r="AB2700" s="26">
        <f t="shared" si="1448"/>
        <v>6.7299999999999999E-2</v>
      </c>
      <c r="AC2700" s="27">
        <f t="shared" si="1430"/>
        <v>16</v>
      </c>
      <c r="AD2700" s="27">
        <v>252</v>
      </c>
      <c r="AE2700" s="10">
        <f t="shared" si="1426"/>
        <v>1.004143934</v>
      </c>
      <c r="AF2700" s="2">
        <f t="shared" si="1418"/>
        <v>704.97758740999996</v>
      </c>
      <c r="AG2700" s="2">
        <f t="shared" si="1442"/>
        <v>709.45940057999996</v>
      </c>
      <c r="AH2700" s="3" t="str">
        <f t="shared" si="1443"/>
        <v>-</v>
      </c>
      <c r="AI2700" s="4" t="str">
        <f t="shared" si="1427"/>
        <v>A+J=</v>
      </c>
      <c r="AJ2700" s="11">
        <f t="shared" si="1449"/>
        <v>43501</v>
      </c>
      <c r="AK2700" s="11"/>
      <c r="AL2700" s="4"/>
      <c r="AM2700" s="1"/>
      <c r="AN2700" s="11"/>
      <c r="AO2700" s="1"/>
      <c r="AP2700" s="1"/>
      <c r="AQ2700" s="1"/>
      <c r="AR2700" s="1"/>
      <c r="AS2700" s="6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</row>
    <row r="2701" spans="1:55" x14ac:dyDescent="0.2">
      <c r="A2701" s="144">
        <f t="shared" si="1444"/>
        <v>43490</v>
      </c>
      <c r="B2701" s="2">
        <f t="shared" si="1431"/>
        <v>171967.21023789162</v>
      </c>
      <c r="C2701" s="2">
        <f t="shared" si="1445"/>
        <v>112275.37622899</v>
      </c>
      <c r="D2701" s="68">
        <f>SUM(Y2701:Y$2921)</f>
        <v>26269.16490276</v>
      </c>
      <c r="E2701" s="68">
        <f t="shared" si="1432"/>
        <v>86006.211326229997</v>
      </c>
      <c r="F2701" s="72">
        <f t="shared" si="1422"/>
        <v>5092.97</v>
      </c>
      <c r="G2701" s="3">
        <f>IF(N2701=1,VLOOKUP(A2700,[1]Plan1!$BG$69:$BI$188,3),G2700)</f>
        <v>5100.6099999999997</v>
      </c>
      <c r="H2701" s="11">
        <f t="shared" si="1423"/>
        <v>43407</v>
      </c>
      <c r="I2701" s="11">
        <f t="shared" si="1424"/>
        <v>43437</v>
      </c>
      <c r="J2701" s="26">
        <f t="shared" si="1433"/>
        <v>1.5001070102511616E-3</v>
      </c>
      <c r="K2701" s="11">
        <f t="shared" si="1446"/>
        <v>43497</v>
      </c>
      <c r="L2701" s="11">
        <f t="shared" si="1434"/>
        <v>43497</v>
      </c>
      <c r="M2701" s="1">
        <f t="shared" si="1447"/>
        <v>22</v>
      </c>
      <c r="N2701" s="1">
        <f t="shared" si="1419"/>
        <v>17</v>
      </c>
      <c r="O2701" s="2">
        <f t="shared" si="1435"/>
        <v>1.0011589700000001</v>
      </c>
      <c r="P2701" s="10">
        <f t="shared" si="1429"/>
        <v>0.99789954999999997</v>
      </c>
      <c r="Q2701" s="10">
        <f t="shared" si="1425"/>
        <v>1.5261383525237835</v>
      </c>
      <c r="R2701" s="2">
        <f t="shared" si="1428"/>
        <v>1.5279071</v>
      </c>
      <c r="S2701" s="2">
        <f t="shared" si="1420"/>
        <v>1.5152279099999999</v>
      </c>
      <c r="T2701" s="2">
        <f t="shared" si="1436"/>
        <v>170122.78366791</v>
      </c>
      <c r="U2701" s="2">
        <f t="shared" si="1437"/>
        <v>13534.606930294385</v>
      </c>
      <c r="V2701" s="2">
        <f t="shared" si="1438"/>
        <v>45403.289603217228</v>
      </c>
      <c r="W2701" s="2">
        <f t="shared" si="1439"/>
        <v>171213.27276250161</v>
      </c>
      <c r="X2701" s="27">
        <f t="shared" si="1440"/>
        <v>0</v>
      </c>
      <c r="Y2701" s="2">
        <f t="shared" si="1421"/>
        <v>0</v>
      </c>
      <c r="Z2701" s="67">
        <f t="shared" si="1441"/>
        <v>0</v>
      </c>
      <c r="AA2701" s="2">
        <f t="shared" si="1417"/>
        <v>0</v>
      </c>
      <c r="AB2701" s="26">
        <f t="shared" si="1448"/>
        <v>6.7299999999999999E-2</v>
      </c>
      <c r="AC2701" s="27">
        <f t="shared" si="1430"/>
        <v>17</v>
      </c>
      <c r="AD2701" s="27">
        <v>252</v>
      </c>
      <c r="AE2701" s="10">
        <f t="shared" si="1426"/>
        <v>1.0044034989999999</v>
      </c>
      <c r="AF2701" s="2">
        <f t="shared" si="1418"/>
        <v>749.13550774999999</v>
      </c>
      <c r="AG2701" s="2">
        <f t="shared" si="1442"/>
        <v>753.93747539000003</v>
      </c>
      <c r="AH2701" s="3" t="str">
        <f t="shared" si="1443"/>
        <v>-</v>
      </c>
      <c r="AI2701" s="4" t="str">
        <f t="shared" si="1427"/>
        <v>A+J=</v>
      </c>
      <c r="AJ2701" s="11">
        <f t="shared" si="1449"/>
        <v>43501</v>
      </c>
      <c r="AK2701" s="11"/>
      <c r="AL2701" s="4"/>
      <c r="AM2701" s="1"/>
      <c r="AN2701" s="11"/>
      <c r="AO2701" s="1"/>
      <c r="AP2701" s="1"/>
      <c r="AQ2701" s="1"/>
      <c r="AR2701" s="1"/>
      <c r="AS2701" s="6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</row>
    <row r="2702" spans="1:55" x14ac:dyDescent="0.2">
      <c r="A2702" s="144">
        <f t="shared" si="1444"/>
        <v>43491</v>
      </c>
      <c r="B2702" s="2">
        <f t="shared" si="1431"/>
        <v>172020.6585431628</v>
      </c>
      <c r="C2702" s="2">
        <f t="shared" si="1445"/>
        <v>112275.37622899</v>
      </c>
      <c r="D2702" s="68">
        <f>SUM(Y2702:Y$2921)</f>
        <v>26269.16490276</v>
      </c>
      <c r="E2702" s="68">
        <f t="shared" si="1432"/>
        <v>86006.211326229997</v>
      </c>
      <c r="F2702" s="72">
        <f t="shared" si="1422"/>
        <v>5092.97</v>
      </c>
      <c r="G2702" s="3">
        <f>IF(N2702=1,VLOOKUP(A2701,[1]Plan1!$BG$69:$BI$188,3),G2701)</f>
        <v>5100.6099999999997</v>
      </c>
      <c r="H2702" s="11">
        <f t="shared" si="1423"/>
        <v>43407</v>
      </c>
      <c r="I2702" s="11">
        <f t="shared" si="1424"/>
        <v>43437</v>
      </c>
      <c r="J2702" s="26">
        <f t="shared" si="1433"/>
        <v>1.5001070102511616E-3</v>
      </c>
      <c r="K2702" s="11">
        <f t="shared" si="1446"/>
        <v>43497</v>
      </c>
      <c r="L2702" s="11">
        <f t="shared" si="1434"/>
        <v>43497</v>
      </c>
      <c r="M2702" s="1">
        <f t="shared" si="1447"/>
        <v>22</v>
      </c>
      <c r="N2702" s="1">
        <f t="shared" si="1419"/>
        <v>18</v>
      </c>
      <c r="O2702" s="2">
        <f t="shared" si="1435"/>
        <v>1.00122719</v>
      </c>
      <c r="P2702" s="10">
        <f t="shared" si="1429"/>
        <v>0.99789954999999997</v>
      </c>
      <c r="Q2702" s="10">
        <f t="shared" si="1425"/>
        <v>1.5261383525237835</v>
      </c>
      <c r="R2702" s="2">
        <f t="shared" si="1428"/>
        <v>1.5280112100000001</v>
      </c>
      <c r="S2702" s="2">
        <f t="shared" si="1420"/>
        <v>1.5152279099999999</v>
      </c>
      <c r="T2702" s="2">
        <f t="shared" si="1436"/>
        <v>170122.78366791</v>
      </c>
      <c r="U2702" s="2">
        <f t="shared" si="1437"/>
        <v>13534.606930294385</v>
      </c>
      <c r="V2702" s="2">
        <f t="shared" si="1438"/>
        <v>45412.243709878414</v>
      </c>
      <c r="W2702" s="2">
        <f t="shared" si="1439"/>
        <v>171222.22686916281</v>
      </c>
      <c r="X2702" s="27">
        <f t="shared" si="1440"/>
        <v>0</v>
      </c>
      <c r="Y2702" s="2">
        <f t="shared" si="1421"/>
        <v>0</v>
      </c>
      <c r="Z2702" s="67">
        <f t="shared" si="1441"/>
        <v>0</v>
      </c>
      <c r="AA2702" s="2">
        <f t="shared" si="1417"/>
        <v>0</v>
      </c>
      <c r="AB2702" s="26">
        <f t="shared" si="1448"/>
        <v>6.7299999999999999E-2</v>
      </c>
      <c r="AC2702" s="27">
        <f t="shared" si="1430"/>
        <v>18</v>
      </c>
      <c r="AD2702" s="27">
        <v>252</v>
      </c>
      <c r="AE2702" s="10">
        <f t="shared" si="1426"/>
        <v>1.004663131</v>
      </c>
      <c r="AF2702" s="2">
        <f t="shared" si="1418"/>
        <v>793.30482631999996</v>
      </c>
      <c r="AG2702" s="2">
        <f t="shared" si="1442"/>
        <v>798.43167400000004</v>
      </c>
      <c r="AH2702" s="3" t="str">
        <f t="shared" si="1443"/>
        <v>-</v>
      </c>
      <c r="AI2702" s="4" t="str">
        <f t="shared" si="1427"/>
        <v>A+J=</v>
      </c>
      <c r="AJ2702" s="11">
        <f t="shared" si="1449"/>
        <v>43501</v>
      </c>
      <c r="AK2702" s="11"/>
      <c r="AL2702" s="4"/>
      <c r="AM2702" s="1"/>
      <c r="AN2702" s="11"/>
      <c r="AO2702" s="1"/>
      <c r="AP2702" s="1"/>
      <c r="AQ2702" s="1"/>
      <c r="AR2702" s="1"/>
      <c r="AS2702" s="6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</row>
    <row r="2703" spans="1:55" x14ac:dyDescent="0.2">
      <c r="A2703" s="144">
        <f t="shared" si="1444"/>
        <v>43492</v>
      </c>
      <c r="B2703" s="2">
        <f t="shared" si="1431"/>
        <v>172020.6585431628</v>
      </c>
      <c r="C2703" s="2">
        <f t="shared" si="1445"/>
        <v>112275.37622899</v>
      </c>
      <c r="D2703" s="68">
        <f>SUM(Y2703:Y$2921)</f>
        <v>26269.16490276</v>
      </c>
      <c r="E2703" s="68">
        <f t="shared" si="1432"/>
        <v>86006.211326229997</v>
      </c>
      <c r="F2703" s="72">
        <f t="shared" si="1422"/>
        <v>5092.97</v>
      </c>
      <c r="G2703" s="3">
        <f>IF(N2703=1,VLOOKUP(A2702,[1]Plan1!$BG$69:$BI$188,3),G2702)</f>
        <v>5100.6099999999997</v>
      </c>
      <c r="H2703" s="11">
        <f t="shared" si="1423"/>
        <v>43407</v>
      </c>
      <c r="I2703" s="11">
        <f t="shared" si="1424"/>
        <v>43437</v>
      </c>
      <c r="J2703" s="26">
        <f t="shared" si="1433"/>
        <v>1.5001070102511616E-3</v>
      </c>
      <c r="K2703" s="11">
        <f t="shared" si="1446"/>
        <v>43497</v>
      </c>
      <c r="L2703" s="11">
        <f t="shared" si="1434"/>
        <v>43497</v>
      </c>
      <c r="M2703" s="1">
        <f t="shared" si="1447"/>
        <v>22</v>
      </c>
      <c r="N2703" s="1">
        <f t="shared" si="1419"/>
        <v>18</v>
      </c>
      <c r="O2703" s="2">
        <f t="shared" si="1435"/>
        <v>1.00122719</v>
      </c>
      <c r="P2703" s="10">
        <f t="shared" si="1429"/>
        <v>0.99789954999999997</v>
      </c>
      <c r="Q2703" s="10">
        <f t="shared" si="1425"/>
        <v>1.5261383525237835</v>
      </c>
      <c r="R2703" s="2">
        <f t="shared" si="1428"/>
        <v>1.5280112100000001</v>
      </c>
      <c r="S2703" s="2">
        <f t="shared" si="1420"/>
        <v>1.5152279099999999</v>
      </c>
      <c r="T2703" s="2">
        <f t="shared" si="1436"/>
        <v>170122.78366791</v>
      </c>
      <c r="U2703" s="2">
        <f t="shared" si="1437"/>
        <v>13534.606930294385</v>
      </c>
      <c r="V2703" s="2">
        <f t="shared" si="1438"/>
        <v>45412.243709878414</v>
      </c>
      <c r="W2703" s="2">
        <f t="shared" si="1439"/>
        <v>171222.22686916281</v>
      </c>
      <c r="X2703" s="27">
        <f t="shared" si="1440"/>
        <v>0</v>
      </c>
      <c r="Y2703" s="2">
        <f t="shared" si="1421"/>
        <v>0</v>
      </c>
      <c r="Z2703" s="67">
        <f t="shared" si="1441"/>
        <v>0</v>
      </c>
      <c r="AA2703" s="2">
        <f t="shared" si="1417"/>
        <v>0</v>
      </c>
      <c r="AB2703" s="26">
        <f t="shared" si="1448"/>
        <v>6.7299999999999999E-2</v>
      </c>
      <c r="AC2703" s="27">
        <f t="shared" si="1430"/>
        <v>18</v>
      </c>
      <c r="AD2703" s="27">
        <v>252</v>
      </c>
      <c r="AE2703" s="10">
        <f t="shared" si="1426"/>
        <v>1.004663131</v>
      </c>
      <c r="AF2703" s="2">
        <f t="shared" si="1418"/>
        <v>793.30482631999996</v>
      </c>
      <c r="AG2703" s="2">
        <f t="shared" si="1442"/>
        <v>798.43167400000004</v>
      </c>
      <c r="AH2703" s="3" t="str">
        <f t="shared" si="1443"/>
        <v>-</v>
      </c>
      <c r="AI2703" s="4" t="str">
        <f t="shared" si="1427"/>
        <v>A+J=</v>
      </c>
      <c r="AJ2703" s="11">
        <f t="shared" si="1449"/>
        <v>43501</v>
      </c>
      <c r="AK2703" s="11"/>
      <c r="AL2703" s="4"/>
      <c r="AM2703" s="1"/>
      <c r="AN2703" s="11"/>
      <c r="AO2703" s="1"/>
      <c r="AP2703" s="1"/>
      <c r="AQ2703" s="1"/>
      <c r="AR2703" s="1"/>
      <c r="AS2703" s="6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</row>
    <row r="2704" spans="1:55" x14ac:dyDescent="0.2">
      <c r="A2704" s="144">
        <f t="shared" si="1444"/>
        <v>43493</v>
      </c>
      <c r="B2704" s="2">
        <f t="shared" si="1431"/>
        <v>172020.6585431628</v>
      </c>
      <c r="C2704" s="2">
        <f t="shared" si="1445"/>
        <v>112275.37622899</v>
      </c>
      <c r="D2704" s="68">
        <f>SUM(Y2704:Y$2921)</f>
        <v>26269.16490276</v>
      </c>
      <c r="E2704" s="68">
        <f t="shared" si="1432"/>
        <v>86006.211326229997</v>
      </c>
      <c r="F2704" s="72">
        <f t="shared" si="1422"/>
        <v>5092.97</v>
      </c>
      <c r="G2704" s="3">
        <f>IF(N2704=1,VLOOKUP(A2703,[1]Plan1!$BG$69:$BI$188,3),G2703)</f>
        <v>5100.6099999999997</v>
      </c>
      <c r="H2704" s="11">
        <f t="shared" si="1423"/>
        <v>43407</v>
      </c>
      <c r="I2704" s="11">
        <f t="shared" si="1424"/>
        <v>43437</v>
      </c>
      <c r="J2704" s="26">
        <f t="shared" si="1433"/>
        <v>1.5001070102511616E-3</v>
      </c>
      <c r="K2704" s="11">
        <f t="shared" si="1446"/>
        <v>43497</v>
      </c>
      <c r="L2704" s="11">
        <f t="shared" si="1434"/>
        <v>43497</v>
      </c>
      <c r="M2704" s="1">
        <f t="shared" si="1447"/>
        <v>22</v>
      </c>
      <c r="N2704" s="1">
        <f t="shared" si="1419"/>
        <v>18</v>
      </c>
      <c r="O2704" s="2">
        <f t="shared" si="1435"/>
        <v>1.00122719</v>
      </c>
      <c r="P2704" s="10">
        <f t="shared" si="1429"/>
        <v>0.99789954999999997</v>
      </c>
      <c r="Q2704" s="10">
        <f t="shared" si="1425"/>
        <v>1.5261383525237835</v>
      </c>
      <c r="R2704" s="2">
        <f t="shared" si="1428"/>
        <v>1.5280112100000001</v>
      </c>
      <c r="S2704" s="2">
        <f t="shared" si="1420"/>
        <v>1.5152279099999999</v>
      </c>
      <c r="T2704" s="2">
        <f t="shared" si="1436"/>
        <v>170122.78366791</v>
      </c>
      <c r="U2704" s="2">
        <f t="shared" si="1437"/>
        <v>13534.606930294385</v>
      </c>
      <c r="V2704" s="2">
        <f t="shared" si="1438"/>
        <v>45412.243709878414</v>
      </c>
      <c r="W2704" s="2">
        <f t="shared" si="1439"/>
        <v>171222.22686916281</v>
      </c>
      <c r="X2704" s="27">
        <f t="shared" si="1440"/>
        <v>0</v>
      </c>
      <c r="Y2704" s="2">
        <f t="shared" si="1421"/>
        <v>0</v>
      </c>
      <c r="Z2704" s="67">
        <f t="shared" si="1441"/>
        <v>0</v>
      </c>
      <c r="AA2704" s="2">
        <f t="shared" si="1417"/>
        <v>0</v>
      </c>
      <c r="AB2704" s="26">
        <f t="shared" si="1448"/>
        <v>6.7299999999999999E-2</v>
      </c>
      <c r="AC2704" s="27">
        <f t="shared" si="1430"/>
        <v>18</v>
      </c>
      <c r="AD2704" s="27">
        <v>252</v>
      </c>
      <c r="AE2704" s="10">
        <f t="shared" si="1426"/>
        <v>1.004663131</v>
      </c>
      <c r="AF2704" s="2">
        <f t="shared" si="1418"/>
        <v>793.30482631999996</v>
      </c>
      <c r="AG2704" s="2">
        <f t="shared" si="1442"/>
        <v>798.43167400000004</v>
      </c>
      <c r="AH2704" s="3" t="str">
        <f t="shared" si="1443"/>
        <v>-</v>
      </c>
      <c r="AI2704" s="4" t="str">
        <f t="shared" si="1427"/>
        <v>A+J=</v>
      </c>
      <c r="AJ2704" s="11">
        <f t="shared" si="1449"/>
        <v>43501</v>
      </c>
      <c r="AK2704" s="11"/>
      <c r="AL2704" s="4"/>
      <c r="AM2704" s="1"/>
      <c r="AN2704" s="11"/>
      <c r="AO2704" s="1"/>
      <c r="AP2704" s="1"/>
      <c r="AQ2704" s="1"/>
      <c r="AR2704" s="1"/>
      <c r="AS2704" s="6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</row>
    <row r="2705" spans="1:55" x14ac:dyDescent="0.2">
      <c r="A2705" s="144">
        <f t="shared" si="1444"/>
        <v>43494</v>
      </c>
      <c r="B2705" s="2">
        <f t="shared" si="1431"/>
        <v>172074.12314169394</v>
      </c>
      <c r="C2705" s="2">
        <f t="shared" si="1445"/>
        <v>112275.37622899</v>
      </c>
      <c r="D2705" s="68">
        <f>SUM(Y2705:Y$2921)</f>
        <v>26269.16490276</v>
      </c>
      <c r="E2705" s="68">
        <f t="shared" si="1432"/>
        <v>86006.211326229997</v>
      </c>
      <c r="F2705" s="72">
        <f t="shared" si="1422"/>
        <v>5092.97</v>
      </c>
      <c r="G2705" s="3">
        <f>IF(N2705=1,VLOOKUP(A2704,[1]Plan1!$BG$69:$BI$188,3),G2704)</f>
        <v>5100.6099999999997</v>
      </c>
      <c r="H2705" s="11">
        <f t="shared" si="1423"/>
        <v>43407</v>
      </c>
      <c r="I2705" s="11">
        <f t="shared" si="1424"/>
        <v>43437</v>
      </c>
      <c r="J2705" s="26">
        <f t="shared" si="1433"/>
        <v>1.5001070102511616E-3</v>
      </c>
      <c r="K2705" s="11">
        <f t="shared" si="1446"/>
        <v>43497</v>
      </c>
      <c r="L2705" s="11">
        <f t="shared" si="1434"/>
        <v>43497</v>
      </c>
      <c r="M2705" s="1">
        <f t="shared" si="1447"/>
        <v>22</v>
      </c>
      <c r="N2705" s="1">
        <f t="shared" si="1419"/>
        <v>19</v>
      </c>
      <c r="O2705" s="2">
        <f t="shared" si="1435"/>
        <v>1.00129541</v>
      </c>
      <c r="P2705" s="10">
        <f t="shared" si="1429"/>
        <v>0.99789954999999997</v>
      </c>
      <c r="Q2705" s="10">
        <f t="shared" si="1425"/>
        <v>1.5261383525237835</v>
      </c>
      <c r="R2705" s="2">
        <f t="shared" si="1428"/>
        <v>1.5281153199999999</v>
      </c>
      <c r="S2705" s="2">
        <f t="shared" si="1420"/>
        <v>1.5152279099999999</v>
      </c>
      <c r="T2705" s="2">
        <f t="shared" si="1436"/>
        <v>170122.78366791</v>
      </c>
      <c r="U2705" s="2">
        <f t="shared" si="1437"/>
        <v>13534.606930294385</v>
      </c>
      <c r="V2705" s="2">
        <f t="shared" si="1438"/>
        <v>45421.197816539578</v>
      </c>
      <c r="W2705" s="2">
        <f t="shared" si="1439"/>
        <v>171231.18097582395</v>
      </c>
      <c r="X2705" s="27">
        <f t="shared" si="1440"/>
        <v>0</v>
      </c>
      <c r="Y2705" s="2">
        <f t="shared" si="1421"/>
        <v>0</v>
      </c>
      <c r="Z2705" s="67">
        <f t="shared" si="1441"/>
        <v>0</v>
      </c>
      <c r="AA2705" s="2">
        <f t="shared" si="1417"/>
        <v>0</v>
      </c>
      <c r="AB2705" s="26">
        <f t="shared" si="1448"/>
        <v>6.7299999999999999E-2</v>
      </c>
      <c r="AC2705" s="27">
        <f t="shared" si="1430"/>
        <v>19</v>
      </c>
      <c r="AD2705" s="27">
        <v>252</v>
      </c>
      <c r="AE2705" s="10">
        <f t="shared" si="1426"/>
        <v>1.004922831</v>
      </c>
      <c r="AF2705" s="2">
        <f t="shared" si="1418"/>
        <v>837.48571324</v>
      </c>
      <c r="AG2705" s="2">
        <f t="shared" si="1442"/>
        <v>842.94216587000005</v>
      </c>
      <c r="AH2705" s="3" t="str">
        <f t="shared" si="1443"/>
        <v>-</v>
      </c>
      <c r="AI2705" s="4" t="str">
        <f t="shared" si="1427"/>
        <v>A+J=</v>
      </c>
      <c r="AJ2705" s="11">
        <f t="shared" si="1449"/>
        <v>43501</v>
      </c>
      <c r="AK2705" s="11"/>
      <c r="AL2705" s="4"/>
      <c r="AM2705" s="1"/>
      <c r="AN2705" s="11"/>
      <c r="AO2705" s="1"/>
      <c r="AP2705" s="1"/>
      <c r="AQ2705" s="1"/>
      <c r="AR2705" s="1"/>
      <c r="AS2705" s="6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</row>
    <row r="2706" spans="1:55" x14ac:dyDescent="0.2">
      <c r="A2706" s="144">
        <f t="shared" si="1444"/>
        <v>43495</v>
      </c>
      <c r="B2706" s="2">
        <f t="shared" si="1431"/>
        <v>172127.60542187936</v>
      </c>
      <c r="C2706" s="2">
        <f t="shared" si="1445"/>
        <v>112275.37622899</v>
      </c>
      <c r="D2706" s="68">
        <f>SUM(Y2706:Y$2921)</f>
        <v>26269.16490276</v>
      </c>
      <c r="E2706" s="68">
        <f t="shared" si="1432"/>
        <v>86006.211326229997</v>
      </c>
      <c r="F2706" s="72">
        <f t="shared" si="1422"/>
        <v>5092.97</v>
      </c>
      <c r="G2706" s="3">
        <f>IF(N2706=1,VLOOKUP(A2705,[1]Plan1!$BG$69:$BI$188,3),G2705)</f>
        <v>5100.6099999999997</v>
      </c>
      <c r="H2706" s="11">
        <f t="shared" si="1423"/>
        <v>43407</v>
      </c>
      <c r="I2706" s="11">
        <f t="shared" si="1424"/>
        <v>43437</v>
      </c>
      <c r="J2706" s="26">
        <f t="shared" si="1433"/>
        <v>1.5001070102511616E-3</v>
      </c>
      <c r="K2706" s="11">
        <f t="shared" si="1446"/>
        <v>43497</v>
      </c>
      <c r="L2706" s="11">
        <f t="shared" si="1434"/>
        <v>43497</v>
      </c>
      <c r="M2706" s="1">
        <f t="shared" si="1447"/>
        <v>22</v>
      </c>
      <c r="N2706" s="1">
        <f t="shared" si="1419"/>
        <v>20</v>
      </c>
      <c r="O2706" s="2">
        <f t="shared" si="1435"/>
        <v>1.0013636400000001</v>
      </c>
      <c r="P2706" s="10">
        <f t="shared" si="1429"/>
        <v>0.99789954999999997</v>
      </c>
      <c r="Q2706" s="10">
        <f t="shared" si="1425"/>
        <v>1.5261383525237835</v>
      </c>
      <c r="R2706" s="2">
        <f t="shared" si="1428"/>
        <v>1.5282194499999999</v>
      </c>
      <c r="S2706" s="2">
        <f t="shared" si="1420"/>
        <v>1.5152279099999999</v>
      </c>
      <c r="T2706" s="2">
        <f t="shared" si="1436"/>
        <v>170122.78366791</v>
      </c>
      <c r="U2706" s="2">
        <f t="shared" si="1437"/>
        <v>13534.606930294385</v>
      </c>
      <c r="V2706" s="2">
        <f t="shared" si="1438"/>
        <v>45430.153643324971</v>
      </c>
      <c r="W2706" s="2">
        <f t="shared" si="1439"/>
        <v>171240.13680260937</v>
      </c>
      <c r="X2706" s="27">
        <f t="shared" si="1440"/>
        <v>0</v>
      </c>
      <c r="Y2706" s="2">
        <f t="shared" si="1421"/>
        <v>0</v>
      </c>
      <c r="Z2706" s="67">
        <f t="shared" si="1441"/>
        <v>0</v>
      </c>
      <c r="AA2706" s="2">
        <f t="shared" si="1417"/>
        <v>0</v>
      </c>
      <c r="AB2706" s="26">
        <f t="shared" si="1448"/>
        <v>6.7299999999999999E-2</v>
      </c>
      <c r="AC2706" s="27">
        <f t="shared" si="1430"/>
        <v>20</v>
      </c>
      <c r="AD2706" s="27">
        <v>252</v>
      </c>
      <c r="AE2706" s="10">
        <f t="shared" si="1426"/>
        <v>1.0051825969999999</v>
      </c>
      <c r="AF2706" s="2">
        <f t="shared" si="1418"/>
        <v>881.67782825999996</v>
      </c>
      <c r="AG2706" s="2">
        <f t="shared" si="1442"/>
        <v>887.46861926999998</v>
      </c>
      <c r="AH2706" s="3" t="str">
        <f t="shared" si="1443"/>
        <v>-</v>
      </c>
      <c r="AI2706" s="4" t="str">
        <f t="shared" si="1427"/>
        <v>A+J=</v>
      </c>
      <c r="AJ2706" s="11">
        <f t="shared" si="1449"/>
        <v>43501</v>
      </c>
      <c r="AK2706" s="11"/>
      <c r="AL2706" s="4"/>
      <c r="AM2706" s="1"/>
      <c r="AN2706" s="11"/>
      <c r="AO2706" s="1"/>
      <c r="AP2706" s="1"/>
      <c r="AQ2706" s="1"/>
      <c r="AR2706" s="1"/>
      <c r="AS2706" s="6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</row>
    <row r="2707" spans="1:55" x14ac:dyDescent="0.2">
      <c r="A2707" s="144">
        <f t="shared" si="1444"/>
        <v>43496</v>
      </c>
      <c r="B2707" s="2">
        <f t="shared" si="1431"/>
        <v>172181.10399983477</v>
      </c>
      <c r="C2707" s="2">
        <f t="shared" si="1445"/>
        <v>112275.37622899</v>
      </c>
      <c r="D2707" s="68">
        <f>SUM(Y2707:Y$2921)</f>
        <v>26269.16490276</v>
      </c>
      <c r="E2707" s="68">
        <f t="shared" si="1432"/>
        <v>86006.211326229997</v>
      </c>
      <c r="F2707" s="72">
        <f t="shared" si="1422"/>
        <v>5092.97</v>
      </c>
      <c r="G2707" s="3">
        <f>IF(N2707=1,VLOOKUP(A2706,[1]Plan1!$BG$69:$BI$188,3),G2706)</f>
        <v>5100.6099999999997</v>
      </c>
      <c r="H2707" s="11">
        <f t="shared" si="1423"/>
        <v>43407</v>
      </c>
      <c r="I2707" s="11">
        <f t="shared" si="1424"/>
        <v>43437</v>
      </c>
      <c r="J2707" s="26">
        <f t="shared" si="1433"/>
        <v>1.5001070102511616E-3</v>
      </c>
      <c r="K2707" s="11">
        <f t="shared" si="1446"/>
        <v>43497</v>
      </c>
      <c r="L2707" s="11">
        <f t="shared" si="1434"/>
        <v>43497</v>
      </c>
      <c r="M2707" s="1">
        <f t="shared" si="1447"/>
        <v>22</v>
      </c>
      <c r="N2707" s="1">
        <f t="shared" si="1419"/>
        <v>21</v>
      </c>
      <c r="O2707" s="2">
        <f t="shared" si="1435"/>
        <v>1.00143187</v>
      </c>
      <c r="P2707" s="10">
        <f t="shared" si="1429"/>
        <v>0.99789954999999997</v>
      </c>
      <c r="Q2707" s="10">
        <f t="shared" si="1425"/>
        <v>1.5261383525237835</v>
      </c>
      <c r="R2707" s="2">
        <f t="shared" si="1428"/>
        <v>1.5283235799999999</v>
      </c>
      <c r="S2707" s="2">
        <f t="shared" si="1420"/>
        <v>1.5152279099999999</v>
      </c>
      <c r="T2707" s="2">
        <f t="shared" si="1436"/>
        <v>170122.78366791</v>
      </c>
      <c r="U2707" s="2">
        <f t="shared" si="1437"/>
        <v>13534.606930294385</v>
      </c>
      <c r="V2707" s="2">
        <f t="shared" si="1438"/>
        <v>45439.109470110372</v>
      </c>
      <c r="W2707" s="2">
        <f t="shared" si="1439"/>
        <v>171249.09262939476</v>
      </c>
      <c r="X2707" s="27">
        <f t="shared" si="1440"/>
        <v>0</v>
      </c>
      <c r="Y2707" s="2">
        <f t="shared" si="1421"/>
        <v>0</v>
      </c>
      <c r="Z2707" s="67">
        <f t="shared" si="1441"/>
        <v>0</v>
      </c>
      <c r="AA2707" s="2">
        <f t="shared" si="1417"/>
        <v>0</v>
      </c>
      <c r="AB2707" s="26">
        <f t="shared" si="1448"/>
        <v>6.7299999999999999E-2</v>
      </c>
      <c r="AC2707" s="27">
        <f t="shared" si="1430"/>
        <v>21</v>
      </c>
      <c r="AD2707" s="27">
        <v>252</v>
      </c>
      <c r="AE2707" s="10">
        <f t="shared" si="1426"/>
        <v>1.0054424310000001</v>
      </c>
      <c r="AF2707" s="2">
        <f t="shared" si="1418"/>
        <v>925.88151163999999</v>
      </c>
      <c r="AG2707" s="2">
        <f t="shared" si="1442"/>
        <v>932.01137043999995</v>
      </c>
      <c r="AH2707" s="3" t="str">
        <f t="shared" si="1443"/>
        <v>-</v>
      </c>
      <c r="AI2707" s="4" t="str">
        <f t="shared" si="1427"/>
        <v>A+J=</v>
      </c>
      <c r="AJ2707" s="11">
        <f t="shared" si="1449"/>
        <v>43501</v>
      </c>
      <c r="AK2707" s="11"/>
      <c r="AL2707" s="4"/>
      <c r="AM2707" s="1"/>
      <c r="AN2707" s="11"/>
      <c r="AO2707" s="1"/>
      <c r="AP2707" s="1"/>
      <c r="AQ2707" s="1"/>
      <c r="AR2707" s="1"/>
      <c r="AS2707" s="6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</row>
    <row r="2708" spans="1:55" x14ac:dyDescent="0.2">
      <c r="A2708" s="144">
        <f t="shared" si="1444"/>
        <v>43497</v>
      </c>
      <c r="B2708" s="2">
        <f t="shared" si="1431"/>
        <v>172234.61870614017</v>
      </c>
      <c r="C2708" s="2">
        <f t="shared" si="1445"/>
        <v>112275.37622899</v>
      </c>
      <c r="D2708" s="68">
        <f>SUM(Y2708:Y$2921)</f>
        <v>26269.16490276</v>
      </c>
      <c r="E2708" s="68">
        <f t="shared" si="1432"/>
        <v>86006.211326229997</v>
      </c>
      <c r="F2708" s="72">
        <f t="shared" si="1422"/>
        <v>5092.97</v>
      </c>
      <c r="G2708" s="3">
        <f>IF(N2708=1,VLOOKUP(A2707,[1]Plan1!$BG$69:$BI$188,3),G2707)</f>
        <v>5100.6099999999997</v>
      </c>
      <c r="H2708" s="11">
        <f t="shared" si="1423"/>
        <v>43407</v>
      </c>
      <c r="I2708" s="11">
        <f t="shared" si="1424"/>
        <v>43437</v>
      </c>
      <c r="J2708" s="26">
        <f t="shared" si="1433"/>
        <v>1.5001070102511616E-3</v>
      </c>
      <c r="K2708" s="11">
        <f t="shared" si="1446"/>
        <v>43525</v>
      </c>
      <c r="L2708" s="11">
        <f t="shared" si="1434"/>
        <v>43497</v>
      </c>
      <c r="M2708" s="1">
        <f t="shared" si="1447"/>
        <v>22</v>
      </c>
      <c r="N2708" s="1">
        <f t="shared" si="1419"/>
        <v>22</v>
      </c>
      <c r="O2708" s="2">
        <f t="shared" si="1435"/>
        <v>1.0015000999999999</v>
      </c>
      <c r="P2708" s="10">
        <f t="shared" si="1429"/>
        <v>0.99789954999999997</v>
      </c>
      <c r="Q2708" s="10">
        <f t="shared" si="1425"/>
        <v>1.5261383525237835</v>
      </c>
      <c r="R2708" s="2">
        <f t="shared" si="1428"/>
        <v>1.5284277100000001</v>
      </c>
      <c r="S2708" s="2">
        <f t="shared" si="1420"/>
        <v>1.5152279099999999</v>
      </c>
      <c r="T2708" s="2">
        <f t="shared" si="1436"/>
        <v>170122.78366791</v>
      </c>
      <c r="U2708" s="2">
        <f t="shared" si="1437"/>
        <v>13534.606930294385</v>
      </c>
      <c r="V2708" s="2">
        <f t="shared" si="1438"/>
        <v>45448.065296895787</v>
      </c>
      <c r="W2708" s="2">
        <f t="shared" si="1439"/>
        <v>171258.04845618017</v>
      </c>
      <c r="X2708" s="27">
        <f t="shared" si="1440"/>
        <v>88</v>
      </c>
      <c r="Y2708" s="2">
        <f t="shared" si="1421"/>
        <v>3191.4399195999999</v>
      </c>
      <c r="Z2708" s="67">
        <f t="shared" si="1441"/>
        <v>2.842511E-2</v>
      </c>
      <c r="AA2708" s="2">
        <f t="shared" si="1417"/>
        <v>4835.7588392600001</v>
      </c>
      <c r="AB2708" s="26">
        <f t="shared" si="1448"/>
        <v>6.7299999999999999E-2</v>
      </c>
      <c r="AC2708" s="27">
        <f t="shared" si="1430"/>
        <v>22</v>
      </c>
      <c r="AD2708" s="27">
        <v>252</v>
      </c>
      <c r="AE2708" s="10">
        <f t="shared" si="1426"/>
        <v>1.005702332</v>
      </c>
      <c r="AF2708" s="2">
        <f t="shared" si="1418"/>
        <v>970.09659323000005</v>
      </c>
      <c r="AG2708" s="2">
        <f t="shared" si="1442"/>
        <v>976.57024995999996</v>
      </c>
      <c r="AH2708" s="3">
        <f t="shared" si="1443"/>
        <v>5805.8554324899997</v>
      </c>
      <c r="AI2708" s="4" t="str">
        <f t="shared" si="1427"/>
        <v>A+J=</v>
      </c>
      <c r="AJ2708" s="11">
        <f t="shared" si="1449"/>
        <v>43501</v>
      </c>
      <c r="AK2708" s="11"/>
      <c r="AL2708" s="4"/>
      <c r="AM2708" s="1"/>
      <c r="AN2708" s="11"/>
      <c r="AO2708" s="1"/>
      <c r="AP2708" s="1"/>
      <c r="AQ2708" s="1"/>
      <c r="AR2708" s="1"/>
      <c r="AS2708" s="6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</row>
    <row r="2709" spans="1:55" x14ac:dyDescent="0.2">
      <c r="A2709" s="144">
        <f t="shared" si="1444"/>
        <v>43498</v>
      </c>
      <c r="B2709" s="2">
        <f t="shared" si="1431"/>
        <v>166486.31090413514</v>
      </c>
      <c r="C2709" s="2">
        <f t="shared" si="1445"/>
        <v>109083.93630939</v>
      </c>
      <c r="D2709" s="68">
        <f>SUM(Y2709:Y$2921)</f>
        <v>23077.724983159998</v>
      </c>
      <c r="E2709" s="68">
        <f t="shared" si="1432"/>
        <v>86006.211326229997</v>
      </c>
      <c r="F2709" s="72">
        <f t="shared" si="1422"/>
        <v>5100.6099999999997</v>
      </c>
      <c r="G2709" s="3">
        <f>IF(N2709=1,VLOOKUP(A2708,[1]Plan1!$BG$69:$BI$188,3),G2708)</f>
        <v>5116.93</v>
      </c>
      <c r="H2709" s="11">
        <f t="shared" si="1423"/>
        <v>43436</v>
      </c>
      <c r="I2709" s="11">
        <f t="shared" si="1424"/>
        <v>43467</v>
      </c>
      <c r="J2709" s="26">
        <f t="shared" si="1433"/>
        <v>3.199617300675861E-3</v>
      </c>
      <c r="K2709" s="11">
        <f t="shared" si="1446"/>
        <v>43525</v>
      </c>
      <c r="L2709" s="11">
        <f t="shared" si="1434"/>
        <v>43525</v>
      </c>
      <c r="M2709" s="1">
        <f t="shared" si="1447"/>
        <v>20</v>
      </c>
      <c r="N2709" s="1">
        <f t="shared" si="1419"/>
        <v>1</v>
      </c>
      <c r="O2709" s="2">
        <f t="shared" si="1435"/>
        <v>1.00015973</v>
      </c>
      <c r="P2709" s="10">
        <f t="shared" si="1429"/>
        <v>1.0015000999999999</v>
      </c>
      <c r="Q2709" s="10">
        <f t="shared" si="1425"/>
        <v>1.5284277126664043</v>
      </c>
      <c r="R2709" s="2">
        <f t="shared" si="1428"/>
        <v>1.5286718399999999</v>
      </c>
      <c r="S2709" s="2">
        <f t="shared" si="1420"/>
        <v>1.5152279099999999</v>
      </c>
      <c r="T2709" s="2">
        <f t="shared" si="1436"/>
        <v>165287.02482865</v>
      </c>
      <c r="U2709" s="2">
        <f t="shared" si="1437"/>
        <v>11890.288010628308</v>
      </c>
      <c r="V2709" s="2">
        <f t="shared" si="1438"/>
        <v>45469.061993266841</v>
      </c>
      <c r="W2709" s="2">
        <f t="shared" si="1439"/>
        <v>166443.28631328515</v>
      </c>
      <c r="X2709" s="27">
        <f t="shared" si="1440"/>
        <v>0</v>
      </c>
      <c r="Y2709" s="2">
        <f t="shared" si="1421"/>
        <v>0</v>
      </c>
      <c r="Z2709" s="67">
        <f t="shared" si="1441"/>
        <v>0</v>
      </c>
      <c r="AA2709" s="2">
        <f t="shared" si="1417"/>
        <v>0</v>
      </c>
      <c r="AB2709" s="26">
        <f t="shared" si="1448"/>
        <v>6.7299999999999999E-2</v>
      </c>
      <c r="AC2709" s="27">
        <f t="shared" si="1430"/>
        <v>1</v>
      </c>
      <c r="AD2709" s="27">
        <v>252</v>
      </c>
      <c r="AE2709" s="10">
        <f t="shared" si="1426"/>
        <v>1.0002584940000001</v>
      </c>
      <c r="AF2709" s="2">
        <f t="shared" si="1418"/>
        <v>42.725704190000002</v>
      </c>
      <c r="AG2709" s="2">
        <f t="shared" si="1442"/>
        <v>43.024590850000003</v>
      </c>
      <c r="AH2709" s="3" t="str">
        <f t="shared" si="1443"/>
        <v>-</v>
      </c>
      <c r="AI2709" s="4" t="str">
        <f t="shared" si="1427"/>
        <v>A+J=</v>
      </c>
      <c r="AJ2709" s="11">
        <f t="shared" si="1449"/>
        <v>43531</v>
      </c>
      <c r="AK2709" s="11"/>
      <c r="AL2709" s="4"/>
      <c r="AM2709" s="1"/>
      <c r="AN2709" s="11"/>
      <c r="AO2709" s="1"/>
      <c r="AP2709" s="1"/>
      <c r="AQ2709" s="1"/>
      <c r="AR2709" s="1"/>
      <c r="AS2709" s="6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</row>
    <row r="2710" spans="1:55" x14ac:dyDescent="0.2">
      <c r="A2710" s="144">
        <f t="shared" si="1444"/>
        <v>43499</v>
      </c>
      <c r="B2710" s="2">
        <f t="shared" si="1431"/>
        <v>166486.31090413514</v>
      </c>
      <c r="C2710" s="2">
        <f t="shared" si="1445"/>
        <v>109083.93630939</v>
      </c>
      <c r="D2710" s="68">
        <f>SUM(Y2710:Y$2921)</f>
        <v>23077.724983159998</v>
      </c>
      <c r="E2710" s="68">
        <f t="shared" si="1432"/>
        <v>86006.211326229997</v>
      </c>
      <c r="F2710" s="72">
        <f t="shared" si="1422"/>
        <v>5100.6099999999997</v>
      </c>
      <c r="G2710" s="3">
        <f>IF(N2710=1,VLOOKUP(A2709,[1]Plan1!$BG$69:$BI$188,3),G2709)</f>
        <v>5116.93</v>
      </c>
      <c r="H2710" s="11">
        <f t="shared" si="1423"/>
        <v>43436</v>
      </c>
      <c r="I2710" s="11">
        <f t="shared" si="1424"/>
        <v>43467</v>
      </c>
      <c r="J2710" s="26">
        <f t="shared" si="1433"/>
        <v>3.199617300675861E-3</v>
      </c>
      <c r="K2710" s="11">
        <f t="shared" si="1446"/>
        <v>43525</v>
      </c>
      <c r="L2710" s="11">
        <f t="shared" si="1434"/>
        <v>43525</v>
      </c>
      <c r="M2710" s="1">
        <f t="shared" si="1447"/>
        <v>20</v>
      </c>
      <c r="N2710" s="1">
        <f t="shared" si="1419"/>
        <v>1</v>
      </c>
      <c r="O2710" s="2">
        <f t="shared" si="1435"/>
        <v>1.00015973</v>
      </c>
      <c r="P2710" s="10">
        <f t="shared" si="1429"/>
        <v>1.0015000999999999</v>
      </c>
      <c r="Q2710" s="10">
        <f t="shared" si="1425"/>
        <v>1.5284277126664043</v>
      </c>
      <c r="R2710" s="2">
        <f t="shared" si="1428"/>
        <v>1.5286718399999999</v>
      </c>
      <c r="S2710" s="2">
        <f t="shared" si="1420"/>
        <v>1.5152279099999999</v>
      </c>
      <c r="T2710" s="2">
        <f t="shared" si="1436"/>
        <v>165287.02482865</v>
      </c>
      <c r="U2710" s="2">
        <f t="shared" si="1437"/>
        <v>11890.288010628308</v>
      </c>
      <c r="V2710" s="2">
        <f t="shared" si="1438"/>
        <v>45469.061993266841</v>
      </c>
      <c r="W2710" s="2">
        <f t="shared" si="1439"/>
        <v>166443.28631328515</v>
      </c>
      <c r="X2710" s="27">
        <f t="shared" si="1440"/>
        <v>0</v>
      </c>
      <c r="Y2710" s="2">
        <f t="shared" si="1421"/>
        <v>0</v>
      </c>
      <c r="Z2710" s="67">
        <f t="shared" si="1441"/>
        <v>0</v>
      </c>
      <c r="AA2710" s="2">
        <f t="shared" si="1417"/>
        <v>0</v>
      </c>
      <c r="AB2710" s="26">
        <f t="shared" si="1448"/>
        <v>6.7299999999999999E-2</v>
      </c>
      <c r="AC2710" s="27">
        <f t="shared" si="1430"/>
        <v>1</v>
      </c>
      <c r="AD2710" s="27">
        <v>252</v>
      </c>
      <c r="AE2710" s="10">
        <f t="shared" si="1426"/>
        <v>1.0002584940000001</v>
      </c>
      <c r="AF2710" s="2">
        <f t="shared" si="1418"/>
        <v>42.725704190000002</v>
      </c>
      <c r="AG2710" s="2">
        <f t="shared" si="1442"/>
        <v>43.024590850000003</v>
      </c>
      <c r="AH2710" s="3" t="str">
        <f t="shared" si="1443"/>
        <v>-</v>
      </c>
      <c r="AI2710" s="4" t="str">
        <f t="shared" si="1427"/>
        <v>A+J=</v>
      </c>
      <c r="AJ2710" s="11">
        <f t="shared" si="1449"/>
        <v>43531</v>
      </c>
      <c r="AK2710" s="11"/>
      <c r="AL2710" s="4"/>
      <c r="AM2710" s="1"/>
      <c r="AN2710" s="11"/>
      <c r="AO2710" s="1"/>
      <c r="AP2710" s="1"/>
      <c r="AQ2710" s="1"/>
      <c r="AR2710" s="1"/>
      <c r="AS2710" s="6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</row>
    <row r="2711" spans="1:55" x14ac:dyDescent="0.2">
      <c r="A2711" s="144">
        <f t="shared" si="1444"/>
        <v>43500</v>
      </c>
      <c r="B2711" s="2">
        <f t="shared" si="1431"/>
        <v>166486.31090413514</v>
      </c>
      <c r="C2711" s="2">
        <f t="shared" si="1445"/>
        <v>109083.93630939</v>
      </c>
      <c r="D2711" s="68">
        <f>SUM(Y2711:Y$2921)</f>
        <v>23077.724983159998</v>
      </c>
      <c r="E2711" s="68">
        <f t="shared" si="1432"/>
        <v>86006.211326229997</v>
      </c>
      <c r="F2711" s="72">
        <f t="shared" si="1422"/>
        <v>5100.6099999999997</v>
      </c>
      <c r="G2711" s="3">
        <f>IF(N2711=1,VLOOKUP(A2710,[1]Plan1!$BG$69:$BI$188,3),G2710)</f>
        <v>5116.93</v>
      </c>
      <c r="H2711" s="11">
        <f t="shared" si="1423"/>
        <v>43436</v>
      </c>
      <c r="I2711" s="11">
        <f t="shared" si="1424"/>
        <v>43467</v>
      </c>
      <c r="J2711" s="26">
        <f t="shared" si="1433"/>
        <v>3.199617300675861E-3</v>
      </c>
      <c r="K2711" s="11">
        <f t="shared" si="1446"/>
        <v>43525</v>
      </c>
      <c r="L2711" s="11">
        <f t="shared" si="1434"/>
        <v>43525</v>
      </c>
      <c r="M2711" s="1">
        <f t="shared" si="1447"/>
        <v>20</v>
      </c>
      <c r="N2711" s="1">
        <f t="shared" si="1419"/>
        <v>1</v>
      </c>
      <c r="O2711" s="2">
        <f t="shared" si="1435"/>
        <v>1.00015973</v>
      </c>
      <c r="P2711" s="10">
        <f t="shared" si="1429"/>
        <v>1.0015000999999999</v>
      </c>
      <c r="Q2711" s="10">
        <f t="shared" si="1425"/>
        <v>1.5284277126664043</v>
      </c>
      <c r="R2711" s="2">
        <f t="shared" si="1428"/>
        <v>1.5286718399999999</v>
      </c>
      <c r="S2711" s="2">
        <f t="shared" si="1420"/>
        <v>1.5152279099999999</v>
      </c>
      <c r="T2711" s="2">
        <f t="shared" si="1436"/>
        <v>165287.02482865</v>
      </c>
      <c r="U2711" s="2">
        <f t="shared" si="1437"/>
        <v>11890.288010628308</v>
      </c>
      <c r="V2711" s="2">
        <f t="shared" si="1438"/>
        <v>45469.061993266841</v>
      </c>
      <c r="W2711" s="2">
        <f t="shared" si="1439"/>
        <v>166443.28631328515</v>
      </c>
      <c r="X2711" s="27">
        <f t="shared" si="1440"/>
        <v>0</v>
      </c>
      <c r="Y2711" s="2">
        <f t="shared" si="1421"/>
        <v>0</v>
      </c>
      <c r="Z2711" s="67">
        <f t="shared" si="1441"/>
        <v>0</v>
      </c>
      <c r="AA2711" s="2">
        <f t="shared" ref="AA2711:AA2754" si="1450">IF(Z2711&gt;0,TRUNC(Z2711*T2711,8),0)</f>
        <v>0</v>
      </c>
      <c r="AB2711" s="26">
        <f t="shared" si="1448"/>
        <v>6.7299999999999999E-2</v>
      </c>
      <c r="AC2711" s="27">
        <f t="shared" si="1430"/>
        <v>1</v>
      </c>
      <c r="AD2711" s="27">
        <v>252</v>
      </c>
      <c r="AE2711" s="10">
        <f t="shared" si="1426"/>
        <v>1.0002584940000001</v>
      </c>
      <c r="AF2711" s="2">
        <f t="shared" ref="AF2711:AF2754" si="1451">TRUNC((T2711*(AE2711-1)),8)</f>
        <v>42.725704190000002</v>
      </c>
      <c r="AG2711" s="2">
        <f t="shared" si="1442"/>
        <v>43.024590850000003</v>
      </c>
      <c r="AH2711" s="3" t="str">
        <f t="shared" si="1443"/>
        <v>-</v>
      </c>
      <c r="AI2711" s="4" t="str">
        <f t="shared" si="1427"/>
        <v>A+J=</v>
      </c>
      <c r="AJ2711" s="11">
        <f t="shared" si="1449"/>
        <v>43531</v>
      </c>
      <c r="AK2711" s="11"/>
      <c r="AL2711" s="4"/>
      <c r="AM2711" s="1"/>
      <c r="AN2711" s="11"/>
      <c r="AO2711" s="1"/>
      <c r="AP2711" s="1"/>
      <c r="AQ2711" s="1"/>
      <c r="AR2711" s="1"/>
      <c r="AS2711" s="6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</row>
    <row r="2712" spans="1:55" x14ac:dyDescent="0.2">
      <c r="A2712" s="144">
        <f t="shared" si="1444"/>
        <v>43501</v>
      </c>
      <c r="B2712" s="2">
        <f t="shared" si="1431"/>
        <v>166550.36022305102</v>
      </c>
      <c r="C2712" s="2">
        <f t="shared" si="1445"/>
        <v>109083.93630939</v>
      </c>
      <c r="D2712" s="68">
        <f>SUM(Y2712:Y$2921)</f>
        <v>23077.724983159998</v>
      </c>
      <c r="E2712" s="68">
        <f t="shared" si="1432"/>
        <v>86006.211326229997</v>
      </c>
      <c r="F2712" s="72">
        <f t="shared" si="1422"/>
        <v>5100.6099999999997</v>
      </c>
      <c r="G2712" s="3">
        <f>IF(N2712=1,VLOOKUP(A2711,[1]Plan1!$BG$69:$BI$188,3),G2711)</f>
        <v>5116.93</v>
      </c>
      <c r="H2712" s="11">
        <f t="shared" si="1423"/>
        <v>43436</v>
      </c>
      <c r="I2712" s="11">
        <f t="shared" si="1424"/>
        <v>43467</v>
      </c>
      <c r="J2712" s="26">
        <f t="shared" si="1433"/>
        <v>3.199617300675861E-3</v>
      </c>
      <c r="K2712" s="11">
        <f t="shared" si="1446"/>
        <v>43525</v>
      </c>
      <c r="L2712" s="11">
        <f t="shared" si="1434"/>
        <v>43525</v>
      </c>
      <c r="M2712" s="1">
        <f t="shared" si="1447"/>
        <v>20</v>
      </c>
      <c r="N2712" s="1">
        <f t="shared" si="1419"/>
        <v>2</v>
      </c>
      <c r="O2712" s="2">
        <f t="shared" si="1435"/>
        <v>1.0003195</v>
      </c>
      <c r="P2712" s="10">
        <f t="shared" si="1429"/>
        <v>1.0015000999999999</v>
      </c>
      <c r="Q2712" s="10">
        <f t="shared" si="1425"/>
        <v>1.5284277126664043</v>
      </c>
      <c r="R2712" s="2">
        <f t="shared" si="1428"/>
        <v>1.5289160399999999</v>
      </c>
      <c r="S2712" s="2">
        <f t="shared" si="1420"/>
        <v>1.5152279099999999</v>
      </c>
      <c r="T2712" s="2">
        <f t="shared" si="1436"/>
        <v>165287.02482865</v>
      </c>
      <c r="U2712" s="2">
        <f t="shared" si="1437"/>
        <v>11890.288010628308</v>
      </c>
      <c r="V2712" s="2">
        <f t="shared" si="1438"/>
        <v>45490.064710072715</v>
      </c>
      <c r="W2712" s="2">
        <f t="shared" si="1439"/>
        <v>166464.28903009102</v>
      </c>
      <c r="X2712" s="27">
        <f t="shared" si="1440"/>
        <v>0</v>
      </c>
      <c r="Y2712" s="2">
        <f t="shared" si="1421"/>
        <v>0</v>
      </c>
      <c r="Z2712" s="67">
        <f t="shared" si="1441"/>
        <v>0</v>
      </c>
      <c r="AA2712" s="2">
        <f t="shared" si="1450"/>
        <v>0</v>
      </c>
      <c r="AB2712" s="26">
        <f t="shared" si="1448"/>
        <v>6.7299999999999999E-2</v>
      </c>
      <c r="AC2712" s="27">
        <f t="shared" si="1430"/>
        <v>2</v>
      </c>
      <c r="AD2712" s="27">
        <v>252</v>
      </c>
      <c r="AE2712" s="10">
        <f t="shared" si="1426"/>
        <v>1.000517055</v>
      </c>
      <c r="AF2712" s="2">
        <f t="shared" si="1451"/>
        <v>85.462482620000003</v>
      </c>
      <c r="AG2712" s="2">
        <f t="shared" si="1442"/>
        <v>86.071192960000005</v>
      </c>
      <c r="AH2712" s="3" t="str">
        <f t="shared" si="1443"/>
        <v>-</v>
      </c>
      <c r="AI2712" s="4" t="str">
        <f t="shared" si="1427"/>
        <v>A+J=</v>
      </c>
      <c r="AJ2712" s="11">
        <f t="shared" si="1449"/>
        <v>43531</v>
      </c>
      <c r="AK2712" s="11"/>
      <c r="AL2712" s="4"/>
      <c r="AM2712" s="1"/>
      <c r="AN2712" s="11"/>
      <c r="AO2712" s="1"/>
      <c r="AP2712" s="1"/>
      <c r="AQ2712" s="1"/>
      <c r="AR2712" s="1"/>
      <c r="AS2712" s="6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</row>
    <row r="2713" spans="1:55" x14ac:dyDescent="0.2">
      <c r="A2713" s="144">
        <f t="shared" si="1444"/>
        <v>43502</v>
      </c>
      <c r="B2713" s="2">
        <f t="shared" si="1431"/>
        <v>166614.43413963326</v>
      </c>
      <c r="C2713" s="2">
        <f t="shared" si="1445"/>
        <v>109083.93630939</v>
      </c>
      <c r="D2713" s="68">
        <f>SUM(Y2713:Y$2921)</f>
        <v>23077.724983159998</v>
      </c>
      <c r="E2713" s="68">
        <f t="shared" si="1432"/>
        <v>86006.211326229997</v>
      </c>
      <c r="F2713" s="72">
        <f t="shared" si="1422"/>
        <v>5100.6099999999997</v>
      </c>
      <c r="G2713" s="3">
        <f>IF(N2713=1,VLOOKUP(A2712,[1]Plan1!$BG$69:$BI$188,3),G2712)</f>
        <v>5116.93</v>
      </c>
      <c r="H2713" s="11">
        <f t="shared" si="1423"/>
        <v>43436</v>
      </c>
      <c r="I2713" s="11">
        <f t="shared" si="1424"/>
        <v>43467</v>
      </c>
      <c r="J2713" s="26">
        <f t="shared" si="1433"/>
        <v>3.199617300675861E-3</v>
      </c>
      <c r="K2713" s="11">
        <f t="shared" si="1446"/>
        <v>43525</v>
      </c>
      <c r="L2713" s="11">
        <f t="shared" si="1434"/>
        <v>43525</v>
      </c>
      <c r="M2713" s="1">
        <f t="shared" si="1447"/>
        <v>20</v>
      </c>
      <c r="N2713" s="1">
        <f t="shared" si="1419"/>
        <v>3</v>
      </c>
      <c r="O2713" s="2">
        <f t="shared" si="1435"/>
        <v>1.0004792899999999</v>
      </c>
      <c r="P2713" s="10">
        <f t="shared" si="1429"/>
        <v>1.0015000999999999</v>
      </c>
      <c r="Q2713" s="10">
        <f t="shared" si="1425"/>
        <v>1.5284277126664043</v>
      </c>
      <c r="R2713" s="2">
        <f t="shared" si="1428"/>
        <v>1.52916027</v>
      </c>
      <c r="S2713" s="2">
        <f t="shared" si="1420"/>
        <v>1.5152279099999999</v>
      </c>
      <c r="T2713" s="2">
        <f t="shared" si="1436"/>
        <v>165287.02482865</v>
      </c>
      <c r="U2713" s="2">
        <f t="shared" si="1437"/>
        <v>11890.288010628308</v>
      </c>
      <c r="V2713" s="2">
        <f t="shared" si="1438"/>
        <v>45511.070007064925</v>
      </c>
      <c r="W2713" s="2">
        <f t="shared" si="1439"/>
        <v>166485.29432708325</v>
      </c>
      <c r="X2713" s="27">
        <f t="shared" si="1440"/>
        <v>0</v>
      </c>
      <c r="Y2713" s="2">
        <f t="shared" si="1421"/>
        <v>0</v>
      </c>
      <c r="Z2713" s="67">
        <f t="shared" si="1441"/>
        <v>0</v>
      </c>
      <c r="AA2713" s="2">
        <f t="shared" si="1450"/>
        <v>0</v>
      </c>
      <c r="AB2713" s="26">
        <f t="shared" si="1448"/>
        <v>6.7299999999999999E-2</v>
      </c>
      <c r="AC2713" s="27">
        <f t="shared" si="1430"/>
        <v>3</v>
      </c>
      <c r="AD2713" s="27">
        <v>252</v>
      </c>
      <c r="AE2713" s="10">
        <f t="shared" si="1426"/>
        <v>1.0007756830000001</v>
      </c>
      <c r="AF2713" s="2">
        <f t="shared" si="1451"/>
        <v>128.21033528000001</v>
      </c>
      <c r="AG2713" s="2">
        <f t="shared" si="1442"/>
        <v>129.13981254999999</v>
      </c>
      <c r="AH2713" s="3" t="str">
        <f t="shared" si="1443"/>
        <v>-</v>
      </c>
      <c r="AI2713" s="4" t="str">
        <f t="shared" si="1427"/>
        <v>A+J=</v>
      </c>
      <c r="AJ2713" s="11">
        <f t="shared" si="1449"/>
        <v>43531</v>
      </c>
      <c r="AK2713" s="11"/>
      <c r="AL2713" s="4"/>
      <c r="AM2713" s="1"/>
      <c r="AN2713" s="11"/>
      <c r="AO2713" s="1"/>
      <c r="AP2713" s="1"/>
      <c r="AQ2713" s="1"/>
      <c r="AR2713" s="1"/>
      <c r="AS2713" s="6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</row>
    <row r="2714" spans="1:55" x14ac:dyDescent="0.2">
      <c r="A2714" s="144">
        <f t="shared" si="1444"/>
        <v>43503</v>
      </c>
      <c r="B2714" s="2">
        <f t="shared" si="1431"/>
        <v>166678.5324936118</v>
      </c>
      <c r="C2714" s="2">
        <f t="shared" si="1445"/>
        <v>109083.93630939</v>
      </c>
      <c r="D2714" s="68">
        <f>SUM(Y2714:Y$2921)</f>
        <v>23077.724983159998</v>
      </c>
      <c r="E2714" s="68">
        <f t="shared" si="1432"/>
        <v>86006.211326229997</v>
      </c>
      <c r="F2714" s="72">
        <f t="shared" si="1422"/>
        <v>5100.6099999999997</v>
      </c>
      <c r="G2714" s="3">
        <f>IF(N2714=1,VLOOKUP(A2713,[1]Plan1!$BG$69:$BI$188,3),G2713)</f>
        <v>5116.93</v>
      </c>
      <c r="H2714" s="11">
        <f t="shared" si="1423"/>
        <v>43436</v>
      </c>
      <c r="I2714" s="11">
        <f t="shared" si="1424"/>
        <v>43467</v>
      </c>
      <c r="J2714" s="26">
        <f t="shared" si="1433"/>
        <v>3.199617300675861E-3</v>
      </c>
      <c r="K2714" s="11">
        <f t="shared" si="1446"/>
        <v>43525</v>
      </c>
      <c r="L2714" s="11">
        <f t="shared" si="1434"/>
        <v>43525</v>
      </c>
      <c r="M2714" s="1">
        <f t="shared" si="1447"/>
        <v>20</v>
      </c>
      <c r="N2714" s="1">
        <f t="shared" si="1419"/>
        <v>4</v>
      </c>
      <c r="O2714" s="2">
        <f t="shared" si="1435"/>
        <v>1.0006390999999999</v>
      </c>
      <c r="P2714" s="10">
        <f t="shared" si="1429"/>
        <v>1.0015000999999999</v>
      </c>
      <c r="Q2714" s="10">
        <f t="shared" si="1425"/>
        <v>1.5284277126664043</v>
      </c>
      <c r="R2714" s="2">
        <f t="shared" si="1428"/>
        <v>1.5294045300000001</v>
      </c>
      <c r="S2714" s="2">
        <f t="shared" si="1420"/>
        <v>1.5152279099999999</v>
      </c>
      <c r="T2714" s="2">
        <f t="shared" si="1436"/>
        <v>165287.02482865</v>
      </c>
      <c r="U2714" s="2">
        <f t="shared" si="1437"/>
        <v>11890.288010628308</v>
      </c>
      <c r="V2714" s="2">
        <f t="shared" si="1438"/>
        <v>45532.077884243474</v>
      </c>
      <c r="W2714" s="2">
        <f t="shared" si="1439"/>
        <v>166506.3022042618</v>
      </c>
      <c r="X2714" s="27">
        <f t="shared" si="1440"/>
        <v>0</v>
      </c>
      <c r="Y2714" s="2">
        <f t="shared" si="1421"/>
        <v>0</v>
      </c>
      <c r="Z2714" s="67">
        <f t="shared" si="1441"/>
        <v>0</v>
      </c>
      <c r="AA2714" s="2">
        <f t="shared" si="1450"/>
        <v>0</v>
      </c>
      <c r="AB2714" s="26">
        <f t="shared" si="1448"/>
        <v>6.7299999999999999E-2</v>
      </c>
      <c r="AC2714" s="27">
        <f t="shared" si="1430"/>
        <v>4</v>
      </c>
      <c r="AD2714" s="27">
        <v>252</v>
      </c>
      <c r="AE2714" s="10">
        <f t="shared" si="1426"/>
        <v>1.0010343770000001</v>
      </c>
      <c r="AF2714" s="2">
        <f t="shared" si="1451"/>
        <v>170.96909688</v>
      </c>
      <c r="AG2714" s="2">
        <f t="shared" si="1442"/>
        <v>172.23028934999999</v>
      </c>
      <c r="AH2714" s="3" t="str">
        <f t="shared" si="1443"/>
        <v>-</v>
      </c>
      <c r="AI2714" s="4" t="str">
        <f t="shared" si="1427"/>
        <v>A+J=</v>
      </c>
      <c r="AJ2714" s="11">
        <f t="shared" si="1449"/>
        <v>43531</v>
      </c>
      <c r="AK2714" s="11"/>
      <c r="AL2714" s="4"/>
      <c r="AM2714" s="1"/>
      <c r="AN2714" s="11"/>
      <c r="AO2714" s="1"/>
      <c r="AP2714" s="1"/>
      <c r="AQ2714" s="1"/>
      <c r="AR2714" s="1"/>
      <c r="AS2714" s="6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</row>
    <row r="2715" spans="1:55" x14ac:dyDescent="0.2">
      <c r="A2715" s="144">
        <f t="shared" si="1444"/>
        <v>43504</v>
      </c>
      <c r="B2715" s="2">
        <f t="shared" si="1431"/>
        <v>166742.65648536879</v>
      </c>
      <c r="C2715" s="2">
        <f t="shared" si="1445"/>
        <v>109083.93630939</v>
      </c>
      <c r="D2715" s="68">
        <f>SUM(Y2715:Y$2921)</f>
        <v>23077.724983159998</v>
      </c>
      <c r="E2715" s="68">
        <f t="shared" si="1432"/>
        <v>86006.211326229997</v>
      </c>
      <c r="F2715" s="72">
        <f t="shared" si="1422"/>
        <v>5100.6099999999997</v>
      </c>
      <c r="G2715" s="3">
        <f>IF(N2715=1,VLOOKUP(A2714,[1]Plan1!$BG$69:$BI$188,3),G2714)</f>
        <v>5116.93</v>
      </c>
      <c r="H2715" s="11">
        <f t="shared" si="1423"/>
        <v>43436</v>
      </c>
      <c r="I2715" s="11">
        <f t="shared" si="1424"/>
        <v>43467</v>
      </c>
      <c r="J2715" s="26">
        <f t="shared" si="1433"/>
        <v>3.199617300675861E-3</v>
      </c>
      <c r="K2715" s="11">
        <f t="shared" si="1446"/>
        <v>43525</v>
      </c>
      <c r="L2715" s="11">
        <f t="shared" si="1434"/>
        <v>43525</v>
      </c>
      <c r="M2715" s="1">
        <f t="shared" si="1447"/>
        <v>20</v>
      </c>
      <c r="N2715" s="1">
        <f t="shared" si="1419"/>
        <v>5</v>
      </c>
      <c r="O2715" s="2">
        <f t="shared" si="1435"/>
        <v>1.0007989399999999</v>
      </c>
      <c r="P2715" s="10">
        <f t="shared" si="1429"/>
        <v>1.0015000999999999</v>
      </c>
      <c r="Q2715" s="10">
        <f t="shared" si="1425"/>
        <v>1.5284277126664043</v>
      </c>
      <c r="R2715" s="2">
        <f t="shared" si="1428"/>
        <v>1.52964883</v>
      </c>
      <c r="S2715" s="2">
        <f t="shared" si="1420"/>
        <v>1.5152279099999999</v>
      </c>
      <c r="T2715" s="2">
        <f t="shared" si="1436"/>
        <v>165287.02482865</v>
      </c>
      <c r="U2715" s="2">
        <f t="shared" si="1437"/>
        <v>11890.288010628308</v>
      </c>
      <c r="V2715" s="2">
        <f t="shared" si="1438"/>
        <v>45553.08920167046</v>
      </c>
      <c r="W2715" s="2">
        <f t="shared" si="1439"/>
        <v>166527.31352168877</v>
      </c>
      <c r="X2715" s="27">
        <f t="shared" si="1440"/>
        <v>0</v>
      </c>
      <c r="Y2715" s="2">
        <f t="shared" si="1421"/>
        <v>0</v>
      </c>
      <c r="Z2715" s="67">
        <f t="shared" si="1441"/>
        <v>0</v>
      </c>
      <c r="AA2715" s="2">
        <f t="shared" si="1450"/>
        <v>0</v>
      </c>
      <c r="AB2715" s="26">
        <f t="shared" si="1448"/>
        <v>6.7299999999999999E-2</v>
      </c>
      <c r="AC2715" s="27">
        <f t="shared" si="1430"/>
        <v>5</v>
      </c>
      <c r="AD2715" s="27">
        <v>252</v>
      </c>
      <c r="AE2715" s="10">
        <f t="shared" si="1426"/>
        <v>1.0012931389999999</v>
      </c>
      <c r="AF2715" s="2">
        <f t="shared" si="1451"/>
        <v>213.73909799</v>
      </c>
      <c r="AG2715" s="2">
        <f t="shared" si="1442"/>
        <v>215.34296368</v>
      </c>
      <c r="AH2715" s="3" t="str">
        <f t="shared" si="1443"/>
        <v>-</v>
      </c>
      <c r="AI2715" s="4" t="str">
        <f t="shared" si="1427"/>
        <v>A+J=</v>
      </c>
      <c r="AJ2715" s="11">
        <f t="shared" si="1449"/>
        <v>43531</v>
      </c>
      <c r="AK2715" s="11"/>
      <c r="AL2715" s="4"/>
      <c r="AM2715" s="1"/>
      <c r="AN2715" s="11"/>
      <c r="AO2715" s="1"/>
      <c r="AP2715" s="1"/>
      <c r="AQ2715" s="1"/>
      <c r="AR2715" s="1"/>
      <c r="AS2715" s="6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</row>
    <row r="2716" spans="1:55" x14ac:dyDescent="0.2">
      <c r="A2716" s="144">
        <f t="shared" si="1444"/>
        <v>43505</v>
      </c>
      <c r="B2716" s="2">
        <f t="shared" si="1431"/>
        <v>166806.80665014635</v>
      </c>
      <c r="C2716" s="2">
        <f t="shared" si="1445"/>
        <v>109083.93630939</v>
      </c>
      <c r="D2716" s="68">
        <f>SUM(Y2716:Y$2921)</f>
        <v>23077.724983159998</v>
      </c>
      <c r="E2716" s="68">
        <f t="shared" si="1432"/>
        <v>86006.211326229997</v>
      </c>
      <c r="F2716" s="72">
        <f t="shared" si="1422"/>
        <v>5100.6099999999997</v>
      </c>
      <c r="G2716" s="3">
        <f>IF(N2716=1,VLOOKUP(A2715,[1]Plan1!$BG$69:$BI$188,3),G2715)</f>
        <v>5116.93</v>
      </c>
      <c r="H2716" s="11">
        <f t="shared" si="1423"/>
        <v>43436</v>
      </c>
      <c r="I2716" s="11">
        <f t="shared" si="1424"/>
        <v>43467</v>
      </c>
      <c r="J2716" s="26">
        <f t="shared" si="1433"/>
        <v>3.199617300675861E-3</v>
      </c>
      <c r="K2716" s="11">
        <f t="shared" si="1446"/>
        <v>43525</v>
      </c>
      <c r="L2716" s="11">
        <f t="shared" si="1434"/>
        <v>43525</v>
      </c>
      <c r="M2716" s="1">
        <f t="shared" si="1447"/>
        <v>20</v>
      </c>
      <c r="N2716" s="1">
        <f t="shared" si="1419"/>
        <v>6</v>
      </c>
      <c r="O2716" s="2">
        <f t="shared" si="1435"/>
        <v>1.00095881</v>
      </c>
      <c r="P2716" s="10">
        <f t="shared" si="1429"/>
        <v>1.0015000999999999</v>
      </c>
      <c r="Q2716" s="10">
        <f t="shared" si="1425"/>
        <v>1.5284277126664043</v>
      </c>
      <c r="R2716" s="2">
        <f t="shared" si="1428"/>
        <v>1.52989318</v>
      </c>
      <c r="S2716" s="2">
        <f t="shared" si="1420"/>
        <v>1.5152279099999999</v>
      </c>
      <c r="T2716" s="2">
        <f t="shared" si="1436"/>
        <v>165287.02482865</v>
      </c>
      <c r="U2716" s="2">
        <f t="shared" si="1437"/>
        <v>11890.288010628308</v>
      </c>
      <c r="V2716" s="2">
        <f t="shared" si="1438"/>
        <v>45574.104819408029</v>
      </c>
      <c r="W2716" s="2">
        <f t="shared" si="1439"/>
        <v>166548.32913942635</v>
      </c>
      <c r="X2716" s="27">
        <f t="shared" si="1440"/>
        <v>0</v>
      </c>
      <c r="Y2716" s="2">
        <f t="shared" si="1421"/>
        <v>0</v>
      </c>
      <c r="Z2716" s="67">
        <f t="shared" si="1441"/>
        <v>0</v>
      </c>
      <c r="AA2716" s="2">
        <f t="shared" si="1450"/>
        <v>0</v>
      </c>
      <c r="AB2716" s="26">
        <f t="shared" si="1448"/>
        <v>6.7299999999999999E-2</v>
      </c>
      <c r="AC2716" s="27">
        <f t="shared" si="1430"/>
        <v>6</v>
      </c>
      <c r="AD2716" s="27">
        <v>252</v>
      </c>
      <c r="AE2716" s="10">
        <f t="shared" si="1426"/>
        <v>1.0015519669999999</v>
      </c>
      <c r="AF2716" s="2">
        <f t="shared" si="1451"/>
        <v>256.52000806000001</v>
      </c>
      <c r="AG2716" s="2">
        <f t="shared" si="1442"/>
        <v>258.47751072</v>
      </c>
      <c r="AH2716" s="3" t="str">
        <f t="shared" si="1443"/>
        <v>-</v>
      </c>
      <c r="AI2716" s="4" t="str">
        <f t="shared" si="1427"/>
        <v>A+J=</v>
      </c>
      <c r="AJ2716" s="11">
        <f t="shared" si="1449"/>
        <v>43531</v>
      </c>
      <c r="AK2716" s="11"/>
      <c r="AL2716" s="4"/>
      <c r="AM2716" s="1"/>
      <c r="AN2716" s="11"/>
      <c r="AO2716" s="1"/>
      <c r="AP2716" s="1"/>
      <c r="AQ2716" s="1"/>
      <c r="AR2716" s="1"/>
      <c r="AS2716" s="6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</row>
    <row r="2717" spans="1:55" x14ac:dyDescent="0.2">
      <c r="A2717" s="144">
        <f t="shared" si="1444"/>
        <v>43506</v>
      </c>
      <c r="B2717" s="2">
        <f t="shared" si="1431"/>
        <v>166806.80665014635</v>
      </c>
      <c r="C2717" s="2">
        <f t="shared" si="1445"/>
        <v>109083.93630939</v>
      </c>
      <c r="D2717" s="68">
        <f>SUM(Y2717:Y$2921)</f>
        <v>23077.724983159998</v>
      </c>
      <c r="E2717" s="68">
        <f t="shared" si="1432"/>
        <v>86006.211326229997</v>
      </c>
      <c r="F2717" s="72">
        <f t="shared" si="1422"/>
        <v>5100.6099999999997</v>
      </c>
      <c r="G2717" s="3">
        <f>IF(N2717=1,VLOOKUP(A2716,[1]Plan1!$BG$69:$BI$188,3),G2716)</f>
        <v>5116.93</v>
      </c>
      <c r="H2717" s="11">
        <f t="shared" si="1423"/>
        <v>43436</v>
      </c>
      <c r="I2717" s="11">
        <f t="shared" si="1424"/>
        <v>43467</v>
      </c>
      <c r="J2717" s="26">
        <f t="shared" si="1433"/>
        <v>3.199617300675861E-3</v>
      </c>
      <c r="K2717" s="11">
        <f t="shared" si="1446"/>
        <v>43525</v>
      </c>
      <c r="L2717" s="11">
        <f t="shared" si="1434"/>
        <v>43525</v>
      </c>
      <c r="M2717" s="1">
        <f t="shared" si="1447"/>
        <v>20</v>
      </c>
      <c r="N2717" s="1">
        <f t="shared" ref="N2717:N2780" si="1452">(M2717-(NETWORKDAYS(A2717,L2717,AN$137:AN$327)-1))</f>
        <v>6</v>
      </c>
      <c r="O2717" s="2">
        <f t="shared" si="1435"/>
        <v>1.00095881</v>
      </c>
      <c r="P2717" s="10">
        <f t="shared" si="1429"/>
        <v>1.0015000999999999</v>
      </c>
      <c r="Q2717" s="10">
        <f t="shared" si="1425"/>
        <v>1.5284277126664043</v>
      </c>
      <c r="R2717" s="2">
        <f t="shared" si="1428"/>
        <v>1.52989318</v>
      </c>
      <c r="S2717" s="2">
        <f t="shared" si="1420"/>
        <v>1.5152279099999999</v>
      </c>
      <c r="T2717" s="2">
        <f t="shared" si="1436"/>
        <v>165287.02482865</v>
      </c>
      <c r="U2717" s="2">
        <f t="shared" si="1437"/>
        <v>11890.288010628308</v>
      </c>
      <c r="V2717" s="2">
        <f t="shared" si="1438"/>
        <v>45574.104819408029</v>
      </c>
      <c r="W2717" s="2">
        <f t="shared" si="1439"/>
        <v>166548.32913942635</v>
      </c>
      <c r="X2717" s="27">
        <f t="shared" si="1440"/>
        <v>0</v>
      </c>
      <c r="Y2717" s="2">
        <f t="shared" si="1421"/>
        <v>0</v>
      </c>
      <c r="Z2717" s="67">
        <f t="shared" si="1441"/>
        <v>0</v>
      </c>
      <c r="AA2717" s="2">
        <f t="shared" si="1450"/>
        <v>0</v>
      </c>
      <c r="AB2717" s="26">
        <f t="shared" si="1448"/>
        <v>6.7299999999999999E-2</v>
      </c>
      <c r="AC2717" s="27">
        <f t="shared" si="1430"/>
        <v>6</v>
      </c>
      <c r="AD2717" s="27">
        <v>252</v>
      </c>
      <c r="AE2717" s="10">
        <f t="shared" si="1426"/>
        <v>1.0015519669999999</v>
      </c>
      <c r="AF2717" s="2">
        <f t="shared" si="1451"/>
        <v>256.52000806000001</v>
      </c>
      <c r="AG2717" s="2">
        <f t="shared" si="1442"/>
        <v>258.47751072</v>
      </c>
      <c r="AH2717" s="3" t="str">
        <f t="shared" si="1443"/>
        <v>-</v>
      </c>
      <c r="AI2717" s="4" t="str">
        <f t="shared" si="1427"/>
        <v>A+J=</v>
      </c>
      <c r="AJ2717" s="11">
        <f t="shared" si="1449"/>
        <v>43531</v>
      </c>
      <c r="AK2717" s="11"/>
      <c r="AL2717" s="4"/>
      <c r="AM2717" s="1"/>
      <c r="AN2717" s="11"/>
      <c r="AO2717" s="1"/>
      <c r="AP2717" s="1"/>
      <c r="AQ2717" s="1"/>
      <c r="AR2717" s="1"/>
      <c r="AS2717" s="6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</row>
    <row r="2718" spans="1:55" x14ac:dyDescent="0.2">
      <c r="A2718" s="144">
        <f t="shared" si="1444"/>
        <v>43507</v>
      </c>
      <c r="B2718" s="2">
        <f t="shared" si="1431"/>
        <v>166806.80665014635</v>
      </c>
      <c r="C2718" s="2">
        <f t="shared" si="1445"/>
        <v>109083.93630939</v>
      </c>
      <c r="D2718" s="68">
        <f>SUM(Y2718:Y$2921)</f>
        <v>23077.724983159998</v>
      </c>
      <c r="E2718" s="68">
        <f t="shared" si="1432"/>
        <v>86006.211326229997</v>
      </c>
      <c r="F2718" s="72">
        <f t="shared" si="1422"/>
        <v>5100.6099999999997</v>
      </c>
      <c r="G2718" s="3">
        <f>IF(N2718=1,VLOOKUP(A2717,[1]Plan1!$BG$69:$BI$188,3),G2717)</f>
        <v>5116.93</v>
      </c>
      <c r="H2718" s="11">
        <f t="shared" si="1423"/>
        <v>43436</v>
      </c>
      <c r="I2718" s="11">
        <f t="shared" si="1424"/>
        <v>43467</v>
      </c>
      <c r="J2718" s="26">
        <f t="shared" si="1433"/>
        <v>3.199617300675861E-3</v>
      </c>
      <c r="K2718" s="11">
        <f t="shared" si="1446"/>
        <v>43525</v>
      </c>
      <c r="L2718" s="11">
        <f t="shared" si="1434"/>
        <v>43525</v>
      </c>
      <c r="M2718" s="1">
        <f t="shared" si="1447"/>
        <v>20</v>
      </c>
      <c r="N2718" s="1">
        <f t="shared" si="1452"/>
        <v>6</v>
      </c>
      <c r="O2718" s="2">
        <f t="shared" si="1435"/>
        <v>1.00095881</v>
      </c>
      <c r="P2718" s="10">
        <f t="shared" si="1429"/>
        <v>1.0015000999999999</v>
      </c>
      <c r="Q2718" s="10">
        <f t="shared" si="1425"/>
        <v>1.5284277126664043</v>
      </c>
      <c r="R2718" s="2">
        <f t="shared" si="1428"/>
        <v>1.52989318</v>
      </c>
      <c r="S2718" s="2">
        <f t="shared" ref="S2718:S2781" si="1453">IF(AND(X2718&gt;0,MONTH(A2718)=10),R2718,S2717)</f>
        <v>1.5152279099999999</v>
      </c>
      <c r="T2718" s="2">
        <f t="shared" si="1436"/>
        <v>165287.02482865</v>
      </c>
      <c r="U2718" s="2">
        <f t="shared" si="1437"/>
        <v>11890.288010628308</v>
      </c>
      <c r="V2718" s="2">
        <f t="shared" si="1438"/>
        <v>45574.104819408029</v>
      </c>
      <c r="W2718" s="2">
        <f t="shared" si="1439"/>
        <v>166548.32913942635</v>
      </c>
      <c r="X2718" s="27">
        <f t="shared" si="1440"/>
        <v>0</v>
      </c>
      <c r="Y2718" s="2">
        <f t="shared" ref="Y2718:Y2781" si="1454">IF(X2718&gt;0,VLOOKUP(A2718,AN$12:AR$131,5),0)</f>
        <v>0</v>
      </c>
      <c r="Z2718" s="67">
        <f t="shared" si="1441"/>
        <v>0</v>
      </c>
      <c r="AA2718" s="2">
        <f t="shared" si="1450"/>
        <v>0</v>
      </c>
      <c r="AB2718" s="26">
        <f t="shared" si="1448"/>
        <v>6.7299999999999999E-2</v>
      </c>
      <c r="AC2718" s="27">
        <f t="shared" si="1430"/>
        <v>6</v>
      </c>
      <c r="AD2718" s="27">
        <v>252</v>
      </c>
      <c r="AE2718" s="10">
        <f t="shared" si="1426"/>
        <v>1.0015519669999999</v>
      </c>
      <c r="AF2718" s="2">
        <f t="shared" si="1451"/>
        <v>256.52000806000001</v>
      </c>
      <c r="AG2718" s="2">
        <f t="shared" si="1442"/>
        <v>258.47751072</v>
      </c>
      <c r="AH2718" s="3" t="str">
        <f t="shared" si="1443"/>
        <v>-</v>
      </c>
      <c r="AI2718" s="4" t="str">
        <f t="shared" si="1427"/>
        <v>A+J=</v>
      </c>
      <c r="AJ2718" s="11">
        <f t="shared" si="1449"/>
        <v>43531</v>
      </c>
      <c r="AK2718" s="11"/>
      <c r="AL2718" s="4"/>
      <c r="AM2718" s="1"/>
      <c r="AN2718" s="11"/>
      <c r="AO2718" s="1"/>
      <c r="AP2718" s="1"/>
      <c r="AQ2718" s="1"/>
      <c r="AR2718" s="1"/>
      <c r="AS2718" s="6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</row>
    <row r="2719" spans="1:55" x14ac:dyDescent="0.2">
      <c r="A2719" s="144">
        <f t="shared" si="1444"/>
        <v>43508</v>
      </c>
      <c r="B2719" s="2">
        <f t="shared" si="1431"/>
        <v>166870.98143880026</v>
      </c>
      <c r="C2719" s="2">
        <f t="shared" si="1445"/>
        <v>109083.93630939</v>
      </c>
      <c r="D2719" s="68">
        <f>SUM(Y2719:Y$2921)</f>
        <v>23077.724983159998</v>
      </c>
      <c r="E2719" s="68">
        <f t="shared" si="1432"/>
        <v>86006.211326229997</v>
      </c>
      <c r="F2719" s="72">
        <f t="shared" ref="F2719:F2782" si="1455">IF(G2719=G2718,F2718,G2718)</f>
        <v>5100.6099999999997</v>
      </c>
      <c r="G2719" s="3">
        <f>IF(N2719=1,VLOOKUP(A2718,[1]Plan1!$BG$69:$BI$188,3),G2718)</f>
        <v>5116.93</v>
      </c>
      <c r="H2719" s="11">
        <f t="shared" ref="H2719:H2782" si="1456">EDATE(I2719,-1)</f>
        <v>43436</v>
      </c>
      <c r="I2719" s="11">
        <f t="shared" ref="I2719:I2782" si="1457">IF(X2718&gt;0,EDATE(A2719,-1),+I2718)</f>
        <v>43467</v>
      </c>
      <c r="J2719" s="26">
        <f t="shared" si="1433"/>
        <v>3.199617300675861E-3</v>
      </c>
      <c r="K2719" s="11">
        <f t="shared" si="1446"/>
        <v>43525</v>
      </c>
      <c r="L2719" s="11">
        <f t="shared" si="1434"/>
        <v>43525</v>
      </c>
      <c r="M2719" s="1">
        <f t="shared" si="1447"/>
        <v>20</v>
      </c>
      <c r="N2719" s="1">
        <f t="shared" si="1452"/>
        <v>7</v>
      </c>
      <c r="O2719" s="2">
        <f t="shared" si="1435"/>
        <v>1.0011186999999999</v>
      </c>
      <c r="P2719" s="10">
        <f t="shared" si="1429"/>
        <v>1.0015000999999999</v>
      </c>
      <c r="Q2719" s="10">
        <f t="shared" ref="Q2719:Q2782" si="1458">IF(L2719&gt;L2718,Q2718*P2719,Q2718)</f>
        <v>1.5284277126664043</v>
      </c>
      <c r="R2719" s="2">
        <f t="shared" si="1428"/>
        <v>1.53013756</v>
      </c>
      <c r="S2719" s="2">
        <f t="shared" si="1453"/>
        <v>1.5152279099999999</v>
      </c>
      <c r="T2719" s="2">
        <f t="shared" si="1436"/>
        <v>165287.02482865</v>
      </c>
      <c r="U2719" s="2">
        <f t="shared" si="1437"/>
        <v>11890.288010628308</v>
      </c>
      <c r="V2719" s="2">
        <f t="shared" si="1438"/>
        <v>45595.123017331935</v>
      </c>
      <c r="W2719" s="2">
        <f t="shared" si="1439"/>
        <v>166569.34733735025</v>
      </c>
      <c r="X2719" s="27">
        <f t="shared" si="1440"/>
        <v>0</v>
      </c>
      <c r="Y2719" s="2">
        <f t="shared" si="1454"/>
        <v>0</v>
      </c>
      <c r="Z2719" s="67">
        <f t="shared" si="1441"/>
        <v>0</v>
      </c>
      <c r="AA2719" s="2">
        <f t="shared" si="1450"/>
        <v>0</v>
      </c>
      <c r="AB2719" s="26">
        <f t="shared" si="1448"/>
        <v>6.7299999999999999E-2</v>
      </c>
      <c r="AC2719" s="27">
        <f t="shared" si="1430"/>
        <v>7</v>
      </c>
      <c r="AD2719" s="27">
        <v>252</v>
      </c>
      <c r="AE2719" s="10">
        <f t="shared" ref="AE2719:AE2782" si="1459">ROUND((1+AB2719)^TRUNC((AC2719/AD2719),9),9)</f>
        <v>1.0018108619999999</v>
      </c>
      <c r="AF2719" s="2">
        <f t="shared" si="1451"/>
        <v>299.31199235000003</v>
      </c>
      <c r="AG2719" s="2">
        <f t="shared" si="1442"/>
        <v>301.63410145</v>
      </c>
      <c r="AH2719" s="3" t="str">
        <f t="shared" si="1443"/>
        <v>-</v>
      </c>
      <c r="AI2719" s="4" t="str">
        <f t="shared" si="1427"/>
        <v>A+J=</v>
      </c>
      <c r="AJ2719" s="11">
        <f t="shared" si="1449"/>
        <v>43531</v>
      </c>
      <c r="AK2719" s="11"/>
      <c r="AL2719" s="4"/>
      <c r="AM2719" s="1"/>
      <c r="AN2719" s="11"/>
      <c r="AO2719" s="1"/>
      <c r="AP2719" s="1"/>
      <c r="AQ2719" s="1"/>
      <c r="AR2719" s="1"/>
      <c r="AS2719" s="6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</row>
    <row r="2720" spans="1:55" x14ac:dyDescent="0.2">
      <c r="A2720" s="144">
        <f t="shared" si="1444"/>
        <v>43509</v>
      </c>
      <c r="B2720" s="2">
        <f t="shared" si="1431"/>
        <v>166935.18274782473</v>
      </c>
      <c r="C2720" s="2">
        <f t="shared" si="1445"/>
        <v>109083.93630939</v>
      </c>
      <c r="D2720" s="68">
        <f>SUM(Y2720:Y$2921)</f>
        <v>23077.724983159998</v>
      </c>
      <c r="E2720" s="68">
        <f t="shared" si="1432"/>
        <v>86006.211326229997</v>
      </c>
      <c r="F2720" s="72">
        <f t="shared" si="1455"/>
        <v>5100.6099999999997</v>
      </c>
      <c r="G2720" s="3">
        <f>IF(N2720=1,VLOOKUP(A2719,[1]Plan1!$BG$69:$BI$188,3),G2719)</f>
        <v>5116.93</v>
      </c>
      <c r="H2720" s="11">
        <f t="shared" si="1456"/>
        <v>43436</v>
      </c>
      <c r="I2720" s="11">
        <f t="shared" si="1457"/>
        <v>43467</v>
      </c>
      <c r="J2720" s="26">
        <f t="shared" si="1433"/>
        <v>3.199617300675861E-3</v>
      </c>
      <c r="K2720" s="11">
        <f t="shared" si="1446"/>
        <v>43525</v>
      </c>
      <c r="L2720" s="11">
        <f t="shared" si="1434"/>
        <v>43525</v>
      </c>
      <c r="M2720" s="1">
        <f t="shared" si="1447"/>
        <v>20</v>
      </c>
      <c r="N2720" s="1">
        <f t="shared" si="1452"/>
        <v>8</v>
      </c>
      <c r="O2720" s="2">
        <f t="shared" si="1435"/>
        <v>1.0012786199999999</v>
      </c>
      <c r="P2720" s="10">
        <f t="shared" si="1429"/>
        <v>1.0015000999999999</v>
      </c>
      <c r="Q2720" s="10">
        <f t="shared" si="1458"/>
        <v>1.5284277126664043</v>
      </c>
      <c r="R2720" s="2">
        <f t="shared" si="1428"/>
        <v>1.53038199</v>
      </c>
      <c r="S2720" s="2">
        <f t="shared" si="1453"/>
        <v>1.5152279099999999</v>
      </c>
      <c r="T2720" s="2">
        <f t="shared" si="1436"/>
        <v>165287.02482865</v>
      </c>
      <c r="U2720" s="2">
        <f t="shared" si="1437"/>
        <v>11890.288010628308</v>
      </c>
      <c r="V2720" s="2">
        <f t="shared" si="1438"/>
        <v>45616.145515566401</v>
      </c>
      <c r="W2720" s="2">
        <f t="shared" si="1439"/>
        <v>166590.36983558472</v>
      </c>
      <c r="X2720" s="27">
        <f t="shared" si="1440"/>
        <v>0</v>
      </c>
      <c r="Y2720" s="2">
        <f t="shared" si="1454"/>
        <v>0</v>
      </c>
      <c r="Z2720" s="67">
        <f t="shared" si="1441"/>
        <v>0</v>
      </c>
      <c r="AA2720" s="2">
        <f t="shared" si="1450"/>
        <v>0</v>
      </c>
      <c r="AB2720" s="26">
        <f t="shared" si="1448"/>
        <v>6.7299999999999999E-2</v>
      </c>
      <c r="AC2720" s="27">
        <f t="shared" si="1430"/>
        <v>8</v>
      </c>
      <c r="AD2720" s="27">
        <v>252</v>
      </c>
      <c r="AE2720" s="10">
        <f t="shared" si="1459"/>
        <v>1.002069825</v>
      </c>
      <c r="AF2720" s="2">
        <f t="shared" si="1451"/>
        <v>342.11521615999999</v>
      </c>
      <c r="AG2720" s="2">
        <f t="shared" si="1442"/>
        <v>344.81291224</v>
      </c>
      <c r="AH2720" s="3" t="str">
        <f t="shared" si="1443"/>
        <v>-</v>
      </c>
      <c r="AI2720" s="4" t="str">
        <f t="shared" si="1427"/>
        <v>A+J=</v>
      </c>
      <c r="AJ2720" s="11">
        <f t="shared" si="1449"/>
        <v>43531</v>
      </c>
      <c r="AK2720" s="11"/>
      <c r="AL2720" s="4"/>
      <c r="AM2720" s="1"/>
      <c r="AN2720" s="11"/>
      <c r="AO2720" s="1"/>
      <c r="AP2720" s="1"/>
      <c r="AQ2720" s="1"/>
      <c r="AR2720" s="1"/>
      <c r="AS2720" s="6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</row>
    <row r="2721" spans="1:55" x14ac:dyDescent="0.2">
      <c r="A2721" s="144">
        <f t="shared" si="1444"/>
        <v>43510</v>
      </c>
      <c r="B2721" s="2">
        <f t="shared" si="1431"/>
        <v>166999.40766542344</v>
      </c>
      <c r="C2721" s="2">
        <f t="shared" si="1445"/>
        <v>109083.93630939</v>
      </c>
      <c r="D2721" s="68">
        <f>SUM(Y2721:Y$2921)</f>
        <v>23077.724983159998</v>
      </c>
      <c r="E2721" s="68">
        <f t="shared" si="1432"/>
        <v>86006.211326229997</v>
      </c>
      <c r="F2721" s="72">
        <f t="shared" si="1455"/>
        <v>5100.6099999999997</v>
      </c>
      <c r="G2721" s="3">
        <f>IF(N2721=1,VLOOKUP(A2720,[1]Plan1!$BG$69:$BI$188,3),G2720)</f>
        <v>5116.93</v>
      </c>
      <c r="H2721" s="11">
        <f t="shared" si="1456"/>
        <v>43436</v>
      </c>
      <c r="I2721" s="11">
        <f t="shared" si="1457"/>
        <v>43467</v>
      </c>
      <c r="J2721" s="26">
        <f t="shared" si="1433"/>
        <v>3.199617300675861E-3</v>
      </c>
      <c r="K2721" s="11">
        <f t="shared" si="1446"/>
        <v>43525</v>
      </c>
      <c r="L2721" s="11">
        <f t="shared" si="1434"/>
        <v>43525</v>
      </c>
      <c r="M2721" s="1">
        <f t="shared" si="1447"/>
        <v>20</v>
      </c>
      <c r="N2721" s="1">
        <f t="shared" si="1452"/>
        <v>9</v>
      </c>
      <c r="O2721" s="2">
        <f t="shared" si="1435"/>
        <v>1.00143856</v>
      </c>
      <c r="P2721" s="10">
        <f t="shared" si="1429"/>
        <v>1.0015000999999999</v>
      </c>
      <c r="Q2721" s="10">
        <f t="shared" si="1458"/>
        <v>1.5284277126664043</v>
      </c>
      <c r="R2721" s="2">
        <f t="shared" si="1428"/>
        <v>1.53062644</v>
      </c>
      <c r="S2721" s="2">
        <f t="shared" si="1453"/>
        <v>1.5152279099999999</v>
      </c>
      <c r="T2721" s="2">
        <f t="shared" si="1436"/>
        <v>165287.02482865</v>
      </c>
      <c r="U2721" s="2">
        <f t="shared" si="1437"/>
        <v>11890.288010628308</v>
      </c>
      <c r="V2721" s="2">
        <f t="shared" si="1438"/>
        <v>45637.169733925104</v>
      </c>
      <c r="W2721" s="2">
        <f t="shared" si="1439"/>
        <v>166611.39405394343</v>
      </c>
      <c r="X2721" s="27">
        <f t="shared" si="1440"/>
        <v>0</v>
      </c>
      <c r="Y2721" s="2">
        <f t="shared" si="1454"/>
        <v>0</v>
      </c>
      <c r="Z2721" s="67">
        <f t="shared" si="1441"/>
        <v>0</v>
      </c>
      <c r="AA2721" s="2">
        <f t="shared" si="1450"/>
        <v>0</v>
      </c>
      <c r="AB2721" s="26">
        <f t="shared" si="1448"/>
        <v>6.7299999999999999E-2</v>
      </c>
      <c r="AC2721" s="27">
        <f t="shared" si="1430"/>
        <v>9</v>
      </c>
      <c r="AD2721" s="27">
        <v>252</v>
      </c>
      <c r="AE2721" s="10">
        <f t="shared" si="1459"/>
        <v>1.0023288539999999</v>
      </c>
      <c r="AF2721" s="2">
        <f t="shared" si="1451"/>
        <v>384.92934892</v>
      </c>
      <c r="AG2721" s="2">
        <f t="shared" si="1442"/>
        <v>388.01361148000001</v>
      </c>
      <c r="AH2721" s="3" t="str">
        <f t="shared" si="1443"/>
        <v>-</v>
      </c>
      <c r="AI2721" s="4" t="str">
        <f t="shared" si="1427"/>
        <v>A+J=</v>
      </c>
      <c r="AJ2721" s="11">
        <f t="shared" si="1449"/>
        <v>43531</v>
      </c>
      <c r="AK2721" s="11"/>
      <c r="AL2721" s="4"/>
      <c r="AM2721" s="1"/>
      <c r="AN2721" s="11"/>
      <c r="AO2721" s="1"/>
      <c r="AP2721" s="1"/>
      <c r="AQ2721" s="1"/>
      <c r="AR2721" s="1"/>
      <c r="AS2721" s="6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</row>
    <row r="2722" spans="1:55" x14ac:dyDescent="0.2">
      <c r="A2722" s="144">
        <f t="shared" si="1444"/>
        <v>43511</v>
      </c>
      <c r="B2722" s="2">
        <f t="shared" si="1431"/>
        <v>167063.6598128948</v>
      </c>
      <c r="C2722" s="2">
        <f t="shared" si="1445"/>
        <v>109083.93630939</v>
      </c>
      <c r="D2722" s="68">
        <f>SUM(Y2722:Y$2921)</f>
        <v>23077.724983159998</v>
      </c>
      <c r="E2722" s="68">
        <f t="shared" si="1432"/>
        <v>86006.211326229997</v>
      </c>
      <c r="F2722" s="72">
        <f t="shared" si="1455"/>
        <v>5100.6099999999997</v>
      </c>
      <c r="G2722" s="3">
        <f>IF(N2722=1,VLOOKUP(A2721,[1]Plan1!$BG$69:$BI$188,3),G2721)</f>
        <v>5116.93</v>
      </c>
      <c r="H2722" s="11">
        <f t="shared" si="1456"/>
        <v>43436</v>
      </c>
      <c r="I2722" s="11">
        <f t="shared" si="1457"/>
        <v>43467</v>
      </c>
      <c r="J2722" s="26">
        <f t="shared" si="1433"/>
        <v>3.199617300675861E-3</v>
      </c>
      <c r="K2722" s="11">
        <f t="shared" si="1446"/>
        <v>43525</v>
      </c>
      <c r="L2722" s="11">
        <f t="shared" si="1434"/>
        <v>43525</v>
      </c>
      <c r="M2722" s="1">
        <f t="shared" si="1447"/>
        <v>20</v>
      </c>
      <c r="N2722" s="1">
        <f t="shared" si="1452"/>
        <v>10</v>
      </c>
      <c r="O2722" s="2">
        <f t="shared" si="1435"/>
        <v>1.0015985300000001</v>
      </c>
      <c r="P2722" s="10">
        <f t="shared" si="1429"/>
        <v>1.0015000999999999</v>
      </c>
      <c r="Q2722" s="10">
        <f t="shared" si="1458"/>
        <v>1.5284277126664043</v>
      </c>
      <c r="R2722" s="2">
        <f t="shared" si="1428"/>
        <v>1.53087095</v>
      </c>
      <c r="S2722" s="2">
        <f t="shared" si="1453"/>
        <v>1.5152279099999999</v>
      </c>
      <c r="T2722" s="2">
        <f t="shared" si="1436"/>
        <v>165287.02482865</v>
      </c>
      <c r="U2722" s="2">
        <f t="shared" si="1437"/>
        <v>11890.288010628308</v>
      </c>
      <c r="V2722" s="2">
        <f t="shared" si="1438"/>
        <v>45658.199112656475</v>
      </c>
      <c r="W2722" s="2">
        <f t="shared" si="1439"/>
        <v>166632.42343267478</v>
      </c>
      <c r="X2722" s="27">
        <f t="shared" si="1440"/>
        <v>0</v>
      </c>
      <c r="Y2722" s="2">
        <f t="shared" si="1454"/>
        <v>0</v>
      </c>
      <c r="Z2722" s="67">
        <f t="shared" si="1441"/>
        <v>0</v>
      </c>
      <c r="AA2722" s="2">
        <f t="shared" si="1450"/>
        <v>0</v>
      </c>
      <c r="AB2722" s="26">
        <f t="shared" si="1448"/>
        <v>6.7299999999999999E-2</v>
      </c>
      <c r="AC2722" s="27">
        <f t="shared" si="1430"/>
        <v>10</v>
      </c>
      <c r="AD2722" s="27">
        <v>252</v>
      </c>
      <c r="AE2722" s="10">
        <f t="shared" si="1459"/>
        <v>1.0025879499999999</v>
      </c>
      <c r="AF2722" s="2">
        <f t="shared" si="1451"/>
        <v>427.75455590000001</v>
      </c>
      <c r="AG2722" s="2">
        <f t="shared" si="1442"/>
        <v>431.23638022</v>
      </c>
      <c r="AH2722" s="3" t="str">
        <f t="shared" si="1443"/>
        <v>-</v>
      </c>
      <c r="AI2722" s="4" t="str">
        <f t="shared" ref="AI2722:AI2785" si="1460">AI2721</f>
        <v>A+J=</v>
      </c>
      <c r="AJ2722" s="11">
        <f t="shared" si="1449"/>
        <v>43531</v>
      </c>
      <c r="AK2722" s="11"/>
      <c r="AL2722" s="4"/>
      <c r="AM2722" s="1"/>
      <c r="AN2722" s="11"/>
      <c r="AO2722" s="1"/>
      <c r="AP2722" s="1"/>
      <c r="AQ2722" s="1"/>
      <c r="AR2722" s="1"/>
      <c r="AS2722" s="6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</row>
    <row r="2723" spans="1:55" x14ac:dyDescent="0.2">
      <c r="A2723" s="144">
        <f t="shared" si="1444"/>
        <v>43512</v>
      </c>
      <c r="B2723" s="2">
        <f t="shared" si="1431"/>
        <v>167127.93574842039</v>
      </c>
      <c r="C2723" s="2">
        <f t="shared" si="1445"/>
        <v>109083.93630939</v>
      </c>
      <c r="D2723" s="68">
        <f>SUM(Y2723:Y$2921)</f>
        <v>23077.724983159998</v>
      </c>
      <c r="E2723" s="68">
        <f t="shared" si="1432"/>
        <v>86006.211326229997</v>
      </c>
      <c r="F2723" s="72">
        <f t="shared" si="1455"/>
        <v>5100.6099999999997</v>
      </c>
      <c r="G2723" s="3">
        <f>IF(N2723=1,VLOOKUP(A2722,[1]Plan1!$BG$69:$BI$188,3),G2722)</f>
        <v>5116.93</v>
      </c>
      <c r="H2723" s="11">
        <f t="shared" si="1456"/>
        <v>43436</v>
      </c>
      <c r="I2723" s="11">
        <f t="shared" si="1457"/>
        <v>43467</v>
      </c>
      <c r="J2723" s="26">
        <f t="shared" si="1433"/>
        <v>3.199617300675861E-3</v>
      </c>
      <c r="K2723" s="11">
        <f t="shared" si="1446"/>
        <v>43525</v>
      </c>
      <c r="L2723" s="11">
        <f t="shared" si="1434"/>
        <v>43525</v>
      </c>
      <c r="M2723" s="1">
        <f t="shared" si="1447"/>
        <v>20</v>
      </c>
      <c r="N2723" s="1">
        <f t="shared" si="1452"/>
        <v>11</v>
      </c>
      <c r="O2723" s="2">
        <f t="shared" si="1435"/>
        <v>1.0017585200000001</v>
      </c>
      <c r="P2723" s="10">
        <f t="shared" si="1429"/>
        <v>1.0015000999999999</v>
      </c>
      <c r="Q2723" s="10">
        <f t="shared" si="1458"/>
        <v>1.5284277126664043</v>
      </c>
      <c r="R2723" s="2">
        <f t="shared" si="1428"/>
        <v>1.53111548</v>
      </c>
      <c r="S2723" s="2">
        <f t="shared" si="1453"/>
        <v>1.5152279099999999</v>
      </c>
      <c r="T2723" s="2">
        <f t="shared" si="1436"/>
        <v>165287.02482865</v>
      </c>
      <c r="U2723" s="2">
        <f t="shared" si="1437"/>
        <v>11890.288010628308</v>
      </c>
      <c r="V2723" s="2">
        <f t="shared" si="1438"/>
        <v>45679.230211512076</v>
      </c>
      <c r="W2723" s="2">
        <f t="shared" si="1439"/>
        <v>166653.45453153038</v>
      </c>
      <c r="X2723" s="27">
        <f t="shared" si="1440"/>
        <v>0</v>
      </c>
      <c r="Y2723" s="2">
        <f t="shared" si="1454"/>
        <v>0</v>
      </c>
      <c r="Z2723" s="67">
        <f t="shared" si="1441"/>
        <v>0</v>
      </c>
      <c r="AA2723" s="2">
        <f t="shared" si="1450"/>
        <v>0</v>
      </c>
      <c r="AB2723" s="26">
        <f t="shared" si="1448"/>
        <v>6.7299999999999999E-2</v>
      </c>
      <c r="AC2723" s="27">
        <f t="shared" si="1430"/>
        <v>11</v>
      </c>
      <c r="AD2723" s="27">
        <v>252</v>
      </c>
      <c r="AE2723" s="10">
        <f t="shared" si="1459"/>
        <v>1.0028471130000001</v>
      </c>
      <c r="AF2723" s="2">
        <f t="shared" si="1451"/>
        <v>470.59083712</v>
      </c>
      <c r="AG2723" s="2">
        <f t="shared" si="1442"/>
        <v>474.48121688999998</v>
      </c>
      <c r="AH2723" s="3" t="str">
        <f t="shared" si="1443"/>
        <v>-</v>
      </c>
      <c r="AI2723" s="4" t="str">
        <f t="shared" si="1460"/>
        <v>A+J=</v>
      </c>
      <c r="AJ2723" s="11">
        <f t="shared" si="1449"/>
        <v>43531</v>
      </c>
      <c r="AK2723" s="11"/>
      <c r="AL2723" s="4"/>
      <c r="AM2723" s="1"/>
      <c r="AN2723" s="11"/>
      <c r="AO2723" s="1"/>
      <c r="AP2723" s="1"/>
      <c r="AQ2723" s="1"/>
      <c r="AR2723" s="1"/>
      <c r="AS2723" s="6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</row>
    <row r="2724" spans="1:55" x14ac:dyDescent="0.2">
      <c r="A2724" s="144">
        <f t="shared" si="1444"/>
        <v>43513</v>
      </c>
      <c r="B2724" s="2">
        <f t="shared" si="1431"/>
        <v>167127.93574842039</v>
      </c>
      <c r="C2724" s="2">
        <f t="shared" si="1445"/>
        <v>109083.93630939</v>
      </c>
      <c r="D2724" s="68">
        <f>SUM(Y2724:Y$2921)</f>
        <v>23077.724983159998</v>
      </c>
      <c r="E2724" s="68">
        <f t="shared" si="1432"/>
        <v>86006.211326229997</v>
      </c>
      <c r="F2724" s="72">
        <f t="shared" si="1455"/>
        <v>5100.6099999999997</v>
      </c>
      <c r="G2724" s="3">
        <f>IF(N2724=1,VLOOKUP(A2723,[1]Plan1!$BG$69:$BI$188,3),G2723)</f>
        <v>5116.93</v>
      </c>
      <c r="H2724" s="11">
        <f t="shared" si="1456"/>
        <v>43436</v>
      </c>
      <c r="I2724" s="11">
        <f t="shared" si="1457"/>
        <v>43467</v>
      </c>
      <c r="J2724" s="26">
        <f t="shared" si="1433"/>
        <v>3.199617300675861E-3</v>
      </c>
      <c r="K2724" s="11">
        <f t="shared" si="1446"/>
        <v>43525</v>
      </c>
      <c r="L2724" s="11">
        <f t="shared" si="1434"/>
        <v>43525</v>
      </c>
      <c r="M2724" s="1">
        <f t="shared" si="1447"/>
        <v>20</v>
      </c>
      <c r="N2724" s="1">
        <f t="shared" si="1452"/>
        <v>11</v>
      </c>
      <c r="O2724" s="2">
        <f t="shared" si="1435"/>
        <v>1.0017585200000001</v>
      </c>
      <c r="P2724" s="10">
        <f t="shared" si="1429"/>
        <v>1.0015000999999999</v>
      </c>
      <c r="Q2724" s="10">
        <f t="shared" si="1458"/>
        <v>1.5284277126664043</v>
      </c>
      <c r="R2724" s="2">
        <f t="shared" si="1428"/>
        <v>1.53111548</v>
      </c>
      <c r="S2724" s="2">
        <f t="shared" si="1453"/>
        <v>1.5152279099999999</v>
      </c>
      <c r="T2724" s="2">
        <f t="shared" si="1436"/>
        <v>165287.02482865</v>
      </c>
      <c r="U2724" s="2">
        <f t="shared" si="1437"/>
        <v>11890.288010628308</v>
      </c>
      <c r="V2724" s="2">
        <f t="shared" si="1438"/>
        <v>45679.230211512076</v>
      </c>
      <c r="W2724" s="2">
        <f t="shared" si="1439"/>
        <v>166653.45453153038</v>
      </c>
      <c r="X2724" s="27">
        <f t="shared" si="1440"/>
        <v>0</v>
      </c>
      <c r="Y2724" s="2">
        <f t="shared" si="1454"/>
        <v>0</v>
      </c>
      <c r="Z2724" s="67">
        <f t="shared" si="1441"/>
        <v>0</v>
      </c>
      <c r="AA2724" s="2">
        <f t="shared" si="1450"/>
        <v>0</v>
      </c>
      <c r="AB2724" s="26">
        <f t="shared" si="1448"/>
        <v>6.7299999999999999E-2</v>
      </c>
      <c r="AC2724" s="27">
        <f t="shared" si="1430"/>
        <v>11</v>
      </c>
      <c r="AD2724" s="27">
        <v>252</v>
      </c>
      <c r="AE2724" s="10">
        <f t="shared" si="1459"/>
        <v>1.0028471130000001</v>
      </c>
      <c r="AF2724" s="2">
        <f t="shared" si="1451"/>
        <v>470.59083712</v>
      </c>
      <c r="AG2724" s="2">
        <f t="shared" si="1442"/>
        <v>474.48121688999998</v>
      </c>
      <c r="AH2724" s="3" t="str">
        <f t="shared" si="1443"/>
        <v>-</v>
      </c>
      <c r="AI2724" s="4" t="str">
        <f t="shared" si="1460"/>
        <v>A+J=</v>
      </c>
      <c r="AJ2724" s="11">
        <f t="shared" si="1449"/>
        <v>43531</v>
      </c>
      <c r="AK2724" s="11"/>
      <c r="AL2724" s="4"/>
      <c r="AM2724" s="1"/>
      <c r="AN2724" s="11"/>
      <c r="AO2724" s="1"/>
      <c r="AP2724" s="1"/>
      <c r="AQ2724" s="1"/>
      <c r="AR2724" s="1"/>
      <c r="AS2724" s="6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</row>
    <row r="2725" spans="1:55" x14ac:dyDescent="0.2">
      <c r="A2725" s="144">
        <f t="shared" si="1444"/>
        <v>43514</v>
      </c>
      <c r="B2725" s="2">
        <f t="shared" si="1431"/>
        <v>167127.93574842039</v>
      </c>
      <c r="C2725" s="2">
        <f t="shared" si="1445"/>
        <v>109083.93630939</v>
      </c>
      <c r="D2725" s="68">
        <f>SUM(Y2725:Y$2921)</f>
        <v>23077.724983159998</v>
      </c>
      <c r="E2725" s="68">
        <f t="shared" si="1432"/>
        <v>86006.211326229997</v>
      </c>
      <c r="F2725" s="72">
        <f t="shared" si="1455"/>
        <v>5100.6099999999997</v>
      </c>
      <c r="G2725" s="3">
        <f>IF(N2725=1,VLOOKUP(A2724,[1]Plan1!$BG$69:$BI$188,3),G2724)</f>
        <v>5116.93</v>
      </c>
      <c r="H2725" s="11">
        <f t="shared" si="1456"/>
        <v>43436</v>
      </c>
      <c r="I2725" s="11">
        <f t="shared" si="1457"/>
        <v>43467</v>
      </c>
      <c r="J2725" s="26">
        <f t="shared" si="1433"/>
        <v>3.199617300675861E-3</v>
      </c>
      <c r="K2725" s="11">
        <f t="shared" si="1446"/>
        <v>43525</v>
      </c>
      <c r="L2725" s="11">
        <f t="shared" si="1434"/>
        <v>43525</v>
      </c>
      <c r="M2725" s="1">
        <f t="shared" si="1447"/>
        <v>20</v>
      </c>
      <c r="N2725" s="1">
        <f t="shared" si="1452"/>
        <v>11</v>
      </c>
      <c r="O2725" s="2">
        <f t="shared" si="1435"/>
        <v>1.0017585200000001</v>
      </c>
      <c r="P2725" s="10">
        <f t="shared" si="1429"/>
        <v>1.0015000999999999</v>
      </c>
      <c r="Q2725" s="10">
        <f t="shared" si="1458"/>
        <v>1.5284277126664043</v>
      </c>
      <c r="R2725" s="2">
        <f t="shared" si="1428"/>
        <v>1.53111548</v>
      </c>
      <c r="S2725" s="2">
        <f t="shared" si="1453"/>
        <v>1.5152279099999999</v>
      </c>
      <c r="T2725" s="2">
        <f t="shared" si="1436"/>
        <v>165287.02482865</v>
      </c>
      <c r="U2725" s="2">
        <f t="shared" si="1437"/>
        <v>11890.288010628308</v>
      </c>
      <c r="V2725" s="2">
        <f t="shared" si="1438"/>
        <v>45679.230211512076</v>
      </c>
      <c r="W2725" s="2">
        <f t="shared" si="1439"/>
        <v>166653.45453153038</v>
      </c>
      <c r="X2725" s="27">
        <f t="shared" si="1440"/>
        <v>0</v>
      </c>
      <c r="Y2725" s="2">
        <f t="shared" si="1454"/>
        <v>0</v>
      </c>
      <c r="Z2725" s="67">
        <f t="shared" si="1441"/>
        <v>0</v>
      </c>
      <c r="AA2725" s="2">
        <f t="shared" si="1450"/>
        <v>0</v>
      </c>
      <c r="AB2725" s="26">
        <f t="shared" si="1448"/>
        <v>6.7299999999999999E-2</v>
      </c>
      <c r="AC2725" s="27">
        <f t="shared" si="1430"/>
        <v>11</v>
      </c>
      <c r="AD2725" s="27">
        <v>252</v>
      </c>
      <c r="AE2725" s="10">
        <f t="shared" si="1459"/>
        <v>1.0028471130000001</v>
      </c>
      <c r="AF2725" s="2">
        <f t="shared" si="1451"/>
        <v>470.59083712</v>
      </c>
      <c r="AG2725" s="2">
        <f t="shared" si="1442"/>
        <v>474.48121688999998</v>
      </c>
      <c r="AH2725" s="3" t="str">
        <f t="shared" si="1443"/>
        <v>-</v>
      </c>
      <c r="AI2725" s="4" t="str">
        <f t="shared" si="1460"/>
        <v>A+J=</v>
      </c>
      <c r="AJ2725" s="11">
        <f t="shared" si="1449"/>
        <v>43531</v>
      </c>
      <c r="AK2725" s="11"/>
      <c r="AL2725" s="4"/>
      <c r="AM2725" s="1"/>
      <c r="AN2725" s="11"/>
      <c r="AO2725" s="1"/>
      <c r="AP2725" s="1"/>
      <c r="AQ2725" s="1"/>
      <c r="AR2725" s="1"/>
      <c r="AS2725" s="6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</row>
    <row r="2726" spans="1:55" x14ac:dyDescent="0.2">
      <c r="A2726" s="144">
        <f t="shared" si="1444"/>
        <v>43515</v>
      </c>
      <c r="B2726" s="2">
        <f t="shared" si="1431"/>
        <v>167192.23806576655</v>
      </c>
      <c r="C2726" s="2">
        <f t="shared" si="1445"/>
        <v>109083.93630939</v>
      </c>
      <c r="D2726" s="68">
        <f>SUM(Y2726:Y$2921)</f>
        <v>23077.724983159998</v>
      </c>
      <c r="E2726" s="68">
        <f t="shared" si="1432"/>
        <v>86006.211326229997</v>
      </c>
      <c r="F2726" s="72">
        <f t="shared" si="1455"/>
        <v>5100.6099999999997</v>
      </c>
      <c r="G2726" s="3">
        <f>IF(N2726=1,VLOOKUP(A2725,[1]Plan1!$BG$69:$BI$188,3),G2725)</f>
        <v>5116.93</v>
      </c>
      <c r="H2726" s="11">
        <f t="shared" si="1456"/>
        <v>43436</v>
      </c>
      <c r="I2726" s="11">
        <f t="shared" si="1457"/>
        <v>43467</v>
      </c>
      <c r="J2726" s="26">
        <f t="shared" si="1433"/>
        <v>3.199617300675861E-3</v>
      </c>
      <c r="K2726" s="11">
        <f t="shared" si="1446"/>
        <v>43525</v>
      </c>
      <c r="L2726" s="11">
        <f t="shared" si="1434"/>
        <v>43525</v>
      </c>
      <c r="M2726" s="1">
        <f t="shared" si="1447"/>
        <v>20</v>
      </c>
      <c r="N2726" s="1">
        <f t="shared" si="1452"/>
        <v>12</v>
      </c>
      <c r="O2726" s="2">
        <f t="shared" si="1435"/>
        <v>1.0019185399999999</v>
      </c>
      <c r="P2726" s="10">
        <f t="shared" si="1429"/>
        <v>1.0015000999999999</v>
      </c>
      <c r="Q2726" s="10">
        <f t="shared" si="1458"/>
        <v>1.5284277126664043</v>
      </c>
      <c r="R2726" s="2">
        <f t="shared" si="1428"/>
        <v>1.5313600599999999</v>
      </c>
      <c r="S2726" s="2">
        <f t="shared" si="1453"/>
        <v>1.5152279099999999</v>
      </c>
      <c r="T2726" s="2">
        <f t="shared" si="1436"/>
        <v>165287.02482865</v>
      </c>
      <c r="U2726" s="2">
        <f t="shared" si="1437"/>
        <v>11890.288010628308</v>
      </c>
      <c r="V2726" s="2">
        <f t="shared" si="1438"/>
        <v>45700.265610678245</v>
      </c>
      <c r="W2726" s="2">
        <f t="shared" si="1439"/>
        <v>166674.48993069655</v>
      </c>
      <c r="X2726" s="27">
        <f t="shared" si="1440"/>
        <v>0</v>
      </c>
      <c r="Y2726" s="2">
        <f t="shared" si="1454"/>
        <v>0</v>
      </c>
      <c r="Z2726" s="67">
        <f t="shared" si="1441"/>
        <v>0</v>
      </c>
      <c r="AA2726" s="2">
        <f t="shared" si="1450"/>
        <v>0</v>
      </c>
      <c r="AB2726" s="26">
        <f t="shared" si="1448"/>
        <v>6.7299999999999999E-2</v>
      </c>
      <c r="AC2726" s="27">
        <f t="shared" si="1430"/>
        <v>12</v>
      </c>
      <c r="AD2726" s="27">
        <v>252</v>
      </c>
      <c r="AE2726" s="10">
        <f t="shared" si="1459"/>
        <v>1.003106343</v>
      </c>
      <c r="AF2726" s="2">
        <f t="shared" si="1451"/>
        <v>513.43819255999995</v>
      </c>
      <c r="AG2726" s="2">
        <f t="shared" si="1442"/>
        <v>517.74813506999999</v>
      </c>
      <c r="AH2726" s="3" t="str">
        <f t="shared" si="1443"/>
        <v>-</v>
      </c>
      <c r="AI2726" s="4" t="str">
        <f t="shared" si="1460"/>
        <v>A+J=</v>
      </c>
      <c r="AJ2726" s="11">
        <f t="shared" si="1449"/>
        <v>43531</v>
      </c>
      <c r="AK2726" s="11"/>
      <c r="AL2726" s="4"/>
      <c r="AM2726" s="1"/>
      <c r="AN2726" s="11"/>
      <c r="AO2726" s="1"/>
      <c r="AP2726" s="1"/>
      <c r="AQ2726" s="1"/>
      <c r="AR2726" s="1"/>
      <c r="AS2726" s="6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</row>
    <row r="2727" spans="1:55" x14ac:dyDescent="0.2">
      <c r="A2727" s="144">
        <f t="shared" si="1444"/>
        <v>43516</v>
      </c>
      <c r="B2727" s="2">
        <f t="shared" si="1431"/>
        <v>167256.56504659908</v>
      </c>
      <c r="C2727" s="2">
        <f t="shared" si="1445"/>
        <v>109083.93630939</v>
      </c>
      <c r="D2727" s="68">
        <f>SUM(Y2727:Y$2921)</f>
        <v>23077.724983159998</v>
      </c>
      <c r="E2727" s="68">
        <f t="shared" si="1432"/>
        <v>86006.211326229997</v>
      </c>
      <c r="F2727" s="72">
        <f t="shared" si="1455"/>
        <v>5100.6099999999997</v>
      </c>
      <c r="G2727" s="3">
        <f>IF(N2727=1,VLOOKUP(A2726,[1]Plan1!$BG$69:$BI$188,3),G2726)</f>
        <v>5116.93</v>
      </c>
      <c r="H2727" s="11">
        <f t="shared" si="1456"/>
        <v>43436</v>
      </c>
      <c r="I2727" s="11">
        <f t="shared" si="1457"/>
        <v>43467</v>
      </c>
      <c r="J2727" s="26">
        <f t="shared" si="1433"/>
        <v>3.199617300675861E-3</v>
      </c>
      <c r="K2727" s="11">
        <f t="shared" si="1446"/>
        <v>43525</v>
      </c>
      <c r="L2727" s="11">
        <f t="shared" si="1434"/>
        <v>43525</v>
      </c>
      <c r="M2727" s="1">
        <f t="shared" si="1447"/>
        <v>20</v>
      </c>
      <c r="N2727" s="1">
        <f t="shared" si="1452"/>
        <v>13</v>
      </c>
      <c r="O2727" s="2">
        <f t="shared" si="1435"/>
        <v>1.0020785800000001</v>
      </c>
      <c r="P2727" s="10">
        <f t="shared" si="1429"/>
        <v>1.0015000999999999</v>
      </c>
      <c r="Q2727" s="10">
        <f t="shared" si="1458"/>
        <v>1.5284277126664043</v>
      </c>
      <c r="R2727" s="2">
        <f t="shared" si="1428"/>
        <v>1.5316046699999999</v>
      </c>
      <c r="S2727" s="2">
        <f t="shared" si="1453"/>
        <v>1.5152279099999999</v>
      </c>
      <c r="T2727" s="2">
        <f t="shared" si="1436"/>
        <v>165287.02482865</v>
      </c>
      <c r="U2727" s="2">
        <f t="shared" si="1437"/>
        <v>11890.288010628308</v>
      </c>
      <c r="V2727" s="2">
        <f t="shared" si="1438"/>
        <v>45721.303590030751</v>
      </c>
      <c r="W2727" s="2">
        <f t="shared" si="1439"/>
        <v>166695.52791004907</v>
      </c>
      <c r="X2727" s="27">
        <f t="shared" si="1440"/>
        <v>0</v>
      </c>
      <c r="Y2727" s="2">
        <f t="shared" si="1454"/>
        <v>0</v>
      </c>
      <c r="Z2727" s="67">
        <f t="shared" si="1441"/>
        <v>0</v>
      </c>
      <c r="AA2727" s="2">
        <f t="shared" si="1450"/>
        <v>0</v>
      </c>
      <c r="AB2727" s="26">
        <f t="shared" si="1448"/>
        <v>6.7299999999999999E-2</v>
      </c>
      <c r="AC2727" s="27">
        <f t="shared" si="1430"/>
        <v>13</v>
      </c>
      <c r="AD2727" s="27">
        <v>252</v>
      </c>
      <c r="AE2727" s="10">
        <f t="shared" si="1459"/>
        <v>1.0033656399999999</v>
      </c>
      <c r="AF2727" s="2">
        <f t="shared" si="1451"/>
        <v>556.29662224000003</v>
      </c>
      <c r="AG2727" s="2">
        <f t="shared" si="1442"/>
        <v>561.03713655000001</v>
      </c>
      <c r="AH2727" s="3" t="str">
        <f t="shared" si="1443"/>
        <v>-</v>
      </c>
      <c r="AI2727" s="4" t="str">
        <f t="shared" si="1460"/>
        <v>A+J=</v>
      </c>
      <c r="AJ2727" s="11">
        <f t="shared" si="1449"/>
        <v>43531</v>
      </c>
      <c r="AK2727" s="11"/>
      <c r="AL2727" s="4"/>
      <c r="AM2727" s="1"/>
      <c r="AN2727" s="11"/>
      <c r="AO2727" s="1"/>
      <c r="AP2727" s="1"/>
      <c r="AQ2727" s="1"/>
      <c r="AR2727" s="1"/>
      <c r="AS2727" s="6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</row>
    <row r="2728" spans="1:55" x14ac:dyDescent="0.2">
      <c r="A2728" s="144">
        <f t="shared" si="1444"/>
        <v>43517</v>
      </c>
      <c r="B2728" s="2">
        <f t="shared" si="1431"/>
        <v>167320.91756033004</v>
      </c>
      <c r="C2728" s="2">
        <f t="shared" si="1445"/>
        <v>109083.93630939</v>
      </c>
      <c r="D2728" s="68">
        <f>SUM(Y2728:Y$2921)</f>
        <v>23077.724983159998</v>
      </c>
      <c r="E2728" s="68">
        <f t="shared" si="1432"/>
        <v>86006.211326229997</v>
      </c>
      <c r="F2728" s="72">
        <f t="shared" si="1455"/>
        <v>5100.6099999999997</v>
      </c>
      <c r="G2728" s="3">
        <f>IF(N2728=1,VLOOKUP(A2727,[1]Plan1!$BG$69:$BI$188,3),G2727)</f>
        <v>5116.93</v>
      </c>
      <c r="H2728" s="11">
        <f t="shared" si="1456"/>
        <v>43436</v>
      </c>
      <c r="I2728" s="11">
        <f t="shared" si="1457"/>
        <v>43467</v>
      </c>
      <c r="J2728" s="26">
        <f t="shared" si="1433"/>
        <v>3.199617300675861E-3</v>
      </c>
      <c r="K2728" s="11">
        <f t="shared" si="1446"/>
        <v>43525</v>
      </c>
      <c r="L2728" s="11">
        <f t="shared" si="1434"/>
        <v>43525</v>
      </c>
      <c r="M2728" s="1">
        <f t="shared" si="1447"/>
        <v>20</v>
      </c>
      <c r="N2728" s="1">
        <f t="shared" si="1452"/>
        <v>14</v>
      </c>
      <c r="O2728" s="2">
        <f t="shared" si="1435"/>
        <v>1.00223865</v>
      </c>
      <c r="P2728" s="10">
        <f t="shared" si="1429"/>
        <v>1.0015000999999999</v>
      </c>
      <c r="Q2728" s="10">
        <f t="shared" si="1458"/>
        <v>1.5284277126664043</v>
      </c>
      <c r="R2728" s="2">
        <f t="shared" si="1428"/>
        <v>1.5318493200000001</v>
      </c>
      <c r="S2728" s="2">
        <f t="shared" si="1453"/>
        <v>1.5152279099999999</v>
      </c>
      <c r="T2728" s="2">
        <f t="shared" si="1436"/>
        <v>165287.02482865</v>
      </c>
      <c r="U2728" s="2">
        <f t="shared" si="1437"/>
        <v>11890.288010628308</v>
      </c>
      <c r="V2728" s="2">
        <f t="shared" si="1438"/>
        <v>45742.345009631725</v>
      </c>
      <c r="W2728" s="2">
        <f t="shared" si="1439"/>
        <v>166716.56932965002</v>
      </c>
      <c r="X2728" s="27">
        <f t="shared" si="1440"/>
        <v>0</v>
      </c>
      <c r="Y2728" s="2">
        <f t="shared" si="1454"/>
        <v>0</v>
      </c>
      <c r="Z2728" s="67">
        <f t="shared" si="1441"/>
        <v>0</v>
      </c>
      <c r="AA2728" s="2">
        <f t="shared" si="1450"/>
        <v>0</v>
      </c>
      <c r="AB2728" s="26">
        <f t="shared" si="1448"/>
        <v>6.7299999999999999E-2</v>
      </c>
      <c r="AC2728" s="27">
        <f t="shared" si="1430"/>
        <v>14</v>
      </c>
      <c r="AD2728" s="27">
        <v>252</v>
      </c>
      <c r="AE2728" s="10">
        <f t="shared" si="1459"/>
        <v>1.0036250040000001</v>
      </c>
      <c r="AF2728" s="2">
        <f t="shared" si="1451"/>
        <v>599.16612614999997</v>
      </c>
      <c r="AG2728" s="2">
        <f t="shared" si="1442"/>
        <v>604.34823068000003</v>
      </c>
      <c r="AH2728" s="3" t="str">
        <f t="shared" si="1443"/>
        <v>-</v>
      </c>
      <c r="AI2728" s="4" t="str">
        <f t="shared" si="1460"/>
        <v>A+J=</v>
      </c>
      <c r="AJ2728" s="11">
        <f t="shared" si="1449"/>
        <v>43531</v>
      </c>
      <c r="AK2728" s="11"/>
      <c r="AL2728" s="4"/>
      <c r="AM2728" s="1"/>
      <c r="AN2728" s="11"/>
      <c r="AO2728" s="1"/>
      <c r="AP2728" s="1"/>
      <c r="AQ2728" s="1"/>
      <c r="AR2728" s="1"/>
      <c r="AS2728" s="6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</row>
    <row r="2729" spans="1:55" x14ac:dyDescent="0.2">
      <c r="A2729" s="144">
        <f t="shared" si="1444"/>
        <v>43518</v>
      </c>
      <c r="B2729" s="2">
        <f t="shared" si="1431"/>
        <v>167385.29647727153</v>
      </c>
      <c r="C2729" s="2">
        <f t="shared" si="1445"/>
        <v>109083.93630939</v>
      </c>
      <c r="D2729" s="68">
        <f>SUM(Y2729:Y$2921)</f>
        <v>23077.724983159998</v>
      </c>
      <c r="E2729" s="68">
        <f t="shared" si="1432"/>
        <v>86006.211326229997</v>
      </c>
      <c r="F2729" s="72">
        <f t="shared" si="1455"/>
        <v>5100.6099999999997</v>
      </c>
      <c r="G2729" s="3">
        <f>IF(N2729=1,VLOOKUP(A2728,[1]Plan1!$BG$69:$BI$188,3),G2728)</f>
        <v>5116.93</v>
      </c>
      <c r="H2729" s="11">
        <f t="shared" si="1456"/>
        <v>43436</v>
      </c>
      <c r="I2729" s="11">
        <f t="shared" si="1457"/>
        <v>43467</v>
      </c>
      <c r="J2729" s="26">
        <f t="shared" si="1433"/>
        <v>3.199617300675861E-3</v>
      </c>
      <c r="K2729" s="11">
        <f t="shared" si="1446"/>
        <v>43525</v>
      </c>
      <c r="L2729" s="11">
        <f t="shared" si="1434"/>
        <v>43525</v>
      </c>
      <c r="M2729" s="1">
        <f t="shared" si="1447"/>
        <v>20</v>
      </c>
      <c r="N2729" s="1">
        <f t="shared" si="1452"/>
        <v>15</v>
      </c>
      <c r="O2729" s="2">
        <f t="shared" si="1435"/>
        <v>1.00239875</v>
      </c>
      <c r="P2729" s="10">
        <f t="shared" si="1429"/>
        <v>1.0015000999999999</v>
      </c>
      <c r="Q2729" s="10">
        <f t="shared" si="1458"/>
        <v>1.5284277126664043</v>
      </c>
      <c r="R2729" s="2">
        <f t="shared" ref="R2729:R2792" si="1461">TRUNC(TRUNC((O2729*Q2729),15),8)</f>
        <v>1.5320940199999999</v>
      </c>
      <c r="S2729" s="2">
        <f t="shared" si="1453"/>
        <v>1.5152279099999999</v>
      </c>
      <c r="T2729" s="2">
        <f t="shared" si="1436"/>
        <v>165287.02482865</v>
      </c>
      <c r="U2729" s="2">
        <f t="shared" si="1437"/>
        <v>11890.288010628308</v>
      </c>
      <c r="V2729" s="2">
        <f t="shared" si="1438"/>
        <v>45763.390729543244</v>
      </c>
      <c r="W2729" s="2">
        <f t="shared" si="1439"/>
        <v>166737.61504956154</v>
      </c>
      <c r="X2729" s="27">
        <f t="shared" si="1440"/>
        <v>0</v>
      </c>
      <c r="Y2729" s="2">
        <f t="shared" si="1454"/>
        <v>0</v>
      </c>
      <c r="Z2729" s="67">
        <f t="shared" si="1441"/>
        <v>0</v>
      </c>
      <c r="AA2729" s="2">
        <f t="shared" si="1450"/>
        <v>0</v>
      </c>
      <c r="AB2729" s="26">
        <f t="shared" si="1448"/>
        <v>6.7299999999999999E-2</v>
      </c>
      <c r="AC2729" s="27">
        <f t="shared" si="1430"/>
        <v>15</v>
      </c>
      <c r="AD2729" s="27">
        <v>252</v>
      </c>
      <c r="AE2729" s="10">
        <f t="shared" si="1459"/>
        <v>1.003884435</v>
      </c>
      <c r="AF2729" s="2">
        <f t="shared" si="1451"/>
        <v>642.04670428999998</v>
      </c>
      <c r="AG2729" s="2">
        <f t="shared" si="1442"/>
        <v>647.68142770999998</v>
      </c>
      <c r="AH2729" s="3" t="str">
        <f t="shared" si="1443"/>
        <v>-</v>
      </c>
      <c r="AI2729" s="4" t="str">
        <f t="shared" si="1460"/>
        <v>A+J=</v>
      </c>
      <c r="AJ2729" s="11">
        <f t="shared" si="1449"/>
        <v>43531</v>
      </c>
      <c r="AK2729" s="11"/>
      <c r="AL2729" s="4"/>
      <c r="AM2729" s="1"/>
      <c r="AN2729" s="11"/>
      <c r="AO2729" s="1"/>
      <c r="AP2729" s="1"/>
      <c r="AQ2729" s="1"/>
      <c r="AR2729" s="1"/>
      <c r="AS2729" s="6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</row>
    <row r="2730" spans="1:55" x14ac:dyDescent="0.2">
      <c r="A2730" s="144">
        <f t="shared" si="1444"/>
        <v>43519</v>
      </c>
      <c r="B2730" s="2">
        <f t="shared" si="1431"/>
        <v>167449.70110813156</v>
      </c>
      <c r="C2730" s="2">
        <f t="shared" si="1445"/>
        <v>109083.93630939</v>
      </c>
      <c r="D2730" s="68">
        <f>SUM(Y2730:Y$2921)</f>
        <v>23077.724983159998</v>
      </c>
      <c r="E2730" s="68">
        <f t="shared" si="1432"/>
        <v>86006.211326229997</v>
      </c>
      <c r="F2730" s="72">
        <f t="shared" si="1455"/>
        <v>5100.6099999999997</v>
      </c>
      <c r="G2730" s="3">
        <f>IF(N2730=1,VLOOKUP(A2729,[1]Plan1!$BG$69:$BI$188,3),G2729)</f>
        <v>5116.93</v>
      </c>
      <c r="H2730" s="11">
        <f t="shared" si="1456"/>
        <v>43436</v>
      </c>
      <c r="I2730" s="11">
        <f t="shared" si="1457"/>
        <v>43467</v>
      </c>
      <c r="J2730" s="26">
        <f t="shared" si="1433"/>
        <v>3.199617300675861E-3</v>
      </c>
      <c r="K2730" s="11">
        <f t="shared" si="1446"/>
        <v>43525</v>
      </c>
      <c r="L2730" s="11">
        <f t="shared" si="1434"/>
        <v>43525</v>
      </c>
      <c r="M2730" s="1">
        <f t="shared" si="1447"/>
        <v>20</v>
      </c>
      <c r="N2730" s="1">
        <f t="shared" si="1452"/>
        <v>16</v>
      </c>
      <c r="O2730" s="2">
        <f t="shared" si="1435"/>
        <v>1.0025588700000001</v>
      </c>
      <c r="P2730" s="10">
        <f t="shared" ref="P2730:P2793" si="1462">IF(L2730&gt;L2729,O2729,P2729)</f>
        <v>1.0015000999999999</v>
      </c>
      <c r="Q2730" s="10">
        <f t="shared" si="1458"/>
        <v>1.5284277126664043</v>
      </c>
      <c r="R2730" s="2">
        <f t="shared" si="1461"/>
        <v>1.53233876</v>
      </c>
      <c r="S2730" s="2">
        <f t="shared" si="1453"/>
        <v>1.5152279099999999</v>
      </c>
      <c r="T2730" s="2">
        <f t="shared" si="1436"/>
        <v>165287.02482865</v>
      </c>
      <c r="U2730" s="2">
        <f t="shared" si="1437"/>
        <v>11890.288010628308</v>
      </c>
      <c r="V2730" s="2">
        <f t="shared" si="1438"/>
        <v>45784.439889703237</v>
      </c>
      <c r="W2730" s="2">
        <f t="shared" si="1439"/>
        <v>166758.66420972155</v>
      </c>
      <c r="X2730" s="27">
        <f t="shared" si="1440"/>
        <v>0</v>
      </c>
      <c r="Y2730" s="2">
        <f t="shared" si="1454"/>
        <v>0</v>
      </c>
      <c r="Z2730" s="67">
        <f t="shared" si="1441"/>
        <v>0</v>
      </c>
      <c r="AA2730" s="2">
        <f t="shared" si="1450"/>
        <v>0</v>
      </c>
      <c r="AB2730" s="26">
        <f t="shared" si="1448"/>
        <v>6.7299999999999999E-2</v>
      </c>
      <c r="AC2730" s="27">
        <f t="shared" si="1430"/>
        <v>16</v>
      </c>
      <c r="AD2730" s="27">
        <v>252</v>
      </c>
      <c r="AE2730" s="10">
        <f t="shared" si="1459"/>
        <v>1.004143934</v>
      </c>
      <c r="AF2730" s="2">
        <f t="shared" si="1451"/>
        <v>684.93852193999999</v>
      </c>
      <c r="AG2730" s="2">
        <f t="shared" si="1442"/>
        <v>691.03689841000005</v>
      </c>
      <c r="AH2730" s="3" t="str">
        <f t="shared" si="1443"/>
        <v>-</v>
      </c>
      <c r="AI2730" s="4" t="str">
        <f t="shared" si="1460"/>
        <v>A+J=</v>
      </c>
      <c r="AJ2730" s="11">
        <f t="shared" si="1449"/>
        <v>43531</v>
      </c>
      <c r="AK2730" s="11"/>
      <c r="AL2730" s="4"/>
      <c r="AM2730" s="1"/>
      <c r="AN2730" s="11"/>
      <c r="AO2730" s="1"/>
      <c r="AP2730" s="1"/>
      <c r="AQ2730" s="1"/>
      <c r="AR2730" s="1"/>
      <c r="AS2730" s="6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</row>
    <row r="2731" spans="1:55" x14ac:dyDescent="0.2">
      <c r="A2731" s="144">
        <f t="shared" si="1444"/>
        <v>43520</v>
      </c>
      <c r="B2731" s="2">
        <f t="shared" si="1431"/>
        <v>167449.70110813156</v>
      </c>
      <c r="C2731" s="2">
        <f t="shared" si="1445"/>
        <v>109083.93630939</v>
      </c>
      <c r="D2731" s="68">
        <f>SUM(Y2731:Y$2921)</f>
        <v>23077.724983159998</v>
      </c>
      <c r="E2731" s="68">
        <f t="shared" si="1432"/>
        <v>86006.211326229997</v>
      </c>
      <c r="F2731" s="72">
        <f t="shared" si="1455"/>
        <v>5100.6099999999997</v>
      </c>
      <c r="G2731" s="3">
        <f>IF(N2731=1,VLOOKUP(A2730,[1]Plan1!$BG$69:$BI$188,3),G2730)</f>
        <v>5116.93</v>
      </c>
      <c r="H2731" s="11">
        <f t="shared" si="1456"/>
        <v>43436</v>
      </c>
      <c r="I2731" s="11">
        <f t="shared" si="1457"/>
        <v>43467</v>
      </c>
      <c r="J2731" s="26">
        <f t="shared" si="1433"/>
        <v>3.199617300675861E-3</v>
      </c>
      <c r="K2731" s="11">
        <f t="shared" si="1446"/>
        <v>43525</v>
      </c>
      <c r="L2731" s="11">
        <f t="shared" si="1434"/>
        <v>43525</v>
      </c>
      <c r="M2731" s="1">
        <f t="shared" si="1447"/>
        <v>20</v>
      </c>
      <c r="N2731" s="1">
        <f t="shared" si="1452"/>
        <v>16</v>
      </c>
      <c r="O2731" s="2">
        <f t="shared" si="1435"/>
        <v>1.0025588700000001</v>
      </c>
      <c r="P2731" s="10">
        <f t="shared" si="1462"/>
        <v>1.0015000999999999</v>
      </c>
      <c r="Q2731" s="10">
        <f t="shared" si="1458"/>
        <v>1.5284277126664043</v>
      </c>
      <c r="R2731" s="2">
        <f t="shared" si="1461"/>
        <v>1.53233876</v>
      </c>
      <c r="S2731" s="2">
        <f t="shared" si="1453"/>
        <v>1.5152279099999999</v>
      </c>
      <c r="T2731" s="2">
        <f t="shared" si="1436"/>
        <v>165287.02482865</v>
      </c>
      <c r="U2731" s="2">
        <f t="shared" si="1437"/>
        <v>11890.288010628308</v>
      </c>
      <c r="V2731" s="2">
        <f t="shared" si="1438"/>
        <v>45784.439889703237</v>
      </c>
      <c r="W2731" s="2">
        <f t="shared" si="1439"/>
        <v>166758.66420972155</v>
      </c>
      <c r="X2731" s="27">
        <f t="shared" si="1440"/>
        <v>0</v>
      </c>
      <c r="Y2731" s="2">
        <f t="shared" si="1454"/>
        <v>0</v>
      </c>
      <c r="Z2731" s="67">
        <f t="shared" si="1441"/>
        <v>0</v>
      </c>
      <c r="AA2731" s="2">
        <f t="shared" si="1450"/>
        <v>0</v>
      </c>
      <c r="AB2731" s="26">
        <f t="shared" si="1448"/>
        <v>6.7299999999999999E-2</v>
      </c>
      <c r="AC2731" s="27">
        <f t="shared" si="1430"/>
        <v>16</v>
      </c>
      <c r="AD2731" s="27">
        <v>252</v>
      </c>
      <c r="AE2731" s="10">
        <f t="shared" si="1459"/>
        <v>1.004143934</v>
      </c>
      <c r="AF2731" s="2">
        <f t="shared" si="1451"/>
        <v>684.93852193999999</v>
      </c>
      <c r="AG2731" s="2">
        <f t="shared" si="1442"/>
        <v>691.03689841000005</v>
      </c>
      <c r="AH2731" s="3" t="str">
        <f t="shared" si="1443"/>
        <v>-</v>
      </c>
      <c r="AI2731" s="4" t="str">
        <f t="shared" si="1460"/>
        <v>A+J=</v>
      </c>
      <c r="AJ2731" s="11">
        <f t="shared" si="1449"/>
        <v>43531</v>
      </c>
      <c r="AK2731" s="11"/>
      <c r="AL2731" s="4"/>
      <c r="AM2731" s="1"/>
      <c r="AN2731" s="11"/>
      <c r="AO2731" s="1"/>
      <c r="AP2731" s="1"/>
      <c r="AQ2731" s="1"/>
      <c r="AR2731" s="1"/>
      <c r="AS2731" s="6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</row>
    <row r="2732" spans="1:55" x14ac:dyDescent="0.2">
      <c r="A2732" s="144">
        <f t="shared" si="1444"/>
        <v>43521</v>
      </c>
      <c r="B2732" s="2">
        <f t="shared" si="1431"/>
        <v>167449.70110813156</v>
      </c>
      <c r="C2732" s="2">
        <f t="shared" si="1445"/>
        <v>109083.93630939</v>
      </c>
      <c r="D2732" s="68">
        <f>SUM(Y2732:Y$2921)</f>
        <v>23077.724983159998</v>
      </c>
      <c r="E2732" s="68">
        <f t="shared" si="1432"/>
        <v>86006.211326229997</v>
      </c>
      <c r="F2732" s="72">
        <f t="shared" si="1455"/>
        <v>5100.6099999999997</v>
      </c>
      <c r="G2732" s="3">
        <f>IF(N2732=1,VLOOKUP(A2731,[1]Plan1!$BG$69:$BI$188,3),G2731)</f>
        <v>5116.93</v>
      </c>
      <c r="H2732" s="11">
        <f t="shared" si="1456"/>
        <v>43436</v>
      </c>
      <c r="I2732" s="11">
        <f t="shared" si="1457"/>
        <v>43467</v>
      </c>
      <c r="J2732" s="26">
        <f t="shared" si="1433"/>
        <v>3.199617300675861E-3</v>
      </c>
      <c r="K2732" s="11">
        <f t="shared" si="1446"/>
        <v>43525</v>
      </c>
      <c r="L2732" s="11">
        <f t="shared" si="1434"/>
        <v>43525</v>
      </c>
      <c r="M2732" s="1">
        <f t="shared" si="1447"/>
        <v>20</v>
      </c>
      <c r="N2732" s="1">
        <f t="shared" si="1452"/>
        <v>16</v>
      </c>
      <c r="O2732" s="2">
        <f t="shared" si="1435"/>
        <v>1.0025588700000001</v>
      </c>
      <c r="P2732" s="10">
        <f t="shared" si="1462"/>
        <v>1.0015000999999999</v>
      </c>
      <c r="Q2732" s="10">
        <f t="shared" si="1458"/>
        <v>1.5284277126664043</v>
      </c>
      <c r="R2732" s="2">
        <f t="shared" si="1461"/>
        <v>1.53233876</v>
      </c>
      <c r="S2732" s="2">
        <f t="shared" si="1453"/>
        <v>1.5152279099999999</v>
      </c>
      <c r="T2732" s="2">
        <f t="shared" si="1436"/>
        <v>165287.02482865</v>
      </c>
      <c r="U2732" s="2">
        <f t="shared" si="1437"/>
        <v>11890.288010628308</v>
      </c>
      <c r="V2732" s="2">
        <f t="shared" si="1438"/>
        <v>45784.439889703237</v>
      </c>
      <c r="W2732" s="2">
        <f t="shared" si="1439"/>
        <v>166758.66420972155</v>
      </c>
      <c r="X2732" s="27">
        <f t="shared" si="1440"/>
        <v>0</v>
      </c>
      <c r="Y2732" s="2">
        <f t="shared" si="1454"/>
        <v>0</v>
      </c>
      <c r="Z2732" s="67">
        <f t="shared" si="1441"/>
        <v>0</v>
      </c>
      <c r="AA2732" s="2">
        <f t="shared" si="1450"/>
        <v>0</v>
      </c>
      <c r="AB2732" s="26">
        <f t="shared" si="1448"/>
        <v>6.7299999999999999E-2</v>
      </c>
      <c r="AC2732" s="27">
        <f t="shared" si="1430"/>
        <v>16</v>
      </c>
      <c r="AD2732" s="27">
        <v>252</v>
      </c>
      <c r="AE2732" s="10">
        <f t="shared" si="1459"/>
        <v>1.004143934</v>
      </c>
      <c r="AF2732" s="2">
        <f t="shared" si="1451"/>
        <v>684.93852193999999</v>
      </c>
      <c r="AG2732" s="2">
        <f t="shared" si="1442"/>
        <v>691.03689841000005</v>
      </c>
      <c r="AH2732" s="3" t="str">
        <f t="shared" si="1443"/>
        <v>-</v>
      </c>
      <c r="AI2732" s="4" t="str">
        <f t="shared" si="1460"/>
        <v>A+J=</v>
      </c>
      <c r="AJ2732" s="11">
        <f t="shared" si="1449"/>
        <v>43531</v>
      </c>
      <c r="AK2732" s="11"/>
      <c r="AL2732" s="4"/>
      <c r="AM2732" s="1"/>
      <c r="AN2732" s="11"/>
      <c r="AO2732" s="1"/>
      <c r="AP2732" s="1"/>
      <c r="AQ2732" s="1"/>
      <c r="AR2732" s="1"/>
      <c r="AS2732" s="6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</row>
    <row r="2733" spans="1:55" x14ac:dyDescent="0.2">
      <c r="A2733" s="144">
        <f t="shared" si="1444"/>
        <v>43522</v>
      </c>
      <c r="B2733" s="2">
        <f t="shared" si="1431"/>
        <v>167514.13026246786</v>
      </c>
      <c r="C2733" s="2">
        <f t="shared" si="1445"/>
        <v>109083.93630939</v>
      </c>
      <c r="D2733" s="68">
        <f>SUM(Y2733:Y$2921)</f>
        <v>23077.724983159998</v>
      </c>
      <c r="E2733" s="68">
        <f t="shared" si="1432"/>
        <v>86006.211326229997</v>
      </c>
      <c r="F2733" s="72">
        <f t="shared" si="1455"/>
        <v>5100.6099999999997</v>
      </c>
      <c r="G2733" s="3">
        <f>IF(N2733=1,VLOOKUP(A2732,[1]Plan1!$BG$69:$BI$188,3),G2732)</f>
        <v>5116.93</v>
      </c>
      <c r="H2733" s="11">
        <f t="shared" si="1456"/>
        <v>43436</v>
      </c>
      <c r="I2733" s="11">
        <f t="shared" si="1457"/>
        <v>43467</v>
      </c>
      <c r="J2733" s="26">
        <f t="shared" si="1433"/>
        <v>3.199617300675861E-3</v>
      </c>
      <c r="K2733" s="11">
        <f t="shared" si="1446"/>
        <v>43525</v>
      </c>
      <c r="L2733" s="11">
        <f t="shared" si="1434"/>
        <v>43525</v>
      </c>
      <c r="M2733" s="1">
        <f t="shared" si="1447"/>
        <v>20</v>
      </c>
      <c r="N2733" s="1">
        <f t="shared" si="1452"/>
        <v>17</v>
      </c>
      <c r="O2733" s="2">
        <f t="shared" si="1435"/>
        <v>1.00271902</v>
      </c>
      <c r="P2733" s="10">
        <f t="shared" si="1462"/>
        <v>1.0015000999999999</v>
      </c>
      <c r="Q2733" s="10">
        <f t="shared" si="1458"/>
        <v>1.5284277126664043</v>
      </c>
      <c r="R2733" s="2">
        <f t="shared" si="1461"/>
        <v>1.5325835299999999</v>
      </c>
      <c r="S2733" s="2">
        <f t="shared" si="1453"/>
        <v>1.5152279099999999</v>
      </c>
      <c r="T2733" s="2">
        <f t="shared" si="1436"/>
        <v>165287.02482865</v>
      </c>
      <c r="U2733" s="2">
        <f t="shared" si="1437"/>
        <v>11890.288010628308</v>
      </c>
      <c r="V2733" s="2">
        <f t="shared" si="1438"/>
        <v>45805.491630049546</v>
      </c>
      <c r="W2733" s="2">
        <f t="shared" si="1439"/>
        <v>166779.71595006785</v>
      </c>
      <c r="X2733" s="27">
        <f t="shared" si="1440"/>
        <v>0</v>
      </c>
      <c r="Y2733" s="2">
        <f t="shared" si="1454"/>
        <v>0</v>
      </c>
      <c r="Z2733" s="67">
        <f t="shared" si="1441"/>
        <v>0</v>
      </c>
      <c r="AA2733" s="2">
        <f t="shared" si="1450"/>
        <v>0</v>
      </c>
      <c r="AB2733" s="26">
        <f t="shared" si="1448"/>
        <v>6.7299999999999999E-2</v>
      </c>
      <c r="AC2733" s="27">
        <f t="shared" si="1430"/>
        <v>17</v>
      </c>
      <c r="AD2733" s="27">
        <v>252</v>
      </c>
      <c r="AE2733" s="10">
        <f t="shared" si="1459"/>
        <v>1.0044034989999999</v>
      </c>
      <c r="AF2733" s="2">
        <f t="shared" si="1451"/>
        <v>727.84124854000004</v>
      </c>
      <c r="AG2733" s="2">
        <f t="shared" si="1442"/>
        <v>734.41431239999997</v>
      </c>
      <c r="AH2733" s="3" t="str">
        <f t="shared" si="1443"/>
        <v>-</v>
      </c>
      <c r="AI2733" s="4" t="str">
        <f t="shared" si="1460"/>
        <v>A+J=</v>
      </c>
      <c r="AJ2733" s="11">
        <f t="shared" si="1449"/>
        <v>43531</v>
      </c>
      <c r="AK2733" s="11"/>
      <c r="AL2733" s="4"/>
      <c r="AM2733" s="1"/>
      <c r="AN2733" s="11"/>
      <c r="AO2733" s="1"/>
      <c r="AP2733" s="1"/>
      <c r="AQ2733" s="1"/>
      <c r="AR2733" s="1"/>
      <c r="AS2733" s="6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</row>
    <row r="2734" spans="1:55" x14ac:dyDescent="0.2">
      <c r="A2734" s="144">
        <f t="shared" si="1444"/>
        <v>43523</v>
      </c>
      <c r="B2734" s="2">
        <f t="shared" si="1431"/>
        <v>167578.58497734263</v>
      </c>
      <c r="C2734" s="2">
        <f t="shared" si="1445"/>
        <v>109083.93630939</v>
      </c>
      <c r="D2734" s="68">
        <f>SUM(Y2734:Y$2921)</f>
        <v>23077.724983159998</v>
      </c>
      <c r="E2734" s="68">
        <f t="shared" si="1432"/>
        <v>86006.211326229997</v>
      </c>
      <c r="F2734" s="72">
        <f t="shared" si="1455"/>
        <v>5100.6099999999997</v>
      </c>
      <c r="G2734" s="3">
        <f>IF(N2734=1,VLOOKUP(A2733,[1]Plan1!$BG$69:$BI$188,3),G2733)</f>
        <v>5116.93</v>
      </c>
      <c r="H2734" s="11">
        <f t="shared" si="1456"/>
        <v>43436</v>
      </c>
      <c r="I2734" s="11">
        <f t="shared" si="1457"/>
        <v>43467</v>
      </c>
      <c r="J2734" s="26">
        <f t="shared" si="1433"/>
        <v>3.199617300675861E-3</v>
      </c>
      <c r="K2734" s="11">
        <f t="shared" si="1446"/>
        <v>43525</v>
      </c>
      <c r="L2734" s="11">
        <f t="shared" si="1434"/>
        <v>43525</v>
      </c>
      <c r="M2734" s="1">
        <f t="shared" si="1447"/>
        <v>20</v>
      </c>
      <c r="N2734" s="1">
        <f t="shared" si="1452"/>
        <v>18</v>
      </c>
      <c r="O2734" s="2">
        <f t="shared" si="1435"/>
        <v>1.00287919</v>
      </c>
      <c r="P2734" s="10">
        <f t="shared" si="1462"/>
        <v>1.0015000999999999</v>
      </c>
      <c r="Q2734" s="10">
        <f t="shared" si="1458"/>
        <v>1.5284277126664043</v>
      </c>
      <c r="R2734" s="2">
        <f t="shared" si="1461"/>
        <v>1.53282834</v>
      </c>
      <c r="S2734" s="2">
        <f t="shared" si="1453"/>
        <v>1.5152279099999999</v>
      </c>
      <c r="T2734" s="2">
        <f t="shared" si="1436"/>
        <v>165287.02482865</v>
      </c>
      <c r="U2734" s="2">
        <f t="shared" si="1437"/>
        <v>11890.288010628308</v>
      </c>
      <c r="V2734" s="2">
        <f t="shared" si="1438"/>
        <v>45826.54681064433</v>
      </c>
      <c r="W2734" s="2">
        <f t="shared" si="1439"/>
        <v>166800.77113066264</v>
      </c>
      <c r="X2734" s="27">
        <f t="shared" si="1440"/>
        <v>0</v>
      </c>
      <c r="Y2734" s="2">
        <f t="shared" si="1454"/>
        <v>0</v>
      </c>
      <c r="Z2734" s="67">
        <f t="shared" si="1441"/>
        <v>0</v>
      </c>
      <c r="AA2734" s="2">
        <f t="shared" si="1450"/>
        <v>0</v>
      </c>
      <c r="AB2734" s="26">
        <f t="shared" si="1448"/>
        <v>6.7299999999999999E-2</v>
      </c>
      <c r="AC2734" s="27">
        <f t="shared" si="1430"/>
        <v>18</v>
      </c>
      <c r="AD2734" s="27">
        <v>252</v>
      </c>
      <c r="AE2734" s="10">
        <f t="shared" si="1459"/>
        <v>1.004663131</v>
      </c>
      <c r="AF2734" s="2">
        <f t="shared" si="1451"/>
        <v>770.75504937000005</v>
      </c>
      <c r="AG2734" s="2">
        <f t="shared" si="1442"/>
        <v>777.81384667999998</v>
      </c>
      <c r="AH2734" s="3" t="str">
        <f t="shared" si="1443"/>
        <v>-</v>
      </c>
      <c r="AI2734" s="4" t="str">
        <f t="shared" si="1460"/>
        <v>A+J=</v>
      </c>
      <c r="AJ2734" s="11">
        <f t="shared" si="1449"/>
        <v>43531</v>
      </c>
      <c r="AK2734" s="11"/>
      <c r="AL2734" s="4"/>
      <c r="AM2734" s="1"/>
      <c r="AN2734" s="11"/>
      <c r="AO2734" s="1"/>
      <c r="AP2734" s="1"/>
      <c r="AQ2734" s="1"/>
      <c r="AR2734" s="1"/>
      <c r="AS2734" s="6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</row>
    <row r="2735" spans="1:55" x14ac:dyDescent="0.2">
      <c r="A2735" s="144">
        <f t="shared" si="1444"/>
        <v>43524</v>
      </c>
      <c r="B2735" s="2">
        <f t="shared" si="1431"/>
        <v>167643.06629077799</v>
      </c>
      <c r="C2735" s="2">
        <f t="shared" si="1445"/>
        <v>109083.93630939</v>
      </c>
      <c r="D2735" s="68">
        <f>SUM(Y2735:Y$2921)</f>
        <v>23077.724983159998</v>
      </c>
      <c r="E2735" s="68">
        <f t="shared" si="1432"/>
        <v>86006.211326229997</v>
      </c>
      <c r="F2735" s="72">
        <f t="shared" si="1455"/>
        <v>5100.6099999999997</v>
      </c>
      <c r="G2735" s="3">
        <f>IF(N2735=1,VLOOKUP(A2734,[1]Plan1!$BG$69:$BI$188,3),G2734)</f>
        <v>5116.93</v>
      </c>
      <c r="H2735" s="11">
        <f t="shared" si="1456"/>
        <v>43436</v>
      </c>
      <c r="I2735" s="11">
        <f t="shared" si="1457"/>
        <v>43467</v>
      </c>
      <c r="J2735" s="26">
        <f t="shared" si="1433"/>
        <v>3.199617300675861E-3</v>
      </c>
      <c r="K2735" s="11">
        <f t="shared" si="1446"/>
        <v>43525</v>
      </c>
      <c r="L2735" s="11">
        <f t="shared" si="1434"/>
        <v>43525</v>
      </c>
      <c r="M2735" s="1">
        <f t="shared" si="1447"/>
        <v>20</v>
      </c>
      <c r="N2735" s="1">
        <f t="shared" si="1452"/>
        <v>19</v>
      </c>
      <c r="O2735" s="2">
        <f t="shared" si="1435"/>
        <v>1.0030393900000001</v>
      </c>
      <c r="P2735" s="10">
        <f t="shared" si="1462"/>
        <v>1.0015000999999999</v>
      </c>
      <c r="Q2735" s="10">
        <f t="shared" si="1458"/>
        <v>1.5284277126664043</v>
      </c>
      <c r="R2735" s="2">
        <f t="shared" si="1461"/>
        <v>1.5330732</v>
      </c>
      <c r="S2735" s="2">
        <f t="shared" si="1453"/>
        <v>1.5152279099999999</v>
      </c>
      <c r="T2735" s="2">
        <f t="shared" si="1436"/>
        <v>165287.02482865</v>
      </c>
      <c r="U2735" s="2">
        <f t="shared" si="1437"/>
        <v>11890.288010628308</v>
      </c>
      <c r="V2735" s="2">
        <f t="shared" si="1438"/>
        <v>45847.606291549673</v>
      </c>
      <c r="W2735" s="2">
        <f t="shared" si="1439"/>
        <v>166821.830611568</v>
      </c>
      <c r="X2735" s="27">
        <f t="shared" si="1440"/>
        <v>0</v>
      </c>
      <c r="Y2735" s="2">
        <f t="shared" si="1454"/>
        <v>0</v>
      </c>
      <c r="Z2735" s="67">
        <f t="shared" si="1441"/>
        <v>0</v>
      </c>
      <c r="AA2735" s="2">
        <f t="shared" si="1450"/>
        <v>0</v>
      </c>
      <c r="AB2735" s="26">
        <f t="shared" si="1448"/>
        <v>6.7299999999999999E-2</v>
      </c>
      <c r="AC2735" s="27">
        <f t="shared" si="1430"/>
        <v>19</v>
      </c>
      <c r="AD2735" s="27">
        <v>252</v>
      </c>
      <c r="AE2735" s="10">
        <f t="shared" si="1459"/>
        <v>1.004922831</v>
      </c>
      <c r="AF2735" s="2">
        <f t="shared" si="1451"/>
        <v>813.68008971999996</v>
      </c>
      <c r="AG2735" s="2">
        <f t="shared" si="1442"/>
        <v>821.23567920999994</v>
      </c>
      <c r="AH2735" s="3" t="str">
        <f t="shared" si="1443"/>
        <v>-</v>
      </c>
      <c r="AI2735" s="4" t="str">
        <f t="shared" si="1460"/>
        <v>A+J=</v>
      </c>
      <c r="AJ2735" s="11">
        <f t="shared" si="1449"/>
        <v>43531</v>
      </c>
      <c r="AK2735" s="11"/>
      <c r="AL2735" s="4"/>
      <c r="AM2735" s="1"/>
      <c r="AN2735" s="11"/>
      <c r="AO2735" s="1"/>
      <c r="AP2735" s="1"/>
      <c r="AQ2735" s="1"/>
      <c r="AR2735" s="1"/>
      <c r="AS2735" s="6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</row>
    <row r="2736" spans="1:55" x14ac:dyDescent="0.2">
      <c r="A2736" s="144">
        <f t="shared" si="1444"/>
        <v>43525</v>
      </c>
      <c r="B2736" s="2">
        <f t="shared" si="1431"/>
        <v>167707.57128316755</v>
      </c>
      <c r="C2736" s="2">
        <f t="shared" si="1445"/>
        <v>109083.93630939</v>
      </c>
      <c r="D2736" s="68">
        <f>SUM(Y2736:Y$2921)</f>
        <v>23077.724983159998</v>
      </c>
      <c r="E2736" s="68">
        <f t="shared" si="1432"/>
        <v>86006.211326229997</v>
      </c>
      <c r="F2736" s="72">
        <f t="shared" si="1455"/>
        <v>5100.6099999999997</v>
      </c>
      <c r="G2736" s="3">
        <f>IF(N2736=1,VLOOKUP(A2735,[1]Plan1!$BG$69:$BI$188,3),G2735)</f>
        <v>5116.93</v>
      </c>
      <c r="H2736" s="11">
        <f t="shared" si="1456"/>
        <v>43436</v>
      </c>
      <c r="I2736" s="11">
        <f t="shared" si="1457"/>
        <v>43467</v>
      </c>
      <c r="J2736" s="26">
        <f t="shared" si="1433"/>
        <v>3.199617300675861E-3</v>
      </c>
      <c r="K2736" s="11">
        <f t="shared" si="1446"/>
        <v>43556</v>
      </c>
      <c r="L2736" s="11">
        <f t="shared" si="1434"/>
        <v>43525</v>
      </c>
      <c r="M2736" s="1">
        <f t="shared" si="1447"/>
        <v>20</v>
      </c>
      <c r="N2736" s="1">
        <f t="shared" si="1452"/>
        <v>20</v>
      </c>
      <c r="O2736" s="2">
        <f t="shared" si="1435"/>
        <v>1.00319961</v>
      </c>
      <c r="P2736" s="10">
        <f t="shared" si="1462"/>
        <v>1.0015000999999999</v>
      </c>
      <c r="Q2736" s="10">
        <f t="shared" si="1458"/>
        <v>1.5284277126664043</v>
      </c>
      <c r="R2736" s="2">
        <f t="shared" si="1461"/>
        <v>1.5333180799999999</v>
      </c>
      <c r="S2736" s="2">
        <f t="shared" si="1453"/>
        <v>1.5152279099999999</v>
      </c>
      <c r="T2736" s="2">
        <f t="shared" si="1436"/>
        <v>165287.02482865</v>
      </c>
      <c r="U2736" s="2">
        <f t="shared" si="1437"/>
        <v>11890.288010628308</v>
      </c>
      <c r="V2736" s="2">
        <f t="shared" si="1438"/>
        <v>45868.667492579232</v>
      </c>
      <c r="W2736" s="2">
        <f t="shared" si="1439"/>
        <v>166842.89181259755</v>
      </c>
      <c r="X2736" s="27">
        <f t="shared" si="1440"/>
        <v>89</v>
      </c>
      <c r="Y2736" s="2">
        <f t="shared" si="1454"/>
        <v>3266.3332809799999</v>
      </c>
      <c r="Z2736" s="67">
        <f t="shared" si="1441"/>
        <v>2.9943302300000002E-2</v>
      </c>
      <c r="AA2736" s="2">
        <f t="shared" si="1450"/>
        <v>4949.2393507099996</v>
      </c>
      <c r="AB2736" s="26">
        <f t="shared" si="1448"/>
        <v>6.7299999999999999E-2</v>
      </c>
      <c r="AC2736" s="27">
        <f t="shared" si="1430"/>
        <v>20</v>
      </c>
      <c r="AD2736" s="27">
        <v>252</v>
      </c>
      <c r="AE2736" s="10">
        <f t="shared" si="1459"/>
        <v>1.0051825969999999</v>
      </c>
      <c r="AF2736" s="2">
        <f t="shared" si="1451"/>
        <v>856.61603901000001</v>
      </c>
      <c r="AG2736" s="2">
        <f t="shared" si="1442"/>
        <v>864.67947057000003</v>
      </c>
      <c r="AH2736" s="3">
        <f t="shared" si="1443"/>
        <v>5805.8553897199999</v>
      </c>
      <c r="AI2736" s="4" t="str">
        <f t="shared" si="1460"/>
        <v>A+J=</v>
      </c>
      <c r="AJ2736" s="11">
        <f t="shared" si="1449"/>
        <v>43531</v>
      </c>
      <c r="AK2736" s="11"/>
      <c r="AL2736" s="4"/>
      <c r="AM2736" s="1"/>
      <c r="AN2736" s="11"/>
      <c r="AO2736" s="1"/>
      <c r="AP2736" s="1"/>
      <c r="AQ2736" s="1"/>
      <c r="AR2736" s="1"/>
      <c r="AS2736" s="6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</row>
    <row r="2737" spans="1:55" x14ac:dyDescent="0.2">
      <c r="A2737" s="144">
        <f t="shared" si="1444"/>
        <v>43526</v>
      </c>
      <c r="B2737" s="2">
        <f t="shared" si="1431"/>
        <v>161965.28834822649</v>
      </c>
      <c r="C2737" s="2">
        <f t="shared" si="1445"/>
        <v>105817.60302841</v>
      </c>
      <c r="D2737" s="68">
        <f>SUM(Y2737:Y$2921)</f>
        <v>19811.391702180001</v>
      </c>
      <c r="E2737" s="68">
        <f t="shared" si="1432"/>
        <v>86006.211326229997</v>
      </c>
      <c r="F2737" s="72">
        <f t="shared" si="1455"/>
        <v>5116.93</v>
      </c>
      <c r="G2737" s="3">
        <f>IF(N2737=1,VLOOKUP(A2736,[1]Plan1!$BG$69:$BI$188,3),G2736)</f>
        <v>5138.93</v>
      </c>
      <c r="H2737" s="11">
        <f t="shared" si="1456"/>
        <v>43467</v>
      </c>
      <c r="I2737" s="11">
        <f t="shared" si="1457"/>
        <v>43498</v>
      </c>
      <c r="J2737" s="26">
        <f t="shared" si="1433"/>
        <v>4.2994529923214841E-3</v>
      </c>
      <c r="K2737" s="11">
        <f t="shared" si="1446"/>
        <v>43556</v>
      </c>
      <c r="L2737" s="11">
        <f t="shared" si="1434"/>
        <v>43556</v>
      </c>
      <c r="M2737" s="1">
        <f t="shared" si="1447"/>
        <v>19</v>
      </c>
      <c r="N2737" s="1">
        <f t="shared" si="1452"/>
        <v>1</v>
      </c>
      <c r="O2737" s="2">
        <f t="shared" si="1435"/>
        <v>1.00022582</v>
      </c>
      <c r="P2737" s="10">
        <f t="shared" si="1462"/>
        <v>1.00319961</v>
      </c>
      <c r="Q2737" s="10">
        <f t="shared" si="1458"/>
        <v>1.5333180852601289</v>
      </c>
      <c r="R2737" s="2">
        <f t="shared" si="1461"/>
        <v>1.5336643299999999</v>
      </c>
      <c r="S2737" s="2">
        <f t="shared" si="1453"/>
        <v>1.5152279099999999</v>
      </c>
      <c r="T2737" s="2">
        <f t="shared" si="1436"/>
        <v>160337.78547793999</v>
      </c>
      <c r="U2737" s="2">
        <f t="shared" si="1437"/>
        <v>10207.381940905541</v>
      </c>
      <c r="V2737" s="2">
        <f t="shared" si="1438"/>
        <v>45898.447143250938</v>
      </c>
      <c r="W2737" s="2">
        <f t="shared" si="1439"/>
        <v>161923.43211256649</v>
      </c>
      <c r="X2737" s="27">
        <f t="shared" si="1440"/>
        <v>0</v>
      </c>
      <c r="Y2737" s="2">
        <f t="shared" si="1454"/>
        <v>0</v>
      </c>
      <c r="Z2737" s="67">
        <f t="shared" si="1441"/>
        <v>0</v>
      </c>
      <c r="AA2737" s="2">
        <f t="shared" si="1450"/>
        <v>0</v>
      </c>
      <c r="AB2737" s="26">
        <f t="shared" si="1448"/>
        <v>6.7299999999999999E-2</v>
      </c>
      <c r="AC2737" s="27">
        <f t="shared" si="1430"/>
        <v>1</v>
      </c>
      <c r="AD2737" s="27">
        <v>252</v>
      </c>
      <c r="AE2737" s="10">
        <f t="shared" si="1459"/>
        <v>1.0002584940000001</v>
      </c>
      <c r="AF2737" s="2">
        <f t="shared" si="1451"/>
        <v>41.446355509999997</v>
      </c>
      <c r="AG2737" s="2">
        <f t="shared" si="1442"/>
        <v>41.856235660000003</v>
      </c>
      <c r="AH2737" s="3" t="str">
        <f t="shared" si="1443"/>
        <v>-</v>
      </c>
      <c r="AI2737" s="4" t="str">
        <f t="shared" si="1460"/>
        <v>A+J=</v>
      </c>
      <c r="AJ2737" s="11">
        <f t="shared" si="1449"/>
        <v>43558</v>
      </c>
      <c r="AK2737" s="11"/>
      <c r="AL2737" s="4"/>
      <c r="AM2737" s="1"/>
      <c r="AN2737" s="11"/>
      <c r="AO2737" s="1"/>
      <c r="AP2737" s="1"/>
      <c r="AQ2737" s="1"/>
      <c r="AR2737" s="1"/>
      <c r="AS2737" s="6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</row>
    <row r="2738" spans="1:55" x14ac:dyDescent="0.2">
      <c r="A2738" s="144">
        <f t="shared" si="1444"/>
        <v>43527</v>
      </c>
      <c r="B2738" s="2">
        <f t="shared" si="1431"/>
        <v>161965.28834822649</v>
      </c>
      <c r="C2738" s="2">
        <f t="shared" si="1445"/>
        <v>105817.60302841</v>
      </c>
      <c r="D2738" s="68">
        <f>SUM(Y2738:Y$2921)</f>
        <v>19811.391702180001</v>
      </c>
      <c r="E2738" s="68">
        <f t="shared" si="1432"/>
        <v>86006.211326229997</v>
      </c>
      <c r="F2738" s="72">
        <f t="shared" si="1455"/>
        <v>5116.93</v>
      </c>
      <c r="G2738" s="3">
        <f>IF(N2738=1,VLOOKUP(A2737,[1]Plan1!$BG$69:$BI$188,3),G2737)</f>
        <v>5138.93</v>
      </c>
      <c r="H2738" s="11">
        <f t="shared" si="1456"/>
        <v>43467</v>
      </c>
      <c r="I2738" s="11">
        <f t="shared" si="1457"/>
        <v>43498</v>
      </c>
      <c r="J2738" s="26">
        <f t="shared" si="1433"/>
        <v>4.2994529923214841E-3</v>
      </c>
      <c r="K2738" s="11">
        <f t="shared" si="1446"/>
        <v>43556</v>
      </c>
      <c r="L2738" s="11">
        <f t="shared" si="1434"/>
        <v>43556</v>
      </c>
      <c r="M2738" s="1">
        <f t="shared" si="1447"/>
        <v>19</v>
      </c>
      <c r="N2738" s="1">
        <f t="shared" si="1452"/>
        <v>1</v>
      </c>
      <c r="O2738" s="2">
        <f t="shared" si="1435"/>
        <v>1.00022582</v>
      </c>
      <c r="P2738" s="10">
        <f t="shared" si="1462"/>
        <v>1.00319961</v>
      </c>
      <c r="Q2738" s="10">
        <f t="shared" si="1458"/>
        <v>1.5333180852601289</v>
      </c>
      <c r="R2738" s="2">
        <f t="shared" si="1461"/>
        <v>1.5336643299999999</v>
      </c>
      <c r="S2738" s="2">
        <f t="shared" si="1453"/>
        <v>1.5152279099999999</v>
      </c>
      <c r="T2738" s="2">
        <f t="shared" si="1436"/>
        <v>160337.78547793999</v>
      </c>
      <c r="U2738" s="2">
        <f t="shared" si="1437"/>
        <v>10207.381940905541</v>
      </c>
      <c r="V2738" s="2">
        <f t="shared" si="1438"/>
        <v>45898.447143250938</v>
      </c>
      <c r="W2738" s="2">
        <f t="shared" si="1439"/>
        <v>161923.43211256649</v>
      </c>
      <c r="X2738" s="27">
        <f t="shared" si="1440"/>
        <v>0</v>
      </c>
      <c r="Y2738" s="2">
        <f t="shared" si="1454"/>
        <v>0</v>
      </c>
      <c r="Z2738" s="67">
        <f t="shared" si="1441"/>
        <v>0</v>
      </c>
      <c r="AA2738" s="2">
        <f t="shared" si="1450"/>
        <v>0</v>
      </c>
      <c r="AB2738" s="26">
        <f t="shared" si="1448"/>
        <v>6.7299999999999999E-2</v>
      </c>
      <c r="AC2738" s="27">
        <f t="shared" si="1430"/>
        <v>1</v>
      </c>
      <c r="AD2738" s="27">
        <v>252</v>
      </c>
      <c r="AE2738" s="10">
        <f t="shared" si="1459"/>
        <v>1.0002584940000001</v>
      </c>
      <c r="AF2738" s="2">
        <f t="shared" si="1451"/>
        <v>41.446355509999997</v>
      </c>
      <c r="AG2738" s="2">
        <f t="shared" si="1442"/>
        <v>41.856235660000003</v>
      </c>
      <c r="AH2738" s="3" t="str">
        <f t="shared" si="1443"/>
        <v>-</v>
      </c>
      <c r="AI2738" s="4" t="str">
        <f t="shared" si="1460"/>
        <v>A+J=</v>
      </c>
      <c r="AJ2738" s="11">
        <f t="shared" si="1449"/>
        <v>43558</v>
      </c>
      <c r="AK2738" s="11"/>
      <c r="AL2738" s="4"/>
      <c r="AM2738" s="1"/>
      <c r="AN2738" s="11"/>
      <c r="AO2738" s="1"/>
      <c r="AP2738" s="1"/>
      <c r="AQ2738" s="1"/>
      <c r="AR2738" s="1"/>
      <c r="AS2738" s="6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</row>
    <row r="2739" spans="1:55" x14ac:dyDescent="0.2">
      <c r="A2739" s="144">
        <f t="shared" si="1444"/>
        <v>43528</v>
      </c>
      <c r="B2739" s="2">
        <f t="shared" si="1431"/>
        <v>161965.28834822649</v>
      </c>
      <c r="C2739" s="2">
        <f t="shared" si="1445"/>
        <v>105817.60302841</v>
      </c>
      <c r="D2739" s="68">
        <f>SUM(Y2739:Y$2921)</f>
        <v>19811.391702180001</v>
      </c>
      <c r="E2739" s="68">
        <f t="shared" si="1432"/>
        <v>86006.211326229997</v>
      </c>
      <c r="F2739" s="72">
        <f t="shared" si="1455"/>
        <v>5116.93</v>
      </c>
      <c r="G2739" s="3">
        <f>IF(N2739=1,VLOOKUP(A2738,[1]Plan1!$BG$69:$BI$188,3),G2738)</f>
        <v>5138.93</v>
      </c>
      <c r="H2739" s="11">
        <f t="shared" si="1456"/>
        <v>43467</v>
      </c>
      <c r="I2739" s="11">
        <f t="shared" si="1457"/>
        <v>43498</v>
      </c>
      <c r="J2739" s="26">
        <f t="shared" si="1433"/>
        <v>4.2994529923214841E-3</v>
      </c>
      <c r="K2739" s="11">
        <f t="shared" si="1446"/>
        <v>43556</v>
      </c>
      <c r="L2739" s="11">
        <f t="shared" si="1434"/>
        <v>43556</v>
      </c>
      <c r="M2739" s="1">
        <f t="shared" si="1447"/>
        <v>19</v>
      </c>
      <c r="N2739" s="1">
        <f t="shared" si="1452"/>
        <v>1</v>
      </c>
      <c r="O2739" s="2">
        <f t="shared" si="1435"/>
        <v>1.00022582</v>
      </c>
      <c r="P2739" s="10">
        <f t="shared" si="1462"/>
        <v>1.00319961</v>
      </c>
      <c r="Q2739" s="10">
        <f t="shared" si="1458"/>
        <v>1.5333180852601289</v>
      </c>
      <c r="R2739" s="2">
        <f t="shared" si="1461"/>
        <v>1.5336643299999999</v>
      </c>
      <c r="S2739" s="2">
        <f t="shared" si="1453"/>
        <v>1.5152279099999999</v>
      </c>
      <c r="T2739" s="2">
        <f t="shared" si="1436"/>
        <v>160337.78547793999</v>
      </c>
      <c r="U2739" s="2">
        <f t="shared" si="1437"/>
        <v>10207.381940905541</v>
      </c>
      <c r="V2739" s="2">
        <f t="shared" si="1438"/>
        <v>45898.447143250938</v>
      </c>
      <c r="W2739" s="2">
        <f t="shared" si="1439"/>
        <v>161923.43211256649</v>
      </c>
      <c r="X2739" s="27">
        <f t="shared" si="1440"/>
        <v>0</v>
      </c>
      <c r="Y2739" s="2">
        <f t="shared" si="1454"/>
        <v>0</v>
      </c>
      <c r="Z2739" s="67">
        <f t="shared" si="1441"/>
        <v>0</v>
      </c>
      <c r="AA2739" s="2">
        <f t="shared" si="1450"/>
        <v>0</v>
      </c>
      <c r="AB2739" s="26">
        <f t="shared" si="1448"/>
        <v>6.7299999999999999E-2</v>
      </c>
      <c r="AC2739" s="27">
        <f t="shared" si="1430"/>
        <v>1</v>
      </c>
      <c r="AD2739" s="27">
        <v>252</v>
      </c>
      <c r="AE2739" s="10">
        <f t="shared" si="1459"/>
        <v>1.0002584940000001</v>
      </c>
      <c r="AF2739" s="2">
        <f t="shared" si="1451"/>
        <v>41.446355509999997</v>
      </c>
      <c r="AG2739" s="2">
        <f t="shared" si="1442"/>
        <v>41.856235660000003</v>
      </c>
      <c r="AH2739" s="3" t="str">
        <f t="shared" si="1443"/>
        <v>-</v>
      </c>
      <c r="AI2739" s="4" t="str">
        <f t="shared" si="1460"/>
        <v>A+J=</v>
      </c>
      <c r="AJ2739" s="11">
        <f t="shared" si="1449"/>
        <v>43558</v>
      </c>
      <c r="AK2739" s="11"/>
      <c r="AL2739" s="4"/>
      <c r="AM2739" s="1"/>
      <c r="AN2739" s="11"/>
      <c r="AO2739" s="1"/>
      <c r="AP2739" s="1"/>
      <c r="AQ2739" s="1"/>
      <c r="AR2739" s="1"/>
      <c r="AS2739" s="6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</row>
    <row r="2740" spans="1:55" x14ac:dyDescent="0.2">
      <c r="A2740" s="144">
        <f t="shared" si="1444"/>
        <v>43529</v>
      </c>
      <c r="B2740" s="2">
        <f t="shared" si="1431"/>
        <v>161965.28834822649</v>
      </c>
      <c r="C2740" s="2">
        <f t="shared" si="1445"/>
        <v>105817.60302841</v>
      </c>
      <c r="D2740" s="68">
        <f>SUM(Y2740:Y$2921)</f>
        <v>19811.391702180001</v>
      </c>
      <c r="E2740" s="68">
        <f t="shared" si="1432"/>
        <v>86006.211326229997</v>
      </c>
      <c r="F2740" s="72">
        <f t="shared" si="1455"/>
        <v>5116.93</v>
      </c>
      <c r="G2740" s="3">
        <f>IF(N2740=1,VLOOKUP(A2739,[1]Plan1!$BG$69:$BI$188,3),G2739)</f>
        <v>5138.93</v>
      </c>
      <c r="H2740" s="11">
        <f t="shared" si="1456"/>
        <v>43467</v>
      </c>
      <c r="I2740" s="11">
        <f t="shared" si="1457"/>
        <v>43498</v>
      </c>
      <c r="J2740" s="26">
        <f t="shared" si="1433"/>
        <v>4.2994529923214841E-3</v>
      </c>
      <c r="K2740" s="11">
        <f t="shared" si="1446"/>
        <v>43556</v>
      </c>
      <c r="L2740" s="11">
        <f t="shared" si="1434"/>
        <v>43556</v>
      </c>
      <c r="M2740" s="1">
        <f t="shared" si="1447"/>
        <v>19</v>
      </c>
      <c r="N2740" s="1">
        <f t="shared" si="1452"/>
        <v>1</v>
      </c>
      <c r="O2740" s="2">
        <f t="shared" si="1435"/>
        <v>1.00022582</v>
      </c>
      <c r="P2740" s="10">
        <f t="shared" si="1462"/>
        <v>1.00319961</v>
      </c>
      <c r="Q2740" s="10">
        <f t="shared" si="1458"/>
        <v>1.5333180852601289</v>
      </c>
      <c r="R2740" s="2">
        <f t="shared" si="1461"/>
        <v>1.5336643299999999</v>
      </c>
      <c r="S2740" s="2">
        <f t="shared" si="1453"/>
        <v>1.5152279099999999</v>
      </c>
      <c r="T2740" s="2">
        <f t="shared" si="1436"/>
        <v>160337.78547793999</v>
      </c>
      <c r="U2740" s="2">
        <f t="shared" si="1437"/>
        <v>10207.381940905541</v>
      </c>
      <c r="V2740" s="2">
        <f t="shared" si="1438"/>
        <v>45898.447143250938</v>
      </c>
      <c r="W2740" s="2">
        <f t="shared" si="1439"/>
        <v>161923.43211256649</v>
      </c>
      <c r="X2740" s="27">
        <f t="shared" si="1440"/>
        <v>0</v>
      </c>
      <c r="Y2740" s="2">
        <f t="shared" si="1454"/>
        <v>0</v>
      </c>
      <c r="Z2740" s="67">
        <f t="shared" si="1441"/>
        <v>0</v>
      </c>
      <c r="AA2740" s="2">
        <f t="shared" si="1450"/>
        <v>0</v>
      </c>
      <c r="AB2740" s="26">
        <f t="shared" si="1448"/>
        <v>6.7299999999999999E-2</v>
      </c>
      <c r="AC2740" s="27">
        <f t="shared" si="1430"/>
        <v>1</v>
      </c>
      <c r="AD2740" s="27">
        <v>252</v>
      </c>
      <c r="AE2740" s="10">
        <f t="shared" si="1459"/>
        <v>1.0002584940000001</v>
      </c>
      <c r="AF2740" s="2">
        <f t="shared" si="1451"/>
        <v>41.446355509999997</v>
      </c>
      <c r="AG2740" s="2">
        <f t="shared" si="1442"/>
        <v>41.856235660000003</v>
      </c>
      <c r="AH2740" s="3" t="str">
        <f t="shared" si="1443"/>
        <v>-</v>
      </c>
      <c r="AI2740" s="4" t="str">
        <f t="shared" si="1460"/>
        <v>A+J=</v>
      </c>
      <c r="AJ2740" s="11">
        <f t="shared" si="1449"/>
        <v>43558</v>
      </c>
      <c r="AK2740" s="11"/>
      <c r="AL2740" s="4"/>
      <c r="AM2740" s="1"/>
      <c r="AN2740" s="11"/>
      <c r="AO2740" s="1"/>
      <c r="AP2740" s="1"/>
      <c r="AQ2740" s="1"/>
      <c r="AR2740" s="1"/>
      <c r="AS2740" s="6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</row>
    <row r="2741" spans="1:55" x14ac:dyDescent="0.2">
      <c r="A2741" s="144">
        <f t="shared" si="1444"/>
        <v>43530</v>
      </c>
      <c r="B2741" s="2">
        <f t="shared" si="1431"/>
        <v>161965.28834822649</v>
      </c>
      <c r="C2741" s="2">
        <f t="shared" si="1445"/>
        <v>105817.60302841</v>
      </c>
      <c r="D2741" s="68">
        <f>SUM(Y2741:Y$2921)</f>
        <v>19811.391702180001</v>
      </c>
      <c r="E2741" s="68">
        <f t="shared" si="1432"/>
        <v>86006.211326229997</v>
      </c>
      <c r="F2741" s="72">
        <f t="shared" si="1455"/>
        <v>5116.93</v>
      </c>
      <c r="G2741" s="3">
        <f>IF(N2741=1,VLOOKUP(A2740,[1]Plan1!$BG$69:$BI$188,3),G2740)</f>
        <v>5138.93</v>
      </c>
      <c r="H2741" s="11">
        <f t="shared" si="1456"/>
        <v>43467</v>
      </c>
      <c r="I2741" s="11">
        <f t="shared" si="1457"/>
        <v>43498</v>
      </c>
      <c r="J2741" s="26">
        <f t="shared" si="1433"/>
        <v>4.2994529923214841E-3</v>
      </c>
      <c r="K2741" s="11">
        <f t="shared" si="1446"/>
        <v>43556</v>
      </c>
      <c r="L2741" s="11">
        <f t="shared" si="1434"/>
        <v>43556</v>
      </c>
      <c r="M2741" s="1">
        <f t="shared" si="1447"/>
        <v>19</v>
      </c>
      <c r="N2741" s="1">
        <f t="shared" si="1452"/>
        <v>1</v>
      </c>
      <c r="O2741" s="2">
        <f t="shared" si="1435"/>
        <v>1.00022582</v>
      </c>
      <c r="P2741" s="10">
        <f t="shared" si="1462"/>
        <v>1.00319961</v>
      </c>
      <c r="Q2741" s="10">
        <f t="shared" si="1458"/>
        <v>1.5333180852601289</v>
      </c>
      <c r="R2741" s="2">
        <f t="shared" si="1461"/>
        <v>1.5336643299999999</v>
      </c>
      <c r="S2741" s="2">
        <f t="shared" si="1453"/>
        <v>1.5152279099999999</v>
      </c>
      <c r="T2741" s="2">
        <f t="shared" si="1436"/>
        <v>160337.78547793999</v>
      </c>
      <c r="U2741" s="2">
        <f t="shared" si="1437"/>
        <v>10207.381940905541</v>
      </c>
      <c r="V2741" s="2">
        <f t="shared" si="1438"/>
        <v>45898.447143250938</v>
      </c>
      <c r="W2741" s="2">
        <f t="shared" si="1439"/>
        <v>161923.43211256649</v>
      </c>
      <c r="X2741" s="27">
        <f t="shared" si="1440"/>
        <v>0</v>
      </c>
      <c r="Y2741" s="2">
        <f t="shared" si="1454"/>
        <v>0</v>
      </c>
      <c r="Z2741" s="67">
        <f t="shared" si="1441"/>
        <v>0</v>
      </c>
      <c r="AA2741" s="2">
        <f t="shared" si="1450"/>
        <v>0</v>
      </c>
      <c r="AB2741" s="26">
        <f t="shared" si="1448"/>
        <v>6.7299999999999999E-2</v>
      </c>
      <c r="AC2741" s="27">
        <f t="shared" si="1430"/>
        <v>1</v>
      </c>
      <c r="AD2741" s="27">
        <v>252</v>
      </c>
      <c r="AE2741" s="10">
        <f t="shared" si="1459"/>
        <v>1.0002584940000001</v>
      </c>
      <c r="AF2741" s="2">
        <f t="shared" si="1451"/>
        <v>41.446355509999997</v>
      </c>
      <c r="AG2741" s="2">
        <f t="shared" si="1442"/>
        <v>41.856235660000003</v>
      </c>
      <c r="AH2741" s="3" t="str">
        <f t="shared" si="1443"/>
        <v>-</v>
      </c>
      <c r="AI2741" s="4" t="str">
        <f t="shared" si="1460"/>
        <v>A+J=</v>
      </c>
      <c r="AJ2741" s="11">
        <f t="shared" si="1449"/>
        <v>43558</v>
      </c>
      <c r="AK2741" s="11"/>
      <c r="AL2741" s="4"/>
      <c r="AM2741" s="1"/>
      <c r="AN2741" s="11"/>
      <c r="AO2741" s="1"/>
      <c r="AP2741" s="1"/>
      <c r="AQ2741" s="1"/>
      <c r="AR2741" s="1"/>
      <c r="AS2741" s="6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</row>
    <row r="2742" spans="1:55" x14ac:dyDescent="0.2">
      <c r="A2742" s="144">
        <f t="shared" si="1444"/>
        <v>43531</v>
      </c>
      <c r="B2742" s="2">
        <f t="shared" si="1431"/>
        <v>162036.95908620933</v>
      </c>
      <c r="C2742" s="2">
        <f t="shared" si="1445"/>
        <v>105817.60302841</v>
      </c>
      <c r="D2742" s="68">
        <f>SUM(Y2742:Y$2921)</f>
        <v>19811.391702180001</v>
      </c>
      <c r="E2742" s="68">
        <f t="shared" si="1432"/>
        <v>86006.211326229997</v>
      </c>
      <c r="F2742" s="72">
        <f t="shared" si="1455"/>
        <v>5116.93</v>
      </c>
      <c r="G2742" s="3">
        <f>IF(N2742=1,VLOOKUP(A2741,[1]Plan1!$BG$69:$BI$188,3),G2741)</f>
        <v>5138.93</v>
      </c>
      <c r="H2742" s="11">
        <f t="shared" si="1456"/>
        <v>43467</v>
      </c>
      <c r="I2742" s="11">
        <f t="shared" si="1457"/>
        <v>43498</v>
      </c>
      <c r="J2742" s="26">
        <f t="shared" si="1433"/>
        <v>4.2994529923214841E-3</v>
      </c>
      <c r="K2742" s="11">
        <f t="shared" si="1446"/>
        <v>43556</v>
      </c>
      <c r="L2742" s="11">
        <f t="shared" si="1434"/>
        <v>43556</v>
      </c>
      <c r="M2742" s="1">
        <f t="shared" si="1447"/>
        <v>19</v>
      </c>
      <c r="N2742" s="1">
        <f t="shared" si="1452"/>
        <v>2</v>
      </c>
      <c r="O2742" s="2">
        <f t="shared" si="1435"/>
        <v>1.0004516999999999</v>
      </c>
      <c r="P2742" s="10">
        <f t="shared" si="1462"/>
        <v>1.00319961</v>
      </c>
      <c r="Q2742" s="10">
        <f t="shared" si="1458"/>
        <v>1.5333180852601289</v>
      </c>
      <c r="R2742" s="2">
        <f t="shared" si="1461"/>
        <v>1.53401068</v>
      </c>
      <c r="S2742" s="2">
        <f t="shared" si="1453"/>
        <v>1.5152279099999999</v>
      </c>
      <c r="T2742" s="2">
        <f t="shared" si="1436"/>
        <v>160337.78547793999</v>
      </c>
      <c r="U2742" s="2">
        <f t="shared" si="1437"/>
        <v>10207.381940905541</v>
      </c>
      <c r="V2742" s="2">
        <f t="shared" si="1438"/>
        <v>45928.235394543779</v>
      </c>
      <c r="W2742" s="2">
        <f t="shared" si="1439"/>
        <v>161953.22036385932</v>
      </c>
      <c r="X2742" s="27">
        <f t="shared" si="1440"/>
        <v>0</v>
      </c>
      <c r="Y2742" s="2">
        <f t="shared" si="1454"/>
        <v>0</v>
      </c>
      <c r="Z2742" s="67">
        <f t="shared" si="1441"/>
        <v>0</v>
      </c>
      <c r="AA2742" s="2">
        <f t="shared" si="1450"/>
        <v>0</v>
      </c>
      <c r="AB2742" s="26">
        <f t="shared" si="1448"/>
        <v>6.7299999999999999E-2</v>
      </c>
      <c r="AC2742" s="27">
        <f t="shared" si="1430"/>
        <v>2</v>
      </c>
      <c r="AD2742" s="27">
        <v>252</v>
      </c>
      <c r="AE2742" s="10">
        <f t="shared" si="1459"/>
        <v>1.000517055</v>
      </c>
      <c r="AF2742" s="2">
        <f t="shared" si="1451"/>
        <v>82.903453670000005</v>
      </c>
      <c r="AG2742" s="2">
        <f t="shared" si="1442"/>
        <v>83.738722350000003</v>
      </c>
      <c r="AH2742" s="3" t="str">
        <f t="shared" si="1443"/>
        <v>-</v>
      </c>
      <c r="AI2742" s="4" t="str">
        <f t="shared" si="1460"/>
        <v>A+J=</v>
      </c>
      <c r="AJ2742" s="11">
        <f t="shared" si="1449"/>
        <v>43558</v>
      </c>
      <c r="AK2742" s="11"/>
      <c r="AL2742" s="4"/>
      <c r="AM2742" s="1"/>
      <c r="AN2742" s="11"/>
      <c r="AO2742" s="1"/>
      <c r="AP2742" s="1"/>
      <c r="AQ2742" s="1"/>
      <c r="AR2742" s="1"/>
      <c r="AS2742" s="6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</row>
    <row r="2743" spans="1:55" x14ac:dyDescent="0.2">
      <c r="A2743" s="144">
        <f t="shared" si="1444"/>
        <v>43532</v>
      </c>
      <c r="B2743" s="2">
        <f t="shared" si="1431"/>
        <v>162108.66210632696</v>
      </c>
      <c r="C2743" s="2">
        <f t="shared" si="1445"/>
        <v>105817.60302841</v>
      </c>
      <c r="D2743" s="68">
        <f>SUM(Y2743:Y$2921)</f>
        <v>19811.391702180001</v>
      </c>
      <c r="E2743" s="68">
        <f t="shared" si="1432"/>
        <v>86006.211326229997</v>
      </c>
      <c r="F2743" s="72">
        <f t="shared" si="1455"/>
        <v>5116.93</v>
      </c>
      <c r="G2743" s="3">
        <f>IF(N2743=1,VLOOKUP(A2742,[1]Plan1!$BG$69:$BI$188,3),G2742)</f>
        <v>5138.93</v>
      </c>
      <c r="H2743" s="11">
        <f t="shared" si="1456"/>
        <v>43467</v>
      </c>
      <c r="I2743" s="11">
        <f t="shared" si="1457"/>
        <v>43498</v>
      </c>
      <c r="J2743" s="26">
        <f t="shared" si="1433"/>
        <v>4.2994529923214841E-3</v>
      </c>
      <c r="K2743" s="11">
        <f t="shared" si="1446"/>
        <v>43556</v>
      </c>
      <c r="L2743" s="11">
        <f t="shared" si="1434"/>
        <v>43556</v>
      </c>
      <c r="M2743" s="1">
        <f t="shared" si="1447"/>
        <v>19</v>
      </c>
      <c r="N2743" s="1">
        <f t="shared" si="1452"/>
        <v>3</v>
      </c>
      <c r="O2743" s="2">
        <f t="shared" si="1435"/>
        <v>1.00067763</v>
      </c>
      <c r="P2743" s="10">
        <f t="shared" si="1462"/>
        <v>1.00319961</v>
      </c>
      <c r="Q2743" s="10">
        <f t="shared" si="1458"/>
        <v>1.5333180852601289</v>
      </c>
      <c r="R2743" s="2">
        <f t="shared" si="1461"/>
        <v>1.5343571</v>
      </c>
      <c r="S2743" s="2">
        <f t="shared" si="1453"/>
        <v>1.5152279099999999</v>
      </c>
      <c r="T2743" s="2">
        <f t="shared" si="1436"/>
        <v>160337.78547793999</v>
      </c>
      <c r="U2743" s="2">
        <f t="shared" si="1437"/>
        <v>10207.381940905541</v>
      </c>
      <c r="V2743" s="2">
        <f t="shared" si="1438"/>
        <v>45958.029666271417</v>
      </c>
      <c r="W2743" s="2">
        <f t="shared" si="1439"/>
        <v>161983.01463558697</v>
      </c>
      <c r="X2743" s="27">
        <f t="shared" si="1440"/>
        <v>0</v>
      </c>
      <c r="Y2743" s="2">
        <f t="shared" si="1454"/>
        <v>0</v>
      </c>
      <c r="Z2743" s="67">
        <f t="shared" si="1441"/>
        <v>0</v>
      </c>
      <c r="AA2743" s="2">
        <f t="shared" si="1450"/>
        <v>0</v>
      </c>
      <c r="AB2743" s="26">
        <f t="shared" si="1448"/>
        <v>6.7299999999999999E-2</v>
      </c>
      <c r="AC2743" s="27">
        <f t="shared" si="1430"/>
        <v>3</v>
      </c>
      <c r="AD2743" s="27">
        <v>252</v>
      </c>
      <c r="AE2743" s="10">
        <f t="shared" si="1459"/>
        <v>1.0007756830000001</v>
      </c>
      <c r="AF2743" s="2">
        <f t="shared" si="1451"/>
        <v>124.37129444999999</v>
      </c>
      <c r="AG2743" s="2">
        <f t="shared" si="1442"/>
        <v>125.64747074</v>
      </c>
      <c r="AH2743" s="3" t="str">
        <f t="shared" si="1443"/>
        <v>-</v>
      </c>
      <c r="AI2743" s="4" t="str">
        <f t="shared" si="1460"/>
        <v>A+J=</v>
      </c>
      <c r="AJ2743" s="11">
        <f t="shared" si="1449"/>
        <v>43558</v>
      </c>
      <c r="AK2743" s="11"/>
      <c r="AL2743" s="4"/>
      <c r="AM2743" s="1"/>
      <c r="AN2743" s="11"/>
      <c r="AO2743" s="1"/>
      <c r="AP2743" s="1"/>
      <c r="AQ2743" s="1"/>
      <c r="AR2743" s="1"/>
      <c r="AS2743" s="6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</row>
    <row r="2744" spans="1:55" x14ac:dyDescent="0.2">
      <c r="A2744" s="144">
        <f t="shared" si="1444"/>
        <v>43533</v>
      </c>
      <c r="B2744" s="2">
        <f t="shared" si="1431"/>
        <v>162180.39811816151</v>
      </c>
      <c r="C2744" s="2">
        <f t="shared" si="1445"/>
        <v>105817.60302841</v>
      </c>
      <c r="D2744" s="68">
        <f>SUM(Y2744:Y$2921)</f>
        <v>19811.391702180001</v>
      </c>
      <c r="E2744" s="68">
        <f t="shared" si="1432"/>
        <v>86006.211326229997</v>
      </c>
      <c r="F2744" s="72">
        <f t="shared" si="1455"/>
        <v>5116.93</v>
      </c>
      <c r="G2744" s="3">
        <f>IF(N2744=1,VLOOKUP(A2743,[1]Plan1!$BG$69:$BI$188,3),G2743)</f>
        <v>5138.93</v>
      </c>
      <c r="H2744" s="11">
        <f t="shared" si="1456"/>
        <v>43467</v>
      </c>
      <c r="I2744" s="11">
        <f t="shared" si="1457"/>
        <v>43498</v>
      </c>
      <c r="J2744" s="26">
        <f t="shared" si="1433"/>
        <v>4.2994529923214841E-3</v>
      </c>
      <c r="K2744" s="11">
        <f t="shared" si="1446"/>
        <v>43556</v>
      </c>
      <c r="L2744" s="11">
        <f t="shared" si="1434"/>
        <v>43556</v>
      </c>
      <c r="M2744" s="1">
        <f t="shared" si="1447"/>
        <v>19</v>
      </c>
      <c r="N2744" s="1">
        <f t="shared" si="1452"/>
        <v>4</v>
      </c>
      <c r="O2744" s="2">
        <f t="shared" si="1435"/>
        <v>1.0009036099999999</v>
      </c>
      <c r="P2744" s="10">
        <f t="shared" si="1462"/>
        <v>1.00319961</v>
      </c>
      <c r="Q2744" s="10">
        <f t="shared" si="1458"/>
        <v>1.5333180852601289</v>
      </c>
      <c r="R2744" s="2">
        <f t="shared" si="1461"/>
        <v>1.5347036000000001</v>
      </c>
      <c r="S2744" s="2">
        <f t="shared" si="1453"/>
        <v>1.5152279099999999</v>
      </c>
      <c r="T2744" s="2">
        <f t="shared" si="1436"/>
        <v>160337.78547793999</v>
      </c>
      <c r="U2744" s="2">
        <f t="shared" si="1437"/>
        <v>10207.381940905541</v>
      </c>
      <c r="V2744" s="2">
        <f t="shared" si="1438"/>
        <v>45987.830818495961</v>
      </c>
      <c r="W2744" s="2">
        <f t="shared" si="1439"/>
        <v>162012.8157878115</v>
      </c>
      <c r="X2744" s="27">
        <f t="shared" si="1440"/>
        <v>0</v>
      </c>
      <c r="Y2744" s="2">
        <f t="shared" si="1454"/>
        <v>0</v>
      </c>
      <c r="Z2744" s="67">
        <f t="shared" si="1441"/>
        <v>0</v>
      </c>
      <c r="AA2744" s="2">
        <f t="shared" si="1450"/>
        <v>0</v>
      </c>
      <c r="AB2744" s="26">
        <f t="shared" si="1448"/>
        <v>6.7299999999999999E-2</v>
      </c>
      <c r="AC2744" s="27">
        <f t="shared" si="1430"/>
        <v>4</v>
      </c>
      <c r="AD2744" s="27">
        <v>252</v>
      </c>
      <c r="AE2744" s="10">
        <f t="shared" si="1459"/>
        <v>1.0010343770000001</v>
      </c>
      <c r="AF2744" s="2">
        <f t="shared" si="1451"/>
        <v>165.84971752000001</v>
      </c>
      <c r="AG2744" s="2">
        <f t="shared" si="1442"/>
        <v>167.58233035000001</v>
      </c>
      <c r="AH2744" s="3" t="str">
        <f t="shared" si="1443"/>
        <v>-</v>
      </c>
      <c r="AI2744" s="4" t="str">
        <f t="shared" si="1460"/>
        <v>A+J=</v>
      </c>
      <c r="AJ2744" s="11">
        <f t="shared" si="1449"/>
        <v>43558</v>
      </c>
      <c r="AK2744" s="11"/>
      <c r="AL2744" s="4"/>
      <c r="AM2744" s="1"/>
      <c r="AN2744" s="11"/>
      <c r="AO2744" s="1"/>
      <c r="AP2744" s="1"/>
      <c r="AQ2744" s="1"/>
      <c r="AR2744" s="1"/>
      <c r="AS2744" s="6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</row>
    <row r="2745" spans="1:55" x14ac:dyDescent="0.2">
      <c r="A2745" s="144">
        <f t="shared" si="1444"/>
        <v>43534</v>
      </c>
      <c r="B2745" s="2">
        <f t="shared" si="1431"/>
        <v>162180.39811816151</v>
      </c>
      <c r="C2745" s="2">
        <f t="shared" si="1445"/>
        <v>105817.60302841</v>
      </c>
      <c r="D2745" s="68">
        <f>SUM(Y2745:Y$2921)</f>
        <v>19811.391702180001</v>
      </c>
      <c r="E2745" s="68">
        <f t="shared" si="1432"/>
        <v>86006.211326229997</v>
      </c>
      <c r="F2745" s="72">
        <f t="shared" si="1455"/>
        <v>5116.93</v>
      </c>
      <c r="G2745" s="3">
        <f>IF(N2745=1,VLOOKUP(A2744,[1]Plan1!$BG$69:$BI$188,3),G2744)</f>
        <v>5138.93</v>
      </c>
      <c r="H2745" s="11">
        <f t="shared" si="1456"/>
        <v>43467</v>
      </c>
      <c r="I2745" s="11">
        <f t="shared" si="1457"/>
        <v>43498</v>
      </c>
      <c r="J2745" s="26">
        <f t="shared" si="1433"/>
        <v>4.2994529923214841E-3</v>
      </c>
      <c r="K2745" s="11">
        <f t="shared" si="1446"/>
        <v>43556</v>
      </c>
      <c r="L2745" s="11">
        <f t="shared" si="1434"/>
        <v>43556</v>
      </c>
      <c r="M2745" s="1">
        <f t="shared" si="1447"/>
        <v>19</v>
      </c>
      <c r="N2745" s="1">
        <f t="shared" si="1452"/>
        <v>4</v>
      </c>
      <c r="O2745" s="2">
        <f t="shared" si="1435"/>
        <v>1.0009036099999999</v>
      </c>
      <c r="P2745" s="10">
        <f t="shared" si="1462"/>
        <v>1.00319961</v>
      </c>
      <c r="Q2745" s="10">
        <f t="shared" si="1458"/>
        <v>1.5333180852601289</v>
      </c>
      <c r="R2745" s="2">
        <f t="shared" si="1461"/>
        <v>1.5347036000000001</v>
      </c>
      <c r="S2745" s="2">
        <f t="shared" si="1453"/>
        <v>1.5152279099999999</v>
      </c>
      <c r="T2745" s="2">
        <f t="shared" si="1436"/>
        <v>160337.78547793999</v>
      </c>
      <c r="U2745" s="2">
        <f t="shared" si="1437"/>
        <v>10207.381940905541</v>
      </c>
      <c r="V2745" s="2">
        <f t="shared" si="1438"/>
        <v>45987.830818495961</v>
      </c>
      <c r="W2745" s="2">
        <f t="shared" si="1439"/>
        <v>162012.8157878115</v>
      </c>
      <c r="X2745" s="27">
        <f t="shared" si="1440"/>
        <v>0</v>
      </c>
      <c r="Y2745" s="2">
        <f t="shared" si="1454"/>
        <v>0</v>
      </c>
      <c r="Z2745" s="67">
        <f t="shared" si="1441"/>
        <v>0</v>
      </c>
      <c r="AA2745" s="2">
        <f t="shared" si="1450"/>
        <v>0</v>
      </c>
      <c r="AB2745" s="26">
        <f t="shared" si="1448"/>
        <v>6.7299999999999999E-2</v>
      </c>
      <c r="AC2745" s="27">
        <f t="shared" si="1430"/>
        <v>4</v>
      </c>
      <c r="AD2745" s="27">
        <v>252</v>
      </c>
      <c r="AE2745" s="10">
        <f t="shared" si="1459"/>
        <v>1.0010343770000001</v>
      </c>
      <c r="AF2745" s="2">
        <f t="shared" si="1451"/>
        <v>165.84971752000001</v>
      </c>
      <c r="AG2745" s="2">
        <f t="shared" si="1442"/>
        <v>167.58233035000001</v>
      </c>
      <c r="AH2745" s="3" t="str">
        <f t="shared" si="1443"/>
        <v>-</v>
      </c>
      <c r="AI2745" s="4" t="str">
        <f t="shared" si="1460"/>
        <v>A+J=</v>
      </c>
      <c r="AJ2745" s="11">
        <f t="shared" si="1449"/>
        <v>43558</v>
      </c>
      <c r="AK2745" s="11"/>
      <c r="AL2745" s="4"/>
      <c r="AM2745" s="1"/>
      <c r="AN2745" s="11"/>
      <c r="AO2745" s="1"/>
      <c r="AP2745" s="1"/>
      <c r="AQ2745" s="1"/>
      <c r="AR2745" s="1"/>
      <c r="AS2745" s="6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</row>
    <row r="2746" spans="1:55" x14ac:dyDescent="0.2">
      <c r="A2746" s="144">
        <f t="shared" si="1444"/>
        <v>43535</v>
      </c>
      <c r="B2746" s="2">
        <f t="shared" si="1431"/>
        <v>162180.39811816151</v>
      </c>
      <c r="C2746" s="2">
        <f t="shared" si="1445"/>
        <v>105817.60302841</v>
      </c>
      <c r="D2746" s="68">
        <f>SUM(Y2746:Y$2921)</f>
        <v>19811.391702180001</v>
      </c>
      <c r="E2746" s="68">
        <f t="shared" si="1432"/>
        <v>86006.211326229997</v>
      </c>
      <c r="F2746" s="72">
        <f t="shared" si="1455"/>
        <v>5116.93</v>
      </c>
      <c r="G2746" s="3">
        <f>IF(N2746=1,VLOOKUP(A2745,[1]Plan1!$BG$69:$BI$188,3),G2745)</f>
        <v>5138.93</v>
      </c>
      <c r="H2746" s="11">
        <f t="shared" si="1456"/>
        <v>43467</v>
      </c>
      <c r="I2746" s="11">
        <f t="shared" si="1457"/>
        <v>43498</v>
      </c>
      <c r="J2746" s="26">
        <f t="shared" si="1433"/>
        <v>4.2994529923214841E-3</v>
      </c>
      <c r="K2746" s="11">
        <f t="shared" si="1446"/>
        <v>43556</v>
      </c>
      <c r="L2746" s="11">
        <f t="shared" si="1434"/>
        <v>43556</v>
      </c>
      <c r="M2746" s="1">
        <f t="shared" si="1447"/>
        <v>19</v>
      </c>
      <c r="N2746" s="1">
        <f t="shared" si="1452"/>
        <v>4</v>
      </c>
      <c r="O2746" s="2">
        <f t="shared" si="1435"/>
        <v>1.0009036099999999</v>
      </c>
      <c r="P2746" s="10">
        <f t="shared" si="1462"/>
        <v>1.00319961</v>
      </c>
      <c r="Q2746" s="10">
        <f t="shared" si="1458"/>
        <v>1.5333180852601289</v>
      </c>
      <c r="R2746" s="2">
        <f t="shared" si="1461"/>
        <v>1.5347036000000001</v>
      </c>
      <c r="S2746" s="2">
        <f t="shared" si="1453"/>
        <v>1.5152279099999999</v>
      </c>
      <c r="T2746" s="2">
        <f t="shared" si="1436"/>
        <v>160337.78547793999</v>
      </c>
      <c r="U2746" s="2">
        <f t="shared" si="1437"/>
        <v>10207.381940905541</v>
      </c>
      <c r="V2746" s="2">
        <f t="shared" si="1438"/>
        <v>45987.830818495961</v>
      </c>
      <c r="W2746" s="2">
        <f t="shared" si="1439"/>
        <v>162012.8157878115</v>
      </c>
      <c r="X2746" s="27">
        <f t="shared" si="1440"/>
        <v>0</v>
      </c>
      <c r="Y2746" s="2">
        <f t="shared" si="1454"/>
        <v>0</v>
      </c>
      <c r="Z2746" s="67">
        <f t="shared" si="1441"/>
        <v>0</v>
      </c>
      <c r="AA2746" s="2">
        <f t="shared" si="1450"/>
        <v>0</v>
      </c>
      <c r="AB2746" s="26">
        <f t="shared" si="1448"/>
        <v>6.7299999999999999E-2</v>
      </c>
      <c r="AC2746" s="27">
        <f t="shared" si="1430"/>
        <v>4</v>
      </c>
      <c r="AD2746" s="27">
        <v>252</v>
      </c>
      <c r="AE2746" s="10">
        <f t="shared" si="1459"/>
        <v>1.0010343770000001</v>
      </c>
      <c r="AF2746" s="2">
        <f t="shared" si="1451"/>
        <v>165.84971752000001</v>
      </c>
      <c r="AG2746" s="2">
        <f t="shared" si="1442"/>
        <v>167.58233035000001</v>
      </c>
      <c r="AH2746" s="3" t="str">
        <f t="shared" si="1443"/>
        <v>-</v>
      </c>
      <c r="AI2746" s="4" t="str">
        <f t="shared" si="1460"/>
        <v>A+J=</v>
      </c>
      <c r="AJ2746" s="11">
        <f t="shared" si="1449"/>
        <v>43558</v>
      </c>
      <c r="AK2746" s="11"/>
      <c r="AL2746" s="4"/>
      <c r="AM2746" s="1"/>
      <c r="AN2746" s="11"/>
      <c r="AO2746" s="1"/>
      <c r="AP2746" s="1"/>
      <c r="AQ2746" s="1"/>
      <c r="AR2746" s="1"/>
      <c r="AS2746" s="6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</row>
    <row r="2747" spans="1:55" x14ac:dyDescent="0.2">
      <c r="A2747" s="144">
        <f t="shared" si="1444"/>
        <v>43536</v>
      </c>
      <c r="B2747" s="2">
        <f t="shared" si="1431"/>
        <v>162252.16745705291</v>
      </c>
      <c r="C2747" s="2">
        <f t="shared" si="1445"/>
        <v>105817.60302841</v>
      </c>
      <c r="D2747" s="68">
        <f>SUM(Y2747:Y$2921)</f>
        <v>19811.391702180001</v>
      </c>
      <c r="E2747" s="68">
        <f t="shared" si="1432"/>
        <v>86006.211326229997</v>
      </c>
      <c r="F2747" s="72">
        <f t="shared" si="1455"/>
        <v>5116.93</v>
      </c>
      <c r="G2747" s="3">
        <f>IF(N2747=1,VLOOKUP(A2746,[1]Plan1!$BG$69:$BI$188,3),G2746)</f>
        <v>5138.93</v>
      </c>
      <c r="H2747" s="11">
        <f t="shared" si="1456"/>
        <v>43467</v>
      </c>
      <c r="I2747" s="11">
        <f t="shared" si="1457"/>
        <v>43498</v>
      </c>
      <c r="J2747" s="26">
        <f t="shared" si="1433"/>
        <v>4.2994529923214841E-3</v>
      </c>
      <c r="K2747" s="11">
        <f t="shared" si="1446"/>
        <v>43556</v>
      </c>
      <c r="L2747" s="11">
        <f t="shared" si="1434"/>
        <v>43556</v>
      </c>
      <c r="M2747" s="1">
        <f t="shared" si="1447"/>
        <v>19</v>
      </c>
      <c r="N2747" s="1">
        <f t="shared" si="1452"/>
        <v>5</v>
      </c>
      <c r="O2747" s="2">
        <f t="shared" si="1435"/>
        <v>1.00112964</v>
      </c>
      <c r="P2747" s="10">
        <f t="shared" si="1462"/>
        <v>1.00319961</v>
      </c>
      <c r="Q2747" s="10">
        <f t="shared" si="1458"/>
        <v>1.5333180852601289</v>
      </c>
      <c r="R2747" s="2">
        <f t="shared" si="1461"/>
        <v>1.53505018</v>
      </c>
      <c r="S2747" s="2">
        <f t="shared" si="1453"/>
        <v>1.5152279099999999</v>
      </c>
      <c r="T2747" s="2">
        <f t="shared" si="1436"/>
        <v>160337.78547793999</v>
      </c>
      <c r="U2747" s="2">
        <f t="shared" si="1437"/>
        <v>10207.381940905541</v>
      </c>
      <c r="V2747" s="2">
        <f t="shared" si="1438"/>
        <v>46017.638851217402</v>
      </c>
      <c r="W2747" s="2">
        <f t="shared" si="1439"/>
        <v>162042.62382053293</v>
      </c>
      <c r="X2747" s="27">
        <f t="shared" si="1440"/>
        <v>0</v>
      </c>
      <c r="Y2747" s="2">
        <f t="shared" si="1454"/>
        <v>0</v>
      </c>
      <c r="Z2747" s="67">
        <f t="shared" si="1441"/>
        <v>0</v>
      </c>
      <c r="AA2747" s="2">
        <f t="shared" si="1450"/>
        <v>0</v>
      </c>
      <c r="AB2747" s="26">
        <f t="shared" si="1448"/>
        <v>6.7299999999999999E-2</v>
      </c>
      <c r="AC2747" s="27">
        <f t="shared" si="1430"/>
        <v>5</v>
      </c>
      <c r="AD2747" s="27">
        <v>252</v>
      </c>
      <c r="AE2747" s="10">
        <f t="shared" si="1459"/>
        <v>1.0012931389999999</v>
      </c>
      <c r="AF2747" s="2">
        <f t="shared" si="1451"/>
        <v>207.33904357</v>
      </c>
      <c r="AG2747" s="2">
        <f t="shared" si="1442"/>
        <v>209.54363652000001</v>
      </c>
      <c r="AH2747" s="3" t="str">
        <f t="shared" si="1443"/>
        <v>-</v>
      </c>
      <c r="AI2747" s="4" t="str">
        <f t="shared" si="1460"/>
        <v>A+J=</v>
      </c>
      <c r="AJ2747" s="11">
        <f t="shared" si="1449"/>
        <v>43558</v>
      </c>
      <c r="AK2747" s="11"/>
      <c r="AL2747" s="4"/>
      <c r="AM2747" s="1"/>
      <c r="AN2747" s="11"/>
      <c r="AO2747" s="1"/>
      <c r="AP2747" s="1"/>
      <c r="AQ2747" s="1"/>
      <c r="AR2747" s="1"/>
      <c r="AS2747" s="6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</row>
    <row r="2748" spans="1:55" x14ac:dyDescent="0.2">
      <c r="A2748" s="144">
        <f t="shared" si="1444"/>
        <v>43537</v>
      </c>
      <c r="B2748" s="2">
        <f t="shared" si="1431"/>
        <v>162323.96894886918</v>
      </c>
      <c r="C2748" s="2">
        <f t="shared" si="1445"/>
        <v>105817.60302841</v>
      </c>
      <c r="D2748" s="68">
        <f>SUM(Y2748:Y$2921)</f>
        <v>19811.391702180001</v>
      </c>
      <c r="E2748" s="68">
        <f t="shared" si="1432"/>
        <v>86006.211326229997</v>
      </c>
      <c r="F2748" s="72">
        <f t="shared" si="1455"/>
        <v>5116.93</v>
      </c>
      <c r="G2748" s="3">
        <f>IF(N2748=1,VLOOKUP(A2747,[1]Plan1!$BG$69:$BI$188,3),G2747)</f>
        <v>5138.93</v>
      </c>
      <c r="H2748" s="11">
        <f t="shared" si="1456"/>
        <v>43467</v>
      </c>
      <c r="I2748" s="11">
        <f t="shared" si="1457"/>
        <v>43498</v>
      </c>
      <c r="J2748" s="26">
        <f t="shared" si="1433"/>
        <v>4.2994529923214841E-3</v>
      </c>
      <c r="K2748" s="11">
        <f t="shared" si="1446"/>
        <v>43556</v>
      </c>
      <c r="L2748" s="11">
        <f t="shared" si="1434"/>
        <v>43556</v>
      </c>
      <c r="M2748" s="1">
        <f t="shared" si="1447"/>
        <v>19</v>
      </c>
      <c r="N2748" s="1">
        <f t="shared" si="1452"/>
        <v>6</v>
      </c>
      <c r="O2748" s="2">
        <f t="shared" si="1435"/>
        <v>1.0013557200000001</v>
      </c>
      <c r="P2748" s="10">
        <f t="shared" si="1462"/>
        <v>1.00319961</v>
      </c>
      <c r="Q2748" s="10">
        <f t="shared" si="1458"/>
        <v>1.5333180852601289</v>
      </c>
      <c r="R2748" s="2">
        <f t="shared" si="1461"/>
        <v>1.53539683</v>
      </c>
      <c r="S2748" s="2">
        <f t="shared" si="1453"/>
        <v>1.5152279099999999</v>
      </c>
      <c r="T2748" s="2">
        <f t="shared" si="1436"/>
        <v>160337.78547793999</v>
      </c>
      <c r="U2748" s="2">
        <f t="shared" si="1437"/>
        <v>10207.381940905541</v>
      </c>
      <c r="V2748" s="2">
        <f t="shared" si="1438"/>
        <v>46047.45290437364</v>
      </c>
      <c r="W2748" s="2">
        <f t="shared" si="1439"/>
        <v>162072.43787368917</v>
      </c>
      <c r="X2748" s="27">
        <f t="shared" si="1440"/>
        <v>0</v>
      </c>
      <c r="Y2748" s="2">
        <f t="shared" si="1454"/>
        <v>0</v>
      </c>
      <c r="Z2748" s="67">
        <f t="shared" si="1441"/>
        <v>0</v>
      </c>
      <c r="AA2748" s="2">
        <f t="shared" si="1450"/>
        <v>0</v>
      </c>
      <c r="AB2748" s="26">
        <f t="shared" si="1448"/>
        <v>6.7299999999999999E-2</v>
      </c>
      <c r="AC2748" s="27">
        <f t="shared" ref="AC2748:AC2811" si="1463">N2748</f>
        <v>6</v>
      </c>
      <c r="AD2748" s="27">
        <v>252</v>
      </c>
      <c r="AE2748" s="10">
        <f t="shared" si="1459"/>
        <v>1.0015519669999999</v>
      </c>
      <c r="AF2748" s="2">
        <f t="shared" si="1451"/>
        <v>248.83895190999999</v>
      </c>
      <c r="AG2748" s="2">
        <f t="shared" si="1442"/>
        <v>251.53107517999999</v>
      </c>
      <c r="AH2748" s="3" t="str">
        <f t="shared" si="1443"/>
        <v>-</v>
      </c>
      <c r="AI2748" s="4" t="str">
        <f t="shared" si="1460"/>
        <v>A+J=</v>
      </c>
      <c r="AJ2748" s="11">
        <f t="shared" si="1449"/>
        <v>43558</v>
      </c>
      <c r="AK2748" s="11"/>
      <c r="AL2748" s="4"/>
      <c r="AM2748" s="1"/>
      <c r="AN2748" s="11"/>
      <c r="AO2748" s="1"/>
      <c r="AP2748" s="1"/>
      <c r="AQ2748" s="1"/>
      <c r="AR2748" s="1"/>
      <c r="AS2748" s="6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</row>
    <row r="2749" spans="1:55" x14ac:dyDescent="0.2">
      <c r="A2749" s="144">
        <f t="shared" si="1444"/>
        <v>43538</v>
      </c>
      <c r="B2749" s="2">
        <f t="shared" si="1431"/>
        <v>162395.80448954442</v>
      </c>
      <c r="C2749" s="2">
        <f t="shared" si="1445"/>
        <v>105817.60302841</v>
      </c>
      <c r="D2749" s="68">
        <f>SUM(Y2749:Y$2921)</f>
        <v>19811.391702180001</v>
      </c>
      <c r="E2749" s="68">
        <f t="shared" si="1432"/>
        <v>86006.211326229997</v>
      </c>
      <c r="F2749" s="72">
        <f t="shared" si="1455"/>
        <v>5116.93</v>
      </c>
      <c r="G2749" s="3">
        <f>IF(N2749=1,VLOOKUP(A2748,[1]Plan1!$BG$69:$BI$188,3),G2748)</f>
        <v>5138.93</v>
      </c>
      <c r="H2749" s="11">
        <f t="shared" si="1456"/>
        <v>43467</v>
      </c>
      <c r="I2749" s="11">
        <f t="shared" si="1457"/>
        <v>43498</v>
      </c>
      <c r="J2749" s="26">
        <f t="shared" si="1433"/>
        <v>4.2994529923214841E-3</v>
      </c>
      <c r="K2749" s="11">
        <f t="shared" si="1446"/>
        <v>43556</v>
      </c>
      <c r="L2749" s="11">
        <f t="shared" si="1434"/>
        <v>43556</v>
      </c>
      <c r="M2749" s="1">
        <f t="shared" si="1447"/>
        <v>19</v>
      </c>
      <c r="N2749" s="1">
        <f t="shared" si="1452"/>
        <v>7</v>
      </c>
      <c r="O2749" s="2">
        <f t="shared" si="1435"/>
        <v>1.0015818599999999</v>
      </c>
      <c r="P2749" s="10">
        <f t="shared" si="1462"/>
        <v>1.00319961</v>
      </c>
      <c r="Q2749" s="10">
        <f t="shared" si="1458"/>
        <v>1.5333180852601289</v>
      </c>
      <c r="R2749" s="2">
        <f t="shared" si="1461"/>
        <v>1.5357435699999999</v>
      </c>
      <c r="S2749" s="2">
        <f t="shared" si="1453"/>
        <v>1.5152279099999999</v>
      </c>
      <c r="T2749" s="2">
        <f t="shared" si="1436"/>
        <v>160337.78547793999</v>
      </c>
      <c r="U2749" s="2">
        <f t="shared" si="1437"/>
        <v>10207.381940905541</v>
      </c>
      <c r="V2749" s="2">
        <f t="shared" si="1438"/>
        <v>46077.274698088891</v>
      </c>
      <c r="W2749" s="2">
        <f t="shared" si="1439"/>
        <v>162102.25966740443</v>
      </c>
      <c r="X2749" s="27">
        <f t="shared" si="1440"/>
        <v>0</v>
      </c>
      <c r="Y2749" s="2">
        <f t="shared" si="1454"/>
        <v>0</v>
      </c>
      <c r="Z2749" s="67">
        <f t="shared" si="1441"/>
        <v>0</v>
      </c>
      <c r="AA2749" s="2">
        <f t="shared" si="1450"/>
        <v>0</v>
      </c>
      <c r="AB2749" s="26">
        <f t="shared" si="1448"/>
        <v>6.7299999999999999E-2</v>
      </c>
      <c r="AC2749" s="27">
        <f t="shared" si="1463"/>
        <v>7</v>
      </c>
      <c r="AD2749" s="27">
        <v>252</v>
      </c>
      <c r="AE2749" s="10">
        <f t="shared" si="1459"/>
        <v>1.0018108619999999</v>
      </c>
      <c r="AF2749" s="2">
        <f t="shared" si="1451"/>
        <v>290.34960288000002</v>
      </c>
      <c r="AG2749" s="2">
        <f t="shared" si="1442"/>
        <v>293.54482214000001</v>
      </c>
      <c r="AH2749" s="3" t="str">
        <f t="shared" si="1443"/>
        <v>-</v>
      </c>
      <c r="AI2749" s="4" t="str">
        <f t="shared" si="1460"/>
        <v>A+J=</v>
      </c>
      <c r="AJ2749" s="11">
        <f t="shared" si="1449"/>
        <v>43558</v>
      </c>
      <c r="AK2749" s="11"/>
      <c r="AL2749" s="4"/>
      <c r="AM2749" s="1"/>
      <c r="AN2749" s="11"/>
      <c r="AO2749" s="1"/>
      <c r="AP2749" s="1"/>
      <c r="AQ2749" s="1"/>
      <c r="AR2749" s="1"/>
      <c r="AS2749" s="6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</row>
    <row r="2750" spans="1:55" x14ac:dyDescent="0.2">
      <c r="A2750" s="144">
        <f t="shared" si="1444"/>
        <v>43539</v>
      </c>
      <c r="B2750" s="2">
        <f t="shared" si="1431"/>
        <v>162467.67252952448</v>
      </c>
      <c r="C2750" s="2">
        <f t="shared" si="1445"/>
        <v>105817.60302841</v>
      </c>
      <c r="D2750" s="68">
        <f>SUM(Y2750:Y$2921)</f>
        <v>19811.391702180001</v>
      </c>
      <c r="E2750" s="68">
        <f t="shared" si="1432"/>
        <v>86006.211326229997</v>
      </c>
      <c r="F2750" s="72">
        <f t="shared" si="1455"/>
        <v>5116.93</v>
      </c>
      <c r="G2750" s="3">
        <f>IF(N2750=1,VLOOKUP(A2749,[1]Plan1!$BG$69:$BI$188,3),G2749)</f>
        <v>5138.93</v>
      </c>
      <c r="H2750" s="11">
        <f t="shared" si="1456"/>
        <v>43467</v>
      </c>
      <c r="I2750" s="11">
        <f t="shared" si="1457"/>
        <v>43498</v>
      </c>
      <c r="J2750" s="26">
        <f t="shared" si="1433"/>
        <v>4.2994529923214841E-3</v>
      </c>
      <c r="K2750" s="11">
        <f t="shared" si="1446"/>
        <v>43556</v>
      </c>
      <c r="L2750" s="11">
        <f t="shared" si="1434"/>
        <v>43556</v>
      </c>
      <c r="M2750" s="1">
        <f t="shared" si="1447"/>
        <v>19</v>
      </c>
      <c r="N2750" s="1">
        <f t="shared" si="1452"/>
        <v>8</v>
      </c>
      <c r="O2750" s="2">
        <f t="shared" si="1435"/>
        <v>1.00180804</v>
      </c>
      <c r="P2750" s="10">
        <f t="shared" si="1462"/>
        <v>1.00319961</v>
      </c>
      <c r="Q2750" s="10">
        <f t="shared" si="1458"/>
        <v>1.5333180852601289</v>
      </c>
      <c r="R2750" s="2">
        <f t="shared" si="1461"/>
        <v>1.5360903800000001</v>
      </c>
      <c r="S2750" s="2">
        <f t="shared" si="1453"/>
        <v>1.5152279099999999</v>
      </c>
      <c r="T2750" s="2">
        <f t="shared" si="1436"/>
        <v>160337.78547793999</v>
      </c>
      <c r="U2750" s="2">
        <f t="shared" si="1437"/>
        <v>10207.381940905541</v>
      </c>
      <c r="V2750" s="2">
        <f t="shared" si="1438"/>
        <v>46107.102512238947</v>
      </c>
      <c r="W2750" s="2">
        <f t="shared" si="1439"/>
        <v>162132.08748155448</v>
      </c>
      <c r="X2750" s="27">
        <f t="shared" si="1440"/>
        <v>0</v>
      </c>
      <c r="Y2750" s="2">
        <f t="shared" si="1454"/>
        <v>0</v>
      </c>
      <c r="Z2750" s="67">
        <f t="shared" si="1441"/>
        <v>0</v>
      </c>
      <c r="AA2750" s="2">
        <f t="shared" si="1450"/>
        <v>0</v>
      </c>
      <c r="AB2750" s="26">
        <f t="shared" si="1448"/>
        <v>6.7299999999999999E-2</v>
      </c>
      <c r="AC2750" s="27">
        <f t="shared" si="1463"/>
        <v>8</v>
      </c>
      <c r="AD2750" s="27">
        <v>252</v>
      </c>
      <c r="AE2750" s="10">
        <f t="shared" si="1459"/>
        <v>1.002069825</v>
      </c>
      <c r="AF2750" s="2">
        <f t="shared" si="1451"/>
        <v>331.87115682000001</v>
      </c>
      <c r="AG2750" s="2">
        <f t="shared" si="1442"/>
        <v>335.58504797000001</v>
      </c>
      <c r="AH2750" s="3" t="str">
        <f t="shared" si="1443"/>
        <v>-</v>
      </c>
      <c r="AI2750" s="4" t="str">
        <f t="shared" si="1460"/>
        <v>A+J=</v>
      </c>
      <c r="AJ2750" s="11">
        <f t="shared" si="1449"/>
        <v>43558</v>
      </c>
      <c r="AK2750" s="11"/>
      <c r="AL2750" s="4"/>
      <c r="AM2750" s="1"/>
      <c r="AN2750" s="11"/>
      <c r="AO2750" s="1"/>
      <c r="AP2750" s="1"/>
      <c r="AQ2750" s="1"/>
      <c r="AR2750" s="1"/>
      <c r="AS2750" s="6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</row>
    <row r="2751" spans="1:55" x14ac:dyDescent="0.2">
      <c r="A2751" s="144">
        <f t="shared" si="1444"/>
        <v>43540</v>
      </c>
      <c r="B2751" s="2">
        <f t="shared" si="1431"/>
        <v>162539.57447937355</v>
      </c>
      <c r="C2751" s="2">
        <f t="shared" si="1445"/>
        <v>105817.60302841</v>
      </c>
      <c r="D2751" s="68">
        <f>SUM(Y2751:Y$2921)</f>
        <v>19811.391702180001</v>
      </c>
      <c r="E2751" s="68">
        <f t="shared" si="1432"/>
        <v>86006.211326229997</v>
      </c>
      <c r="F2751" s="72">
        <f t="shared" si="1455"/>
        <v>5116.93</v>
      </c>
      <c r="G2751" s="3">
        <f>IF(N2751=1,VLOOKUP(A2750,[1]Plan1!$BG$69:$BI$188,3),G2750)</f>
        <v>5138.93</v>
      </c>
      <c r="H2751" s="11">
        <f t="shared" si="1456"/>
        <v>43467</v>
      </c>
      <c r="I2751" s="11">
        <f t="shared" si="1457"/>
        <v>43498</v>
      </c>
      <c r="J2751" s="26">
        <f t="shared" si="1433"/>
        <v>4.2994529923214841E-3</v>
      </c>
      <c r="K2751" s="11">
        <f t="shared" si="1446"/>
        <v>43556</v>
      </c>
      <c r="L2751" s="11">
        <f t="shared" si="1434"/>
        <v>43556</v>
      </c>
      <c r="M2751" s="1">
        <f t="shared" si="1447"/>
        <v>19</v>
      </c>
      <c r="N2751" s="1">
        <f t="shared" si="1452"/>
        <v>9</v>
      </c>
      <c r="O2751" s="2">
        <f t="shared" si="1435"/>
        <v>1.0020342799999999</v>
      </c>
      <c r="P2751" s="10">
        <f t="shared" si="1462"/>
        <v>1.00319961</v>
      </c>
      <c r="Q2751" s="10">
        <f t="shared" si="1458"/>
        <v>1.5333180852601289</v>
      </c>
      <c r="R2751" s="2">
        <f t="shared" si="1461"/>
        <v>1.5364372799999999</v>
      </c>
      <c r="S2751" s="2">
        <f t="shared" si="1453"/>
        <v>1.5152279099999999</v>
      </c>
      <c r="T2751" s="2">
        <f t="shared" si="1436"/>
        <v>160337.78547793999</v>
      </c>
      <c r="U2751" s="2">
        <f t="shared" si="1437"/>
        <v>10207.381940905541</v>
      </c>
      <c r="V2751" s="2">
        <f t="shared" si="1438"/>
        <v>46136.938066948002</v>
      </c>
      <c r="W2751" s="2">
        <f t="shared" si="1439"/>
        <v>162161.92303626356</v>
      </c>
      <c r="X2751" s="27">
        <f t="shared" si="1440"/>
        <v>0</v>
      </c>
      <c r="Y2751" s="2">
        <f t="shared" si="1454"/>
        <v>0</v>
      </c>
      <c r="Z2751" s="67">
        <f t="shared" si="1441"/>
        <v>0</v>
      </c>
      <c r="AA2751" s="2">
        <f t="shared" si="1450"/>
        <v>0</v>
      </c>
      <c r="AB2751" s="26">
        <f t="shared" si="1448"/>
        <v>6.7299999999999999E-2</v>
      </c>
      <c r="AC2751" s="27">
        <f t="shared" si="1463"/>
        <v>9</v>
      </c>
      <c r="AD2751" s="27">
        <v>252</v>
      </c>
      <c r="AE2751" s="10">
        <f t="shared" si="1459"/>
        <v>1.0023288539999999</v>
      </c>
      <c r="AF2751" s="2">
        <f t="shared" si="1451"/>
        <v>373.40329306000001</v>
      </c>
      <c r="AG2751" s="2">
        <f t="shared" si="1442"/>
        <v>377.65144311</v>
      </c>
      <c r="AH2751" s="3" t="str">
        <f t="shared" si="1443"/>
        <v>-</v>
      </c>
      <c r="AI2751" s="4" t="str">
        <f t="shared" si="1460"/>
        <v>A+J=</v>
      </c>
      <c r="AJ2751" s="11">
        <f t="shared" si="1449"/>
        <v>43558</v>
      </c>
      <c r="AK2751" s="11"/>
      <c r="AL2751" s="4"/>
      <c r="AM2751" s="1"/>
      <c r="AN2751" s="11"/>
      <c r="AO2751" s="1"/>
      <c r="AP2751" s="1"/>
      <c r="AQ2751" s="1"/>
      <c r="AR2751" s="1"/>
      <c r="AS2751" s="6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</row>
    <row r="2752" spans="1:55" x14ac:dyDescent="0.2">
      <c r="A2752" s="144">
        <f t="shared" si="1444"/>
        <v>43541</v>
      </c>
      <c r="B2752" s="2">
        <f t="shared" si="1431"/>
        <v>162539.57447937355</v>
      </c>
      <c r="C2752" s="2">
        <f t="shared" si="1445"/>
        <v>105817.60302841</v>
      </c>
      <c r="D2752" s="68">
        <f>SUM(Y2752:Y$2921)</f>
        <v>19811.391702180001</v>
      </c>
      <c r="E2752" s="68">
        <f t="shared" si="1432"/>
        <v>86006.211326229997</v>
      </c>
      <c r="F2752" s="72">
        <f t="shared" si="1455"/>
        <v>5116.93</v>
      </c>
      <c r="G2752" s="3">
        <f>IF(N2752=1,VLOOKUP(A2751,[1]Plan1!$BG$69:$BI$188,3),G2751)</f>
        <v>5138.93</v>
      </c>
      <c r="H2752" s="11">
        <f t="shared" si="1456"/>
        <v>43467</v>
      </c>
      <c r="I2752" s="11">
        <f t="shared" si="1457"/>
        <v>43498</v>
      </c>
      <c r="J2752" s="26">
        <f t="shared" si="1433"/>
        <v>4.2994529923214841E-3</v>
      </c>
      <c r="K2752" s="11">
        <f t="shared" si="1446"/>
        <v>43556</v>
      </c>
      <c r="L2752" s="11">
        <f t="shared" si="1434"/>
        <v>43556</v>
      </c>
      <c r="M2752" s="1">
        <f t="shared" si="1447"/>
        <v>19</v>
      </c>
      <c r="N2752" s="1">
        <f t="shared" si="1452"/>
        <v>9</v>
      </c>
      <c r="O2752" s="2">
        <f t="shared" si="1435"/>
        <v>1.0020342799999999</v>
      </c>
      <c r="P2752" s="10">
        <f t="shared" si="1462"/>
        <v>1.00319961</v>
      </c>
      <c r="Q2752" s="10">
        <f t="shared" si="1458"/>
        <v>1.5333180852601289</v>
      </c>
      <c r="R2752" s="2">
        <f t="shared" si="1461"/>
        <v>1.5364372799999999</v>
      </c>
      <c r="S2752" s="2">
        <f t="shared" si="1453"/>
        <v>1.5152279099999999</v>
      </c>
      <c r="T2752" s="2">
        <f t="shared" si="1436"/>
        <v>160337.78547793999</v>
      </c>
      <c r="U2752" s="2">
        <f t="shared" si="1437"/>
        <v>10207.381940905541</v>
      </c>
      <c r="V2752" s="2">
        <f t="shared" si="1438"/>
        <v>46136.938066948002</v>
      </c>
      <c r="W2752" s="2">
        <f t="shared" si="1439"/>
        <v>162161.92303626356</v>
      </c>
      <c r="X2752" s="27">
        <f t="shared" si="1440"/>
        <v>0</v>
      </c>
      <c r="Y2752" s="2">
        <f t="shared" si="1454"/>
        <v>0</v>
      </c>
      <c r="Z2752" s="67">
        <f t="shared" si="1441"/>
        <v>0</v>
      </c>
      <c r="AA2752" s="2">
        <f t="shared" si="1450"/>
        <v>0</v>
      </c>
      <c r="AB2752" s="26">
        <f t="shared" si="1448"/>
        <v>6.7299999999999999E-2</v>
      </c>
      <c r="AC2752" s="27">
        <f t="shared" si="1463"/>
        <v>9</v>
      </c>
      <c r="AD2752" s="27">
        <v>252</v>
      </c>
      <c r="AE2752" s="10">
        <f t="shared" si="1459"/>
        <v>1.0023288539999999</v>
      </c>
      <c r="AF2752" s="2">
        <f t="shared" si="1451"/>
        <v>373.40329306000001</v>
      </c>
      <c r="AG2752" s="2">
        <f t="shared" si="1442"/>
        <v>377.65144311</v>
      </c>
      <c r="AH2752" s="3" t="str">
        <f t="shared" si="1443"/>
        <v>-</v>
      </c>
      <c r="AI2752" s="4" t="str">
        <f t="shared" si="1460"/>
        <v>A+J=</v>
      </c>
      <c r="AJ2752" s="11">
        <f t="shared" si="1449"/>
        <v>43558</v>
      </c>
      <c r="AK2752" s="11"/>
      <c r="AL2752" s="4"/>
      <c r="AM2752" s="1"/>
      <c r="AN2752" s="11"/>
      <c r="AO2752" s="1"/>
      <c r="AP2752" s="1"/>
      <c r="AQ2752" s="1"/>
      <c r="AR2752" s="1"/>
      <c r="AS2752" s="6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</row>
    <row r="2753" spans="1:55" x14ac:dyDescent="0.2">
      <c r="A2753" s="144">
        <f t="shared" si="1444"/>
        <v>43542</v>
      </c>
      <c r="B2753" s="2">
        <f t="shared" si="1431"/>
        <v>162539.57447937355</v>
      </c>
      <c r="C2753" s="2">
        <f t="shared" si="1445"/>
        <v>105817.60302841</v>
      </c>
      <c r="D2753" s="68">
        <f>SUM(Y2753:Y$2921)</f>
        <v>19811.391702180001</v>
      </c>
      <c r="E2753" s="68">
        <f t="shared" si="1432"/>
        <v>86006.211326229997</v>
      </c>
      <c r="F2753" s="72">
        <f t="shared" si="1455"/>
        <v>5116.93</v>
      </c>
      <c r="G2753" s="3">
        <f>IF(N2753=1,VLOOKUP(A2752,[1]Plan1!$BG$69:$BI$188,3),G2752)</f>
        <v>5138.93</v>
      </c>
      <c r="H2753" s="11">
        <f t="shared" si="1456"/>
        <v>43467</v>
      </c>
      <c r="I2753" s="11">
        <f t="shared" si="1457"/>
        <v>43498</v>
      </c>
      <c r="J2753" s="26">
        <f t="shared" si="1433"/>
        <v>4.2994529923214841E-3</v>
      </c>
      <c r="K2753" s="11">
        <f t="shared" si="1446"/>
        <v>43556</v>
      </c>
      <c r="L2753" s="11">
        <f t="shared" si="1434"/>
        <v>43556</v>
      </c>
      <c r="M2753" s="1">
        <f t="shared" si="1447"/>
        <v>19</v>
      </c>
      <c r="N2753" s="1">
        <f t="shared" si="1452"/>
        <v>9</v>
      </c>
      <c r="O2753" s="2">
        <f t="shared" si="1435"/>
        <v>1.0020342799999999</v>
      </c>
      <c r="P2753" s="10">
        <f t="shared" si="1462"/>
        <v>1.00319961</v>
      </c>
      <c r="Q2753" s="10">
        <f t="shared" si="1458"/>
        <v>1.5333180852601289</v>
      </c>
      <c r="R2753" s="2">
        <f t="shared" si="1461"/>
        <v>1.5364372799999999</v>
      </c>
      <c r="S2753" s="2">
        <f t="shared" si="1453"/>
        <v>1.5152279099999999</v>
      </c>
      <c r="T2753" s="2">
        <f t="shared" si="1436"/>
        <v>160337.78547793999</v>
      </c>
      <c r="U2753" s="2">
        <f t="shared" si="1437"/>
        <v>10207.381940905541</v>
      </c>
      <c r="V2753" s="2">
        <f t="shared" si="1438"/>
        <v>46136.938066948002</v>
      </c>
      <c r="W2753" s="2">
        <f t="shared" si="1439"/>
        <v>162161.92303626356</v>
      </c>
      <c r="X2753" s="27">
        <f t="shared" si="1440"/>
        <v>0</v>
      </c>
      <c r="Y2753" s="2">
        <f t="shared" si="1454"/>
        <v>0</v>
      </c>
      <c r="Z2753" s="67">
        <f t="shared" si="1441"/>
        <v>0</v>
      </c>
      <c r="AA2753" s="2">
        <f t="shared" si="1450"/>
        <v>0</v>
      </c>
      <c r="AB2753" s="26">
        <f t="shared" si="1448"/>
        <v>6.7299999999999999E-2</v>
      </c>
      <c r="AC2753" s="27">
        <f t="shared" si="1463"/>
        <v>9</v>
      </c>
      <c r="AD2753" s="27">
        <v>252</v>
      </c>
      <c r="AE2753" s="10">
        <f t="shared" si="1459"/>
        <v>1.0023288539999999</v>
      </c>
      <c r="AF2753" s="2">
        <f t="shared" si="1451"/>
        <v>373.40329306000001</v>
      </c>
      <c r="AG2753" s="2">
        <f t="shared" si="1442"/>
        <v>377.65144311</v>
      </c>
      <c r="AH2753" s="3" t="str">
        <f t="shared" si="1443"/>
        <v>-</v>
      </c>
      <c r="AI2753" s="4" t="str">
        <f t="shared" si="1460"/>
        <v>A+J=</v>
      </c>
      <c r="AJ2753" s="11">
        <f t="shared" si="1449"/>
        <v>43558</v>
      </c>
      <c r="AK2753" s="11"/>
      <c r="AL2753" s="4"/>
      <c r="AM2753" s="1"/>
      <c r="AN2753" s="11"/>
      <c r="AO2753" s="1"/>
      <c r="AP2753" s="1"/>
      <c r="AQ2753" s="1"/>
      <c r="AR2753" s="1"/>
      <c r="AS2753" s="6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</row>
    <row r="2754" spans="1:55" x14ac:dyDescent="0.2">
      <c r="A2754" s="144">
        <f t="shared" si="1444"/>
        <v>43543</v>
      </c>
      <c r="B2754" s="2">
        <f t="shared" si="1431"/>
        <v>162611.50878862743</v>
      </c>
      <c r="C2754" s="2">
        <f t="shared" si="1445"/>
        <v>105817.60302841</v>
      </c>
      <c r="D2754" s="68">
        <f>SUM(Y2754:Y$2921)</f>
        <v>19811.391702180001</v>
      </c>
      <c r="E2754" s="68">
        <f t="shared" si="1432"/>
        <v>86006.211326229997</v>
      </c>
      <c r="F2754" s="72">
        <f t="shared" si="1455"/>
        <v>5116.93</v>
      </c>
      <c r="G2754" s="3">
        <f>IF(N2754=1,VLOOKUP(A2753,[1]Plan1!$BG$69:$BI$188,3),G2753)</f>
        <v>5138.93</v>
      </c>
      <c r="H2754" s="11">
        <f t="shared" si="1456"/>
        <v>43467</v>
      </c>
      <c r="I2754" s="11">
        <f t="shared" si="1457"/>
        <v>43498</v>
      </c>
      <c r="J2754" s="26">
        <f t="shared" si="1433"/>
        <v>4.2994529923214841E-3</v>
      </c>
      <c r="K2754" s="11">
        <f t="shared" si="1446"/>
        <v>43556</v>
      </c>
      <c r="L2754" s="11">
        <f t="shared" si="1434"/>
        <v>43556</v>
      </c>
      <c r="M2754" s="1">
        <f t="shared" si="1447"/>
        <v>19</v>
      </c>
      <c r="N2754" s="1">
        <f t="shared" si="1452"/>
        <v>10</v>
      </c>
      <c r="O2754" s="2">
        <f t="shared" si="1435"/>
        <v>1.00226057</v>
      </c>
      <c r="P2754" s="10">
        <f t="shared" si="1462"/>
        <v>1.00319961</v>
      </c>
      <c r="Q2754" s="10">
        <f t="shared" si="1458"/>
        <v>1.5333180852601289</v>
      </c>
      <c r="R2754" s="2">
        <f t="shared" si="1461"/>
        <v>1.53678425</v>
      </c>
      <c r="S2754" s="2">
        <f t="shared" si="1453"/>
        <v>1.5152279099999999</v>
      </c>
      <c r="T2754" s="2">
        <f t="shared" si="1436"/>
        <v>160337.78547793999</v>
      </c>
      <c r="U2754" s="2">
        <f t="shared" si="1437"/>
        <v>10207.381940905541</v>
      </c>
      <c r="V2754" s="2">
        <f t="shared" si="1438"/>
        <v>46166.779642091868</v>
      </c>
      <c r="W2754" s="2">
        <f t="shared" si="1439"/>
        <v>162191.76461140742</v>
      </c>
      <c r="X2754" s="27">
        <f t="shared" si="1440"/>
        <v>0</v>
      </c>
      <c r="Y2754" s="2">
        <f t="shared" si="1454"/>
        <v>0</v>
      </c>
      <c r="Z2754" s="67">
        <f t="shared" si="1441"/>
        <v>0</v>
      </c>
      <c r="AA2754" s="2">
        <f t="shared" si="1450"/>
        <v>0</v>
      </c>
      <c r="AB2754" s="26">
        <f t="shared" si="1448"/>
        <v>6.7299999999999999E-2</v>
      </c>
      <c r="AC2754" s="27">
        <f t="shared" si="1463"/>
        <v>10</v>
      </c>
      <c r="AD2754" s="27">
        <v>252</v>
      </c>
      <c r="AE2754" s="10">
        <f t="shared" si="1459"/>
        <v>1.0025879499999999</v>
      </c>
      <c r="AF2754" s="2">
        <f t="shared" si="1451"/>
        <v>414.94617191999998</v>
      </c>
      <c r="AG2754" s="2">
        <f t="shared" si="1442"/>
        <v>419.74417721999998</v>
      </c>
      <c r="AH2754" s="3" t="str">
        <f t="shared" si="1443"/>
        <v>-</v>
      </c>
      <c r="AI2754" s="4" t="str">
        <f t="shared" si="1460"/>
        <v>A+J=</v>
      </c>
      <c r="AJ2754" s="11">
        <f t="shared" si="1449"/>
        <v>43558</v>
      </c>
      <c r="AK2754" s="11"/>
      <c r="AL2754" s="4"/>
      <c r="AM2754" s="1"/>
      <c r="AN2754" s="11"/>
      <c r="AO2754" s="1"/>
      <c r="AP2754" s="1"/>
      <c r="AQ2754" s="1"/>
      <c r="AR2754" s="1"/>
      <c r="AS2754" s="6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</row>
    <row r="2755" spans="1:55" x14ac:dyDescent="0.2">
      <c r="A2755" s="144">
        <f t="shared" si="1444"/>
        <v>43544</v>
      </c>
      <c r="B2755" s="2">
        <f t="shared" si="1431"/>
        <v>162683.47546797607</v>
      </c>
      <c r="C2755" s="2">
        <f t="shared" si="1445"/>
        <v>105817.60302841</v>
      </c>
      <c r="D2755" s="68">
        <f>SUM(Y2755:Y$2921)</f>
        <v>19811.391702180001</v>
      </c>
      <c r="E2755" s="68">
        <f t="shared" si="1432"/>
        <v>86006.211326229997</v>
      </c>
      <c r="F2755" s="72">
        <f t="shared" si="1455"/>
        <v>5116.93</v>
      </c>
      <c r="G2755" s="3">
        <f>IF(N2755=1,VLOOKUP(A2754,[1]Plan1!$BG$69:$BI$188,3),G2754)</f>
        <v>5138.93</v>
      </c>
      <c r="H2755" s="11">
        <f t="shared" si="1456"/>
        <v>43467</v>
      </c>
      <c r="I2755" s="11">
        <f t="shared" si="1457"/>
        <v>43498</v>
      </c>
      <c r="J2755" s="26">
        <f t="shared" si="1433"/>
        <v>4.2994529923214841E-3</v>
      </c>
      <c r="K2755" s="11">
        <f t="shared" si="1446"/>
        <v>43556</v>
      </c>
      <c r="L2755" s="11">
        <f t="shared" si="1434"/>
        <v>43556</v>
      </c>
      <c r="M2755" s="1">
        <f t="shared" si="1447"/>
        <v>19</v>
      </c>
      <c r="N2755" s="1">
        <f t="shared" si="1452"/>
        <v>11</v>
      </c>
      <c r="O2755" s="2">
        <f t="shared" si="1435"/>
        <v>1.0024869000000001</v>
      </c>
      <c r="P2755" s="10">
        <f t="shared" si="1462"/>
        <v>1.00319961</v>
      </c>
      <c r="Q2755" s="10">
        <f t="shared" si="1458"/>
        <v>1.5333180852601289</v>
      </c>
      <c r="R2755" s="2">
        <f t="shared" si="1461"/>
        <v>1.53713129</v>
      </c>
      <c r="S2755" s="2">
        <f t="shared" si="1453"/>
        <v>1.5152279099999999</v>
      </c>
      <c r="T2755" s="2">
        <f t="shared" si="1436"/>
        <v>160337.78547793999</v>
      </c>
      <c r="U2755" s="2">
        <f t="shared" si="1437"/>
        <v>10207.381940905541</v>
      </c>
      <c r="V2755" s="2">
        <f t="shared" si="1438"/>
        <v>46196.627237670531</v>
      </c>
      <c r="W2755" s="2">
        <f t="shared" si="1439"/>
        <v>162221.61220698606</v>
      </c>
      <c r="X2755" s="27">
        <f t="shared" si="1440"/>
        <v>0</v>
      </c>
      <c r="Y2755" s="2">
        <f t="shared" si="1454"/>
        <v>0</v>
      </c>
      <c r="Z2755" s="67">
        <f t="shared" si="1441"/>
        <v>0</v>
      </c>
      <c r="AA2755" s="21">
        <f>IF(Z2755&gt;0,TRUNC(Z2755*T2751,8),0)</f>
        <v>0</v>
      </c>
      <c r="AB2755" s="26">
        <f t="shared" si="1448"/>
        <v>6.7299999999999999E-2</v>
      </c>
      <c r="AC2755" s="27">
        <f t="shared" si="1463"/>
        <v>11</v>
      </c>
      <c r="AD2755" s="27">
        <v>252</v>
      </c>
      <c r="AE2755" s="10">
        <f t="shared" si="1459"/>
        <v>1.0028471130000001</v>
      </c>
      <c r="AF2755" s="21">
        <f>TRUNC((T2751*(AE2755-1)),8)</f>
        <v>456.49979342</v>
      </c>
      <c r="AG2755" s="2">
        <f t="shared" si="1442"/>
        <v>461.86326099000001</v>
      </c>
      <c r="AH2755" s="3" t="str">
        <f t="shared" si="1443"/>
        <v>-</v>
      </c>
      <c r="AI2755" s="4" t="str">
        <f t="shared" si="1460"/>
        <v>A+J=</v>
      </c>
      <c r="AJ2755" s="11">
        <f t="shared" si="1449"/>
        <v>43558</v>
      </c>
      <c r="AK2755" s="16"/>
      <c r="AL2755" s="81"/>
      <c r="AM2755" s="38"/>
      <c r="AN2755" s="16"/>
      <c r="AO2755" s="38"/>
      <c r="AP2755" s="38"/>
      <c r="AQ2755" s="38"/>
      <c r="AR2755" s="38"/>
      <c r="AS2755" s="66"/>
      <c r="AT2755" s="38"/>
      <c r="AU2755" s="38"/>
      <c r="AV2755" s="38"/>
      <c r="AW2755" s="38"/>
      <c r="AX2755" s="38"/>
      <c r="AY2755" s="38"/>
      <c r="AZ2755" s="38"/>
      <c r="BA2755" s="38"/>
      <c r="BB2755" s="38"/>
      <c r="BC2755" s="38"/>
    </row>
    <row r="2756" spans="1:55" x14ac:dyDescent="0.2">
      <c r="A2756" s="144">
        <f t="shared" si="1444"/>
        <v>43545</v>
      </c>
      <c r="B2756" s="2">
        <f t="shared" si="1431"/>
        <v>162755.47625356374</v>
      </c>
      <c r="C2756" s="2">
        <f t="shared" si="1445"/>
        <v>105817.60302841</v>
      </c>
      <c r="D2756" s="68">
        <f>SUM(Y2756:Y$2921)</f>
        <v>19811.391702180001</v>
      </c>
      <c r="E2756" s="68">
        <f t="shared" si="1432"/>
        <v>86006.211326229997</v>
      </c>
      <c r="F2756" s="72">
        <f t="shared" si="1455"/>
        <v>5116.93</v>
      </c>
      <c r="G2756" s="3">
        <f>IF(N2756=1,VLOOKUP(A2755,[1]Plan1!$BG$69:$BI$188,3),G2755)</f>
        <v>5138.93</v>
      </c>
      <c r="H2756" s="11">
        <f t="shared" si="1456"/>
        <v>43467</v>
      </c>
      <c r="I2756" s="11">
        <f t="shared" si="1457"/>
        <v>43498</v>
      </c>
      <c r="J2756" s="26">
        <f t="shared" si="1433"/>
        <v>4.2994529923214841E-3</v>
      </c>
      <c r="K2756" s="11">
        <f t="shared" si="1446"/>
        <v>43556</v>
      </c>
      <c r="L2756" s="11">
        <f t="shared" si="1434"/>
        <v>43556</v>
      </c>
      <c r="M2756" s="1">
        <f t="shared" si="1447"/>
        <v>19</v>
      </c>
      <c r="N2756" s="1">
        <f t="shared" si="1452"/>
        <v>12</v>
      </c>
      <c r="O2756" s="2">
        <f t="shared" si="1435"/>
        <v>1.00271329</v>
      </c>
      <c r="P2756" s="10">
        <f t="shared" si="1462"/>
        <v>1.00319961</v>
      </c>
      <c r="Q2756" s="10">
        <f t="shared" si="1458"/>
        <v>1.5333180852601289</v>
      </c>
      <c r="R2756" s="2">
        <f t="shared" si="1461"/>
        <v>1.53747842</v>
      </c>
      <c r="S2756" s="2">
        <f t="shared" si="1453"/>
        <v>1.5152279099999999</v>
      </c>
      <c r="T2756" s="2">
        <f t="shared" si="1436"/>
        <v>160337.78547793999</v>
      </c>
      <c r="U2756" s="2">
        <f t="shared" si="1437"/>
        <v>10207.381940905541</v>
      </c>
      <c r="V2756" s="2">
        <f t="shared" si="1438"/>
        <v>46226.482573808207</v>
      </c>
      <c r="W2756" s="2">
        <f t="shared" si="1439"/>
        <v>162251.46754312376</v>
      </c>
      <c r="X2756" s="27">
        <f t="shared" si="1440"/>
        <v>0</v>
      </c>
      <c r="Y2756" s="2">
        <f t="shared" si="1454"/>
        <v>0</v>
      </c>
      <c r="Z2756" s="67">
        <f t="shared" si="1441"/>
        <v>0</v>
      </c>
      <c r="AA2756" s="2">
        <f t="shared" ref="AA2756:AA2819" si="1464">IF(Z2756&gt;0,TRUNC(Z2756*T2756,8),0)</f>
        <v>0</v>
      </c>
      <c r="AB2756" s="26">
        <f t="shared" si="1448"/>
        <v>6.7299999999999999E-2</v>
      </c>
      <c r="AC2756" s="27">
        <f t="shared" si="1463"/>
        <v>12</v>
      </c>
      <c r="AD2756" s="27">
        <v>252</v>
      </c>
      <c r="AE2756" s="10">
        <f t="shared" si="1459"/>
        <v>1.003106343</v>
      </c>
      <c r="AF2756" s="2">
        <f t="shared" ref="AF2756:AF2819" si="1465">TRUNC((T2756*(AE2756-1)),8)</f>
        <v>498.06415755</v>
      </c>
      <c r="AG2756" s="2">
        <f t="shared" si="1442"/>
        <v>504.00871044000002</v>
      </c>
      <c r="AH2756" s="3" t="str">
        <f t="shared" si="1443"/>
        <v>-</v>
      </c>
      <c r="AI2756" s="4" t="str">
        <f t="shared" si="1460"/>
        <v>A+J=</v>
      </c>
      <c r="AJ2756" s="11">
        <f t="shared" si="1449"/>
        <v>43558</v>
      </c>
      <c r="AK2756" s="11"/>
      <c r="AL2756" s="4"/>
      <c r="AM2756" s="1"/>
      <c r="AN2756" s="11"/>
      <c r="AO2756" s="1"/>
      <c r="AP2756" s="1"/>
      <c r="AQ2756" s="1"/>
      <c r="AR2756" s="1"/>
      <c r="AS2756" s="6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</row>
    <row r="2757" spans="1:55" x14ac:dyDescent="0.2">
      <c r="A2757" s="144">
        <f t="shared" si="1444"/>
        <v>43546</v>
      </c>
      <c r="B2757" s="2">
        <f t="shared" si="1431"/>
        <v>162827.50943148622</v>
      </c>
      <c r="C2757" s="2">
        <f t="shared" si="1445"/>
        <v>105817.60302841</v>
      </c>
      <c r="D2757" s="68">
        <f>SUM(Y2757:Y$2921)</f>
        <v>19811.391702180001</v>
      </c>
      <c r="E2757" s="68">
        <f t="shared" si="1432"/>
        <v>86006.211326229997</v>
      </c>
      <c r="F2757" s="72">
        <f t="shared" si="1455"/>
        <v>5116.93</v>
      </c>
      <c r="G2757" s="3">
        <f>IF(N2757=1,VLOOKUP(A2756,[1]Plan1!$BG$69:$BI$188,3),G2756)</f>
        <v>5138.93</v>
      </c>
      <c r="H2757" s="11">
        <f t="shared" si="1456"/>
        <v>43467</v>
      </c>
      <c r="I2757" s="11">
        <f t="shared" si="1457"/>
        <v>43498</v>
      </c>
      <c r="J2757" s="26">
        <f t="shared" si="1433"/>
        <v>4.2994529923214841E-3</v>
      </c>
      <c r="K2757" s="11">
        <f t="shared" si="1446"/>
        <v>43556</v>
      </c>
      <c r="L2757" s="11">
        <f t="shared" si="1434"/>
        <v>43556</v>
      </c>
      <c r="M2757" s="1">
        <f t="shared" si="1447"/>
        <v>19</v>
      </c>
      <c r="N2757" s="1">
        <f t="shared" si="1452"/>
        <v>13</v>
      </c>
      <c r="O2757" s="2">
        <f t="shared" si="1435"/>
        <v>1.00293973</v>
      </c>
      <c r="P2757" s="10">
        <f t="shared" si="1462"/>
        <v>1.00319961</v>
      </c>
      <c r="Q2757" s="10">
        <f t="shared" si="1458"/>
        <v>1.5333180852601289</v>
      </c>
      <c r="R2757" s="2">
        <f t="shared" si="1461"/>
        <v>1.53782562</v>
      </c>
      <c r="S2757" s="2">
        <f t="shared" si="1453"/>
        <v>1.5152279099999999</v>
      </c>
      <c r="T2757" s="2">
        <f t="shared" si="1436"/>
        <v>160337.78547793999</v>
      </c>
      <c r="U2757" s="2">
        <f t="shared" si="1437"/>
        <v>10207.381940905541</v>
      </c>
      <c r="V2757" s="2">
        <f t="shared" si="1438"/>
        <v>46256.343930380674</v>
      </c>
      <c r="W2757" s="2">
        <f t="shared" si="1439"/>
        <v>162281.32889969621</v>
      </c>
      <c r="X2757" s="27">
        <f t="shared" si="1440"/>
        <v>0</v>
      </c>
      <c r="Y2757" s="2">
        <f t="shared" si="1454"/>
        <v>0</v>
      </c>
      <c r="Z2757" s="67">
        <f t="shared" si="1441"/>
        <v>0</v>
      </c>
      <c r="AA2757" s="2">
        <f t="shared" si="1464"/>
        <v>0</v>
      </c>
      <c r="AB2757" s="26">
        <f t="shared" si="1448"/>
        <v>6.7299999999999999E-2</v>
      </c>
      <c r="AC2757" s="27">
        <f t="shared" si="1463"/>
        <v>13</v>
      </c>
      <c r="AD2757" s="27">
        <v>252</v>
      </c>
      <c r="AE2757" s="10">
        <f t="shared" si="1459"/>
        <v>1.0033656399999999</v>
      </c>
      <c r="AF2757" s="2">
        <f t="shared" si="1465"/>
        <v>539.63926431000004</v>
      </c>
      <c r="AG2757" s="2">
        <f t="shared" si="1442"/>
        <v>546.18053179000003</v>
      </c>
      <c r="AH2757" s="3" t="str">
        <f t="shared" si="1443"/>
        <v>-</v>
      </c>
      <c r="AI2757" s="4" t="str">
        <f t="shared" si="1460"/>
        <v>A+J=</v>
      </c>
      <c r="AJ2757" s="11">
        <f t="shared" si="1449"/>
        <v>43558</v>
      </c>
      <c r="AK2757" s="11"/>
      <c r="AL2757" s="4"/>
      <c r="AM2757" s="1"/>
      <c r="AN2757" s="11"/>
      <c r="AO2757" s="1"/>
      <c r="AP2757" s="1"/>
      <c r="AQ2757" s="1"/>
      <c r="AR2757" s="1"/>
      <c r="AS2757" s="6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</row>
    <row r="2758" spans="1:55" x14ac:dyDescent="0.2">
      <c r="A2758" s="144">
        <f t="shared" si="1444"/>
        <v>43547</v>
      </c>
      <c r="B2758" s="2">
        <f t="shared" si="1431"/>
        <v>162899.57587562557</v>
      </c>
      <c r="C2758" s="2">
        <f t="shared" si="1445"/>
        <v>105817.60302841</v>
      </c>
      <c r="D2758" s="68">
        <f>SUM(Y2758:Y$2921)</f>
        <v>19811.391702180001</v>
      </c>
      <c r="E2758" s="68">
        <f t="shared" si="1432"/>
        <v>86006.211326229997</v>
      </c>
      <c r="F2758" s="72">
        <f t="shared" si="1455"/>
        <v>5116.93</v>
      </c>
      <c r="G2758" s="3">
        <f>IF(N2758=1,VLOOKUP(A2757,[1]Plan1!$BG$69:$BI$188,3),G2757)</f>
        <v>5138.93</v>
      </c>
      <c r="H2758" s="11">
        <f t="shared" si="1456"/>
        <v>43467</v>
      </c>
      <c r="I2758" s="11">
        <f t="shared" si="1457"/>
        <v>43498</v>
      </c>
      <c r="J2758" s="26">
        <f t="shared" si="1433"/>
        <v>4.2994529923214841E-3</v>
      </c>
      <c r="K2758" s="11">
        <f t="shared" si="1446"/>
        <v>43556</v>
      </c>
      <c r="L2758" s="11">
        <f t="shared" si="1434"/>
        <v>43556</v>
      </c>
      <c r="M2758" s="1">
        <f t="shared" si="1447"/>
        <v>19</v>
      </c>
      <c r="N2758" s="1">
        <f t="shared" si="1452"/>
        <v>14</v>
      </c>
      <c r="O2758" s="2">
        <f t="shared" si="1435"/>
        <v>1.00316622</v>
      </c>
      <c r="P2758" s="10">
        <f t="shared" si="1462"/>
        <v>1.00319961</v>
      </c>
      <c r="Q2758" s="10">
        <f t="shared" si="1458"/>
        <v>1.5333180852601289</v>
      </c>
      <c r="R2758" s="2">
        <f t="shared" si="1461"/>
        <v>1.5381729</v>
      </c>
      <c r="S2758" s="2">
        <f t="shared" si="1453"/>
        <v>1.5152279099999999</v>
      </c>
      <c r="T2758" s="2">
        <f t="shared" si="1436"/>
        <v>160337.78547793999</v>
      </c>
      <c r="U2758" s="2">
        <f t="shared" si="1437"/>
        <v>10207.381940905541</v>
      </c>
      <c r="V2758" s="2">
        <f t="shared" si="1438"/>
        <v>46286.212167450038</v>
      </c>
      <c r="W2758" s="2">
        <f t="shared" si="1439"/>
        <v>162311.19713676558</v>
      </c>
      <c r="X2758" s="27">
        <f t="shared" si="1440"/>
        <v>0</v>
      </c>
      <c r="Y2758" s="2">
        <f t="shared" si="1454"/>
        <v>0</v>
      </c>
      <c r="Z2758" s="67">
        <f t="shared" si="1441"/>
        <v>0</v>
      </c>
      <c r="AA2758" s="2">
        <f t="shared" si="1464"/>
        <v>0</v>
      </c>
      <c r="AB2758" s="26">
        <f t="shared" si="1448"/>
        <v>6.7299999999999999E-2</v>
      </c>
      <c r="AC2758" s="27">
        <f t="shared" si="1463"/>
        <v>14</v>
      </c>
      <c r="AD2758" s="27">
        <v>252</v>
      </c>
      <c r="AE2758" s="10">
        <f t="shared" si="1459"/>
        <v>1.0036250040000001</v>
      </c>
      <c r="AF2758" s="2">
        <f t="shared" si="1465"/>
        <v>581.22511369999995</v>
      </c>
      <c r="AG2758" s="2">
        <f t="shared" si="1442"/>
        <v>588.37873886</v>
      </c>
      <c r="AH2758" s="3" t="str">
        <f t="shared" si="1443"/>
        <v>-</v>
      </c>
      <c r="AI2758" s="4" t="str">
        <f t="shared" si="1460"/>
        <v>A+J=</v>
      </c>
      <c r="AJ2758" s="11">
        <f t="shared" si="1449"/>
        <v>43558</v>
      </c>
      <c r="AK2758" s="11"/>
      <c r="AL2758" s="4"/>
      <c r="AM2758" s="1"/>
      <c r="AN2758" s="11"/>
      <c r="AO2758" s="1"/>
      <c r="AP2758" s="1"/>
      <c r="AQ2758" s="1"/>
      <c r="AR2758" s="1"/>
      <c r="AS2758" s="6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</row>
    <row r="2759" spans="1:55" x14ac:dyDescent="0.2">
      <c r="A2759" s="144">
        <f t="shared" si="1444"/>
        <v>43548</v>
      </c>
      <c r="B2759" s="2">
        <f t="shared" si="1431"/>
        <v>162899.57587562557</v>
      </c>
      <c r="C2759" s="2">
        <f t="shared" si="1445"/>
        <v>105817.60302841</v>
      </c>
      <c r="D2759" s="68">
        <f>SUM(Y2759:Y$2921)</f>
        <v>19811.391702180001</v>
      </c>
      <c r="E2759" s="68">
        <f t="shared" si="1432"/>
        <v>86006.211326229997</v>
      </c>
      <c r="F2759" s="72">
        <f t="shared" si="1455"/>
        <v>5116.93</v>
      </c>
      <c r="G2759" s="3">
        <f>IF(N2759=1,VLOOKUP(A2758,[1]Plan1!$BG$69:$BI$188,3),G2758)</f>
        <v>5138.93</v>
      </c>
      <c r="H2759" s="11">
        <f t="shared" si="1456"/>
        <v>43467</v>
      </c>
      <c r="I2759" s="11">
        <f t="shared" si="1457"/>
        <v>43498</v>
      </c>
      <c r="J2759" s="26">
        <f t="shared" si="1433"/>
        <v>4.2994529923214841E-3</v>
      </c>
      <c r="K2759" s="11">
        <f t="shared" si="1446"/>
        <v>43556</v>
      </c>
      <c r="L2759" s="11">
        <f t="shared" si="1434"/>
        <v>43556</v>
      </c>
      <c r="M2759" s="1">
        <f t="shared" si="1447"/>
        <v>19</v>
      </c>
      <c r="N2759" s="1">
        <f t="shared" si="1452"/>
        <v>14</v>
      </c>
      <c r="O2759" s="2">
        <f t="shared" si="1435"/>
        <v>1.00316622</v>
      </c>
      <c r="P2759" s="10">
        <f t="shared" si="1462"/>
        <v>1.00319961</v>
      </c>
      <c r="Q2759" s="10">
        <f t="shared" si="1458"/>
        <v>1.5333180852601289</v>
      </c>
      <c r="R2759" s="2">
        <f t="shared" si="1461"/>
        <v>1.5381729</v>
      </c>
      <c r="S2759" s="2">
        <f t="shared" si="1453"/>
        <v>1.5152279099999999</v>
      </c>
      <c r="T2759" s="2">
        <f t="shared" si="1436"/>
        <v>160337.78547793999</v>
      </c>
      <c r="U2759" s="2">
        <f t="shared" si="1437"/>
        <v>10207.381940905541</v>
      </c>
      <c r="V2759" s="2">
        <f t="shared" si="1438"/>
        <v>46286.212167450038</v>
      </c>
      <c r="W2759" s="2">
        <f t="shared" si="1439"/>
        <v>162311.19713676558</v>
      </c>
      <c r="X2759" s="27">
        <f t="shared" si="1440"/>
        <v>0</v>
      </c>
      <c r="Y2759" s="2">
        <f t="shared" si="1454"/>
        <v>0</v>
      </c>
      <c r="Z2759" s="67">
        <f t="shared" si="1441"/>
        <v>0</v>
      </c>
      <c r="AA2759" s="2">
        <f t="shared" si="1464"/>
        <v>0</v>
      </c>
      <c r="AB2759" s="26">
        <f t="shared" si="1448"/>
        <v>6.7299999999999999E-2</v>
      </c>
      <c r="AC2759" s="27">
        <f t="shared" si="1463"/>
        <v>14</v>
      </c>
      <c r="AD2759" s="27">
        <v>252</v>
      </c>
      <c r="AE2759" s="10">
        <f t="shared" si="1459"/>
        <v>1.0036250040000001</v>
      </c>
      <c r="AF2759" s="2">
        <f t="shared" si="1465"/>
        <v>581.22511369999995</v>
      </c>
      <c r="AG2759" s="2">
        <f t="shared" si="1442"/>
        <v>588.37873886</v>
      </c>
      <c r="AH2759" s="3" t="str">
        <f t="shared" si="1443"/>
        <v>-</v>
      </c>
      <c r="AI2759" s="4" t="str">
        <f t="shared" si="1460"/>
        <v>A+J=</v>
      </c>
      <c r="AJ2759" s="11">
        <f t="shared" si="1449"/>
        <v>43558</v>
      </c>
      <c r="AK2759" s="11"/>
      <c r="AL2759" s="4"/>
      <c r="AM2759" s="1"/>
      <c r="AN2759" s="11"/>
      <c r="AO2759" s="1"/>
      <c r="AP2759" s="1"/>
      <c r="AQ2759" s="1"/>
      <c r="AR2759" s="1"/>
      <c r="AS2759" s="6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</row>
    <row r="2760" spans="1:55" x14ac:dyDescent="0.2">
      <c r="A2760" s="144">
        <f t="shared" si="1444"/>
        <v>43549</v>
      </c>
      <c r="B2760" s="2">
        <f t="shared" si="1431"/>
        <v>162899.57587562557</v>
      </c>
      <c r="C2760" s="2">
        <f t="shared" si="1445"/>
        <v>105817.60302841</v>
      </c>
      <c r="D2760" s="68">
        <f>SUM(Y2760:Y$2921)</f>
        <v>19811.391702180001</v>
      </c>
      <c r="E2760" s="68">
        <f t="shared" si="1432"/>
        <v>86006.211326229997</v>
      </c>
      <c r="F2760" s="72">
        <f t="shared" si="1455"/>
        <v>5116.93</v>
      </c>
      <c r="G2760" s="3">
        <f>IF(N2760=1,VLOOKUP(A2759,[1]Plan1!$BG$69:$BI$188,3),G2759)</f>
        <v>5138.93</v>
      </c>
      <c r="H2760" s="11">
        <f t="shared" si="1456"/>
        <v>43467</v>
      </c>
      <c r="I2760" s="11">
        <f t="shared" si="1457"/>
        <v>43498</v>
      </c>
      <c r="J2760" s="26">
        <f t="shared" si="1433"/>
        <v>4.2994529923214841E-3</v>
      </c>
      <c r="K2760" s="11">
        <f t="shared" si="1446"/>
        <v>43556</v>
      </c>
      <c r="L2760" s="11">
        <f t="shared" si="1434"/>
        <v>43556</v>
      </c>
      <c r="M2760" s="1">
        <f t="shared" si="1447"/>
        <v>19</v>
      </c>
      <c r="N2760" s="1">
        <f t="shared" si="1452"/>
        <v>14</v>
      </c>
      <c r="O2760" s="2">
        <f t="shared" si="1435"/>
        <v>1.00316622</v>
      </c>
      <c r="P2760" s="10">
        <f t="shared" si="1462"/>
        <v>1.00319961</v>
      </c>
      <c r="Q2760" s="10">
        <f t="shared" si="1458"/>
        <v>1.5333180852601289</v>
      </c>
      <c r="R2760" s="2">
        <f t="shared" si="1461"/>
        <v>1.5381729</v>
      </c>
      <c r="S2760" s="2">
        <f t="shared" si="1453"/>
        <v>1.5152279099999999</v>
      </c>
      <c r="T2760" s="2">
        <f t="shared" si="1436"/>
        <v>160337.78547793999</v>
      </c>
      <c r="U2760" s="2">
        <f t="shared" si="1437"/>
        <v>10207.381940905541</v>
      </c>
      <c r="V2760" s="2">
        <f t="shared" si="1438"/>
        <v>46286.212167450038</v>
      </c>
      <c r="W2760" s="2">
        <f t="shared" si="1439"/>
        <v>162311.19713676558</v>
      </c>
      <c r="X2760" s="27">
        <f t="shared" si="1440"/>
        <v>0</v>
      </c>
      <c r="Y2760" s="2">
        <f t="shared" si="1454"/>
        <v>0</v>
      </c>
      <c r="Z2760" s="67">
        <f t="shared" si="1441"/>
        <v>0</v>
      </c>
      <c r="AA2760" s="2">
        <f t="shared" si="1464"/>
        <v>0</v>
      </c>
      <c r="AB2760" s="26">
        <f t="shared" si="1448"/>
        <v>6.7299999999999999E-2</v>
      </c>
      <c r="AC2760" s="27">
        <f t="shared" si="1463"/>
        <v>14</v>
      </c>
      <c r="AD2760" s="27">
        <v>252</v>
      </c>
      <c r="AE2760" s="10">
        <f t="shared" si="1459"/>
        <v>1.0036250040000001</v>
      </c>
      <c r="AF2760" s="2">
        <f t="shared" si="1465"/>
        <v>581.22511369999995</v>
      </c>
      <c r="AG2760" s="2">
        <f t="shared" si="1442"/>
        <v>588.37873886</v>
      </c>
      <c r="AH2760" s="3" t="str">
        <f t="shared" si="1443"/>
        <v>-</v>
      </c>
      <c r="AI2760" s="4" t="str">
        <f t="shared" si="1460"/>
        <v>A+J=</v>
      </c>
      <c r="AJ2760" s="11">
        <f t="shared" si="1449"/>
        <v>43558</v>
      </c>
      <c r="AK2760" s="11"/>
      <c r="AL2760" s="4"/>
      <c r="AM2760" s="1"/>
      <c r="AN2760" s="11"/>
      <c r="AO2760" s="1"/>
      <c r="AP2760" s="1"/>
      <c r="AQ2760" s="1"/>
      <c r="AR2760" s="1"/>
      <c r="AS2760" s="6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</row>
    <row r="2761" spans="1:55" x14ac:dyDescent="0.2">
      <c r="A2761" s="144">
        <f t="shared" si="1444"/>
        <v>43550</v>
      </c>
      <c r="B2761" s="2">
        <f t="shared" si="1431"/>
        <v>162971.67732413608</v>
      </c>
      <c r="C2761" s="2">
        <f t="shared" si="1445"/>
        <v>105817.60302841</v>
      </c>
      <c r="D2761" s="68">
        <f>SUM(Y2761:Y$2921)</f>
        <v>19811.391702180001</v>
      </c>
      <c r="E2761" s="68">
        <f t="shared" si="1432"/>
        <v>86006.211326229997</v>
      </c>
      <c r="F2761" s="72">
        <f t="shared" si="1455"/>
        <v>5116.93</v>
      </c>
      <c r="G2761" s="3">
        <f>IF(N2761=1,VLOOKUP(A2760,[1]Plan1!$BG$69:$BI$188,3),G2760)</f>
        <v>5138.93</v>
      </c>
      <c r="H2761" s="11">
        <f t="shared" si="1456"/>
        <v>43467</v>
      </c>
      <c r="I2761" s="11">
        <f t="shared" si="1457"/>
        <v>43498</v>
      </c>
      <c r="J2761" s="26">
        <f t="shared" si="1433"/>
        <v>4.2994529923214841E-3</v>
      </c>
      <c r="K2761" s="11">
        <f t="shared" si="1446"/>
        <v>43556</v>
      </c>
      <c r="L2761" s="11">
        <f t="shared" si="1434"/>
        <v>43556</v>
      </c>
      <c r="M2761" s="1">
        <f t="shared" si="1447"/>
        <v>19</v>
      </c>
      <c r="N2761" s="1">
        <f t="shared" si="1452"/>
        <v>15</v>
      </c>
      <c r="O2761" s="2">
        <f t="shared" si="1435"/>
        <v>1.00339277</v>
      </c>
      <c r="P2761" s="10">
        <f t="shared" si="1462"/>
        <v>1.00319961</v>
      </c>
      <c r="Q2761" s="10">
        <f t="shared" si="1458"/>
        <v>1.5333180852601289</v>
      </c>
      <c r="R2761" s="2">
        <f t="shared" si="1461"/>
        <v>1.53852028</v>
      </c>
      <c r="S2761" s="2">
        <f t="shared" si="1453"/>
        <v>1.5152279099999999</v>
      </c>
      <c r="T2761" s="2">
        <f t="shared" si="1436"/>
        <v>160337.78547793999</v>
      </c>
      <c r="U2761" s="2">
        <f t="shared" si="1437"/>
        <v>10207.381940905541</v>
      </c>
      <c r="V2761" s="2">
        <f t="shared" si="1438"/>
        <v>46316.089005140544</v>
      </c>
      <c r="W2761" s="2">
        <f t="shared" si="1439"/>
        <v>162341.07397445609</v>
      </c>
      <c r="X2761" s="27">
        <f t="shared" si="1440"/>
        <v>0</v>
      </c>
      <c r="Y2761" s="2">
        <f t="shared" si="1454"/>
        <v>0</v>
      </c>
      <c r="Z2761" s="67">
        <f t="shared" si="1441"/>
        <v>0</v>
      </c>
      <c r="AA2761" s="2">
        <f t="shared" si="1464"/>
        <v>0</v>
      </c>
      <c r="AB2761" s="26">
        <f t="shared" si="1448"/>
        <v>6.7299999999999999E-2</v>
      </c>
      <c r="AC2761" s="27">
        <f t="shared" si="1463"/>
        <v>15</v>
      </c>
      <c r="AD2761" s="27">
        <v>252</v>
      </c>
      <c r="AE2761" s="10">
        <f t="shared" si="1459"/>
        <v>1.003884435</v>
      </c>
      <c r="AF2761" s="2">
        <f t="shared" si="1465"/>
        <v>622.82170572999996</v>
      </c>
      <c r="AG2761" s="2">
        <f t="shared" si="1442"/>
        <v>630.60334967999995</v>
      </c>
      <c r="AH2761" s="3" t="str">
        <f t="shared" si="1443"/>
        <v>-</v>
      </c>
      <c r="AI2761" s="4" t="str">
        <f t="shared" si="1460"/>
        <v>A+J=</v>
      </c>
      <c r="AJ2761" s="11">
        <f t="shared" si="1449"/>
        <v>43558</v>
      </c>
      <c r="AK2761" s="11"/>
      <c r="AL2761" s="4"/>
      <c r="AM2761" s="1"/>
      <c r="AN2761" s="11"/>
      <c r="AO2761" s="1"/>
      <c r="AP2761" s="1"/>
      <c r="AQ2761" s="1"/>
      <c r="AR2761" s="1"/>
      <c r="AS2761" s="6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</row>
    <row r="2762" spans="1:55" x14ac:dyDescent="0.2">
      <c r="A2762" s="144">
        <f t="shared" si="1444"/>
        <v>43551</v>
      </c>
      <c r="B2762" s="2">
        <f t="shared" ref="B2762:B2825" si="1466">(W2762+AG2762)</f>
        <v>163043.80963395716</v>
      </c>
      <c r="C2762" s="2">
        <f t="shared" si="1445"/>
        <v>105817.60302841</v>
      </c>
      <c r="D2762" s="68">
        <f>SUM(Y2762:Y$2921)</f>
        <v>19811.391702180001</v>
      </c>
      <c r="E2762" s="68">
        <f t="shared" ref="E2762:E2825" si="1467">(C2762-D2762)</f>
        <v>86006.211326229997</v>
      </c>
      <c r="F2762" s="72">
        <f t="shared" si="1455"/>
        <v>5116.93</v>
      </c>
      <c r="G2762" s="3">
        <f>IF(N2762=1,VLOOKUP(A2761,[1]Plan1!$BG$69:$BI$188,3),G2761)</f>
        <v>5138.93</v>
      </c>
      <c r="H2762" s="11">
        <f t="shared" si="1456"/>
        <v>43467</v>
      </c>
      <c r="I2762" s="11">
        <f t="shared" si="1457"/>
        <v>43498</v>
      </c>
      <c r="J2762" s="26">
        <f t="shared" ref="J2762:J2825" si="1468">(G2762/F2762)-1</f>
        <v>4.2994529923214841E-3</v>
      </c>
      <c r="K2762" s="11">
        <f t="shared" si="1446"/>
        <v>43556</v>
      </c>
      <c r="L2762" s="11">
        <f t="shared" ref="L2762:L2825" si="1469">IF(A2762&gt;L2761,K2762,L2761)</f>
        <v>43556</v>
      </c>
      <c r="M2762" s="1">
        <f t="shared" si="1447"/>
        <v>19</v>
      </c>
      <c r="N2762" s="1">
        <f t="shared" si="1452"/>
        <v>16</v>
      </c>
      <c r="O2762" s="2">
        <f t="shared" ref="O2762:O2825" si="1470">TRUNC((G2762/F2762)^TRUNC((N2762/M2762),9),8)</f>
        <v>1.0036193600000001</v>
      </c>
      <c r="P2762" s="10">
        <f t="shared" si="1462"/>
        <v>1.00319961</v>
      </c>
      <c r="Q2762" s="10">
        <f t="shared" si="1458"/>
        <v>1.5333180852601289</v>
      </c>
      <c r="R2762" s="2">
        <f t="shared" si="1461"/>
        <v>1.5388677100000001</v>
      </c>
      <c r="S2762" s="2">
        <f t="shared" si="1453"/>
        <v>1.5152279099999999</v>
      </c>
      <c r="T2762" s="2">
        <f t="shared" ref="T2762:T2825" si="1471">TRUNC(C2762*S2762,8)</f>
        <v>160337.78547793999</v>
      </c>
      <c r="U2762" s="2">
        <f t="shared" ref="U2762:U2825" si="1472">(D2762*(S2762-1))</f>
        <v>10207.381940905541</v>
      </c>
      <c r="V2762" s="2">
        <f t="shared" ref="V2762:V2825" si="1473">(E2762*(R2762-1))</f>
        <v>46345.970143141632</v>
      </c>
      <c r="W2762" s="2">
        <f t="shared" ref="W2762:W2825" si="1474">(C2762+U2762+V2762)</f>
        <v>162370.95511245716</v>
      </c>
      <c r="X2762" s="27">
        <f t="shared" ref="X2762:X2825" si="1475">IF(VLOOKUP(A2762,AN$10:AU$131,8)=VLOOKUP(A2761,AN$10:AU$131,8),0,VLOOKUP(A2762,AN$10:AU$131,8))</f>
        <v>0</v>
      </c>
      <c r="Y2762" s="2">
        <f t="shared" si="1454"/>
        <v>0</v>
      </c>
      <c r="Z2762" s="67">
        <f t="shared" ref="Z2762:Z2825" si="1476">IF(X2762&gt;0,VLOOKUP($A2762,$AN$10:$AS$131,6),0)</f>
        <v>0</v>
      </c>
      <c r="AA2762" s="2">
        <f t="shared" si="1464"/>
        <v>0</v>
      </c>
      <c r="AB2762" s="26">
        <f t="shared" si="1448"/>
        <v>6.7299999999999999E-2</v>
      </c>
      <c r="AC2762" s="27">
        <f t="shared" si="1463"/>
        <v>16</v>
      </c>
      <c r="AD2762" s="27">
        <v>252</v>
      </c>
      <c r="AE2762" s="10">
        <f t="shared" si="1459"/>
        <v>1.004143934</v>
      </c>
      <c r="AF2762" s="2">
        <f t="shared" si="1465"/>
        <v>664.42920072000004</v>
      </c>
      <c r="AG2762" s="2">
        <f t="shared" ref="AG2762:AG2825" si="1477">TRUNC((W2762*(AE2762-1)),8)</f>
        <v>672.85452150000003</v>
      </c>
      <c r="AH2762" s="3" t="str">
        <f t="shared" ref="AH2762:AH2825" si="1478">IF(AA2762&gt;0,AA2762+AF2762,"-")</f>
        <v>-</v>
      </c>
      <c r="AI2762" s="4" t="str">
        <f t="shared" si="1460"/>
        <v>A+J=</v>
      </c>
      <c r="AJ2762" s="11">
        <f t="shared" si="1449"/>
        <v>43558</v>
      </c>
      <c r="AK2762" s="11"/>
      <c r="AL2762" s="4"/>
      <c r="AM2762" s="1"/>
      <c r="AN2762" s="11"/>
      <c r="AO2762" s="1"/>
      <c r="AP2762" s="1"/>
      <c r="AQ2762" s="1"/>
      <c r="AR2762" s="1"/>
      <c r="AS2762" s="6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</row>
    <row r="2763" spans="1:55" x14ac:dyDescent="0.2">
      <c r="A2763" s="144">
        <f t="shared" ref="A2763:A2826" si="1479">(A2762+1)</f>
        <v>43552</v>
      </c>
      <c r="B2763" s="2">
        <f t="shared" si="1466"/>
        <v>163115.97508127513</v>
      </c>
      <c r="C2763" s="2">
        <f t="shared" ref="C2763:C2826" si="1480">TRUNC(IF(X2762&gt;0,VLOOKUP(A2762,$AN$12:$AO$131,2),C2762),8)</f>
        <v>105817.60302841</v>
      </c>
      <c r="D2763" s="68">
        <f>SUM(Y2763:Y$2921)</f>
        <v>19811.391702180001</v>
      </c>
      <c r="E2763" s="68">
        <f t="shared" si="1467"/>
        <v>86006.211326229997</v>
      </c>
      <c r="F2763" s="72">
        <f t="shared" si="1455"/>
        <v>5116.93</v>
      </c>
      <c r="G2763" s="3">
        <f>IF(N2763=1,VLOOKUP(A2762,[1]Plan1!$BG$69:$BI$188,3),G2762)</f>
        <v>5138.93</v>
      </c>
      <c r="H2763" s="11">
        <f t="shared" si="1456"/>
        <v>43467</v>
      </c>
      <c r="I2763" s="11">
        <f t="shared" si="1457"/>
        <v>43498</v>
      </c>
      <c r="J2763" s="26">
        <f t="shared" si="1468"/>
        <v>4.2994529923214841E-3</v>
      </c>
      <c r="K2763" s="11">
        <f t="shared" ref="K2763:K2826" si="1481">IF(DAY(A2763)=1,VLOOKUP(A2763,AR$137:AW$275,4),K2762)</f>
        <v>43556</v>
      </c>
      <c r="L2763" s="11">
        <f t="shared" si="1469"/>
        <v>43556</v>
      </c>
      <c r="M2763" s="1">
        <f t="shared" ref="M2763:M2826" si="1482">IF(L2763=L2762,M2762,NETWORKDAYS(L2762,L2763,$AN$137:$AN$327)-1)</f>
        <v>19</v>
      </c>
      <c r="N2763" s="1">
        <f t="shared" si="1452"/>
        <v>17</v>
      </c>
      <c r="O2763" s="2">
        <f t="shared" si="1470"/>
        <v>1.003846</v>
      </c>
      <c r="P2763" s="10">
        <f t="shared" si="1462"/>
        <v>1.00319961</v>
      </c>
      <c r="Q2763" s="10">
        <f t="shared" si="1458"/>
        <v>1.5333180852601289</v>
      </c>
      <c r="R2763" s="2">
        <f t="shared" si="1461"/>
        <v>1.53921522</v>
      </c>
      <c r="S2763" s="2">
        <f t="shared" si="1453"/>
        <v>1.5152279099999999</v>
      </c>
      <c r="T2763" s="2">
        <f t="shared" si="1471"/>
        <v>160337.78547793999</v>
      </c>
      <c r="U2763" s="2">
        <f t="shared" si="1472"/>
        <v>10207.381940905541</v>
      </c>
      <c r="V2763" s="2">
        <f t="shared" si="1473"/>
        <v>46375.858161639597</v>
      </c>
      <c r="W2763" s="2">
        <f t="shared" si="1474"/>
        <v>162400.84313095512</v>
      </c>
      <c r="X2763" s="27">
        <f t="shared" si="1475"/>
        <v>0</v>
      </c>
      <c r="Y2763" s="2">
        <f t="shared" si="1454"/>
        <v>0</v>
      </c>
      <c r="Z2763" s="67">
        <f t="shared" si="1476"/>
        <v>0</v>
      </c>
      <c r="AA2763" s="2">
        <f t="shared" si="1464"/>
        <v>0</v>
      </c>
      <c r="AB2763" s="26">
        <f t="shared" ref="AB2763:AB2826" si="1483">(AB2762)</f>
        <v>6.7299999999999999E-2</v>
      </c>
      <c r="AC2763" s="27">
        <f t="shared" si="1463"/>
        <v>17</v>
      </c>
      <c r="AD2763" s="27">
        <v>252</v>
      </c>
      <c r="AE2763" s="10">
        <f t="shared" si="1459"/>
        <v>1.0044034989999999</v>
      </c>
      <c r="AF2763" s="2">
        <f t="shared" si="1465"/>
        <v>706.04727801000001</v>
      </c>
      <c r="AG2763" s="2">
        <f t="shared" si="1477"/>
        <v>715.13195031999999</v>
      </c>
      <c r="AH2763" s="3" t="str">
        <f t="shared" si="1478"/>
        <v>-</v>
      </c>
      <c r="AI2763" s="4" t="str">
        <f t="shared" si="1460"/>
        <v>A+J=</v>
      </c>
      <c r="AJ2763" s="11">
        <f t="shared" ref="AJ2763:AJ2826" si="1484">IF(X2762&gt;0,VLOOKUP(A2762,$AN$10:$AW$130,10),AJ2762)</f>
        <v>43558</v>
      </c>
      <c r="AK2763" s="11"/>
      <c r="AL2763" s="4"/>
      <c r="AM2763" s="1"/>
      <c r="AN2763" s="11"/>
      <c r="AO2763" s="1"/>
      <c r="AP2763" s="1"/>
      <c r="AQ2763" s="1"/>
      <c r="AR2763" s="1"/>
      <c r="AS2763" s="6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</row>
    <row r="2764" spans="1:55" x14ac:dyDescent="0.2">
      <c r="A2764" s="144">
        <f t="shared" si="1479"/>
        <v>43553</v>
      </c>
      <c r="B2764" s="2">
        <f t="shared" si="1466"/>
        <v>163188.17470388213</v>
      </c>
      <c r="C2764" s="2">
        <f t="shared" si="1480"/>
        <v>105817.60302841</v>
      </c>
      <c r="D2764" s="68">
        <f>SUM(Y2764:Y$2921)</f>
        <v>19811.391702180001</v>
      </c>
      <c r="E2764" s="68">
        <f t="shared" si="1467"/>
        <v>86006.211326229997</v>
      </c>
      <c r="F2764" s="72">
        <f t="shared" si="1455"/>
        <v>5116.93</v>
      </c>
      <c r="G2764" s="3">
        <f>IF(N2764=1,VLOOKUP(A2763,[1]Plan1!$BG$69:$BI$188,3),G2763)</f>
        <v>5138.93</v>
      </c>
      <c r="H2764" s="11">
        <f t="shared" si="1456"/>
        <v>43467</v>
      </c>
      <c r="I2764" s="11">
        <f t="shared" si="1457"/>
        <v>43498</v>
      </c>
      <c r="J2764" s="26">
        <f t="shared" si="1468"/>
        <v>4.2994529923214841E-3</v>
      </c>
      <c r="K2764" s="11">
        <f t="shared" si="1481"/>
        <v>43556</v>
      </c>
      <c r="L2764" s="11">
        <f t="shared" si="1469"/>
        <v>43556</v>
      </c>
      <c r="M2764" s="1">
        <f t="shared" si="1482"/>
        <v>19</v>
      </c>
      <c r="N2764" s="1">
        <f t="shared" si="1452"/>
        <v>18</v>
      </c>
      <c r="O2764" s="2">
        <f t="shared" si="1470"/>
        <v>1.0040727</v>
      </c>
      <c r="P2764" s="10">
        <f t="shared" si="1462"/>
        <v>1.00319961</v>
      </c>
      <c r="Q2764" s="10">
        <f t="shared" si="1458"/>
        <v>1.5333180852601289</v>
      </c>
      <c r="R2764" s="2">
        <f t="shared" si="1461"/>
        <v>1.53956282</v>
      </c>
      <c r="S2764" s="2">
        <f t="shared" si="1453"/>
        <v>1.5152279099999999</v>
      </c>
      <c r="T2764" s="2">
        <f t="shared" si="1471"/>
        <v>160337.78547793999</v>
      </c>
      <c r="U2764" s="2">
        <f t="shared" si="1472"/>
        <v>10207.381940905541</v>
      </c>
      <c r="V2764" s="2">
        <f t="shared" si="1473"/>
        <v>46405.753920696596</v>
      </c>
      <c r="W2764" s="2">
        <f t="shared" si="1474"/>
        <v>162430.73889001214</v>
      </c>
      <c r="X2764" s="27">
        <f t="shared" si="1475"/>
        <v>0</v>
      </c>
      <c r="Y2764" s="2">
        <f t="shared" si="1454"/>
        <v>0</v>
      </c>
      <c r="Z2764" s="67">
        <f t="shared" si="1476"/>
        <v>0</v>
      </c>
      <c r="AA2764" s="2">
        <f t="shared" si="1464"/>
        <v>0</v>
      </c>
      <c r="AB2764" s="26">
        <f t="shared" si="1483"/>
        <v>6.7299999999999999E-2</v>
      </c>
      <c r="AC2764" s="27">
        <f t="shared" si="1463"/>
        <v>18</v>
      </c>
      <c r="AD2764" s="27">
        <v>252</v>
      </c>
      <c r="AE2764" s="10">
        <f t="shared" si="1459"/>
        <v>1.004663131</v>
      </c>
      <c r="AF2764" s="2">
        <f t="shared" si="1465"/>
        <v>747.67609792999997</v>
      </c>
      <c r="AG2764" s="2">
        <f t="shared" si="1477"/>
        <v>757.43581386999995</v>
      </c>
      <c r="AH2764" s="3" t="str">
        <f t="shared" si="1478"/>
        <v>-</v>
      </c>
      <c r="AI2764" s="4" t="str">
        <f t="shared" si="1460"/>
        <v>A+J=</v>
      </c>
      <c r="AJ2764" s="11">
        <f t="shared" si="1484"/>
        <v>43558</v>
      </c>
      <c r="AK2764" s="11"/>
      <c r="AL2764" s="4"/>
      <c r="AM2764" s="1"/>
      <c r="AN2764" s="11"/>
      <c r="AO2764" s="1"/>
      <c r="AP2764" s="1"/>
      <c r="AQ2764" s="1"/>
      <c r="AR2764" s="1"/>
      <c r="AS2764" s="6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</row>
    <row r="2765" spans="1:55" x14ac:dyDescent="0.2">
      <c r="A2765" s="144">
        <f t="shared" si="1479"/>
        <v>43554</v>
      </c>
      <c r="B2765" s="2">
        <f t="shared" si="1466"/>
        <v>163260.40781196603</v>
      </c>
      <c r="C2765" s="2">
        <f t="shared" si="1480"/>
        <v>105817.60302841</v>
      </c>
      <c r="D2765" s="68">
        <f>SUM(Y2765:Y$2921)</f>
        <v>19811.391702180001</v>
      </c>
      <c r="E2765" s="68">
        <f t="shared" si="1467"/>
        <v>86006.211326229997</v>
      </c>
      <c r="F2765" s="72">
        <f t="shared" si="1455"/>
        <v>5116.93</v>
      </c>
      <c r="G2765" s="3">
        <f>IF(N2765=1,VLOOKUP(A2764,[1]Plan1!$BG$69:$BI$188,3),G2764)</f>
        <v>5138.93</v>
      </c>
      <c r="H2765" s="11">
        <f t="shared" si="1456"/>
        <v>43467</v>
      </c>
      <c r="I2765" s="11">
        <f t="shared" si="1457"/>
        <v>43498</v>
      </c>
      <c r="J2765" s="26">
        <f t="shared" si="1468"/>
        <v>4.2994529923214841E-3</v>
      </c>
      <c r="K2765" s="11">
        <f t="shared" si="1481"/>
        <v>43556</v>
      </c>
      <c r="L2765" s="11">
        <f t="shared" si="1469"/>
        <v>43556</v>
      </c>
      <c r="M2765" s="1">
        <f t="shared" si="1482"/>
        <v>19</v>
      </c>
      <c r="N2765" s="1">
        <f t="shared" si="1452"/>
        <v>19</v>
      </c>
      <c r="O2765" s="2">
        <f t="shared" si="1470"/>
        <v>1.00429945</v>
      </c>
      <c r="P2765" s="10">
        <f t="shared" si="1462"/>
        <v>1.00319961</v>
      </c>
      <c r="Q2765" s="10">
        <f t="shared" si="1458"/>
        <v>1.5333180852601289</v>
      </c>
      <c r="R2765" s="2">
        <f t="shared" si="1461"/>
        <v>1.5399105</v>
      </c>
      <c r="S2765" s="2">
        <f t="shared" si="1453"/>
        <v>1.5152279099999999</v>
      </c>
      <c r="T2765" s="2">
        <f t="shared" si="1471"/>
        <v>160337.78547793999</v>
      </c>
      <c r="U2765" s="2">
        <f t="shared" si="1472"/>
        <v>10207.381940905541</v>
      </c>
      <c r="V2765" s="2">
        <f t="shared" si="1473"/>
        <v>46435.6565602505</v>
      </c>
      <c r="W2765" s="2">
        <f t="shared" si="1474"/>
        <v>162460.64152956603</v>
      </c>
      <c r="X2765" s="27">
        <f t="shared" si="1475"/>
        <v>0</v>
      </c>
      <c r="Y2765" s="2">
        <f t="shared" si="1454"/>
        <v>0</v>
      </c>
      <c r="Z2765" s="67">
        <f t="shared" si="1476"/>
        <v>0</v>
      </c>
      <c r="AA2765" s="2">
        <f t="shared" si="1464"/>
        <v>0</v>
      </c>
      <c r="AB2765" s="26">
        <f t="shared" si="1483"/>
        <v>6.7299999999999999E-2</v>
      </c>
      <c r="AC2765" s="27">
        <f t="shared" si="1463"/>
        <v>19</v>
      </c>
      <c r="AD2765" s="27">
        <v>252</v>
      </c>
      <c r="AE2765" s="10">
        <f t="shared" si="1459"/>
        <v>1.004922831</v>
      </c>
      <c r="AF2765" s="2">
        <f t="shared" si="1465"/>
        <v>789.31582082</v>
      </c>
      <c r="AG2765" s="2">
        <f t="shared" si="1477"/>
        <v>799.76628240000002</v>
      </c>
      <c r="AH2765" s="3" t="str">
        <f t="shared" si="1478"/>
        <v>-</v>
      </c>
      <c r="AI2765" s="4" t="str">
        <f t="shared" si="1460"/>
        <v>A+J=</v>
      </c>
      <c r="AJ2765" s="11">
        <f t="shared" si="1484"/>
        <v>43558</v>
      </c>
      <c r="AK2765" s="11"/>
      <c r="AL2765" s="4"/>
      <c r="AM2765" s="1"/>
      <c r="AN2765" s="11"/>
      <c r="AO2765" s="1"/>
      <c r="AP2765" s="1"/>
      <c r="AQ2765" s="1"/>
      <c r="AR2765" s="1"/>
      <c r="AS2765" s="6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</row>
    <row r="2766" spans="1:55" x14ac:dyDescent="0.2">
      <c r="A2766" s="144">
        <f t="shared" si="1479"/>
        <v>43555</v>
      </c>
      <c r="B2766" s="2">
        <f t="shared" si="1466"/>
        <v>163260.40781196603</v>
      </c>
      <c r="C2766" s="2">
        <f t="shared" si="1480"/>
        <v>105817.60302841</v>
      </c>
      <c r="D2766" s="68">
        <f>SUM(Y2766:Y$2921)</f>
        <v>19811.391702180001</v>
      </c>
      <c r="E2766" s="68">
        <f t="shared" si="1467"/>
        <v>86006.211326229997</v>
      </c>
      <c r="F2766" s="72">
        <f t="shared" si="1455"/>
        <v>5116.93</v>
      </c>
      <c r="G2766" s="3">
        <f>IF(N2766=1,VLOOKUP(A2765,[1]Plan1!$BG$69:$BI$188,3),G2765)</f>
        <v>5138.93</v>
      </c>
      <c r="H2766" s="11">
        <f t="shared" si="1456"/>
        <v>43467</v>
      </c>
      <c r="I2766" s="11">
        <f t="shared" si="1457"/>
        <v>43498</v>
      </c>
      <c r="J2766" s="26">
        <f t="shared" si="1468"/>
        <v>4.2994529923214841E-3</v>
      </c>
      <c r="K2766" s="11">
        <f t="shared" si="1481"/>
        <v>43556</v>
      </c>
      <c r="L2766" s="11">
        <f t="shared" si="1469"/>
        <v>43556</v>
      </c>
      <c r="M2766" s="1">
        <f t="shared" si="1482"/>
        <v>19</v>
      </c>
      <c r="N2766" s="1">
        <f t="shared" si="1452"/>
        <v>19</v>
      </c>
      <c r="O2766" s="2">
        <f t="shared" si="1470"/>
        <v>1.00429945</v>
      </c>
      <c r="P2766" s="10">
        <f t="shared" si="1462"/>
        <v>1.00319961</v>
      </c>
      <c r="Q2766" s="10">
        <f t="shared" si="1458"/>
        <v>1.5333180852601289</v>
      </c>
      <c r="R2766" s="2">
        <f t="shared" si="1461"/>
        <v>1.5399105</v>
      </c>
      <c r="S2766" s="2">
        <f t="shared" si="1453"/>
        <v>1.5152279099999999</v>
      </c>
      <c r="T2766" s="2">
        <f t="shared" si="1471"/>
        <v>160337.78547793999</v>
      </c>
      <c r="U2766" s="2">
        <f t="shared" si="1472"/>
        <v>10207.381940905541</v>
      </c>
      <c r="V2766" s="2">
        <f t="shared" si="1473"/>
        <v>46435.6565602505</v>
      </c>
      <c r="W2766" s="2">
        <f t="shared" si="1474"/>
        <v>162460.64152956603</v>
      </c>
      <c r="X2766" s="27">
        <f t="shared" si="1475"/>
        <v>0</v>
      </c>
      <c r="Y2766" s="2">
        <f t="shared" si="1454"/>
        <v>0</v>
      </c>
      <c r="Z2766" s="67">
        <f t="shared" si="1476"/>
        <v>0</v>
      </c>
      <c r="AA2766" s="2">
        <f t="shared" si="1464"/>
        <v>0</v>
      </c>
      <c r="AB2766" s="26">
        <f t="shared" si="1483"/>
        <v>6.7299999999999999E-2</v>
      </c>
      <c r="AC2766" s="27">
        <f t="shared" si="1463"/>
        <v>19</v>
      </c>
      <c r="AD2766" s="27">
        <v>252</v>
      </c>
      <c r="AE2766" s="10">
        <f t="shared" si="1459"/>
        <v>1.004922831</v>
      </c>
      <c r="AF2766" s="2">
        <f t="shared" si="1465"/>
        <v>789.31582082</v>
      </c>
      <c r="AG2766" s="2">
        <f t="shared" si="1477"/>
        <v>799.76628240000002</v>
      </c>
      <c r="AH2766" s="3" t="str">
        <f t="shared" si="1478"/>
        <v>-</v>
      </c>
      <c r="AI2766" s="4" t="str">
        <f t="shared" si="1460"/>
        <v>A+J=</v>
      </c>
      <c r="AJ2766" s="11">
        <f t="shared" si="1484"/>
        <v>43558</v>
      </c>
      <c r="AK2766" s="11"/>
      <c r="AL2766" s="4"/>
      <c r="AM2766" s="1"/>
      <c r="AN2766" s="11"/>
      <c r="AO2766" s="1"/>
      <c r="AP2766" s="1"/>
      <c r="AQ2766" s="1"/>
      <c r="AR2766" s="1"/>
      <c r="AS2766" s="6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</row>
    <row r="2767" spans="1:55" x14ac:dyDescent="0.2">
      <c r="A2767" s="144">
        <f t="shared" si="1479"/>
        <v>43556</v>
      </c>
      <c r="B2767" s="2">
        <f t="shared" si="1466"/>
        <v>163260.40781196603</v>
      </c>
      <c r="C2767" s="2">
        <f t="shared" si="1480"/>
        <v>105817.60302841</v>
      </c>
      <c r="D2767" s="68">
        <f>SUM(Y2767:Y$2921)</f>
        <v>19811.391702180001</v>
      </c>
      <c r="E2767" s="68">
        <f t="shared" si="1467"/>
        <v>86006.211326229997</v>
      </c>
      <c r="F2767" s="72">
        <f t="shared" si="1455"/>
        <v>5116.93</v>
      </c>
      <c r="G2767" s="3">
        <f>IF(N2767=1,VLOOKUP(A2766,[1]Plan1!$BG$69:$BI$188,3),G2766)</f>
        <v>5138.93</v>
      </c>
      <c r="H2767" s="11">
        <f t="shared" si="1456"/>
        <v>43467</v>
      </c>
      <c r="I2767" s="11">
        <f t="shared" si="1457"/>
        <v>43498</v>
      </c>
      <c r="J2767" s="26">
        <f t="shared" si="1468"/>
        <v>4.2994529923214841E-3</v>
      </c>
      <c r="K2767" s="11">
        <f t="shared" si="1481"/>
        <v>43587</v>
      </c>
      <c r="L2767" s="11">
        <f t="shared" si="1469"/>
        <v>43556</v>
      </c>
      <c r="M2767" s="1">
        <f t="shared" si="1482"/>
        <v>19</v>
      </c>
      <c r="N2767" s="1">
        <f t="shared" si="1452"/>
        <v>19</v>
      </c>
      <c r="O2767" s="2">
        <f t="shared" si="1470"/>
        <v>1.00429945</v>
      </c>
      <c r="P2767" s="10">
        <f t="shared" si="1462"/>
        <v>1.00319961</v>
      </c>
      <c r="Q2767" s="10">
        <f t="shared" si="1458"/>
        <v>1.5333180852601289</v>
      </c>
      <c r="R2767" s="2">
        <f t="shared" si="1461"/>
        <v>1.5399105</v>
      </c>
      <c r="S2767" s="2">
        <f t="shared" si="1453"/>
        <v>1.5152279099999999</v>
      </c>
      <c r="T2767" s="2">
        <f t="shared" si="1471"/>
        <v>160337.78547793999</v>
      </c>
      <c r="U2767" s="2">
        <f t="shared" si="1472"/>
        <v>10207.381940905541</v>
      </c>
      <c r="V2767" s="2">
        <f t="shared" si="1473"/>
        <v>46435.6565602505</v>
      </c>
      <c r="W2767" s="2">
        <f t="shared" si="1474"/>
        <v>162460.64152956603</v>
      </c>
      <c r="X2767" s="27">
        <f t="shared" si="1475"/>
        <v>90</v>
      </c>
      <c r="Y2767" s="2">
        <f t="shared" si="1454"/>
        <v>3310.7492499</v>
      </c>
      <c r="Z2767" s="67">
        <f t="shared" si="1476"/>
        <v>3.1287320399999999E-2</v>
      </c>
      <c r="AA2767" s="2">
        <f t="shared" si="1464"/>
        <v>5016.5396664700002</v>
      </c>
      <c r="AB2767" s="26">
        <f t="shared" si="1483"/>
        <v>6.7299999999999999E-2</v>
      </c>
      <c r="AC2767" s="27">
        <f t="shared" si="1463"/>
        <v>19</v>
      </c>
      <c r="AD2767" s="27">
        <v>252</v>
      </c>
      <c r="AE2767" s="10">
        <f t="shared" si="1459"/>
        <v>1.004922831</v>
      </c>
      <c r="AF2767" s="2">
        <f t="shared" si="1465"/>
        <v>789.31582082</v>
      </c>
      <c r="AG2767" s="2">
        <f t="shared" si="1477"/>
        <v>799.76628240000002</v>
      </c>
      <c r="AH2767" s="3">
        <f t="shared" si="1478"/>
        <v>5805.8554872900004</v>
      </c>
      <c r="AI2767" s="4" t="str">
        <f t="shared" si="1460"/>
        <v>A+J=</v>
      </c>
      <c r="AJ2767" s="11">
        <f t="shared" si="1484"/>
        <v>43558</v>
      </c>
      <c r="AK2767" s="11"/>
      <c r="AL2767" s="4"/>
      <c r="AM2767" s="1"/>
      <c r="AN2767" s="11"/>
      <c r="AO2767" s="1"/>
      <c r="AP2767" s="1"/>
      <c r="AQ2767" s="1"/>
      <c r="AR2767" s="1"/>
      <c r="AS2767" s="6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</row>
    <row r="2768" spans="1:55" x14ac:dyDescent="0.2">
      <c r="A2768" s="144">
        <f t="shared" si="1479"/>
        <v>43557</v>
      </c>
      <c r="B2768" s="2">
        <f t="shared" si="1466"/>
        <v>157531.94208518855</v>
      </c>
      <c r="C2768" s="2">
        <f t="shared" si="1480"/>
        <v>102506.85377851001</v>
      </c>
      <c r="D2768" s="68">
        <f>SUM(Y2768:Y$2921)</f>
        <v>16500.642452280001</v>
      </c>
      <c r="E2768" s="68">
        <f t="shared" si="1467"/>
        <v>86006.211326229997</v>
      </c>
      <c r="F2768" s="72">
        <f t="shared" si="1455"/>
        <v>5138.93</v>
      </c>
      <c r="G2768" s="3">
        <f>IF(N2768=1,VLOOKUP(A2767,[1]Plan1!$BG$69:$BI$188,3),G2767)</f>
        <v>5177.47</v>
      </c>
      <c r="H2768" s="11">
        <f t="shared" si="1456"/>
        <v>43498</v>
      </c>
      <c r="I2768" s="11">
        <f t="shared" si="1457"/>
        <v>43526</v>
      </c>
      <c r="J2768" s="26">
        <f t="shared" si="1468"/>
        <v>7.4996156787503487E-3</v>
      </c>
      <c r="K2768" s="11">
        <f t="shared" si="1481"/>
        <v>43587</v>
      </c>
      <c r="L2768" s="11">
        <f t="shared" si="1469"/>
        <v>43587</v>
      </c>
      <c r="M2768" s="1">
        <f t="shared" si="1482"/>
        <v>21</v>
      </c>
      <c r="N2768" s="1">
        <f t="shared" si="1452"/>
        <v>1</v>
      </c>
      <c r="O2768" s="2">
        <f t="shared" si="1470"/>
        <v>1.00035585</v>
      </c>
      <c r="P2768" s="10">
        <f t="shared" si="1462"/>
        <v>1.00429945</v>
      </c>
      <c r="Q2768" s="10">
        <f t="shared" si="1458"/>
        <v>1.5399105097018007</v>
      </c>
      <c r="R2768" s="2">
        <f t="shared" si="1461"/>
        <v>1.5404584800000001</v>
      </c>
      <c r="S2768" s="2">
        <f t="shared" si="1453"/>
        <v>1.5152279099999999</v>
      </c>
      <c r="T2768" s="2">
        <f t="shared" si="1471"/>
        <v>155321.24581148001</v>
      </c>
      <c r="U2768" s="2">
        <f t="shared" si="1472"/>
        <v>8501.5915243454983</v>
      </c>
      <c r="V2768" s="2">
        <f t="shared" si="1473"/>
        <v>46482.786243933057</v>
      </c>
      <c r="W2768" s="2">
        <f t="shared" si="1474"/>
        <v>157491.23154678856</v>
      </c>
      <c r="X2768" s="27">
        <f t="shared" si="1475"/>
        <v>0</v>
      </c>
      <c r="Y2768" s="2">
        <f t="shared" si="1454"/>
        <v>0</v>
      </c>
      <c r="Z2768" s="67">
        <f t="shared" si="1476"/>
        <v>0</v>
      </c>
      <c r="AA2768" s="2">
        <f t="shared" si="1464"/>
        <v>0</v>
      </c>
      <c r="AB2768" s="26">
        <f t="shared" si="1483"/>
        <v>6.7299999999999999E-2</v>
      </c>
      <c r="AC2768" s="27">
        <f t="shared" si="1463"/>
        <v>1</v>
      </c>
      <c r="AD2768" s="27">
        <v>252</v>
      </c>
      <c r="AE2768" s="10">
        <f t="shared" si="1459"/>
        <v>1.0002584940000001</v>
      </c>
      <c r="AF2768" s="2">
        <f t="shared" si="1465"/>
        <v>40.149610109999998</v>
      </c>
      <c r="AG2768" s="2">
        <f t="shared" si="1477"/>
        <v>40.710538399999997</v>
      </c>
      <c r="AH2768" s="3" t="str">
        <f t="shared" si="1478"/>
        <v>-</v>
      </c>
      <c r="AI2768" s="4" t="str">
        <f t="shared" si="1460"/>
        <v>A+J=</v>
      </c>
      <c r="AJ2768" s="11">
        <f t="shared" si="1484"/>
        <v>43591</v>
      </c>
      <c r="AK2768" s="11"/>
      <c r="AL2768" s="4"/>
      <c r="AM2768" s="1"/>
      <c r="AN2768" s="11"/>
      <c r="AO2768" s="1"/>
      <c r="AP2768" s="1"/>
      <c r="AQ2768" s="1"/>
      <c r="AR2768" s="1"/>
      <c r="AS2768" s="6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</row>
    <row r="2769" spans="1:55" x14ac:dyDescent="0.2">
      <c r="A2769" s="144">
        <f t="shared" si="1479"/>
        <v>43558</v>
      </c>
      <c r="B2769" s="2">
        <f t="shared" si="1466"/>
        <v>157619.83443797339</v>
      </c>
      <c r="C2769" s="2">
        <f t="shared" si="1480"/>
        <v>102506.85377851001</v>
      </c>
      <c r="D2769" s="68">
        <f>SUM(Y2769:Y$2921)</f>
        <v>16500.642452280001</v>
      </c>
      <c r="E2769" s="68">
        <f t="shared" si="1467"/>
        <v>86006.211326229997</v>
      </c>
      <c r="F2769" s="72">
        <f t="shared" si="1455"/>
        <v>5138.93</v>
      </c>
      <c r="G2769" s="3">
        <f>IF(N2769=1,VLOOKUP(A2768,[1]Plan1!$BG$69:$BI$188,3),G2768)</f>
        <v>5177.47</v>
      </c>
      <c r="H2769" s="11">
        <f t="shared" si="1456"/>
        <v>43498</v>
      </c>
      <c r="I2769" s="11">
        <f t="shared" si="1457"/>
        <v>43526</v>
      </c>
      <c r="J2769" s="26">
        <f t="shared" si="1468"/>
        <v>7.4996156787503487E-3</v>
      </c>
      <c r="K2769" s="11">
        <f t="shared" si="1481"/>
        <v>43587</v>
      </c>
      <c r="L2769" s="11">
        <f t="shared" si="1469"/>
        <v>43587</v>
      </c>
      <c r="M2769" s="1">
        <f t="shared" si="1482"/>
        <v>21</v>
      </c>
      <c r="N2769" s="1">
        <f t="shared" si="1452"/>
        <v>2</v>
      </c>
      <c r="O2769" s="2">
        <f t="shared" si="1470"/>
        <v>1.00071183</v>
      </c>
      <c r="P2769" s="10">
        <f t="shared" si="1462"/>
        <v>1.00429945</v>
      </c>
      <c r="Q2769" s="10">
        <f t="shared" si="1458"/>
        <v>1.5399105097018007</v>
      </c>
      <c r="R2769" s="2">
        <f t="shared" si="1461"/>
        <v>1.5410066600000001</v>
      </c>
      <c r="S2769" s="2">
        <f t="shared" si="1453"/>
        <v>1.5152279099999999</v>
      </c>
      <c r="T2769" s="2">
        <f t="shared" si="1471"/>
        <v>155321.24581148001</v>
      </c>
      <c r="U2769" s="2">
        <f t="shared" si="1472"/>
        <v>8501.5915243454983</v>
      </c>
      <c r="V2769" s="2">
        <f t="shared" si="1473"/>
        <v>46529.933128857869</v>
      </c>
      <c r="W2769" s="2">
        <f t="shared" si="1474"/>
        <v>157538.37843171338</v>
      </c>
      <c r="X2769" s="27">
        <f t="shared" si="1475"/>
        <v>0</v>
      </c>
      <c r="Y2769" s="2">
        <f t="shared" si="1454"/>
        <v>0</v>
      </c>
      <c r="Z2769" s="67">
        <f t="shared" si="1476"/>
        <v>0</v>
      </c>
      <c r="AA2769" s="2">
        <f t="shared" si="1464"/>
        <v>0</v>
      </c>
      <c r="AB2769" s="26">
        <f t="shared" si="1483"/>
        <v>6.7299999999999999E-2</v>
      </c>
      <c r="AC2769" s="27">
        <f t="shared" si="1463"/>
        <v>2</v>
      </c>
      <c r="AD2769" s="27">
        <v>252</v>
      </c>
      <c r="AE2769" s="10">
        <f t="shared" si="1459"/>
        <v>1.000517055</v>
      </c>
      <c r="AF2769" s="2">
        <f t="shared" si="1465"/>
        <v>80.309626750000007</v>
      </c>
      <c r="AG2769" s="2">
        <f t="shared" si="1477"/>
        <v>81.456006259999995</v>
      </c>
      <c r="AH2769" s="3" t="str">
        <f t="shared" si="1478"/>
        <v>-</v>
      </c>
      <c r="AI2769" s="4" t="str">
        <f t="shared" si="1460"/>
        <v>A+J=</v>
      </c>
      <c r="AJ2769" s="11">
        <f t="shared" si="1484"/>
        <v>43591</v>
      </c>
      <c r="AK2769" s="11"/>
      <c r="AL2769" s="4"/>
      <c r="AM2769" s="1"/>
      <c r="AN2769" s="11"/>
      <c r="AO2769" s="1"/>
      <c r="AP2769" s="1"/>
      <c r="AQ2769" s="1"/>
      <c r="AR2769" s="1"/>
      <c r="AS2769" s="6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</row>
    <row r="2770" spans="1:55" x14ac:dyDescent="0.2">
      <c r="A2770" s="144">
        <f t="shared" si="1479"/>
        <v>43559</v>
      </c>
      <c r="B2770" s="2">
        <f t="shared" si="1466"/>
        <v>157707.77894425043</v>
      </c>
      <c r="C2770" s="2">
        <f t="shared" si="1480"/>
        <v>102506.85377851001</v>
      </c>
      <c r="D2770" s="68">
        <f>SUM(Y2770:Y$2921)</f>
        <v>16500.642452280001</v>
      </c>
      <c r="E2770" s="68">
        <f t="shared" si="1467"/>
        <v>86006.211326229997</v>
      </c>
      <c r="F2770" s="72">
        <f t="shared" si="1455"/>
        <v>5138.93</v>
      </c>
      <c r="G2770" s="3">
        <f>IF(N2770=1,VLOOKUP(A2769,[1]Plan1!$BG$69:$BI$188,3),G2769)</f>
        <v>5177.47</v>
      </c>
      <c r="H2770" s="11">
        <f t="shared" si="1456"/>
        <v>43498</v>
      </c>
      <c r="I2770" s="11">
        <f t="shared" si="1457"/>
        <v>43526</v>
      </c>
      <c r="J2770" s="26">
        <f t="shared" si="1468"/>
        <v>7.4996156787503487E-3</v>
      </c>
      <c r="K2770" s="11">
        <f t="shared" si="1481"/>
        <v>43587</v>
      </c>
      <c r="L2770" s="11">
        <f t="shared" si="1469"/>
        <v>43587</v>
      </c>
      <c r="M2770" s="1">
        <f t="shared" si="1482"/>
        <v>21</v>
      </c>
      <c r="N2770" s="1">
        <f t="shared" si="1452"/>
        <v>3</v>
      </c>
      <c r="O2770" s="2">
        <f t="shared" si="1470"/>
        <v>1.00106794</v>
      </c>
      <c r="P2770" s="10">
        <f t="shared" si="1462"/>
        <v>1.00429945</v>
      </c>
      <c r="Q2770" s="10">
        <f t="shared" si="1458"/>
        <v>1.5399105097018007</v>
      </c>
      <c r="R2770" s="2">
        <f t="shared" si="1461"/>
        <v>1.54155504</v>
      </c>
      <c r="S2770" s="2">
        <f t="shared" si="1453"/>
        <v>1.5152279099999999</v>
      </c>
      <c r="T2770" s="2">
        <f t="shared" si="1471"/>
        <v>155321.24581148001</v>
      </c>
      <c r="U2770" s="2">
        <f t="shared" si="1472"/>
        <v>8501.5915243454983</v>
      </c>
      <c r="V2770" s="2">
        <f t="shared" si="1473"/>
        <v>46577.097215024936</v>
      </c>
      <c r="W2770" s="2">
        <f t="shared" si="1474"/>
        <v>157585.54251788044</v>
      </c>
      <c r="X2770" s="27">
        <f t="shared" si="1475"/>
        <v>0</v>
      </c>
      <c r="Y2770" s="2">
        <f t="shared" si="1454"/>
        <v>0</v>
      </c>
      <c r="Z2770" s="67">
        <f t="shared" si="1476"/>
        <v>0</v>
      </c>
      <c r="AA2770" s="2">
        <f t="shared" si="1464"/>
        <v>0</v>
      </c>
      <c r="AB2770" s="26">
        <f t="shared" si="1483"/>
        <v>6.7299999999999999E-2</v>
      </c>
      <c r="AC2770" s="27">
        <f t="shared" si="1463"/>
        <v>3</v>
      </c>
      <c r="AD2770" s="27">
        <v>252</v>
      </c>
      <c r="AE2770" s="10">
        <f t="shared" si="1459"/>
        <v>1.0007756830000001</v>
      </c>
      <c r="AF2770" s="2">
        <f t="shared" si="1465"/>
        <v>120.48004991000001</v>
      </c>
      <c r="AG2770" s="2">
        <f t="shared" si="1477"/>
        <v>122.23642637</v>
      </c>
      <c r="AH2770" s="3" t="str">
        <f t="shared" si="1478"/>
        <v>-</v>
      </c>
      <c r="AI2770" s="4" t="str">
        <f t="shared" si="1460"/>
        <v>A+J=</v>
      </c>
      <c r="AJ2770" s="11">
        <f t="shared" si="1484"/>
        <v>43591</v>
      </c>
      <c r="AK2770" s="11"/>
      <c r="AL2770" s="4"/>
      <c r="AM2770" s="1"/>
      <c r="AN2770" s="11"/>
      <c r="AO2770" s="1"/>
      <c r="AP2770" s="1"/>
      <c r="AQ2770" s="1"/>
      <c r="AR2770" s="1"/>
      <c r="AS2770" s="6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</row>
    <row r="2771" spans="1:55" x14ac:dyDescent="0.2">
      <c r="A2771" s="144">
        <f t="shared" si="1479"/>
        <v>43560</v>
      </c>
      <c r="B2771" s="2">
        <f t="shared" si="1466"/>
        <v>157795.77460828767</v>
      </c>
      <c r="C2771" s="2">
        <f t="shared" si="1480"/>
        <v>102506.85377851001</v>
      </c>
      <c r="D2771" s="68">
        <f>SUM(Y2771:Y$2921)</f>
        <v>16500.642452280001</v>
      </c>
      <c r="E2771" s="68">
        <f t="shared" si="1467"/>
        <v>86006.211326229997</v>
      </c>
      <c r="F2771" s="72">
        <f t="shared" si="1455"/>
        <v>5138.93</v>
      </c>
      <c r="G2771" s="3">
        <f>IF(N2771=1,VLOOKUP(A2770,[1]Plan1!$BG$69:$BI$188,3),G2770)</f>
        <v>5177.47</v>
      </c>
      <c r="H2771" s="11">
        <f t="shared" si="1456"/>
        <v>43498</v>
      </c>
      <c r="I2771" s="11">
        <f t="shared" si="1457"/>
        <v>43526</v>
      </c>
      <c r="J2771" s="26">
        <f t="shared" si="1468"/>
        <v>7.4996156787503487E-3</v>
      </c>
      <c r="K2771" s="11">
        <f t="shared" si="1481"/>
        <v>43587</v>
      </c>
      <c r="L2771" s="11">
        <f t="shared" si="1469"/>
        <v>43587</v>
      </c>
      <c r="M2771" s="1">
        <f t="shared" si="1482"/>
        <v>21</v>
      </c>
      <c r="N2771" s="1">
        <f t="shared" si="1452"/>
        <v>4</v>
      </c>
      <c r="O2771" s="2">
        <f t="shared" si="1470"/>
        <v>1.0014241800000001</v>
      </c>
      <c r="P2771" s="10">
        <f t="shared" si="1462"/>
        <v>1.00429945</v>
      </c>
      <c r="Q2771" s="10">
        <f t="shared" si="1458"/>
        <v>1.5399105097018007</v>
      </c>
      <c r="R2771" s="2">
        <f t="shared" si="1461"/>
        <v>1.5421036100000001</v>
      </c>
      <c r="S2771" s="2">
        <f t="shared" si="1453"/>
        <v>1.5152279099999999</v>
      </c>
      <c r="T2771" s="2">
        <f t="shared" si="1471"/>
        <v>155321.24581148001</v>
      </c>
      <c r="U2771" s="2">
        <f t="shared" si="1472"/>
        <v>8501.5915243454983</v>
      </c>
      <c r="V2771" s="2">
        <f t="shared" si="1473"/>
        <v>46624.277642372173</v>
      </c>
      <c r="W2771" s="2">
        <f t="shared" si="1474"/>
        <v>157632.72294522767</v>
      </c>
      <c r="X2771" s="27">
        <f t="shared" si="1475"/>
        <v>0</v>
      </c>
      <c r="Y2771" s="2">
        <f t="shared" si="1454"/>
        <v>0</v>
      </c>
      <c r="Z2771" s="67">
        <f t="shared" si="1476"/>
        <v>0</v>
      </c>
      <c r="AA2771" s="2">
        <f t="shared" si="1464"/>
        <v>0</v>
      </c>
      <c r="AB2771" s="26">
        <f t="shared" si="1483"/>
        <v>6.7299999999999999E-2</v>
      </c>
      <c r="AC2771" s="27">
        <f t="shared" si="1463"/>
        <v>4</v>
      </c>
      <c r="AD2771" s="27">
        <v>252</v>
      </c>
      <c r="AE2771" s="10">
        <f t="shared" si="1459"/>
        <v>1.0010343770000001</v>
      </c>
      <c r="AF2771" s="2">
        <f t="shared" si="1465"/>
        <v>160.66072427</v>
      </c>
      <c r="AG2771" s="2">
        <f t="shared" si="1477"/>
        <v>163.05166306000001</v>
      </c>
      <c r="AH2771" s="3" t="str">
        <f t="shared" si="1478"/>
        <v>-</v>
      </c>
      <c r="AI2771" s="4" t="str">
        <f t="shared" si="1460"/>
        <v>A+J=</v>
      </c>
      <c r="AJ2771" s="11">
        <f t="shared" si="1484"/>
        <v>43591</v>
      </c>
      <c r="AK2771" s="11"/>
      <c r="AL2771" s="4"/>
      <c r="AM2771" s="1"/>
      <c r="AN2771" s="11"/>
      <c r="AO2771" s="1"/>
      <c r="AP2771" s="1"/>
      <c r="AQ2771" s="1"/>
      <c r="AR2771" s="1"/>
      <c r="AS2771" s="6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</row>
    <row r="2772" spans="1:55" x14ac:dyDescent="0.2">
      <c r="A2772" s="144">
        <f t="shared" si="1479"/>
        <v>43561</v>
      </c>
      <c r="B2772" s="2">
        <f t="shared" si="1466"/>
        <v>157883.82262862715</v>
      </c>
      <c r="C2772" s="2">
        <f t="shared" si="1480"/>
        <v>102506.85377851001</v>
      </c>
      <c r="D2772" s="68">
        <f>SUM(Y2772:Y$2921)</f>
        <v>16500.642452280001</v>
      </c>
      <c r="E2772" s="68">
        <f t="shared" si="1467"/>
        <v>86006.211326229997</v>
      </c>
      <c r="F2772" s="72">
        <f t="shared" si="1455"/>
        <v>5138.93</v>
      </c>
      <c r="G2772" s="3">
        <f>IF(N2772=1,VLOOKUP(A2771,[1]Plan1!$BG$69:$BI$188,3),G2771)</f>
        <v>5177.47</v>
      </c>
      <c r="H2772" s="11">
        <f t="shared" si="1456"/>
        <v>43498</v>
      </c>
      <c r="I2772" s="11">
        <f t="shared" si="1457"/>
        <v>43526</v>
      </c>
      <c r="J2772" s="26">
        <f t="shared" si="1468"/>
        <v>7.4996156787503487E-3</v>
      </c>
      <c r="K2772" s="11">
        <f t="shared" si="1481"/>
        <v>43587</v>
      </c>
      <c r="L2772" s="11">
        <f t="shared" si="1469"/>
        <v>43587</v>
      </c>
      <c r="M2772" s="1">
        <f t="shared" si="1482"/>
        <v>21</v>
      </c>
      <c r="N2772" s="1">
        <f t="shared" si="1452"/>
        <v>5</v>
      </c>
      <c r="O2772" s="2">
        <f t="shared" si="1470"/>
        <v>1.0017805399999999</v>
      </c>
      <c r="P2772" s="10">
        <f t="shared" si="1462"/>
        <v>1.00429945</v>
      </c>
      <c r="Q2772" s="10">
        <f t="shared" si="1458"/>
        <v>1.5399105097018007</v>
      </c>
      <c r="R2772" s="2">
        <f t="shared" si="1461"/>
        <v>1.54265238</v>
      </c>
      <c r="S2772" s="2">
        <f t="shared" si="1453"/>
        <v>1.5152279099999999</v>
      </c>
      <c r="T2772" s="2">
        <f t="shared" si="1471"/>
        <v>155321.24581148001</v>
      </c>
      <c r="U2772" s="2">
        <f t="shared" si="1472"/>
        <v>8501.5915243454983</v>
      </c>
      <c r="V2772" s="2">
        <f t="shared" si="1473"/>
        <v>46671.475270961666</v>
      </c>
      <c r="W2772" s="2">
        <f t="shared" si="1474"/>
        <v>157679.92057381716</v>
      </c>
      <c r="X2772" s="27">
        <f t="shared" si="1475"/>
        <v>0</v>
      </c>
      <c r="Y2772" s="2">
        <f t="shared" si="1454"/>
        <v>0</v>
      </c>
      <c r="Z2772" s="67">
        <f t="shared" si="1476"/>
        <v>0</v>
      </c>
      <c r="AA2772" s="2">
        <f t="shared" si="1464"/>
        <v>0</v>
      </c>
      <c r="AB2772" s="26">
        <f t="shared" si="1483"/>
        <v>6.7299999999999999E-2</v>
      </c>
      <c r="AC2772" s="27">
        <f t="shared" si="1463"/>
        <v>5</v>
      </c>
      <c r="AD2772" s="27">
        <v>252</v>
      </c>
      <c r="AE2772" s="10">
        <f t="shared" si="1459"/>
        <v>1.0012931389999999</v>
      </c>
      <c r="AF2772" s="2">
        <f t="shared" si="1465"/>
        <v>200.85196048</v>
      </c>
      <c r="AG2772" s="2">
        <f t="shared" si="1477"/>
        <v>203.90205481000001</v>
      </c>
      <c r="AH2772" s="3" t="str">
        <f t="shared" si="1478"/>
        <v>-</v>
      </c>
      <c r="AI2772" s="4" t="str">
        <f t="shared" si="1460"/>
        <v>A+J=</v>
      </c>
      <c r="AJ2772" s="11">
        <f t="shared" si="1484"/>
        <v>43591</v>
      </c>
      <c r="AK2772" s="11"/>
      <c r="AL2772" s="4"/>
      <c r="AM2772" s="1"/>
      <c r="AN2772" s="11"/>
      <c r="AO2772" s="1"/>
      <c r="AP2772" s="1"/>
      <c r="AQ2772" s="1"/>
      <c r="AR2772" s="1"/>
      <c r="AS2772" s="6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</row>
    <row r="2773" spans="1:55" x14ac:dyDescent="0.2">
      <c r="A2773" s="144">
        <f t="shared" si="1479"/>
        <v>43562</v>
      </c>
      <c r="B2773" s="2">
        <f t="shared" si="1466"/>
        <v>157883.82262862715</v>
      </c>
      <c r="C2773" s="2">
        <f t="shared" si="1480"/>
        <v>102506.85377851001</v>
      </c>
      <c r="D2773" s="68">
        <f>SUM(Y2773:Y$2921)</f>
        <v>16500.642452280001</v>
      </c>
      <c r="E2773" s="68">
        <f t="shared" si="1467"/>
        <v>86006.211326229997</v>
      </c>
      <c r="F2773" s="72">
        <f t="shared" si="1455"/>
        <v>5138.93</v>
      </c>
      <c r="G2773" s="3">
        <f>IF(N2773=1,VLOOKUP(A2772,[1]Plan1!$BG$69:$BI$188,3),G2772)</f>
        <v>5177.47</v>
      </c>
      <c r="H2773" s="11">
        <f t="shared" si="1456"/>
        <v>43498</v>
      </c>
      <c r="I2773" s="11">
        <f t="shared" si="1457"/>
        <v>43526</v>
      </c>
      <c r="J2773" s="26">
        <f t="shared" si="1468"/>
        <v>7.4996156787503487E-3</v>
      </c>
      <c r="K2773" s="11">
        <f t="shared" si="1481"/>
        <v>43587</v>
      </c>
      <c r="L2773" s="11">
        <f t="shared" si="1469"/>
        <v>43587</v>
      </c>
      <c r="M2773" s="1">
        <f t="shared" si="1482"/>
        <v>21</v>
      </c>
      <c r="N2773" s="1">
        <f t="shared" si="1452"/>
        <v>5</v>
      </c>
      <c r="O2773" s="2">
        <f t="shared" si="1470"/>
        <v>1.0017805399999999</v>
      </c>
      <c r="P2773" s="10">
        <f t="shared" si="1462"/>
        <v>1.00429945</v>
      </c>
      <c r="Q2773" s="10">
        <f t="shared" si="1458"/>
        <v>1.5399105097018007</v>
      </c>
      <c r="R2773" s="2">
        <f t="shared" si="1461"/>
        <v>1.54265238</v>
      </c>
      <c r="S2773" s="2">
        <f t="shared" si="1453"/>
        <v>1.5152279099999999</v>
      </c>
      <c r="T2773" s="2">
        <f t="shared" si="1471"/>
        <v>155321.24581148001</v>
      </c>
      <c r="U2773" s="2">
        <f t="shared" si="1472"/>
        <v>8501.5915243454983</v>
      </c>
      <c r="V2773" s="2">
        <f t="shared" si="1473"/>
        <v>46671.475270961666</v>
      </c>
      <c r="W2773" s="2">
        <f t="shared" si="1474"/>
        <v>157679.92057381716</v>
      </c>
      <c r="X2773" s="27">
        <f t="shared" si="1475"/>
        <v>0</v>
      </c>
      <c r="Y2773" s="2">
        <f t="shared" si="1454"/>
        <v>0</v>
      </c>
      <c r="Z2773" s="67">
        <f t="shared" si="1476"/>
        <v>0</v>
      </c>
      <c r="AA2773" s="2">
        <f t="shared" si="1464"/>
        <v>0</v>
      </c>
      <c r="AB2773" s="26">
        <f t="shared" si="1483"/>
        <v>6.7299999999999999E-2</v>
      </c>
      <c r="AC2773" s="27">
        <f t="shared" si="1463"/>
        <v>5</v>
      </c>
      <c r="AD2773" s="27">
        <v>252</v>
      </c>
      <c r="AE2773" s="10">
        <f t="shared" si="1459"/>
        <v>1.0012931389999999</v>
      </c>
      <c r="AF2773" s="2">
        <f t="shared" si="1465"/>
        <v>200.85196048</v>
      </c>
      <c r="AG2773" s="2">
        <f t="shared" si="1477"/>
        <v>203.90205481000001</v>
      </c>
      <c r="AH2773" s="3" t="str">
        <f t="shared" si="1478"/>
        <v>-</v>
      </c>
      <c r="AI2773" s="4" t="str">
        <f t="shared" si="1460"/>
        <v>A+J=</v>
      </c>
      <c r="AJ2773" s="11">
        <f t="shared" si="1484"/>
        <v>43591</v>
      </c>
      <c r="AK2773" s="11"/>
      <c r="AL2773" s="4"/>
      <c r="AM2773" s="1"/>
      <c r="AN2773" s="11"/>
      <c r="AO2773" s="1"/>
      <c r="AP2773" s="1"/>
      <c r="AQ2773" s="1"/>
      <c r="AR2773" s="1"/>
      <c r="AS2773" s="6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</row>
    <row r="2774" spans="1:55" x14ac:dyDescent="0.2">
      <c r="A2774" s="144">
        <f t="shared" si="1479"/>
        <v>43563</v>
      </c>
      <c r="B2774" s="2">
        <f t="shared" si="1466"/>
        <v>157883.82262862715</v>
      </c>
      <c r="C2774" s="2">
        <f t="shared" si="1480"/>
        <v>102506.85377851001</v>
      </c>
      <c r="D2774" s="68">
        <f>SUM(Y2774:Y$2921)</f>
        <v>16500.642452280001</v>
      </c>
      <c r="E2774" s="68">
        <f t="shared" si="1467"/>
        <v>86006.211326229997</v>
      </c>
      <c r="F2774" s="72">
        <f t="shared" si="1455"/>
        <v>5138.93</v>
      </c>
      <c r="G2774" s="3">
        <f>IF(N2774=1,VLOOKUP(A2773,[1]Plan1!$BG$69:$BI$188,3),G2773)</f>
        <v>5177.47</v>
      </c>
      <c r="H2774" s="11">
        <f t="shared" si="1456"/>
        <v>43498</v>
      </c>
      <c r="I2774" s="11">
        <f t="shared" si="1457"/>
        <v>43526</v>
      </c>
      <c r="J2774" s="26">
        <f t="shared" si="1468"/>
        <v>7.4996156787503487E-3</v>
      </c>
      <c r="K2774" s="11">
        <f t="shared" si="1481"/>
        <v>43587</v>
      </c>
      <c r="L2774" s="11">
        <f t="shared" si="1469"/>
        <v>43587</v>
      </c>
      <c r="M2774" s="1">
        <f t="shared" si="1482"/>
        <v>21</v>
      </c>
      <c r="N2774" s="1">
        <f t="shared" si="1452"/>
        <v>5</v>
      </c>
      <c r="O2774" s="2">
        <f t="shared" si="1470"/>
        <v>1.0017805399999999</v>
      </c>
      <c r="P2774" s="10">
        <f t="shared" si="1462"/>
        <v>1.00429945</v>
      </c>
      <c r="Q2774" s="10">
        <f t="shared" si="1458"/>
        <v>1.5399105097018007</v>
      </c>
      <c r="R2774" s="2">
        <f t="shared" si="1461"/>
        <v>1.54265238</v>
      </c>
      <c r="S2774" s="2">
        <f t="shared" si="1453"/>
        <v>1.5152279099999999</v>
      </c>
      <c r="T2774" s="2">
        <f t="shared" si="1471"/>
        <v>155321.24581148001</v>
      </c>
      <c r="U2774" s="2">
        <f t="shared" si="1472"/>
        <v>8501.5915243454983</v>
      </c>
      <c r="V2774" s="2">
        <f t="shared" si="1473"/>
        <v>46671.475270961666</v>
      </c>
      <c r="W2774" s="2">
        <f t="shared" si="1474"/>
        <v>157679.92057381716</v>
      </c>
      <c r="X2774" s="27">
        <f t="shared" si="1475"/>
        <v>0</v>
      </c>
      <c r="Y2774" s="2">
        <f t="shared" si="1454"/>
        <v>0</v>
      </c>
      <c r="Z2774" s="67">
        <f t="shared" si="1476"/>
        <v>0</v>
      </c>
      <c r="AA2774" s="2">
        <f t="shared" si="1464"/>
        <v>0</v>
      </c>
      <c r="AB2774" s="26">
        <f t="shared" si="1483"/>
        <v>6.7299999999999999E-2</v>
      </c>
      <c r="AC2774" s="27">
        <f t="shared" si="1463"/>
        <v>5</v>
      </c>
      <c r="AD2774" s="27">
        <v>252</v>
      </c>
      <c r="AE2774" s="10">
        <f t="shared" si="1459"/>
        <v>1.0012931389999999</v>
      </c>
      <c r="AF2774" s="2">
        <f t="shared" si="1465"/>
        <v>200.85196048</v>
      </c>
      <c r="AG2774" s="2">
        <f t="shared" si="1477"/>
        <v>203.90205481000001</v>
      </c>
      <c r="AH2774" s="3" t="str">
        <f t="shared" si="1478"/>
        <v>-</v>
      </c>
      <c r="AI2774" s="4" t="str">
        <f t="shared" si="1460"/>
        <v>A+J=</v>
      </c>
      <c r="AJ2774" s="11">
        <f t="shared" si="1484"/>
        <v>43591</v>
      </c>
      <c r="AK2774" s="11"/>
      <c r="AL2774" s="4"/>
      <c r="AM2774" s="1"/>
      <c r="AN2774" s="11"/>
      <c r="AO2774" s="1"/>
      <c r="AP2774" s="1"/>
      <c r="AQ2774" s="1"/>
      <c r="AR2774" s="1"/>
      <c r="AS2774" s="6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</row>
    <row r="2775" spans="1:55" x14ac:dyDescent="0.2">
      <c r="A2775" s="144">
        <f t="shared" si="1479"/>
        <v>43564</v>
      </c>
      <c r="B2775" s="2">
        <f t="shared" si="1466"/>
        <v>157971.92185139682</v>
      </c>
      <c r="C2775" s="2">
        <f t="shared" si="1480"/>
        <v>102506.85377851001</v>
      </c>
      <c r="D2775" s="68">
        <f>SUM(Y2775:Y$2921)</f>
        <v>16500.642452280001</v>
      </c>
      <c r="E2775" s="68">
        <f t="shared" si="1467"/>
        <v>86006.211326229997</v>
      </c>
      <c r="F2775" s="72">
        <f t="shared" si="1455"/>
        <v>5138.93</v>
      </c>
      <c r="G2775" s="3">
        <f>IF(N2775=1,VLOOKUP(A2774,[1]Plan1!$BG$69:$BI$188,3),G2774)</f>
        <v>5177.47</v>
      </c>
      <c r="H2775" s="11">
        <f t="shared" si="1456"/>
        <v>43498</v>
      </c>
      <c r="I2775" s="11">
        <f t="shared" si="1457"/>
        <v>43526</v>
      </c>
      <c r="J2775" s="26">
        <f t="shared" si="1468"/>
        <v>7.4996156787503487E-3</v>
      </c>
      <c r="K2775" s="11">
        <f t="shared" si="1481"/>
        <v>43587</v>
      </c>
      <c r="L2775" s="11">
        <f t="shared" si="1469"/>
        <v>43587</v>
      </c>
      <c r="M2775" s="1">
        <f t="shared" si="1482"/>
        <v>21</v>
      </c>
      <c r="N2775" s="1">
        <f t="shared" si="1452"/>
        <v>6</v>
      </c>
      <c r="O2775" s="2">
        <f t="shared" si="1470"/>
        <v>1.0021370300000001</v>
      </c>
      <c r="P2775" s="10">
        <f t="shared" si="1462"/>
        <v>1.00429945</v>
      </c>
      <c r="Q2775" s="10">
        <f t="shared" si="1458"/>
        <v>1.5399105097018007</v>
      </c>
      <c r="R2775" s="2">
        <f t="shared" si="1461"/>
        <v>1.54320134</v>
      </c>
      <c r="S2775" s="2">
        <f t="shared" si="1453"/>
        <v>1.5152279099999999</v>
      </c>
      <c r="T2775" s="2">
        <f t="shared" si="1471"/>
        <v>155321.24581148001</v>
      </c>
      <c r="U2775" s="2">
        <f t="shared" si="1472"/>
        <v>8501.5915243454983</v>
      </c>
      <c r="V2775" s="2">
        <f t="shared" si="1473"/>
        <v>46718.689240731306</v>
      </c>
      <c r="W2775" s="2">
        <f t="shared" si="1474"/>
        <v>157727.13454358681</v>
      </c>
      <c r="X2775" s="27">
        <f t="shared" si="1475"/>
        <v>0</v>
      </c>
      <c r="Y2775" s="2">
        <f t="shared" si="1454"/>
        <v>0</v>
      </c>
      <c r="Z2775" s="67">
        <f t="shared" si="1476"/>
        <v>0</v>
      </c>
      <c r="AA2775" s="2">
        <f t="shared" si="1464"/>
        <v>0</v>
      </c>
      <c r="AB2775" s="26">
        <f t="shared" si="1483"/>
        <v>6.7299999999999999E-2</v>
      </c>
      <c r="AC2775" s="27">
        <f t="shared" si="1463"/>
        <v>6</v>
      </c>
      <c r="AD2775" s="27">
        <v>252</v>
      </c>
      <c r="AE2775" s="10">
        <f t="shared" si="1459"/>
        <v>1.0015519669999999</v>
      </c>
      <c r="AF2775" s="2">
        <f t="shared" si="1465"/>
        <v>241.05344789</v>
      </c>
      <c r="AG2775" s="2">
        <f t="shared" si="1477"/>
        <v>244.78730780999999</v>
      </c>
      <c r="AH2775" s="3" t="str">
        <f t="shared" si="1478"/>
        <v>-</v>
      </c>
      <c r="AI2775" s="4" t="str">
        <f t="shared" si="1460"/>
        <v>A+J=</v>
      </c>
      <c r="AJ2775" s="11">
        <f t="shared" si="1484"/>
        <v>43591</v>
      </c>
      <c r="AK2775" s="11"/>
      <c r="AL2775" s="4"/>
      <c r="AM2775" s="1"/>
      <c r="AN2775" s="11"/>
      <c r="AO2775" s="1"/>
      <c r="AP2775" s="1"/>
      <c r="AQ2775" s="1"/>
      <c r="AR2775" s="1"/>
      <c r="AS2775" s="6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</row>
    <row r="2776" spans="1:55" x14ac:dyDescent="0.2">
      <c r="A2776" s="144">
        <f t="shared" si="1479"/>
        <v>43565</v>
      </c>
      <c r="B2776" s="2">
        <f t="shared" si="1466"/>
        <v>158060.07245641662</v>
      </c>
      <c r="C2776" s="2">
        <f t="shared" si="1480"/>
        <v>102506.85377851001</v>
      </c>
      <c r="D2776" s="68">
        <f>SUM(Y2776:Y$2921)</f>
        <v>16500.642452280001</v>
      </c>
      <c r="E2776" s="68">
        <f t="shared" si="1467"/>
        <v>86006.211326229997</v>
      </c>
      <c r="F2776" s="72">
        <f t="shared" si="1455"/>
        <v>5138.93</v>
      </c>
      <c r="G2776" s="3">
        <f>IF(N2776=1,VLOOKUP(A2775,[1]Plan1!$BG$69:$BI$188,3),G2775)</f>
        <v>5177.47</v>
      </c>
      <c r="H2776" s="11">
        <f t="shared" si="1456"/>
        <v>43498</v>
      </c>
      <c r="I2776" s="11">
        <f t="shared" si="1457"/>
        <v>43526</v>
      </c>
      <c r="J2776" s="26">
        <f t="shared" si="1468"/>
        <v>7.4996156787503487E-3</v>
      </c>
      <c r="K2776" s="11">
        <f t="shared" si="1481"/>
        <v>43587</v>
      </c>
      <c r="L2776" s="11">
        <f t="shared" si="1469"/>
        <v>43587</v>
      </c>
      <c r="M2776" s="1">
        <f t="shared" si="1482"/>
        <v>21</v>
      </c>
      <c r="N2776" s="1">
        <f t="shared" si="1452"/>
        <v>7</v>
      </c>
      <c r="O2776" s="2">
        <f t="shared" si="1470"/>
        <v>1.00249364</v>
      </c>
      <c r="P2776" s="10">
        <f t="shared" si="1462"/>
        <v>1.00429945</v>
      </c>
      <c r="Q2776" s="10">
        <f t="shared" si="1458"/>
        <v>1.5399105097018007</v>
      </c>
      <c r="R2776" s="2">
        <f t="shared" si="1461"/>
        <v>1.5437504900000001</v>
      </c>
      <c r="S2776" s="2">
        <f t="shared" si="1453"/>
        <v>1.5152279099999999</v>
      </c>
      <c r="T2776" s="2">
        <f t="shared" si="1471"/>
        <v>155321.24581148001</v>
      </c>
      <c r="U2776" s="2">
        <f t="shared" si="1472"/>
        <v>8501.5915243454983</v>
      </c>
      <c r="V2776" s="2">
        <f t="shared" si="1473"/>
        <v>46765.919551681116</v>
      </c>
      <c r="W2776" s="2">
        <f t="shared" si="1474"/>
        <v>157774.3648545366</v>
      </c>
      <c r="X2776" s="27">
        <f t="shared" si="1475"/>
        <v>0</v>
      </c>
      <c r="Y2776" s="2">
        <f t="shared" si="1454"/>
        <v>0</v>
      </c>
      <c r="Z2776" s="67">
        <f t="shared" si="1476"/>
        <v>0</v>
      </c>
      <c r="AA2776" s="2">
        <f t="shared" si="1464"/>
        <v>0</v>
      </c>
      <c r="AB2776" s="26">
        <f t="shared" si="1483"/>
        <v>6.7299999999999999E-2</v>
      </c>
      <c r="AC2776" s="27">
        <f t="shared" si="1463"/>
        <v>7</v>
      </c>
      <c r="AD2776" s="27">
        <v>252</v>
      </c>
      <c r="AE2776" s="10">
        <f t="shared" si="1459"/>
        <v>1.0018108619999999</v>
      </c>
      <c r="AF2776" s="2">
        <f t="shared" si="1465"/>
        <v>281.26534183000001</v>
      </c>
      <c r="AG2776" s="2">
        <f t="shared" si="1477"/>
        <v>285.70760188000003</v>
      </c>
      <c r="AH2776" s="3" t="str">
        <f t="shared" si="1478"/>
        <v>-</v>
      </c>
      <c r="AI2776" s="4" t="str">
        <f t="shared" si="1460"/>
        <v>A+J=</v>
      </c>
      <c r="AJ2776" s="11">
        <f t="shared" si="1484"/>
        <v>43591</v>
      </c>
      <c r="AK2776" s="11"/>
      <c r="AL2776" s="4"/>
      <c r="AM2776" s="1"/>
      <c r="AN2776" s="11"/>
      <c r="AO2776" s="1"/>
      <c r="AP2776" s="1"/>
      <c r="AQ2776" s="1"/>
      <c r="AR2776" s="1"/>
      <c r="AS2776" s="6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</row>
    <row r="2777" spans="1:55" x14ac:dyDescent="0.2">
      <c r="A2777" s="144">
        <f t="shared" si="1479"/>
        <v>43566</v>
      </c>
      <c r="B2777" s="2">
        <f t="shared" si="1466"/>
        <v>158148.2763473808</v>
      </c>
      <c r="C2777" s="2">
        <f t="shared" si="1480"/>
        <v>102506.85377851001</v>
      </c>
      <c r="D2777" s="68">
        <f>SUM(Y2777:Y$2921)</f>
        <v>16500.642452280001</v>
      </c>
      <c r="E2777" s="68">
        <f t="shared" si="1467"/>
        <v>86006.211326229997</v>
      </c>
      <c r="F2777" s="72">
        <f t="shared" si="1455"/>
        <v>5138.93</v>
      </c>
      <c r="G2777" s="3">
        <f>IF(N2777=1,VLOOKUP(A2776,[1]Plan1!$BG$69:$BI$188,3),G2776)</f>
        <v>5177.47</v>
      </c>
      <c r="H2777" s="11">
        <f t="shared" si="1456"/>
        <v>43498</v>
      </c>
      <c r="I2777" s="11">
        <f t="shared" si="1457"/>
        <v>43526</v>
      </c>
      <c r="J2777" s="26">
        <f t="shared" si="1468"/>
        <v>7.4996156787503487E-3</v>
      </c>
      <c r="K2777" s="11">
        <f t="shared" si="1481"/>
        <v>43587</v>
      </c>
      <c r="L2777" s="11">
        <f t="shared" si="1469"/>
        <v>43587</v>
      </c>
      <c r="M2777" s="1">
        <f t="shared" si="1482"/>
        <v>21</v>
      </c>
      <c r="N2777" s="1">
        <f t="shared" si="1452"/>
        <v>8</v>
      </c>
      <c r="O2777" s="2">
        <f t="shared" si="1470"/>
        <v>1.0028503900000001</v>
      </c>
      <c r="P2777" s="10">
        <f t="shared" si="1462"/>
        <v>1.00429945</v>
      </c>
      <c r="Q2777" s="10">
        <f t="shared" si="1458"/>
        <v>1.5399105097018007</v>
      </c>
      <c r="R2777" s="2">
        <f t="shared" si="1461"/>
        <v>1.54429985</v>
      </c>
      <c r="S2777" s="2">
        <f t="shared" si="1453"/>
        <v>1.5152279099999999</v>
      </c>
      <c r="T2777" s="2">
        <f t="shared" si="1471"/>
        <v>155321.24581148001</v>
      </c>
      <c r="U2777" s="2">
        <f t="shared" si="1472"/>
        <v>8501.5915243454983</v>
      </c>
      <c r="V2777" s="2">
        <f t="shared" si="1473"/>
        <v>46813.167923935289</v>
      </c>
      <c r="W2777" s="2">
        <f t="shared" si="1474"/>
        <v>157821.6132267908</v>
      </c>
      <c r="X2777" s="27">
        <f t="shared" si="1475"/>
        <v>0</v>
      </c>
      <c r="Y2777" s="2">
        <f t="shared" si="1454"/>
        <v>0</v>
      </c>
      <c r="Z2777" s="67">
        <f t="shared" si="1476"/>
        <v>0</v>
      </c>
      <c r="AA2777" s="2">
        <f t="shared" si="1464"/>
        <v>0</v>
      </c>
      <c r="AB2777" s="26">
        <f t="shared" si="1483"/>
        <v>6.7299999999999999E-2</v>
      </c>
      <c r="AC2777" s="27">
        <f t="shared" si="1463"/>
        <v>8</v>
      </c>
      <c r="AD2777" s="27">
        <v>252</v>
      </c>
      <c r="AE2777" s="10">
        <f t="shared" si="1459"/>
        <v>1.002069825</v>
      </c>
      <c r="AF2777" s="2">
        <f t="shared" si="1465"/>
        <v>321.48779760999997</v>
      </c>
      <c r="AG2777" s="2">
        <f t="shared" si="1477"/>
        <v>326.66312059000001</v>
      </c>
      <c r="AH2777" s="3" t="str">
        <f t="shared" si="1478"/>
        <v>-</v>
      </c>
      <c r="AI2777" s="4" t="str">
        <f t="shared" si="1460"/>
        <v>A+J=</v>
      </c>
      <c r="AJ2777" s="11">
        <f t="shared" si="1484"/>
        <v>43591</v>
      </c>
      <c r="AK2777" s="11"/>
      <c r="AL2777" s="4"/>
      <c r="AM2777" s="1"/>
      <c r="AN2777" s="11"/>
      <c r="AO2777" s="1"/>
      <c r="AP2777" s="1"/>
      <c r="AQ2777" s="1"/>
      <c r="AR2777" s="1"/>
      <c r="AS2777" s="6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</row>
    <row r="2778" spans="1:55" x14ac:dyDescent="0.2">
      <c r="A2778" s="144">
        <f t="shared" si="1479"/>
        <v>43567</v>
      </c>
      <c r="B2778" s="2">
        <f t="shared" si="1466"/>
        <v>158236.53150808511</v>
      </c>
      <c r="C2778" s="2">
        <f t="shared" si="1480"/>
        <v>102506.85377851001</v>
      </c>
      <c r="D2778" s="68">
        <f>SUM(Y2778:Y$2921)</f>
        <v>16500.642452280001</v>
      </c>
      <c r="E2778" s="68">
        <f t="shared" si="1467"/>
        <v>86006.211326229997</v>
      </c>
      <c r="F2778" s="72">
        <f t="shared" si="1455"/>
        <v>5138.93</v>
      </c>
      <c r="G2778" s="3">
        <f>IF(N2778=1,VLOOKUP(A2777,[1]Plan1!$BG$69:$BI$188,3),G2777)</f>
        <v>5177.47</v>
      </c>
      <c r="H2778" s="11">
        <f t="shared" si="1456"/>
        <v>43498</v>
      </c>
      <c r="I2778" s="11">
        <f t="shared" si="1457"/>
        <v>43526</v>
      </c>
      <c r="J2778" s="26">
        <f t="shared" si="1468"/>
        <v>7.4996156787503487E-3</v>
      </c>
      <c r="K2778" s="11">
        <f t="shared" si="1481"/>
        <v>43587</v>
      </c>
      <c r="L2778" s="11">
        <f t="shared" si="1469"/>
        <v>43587</v>
      </c>
      <c r="M2778" s="1">
        <f t="shared" si="1482"/>
        <v>21</v>
      </c>
      <c r="N2778" s="1">
        <f t="shared" si="1452"/>
        <v>9</v>
      </c>
      <c r="O2778" s="2">
        <f t="shared" si="1470"/>
        <v>1.0032072599999999</v>
      </c>
      <c r="P2778" s="10">
        <f t="shared" si="1462"/>
        <v>1.00429945</v>
      </c>
      <c r="Q2778" s="10">
        <f t="shared" si="1458"/>
        <v>1.5399105097018007</v>
      </c>
      <c r="R2778" s="2">
        <f t="shared" si="1461"/>
        <v>1.5448493999999999</v>
      </c>
      <c r="S2778" s="2">
        <f t="shared" si="1453"/>
        <v>1.5152279099999999</v>
      </c>
      <c r="T2778" s="2">
        <f t="shared" si="1471"/>
        <v>155321.24581148001</v>
      </c>
      <c r="U2778" s="2">
        <f t="shared" si="1472"/>
        <v>8501.5915243454983</v>
      </c>
      <c r="V2778" s="2">
        <f t="shared" si="1473"/>
        <v>46860.432637369609</v>
      </c>
      <c r="W2778" s="2">
        <f t="shared" si="1474"/>
        <v>157868.87794022512</v>
      </c>
      <c r="X2778" s="27">
        <f t="shared" si="1475"/>
        <v>0</v>
      </c>
      <c r="Y2778" s="2">
        <f t="shared" si="1454"/>
        <v>0</v>
      </c>
      <c r="Z2778" s="67">
        <f t="shared" si="1476"/>
        <v>0</v>
      </c>
      <c r="AA2778" s="2">
        <f t="shared" si="1464"/>
        <v>0</v>
      </c>
      <c r="AB2778" s="26">
        <f t="shared" si="1483"/>
        <v>6.7299999999999999E-2</v>
      </c>
      <c r="AC2778" s="27">
        <f t="shared" si="1463"/>
        <v>9</v>
      </c>
      <c r="AD2778" s="27">
        <v>252</v>
      </c>
      <c r="AE2778" s="10">
        <f t="shared" si="1459"/>
        <v>1.0023288539999999</v>
      </c>
      <c r="AF2778" s="2">
        <f t="shared" si="1465"/>
        <v>361.72050459000002</v>
      </c>
      <c r="AG2778" s="2">
        <f t="shared" si="1477"/>
        <v>367.65356786000001</v>
      </c>
      <c r="AH2778" s="3" t="str">
        <f t="shared" si="1478"/>
        <v>-</v>
      </c>
      <c r="AI2778" s="4" t="str">
        <f t="shared" si="1460"/>
        <v>A+J=</v>
      </c>
      <c r="AJ2778" s="11">
        <f t="shared" si="1484"/>
        <v>43591</v>
      </c>
      <c r="AK2778" s="11"/>
      <c r="AL2778" s="4"/>
      <c r="AM2778" s="1"/>
      <c r="AN2778" s="11"/>
      <c r="AO2778" s="1"/>
      <c r="AP2778" s="1"/>
      <c r="AQ2778" s="1"/>
      <c r="AR2778" s="1"/>
      <c r="AS2778" s="6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</row>
    <row r="2779" spans="1:55" x14ac:dyDescent="0.2">
      <c r="A2779" s="144">
        <f t="shared" si="1479"/>
        <v>43568</v>
      </c>
      <c r="B2779" s="2">
        <f t="shared" si="1466"/>
        <v>158324.83725621749</v>
      </c>
      <c r="C2779" s="2">
        <f t="shared" si="1480"/>
        <v>102506.85377851001</v>
      </c>
      <c r="D2779" s="68">
        <f>SUM(Y2779:Y$2921)</f>
        <v>16500.642452280001</v>
      </c>
      <c r="E2779" s="68">
        <f t="shared" si="1467"/>
        <v>86006.211326229997</v>
      </c>
      <c r="F2779" s="72">
        <f t="shared" si="1455"/>
        <v>5138.93</v>
      </c>
      <c r="G2779" s="3">
        <f>IF(N2779=1,VLOOKUP(A2778,[1]Plan1!$BG$69:$BI$188,3),G2778)</f>
        <v>5177.47</v>
      </c>
      <c r="H2779" s="11">
        <f t="shared" si="1456"/>
        <v>43498</v>
      </c>
      <c r="I2779" s="11">
        <f t="shared" si="1457"/>
        <v>43526</v>
      </c>
      <c r="J2779" s="26">
        <f t="shared" si="1468"/>
        <v>7.4996156787503487E-3</v>
      </c>
      <c r="K2779" s="11">
        <f t="shared" si="1481"/>
        <v>43587</v>
      </c>
      <c r="L2779" s="11">
        <f t="shared" si="1469"/>
        <v>43587</v>
      </c>
      <c r="M2779" s="1">
        <f t="shared" si="1482"/>
        <v>21</v>
      </c>
      <c r="N2779" s="1">
        <f t="shared" si="1452"/>
        <v>10</v>
      </c>
      <c r="O2779" s="2">
        <f t="shared" si="1470"/>
        <v>1.0035642499999999</v>
      </c>
      <c r="P2779" s="10">
        <f t="shared" si="1462"/>
        <v>1.00429945</v>
      </c>
      <c r="Q2779" s="10">
        <f t="shared" si="1458"/>
        <v>1.5399105097018007</v>
      </c>
      <c r="R2779" s="2">
        <f t="shared" si="1461"/>
        <v>1.5453991300000001</v>
      </c>
      <c r="S2779" s="2">
        <f t="shared" si="1453"/>
        <v>1.5152279099999999</v>
      </c>
      <c r="T2779" s="2">
        <f t="shared" si="1471"/>
        <v>155321.24581148001</v>
      </c>
      <c r="U2779" s="2">
        <f t="shared" si="1472"/>
        <v>8501.5915243454983</v>
      </c>
      <c r="V2779" s="2">
        <f t="shared" si="1473"/>
        <v>46907.712831921992</v>
      </c>
      <c r="W2779" s="2">
        <f t="shared" si="1474"/>
        <v>157916.15813477751</v>
      </c>
      <c r="X2779" s="27">
        <f t="shared" si="1475"/>
        <v>0</v>
      </c>
      <c r="Y2779" s="2">
        <f t="shared" si="1454"/>
        <v>0</v>
      </c>
      <c r="Z2779" s="67">
        <f t="shared" si="1476"/>
        <v>0</v>
      </c>
      <c r="AA2779" s="2">
        <f t="shared" si="1464"/>
        <v>0</v>
      </c>
      <c r="AB2779" s="26">
        <f t="shared" si="1483"/>
        <v>6.7299999999999999E-2</v>
      </c>
      <c r="AC2779" s="27">
        <f t="shared" si="1463"/>
        <v>10</v>
      </c>
      <c r="AD2779" s="27">
        <v>252</v>
      </c>
      <c r="AE2779" s="10">
        <f t="shared" si="1459"/>
        <v>1.0025879499999999</v>
      </c>
      <c r="AF2779" s="2">
        <f t="shared" si="1465"/>
        <v>401.96361809000001</v>
      </c>
      <c r="AG2779" s="2">
        <f t="shared" si="1477"/>
        <v>408.67912144000002</v>
      </c>
      <c r="AH2779" s="3" t="str">
        <f t="shared" si="1478"/>
        <v>-</v>
      </c>
      <c r="AI2779" s="4" t="str">
        <f t="shared" si="1460"/>
        <v>A+J=</v>
      </c>
      <c r="AJ2779" s="11">
        <f t="shared" si="1484"/>
        <v>43591</v>
      </c>
      <c r="AK2779" s="11"/>
      <c r="AL2779" s="4"/>
      <c r="AM2779" s="1"/>
      <c r="AN2779" s="11"/>
      <c r="AO2779" s="1"/>
      <c r="AP2779" s="1"/>
      <c r="AQ2779" s="1"/>
      <c r="AR2779" s="1"/>
      <c r="AS2779" s="6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</row>
    <row r="2780" spans="1:55" x14ac:dyDescent="0.2">
      <c r="A2780" s="144">
        <f t="shared" si="1479"/>
        <v>43569</v>
      </c>
      <c r="B2780" s="2">
        <f t="shared" si="1466"/>
        <v>158324.83725621749</v>
      </c>
      <c r="C2780" s="2">
        <f t="shared" si="1480"/>
        <v>102506.85377851001</v>
      </c>
      <c r="D2780" s="68">
        <f>SUM(Y2780:Y$2921)</f>
        <v>16500.642452280001</v>
      </c>
      <c r="E2780" s="68">
        <f t="shared" si="1467"/>
        <v>86006.211326229997</v>
      </c>
      <c r="F2780" s="72">
        <f t="shared" si="1455"/>
        <v>5138.93</v>
      </c>
      <c r="G2780" s="3">
        <f>IF(N2780=1,VLOOKUP(A2779,[1]Plan1!$BG$69:$BI$188,3),G2779)</f>
        <v>5177.47</v>
      </c>
      <c r="H2780" s="11">
        <f t="shared" si="1456"/>
        <v>43498</v>
      </c>
      <c r="I2780" s="11">
        <f t="shared" si="1457"/>
        <v>43526</v>
      </c>
      <c r="J2780" s="26">
        <f t="shared" si="1468"/>
        <v>7.4996156787503487E-3</v>
      </c>
      <c r="K2780" s="11">
        <f t="shared" si="1481"/>
        <v>43587</v>
      </c>
      <c r="L2780" s="11">
        <f t="shared" si="1469"/>
        <v>43587</v>
      </c>
      <c r="M2780" s="1">
        <f t="shared" si="1482"/>
        <v>21</v>
      </c>
      <c r="N2780" s="1">
        <f t="shared" si="1452"/>
        <v>10</v>
      </c>
      <c r="O2780" s="2">
        <f t="shared" si="1470"/>
        <v>1.0035642499999999</v>
      </c>
      <c r="P2780" s="10">
        <f t="shared" si="1462"/>
        <v>1.00429945</v>
      </c>
      <c r="Q2780" s="10">
        <f t="shared" si="1458"/>
        <v>1.5399105097018007</v>
      </c>
      <c r="R2780" s="2">
        <f t="shared" si="1461"/>
        <v>1.5453991300000001</v>
      </c>
      <c r="S2780" s="2">
        <f t="shared" si="1453"/>
        <v>1.5152279099999999</v>
      </c>
      <c r="T2780" s="2">
        <f t="shared" si="1471"/>
        <v>155321.24581148001</v>
      </c>
      <c r="U2780" s="2">
        <f t="shared" si="1472"/>
        <v>8501.5915243454983</v>
      </c>
      <c r="V2780" s="2">
        <f t="shared" si="1473"/>
        <v>46907.712831921992</v>
      </c>
      <c r="W2780" s="2">
        <f t="shared" si="1474"/>
        <v>157916.15813477751</v>
      </c>
      <c r="X2780" s="27">
        <f t="shared" si="1475"/>
        <v>0</v>
      </c>
      <c r="Y2780" s="2">
        <f t="shared" si="1454"/>
        <v>0</v>
      </c>
      <c r="Z2780" s="67">
        <f t="shared" si="1476"/>
        <v>0</v>
      </c>
      <c r="AA2780" s="2">
        <f t="shared" si="1464"/>
        <v>0</v>
      </c>
      <c r="AB2780" s="26">
        <f t="shared" si="1483"/>
        <v>6.7299999999999999E-2</v>
      </c>
      <c r="AC2780" s="27">
        <f t="shared" si="1463"/>
        <v>10</v>
      </c>
      <c r="AD2780" s="27">
        <v>252</v>
      </c>
      <c r="AE2780" s="10">
        <f t="shared" si="1459"/>
        <v>1.0025879499999999</v>
      </c>
      <c r="AF2780" s="2">
        <f t="shared" si="1465"/>
        <v>401.96361809000001</v>
      </c>
      <c r="AG2780" s="2">
        <f t="shared" si="1477"/>
        <v>408.67912144000002</v>
      </c>
      <c r="AH2780" s="3" t="str">
        <f t="shared" si="1478"/>
        <v>-</v>
      </c>
      <c r="AI2780" s="4" t="str">
        <f t="shared" si="1460"/>
        <v>A+J=</v>
      </c>
      <c r="AJ2780" s="11">
        <f t="shared" si="1484"/>
        <v>43591</v>
      </c>
      <c r="AK2780" s="11"/>
      <c r="AL2780" s="4"/>
      <c r="AM2780" s="1"/>
      <c r="AN2780" s="11"/>
      <c r="AO2780" s="1"/>
      <c r="AP2780" s="1"/>
      <c r="AQ2780" s="1"/>
      <c r="AR2780" s="1"/>
      <c r="AS2780" s="6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</row>
    <row r="2781" spans="1:55" x14ac:dyDescent="0.2">
      <c r="A2781" s="144">
        <f t="shared" si="1479"/>
        <v>43570</v>
      </c>
      <c r="B2781" s="2">
        <f t="shared" si="1466"/>
        <v>158324.83725621749</v>
      </c>
      <c r="C2781" s="2">
        <f t="shared" si="1480"/>
        <v>102506.85377851001</v>
      </c>
      <c r="D2781" s="68">
        <f>SUM(Y2781:Y$2921)</f>
        <v>16500.642452280001</v>
      </c>
      <c r="E2781" s="68">
        <f t="shared" si="1467"/>
        <v>86006.211326229997</v>
      </c>
      <c r="F2781" s="72">
        <f t="shared" si="1455"/>
        <v>5138.93</v>
      </c>
      <c r="G2781" s="3">
        <f>IF(N2781=1,VLOOKUP(A2780,[1]Plan1!$BG$69:$BI$188,3),G2780)</f>
        <v>5177.47</v>
      </c>
      <c r="H2781" s="11">
        <f t="shared" si="1456"/>
        <v>43498</v>
      </c>
      <c r="I2781" s="11">
        <f t="shared" si="1457"/>
        <v>43526</v>
      </c>
      <c r="J2781" s="26">
        <f t="shared" si="1468"/>
        <v>7.4996156787503487E-3</v>
      </c>
      <c r="K2781" s="11">
        <f t="shared" si="1481"/>
        <v>43587</v>
      </c>
      <c r="L2781" s="11">
        <f t="shared" si="1469"/>
        <v>43587</v>
      </c>
      <c r="M2781" s="1">
        <f t="shared" si="1482"/>
        <v>21</v>
      </c>
      <c r="N2781" s="1">
        <f t="shared" ref="N2781:N2844" si="1485">(M2781-(NETWORKDAYS(A2781,L2781,AN$137:AN$327)-1))</f>
        <v>10</v>
      </c>
      <c r="O2781" s="2">
        <f t="shared" si="1470"/>
        <v>1.0035642499999999</v>
      </c>
      <c r="P2781" s="10">
        <f t="shared" si="1462"/>
        <v>1.00429945</v>
      </c>
      <c r="Q2781" s="10">
        <f t="shared" si="1458"/>
        <v>1.5399105097018007</v>
      </c>
      <c r="R2781" s="2">
        <f t="shared" si="1461"/>
        <v>1.5453991300000001</v>
      </c>
      <c r="S2781" s="2">
        <f t="shared" si="1453"/>
        <v>1.5152279099999999</v>
      </c>
      <c r="T2781" s="2">
        <f t="shared" si="1471"/>
        <v>155321.24581148001</v>
      </c>
      <c r="U2781" s="2">
        <f t="shared" si="1472"/>
        <v>8501.5915243454983</v>
      </c>
      <c r="V2781" s="2">
        <f t="shared" si="1473"/>
        <v>46907.712831921992</v>
      </c>
      <c r="W2781" s="2">
        <f t="shared" si="1474"/>
        <v>157916.15813477751</v>
      </c>
      <c r="X2781" s="27">
        <f t="shared" si="1475"/>
        <v>0</v>
      </c>
      <c r="Y2781" s="2">
        <f t="shared" si="1454"/>
        <v>0</v>
      </c>
      <c r="Z2781" s="67">
        <f t="shared" si="1476"/>
        <v>0</v>
      </c>
      <c r="AA2781" s="2">
        <f t="shared" si="1464"/>
        <v>0</v>
      </c>
      <c r="AB2781" s="26">
        <f t="shared" si="1483"/>
        <v>6.7299999999999999E-2</v>
      </c>
      <c r="AC2781" s="27">
        <f t="shared" si="1463"/>
        <v>10</v>
      </c>
      <c r="AD2781" s="27">
        <v>252</v>
      </c>
      <c r="AE2781" s="10">
        <f t="shared" si="1459"/>
        <v>1.0025879499999999</v>
      </c>
      <c r="AF2781" s="2">
        <f t="shared" si="1465"/>
        <v>401.96361809000001</v>
      </c>
      <c r="AG2781" s="2">
        <f t="shared" si="1477"/>
        <v>408.67912144000002</v>
      </c>
      <c r="AH2781" s="3" t="str">
        <f t="shared" si="1478"/>
        <v>-</v>
      </c>
      <c r="AI2781" s="4" t="str">
        <f t="shared" si="1460"/>
        <v>A+J=</v>
      </c>
      <c r="AJ2781" s="11">
        <f t="shared" si="1484"/>
        <v>43591</v>
      </c>
      <c r="AK2781" s="11"/>
      <c r="AL2781" s="4"/>
      <c r="AM2781" s="1"/>
      <c r="AN2781" s="11"/>
      <c r="AO2781" s="1"/>
      <c r="AP2781" s="1"/>
      <c r="AQ2781" s="1"/>
      <c r="AR2781" s="1"/>
      <c r="AS2781" s="6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</row>
    <row r="2782" spans="1:55" x14ac:dyDescent="0.2">
      <c r="A2782" s="144">
        <f t="shared" si="1479"/>
        <v>43571</v>
      </c>
      <c r="B2782" s="2">
        <f t="shared" si="1466"/>
        <v>158413.19706335635</v>
      </c>
      <c r="C2782" s="2">
        <f t="shared" si="1480"/>
        <v>102506.85377851001</v>
      </c>
      <c r="D2782" s="68">
        <f>SUM(Y2782:Y$2921)</f>
        <v>16500.642452280001</v>
      </c>
      <c r="E2782" s="68">
        <f t="shared" si="1467"/>
        <v>86006.211326229997</v>
      </c>
      <c r="F2782" s="72">
        <f t="shared" si="1455"/>
        <v>5138.93</v>
      </c>
      <c r="G2782" s="3">
        <f>IF(N2782=1,VLOOKUP(A2781,[1]Plan1!$BG$69:$BI$188,3),G2781)</f>
        <v>5177.47</v>
      </c>
      <c r="H2782" s="11">
        <f t="shared" si="1456"/>
        <v>43498</v>
      </c>
      <c r="I2782" s="11">
        <f t="shared" si="1457"/>
        <v>43526</v>
      </c>
      <c r="J2782" s="26">
        <f t="shared" si="1468"/>
        <v>7.4996156787503487E-3</v>
      </c>
      <c r="K2782" s="11">
        <f t="shared" si="1481"/>
        <v>43587</v>
      </c>
      <c r="L2782" s="11">
        <f t="shared" si="1469"/>
        <v>43587</v>
      </c>
      <c r="M2782" s="1">
        <f t="shared" si="1482"/>
        <v>21</v>
      </c>
      <c r="N2782" s="1">
        <f t="shared" si="1485"/>
        <v>11</v>
      </c>
      <c r="O2782" s="2">
        <f t="shared" si="1470"/>
        <v>1.00392138</v>
      </c>
      <c r="P2782" s="10">
        <f t="shared" si="1462"/>
        <v>1.00429945</v>
      </c>
      <c r="Q2782" s="10">
        <f t="shared" si="1458"/>
        <v>1.5399105097018007</v>
      </c>
      <c r="R2782" s="2">
        <f t="shared" si="1461"/>
        <v>1.54594908</v>
      </c>
      <c r="S2782" s="2">
        <f t="shared" ref="S2782:S2845" si="1486">IF(AND(X2782&gt;0,MONTH(A2782)=10),R2782,S2781)</f>
        <v>1.5152279099999999</v>
      </c>
      <c r="T2782" s="2">
        <f t="shared" si="1471"/>
        <v>155321.24581148001</v>
      </c>
      <c r="U2782" s="2">
        <f t="shared" si="1472"/>
        <v>8501.5915243454983</v>
      </c>
      <c r="V2782" s="2">
        <f t="shared" si="1473"/>
        <v>46955.011947840845</v>
      </c>
      <c r="W2782" s="2">
        <f t="shared" si="1474"/>
        <v>157963.45725069634</v>
      </c>
      <c r="X2782" s="27">
        <f t="shared" si="1475"/>
        <v>0</v>
      </c>
      <c r="Y2782" s="2">
        <f t="shared" ref="Y2782:Y2845" si="1487">IF(X2782&gt;0,VLOOKUP(A2782,AN$12:AR$131,5),0)</f>
        <v>0</v>
      </c>
      <c r="Z2782" s="67">
        <f t="shared" si="1476"/>
        <v>0</v>
      </c>
      <c r="AA2782" s="2">
        <f t="shared" si="1464"/>
        <v>0</v>
      </c>
      <c r="AB2782" s="26">
        <f t="shared" si="1483"/>
        <v>6.7299999999999999E-2</v>
      </c>
      <c r="AC2782" s="27">
        <f t="shared" si="1463"/>
        <v>11</v>
      </c>
      <c r="AD2782" s="27">
        <v>252</v>
      </c>
      <c r="AE2782" s="10">
        <f t="shared" si="1459"/>
        <v>1.0028471130000001</v>
      </c>
      <c r="AF2782" s="2">
        <f t="shared" si="1465"/>
        <v>442.21713812000002</v>
      </c>
      <c r="AG2782" s="2">
        <f t="shared" si="1477"/>
        <v>449.73981265999998</v>
      </c>
      <c r="AH2782" s="3" t="str">
        <f t="shared" si="1478"/>
        <v>-</v>
      </c>
      <c r="AI2782" s="4" t="str">
        <f t="shared" si="1460"/>
        <v>A+J=</v>
      </c>
      <c r="AJ2782" s="11">
        <f t="shared" si="1484"/>
        <v>43591</v>
      </c>
      <c r="AK2782" s="11"/>
      <c r="AL2782" s="4"/>
      <c r="AM2782" s="1"/>
      <c r="AN2782" s="11"/>
      <c r="AO2782" s="1"/>
      <c r="AP2782" s="1"/>
      <c r="AQ2782" s="1"/>
      <c r="AR2782" s="1"/>
      <c r="AS2782" s="6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</row>
    <row r="2783" spans="1:55" x14ac:dyDescent="0.2">
      <c r="A2783" s="144">
        <f t="shared" si="1479"/>
        <v>43572</v>
      </c>
      <c r="B2783" s="2">
        <f t="shared" si="1466"/>
        <v>158501.60750278324</v>
      </c>
      <c r="C2783" s="2">
        <f t="shared" si="1480"/>
        <v>102506.85377851001</v>
      </c>
      <c r="D2783" s="68">
        <f>SUM(Y2783:Y$2921)</f>
        <v>16500.642452280001</v>
      </c>
      <c r="E2783" s="68">
        <f t="shared" si="1467"/>
        <v>86006.211326229997</v>
      </c>
      <c r="F2783" s="72">
        <f t="shared" ref="F2783:F2846" si="1488">IF(G2783=G2782,F2782,G2782)</f>
        <v>5138.93</v>
      </c>
      <c r="G2783" s="3">
        <f>IF(N2783=1,VLOOKUP(A2782,[1]Plan1!$BG$69:$BI$188,3),G2782)</f>
        <v>5177.47</v>
      </c>
      <c r="H2783" s="11">
        <f t="shared" ref="H2783:H2846" si="1489">EDATE(I2783,-1)</f>
        <v>43498</v>
      </c>
      <c r="I2783" s="11">
        <f t="shared" ref="I2783:I2846" si="1490">IF(X2782&gt;0,EDATE(A2783,-1),+I2782)</f>
        <v>43526</v>
      </c>
      <c r="J2783" s="26">
        <f t="shared" si="1468"/>
        <v>7.4996156787503487E-3</v>
      </c>
      <c r="K2783" s="11">
        <f t="shared" si="1481"/>
        <v>43587</v>
      </c>
      <c r="L2783" s="11">
        <f t="shared" si="1469"/>
        <v>43587</v>
      </c>
      <c r="M2783" s="1">
        <f t="shared" si="1482"/>
        <v>21</v>
      </c>
      <c r="N2783" s="1">
        <f t="shared" si="1485"/>
        <v>12</v>
      </c>
      <c r="O2783" s="2">
        <f t="shared" si="1470"/>
        <v>1.0042786299999999</v>
      </c>
      <c r="P2783" s="10">
        <f t="shared" si="1462"/>
        <v>1.00429945</v>
      </c>
      <c r="Q2783" s="10">
        <f t="shared" ref="Q2783:Q2846" si="1491">IF(L2783&gt;L2782,Q2782*P2783,Q2782)</f>
        <v>1.5399105097018007</v>
      </c>
      <c r="R2783" s="2">
        <f t="shared" si="1461"/>
        <v>1.5464992099999999</v>
      </c>
      <c r="S2783" s="2">
        <f t="shared" si="1486"/>
        <v>1.5152279099999999</v>
      </c>
      <c r="T2783" s="2">
        <f t="shared" si="1471"/>
        <v>155321.24581148001</v>
      </c>
      <c r="U2783" s="2">
        <f t="shared" si="1472"/>
        <v>8501.5915243454983</v>
      </c>
      <c r="V2783" s="2">
        <f t="shared" si="1473"/>
        <v>47002.326544877738</v>
      </c>
      <c r="W2783" s="2">
        <f t="shared" si="1474"/>
        <v>158010.77184773324</v>
      </c>
      <c r="X2783" s="27">
        <f t="shared" si="1475"/>
        <v>0</v>
      </c>
      <c r="Y2783" s="2">
        <f t="shared" si="1487"/>
        <v>0</v>
      </c>
      <c r="Z2783" s="67">
        <f t="shared" si="1476"/>
        <v>0</v>
      </c>
      <c r="AA2783" s="2">
        <f t="shared" si="1464"/>
        <v>0</v>
      </c>
      <c r="AB2783" s="26">
        <f t="shared" si="1483"/>
        <v>6.7299999999999999E-2</v>
      </c>
      <c r="AC2783" s="27">
        <f t="shared" si="1463"/>
        <v>12</v>
      </c>
      <c r="AD2783" s="27">
        <v>252</v>
      </c>
      <c r="AE2783" s="10">
        <f t="shared" ref="AE2783:AE2846" si="1492">ROUND((1+AB2783)^TRUNC((AC2783/AD2783),9),9)</f>
        <v>1.003106343</v>
      </c>
      <c r="AF2783" s="2">
        <f t="shared" si="1465"/>
        <v>482.48106467000002</v>
      </c>
      <c r="AG2783" s="2">
        <f t="shared" si="1477"/>
        <v>490.83565505000001</v>
      </c>
      <c r="AH2783" s="3" t="str">
        <f t="shared" si="1478"/>
        <v>-</v>
      </c>
      <c r="AI2783" s="4" t="str">
        <f t="shared" si="1460"/>
        <v>A+J=</v>
      </c>
      <c r="AJ2783" s="11">
        <f t="shared" si="1484"/>
        <v>43591</v>
      </c>
      <c r="AK2783" s="11"/>
      <c r="AL2783" s="4"/>
      <c r="AM2783" s="1"/>
      <c r="AN2783" s="11"/>
      <c r="AO2783" s="1"/>
      <c r="AP2783" s="1"/>
      <c r="AQ2783" s="1"/>
      <c r="AR2783" s="1"/>
      <c r="AS2783" s="6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</row>
    <row r="2784" spans="1:55" x14ac:dyDescent="0.2">
      <c r="A2784" s="144">
        <f t="shared" si="1479"/>
        <v>43573</v>
      </c>
      <c r="B2784" s="2">
        <f t="shared" si="1466"/>
        <v>158590.07118491453</v>
      </c>
      <c r="C2784" s="2">
        <f t="shared" si="1480"/>
        <v>102506.85377851001</v>
      </c>
      <c r="D2784" s="68">
        <f>SUM(Y2784:Y$2921)</f>
        <v>16500.642452280001</v>
      </c>
      <c r="E2784" s="68">
        <f t="shared" si="1467"/>
        <v>86006.211326229997</v>
      </c>
      <c r="F2784" s="72">
        <f t="shared" si="1488"/>
        <v>5138.93</v>
      </c>
      <c r="G2784" s="3">
        <f>IF(N2784=1,VLOOKUP(A2783,[1]Plan1!$BG$69:$BI$188,3),G2783)</f>
        <v>5177.47</v>
      </c>
      <c r="H2784" s="11">
        <f t="shared" si="1489"/>
        <v>43498</v>
      </c>
      <c r="I2784" s="11">
        <f t="shared" si="1490"/>
        <v>43526</v>
      </c>
      <c r="J2784" s="26">
        <f t="shared" si="1468"/>
        <v>7.4996156787503487E-3</v>
      </c>
      <c r="K2784" s="11">
        <f t="shared" si="1481"/>
        <v>43587</v>
      </c>
      <c r="L2784" s="11">
        <f t="shared" si="1469"/>
        <v>43587</v>
      </c>
      <c r="M2784" s="1">
        <f t="shared" si="1482"/>
        <v>21</v>
      </c>
      <c r="N2784" s="1">
        <f t="shared" si="1485"/>
        <v>13</v>
      </c>
      <c r="O2784" s="2">
        <f t="shared" si="1470"/>
        <v>1.00463601</v>
      </c>
      <c r="P2784" s="10">
        <f t="shared" si="1462"/>
        <v>1.00429945</v>
      </c>
      <c r="Q2784" s="10">
        <f t="shared" si="1491"/>
        <v>1.5399105097018007</v>
      </c>
      <c r="R2784" s="2">
        <f t="shared" si="1461"/>
        <v>1.5470495500000001</v>
      </c>
      <c r="S2784" s="2">
        <f t="shared" si="1486"/>
        <v>1.5152279099999999</v>
      </c>
      <c r="T2784" s="2">
        <f t="shared" si="1471"/>
        <v>155321.24581148001</v>
      </c>
      <c r="U2784" s="2">
        <f t="shared" si="1472"/>
        <v>8501.5915243454983</v>
      </c>
      <c r="V2784" s="2">
        <f t="shared" si="1473"/>
        <v>47049.659203219031</v>
      </c>
      <c r="W2784" s="2">
        <f t="shared" si="1474"/>
        <v>158058.10450607454</v>
      </c>
      <c r="X2784" s="27">
        <f t="shared" si="1475"/>
        <v>0</v>
      </c>
      <c r="Y2784" s="2">
        <f t="shared" si="1487"/>
        <v>0</v>
      </c>
      <c r="Z2784" s="67">
        <f t="shared" si="1476"/>
        <v>0</v>
      </c>
      <c r="AA2784" s="2">
        <f t="shared" si="1464"/>
        <v>0</v>
      </c>
      <c r="AB2784" s="26">
        <f t="shared" si="1483"/>
        <v>6.7299999999999999E-2</v>
      </c>
      <c r="AC2784" s="27">
        <f t="shared" si="1463"/>
        <v>13</v>
      </c>
      <c r="AD2784" s="27">
        <v>252</v>
      </c>
      <c r="AE2784" s="10">
        <f t="shared" si="1492"/>
        <v>1.0033656399999999</v>
      </c>
      <c r="AF2784" s="2">
        <f t="shared" si="1465"/>
        <v>522.75539775000004</v>
      </c>
      <c r="AG2784" s="2">
        <f t="shared" si="1477"/>
        <v>531.96667883999999</v>
      </c>
      <c r="AH2784" s="3" t="str">
        <f t="shared" si="1478"/>
        <v>-</v>
      </c>
      <c r="AI2784" s="4" t="str">
        <f t="shared" si="1460"/>
        <v>A+J=</v>
      </c>
      <c r="AJ2784" s="11">
        <f t="shared" si="1484"/>
        <v>43591</v>
      </c>
      <c r="AK2784" s="11"/>
      <c r="AL2784" s="4"/>
      <c r="AM2784" s="1"/>
      <c r="AN2784" s="11"/>
      <c r="AO2784" s="1"/>
      <c r="AP2784" s="1"/>
      <c r="AQ2784" s="1"/>
      <c r="AR2784" s="1"/>
      <c r="AS2784" s="6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</row>
    <row r="2785" spans="1:55" x14ac:dyDescent="0.2">
      <c r="A2785" s="144">
        <f t="shared" si="1479"/>
        <v>43574</v>
      </c>
      <c r="B2785" s="2">
        <f t="shared" si="1466"/>
        <v>158678.58468061173</v>
      </c>
      <c r="C2785" s="2">
        <f t="shared" si="1480"/>
        <v>102506.85377851001</v>
      </c>
      <c r="D2785" s="68">
        <f>SUM(Y2785:Y$2921)</f>
        <v>16500.642452280001</v>
      </c>
      <c r="E2785" s="68">
        <f t="shared" si="1467"/>
        <v>86006.211326229997</v>
      </c>
      <c r="F2785" s="72">
        <f t="shared" si="1488"/>
        <v>5138.93</v>
      </c>
      <c r="G2785" s="3">
        <f>IF(N2785=1,VLOOKUP(A2784,[1]Plan1!$BG$69:$BI$188,3),G2784)</f>
        <v>5177.47</v>
      </c>
      <c r="H2785" s="11">
        <f t="shared" si="1489"/>
        <v>43498</v>
      </c>
      <c r="I2785" s="11">
        <f t="shared" si="1490"/>
        <v>43526</v>
      </c>
      <c r="J2785" s="26">
        <f t="shared" si="1468"/>
        <v>7.4996156787503487E-3</v>
      </c>
      <c r="K2785" s="11">
        <f t="shared" si="1481"/>
        <v>43587</v>
      </c>
      <c r="L2785" s="11">
        <f t="shared" si="1469"/>
        <v>43587</v>
      </c>
      <c r="M2785" s="1">
        <f t="shared" si="1482"/>
        <v>21</v>
      </c>
      <c r="N2785" s="1">
        <f t="shared" si="1485"/>
        <v>14</v>
      </c>
      <c r="O2785" s="2">
        <f t="shared" si="1470"/>
        <v>1.00499351</v>
      </c>
      <c r="P2785" s="10">
        <f t="shared" si="1462"/>
        <v>1.00429945</v>
      </c>
      <c r="Q2785" s="10">
        <f t="shared" si="1491"/>
        <v>1.5399105097018007</v>
      </c>
      <c r="R2785" s="2">
        <f t="shared" si="1461"/>
        <v>1.5476000599999999</v>
      </c>
      <c r="S2785" s="2">
        <f t="shared" si="1486"/>
        <v>1.5152279099999999</v>
      </c>
      <c r="T2785" s="2">
        <f t="shared" si="1471"/>
        <v>155321.24581148001</v>
      </c>
      <c r="U2785" s="2">
        <f t="shared" si="1472"/>
        <v>8501.5915243454983</v>
      </c>
      <c r="V2785" s="2">
        <f t="shared" si="1473"/>
        <v>47097.00648261622</v>
      </c>
      <c r="W2785" s="2">
        <f t="shared" si="1474"/>
        <v>158105.45178547173</v>
      </c>
      <c r="X2785" s="27">
        <f t="shared" si="1475"/>
        <v>0</v>
      </c>
      <c r="Y2785" s="2">
        <f t="shared" si="1487"/>
        <v>0</v>
      </c>
      <c r="Z2785" s="67">
        <f t="shared" si="1476"/>
        <v>0</v>
      </c>
      <c r="AA2785" s="2">
        <f t="shared" si="1464"/>
        <v>0</v>
      </c>
      <c r="AB2785" s="26">
        <f t="shared" si="1483"/>
        <v>6.7299999999999999E-2</v>
      </c>
      <c r="AC2785" s="27">
        <f t="shared" si="1463"/>
        <v>14</v>
      </c>
      <c r="AD2785" s="27">
        <v>252</v>
      </c>
      <c r="AE2785" s="10">
        <f t="shared" si="1492"/>
        <v>1.0036250040000001</v>
      </c>
      <c r="AF2785" s="2">
        <f t="shared" si="1465"/>
        <v>563.04013735000001</v>
      </c>
      <c r="AG2785" s="2">
        <f t="shared" si="1477"/>
        <v>573.13289513999996</v>
      </c>
      <c r="AH2785" s="3" t="str">
        <f t="shared" si="1478"/>
        <v>-</v>
      </c>
      <c r="AI2785" s="4" t="str">
        <f t="shared" si="1460"/>
        <v>A+J=</v>
      </c>
      <c r="AJ2785" s="11">
        <f t="shared" si="1484"/>
        <v>43591</v>
      </c>
      <c r="AK2785" s="11"/>
      <c r="AL2785" s="4"/>
      <c r="AM2785" s="1"/>
      <c r="AN2785" s="11"/>
      <c r="AO2785" s="1"/>
      <c r="AP2785" s="1"/>
      <c r="AQ2785" s="1"/>
      <c r="AR2785" s="1"/>
      <c r="AS2785" s="6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</row>
    <row r="2786" spans="1:55" x14ac:dyDescent="0.2">
      <c r="A2786" s="144">
        <f t="shared" si="1479"/>
        <v>43575</v>
      </c>
      <c r="B2786" s="2">
        <f t="shared" si="1466"/>
        <v>158678.58468061173</v>
      </c>
      <c r="C2786" s="2">
        <f t="shared" si="1480"/>
        <v>102506.85377851001</v>
      </c>
      <c r="D2786" s="68">
        <f>SUM(Y2786:Y$2921)</f>
        <v>16500.642452280001</v>
      </c>
      <c r="E2786" s="68">
        <f t="shared" si="1467"/>
        <v>86006.211326229997</v>
      </c>
      <c r="F2786" s="72">
        <f t="shared" si="1488"/>
        <v>5138.93</v>
      </c>
      <c r="G2786" s="3">
        <f>IF(N2786=1,VLOOKUP(A2785,[1]Plan1!$BG$69:$BI$188,3),G2785)</f>
        <v>5177.47</v>
      </c>
      <c r="H2786" s="11">
        <f t="shared" si="1489"/>
        <v>43498</v>
      </c>
      <c r="I2786" s="11">
        <f t="shared" si="1490"/>
        <v>43526</v>
      </c>
      <c r="J2786" s="26">
        <f t="shared" si="1468"/>
        <v>7.4996156787503487E-3</v>
      </c>
      <c r="K2786" s="11">
        <f t="shared" si="1481"/>
        <v>43587</v>
      </c>
      <c r="L2786" s="11">
        <f t="shared" si="1469"/>
        <v>43587</v>
      </c>
      <c r="M2786" s="1">
        <f t="shared" si="1482"/>
        <v>21</v>
      </c>
      <c r="N2786" s="1">
        <f t="shared" si="1485"/>
        <v>14</v>
      </c>
      <c r="O2786" s="2">
        <f t="shared" si="1470"/>
        <v>1.00499351</v>
      </c>
      <c r="P2786" s="10">
        <f t="shared" si="1462"/>
        <v>1.00429945</v>
      </c>
      <c r="Q2786" s="10">
        <f t="shared" si="1491"/>
        <v>1.5399105097018007</v>
      </c>
      <c r="R2786" s="2">
        <f t="shared" si="1461"/>
        <v>1.5476000599999999</v>
      </c>
      <c r="S2786" s="2">
        <f t="shared" si="1486"/>
        <v>1.5152279099999999</v>
      </c>
      <c r="T2786" s="2">
        <f t="shared" si="1471"/>
        <v>155321.24581148001</v>
      </c>
      <c r="U2786" s="2">
        <f t="shared" si="1472"/>
        <v>8501.5915243454983</v>
      </c>
      <c r="V2786" s="2">
        <f t="shared" si="1473"/>
        <v>47097.00648261622</v>
      </c>
      <c r="W2786" s="2">
        <f t="shared" si="1474"/>
        <v>158105.45178547173</v>
      </c>
      <c r="X2786" s="27">
        <f t="shared" si="1475"/>
        <v>0</v>
      </c>
      <c r="Y2786" s="2">
        <f t="shared" si="1487"/>
        <v>0</v>
      </c>
      <c r="Z2786" s="67">
        <f t="shared" si="1476"/>
        <v>0</v>
      </c>
      <c r="AA2786" s="2">
        <f t="shared" si="1464"/>
        <v>0</v>
      </c>
      <c r="AB2786" s="26">
        <f t="shared" si="1483"/>
        <v>6.7299999999999999E-2</v>
      </c>
      <c r="AC2786" s="27">
        <f t="shared" si="1463"/>
        <v>14</v>
      </c>
      <c r="AD2786" s="27">
        <v>252</v>
      </c>
      <c r="AE2786" s="10">
        <f t="shared" si="1492"/>
        <v>1.0036250040000001</v>
      </c>
      <c r="AF2786" s="2">
        <f t="shared" si="1465"/>
        <v>563.04013735000001</v>
      </c>
      <c r="AG2786" s="2">
        <f t="shared" si="1477"/>
        <v>573.13289513999996</v>
      </c>
      <c r="AH2786" s="3" t="str">
        <f t="shared" si="1478"/>
        <v>-</v>
      </c>
      <c r="AI2786" s="4" t="str">
        <f t="shared" ref="AI2786:AI2849" si="1493">AI2785</f>
        <v>A+J=</v>
      </c>
      <c r="AJ2786" s="11">
        <f t="shared" si="1484"/>
        <v>43591</v>
      </c>
      <c r="AK2786" s="11"/>
      <c r="AL2786" s="4"/>
      <c r="AM2786" s="1"/>
      <c r="AN2786" s="11"/>
      <c r="AO2786" s="1"/>
      <c r="AP2786" s="1"/>
      <c r="AQ2786" s="1"/>
      <c r="AR2786" s="1"/>
      <c r="AS2786" s="6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</row>
    <row r="2787" spans="1:55" x14ac:dyDescent="0.2">
      <c r="A2787" s="144">
        <f t="shared" si="1479"/>
        <v>43576</v>
      </c>
      <c r="B2787" s="2">
        <f t="shared" si="1466"/>
        <v>158678.58468061173</v>
      </c>
      <c r="C2787" s="2">
        <f t="shared" si="1480"/>
        <v>102506.85377851001</v>
      </c>
      <c r="D2787" s="68">
        <f>SUM(Y2787:Y$2921)</f>
        <v>16500.642452280001</v>
      </c>
      <c r="E2787" s="68">
        <f t="shared" si="1467"/>
        <v>86006.211326229997</v>
      </c>
      <c r="F2787" s="72">
        <f t="shared" si="1488"/>
        <v>5138.93</v>
      </c>
      <c r="G2787" s="3">
        <f>IF(N2787=1,VLOOKUP(A2786,[1]Plan1!$BG$69:$BI$188,3),G2786)</f>
        <v>5177.47</v>
      </c>
      <c r="H2787" s="11">
        <f t="shared" si="1489"/>
        <v>43498</v>
      </c>
      <c r="I2787" s="11">
        <f t="shared" si="1490"/>
        <v>43526</v>
      </c>
      <c r="J2787" s="26">
        <f t="shared" si="1468"/>
        <v>7.4996156787503487E-3</v>
      </c>
      <c r="K2787" s="11">
        <f t="shared" si="1481"/>
        <v>43587</v>
      </c>
      <c r="L2787" s="11">
        <f t="shared" si="1469"/>
        <v>43587</v>
      </c>
      <c r="M2787" s="1">
        <f t="shared" si="1482"/>
        <v>21</v>
      </c>
      <c r="N2787" s="1">
        <f t="shared" si="1485"/>
        <v>14</v>
      </c>
      <c r="O2787" s="2">
        <f t="shared" si="1470"/>
        <v>1.00499351</v>
      </c>
      <c r="P2787" s="10">
        <f t="shared" si="1462"/>
        <v>1.00429945</v>
      </c>
      <c r="Q2787" s="10">
        <f t="shared" si="1491"/>
        <v>1.5399105097018007</v>
      </c>
      <c r="R2787" s="2">
        <f t="shared" si="1461"/>
        <v>1.5476000599999999</v>
      </c>
      <c r="S2787" s="2">
        <f t="shared" si="1486"/>
        <v>1.5152279099999999</v>
      </c>
      <c r="T2787" s="2">
        <f t="shared" si="1471"/>
        <v>155321.24581148001</v>
      </c>
      <c r="U2787" s="2">
        <f t="shared" si="1472"/>
        <v>8501.5915243454983</v>
      </c>
      <c r="V2787" s="2">
        <f t="shared" si="1473"/>
        <v>47097.00648261622</v>
      </c>
      <c r="W2787" s="2">
        <f t="shared" si="1474"/>
        <v>158105.45178547173</v>
      </c>
      <c r="X2787" s="27">
        <f t="shared" si="1475"/>
        <v>0</v>
      </c>
      <c r="Y2787" s="2">
        <f t="shared" si="1487"/>
        <v>0</v>
      </c>
      <c r="Z2787" s="67">
        <f t="shared" si="1476"/>
        <v>0</v>
      </c>
      <c r="AA2787" s="2">
        <f t="shared" si="1464"/>
        <v>0</v>
      </c>
      <c r="AB2787" s="26">
        <f t="shared" si="1483"/>
        <v>6.7299999999999999E-2</v>
      </c>
      <c r="AC2787" s="27">
        <f t="shared" si="1463"/>
        <v>14</v>
      </c>
      <c r="AD2787" s="27">
        <v>252</v>
      </c>
      <c r="AE2787" s="10">
        <f t="shared" si="1492"/>
        <v>1.0036250040000001</v>
      </c>
      <c r="AF2787" s="2">
        <f t="shared" si="1465"/>
        <v>563.04013735000001</v>
      </c>
      <c r="AG2787" s="2">
        <f t="shared" si="1477"/>
        <v>573.13289513999996</v>
      </c>
      <c r="AH2787" s="3" t="str">
        <f t="shared" si="1478"/>
        <v>-</v>
      </c>
      <c r="AI2787" s="4" t="str">
        <f t="shared" si="1493"/>
        <v>A+J=</v>
      </c>
      <c r="AJ2787" s="11">
        <f t="shared" si="1484"/>
        <v>43591</v>
      </c>
      <c r="AK2787" s="11"/>
      <c r="AL2787" s="4"/>
      <c r="AM2787" s="1"/>
      <c r="AN2787" s="11"/>
      <c r="AO2787" s="1"/>
      <c r="AP2787" s="1"/>
      <c r="AQ2787" s="1"/>
      <c r="AR2787" s="1"/>
      <c r="AS2787" s="6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</row>
    <row r="2788" spans="1:55" x14ac:dyDescent="0.2">
      <c r="A2788" s="144">
        <f t="shared" si="1479"/>
        <v>43577</v>
      </c>
      <c r="B2788" s="2">
        <f t="shared" si="1466"/>
        <v>158678.58468061173</v>
      </c>
      <c r="C2788" s="2">
        <f t="shared" si="1480"/>
        <v>102506.85377851001</v>
      </c>
      <c r="D2788" s="68">
        <f>SUM(Y2788:Y$2921)</f>
        <v>16500.642452280001</v>
      </c>
      <c r="E2788" s="68">
        <f t="shared" si="1467"/>
        <v>86006.211326229997</v>
      </c>
      <c r="F2788" s="72">
        <f t="shared" si="1488"/>
        <v>5138.93</v>
      </c>
      <c r="G2788" s="3">
        <f>IF(N2788=1,VLOOKUP(A2787,[1]Plan1!$BG$69:$BI$188,3),G2787)</f>
        <v>5177.47</v>
      </c>
      <c r="H2788" s="11">
        <f t="shared" si="1489"/>
        <v>43498</v>
      </c>
      <c r="I2788" s="11">
        <f t="shared" si="1490"/>
        <v>43526</v>
      </c>
      <c r="J2788" s="26">
        <f t="shared" si="1468"/>
        <v>7.4996156787503487E-3</v>
      </c>
      <c r="K2788" s="11">
        <f t="shared" si="1481"/>
        <v>43587</v>
      </c>
      <c r="L2788" s="11">
        <f t="shared" si="1469"/>
        <v>43587</v>
      </c>
      <c r="M2788" s="1">
        <f t="shared" si="1482"/>
        <v>21</v>
      </c>
      <c r="N2788" s="1">
        <f t="shared" si="1485"/>
        <v>14</v>
      </c>
      <c r="O2788" s="2">
        <f t="shared" si="1470"/>
        <v>1.00499351</v>
      </c>
      <c r="P2788" s="10">
        <f t="shared" si="1462"/>
        <v>1.00429945</v>
      </c>
      <c r="Q2788" s="10">
        <f t="shared" si="1491"/>
        <v>1.5399105097018007</v>
      </c>
      <c r="R2788" s="2">
        <f t="shared" si="1461"/>
        <v>1.5476000599999999</v>
      </c>
      <c r="S2788" s="2">
        <f t="shared" si="1486"/>
        <v>1.5152279099999999</v>
      </c>
      <c r="T2788" s="2">
        <f t="shared" si="1471"/>
        <v>155321.24581148001</v>
      </c>
      <c r="U2788" s="2">
        <f t="shared" si="1472"/>
        <v>8501.5915243454983</v>
      </c>
      <c r="V2788" s="2">
        <f t="shared" si="1473"/>
        <v>47097.00648261622</v>
      </c>
      <c r="W2788" s="2">
        <f t="shared" si="1474"/>
        <v>158105.45178547173</v>
      </c>
      <c r="X2788" s="27">
        <f t="shared" si="1475"/>
        <v>0</v>
      </c>
      <c r="Y2788" s="2">
        <f t="shared" si="1487"/>
        <v>0</v>
      </c>
      <c r="Z2788" s="67">
        <f t="shared" si="1476"/>
        <v>0</v>
      </c>
      <c r="AA2788" s="2">
        <f t="shared" si="1464"/>
        <v>0</v>
      </c>
      <c r="AB2788" s="26">
        <f t="shared" si="1483"/>
        <v>6.7299999999999999E-2</v>
      </c>
      <c r="AC2788" s="27">
        <f t="shared" si="1463"/>
        <v>14</v>
      </c>
      <c r="AD2788" s="27">
        <v>252</v>
      </c>
      <c r="AE2788" s="10">
        <f t="shared" si="1492"/>
        <v>1.0036250040000001</v>
      </c>
      <c r="AF2788" s="2">
        <f t="shared" si="1465"/>
        <v>563.04013735000001</v>
      </c>
      <c r="AG2788" s="2">
        <f t="shared" si="1477"/>
        <v>573.13289513999996</v>
      </c>
      <c r="AH2788" s="3" t="str">
        <f t="shared" si="1478"/>
        <v>-</v>
      </c>
      <c r="AI2788" s="4" t="str">
        <f t="shared" si="1493"/>
        <v>A+J=</v>
      </c>
      <c r="AJ2788" s="11">
        <f t="shared" si="1484"/>
        <v>43591</v>
      </c>
      <c r="AK2788" s="11"/>
      <c r="AL2788" s="4"/>
      <c r="AM2788" s="1"/>
      <c r="AN2788" s="11"/>
      <c r="AO2788" s="1"/>
      <c r="AP2788" s="1"/>
      <c r="AQ2788" s="1"/>
      <c r="AR2788" s="1"/>
      <c r="AS2788" s="6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</row>
    <row r="2789" spans="1:55" x14ac:dyDescent="0.2">
      <c r="A2789" s="144">
        <f t="shared" si="1479"/>
        <v>43578</v>
      </c>
      <c r="B2789" s="2">
        <f t="shared" si="1466"/>
        <v>158767.15146436333</v>
      </c>
      <c r="C2789" s="2">
        <f t="shared" si="1480"/>
        <v>102506.85377851001</v>
      </c>
      <c r="D2789" s="68">
        <f>SUM(Y2789:Y$2921)</f>
        <v>16500.642452280001</v>
      </c>
      <c r="E2789" s="68">
        <f t="shared" si="1467"/>
        <v>86006.211326229997</v>
      </c>
      <c r="F2789" s="72">
        <f t="shared" si="1488"/>
        <v>5138.93</v>
      </c>
      <c r="G2789" s="3">
        <f>IF(N2789=1,VLOOKUP(A2788,[1]Plan1!$BG$69:$BI$188,3),G2788)</f>
        <v>5177.47</v>
      </c>
      <c r="H2789" s="11">
        <f t="shared" si="1489"/>
        <v>43498</v>
      </c>
      <c r="I2789" s="11">
        <f t="shared" si="1490"/>
        <v>43526</v>
      </c>
      <c r="J2789" s="26">
        <f t="shared" si="1468"/>
        <v>7.4996156787503487E-3</v>
      </c>
      <c r="K2789" s="11">
        <f t="shared" si="1481"/>
        <v>43587</v>
      </c>
      <c r="L2789" s="11">
        <f t="shared" si="1469"/>
        <v>43587</v>
      </c>
      <c r="M2789" s="1">
        <f t="shared" si="1482"/>
        <v>21</v>
      </c>
      <c r="N2789" s="1">
        <f t="shared" si="1485"/>
        <v>15</v>
      </c>
      <c r="O2789" s="2">
        <f t="shared" si="1470"/>
        <v>1.0053511399999999</v>
      </c>
      <c r="P2789" s="10">
        <f t="shared" si="1462"/>
        <v>1.00429945</v>
      </c>
      <c r="Q2789" s="10">
        <f t="shared" si="1491"/>
        <v>1.5399105097018007</v>
      </c>
      <c r="R2789" s="2">
        <f t="shared" si="1461"/>
        <v>1.5481507800000001</v>
      </c>
      <c r="S2789" s="2">
        <f t="shared" si="1486"/>
        <v>1.5152279099999999</v>
      </c>
      <c r="T2789" s="2">
        <f t="shared" si="1471"/>
        <v>155321.24581148001</v>
      </c>
      <c r="U2789" s="2">
        <f t="shared" si="1472"/>
        <v>8501.5915243454983</v>
      </c>
      <c r="V2789" s="2">
        <f t="shared" si="1473"/>
        <v>47144.371823317815</v>
      </c>
      <c r="W2789" s="2">
        <f t="shared" si="1474"/>
        <v>158152.81712617332</v>
      </c>
      <c r="X2789" s="27">
        <f t="shared" si="1475"/>
        <v>0</v>
      </c>
      <c r="Y2789" s="2">
        <f t="shared" si="1487"/>
        <v>0</v>
      </c>
      <c r="Z2789" s="67">
        <f t="shared" si="1476"/>
        <v>0</v>
      </c>
      <c r="AA2789" s="2">
        <f t="shared" si="1464"/>
        <v>0</v>
      </c>
      <c r="AB2789" s="26">
        <f t="shared" si="1483"/>
        <v>6.7299999999999999E-2</v>
      </c>
      <c r="AC2789" s="27">
        <f t="shared" si="1463"/>
        <v>15</v>
      </c>
      <c r="AD2789" s="27">
        <v>252</v>
      </c>
      <c r="AE2789" s="10">
        <f t="shared" si="1492"/>
        <v>1.003884435</v>
      </c>
      <c r="AF2789" s="2">
        <f t="shared" si="1465"/>
        <v>603.33528347000004</v>
      </c>
      <c r="AG2789" s="2">
        <f t="shared" si="1477"/>
        <v>614.33433819000004</v>
      </c>
      <c r="AH2789" s="3" t="str">
        <f t="shared" si="1478"/>
        <v>-</v>
      </c>
      <c r="AI2789" s="4" t="str">
        <f t="shared" si="1493"/>
        <v>A+J=</v>
      </c>
      <c r="AJ2789" s="11">
        <f t="shared" si="1484"/>
        <v>43591</v>
      </c>
      <c r="AK2789" s="11"/>
      <c r="AL2789" s="4"/>
      <c r="AM2789" s="1"/>
      <c r="AN2789" s="11"/>
      <c r="AO2789" s="1"/>
      <c r="AP2789" s="1"/>
      <c r="AQ2789" s="1"/>
      <c r="AR2789" s="1"/>
      <c r="AS2789" s="6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</row>
    <row r="2790" spans="1:55" x14ac:dyDescent="0.2">
      <c r="A2790" s="144">
        <f t="shared" si="1479"/>
        <v>43579</v>
      </c>
      <c r="B2790" s="2">
        <f t="shared" si="1466"/>
        <v>158855.77085432716</v>
      </c>
      <c r="C2790" s="2">
        <f t="shared" si="1480"/>
        <v>102506.85377851001</v>
      </c>
      <c r="D2790" s="68">
        <f>SUM(Y2790:Y$2921)</f>
        <v>16500.642452280001</v>
      </c>
      <c r="E2790" s="68">
        <f t="shared" si="1467"/>
        <v>86006.211326229997</v>
      </c>
      <c r="F2790" s="72">
        <f t="shared" si="1488"/>
        <v>5138.93</v>
      </c>
      <c r="G2790" s="3">
        <f>IF(N2790=1,VLOOKUP(A2789,[1]Plan1!$BG$69:$BI$188,3),G2789)</f>
        <v>5177.47</v>
      </c>
      <c r="H2790" s="11">
        <f t="shared" si="1489"/>
        <v>43498</v>
      </c>
      <c r="I2790" s="11">
        <f t="shared" si="1490"/>
        <v>43526</v>
      </c>
      <c r="J2790" s="26">
        <f t="shared" si="1468"/>
        <v>7.4996156787503487E-3</v>
      </c>
      <c r="K2790" s="11">
        <f t="shared" si="1481"/>
        <v>43587</v>
      </c>
      <c r="L2790" s="11">
        <f t="shared" si="1469"/>
        <v>43587</v>
      </c>
      <c r="M2790" s="1">
        <f t="shared" si="1482"/>
        <v>21</v>
      </c>
      <c r="N2790" s="1">
        <f t="shared" si="1485"/>
        <v>16</v>
      </c>
      <c r="O2790" s="2">
        <f t="shared" si="1470"/>
        <v>1.0057088999999999</v>
      </c>
      <c r="P2790" s="10">
        <f t="shared" si="1462"/>
        <v>1.00429945</v>
      </c>
      <c r="Q2790" s="10">
        <f t="shared" si="1491"/>
        <v>1.5399105097018007</v>
      </c>
      <c r="R2790" s="2">
        <f t="shared" si="1461"/>
        <v>1.5487017000000001</v>
      </c>
      <c r="S2790" s="2">
        <f t="shared" si="1486"/>
        <v>1.5152279099999999</v>
      </c>
      <c r="T2790" s="2">
        <f t="shared" si="1471"/>
        <v>155321.24581148001</v>
      </c>
      <c r="U2790" s="2">
        <f t="shared" si="1472"/>
        <v>8501.5915243454983</v>
      </c>
      <c r="V2790" s="2">
        <f t="shared" si="1473"/>
        <v>47191.754365261659</v>
      </c>
      <c r="W2790" s="2">
        <f t="shared" si="1474"/>
        <v>158200.19966811716</v>
      </c>
      <c r="X2790" s="27">
        <f t="shared" si="1475"/>
        <v>0</v>
      </c>
      <c r="Y2790" s="2">
        <f t="shared" si="1487"/>
        <v>0</v>
      </c>
      <c r="Z2790" s="67">
        <f t="shared" si="1476"/>
        <v>0</v>
      </c>
      <c r="AA2790" s="2">
        <f t="shared" si="1464"/>
        <v>0</v>
      </c>
      <c r="AB2790" s="26">
        <f t="shared" si="1483"/>
        <v>6.7299999999999999E-2</v>
      </c>
      <c r="AC2790" s="27">
        <f t="shared" si="1463"/>
        <v>16</v>
      </c>
      <c r="AD2790" s="27">
        <v>252</v>
      </c>
      <c r="AE2790" s="10">
        <f t="shared" si="1492"/>
        <v>1.004143934</v>
      </c>
      <c r="AF2790" s="2">
        <f t="shared" si="1465"/>
        <v>643.64099143999999</v>
      </c>
      <c r="AG2790" s="2">
        <f t="shared" si="1477"/>
        <v>655.57118620999995</v>
      </c>
      <c r="AH2790" s="3" t="str">
        <f t="shared" si="1478"/>
        <v>-</v>
      </c>
      <c r="AI2790" s="4" t="str">
        <f t="shared" si="1493"/>
        <v>A+J=</v>
      </c>
      <c r="AJ2790" s="11">
        <f t="shared" si="1484"/>
        <v>43591</v>
      </c>
      <c r="AK2790" s="11"/>
      <c r="AL2790" s="4"/>
      <c r="AM2790" s="1"/>
      <c r="AN2790" s="11"/>
      <c r="AO2790" s="1"/>
      <c r="AP2790" s="1"/>
      <c r="AQ2790" s="1"/>
      <c r="AR2790" s="1"/>
      <c r="AS2790" s="6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</row>
    <row r="2791" spans="1:55" x14ac:dyDescent="0.2">
      <c r="A2791" s="144">
        <f t="shared" si="1479"/>
        <v>43580</v>
      </c>
      <c r="B2791" s="2">
        <f t="shared" si="1466"/>
        <v>158944.44255706327</v>
      </c>
      <c r="C2791" s="2">
        <f t="shared" si="1480"/>
        <v>102506.85377851001</v>
      </c>
      <c r="D2791" s="68">
        <f>SUM(Y2791:Y$2921)</f>
        <v>16500.642452280001</v>
      </c>
      <c r="E2791" s="68">
        <f t="shared" si="1467"/>
        <v>86006.211326229997</v>
      </c>
      <c r="F2791" s="72">
        <f t="shared" si="1488"/>
        <v>5138.93</v>
      </c>
      <c r="G2791" s="3">
        <f>IF(N2791=1,VLOOKUP(A2790,[1]Plan1!$BG$69:$BI$188,3),G2790)</f>
        <v>5177.47</v>
      </c>
      <c r="H2791" s="11">
        <f t="shared" si="1489"/>
        <v>43498</v>
      </c>
      <c r="I2791" s="11">
        <f t="shared" si="1490"/>
        <v>43526</v>
      </c>
      <c r="J2791" s="26">
        <f t="shared" si="1468"/>
        <v>7.4996156787503487E-3</v>
      </c>
      <c r="K2791" s="11">
        <f t="shared" si="1481"/>
        <v>43587</v>
      </c>
      <c r="L2791" s="11">
        <f t="shared" si="1469"/>
        <v>43587</v>
      </c>
      <c r="M2791" s="1">
        <f t="shared" si="1482"/>
        <v>21</v>
      </c>
      <c r="N2791" s="1">
        <f t="shared" si="1485"/>
        <v>17</v>
      </c>
      <c r="O2791" s="2">
        <f t="shared" si="1470"/>
        <v>1.00606679</v>
      </c>
      <c r="P2791" s="10">
        <f t="shared" si="1462"/>
        <v>1.00429945</v>
      </c>
      <c r="Q2791" s="10">
        <f t="shared" si="1491"/>
        <v>1.5399105097018007</v>
      </c>
      <c r="R2791" s="2">
        <f t="shared" si="1461"/>
        <v>1.54925282</v>
      </c>
      <c r="S2791" s="2">
        <f t="shared" si="1486"/>
        <v>1.5152279099999999</v>
      </c>
      <c r="T2791" s="2">
        <f t="shared" si="1471"/>
        <v>155321.24581148001</v>
      </c>
      <c r="U2791" s="2">
        <f t="shared" si="1472"/>
        <v>8501.5915243454983</v>
      </c>
      <c r="V2791" s="2">
        <f t="shared" si="1473"/>
        <v>47239.154108447765</v>
      </c>
      <c r="W2791" s="2">
        <f t="shared" si="1474"/>
        <v>158247.59941130326</v>
      </c>
      <c r="X2791" s="27">
        <f t="shared" si="1475"/>
        <v>0</v>
      </c>
      <c r="Y2791" s="2">
        <f t="shared" si="1487"/>
        <v>0</v>
      </c>
      <c r="Z2791" s="67">
        <f t="shared" si="1476"/>
        <v>0</v>
      </c>
      <c r="AA2791" s="2">
        <f t="shared" si="1464"/>
        <v>0</v>
      </c>
      <c r="AB2791" s="26">
        <f t="shared" si="1483"/>
        <v>6.7299999999999999E-2</v>
      </c>
      <c r="AC2791" s="27">
        <f t="shared" si="1463"/>
        <v>17</v>
      </c>
      <c r="AD2791" s="27">
        <v>252</v>
      </c>
      <c r="AE2791" s="10">
        <f t="shared" si="1492"/>
        <v>1.0044034989999999</v>
      </c>
      <c r="AF2791" s="2">
        <f t="shared" si="1465"/>
        <v>683.95695060000003</v>
      </c>
      <c r="AG2791" s="2">
        <f t="shared" si="1477"/>
        <v>696.84314575999997</v>
      </c>
      <c r="AH2791" s="3" t="str">
        <f t="shared" si="1478"/>
        <v>-</v>
      </c>
      <c r="AI2791" s="4" t="str">
        <f t="shared" si="1493"/>
        <v>A+J=</v>
      </c>
      <c r="AJ2791" s="11">
        <f t="shared" si="1484"/>
        <v>43591</v>
      </c>
      <c r="AK2791" s="11"/>
      <c r="AL2791" s="4"/>
      <c r="AM2791" s="1"/>
      <c r="AN2791" s="11"/>
      <c r="AO2791" s="1"/>
      <c r="AP2791" s="1"/>
      <c r="AQ2791" s="1"/>
      <c r="AR2791" s="1"/>
      <c r="AS2791" s="6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</row>
    <row r="2792" spans="1:55" x14ac:dyDescent="0.2">
      <c r="A2792" s="144">
        <f t="shared" si="1479"/>
        <v>43581</v>
      </c>
      <c r="B2792" s="2">
        <f t="shared" si="1466"/>
        <v>159033.16502549744</v>
      </c>
      <c r="C2792" s="2">
        <f t="shared" si="1480"/>
        <v>102506.85377851001</v>
      </c>
      <c r="D2792" s="68">
        <f>SUM(Y2792:Y$2921)</f>
        <v>16500.642452280001</v>
      </c>
      <c r="E2792" s="68">
        <f t="shared" si="1467"/>
        <v>86006.211326229997</v>
      </c>
      <c r="F2792" s="72">
        <f t="shared" si="1488"/>
        <v>5138.93</v>
      </c>
      <c r="G2792" s="3">
        <f>IF(N2792=1,VLOOKUP(A2791,[1]Plan1!$BG$69:$BI$188,3),G2791)</f>
        <v>5177.47</v>
      </c>
      <c r="H2792" s="11">
        <f t="shared" si="1489"/>
        <v>43498</v>
      </c>
      <c r="I2792" s="11">
        <f t="shared" si="1490"/>
        <v>43526</v>
      </c>
      <c r="J2792" s="26">
        <f t="shared" si="1468"/>
        <v>7.4996156787503487E-3</v>
      </c>
      <c r="K2792" s="11">
        <f t="shared" si="1481"/>
        <v>43587</v>
      </c>
      <c r="L2792" s="11">
        <f t="shared" si="1469"/>
        <v>43587</v>
      </c>
      <c r="M2792" s="1">
        <f t="shared" si="1482"/>
        <v>21</v>
      </c>
      <c r="N2792" s="1">
        <f t="shared" si="1485"/>
        <v>18</v>
      </c>
      <c r="O2792" s="2">
        <f t="shared" si="1470"/>
        <v>1.0064248</v>
      </c>
      <c r="P2792" s="10">
        <f t="shared" si="1462"/>
        <v>1.00429945</v>
      </c>
      <c r="Q2792" s="10">
        <f t="shared" si="1491"/>
        <v>1.5399105097018007</v>
      </c>
      <c r="R2792" s="2">
        <f t="shared" si="1461"/>
        <v>1.5498041199999999</v>
      </c>
      <c r="S2792" s="2">
        <f t="shared" si="1486"/>
        <v>1.5152279099999999</v>
      </c>
      <c r="T2792" s="2">
        <f t="shared" si="1471"/>
        <v>155321.24581148001</v>
      </c>
      <c r="U2792" s="2">
        <f t="shared" si="1472"/>
        <v>8501.5915243454983</v>
      </c>
      <c r="V2792" s="2">
        <f t="shared" si="1473"/>
        <v>47286.569332751911</v>
      </c>
      <c r="W2792" s="2">
        <f t="shared" si="1474"/>
        <v>158295.01463560743</v>
      </c>
      <c r="X2792" s="27">
        <f t="shared" si="1475"/>
        <v>0</v>
      </c>
      <c r="Y2792" s="2">
        <f t="shared" si="1487"/>
        <v>0</v>
      </c>
      <c r="Z2792" s="67">
        <f t="shared" si="1476"/>
        <v>0</v>
      </c>
      <c r="AA2792" s="2">
        <f t="shared" si="1464"/>
        <v>0</v>
      </c>
      <c r="AB2792" s="26">
        <f t="shared" si="1483"/>
        <v>6.7299999999999999E-2</v>
      </c>
      <c r="AC2792" s="27">
        <f t="shared" si="1463"/>
        <v>18</v>
      </c>
      <c r="AD2792" s="27">
        <v>252</v>
      </c>
      <c r="AE2792" s="10">
        <f t="shared" si="1492"/>
        <v>1.004663131</v>
      </c>
      <c r="AF2792" s="2">
        <f t="shared" si="1465"/>
        <v>724.28331630000002</v>
      </c>
      <c r="AG2792" s="2">
        <f t="shared" si="1477"/>
        <v>738.15038989000004</v>
      </c>
      <c r="AH2792" s="3" t="str">
        <f t="shared" si="1478"/>
        <v>-</v>
      </c>
      <c r="AI2792" s="4" t="str">
        <f t="shared" si="1493"/>
        <v>A+J=</v>
      </c>
      <c r="AJ2792" s="11">
        <f t="shared" si="1484"/>
        <v>43591</v>
      </c>
      <c r="AK2792" s="11"/>
      <c r="AL2792" s="4"/>
      <c r="AM2792" s="1"/>
      <c r="AN2792" s="11"/>
      <c r="AO2792" s="1"/>
      <c r="AP2792" s="1"/>
      <c r="AQ2792" s="1"/>
      <c r="AR2792" s="1"/>
      <c r="AS2792" s="6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</row>
    <row r="2793" spans="1:55" x14ac:dyDescent="0.2">
      <c r="A2793" s="144">
        <f t="shared" si="1479"/>
        <v>43582</v>
      </c>
      <c r="B2793" s="2">
        <f t="shared" si="1466"/>
        <v>159121.94103245597</v>
      </c>
      <c r="C2793" s="2">
        <f t="shared" si="1480"/>
        <v>102506.85377851001</v>
      </c>
      <c r="D2793" s="68">
        <f>SUM(Y2793:Y$2921)</f>
        <v>16500.642452280001</v>
      </c>
      <c r="E2793" s="68">
        <f t="shared" si="1467"/>
        <v>86006.211326229997</v>
      </c>
      <c r="F2793" s="72">
        <f t="shared" si="1488"/>
        <v>5138.93</v>
      </c>
      <c r="G2793" s="3">
        <f>IF(N2793=1,VLOOKUP(A2792,[1]Plan1!$BG$69:$BI$188,3),G2792)</f>
        <v>5177.47</v>
      </c>
      <c r="H2793" s="11">
        <f t="shared" si="1489"/>
        <v>43498</v>
      </c>
      <c r="I2793" s="11">
        <f t="shared" si="1490"/>
        <v>43526</v>
      </c>
      <c r="J2793" s="26">
        <f t="shared" si="1468"/>
        <v>7.4996156787503487E-3</v>
      </c>
      <c r="K2793" s="11">
        <f t="shared" si="1481"/>
        <v>43587</v>
      </c>
      <c r="L2793" s="11">
        <f t="shared" si="1469"/>
        <v>43587</v>
      </c>
      <c r="M2793" s="1">
        <f t="shared" si="1482"/>
        <v>21</v>
      </c>
      <c r="N2793" s="1">
        <f t="shared" si="1485"/>
        <v>19</v>
      </c>
      <c r="O2793" s="2">
        <f t="shared" si="1470"/>
        <v>1.0067829399999999</v>
      </c>
      <c r="P2793" s="10">
        <f t="shared" si="1462"/>
        <v>1.00429945</v>
      </c>
      <c r="Q2793" s="10">
        <f t="shared" si="1491"/>
        <v>1.5399105097018007</v>
      </c>
      <c r="R2793" s="2">
        <f t="shared" ref="R2793:R2856" si="1494">TRUNC(TRUNC((O2793*Q2793),15),8)</f>
        <v>1.5503556300000001</v>
      </c>
      <c r="S2793" s="2">
        <f t="shared" si="1486"/>
        <v>1.5152279099999999</v>
      </c>
      <c r="T2793" s="2">
        <f t="shared" si="1471"/>
        <v>155321.24581148001</v>
      </c>
      <c r="U2793" s="2">
        <f t="shared" si="1472"/>
        <v>8501.5915243454983</v>
      </c>
      <c r="V2793" s="2">
        <f t="shared" si="1473"/>
        <v>47334.002618360457</v>
      </c>
      <c r="W2793" s="2">
        <f t="shared" si="1474"/>
        <v>158342.44792121596</v>
      </c>
      <c r="X2793" s="27">
        <f t="shared" si="1475"/>
        <v>0</v>
      </c>
      <c r="Y2793" s="2">
        <f t="shared" si="1487"/>
        <v>0</v>
      </c>
      <c r="Z2793" s="67">
        <f t="shared" si="1476"/>
        <v>0</v>
      </c>
      <c r="AA2793" s="2">
        <f t="shared" si="1464"/>
        <v>0</v>
      </c>
      <c r="AB2793" s="26">
        <f t="shared" si="1483"/>
        <v>6.7299999999999999E-2</v>
      </c>
      <c r="AC2793" s="27">
        <f t="shared" si="1463"/>
        <v>19</v>
      </c>
      <c r="AD2793" s="27">
        <v>252</v>
      </c>
      <c r="AE2793" s="10">
        <f t="shared" si="1492"/>
        <v>1.004922831</v>
      </c>
      <c r="AF2793" s="2">
        <f t="shared" si="1465"/>
        <v>764.62024383000005</v>
      </c>
      <c r="AG2793" s="2">
        <f t="shared" si="1477"/>
        <v>779.49311123999996</v>
      </c>
      <c r="AH2793" s="3" t="str">
        <f t="shared" si="1478"/>
        <v>-</v>
      </c>
      <c r="AI2793" s="4" t="str">
        <f t="shared" si="1493"/>
        <v>A+J=</v>
      </c>
      <c r="AJ2793" s="11">
        <f t="shared" si="1484"/>
        <v>43591</v>
      </c>
      <c r="AK2793" s="11"/>
      <c r="AL2793" s="4"/>
      <c r="AM2793" s="1"/>
      <c r="AN2793" s="11"/>
      <c r="AO2793" s="1"/>
      <c r="AP2793" s="1"/>
      <c r="AQ2793" s="1"/>
      <c r="AR2793" s="1"/>
      <c r="AS2793" s="6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</row>
    <row r="2794" spans="1:55" x14ac:dyDescent="0.2">
      <c r="A2794" s="144">
        <f t="shared" si="1479"/>
        <v>43583</v>
      </c>
      <c r="B2794" s="2">
        <f t="shared" si="1466"/>
        <v>159121.94103245597</v>
      </c>
      <c r="C2794" s="2">
        <f t="shared" si="1480"/>
        <v>102506.85377851001</v>
      </c>
      <c r="D2794" s="68">
        <f>SUM(Y2794:Y$2921)</f>
        <v>16500.642452280001</v>
      </c>
      <c r="E2794" s="68">
        <f t="shared" si="1467"/>
        <v>86006.211326229997</v>
      </c>
      <c r="F2794" s="72">
        <f t="shared" si="1488"/>
        <v>5138.93</v>
      </c>
      <c r="G2794" s="3">
        <f>IF(N2794=1,VLOOKUP(A2793,[1]Plan1!$BG$69:$BI$188,3),G2793)</f>
        <v>5177.47</v>
      </c>
      <c r="H2794" s="11">
        <f t="shared" si="1489"/>
        <v>43498</v>
      </c>
      <c r="I2794" s="11">
        <f t="shared" si="1490"/>
        <v>43526</v>
      </c>
      <c r="J2794" s="26">
        <f t="shared" si="1468"/>
        <v>7.4996156787503487E-3</v>
      </c>
      <c r="K2794" s="11">
        <f t="shared" si="1481"/>
        <v>43587</v>
      </c>
      <c r="L2794" s="11">
        <f t="shared" si="1469"/>
        <v>43587</v>
      </c>
      <c r="M2794" s="1">
        <f t="shared" si="1482"/>
        <v>21</v>
      </c>
      <c r="N2794" s="1">
        <f t="shared" si="1485"/>
        <v>19</v>
      </c>
      <c r="O2794" s="2">
        <f t="shared" si="1470"/>
        <v>1.0067829399999999</v>
      </c>
      <c r="P2794" s="10">
        <f t="shared" ref="P2794:P2857" si="1495">IF(L2794&gt;L2793,O2793,P2793)</f>
        <v>1.00429945</v>
      </c>
      <c r="Q2794" s="10">
        <f t="shared" si="1491"/>
        <v>1.5399105097018007</v>
      </c>
      <c r="R2794" s="2">
        <f t="shared" si="1494"/>
        <v>1.5503556300000001</v>
      </c>
      <c r="S2794" s="2">
        <f t="shared" si="1486"/>
        <v>1.5152279099999999</v>
      </c>
      <c r="T2794" s="2">
        <f t="shared" si="1471"/>
        <v>155321.24581148001</v>
      </c>
      <c r="U2794" s="2">
        <f t="shared" si="1472"/>
        <v>8501.5915243454983</v>
      </c>
      <c r="V2794" s="2">
        <f t="shared" si="1473"/>
        <v>47334.002618360457</v>
      </c>
      <c r="W2794" s="2">
        <f t="shared" si="1474"/>
        <v>158342.44792121596</v>
      </c>
      <c r="X2794" s="27">
        <f t="shared" si="1475"/>
        <v>0</v>
      </c>
      <c r="Y2794" s="2">
        <f t="shared" si="1487"/>
        <v>0</v>
      </c>
      <c r="Z2794" s="67">
        <f t="shared" si="1476"/>
        <v>0</v>
      </c>
      <c r="AA2794" s="2">
        <f t="shared" si="1464"/>
        <v>0</v>
      </c>
      <c r="AB2794" s="26">
        <f t="shared" si="1483"/>
        <v>6.7299999999999999E-2</v>
      </c>
      <c r="AC2794" s="27">
        <f t="shared" si="1463"/>
        <v>19</v>
      </c>
      <c r="AD2794" s="27">
        <v>252</v>
      </c>
      <c r="AE2794" s="10">
        <f t="shared" si="1492"/>
        <v>1.004922831</v>
      </c>
      <c r="AF2794" s="2">
        <f t="shared" si="1465"/>
        <v>764.62024383000005</v>
      </c>
      <c r="AG2794" s="2">
        <f t="shared" si="1477"/>
        <v>779.49311123999996</v>
      </c>
      <c r="AH2794" s="3" t="str">
        <f t="shared" si="1478"/>
        <v>-</v>
      </c>
      <c r="AI2794" s="4" t="str">
        <f t="shared" si="1493"/>
        <v>A+J=</v>
      </c>
      <c r="AJ2794" s="11">
        <f t="shared" si="1484"/>
        <v>43591</v>
      </c>
      <c r="AK2794" s="11"/>
      <c r="AL2794" s="4"/>
      <c r="AM2794" s="1"/>
      <c r="AN2794" s="11"/>
      <c r="AO2794" s="1"/>
      <c r="AP2794" s="1"/>
      <c r="AQ2794" s="1"/>
      <c r="AR2794" s="1"/>
      <c r="AS2794" s="6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</row>
    <row r="2795" spans="1:55" x14ac:dyDescent="0.2">
      <c r="A2795" s="144">
        <f t="shared" si="1479"/>
        <v>43584</v>
      </c>
      <c r="B2795" s="2">
        <f t="shared" si="1466"/>
        <v>159121.94103245597</v>
      </c>
      <c r="C2795" s="2">
        <f t="shared" si="1480"/>
        <v>102506.85377851001</v>
      </c>
      <c r="D2795" s="68">
        <f>SUM(Y2795:Y$2921)</f>
        <v>16500.642452280001</v>
      </c>
      <c r="E2795" s="68">
        <f t="shared" si="1467"/>
        <v>86006.211326229997</v>
      </c>
      <c r="F2795" s="72">
        <f t="shared" si="1488"/>
        <v>5138.93</v>
      </c>
      <c r="G2795" s="3">
        <f>IF(N2795=1,VLOOKUP(A2794,[1]Plan1!$BG$69:$BI$188,3),G2794)</f>
        <v>5177.47</v>
      </c>
      <c r="H2795" s="11">
        <f t="shared" si="1489"/>
        <v>43498</v>
      </c>
      <c r="I2795" s="11">
        <f t="shared" si="1490"/>
        <v>43526</v>
      </c>
      <c r="J2795" s="26">
        <f t="shared" si="1468"/>
        <v>7.4996156787503487E-3</v>
      </c>
      <c r="K2795" s="11">
        <f t="shared" si="1481"/>
        <v>43587</v>
      </c>
      <c r="L2795" s="11">
        <f t="shared" si="1469"/>
        <v>43587</v>
      </c>
      <c r="M2795" s="1">
        <f t="shared" si="1482"/>
        <v>21</v>
      </c>
      <c r="N2795" s="1">
        <f t="shared" si="1485"/>
        <v>19</v>
      </c>
      <c r="O2795" s="2">
        <f t="shared" si="1470"/>
        <v>1.0067829399999999</v>
      </c>
      <c r="P2795" s="10">
        <f t="shared" si="1495"/>
        <v>1.00429945</v>
      </c>
      <c r="Q2795" s="10">
        <f t="shared" si="1491"/>
        <v>1.5399105097018007</v>
      </c>
      <c r="R2795" s="2">
        <f t="shared" si="1494"/>
        <v>1.5503556300000001</v>
      </c>
      <c r="S2795" s="2">
        <f t="shared" si="1486"/>
        <v>1.5152279099999999</v>
      </c>
      <c r="T2795" s="2">
        <f t="shared" si="1471"/>
        <v>155321.24581148001</v>
      </c>
      <c r="U2795" s="2">
        <f t="shared" si="1472"/>
        <v>8501.5915243454983</v>
      </c>
      <c r="V2795" s="2">
        <f t="shared" si="1473"/>
        <v>47334.002618360457</v>
      </c>
      <c r="W2795" s="2">
        <f t="shared" si="1474"/>
        <v>158342.44792121596</v>
      </c>
      <c r="X2795" s="27">
        <f t="shared" si="1475"/>
        <v>0</v>
      </c>
      <c r="Y2795" s="2">
        <f t="shared" si="1487"/>
        <v>0</v>
      </c>
      <c r="Z2795" s="67">
        <f t="shared" si="1476"/>
        <v>0</v>
      </c>
      <c r="AA2795" s="2">
        <f t="shared" si="1464"/>
        <v>0</v>
      </c>
      <c r="AB2795" s="26">
        <f t="shared" si="1483"/>
        <v>6.7299999999999999E-2</v>
      </c>
      <c r="AC2795" s="27">
        <f t="shared" si="1463"/>
        <v>19</v>
      </c>
      <c r="AD2795" s="27">
        <v>252</v>
      </c>
      <c r="AE2795" s="10">
        <f t="shared" si="1492"/>
        <v>1.004922831</v>
      </c>
      <c r="AF2795" s="2">
        <f t="shared" si="1465"/>
        <v>764.62024383000005</v>
      </c>
      <c r="AG2795" s="2">
        <f t="shared" si="1477"/>
        <v>779.49311123999996</v>
      </c>
      <c r="AH2795" s="3" t="str">
        <f t="shared" si="1478"/>
        <v>-</v>
      </c>
      <c r="AI2795" s="4" t="str">
        <f t="shared" si="1493"/>
        <v>A+J=</v>
      </c>
      <c r="AJ2795" s="11">
        <f t="shared" si="1484"/>
        <v>43591</v>
      </c>
      <c r="AK2795" s="11"/>
      <c r="AL2795" s="4"/>
      <c r="AM2795" s="1"/>
      <c r="AN2795" s="11"/>
      <c r="AO2795" s="1"/>
      <c r="AP2795" s="1"/>
      <c r="AQ2795" s="1"/>
      <c r="AR2795" s="1"/>
      <c r="AS2795" s="6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</row>
    <row r="2796" spans="1:55" x14ac:dyDescent="0.2">
      <c r="A2796" s="144">
        <f t="shared" si="1479"/>
        <v>43585</v>
      </c>
      <c r="B2796" s="2">
        <f t="shared" si="1466"/>
        <v>159210.76855586463</v>
      </c>
      <c r="C2796" s="2">
        <f t="shared" si="1480"/>
        <v>102506.85377851001</v>
      </c>
      <c r="D2796" s="68">
        <f>SUM(Y2796:Y$2921)</f>
        <v>16500.642452280001</v>
      </c>
      <c r="E2796" s="68">
        <f t="shared" si="1467"/>
        <v>86006.211326229997</v>
      </c>
      <c r="F2796" s="72">
        <f t="shared" si="1488"/>
        <v>5138.93</v>
      </c>
      <c r="G2796" s="3">
        <f>IF(N2796=1,VLOOKUP(A2795,[1]Plan1!$BG$69:$BI$188,3),G2795)</f>
        <v>5177.47</v>
      </c>
      <c r="H2796" s="11">
        <f t="shared" si="1489"/>
        <v>43498</v>
      </c>
      <c r="I2796" s="11">
        <f t="shared" si="1490"/>
        <v>43526</v>
      </c>
      <c r="J2796" s="26">
        <f t="shared" si="1468"/>
        <v>7.4996156787503487E-3</v>
      </c>
      <c r="K2796" s="11">
        <f t="shared" si="1481"/>
        <v>43587</v>
      </c>
      <c r="L2796" s="11">
        <f t="shared" si="1469"/>
        <v>43587</v>
      </c>
      <c r="M2796" s="1">
        <f t="shared" si="1482"/>
        <v>21</v>
      </c>
      <c r="N2796" s="1">
        <f t="shared" si="1485"/>
        <v>20</v>
      </c>
      <c r="O2796" s="2">
        <f t="shared" si="1470"/>
        <v>1.0071412099999999</v>
      </c>
      <c r="P2796" s="10">
        <f t="shared" si="1495"/>
        <v>1.00429945</v>
      </c>
      <c r="Q2796" s="10">
        <f t="shared" si="1491"/>
        <v>1.5399105097018007</v>
      </c>
      <c r="R2796" s="2">
        <f t="shared" si="1494"/>
        <v>1.55090733</v>
      </c>
      <c r="S2796" s="2">
        <f t="shared" si="1486"/>
        <v>1.5152279099999999</v>
      </c>
      <c r="T2796" s="2">
        <f t="shared" si="1471"/>
        <v>155321.24581148001</v>
      </c>
      <c r="U2796" s="2">
        <f t="shared" si="1472"/>
        <v>8501.5915243454983</v>
      </c>
      <c r="V2796" s="2">
        <f t="shared" si="1473"/>
        <v>47381.452245149128</v>
      </c>
      <c r="W2796" s="2">
        <f t="shared" si="1474"/>
        <v>158389.89754800464</v>
      </c>
      <c r="X2796" s="27">
        <f t="shared" si="1475"/>
        <v>0</v>
      </c>
      <c r="Y2796" s="2">
        <f t="shared" si="1487"/>
        <v>0</v>
      </c>
      <c r="Z2796" s="67">
        <f t="shared" si="1476"/>
        <v>0</v>
      </c>
      <c r="AA2796" s="2">
        <f t="shared" si="1464"/>
        <v>0</v>
      </c>
      <c r="AB2796" s="26">
        <f t="shared" si="1483"/>
        <v>6.7299999999999999E-2</v>
      </c>
      <c r="AC2796" s="27">
        <f t="shared" si="1463"/>
        <v>20</v>
      </c>
      <c r="AD2796" s="27">
        <v>252</v>
      </c>
      <c r="AE2796" s="10">
        <f t="shared" si="1492"/>
        <v>1.0051825969999999</v>
      </c>
      <c r="AF2796" s="2">
        <f t="shared" si="1465"/>
        <v>804.96742257000005</v>
      </c>
      <c r="AG2796" s="2">
        <f t="shared" si="1477"/>
        <v>820.87100785999996</v>
      </c>
      <c r="AH2796" s="3" t="str">
        <f t="shared" si="1478"/>
        <v>-</v>
      </c>
      <c r="AI2796" s="4" t="str">
        <f t="shared" si="1493"/>
        <v>A+J=</v>
      </c>
      <c r="AJ2796" s="11">
        <f t="shared" si="1484"/>
        <v>43591</v>
      </c>
      <c r="AK2796" s="11"/>
      <c r="AL2796" s="4"/>
      <c r="AM2796" s="1"/>
      <c r="AN2796" s="11"/>
      <c r="AO2796" s="1"/>
      <c r="AP2796" s="1"/>
      <c r="AQ2796" s="1"/>
      <c r="AR2796" s="1"/>
      <c r="AS2796" s="6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</row>
    <row r="2797" spans="1:55" x14ac:dyDescent="0.2">
      <c r="A2797" s="144">
        <f t="shared" si="1479"/>
        <v>43586</v>
      </c>
      <c r="B2797" s="2">
        <f t="shared" si="1466"/>
        <v>159299.64879946559</v>
      </c>
      <c r="C2797" s="2">
        <f t="shared" si="1480"/>
        <v>102506.85377851001</v>
      </c>
      <c r="D2797" s="68">
        <f>SUM(Y2797:Y$2921)</f>
        <v>16500.642452280001</v>
      </c>
      <c r="E2797" s="68">
        <f t="shared" si="1467"/>
        <v>86006.211326229997</v>
      </c>
      <c r="F2797" s="72">
        <f t="shared" si="1488"/>
        <v>5138.93</v>
      </c>
      <c r="G2797" s="3">
        <f>IF(N2797=1,VLOOKUP(A2796,[1]Plan1!$BG$69:$BI$188,3),G2796)</f>
        <v>5177.47</v>
      </c>
      <c r="H2797" s="11">
        <f t="shared" si="1489"/>
        <v>43498</v>
      </c>
      <c r="I2797" s="11">
        <f t="shared" si="1490"/>
        <v>43526</v>
      </c>
      <c r="J2797" s="26">
        <f t="shared" si="1468"/>
        <v>7.4996156787503487E-3</v>
      </c>
      <c r="K2797" s="11">
        <f t="shared" si="1481"/>
        <v>43619</v>
      </c>
      <c r="L2797" s="11">
        <f t="shared" si="1469"/>
        <v>43587</v>
      </c>
      <c r="M2797" s="1">
        <f t="shared" si="1482"/>
        <v>21</v>
      </c>
      <c r="N2797" s="1">
        <f t="shared" si="1485"/>
        <v>21</v>
      </c>
      <c r="O2797" s="2">
        <f t="shared" si="1470"/>
        <v>1.00749961</v>
      </c>
      <c r="P2797" s="10">
        <f t="shared" si="1495"/>
        <v>1.00429945</v>
      </c>
      <c r="Q2797" s="10">
        <f t="shared" si="1491"/>
        <v>1.5399105097018007</v>
      </c>
      <c r="R2797" s="2">
        <f t="shared" si="1494"/>
        <v>1.5514592300000001</v>
      </c>
      <c r="S2797" s="2">
        <f t="shared" si="1486"/>
        <v>1.5152279099999999</v>
      </c>
      <c r="T2797" s="2">
        <f t="shared" si="1471"/>
        <v>155321.24581148001</v>
      </c>
      <c r="U2797" s="2">
        <f t="shared" si="1472"/>
        <v>8501.5915243454983</v>
      </c>
      <c r="V2797" s="2">
        <f t="shared" si="1473"/>
        <v>47428.919073180077</v>
      </c>
      <c r="W2797" s="2">
        <f t="shared" si="1474"/>
        <v>158437.36437603558</v>
      </c>
      <c r="X2797" s="27">
        <f t="shared" si="1475"/>
        <v>0</v>
      </c>
      <c r="Y2797" s="2">
        <f t="shared" si="1487"/>
        <v>0</v>
      </c>
      <c r="Z2797" s="67">
        <f t="shared" si="1476"/>
        <v>0</v>
      </c>
      <c r="AA2797" s="2">
        <f t="shared" si="1464"/>
        <v>0</v>
      </c>
      <c r="AB2797" s="26">
        <f t="shared" si="1483"/>
        <v>6.7299999999999999E-2</v>
      </c>
      <c r="AC2797" s="27">
        <f t="shared" si="1463"/>
        <v>21</v>
      </c>
      <c r="AD2797" s="27">
        <v>252</v>
      </c>
      <c r="AE2797" s="10">
        <f t="shared" si="1492"/>
        <v>1.0054424310000001</v>
      </c>
      <c r="AF2797" s="2">
        <f t="shared" si="1465"/>
        <v>845.32516315999999</v>
      </c>
      <c r="AG2797" s="2">
        <f t="shared" si="1477"/>
        <v>862.28442342999995</v>
      </c>
      <c r="AH2797" s="3" t="str">
        <f t="shared" si="1478"/>
        <v>-</v>
      </c>
      <c r="AI2797" s="4" t="str">
        <f t="shared" si="1493"/>
        <v>A+J=</v>
      </c>
      <c r="AJ2797" s="11">
        <f t="shared" si="1484"/>
        <v>43591</v>
      </c>
      <c r="AK2797" s="11"/>
      <c r="AL2797" s="4"/>
      <c r="AM2797" s="1"/>
      <c r="AN2797" s="11"/>
      <c r="AO2797" s="1"/>
      <c r="AP2797" s="1"/>
      <c r="AQ2797" s="1"/>
      <c r="AR2797" s="1"/>
      <c r="AS2797" s="6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</row>
    <row r="2798" spans="1:55" x14ac:dyDescent="0.2">
      <c r="A2798" s="144">
        <f t="shared" si="1479"/>
        <v>43587</v>
      </c>
      <c r="B2798" s="2">
        <f t="shared" si="1466"/>
        <v>159299.64879946559</v>
      </c>
      <c r="C2798" s="2">
        <f t="shared" si="1480"/>
        <v>102506.85377851001</v>
      </c>
      <c r="D2798" s="68">
        <f>SUM(Y2798:Y$2921)</f>
        <v>16500.642452280001</v>
      </c>
      <c r="E2798" s="68">
        <f t="shared" si="1467"/>
        <v>86006.211326229997</v>
      </c>
      <c r="F2798" s="72">
        <f t="shared" si="1488"/>
        <v>5138.93</v>
      </c>
      <c r="G2798" s="3">
        <f>IF(N2798=1,VLOOKUP(A2797,[1]Plan1!$BG$69:$BI$188,3),G2797)</f>
        <v>5177.47</v>
      </c>
      <c r="H2798" s="11">
        <f t="shared" si="1489"/>
        <v>43498</v>
      </c>
      <c r="I2798" s="11">
        <f t="shared" si="1490"/>
        <v>43526</v>
      </c>
      <c r="J2798" s="26">
        <f t="shared" si="1468"/>
        <v>7.4996156787503487E-3</v>
      </c>
      <c r="K2798" s="11">
        <f t="shared" si="1481"/>
        <v>43619</v>
      </c>
      <c r="L2798" s="11">
        <f t="shared" si="1469"/>
        <v>43587</v>
      </c>
      <c r="M2798" s="1">
        <f t="shared" si="1482"/>
        <v>21</v>
      </c>
      <c r="N2798" s="1">
        <f t="shared" si="1485"/>
        <v>21</v>
      </c>
      <c r="O2798" s="2">
        <f t="shared" si="1470"/>
        <v>1.00749961</v>
      </c>
      <c r="P2798" s="10">
        <f t="shared" si="1495"/>
        <v>1.00429945</v>
      </c>
      <c r="Q2798" s="10">
        <f t="shared" si="1491"/>
        <v>1.5399105097018007</v>
      </c>
      <c r="R2798" s="2">
        <f t="shared" si="1494"/>
        <v>1.5514592300000001</v>
      </c>
      <c r="S2798" s="2">
        <f t="shared" si="1486"/>
        <v>1.5152279099999999</v>
      </c>
      <c r="T2798" s="2">
        <f t="shared" si="1471"/>
        <v>155321.24581148001</v>
      </c>
      <c r="U2798" s="2">
        <f t="shared" si="1472"/>
        <v>8501.5915243454983</v>
      </c>
      <c r="V2798" s="2">
        <f t="shared" si="1473"/>
        <v>47428.919073180077</v>
      </c>
      <c r="W2798" s="2">
        <f t="shared" si="1474"/>
        <v>158437.36437603558</v>
      </c>
      <c r="X2798" s="27">
        <f t="shared" si="1475"/>
        <v>91</v>
      </c>
      <c r="Y2798" s="2">
        <f t="shared" si="1487"/>
        <v>3273.7849041899999</v>
      </c>
      <c r="Z2798" s="67">
        <f t="shared" si="1476"/>
        <v>3.1937229399999996E-2</v>
      </c>
      <c r="AA2798" s="2">
        <f t="shared" si="1464"/>
        <v>4960.5302581699998</v>
      </c>
      <c r="AB2798" s="26">
        <f t="shared" si="1483"/>
        <v>6.7299999999999999E-2</v>
      </c>
      <c r="AC2798" s="27">
        <f t="shared" si="1463"/>
        <v>21</v>
      </c>
      <c r="AD2798" s="27">
        <v>252</v>
      </c>
      <c r="AE2798" s="10">
        <f t="shared" si="1492"/>
        <v>1.0054424310000001</v>
      </c>
      <c r="AF2798" s="2">
        <f t="shared" si="1465"/>
        <v>845.32516315999999</v>
      </c>
      <c r="AG2798" s="2">
        <f t="shared" si="1477"/>
        <v>862.28442342999995</v>
      </c>
      <c r="AH2798" s="3">
        <f t="shared" si="1478"/>
        <v>5805.8554213299994</v>
      </c>
      <c r="AI2798" s="4" t="str">
        <f t="shared" si="1493"/>
        <v>A+J=</v>
      </c>
      <c r="AJ2798" s="11">
        <f t="shared" si="1484"/>
        <v>43591</v>
      </c>
      <c r="AK2798" s="11"/>
      <c r="AL2798" s="4"/>
      <c r="AM2798" s="1"/>
      <c r="AN2798" s="11"/>
      <c r="AO2798" s="1"/>
      <c r="AP2798" s="1"/>
      <c r="AQ2798" s="1"/>
      <c r="AR2798" s="1"/>
      <c r="AS2798" s="6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</row>
    <row r="2799" spans="1:55" x14ac:dyDescent="0.2">
      <c r="A2799" s="144">
        <f t="shared" si="1479"/>
        <v>43588</v>
      </c>
      <c r="B2799" s="2">
        <f t="shared" si="1466"/>
        <v>153550.99146015482</v>
      </c>
      <c r="C2799" s="2">
        <f t="shared" si="1480"/>
        <v>99233.068874310004</v>
      </c>
      <c r="D2799" s="68">
        <f>SUM(Y2799:Y$2921)</f>
        <v>13226.85754809</v>
      </c>
      <c r="E2799" s="68">
        <f t="shared" si="1467"/>
        <v>86006.21132622</v>
      </c>
      <c r="F2799" s="72">
        <f t="shared" si="1488"/>
        <v>5177.47</v>
      </c>
      <c r="G2799" s="3">
        <f>IF(N2799=1,VLOOKUP(A2798,[1]Plan1!$BG$69:$BI$188,3),G2798)</f>
        <v>5206.9799999999996</v>
      </c>
      <c r="H2799" s="11">
        <f t="shared" si="1489"/>
        <v>43527</v>
      </c>
      <c r="I2799" s="11">
        <f t="shared" si="1490"/>
        <v>43558</v>
      </c>
      <c r="J2799" s="26">
        <f t="shared" si="1468"/>
        <v>5.6996950247900635E-3</v>
      </c>
      <c r="K2799" s="11">
        <f t="shared" si="1481"/>
        <v>43619</v>
      </c>
      <c r="L2799" s="11">
        <f t="shared" si="1469"/>
        <v>43619</v>
      </c>
      <c r="M2799" s="1">
        <f t="shared" si="1482"/>
        <v>22</v>
      </c>
      <c r="N2799" s="1">
        <f t="shared" si="1485"/>
        <v>1</v>
      </c>
      <c r="O2799" s="2">
        <f t="shared" si="1470"/>
        <v>1.0002583700000001</v>
      </c>
      <c r="P2799" s="10">
        <f t="shared" si="1495"/>
        <v>1.00749961</v>
      </c>
      <c r="Q2799" s="10">
        <f t="shared" si="1491"/>
        <v>1.5514592379594654</v>
      </c>
      <c r="R2799" s="2">
        <f t="shared" si="1494"/>
        <v>1.55186008</v>
      </c>
      <c r="S2799" s="2">
        <f t="shared" si="1486"/>
        <v>1.5152279099999999</v>
      </c>
      <c r="T2799" s="2">
        <f t="shared" si="1471"/>
        <v>150360.71555329999</v>
      </c>
      <c r="U2799" s="2">
        <f t="shared" si="1472"/>
        <v>6814.8461703701341</v>
      </c>
      <c r="V2799" s="2">
        <f t="shared" si="1473"/>
        <v>47463.394662984676</v>
      </c>
      <c r="W2799" s="2">
        <f t="shared" si="1474"/>
        <v>153511.30970766483</v>
      </c>
      <c r="X2799" s="27">
        <f t="shared" si="1475"/>
        <v>0</v>
      </c>
      <c r="Y2799" s="2">
        <f t="shared" si="1487"/>
        <v>0</v>
      </c>
      <c r="Z2799" s="67">
        <f t="shared" si="1476"/>
        <v>0</v>
      </c>
      <c r="AA2799" s="2">
        <f t="shared" si="1464"/>
        <v>0</v>
      </c>
      <c r="AB2799" s="26">
        <f t="shared" si="1483"/>
        <v>6.7299999999999999E-2</v>
      </c>
      <c r="AC2799" s="27">
        <f t="shared" si="1463"/>
        <v>1</v>
      </c>
      <c r="AD2799" s="27">
        <v>252</v>
      </c>
      <c r="AE2799" s="10">
        <f t="shared" si="1492"/>
        <v>1.0002584940000001</v>
      </c>
      <c r="AF2799" s="2">
        <f t="shared" si="1465"/>
        <v>38.867342800000003</v>
      </c>
      <c r="AG2799" s="2">
        <f t="shared" si="1477"/>
        <v>39.681752490000001</v>
      </c>
      <c r="AH2799" s="3" t="str">
        <f t="shared" si="1478"/>
        <v>-</v>
      </c>
      <c r="AI2799" s="4" t="str">
        <f t="shared" si="1493"/>
        <v>A+J=</v>
      </c>
      <c r="AJ2799" s="11">
        <f t="shared" si="1484"/>
        <v>43621</v>
      </c>
      <c r="AK2799" s="11"/>
      <c r="AL2799" s="4"/>
      <c r="AM2799" s="1"/>
      <c r="AN2799" s="11"/>
      <c r="AO2799" s="1"/>
      <c r="AP2799" s="1"/>
      <c r="AQ2799" s="1"/>
      <c r="AR2799" s="1"/>
      <c r="AS2799" s="6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</row>
    <row r="2800" spans="1:55" x14ac:dyDescent="0.2">
      <c r="A2800" s="144">
        <f t="shared" si="1479"/>
        <v>43589</v>
      </c>
      <c r="B2800" s="2">
        <f t="shared" si="1466"/>
        <v>153625.18637905817</v>
      </c>
      <c r="C2800" s="2">
        <f t="shared" si="1480"/>
        <v>99233.068874310004</v>
      </c>
      <c r="D2800" s="68">
        <f>SUM(Y2800:Y$2921)</f>
        <v>13226.85754809</v>
      </c>
      <c r="E2800" s="68">
        <f t="shared" si="1467"/>
        <v>86006.21132622</v>
      </c>
      <c r="F2800" s="72">
        <f t="shared" si="1488"/>
        <v>5177.47</v>
      </c>
      <c r="G2800" s="3">
        <f>IF(N2800=1,VLOOKUP(A2799,[1]Plan1!$BG$69:$BI$188,3),G2799)</f>
        <v>5206.9799999999996</v>
      </c>
      <c r="H2800" s="11">
        <f t="shared" si="1489"/>
        <v>43527</v>
      </c>
      <c r="I2800" s="11">
        <f t="shared" si="1490"/>
        <v>43558</v>
      </c>
      <c r="J2800" s="26">
        <f t="shared" si="1468"/>
        <v>5.6996950247900635E-3</v>
      </c>
      <c r="K2800" s="11">
        <f t="shared" si="1481"/>
        <v>43619</v>
      </c>
      <c r="L2800" s="11">
        <f t="shared" si="1469"/>
        <v>43619</v>
      </c>
      <c r="M2800" s="1">
        <f t="shared" si="1482"/>
        <v>22</v>
      </c>
      <c r="N2800" s="1">
        <f t="shared" si="1485"/>
        <v>2</v>
      </c>
      <c r="O2800" s="2">
        <f t="shared" si="1470"/>
        <v>1.0005168099999999</v>
      </c>
      <c r="P2800" s="10">
        <f t="shared" si="1495"/>
        <v>1.00749961</v>
      </c>
      <c r="Q2800" s="10">
        <f t="shared" si="1491"/>
        <v>1.5514592379594654</v>
      </c>
      <c r="R2800" s="2">
        <f t="shared" si="1494"/>
        <v>1.5522610400000001</v>
      </c>
      <c r="S2800" s="2">
        <f t="shared" si="1486"/>
        <v>1.5152279099999999</v>
      </c>
      <c r="T2800" s="2">
        <f t="shared" si="1471"/>
        <v>150360.71555329999</v>
      </c>
      <c r="U2800" s="2">
        <f t="shared" si="1472"/>
        <v>6814.8461703701341</v>
      </c>
      <c r="V2800" s="2">
        <f t="shared" si="1473"/>
        <v>47497.879713478047</v>
      </c>
      <c r="W2800" s="2">
        <f t="shared" si="1474"/>
        <v>153545.79475815818</v>
      </c>
      <c r="X2800" s="27">
        <f t="shared" si="1475"/>
        <v>0</v>
      </c>
      <c r="Y2800" s="2">
        <f t="shared" si="1487"/>
        <v>0</v>
      </c>
      <c r="Z2800" s="67">
        <f t="shared" si="1476"/>
        <v>0</v>
      </c>
      <c r="AA2800" s="2">
        <f t="shared" si="1464"/>
        <v>0</v>
      </c>
      <c r="AB2800" s="26">
        <f t="shared" si="1483"/>
        <v>6.7299999999999999E-2</v>
      </c>
      <c r="AC2800" s="27">
        <f t="shared" si="1463"/>
        <v>2</v>
      </c>
      <c r="AD2800" s="27">
        <v>252</v>
      </c>
      <c r="AE2800" s="10">
        <f t="shared" si="1492"/>
        <v>1.000517055</v>
      </c>
      <c r="AF2800" s="2">
        <f t="shared" si="1465"/>
        <v>77.744759779999995</v>
      </c>
      <c r="AG2800" s="2">
        <f t="shared" si="1477"/>
        <v>79.391620900000007</v>
      </c>
      <c r="AH2800" s="3" t="str">
        <f t="shared" si="1478"/>
        <v>-</v>
      </c>
      <c r="AI2800" s="4" t="str">
        <f t="shared" si="1493"/>
        <v>A+J=</v>
      </c>
      <c r="AJ2800" s="11">
        <f t="shared" si="1484"/>
        <v>43621</v>
      </c>
      <c r="AK2800" s="11"/>
      <c r="AL2800" s="4"/>
      <c r="AM2800" s="1"/>
      <c r="AN2800" s="11"/>
      <c r="AO2800" s="1"/>
      <c r="AP2800" s="1"/>
      <c r="AQ2800" s="1"/>
      <c r="AR2800" s="1"/>
      <c r="AS2800" s="6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</row>
    <row r="2801" spans="1:55" x14ac:dyDescent="0.2">
      <c r="A2801" s="144">
        <f t="shared" si="1479"/>
        <v>43590</v>
      </c>
      <c r="B2801" s="2">
        <f t="shared" si="1466"/>
        <v>153625.18637905817</v>
      </c>
      <c r="C2801" s="2">
        <f t="shared" si="1480"/>
        <v>99233.068874310004</v>
      </c>
      <c r="D2801" s="68">
        <f>SUM(Y2801:Y$2921)</f>
        <v>13226.85754809</v>
      </c>
      <c r="E2801" s="68">
        <f t="shared" si="1467"/>
        <v>86006.21132622</v>
      </c>
      <c r="F2801" s="72">
        <f t="shared" si="1488"/>
        <v>5177.47</v>
      </c>
      <c r="G2801" s="3">
        <f>IF(N2801=1,VLOOKUP(A2800,[1]Plan1!$BG$69:$BI$188,3),G2800)</f>
        <v>5206.9799999999996</v>
      </c>
      <c r="H2801" s="11">
        <f t="shared" si="1489"/>
        <v>43527</v>
      </c>
      <c r="I2801" s="11">
        <f t="shared" si="1490"/>
        <v>43558</v>
      </c>
      <c r="J2801" s="26">
        <f t="shared" si="1468"/>
        <v>5.6996950247900635E-3</v>
      </c>
      <c r="K2801" s="11">
        <f t="shared" si="1481"/>
        <v>43619</v>
      </c>
      <c r="L2801" s="11">
        <f t="shared" si="1469"/>
        <v>43619</v>
      </c>
      <c r="M2801" s="1">
        <f t="shared" si="1482"/>
        <v>22</v>
      </c>
      <c r="N2801" s="1">
        <f t="shared" si="1485"/>
        <v>2</v>
      </c>
      <c r="O2801" s="2">
        <f t="shared" si="1470"/>
        <v>1.0005168099999999</v>
      </c>
      <c r="P2801" s="10">
        <f t="shared" si="1495"/>
        <v>1.00749961</v>
      </c>
      <c r="Q2801" s="10">
        <f t="shared" si="1491"/>
        <v>1.5514592379594654</v>
      </c>
      <c r="R2801" s="2">
        <f t="shared" si="1494"/>
        <v>1.5522610400000001</v>
      </c>
      <c r="S2801" s="2">
        <f t="shared" si="1486"/>
        <v>1.5152279099999999</v>
      </c>
      <c r="T2801" s="2">
        <f t="shared" si="1471"/>
        <v>150360.71555329999</v>
      </c>
      <c r="U2801" s="2">
        <f t="shared" si="1472"/>
        <v>6814.8461703701341</v>
      </c>
      <c r="V2801" s="2">
        <f t="shared" si="1473"/>
        <v>47497.879713478047</v>
      </c>
      <c r="W2801" s="2">
        <f t="shared" si="1474"/>
        <v>153545.79475815818</v>
      </c>
      <c r="X2801" s="27">
        <f t="shared" si="1475"/>
        <v>0</v>
      </c>
      <c r="Y2801" s="2">
        <f t="shared" si="1487"/>
        <v>0</v>
      </c>
      <c r="Z2801" s="67">
        <f t="shared" si="1476"/>
        <v>0</v>
      </c>
      <c r="AA2801" s="2">
        <f t="shared" si="1464"/>
        <v>0</v>
      </c>
      <c r="AB2801" s="26">
        <f t="shared" si="1483"/>
        <v>6.7299999999999999E-2</v>
      </c>
      <c r="AC2801" s="27">
        <f t="shared" si="1463"/>
        <v>2</v>
      </c>
      <c r="AD2801" s="27">
        <v>252</v>
      </c>
      <c r="AE2801" s="10">
        <f t="shared" si="1492"/>
        <v>1.000517055</v>
      </c>
      <c r="AF2801" s="2">
        <f t="shared" si="1465"/>
        <v>77.744759779999995</v>
      </c>
      <c r="AG2801" s="2">
        <f t="shared" si="1477"/>
        <v>79.391620900000007</v>
      </c>
      <c r="AH2801" s="3" t="str">
        <f t="shared" si="1478"/>
        <v>-</v>
      </c>
      <c r="AI2801" s="4" t="str">
        <f t="shared" si="1493"/>
        <v>A+J=</v>
      </c>
      <c r="AJ2801" s="11">
        <f t="shared" si="1484"/>
        <v>43621</v>
      </c>
      <c r="AK2801" s="11"/>
      <c r="AL2801" s="4"/>
      <c r="AM2801" s="1"/>
      <c r="AN2801" s="11"/>
      <c r="AO2801" s="1"/>
      <c r="AP2801" s="1"/>
      <c r="AQ2801" s="1"/>
      <c r="AR2801" s="1"/>
      <c r="AS2801" s="6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</row>
    <row r="2802" spans="1:55" x14ac:dyDescent="0.2">
      <c r="A2802" s="144">
        <f t="shared" si="1479"/>
        <v>43591</v>
      </c>
      <c r="B2802" s="2">
        <f t="shared" si="1466"/>
        <v>153625.18637905817</v>
      </c>
      <c r="C2802" s="2">
        <f t="shared" si="1480"/>
        <v>99233.068874310004</v>
      </c>
      <c r="D2802" s="68">
        <f>SUM(Y2802:Y$2921)</f>
        <v>13226.85754809</v>
      </c>
      <c r="E2802" s="68">
        <f t="shared" si="1467"/>
        <v>86006.21132622</v>
      </c>
      <c r="F2802" s="72">
        <f t="shared" si="1488"/>
        <v>5177.47</v>
      </c>
      <c r="G2802" s="3">
        <f>IF(N2802=1,VLOOKUP(A2801,[1]Plan1!$BG$69:$BI$188,3),G2801)</f>
        <v>5206.9799999999996</v>
      </c>
      <c r="H2802" s="11">
        <f t="shared" si="1489"/>
        <v>43527</v>
      </c>
      <c r="I2802" s="11">
        <f t="shared" si="1490"/>
        <v>43558</v>
      </c>
      <c r="J2802" s="26">
        <f t="shared" si="1468"/>
        <v>5.6996950247900635E-3</v>
      </c>
      <c r="K2802" s="11">
        <f t="shared" si="1481"/>
        <v>43619</v>
      </c>
      <c r="L2802" s="11">
        <f t="shared" si="1469"/>
        <v>43619</v>
      </c>
      <c r="M2802" s="1">
        <f t="shared" si="1482"/>
        <v>22</v>
      </c>
      <c r="N2802" s="1">
        <f t="shared" si="1485"/>
        <v>2</v>
      </c>
      <c r="O2802" s="2">
        <f t="shared" si="1470"/>
        <v>1.0005168099999999</v>
      </c>
      <c r="P2802" s="10">
        <f t="shared" si="1495"/>
        <v>1.00749961</v>
      </c>
      <c r="Q2802" s="10">
        <f t="shared" si="1491"/>
        <v>1.5514592379594654</v>
      </c>
      <c r="R2802" s="2">
        <f t="shared" si="1494"/>
        <v>1.5522610400000001</v>
      </c>
      <c r="S2802" s="2">
        <f t="shared" si="1486"/>
        <v>1.5152279099999999</v>
      </c>
      <c r="T2802" s="2">
        <f t="shared" si="1471"/>
        <v>150360.71555329999</v>
      </c>
      <c r="U2802" s="2">
        <f t="shared" si="1472"/>
        <v>6814.8461703701341</v>
      </c>
      <c r="V2802" s="2">
        <f t="shared" si="1473"/>
        <v>47497.879713478047</v>
      </c>
      <c r="W2802" s="2">
        <f t="shared" si="1474"/>
        <v>153545.79475815818</v>
      </c>
      <c r="X2802" s="27">
        <f t="shared" si="1475"/>
        <v>0</v>
      </c>
      <c r="Y2802" s="2">
        <f t="shared" si="1487"/>
        <v>0</v>
      </c>
      <c r="Z2802" s="67">
        <f t="shared" si="1476"/>
        <v>0</v>
      </c>
      <c r="AA2802" s="2">
        <f t="shared" si="1464"/>
        <v>0</v>
      </c>
      <c r="AB2802" s="26">
        <f t="shared" si="1483"/>
        <v>6.7299999999999999E-2</v>
      </c>
      <c r="AC2802" s="27">
        <f t="shared" si="1463"/>
        <v>2</v>
      </c>
      <c r="AD2802" s="27">
        <v>252</v>
      </c>
      <c r="AE2802" s="10">
        <f t="shared" si="1492"/>
        <v>1.000517055</v>
      </c>
      <c r="AF2802" s="2">
        <f t="shared" si="1465"/>
        <v>77.744759779999995</v>
      </c>
      <c r="AG2802" s="2">
        <f t="shared" si="1477"/>
        <v>79.391620900000007</v>
      </c>
      <c r="AH2802" s="3" t="str">
        <f t="shared" si="1478"/>
        <v>-</v>
      </c>
      <c r="AI2802" s="4" t="str">
        <f t="shared" si="1493"/>
        <v>A+J=</v>
      </c>
      <c r="AJ2802" s="11">
        <f t="shared" si="1484"/>
        <v>43621</v>
      </c>
      <c r="AK2802" s="11"/>
      <c r="AL2802" s="4"/>
      <c r="AM2802" s="1"/>
      <c r="AN2802" s="11"/>
      <c r="AO2802" s="1"/>
      <c r="AP2802" s="1"/>
      <c r="AQ2802" s="1"/>
      <c r="AR2802" s="1"/>
      <c r="AS2802" s="6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</row>
    <row r="2803" spans="1:55" x14ac:dyDescent="0.2">
      <c r="A2803" s="144">
        <f t="shared" si="1479"/>
        <v>43592</v>
      </c>
      <c r="B2803" s="2">
        <f t="shared" si="1466"/>
        <v>153699.41888885479</v>
      </c>
      <c r="C2803" s="2">
        <f t="shared" si="1480"/>
        <v>99233.068874310004</v>
      </c>
      <c r="D2803" s="68">
        <f>SUM(Y2803:Y$2921)</f>
        <v>13226.85754809</v>
      </c>
      <c r="E2803" s="68">
        <f t="shared" si="1467"/>
        <v>86006.21132622</v>
      </c>
      <c r="F2803" s="72">
        <f t="shared" si="1488"/>
        <v>5177.47</v>
      </c>
      <c r="G2803" s="3">
        <f>IF(N2803=1,VLOOKUP(A2802,[1]Plan1!$BG$69:$BI$188,3),G2802)</f>
        <v>5206.9799999999996</v>
      </c>
      <c r="H2803" s="11">
        <f t="shared" si="1489"/>
        <v>43527</v>
      </c>
      <c r="I2803" s="11">
        <f t="shared" si="1490"/>
        <v>43558</v>
      </c>
      <c r="J2803" s="26">
        <f t="shared" si="1468"/>
        <v>5.6996950247900635E-3</v>
      </c>
      <c r="K2803" s="11">
        <f t="shared" si="1481"/>
        <v>43619</v>
      </c>
      <c r="L2803" s="11">
        <f t="shared" si="1469"/>
        <v>43619</v>
      </c>
      <c r="M2803" s="1">
        <f t="shared" si="1482"/>
        <v>22</v>
      </c>
      <c r="N2803" s="1">
        <f t="shared" si="1485"/>
        <v>3</v>
      </c>
      <c r="O2803" s="2">
        <f t="shared" si="1470"/>
        <v>1.00077532</v>
      </c>
      <c r="P2803" s="10">
        <f t="shared" si="1495"/>
        <v>1.00749961</v>
      </c>
      <c r="Q2803" s="10">
        <f t="shared" si="1491"/>
        <v>1.5514592379594654</v>
      </c>
      <c r="R2803" s="2">
        <f t="shared" si="1494"/>
        <v>1.55266211</v>
      </c>
      <c r="S2803" s="2">
        <f t="shared" si="1486"/>
        <v>1.5152279099999999</v>
      </c>
      <c r="T2803" s="2">
        <f t="shared" si="1471"/>
        <v>150360.71555329999</v>
      </c>
      <c r="U2803" s="2">
        <f t="shared" si="1472"/>
        <v>6814.8461703701341</v>
      </c>
      <c r="V2803" s="2">
        <f t="shared" si="1473"/>
        <v>47532.374224654639</v>
      </c>
      <c r="W2803" s="2">
        <f t="shared" si="1474"/>
        <v>153580.28926933478</v>
      </c>
      <c r="X2803" s="27">
        <f t="shared" si="1475"/>
        <v>0</v>
      </c>
      <c r="Y2803" s="2">
        <f t="shared" si="1487"/>
        <v>0</v>
      </c>
      <c r="Z2803" s="67">
        <f t="shared" si="1476"/>
        <v>0</v>
      </c>
      <c r="AA2803" s="2">
        <f t="shared" si="1464"/>
        <v>0</v>
      </c>
      <c r="AB2803" s="26">
        <f t="shared" si="1483"/>
        <v>6.7299999999999999E-2</v>
      </c>
      <c r="AC2803" s="27">
        <f t="shared" si="1463"/>
        <v>3</v>
      </c>
      <c r="AD2803" s="27">
        <v>252</v>
      </c>
      <c r="AE2803" s="10">
        <f t="shared" si="1492"/>
        <v>1.0007756830000001</v>
      </c>
      <c r="AF2803" s="2">
        <f t="shared" si="1465"/>
        <v>116.63225092</v>
      </c>
      <c r="AG2803" s="2">
        <f t="shared" si="1477"/>
        <v>119.12961952000001</v>
      </c>
      <c r="AH2803" s="3" t="str">
        <f t="shared" si="1478"/>
        <v>-</v>
      </c>
      <c r="AI2803" s="4" t="str">
        <f t="shared" si="1493"/>
        <v>A+J=</v>
      </c>
      <c r="AJ2803" s="11">
        <f t="shared" si="1484"/>
        <v>43621</v>
      </c>
      <c r="AK2803" s="11"/>
      <c r="AL2803" s="4"/>
      <c r="AM2803" s="1"/>
      <c r="AN2803" s="11"/>
      <c r="AO2803" s="1"/>
      <c r="AP2803" s="1"/>
      <c r="AQ2803" s="1"/>
      <c r="AR2803" s="1"/>
      <c r="AS2803" s="6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</row>
    <row r="2804" spans="1:55" x14ac:dyDescent="0.2">
      <c r="A2804" s="144">
        <f t="shared" si="1479"/>
        <v>43593</v>
      </c>
      <c r="B2804" s="2">
        <f t="shared" si="1466"/>
        <v>153773.68885017463</v>
      </c>
      <c r="C2804" s="2">
        <f t="shared" si="1480"/>
        <v>99233.068874310004</v>
      </c>
      <c r="D2804" s="68">
        <f>SUM(Y2804:Y$2921)</f>
        <v>13226.85754809</v>
      </c>
      <c r="E2804" s="68">
        <f t="shared" si="1467"/>
        <v>86006.21132622</v>
      </c>
      <c r="F2804" s="72">
        <f t="shared" si="1488"/>
        <v>5177.47</v>
      </c>
      <c r="G2804" s="3">
        <f>IF(N2804=1,VLOOKUP(A2803,[1]Plan1!$BG$69:$BI$188,3),G2803)</f>
        <v>5206.9799999999996</v>
      </c>
      <c r="H2804" s="11">
        <f t="shared" si="1489"/>
        <v>43527</v>
      </c>
      <c r="I2804" s="11">
        <f t="shared" si="1490"/>
        <v>43558</v>
      </c>
      <c r="J2804" s="26">
        <f t="shared" si="1468"/>
        <v>5.6996950247900635E-3</v>
      </c>
      <c r="K2804" s="11">
        <f t="shared" si="1481"/>
        <v>43619</v>
      </c>
      <c r="L2804" s="11">
        <f t="shared" si="1469"/>
        <v>43619</v>
      </c>
      <c r="M2804" s="1">
        <f t="shared" si="1482"/>
        <v>22</v>
      </c>
      <c r="N2804" s="1">
        <f t="shared" si="1485"/>
        <v>4</v>
      </c>
      <c r="O2804" s="2">
        <f t="shared" si="1470"/>
        <v>1.0010338999999999</v>
      </c>
      <c r="P2804" s="10">
        <f t="shared" si="1495"/>
        <v>1.00749961</v>
      </c>
      <c r="Q2804" s="10">
        <f t="shared" si="1491"/>
        <v>1.5514592379594654</v>
      </c>
      <c r="R2804" s="2">
        <f t="shared" si="1494"/>
        <v>1.5530632900000001</v>
      </c>
      <c r="S2804" s="2">
        <f t="shared" si="1486"/>
        <v>1.5152279099999999</v>
      </c>
      <c r="T2804" s="2">
        <f t="shared" si="1471"/>
        <v>150360.71555329999</v>
      </c>
      <c r="U2804" s="2">
        <f t="shared" si="1472"/>
        <v>6814.8461703701341</v>
      </c>
      <c r="V2804" s="2">
        <f t="shared" si="1473"/>
        <v>47566.878196514503</v>
      </c>
      <c r="W2804" s="2">
        <f t="shared" si="1474"/>
        <v>153614.79324119462</v>
      </c>
      <c r="X2804" s="27">
        <f t="shared" si="1475"/>
        <v>0</v>
      </c>
      <c r="Y2804" s="2">
        <f t="shared" si="1487"/>
        <v>0</v>
      </c>
      <c r="Z2804" s="67">
        <f t="shared" si="1476"/>
        <v>0</v>
      </c>
      <c r="AA2804" s="2">
        <f t="shared" si="1464"/>
        <v>0</v>
      </c>
      <c r="AB2804" s="26">
        <f t="shared" si="1483"/>
        <v>6.7299999999999999E-2</v>
      </c>
      <c r="AC2804" s="27">
        <f t="shared" si="1463"/>
        <v>4</v>
      </c>
      <c r="AD2804" s="27">
        <v>252</v>
      </c>
      <c r="AE2804" s="10">
        <f t="shared" si="1492"/>
        <v>1.0010343770000001</v>
      </c>
      <c r="AF2804" s="2">
        <f t="shared" si="1465"/>
        <v>155.52966587</v>
      </c>
      <c r="AG2804" s="2">
        <f t="shared" si="1477"/>
        <v>158.89560897999999</v>
      </c>
      <c r="AH2804" s="3" t="str">
        <f t="shared" si="1478"/>
        <v>-</v>
      </c>
      <c r="AI2804" s="4" t="str">
        <f t="shared" si="1493"/>
        <v>A+J=</v>
      </c>
      <c r="AJ2804" s="11">
        <f t="shared" si="1484"/>
        <v>43621</v>
      </c>
      <c r="AK2804" s="11"/>
      <c r="AL2804" s="4"/>
      <c r="AM2804" s="1"/>
      <c r="AN2804" s="11"/>
      <c r="AO2804" s="1"/>
      <c r="AP2804" s="1"/>
      <c r="AQ2804" s="1"/>
      <c r="AR2804" s="1"/>
      <c r="AS2804" s="6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</row>
    <row r="2805" spans="1:55" x14ac:dyDescent="0.2">
      <c r="A2805" s="144">
        <f t="shared" si="1479"/>
        <v>43594</v>
      </c>
      <c r="B2805" s="2">
        <f t="shared" si="1466"/>
        <v>153847.99486216353</v>
      </c>
      <c r="C2805" s="2">
        <f t="shared" si="1480"/>
        <v>99233.068874310004</v>
      </c>
      <c r="D2805" s="68">
        <f>SUM(Y2805:Y$2921)</f>
        <v>13226.85754809</v>
      </c>
      <c r="E2805" s="68">
        <f t="shared" si="1467"/>
        <v>86006.21132622</v>
      </c>
      <c r="F2805" s="72">
        <f t="shared" si="1488"/>
        <v>5177.47</v>
      </c>
      <c r="G2805" s="3">
        <f>IF(N2805=1,VLOOKUP(A2804,[1]Plan1!$BG$69:$BI$188,3),G2804)</f>
        <v>5206.9799999999996</v>
      </c>
      <c r="H2805" s="11">
        <f t="shared" si="1489"/>
        <v>43527</v>
      </c>
      <c r="I2805" s="11">
        <f t="shared" si="1490"/>
        <v>43558</v>
      </c>
      <c r="J2805" s="26">
        <f t="shared" si="1468"/>
        <v>5.6996950247900635E-3</v>
      </c>
      <c r="K2805" s="11">
        <f t="shared" si="1481"/>
        <v>43619</v>
      </c>
      <c r="L2805" s="11">
        <f t="shared" si="1469"/>
        <v>43619</v>
      </c>
      <c r="M2805" s="1">
        <f t="shared" si="1482"/>
        <v>22</v>
      </c>
      <c r="N2805" s="1">
        <f t="shared" si="1485"/>
        <v>5</v>
      </c>
      <c r="O2805" s="2">
        <f t="shared" si="1470"/>
        <v>1.0012925399999999</v>
      </c>
      <c r="P2805" s="10">
        <f t="shared" si="1495"/>
        <v>1.00749961</v>
      </c>
      <c r="Q2805" s="10">
        <f t="shared" si="1491"/>
        <v>1.5514592379594654</v>
      </c>
      <c r="R2805" s="2">
        <f t="shared" si="1494"/>
        <v>1.5534645600000001</v>
      </c>
      <c r="S2805" s="2">
        <f t="shared" si="1486"/>
        <v>1.5152279099999999</v>
      </c>
      <c r="T2805" s="2">
        <f t="shared" si="1471"/>
        <v>150360.71555329999</v>
      </c>
      <c r="U2805" s="2">
        <f t="shared" si="1472"/>
        <v>6814.8461703701341</v>
      </c>
      <c r="V2805" s="2">
        <f t="shared" si="1473"/>
        <v>47601.389908933379</v>
      </c>
      <c r="W2805" s="2">
        <f t="shared" si="1474"/>
        <v>153649.30495361352</v>
      </c>
      <c r="X2805" s="27">
        <f t="shared" si="1475"/>
        <v>0</v>
      </c>
      <c r="Y2805" s="2">
        <f t="shared" si="1487"/>
        <v>0</v>
      </c>
      <c r="Z2805" s="67">
        <f t="shared" si="1476"/>
        <v>0</v>
      </c>
      <c r="AA2805" s="2">
        <f t="shared" si="1464"/>
        <v>0</v>
      </c>
      <c r="AB2805" s="26">
        <f t="shared" si="1483"/>
        <v>6.7299999999999999E-2</v>
      </c>
      <c r="AC2805" s="27">
        <f t="shared" si="1463"/>
        <v>5</v>
      </c>
      <c r="AD2805" s="27">
        <v>252</v>
      </c>
      <c r="AE2805" s="10">
        <f t="shared" si="1492"/>
        <v>1.0012931389999999</v>
      </c>
      <c r="AF2805" s="2">
        <f t="shared" si="1465"/>
        <v>194.43730533999999</v>
      </c>
      <c r="AG2805" s="2">
        <f t="shared" si="1477"/>
        <v>198.68990855000001</v>
      </c>
      <c r="AH2805" s="3" t="str">
        <f t="shared" si="1478"/>
        <v>-</v>
      </c>
      <c r="AI2805" s="4" t="str">
        <f t="shared" si="1493"/>
        <v>A+J=</v>
      </c>
      <c r="AJ2805" s="11">
        <f t="shared" si="1484"/>
        <v>43621</v>
      </c>
      <c r="AK2805" s="11"/>
      <c r="AL2805" s="4"/>
      <c r="AM2805" s="1"/>
      <c r="AN2805" s="11"/>
      <c r="AO2805" s="1"/>
      <c r="AP2805" s="1"/>
      <c r="AQ2805" s="1"/>
      <c r="AR2805" s="1"/>
      <c r="AS2805" s="6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</row>
    <row r="2806" spans="1:55" x14ac:dyDescent="0.2">
      <c r="A2806" s="144">
        <f t="shared" si="1479"/>
        <v>43595</v>
      </c>
      <c r="B2806" s="2">
        <f t="shared" si="1466"/>
        <v>153922.3374918935</v>
      </c>
      <c r="C2806" s="2">
        <f t="shared" si="1480"/>
        <v>99233.068874310004</v>
      </c>
      <c r="D2806" s="68">
        <f>SUM(Y2806:Y$2921)</f>
        <v>13226.85754809</v>
      </c>
      <c r="E2806" s="68">
        <f t="shared" si="1467"/>
        <v>86006.21132622</v>
      </c>
      <c r="F2806" s="72">
        <f t="shared" si="1488"/>
        <v>5177.47</v>
      </c>
      <c r="G2806" s="3">
        <f>IF(N2806=1,VLOOKUP(A2805,[1]Plan1!$BG$69:$BI$188,3),G2805)</f>
        <v>5206.9799999999996</v>
      </c>
      <c r="H2806" s="11">
        <f t="shared" si="1489"/>
        <v>43527</v>
      </c>
      <c r="I2806" s="11">
        <f t="shared" si="1490"/>
        <v>43558</v>
      </c>
      <c r="J2806" s="26">
        <f t="shared" si="1468"/>
        <v>5.6996950247900635E-3</v>
      </c>
      <c r="K2806" s="11">
        <f t="shared" si="1481"/>
        <v>43619</v>
      </c>
      <c r="L2806" s="11">
        <f t="shared" si="1469"/>
        <v>43619</v>
      </c>
      <c r="M2806" s="1">
        <f t="shared" si="1482"/>
        <v>22</v>
      </c>
      <c r="N2806" s="1">
        <f t="shared" si="1485"/>
        <v>6</v>
      </c>
      <c r="O2806" s="2">
        <f t="shared" si="1470"/>
        <v>1.0015512499999999</v>
      </c>
      <c r="P2806" s="10">
        <f t="shared" si="1495"/>
        <v>1.00749961</v>
      </c>
      <c r="Q2806" s="10">
        <f t="shared" si="1491"/>
        <v>1.5514592379594654</v>
      </c>
      <c r="R2806" s="2">
        <f t="shared" si="1494"/>
        <v>1.55386593</v>
      </c>
      <c r="S2806" s="2">
        <f t="shared" si="1486"/>
        <v>1.5152279099999999</v>
      </c>
      <c r="T2806" s="2">
        <f t="shared" si="1471"/>
        <v>150360.71555329999</v>
      </c>
      <c r="U2806" s="2">
        <f t="shared" si="1472"/>
        <v>6814.8461703701341</v>
      </c>
      <c r="V2806" s="2">
        <f t="shared" si="1473"/>
        <v>47635.910221973369</v>
      </c>
      <c r="W2806" s="2">
        <f t="shared" si="1474"/>
        <v>153683.8252666535</v>
      </c>
      <c r="X2806" s="27">
        <f t="shared" si="1475"/>
        <v>0</v>
      </c>
      <c r="Y2806" s="2">
        <f t="shared" si="1487"/>
        <v>0</v>
      </c>
      <c r="Z2806" s="67">
        <f t="shared" si="1476"/>
        <v>0</v>
      </c>
      <c r="AA2806" s="2">
        <f t="shared" si="1464"/>
        <v>0</v>
      </c>
      <c r="AB2806" s="26">
        <f t="shared" si="1483"/>
        <v>6.7299999999999999E-2</v>
      </c>
      <c r="AC2806" s="27">
        <f t="shared" si="1463"/>
        <v>6</v>
      </c>
      <c r="AD2806" s="27">
        <v>252</v>
      </c>
      <c r="AE2806" s="10">
        <f t="shared" si="1492"/>
        <v>1.0015519669999999</v>
      </c>
      <c r="AF2806" s="2">
        <f t="shared" si="1465"/>
        <v>233.35486863</v>
      </c>
      <c r="AG2806" s="2">
        <f t="shared" si="1477"/>
        <v>238.51222523999999</v>
      </c>
      <c r="AH2806" s="3" t="str">
        <f t="shared" si="1478"/>
        <v>-</v>
      </c>
      <c r="AI2806" s="4" t="str">
        <f t="shared" si="1493"/>
        <v>A+J=</v>
      </c>
      <c r="AJ2806" s="11">
        <f t="shared" si="1484"/>
        <v>43621</v>
      </c>
      <c r="AK2806" s="11"/>
      <c r="AL2806" s="4"/>
      <c r="AM2806" s="1"/>
      <c r="AN2806" s="11"/>
      <c r="AO2806" s="1"/>
      <c r="AP2806" s="1"/>
      <c r="AQ2806" s="1"/>
      <c r="AR2806" s="1"/>
      <c r="AS2806" s="6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</row>
    <row r="2807" spans="1:55" x14ac:dyDescent="0.2">
      <c r="A2807" s="144">
        <f t="shared" si="1479"/>
        <v>43596</v>
      </c>
      <c r="B2807" s="2">
        <f t="shared" si="1466"/>
        <v>153996.71776821677</v>
      </c>
      <c r="C2807" s="2">
        <f t="shared" si="1480"/>
        <v>99233.068874310004</v>
      </c>
      <c r="D2807" s="68">
        <f>SUM(Y2807:Y$2921)</f>
        <v>13226.85754809</v>
      </c>
      <c r="E2807" s="68">
        <f t="shared" si="1467"/>
        <v>86006.21132622</v>
      </c>
      <c r="F2807" s="72">
        <f t="shared" si="1488"/>
        <v>5177.47</v>
      </c>
      <c r="G2807" s="3">
        <f>IF(N2807=1,VLOOKUP(A2806,[1]Plan1!$BG$69:$BI$188,3),G2806)</f>
        <v>5206.9799999999996</v>
      </c>
      <c r="H2807" s="11">
        <f t="shared" si="1489"/>
        <v>43527</v>
      </c>
      <c r="I2807" s="11">
        <f t="shared" si="1490"/>
        <v>43558</v>
      </c>
      <c r="J2807" s="26">
        <f t="shared" si="1468"/>
        <v>5.6996950247900635E-3</v>
      </c>
      <c r="K2807" s="11">
        <f t="shared" si="1481"/>
        <v>43619</v>
      </c>
      <c r="L2807" s="11">
        <f t="shared" si="1469"/>
        <v>43619</v>
      </c>
      <c r="M2807" s="1">
        <f t="shared" si="1482"/>
        <v>22</v>
      </c>
      <c r="N2807" s="1">
        <f t="shared" si="1485"/>
        <v>7</v>
      </c>
      <c r="O2807" s="2">
        <f t="shared" si="1470"/>
        <v>1.00181002</v>
      </c>
      <c r="P2807" s="10">
        <f t="shared" si="1495"/>
        <v>1.00749961</v>
      </c>
      <c r="Q2807" s="10">
        <f t="shared" si="1491"/>
        <v>1.5514592379594654</v>
      </c>
      <c r="R2807" s="2">
        <f t="shared" si="1494"/>
        <v>1.55426741</v>
      </c>
      <c r="S2807" s="2">
        <f t="shared" si="1486"/>
        <v>1.5152279099999999</v>
      </c>
      <c r="T2807" s="2">
        <f t="shared" si="1471"/>
        <v>150360.71555329999</v>
      </c>
      <c r="U2807" s="2">
        <f t="shared" si="1472"/>
        <v>6814.8461703701341</v>
      </c>
      <c r="V2807" s="2">
        <f t="shared" si="1473"/>
        <v>47670.439995696623</v>
      </c>
      <c r="W2807" s="2">
        <f t="shared" si="1474"/>
        <v>153718.35504037677</v>
      </c>
      <c r="X2807" s="27">
        <f t="shared" si="1475"/>
        <v>0</v>
      </c>
      <c r="Y2807" s="2">
        <f t="shared" si="1487"/>
        <v>0</v>
      </c>
      <c r="Z2807" s="67">
        <f t="shared" si="1476"/>
        <v>0</v>
      </c>
      <c r="AA2807" s="2">
        <f t="shared" si="1464"/>
        <v>0</v>
      </c>
      <c r="AB2807" s="26">
        <f t="shared" si="1483"/>
        <v>6.7299999999999999E-2</v>
      </c>
      <c r="AC2807" s="27">
        <f t="shared" si="1463"/>
        <v>7</v>
      </c>
      <c r="AD2807" s="27">
        <v>252</v>
      </c>
      <c r="AE2807" s="10">
        <f t="shared" si="1492"/>
        <v>1.0018108619999999</v>
      </c>
      <c r="AF2807" s="2">
        <f t="shared" si="1465"/>
        <v>272.28250608000002</v>
      </c>
      <c r="AG2807" s="2">
        <f t="shared" si="1477"/>
        <v>278.36272783999999</v>
      </c>
      <c r="AH2807" s="3" t="str">
        <f t="shared" si="1478"/>
        <v>-</v>
      </c>
      <c r="AI2807" s="4" t="str">
        <f t="shared" si="1493"/>
        <v>A+J=</v>
      </c>
      <c r="AJ2807" s="11">
        <f t="shared" si="1484"/>
        <v>43621</v>
      </c>
      <c r="AK2807" s="11"/>
      <c r="AL2807" s="4"/>
      <c r="AM2807" s="1"/>
      <c r="AN2807" s="11"/>
      <c r="AO2807" s="1"/>
      <c r="AP2807" s="1"/>
      <c r="AQ2807" s="1"/>
      <c r="AR2807" s="1"/>
      <c r="AS2807" s="6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</row>
    <row r="2808" spans="1:55" x14ac:dyDescent="0.2">
      <c r="A2808" s="144">
        <f t="shared" si="1479"/>
        <v>43597</v>
      </c>
      <c r="B2808" s="2">
        <f t="shared" si="1466"/>
        <v>153996.71776821677</v>
      </c>
      <c r="C2808" s="2">
        <f t="shared" si="1480"/>
        <v>99233.068874310004</v>
      </c>
      <c r="D2808" s="68">
        <f>SUM(Y2808:Y$2921)</f>
        <v>13226.85754809</v>
      </c>
      <c r="E2808" s="68">
        <f t="shared" si="1467"/>
        <v>86006.21132622</v>
      </c>
      <c r="F2808" s="72">
        <f t="shared" si="1488"/>
        <v>5177.47</v>
      </c>
      <c r="G2808" s="3">
        <f>IF(N2808=1,VLOOKUP(A2807,[1]Plan1!$BG$69:$BI$188,3),G2807)</f>
        <v>5206.9799999999996</v>
      </c>
      <c r="H2808" s="11">
        <f t="shared" si="1489"/>
        <v>43527</v>
      </c>
      <c r="I2808" s="11">
        <f t="shared" si="1490"/>
        <v>43558</v>
      </c>
      <c r="J2808" s="26">
        <f t="shared" si="1468"/>
        <v>5.6996950247900635E-3</v>
      </c>
      <c r="K2808" s="11">
        <f t="shared" si="1481"/>
        <v>43619</v>
      </c>
      <c r="L2808" s="11">
        <f t="shared" si="1469"/>
        <v>43619</v>
      </c>
      <c r="M2808" s="1">
        <f t="shared" si="1482"/>
        <v>22</v>
      </c>
      <c r="N2808" s="1">
        <f t="shared" si="1485"/>
        <v>7</v>
      </c>
      <c r="O2808" s="2">
        <f t="shared" si="1470"/>
        <v>1.00181002</v>
      </c>
      <c r="P2808" s="10">
        <f t="shared" si="1495"/>
        <v>1.00749961</v>
      </c>
      <c r="Q2808" s="10">
        <f t="shared" si="1491"/>
        <v>1.5514592379594654</v>
      </c>
      <c r="R2808" s="2">
        <f t="shared" si="1494"/>
        <v>1.55426741</v>
      </c>
      <c r="S2808" s="2">
        <f t="shared" si="1486"/>
        <v>1.5152279099999999</v>
      </c>
      <c r="T2808" s="2">
        <f t="shared" si="1471"/>
        <v>150360.71555329999</v>
      </c>
      <c r="U2808" s="2">
        <f t="shared" si="1472"/>
        <v>6814.8461703701341</v>
      </c>
      <c r="V2808" s="2">
        <f t="shared" si="1473"/>
        <v>47670.439995696623</v>
      </c>
      <c r="W2808" s="2">
        <f t="shared" si="1474"/>
        <v>153718.35504037677</v>
      </c>
      <c r="X2808" s="27">
        <f t="shared" si="1475"/>
        <v>0</v>
      </c>
      <c r="Y2808" s="2">
        <f t="shared" si="1487"/>
        <v>0</v>
      </c>
      <c r="Z2808" s="67">
        <f t="shared" si="1476"/>
        <v>0</v>
      </c>
      <c r="AA2808" s="2">
        <f t="shared" si="1464"/>
        <v>0</v>
      </c>
      <c r="AB2808" s="26">
        <f t="shared" si="1483"/>
        <v>6.7299999999999999E-2</v>
      </c>
      <c r="AC2808" s="27">
        <f t="shared" si="1463"/>
        <v>7</v>
      </c>
      <c r="AD2808" s="27">
        <v>252</v>
      </c>
      <c r="AE2808" s="10">
        <f t="shared" si="1492"/>
        <v>1.0018108619999999</v>
      </c>
      <c r="AF2808" s="2">
        <f t="shared" si="1465"/>
        <v>272.28250608000002</v>
      </c>
      <c r="AG2808" s="2">
        <f t="shared" si="1477"/>
        <v>278.36272783999999</v>
      </c>
      <c r="AH2808" s="3" t="str">
        <f t="shared" si="1478"/>
        <v>-</v>
      </c>
      <c r="AI2808" s="4" t="str">
        <f t="shared" si="1493"/>
        <v>A+J=</v>
      </c>
      <c r="AJ2808" s="11">
        <f t="shared" si="1484"/>
        <v>43621</v>
      </c>
      <c r="AK2808" s="11"/>
      <c r="AL2808" s="4"/>
      <c r="AM2808" s="1"/>
      <c r="AN2808" s="11"/>
      <c r="AO2808" s="1"/>
      <c r="AP2808" s="1"/>
      <c r="AQ2808" s="1"/>
      <c r="AR2808" s="1"/>
      <c r="AS2808" s="6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</row>
    <row r="2809" spans="1:55" x14ac:dyDescent="0.2">
      <c r="A2809" s="144">
        <f t="shared" si="1479"/>
        <v>43598</v>
      </c>
      <c r="B2809" s="2">
        <f t="shared" si="1466"/>
        <v>153996.71776821677</v>
      </c>
      <c r="C2809" s="2">
        <f t="shared" si="1480"/>
        <v>99233.068874310004</v>
      </c>
      <c r="D2809" s="68">
        <f>SUM(Y2809:Y$2921)</f>
        <v>13226.85754809</v>
      </c>
      <c r="E2809" s="68">
        <f t="shared" si="1467"/>
        <v>86006.21132622</v>
      </c>
      <c r="F2809" s="72">
        <f t="shared" si="1488"/>
        <v>5177.47</v>
      </c>
      <c r="G2809" s="3">
        <f>IF(N2809=1,VLOOKUP(A2808,[1]Plan1!$BG$69:$BI$188,3),G2808)</f>
        <v>5206.9799999999996</v>
      </c>
      <c r="H2809" s="11">
        <f t="shared" si="1489"/>
        <v>43527</v>
      </c>
      <c r="I2809" s="11">
        <f t="shared" si="1490"/>
        <v>43558</v>
      </c>
      <c r="J2809" s="26">
        <f t="shared" si="1468"/>
        <v>5.6996950247900635E-3</v>
      </c>
      <c r="K2809" s="11">
        <f t="shared" si="1481"/>
        <v>43619</v>
      </c>
      <c r="L2809" s="11">
        <f t="shared" si="1469"/>
        <v>43619</v>
      </c>
      <c r="M2809" s="1">
        <f t="shared" si="1482"/>
        <v>22</v>
      </c>
      <c r="N2809" s="1">
        <f t="shared" si="1485"/>
        <v>7</v>
      </c>
      <c r="O2809" s="2">
        <f t="shared" si="1470"/>
        <v>1.00181002</v>
      </c>
      <c r="P2809" s="10">
        <f t="shared" si="1495"/>
        <v>1.00749961</v>
      </c>
      <c r="Q2809" s="10">
        <f t="shared" si="1491"/>
        <v>1.5514592379594654</v>
      </c>
      <c r="R2809" s="2">
        <f t="shared" si="1494"/>
        <v>1.55426741</v>
      </c>
      <c r="S2809" s="2">
        <f t="shared" si="1486"/>
        <v>1.5152279099999999</v>
      </c>
      <c r="T2809" s="2">
        <f t="shared" si="1471"/>
        <v>150360.71555329999</v>
      </c>
      <c r="U2809" s="2">
        <f t="shared" si="1472"/>
        <v>6814.8461703701341</v>
      </c>
      <c r="V2809" s="2">
        <f t="shared" si="1473"/>
        <v>47670.439995696623</v>
      </c>
      <c r="W2809" s="2">
        <f t="shared" si="1474"/>
        <v>153718.35504037677</v>
      </c>
      <c r="X2809" s="27">
        <f t="shared" si="1475"/>
        <v>0</v>
      </c>
      <c r="Y2809" s="2">
        <f t="shared" si="1487"/>
        <v>0</v>
      </c>
      <c r="Z2809" s="67">
        <f t="shared" si="1476"/>
        <v>0</v>
      </c>
      <c r="AA2809" s="2">
        <f t="shared" si="1464"/>
        <v>0</v>
      </c>
      <c r="AB2809" s="26">
        <f t="shared" si="1483"/>
        <v>6.7299999999999999E-2</v>
      </c>
      <c r="AC2809" s="27">
        <f t="shared" si="1463"/>
        <v>7</v>
      </c>
      <c r="AD2809" s="27">
        <v>252</v>
      </c>
      <c r="AE2809" s="10">
        <f t="shared" si="1492"/>
        <v>1.0018108619999999</v>
      </c>
      <c r="AF2809" s="2">
        <f t="shared" si="1465"/>
        <v>272.28250608000002</v>
      </c>
      <c r="AG2809" s="2">
        <f t="shared" si="1477"/>
        <v>278.36272783999999</v>
      </c>
      <c r="AH2809" s="3" t="str">
        <f t="shared" si="1478"/>
        <v>-</v>
      </c>
      <c r="AI2809" s="4" t="str">
        <f t="shared" si="1493"/>
        <v>A+J=</v>
      </c>
      <c r="AJ2809" s="11">
        <f t="shared" si="1484"/>
        <v>43621</v>
      </c>
      <c r="AK2809" s="11"/>
      <c r="AL2809" s="4"/>
      <c r="AM2809" s="1"/>
      <c r="AN2809" s="11"/>
      <c r="AO2809" s="1"/>
      <c r="AP2809" s="1"/>
      <c r="AQ2809" s="1"/>
      <c r="AR2809" s="1"/>
      <c r="AS2809" s="6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</row>
    <row r="2810" spans="1:55" x14ac:dyDescent="0.2">
      <c r="A2810" s="144">
        <f t="shared" si="1479"/>
        <v>43599</v>
      </c>
      <c r="B2810" s="2">
        <f t="shared" si="1466"/>
        <v>154071.13413548903</v>
      </c>
      <c r="C2810" s="2">
        <f t="shared" si="1480"/>
        <v>99233.068874310004</v>
      </c>
      <c r="D2810" s="68">
        <f>SUM(Y2810:Y$2921)</f>
        <v>13226.85754809</v>
      </c>
      <c r="E2810" s="68">
        <f t="shared" si="1467"/>
        <v>86006.21132622</v>
      </c>
      <c r="F2810" s="72">
        <f t="shared" si="1488"/>
        <v>5177.47</v>
      </c>
      <c r="G2810" s="3">
        <f>IF(N2810=1,VLOOKUP(A2809,[1]Plan1!$BG$69:$BI$188,3),G2809)</f>
        <v>5206.9799999999996</v>
      </c>
      <c r="H2810" s="11">
        <f t="shared" si="1489"/>
        <v>43527</v>
      </c>
      <c r="I2810" s="11">
        <f t="shared" si="1490"/>
        <v>43558</v>
      </c>
      <c r="J2810" s="26">
        <f t="shared" si="1468"/>
        <v>5.6996950247900635E-3</v>
      </c>
      <c r="K2810" s="11">
        <f t="shared" si="1481"/>
        <v>43619</v>
      </c>
      <c r="L2810" s="11">
        <f t="shared" si="1469"/>
        <v>43619</v>
      </c>
      <c r="M2810" s="1">
        <f t="shared" si="1482"/>
        <v>22</v>
      </c>
      <c r="N2810" s="1">
        <f t="shared" si="1485"/>
        <v>8</v>
      </c>
      <c r="O2810" s="2">
        <f t="shared" si="1470"/>
        <v>1.0020688600000001</v>
      </c>
      <c r="P2810" s="10">
        <f t="shared" si="1495"/>
        <v>1.00749961</v>
      </c>
      <c r="Q2810" s="10">
        <f t="shared" si="1491"/>
        <v>1.5514592379594654</v>
      </c>
      <c r="R2810" s="2">
        <f t="shared" si="1494"/>
        <v>1.55466898</v>
      </c>
      <c r="S2810" s="2">
        <f t="shared" si="1486"/>
        <v>1.5152279099999999</v>
      </c>
      <c r="T2810" s="2">
        <f t="shared" si="1471"/>
        <v>150360.71555329999</v>
      </c>
      <c r="U2810" s="2">
        <f t="shared" si="1472"/>
        <v>6814.8461703701341</v>
      </c>
      <c r="V2810" s="2">
        <f t="shared" si="1473"/>
        <v>47704.977509978889</v>
      </c>
      <c r="W2810" s="2">
        <f t="shared" si="1474"/>
        <v>153752.89255465902</v>
      </c>
      <c r="X2810" s="27">
        <f t="shared" si="1475"/>
        <v>0</v>
      </c>
      <c r="Y2810" s="2">
        <f t="shared" si="1487"/>
        <v>0</v>
      </c>
      <c r="Z2810" s="67">
        <f t="shared" si="1476"/>
        <v>0</v>
      </c>
      <c r="AA2810" s="2">
        <f t="shared" si="1464"/>
        <v>0</v>
      </c>
      <c r="AB2810" s="26">
        <f t="shared" si="1483"/>
        <v>6.7299999999999999E-2</v>
      </c>
      <c r="AC2810" s="27">
        <f t="shared" si="1463"/>
        <v>8</v>
      </c>
      <c r="AD2810" s="27">
        <v>252</v>
      </c>
      <c r="AE2810" s="10">
        <f t="shared" si="1492"/>
        <v>1.002069825</v>
      </c>
      <c r="AF2810" s="2">
        <f t="shared" si="1465"/>
        <v>311.22036807000001</v>
      </c>
      <c r="AG2810" s="2">
        <f t="shared" si="1477"/>
        <v>318.24158082999998</v>
      </c>
      <c r="AH2810" s="3" t="str">
        <f t="shared" si="1478"/>
        <v>-</v>
      </c>
      <c r="AI2810" s="4" t="str">
        <f t="shared" si="1493"/>
        <v>A+J=</v>
      </c>
      <c r="AJ2810" s="11">
        <f t="shared" si="1484"/>
        <v>43621</v>
      </c>
      <c r="AK2810" s="11"/>
      <c r="AL2810" s="4"/>
      <c r="AM2810" s="1"/>
      <c r="AN2810" s="11"/>
      <c r="AO2810" s="1"/>
      <c r="AP2810" s="1"/>
      <c r="AQ2810" s="1"/>
      <c r="AR2810" s="1"/>
      <c r="AS2810" s="6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</row>
    <row r="2811" spans="1:55" x14ac:dyDescent="0.2">
      <c r="A2811" s="144">
        <f t="shared" si="1479"/>
        <v>43600</v>
      </c>
      <c r="B2811" s="2">
        <f t="shared" si="1466"/>
        <v>154145.58888538668</v>
      </c>
      <c r="C2811" s="2">
        <f t="shared" si="1480"/>
        <v>99233.068874310004</v>
      </c>
      <c r="D2811" s="68">
        <f>SUM(Y2811:Y$2921)</f>
        <v>13226.85754809</v>
      </c>
      <c r="E2811" s="68">
        <f t="shared" si="1467"/>
        <v>86006.21132622</v>
      </c>
      <c r="F2811" s="72">
        <f t="shared" si="1488"/>
        <v>5177.47</v>
      </c>
      <c r="G2811" s="3">
        <f>IF(N2811=1,VLOOKUP(A2810,[1]Plan1!$BG$69:$BI$188,3),G2810)</f>
        <v>5206.9799999999996</v>
      </c>
      <c r="H2811" s="11">
        <f t="shared" si="1489"/>
        <v>43527</v>
      </c>
      <c r="I2811" s="11">
        <f t="shared" si="1490"/>
        <v>43558</v>
      </c>
      <c r="J2811" s="26">
        <f t="shared" si="1468"/>
        <v>5.6996950247900635E-3</v>
      </c>
      <c r="K2811" s="11">
        <f t="shared" si="1481"/>
        <v>43619</v>
      </c>
      <c r="L2811" s="11">
        <f t="shared" si="1469"/>
        <v>43619</v>
      </c>
      <c r="M2811" s="1">
        <f t="shared" si="1482"/>
        <v>22</v>
      </c>
      <c r="N2811" s="1">
        <f t="shared" si="1485"/>
        <v>9</v>
      </c>
      <c r="O2811" s="2">
        <f t="shared" si="1470"/>
        <v>1.00232777</v>
      </c>
      <c r="P2811" s="10">
        <f t="shared" si="1495"/>
        <v>1.00749961</v>
      </c>
      <c r="Q2811" s="10">
        <f t="shared" si="1491"/>
        <v>1.5514592379594654</v>
      </c>
      <c r="R2811" s="2">
        <f t="shared" si="1494"/>
        <v>1.5550706700000001</v>
      </c>
      <c r="S2811" s="2">
        <f t="shared" si="1486"/>
        <v>1.5152279099999999</v>
      </c>
      <c r="T2811" s="2">
        <f t="shared" si="1471"/>
        <v>150360.71555329999</v>
      </c>
      <c r="U2811" s="2">
        <f t="shared" si="1472"/>
        <v>6814.8461703701341</v>
      </c>
      <c r="V2811" s="2">
        <f t="shared" si="1473"/>
        <v>47739.525345006536</v>
      </c>
      <c r="W2811" s="2">
        <f t="shared" si="1474"/>
        <v>153787.44038968667</v>
      </c>
      <c r="X2811" s="27">
        <f t="shared" si="1475"/>
        <v>0</v>
      </c>
      <c r="Y2811" s="2">
        <f t="shared" si="1487"/>
        <v>0</v>
      </c>
      <c r="Z2811" s="67">
        <f t="shared" si="1476"/>
        <v>0</v>
      </c>
      <c r="AA2811" s="2">
        <f t="shared" si="1464"/>
        <v>0</v>
      </c>
      <c r="AB2811" s="26">
        <f t="shared" si="1483"/>
        <v>6.7299999999999999E-2</v>
      </c>
      <c r="AC2811" s="27">
        <f t="shared" si="1463"/>
        <v>9</v>
      </c>
      <c r="AD2811" s="27">
        <v>252</v>
      </c>
      <c r="AE2811" s="10">
        <f t="shared" si="1492"/>
        <v>1.0023288539999999</v>
      </c>
      <c r="AF2811" s="2">
        <f t="shared" si="1465"/>
        <v>350.16815385000001</v>
      </c>
      <c r="AG2811" s="2">
        <f t="shared" si="1477"/>
        <v>358.14849570000001</v>
      </c>
      <c r="AH2811" s="3" t="str">
        <f t="shared" si="1478"/>
        <v>-</v>
      </c>
      <c r="AI2811" s="4" t="str">
        <f t="shared" si="1493"/>
        <v>A+J=</v>
      </c>
      <c r="AJ2811" s="11">
        <f t="shared" si="1484"/>
        <v>43621</v>
      </c>
      <c r="AK2811" s="11"/>
      <c r="AL2811" s="4"/>
      <c r="AM2811" s="1"/>
      <c r="AN2811" s="11"/>
      <c r="AO2811" s="1"/>
      <c r="AP2811" s="1"/>
      <c r="AQ2811" s="1"/>
      <c r="AR2811" s="1"/>
      <c r="AS2811" s="6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</row>
    <row r="2812" spans="1:55" x14ac:dyDescent="0.2">
      <c r="A2812" s="144">
        <f t="shared" si="1479"/>
        <v>43601</v>
      </c>
      <c r="B2812" s="2">
        <f t="shared" si="1466"/>
        <v>154220.08132429753</v>
      </c>
      <c r="C2812" s="2">
        <f t="shared" si="1480"/>
        <v>99233.068874310004</v>
      </c>
      <c r="D2812" s="68">
        <f>SUM(Y2812:Y$2921)</f>
        <v>13226.85754809</v>
      </c>
      <c r="E2812" s="68">
        <f t="shared" si="1467"/>
        <v>86006.21132622</v>
      </c>
      <c r="F2812" s="72">
        <f t="shared" si="1488"/>
        <v>5177.47</v>
      </c>
      <c r="G2812" s="3">
        <f>IF(N2812=1,VLOOKUP(A2811,[1]Plan1!$BG$69:$BI$188,3),G2811)</f>
        <v>5206.9799999999996</v>
      </c>
      <c r="H2812" s="11">
        <f t="shared" si="1489"/>
        <v>43527</v>
      </c>
      <c r="I2812" s="11">
        <f t="shared" si="1490"/>
        <v>43558</v>
      </c>
      <c r="J2812" s="26">
        <f t="shared" si="1468"/>
        <v>5.6996950247900635E-3</v>
      </c>
      <c r="K2812" s="11">
        <f t="shared" si="1481"/>
        <v>43619</v>
      </c>
      <c r="L2812" s="11">
        <f t="shared" si="1469"/>
        <v>43619</v>
      </c>
      <c r="M2812" s="1">
        <f t="shared" si="1482"/>
        <v>22</v>
      </c>
      <c r="N2812" s="1">
        <f t="shared" si="1485"/>
        <v>10</v>
      </c>
      <c r="O2812" s="2">
        <f t="shared" si="1470"/>
        <v>1.0025867500000001</v>
      </c>
      <c r="P2812" s="10">
        <f t="shared" si="1495"/>
        <v>1.00749961</v>
      </c>
      <c r="Q2812" s="10">
        <f t="shared" si="1491"/>
        <v>1.5514592379594654</v>
      </c>
      <c r="R2812" s="2">
        <f t="shared" si="1494"/>
        <v>1.55547247</v>
      </c>
      <c r="S2812" s="2">
        <f t="shared" si="1486"/>
        <v>1.5152279099999999</v>
      </c>
      <c r="T2812" s="2">
        <f t="shared" si="1471"/>
        <v>150360.71555329999</v>
      </c>
      <c r="U2812" s="2">
        <f t="shared" si="1472"/>
        <v>6814.8461703701341</v>
      </c>
      <c r="V2812" s="2">
        <f t="shared" si="1473"/>
        <v>47774.082640717395</v>
      </c>
      <c r="W2812" s="2">
        <f t="shared" si="1474"/>
        <v>153821.99768539754</v>
      </c>
      <c r="X2812" s="27">
        <f t="shared" si="1475"/>
        <v>0</v>
      </c>
      <c r="Y2812" s="2">
        <f t="shared" si="1487"/>
        <v>0</v>
      </c>
      <c r="Z2812" s="67">
        <f t="shared" si="1476"/>
        <v>0</v>
      </c>
      <c r="AA2812" s="2">
        <f t="shared" si="1464"/>
        <v>0</v>
      </c>
      <c r="AB2812" s="26">
        <f t="shared" si="1483"/>
        <v>6.7299999999999999E-2</v>
      </c>
      <c r="AC2812" s="27">
        <f t="shared" ref="AC2812:AC2875" si="1496">N2812</f>
        <v>10</v>
      </c>
      <c r="AD2812" s="27">
        <v>252</v>
      </c>
      <c r="AE2812" s="10">
        <f t="shared" si="1492"/>
        <v>1.0025879499999999</v>
      </c>
      <c r="AF2812" s="2">
        <f t="shared" si="1465"/>
        <v>389.12601381000002</v>
      </c>
      <c r="AG2812" s="2">
        <f t="shared" si="1477"/>
        <v>398.08363889999998</v>
      </c>
      <c r="AH2812" s="3" t="str">
        <f t="shared" si="1478"/>
        <v>-</v>
      </c>
      <c r="AI2812" s="4" t="str">
        <f t="shared" si="1493"/>
        <v>A+J=</v>
      </c>
      <c r="AJ2812" s="11">
        <f t="shared" si="1484"/>
        <v>43621</v>
      </c>
      <c r="AK2812" s="11"/>
      <c r="AL2812" s="4"/>
      <c r="AM2812" s="1"/>
      <c r="AN2812" s="11"/>
      <c r="AO2812" s="1"/>
      <c r="AP2812" s="1"/>
      <c r="AQ2812" s="1"/>
      <c r="AR2812" s="1"/>
      <c r="AS2812" s="6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</row>
    <row r="2813" spans="1:55" x14ac:dyDescent="0.2">
      <c r="A2813" s="144">
        <f t="shared" si="1479"/>
        <v>43602</v>
      </c>
      <c r="B2813" s="2">
        <f t="shared" si="1466"/>
        <v>154294.60974152744</v>
      </c>
      <c r="C2813" s="2">
        <f t="shared" si="1480"/>
        <v>99233.068874310004</v>
      </c>
      <c r="D2813" s="68">
        <f>SUM(Y2813:Y$2921)</f>
        <v>13226.85754809</v>
      </c>
      <c r="E2813" s="68">
        <f t="shared" si="1467"/>
        <v>86006.21132622</v>
      </c>
      <c r="F2813" s="72">
        <f t="shared" si="1488"/>
        <v>5177.47</v>
      </c>
      <c r="G2813" s="3">
        <f>IF(N2813=1,VLOOKUP(A2812,[1]Plan1!$BG$69:$BI$188,3),G2812)</f>
        <v>5206.9799999999996</v>
      </c>
      <c r="H2813" s="11">
        <f t="shared" si="1489"/>
        <v>43527</v>
      </c>
      <c r="I2813" s="11">
        <f t="shared" si="1490"/>
        <v>43558</v>
      </c>
      <c r="J2813" s="26">
        <f t="shared" si="1468"/>
        <v>5.6996950247900635E-3</v>
      </c>
      <c r="K2813" s="11">
        <f t="shared" si="1481"/>
        <v>43619</v>
      </c>
      <c r="L2813" s="11">
        <f t="shared" si="1469"/>
        <v>43619</v>
      </c>
      <c r="M2813" s="1">
        <f t="shared" si="1482"/>
        <v>22</v>
      </c>
      <c r="N2813" s="1">
        <f t="shared" si="1485"/>
        <v>11</v>
      </c>
      <c r="O2813" s="2">
        <f t="shared" si="1470"/>
        <v>1.0028457900000001</v>
      </c>
      <c r="P2813" s="10">
        <f t="shared" si="1495"/>
        <v>1.00749961</v>
      </c>
      <c r="Q2813" s="10">
        <f t="shared" si="1491"/>
        <v>1.5514592379594654</v>
      </c>
      <c r="R2813" s="2">
        <f t="shared" si="1494"/>
        <v>1.55587436</v>
      </c>
      <c r="S2813" s="2">
        <f t="shared" si="1486"/>
        <v>1.5152279099999999</v>
      </c>
      <c r="T2813" s="2">
        <f t="shared" si="1471"/>
        <v>150360.71555329999</v>
      </c>
      <c r="U2813" s="2">
        <f t="shared" si="1472"/>
        <v>6814.8461703701341</v>
      </c>
      <c r="V2813" s="2">
        <f t="shared" si="1473"/>
        <v>47808.647676987297</v>
      </c>
      <c r="W2813" s="2">
        <f t="shared" si="1474"/>
        <v>153856.56272166743</v>
      </c>
      <c r="X2813" s="27">
        <f t="shared" si="1475"/>
        <v>0</v>
      </c>
      <c r="Y2813" s="2">
        <f t="shared" si="1487"/>
        <v>0</v>
      </c>
      <c r="Z2813" s="67">
        <f t="shared" si="1476"/>
        <v>0</v>
      </c>
      <c r="AA2813" s="2">
        <f t="shared" si="1464"/>
        <v>0</v>
      </c>
      <c r="AB2813" s="26">
        <f t="shared" si="1483"/>
        <v>6.7299999999999999E-2</v>
      </c>
      <c r="AC2813" s="27">
        <f t="shared" si="1496"/>
        <v>11</v>
      </c>
      <c r="AD2813" s="27">
        <v>252</v>
      </c>
      <c r="AE2813" s="10">
        <f t="shared" si="1492"/>
        <v>1.0028471130000001</v>
      </c>
      <c r="AF2813" s="2">
        <f t="shared" si="1465"/>
        <v>428.09394794000002</v>
      </c>
      <c r="AG2813" s="2">
        <f t="shared" si="1477"/>
        <v>438.04701985999998</v>
      </c>
      <c r="AH2813" s="3" t="str">
        <f t="shared" si="1478"/>
        <v>-</v>
      </c>
      <c r="AI2813" s="4" t="str">
        <f t="shared" si="1493"/>
        <v>A+J=</v>
      </c>
      <c r="AJ2813" s="11">
        <f t="shared" si="1484"/>
        <v>43621</v>
      </c>
      <c r="AK2813" s="11"/>
      <c r="AL2813" s="4"/>
      <c r="AM2813" s="1"/>
      <c r="AN2813" s="11"/>
      <c r="AO2813" s="1"/>
      <c r="AP2813" s="1"/>
      <c r="AQ2813" s="1"/>
      <c r="AR2813" s="1"/>
      <c r="AS2813" s="6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</row>
    <row r="2814" spans="1:55" x14ac:dyDescent="0.2">
      <c r="A2814" s="144">
        <f t="shared" si="1479"/>
        <v>43603</v>
      </c>
      <c r="B2814" s="2">
        <f t="shared" si="1466"/>
        <v>154369.17587548058</v>
      </c>
      <c r="C2814" s="2">
        <f t="shared" si="1480"/>
        <v>99233.068874310004</v>
      </c>
      <c r="D2814" s="68">
        <f>SUM(Y2814:Y$2921)</f>
        <v>13226.85754809</v>
      </c>
      <c r="E2814" s="68">
        <f t="shared" si="1467"/>
        <v>86006.21132622</v>
      </c>
      <c r="F2814" s="72">
        <f t="shared" si="1488"/>
        <v>5177.47</v>
      </c>
      <c r="G2814" s="3">
        <f>IF(N2814=1,VLOOKUP(A2813,[1]Plan1!$BG$69:$BI$188,3),G2813)</f>
        <v>5206.9799999999996</v>
      </c>
      <c r="H2814" s="11">
        <f t="shared" si="1489"/>
        <v>43527</v>
      </c>
      <c r="I2814" s="11">
        <f t="shared" si="1490"/>
        <v>43558</v>
      </c>
      <c r="J2814" s="26">
        <f t="shared" si="1468"/>
        <v>5.6996950247900635E-3</v>
      </c>
      <c r="K2814" s="11">
        <f t="shared" si="1481"/>
        <v>43619</v>
      </c>
      <c r="L2814" s="11">
        <f t="shared" si="1469"/>
        <v>43619</v>
      </c>
      <c r="M2814" s="1">
        <f t="shared" si="1482"/>
        <v>22</v>
      </c>
      <c r="N2814" s="1">
        <f t="shared" si="1485"/>
        <v>12</v>
      </c>
      <c r="O2814" s="2">
        <f t="shared" si="1470"/>
        <v>1.0031049000000001</v>
      </c>
      <c r="P2814" s="10">
        <f t="shared" si="1495"/>
        <v>1.00749961</v>
      </c>
      <c r="Q2814" s="10">
        <f t="shared" si="1491"/>
        <v>1.5514592379594654</v>
      </c>
      <c r="R2814" s="2">
        <f t="shared" si="1494"/>
        <v>1.55627636</v>
      </c>
      <c r="S2814" s="2">
        <f t="shared" si="1486"/>
        <v>1.5152279099999999</v>
      </c>
      <c r="T2814" s="2">
        <f t="shared" si="1471"/>
        <v>150360.71555329999</v>
      </c>
      <c r="U2814" s="2">
        <f t="shared" si="1472"/>
        <v>6814.8461703701341</v>
      </c>
      <c r="V2814" s="2">
        <f t="shared" si="1473"/>
        <v>47843.222173940434</v>
      </c>
      <c r="W2814" s="2">
        <f t="shared" si="1474"/>
        <v>153891.13721862057</v>
      </c>
      <c r="X2814" s="27">
        <f t="shared" si="1475"/>
        <v>0</v>
      </c>
      <c r="Y2814" s="2">
        <f t="shared" si="1487"/>
        <v>0</v>
      </c>
      <c r="Z2814" s="67">
        <f t="shared" si="1476"/>
        <v>0</v>
      </c>
      <c r="AA2814" s="2">
        <f t="shared" si="1464"/>
        <v>0</v>
      </c>
      <c r="AB2814" s="26">
        <f t="shared" si="1483"/>
        <v>6.7299999999999999E-2</v>
      </c>
      <c r="AC2814" s="27">
        <f t="shared" si="1496"/>
        <v>12</v>
      </c>
      <c r="AD2814" s="27">
        <v>252</v>
      </c>
      <c r="AE2814" s="10">
        <f t="shared" si="1492"/>
        <v>1.003106343</v>
      </c>
      <c r="AF2814" s="2">
        <f t="shared" si="1465"/>
        <v>467.07195623000001</v>
      </c>
      <c r="AG2814" s="2">
        <f t="shared" si="1477"/>
        <v>478.03865686</v>
      </c>
      <c r="AH2814" s="3" t="str">
        <f t="shared" si="1478"/>
        <v>-</v>
      </c>
      <c r="AI2814" s="4" t="str">
        <f t="shared" si="1493"/>
        <v>A+J=</v>
      </c>
      <c r="AJ2814" s="11">
        <f t="shared" si="1484"/>
        <v>43621</v>
      </c>
      <c r="AK2814" s="11"/>
      <c r="AL2814" s="4"/>
      <c r="AM2814" s="1"/>
      <c r="AN2814" s="11"/>
      <c r="AO2814" s="1"/>
      <c r="AP2814" s="1"/>
      <c r="AQ2814" s="1"/>
      <c r="AR2814" s="1"/>
      <c r="AS2814" s="6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</row>
    <row r="2815" spans="1:55" x14ac:dyDescent="0.2">
      <c r="A2815" s="144">
        <f t="shared" si="1479"/>
        <v>43604</v>
      </c>
      <c r="B2815" s="2">
        <f t="shared" si="1466"/>
        <v>154369.17587548058</v>
      </c>
      <c r="C2815" s="2">
        <f t="shared" si="1480"/>
        <v>99233.068874310004</v>
      </c>
      <c r="D2815" s="68">
        <f>SUM(Y2815:Y$2921)</f>
        <v>13226.85754809</v>
      </c>
      <c r="E2815" s="68">
        <f t="shared" si="1467"/>
        <v>86006.21132622</v>
      </c>
      <c r="F2815" s="72">
        <f t="shared" si="1488"/>
        <v>5177.47</v>
      </c>
      <c r="G2815" s="3">
        <f>IF(N2815=1,VLOOKUP(A2814,[1]Plan1!$BG$69:$BI$188,3),G2814)</f>
        <v>5206.9799999999996</v>
      </c>
      <c r="H2815" s="11">
        <f t="shared" si="1489"/>
        <v>43527</v>
      </c>
      <c r="I2815" s="11">
        <f t="shared" si="1490"/>
        <v>43558</v>
      </c>
      <c r="J2815" s="26">
        <f t="shared" si="1468"/>
        <v>5.6996950247900635E-3</v>
      </c>
      <c r="K2815" s="11">
        <f t="shared" si="1481"/>
        <v>43619</v>
      </c>
      <c r="L2815" s="11">
        <f t="shared" si="1469"/>
        <v>43619</v>
      </c>
      <c r="M2815" s="1">
        <f t="shared" si="1482"/>
        <v>22</v>
      </c>
      <c r="N2815" s="1">
        <f t="shared" si="1485"/>
        <v>12</v>
      </c>
      <c r="O2815" s="2">
        <f t="shared" si="1470"/>
        <v>1.0031049000000001</v>
      </c>
      <c r="P2815" s="10">
        <f t="shared" si="1495"/>
        <v>1.00749961</v>
      </c>
      <c r="Q2815" s="10">
        <f t="shared" si="1491"/>
        <v>1.5514592379594654</v>
      </c>
      <c r="R2815" s="2">
        <f t="shared" si="1494"/>
        <v>1.55627636</v>
      </c>
      <c r="S2815" s="2">
        <f t="shared" si="1486"/>
        <v>1.5152279099999999</v>
      </c>
      <c r="T2815" s="2">
        <f t="shared" si="1471"/>
        <v>150360.71555329999</v>
      </c>
      <c r="U2815" s="2">
        <f t="shared" si="1472"/>
        <v>6814.8461703701341</v>
      </c>
      <c r="V2815" s="2">
        <f t="shared" si="1473"/>
        <v>47843.222173940434</v>
      </c>
      <c r="W2815" s="2">
        <f t="shared" si="1474"/>
        <v>153891.13721862057</v>
      </c>
      <c r="X2815" s="27">
        <f t="shared" si="1475"/>
        <v>0</v>
      </c>
      <c r="Y2815" s="2">
        <f t="shared" si="1487"/>
        <v>0</v>
      </c>
      <c r="Z2815" s="67">
        <f t="shared" si="1476"/>
        <v>0</v>
      </c>
      <c r="AA2815" s="2">
        <f t="shared" si="1464"/>
        <v>0</v>
      </c>
      <c r="AB2815" s="26">
        <f t="shared" si="1483"/>
        <v>6.7299999999999999E-2</v>
      </c>
      <c r="AC2815" s="27">
        <f t="shared" si="1496"/>
        <v>12</v>
      </c>
      <c r="AD2815" s="27">
        <v>252</v>
      </c>
      <c r="AE2815" s="10">
        <f t="shared" si="1492"/>
        <v>1.003106343</v>
      </c>
      <c r="AF2815" s="2">
        <f t="shared" si="1465"/>
        <v>467.07195623000001</v>
      </c>
      <c r="AG2815" s="2">
        <f t="shared" si="1477"/>
        <v>478.03865686</v>
      </c>
      <c r="AH2815" s="3" t="str">
        <f t="shared" si="1478"/>
        <v>-</v>
      </c>
      <c r="AI2815" s="4" t="str">
        <f t="shared" si="1493"/>
        <v>A+J=</v>
      </c>
      <c r="AJ2815" s="11">
        <f t="shared" si="1484"/>
        <v>43621</v>
      </c>
      <c r="AK2815" s="11"/>
      <c r="AL2815" s="4"/>
      <c r="AM2815" s="1"/>
      <c r="AN2815" s="11"/>
      <c r="AO2815" s="1"/>
      <c r="AP2815" s="1"/>
      <c r="AQ2815" s="1"/>
      <c r="AR2815" s="1"/>
      <c r="AS2815" s="6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</row>
    <row r="2816" spans="1:55" x14ac:dyDescent="0.2">
      <c r="A2816" s="144">
        <f t="shared" si="1479"/>
        <v>43605</v>
      </c>
      <c r="B2816" s="2">
        <f t="shared" si="1466"/>
        <v>154369.17587548058</v>
      </c>
      <c r="C2816" s="2">
        <f t="shared" si="1480"/>
        <v>99233.068874310004</v>
      </c>
      <c r="D2816" s="68">
        <f>SUM(Y2816:Y$2921)</f>
        <v>13226.85754809</v>
      </c>
      <c r="E2816" s="68">
        <f t="shared" si="1467"/>
        <v>86006.21132622</v>
      </c>
      <c r="F2816" s="72">
        <f t="shared" si="1488"/>
        <v>5177.47</v>
      </c>
      <c r="G2816" s="3">
        <f>IF(N2816=1,VLOOKUP(A2815,[1]Plan1!$BG$69:$BI$188,3),G2815)</f>
        <v>5206.9799999999996</v>
      </c>
      <c r="H2816" s="11">
        <f t="shared" si="1489"/>
        <v>43527</v>
      </c>
      <c r="I2816" s="11">
        <f t="shared" si="1490"/>
        <v>43558</v>
      </c>
      <c r="J2816" s="26">
        <f t="shared" si="1468"/>
        <v>5.6996950247900635E-3</v>
      </c>
      <c r="K2816" s="11">
        <f t="shared" si="1481"/>
        <v>43619</v>
      </c>
      <c r="L2816" s="11">
        <f t="shared" si="1469"/>
        <v>43619</v>
      </c>
      <c r="M2816" s="1">
        <f t="shared" si="1482"/>
        <v>22</v>
      </c>
      <c r="N2816" s="1">
        <f t="shared" si="1485"/>
        <v>12</v>
      </c>
      <c r="O2816" s="2">
        <f t="shared" si="1470"/>
        <v>1.0031049000000001</v>
      </c>
      <c r="P2816" s="10">
        <f t="shared" si="1495"/>
        <v>1.00749961</v>
      </c>
      <c r="Q2816" s="10">
        <f t="shared" si="1491"/>
        <v>1.5514592379594654</v>
      </c>
      <c r="R2816" s="2">
        <f t="shared" si="1494"/>
        <v>1.55627636</v>
      </c>
      <c r="S2816" s="2">
        <f t="shared" si="1486"/>
        <v>1.5152279099999999</v>
      </c>
      <c r="T2816" s="2">
        <f t="shared" si="1471"/>
        <v>150360.71555329999</v>
      </c>
      <c r="U2816" s="2">
        <f t="shared" si="1472"/>
        <v>6814.8461703701341</v>
      </c>
      <c r="V2816" s="2">
        <f t="shared" si="1473"/>
        <v>47843.222173940434</v>
      </c>
      <c r="W2816" s="2">
        <f t="shared" si="1474"/>
        <v>153891.13721862057</v>
      </c>
      <c r="X2816" s="27">
        <f t="shared" si="1475"/>
        <v>0</v>
      </c>
      <c r="Y2816" s="2">
        <f t="shared" si="1487"/>
        <v>0</v>
      </c>
      <c r="Z2816" s="67">
        <f t="shared" si="1476"/>
        <v>0</v>
      </c>
      <c r="AA2816" s="2">
        <f t="shared" si="1464"/>
        <v>0</v>
      </c>
      <c r="AB2816" s="26">
        <f t="shared" si="1483"/>
        <v>6.7299999999999999E-2</v>
      </c>
      <c r="AC2816" s="27">
        <f t="shared" si="1496"/>
        <v>12</v>
      </c>
      <c r="AD2816" s="27">
        <v>252</v>
      </c>
      <c r="AE2816" s="10">
        <f t="shared" si="1492"/>
        <v>1.003106343</v>
      </c>
      <c r="AF2816" s="2">
        <f t="shared" si="1465"/>
        <v>467.07195623000001</v>
      </c>
      <c r="AG2816" s="2">
        <f t="shared" si="1477"/>
        <v>478.03865686</v>
      </c>
      <c r="AH2816" s="3" t="str">
        <f t="shared" si="1478"/>
        <v>-</v>
      </c>
      <c r="AI2816" s="4" t="str">
        <f t="shared" si="1493"/>
        <v>A+J=</v>
      </c>
      <c r="AJ2816" s="11">
        <f t="shared" si="1484"/>
        <v>43621</v>
      </c>
      <c r="AK2816" s="11"/>
      <c r="AL2816" s="4"/>
      <c r="AM2816" s="1"/>
      <c r="AN2816" s="11"/>
      <c r="AO2816" s="1"/>
      <c r="AP2816" s="1"/>
      <c r="AQ2816" s="1"/>
      <c r="AR2816" s="1"/>
      <c r="AS2816" s="6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</row>
    <row r="2817" spans="1:55" x14ac:dyDescent="0.2">
      <c r="A2817" s="144">
        <f t="shared" si="1479"/>
        <v>43606</v>
      </c>
      <c r="B2817" s="2">
        <f t="shared" si="1466"/>
        <v>154443.77974046694</v>
      </c>
      <c r="C2817" s="2">
        <f t="shared" si="1480"/>
        <v>99233.068874310004</v>
      </c>
      <c r="D2817" s="68">
        <f>SUM(Y2817:Y$2921)</f>
        <v>13226.85754809</v>
      </c>
      <c r="E2817" s="68">
        <f t="shared" si="1467"/>
        <v>86006.21132622</v>
      </c>
      <c r="F2817" s="72">
        <f t="shared" si="1488"/>
        <v>5177.47</v>
      </c>
      <c r="G2817" s="3">
        <f>IF(N2817=1,VLOOKUP(A2816,[1]Plan1!$BG$69:$BI$188,3),G2816)</f>
        <v>5206.9799999999996</v>
      </c>
      <c r="H2817" s="11">
        <f t="shared" si="1489"/>
        <v>43527</v>
      </c>
      <c r="I2817" s="11">
        <f t="shared" si="1490"/>
        <v>43558</v>
      </c>
      <c r="J2817" s="26">
        <f t="shared" si="1468"/>
        <v>5.6996950247900635E-3</v>
      </c>
      <c r="K2817" s="11">
        <f t="shared" si="1481"/>
        <v>43619</v>
      </c>
      <c r="L2817" s="11">
        <f t="shared" si="1469"/>
        <v>43619</v>
      </c>
      <c r="M2817" s="1">
        <f t="shared" si="1482"/>
        <v>22</v>
      </c>
      <c r="N2817" s="1">
        <f t="shared" si="1485"/>
        <v>13</v>
      </c>
      <c r="O2817" s="2">
        <f t="shared" si="1470"/>
        <v>1.0033640800000001</v>
      </c>
      <c r="P2817" s="10">
        <f t="shared" si="1495"/>
        <v>1.00749961</v>
      </c>
      <c r="Q2817" s="10">
        <f t="shared" si="1491"/>
        <v>1.5514592379594654</v>
      </c>
      <c r="R2817" s="2">
        <f t="shared" si="1494"/>
        <v>1.55667847</v>
      </c>
      <c r="S2817" s="2">
        <f t="shared" si="1486"/>
        <v>1.5152279099999999</v>
      </c>
      <c r="T2817" s="2">
        <f t="shared" si="1471"/>
        <v>150360.71555329999</v>
      </c>
      <c r="U2817" s="2">
        <f t="shared" si="1472"/>
        <v>6814.8461703701341</v>
      </c>
      <c r="V2817" s="2">
        <f t="shared" si="1473"/>
        <v>47877.806131576821</v>
      </c>
      <c r="W2817" s="2">
        <f t="shared" si="1474"/>
        <v>153925.72117625695</v>
      </c>
      <c r="X2817" s="27">
        <f t="shared" si="1475"/>
        <v>0</v>
      </c>
      <c r="Y2817" s="2">
        <f t="shared" si="1487"/>
        <v>0</v>
      </c>
      <c r="Z2817" s="67">
        <f t="shared" si="1476"/>
        <v>0</v>
      </c>
      <c r="AA2817" s="2">
        <f t="shared" si="1464"/>
        <v>0</v>
      </c>
      <c r="AB2817" s="26">
        <f t="shared" si="1483"/>
        <v>6.7299999999999999E-2</v>
      </c>
      <c r="AC2817" s="27">
        <f t="shared" si="1496"/>
        <v>13</v>
      </c>
      <c r="AD2817" s="27">
        <v>252</v>
      </c>
      <c r="AE2817" s="10">
        <f t="shared" si="1492"/>
        <v>1.0033656399999999</v>
      </c>
      <c r="AF2817" s="2">
        <f t="shared" si="1465"/>
        <v>506.06003869</v>
      </c>
      <c r="AG2817" s="2">
        <f t="shared" si="1477"/>
        <v>518.05856420999999</v>
      </c>
      <c r="AH2817" s="3" t="str">
        <f t="shared" si="1478"/>
        <v>-</v>
      </c>
      <c r="AI2817" s="4" t="str">
        <f t="shared" si="1493"/>
        <v>A+J=</v>
      </c>
      <c r="AJ2817" s="11">
        <f t="shared" si="1484"/>
        <v>43621</v>
      </c>
      <c r="AK2817" s="11"/>
      <c r="AL2817" s="4"/>
      <c r="AM2817" s="1"/>
      <c r="AN2817" s="11"/>
      <c r="AO2817" s="1"/>
      <c r="AP2817" s="1"/>
      <c r="AQ2817" s="1"/>
      <c r="AR2817" s="1"/>
      <c r="AS2817" s="6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</row>
    <row r="2818" spans="1:55" x14ac:dyDescent="0.2">
      <c r="A2818" s="144">
        <f t="shared" si="1479"/>
        <v>43607</v>
      </c>
      <c r="B2818" s="2">
        <f t="shared" si="1466"/>
        <v>154518.41962446235</v>
      </c>
      <c r="C2818" s="2">
        <f t="shared" si="1480"/>
        <v>99233.068874310004</v>
      </c>
      <c r="D2818" s="68">
        <f>SUM(Y2818:Y$2921)</f>
        <v>13226.85754809</v>
      </c>
      <c r="E2818" s="68">
        <f t="shared" si="1467"/>
        <v>86006.21132622</v>
      </c>
      <c r="F2818" s="72">
        <f t="shared" si="1488"/>
        <v>5177.47</v>
      </c>
      <c r="G2818" s="3">
        <f>IF(N2818=1,VLOOKUP(A2817,[1]Plan1!$BG$69:$BI$188,3),G2817)</f>
        <v>5206.9799999999996</v>
      </c>
      <c r="H2818" s="11">
        <f t="shared" si="1489"/>
        <v>43527</v>
      </c>
      <c r="I2818" s="11">
        <f t="shared" si="1490"/>
        <v>43558</v>
      </c>
      <c r="J2818" s="26">
        <f t="shared" si="1468"/>
        <v>5.6996950247900635E-3</v>
      </c>
      <c r="K2818" s="11">
        <f t="shared" si="1481"/>
        <v>43619</v>
      </c>
      <c r="L2818" s="11">
        <f t="shared" si="1469"/>
        <v>43619</v>
      </c>
      <c r="M2818" s="1">
        <f t="shared" si="1482"/>
        <v>22</v>
      </c>
      <c r="N2818" s="1">
        <f t="shared" si="1485"/>
        <v>14</v>
      </c>
      <c r="O2818" s="2">
        <f t="shared" si="1470"/>
        <v>1.00362332</v>
      </c>
      <c r="P2818" s="10">
        <f t="shared" si="1495"/>
        <v>1.00749961</v>
      </c>
      <c r="Q2818" s="10">
        <f t="shared" si="1491"/>
        <v>1.5514592379594654</v>
      </c>
      <c r="R2818" s="2">
        <f t="shared" si="1494"/>
        <v>1.5570806699999999</v>
      </c>
      <c r="S2818" s="2">
        <f t="shared" si="1486"/>
        <v>1.5152279099999999</v>
      </c>
      <c r="T2818" s="2">
        <f t="shared" si="1471"/>
        <v>150360.71555329999</v>
      </c>
      <c r="U2818" s="2">
        <f t="shared" si="1472"/>
        <v>6814.8461703701341</v>
      </c>
      <c r="V2818" s="2">
        <f t="shared" si="1473"/>
        <v>47912.397829772221</v>
      </c>
      <c r="W2818" s="2">
        <f t="shared" si="1474"/>
        <v>153960.31287445236</v>
      </c>
      <c r="X2818" s="27">
        <f t="shared" si="1475"/>
        <v>0</v>
      </c>
      <c r="Y2818" s="2">
        <f t="shared" si="1487"/>
        <v>0</v>
      </c>
      <c r="Z2818" s="67">
        <f t="shared" si="1476"/>
        <v>0</v>
      </c>
      <c r="AA2818" s="2">
        <f t="shared" si="1464"/>
        <v>0</v>
      </c>
      <c r="AB2818" s="26">
        <f t="shared" si="1483"/>
        <v>6.7299999999999999E-2</v>
      </c>
      <c r="AC2818" s="27">
        <f t="shared" si="1496"/>
        <v>14</v>
      </c>
      <c r="AD2818" s="27">
        <v>252</v>
      </c>
      <c r="AE2818" s="10">
        <f t="shared" si="1492"/>
        <v>1.0036250040000001</v>
      </c>
      <c r="AF2818" s="2">
        <f t="shared" si="1465"/>
        <v>545.05819531999998</v>
      </c>
      <c r="AG2818" s="2">
        <f t="shared" si="1477"/>
        <v>558.10675001000004</v>
      </c>
      <c r="AH2818" s="3" t="str">
        <f t="shared" si="1478"/>
        <v>-</v>
      </c>
      <c r="AI2818" s="4" t="str">
        <f t="shared" si="1493"/>
        <v>A+J=</v>
      </c>
      <c r="AJ2818" s="11">
        <f t="shared" si="1484"/>
        <v>43621</v>
      </c>
      <c r="AK2818" s="11"/>
      <c r="AL2818" s="4"/>
      <c r="AM2818" s="1"/>
      <c r="AN2818" s="11"/>
      <c r="AO2818" s="1"/>
      <c r="AP2818" s="1"/>
      <c r="AQ2818" s="1"/>
      <c r="AR2818" s="1"/>
      <c r="AS2818" s="6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</row>
    <row r="2819" spans="1:55" x14ac:dyDescent="0.2">
      <c r="A2819" s="144">
        <f t="shared" si="1479"/>
        <v>43608</v>
      </c>
      <c r="B2819" s="2">
        <f t="shared" si="1466"/>
        <v>154593.09813062311</v>
      </c>
      <c r="C2819" s="2">
        <f t="shared" si="1480"/>
        <v>99233.068874310004</v>
      </c>
      <c r="D2819" s="68">
        <f>SUM(Y2819:Y$2921)</f>
        <v>13226.85754809</v>
      </c>
      <c r="E2819" s="68">
        <f t="shared" si="1467"/>
        <v>86006.21132622</v>
      </c>
      <c r="F2819" s="72">
        <f t="shared" si="1488"/>
        <v>5177.47</v>
      </c>
      <c r="G2819" s="3">
        <f>IF(N2819=1,VLOOKUP(A2818,[1]Plan1!$BG$69:$BI$188,3),G2818)</f>
        <v>5206.9799999999996</v>
      </c>
      <c r="H2819" s="11">
        <f t="shared" si="1489"/>
        <v>43527</v>
      </c>
      <c r="I2819" s="11">
        <f t="shared" si="1490"/>
        <v>43558</v>
      </c>
      <c r="J2819" s="26">
        <f t="shared" si="1468"/>
        <v>5.6996950247900635E-3</v>
      </c>
      <c r="K2819" s="11">
        <f t="shared" si="1481"/>
        <v>43619</v>
      </c>
      <c r="L2819" s="11">
        <f t="shared" si="1469"/>
        <v>43619</v>
      </c>
      <c r="M2819" s="1">
        <f t="shared" si="1482"/>
        <v>22</v>
      </c>
      <c r="N2819" s="1">
        <f t="shared" si="1485"/>
        <v>15</v>
      </c>
      <c r="O2819" s="2">
        <f t="shared" si="1470"/>
        <v>1.00388264</v>
      </c>
      <c r="P2819" s="10">
        <f t="shared" si="1495"/>
        <v>1.00749961</v>
      </c>
      <c r="Q2819" s="10">
        <f t="shared" si="1491"/>
        <v>1.5514592379594654</v>
      </c>
      <c r="R2819" s="2">
        <f t="shared" si="1494"/>
        <v>1.55748299</v>
      </c>
      <c r="S2819" s="2">
        <f t="shared" si="1486"/>
        <v>1.5152279099999999</v>
      </c>
      <c r="T2819" s="2">
        <f t="shared" si="1471"/>
        <v>150360.71555329999</v>
      </c>
      <c r="U2819" s="2">
        <f t="shared" si="1472"/>
        <v>6814.8461703701341</v>
      </c>
      <c r="V2819" s="2">
        <f t="shared" si="1473"/>
        <v>47946.999848712992</v>
      </c>
      <c r="W2819" s="2">
        <f t="shared" si="1474"/>
        <v>153994.91489339311</v>
      </c>
      <c r="X2819" s="27">
        <f t="shared" si="1475"/>
        <v>0</v>
      </c>
      <c r="Y2819" s="2">
        <f t="shared" si="1487"/>
        <v>0</v>
      </c>
      <c r="Z2819" s="67">
        <f t="shared" si="1476"/>
        <v>0</v>
      </c>
      <c r="AA2819" s="2">
        <f t="shared" si="1464"/>
        <v>0</v>
      </c>
      <c r="AB2819" s="26">
        <f t="shared" si="1483"/>
        <v>6.7299999999999999E-2</v>
      </c>
      <c r="AC2819" s="27">
        <f t="shared" si="1496"/>
        <v>15</v>
      </c>
      <c r="AD2819" s="27">
        <v>252</v>
      </c>
      <c r="AE2819" s="10">
        <f t="shared" si="1492"/>
        <v>1.003884435</v>
      </c>
      <c r="AF2819" s="2">
        <f t="shared" si="1465"/>
        <v>584.06642611999996</v>
      </c>
      <c r="AG2819" s="2">
        <f t="shared" si="1477"/>
        <v>598.18323723000003</v>
      </c>
      <c r="AH2819" s="3" t="str">
        <f t="shared" si="1478"/>
        <v>-</v>
      </c>
      <c r="AI2819" s="4" t="str">
        <f t="shared" si="1493"/>
        <v>A+J=</v>
      </c>
      <c r="AJ2819" s="11">
        <f t="shared" si="1484"/>
        <v>43621</v>
      </c>
      <c r="AK2819" s="11"/>
      <c r="AL2819" s="4"/>
      <c r="AM2819" s="1"/>
      <c r="AN2819" s="11"/>
      <c r="AO2819" s="1"/>
      <c r="AP2819" s="1"/>
      <c r="AQ2819" s="1"/>
      <c r="AR2819" s="1"/>
      <c r="AS2819" s="6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</row>
    <row r="2820" spans="1:55" x14ac:dyDescent="0.2">
      <c r="A2820" s="144">
        <f t="shared" si="1479"/>
        <v>43609</v>
      </c>
      <c r="B2820" s="2">
        <f t="shared" si="1466"/>
        <v>154667.81197347079</v>
      </c>
      <c r="C2820" s="2">
        <f t="shared" si="1480"/>
        <v>99233.068874310004</v>
      </c>
      <c r="D2820" s="68">
        <f>SUM(Y2820:Y$2921)</f>
        <v>13226.85754809</v>
      </c>
      <c r="E2820" s="68">
        <f t="shared" si="1467"/>
        <v>86006.21132622</v>
      </c>
      <c r="F2820" s="72">
        <f t="shared" si="1488"/>
        <v>5177.47</v>
      </c>
      <c r="G2820" s="3">
        <f>IF(N2820=1,VLOOKUP(A2819,[1]Plan1!$BG$69:$BI$188,3),G2819)</f>
        <v>5206.9799999999996</v>
      </c>
      <c r="H2820" s="11">
        <f t="shared" si="1489"/>
        <v>43527</v>
      </c>
      <c r="I2820" s="11">
        <f t="shared" si="1490"/>
        <v>43558</v>
      </c>
      <c r="J2820" s="26">
        <f t="shared" si="1468"/>
        <v>5.6996950247900635E-3</v>
      </c>
      <c r="K2820" s="11">
        <f t="shared" si="1481"/>
        <v>43619</v>
      </c>
      <c r="L2820" s="11">
        <f t="shared" si="1469"/>
        <v>43619</v>
      </c>
      <c r="M2820" s="1">
        <f t="shared" si="1482"/>
        <v>22</v>
      </c>
      <c r="N2820" s="1">
        <f t="shared" si="1485"/>
        <v>16</v>
      </c>
      <c r="O2820" s="2">
        <f t="shared" si="1470"/>
        <v>1.00414201</v>
      </c>
      <c r="P2820" s="10">
        <f t="shared" si="1495"/>
        <v>1.00749961</v>
      </c>
      <c r="Q2820" s="10">
        <f t="shared" si="1491"/>
        <v>1.5514592379594654</v>
      </c>
      <c r="R2820" s="2">
        <f t="shared" si="1494"/>
        <v>1.55788539</v>
      </c>
      <c r="S2820" s="2">
        <f t="shared" si="1486"/>
        <v>1.5152279099999999</v>
      </c>
      <c r="T2820" s="2">
        <f t="shared" si="1471"/>
        <v>150360.71555329999</v>
      </c>
      <c r="U2820" s="2">
        <f t="shared" si="1472"/>
        <v>6814.8461703701341</v>
      </c>
      <c r="V2820" s="2">
        <f t="shared" si="1473"/>
        <v>47981.608748150662</v>
      </c>
      <c r="W2820" s="2">
        <f t="shared" si="1474"/>
        <v>154029.52379283079</v>
      </c>
      <c r="X2820" s="27">
        <f t="shared" si="1475"/>
        <v>0</v>
      </c>
      <c r="Y2820" s="2">
        <f t="shared" si="1487"/>
        <v>0</v>
      </c>
      <c r="Z2820" s="67">
        <f t="shared" si="1476"/>
        <v>0</v>
      </c>
      <c r="AA2820" s="2">
        <f t="shared" ref="AA2820:AA2883" si="1497">IF(Z2820&gt;0,TRUNC(Z2820*T2820,8),0)</f>
        <v>0</v>
      </c>
      <c r="AB2820" s="26">
        <f t="shared" si="1483"/>
        <v>6.7299999999999999E-2</v>
      </c>
      <c r="AC2820" s="27">
        <f t="shared" si="1496"/>
        <v>16</v>
      </c>
      <c r="AD2820" s="27">
        <v>252</v>
      </c>
      <c r="AE2820" s="10">
        <f t="shared" si="1492"/>
        <v>1.004143934</v>
      </c>
      <c r="AF2820" s="2">
        <f t="shared" ref="AF2820:AF2883" si="1498">TRUNC((T2820*(AE2820-1)),8)</f>
        <v>623.08488144</v>
      </c>
      <c r="AG2820" s="2">
        <f t="shared" si="1477"/>
        <v>638.28818063999995</v>
      </c>
      <c r="AH2820" s="3" t="str">
        <f t="shared" si="1478"/>
        <v>-</v>
      </c>
      <c r="AI2820" s="4" t="str">
        <f t="shared" si="1493"/>
        <v>A+J=</v>
      </c>
      <c r="AJ2820" s="11">
        <f t="shared" si="1484"/>
        <v>43621</v>
      </c>
      <c r="AK2820" s="11"/>
      <c r="AL2820" s="4"/>
      <c r="AM2820" s="1"/>
      <c r="AN2820" s="11"/>
      <c r="AO2820" s="1"/>
      <c r="AP2820" s="1"/>
      <c r="AQ2820" s="1"/>
      <c r="AR2820" s="1"/>
      <c r="AS2820" s="6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</row>
    <row r="2821" spans="1:55" x14ac:dyDescent="0.2">
      <c r="A2821" s="144">
        <f t="shared" si="1479"/>
        <v>43610</v>
      </c>
      <c r="B2821" s="2">
        <f t="shared" si="1466"/>
        <v>154742.56517655592</v>
      </c>
      <c r="C2821" s="2">
        <f t="shared" si="1480"/>
        <v>99233.068874310004</v>
      </c>
      <c r="D2821" s="68">
        <f>SUM(Y2821:Y$2921)</f>
        <v>13226.85754809</v>
      </c>
      <c r="E2821" s="68">
        <f t="shared" si="1467"/>
        <v>86006.21132622</v>
      </c>
      <c r="F2821" s="72">
        <f t="shared" si="1488"/>
        <v>5177.47</v>
      </c>
      <c r="G2821" s="3">
        <f>IF(N2821=1,VLOOKUP(A2820,[1]Plan1!$BG$69:$BI$188,3),G2820)</f>
        <v>5206.9799999999996</v>
      </c>
      <c r="H2821" s="11">
        <f t="shared" si="1489"/>
        <v>43527</v>
      </c>
      <c r="I2821" s="11">
        <f t="shared" si="1490"/>
        <v>43558</v>
      </c>
      <c r="J2821" s="26">
        <f t="shared" si="1468"/>
        <v>5.6996950247900635E-3</v>
      </c>
      <c r="K2821" s="11">
        <f t="shared" si="1481"/>
        <v>43619</v>
      </c>
      <c r="L2821" s="11">
        <f t="shared" si="1469"/>
        <v>43619</v>
      </c>
      <c r="M2821" s="1">
        <f t="shared" si="1482"/>
        <v>22</v>
      </c>
      <c r="N2821" s="1">
        <f t="shared" si="1485"/>
        <v>17</v>
      </c>
      <c r="O2821" s="2">
        <f t="shared" si="1470"/>
        <v>1.00440146</v>
      </c>
      <c r="P2821" s="10">
        <f t="shared" si="1495"/>
        <v>1.00749961</v>
      </c>
      <c r="Q2821" s="10">
        <f t="shared" si="1491"/>
        <v>1.5514592379594654</v>
      </c>
      <c r="R2821" s="2">
        <f t="shared" si="1494"/>
        <v>1.5582879199999999</v>
      </c>
      <c r="S2821" s="2">
        <f t="shared" si="1486"/>
        <v>1.5152279099999999</v>
      </c>
      <c r="T2821" s="2">
        <f t="shared" si="1471"/>
        <v>150360.71555329999</v>
      </c>
      <c r="U2821" s="2">
        <f t="shared" si="1472"/>
        <v>6814.8461703701341</v>
      </c>
      <c r="V2821" s="2">
        <f t="shared" si="1473"/>
        <v>48016.228828395797</v>
      </c>
      <c r="W2821" s="2">
        <f t="shared" si="1474"/>
        <v>154064.14387307593</v>
      </c>
      <c r="X2821" s="27">
        <f t="shared" si="1475"/>
        <v>0</v>
      </c>
      <c r="Y2821" s="2">
        <f t="shared" si="1487"/>
        <v>0</v>
      </c>
      <c r="Z2821" s="67">
        <f t="shared" si="1476"/>
        <v>0</v>
      </c>
      <c r="AA2821" s="2">
        <f t="shared" si="1497"/>
        <v>0</v>
      </c>
      <c r="AB2821" s="26">
        <f t="shared" si="1483"/>
        <v>6.7299999999999999E-2</v>
      </c>
      <c r="AC2821" s="27">
        <f t="shared" si="1496"/>
        <v>17</v>
      </c>
      <c r="AD2821" s="27">
        <v>252</v>
      </c>
      <c r="AE2821" s="10">
        <f t="shared" si="1492"/>
        <v>1.0044034989999999</v>
      </c>
      <c r="AF2821" s="2">
        <f t="shared" si="1498"/>
        <v>662.11326056999997</v>
      </c>
      <c r="AG2821" s="2">
        <f t="shared" si="1477"/>
        <v>678.42130348000001</v>
      </c>
      <c r="AH2821" s="3" t="str">
        <f t="shared" si="1478"/>
        <v>-</v>
      </c>
      <c r="AI2821" s="4" t="str">
        <f t="shared" si="1493"/>
        <v>A+J=</v>
      </c>
      <c r="AJ2821" s="11">
        <f t="shared" si="1484"/>
        <v>43621</v>
      </c>
      <c r="AK2821" s="11"/>
      <c r="AL2821" s="4"/>
      <c r="AM2821" s="1"/>
      <c r="AN2821" s="11"/>
      <c r="AO2821" s="1"/>
      <c r="AP2821" s="1"/>
      <c r="AQ2821" s="1"/>
      <c r="AR2821" s="1"/>
      <c r="AS2821" s="6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</row>
    <row r="2822" spans="1:55" x14ac:dyDescent="0.2">
      <c r="A2822" s="144">
        <f t="shared" si="1479"/>
        <v>43611</v>
      </c>
      <c r="B2822" s="2">
        <f t="shared" si="1466"/>
        <v>154742.56517655592</v>
      </c>
      <c r="C2822" s="2">
        <f t="shared" si="1480"/>
        <v>99233.068874310004</v>
      </c>
      <c r="D2822" s="68">
        <f>SUM(Y2822:Y$2921)</f>
        <v>13226.85754809</v>
      </c>
      <c r="E2822" s="68">
        <f t="shared" si="1467"/>
        <v>86006.21132622</v>
      </c>
      <c r="F2822" s="72">
        <f t="shared" si="1488"/>
        <v>5177.47</v>
      </c>
      <c r="G2822" s="3">
        <f>IF(N2822=1,VLOOKUP(A2821,[1]Plan1!$BG$69:$BI$188,3),G2821)</f>
        <v>5206.9799999999996</v>
      </c>
      <c r="H2822" s="11">
        <f t="shared" si="1489"/>
        <v>43527</v>
      </c>
      <c r="I2822" s="11">
        <f t="shared" si="1490"/>
        <v>43558</v>
      </c>
      <c r="J2822" s="26">
        <f t="shared" si="1468"/>
        <v>5.6996950247900635E-3</v>
      </c>
      <c r="K2822" s="11">
        <f t="shared" si="1481"/>
        <v>43619</v>
      </c>
      <c r="L2822" s="11">
        <f t="shared" si="1469"/>
        <v>43619</v>
      </c>
      <c r="M2822" s="1">
        <f t="shared" si="1482"/>
        <v>22</v>
      </c>
      <c r="N2822" s="1">
        <f t="shared" si="1485"/>
        <v>17</v>
      </c>
      <c r="O2822" s="2">
        <f t="shared" si="1470"/>
        <v>1.00440146</v>
      </c>
      <c r="P2822" s="10">
        <f t="shared" si="1495"/>
        <v>1.00749961</v>
      </c>
      <c r="Q2822" s="10">
        <f t="shared" si="1491"/>
        <v>1.5514592379594654</v>
      </c>
      <c r="R2822" s="2">
        <f t="shared" si="1494"/>
        <v>1.5582879199999999</v>
      </c>
      <c r="S2822" s="2">
        <f t="shared" si="1486"/>
        <v>1.5152279099999999</v>
      </c>
      <c r="T2822" s="2">
        <f t="shared" si="1471"/>
        <v>150360.71555329999</v>
      </c>
      <c r="U2822" s="2">
        <f t="shared" si="1472"/>
        <v>6814.8461703701341</v>
      </c>
      <c r="V2822" s="2">
        <f t="shared" si="1473"/>
        <v>48016.228828395797</v>
      </c>
      <c r="W2822" s="2">
        <f t="shared" si="1474"/>
        <v>154064.14387307593</v>
      </c>
      <c r="X2822" s="27">
        <f t="shared" si="1475"/>
        <v>0</v>
      </c>
      <c r="Y2822" s="2">
        <f t="shared" si="1487"/>
        <v>0</v>
      </c>
      <c r="Z2822" s="67">
        <f t="shared" si="1476"/>
        <v>0</v>
      </c>
      <c r="AA2822" s="2">
        <f t="shared" si="1497"/>
        <v>0</v>
      </c>
      <c r="AB2822" s="26">
        <f t="shared" si="1483"/>
        <v>6.7299999999999999E-2</v>
      </c>
      <c r="AC2822" s="27">
        <f t="shared" si="1496"/>
        <v>17</v>
      </c>
      <c r="AD2822" s="27">
        <v>252</v>
      </c>
      <c r="AE2822" s="10">
        <f t="shared" si="1492"/>
        <v>1.0044034989999999</v>
      </c>
      <c r="AF2822" s="2">
        <f t="shared" si="1498"/>
        <v>662.11326056999997</v>
      </c>
      <c r="AG2822" s="2">
        <f t="shared" si="1477"/>
        <v>678.42130348000001</v>
      </c>
      <c r="AH2822" s="3" t="str">
        <f t="shared" si="1478"/>
        <v>-</v>
      </c>
      <c r="AI2822" s="4" t="str">
        <f t="shared" si="1493"/>
        <v>A+J=</v>
      </c>
      <c r="AJ2822" s="11">
        <f t="shared" si="1484"/>
        <v>43621</v>
      </c>
      <c r="AK2822" s="11"/>
      <c r="AL2822" s="4"/>
      <c r="AM2822" s="1"/>
      <c r="AN2822" s="11"/>
      <c r="AO2822" s="1"/>
      <c r="AP2822" s="1"/>
      <c r="AQ2822" s="1"/>
      <c r="AR2822" s="1"/>
      <c r="AS2822" s="6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</row>
    <row r="2823" spans="1:55" x14ac:dyDescent="0.2">
      <c r="A2823" s="144">
        <f t="shared" si="1479"/>
        <v>43612</v>
      </c>
      <c r="B2823" s="2">
        <f t="shared" si="1466"/>
        <v>154742.56517655592</v>
      </c>
      <c r="C2823" s="2">
        <f t="shared" si="1480"/>
        <v>99233.068874310004</v>
      </c>
      <c r="D2823" s="68">
        <f>SUM(Y2823:Y$2921)</f>
        <v>13226.85754809</v>
      </c>
      <c r="E2823" s="68">
        <f t="shared" si="1467"/>
        <v>86006.21132622</v>
      </c>
      <c r="F2823" s="72">
        <f t="shared" si="1488"/>
        <v>5177.47</v>
      </c>
      <c r="G2823" s="3">
        <f>IF(N2823=1,VLOOKUP(A2822,[1]Plan1!$BG$69:$BI$188,3),G2822)</f>
        <v>5206.9799999999996</v>
      </c>
      <c r="H2823" s="11">
        <f t="shared" si="1489"/>
        <v>43527</v>
      </c>
      <c r="I2823" s="11">
        <f t="shared" si="1490"/>
        <v>43558</v>
      </c>
      <c r="J2823" s="26">
        <f t="shared" si="1468"/>
        <v>5.6996950247900635E-3</v>
      </c>
      <c r="K2823" s="11">
        <f t="shared" si="1481"/>
        <v>43619</v>
      </c>
      <c r="L2823" s="11">
        <f t="shared" si="1469"/>
        <v>43619</v>
      </c>
      <c r="M2823" s="1">
        <f t="shared" si="1482"/>
        <v>22</v>
      </c>
      <c r="N2823" s="1">
        <f t="shared" si="1485"/>
        <v>17</v>
      </c>
      <c r="O2823" s="2">
        <f t="shared" si="1470"/>
        <v>1.00440146</v>
      </c>
      <c r="P2823" s="10">
        <f t="shared" si="1495"/>
        <v>1.00749961</v>
      </c>
      <c r="Q2823" s="10">
        <f t="shared" si="1491"/>
        <v>1.5514592379594654</v>
      </c>
      <c r="R2823" s="2">
        <f t="shared" si="1494"/>
        <v>1.5582879199999999</v>
      </c>
      <c r="S2823" s="2">
        <f t="shared" si="1486"/>
        <v>1.5152279099999999</v>
      </c>
      <c r="T2823" s="2">
        <f t="shared" si="1471"/>
        <v>150360.71555329999</v>
      </c>
      <c r="U2823" s="2">
        <f t="shared" si="1472"/>
        <v>6814.8461703701341</v>
      </c>
      <c r="V2823" s="2">
        <f t="shared" si="1473"/>
        <v>48016.228828395797</v>
      </c>
      <c r="W2823" s="2">
        <f t="shared" si="1474"/>
        <v>154064.14387307593</v>
      </c>
      <c r="X2823" s="27">
        <f t="shared" si="1475"/>
        <v>0</v>
      </c>
      <c r="Y2823" s="2">
        <f t="shared" si="1487"/>
        <v>0</v>
      </c>
      <c r="Z2823" s="67">
        <f t="shared" si="1476"/>
        <v>0</v>
      </c>
      <c r="AA2823" s="2">
        <f t="shared" si="1497"/>
        <v>0</v>
      </c>
      <c r="AB2823" s="26">
        <f t="shared" si="1483"/>
        <v>6.7299999999999999E-2</v>
      </c>
      <c r="AC2823" s="27">
        <f t="shared" si="1496"/>
        <v>17</v>
      </c>
      <c r="AD2823" s="27">
        <v>252</v>
      </c>
      <c r="AE2823" s="10">
        <f t="shared" si="1492"/>
        <v>1.0044034989999999</v>
      </c>
      <c r="AF2823" s="2">
        <f t="shared" si="1498"/>
        <v>662.11326056999997</v>
      </c>
      <c r="AG2823" s="2">
        <f t="shared" si="1477"/>
        <v>678.42130348000001</v>
      </c>
      <c r="AH2823" s="3" t="str">
        <f t="shared" si="1478"/>
        <v>-</v>
      </c>
      <c r="AI2823" s="4" t="str">
        <f t="shared" si="1493"/>
        <v>A+J=</v>
      </c>
      <c r="AJ2823" s="11">
        <f t="shared" si="1484"/>
        <v>43621</v>
      </c>
      <c r="AK2823" s="11"/>
      <c r="AL2823" s="4"/>
      <c r="AM2823" s="1"/>
      <c r="AN2823" s="11"/>
      <c r="AO2823" s="1"/>
      <c r="AP2823" s="1"/>
      <c r="AQ2823" s="1"/>
      <c r="AR2823" s="1"/>
      <c r="AS2823" s="6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</row>
    <row r="2824" spans="1:55" x14ac:dyDescent="0.2">
      <c r="A2824" s="144">
        <f t="shared" si="1479"/>
        <v>43613</v>
      </c>
      <c r="B2824" s="2">
        <f t="shared" si="1466"/>
        <v>154817.35445322009</v>
      </c>
      <c r="C2824" s="2">
        <f t="shared" si="1480"/>
        <v>99233.068874310004</v>
      </c>
      <c r="D2824" s="68">
        <f>SUM(Y2824:Y$2921)</f>
        <v>13226.85754809</v>
      </c>
      <c r="E2824" s="68">
        <f t="shared" si="1467"/>
        <v>86006.21132622</v>
      </c>
      <c r="F2824" s="72">
        <f t="shared" si="1488"/>
        <v>5177.47</v>
      </c>
      <c r="G2824" s="3">
        <f>IF(N2824=1,VLOOKUP(A2823,[1]Plan1!$BG$69:$BI$188,3),G2823)</f>
        <v>5206.9799999999996</v>
      </c>
      <c r="H2824" s="11">
        <f t="shared" si="1489"/>
        <v>43527</v>
      </c>
      <c r="I2824" s="11">
        <f t="shared" si="1490"/>
        <v>43558</v>
      </c>
      <c r="J2824" s="26">
        <f t="shared" si="1468"/>
        <v>5.6996950247900635E-3</v>
      </c>
      <c r="K2824" s="11">
        <f t="shared" si="1481"/>
        <v>43619</v>
      </c>
      <c r="L2824" s="11">
        <f t="shared" si="1469"/>
        <v>43619</v>
      </c>
      <c r="M2824" s="1">
        <f t="shared" si="1482"/>
        <v>22</v>
      </c>
      <c r="N2824" s="1">
        <f t="shared" si="1485"/>
        <v>18</v>
      </c>
      <c r="O2824" s="2">
        <f t="shared" si="1470"/>
        <v>1.00466097</v>
      </c>
      <c r="P2824" s="10">
        <f t="shared" si="1495"/>
        <v>1.00749961</v>
      </c>
      <c r="Q2824" s="10">
        <f t="shared" si="1491"/>
        <v>1.5514592379594654</v>
      </c>
      <c r="R2824" s="2">
        <f t="shared" si="1494"/>
        <v>1.55869054</v>
      </c>
      <c r="S2824" s="2">
        <f t="shared" si="1486"/>
        <v>1.5152279099999999</v>
      </c>
      <c r="T2824" s="2">
        <f t="shared" si="1471"/>
        <v>150360.71555329999</v>
      </c>
      <c r="U2824" s="2">
        <f t="shared" si="1472"/>
        <v>6814.8461703701341</v>
      </c>
      <c r="V2824" s="2">
        <f t="shared" si="1473"/>
        <v>48050.856649199966</v>
      </c>
      <c r="W2824" s="2">
        <f t="shared" si="1474"/>
        <v>154098.77169388009</v>
      </c>
      <c r="X2824" s="27">
        <f t="shared" si="1475"/>
        <v>0</v>
      </c>
      <c r="Y2824" s="2">
        <f t="shared" si="1487"/>
        <v>0</v>
      </c>
      <c r="Z2824" s="67">
        <f t="shared" si="1476"/>
        <v>0</v>
      </c>
      <c r="AA2824" s="2">
        <f t="shared" si="1497"/>
        <v>0</v>
      </c>
      <c r="AB2824" s="26">
        <f t="shared" si="1483"/>
        <v>6.7299999999999999E-2</v>
      </c>
      <c r="AC2824" s="27">
        <f t="shared" si="1496"/>
        <v>18</v>
      </c>
      <c r="AD2824" s="27">
        <v>252</v>
      </c>
      <c r="AE2824" s="10">
        <f t="shared" si="1492"/>
        <v>1.004663131</v>
      </c>
      <c r="AF2824" s="2">
        <f t="shared" si="1498"/>
        <v>701.15171386999998</v>
      </c>
      <c r="AG2824" s="2">
        <f t="shared" si="1477"/>
        <v>718.58275934000005</v>
      </c>
      <c r="AH2824" s="3" t="str">
        <f t="shared" si="1478"/>
        <v>-</v>
      </c>
      <c r="AI2824" s="4" t="str">
        <f t="shared" si="1493"/>
        <v>A+J=</v>
      </c>
      <c r="AJ2824" s="11">
        <f t="shared" si="1484"/>
        <v>43621</v>
      </c>
      <c r="AK2824" s="11"/>
      <c r="AL2824" s="4"/>
      <c r="AM2824" s="1"/>
      <c r="AN2824" s="11"/>
      <c r="AO2824" s="1"/>
      <c r="AP2824" s="1"/>
      <c r="AQ2824" s="1"/>
      <c r="AR2824" s="1"/>
      <c r="AS2824" s="6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</row>
    <row r="2825" spans="1:55" x14ac:dyDescent="0.2">
      <c r="A2825" s="144">
        <f t="shared" si="1479"/>
        <v>43614</v>
      </c>
      <c r="B2825" s="2">
        <f t="shared" si="1466"/>
        <v>154892.18169919751</v>
      </c>
      <c r="C2825" s="2">
        <f t="shared" si="1480"/>
        <v>99233.068874310004</v>
      </c>
      <c r="D2825" s="68">
        <f>SUM(Y2825:Y$2921)</f>
        <v>13226.85754809</v>
      </c>
      <c r="E2825" s="68">
        <f t="shared" si="1467"/>
        <v>86006.21132622</v>
      </c>
      <c r="F2825" s="72">
        <f t="shared" si="1488"/>
        <v>5177.47</v>
      </c>
      <c r="G2825" s="3">
        <f>IF(N2825=1,VLOOKUP(A2824,[1]Plan1!$BG$69:$BI$188,3),G2824)</f>
        <v>5206.9799999999996</v>
      </c>
      <c r="H2825" s="11">
        <f t="shared" si="1489"/>
        <v>43527</v>
      </c>
      <c r="I2825" s="11">
        <f t="shared" si="1490"/>
        <v>43558</v>
      </c>
      <c r="J2825" s="26">
        <f t="shared" si="1468"/>
        <v>5.6996950247900635E-3</v>
      </c>
      <c r="K2825" s="11">
        <f t="shared" si="1481"/>
        <v>43619</v>
      </c>
      <c r="L2825" s="11">
        <f t="shared" si="1469"/>
        <v>43619</v>
      </c>
      <c r="M2825" s="1">
        <f t="shared" si="1482"/>
        <v>22</v>
      </c>
      <c r="N2825" s="1">
        <f t="shared" si="1485"/>
        <v>19</v>
      </c>
      <c r="O2825" s="2">
        <f t="shared" si="1470"/>
        <v>1.00492055</v>
      </c>
      <c r="P2825" s="10">
        <f t="shared" si="1495"/>
        <v>1.00749961</v>
      </c>
      <c r="Q2825" s="10">
        <f t="shared" si="1491"/>
        <v>1.5514592379594654</v>
      </c>
      <c r="R2825" s="2">
        <f t="shared" si="1494"/>
        <v>1.55909327</v>
      </c>
      <c r="S2825" s="2">
        <f t="shared" si="1486"/>
        <v>1.5152279099999999</v>
      </c>
      <c r="T2825" s="2">
        <f t="shared" si="1471"/>
        <v>150360.71555329999</v>
      </c>
      <c r="U2825" s="2">
        <f t="shared" si="1472"/>
        <v>6814.8461703701341</v>
      </c>
      <c r="V2825" s="2">
        <f t="shared" si="1473"/>
        <v>48085.493930687371</v>
      </c>
      <c r="W2825" s="2">
        <f t="shared" si="1474"/>
        <v>154133.40897536749</v>
      </c>
      <c r="X2825" s="27">
        <f t="shared" si="1475"/>
        <v>0</v>
      </c>
      <c r="Y2825" s="2">
        <f t="shared" si="1487"/>
        <v>0</v>
      </c>
      <c r="Z2825" s="67">
        <f t="shared" si="1476"/>
        <v>0</v>
      </c>
      <c r="AA2825" s="2">
        <f t="shared" si="1497"/>
        <v>0</v>
      </c>
      <c r="AB2825" s="26">
        <f t="shared" si="1483"/>
        <v>6.7299999999999999E-2</v>
      </c>
      <c r="AC2825" s="27">
        <f t="shared" si="1496"/>
        <v>19</v>
      </c>
      <c r="AD2825" s="27">
        <v>252</v>
      </c>
      <c r="AE2825" s="10">
        <f t="shared" si="1492"/>
        <v>1.004922831</v>
      </c>
      <c r="AF2825" s="2">
        <f t="shared" si="1498"/>
        <v>740.20039169999995</v>
      </c>
      <c r="AG2825" s="2">
        <f t="shared" si="1477"/>
        <v>758.77272383000002</v>
      </c>
      <c r="AH2825" s="3" t="str">
        <f t="shared" si="1478"/>
        <v>-</v>
      </c>
      <c r="AI2825" s="4" t="str">
        <f t="shared" si="1493"/>
        <v>A+J=</v>
      </c>
      <c r="AJ2825" s="11">
        <f t="shared" si="1484"/>
        <v>43621</v>
      </c>
      <c r="AK2825" s="11"/>
      <c r="AL2825" s="4"/>
      <c r="AM2825" s="1"/>
      <c r="AN2825" s="11"/>
      <c r="AO2825" s="1"/>
      <c r="AP2825" s="1"/>
      <c r="AQ2825" s="1"/>
      <c r="AR2825" s="1"/>
      <c r="AS2825" s="6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</row>
    <row r="2826" spans="1:55" x14ac:dyDescent="0.2">
      <c r="A2826" s="144">
        <f t="shared" si="1479"/>
        <v>43615</v>
      </c>
      <c r="B2826" s="2">
        <f t="shared" ref="B2826:B2889" si="1499">(W2826+AG2826)</f>
        <v>154967.04575607606</v>
      </c>
      <c r="C2826" s="2">
        <f t="shared" si="1480"/>
        <v>99233.068874310004</v>
      </c>
      <c r="D2826" s="68">
        <f>SUM(Y2826:Y$2921)</f>
        <v>13226.85754809</v>
      </c>
      <c r="E2826" s="68">
        <f t="shared" ref="E2826:E2889" si="1500">(C2826-D2826)</f>
        <v>86006.21132622</v>
      </c>
      <c r="F2826" s="72">
        <f t="shared" si="1488"/>
        <v>5177.47</v>
      </c>
      <c r="G2826" s="3">
        <f>IF(N2826=1,VLOOKUP(A2825,[1]Plan1!$BG$69:$BI$188,3),G2825)</f>
        <v>5206.9799999999996</v>
      </c>
      <c r="H2826" s="11">
        <f t="shared" si="1489"/>
        <v>43527</v>
      </c>
      <c r="I2826" s="11">
        <f t="shared" si="1490"/>
        <v>43558</v>
      </c>
      <c r="J2826" s="26">
        <f t="shared" ref="J2826:J2889" si="1501">(G2826/F2826)-1</f>
        <v>5.6996950247900635E-3</v>
      </c>
      <c r="K2826" s="11">
        <f t="shared" si="1481"/>
        <v>43619</v>
      </c>
      <c r="L2826" s="11">
        <f t="shared" ref="L2826:L2889" si="1502">IF(A2826&gt;L2825,K2826,L2825)</f>
        <v>43619</v>
      </c>
      <c r="M2826" s="1">
        <f t="shared" si="1482"/>
        <v>22</v>
      </c>
      <c r="N2826" s="1">
        <f t="shared" si="1485"/>
        <v>20</v>
      </c>
      <c r="O2826" s="2">
        <f t="shared" ref="O2826:O2889" si="1503">TRUNC((G2826/F2826)^TRUNC((N2826/M2826),9),8)</f>
        <v>1.0051802000000001</v>
      </c>
      <c r="P2826" s="10">
        <f t="shared" si="1495"/>
        <v>1.00749961</v>
      </c>
      <c r="Q2826" s="10">
        <f t="shared" si="1491"/>
        <v>1.5514592379594654</v>
      </c>
      <c r="R2826" s="2">
        <f t="shared" si="1494"/>
        <v>1.5594961000000001</v>
      </c>
      <c r="S2826" s="2">
        <f t="shared" si="1486"/>
        <v>1.5152279099999999</v>
      </c>
      <c r="T2826" s="2">
        <f t="shared" ref="T2826:T2889" si="1504">TRUNC(C2826*S2826,8)</f>
        <v>150360.71555329999</v>
      </c>
      <c r="U2826" s="2">
        <f t="shared" ref="U2826:U2889" si="1505">(D2826*(S2826-1))</f>
        <v>6814.8461703701341</v>
      </c>
      <c r="V2826" s="2">
        <f t="shared" ref="V2826:V2889" si="1506">(E2826*(R2826-1))</f>
        <v>48120.139812795926</v>
      </c>
      <c r="W2826" s="2">
        <f t="shared" ref="W2826:W2889" si="1507">(C2826+U2826+V2826)</f>
        <v>154168.05485747606</v>
      </c>
      <c r="X2826" s="27">
        <f t="shared" ref="X2826:X2889" si="1508">IF(VLOOKUP(A2826,AN$10:AU$131,8)=VLOOKUP(A2825,AN$10:AU$131,8),0,VLOOKUP(A2826,AN$10:AU$131,8))</f>
        <v>0</v>
      </c>
      <c r="Y2826" s="2">
        <f t="shared" si="1487"/>
        <v>0</v>
      </c>
      <c r="Z2826" s="67">
        <f t="shared" ref="Z2826:Z2889" si="1509">IF(X2826&gt;0,VLOOKUP($A2826,$AN$10:$AS$131,6),0)</f>
        <v>0</v>
      </c>
      <c r="AA2826" s="2">
        <f t="shared" si="1497"/>
        <v>0</v>
      </c>
      <c r="AB2826" s="26">
        <f t="shared" si="1483"/>
        <v>6.7299999999999999E-2</v>
      </c>
      <c r="AC2826" s="27">
        <f t="shared" si="1496"/>
        <v>20</v>
      </c>
      <c r="AD2826" s="27">
        <v>252</v>
      </c>
      <c r="AE2826" s="10">
        <f t="shared" si="1492"/>
        <v>1.0051825969999999</v>
      </c>
      <c r="AF2826" s="2">
        <f t="shared" si="1498"/>
        <v>779.25899333999996</v>
      </c>
      <c r="AG2826" s="2">
        <f t="shared" ref="AG2826:AG2889" si="1510">TRUNC((W2826*(AE2826-1)),8)</f>
        <v>798.99089860000004</v>
      </c>
      <c r="AH2826" s="3" t="str">
        <f t="shared" ref="AH2826:AH2889" si="1511">IF(AA2826&gt;0,AA2826+AF2826,"-")</f>
        <v>-</v>
      </c>
      <c r="AI2826" s="4" t="str">
        <f t="shared" si="1493"/>
        <v>A+J=</v>
      </c>
      <c r="AJ2826" s="11">
        <f t="shared" si="1484"/>
        <v>43621</v>
      </c>
      <c r="AK2826" s="11"/>
      <c r="AL2826" s="4"/>
      <c r="AM2826" s="1"/>
      <c r="AN2826" s="11"/>
      <c r="AO2826" s="1"/>
      <c r="AP2826" s="1"/>
      <c r="AQ2826" s="1"/>
      <c r="AR2826" s="1"/>
      <c r="AS2826" s="6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</row>
    <row r="2827" spans="1:55" x14ac:dyDescent="0.2">
      <c r="A2827" s="144">
        <f t="shared" ref="A2827:A2890" si="1512">(A2826+1)</f>
        <v>43616</v>
      </c>
      <c r="B2827" s="2">
        <f t="shared" si="1499"/>
        <v>155041.9469457957</v>
      </c>
      <c r="C2827" s="2">
        <f t="shared" ref="C2827:C2890" si="1513">TRUNC(IF(X2826&gt;0,VLOOKUP(A2826,$AN$12:$AO$131,2),C2826),8)</f>
        <v>99233.068874310004</v>
      </c>
      <c r="D2827" s="68">
        <f>SUM(Y2827:Y$2921)</f>
        <v>13226.85754809</v>
      </c>
      <c r="E2827" s="68">
        <f t="shared" si="1500"/>
        <v>86006.21132622</v>
      </c>
      <c r="F2827" s="72">
        <f t="shared" si="1488"/>
        <v>5177.47</v>
      </c>
      <c r="G2827" s="3">
        <f>IF(N2827=1,VLOOKUP(A2826,[1]Plan1!$BG$69:$BI$188,3),G2826)</f>
        <v>5206.9799999999996</v>
      </c>
      <c r="H2827" s="11">
        <f t="shared" si="1489"/>
        <v>43527</v>
      </c>
      <c r="I2827" s="11">
        <f t="shared" si="1490"/>
        <v>43558</v>
      </c>
      <c r="J2827" s="26">
        <f t="shared" si="1501"/>
        <v>5.6996950247900635E-3</v>
      </c>
      <c r="K2827" s="11">
        <f t="shared" ref="K2827:K2890" si="1514">IF(DAY(A2827)=1,VLOOKUP(A2827,AR$137:AW$275,4),K2826)</f>
        <v>43619</v>
      </c>
      <c r="L2827" s="11">
        <f t="shared" si="1502"/>
        <v>43619</v>
      </c>
      <c r="M2827" s="1">
        <f t="shared" ref="M2827:M2890" si="1515">IF(L2827=L2826,M2826,NETWORKDAYS(L2826,L2827,$AN$137:$AN$327)-1)</f>
        <v>22</v>
      </c>
      <c r="N2827" s="1">
        <f t="shared" si="1485"/>
        <v>21</v>
      </c>
      <c r="O2827" s="2">
        <f t="shared" si="1503"/>
        <v>1.00543991</v>
      </c>
      <c r="P2827" s="10">
        <f t="shared" si="1495"/>
        <v>1.00749961</v>
      </c>
      <c r="Q2827" s="10">
        <f t="shared" si="1491"/>
        <v>1.5514592379594654</v>
      </c>
      <c r="R2827" s="2">
        <f t="shared" si="1494"/>
        <v>1.55989903</v>
      </c>
      <c r="S2827" s="2">
        <f t="shared" si="1486"/>
        <v>1.5152279099999999</v>
      </c>
      <c r="T2827" s="2">
        <f t="shared" si="1504"/>
        <v>150360.71555329999</v>
      </c>
      <c r="U2827" s="2">
        <f t="shared" si="1505"/>
        <v>6814.8461703701341</v>
      </c>
      <c r="V2827" s="2">
        <f t="shared" si="1506"/>
        <v>48154.794295525586</v>
      </c>
      <c r="W2827" s="2">
        <f t="shared" si="1507"/>
        <v>154202.70934020571</v>
      </c>
      <c r="X2827" s="27">
        <f t="shared" si="1508"/>
        <v>0</v>
      </c>
      <c r="Y2827" s="2">
        <f t="shared" si="1487"/>
        <v>0</v>
      </c>
      <c r="Z2827" s="67">
        <f t="shared" si="1509"/>
        <v>0</v>
      </c>
      <c r="AA2827" s="2">
        <f t="shared" si="1497"/>
        <v>0</v>
      </c>
      <c r="AB2827" s="26">
        <f t="shared" ref="AB2827:AB2890" si="1516">(AB2826)</f>
        <v>6.7299999999999999E-2</v>
      </c>
      <c r="AC2827" s="27">
        <f t="shared" si="1496"/>
        <v>21</v>
      </c>
      <c r="AD2827" s="27">
        <v>252</v>
      </c>
      <c r="AE2827" s="10">
        <f t="shared" si="1492"/>
        <v>1.0054424310000001</v>
      </c>
      <c r="AF2827" s="2">
        <f t="shared" si="1498"/>
        <v>818.32781950000003</v>
      </c>
      <c r="AG2827" s="2">
        <f t="shared" si="1510"/>
        <v>839.23760559000004</v>
      </c>
      <c r="AH2827" s="3" t="str">
        <f t="shared" si="1511"/>
        <v>-</v>
      </c>
      <c r="AI2827" s="4" t="str">
        <f t="shared" si="1493"/>
        <v>A+J=</v>
      </c>
      <c r="AJ2827" s="11">
        <f t="shared" ref="AJ2827:AJ2890" si="1517">IF(X2826&gt;0,VLOOKUP(A2826,$AN$10:$AW$130,10),AJ2826)</f>
        <v>43621</v>
      </c>
      <c r="AK2827" s="11"/>
      <c r="AL2827" s="4"/>
      <c r="AM2827" s="1"/>
      <c r="AN2827" s="11"/>
      <c r="AO2827" s="1"/>
      <c r="AP2827" s="1"/>
      <c r="AQ2827" s="1"/>
      <c r="AR2827" s="1"/>
      <c r="AS2827" s="6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</row>
    <row r="2828" spans="1:55" x14ac:dyDescent="0.2">
      <c r="A2828" s="144">
        <f t="shared" si="1512"/>
        <v>43617</v>
      </c>
      <c r="B2828" s="2">
        <f t="shared" si="1499"/>
        <v>155116.88599288865</v>
      </c>
      <c r="C2828" s="2">
        <f t="shared" si="1513"/>
        <v>99233.068874310004</v>
      </c>
      <c r="D2828" s="68">
        <f>SUM(Y2828:Y$2921)</f>
        <v>13226.85754809</v>
      </c>
      <c r="E2828" s="68">
        <f t="shared" si="1500"/>
        <v>86006.21132622</v>
      </c>
      <c r="F2828" s="72">
        <f t="shared" si="1488"/>
        <v>5177.47</v>
      </c>
      <c r="G2828" s="3">
        <f>IF(N2828=1,VLOOKUP(A2827,[1]Plan1!$BG$69:$BI$188,3),G2827)</f>
        <v>5206.9799999999996</v>
      </c>
      <c r="H2828" s="11">
        <f t="shared" si="1489"/>
        <v>43527</v>
      </c>
      <c r="I2828" s="11">
        <f t="shared" si="1490"/>
        <v>43558</v>
      </c>
      <c r="J2828" s="26">
        <f t="shared" si="1501"/>
        <v>5.6996950247900635E-3</v>
      </c>
      <c r="K2828" s="11">
        <f t="shared" si="1514"/>
        <v>43647</v>
      </c>
      <c r="L2828" s="11">
        <f t="shared" si="1502"/>
        <v>43619</v>
      </c>
      <c r="M2828" s="1">
        <f t="shared" si="1515"/>
        <v>22</v>
      </c>
      <c r="N2828" s="1">
        <f t="shared" si="1485"/>
        <v>22</v>
      </c>
      <c r="O2828" s="2">
        <f t="shared" si="1503"/>
        <v>1.0056996899999999</v>
      </c>
      <c r="P2828" s="10">
        <f t="shared" si="1495"/>
        <v>1.00749961</v>
      </c>
      <c r="Q2828" s="10">
        <f t="shared" si="1491"/>
        <v>1.5514592379594654</v>
      </c>
      <c r="R2828" s="2">
        <f t="shared" si="1494"/>
        <v>1.5603020700000001</v>
      </c>
      <c r="S2828" s="2">
        <f t="shared" si="1486"/>
        <v>1.5152279099999999</v>
      </c>
      <c r="T2828" s="2">
        <f t="shared" si="1504"/>
        <v>150360.71555329999</v>
      </c>
      <c r="U2828" s="2">
        <f t="shared" si="1505"/>
        <v>6814.8461703701341</v>
      </c>
      <c r="V2828" s="2">
        <f t="shared" si="1506"/>
        <v>48189.458238938518</v>
      </c>
      <c r="W2828" s="2">
        <f t="shared" si="1507"/>
        <v>154237.37328361865</v>
      </c>
      <c r="X2828" s="27">
        <f t="shared" si="1508"/>
        <v>0</v>
      </c>
      <c r="Y2828" s="2">
        <f t="shared" si="1487"/>
        <v>0</v>
      </c>
      <c r="Z2828" s="67">
        <f t="shared" si="1509"/>
        <v>0</v>
      </c>
      <c r="AA2828" s="2">
        <f t="shared" si="1497"/>
        <v>0</v>
      </c>
      <c r="AB2828" s="26">
        <f t="shared" si="1516"/>
        <v>6.7299999999999999E-2</v>
      </c>
      <c r="AC2828" s="27">
        <f t="shared" si="1496"/>
        <v>22</v>
      </c>
      <c r="AD2828" s="27">
        <v>252</v>
      </c>
      <c r="AE2828" s="10">
        <f t="shared" si="1492"/>
        <v>1.005702332</v>
      </c>
      <c r="AF2828" s="2">
        <f t="shared" si="1498"/>
        <v>857.40671984000005</v>
      </c>
      <c r="AG2828" s="2">
        <f t="shared" si="1510"/>
        <v>879.51270926999996</v>
      </c>
      <c r="AH2828" s="3" t="str">
        <f t="shared" si="1511"/>
        <v>-</v>
      </c>
      <c r="AI2828" s="4" t="str">
        <f t="shared" si="1493"/>
        <v>A+J=</v>
      </c>
      <c r="AJ2828" s="11">
        <f t="shared" si="1517"/>
        <v>43621</v>
      </c>
      <c r="AK2828" s="11"/>
      <c r="AL2828" s="4"/>
      <c r="AM2828" s="1"/>
      <c r="AN2828" s="11"/>
      <c r="AO2828" s="1"/>
      <c r="AP2828" s="1"/>
      <c r="AQ2828" s="1"/>
      <c r="AR2828" s="1"/>
      <c r="AS2828" s="6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</row>
    <row r="2829" spans="1:55" x14ac:dyDescent="0.2">
      <c r="A2829" s="144">
        <f t="shared" si="1512"/>
        <v>43618</v>
      </c>
      <c r="B2829" s="2">
        <f t="shared" si="1499"/>
        <v>155116.88599288865</v>
      </c>
      <c r="C2829" s="2">
        <f t="shared" si="1513"/>
        <v>99233.068874310004</v>
      </c>
      <c r="D2829" s="68">
        <f>SUM(Y2829:Y$2921)</f>
        <v>13226.85754809</v>
      </c>
      <c r="E2829" s="68">
        <f t="shared" si="1500"/>
        <v>86006.21132622</v>
      </c>
      <c r="F2829" s="72">
        <f t="shared" si="1488"/>
        <v>5177.47</v>
      </c>
      <c r="G2829" s="3">
        <f>IF(N2829=1,VLOOKUP(A2828,[1]Plan1!$BG$69:$BI$188,3),G2828)</f>
        <v>5206.9799999999996</v>
      </c>
      <c r="H2829" s="11">
        <f t="shared" si="1489"/>
        <v>43527</v>
      </c>
      <c r="I2829" s="11">
        <f t="shared" si="1490"/>
        <v>43558</v>
      </c>
      <c r="J2829" s="26">
        <f t="shared" si="1501"/>
        <v>5.6996950247900635E-3</v>
      </c>
      <c r="K2829" s="11">
        <f t="shared" si="1514"/>
        <v>43647</v>
      </c>
      <c r="L2829" s="11">
        <f t="shared" si="1502"/>
        <v>43619</v>
      </c>
      <c r="M2829" s="1">
        <f t="shared" si="1515"/>
        <v>22</v>
      </c>
      <c r="N2829" s="1">
        <f t="shared" si="1485"/>
        <v>22</v>
      </c>
      <c r="O2829" s="2">
        <f t="shared" si="1503"/>
        <v>1.0056996899999999</v>
      </c>
      <c r="P2829" s="10">
        <f t="shared" si="1495"/>
        <v>1.00749961</v>
      </c>
      <c r="Q2829" s="10">
        <f t="shared" si="1491"/>
        <v>1.5514592379594654</v>
      </c>
      <c r="R2829" s="2">
        <f t="shared" si="1494"/>
        <v>1.5603020700000001</v>
      </c>
      <c r="S2829" s="2">
        <f t="shared" si="1486"/>
        <v>1.5152279099999999</v>
      </c>
      <c r="T2829" s="2">
        <f t="shared" si="1504"/>
        <v>150360.71555329999</v>
      </c>
      <c r="U2829" s="2">
        <f t="shared" si="1505"/>
        <v>6814.8461703701341</v>
      </c>
      <c r="V2829" s="2">
        <f t="shared" si="1506"/>
        <v>48189.458238938518</v>
      </c>
      <c r="W2829" s="2">
        <f t="shared" si="1507"/>
        <v>154237.37328361865</v>
      </c>
      <c r="X2829" s="27">
        <f t="shared" si="1508"/>
        <v>0</v>
      </c>
      <c r="Y2829" s="2">
        <f t="shared" si="1487"/>
        <v>0</v>
      </c>
      <c r="Z2829" s="67">
        <f t="shared" si="1509"/>
        <v>0</v>
      </c>
      <c r="AA2829" s="2">
        <f t="shared" si="1497"/>
        <v>0</v>
      </c>
      <c r="AB2829" s="26">
        <f t="shared" si="1516"/>
        <v>6.7299999999999999E-2</v>
      </c>
      <c r="AC2829" s="27">
        <f t="shared" si="1496"/>
        <v>22</v>
      </c>
      <c r="AD2829" s="27">
        <v>252</v>
      </c>
      <c r="AE2829" s="10">
        <f t="shared" si="1492"/>
        <v>1.005702332</v>
      </c>
      <c r="AF2829" s="2">
        <f t="shared" si="1498"/>
        <v>857.40671984000005</v>
      </c>
      <c r="AG2829" s="2">
        <f t="shared" si="1510"/>
        <v>879.51270926999996</v>
      </c>
      <c r="AH2829" s="3" t="str">
        <f t="shared" si="1511"/>
        <v>-</v>
      </c>
      <c r="AI2829" s="4" t="str">
        <f t="shared" si="1493"/>
        <v>A+J=</v>
      </c>
      <c r="AJ2829" s="11">
        <f t="shared" si="1517"/>
        <v>43621</v>
      </c>
      <c r="AK2829" s="11"/>
      <c r="AL2829" s="4"/>
      <c r="AM2829" s="1"/>
      <c r="AN2829" s="11"/>
      <c r="AO2829" s="1"/>
      <c r="AP2829" s="1"/>
      <c r="AQ2829" s="1"/>
      <c r="AR2829" s="1"/>
      <c r="AS2829" s="6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</row>
    <row r="2830" spans="1:55" x14ac:dyDescent="0.2">
      <c r="A2830" s="144">
        <f t="shared" si="1512"/>
        <v>43619</v>
      </c>
      <c r="B2830" s="2">
        <f t="shared" si="1499"/>
        <v>155116.88599288865</v>
      </c>
      <c r="C2830" s="2">
        <f t="shared" si="1513"/>
        <v>99233.068874310004</v>
      </c>
      <c r="D2830" s="68">
        <f>SUM(Y2830:Y$2921)</f>
        <v>13226.85754809</v>
      </c>
      <c r="E2830" s="68">
        <f t="shared" si="1500"/>
        <v>86006.21132622</v>
      </c>
      <c r="F2830" s="72">
        <f t="shared" si="1488"/>
        <v>5177.47</v>
      </c>
      <c r="G2830" s="3">
        <f>IF(N2830=1,VLOOKUP(A2829,[1]Plan1!$BG$69:$BI$188,3),G2829)</f>
        <v>5206.9799999999996</v>
      </c>
      <c r="H2830" s="11">
        <f t="shared" si="1489"/>
        <v>43527</v>
      </c>
      <c r="I2830" s="11">
        <f t="shared" si="1490"/>
        <v>43558</v>
      </c>
      <c r="J2830" s="26">
        <f t="shared" si="1501"/>
        <v>5.6996950247900635E-3</v>
      </c>
      <c r="K2830" s="11">
        <f t="shared" si="1514"/>
        <v>43647</v>
      </c>
      <c r="L2830" s="11">
        <f t="shared" si="1502"/>
        <v>43619</v>
      </c>
      <c r="M2830" s="1">
        <f t="shared" si="1515"/>
        <v>22</v>
      </c>
      <c r="N2830" s="1">
        <f t="shared" si="1485"/>
        <v>22</v>
      </c>
      <c r="O2830" s="2">
        <f t="shared" si="1503"/>
        <v>1.0056996899999999</v>
      </c>
      <c r="P2830" s="10">
        <f t="shared" si="1495"/>
        <v>1.00749961</v>
      </c>
      <c r="Q2830" s="10">
        <f t="shared" si="1491"/>
        <v>1.5514592379594654</v>
      </c>
      <c r="R2830" s="2">
        <f t="shared" si="1494"/>
        <v>1.5603020700000001</v>
      </c>
      <c r="S2830" s="2">
        <f t="shared" si="1486"/>
        <v>1.5152279099999999</v>
      </c>
      <c r="T2830" s="2">
        <f t="shared" si="1504"/>
        <v>150360.71555329999</v>
      </c>
      <c r="U2830" s="2">
        <f t="shared" si="1505"/>
        <v>6814.8461703701341</v>
      </c>
      <c r="V2830" s="2">
        <f t="shared" si="1506"/>
        <v>48189.458238938518</v>
      </c>
      <c r="W2830" s="2">
        <f t="shared" si="1507"/>
        <v>154237.37328361865</v>
      </c>
      <c r="X2830" s="27">
        <f t="shared" si="1508"/>
        <v>92</v>
      </c>
      <c r="Y2830" s="2">
        <f t="shared" si="1487"/>
        <v>3265.81149099</v>
      </c>
      <c r="Z2830" s="67">
        <f t="shared" si="1509"/>
        <v>3.2910515899999999E-2</v>
      </c>
      <c r="AA2830" s="2">
        <f t="shared" si="1497"/>
        <v>4948.4487199499999</v>
      </c>
      <c r="AB2830" s="26">
        <f t="shared" si="1516"/>
        <v>6.7299999999999999E-2</v>
      </c>
      <c r="AC2830" s="27">
        <f t="shared" si="1496"/>
        <v>22</v>
      </c>
      <c r="AD2830" s="27">
        <v>252</v>
      </c>
      <c r="AE2830" s="10">
        <f t="shared" si="1492"/>
        <v>1.005702332</v>
      </c>
      <c r="AF2830" s="2">
        <f t="shared" si="1498"/>
        <v>857.40671984000005</v>
      </c>
      <c r="AG2830" s="2">
        <f t="shared" si="1510"/>
        <v>879.51270926999996</v>
      </c>
      <c r="AH2830" s="3">
        <f t="shared" si="1511"/>
        <v>5805.8554397899998</v>
      </c>
      <c r="AI2830" s="4" t="str">
        <f t="shared" si="1493"/>
        <v>A+J=</v>
      </c>
      <c r="AJ2830" s="11">
        <f t="shared" si="1517"/>
        <v>43621</v>
      </c>
      <c r="AK2830" s="11"/>
      <c r="AL2830" s="4"/>
      <c r="AM2830" s="1"/>
      <c r="AN2830" s="11"/>
      <c r="AO2830" s="1"/>
      <c r="AP2830" s="1"/>
      <c r="AQ2830" s="1"/>
      <c r="AR2830" s="1"/>
      <c r="AS2830" s="6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</row>
    <row r="2831" spans="1:55" x14ac:dyDescent="0.2">
      <c r="A2831" s="144">
        <f t="shared" si="1512"/>
        <v>43620</v>
      </c>
      <c r="B2831" s="2">
        <f t="shared" si="1499"/>
        <v>149336.69322955827</v>
      </c>
      <c r="C2831" s="2">
        <f t="shared" si="1513"/>
        <v>95967.25738332</v>
      </c>
      <c r="D2831" s="68">
        <f>SUM(Y2831:Y$2921)</f>
        <v>9961.0460571000003</v>
      </c>
      <c r="E2831" s="68">
        <f t="shared" si="1500"/>
        <v>86006.21132622</v>
      </c>
      <c r="F2831" s="72">
        <f t="shared" si="1488"/>
        <v>5206.9799999999996</v>
      </c>
      <c r="G2831" s="3">
        <f>IF(N2831=1,VLOOKUP(A2830,[1]Plan1!$BG$69:$BI$188,3),G2830)</f>
        <v>5213.75</v>
      </c>
      <c r="H2831" s="11">
        <f t="shared" si="1489"/>
        <v>43559</v>
      </c>
      <c r="I2831" s="11">
        <f t="shared" si="1490"/>
        <v>43589</v>
      </c>
      <c r="J2831" s="26">
        <f t="shared" si="1501"/>
        <v>1.3001778382095708E-3</v>
      </c>
      <c r="K2831" s="11">
        <f t="shared" si="1514"/>
        <v>43647</v>
      </c>
      <c r="L2831" s="11">
        <f t="shared" si="1502"/>
        <v>43647</v>
      </c>
      <c r="M2831" s="1">
        <f t="shared" si="1515"/>
        <v>19</v>
      </c>
      <c r="N2831" s="1">
        <f t="shared" si="1485"/>
        <v>1</v>
      </c>
      <c r="O2831" s="2">
        <f t="shared" si="1503"/>
        <v>1.0000683800000001</v>
      </c>
      <c r="P2831" s="10">
        <f t="shared" si="1495"/>
        <v>1.0056996899999999</v>
      </c>
      <c r="Q2831" s="10">
        <f t="shared" si="1491"/>
        <v>1.5603020746634704</v>
      </c>
      <c r="R2831" s="2">
        <f t="shared" si="1494"/>
        <v>1.5604087600000001</v>
      </c>
      <c r="S2831" s="2">
        <f t="shared" si="1486"/>
        <v>1.5152279099999999</v>
      </c>
      <c r="T2831" s="2">
        <f t="shared" si="1504"/>
        <v>145412.26683335999</v>
      </c>
      <c r="U2831" s="2">
        <f t="shared" si="1505"/>
        <v>5132.2089414133725</v>
      </c>
      <c r="V2831" s="2">
        <f t="shared" si="1506"/>
        <v>48198.63424162491</v>
      </c>
      <c r="W2831" s="2">
        <f t="shared" si="1507"/>
        <v>149298.10056635828</v>
      </c>
      <c r="X2831" s="27">
        <f t="shared" si="1508"/>
        <v>0</v>
      </c>
      <c r="Y2831" s="2">
        <f t="shared" si="1487"/>
        <v>0</v>
      </c>
      <c r="Z2831" s="67">
        <f t="shared" si="1509"/>
        <v>0</v>
      </c>
      <c r="AA2831" s="2">
        <f t="shared" si="1497"/>
        <v>0</v>
      </c>
      <c r="AB2831" s="26">
        <f t="shared" si="1516"/>
        <v>6.7299999999999999E-2</v>
      </c>
      <c r="AC2831" s="27">
        <f t="shared" si="1496"/>
        <v>1</v>
      </c>
      <c r="AD2831" s="27">
        <v>252</v>
      </c>
      <c r="AE2831" s="10">
        <f t="shared" si="1492"/>
        <v>1.0002584940000001</v>
      </c>
      <c r="AF2831" s="2">
        <f t="shared" si="1498"/>
        <v>37.588198499999997</v>
      </c>
      <c r="AG2831" s="2">
        <f t="shared" si="1510"/>
        <v>38.592663199999997</v>
      </c>
      <c r="AH2831" s="3" t="str">
        <f t="shared" si="1511"/>
        <v>-</v>
      </c>
      <c r="AI2831" s="4" t="str">
        <f t="shared" si="1493"/>
        <v>A+J=</v>
      </c>
      <c r="AJ2831" s="11">
        <f t="shared" si="1517"/>
        <v>43649</v>
      </c>
      <c r="AK2831" s="11"/>
      <c r="AL2831" s="4"/>
      <c r="AM2831" s="1"/>
      <c r="AN2831" s="11"/>
      <c r="AO2831" s="1"/>
      <c r="AP2831" s="1"/>
      <c r="AQ2831" s="1"/>
      <c r="AR2831" s="1"/>
      <c r="AS2831" s="6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</row>
    <row r="2832" spans="1:55" x14ac:dyDescent="0.2">
      <c r="A2832" s="144">
        <f t="shared" si="1512"/>
        <v>43621</v>
      </c>
      <c r="B2832" s="2">
        <f t="shared" si="1499"/>
        <v>149384.4800849531</v>
      </c>
      <c r="C2832" s="2">
        <f t="shared" si="1513"/>
        <v>95967.25738332</v>
      </c>
      <c r="D2832" s="68">
        <f>SUM(Y2832:Y$2921)</f>
        <v>9961.0460571000003</v>
      </c>
      <c r="E2832" s="68">
        <f t="shared" si="1500"/>
        <v>86006.21132622</v>
      </c>
      <c r="F2832" s="72">
        <f t="shared" si="1488"/>
        <v>5206.9799999999996</v>
      </c>
      <c r="G2832" s="3">
        <f>IF(N2832=1,VLOOKUP(A2831,[1]Plan1!$BG$69:$BI$188,3),G2831)</f>
        <v>5213.75</v>
      </c>
      <c r="H2832" s="11">
        <f t="shared" si="1489"/>
        <v>43559</v>
      </c>
      <c r="I2832" s="11">
        <f t="shared" si="1490"/>
        <v>43589</v>
      </c>
      <c r="J2832" s="26">
        <f t="shared" si="1501"/>
        <v>1.3001778382095708E-3</v>
      </c>
      <c r="K2832" s="11">
        <f t="shared" si="1514"/>
        <v>43647</v>
      </c>
      <c r="L2832" s="11">
        <f t="shared" si="1502"/>
        <v>43647</v>
      </c>
      <c r="M2832" s="1">
        <f t="shared" si="1515"/>
        <v>19</v>
      </c>
      <c r="N2832" s="1">
        <f t="shared" si="1485"/>
        <v>2</v>
      </c>
      <c r="O2832" s="2">
        <f t="shared" si="1503"/>
        <v>1.0001367800000001</v>
      </c>
      <c r="P2832" s="10">
        <f t="shared" si="1495"/>
        <v>1.0056996899999999</v>
      </c>
      <c r="Q2832" s="10">
        <f t="shared" si="1491"/>
        <v>1.5603020746634704</v>
      </c>
      <c r="R2832" s="2">
        <f t="shared" si="1494"/>
        <v>1.56051549</v>
      </c>
      <c r="S2832" s="2">
        <f t="shared" si="1486"/>
        <v>1.5152279099999999</v>
      </c>
      <c r="T2832" s="2">
        <f t="shared" si="1504"/>
        <v>145412.26683335999</v>
      </c>
      <c r="U2832" s="2">
        <f t="shared" si="1505"/>
        <v>5132.2089414133725</v>
      </c>
      <c r="V2832" s="2">
        <f t="shared" si="1506"/>
        <v>48207.813684559755</v>
      </c>
      <c r="W2832" s="2">
        <f t="shared" si="1507"/>
        <v>149307.28000929311</v>
      </c>
      <c r="X2832" s="27">
        <f t="shared" si="1508"/>
        <v>0</v>
      </c>
      <c r="Y2832" s="2">
        <f t="shared" si="1487"/>
        <v>0</v>
      </c>
      <c r="Z2832" s="67">
        <f t="shared" si="1509"/>
        <v>0</v>
      </c>
      <c r="AA2832" s="2">
        <f t="shared" si="1497"/>
        <v>0</v>
      </c>
      <c r="AB2832" s="26">
        <f t="shared" si="1516"/>
        <v>6.7299999999999999E-2</v>
      </c>
      <c r="AC2832" s="27">
        <f t="shared" si="1496"/>
        <v>2</v>
      </c>
      <c r="AD2832" s="27">
        <v>252</v>
      </c>
      <c r="AE2832" s="10">
        <f t="shared" si="1492"/>
        <v>1.000517055</v>
      </c>
      <c r="AF2832" s="2">
        <f t="shared" si="1498"/>
        <v>75.186139620000006</v>
      </c>
      <c r="AG2832" s="2">
        <f t="shared" si="1510"/>
        <v>77.200075659999996</v>
      </c>
      <c r="AH2832" s="3" t="str">
        <f t="shared" si="1511"/>
        <v>-</v>
      </c>
      <c r="AI2832" s="4" t="str">
        <f t="shared" si="1493"/>
        <v>A+J=</v>
      </c>
      <c r="AJ2832" s="11">
        <f t="shared" si="1517"/>
        <v>43649</v>
      </c>
      <c r="AK2832" s="11"/>
      <c r="AL2832" s="4"/>
      <c r="AM2832" s="1"/>
      <c r="AN2832" s="11"/>
      <c r="AO2832" s="1"/>
      <c r="AP2832" s="1"/>
      <c r="AQ2832" s="1"/>
      <c r="AR2832" s="1"/>
      <c r="AS2832" s="6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</row>
    <row r="2833" spans="1:55" x14ac:dyDescent="0.2">
      <c r="A2833" s="144">
        <f t="shared" si="1512"/>
        <v>43622</v>
      </c>
      <c r="B2833" s="2">
        <f t="shared" si="1499"/>
        <v>149432.27996998373</v>
      </c>
      <c r="C2833" s="2">
        <f t="shared" si="1513"/>
        <v>95967.25738332</v>
      </c>
      <c r="D2833" s="68">
        <f>SUM(Y2833:Y$2921)</f>
        <v>9961.0460571000003</v>
      </c>
      <c r="E2833" s="68">
        <f t="shared" si="1500"/>
        <v>86006.21132622</v>
      </c>
      <c r="F2833" s="72">
        <f t="shared" si="1488"/>
        <v>5206.9799999999996</v>
      </c>
      <c r="G2833" s="3">
        <f>IF(N2833=1,VLOOKUP(A2832,[1]Plan1!$BG$69:$BI$188,3),G2832)</f>
        <v>5213.75</v>
      </c>
      <c r="H2833" s="11">
        <f t="shared" si="1489"/>
        <v>43559</v>
      </c>
      <c r="I2833" s="11">
        <f t="shared" si="1490"/>
        <v>43589</v>
      </c>
      <c r="J2833" s="26">
        <f t="shared" si="1501"/>
        <v>1.3001778382095708E-3</v>
      </c>
      <c r="K2833" s="11">
        <f t="shared" si="1514"/>
        <v>43647</v>
      </c>
      <c r="L2833" s="11">
        <f t="shared" si="1502"/>
        <v>43647</v>
      </c>
      <c r="M2833" s="1">
        <f t="shared" si="1515"/>
        <v>19</v>
      </c>
      <c r="N2833" s="1">
        <f t="shared" si="1485"/>
        <v>3</v>
      </c>
      <c r="O2833" s="2">
        <f t="shared" si="1503"/>
        <v>1.0002051700000001</v>
      </c>
      <c r="P2833" s="10">
        <f t="shared" si="1495"/>
        <v>1.0056996899999999</v>
      </c>
      <c r="Q2833" s="10">
        <f t="shared" si="1491"/>
        <v>1.5603020746634704</v>
      </c>
      <c r="R2833" s="2">
        <f t="shared" si="1494"/>
        <v>1.5606222000000001</v>
      </c>
      <c r="S2833" s="2">
        <f t="shared" si="1486"/>
        <v>1.5152279099999999</v>
      </c>
      <c r="T2833" s="2">
        <f t="shared" si="1504"/>
        <v>145412.26683335999</v>
      </c>
      <c r="U2833" s="2">
        <f t="shared" si="1505"/>
        <v>5132.2089414133725</v>
      </c>
      <c r="V2833" s="2">
        <f t="shared" si="1506"/>
        <v>48216.991407370377</v>
      </c>
      <c r="W2833" s="2">
        <f t="shared" si="1507"/>
        <v>149316.45773210374</v>
      </c>
      <c r="X2833" s="27">
        <f t="shared" si="1508"/>
        <v>0</v>
      </c>
      <c r="Y2833" s="2">
        <f t="shared" si="1487"/>
        <v>0</v>
      </c>
      <c r="Z2833" s="67">
        <f t="shared" si="1509"/>
        <v>0</v>
      </c>
      <c r="AA2833" s="2">
        <f t="shared" si="1497"/>
        <v>0</v>
      </c>
      <c r="AB2833" s="26">
        <f t="shared" si="1516"/>
        <v>6.7299999999999999E-2</v>
      </c>
      <c r="AC2833" s="27">
        <f t="shared" si="1496"/>
        <v>3</v>
      </c>
      <c r="AD2833" s="27">
        <v>252</v>
      </c>
      <c r="AE2833" s="10">
        <f t="shared" si="1492"/>
        <v>1.0007756830000001</v>
      </c>
      <c r="AF2833" s="2">
        <f t="shared" si="1498"/>
        <v>112.79382337</v>
      </c>
      <c r="AG2833" s="2">
        <f t="shared" si="1510"/>
        <v>115.82223788</v>
      </c>
      <c r="AH2833" s="3" t="str">
        <f t="shared" si="1511"/>
        <v>-</v>
      </c>
      <c r="AI2833" s="4" t="str">
        <f t="shared" si="1493"/>
        <v>A+J=</v>
      </c>
      <c r="AJ2833" s="11">
        <f t="shared" si="1517"/>
        <v>43649</v>
      </c>
      <c r="AK2833" s="11"/>
      <c r="AL2833" s="4"/>
      <c r="AM2833" s="1"/>
      <c r="AN2833" s="11"/>
      <c r="AO2833" s="1"/>
      <c r="AP2833" s="1"/>
      <c r="AQ2833" s="1"/>
      <c r="AR2833" s="1"/>
      <c r="AS2833" s="6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</row>
    <row r="2834" spans="1:55" x14ac:dyDescent="0.2">
      <c r="A2834" s="144">
        <f t="shared" si="1512"/>
        <v>43623</v>
      </c>
      <c r="B2834" s="2">
        <f t="shared" si="1499"/>
        <v>149480.09704059071</v>
      </c>
      <c r="C2834" s="2">
        <f t="shared" si="1513"/>
        <v>95967.25738332</v>
      </c>
      <c r="D2834" s="68">
        <f>SUM(Y2834:Y$2921)</f>
        <v>9961.0460571000003</v>
      </c>
      <c r="E2834" s="68">
        <f t="shared" si="1500"/>
        <v>86006.21132622</v>
      </c>
      <c r="F2834" s="72">
        <f t="shared" si="1488"/>
        <v>5206.9799999999996</v>
      </c>
      <c r="G2834" s="3">
        <f>IF(N2834=1,VLOOKUP(A2833,[1]Plan1!$BG$69:$BI$188,3),G2833)</f>
        <v>5213.75</v>
      </c>
      <c r="H2834" s="11">
        <f t="shared" si="1489"/>
        <v>43559</v>
      </c>
      <c r="I2834" s="11">
        <f t="shared" si="1490"/>
        <v>43589</v>
      </c>
      <c r="J2834" s="26">
        <f t="shared" si="1501"/>
        <v>1.3001778382095708E-3</v>
      </c>
      <c r="K2834" s="11">
        <f t="shared" si="1514"/>
        <v>43647</v>
      </c>
      <c r="L2834" s="11">
        <f t="shared" si="1502"/>
        <v>43647</v>
      </c>
      <c r="M2834" s="1">
        <f t="shared" si="1515"/>
        <v>19</v>
      </c>
      <c r="N2834" s="1">
        <f t="shared" si="1485"/>
        <v>4</v>
      </c>
      <c r="O2834" s="2">
        <f t="shared" si="1503"/>
        <v>1.00027358</v>
      </c>
      <c r="P2834" s="10">
        <f t="shared" si="1495"/>
        <v>1.0056996899999999</v>
      </c>
      <c r="Q2834" s="10">
        <f t="shared" si="1491"/>
        <v>1.5603020746634704</v>
      </c>
      <c r="R2834" s="2">
        <f t="shared" si="1494"/>
        <v>1.56072894</v>
      </c>
      <c r="S2834" s="2">
        <f t="shared" si="1486"/>
        <v>1.5152279099999999</v>
      </c>
      <c r="T2834" s="2">
        <f t="shared" si="1504"/>
        <v>145412.26683335999</v>
      </c>
      <c r="U2834" s="2">
        <f t="shared" si="1505"/>
        <v>5132.2089414133725</v>
      </c>
      <c r="V2834" s="2">
        <f t="shared" si="1506"/>
        <v>48226.171710367329</v>
      </c>
      <c r="W2834" s="2">
        <f t="shared" si="1507"/>
        <v>149325.63803510071</v>
      </c>
      <c r="X2834" s="27">
        <f t="shared" si="1508"/>
        <v>0</v>
      </c>
      <c r="Y2834" s="2">
        <f t="shared" si="1487"/>
        <v>0</v>
      </c>
      <c r="Z2834" s="67">
        <f t="shared" si="1509"/>
        <v>0</v>
      </c>
      <c r="AA2834" s="2">
        <f t="shared" si="1497"/>
        <v>0</v>
      </c>
      <c r="AB2834" s="26">
        <f t="shared" si="1516"/>
        <v>6.7299999999999999E-2</v>
      </c>
      <c r="AC2834" s="27">
        <f t="shared" si="1496"/>
        <v>4</v>
      </c>
      <c r="AD2834" s="27">
        <v>252</v>
      </c>
      <c r="AE2834" s="10">
        <f t="shared" si="1492"/>
        <v>1.0010343770000001</v>
      </c>
      <c r="AF2834" s="2">
        <f t="shared" si="1498"/>
        <v>150.41110433</v>
      </c>
      <c r="AG2834" s="2">
        <f t="shared" si="1510"/>
        <v>154.45900549000001</v>
      </c>
      <c r="AH2834" s="3" t="str">
        <f t="shared" si="1511"/>
        <v>-</v>
      </c>
      <c r="AI2834" s="4" t="str">
        <f t="shared" si="1493"/>
        <v>A+J=</v>
      </c>
      <c r="AJ2834" s="11">
        <f t="shared" si="1517"/>
        <v>43649</v>
      </c>
      <c r="AK2834" s="11"/>
      <c r="AL2834" s="4"/>
      <c r="AM2834" s="1"/>
      <c r="AN2834" s="11"/>
      <c r="AO2834" s="1"/>
      <c r="AP2834" s="1"/>
      <c r="AQ2834" s="1"/>
      <c r="AR2834" s="1"/>
      <c r="AS2834" s="6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</row>
    <row r="2835" spans="1:55" x14ac:dyDescent="0.2">
      <c r="A2835" s="144">
        <f t="shared" si="1512"/>
        <v>43624</v>
      </c>
      <c r="B2835" s="2">
        <f t="shared" si="1499"/>
        <v>149527.92729339344</v>
      </c>
      <c r="C2835" s="2">
        <f t="shared" si="1513"/>
        <v>95967.25738332</v>
      </c>
      <c r="D2835" s="68">
        <f>SUM(Y2835:Y$2921)</f>
        <v>9961.0460571000003</v>
      </c>
      <c r="E2835" s="68">
        <f t="shared" si="1500"/>
        <v>86006.21132622</v>
      </c>
      <c r="F2835" s="72">
        <f t="shared" si="1488"/>
        <v>5206.9799999999996</v>
      </c>
      <c r="G2835" s="3">
        <f>IF(N2835=1,VLOOKUP(A2834,[1]Plan1!$BG$69:$BI$188,3),G2834)</f>
        <v>5213.75</v>
      </c>
      <c r="H2835" s="11">
        <f t="shared" si="1489"/>
        <v>43559</v>
      </c>
      <c r="I2835" s="11">
        <f t="shared" si="1490"/>
        <v>43589</v>
      </c>
      <c r="J2835" s="26">
        <f t="shared" si="1501"/>
        <v>1.3001778382095708E-3</v>
      </c>
      <c r="K2835" s="11">
        <f t="shared" si="1514"/>
        <v>43647</v>
      </c>
      <c r="L2835" s="11">
        <f t="shared" si="1502"/>
        <v>43647</v>
      </c>
      <c r="M2835" s="1">
        <f t="shared" si="1515"/>
        <v>19</v>
      </c>
      <c r="N2835" s="1">
        <f t="shared" si="1485"/>
        <v>5</v>
      </c>
      <c r="O2835" s="2">
        <f t="shared" si="1503"/>
        <v>1.00034198</v>
      </c>
      <c r="P2835" s="10">
        <f t="shared" si="1495"/>
        <v>1.0056996899999999</v>
      </c>
      <c r="Q2835" s="10">
        <f t="shared" si="1491"/>
        <v>1.5603020746634704</v>
      </c>
      <c r="R2835" s="2">
        <f t="shared" si="1494"/>
        <v>1.56083566</v>
      </c>
      <c r="S2835" s="2">
        <f t="shared" si="1486"/>
        <v>1.5152279099999999</v>
      </c>
      <c r="T2835" s="2">
        <f t="shared" si="1504"/>
        <v>145412.26683335999</v>
      </c>
      <c r="U2835" s="2">
        <f t="shared" si="1505"/>
        <v>5132.2089414133725</v>
      </c>
      <c r="V2835" s="2">
        <f t="shared" si="1506"/>
        <v>48235.350293240066</v>
      </c>
      <c r="W2835" s="2">
        <f t="shared" si="1507"/>
        <v>149334.81661797344</v>
      </c>
      <c r="X2835" s="27">
        <f t="shared" si="1508"/>
        <v>0</v>
      </c>
      <c r="Y2835" s="2">
        <f t="shared" si="1487"/>
        <v>0</v>
      </c>
      <c r="Z2835" s="67">
        <f t="shared" si="1509"/>
        <v>0</v>
      </c>
      <c r="AA2835" s="2">
        <f t="shared" si="1497"/>
        <v>0</v>
      </c>
      <c r="AB2835" s="26">
        <f t="shared" si="1516"/>
        <v>6.7299999999999999E-2</v>
      </c>
      <c r="AC2835" s="27">
        <f t="shared" si="1496"/>
        <v>5</v>
      </c>
      <c r="AD2835" s="27">
        <v>252</v>
      </c>
      <c r="AE2835" s="10">
        <f t="shared" si="1492"/>
        <v>1.0012931389999999</v>
      </c>
      <c r="AF2835" s="2">
        <f t="shared" si="1498"/>
        <v>188.03827332</v>
      </c>
      <c r="AG2835" s="2">
        <f t="shared" si="1510"/>
        <v>193.11067542000001</v>
      </c>
      <c r="AH2835" s="3" t="str">
        <f t="shared" si="1511"/>
        <v>-</v>
      </c>
      <c r="AI2835" s="4" t="str">
        <f t="shared" si="1493"/>
        <v>A+J=</v>
      </c>
      <c r="AJ2835" s="11">
        <f t="shared" si="1517"/>
        <v>43649</v>
      </c>
      <c r="AK2835" s="11"/>
      <c r="AL2835" s="4"/>
      <c r="AM2835" s="1"/>
      <c r="AN2835" s="11"/>
      <c r="AO2835" s="1"/>
      <c r="AP2835" s="1"/>
      <c r="AQ2835" s="1"/>
      <c r="AR2835" s="1"/>
      <c r="AS2835" s="6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</row>
    <row r="2836" spans="1:55" x14ac:dyDescent="0.2">
      <c r="A2836" s="144">
        <f t="shared" si="1512"/>
        <v>43625</v>
      </c>
      <c r="B2836" s="2">
        <f t="shared" si="1499"/>
        <v>149527.92729339344</v>
      </c>
      <c r="C2836" s="2">
        <f t="shared" si="1513"/>
        <v>95967.25738332</v>
      </c>
      <c r="D2836" s="68">
        <f>SUM(Y2836:Y$2921)</f>
        <v>9961.0460571000003</v>
      </c>
      <c r="E2836" s="68">
        <f t="shared" si="1500"/>
        <v>86006.21132622</v>
      </c>
      <c r="F2836" s="72">
        <f t="shared" si="1488"/>
        <v>5206.9799999999996</v>
      </c>
      <c r="G2836" s="3">
        <f>IF(N2836=1,VLOOKUP(A2835,[1]Plan1!$BG$69:$BI$188,3),G2835)</f>
        <v>5213.75</v>
      </c>
      <c r="H2836" s="11">
        <f t="shared" si="1489"/>
        <v>43559</v>
      </c>
      <c r="I2836" s="11">
        <f t="shared" si="1490"/>
        <v>43589</v>
      </c>
      <c r="J2836" s="26">
        <f t="shared" si="1501"/>
        <v>1.3001778382095708E-3</v>
      </c>
      <c r="K2836" s="11">
        <f t="shared" si="1514"/>
        <v>43647</v>
      </c>
      <c r="L2836" s="11">
        <f t="shared" si="1502"/>
        <v>43647</v>
      </c>
      <c r="M2836" s="1">
        <f t="shared" si="1515"/>
        <v>19</v>
      </c>
      <c r="N2836" s="1">
        <f t="shared" si="1485"/>
        <v>5</v>
      </c>
      <c r="O2836" s="2">
        <f t="shared" si="1503"/>
        <v>1.00034198</v>
      </c>
      <c r="P2836" s="10">
        <f t="shared" si="1495"/>
        <v>1.0056996899999999</v>
      </c>
      <c r="Q2836" s="10">
        <f t="shared" si="1491"/>
        <v>1.5603020746634704</v>
      </c>
      <c r="R2836" s="2">
        <f t="shared" si="1494"/>
        <v>1.56083566</v>
      </c>
      <c r="S2836" s="2">
        <f t="shared" si="1486"/>
        <v>1.5152279099999999</v>
      </c>
      <c r="T2836" s="2">
        <f t="shared" si="1504"/>
        <v>145412.26683335999</v>
      </c>
      <c r="U2836" s="2">
        <f t="shared" si="1505"/>
        <v>5132.2089414133725</v>
      </c>
      <c r="V2836" s="2">
        <f t="shared" si="1506"/>
        <v>48235.350293240066</v>
      </c>
      <c r="W2836" s="2">
        <f t="shared" si="1507"/>
        <v>149334.81661797344</v>
      </c>
      <c r="X2836" s="27">
        <f t="shared" si="1508"/>
        <v>0</v>
      </c>
      <c r="Y2836" s="2">
        <f t="shared" si="1487"/>
        <v>0</v>
      </c>
      <c r="Z2836" s="67">
        <f t="shared" si="1509"/>
        <v>0</v>
      </c>
      <c r="AA2836" s="2">
        <f t="shared" si="1497"/>
        <v>0</v>
      </c>
      <c r="AB2836" s="26">
        <f t="shared" si="1516"/>
        <v>6.7299999999999999E-2</v>
      </c>
      <c r="AC2836" s="27">
        <f t="shared" si="1496"/>
        <v>5</v>
      </c>
      <c r="AD2836" s="27">
        <v>252</v>
      </c>
      <c r="AE2836" s="10">
        <f t="shared" si="1492"/>
        <v>1.0012931389999999</v>
      </c>
      <c r="AF2836" s="2">
        <f t="shared" si="1498"/>
        <v>188.03827332</v>
      </c>
      <c r="AG2836" s="2">
        <f t="shared" si="1510"/>
        <v>193.11067542000001</v>
      </c>
      <c r="AH2836" s="3" t="str">
        <f t="shared" si="1511"/>
        <v>-</v>
      </c>
      <c r="AI2836" s="4" t="str">
        <f t="shared" si="1493"/>
        <v>A+J=</v>
      </c>
      <c r="AJ2836" s="11">
        <f t="shared" si="1517"/>
        <v>43649</v>
      </c>
      <c r="AK2836" s="11"/>
      <c r="AL2836" s="4"/>
      <c r="AM2836" s="1"/>
      <c r="AN2836" s="11"/>
      <c r="AO2836" s="1"/>
      <c r="AP2836" s="1"/>
      <c r="AQ2836" s="1"/>
      <c r="AR2836" s="1"/>
      <c r="AS2836" s="6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</row>
    <row r="2837" spans="1:55" x14ac:dyDescent="0.2">
      <c r="A2837" s="144">
        <f t="shared" si="1512"/>
        <v>43626</v>
      </c>
      <c r="B2837" s="2">
        <f t="shared" si="1499"/>
        <v>149527.92729339344</v>
      </c>
      <c r="C2837" s="2">
        <f t="shared" si="1513"/>
        <v>95967.25738332</v>
      </c>
      <c r="D2837" s="68">
        <f>SUM(Y2837:Y$2921)</f>
        <v>9961.0460571000003</v>
      </c>
      <c r="E2837" s="68">
        <f t="shared" si="1500"/>
        <v>86006.21132622</v>
      </c>
      <c r="F2837" s="72">
        <f t="shared" si="1488"/>
        <v>5206.9799999999996</v>
      </c>
      <c r="G2837" s="3">
        <f>IF(N2837=1,VLOOKUP(A2836,[1]Plan1!$BG$69:$BI$188,3),G2836)</f>
        <v>5213.75</v>
      </c>
      <c r="H2837" s="11">
        <f t="shared" si="1489"/>
        <v>43559</v>
      </c>
      <c r="I2837" s="11">
        <f t="shared" si="1490"/>
        <v>43589</v>
      </c>
      <c r="J2837" s="26">
        <f t="shared" si="1501"/>
        <v>1.3001778382095708E-3</v>
      </c>
      <c r="K2837" s="11">
        <f t="shared" si="1514"/>
        <v>43647</v>
      </c>
      <c r="L2837" s="11">
        <f t="shared" si="1502"/>
        <v>43647</v>
      </c>
      <c r="M2837" s="1">
        <f t="shared" si="1515"/>
        <v>19</v>
      </c>
      <c r="N2837" s="1">
        <f t="shared" si="1485"/>
        <v>5</v>
      </c>
      <c r="O2837" s="2">
        <f t="shared" si="1503"/>
        <v>1.00034198</v>
      </c>
      <c r="P2837" s="10">
        <f t="shared" si="1495"/>
        <v>1.0056996899999999</v>
      </c>
      <c r="Q2837" s="10">
        <f t="shared" si="1491"/>
        <v>1.5603020746634704</v>
      </c>
      <c r="R2837" s="2">
        <f t="shared" si="1494"/>
        <v>1.56083566</v>
      </c>
      <c r="S2837" s="2">
        <f t="shared" si="1486"/>
        <v>1.5152279099999999</v>
      </c>
      <c r="T2837" s="2">
        <f t="shared" si="1504"/>
        <v>145412.26683335999</v>
      </c>
      <c r="U2837" s="2">
        <f t="shared" si="1505"/>
        <v>5132.2089414133725</v>
      </c>
      <c r="V2837" s="2">
        <f t="shared" si="1506"/>
        <v>48235.350293240066</v>
      </c>
      <c r="W2837" s="2">
        <f t="shared" si="1507"/>
        <v>149334.81661797344</v>
      </c>
      <c r="X2837" s="27">
        <f t="shared" si="1508"/>
        <v>0</v>
      </c>
      <c r="Y2837" s="2">
        <f t="shared" si="1487"/>
        <v>0</v>
      </c>
      <c r="Z2837" s="67">
        <f t="shared" si="1509"/>
        <v>0</v>
      </c>
      <c r="AA2837" s="2">
        <f t="shared" si="1497"/>
        <v>0</v>
      </c>
      <c r="AB2837" s="26">
        <f t="shared" si="1516"/>
        <v>6.7299999999999999E-2</v>
      </c>
      <c r="AC2837" s="27">
        <f t="shared" si="1496"/>
        <v>5</v>
      </c>
      <c r="AD2837" s="27">
        <v>252</v>
      </c>
      <c r="AE2837" s="10">
        <f t="shared" si="1492"/>
        <v>1.0012931389999999</v>
      </c>
      <c r="AF2837" s="2">
        <f t="shared" si="1498"/>
        <v>188.03827332</v>
      </c>
      <c r="AG2837" s="2">
        <f t="shared" si="1510"/>
        <v>193.11067542000001</v>
      </c>
      <c r="AH2837" s="3" t="str">
        <f t="shared" si="1511"/>
        <v>-</v>
      </c>
      <c r="AI2837" s="4" t="str">
        <f t="shared" si="1493"/>
        <v>A+J=</v>
      </c>
      <c r="AJ2837" s="11">
        <f t="shared" si="1517"/>
        <v>43649</v>
      </c>
      <c r="AK2837" s="11"/>
      <c r="AL2837" s="4"/>
      <c r="AM2837" s="1"/>
      <c r="AN2837" s="11"/>
      <c r="AO2837" s="1"/>
      <c r="AP2837" s="1"/>
      <c r="AQ2837" s="1"/>
      <c r="AR2837" s="1"/>
      <c r="AS2837" s="6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</row>
    <row r="2838" spans="1:55" x14ac:dyDescent="0.2">
      <c r="A2838" s="144">
        <f t="shared" si="1512"/>
        <v>43627</v>
      </c>
      <c r="B2838" s="2">
        <f t="shared" si="1499"/>
        <v>149575.77387583037</v>
      </c>
      <c r="C2838" s="2">
        <f t="shared" si="1513"/>
        <v>95967.25738332</v>
      </c>
      <c r="D2838" s="68">
        <f>SUM(Y2838:Y$2921)</f>
        <v>9961.0460571000003</v>
      </c>
      <c r="E2838" s="68">
        <f t="shared" si="1500"/>
        <v>86006.21132622</v>
      </c>
      <c r="F2838" s="72">
        <f t="shared" si="1488"/>
        <v>5206.9799999999996</v>
      </c>
      <c r="G2838" s="3">
        <f>IF(N2838=1,VLOOKUP(A2837,[1]Plan1!$BG$69:$BI$188,3),G2837)</f>
        <v>5213.75</v>
      </c>
      <c r="H2838" s="11">
        <f t="shared" si="1489"/>
        <v>43559</v>
      </c>
      <c r="I2838" s="11">
        <f t="shared" si="1490"/>
        <v>43589</v>
      </c>
      <c r="J2838" s="26">
        <f t="shared" si="1501"/>
        <v>1.3001778382095708E-3</v>
      </c>
      <c r="K2838" s="11">
        <f t="shared" si="1514"/>
        <v>43647</v>
      </c>
      <c r="L2838" s="11">
        <f t="shared" si="1502"/>
        <v>43647</v>
      </c>
      <c r="M2838" s="1">
        <f t="shared" si="1515"/>
        <v>19</v>
      </c>
      <c r="N2838" s="1">
        <f t="shared" si="1485"/>
        <v>6</v>
      </c>
      <c r="O2838" s="2">
        <f t="shared" si="1503"/>
        <v>1.0004103900000001</v>
      </c>
      <c r="P2838" s="10">
        <f t="shared" si="1495"/>
        <v>1.0056996899999999</v>
      </c>
      <c r="Q2838" s="10">
        <f t="shared" si="1491"/>
        <v>1.5603020746634704</v>
      </c>
      <c r="R2838" s="2">
        <f t="shared" si="1494"/>
        <v>1.5609424000000001</v>
      </c>
      <c r="S2838" s="2">
        <f t="shared" si="1486"/>
        <v>1.5152279099999999</v>
      </c>
      <c r="T2838" s="2">
        <f t="shared" si="1504"/>
        <v>145412.26683335999</v>
      </c>
      <c r="U2838" s="2">
        <f t="shared" si="1505"/>
        <v>5132.2089414133725</v>
      </c>
      <c r="V2838" s="2">
        <f t="shared" si="1506"/>
        <v>48244.530596237033</v>
      </c>
      <c r="W2838" s="2">
        <f t="shared" si="1507"/>
        <v>149343.99692097038</v>
      </c>
      <c r="X2838" s="27">
        <f t="shared" si="1508"/>
        <v>0</v>
      </c>
      <c r="Y2838" s="2">
        <f t="shared" si="1487"/>
        <v>0</v>
      </c>
      <c r="Z2838" s="67">
        <f t="shared" si="1509"/>
        <v>0</v>
      </c>
      <c r="AA2838" s="2">
        <f t="shared" si="1497"/>
        <v>0</v>
      </c>
      <c r="AB2838" s="26">
        <f t="shared" si="1516"/>
        <v>6.7299999999999999E-2</v>
      </c>
      <c r="AC2838" s="27">
        <f t="shared" si="1496"/>
        <v>6</v>
      </c>
      <c r="AD2838" s="27">
        <v>252</v>
      </c>
      <c r="AE2838" s="10">
        <f t="shared" si="1492"/>
        <v>1.0015519669999999</v>
      </c>
      <c r="AF2838" s="2">
        <f t="shared" si="1498"/>
        <v>225.67503952000001</v>
      </c>
      <c r="AG2838" s="2">
        <f t="shared" si="1510"/>
        <v>231.77695485999999</v>
      </c>
      <c r="AH2838" s="3" t="str">
        <f t="shared" si="1511"/>
        <v>-</v>
      </c>
      <c r="AI2838" s="4" t="str">
        <f t="shared" si="1493"/>
        <v>A+J=</v>
      </c>
      <c r="AJ2838" s="11">
        <f t="shared" si="1517"/>
        <v>43649</v>
      </c>
      <c r="AK2838" s="11"/>
      <c r="AL2838" s="4"/>
      <c r="AM2838" s="1"/>
      <c r="AN2838" s="11"/>
      <c r="AO2838" s="1"/>
      <c r="AP2838" s="1"/>
      <c r="AQ2838" s="1"/>
      <c r="AR2838" s="1"/>
      <c r="AS2838" s="6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</row>
    <row r="2839" spans="1:55" x14ac:dyDescent="0.2">
      <c r="A2839" s="144">
        <f t="shared" si="1512"/>
        <v>43628</v>
      </c>
      <c r="B2839" s="2">
        <f t="shared" si="1499"/>
        <v>149623.63694041161</v>
      </c>
      <c r="C2839" s="2">
        <f t="shared" si="1513"/>
        <v>95967.25738332</v>
      </c>
      <c r="D2839" s="68">
        <f>SUM(Y2839:Y$2921)</f>
        <v>9961.0460571000003</v>
      </c>
      <c r="E2839" s="68">
        <f t="shared" si="1500"/>
        <v>86006.21132622</v>
      </c>
      <c r="F2839" s="72">
        <f t="shared" si="1488"/>
        <v>5206.9799999999996</v>
      </c>
      <c r="G2839" s="3">
        <f>IF(N2839=1,VLOOKUP(A2838,[1]Plan1!$BG$69:$BI$188,3),G2838)</f>
        <v>5213.75</v>
      </c>
      <c r="H2839" s="11">
        <f t="shared" si="1489"/>
        <v>43559</v>
      </c>
      <c r="I2839" s="11">
        <f t="shared" si="1490"/>
        <v>43589</v>
      </c>
      <c r="J2839" s="26">
        <f t="shared" si="1501"/>
        <v>1.3001778382095708E-3</v>
      </c>
      <c r="K2839" s="11">
        <f t="shared" si="1514"/>
        <v>43647</v>
      </c>
      <c r="L2839" s="11">
        <f t="shared" si="1502"/>
        <v>43647</v>
      </c>
      <c r="M2839" s="1">
        <f t="shared" si="1515"/>
        <v>19</v>
      </c>
      <c r="N2839" s="1">
        <f t="shared" si="1485"/>
        <v>7</v>
      </c>
      <c r="O2839" s="2">
        <f t="shared" si="1503"/>
        <v>1.0004788099999999</v>
      </c>
      <c r="P2839" s="10">
        <f t="shared" si="1495"/>
        <v>1.0056996899999999</v>
      </c>
      <c r="Q2839" s="10">
        <f t="shared" si="1491"/>
        <v>1.5603020746634704</v>
      </c>
      <c r="R2839" s="2">
        <f t="shared" si="1494"/>
        <v>1.56104916</v>
      </c>
      <c r="S2839" s="2">
        <f t="shared" si="1486"/>
        <v>1.5152279099999999</v>
      </c>
      <c r="T2839" s="2">
        <f t="shared" si="1504"/>
        <v>145412.26683335999</v>
      </c>
      <c r="U2839" s="2">
        <f t="shared" si="1505"/>
        <v>5132.2089414133725</v>
      </c>
      <c r="V2839" s="2">
        <f t="shared" si="1506"/>
        <v>48253.712619358223</v>
      </c>
      <c r="W2839" s="2">
        <f t="shared" si="1507"/>
        <v>149353.1789440916</v>
      </c>
      <c r="X2839" s="27">
        <f t="shared" si="1508"/>
        <v>0</v>
      </c>
      <c r="Y2839" s="2">
        <f t="shared" si="1487"/>
        <v>0</v>
      </c>
      <c r="Z2839" s="67">
        <f t="shared" si="1509"/>
        <v>0</v>
      </c>
      <c r="AA2839" s="2">
        <f t="shared" si="1497"/>
        <v>0</v>
      </c>
      <c r="AB2839" s="26">
        <f t="shared" si="1516"/>
        <v>6.7299999999999999E-2</v>
      </c>
      <c r="AC2839" s="27">
        <f t="shared" si="1496"/>
        <v>7</v>
      </c>
      <c r="AD2839" s="27">
        <v>252</v>
      </c>
      <c r="AE2839" s="10">
        <f t="shared" si="1492"/>
        <v>1.0018108619999999</v>
      </c>
      <c r="AF2839" s="2">
        <f t="shared" si="1498"/>
        <v>263.32154833999999</v>
      </c>
      <c r="AG2839" s="2">
        <f t="shared" si="1510"/>
        <v>270.45799632000001</v>
      </c>
      <c r="AH2839" s="3" t="str">
        <f t="shared" si="1511"/>
        <v>-</v>
      </c>
      <c r="AI2839" s="4" t="str">
        <f t="shared" si="1493"/>
        <v>A+J=</v>
      </c>
      <c r="AJ2839" s="11">
        <f t="shared" si="1517"/>
        <v>43649</v>
      </c>
      <c r="AK2839" s="11"/>
      <c r="AL2839" s="4"/>
      <c r="AM2839" s="1"/>
      <c r="AN2839" s="11"/>
      <c r="AO2839" s="1"/>
      <c r="AP2839" s="1"/>
      <c r="AQ2839" s="1"/>
      <c r="AR2839" s="1"/>
      <c r="AS2839" s="6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</row>
    <row r="2840" spans="1:55" x14ac:dyDescent="0.2">
      <c r="A2840" s="144">
        <f t="shared" si="1512"/>
        <v>43629</v>
      </c>
      <c r="B2840" s="2">
        <f t="shared" si="1499"/>
        <v>149671.51405415067</v>
      </c>
      <c r="C2840" s="2">
        <f t="shared" si="1513"/>
        <v>95967.25738332</v>
      </c>
      <c r="D2840" s="68">
        <f>SUM(Y2840:Y$2921)</f>
        <v>9961.0460571000003</v>
      </c>
      <c r="E2840" s="68">
        <f t="shared" si="1500"/>
        <v>86006.21132622</v>
      </c>
      <c r="F2840" s="72">
        <f t="shared" si="1488"/>
        <v>5206.9799999999996</v>
      </c>
      <c r="G2840" s="3">
        <f>IF(N2840=1,VLOOKUP(A2839,[1]Plan1!$BG$69:$BI$188,3),G2839)</f>
        <v>5213.75</v>
      </c>
      <c r="H2840" s="11">
        <f t="shared" si="1489"/>
        <v>43559</v>
      </c>
      <c r="I2840" s="11">
        <f t="shared" si="1490"/>
        <v>43589</v>
      </c>
      <c r="J2840" s="26">
        <f t="shared" si="1501"/>
        <v>1.3001778382095708E-3</v>
      </c>
      <c r="K2840" s="11">
        <f t="shared" si="1514"/>
        <v>43647</v>
      </c>
      <c r="L2840" s="11">
        <f t="shared" si="1502"/>
        <v>43647</v>
      </c>
      <c r="M2840" s="1">
        <f t="shared" si="1515"/>
        <v>19</v>
      </c>
      <c r="N2840" s="1">
        <f t="shared" si="1485"/>
        <v>8</v>
      </c>
      <c r="O2840" s="2">
        <f t="shared" si="1503"/>
        <v>1.00054723</v>
      </c>
      <c r="P2840" s="10">
        <f t="shared" si="1495"/>
        <v>1.0056996899999999</v>
      </c>
      <c r="Q2840" s="10">
        <f t="shared" si="1491"/>
        <v>1.5603020746634704</v>
      </c>
      <c r="R2840" s="2">
        <f t="shared" si="1494"/>
        <v>1.5611559100000001</v>
      </c>
      <c r="S2840" s="2">
        <f t="shared" si="1486"/>
        <v>1.5152279099999999</v>
      </c>
      <c r="T2840" s="2">
        <f t="shared" si="1504"/>
        <v>145412.26683335999</v>
      </c>
      <c r="U2840" s="2">
        <f t="shared" si="1505"/>
        <v>5132.2089414133725</v>
      </c>
      <c r="V2840" s="2">
        <f t="shared" si="1506"/>
        <v>48262.893782417297</v>
      </c>
      <c r="W2840" s="2">
        <f t="shared" si="1507"/>
        <v>149362.36010715066</v>
      </c>
      <c r="X2840" s="27">
        <f t="shared" si="1508"/>
        <v>0</v>
      </c>
      <c r="Y2840" s="2">
        <f t="shared" si="1487"/>
        <v>0</v>
      </c>
      <c r="Z2840" s="67">
        <f t="shared" si="1509"/>
        <v>0</v>
      </c>
      <c r="AA2840" s="2">
        <f t="shared" si="1497"/>
        <v>0</v>
      </c>
      <c r="AB2840" s="26">
        <f t="shared" si="1516"/>
        <v>6.7299999999999999E-2</v>
      </c>
      <c r="AC2840" s="27">
        <f t="shared" si="1496"/>
        <v>8</v>
      </c>
      <c r="AD2840" s="27">
        <v>252</v>
      </c>
      <c r="AE2840" s="10">
        <f t="shared" si="1492"/>
        <v>1.002069825</v>
      </c>
      <c r="AF2840" s="2">
        <f t="shared" si="1498"/>
        <v>300.97794519000001</v>
      </c>
      <c r="AG2840" s="2">
        <f t="shared" si="1510"/>
        <v>309.15394700000002</v>
      </c>
      <c r="AH2840" s="3" t="str">
        <f t="shared" si="1511"/>
        <v>-</v>
      </c>
      <c r="AI2840" s="4" t="str">
        <f t="shared" si="1493"/>
        <v>A+J=</v>
      </c>
      <c r="AJ2840" s="11">
        <f t="shared" si="1517"/>
        <v>43649</v>
      </c>
      <c r="AK2840" s="11"/>
      <c r="AL2840" s="4"/>
      <c r="AM2840" s="1"/>
      <c r="AN2840" s="11"/>
      <c r="AO2840" s="1"/>
      <c r="AP2840" s="1"/>
      <c r="AQ2840" s="1"/>
      <c r="AR2840" s="1"/>
      <c r="AS2840" s="6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</row>
    <row r="2841" spans="1:55" x14ac:dyDescent="0.2">
      <c r="A2841" s="144">
        <f t="shared" si="1512"/>
        <v>43630</v>
      </c>
      <c r="B2841" s="2">
        <f t="shared" si="1499"/>
        <v>149719.40836777605</v>
      </c>
      <c r="C2841" s="2">
        <f t="shared" si="1513"/>
        <v>95967.25738332</v>
      </c>
      <c r="D2841" s="68">
        <f>SUM(Y2841:Y$2921)</f>
        <v>9961.0460571000003</v>
      </c>
      <c r="E2841" s="68">
        <f t="shared" si="1500"/>
        <v>86006.21132622</v>
      </c>
      <c r="F2841" s="72">
        <f t="shared" si="1488"/>
        <v>5206.9799999999996</v>
      </c>
      <c r="G2841" s="3">
        <f>IF(N2841=1,VLOOKUP(A2840,[1]Plan1!$BG$69:$BI$188,3),G2840)</f>
        <v>5213.75</v>
      </c>
      <c r="H2841" s="11">
        <f t="shared" si="1489"/>
        <v>43559</v>
      </c>
      <c r="I2841" s="11">
        <f t="shared" si="1490"/>
        <v>43589</v>
      </c>
      <c r="J2841" s="26">
        <f t="shared" si="1501"/>
        <v>1.3001778382095708E-3</v>
      </c>
      <c r="K2841" s="11">
        <f t="shared" si="1514"/>
        <v>43647</v>
      </c>
      <c r="L2841" s="11">
        <f t="shared" si="1502"/>
        <v>43647</v>
      </c>
      <c r="M2841" s="1">
        <f t="shared" si="1515"/>
        <v>19</v>
      </c>
      <c r="N2841" s="1">
        <f t="shared" si="1485"/>
        <v>9</v>
      </c>
      <c r="O2841" s="2">
        <f t="shared" si="1503"/>
        <v>1.00061566</v>
      </c>
      <c r="P2841" s="10">
        <f t="shared" si="1495"/>
        <v>1.0056996899999999</v>
      </c>
      <c r="Q2841" s="10">
        <f t="shared" si="1491"/>
        <v>1.5603020746634704</v>
      </c>
      <c r="R2841" s="2">
        <f t="shared" si="1494"/>
        <v>1.56126269</v>
      </c>
      <c r="S2841" s="2">
        <f t="shared" si="1486"/>
        <v>1.5152279099999999</v>
      </c>
      <c r="T2841" s="2">
        <f t="shared" si="1504"/>
        <v>145412.26683335999</v>
      </c>
      <c r="U2841" s="2">
        <f t="shared" si="1505"/>
        <v>5132.2089414133725</v>
      </c>
      <c r="V2841" s="2">
        <f t="shared" si="1506"/>
        <v>48272.077525662702</v>
      </c>
      <c r="W2841" s="2">
        <f t="shared" si="1507"/>
        <v>149371.54385039606</v>
      </c>
      <c r="X2841" s="27">
        <f t="shared" si="1508"/>
        <v>0</v>
      </c>
      <c r="Y2841" s="2">
        <f t="shared" si="1487"/>
        <v>0</v>
      </c>
      <c r="Z2841" s="67">
        <f t="shared" si="1509"/>
        <v>0</v>
      </c>
      <c r="AA2841" s="2">
        <f t="shared" si="1497"/>
        <v>0</v>
      </c>
      <c r="AB2841" s="26">
        <f t="shared" si="1516"/>
        <v>6.7299999999999999E-2</v>
      </c>
      <c r="AC2841" s="27">
        <f t="shared" si="1496"/>
        <v>9</v>
      </c>
      <c r="AD2841" s="27">
        <v>252</v>
      </c>
      <c r="AE2841" s="10">
        <f t="shared" si="1492"/>
        <v>1.0023288539999999</v>
      </c>
      <c r="AF2841" s="2">
        <f t="shared" si="1498"/>
        <v>338.64393926000002</v>
      </c>
      <c r="AG2841" s="2">
        <f t="shared" si="1510"/>
        <v>347.86451738</v>
      </c>
      <c r="AH2841" s="3" t="str">
        <f t="shared" si="1511"/>
        <v>-</v>
      </c>
      <c r="AI2841" s="4" t="str">
        <f t="shared" si="1493"/>
        <v>A+J=</v>
      </c>
      <c r="AJ2841" s="11">
        <f t="shared" si="1517"/>
        <v>43649</v>
      </c>
      <c r="AK2841" s="11"/>
      <c r="AL2841" s="4"/>
      <c r="AM2841" s="1"/>
      <c r="AN2841" s="11"/>
      <c r="AO2841" s="1"/>
      <c r="AP2841" s="1"/>
      <c r="AQ2841" s="1"/>
      <c r="AR2841" s="1"/>
      <c r="AS2841" s="6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</row>
    <row r="2842" spans="1:55" x14ac:dyDescent="0.2">
      <c r="A2842" s="144">
        <f t="shared" si="1512"/>
        <v>43631</v>
      </c>
      <c r="B2842" s="2">
        <f t="shared" si="1499"/>
        <v>149767.31658532939</v>
      </c>
      <c r="C2842" s="2">
        <f t="shared" si="1513"/>
        <v>95967.25738332</v>
      </c>
      <c r="D2842" s="68">
        <f>SUM(Y2842:Y$2921)</f>
        <v>9961.0460571000003</v>
      </c>
      <c r="E2842" s="68">
        <f t="shared" si="1500"/>
        <v>86006.21132622</v>
      </c>
      <c r="F2842" s="72">
        <f t="shared" si="1488"/>
        <v>5206.9799999999996</v>
      </c>
      <c r="G2842" s="3">
        <f>IF(N2842=1,VLOOKUP(A2841,[1]Plan1!$BG$69:$BI$188,3),G2841)</f>
        <v>5213.75</v>
      </c>
      <c r="H2842" s="11">
        <f t="shared" si="1489"/>
        <v>43559</v>
      </c>
      <c r="I2842" s="11">
        <f t="shared" si="1490"/>
        <v>43589</v>
      </c>
      <c r="J2842" s="26">
        <f t="shared" si="1501"/>
        <v>1.3001778382095708E-3</v>
      </c>
      <c r="K2842" s="11">
        <f t="shared" si="1514"/>
        <v>43647</v>
      </c>
      <c r="L2842" s="11">
        <f t="shared" si="1502"/>
        <v>43647</v>
      </c>
      <c r="M2842" s="1">
        <f t="shared" si="1515"/>
        <v>19</v>
      </c>
      <c r="N2842" s="1">
        <f t="shared" si="1485"/>
        <v>10</v>
      </c>
      <c r="O2842" s="2">
        <f t="shared" si="1503"/>
        <v>1.00068409</v>
      </c>
      <c r="P2842" s="10">
        <f t="shared" si="1495"/>
        <v>1.0056996899999999</v>
      </c>
      <c r="Q2842" s="10">
        <f t="shared" si="1491"/>
        <v>1.5603020746634704</v>
      </c>
      <c r="R2842" s="2">
        <f t="shared" si="1494"/>
        <v>1.5613694600000001</v>
      </c>
      <c r="S2842" s="2">
        <f t="shared" si="1486"/>
        <v>1.5152279099999999</v>
      </c>
      <c r="T2842" s="2">
        <f t="shared" si="1504"/>
        <v>145412.26683335999</v>
      </c>
      <c r="U2842" s="2">
        <f t="shared" si="1505"/>
        <v>5132.2089414133725</v>
      </c>
      <c r="V2842" s="2">
        <f t="shared" si="1506"/>
        <v>48281.260408846014</v>
      </c>
      <c r="W2842" s="2">
        <f t="shared" si="1507"/>
        <v>149380.72673357939</v>
      </c>
      <c r="X2842" s="27">
        <f t="shared" si="1508"/>
        <v>0</v>
      </c>
      <c r="Y2842" s="2">
        <f t="shared" si="1487"/>
        <v>0</v>
      </c>
      <c r="Z2842" s="67">
        <f t="shared" si="1509"/>
        <v>0</v>
      </c>
      <c r="AA2842" s="2">
        <f t="shared" si="1497"/>
        <v>0</v>
      </c>
      <c r="AB2842" s="26">
        <f t="shared" si="1516"/>
        <v>6.7299999999999999E-2</v>
      </c>
      <c r="AC2842" s="27">
        <f t="shared" si="1496"/>
        <v>10</v>
      </c>
      <c r="AD2842" s="27">
        <v>252</v>
      </c>
      <c r="AE2842" s="10">
        <f t="shared" si="1492"/>
        <v>1.0025879499999999</v>
      </c>
      <c r="AF2842" s="2">
        <f t="shared" si="1498"/>
        <v>376.31967594999998</v>
      </c>
      <c r="AG2842" s="2">
        <f t="shared" si="1510"/>
        <v>386.58985174999998</v>
      </c>
      <c r="AH2842" s="3" t="str">
        <f t="shared" si="1511"/>
        <v>-</v>
      </c>
      <c r="AI2842" s="4" t="str">
        <f t="shared" si="1493"/>
        <v>A+J=</v>
      </c>
      <c r="AJ2842" s="11">
        <f t="shared" si="1517"/>
        <v>43649</v>
      </c>
      <c r="AK2842" s="11"/>
      <c r="AL2842" s="4"/>
      <c r="AM2842" s="1"/>
      <c r="AN2842" s="11"/>
      <c r="AO2842" s="1"/>
      <c r="AP2842" s="1"/>
      <c r="AQ2842" s="1"/>
      <c r="AR2842" s="1"/>
      <c r="AS2842" s="6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</row>
    <row r="2843" spans="1:55" x14ac:dyDescent="0.2">
      <c r="A2843" s="144">
        <f t="shared" si="1512"/>
        <v>43632</v>
      </c>
      <c r="B2843" s="2">
        <f t="shared" si="1499"/>
        <v>149767.31658532939</v>
      </c>
      <c r="C2843" s="2">
        <f t="shared" si="1513"/>
        <v>95967.25738332</v>
      </c>
      <c r="D2843" s="68">
        <f>SUM(Y2843:Y$2921)</f>
        <v>9961.0460571000003</v>
      </c>
      <c r="E2843" s="68">
        <f t="shared" si="1500"/>
        <v>86006.21132622</v>
      </c>
      <c r="F2843" s="72">
        <f t="shared" si="1488"/>
        <v>5206.9799999999996</v>
      </c>
      <c r="G2843" s="3">
        <f>IF(N2843=1,VLOOKUP(A2842,[1]Plan1!$BG$69:$BI$188,3),G2842)</f>
        <v>5213.75</v>
      </c>
      <c r="H2843" s="11">
        <f t="shared" si="1489"/>
        <v>43559</v>
      </c>
      <c r="I2843" s="11">
        <f t="shared" si="1490"/>
        <v>43589</v>
      </c>
      <c r="J2843" s="26">
        <f t="shared" si="1501"/>
        <v>1.3001778382095708E-3</v>
      </c>
      <c r="K2843" s="11">
        <f t="shared" si="1514"/>
        <v>43647</v>
      </c>
      <c r="L2843" s="11">
        <f t="shared" si="1502"/>
        <v>43647</v>
      </c>
      <c r="M2843" s="1">
        <f t="shared" si="1515"/>
        <v>19</v>
      </c>
      <c r="N2843" s="1">
        <f t="shared" si="1485"/>
        <v>10</v>
      </c>
      <c r="O2843" s="2">
        <f t="shared" si="1503"/>
        <v>1.00068409</v>
      </c>
      <c r="P2843" s="10">
        <f t="shared" si="1495"/>
        <v>1.0056996899999999</v>
      </c>
      <c r="Q2843" s="10">
        <f t="shared" si="1491"/>
        <v>1.5603020746634704</v>
      </c>
      <c r="R2843" s="2">
        <f t="shared" si="1494"/>
        <v>1.5613694600000001</v>
      </c>
      <c r="S2843" s="2">
        <f t="shared" si="1486"/>
        <v>1.5152279099999999</v>
      </c>
      <c r="T2843" s="2">
        <f t="shared" si="1504"/>
        <v>145412.26683335999</v>
      </c>
      <c r="U2843" s="2">
        <f t="shared" si="1505"/>
        <v>5132.2089414133725</v>
      </c>
      <c r="V2843" s="2">
        <f t="shared" si="1506"/>
        <v>48281.260408846014</v>
      </c>
      <c r="W2843" s="2">
        <f t="shared" si="1507"/>
        <v>149380.72673357939</v>
      </c>
      <c r="X2843" s="27">
        <f t="shared" si="1508"/>
        <v>0</v>
      </c>
      <c r="Y2843" s="2">
        <f t="shared" si="1487"/>
        <v>0</v>
      </c>
      <c r="Z2843" s="67">
        <f t="shared" si="1509"/>
        <v>0</v>
      </c>
      <c r="AA2843" s="2">
        <f t="shared" si="1497"/>
        <v>0</v>
      </c>
      <c r="AB2843" s="26">
        <f t="shared" si="1516"/>
        <v>6.7299999999999999E-2</v>
      </c>
      <c r="AC2843" s="27">
        <f t="shared" si="1496"/>
        <v>10</v>
      </c>
      <c r="AD2843" s="27">
        <v>252</v>
      </c>
      <c r="AE2843" s="10">
        <f t="shared" si="1492"/>
        <v>1.0025879499999999</v>
      </c>
      <c r="AF2843" s="2">
        <f t="shared" si="1498"/>
        <v>376.31967594999998</v>
      </c>
      <c r="AG2843" s="2">
        <f t="shared" si="1510"/>
        <v>386.58985174999998</v>
      </c>
      <c r="AH2843" s="3" t="str">
        <f t="shared" si="1511"/>
        <v>-</v>
      </c>
      <c r="AI2843" s="4" t="str">
        <f t="shared" si="1493"/>
        <v>A+J=</v>
      </c>
      <c r="AJ2843" s="11">
        <f t="shared" si="1517"/>
        <v>43649</v>
      </c>
      <c r="AK2843" s="11"/>
      <c r="AL2843" s="4"/>
      <c r="AM2843" s="1"/>
      <c r="AN2843" s="11"/>
      <c r="AO2843" s="1"/>
      <c r="AP2843" s="1"/>
      <c r="AQ2843" s="1"/>
      <c r="AR2843" s="1"/>
      <c r="AS2843" s="6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</row>
    <row r="2844" spans="1:55" x14ac:dyDescent="0.2">
      <c r="A2844" s="144">
        <f t="shared" si="1512"/>
        <v>43633</v>
      </c>
      <c r="B2844" s="2">
        <f t="shared" si="1499"/>
        <v>149767.31658532939</v>
      </c>
      <c r="C2844" s="2">
        <f t="shared" si="1513"/>
        <v>95967.25738332</v>
      </c>
      <c r="D2844" s="68">
        <f>SUM(Y2844:Y$2921)</f>
        <v>9961.0460571000003</v>
      </c>
      <c r="E2844" s="68">
        <f t="shared" si="1500"/>
        <v>86006.21132622</v>
      </c>
      <c r="F2844" s="72">
        <f t="shared" si="1488"/>
        <v>5206.9799999999996</v>
      </c>
      <c r="G2844" s="3">
        <f>IF(N2844=1,VLOOKUP(A2843,[1]Plan1!$BG$69:$BI$188,3),G2843)</f>
        <v>5213.75</v>
      </c>
      <c r="H2844" s="11">
        <f t="shared" si="1489"/>
        <v>43559</v>
      </c>
      <c r="I2844" s="11">
        <f t="shared" si="1490"/>
        <v>43589</v>
      </c>
      <c r="J2844" s="26">
        <f t="shared" si="1501"/>
        <v>1.3001778382095708E-3</v>
      </c>
      <c r="K2844" s="11">
        <f t="shared" si="1514"/>
        <v>43647</v>
      </c>
      <c r="L2844" s="11">
        <f t="shared" si="1502"/>
        <v>43647</v>
      </c>
      <c r="M2844" s="1">
        <f t="shared" si="1515"/>
        <v>19</v>
      </c>
      <c r="N2844" s="1">
        <f t="shared" si="1485"/>
        <v>10</v>
      </c>
      <c r="O2844" s="2">
        <f t="shared" si="1503"/>
        <v>1.00068409</v>
      </c>
      <c r="P2844" s="10">
        <f t="shared" si="1495"/>
        <v>1.0056996899999999</v>
      </c>
      <c r="Q2844" s="10">
        <f t="shared" si="1491"/>
        <v>1.5603020746634704</v>
      </c>
      <c r="R2844" s="2">
        <f t="shared" si="1494"/>
        <v>1.5613694600000001</v>
      </c>
      <c r="S2844" s="2">
        <f t="shared" si="1486"/>
        <v>1.5152279099999999</v>
      </c>
      <c r="T2844" s="2">
        <f t="shared" si="1504"/>
        <v>145412.26683335999</v>
      </c>
      <c r="U2844" s="2">
        <f t="shared" si="1505"/>
        <v>5132.2089414133725</v>
      </c>
      <c r="V2844" s="2">
        <f t="shared" si="1506"/>
        <v>48281.260408846014</v>
      </c>
      <c r="W2844" s="2">
        <f t="shared" si="1507"/>
        <v>149380.72673357939</v>
      </c>
      <c r="X2844" s="27">
        <f t="shared" si="1508"/>
        <v>0</v>
      </c>
      <c r="Y2844" s="2">
        <f t="shared" si="1487"/>
        <v>0</v>
      </c>
      <c r="Z2844" s="67">
        <f t="shared" si="1509"/>
        <v>0</v>
      </c>
      <c r="AA2844" s="2">
        <f t="shared" si="1497"/>
        <v>0</v>
      </c>
      <c r="AB2844" s="26">
        <f t="shared" si="1516"/>
        <v>6.7299999999999999E-2</v>
      </c>
      <c r="AC2844" s="27">
        <f t="shared" si="1496"/>
        <v>10</v>
      </c>
      <c r="AD2844" s="27">
        <v>252</v>
      </c>
      <c r="AE2844" s="10">
        <f t="shared" si="1492"/>
        <v>1.0025879499999999</v>
      </c>
      <c r="AF2844" s="2">
        <f t="shared" si="1498"/>
        <v>376.31967594999998</v>
      </c>
      <c r="AG2844" s="2">
        <f t="shared" si="1510"/>
        <v>386.58985174999998</v>
      </c>
      <c r="AH2844" s="3" t="str">
        <f t="shared" si="1511"/>
        <v>-</v>
      </c>
      <c r="AI2844" s="4" t="str">
        <f t="shared" si="1493"/>
        <v>A+J=</v>
      </c>
      <c r="AJ2844" s="11">
        <f t="shared" si="1517"/>
        <v>43649</v>
      </c>
      <c r="AK2844" s="11"/>
      <c r="AL2844" s="4"/>
      <c r="AM2844" s="1"/>
      <c r="AN2844" s="11"/>
      <c r="AO2844" s="1"/>
      <c r="AP2844" s="1"/>
      <c r="AQ2844" s="1"/>
      <c r="AR2844" s="1"/>
      <c r="AS2844" s="6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</row>
    <row r="2845" spans="1:55" x14ac:dyDescent="0.2">
      <c r="A2845" s="144">
        <f t="shared" si="1512"/>
        <v>43634</v>
      </c>
      <c r="B2845" s="2">
        <f t="shared" si="1499"/>
        <v>149815.23957049267</v>
      </c>
      <c r="C2845" s="2">
        <f t="shared" si="1513"/>
        <v>95967.25738332</v>
      </c>
      <c r="D2845" s="68">
        <f>SUM(Y2845:Y$2921)</f>
        <v>9961.0460571000003</v>
      </c>
      <c r="E2845" s="68">
        <f t="shared" si="1500"/>
        <v>86006.21132622</v>
      </c>
      <c r="F2845" s="72">
        <f t="shared" si="1488"/>
        <v>5206.9799999999996</v>
      </c>
      <c r="G2845" s="3">
        <f>IF(N2845=1,VLOOKUP(A2844,[1]Plan1!$BG$69:$BI$188,3),G2844)</f>
        <v>5213.75</v>
      </c>
      <c r="H2845" s="11">
        <f t="shared" si="1489"/>
        <v>43559</v>
      </c>
      <c r="I2845" s="11">
        <f t="shared" si="1490"/>
        <v>43589</v>
      </c>
      <c r="J2845" s="26">
        <f t="shared" si="1501"/>
        <v>1.3001778382095708E-3</v>
      </c>
      <c r="K2845" s="11">
        <f t="shared" si="1514"/>
        <v>43647</v>
      </c>
      <c r="L2845" s="11">
        <f t="shared" si="1502"/>
        <v>43647</v>
      </c>
      <c r="M2845" s="1">
        <f t="shared" si="1515"/>
        <v>19</v>
      </c>
      <c r="N2845" s="1">
        <f t="shared" ref="N2845:N2908" si="1518">(M2845-(NETWORKDAYS(A2845,L2845,AN$137:AN$327)-1))</f>
        <v>11</v>
      </c>
      <c r="O2845" s="2">
        <f t="shared" si="1503"/>
        <v>1.00075252</v>
      </c>
      <c r="P2845" s="10">
        <f t="shared" si="1495"/>
        <v>1.0056996899999999</v>
      </c>
      <c r="Q2845" s="10">
        <f t="shared" si="1491"/>
        <v>1.5603020746634704</v>
      </c>
      <c r="R2845" s="2">
        <f t="shared" si="1494"/>
        <v>1.56147623</v>
      </c>
      <c r="S2845" s="2">
        <f t="shared" si="1486"/>
        <v>1.5152279099999999</v>
      </c>
      <c r="T2845" s="2">
        <f t="shared" si="1504"/>
        <v>145412.26683335999</v>
      </c>
      <c r="U2845" s="2">
        <f t="shared" si="1505"/>
        <v>5132.2089414133725</v>
      </c>
      <c r="V2845" s="2">
        <f t="shared" si="1506"/>
        <v>48290.443292029311</v>
      </c>
      <c r="W2845" s="2">
        <f t="shared" si="1507"/>
        <v>149389.90961676268</v>
      </c>
      <c r="X2845" s="27">
        <f t="shared" si="1508"/>
        <v>0</v>
      </c>
      <c r="Y2845" s="2">
        <f t="shared" si="1487"/>
        <v>0</v>
      </c>
      <c r="Z2845" s="67">
        <f t="shared" si="1509"/>
        <v>0</v>
      </c>
      <c r="AA2845" s="2">
        <f t="shared" si="1497"/>
        <v>0</v>
      </c>
      <c r="AB2845" s="26">
        <f t="shared" si="1516"/>
        <v>6.7299999999999999E-2</v>
      </c>
      <c r="AC2845" s="27">
        <f t="shared" si="1496"/>
        <v>11</v>
      </c>
      <c r="AD2845" s="27">
        <v>252</v>
      </c>
      <c r="AE2845" s="10">
        <f t="shared" si="1492"/>
        <v>1.0028471130000001</v>
      </c>
      <c r="AF2845" s="2">
        <f t="shared" si="1498"/>
        <v>414.00515525999998</v>
      </c>
      <c r="AG2845" s="2">
        <f t="shared" si="1510"/>
        <v>425.32995373</v>
      </c>
      <c r="AH2845" s="3" t="str">
        <f t="shared" si="1511"/>
        <v>-</v>
      </c>
      <c r="AI2845" s="4" t="str">
        <f t="shared" si="1493"/>
        <v>A+J=</v>
      </c>
      <c r="AJ2845" s="11">
        <f t="shared" si="1517"/>
        <v>43649</v>
      </c>
      <c r="AK2845" s="11"/>
      <c r="AL2845" s="4"/>
      <c r="AM2845" s="1"/>
      <c r="AN2845" s="11"/>
      <c r="AO2845" s="1"/>
      <c r="AP2845" s="1"/>
      <c r="AQ2845" s="1"/>
      <c r="AR2845" s="1"/>
      <c r="AS2845" s="6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</row>
    <row r="2846" spans="1:55" x14ac:dyDescent="0.2">
      <c r="A2846" s="144">
        <f t="shared" si="1512"/>
        <v>43635</v>
      </c>
      <c r="B2846" s="2">
        <f t="shared" si="1499"/>
        <v>149863.17905060019</v>
      </c>
      <c r="C2846" s="2">
        <f t="shared" si="1513"/>
        <v>95967.25738332</v>
      </c>
      <c r="D2846" s="68">
        <f>SUM(Y2846:Y$2921)</f>
        <v>9961.0460571000003</v>
      </c>
      <c r="E2846" s="68">
        <f t="shared" si="1500"/>
        <v>86006.21132622</v>
      </c>
      <c r="F2846" s="72">
        <f t="shared" si="1488"/>
        <v>5206.9799999999996</v>
      </c>
      <c r="G2846" s="3">
        <f>IF(N2846=1,VLOOKUP(A2845,[1]Plan1!$BG$69:$BI$188,3),G2845)</f>
        <v>5213.75</v>
      </c>
      <c r="H2846" s="11">
        <f t="shared" si="1489"/>
        <v>43559</v>
      </c>
      <c r="I2846" s="11">
        <f t="shared" si="1490"/>
        <v>43589</v>
      </c>
      <c r="J2846" s="26">
        <f t="shared" si="1501"/>
        <v>1.3001778382095708E-3</v>
      </c>
      <c r="K2846" s="11">
        <f t="shared" si="1514"/>
        <v>43647</v>
      </c>
      <c r="L2846" s="11">
        <f t="shared" si="1502"/>
        <v>43647</v>
      </c>
      <c r="M2846" s="1">
        <f t="shared" si="1515"/>
        <v>19</v>
      </c>
      <c r="N2846" s="1">
        <f t="shared" si="1518"/>
        <v>12</v>
      </c>
      <c r="O2846" s="2">
        <f t="shared" si="1503"/>
        <v>1.00082096</v>
      </c>
      <c r="P2846" s="10">
        <f t="shared" si="1495"/>
        <v>1.0056996899999999</v>
      </c>
      <c r="Q2846" s="10">
        <f t="shared" si="1491"/>
        <v>1.5603020746634704</v>
      </c>
      <c r="R2846" s="2">
        <f t="shared" si="1494"/>
        <v>1.56158302</v>
      </c>
      <c r="S2846" s="2">
        <f t="shared" ref="S2846:S2909" si="1519">IF(AND(X2846&gt;0,MONTH(A2846)=10),R2846,S2845)</f>
        <v>1.5152279099999999</v>
      </c>
      <c r="T2846" s="2">
        <f t="shared" si="1504"/>
        <v>145412.26683335999</v>
      </c>
      <c r="U2846" s="2">
        <f t="shared" si="1505"/>
        <v>5132.2089414133725</v>
      </c>
      <c r="V2846" s="2">
        <f t="shared" si="1506"/>
        <v>48299.627895336838</v>
      </c>
      <c r="W2846" s="2">
        <f t="shared" si="1507"/>
        <v>149399.0942200702</v>
      </c>
      <c r="X2846" s="27">
        <f t="shared" si="1508"/>
        <v>0</v>
      </c>
      <c r="Y2846" s="2">
        <f t="shared" ref="Y2846:Y2909" si="1520">IF(X2846&gt;0,VLOOKUP(A2846,AN$12:AR$131,5),0)</f>
        <v>0</v>
      </c>
      <c r="Z2846" s="67">
        <f t="shared" si="1509"/>
        <v>0</v>
      </c>
      <c r="AA2846" s="2">
        <f t="shared" si="1497"/>
        <v>0</v>
      </c>
      <c r="AB2846" s="26">
        <f t="shared" si="1516"/>
        <v>6.7299999999999999E-2</v>
      </c>
      <c r="AC2846" s="27">
        <f t="shared" si="1496"/>
        <v>12</v>
      </c>
      <c r="AD2846" s="27">
        <v>252</v>
      </c>
      <c r="AE2846" s="10">
        <f t="shared" si="1492"/>
        <v>1.003106343</v>
      </c>
      <c r="AF2846" s="2">
        <f t="shared" si="1498"/>
        <v>451.70037718999998</v>
      </c>
      <c r="AG2846" s="2">
        <f t="shared" si="1510"/>
        <v>464.08483052999998</v>
      </c>
      <c r="AH2846" s="3" t="str">
        <f t="shared" si="1511"/>
        <v>-</v>
      </c>
      <c r="AI2846" s="4" t="str">
        <f t="shared" si="1493"/>
        <v>A+J=</v>
      </c>
      <c r="AJ2846" s="11">
        <f t="shared" si="1517"/>
        <v>43649</v>
      </c>
      <c r="AK2846" s="11"/>
      <c r="AL2846" s="4"/>
      <c r="AM2846" s="1"/>
      <c r="AN2846" s="11"/>
      <c r="AO2846" s="1"/>
      <c r="AP2846" s="1"/>
      <c r="AQ2846" s="1"/>
      <c r="AR2846" s="1"/>
      <c r="AS2846" s="6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</row>
    <row r="2847" spans="1:55" x14ac:dyDescent="0.2">
      <c r="A2847" s="144">
        <f t="shared" si="1512"/>
        <v>43636</v>
      </c>
      <c r="B2847" s="2">
        <f t="shared" si="1499"/>
        <v>149911.13416586985</v>
      </c>
      <c r="C2847" s="2">
        <f t="shared" si="1513"/>
        <v>95967.25738332</v>
      </c>
      <c r="D2847" s="68">
        <f>SUM(Y2847:Y$2921)</f>
        <v>9961.0460571000003</v>
      </c>
      <c r="E2847" s="68">
        <f t="shared" si="1500"/>
        <v>86006.21132622</v>
      </c>
      <c r="F2847" s="72">
        <f t="shared" ref="F2847:F2910" si="1521">IF(G2847=G2846,F2846,G2846)</f>
        <v>5206.9799999999996</v>
      </c>
      <c r="G2847" s="3">
        <f>IF(N2847=1,VLOOKUP(A2846,[1]Plan1!$BG$69:$BI$188,3),G2846)</f>
        <v>5213.75</v>
      </c>
      <c r="H2847" s="11">
        <f t="shared" ref="H2847:H2910" si="1522">EDATE(I2847,-1)</f>
        <v>43559</v>
      </c>
      <c r="I2847" s="11">
        <f t="shared" ref="I2847:I2910" si="1523">IF(X2846&gt;0,EDATE(A2847,-1),+I2846)</f>
        <v>43589</v>
      </c>
      <c r="J2847" s="26">
        <f t="shared" si="1501"/>
        <v>1.3001778382095708E-3</v>
      </c>
      <c r="K2847" s="11">
        <f t="shared" si="1514"/>
        <v>43647</v>
      </c>
      <c r="L2847" s="11">
        <f t="shared" si="1502"/>
        <v>43647</v>
      </c>
      <c r="M2847" s="1">
        <f t="shared" si="1515"/>
        <v>19</v>
      </c>
      <c r="N2847" s="1">
        <f t="shared" si="1518"/>
        <v>13</v>
      </c>
      <c r="O2847" s="2">
        <f t="shared" si="1503"/>
        <v>1.0008894100000001</v>
      </c>
      <c r="P2847" s="10">
        <f t="shared" si="1495"/>
        <v>1.0056996899999999</v>
      </c>
      <c r="Q2847" s="10">
        <f t="shared" ref="Q2847:Q2910" si="1524">IF(L2847&gt;L2846,Q2846*P2847,Q2846)</f>
        <v>1.5603020746634704</v>
      </c>
      <c r="R2847" s="2">
        <f t="shared" si="1494"/>
        <v>1.56168982</v>
      </c>
      <c r="S2847" s="2">
        <f t="shared" si="1519"/>
        <v>1.5152279099999999</v>
      </c>
      <c r="T2847" s="2">
        <f t="shared" si="1504"/>
        <v>145412.26683335999</v>
      </c>
      <c r="U2847" s="2">
        <f t="shared" si="1505"/>
        <v>5132.2089414133725</v>
      </c>
      <c r="V2847" s="2">
        <f t="shared" si="1506"/>
        <v>48308.813358706473</v>
      </c>
      <c r="W2847" s="2">
        <f t="shared" si="1507"/>
        <v>149408.27968343985</v>
      </c>
      <c r="X2847" s="27">
        <f t="shared" si="1508"/>
        <v>0</v>
      </c>
      <c r="Y2847" s="2">
        <f t="shared" si="1520"/>
        <v>0</v>
      </c>
      <c r="Z2847" s="67">
        <f t="shared" si="1509"/>
        <v>0</v>
      </c>
      <c r="AA2847" s="2">
        <f t="shared" si="1497"/>
        <v>0</v>
      </c>
      <c r="AB2847" s="26">
        <f t="shared" si="1516"/>
        <v>6.7299999999999999E-2</v>
      </c>
      <c r="AC2847" s="27">
        <f t="shared" si="1496"/>
        <v>13</v>
      </c>
      <c r="AD2847" s="27">
        <v>252</v>
      </c>
      <c r="AE2847" s="10">
        <f t="shared" ref="AE2847:AE2910" si="1525">ROUND((1+AB2847)^TRUNC((AC2847/AD2847),9),9)</f>
        <v>1.0033656399999999</v>
      </c>
      <c r="AF2847" s="2">
        <f t="shared" si="1498"/>
        <v>489.40534173999998</v>
      </c>
      <c r="AG2847" s="2">
        <f t="shared" si="1510"/>
        <v>502.85448243000002</v>
      </c>
      <c r="AH2847" s="3" t="str">
        <f t="shared" si="1511"/>
        <v>-</v>
      </c>
      <c r="AI2847" s="4" t="str">
        <f t="shared" si="1493"/>
        <v>A+J=</v>
      </c>
      <c r="AJ2847" s="11">
        <f t="shared" si="1517"/>
        <v>43649</v>
      </c>
      <c r="AK2847" s="11"/>
      <c r="AL2847" s="4"/>
      <c r="AM2847" s="1"/>
      <c r="AN2847" s="11"/>
      <c r="AO2847" s="1"/>
      <c r="AP2847" s="1"/>
      <c r="AQ2847" s="1"/>
      <c r="AR2847" s="1"/>
      <c r="AS2847" s="6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</row>
    <row r="2848" spans="1:55" x14ac:dyDescent="0.2">
      <c r="A2848" s="144">
        <f t="shared" si="1512"/>
        <v>43637</v>
      </c>
      <c r="B2848" s="2">
        <f t="shared" si="1499"/>
        <v>149911.13416586985</v>
      </c>
      <c r="C2848" s="2">
        <f t="shared" si="1513"/>
        <v>95967.25738332</v>
      </c>
      <c r="D2848" s="68">
        <f>SUM(Y2848:Y$2921)</f>
        <v>9961.0460571000003</v>
      </c>
      <c r="E2848" s="68">
        <f t="shared" si="1500"/>
        <v>86006.21132622</v>
      </c>
      <c r="F2848" s="72">
        <f t="shared" si="1521"/>
        <v>5206.9799999999996</v>
      </c>
      <c r="G2848" s="3">
        <f>IF(N2848=1,VLOOKUP(A2847,[1]Plan1!$BG$69:$BI$188,3),G2847)</f>
        <v>5213.75</v>
      </c>
      <c r="H2848" s="11">
        <f t="shared" si="1522"/>
        <v>43559</v>
      </c>
      <c r="I2848" s="11">
        <f t="shared" si="1523"/>
        <v>43589</v>
      </c>
      <c r="J2848" s="26">
        <f t="shared" si="1501"/>
        <v>1.3001778382095708E-3</v>
      </c>
      <c r="K2848" s="11">
        <f t="shared" si="1514"/>
        <v>43647</v>
      </c>
      <c r="L2848" s="11">
        <f t="shared" si="1502"/>
        <v>43647</v>
      </c>
      <c r="M2848" s="1">
        <f t="shared" si="1515"/>
        <v>19</v>
      </c>
      <c r="N2848" s="1">
        <f t="shared" si="1518"/>
        <v>13</v>
      </c>
      <c r="O2848" s="2">
        <f t="shared" si="1503"/>
        <v>1.0008894100000001</v>
      </c>
      <c r="P2848" s="10">
        <f t="shared" si="1495"/>
        <v>1.0056996899999999</v>
      </c>
      <c r="Q2848" s="10">
        <f t="shared" si="1524"/>
        <v>1.5603020746634704</v>
      </c>
      <c r="R2848" s="2">
        <f t="shared" si="1494"/>
        <v>1.56168982</v>
      </c>
      <c r="S2848" s="2">
        <f t="shared" si="1519"/>
        <v>1.5152279099999999</v>
      </c>
      <c r="T2848" s="2">
        <f t="shared" si="1504"/>
        <v>145412.26683335999</v>
      </c>
      <c r="U2848" s="2">
        <f t="shared" si="1505"/>
        <v>5132.2089414133725</v>
      </c>
      <c r="V2848" s="2">
        <f t="shared" si="1506"/>
        <v>48308.813358706473</v>
      </c>
      <c r="W2848" s="2">
        <f t="shared" si="1507"/>
        <v>149408.27968343985</v>
      </c>
      <c r="X2848" s="27">
        <f t="shared" si="1508"/>
        <v>0</v>
      </c>
      <c r="Y2848" s="2">
        <f t="shared" si="1520"/>
        <v>0</v>
      </c>
      <c r="Z2848" s="67">
        <f t="shared" si="1509"/>
        <v>0</v>
      </c>
      <c r="AA2848" s="2">
        <f t="shared" si="1497"/>
        <v>0</v>
      </c>
      <c r="AB2848" s="26">
        <f t="shared" si="1516"/>
        <v>6.7299999999999999E-2</v>
      </c>
      <c r="AC2848" s="27">
        <f t="shared" si="1496"/>
        <v>13</v>
      </c>
      <c r="AD2848" s="27">
        <v>252</v>
      </c>
      <c r="AE2848" s="10">
        <f t="shared" si="1525"/>
        <v>1.0033656399999999</v>
      </c>
      <c r="AF2848" s="2">
        <f t="shared" si="1498"/>
        <v>489.40534173999998</v>
      </c>
      <c r="AG2848" s="2">
        <f t="shared" si="1510"/>
        <v>502.85448243000002</v>
      </c>
      <c r="AH2848" s="3" t="str">
        <f t="shared" si="1511"/>
        <v>-</v>
      </c>
      <c r="AI2848" s="4" t="str">
        <f t="shared" si="1493"/>
        <v>A+J=</v>
      </c>
      <c r="AJ2848" s="11">
        <f t="shared" si="1517"/>
        <v>43649</v>
      </c>
      <c r="AK2848" s="11"/>
      <c r="AL2848" s="4"/>
      <c r="AM2848" s="1"/>
      <c r="AN2848" s="11"/>
      <c r="AO2848" s="1"/>
      <c r="AP2848" s="1"/>
      <c r="AQ2848" s="1"/>
      <c r="AR2848" s="1"/>
      <c r="AS2848" s="6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</row>
    <row r="2849" spans="1:55" x14ac:dyDescent="0.2">
      <c r="A2849" s="144">
        <f t="shared" si="1512"/>
        <v>43638</v>
      </c>
      <c r="B2849" s="2">
        <f t="shared" si="1499"/>
        <v>149959.10405562946</v>
      </c>
      <c r="C2849" s="2">
        <f t="shared" si="1513"/>
        <v>95967.25738332</v>
      </c>
      <c r="D2849" s="68">
        <f>SUM(Y2849:Y$2921)</f>
        <v>9961.0460571000003</v>
      </c>
      <c r="E2849" s="68">
        <f t="shared" si="1500"/>
        <v>86006.21132622</v>
      </c>
      <c r="F2849" s="72">
        <f t="shared" si="1521"/>
        <v>5206.9799999999996</v>
      </c>
      <c r="G2849" s="3">
        <f>IF(N2849=1,VLOOKUP(A2848,[1]Plan1!$BG$69:$BI$188,3),G2848)</f>
        <v>5213.75</v>
      </c>
      <c r="H2849" s="11">
        <f t="shared" si="1522"/>
        <v>43559</v>
      </c>
      <c r="I2849" s="11">
        <f t="shared" si="1523"/>
        <v>43589</v>
      </c>
      <c r="J2849" s="26">
        <f t="shared" si="1501"/>
        <v>1.3001778382095708E-3</v>
      </c>
      <c r="K2849" s="11">
        <f t="shared" si="1514"/>
        <v>43647</v>
      </c>
      <c r="L2849" s="11">
        <f t="shared" si="1502"/>
        <v>43647</v>
      </c>
      <c r="M2849" s="1">
        <f t="shared" si="1515"/>
        <v>19</v>
      </c>
      <c r="N2849" s="1">
        <f t="shared" si="1518"/>
        <v>14</v>
      </c>
      <c r="O2849" s="2">
        <f t="shared" si="1503"/>
        <v>1.00095786</v>
      </c>
      <c r="P2849" s="10">
        <f t="shared" si="1495"/>
        <v>1.0056996899999999</v>
      </c>
      <c r="Q2849" s="10">
        <f t="shared" si="1524"/>
        <v>1.5603020746634704</v>
      </c>
      <c r="R2849" s="2">
        <f t="shared" si="1494"/>
        <v>1.56179662</v>
      </c>
      <c r="S2849" s="2">
        <f t="shared" si="1519"/>
        <v>1.5152279099999999</v>
      </c>
      <c r="T2849" s="2">
        <f t="shared" si="1504"/>
        <v>145412.26683335999</v>
      </c>
      <c r="U2849" s="2">
        <f t="shared" si="1505"/>
        <v>5132.2089414133725</v>
      </c>
      <c r="V2849" s="2">
        <f t="shared" si="1506"/>
        <v>48317.998822076108</v>
      </c>
      <c r="W2849" s="2">
        <f t="shared" si="1507"/>
        <v>149417.46514680947</v>
      </c>
      <c r="X2849" s="27">
        <f t="shared" si="1508"/>
        <v>0</v>
      </c>
      <c r="Y2849" s="2">
        <f t="shared" si="1520"/>
        <v>0</v>
      </c>
      <c r="Z2849" s="67">
        <f t="shared" si="1509"/>
        <v>0</v>
      </c>
      <c r="AA2849" s="2">
        <f t="shared" si="1497"/>
        <v>0</v>
      </c>
      <c r="AB2849" s="26">
        <f t="shared" si="1516"/>
        <v>6.7299999999999999E-2</v>
      </c>
      <c r="AC2849" s="27">
        <f t="shared" si="1496"/>
        <v>14</v>
      </c>
      <c r="AD2849" s="27">
        <v>252</v>
      </c>
      <c r="AE2849" s="10">
        <f t="shared" si="1525"/>
        <v>1.0036250040000001</v>
      </c>
      <c r="AF2849" s="2">
        <f t="shared" si="1498"/>
        <v>527.12004892000004</v>
      </c>
      <c r="AG2849" s="2">
        <f t="shared" si="1510"/>
        <v>541.63890881999998</v>
      </c>
      <c r="AH2849" s="3" t="str">
        <f t="shared" si="1511"/>
        <v>-</v>
      </c>
      <c r="AI2849" s="4" t="str">
        <f t="shared" si="1493"/>
        <v>A+J=</v>
      </c>
      <c r="AJ2849" s="11">
        <f t="shared" si="1517"/>
        <v>43649</v>
      </c>
      <c r="AK2849" s="11"/>
      <c r="AL2849" s="4"/>
      <c r="AM2849" s="1"/>
      <c r="AN2849" s="11"/>
      <c r="AO2849" s="1"/>
      <c r="AP2849" s="1"/>
      <c r="AQ2849" s="1"/>
      <c r="AR2849" s="1"/>
      <c r="AS2849" s="6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</row>
    <row r="2850" spans="1:55" x14ac:dyDescent="0.2">
      <c r="A2850" s="144">
        <f t="shared" si="1512"/>
        <v>43639</v>
      </c>
      <c r="B2850" s="2">
        <f t="shared" si="1499"/>
        <v>149959.10405562946</v>
      </c>
      <c r="C2850" s="2">
        <f t="shared" si="1513"/>
        <v>95967.25738332</v>
      </c>
      <c r="D2850" s="68">
        <f>SUM(Y2850:Y$2921)</f>
        <v>9961.0460571000003</v>
      </c>
      <c r="E2850" s="68">
        <f t="shared" si="1500"/>
        <v>86006.21132622</v>
      </c>
      <c r="F2850" s="72">
        <f t="shared" si="1521"/>
        <v>5206.9799999999996</v>
      </c>
      <c r="G2850" s="3">
        <f>IF(N2850=1,VLOOKUP(A2849,[1]Plan1!$BG$69:$BI$188,3),G2849)</f>
        <v>5213.75</v>
      </c>
      <c r="H2850" s="11">
        <f t="shared" si="1522"/>
        <v>43559</v>
      </c>
      <c r="I2850" s="11">
        <f t="shared" si="1523"/>
        <v>43589</v>
      </c>
      <c r="J2850" s="26">
        <f t="shared" si="1501"/>
        <v>1.3001778382095708E-3</v>
      </c>
      <c r="K2850" s="11">
        <f t="shared" si="1514"/>
        <v>43647</v>
      </c>
      <c r="L2850" s="11">
        <f t="shared" si="1502"/>
        <v>43647</v>
      </c>
      <c r="M2850" s="1">
        <f t="shared" si="1515"/>
        <v>19</v>
      </c>
      <c r="N2850" s="1">
        <f t="shared" si="1518"/>
        <v>14</v>
      </c>
      <c r="O2850" s="2">
        <f t="shared" si="1503"/>
        <v>1.00095786</v>
      </c>
      <c r="P2850" s="10">
        <f t="shared" si="1495"/>
        <v>1.0056996899999999</v>
      </c>
      <c r="Q2850" s="10">
        <f t="shared" si="1524"/>
        <v>1.5603020746634704</v>
      </c>
      <c r="R2850" s="2">
        <f t="shared" si="1494"/>
        <v>1.56179662</v>
      </c>
      <c r="S2850" s="2">
        <f t="shared" si="1519"/>
        <v>1.5152279099999999</v>
      </c>
      <c r="T2850" s="2">
        <f t="shared" si="1504"/>
        <v>145412.26683335999</v>
      </c>
      <c r="U2850" s="2">
        <f t="shared" si="1505"/>
        <v>5132.2089414133725</v>
      </c>
      <c r="V2850" s="2">
        <f t="shared" si="1506"/>
        <v>48317.998822076108</v>
      </c>
      <c r="W2850" s="2">
        <f t="shared" si="1507"/>
        <v>149417.46514680947</v>
      </c>
      <c r="X2850" s="27">
        <f t="shared" si="1508"/>
        <v>0</v>
      </c>
      <c r="Y2850" s="2">
        <f t="shared" si="1520"/>
        <v>0</v>
      </c>
      <c r="Z2850" s="67">
        <f t="shared" si="1509"/>
        <v>0</v>
      </c>
      <c r="AA2850" s="2">
        <f t="shared" si="1497"/>
        <v>0</v>
      </c>
      <c r="AB2850" s="26">
        <f t="shared" si="1516"/>
        <v>6.7299999999999999E-2</v>
      </c>
      <c r="AC2850" s="27">
        <f t="shared" si="1496"/>
        <v>14</v>
      </c>
      <c r="AD2850" s="27">
        <v>252</v>
      </c>
      <c r="AE2850" s="10">
        <f t="shared" si="1525"/>
        <v>1.0036250040000001</v>
      </c>
      <c r="AF2850" s="2">
        <f t="shared" si="1498"/>
        <v>527.12004892000004</v>
      </c>
      <c r="AG2850" s="2">
        <f t="shared" si="1510"/>
        <v>541.63890881999998</v>
      </c>
      <c r="AH2850" s="3" t="str">
        <f t="shared" si="1511"/>
        <v>-</v>
      </c>
      <c r="AI2850" s="4" t="str">
        <f t="shared" ref="AI2850:AI2913" si="1526">AI2849</f>
        <v>A+J=</v>
      </c>
      <c r="AJ2850" s="11">
        <f t="shared" si="1517"/>
        <v>43649</v>
      </c>
      <c r="AK2850" s="11"/>
      <c r="AL2850" s="4"/>
      <c r="AM2850" s="1"/>
      <c r="AN2850" s="11"/>
      <c r="AO2850" s="1"/>
      <c r="AP2850" s="1"/>
      <c r="AQ2850" s="1"/>
      <c r="AR2850" s="1"/>
      <c r="AS2850" s="6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</row>
    <row r="2851" spans="1:55" x14ac:dyDescent="0.2">
      <c r="A2851" s="144">
        <f t="shared" si="1512"/>
        <v>43640</v>
      </c>
      <c r="B2851" s="2">
        <f t="shared" si="1499"/>
        <v>149959.10405562946</v>
      </c>
      <c r="C2851" s="2">
        <f t="shared" si="1513"/>
        <v>95967.25738332</v>
      </c>
      <c r="D2851" s="68">
        <f>SUM(Y2851:Y$2921)</f>
        <v>9961.0460571000003</v>
      </c>
      <c r="E2851" s="68">
        <f t="shared" si="1500"/>
        <v>86006.21132622</v>
      </c>
      <c r="F2851" s="72">
        <f t="shared" si="1521"/>
        <v>5206.9799999999996</v>
      </c>
      <c r="G2851" s="3">
        <f>IF(N2851=1,VLOOKUP(A2850,[1]Plan1!$BG$69:$BI$188,3),G2850)</f>
        <v>5213.75</v>
      </c>
      <c r="H2851" s="11">
        <f t="shared" si="1522"/>
        <v>43559</v>
      </c>
      <c r="I2851" s="11">
        <f t="shared" si="1523"/>
        <v>43589</v>
      </c>
      <c r="J2851" s="26">
        <f t="shared" si="1501"/>
        <v>1.3001778382095708E-3</v>
      </c>
      <c r="K2851" s="11">
        <f t="shared" si="1514"/>
        <v>43647</v>
      </c>
      <c r="L2851" s="11">
        <f t="shared" si="1502"/>
        <v>43647</v>
      </c>
      <c r="M2851" s="1">
        <f t="shared" si="1515"/>
        <v>19</v>
      </c>
      <c r="N2851" s="1">
        <f t="shared" si="1518"/>
        <v>14</v>
      </c>
      <c r="O2851" s="2">
        <f t="shared" si="1503"/>
        <v>1.00095786</v>
      </c>
      <c r="P2851" s="10">
        <f t="shared" si="1495"/>
        <v>1.0056996899999999</v>
      </c>
      <c r="Q2851" s="10">
        <f t="shared" si="1524"/>
        <v>1.5603020746634704</v>
      </c>
      <c r="R2851" s="2">
        <f t="shared" si="1494"/>
        <v>1.56179662</v>
      </c>
      <c r="S2851" s="2">
        <f t="shared" si="1519"/>
        <v>1.5152279099999999</v>
      </c>
      <c r="T2851" s="2">
        <f t="shared" si="1504"/>
        <v>145412.26683335999</v>
      </c>
      <c r="U2851" s="2">
        <f t="shared" si="1505"/>
        <v>5132.2089414133725</v>
      </c>
      <c r="V2851" s="2">
        <f t="shared" si="1506"/>
        <v>48317.998822076108</v>
      </c>
      <c r="W2851" s="2">
        <f t="shared" si="1507"/>
        <v>149417.46514680947</v>
      </c>
      <c r="X2851" s="27">
        <f t="shared" si="1508"/>
        <v>0</v>
      </c>
      <c r="Y2851" s="2">
        <f t="shared" si="1520"/>
        <v>0</v>
      </c>
      <c r="Z2851" s="67">
        <f t="shared" si="1509"/>
        <v>0</v>
      </c>
      <c r="AA2851" s="2">
        <f t="shared" si="1497"/>
        <v>0</v>
      </c>
      <c r="AB2851" s="26">
        <f t="shared" si="1516"/>
        <v>6.7299999999999999E-2</v>
      </c>
      <c r="AC2851" s="27">
        <f t="shared" si="1496"/>
        <v>14</v>
      </c>
      <c r="AD2851" s="27">
        <v>252</v>
      </c>
      <c r="AE2851" s="10">
        <f t="shared" si="1525"/>
        <v>1.0036250040000001</v>
      </c>
      <c r="AF2851" s="2">
        <f t="shared" si="1498"/>
        <v>527.12004892000004</v>
      </c>
      <c r="AG2851" s="2">
        <f t="shared" si="1510"/>
        <v>541.63890881999998</v>
      </c>
      <c r="AH2851" s="3" t="str">
        <f t="shared" si="1511"/>
        <v>-</v>
      </c>
      <c r="AI2851" s="4" t="str">
        <f t="shared" si="1526"/>
        <v>A+J=</v>
      </c>
      <c r="AJ2851" s="11">
        <f t="shared" si="1517"/>
        <v>43649</v>
      </c>
      <c r="AK2851" s="11"/>
      <c r="AL2851" s="4"/>
      <c r="AM2851" s="1"/>
      <c r="AN2851" s="11"/>
      <c r="AO2851" s="1"/>
      <c r="AP2851" s="1"/>
      <c r="AQ2851" s="1"/>
      <c r="AR2851" s="1"/>
      <c r="AS2851" s="6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</row>
    <row r="2852" spans="1:55" x14ac:dyDescent="0.2">
      <c r="A2852" s="144">
        <f t="shared" si="1512"/>
        <v>43641</v>
      </c>
      <c r="B2852" s="2">
        <f t="shared" si="1499"/>
        <v>150007.08872173913</v>
      </c>
      <c r="C2852" s="2">
        <f t="shared" si="1513"/>
        <v>95967.25738332</v>
      </c>
      <c r="D2852" s="68">
        <f>SUM(Y2852:Y$2921)</f>
        <v>9961.0460571000003</v>
      </c>
      <c r="E2852" s="68">
        <f t="shared" si="1500"/>
        <v>86006.21132622</v>
      </c>
      <c r="F2852" s="72">
        <f t="shared" si="1521"/>
        <v>5206.9799999999996</v>
      </c>
      <c r="G2852" s="3">
        <f>IF(N2852=1,VLOOKUP(A2851,[1]Plan1!$BG$69:$BI$188,3),G2851)</f>
        <v>5213.75</v>
      </c>
      <c r="H2852" s="11">
        <f t="shared" si="1522"/>
        <v>43559</v>
      </c>
      <c r="I2852" s="11">
        <f t="shared" si="1523"/>
        <v>43589</v>
      </c>
      <c r="J2852" s="26">
        <f t="shared" si="1501"/>
        <v>1.3001778382095708E-3</v>
      </c>
      <c r="K2852" s="11">
        <f t="shared" si="1514"/>
        <v>43647</v>
      </c>
      <c r="L2852" s="11">
        <f t="shared" si="1502"/>
        <v>43647</v>
      </c>
      <c r="M2852" s="1">
        <f t="shared" si="1515"/>
        <v>19</v>
      </c>
      <c r="N2852" s="1">
        <f t="shared" si="1518"/>
        <v>15</v>
      </c>
      <c r="O2852" s="2">
        <f t="shared" si="1503"/>
        <v>1.0010263100000001</v>
      </c>
      <c r="P2852" s="10">
        <f t="shared" si="1495"/>
        <v>1.0056996899999999</v>
      </c>
      <c r="Q2852" s="10">
        <f t="shared" si="1524"/>
        <v>1.5603020746634704</v>
      </c>
      <c r="R2852" s="2">
        <f t="shared" si="1494"/>
        <v>1.5619034199999999</v>
      </c>
      <c r="S2852" s="2">
        <f t="shared" si="1519"/>
        <v>1.5152279099999999</v>
      </c>
      <c r="T2852" s="2">
        <f t="shared" si="1504"/>
        <v>145412.26683335999</v>
      </c>
      <c r="U2852" s="2">
        <f t="shared" si="1505"/>
        <v>5132.2089414133725</v>
      </c>
      <c r="V2852" s="2">
        <f t="shared" si="1506"/>
        <v>48327.18428544575</v>
      </c>
      <c r="W2852" s="2">
        <f t="shared" si="1507"/>
        <v>149426.65061017912</v>
      </c>
      <c r="X2852" s="27">
        <f t="shared" si="1508"/>
        <v>0</v>
      </c>
      <c r="Y2852" s="2">
        <f t="shared" si="1520"/>
        <v>0</v>
      </c>
      <c r="Z2852" s="67">
        <f t="shared" si="1509"/>
        <v>0</v>
      </c>
      <c r="AA2852" s="2">
        <f t="shared" si="1497"/>
        <v>0</v>
      </c>
      <c r="AB2852" s="26">
        <f t="shared" si="1516"/>
        <v>6.7299999999999999E-2</v>
      </c>
      <c r="AC2852" s="27">
        <f t="shared" si="1496"/>
        <v>15</v>
      </c>
      <c r="AD2852" s="27">
        <v>252</v>
      </c>
      <c r="AE2852" s="10">
        <f t="shared" si="1525"/>
        <v>1.003884435</v>
      </c>
      <c r="AF2852" s="2">
        <f t="shared" si="1498"/>
        <v>564.84449871000004</v>
      </c>
      <c r="AG2852" s="2">
        <f t="shared" si="1510"/>
        <v>580.43811156000004</v>
      </c>
      <c r="AH2852" s="3" t="str">
        <f t="shared" si="1511"/>
        <v>-</v>
      </c>
      <c r="AI2852" s="4" t="str">
        <f t="shared" si="1526"/>
        <v>A+J=</v>
      </c>
      <c r="AJ2852" s="11">
        <f t="shared" si="1517"/>
        <v>43649</v>
      </c>
      <c r="AK2852" s="11"/>
      <c r="AL2852" s="4"/>
      <c r="AM2852" s="1"/>
      <c r="AN2852" s="11"/>
      <c r="AO2852" s="1"/>
      <c r="AP2852" s="1"/>
      <c r="AQ2852" s="1"/>
      <c r="AR2852" s="1"/>
      <c r="AS2852" s="6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</row>
    <row r="2853" spans="1:55" x14ac:dyDescent="0.2">
      <c r="A2853" s="144">
        <f t="shared" si="1512"/>
        <v>43642</v>
      </c>
      <c r="B2853" s="2">
        <f t="shared" si="1499"/>
        <v>150055.09004272299</v>
      </c>
      <c r="C2853" s="2">
        <f t="shared" si="1513"/>
        <v>95967.25738332</v>
      </c>
      <c r="D2853" s="68">
        <f>SUM(Y2853:Y$2921)</f>
        <v>9961.0460571000003</v>
      </c>
      <c r="E2853" s="68">
        <f t="shared" si="1500"/>
        <v>86006.21132622</v>
      </c>
      <c r="F2853" s="72">
        <f t="shared" si="1521"/>
        <v>5206.9799999999996</v>
      </c>
      <c r="G2853" s="3">
        <f>IF(N2853=1,VLOOKUP(A2852,[1]Plan1!$BG$69:$BI$188,3),G2852)</f>
        <v>5213.75</v>
      </c>
      <c r="H2853" s="11">
        <f t="shared" si="1522"/>
        <v>43559</v>
      </c>
      <c r="I2853" s="11">
        <f t="shared" si="1523"/>
        <v>43589</v>
      </c>
      <c r="J2853" s="26">
        <f t="shared" si="1501"/>
        <v>1.3001778382095708E-3</v>
      </c>
      <c r="K2853" s="11">
        <f t="shared" si="1514"/>
        <v>43647</v>
      </c>
      <c r="L2853" s="11">
        <f t="shared" si="1502"/>
        <v>43647</v>
      </c>
      <c r="M2853" s="1">
        <f t="shared" si="1515"/>
        <v>19</v>
      </c>
      <c r="N2853" s="1">
        <f t="shared" si="1518"/>
        <v>16</v>
      </c>
      <c r="O2853" s="2">
        <f t="shared" si="1503"/>
        <v>1.0010947699999999</v>
      </c>
      <c r="P2853" s="10">
        <f t="shared" si="1495"/>
        <v>1.0056996899999999</v>
      </c>
      <c r="Q2853" s="10">
        <f t="shared" si="1524"/>
        <v>1.5603020746634704</v>
      </c>
      <c r="R2853" s="2">
        <f t="shared" si="1494"/>
        <v>1.56201024</v>
      </c>
      <c r="S2853" s="2">
        <f t="shared" si="1519"/>
        <v>1.5152279099999999</v>
      </c>
      <c r="T2853" s="2">
        <f t="shared" si="1504"/>
        <v>145412.26683335999</v>
      </c>
      <c r="U2853" s="2">
        <f t="shared" si="1505"/>
        <v>5132.2089414133725</v>
      </c>
      <c r="V2853" s="2">
        <f t="shared" si="1506"/>
        <v>48336.371468939622</v>
      </c>
      <c r="W2853" s="2">
        <f t="shared" si="1507"/>
        <v>149435.83779367298</v>
      </c>
      <c r="X2853" s="27">
        <f t="shared" si="1508"/>
        <v>0</v>
      </c>
      <c r="Y2853" s="2">
        <f t="shared" si="1520"/>
        <v>0</v>
      </c>
      <c r="Z2853" s="67">
        <f t="shared" si="1509"/>
        <v>0</v>
      </c>
      <c r="AA2853" s="2">
        <f t="shared" si="1497"/>
        <v>0</v>
      </c>
      <c r="AB2853" s="26">
        <f t="shared" si="1516"/>
        <v>6.7299999999999999E-2</v>
      </c>
      <c r="AC2853" s="27">
        <f t="shared" si="1496"/>
        <v>16</v>
      </c>
      <c r="AD2853" s="27">
        <v>252</v>
      </c>
      <c r="AE2853" s="10">
        <f t="shared" si="1525"/>
        <v>1.004143934</v>
      </c>
      <c r="AF2853" s="2">
        <f t="shared" si="1498"/>
        <v>602.57883654</v>
      </c>
      <c r="AG2853" s="2">
        <f t="shared" si="1510"/>
        <v>619.25224905000005</v>
      </c>
      <c r="AH2853" s="3" t="str">
        <f t="shared" si="1511"/>
        <v>-</v>
      </c>
      <c r="AI2853" s="4" t="str">
        <f t="shared" si="1526"/>
        <v>A+J=</v>
      </c>
      <c r="AJ2853" s="11">
        <f t="shared" si="1517"/>
        <v>43649</v>
      </c>
      <c r="AK2853" s="11"/>
      <c r="AL2853" s="4"/>
      <c r="AM2853" s="1"/>
      <c r="AN2853" s="11"/>
      <c r="AO2853" s="1"/>
      <c r="AP2853" s="1"/>
      <c r="AQ2853" s="1"/>
      <c r="AR2853" s="1"/>
      <c r="AS2853" s="6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</row>
    <row r="2854" spans="1:55" x14ac:dyDescent="0.2">
      <c r="A2854" s="144">
        <f t="shared" si="1512"/>
        <v>43643</v>
      </c>
      <c r="B2854" s="2">
        <f t="shared" si="1499"/>
        <v>150103.10599520683</v>
      </c>
      <c r="C2854" s="2">
        <f t="shared" si="1513"/>
        <v>95967.25738332</v>
      </c>
      <c r="D2854" s="68">
        <f>SUM(Y2854:Y$2921)</f>
        <v>9961.0460571000003</v>
      </c>
      <c r="E2854" s="68">
        <f t="shared" si="1500"/>
        <v>86006.21132622</v>
      </c>
      <c r="F2854" s="72">
        <f t="shared" si="1521"/>
        <v>5206.9799999999996</v>
      </c>
      <c r="G2854" s="3">
        <f>IF(N2854=1,VLOOKUP(A2853,[1]Plan1!$BG$69:$BI$188,3),G2853)</f>
        <v>5213.75</v>
      </c>
      <c r="H2854" s="11">
        <f t="shared" si="1522"/>
        <v>43559</v>
      </c>
      <c r="I2854" s="11">
        <f t="shared" si="1523"/>
        <v>43589</v>
      </c>
      <c r="J2854" s="26">
        <f t="shared" si="1501"/>
        <v>1.3001778382095708E-3</v>
      </c>
      <c r="K2854" s="11">
        <f t="shared" si="1514"/>
        <v>43647</v>
      </c>
      <c r="L2854" s="11">
        <f t="shared" si="1502"/>
        <v>43647</v>
      </c>
      <c r="M2854" s="1">
        <f t="shared" si="1515"/>
        <v>19</v>
      </c>
      <c r="N2854" s="1">
        <f t="shared" si="1518"/>
        <v>17</v>
      </c>
      <c r="O2854" s="2">
        <f t="shared" si="1503"/>
        <v>1.00116323</v>
      </c>
      <c r="P2854" s="10">
        <f t="shared" si="1495"/>
        <v>1.0056996899999999</v>
      </c>
      <c r="Q2854" s="10">
        <f t="shared" si="1524"/>
        <v>1.5603020746634704</v>
      </c>
      <c r="R2854" s="2">
        <f t="shared" si="1494"/>
        <v>1.5621170600000001</v>
      </c>
      <c r="S2854" s="2">
        <f t="shared" si="1519"/>
        <v>1.5152279099999999</v>
      </c>
      <c r="T2854" s="2">
        <f t="shared" si="1504"/>
        <v>145412.26683335999</v>
      </c>
      <c r="U2854" s="2">
        <f t="shared" si="1505"/>
        <v>5132.2089414133725</v>
      </c>
      <c r="V2854" s="2">
        <f t="shared" si="1506"/>
        <v>48345.558652433494</v>
      </c>
      <c r="W2854" s="2">
        <f t="shared" si="1507"/>
        <v>149445.02497716685</v>
      </c>
      <c r="X2854" s="27">
        <f t="shared" si="1508"/>
        <v>0</v>
      </c>
      <c r="Y2854" s="2">
        <f t="shared" si="1520"/>
        <v>0</v>
      </c>
      <c r="Z2854" s="67">
        <f t="shared" si="1509"/>
        <v>0</v>
      </c>
      <c r="AA2854" s="2">
        <f t="shared" si="1497"/>
        <v>0</v>
      </c>
      <c r="AB2854" s="26">
        <f t="shared" si="1516"/>
        <v>6.7299999999999999E-2</v>
      </c>
      <c r="AC2854" s="27">
        <f t="shared" si="1496"/>
        <v>17</v>
      </c>
      <c r="AD2854" s="27">
        <v>252</v>
      </c>
      <c r="AE2854" s="10">
        <f t="shared" si="1525"/>
        <v>1.0044034989999999</v>
      </c>
      <c r="AF2854" s="2">
        <f t="shared" si="1498"/>
        <v>640.32277157999999</v>
      </c>
      <c r="AG2854" s="2">
        <f t="shared" si="1510"/>
        <v>658.08101804</v>
      </c>
      <c r="AH2854" s="3" t="str">
        <f t="shared" si="1511"/>
        <v>-</v>
      </c>
      <c r="AI2854" s="4" t="str">
        <f t="shared" si="1526"/>
        <v>A+J=</v>
      </c>
      <c r="AJ2854" s="11">
        <f t="shared" si="1517"/>
        <v>43649</v>
      </c>
      <c r="AK2854" s="11"/>
      <c r="AL2854" s="4"/>
      <c r="AM2854" s="1"/>
      <c r="AN2854" s="11"/>
      <c r="AO2854" s="1"/>
      <c r="AP2854" s="1"/>
      <c r="AQ2854" s="1"/>
      <c r="AR2854" s="1"/>
      <c r="AS2854" s="6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</row>
    <row r="2855" spans="1:55" x14ac:dyDescent="0.2">
      <c r="A2855" s="144">
        <f t="shared" si="1512"/>
        <v>43644</v>
      </c>
      <c r="B2855" s="2">
        <f t="shared" si="1499"/>
        <v>150151.13759453286</v>
      </c>
      <c r="C2855" s="2">
        <f t="shared" si="1513"/>
        <v>95967.25738332</v>
      </c>
      <c r="D2855" s="68">
        <f>SUM(Y2855:Y$2921)</f>
        <v>9961.0460571000003</v>
      </c>
      <c r="E2855" s="68">
        <f t="shared" si="1500"/>
        <v>86006.21132622</v>
      </c>
      <c r="F2855" s="72">
        <f t="shared" si="1521"/>
        <v>5206.9799999999996</v>
      </c>
      <c r="G2855" s="3">
        <f>IF(N2855=1,VLOOKUP(A2854,[1]Plan1!$BG$69:$BI$188,3),G2854)</f>
        <v>5213.75</v>
      </c>
      <c r="H2855" s="11">
        <f t="shared" si="1522"/>
        <v>43559</v>
      </c>
      <c r="I2855" s="11">
        <f t="shared" si="1523"/>
        <v>43589</v>
      </c>
      <c r="J2855" s="26">
        <f t="shared" si="1501"/>
        <v>1.3001778382095708E-3</v>
      </c>
      <c r="K2855" s="11">
        <f t="shared" si="1514"/>
        <v>43647</v>
      </c>
      <c r="L2855" s="11">
        <f t="shared" si="1502"/>
        <v>43647</v>
      </c>
      <c r="M2855" s="1">
        <f t="shared" si="1515"/>
        <v>19</v>
      </c>
      <c r="N2855" s="1">
        <f t="shared" si="1518"/>
        <v>18</v>
      </c>
      <c r="O2855" s="2">
        <f t="shared" si="1503"/>
        <v>1.0012316999999999</v>
      </c>
      <c r="P2855" s="10">
        <f t="shared" si="1495"/>
        <v>1.0056996899999999</v>
      </c>
      <c r="Q2855" s="10">
        <f t="shared" si="1524"/>
        <v>1.5603020746634704</v>
      </c>
      <c r="R2855" s="2">
        <f t="shared" si="1494"/>
        <v>1.5622238900000001</v>
      </c>
      <c r="S2855" s="2">
        <f t="shared" si="1519"/>
        <v>1.5152279099999999</v>
      </c>
      <c r="T2855" s="2">
        <f t="shared" si="1504"/>
        <v>145412.26683335999</v>
      </c>
      <c r="U2855" s="2">
        <f t="shared" si="1505"/>
        <v>5132.2089414133725</v>
      </c>
      <c r="V2855" s="2">
        <f t="shared" si="1506"/>
        <v>48354.746695989474</v>
      </c>
      <c r="W2855" s="2">
        <f t="shared" si="1507"/>
        <v>149454.21302072285</v>
      </c>
      <c r="X2855" s="27">
        <f t="shared" si="1508"/>
        <v>0</v>
      </c>
      <c r="Y2855" s="2">
        <f t="shared" si="1520"/>
        <v>0</v>
      </c>
      <c r="Z2855" s="67">
        <f t="shared" si="1509"/>
        <v>0</v>
      </c>
      <c r="AA2855" s="2">
        <f t="shared" si="1497"/>
        <v>0</v>
      </c>
      <c r="AB2855" s="26">
        <f t="shared" si="1516"/>
        <v>6.7299999999999999E-2</v>
      </c>
      <c r="AC2855" s="27">
        <f t="shared" si="1496"/>
        <v>18</v>
      </c>
      <c r="AD2855" s="27">
        <v>252</v>
      </c>
      <c r="AE2855" s="10">
        <f t="shared" si="1525"/>
        <v>1.004663131</v>
      </c>
      <c r="AF2855" s="2">
        <f t="shared" si="1498"/>
        <v>678.07644925</v>
      </c>
      <c r="AG2855" s="2">
        <f t="shared" si="1510"/>
        <v>696.92457380999997</v>
      </c>
      <c r="AH2855" s="3" t="str">
        <f t="shared" si="1511"/>
        <v>-</v>
      </c>
      <c r="AI2855" s="4" t="str">
        <f t="shared" si="1526"/>
        <v>A+J=</v>
      </c>
      <c r="AJ2855" s="11">
        <f t="shared" si="1517"/>
        <v>43649</v>
      </c>
      <c r="AK2855" s="11"/>
      <c r="AL2855" s="4"/>
      <c r="AM2855" s="1"/>
      <c r="AN2855" s="11"/>
      <c r="AO2855" s="1"/>
      <c r="AP2855" s="1"/>
      <c r="AQ2855" s="1"/>
      <c r="AR2855" s="1"/>
      <c r="AS2855" s="6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</row>
    <row r="2856" spans="1:55" x14ac:dyDescent="0.2">
      <c r="A2856" s="144">
        <f t="shared" si="1512"/>
        <v>43645</v>
      </c>
      <c r="B2856" s="2">
        <f t="shared" si="1499"/>
        <v>150199.18499269092</v>
      </c>
      <c r="C2856" s="2">
        <f t="shared" si="1513"/>
        <v>95967.25738332</v>
      </c>
      <c r="D2856" s="68">
        <f>SUM(Y2856:Y$2921)</f>
        <v>9961.0460571000003</v>
      </c>
      <c r="E2856" s="68">
        <f t="shared" si="1500"/>
        <v>86006.21132622</v>
      </c>
      <c r="F2856" s="72">
        <f t="shared" si="1521"/>
        <v>5206.9799999999996</v>
      </c>
      <c r="G2856" s="3">
        <f>IF(N2856=1,VLOOKUP(A2855,[1]Plan1!$BG$69:$BI$188,3),G2855)</f>
        <v>5213.75</v>
      </c>
      <c r="H2856" s="11">
        <f t="shared" si="1522"/>
        <v>43559</v>
      </c>
      <c r="I2856" s="11">
        <f t="shared" si="1523"/>
        <v>43589</v>
      </c>
      <c r="J2856" s="26">
        <f t="shared" si="1501"/>
        <v>1.3001778382095708E-3</v>
      </c>
      <c r="K2856" s="11">
        <f t="shared" si="1514"/>
        <v>43647</v>
      </c>
      <c r="L2856" s="11">
        <f t="shared" si="1502"/>
        <v>43647</v>
      </c>
      <c r="M2856" s="1">
        <f t="shared" si="1515"/>
        <v>19</v>
      </c>
      <c r="N2856" s="1">
        <f t="shared" si="1518"/>
        <v>19</v>
      </c>
      <c r="O2856" s="2">
        <f t="shared" si="1503"/>
        <v>1.0013001699999999</v>
      </c>
      <c r="P2856" s="10">
        <f t="shared" si="1495"/>
        <v>1.0056996899999999</v>
      </c>
      <c r="Q2856" s="10">
        <f t="shared" si="1524"/>
        <v>1.5603020746634704</v>
      </c>
      <c r="R2856" s="2">
        <f t="shared" si="1494"/>
        <v>1.56233073</v>
      </c>
      <c r="S2856" s="2">
        <f t="shared" si="1519"/>
        <v>1.5152279099999999</v>
      </c>
      <c r="T2856" s="2">
        <f t="shared" si="1504"/>
        <v>145412.26683335999</v>
      </c>
      <c r="U2856" s="2">
        <f t="shared" si="1505"/>
        <v>5132.2089414133725</v>
      </c>
      <c r="V2856" s="2">
        <f t="shared" si="1506"/>
        <v>48363.935599607561</v>
      </c>
      <c r="W2856" s="2">
        <f t="shared" si="1507"/>
        <v>149463.40192434093</v>
      </c>
      <c r="X2856" s="27">
        <f t="shared" si="1508"/>
        <v>0</v>
      </c>
      <c r="Y2856" s="2">
        <f t="shared" si="1520"/>
        <v>0</v>
      </c>
      <c r="Z2856" s="67">
        <f t="shared" si="1509"/>
        <v>0</v>
      </c>
      <c r="AA2856" s="2">
        <f t="shared" si="1497"/>
        <v>0</v>
      </c>
      <c r="AB2856" s="26">
        <f t="shared" si="1516"/>
        <v>6.7299999999999999E-2</v>
      </c>
      <c r="AC2856" s="27">
        <f t="shared" si="1496"/>
        <v>19</v>
      </c>
      <c r="AD2856" s="27">
        <v>252</v>
      </c>
      <c r="AE2856" s="10">
        <f t="shared" si="1525"/>
        <v>1.004922831</v>
      </c>
      <c r="AF2856" s="2">
        <f t="shared" si="1498"/>
        <v>715.84001493999995</v>
      </c>
      <c r="AG2856" s="2">
        <f t="shared" si="1510"/>
        <v>735.78306835000001</v>
      </c>
      <c r="AH2856" s="3" t="str">
        <f t="shared" si="1511"/>
        <v>-</v>
      </c>
      <c r="AI2856" s="4" t="str">
        <f t="shared" si="1526"/>
        <v>A+J=</v>
      </c>
      <c r="AJ2856" s="11">
        <f t="shared" si="1517"/>
        <v>43649</v>
      </c>
      <c r="AK2856" s="11"/>
      <c r="AL2856" s="4"/>
      <c r="AM2856" s="1"/>
      <c r="AN2856" s="11"/>
      <c r="AO2856" s="1"/>
      <c r="AP2856" s="1"/>
      <c r="AQ2856" s="1"/>
      <c r="AR2856" s="1"/>
      <c r="AS2856" s="6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</row>
    <row r="2857" spans="1:55" x14ac:dyDescent="0.2">
      <c r="A2857" s="144">
        <f t="shared" si="1512"/>
        <v>43646</v>
      </c>
      <c r="B2857" s="2">
        <f t="shared" si="1499"/>
        <v>150199.18499269092</v>
      </c>
      <c r="C2857" s="2">
        <f t="shared" si="1513"/>
        <v>95967.25738332</v>
      </c>
      <c r="D2857" s="68">
        <f>SUM(Y2857:Y$2921)</f>
        <v>9961.0460571000003</v>
      </c>
      <c r="E2857" s="68">
        <f t="shared" si="1500"/>
        <v>86006.21132622</v>
      </c>
      <c r="F2857" s="72">
        <f t="shared" si="1521"/>
        <v>5206.9799999999996</v>
      </c>
      <c r="G2857" s="3">
        <f>IF(N2857=1,VLOOKUP(A2856,[1]Plan1!$BG$69:$BI$188,3),G2856)</f>
        <v>5213.75</v>
      </c>
      <c r="H2857" s="11">
        <f t="shared" si="1522"/>
        <v>43559</v>
      </c>
      <c r="I2857" s="11">
        <f t="shared" si="1523"/>
        <v>43589</v>
      </c>
      <c r="J2857" s="26">
        <f t="shared" si="1501"/>
        <v>1.3001778382095708E-3</v>
      </c>
      <c r="K2857" s="11">
        <f t="shared" si="1514"/>
        <v>43647</v>
      </c>
      <c r="L2857" s="11">
        <f t="shared" si="1502"/>
        <v>43647</v>
      </c>
      <c r="M2857" s="1">
        <f t="shared" si="1515"/>
        <v>19</v>
      </c>
      <c r="N2857" s="1">
        <f t="shared" si="1518"/>
        <v>19</v>
      </c>
      <c r="O2857" s="2">
        <f t="shared" si="1503"/>
        <v>1.0013001699999999</v>
      </c>
      <c r="P2857" s="10">
        <f t="shared" si="1495"/>
        <v>1.0056996899999999</v>
      </c>
      <c r="Q2857" s="10">
        <f t="shared" si="1524"/>
        <v>1.5603020746634704</v>
      </c>
      <c r="R2857" s="2">
        <f t="shared" ref="R2857:R2920" si="1527">TRUNC(TRUNC((O2857*Q2857),15),8)</f>
        <v>1.56233073</v>
      </c>
      <c r="S2857" s="2">
        <f t="shared" si="1519"/>
        <v>1.5152279099999999</v>
      </c>
      <c r="T2857" s="2">
        <f t="shared" si="1504"/>
        <v>145412.26683335999</v>
      </c>
      <c r="U2857" s="2">
        <f t="shared" si="1505"/>
        <v>5132.2089414133725</v>
      </c>
      <c r="V2857" s="2">
        <f t="shared" si="1506"/>
        <v>48363.935599607561</v>
      </c>
      <c r="W2857" s="2">
        <f t="shared" si="1507"/>
        <v>149463.40192434093</v>
      </c>
      <c r="X2857" s="27">
        <f t="shared" si="1508"/>
        <v>0</v>
      </c>
      <c r="Y2857" s="2">
        <f t="shared" si="1520"/>
        <v>0</v>
      </c>
      <c r="Z2857" s="67">
        <f t="shared" si="1509"/>
        <v>0</v>
      </c>
      <c r="AA2857" s="2">
        <f t="shared" si="1497"/>
        <v>0</v>
      </c>
      <c r="AB2857" s="26">
        <f t="shared" si="1516"/>
        <v>6.7299999999999999E-2</v>
      </c>
      <c r="AC2857" s="27">
        <f t="shared" si="1496"/>
        <v>19</v>
      </c>
      <c r="AD2857" s="27">
        <v>252</v>
      </c>
      <c r="AE2857" s="10">
        <f t="shared" si="1525"/>
        <v>1.004922831</v>
      </c>
      <c r="AF2857" s="2">
        <f t="shared" si="1498"/>
        <v>715.84001493999995</v>
      </c>
      <c r="AG2857" s="2">
        <f t="shared" si="1510"/>
        <v>735.78306835000001</v>
      </c>
      <c r="AH2857" s="3" t="str">
        <f t="shared" si="1511"/>
        <v>-</v>
      </c>
      <c r="AI2857" s="4" t="str">
        <f t="shared" si="1526"/>
        <v>A+J=</v>
      </c>
      <c r="AJ2857" s="11">
        <f t="shared" si="1517"/>
        <v>43649</v>
      </c>
      <c r="AK2857" s="11"/>
      <c r="AL2857" s="4"/>
      <c r="AM2857" s="1"/>
      <c r="AN2857" s="11"/>
      <c r="AO2857" s="1"/>
      <c r="AP2857" s="1"/>
      <c r="AQ2857" s="1"/>
      <c r="AR2857" s="1"/>
      <c r="AS2857" s="6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</row>
    <row r="2858" spans="1:55" x14ac:dyDescent="0.2">
      <c r="A2858" s="144">
        <f t="shared" si="1512"/>
        <v>43647</v>
      </c>
      <c r="B2858" s="2">
        <f t="shared" si="1499"/>
        <v>150199.18499269092</v>
      </c>
      <c r="C2858" s="2">
        <f t="shared" si="1513"/>
        <v>95967.25738332</v>
      </c>
      <c r="D2858" s="68">
        <f>SUM(Y2858:Y$2921)</f>
        <v>9961.0460571000003</v>
      </c>
      <c r="E2858" s="68">
        <f t="shared" si="1500"/>
        <v>86006.21132622</v>
      </c>
      <c r="F2858" s="72">
        <f t="shared" si="1521"/>
        <v>5206.9799999999996</v>
      </c>
      <c r="G2858" s="3">
        <f>IF(N2858=1,VLOOKUP(A2857,[1]Plan1!$BG$69:$BI$188,3),G2857)</f>
        <v>5213.75</v>
      </c>
      <c r="H2858" s="11">
        <f t="shared" si="1522"/>
        <v>43559</v>
      </c>
      <c r="I2858" s="11">
        <f t="shared" si="1523"/>
        <v>43589</v>
      </c>
      <c r="J2858" s="26">
        <f t="shared" si="1501"/>
        <v>1.3001778382095708E-3</v>
      </c>
      <c r="K2858" s="11">
        <f t="shared" si="1514"/>
        <v>43678</v>
      </c>
      <c r="L2858" s="11">
        <f t="shared" si="1502"/>
        <v>43647</v>
      </c>
      <c r="M2858" s="1">
        <f t="shared" si="1515"/>
        <v>19</v>
      </c>
      <c r="N2858" s="1">
        <f t="shared" si="1518"/>
        <v>19</v>
      </c>
      <c r="O2858" s="2">
        <f t="shared" si="1503"/>
        <v>1.0013001699999999</v>
      </c>
      <c r="P2858" s="10">
        <f t="shared" ref="P2858:P2921" si="1528">IF(L2858&gt;L2857,O2857,P2857)</f>
        <v>1.0056996899999999</v>
      </c>
      <c r="Q2858" s="10">
        <f t="shared" si="1524"/>
        <v>1.5603020746634704</v>
      </c>
      <c r="R2858" s="2">
        <f t="shared" si="1527"/>
        <v>1.56233073</v>
      </c>
      <c r="S2858" s="2">
        <f t="shared" si="1519"/>
        <v>1.5152279099999999</v>
      </c>
      <c r="T2858" s="2">
        <f t="shared" si="1504"/>
        <v>145412.26683335999</v>
      </c>
      <c r="U2858" s="2">
        <f t="shared" si="1505"/>
        <v>5132.2089414133725</v>
      </c>
      <c r="V2858" s="2">
        <f t="shared" si="1506"/>
        <v>48363.935599607561</v>
      </c>
      <c r="W2858" s="2">
        <f t="shared" si="1507"/>
        <v>149463.40192434093</v>
      </c>
      <c r="X2858" s="27">
        <f t="shared" si="1508"/>
        <v>93</v>
      </c>
      <c r="Y2858" s="2">
        <f t="shared" si="1520"/>
        <v>3359.2408332300001</v>
      </c>
      <c r="Z2858" s="67">
        <f t="shared" si="1509"/>
        <v>3.5004030800000002E-2</v>
      </c>
      <c r="AA2858" s="2">
        <f t="shared" si="1497"/>
        <v>5090.01546693</v>
      </c>
      <c r="AB2858" s="26">
        <f t="shared" si="1516"/>
        <v>6.7299999999999999E-2</v>
      </c>
      <c r="AC2858" s="27">
        <f t="shared" si="1496"/>
        <v>19</v>
      </c>
      <c r="AD2858" s="27">
        <v>252</v>
      </c>
      <c r="AE2858" s="10">
        <f t="shared" si="1525"/>
        <v>1.004922831</v>
      </c>
      <c r="AF2858" s="2">
        <f t="shared" si="1498"/>
        <v>715.84001493999995</v>
      </c>
      <c r="AG2858" s="2">
        <f t="shared" si="1510"/>
        <v>735.78306835000001</v>
      </c>
      <c r="AH2858" s="3">
        <f t="shared" si="1511"/>
        <v>5805.8554818699995</v>
      </c>
      <c r="AI2858" s="4" t="str">
        <f t="shared" si="1526"/>
        <v>A+J=</v>
      </c>
      <c r="AJ2858" s="11">
        <f t="shared" si="1517"/>
        <v>43649</v>
      </c>
      <c r="AK2858" s="11"/>
      <c r="AL2858" s="4"/>
      <c r="AM2858" s="1"/>
      <c r="AN2858" s="11"/>
      <c r="AO2858" s="1"/>
      <c r="AP2858" s="1"/>
      <c r="AQ2858" s="1"/>
      <c r="AR2858" s="1"/>
      <c r="AS2858" s="6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</row>
    <row r="2859" spans="1:55" x14ac:dyDescent="0.2">
      <c r="A2859" s="144">
        <f t="shared" si="1512"/>
        <v>43648</v>
      </c>
      <c r="B2859" s="2">
        <f t="shared" si="1499"/>
        <v>144411.28766384773</v>
      </c>
      <c r="C2859" s="2">
        <f t="shared" si="1513"/>
        <v>92608.016550090004</v>
      </c>
      <c r="D2859" s="68">
        <f>SUM(Y2859:Y$2921)</f>
        <v>6601.8052238700002</v>
      </c>
      <c r="E2859" s="68">
        <f t="shared" si="1500"/>
        <v>86006.21132622</v>
      </c>
      <c r="F2859" s="72">
        <f t="shared" si="1521"/>
        <v>5213.75</v>
      </c>
      <c r="G2859" s="3">
        <f>IF(N2859=1,VLOOKUP(A2858,[1]Plan1!$BG$69:$BI$188,3),G2858)</f>
        <v>5214.2700000000004</v>
      </c>
      <c r="H2859" s="11">
        <f t="shared" si="1522"/>
        <v>43587</v>
      </c>
      <c r="I2859" s="11">
        <f t="shared" si="1523"/>
        <v>43618</v>
      </c>
      <c r="J2859" s="26">
        <f t="shared" si="1501"/>
        <v>9.9736274274730974E-5</v>
      </c>
      <c r="K2859" s="11">
        <f t="shared" si="1514"/>
        <v>43678</v>
      </c>
      <c r="L2859" s="11">
        <f t="shared" si="1502"/>
        <v>43678</v>
      </c>
      <c r="M2859" s="1">
        <f t="shared" si="1515"/>
        <v>23</v>
      </c>
      <c r="N2859" s="1">
        <f t="shared" si="1518"/>
        <v>1</v>
      </c>
      <c r="O2859" s="2">
        <f t="shared" si="1503"/>
        <v>1.0000043300000001</v>
      </c>
      <c r="P2859" s="10">
        <f t="shared" si="1528"/>
        <v>1.0013001699999999</v>
      </c>
      <c r="Q2859" s="10">
        <f t="shared" si="1524"/>
        <v>1.5623307326118854</v>
      </c>
      <c r="R2859" s="2">
        <f t="shared" si="1527"/>
        <v>1.56233749</v>
      </c>
      <c r="S2859" s="2">
        <f t="shared" si="1519"/>
        <v>1.5152279099999999</v>
      </c>
      <c r="T2859" s="2">
        <f t="shared" si="1504"/>
        <v>140322.25136642999</v>
      </c>
      <c r="U2859" s="2">
        <f t="shared" si="1505"/>
        <v>3401.4343077216217</v>
      </c>
      <c r="V2859" s="2">
        <f t="shared" si="1506"/>
        <v>48364.517001596127</v>
      </c>
      <c r="W2859" s="2">
        <f t="shared" si="1507"/>
        <v>144373.96785940774</v>
      </c>
      <c r="X2859" s="27">
        <f t="shared" si="1508"/>
        <v>0</v>
      </c>
      <c r="Y2859" s="2">
        <f t="shared" si="1520"/>
        <v>0</v>
      </c>
      <c r="Z2859" s="67">
        <f t="shared" si="1509"/>
        <v>0</v>
      </c>
      <c r="AA2859" s="2">
        <f t="shared" si="1497"/>
        <v>0</v>
      </c>
      <c r="AB2859" s="26">
        <f t="shared" si="1516"/>
        <v>6.7299999999999999E-2</v>
      </c>
      <c r="AC2859" s="27">
        <f t="shared" si="1496"/>
        <v>1</v>
      </c>
      <c r="AD2859" s="27">
        <v>252</v>
      </c>
      <c r="AE2859" s="10">
        <f t="shared" si="1525"/>
        <v>1.0002584940000001</v>
      </c>
      <c r="AF2859" s="2">
        <f t="shared" si="1498"/>
        <v>36.272460039999999</v>
      </c>
      <c r="AG2859" s="2">
        <f t="shared" si="1510"/>
        <v>37.319804439999999</v>
      </c>
      <c r="AH2859" s="3" t="str">
        <f t="shared" si="1511"/>
        <v>-</v>
      </c>
      <c r="AI2859" s="4" t="str">
        <f t="shared" si="1526"/>
        <v>A+J=</v>
      </c>
      <c r="AJ2859" s="11">
        <f t="shared" si="1517"/>
        <v>43682</v>
      </c>
      <c r="AK2859" s="11"/>
      <c r="AL2859" s="4"/>
      <c r="AM2859" s="1"/>
      <c r="AN2859" s="11"/>
      <c r="AO2859" s="1"/>
      <c r="AP2859" s="1"/>
      <c r="AQ2859" s="1"/>
      <c r="AR2859" s="1"/>
      <c r="AS2859" s="6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</row>
    <row r="2860" spans="1:55" x14ac:dyDescent="0.2">
      <c r="A2860" s="144">
        <f t="shared" si="1512"/>
        <v>43649</v>
      </c>
      <c r="B2860" s="2">
        <f t="shared" si="1499"/>
        <v>144449.20056497055</v>
      </c>
      <c r="C2860" s="2">
        <f t="shared" si="1513"/>
        <v>92608.016550090004</v>
      </c>
      <c r="D2860" s="68">
        <f>SUM(Y2860:Y$2921)</f>
        <v>6601.8052238700002</v>
      </c>
      <c r="E2860" s="68">
        <f t="shared" si="1500"/>
        <v>86006.21132622</v>
      </c>
      <c r="F2860" s="72">
        <f t="shared" si="1521"/>
        <v>5213.75</v>
      </c>
      <c r="G2860" s="3">
        <f>IF(N2860=1,VLOOKUP(A2859,[1]Plan1!$BG$69:$BI$188,3),G2859)</f>
        <v>5214.2700000000004</v>
      </c>
      <c r="H2860" s="11">
        <f t="shared" si="1522"/>
        <v>43587</v>
      </c>
      <c r="I2860" s="11">
        <f t="shared" si="1523"/>
        <v>43618</v>
      </c>
      <c r="J2860" s="26">
        <f t="shared" si="1501"/>
        <v>9.9736274274730974E-5</v>
      </c>
      <c r="K2860" s="11">
        <f t="shared" si="1514"/>
        <v>43678</v>
      </c>
      <c r="L2860" s="11">
        <f t="shared" si="1502"/>
        <v>43678</v>
      </c>
      <c r="M2860" s="1">
        <f t="shared" si="1515"/>
        <v>23</v>
      </c>
      <c r="N2860" s="1">
        <f t="shared" si="1518"/>
        <v>2</v>
      </c>
      <c r="O2860" s="2">
        <f t="shared" si="1503"/>
        <v>1.0000086699999999</v>
      </c>
      <c r="P2860" s="10">
        <f t="shared" si="1528"/>
        <v>1.0013001699999999</v>
      </c>
      <c r="Q2860" s="10">
        <f t="shared" si="1524"/>
        <v>1.5623307326118854</v>
      </c>
      <c r="R2860" s="2">
        <f t="shared" si="1527"/>
        <v>1.5623442700000001</v>
      </c>
      <c r="S2860" s="2">
        <f t="shared" si="1519"/>
        <v>1.5152279099999999</v>
      </c>
      <c r="T2860" s="2">
        <f t="shared" si="1504"/>
        <v>140322.25136642999</v>
      </c>
      <c r="U2860" s="2">
        <f t="shared" si="1505"/>
        <v>3401.4343077216217</v>
      </c>
      <c r="V2860" s="2">
        <f t="shared" si="1506"/>
        <v>48365.100123708922</v>
      </c>
      <c r="W2860" s="2">
        <f t="shared" si="1507"/>
        <v>144374.55098152056</v>
      </c>
      <c r="X2860" s="27">
        <f t="shared" si="1508"/>
        <v>0</v>
      </c>
      <c r="Y2860" s="2">
        <f t="shared" si="1520"/>
        <v>0</v>
      </c>
      <c r="Z2860" s="67">
        <f t="shared" si="1509"/>
        <v>0</v>
      </c>
      <c r="AA2860" s="2">
        <f t="shared" si="1497"/>
        <v>0</v>
      </c>
      <c r="AB2860" s="26">
        <f t="shared" si="1516"/>
        <v>6.7299999999999999E-2</v>
      </c>
      <c r="AC2860" s="27">
        <f t="shared" si="1496"/>
        <v>2</v>
      </c>
      <c r="AD2860" s="27">
        <v>252</v>
      </c>
      <c r="AE2860" s="10">
        <f t="shared" si="1525"/>
        <v>1.000517055</v>
      </c>
      <c r="AF2860" s="2">
        <f t="shared" si="1498"/>
        <v>72.554321680000001</v>
      </c>
      <c r="AG2860" s="2">
        <f t="shared" si="1510"/>
        <v>74.649583449999994</v>
      </c>
      <c r="AH2860" s="3" t="str">
        <f t="shared" si="1511"/>
        <v>-</v>
      </c>
      <c r="AI2860" s="4" t="str">
        <f t="shared" si="1526"/>
        <v>A+J=</v>
      </c>
      <c r="AJ2860" s="11">
        <f t="shared" si="1517"/>
        <v>43682</v>
      </c>
      <c r="AK2860" s="11"/>
      <c r="AL2860" s="4"/>
      <c r="AM2860" s="1"/>
      <c r="AN2860" s="11"/>
      <c r="AO2860" s="1"/>
      <c r="AP2860" s="1"/>
      <c r="AQ2860" s="1"/>
      <c r="AR2860" s="1"/>
      <c r="AS2860" s="6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</row>
    <row r="2861" spans="1:55" x14ac:dyDescent="0.2">
      <c r="A2861" s="144">
        <f t="shared" si="1512"/>
        <v>43650</v>
      </c>
      <c r="B2861" s="2">
        <f t="shared" si="1499"/>
        <v>144487.12258004121</v>
      </c>
      <c r="C2861" s="2">
        <f t="shared" si="1513"/>
        <v>92608.016550090004</v>
      </c>
      <c r="D2861" s="68">
        <f>SUM(Y2861:Y$2921)</f>
        <v>6601.8052238700002</v>
      </c>
      <c r="E2861" s="68">
        <f t="shared" si="1500"/>
        <v>86006.21132622</v>
      </c>
      <c r="F2861" s="72">
        <f t="shared" si="1521"/>
        <v>5213.75</v>
      </c>
      <c r="G2861" s="3">
        <f>IF(N2861=1,VLOOKUP(A2860,[1]Plan1!$BG$69:$BI$188,3),G2860)</f>
        <v>5214.2700000000004</v>
      </c>
      <c r="H2861" s="11">
        <f t="shared" si="1522"/>
        <v>43587</v>
      </c>
      <c r="I2861" s="11">
        <f t="shared" si="1523"/>
        <v>43618</v>
      </c>
      <c r="J2861" s="26">
        <f t="shared" si="1501"/>
        <v>9.9736274274730974E-5</v>
      </c>
      <c r="K2861" s="11">
        <f t="shared" si="1514"/>
        <v>43678</v>
      </c>
      <c r="L2861" s="11">
        <f t="shared" si="1502"/>
        <v>43678</v>
      </c>
      <c r="M2861" s="1">
        <f t="shared" si="1515"/>
        <v>23</v>
      </c>
      <c r="N2861" s="1">
        <f t="shared" si="1518"/>
        <v>3</v>
      </c>
      <c r="O2861" s="2">
        <f t="shared" si="1503"/>
        <v>1.000013</v>
      </c>
      <c r="P2861" s="10">
        <f t="shared" si="1528"/>
        <v>1.0013001699999999</v>
      </c>
      <c r="Q2861" s="10">
        <f t="shared" si="1524"/>
        <v>1.5623307326118854</v>
      </c>
      <c r="R2861" s="2">
        <f t="shared" si="1527"/>
        <v>1.56235104</v>
      </c>
      <c r="S2861" s="2">
        <f t="shared" si="1519"/>
        <v>1.5152279099999999</v>
      </c>
      <c r="T2861" s="2">
        <f t="shared" si="1504"/>
        <v>140322.25136642999</v>
      </c>
      <c r="U2861" s="2">
        <f t="shared" si="1505"/>
        <v>3401.4343077216217</v>
      </c>
      <c r="V2861" s="2">
        <f t="shared" si="1506"/>
        <v>48365.682385759595</v>
      </c>
      <c r="W2861" s="2">
        <f t="shared" si="1507"/>
        <v>144375.13324357121</v>
      </c>
      <c r="X2861" s="27">
        <f t="shared" si="1508"/>
        <v>0</v>
      </c>
      <c r="Y2861" s="2">
        <f t="shared" si="1520"/>
        <v>0</v>
      </c>
      <c r="Z2861" s="67">
        <f t="shared" si="1509"/>
        <v>0</v>
      </c>
      <c r="AA2861" s="2">
        <f t="shared" si="1497"/>
        <v>0</v>
      </c>
      <c r="AB2861" s="26">
        <f t="shared" si="1516"/>
        <v>6.7299999999999999E-2</v>
      </c>
      <c r="AC2861" s="27">
        <f t="shared" si="1496"/>
        <v>3</v>
      </c>
      <c r="AD2861" s="27">
        <v>252</v>
      </c>
      <c r="AE2861" s="10">
        <f t="shared" si="1525"/>
        <v>1.0007756830000001</v>
      </c>
      <c r="AF2861" s="2">
        <f t="shared" si="1498"/>
        <v>108.84558490000001</v>
      </c>
      <c r="AG2861" s="2">
        <f t="shared" si="1510"/>
        <v>111.98933647</v>
      </c>
      <c r="AH2861" s="3" t="str">
        <f t="shared" si="1511"/>
        <v>-</v>
      </c>
      <c r="AI2861" s="4" t="str">
        <f t="shared" si="1526"/>
        <v>A+J=</v>
      </c>
      <c r="AJ2861" s="11">
        <f t="shared" si="1517"/>
        <v>43682</v>
      </c>
      <c r="AK2861" s="11"/>
      <c r="AL2861" s="4"/>
      <c r="AM2861" s="1"/>
      <c r="AN2861" s="11"/>
      <c r="AO2861" s="1"/>
      <c r="AP2861" s="1"/>
      <c r="AQ2861" s="1"/>
      <c r="AR2861" s="1"/>
      <c r="AS2861" s="6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</row>
    <row r="2862" spans="1:55" x14ac:dyDescent="0.2">
      <c r="A2862" s="144">
        <f t="shared" si="1512"/>
        <v>43651</v>
      </c>
      <c r="B2862" s="2">
        <f t="shared" si="1499"/>
        <v>144525.05528604399</v>
      </c>
      <c r="C2862" s="2">
        <f t="shared" si="1513"/>
        <v>92608.016550090004</v>
      </c>
      <c r="D2862" s="68">
        <f>SUM(Y2862:Y$2921)</f>
        <v>6601.8052238700002</v>
      </c>
      <c r="E2862" s="68">
        <f t="shared" si="1500"/>
        <v>86006.21132622</v>
      </c>
      <c r="F2862" s="72">
        <f t="shared" si="1521"/>
        <v>5213.75</v>
      </c>
      <c r="G2862" s="3">
        <f>IF(N2862=1,VLOOKUP(A2861,[1]Plan1!$BG$69:$BI$188,3),G2861)</f>
        <v>5214.2700000000004</v>
      </c>
      <c r="H2862" s="11">
        <f t="shared" si="1522"/>
        <v>43587</v>
      </c>
      <c r="I2862" s="11">
        <f t="shared" si="1523"/>
        <v>43618</v>
      </c>
      <c r="J2862" s="26">
        <f t="shared" si="1501"/>
        <v>9.9736274274730974E-5</v>
      </c>
      <c r="K2862" s="11">
        <f t="shared" si="1514"/>
        <v>43678</v>
      </c>
      <c r="L2862" s="11">
        <f t="shared" si="1502"/>
        <v>43678</v>
      </c>
      <c r="M2862" s="1">
        <f t="shared" si="1515"/>
        <v>23</v>
      </c>
      <c r="N2862" s="1">
        <f t="shared" si="1518"/>
        <v>4</v>
      </c>
      <c r="O2862" s="2">
        <f t="shared" si="1503"/>
        <v>1.0000173400000001</v>
      </c>
      <c r="P2862" s="10">
        <f t="shared" si="1528"/>
        <v>1.0013001699999999</v>
      </c>
      <c r="Q2862" s="10">
        <f t="shared" si="1524"/>
        <v>1.5623307326118854</v>
      </c>
      <c r="R2862" s="2">
        <f t="shared" si="1527"/>
        <v>1.5623578199999999</v>
      </c>
      <c r="S2862" s="2">
        <f t="shared" si="1519"/>
        <v>1.5152279099999999</v>
      </c>
      <c r="T2862" s="2">
        <f t="shared" si="1504"/>
        <v>140322.25136642999</v>
      </c>
      <c r="U2862" s="2">
        <f t="shared" si="1505"/>
        <v>3401.4343077216217</v>
      </c>
      <c r="V2862" s="2">
        <f t="shared" si="1506"/>
        <v>48366.265507872376</v>
      </c>
      <c r="W2862" s="2">
        <f t="shared" si="1507"/>
        <v>144375.716365684</v>
      </c>
      <c r="X2862" s="27">
        <f t="shared" si="1508"/>
        <v>0</v>
      </c>
      <c r="Y2862" s="2">
        <f t="shared" si="1520"/>
        <v>0</v>
      </c>
      <c r="Z2862" s="67">
        <f t="shared" si="1509"/>
        <v>0</v>
      </c>
      <c r="AA2862" s="2">
        <f t="shared" si="1497"/>
        <v>0</v>
      </c>
      <c r="AB2862" s="26">
        <f t="shared" si="1516"/>
        <v>6.7299999999999999E-2</v>
      </c>
      <c r="AC2862" s="27">
        <f t="shared" si="1496"/>
        <v>4</v>
      </c>
      <c r="AD2862" s="27">
        <v>252</v>
      </c>
      <c r="AE2862" s="10">
        <f t="shared" si="1525"/>
        <v>1.0010343770000001</v>
      </c>
      <c r="AF2862" s="2">
        <f t="shared" si="1498"/>
        <v>145.1461094</v>
      </c>
      <c r="AG2862" s="2">
        <f t="shared" si="1510"/>
        <v>149.33892036</v>
      </c>
      <c r="AH2862" s="3" t="str">
        <f t="shared" si="1511"/>
        <v>-</v>
      </c>
      <c r="AI2862" s="4" t="str">
        <f t="shared" si="1526"/>
        <v>A+J=</v>
      </c>
      <c r="AJ2862" s="11">
        <f t="shared" si="1517"/>
        <v>43682</v>
      </c>
      <c r="AK2862" s="11"/>
      <c r="AL2862" s="4"/>
      <c r="AM2862" s="1"/>
      <c r="AN2862" s="11"/>
      <c r="AO2862" s="1"/>
      <c r="AP2862" s="1"/>
      <c r="AQ2862" s="1"/>
      <c r="AR2862" s="1"/>
      <c r="AS2862" s="6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</row>
    <row r="2863" spans="1:55" x14ac:dyDescent="0.2">
      <c r="A2863" s="144">
        <f t="shared" si="1512"/>
        <v>43652</v>
      </c>
      <c r="B2863" s="2">
        <f t="shared" si="1499"/>
        <v>144562.99811133678</v>
      </c>
      <c r="C2863" s="2">
        <f t="shared" si="1513"/>
        <v>92608.016550090004</v>
      </c>
      <c r="D2863" s="68">
        <f>SUM(Y2863:Y$2921)</f>
        <v>6601.8052238700002</v>
      </c>
      <c r="E2863" s="68">
        <f t="shared" si="1500"/>
        <v>86006.21132622</v>
      </c>
      <c r="F2863" s="72">
        <f t="shared" si="1521"/>
        <v>5213.75</v>
      </c>
      <c r="G2863" s="3">
        <f>IF(N2863=1,VLOOKUP(A2862,[1]Plan1!$BG$69:$BI$188,3),G2862)</f>
        <v>5214.2700000000004</v>
      </c>
      <c r="H2863" s="11">
        <f t="shared" si="1522"/>
        <v>43587</v>
      </c>
      <c r="I2863" s="11">
        <f t="shared" si="1523"/>
        <v>43618</v>
      </c>
      <c r="J2863" s="26">
        <f t="shared" si="1501"/>
        <v>9.9736274274730974E-5</v>
      </c>
      <c r="K2863" s="11">
        <f t="shared" si="1514"/>
        <v>43678</v>
      </c>
      <c r="L2863" s="11">
        <f t="shared" si="1502"/>
        <v>43678</v>
      </c>
      <c r="M2863" s="1">
        <f t="shared" si="1515"/>
        <v>23</v>
      </c>
      <c r="N2863" s="1">
        <f t="shared" si="1518"/>
        <v>5</v>
      </c>
      <c r="O2863" s="2">
        <f t="shared" si="1503"/>
        <v>1.0000216799999999</v>
      </c>
      <c r="P2863" s="10">
        <f t="shared" si="1528"/>
        <v>1.0013001699999999</v>
      </c>
      <c r="Q2863" s="10">
        <f t="shared" si="1524"/>
        <v>1.5623307326118854</v>
      </c>
      <c r="R2863" s="2">
        <f t="shared" si="1527"/>
        <v>1.5623646</v>
      </c>
      <c r="S2863" s="2">
        <f t="shared" si="1519"/>
        <v>1.5152279099999999</v>
      </c>
      <c r="T2863" s="2">
        <f t="shared" si="1504"/>
        <v>140322.25136642999</v>
      </c>
      <c r="U2863" s="2">
        <f t="shared" si="1505"/>
        <v>3401.4343077216217</v>
      </c>
      <c r="V2863" s="2">
        <f t="shared" si="1506"/>
        <v>48366.848629985179</v>
      </c>
      <c r="W2863" s="2">
        <f t="shared" si="1507"/>
        <v>144376.29948779679</v>
      </c>
      <c r="X2863" s="27">
        <f t="shared" si="1508"/>
        <v>0</v>
      </c>
      <c r="Y2863" s="2">
        <f t="shared" si="1520"/>
        <v>0</v>
      </c>
      <c r="Z2863" s="67">
        <f t="shared" si="1509"/>
        <v>0</v>
      </c>
      <c r="AA2863" s="2">
        <f t="shared" si="1497"/>
        <v>0</v>
      </c>
      <c r="AB2863" s="26">
        <f t="shared" si="1516"/>
        <v>6.7299999999999999E-2</v>
      </c>
      <c r="AC2863" s="27">
        <f t="shared" si="1496"/>
        <v>5</v>
      </c>
      <c r="AD2863" s="27">
        <v>252</v>
      </c>
      <c r="AE2863" s="10">
        <f t="shared" si="1525"/>
        <v>1.0012931389999999</v>
      </c>
      <c r="AF2863" s="2">
        <f t="shared" si="1498"/>
        <v>181.45617580000001</v>
      </c>
      <c r="AG2863" s="2">
        <f t="shared" si="1510"/>
        <v>186.69862354</v>
      </c>
      <c r="AH2863" s="3" t="str">
        <f t="shared" si="1511"/>
        <v>-</v>
      </c>
      <c r="AI2863" s="4" t="str">
        <f t="shared" si="1526"/>
        <v>A+J=</v>
      </c>
      <c r="AJ2863" s="11">
        <f t="shared" si="1517"/>
        <v>43682</v>
      </c>
      <c r="AK2863" s="11"/>
      <c r="AL2863" s="4"/>
      <c r="AM2863" s="1"/>
      <c r="AN2863" s="11"/>
      <c r="AO2863" s="1"/>
      <c r="AP2863" s="1"/>
      <c r="AQ2863" s="1"/>
      <c r="AR2863" s="1"/>
      <c r="AS2863" s="6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</row>
    <row r="2864" spans="1:55" x14ac:dyDescent="0.2">
      <c r="A2864" s="144">
        <f t="shared" si="1512"/>
        <v>43653</v>
      </c>
      <c r="B2864" s="2">
        <f t="shared" si="1499"/>
        <v>144562.99811133678</v>
      </c>
      <c r="C2864" s="2">
        <f t="shared" si="1513"/>
        <v>92608.016550090004</v>
      </c>
      <c r="D2864" s="68">
        <f>SUM(Y2864:Y$2921)</f>
        <v>6601.8052238700002</v>
      </c>
      <c r="E2864" s="68">
        <f t="shared" si="1500"/>
        <v>86006.21132622</v>
      </c>
      <c r="F2864" s="72">
        <f t="shared" si="1521"/>
        <v>5213.75</v>
      </c>
      <c r="G2864" s="3">
        <f>IF(N2864=1,VLOOKUP(A2863,[1]Plan1!$BG$69:$BI$188,3),G2863)</f>
        <v>5214.2700000000004</v>
      </c>
      <c r="H2864" s="11">
        <f t="shared" si="1522"/>
        <v>43587</v>
      </c>
      <c r="I2864" s="11">
        <f t="shared" si="1523"/>
        <v>43618</v>
      </c>
      <c r="J2864" s="26">
        <f t="shared" si="1501"/>
        <v>9.9736274274730974E-5</v>
      </c>
      <c r="K2864" s="11">
        <f t="shared" si="1514"/>
        <v>43678</v>
      </c>
      <c r="L2864" s="11">
        <f t="shared" si="1502"/>
        <v>43678</v>
      </c>
      <c r="M2864" s="1">
        <f t="shared" si="1515"/>
        <v>23</v>
      </c>
      <c r="N2864" s="1">
        <f t="shared" si="1518"/>
        <v>5</v>
      </c>
      <c r="O2864" s="2">
        <f t="shared" si="1503"/>
        <v>1.0000216799999999</v>
      </c>
      <c r="P2864" s="10">
        <f t="shared" si="1528"/>
        <v>1.0013001699999999</v>
      </c>
      <c r="Q2864" s="10">
        <f t="shared" si="1524"/>
        <v>1.5623307326118854</v>
      </c>
      <c r="R2864" s="2">
        <f t="shared" si="1527"/>
        <v>1.5623646</v>
      </c>
      <c r="S2864" s="2">
        <f t="shared" si="1519"/>
        <v>1.5152279099999999</v>
      </c>
      <c r="T2864" s="2">
        <f t="shared" si="1504"/>
        <v>140322.25136642999</v>
      </c>
      <c r="U2864" s="2">
        <f t="shared" si="1505"/>
        <v>3401.4343077216217</v>
      </c>
      <c r="V2864" s="2">
        <f t="shared" si="1506"/>
        <v>48366.848629985179</v>
      </c>
      <c r="W2864" s="2">
        <f t="shared" si="1507"/>
        <v>144376.29948779679</v>
      </c>
      <c r="X2864" s="27">
        <f t="shared" si="1508"/>
        <v>0</v>
      </c>
      <c r="Y2864" s="2">
        <f t="shared" si="1520"/>
        <v>0</v>
      </c>
      <c r="Z2864" s="67">
        <f t="shared" si="1509"/>
        <v>0</v>
      </c>
      <c r="AA2864" s="2">
        <f t="shared" si="1497"/>
        <v>0</v>
      </c>
      <c r="AB2864" s="26">
        <f t="shared" si="1516"/>
        <v>6.7299999999999999E-2</v>
      </c>
      <c r="AC2864" s="27">
        <f t="shared" si="1496"/>
        <v>5</v>
      </c>
      <c r="AD2864" s="27">
        <v>252</v>
      </c>
      <c r="AE2864" s="10">
        <f t="shared" si="1525"/>
        <v>1.0012931389999999</v>
      </c>
      <c r="AF2864" s="2">
        <f t="shared" si="1498"/>
        <v>181.45617580000001</v>
      </c>
      <c r="AG2864" s="2">
        <f t="shared" si="1510"/>
        <v>186.69862354</v>
      </c>
      <c r="AH2864" s="3" t="str">
        <f t="shared" si="1511"/>
        <v>-</v>
      </c>
      <c r="AI2864" s="4" t="str">
        <f t="shared" si="1526"/>
        <v>A+J=</v>
      </c>
      <c r="AJ2864" s="11">
        <f t="shared" si="1517"/>
        <v>43682</v>
      </c>
      <c r="AK2864" s="11"/>
      <c r="AL2864" s="4"/>
      <c r="AM2864" s="1"/>
      <c r="AN2864" s="11"/>
      <c r="AO2864" s="1"/>
      <c r="AP2864" s="1"/>
      <c r="AQ2864" s="1"/>
      <c r="AR2864" s="1"/>
      <c r="AS2864" s="6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</row>
    <row r="2865" spans="1:55" x14ac:dyDescent="0.2">
      <c r="A2865" s="144">
        <f t="shared" si="1512"/>
        <v>43654</v>
      </c>
      <c r="B2865" s="2">
        <f t="shared" si="1499"/>
        <v>144562.99811133678</v>
      </c>
      <c r="C2865" s="2">
        <f t="shared" si="1513"/>
        <v>92608.016550090004</v>
      </c>
      <c r="D2865" s="68">
        <f>SUM(Y2865:Y$2921)</f>
        <v>6601.8052238700002</v>
      </c>
      <c r="E2865" s="68">
        <f t="shared" si="1500"/>
        <v>86006.21132622</v>
      </c>
      <c r="F2865" s="72">
        <f t="shared" si="1521"/>
        <v>5213.75</v>
      </c>
      <c r="G2865" s="3">
        <f>IF(N2865=1,VLOOKUP(A2864,[1]Plan1!$BG$69:$BI$188,3),G2864)</f>
        <v>5214.2700000000004</v>
      </c>
      <c r="H2865" s="11">
        <f t="shared" si="1522"/>
        <v>43587</v>
      </c>
      <c r="I2865" s="11">
        <f t="shared" si="1523"/>
        <v>43618</v>
      </c>
      <c r="J2865" s="26">
        <f t="shared" si="1501"/>
        <v>9.9736274274730974E-5</v>
      </c>
      <c r="K2865" s="11">
        <f t="shared" si="1514"/>
        <v>43678</v>
      </c>
      <c r="L2865" s="11">
        <f t="shared" si="1502"/>
        <v>43678</v>
      </c>
      <c r="M2865" s="1">
        <f t="shared" si="1515"/>
        <v>23</v>
      </c>
      <c r="N2865" s="1">
        <f t="shared" si="1518"/>
        <v>5</v>
      </c>
      <c r="O2865" s="2">
        <f t="shared" si="1503"/>
        <v>1.0000216799999999</v>
      </c>
      <c r="P2865" s="10">
        <f t="shared" si="1528"/>
        <v>1.0013001699999999</v>
      </c>
      <c r="Q2865" s="10">
        <f t="shared" si="1524"/>
        <v>1.5623307326118854</v>
      </c>
      <c r="R2865" s="2">
        <f t="shared" si="1527"/>
        <v>1.5623646</v>
      </c>
      <c r="S2865" s="2">
        <f t="shared" si="1519"/>
        <v>1.5152279099999999</v>
      </c>
      <c r="T2865" s="2">
        <f t="shared" si="1504"/>
        <v>140322.25136642999</v>
      </c>
      <c r="U2865" s="2">
        <f t="shared" si="1505"/>
        <v>3401.4343077216217</v>
      </c>
      <c r="V2865" s="2">
        <f t="shared" si="1506"/>
        <v>48366.848629985179</v>
      </c>
      <c r="W2865" s="2">
        <f t="shared" si="1507"/>
        <v>144376.29948779679</v>
      </c>
      <c r="X2865" s="27">
        <f t="shared" si="1508"/>
        <v>0</v>
      </c>
      <c r="Y2865" s="2">
        <f t="shared" si="1520"/>
        <v>0</v>
      </c>
      <c r="Z2865" s="67">
        <f t="shared" si="1509"/>
        <v>0</v>
      </c>
      <c r="AA2865" s="2">
        <f t="shared" si="1497"/>
        <v>0</v>
      </c>
      <c r="AB2865" s="26">
        <f t="shared" si="1516"/>
        <v>6.7299999999999999E-2</v>
      </c>
      <c r="AC2865" s="27">
        <f t="shared" si="1496"/>
        <v>5</v>
      </c>
      <c r="AD2865" s="27">
        <v>252</v>
      </c>
      <c r="AE2865" s="10">
        <f t="shared" si="1525"/>
        <v>1.0012931389999999</v>
      </c>
      <c r="AF2865" s="2">
        <f t="shared" si="1498"/>
        <v>181.45617580000001</v>
      </c>
      <c r="AG2865" s="2">
        <f t="shared" si="1510"/>
        <v>186.69862354</v>
      </c>
      <c r="AH2865" s="3" t="str">
        <f t="shared" si="1511"/>
        <v>-</v>
      </c>
      <c r="AI2865" s="4" t="str">
        <f t="shared" si="1526"/>
        <v>A+J=</v>
      </c>
      <c r="AJ2865" s="11">
        <f t="shared" si="1517"/>
        <v>43682</v>
      </c>
      <c r="AK2865" s="11"/>
      <c r="AL2865" s="4"/>
      <c r="AM2865" s="1"/>
      <c r="AN2865" s="11"/>
      <c r="AO2865" s="1"/>
      <c r="AP2865" s="1"/>
      <c r="AQ2865" s="1"/>
      <c r="AR2865" s="1"/>
      <c r="AS2865" s="6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</row>
    <row r="2866" spans="1:55" x14ac:dyDescent="0.2">
      <c r="A2866" s="144">
        <f t="shared" si="1512"/>
        <v>43655</v>
      </c>
      <c r="B2866" s="2">
        <f t="shared" si="1499"/>
        <v>144600.94904448537</v>
      </c>
      <c r="C2866" s="2">
        <f t="shared" si="1513"/>
        <v>92608.016550090004</v>
      </c>
      <c r="D2866" s="68">
        <f>SUM(Y2866:Y$2921)</f>
        <v>6601.8052238700002</v>
      </c>
      <c r="E2866" s="68">
        <f t="shared" si="1500"/>
        <v>86006.21132622</v>
      </c>
      <c r="F2866" s="72">
        <f t="shared" si="1521"/>
        <v>5213.75</v>
      </c>
      <c r="G2866" s="3">
        <f>IF(N2866=1,VLOOKUP(A2865,[1]Plan1!$BG$69:$BI$188,3),G2865)</f>
        <v>5214.2700000000004</v>
      </c>
      <c r="H2866" s="11">
        <f t="shared" si="1522"/>
        <v>43587</v>
      </c>
      <c r="I2866" s="11">
        <f t="shared" si="1523"/>
        <v>43618</v>
      </c>
      <c r="J2866" s="26">
        <f t="shared" si="1501"/>
        <v>9.9736274274730974E-5</v>
      </c>
      <c r="K2866" s="11">
        <f t="shared" si="1514"/>
        <v>43678</v>
      </c>
      <c r="L2866" s="11">
        <f t="shared" si="1502"/>
        <v>43678</v>
      </c>
      <c r="M2866" s="1">
        <f t="shared" si="1515"/>
        <v>23</v>
      </c>
      <c r="N2866" s="1">
        <f t="shared" si="1518"/>
        <v>6</v>
      </c>
      <c r="O2866" s="2">
        <f t="shared" si="1503"/>
        <v>1.00002601</v>
      </c>
      <c r="P2866" s="10">
        <f t="shared" si="1528"/>
        <v>1.0013001699999999</v>
      </c>
      <c r="Q2866" s="10">
        <f t="shared" si="1524"/>
        <v>1.5623307326118854</v>
      </c>
      <c r="R2866" s="2">
        <f t="shared" si="1527"/>
        <v>1.56237136</v>
      </c>
      <c r="S2866" s="2">
        <f t="shared" si="1519"/>
        <v>1.5152279099999999</v>
      </c>
      <c r="T2866" s="2">
        <f t="shared" si="1504"/>
        <v>140322.25136642999</v>
      </c>
      <c r="U2866" s="2">
        <f t="shared" si="1505"/>
        <v>3401.4343077216217</v>
      </c>
      <c r="V2866" s="2">
        <f t="shared" si="1506"/>
        <v>48367.430031973745</v>
      </c>
      <c r="W2866" s="2">
        <f t="shared" si="1507"/>
        <v>144376.88088978536</v>
      </c>
      <c r="X2866" s="27">
        <f t="shared" si="1508"/>
        <v>0</v>
      </c>
      <c r="Y2866" s="2">
        <f t="shared" si="1520"/>
        <v>0</v>
      </c>
      <c r="Z2866" s="67">
        <f t="shared" si="1509"/>
        <v>0</v>
      </c>
      <c r="AA2866" s="2">
        <f t="shared" si="1497"/>
        <v>0</v>
      </c>
      <c r="AB2866" s="26">
        <f t="shared" si="1516"/>
        <v>6.7299999999999999E-2</v>
      </c>
      <c r="AC2866" s="27">
        <f t="shared" si="1496"/>
        <v>6</v>
      </c>
      <c r="AD2866" s="27">
        <v>252</v>
      </c>
      <c r="AE2866" s="10">
        <f t="shared" si="1525"/>
        <v>1.0015519669999999</v>
      </c>
      <c r="AF2866" s="2">
        <f t="shared" si="1498"/>
        <v>217.77550348</v>
      </c>
      <c r="AG2866" s="2">
        <f t="shared" si="1510"/>
        <v>224.06815470000001</v>
      </c>
      <c r="AH2866" s="3" t="str">
        <f t="shared" si="1511"/>
        <v>-</v>
      </c>
      <c r="AI2866" s="4" t="str">
        <f t="shared" si="1526"/>
        <v>A+J=</v>
      </c>
      <c r="AJ2866" s="11">
        <f t="shared" si="1517"/>
        <v>43682</v>
      </c>
      <c r="AK2866" s="11"/>
      <c r="AL2866" s="4"/>
      <c r="AM2866" s="1"/>
      <c r="AN2866" s="11"/>
      <c r="AO2866" s="1"/>
      <c r="AP2866" s="1"/>
      <c r="AQ2866" s="1"/>
      <c r="AR2866" s="1"/>
      <c r="AS2866" s="6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</row>
    <row r="2867" spans="1:55" x14ac:dyDescent="0.2">
      <c r="A2867" s="144">
        <f t="shared" si="1512"/>
        <v>43656</v>
      </c>
      <c r="B2867" s="2">
        <f t="shared" si="1499"/>
        <v>144638.91167512815</v>
      </c>
      <c r="C2867" s="2">
        <f t="shared" si="1513"/>
        <v>92608.016550090004</v>
      </c>
      <c r="D2867" s="68">
        <f>SUM(Y2867:Y$2921)</f>
        <v>6601.8052238700002</v>
      </c>
      <c r="E2867" s="68">
        <f t="shared" si="1500"/>
        <v>86006.21132622</v>
      </c>
      <c r="F2867" s="72">
        <f t="shared" si="1521"/>
        <v>5213.75</v>
      </c>
      <c r="G2867" s="3">
        <f>IF(N2867=1,VLOOKUP(A2866,[1]Plan1!$BG$69:$BI$188,3),G2866)</f>
        <v>5214.2700000000004</v>
      </c>
      <c r="H2867" s="11">
        <f t="shared" si="1522"/>
        <v>43587</v>
      </c>
      <c r="I2867" s="11">
        <f t="shared" si="1523"/>
        <v>43618</v>
      </c>
      <c r="J2867" s="26">
        <f t="shared" si="1501"/>
        <v>9.9736274274730974E-5</v>
      </c>
      <c r="K2867" s="11">
        <f t="shared" si="1514"/>
        <v>43678</v>
      </c>
      <c r="L2867" s="11">
        <f t="shared" si="1502"/>
        <v>43678</v>
      </c>
      <c r="M2867" s="1">
        <f t="shared" si="1515"/>
        <v>23</v>
      </c>
      <c r="N2867" s="1">
        <f t="shared" si="1518"/>
        <v>7</v>
      </c>
      <c r="O2867" s="2">
        <f t="shared" si="1503"/>
        <v>1.0000303500000001</v>
      </c>
      <c r="P2867" s="10">
        <f t="shared" si="1528"/>
        <v>1.0013001699999999</v>
      </c>
      <c r="Q2867" s="10">
        <f t="shared" si="1524"/>
        <v>1.5623307326118854</v>
      </c>
      <c r="R2867" s="2">
        <f t="shared" si="1527"/>
        <v>1.5623781400000001</v>
      </c>
      <c r="S2867" s="2">
        <f t="shared" si="1519"/>
        <v>1.5152279099999999</v>
      </c>
      <c r="T2867" s="2">
        <f t="shared" si="1504"/>
        <v>140322.25136642999</v>
      </c>
      <c r="U2867" s="2">
        <f t="shared" si="1505"/>
        <v>3401.4343077216217</v>
      </c>
      <c r="V2867" s="2">
        <f t="shared" si="1506"/>
        <v>48368.01315408654</v>
      </c>
      <c r="W2867" s="2">
        <f t="shared" si="1507"/>
        <v>144377.46401189815</v>
      </c>
      <c r="X2867" s="27">
        <f t="shared" si="1508"/>
        <v>0</v>
      </c>
      <c r="Y2867" s="2">
        <f t="shared" si="1520"/>
        <v>0</v>
      </c>
      <c r="Z2867" s="67">
        <f t="shared" si="1509"/>
        <v>0</v>
      </c>
      <c r="AA2867" s="2">
        <f t="shared" si="1497"/>
        <v>0</v>
      </c>
      <c r="AB2867" s="26">
        <f t="shared" si="1516"/>
        <v>6.7299999999999999E-2</v>
      </c>
      <c r="AC2867" s="27">
        <f t="shared" si="1496"/>
        <v>7</v>
      </c>
      <c r="AD2867" s="27">
        <v>252</v>
      </c>
      <c r="AE2867" s="10">
        <f t="shared" si="1525"/>
        <v>1.0018108619999999</v>
      </c>
      <c r="AF2867" s="2">
        <f t="shared" si="1498"/>
        <v>254.10423274999999</v>
      </c>
      <c r="AG2867" s="2">
        <f t="shared" si="1510"/>
        <v>261.44766322999999</v>
      </c>
      <c r="AH2867" s="3" t="str">
        <f t="shared" si="1511"/>
        <v>-</v>
      </c>
      <c r="AI2867" s="4" t="str">
        <f t="shared" si="1526"/>
        <v>A+J=</v>
      </c>
      <c r="AJ2867" s="11">
        <f t="shared" si="1517"/>
        <v>43682</v>
      </c>
      <c r="AK2867" s="11"/>
      <c r="AL2867" s="4"/>
      <c r="AM2867" s="1"/>
      <c r="AN2867" s="11"/>
      <c r="AO2867" s="1"/>
      <c r="AP2867" s="1"/>
      <c r="AQ2867" s="1"/>
      <c r="AR2867" s="1"/>
      <c r="AS2867" s="6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</row>
    <row r="2868" spans="1:55" x14ac:dyDescent="0.2">
      <c r="A2868" s="144">
        <f t="shared" si="1512"/>
        <v>43657</v>
      </c>
      <c r="B2868" s="2">
        <f t="shared" si="1499"/>
        <v>144676.88356356882</v>
      </c>
      <c r="C2868" s="2">
        <f t="shared" si="1513"/>
        <v>92608.016550090004</v>
      </c>
      <c r="D2868" s="68">
        <f>SUM(Y2868:Y$2921)</f>
        <v>6601.8052238700002</v>
      </c>
      <c r="E2868" s="68">
        <f t="shared" si="1500"/>
        <v>86006.21132622</v>
      </c>
      <c r="F2868" s="72">
        <f t="shared" si="1521"/>
        <v>5213.75</v>
      </c>
      <c r="G2868" s="3">
        <f>IF(N2868=1,VLOOKUP(A2867,[1]Plan1!$BG$69:$BI$188,3),G2867)</f>
        <v>5214.2700000000004</v>
      </c>
      <c r="H2868" s="11">
        <f t="shared" si="1522"/>
        <v>43587</v>
      </c>
      <c r="I2868" s="11">
        <f t="shared" si="1523"/>
        <v>43618</v>
      </c>
      <c r="J2868" s="26">
        <f t="shared" si="1501"/>
        <v>9.9736274274730974E-5</v>
      </c>
      <c r="K2868" s="11">
        <f t="shared" si="1514"/>
        <v>43678</v>
      </c>
      <c r="L2868" s="11">
        <f t="shared" si="1502"/>
        <v>43678</v>
      </c>
      <c r="M2868" s="1">
        <f t="shared" si="1515"/>
        <v>23</v>
      </c>
      <c r="N2868" s="1">
        <f t="shared" si="1518"/>
        <v>8</v>
      </c>
      <c r="O2868" s="2">
        <f t="shared" si="1503"/>
        <v>1.00003468</v>
      </c>
      <c r="P2868" s="10">
        <f t="shared" si="1528"/>
        <v>1.0013001699999999</v>
      </c>
      <c r="Q2868" s="10">
        <f t="shared" si="1524"/>
        <v>1.5623307326118854</v>
      </c>
      <c r="R2868" s="2">
        <f t="shared" si="1527"/>
        <v>1.56238491</v>
      </c>
      <c r="S2868" s="2">
        <f t="shared" si="1519"/>
        <v>1.5152279099999999</v>
      </c>
      <c r="T2868" s="2">
        <f t="shared" si="1504"/>
        <v>140322.25136642999</v>
      </c>
      <c r="U2868" s="2">
        <f t="shared" si="1505"/>
        <v>3401.4343077216217</v>
      </c>
      <c r="V2868" s="2">
        <f t="shared" si="1506"/>
        <v>48368.595416137214</v>
      </c>
      <c r="W2868" s="2">
        <f t="shared" si="1507"/>
        <v>144378.04627394883</v>
      </c>
      <c r="X2868" s="27">
        <f t="shared" si="1508"/>
        <v>0</v>
      </c>
      <c r="Y2868" s="2">
        <f t="shared" si="1520"/>
        <v>0</v>
      </c>
      <c r="Z2868" s="67">
        <f t="shared" si="1509"/>
        <v>0</v>
      </c>
      <c r="AA2868" s="2">
        <f t="shared" si="1497"/>
        <v>0</v>
      </c>
      <c r="AB2868" s="26">
        <f t="shared" si="1516"/>
        <v>6.7299999999999999E-2</v>
      </c>
      <c r="AC2868" s="27">
        <f t="shared" si="1496"/>
        <v>8</v>
      </c>
      <c r="AD2868" s="27">
        <v>252</v>
      </c>
      <c r="AE2868" s="10">
        <f t="shared" si="1525"/>
        <v>1.002069825</v>
      </c>
      <c r="AF2868" s="2">
        <f t="shared" si="1498"/>
        <v>290.44250392999999</v>
      </c>
      <c r="AG2868" s="2">
        <f t="shared" si="1510"/>
        <v>298.83728961999998</v>
      </c>
      <c r="AH2868" s="3" t="str">
        <f t="shared" si="1511"/>
        <v>-</v>
      </c>
      <c r="AI2868" s="4" t="str">
        <f t="shared" si="1526"/>
        <v>A+J=</v>
      </c>
      <c r="AJ2868" s="11">
        <f t="shared" si="1517"/>
        <v>43682</v>
      </c>
      <c r="AK2868" s="11"/>
      <c r="AL2868" s="4"/>
      <c r="AM2868" s="1"/>
      <c r="AN2868" s="11"/>
      <c r="AO2868" s="1"/>
      <c r="AP2868" s="1"/>
      <c r="AQ2868" s="1"/>
      <c r="AR2868" s="1"/>
      <c r="AS2868" s="6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</row>
    <row r="2869" spans="1:55" x14ac:dyDescent="0.2">
      <c r="A2869" s="144">
        <f t="shared" si="1512"/>
        <v>43658</v>
      </c>
      <c r="B2869" s="2">
        <f t="shared" si="1499"/>
        <v>144714.86614464165</v>
      </c>
      <c r="C2869" s="2">
        <f t="shared" si="1513"/>
        <v>92608.016550090004</v>
      </c>
      <c r="D2869" s="68">
        <f>SUM(Y2869:Y$2921)</f>
        <v>6601.8052238700002</v>
      </c>
      <c r="E2869" s="68">
        <f t="shared" si="1500"/>
        <v>86006.21132622</v>
      </c>
      <c r="F2869" s="72">
        <f t="shared" si="1521"/>
        <v>5213.75</v>
      </c>
      <c r="G2869" s="3">
        <f>IF(N2869=1,VLOOKUP(A2868,[1]Plan1!$BG$69:$BI$188,3),G2868)</f>
        <v>5214.2700000000004</v>
      </c>
      <c r="H2869" s="11">
        <f t="shared" si="1522"/>
        <v>43587</v>
      </c>
      <c r="I2869" s="11">
        <f t="shared" si="1523"/>
        <v>43618</v>
      </c>
      <c r="J2869" s="26">
        <f t="shared" si="1501"/>
        <v>9.9736274274730974E-5</v>
      </c>
      <c r="K2869" s="11">
        <f t="shared" si="1514"/>
        <v>43678</v>
      </c>
      <c r="L2869" s="11">
        <f t="shared" si="1502"/>
        <v>43678</v>
      </c>
      <c r="M2869" s="1">
        <f t="shared" si="1515"/>
        <v>23</v>
      </c>
      <c r="N2869" s="1">
        <f t="shared" si="1518"/>
        <v>9</v>
      </c>
      <c r="O2869" s="2">
        <f t="shared" si="1503"/>
        <v>1.00003902</v>
      </c>
      <c r="P2869" s="10">
        <f t="shared" si="1528"/>
        <v>1.0013001699999999</v>
      </c>
      <c r="Q2869" s="10">
        <f t="shared" si="1524"/>
        <v>1.5623307326118854</v>
      </c>
      <c r="R2869" s="2">
        <f t="shared" si="1527"/>
        <v>1.5623916900000001</v>
      </c>
      <c r="S2869" s="2">
        <f t="shared" si="1519"/>
        <v>1.5152279099999999</v>
      </c>
      <c r="T2869" s="2">
        <f t="shared" si="1504"/>
        <v>140322.25136642999</v>
      </c>
      <c r="U2869" s="2">
        <f t="shared" si="1505"/>
        <v>3401.4343077216217</v>
      </c>
      <c r="V2869" s="2">
        <f t="shared" si="1506"/>
        <v>48369.178538250017</v>
      </c>
      <c r="W2869" s="2">
        <f t="shared" si="1507"/>
        <v>144378.62939606165</v>
      </c>
      <c r="X2869" s="27">
        <f t="shared" si="1508"/>
        <v>0</v>
      </c>
      <c r="Y2869" s="2">
        <f t="shared" si="1520"/>
        <v>0</v>
      </c>
      <c r="Z2869" s="67">
        <f t="shared" si="1509"/>
        <v>0</v>
      </c>
      <c r="AA2869" s="2">
        <f t="shared" si="1497"/>
        <v>0</v>
      </c>
      <c r="AB2869" s="26">
        <f t="shared" si="1516"/>
        <v>6.7299999999999999E-2</v>
      </c>
      <c r="AC2869" s="27">
        <f t="shared" si="1496"/>
        <v>9</v>
      </c>
      <c r="AD2869" s="27">
        <v>252</v>
      </c>
      <c r="AE2869" s="10">
        <f t="shared" si="1525"/>
        <v>1.0023288539999999</v>
      </c>
      <c r="AF2869" s="2">
        <f t="shared" si="1498"/>
        <v>326.79003638</v>
      </c>
      <c r="AG2869" s="2">
        <f t="shared" si="1510"/>
        <v>336.23674857999998</v>
      </c>
      <c r="AH2869" s="3" t="str">
        <f t="shared" si="1511"/>
        <v>-</v>
      </c>
      <c r="AI2869" s="4" t="str">
        <f t="shared" si="1526"/>
        <v>A+J=</v>
      </c>
      <c r="AJ2869" s="11">
        <f t="shared" si="1517"/>
        <v>43682</v>
      </c>
      <c r="AK2869" s="11"/>
      <c r="AL2869" s="4"/>
      <c r="AM2869" s="1"/>
      <c r="AN2869" s="11"/>
      <c r="AO2869" s="1"/>
      <c r="AP2869" s="1"/>
      <c r="AQ2869" s="1"/>
      <c r="AR2869" s="1"/>
      <c r="AS2869" s="6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</row>
    <row r="2870" spans="1:55" x14ac:dyDescent="0.2">
      <c r="A2870" s="144">
        <f t="shared" si="1512"/>
        <v>43659</v>
      </c>
      <c r="B2870" s="2">
        <f t="shared" si="1499"/>
        <v>144752.85870120444</v>
      </c>
      <c r="C2870" s="2">
        <f t="shared" si="1513"/>
        <v>92608.016550090004</v>
      </c>
      <c r="D2870" s="68">
        <f>SUM(Y2870:Y$2921)</f>
        <v>6601.8052238700002</v>
      </c>
      <c r="E2870" s="68">
        <f t="shared" si="1500"/>
        <v>86006.21132622</v>
      </c>
      <c r="F2870" s="72">
        <f t="shared" si="1521"/>
        <v>5213.75</v>
      </c>
      <c r="G2870" s="3">
        <f>IF(N2870=1,VLOOKUP(A2869,[1]Plan1!$BG$69:$BI$188,3),G2869)</f>
        <v>5214.2700000000004</v>
      </c>
      <c r="H2870" s="11">
        <f t="shared" si="1522"/>
        <v>43587</v>
      </c>
      <c r="I2870" s="11">
        <f t="shared" si="1523"/>
        <v>43618</v>
      </c>
      <c r="J2870" s="26">
        <f t="shared" si="1501"/>
        <v>9.9736274274730974E-5</v>
      </c>
      <c r="K2870" s="11">
        <f t="shared" si="1514"/>
        <v>43678</v>
      </c>
      <c r="L2870" s="11">
        <f t="shared" si="1502"/>
        <v>43678</v>
      </c>
      <c r="M2870" s="1">
        <f t="shared" si="1515"/>
        <v>23</v>
      </c>
      <c r="N2870" s="1">
        <f t="shared" si="1518"/>
        <v>10</v>
      </c>
      <c r="O2870" s="2">
        <f t="shared" si="1503"/>
        <v>1.00004336</v>
      </c>
      <c r="P2870" s="10">
        <f t="shared" si="1528"/>
        <v>1.0013001699999999</v>
      </c>
      <c r="Q2870" s="10">
        <f t="shared" si="1524"/>
        <v>1.5623307326118854</v>
      </c>
      <c r="R2870" s="2">
        <f t="shared" si="1527"/>
        <v>1.56239847</v>
      </c>
      <c r="S2870" s="2">
        <f t="shared" si="1519"/>
        <v>1.5152279099999999</v>
      </c>
      <c r="T2870" s="2">
        <f t="shared" si="1504"/>
        <v>140322.25136642999</v>
      </c>
      <c r="U2870" s="2">
        <f t="shared" si="1505"/>
        <v>3401.4343077216217</v>
      </c>
      <c r="V2870" s="2">
        <f t="shared" si="1506"/>
        <v>48369.761660362798</v>
      </c>
      <c r="W2870" s="2">
        <f t="shared" si="1507"/>
        <v>144379.21251817443</v>
      </c>
      <c r="X2870" s="27">
        <f t="shared" si="1508"/>
        <v>0</v>
      </c>
      <c r="Y2870" s="2">
        <f t="shared" si="1520"/>
        <v>0</v>
      </c>
      <c r="Z2870" s="67">
        <f t="shared" si="1509"/>
        <v>0</v>
      </c>
      <c r="AA2870" s="2">
        <f t="shared" si="1497"/>
        <v>0</v>
      </c>
      <c r="AB2870" s="26">
        <f t="shared" si="1516"/>
        <v>6.7299999999999999E-2</v>
      </c>
      <c r="AC2870" s="27">
        <f t="shared" si="1496"/>
        <v>10</v>
      </c>
      <c r="AD2870" s="27">
        <v>252</v>
      </c>
      <c r="AE2870" s="10">
        <f t="shared" si="1525"/>
        <v>1.0025879499999999</v>
      </c>
      <c r="AF2870" s="2">
        <f t="shared" si="1498"/>
        <v>363.14697042</v>
      </c>
      <c r="AG2870" s="2">
        <f t="shared" si="1510"/>
        <v>373.64618302999997</v>
      </c>
      <c r="AH2870" s="3" t="str">
        <f t="shared" si="1511"/>
        <v>-</v>
      </c>
      <c r="AI2870" s="4" t="str">
        <f t="shared" si="1526"/>
        <v>A+J=</v>
      </c>
      <c r="AJ2870" s="11">
        <f t="shared" si="1517"/>
        <v>43682</v>
      </c>
      <c r="AK2870" s="11"/>
      <c r="AL2870" s="4"/>
      <c r="AM2870" s="1"/>
      <c r="AN2870" s="11"/>
      <c r="AO2870" s="1"/>
      <c r="AP2870" s="1"/>
      <c r="AQ2870" s="1"/>
      <c r="AR2870" s="1"/>
      <c r="AS2870" s="6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</row>
    <row r="2871" spans="1:55" x14ac:dyDescent="0.2">
      <c r="A2871" s="144">
        <f t="shared" si="1512"/>
        <v>43660</v>
      </c>
      <c r="B2871" s="2">
        <f t="shared" si="1499"/>
        <v>144752.85870120444</v>
      </c>
      <c r="C2871" s="2">
        <f t="shared" si="1513"/>
        <v>92608.016550090004</v>
      </c>
      <c r="D2871" s="68">
        <f>SUM(Y2871:Y$2921)</f>
        <v>6601.8052238700002</v>
      </c>
      <c r="E2871" s="68">
        <f t="shared" si="1500"/>
        <v>86006.21132622</v>
      </c>
      <c r="F2871" s="72">
        <f t="shared" si="1521"/>
        <v>5213.75</v>
      </c>
      <c r="G2871" s="3">
        <f>IF(N2871=1,VLOOKUP(A2870,[1]Plan1!$BG$69:$BI$188,3),G2870)</f>
        <v>5214.2700000000004</v>
      </c>
      <c r="H2871" s="11">
        <f t="shared" si="1522"/>
        <v>43587</v>
      </c>
      <c r="I2871" s="11">
        <f t="shared" si="1523"/>
        <v>43618</v>
      </c>
      <c r="J2871" s="26">
        <f t="shared" si="1501"/>
        <v>9.9736274274730974E-5</v>
      </c>
      <c r="K2871" s="11">
        <f t="shared" si="1514"/>
        <v>43678</v>
      </c>
      <c r="L2871" s="11">
        <f t="shared" si="1502"/>
        <v>43678</v>
      </c>
      <c r="M2871" s="1">
        <f t="shared" si="1515"/>
        <v>23</v>
      </c>
      <c r="N2871" s="1">
        <f t="shared" si="1518"/>
        <v>10</v>
      </c>
      <c r="O2871" s="2">
        <f t="shared" si="1503"/>
        <v>1.00004336</v>
      </c>
      <c r="P2871" s="10">
        <f t="shared" si="1528"/>
        <v>1.0013001699999999</v>
      </c>
      <c r="Q2871" s="10">
        <f t="shared" si="1524"/>
        <v>1.5623307326118854</v>
      </c>
      <c r="R2871" s="2">
        <f t="shared" si="1527"/>
        <v>1.56239847</v>
      </c>
      <c r="S2871" s="2">
        <f t="shared" si="1519"/>
        <v>1.5152279099999999</v>
      </c>
      <c r="T2871" s="2">
        <f t="shared" si="1504"/>
        <v>140322.25136642999</v>
      </c>
      <c r="U2871" s="2">
        <f t="shared" si="1505"/>
        <v>3401.4343077216217</v>
      </c>
      <c r="V2871" s="2">
        <f t="shared" si="1506"/>
        <v>48369.761660362798</v>
      </c>
      <c r="W2871" s="2">
        <f t="shared" si="1507"/>
        <v>144379.21251817443</v>
      </c>
      <c r="X2871" s="27">
        <f t="shared" si="1508"/>
        <v>0</v>
      </c>
      <c r="Y2871" s="2">
        <f t="shared" si="1520"/>
        <v>0</v>
      </c>
      <c r="Z2871" s="67">
        <f t="shared" si="1509"/>
        <v>0</v>
      </c>
      <c r="AA2871" s="2">
        <f t="shared" si="1497"/>
        <v>0</v>
      </c>
      <c r="AB2871" s="26">
        <f t="shared" si="1516"/>
        <v>6.7299999999999999E-2</v>
      </c>
      <c r="AC2871" s="27">
        <f t="shared" si="1496"/>
        <v>10</v>
      </c>
      <c r="AD2871" s="27">
        <v>252</v>
      </c>
      <c r="AE2871" s="10">
        <f t="shared" si="1525"/>
        <v>1.0025879499999999</v>
      </c>
      <c r="AF2871" s="2">
        <f t="shared" si="1498"/>
        <v>363.14697042</v>
      </c>
      <c r="AG2871" s="2">
        <f t="shared" si="1510"/>
        <v>373.64618302999997</v>
      </c>
      <c r="AH2871" s="3" t="str">
        <f t="shared" si="1511"/>
        <v>-</v>
      </c>
      <c r="AI2871" s="4" t="str">
        <f t="shared" si="1526"/>
        <v>A+J=</v>
      </c>
      <c r="AJ2871" s="11">
        <f t="shared" si="1517"/>
        <v>43682</v>
      </c>
      <c r="AK2871" s="11"/>
      <c r="AL2871" s="4"/>
      <c r="AM2871" s="1"/>
      <c r="AN2871" s="11"/>
      <c r="AO2871" s="1"/>
      <c r="AP2871" s="1"/>
      <c r="AQ2871" s="1"/>
      <c r="AR2871" s="1"/>
      <c r="AS2871" s="6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</row>
    <row r="2872" spans="1:55" x14ac:dyDescent="0.2">
      <c r="A2872" s="144">
        <f t="shared" si="1512"/>
        <v>43661</v>
      </c>
      <c r="B2872" s="2">
        <f t="shared" si="1499"/>
        <v>144752.85870120444</v>
      </c>
      <c r="C2872" s="2">
        <f t="shared" si="1513"/>
        <v>92608.016550090004</v>
      </c>
      <c r="D2872" s="68">
        <f>SUM(Y2872:Y$2921)</f>
        <v>6601.8052238700002</v>
      </c>
      <c r="E2872" s="68">
        <f t="shared" si="1500"/>
        <v>86006.21132622</v>
      </c>
      <c r="F2872" s="72">
        <f t="shared" si="1521"/>
        <v>5213.75</v>
      </c>
      <c r="G2872" s="3">
        <f>IF(N2872=1,VLOOKUP(A2871,[1]Plan1!$BG$69:$BI$188,3),G2871)</f>
        <v>5214.2700000000004</v>
      </c>
      <c r="H2872" s="11">
        <f t="shared" si="1522"/>
        <v>43587</v>
      </c>
      <c r="I2872" s="11">
        <f t="shared" si="1523"/>
        <v>43618</v>
      </c>
      <c r="J2872" s="26">
        <f t="shared" si="1501"/>
        <v>9.9736274274730974E-5</v>
      </c>
      <c r="K2872" s="11">
        <f t="shared" si="1514"/>
        <v>43678</v>
      </c>
      <c r="L2872" s="11">
        <f t="shared" si="1502"/>
        <v>43678</v>
      </c>
      <c r="M2872" s="1">
        <f t="shared" si="1515"/>
        <v>23</v>
      </c>
      <c r="N2872" s="1">
        <f t="shared" si="1518"/>
        <v>10</v>
      </c>
      <c r="O2872" s="2">
        <f t="shared" si="1503"/>
        <v>1.00004336</v>
      </c>
      <c r="P2872" s="10">
        <f t="shared" si="1528"/>
        <v>1.0013001699999999</v>
      </c>
      <c r="Q2872" s="10">
        <f t="shared" si="1524"/>
        <v>1.5623307326118854</v>
      </c>
      <c r="R2872" s="2">
        <f t="shared" si="1527"/>
        <v>1.56239847</v>
      </c>
      <c r="S2872" s="2">
        <f t="shared" si="1519"/>
        <v>1.5152279099999999</v>
      </c>
      <c r="T2872" s="2">
        <f t="shared" si="1504"/>
        <v>140322.25136642999</v>
      </c>
      <c r="U2872" s="2">
        <f t="shared" si="1505"/>
        <v>3401.4343077216217</v>
      </c>
      <c r="V2872" s="2">
        <f t="shared" si="1506"/>
        <v>48369.761660362798</v>
      </c>
      <c r="W2872" s="2">
        <f t="shared" si="1507"/>
        <v>144379.21251817443</v>
      </c>
      <c r="X2872" s="27">
        <f t="shared" si="1508"/>
        <v>0</v>
      </c>
      <c r="Y2872" s="2">
        <f t="shared" si="1520"/>
        <v>0</v>
      </c>
      <c r="Z2872" s="67">
        <f t="shared" si="1509"/>
        <v>0</v>
      </c>
      <c r="AA2872" s="2">
        <f t="shared" si="1497"/>
        <v>0</v>
      </c>
      <c r="AB2872" s="26">
        <f t="shared" si="1516"/>
        <v>6.7299999999999999E-2</v>
      </c>
      <c r="AC2872" s="27">
        <f t="shared" si="1496"/>
        <v>10</v>
      </c>
      <c r="AD2872" s="27">
        <v>252</v>
      </c>
      <c r="AE2872" s="10">
        <f t="shared" si="1525"/>
        <v>1.0025879499999999</v>
      </c>
      <c r="AF2872" s="2">
        <f t="shared" si="1498"/>
        <v>363.14697042</v>
      </c>
      <c r="AG2872" s="2">
        <f t="shared" si="1510"/>
        <v>373.64618302999997</v>
      </c>
      <c r="AH2872" s="3" t="str">
        <f t="shared" si="1511"/>
        <v>-</v>
      </c>
      <c r="AI2872" s="4" t="str">
        <f t="shared" si="1526"/>
        <v>A+J=</v>
      </c>
      <c r="AJ2872" s="11">
        <f t="shared" si="1517"/>
        <v>43682</v>
      </c>
      <c r="AK2872" s="11"/>
      <c r="AL2872" s="4"/>
      <c r="AM2872" s="1"/>
      <c r="AN2872" s="11"/>
      <c r="AO2872" s="1"/>
      <c r="AP2872" s="1"/>
      <c r="AQ2872" s="1"/>
      <c r="AR2872" s="1"/>
      <c r="AS2872" s="6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</row>
    <row r="2873" spans="1:55" x14ac:dyDescent="0.2">
      <c r="A2873" s="144">
        <f t="shared" si="1512"/>
        <v>43662</v>
      </c>
      <c r="B2873" s="2">
        <f t="shared" si="1499"/>
        <v>144790.86037087507</v>
      </c>
      <c r="C2873" s="2">
        <f t="shared" si="1513"/>
        <v>92608.016550090004</v>
      </c>
      <c r="D2873" s="68">
        <f>SUM(Y2873:Y$2921)</f>
        <v>6601.8052238700002</v>
      </c>
      <c r="E2873" s="68">
        <f t="shared" si="1500"/>
        <v>86006.21132622</v>
      </c>
      <c r="F2873" s="72">
        <f t="shared" si="1521"/>
        <v>5213.75</v>
      </c>
      <c r="G2873" s="3">
        <f>IF(N2873=1,VLOOKUP(A2872,[1]Plan1!$BG$69:$BI$188,3),G2872)</f>
        <v>5214.2700000000004</v>
      </c>
      <c r="H2873" s="11">
        <f t="shared" si="1522"/>
        <v>43587</v>
      </c>
      <c r="I2873" s="11">
        <f t="shared" si="1523"/>
        <v>43618</v>
      </c>
      <c r="J2873" s="26">
        <f t="shared" si="1501"/>
        <v>9.9736274274730974E-5</v>
      </c>
      <c r="K2873" s="11">
        <f t="shared" si="1514"/>
        <v>43678</v>
      </c>
      <c r="L2873" s="11">
        <f t="shared" si="1502"/>
        <v>43678</v>
      </c>
      <c r="M2873" s="1">
        <f t="shared" si="1515"/>
        <v>23</v>
      </c>
      <c r="N2873" s="1">
        <f t="shared" si="1518"/>
        <v>11</v>
      </c>
      <c r="O2873" s="2">
        <f t="shared" si="1503"/>
        <v>1.0000476899999999</v>
      </c>
      <c r="P2873" s="10">
        <f t="shared" si="1528"/>
        <v>1.0013001699999999</v>
      </c>
      <c r="Q2873" s="10">
        <f t="shared" si="1524"/>
        <v>1.5623307326118854</v>
      </c>
      <c r="R2873" s="2">
        <f t="shared" si="1527"/>
        <v>1.5624052399999999</v>
      </c>
      <c r="S2873" s="2">
        <f t="shared" si="1519"/>
        <v>1.5152279099999999</v>
      </c>
      <c r="T2873" s="2">
        <f t="shared" si="1504"/>
        <v>140322.25136642999</v>
      </c>
      <c r="U2873" s="2">
        <f t="shared" si="1505"/>
        <v>3401.4343077216217</v>
      </c>
      <c r="V2873" s="2">
        <f t="shared" si="1506"/>
        <v>48370.343922413471</v>
      </c>
      <c r="W2873" s="2">
        <f t="shared" si="1507"/>
        <v>144379.79478022509</v>
      </c>
      <c r="X2873" s="27">
        <f t="shared" si="1508"/>
        <v>0</v>
      </c>
      <c r="Y2873" s="2">
        <f t="shared" si="1520"/>
        <v>0</v>
      </c>
      <c r="Z2873" s="67">
        <f t="shared" si="1509"/>
        <v>0</v>
      </c>
      <c r="AA2873" s="2">
        <f t="shared" si="1497"/>
        <v>0</v>
      </c>
      <c r="AB2873" s="26">
        <f t="shared" si="1516"/>
        <v>6.7299999999999999E-2</v>
      </c>
      <c r="AC2873" s="27">
        <f t="shared" si="1496"/>
        <v>11</v>
      </c>
      <c r="AD2873" s="27">
        <v>252</v>
      </c>
      <c r="AE2873" s="10">
        <f t="shared" si="1525"/>
        <v>1.0028471130000001</v>
      </c>
      <c r="AF2873" s="2">
        <f t="shared" si="1498"/>
        <v>399.51330604999998</v>
      </c>
      <c r="AG2873" s="2">
        <f t="shared" si="1510"/>
        <v>411.06559064999999</v>
      </c>
      <c r="AH2873" s="3" t="str">
        <f t="shared" si="1511"/>
        <v>-</v>
      </c>
      <c r="AI2873" s="4" t="str">
        <f t="shared" si="1526"/>
        <v>A+J=</v>
      </c>
      <c r="AJ2873" s="11">
        <f t="shared" si="1517"/>
        <v>43682</v>
      </c>
      <c r="AK2873" s="11"/>
      <c r="AL2873" s="4"/>
      <c r="AM2873" s="1"/>
      <c r="AN2873" s="11"/>
      <c r="AO2873" s="1"/>
      <c r="AP2873" s="1"/>
      <c r="AQ2873" s="1"/>
      <c r="AR2873" s="1"/>
      <c r="AS2873" s="6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</row>
    <row r="2874" spans="1:55" x14ac:dyDescent="0.2">
      <c r="A2874" s="144">
        <f t="shared" si="1512"/>
        <v>43663</v>
      </c>
      <c r="B2874" s="2">
        <f t="shared" si="1499"/>
        <v>144828.8728785679</v>
      </c>
      <c r="C2874" s="2">
        <f t="shared" si="1513"/>
        <v>92608.016550090004</v>
      </c>
      <c r="D2874" s="68">
        <f>SUM(Y2874:Y$2921)</f>
        <v>6601.8052238700002</v>
      </c>
      <c r="E2874" s="68">
        <f t="shared" si="1500"/>
        <v>86006.21132622</v>
      </c>
      <c r="F2874" s="72">
        <f t="shared" si="1521"/>
        <v>5213.75</v>
      </c>
      <c r="G2874" s="3">
        <f>IF(N2874=1,VLOOKUP(A2873,[1]Plan1!$BG$69:$BI$188,3),G2873)</f>
        <v>5214.2700000000004</v>
      </c>
      <c r="H2874" s="11">
        <f t="shared" si="1522"/>
        <v>43587</v>
      </c>
      <c r="I2874" s="11">
        <f t="shared" si="1523"/>
        <v>43618</v>
      </c>
      <c r="J2874" s="26">
        <f t="shared" si="1501"/>
        <v>9.9736274274730974E-5</v>
      </c>
      <c r="K2874" s="11">
        <f t="shared" si="1514"/>
        <v>43678</v>
      </c>
      <c r="L2874" s="11">
        <f t="shared" si="1502"/>
        <v>43678</v>
      </c>
      <c r="M2874" s="1">
        <f t="shared" si="1515"/>
        <v>23</v>
      </c>
      <c r="N2874" s="1">
        <f t="shared" si="1518"/>
        <v>12</v>
      </c>
      <c r="O2874" s="2">
        <f t="shared" si="1503"/>
        <v>1.00005203</v>
      </c>
      <c r="P2874" s="10">
        <f t="shared" si="1528"/>
        <v>1.0013001699999999</v>
      </c>
      <c r="Q2874" s="10">
        <f t="shared" si="1524"/>
        <v>1.5623307326118854</v>
      </c>
      <c r="R2874" s="2">
        <f t="shared" si="1527"/>
        <v>1.56241202</v>
      </c>
      <c r="S2874" s="2">
        <f t="shared" si="1519"/>
        <v>1.5152279099999999</v>
      </c>
      <c r="T2874" s="2">
        <f t="shared" si="1504"/>
        <v>140322.25136642999</v>
      </c>
      <c r="U2874" s="2">
        <f t="shared" si="1505"/>
        <v>3401.4343077216217</v>
      </c>
      <c r="V2874" s="2">
        <f t="shared" si="1506"/>
        <v>48370.927044526274</v>
      </c>
      <c r="W2874" s="2">
        <f t="shared" si="1507"/>
        <v>144380.3779023379</v>
      </c>
      <c r="X2874" s="27">
        <f t="shared" si="1508"/>
        <v>0</v>
      </c>
      <c r="Y2874" s="2">
        <f t="shared" si="1520"/>
        <v>0</v>
      </c>
      <c r="Z2874" s="67">
        <f t="shared" si="1509"/>
        <v>0</v>
      </c>
      <c r="AA2874" s="2">
        <f t="shared" si="1497"/>
        <v>0</v>
      </c>
      <c r="AB2874" s="26">
        <f t="shared" si="1516"/>
        <v>6.7299999999999999E-2</v>
      </c>
      <c r="AC2874" s="27">
        <f t="shared" si="1496"/>
        <v>12</v>
      </c>
      <c r="AD2874" s="27">
        <v>252</v>
      </c>
      <c r="AE2874" s="10">
        <f t="shared" si="1525"/>
        <v>1.003106343</v>
      </c>
      <c r="AF2874" s="2">
        <f t="shared" si="1498"/>
        <v>435.88904327</v>
      </c>
      <c r="AG2874" s="2">
        <f t="shared" si="1510"/>
        <v>448.49497623000002</v>
      </c>
      <c r="AH2874" s="3" t="str">
        <f t="shared" si="1511"/>
        <v>-</v>
      </c>
      <c r="AI2874" s="4" t="str">
        <f t="shared" si="1526"/>
        <v>A+J=</v>
      </c>
      <c r="AJ2874" s="11">
        <f t="shared" si="1517"/>
        <v>43682</v>
      </c>
      <c r="AK2874" s="11"/>
      <c r="AL2874" s="4"/>
      <c r="AM2874" s="1"/>
      <c r="AN2874" s="11"/>
      <c r="AO2874" s="1"/>
      <c r="AP2874" s="1"/>
      <c r="AQ2874" s="1"/>
      <c r="AR2874" s="1"/>
      <c r="AS2874" s="6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</row>
    <row r="2875" spans="1:55" x14ac:dyDescent="0.2">
      <c r="A2875" s="144">
        <f t="shared" si="1512"/>
        <v>43664</v>
      </c>
      <c r="B2875" s="2">
        <f t="shared" si="1499"/>
        <v>144866.89536211069</v>
      </c>
      <c r="C2875" s="2">
        <f t="shared" si="1513"/>
        <v>92608.016550090004</v>
      </c>
      <c r="D2875" s="68">
        <f>SUM(Y2875:Y$2921)</f>
        <v>6601.8052238700002</v>
      </c>
      <c r="E2875" s="68">
        <f t="shared" si="1500"/>
        <v>86006.21132622</v>
      </c>
      <c r="F2875" s="72">
        <f t="shared" si="1521"/>
        <v>5213.75</v>
      </c>
      <c r="G2875" s="3">
        <f>IF(N2875=1,VLOOKUP(A2874,[1]Plan1!$BG$69:$BI$188,3),G2874)</f>
        <v>5214.2700000000004</v>
      </c>
      <c r="H2875" s="11">
        <f t="shared" si="1522"/>
        <v>43587</v>
      </c>
      <c r="I2875" s="11">
        <f t="shared" si="1523"/>
        <v>43618</v>
      </c>
      <c r="J2875" s="26">
        <f t="shared" si="1501"/>
        <v>9.9736274274730974E-5</v>
      </c>
      <c r="K2875" s="11">
        <f t="shared" si="1514"/>
        <v>43678</v>
      </c>
      <c r="L2875" s="11">
        <f t="shared" si="1502"/>
        <v>43678</v>
      </c>
      <c r="M2875" s="1">
        <f t="shared" si="1515"/>
        <v>23</v>
      </c>
      <c r="N2875" s="1">
        <f t="shared" si="1518"/>
        <v>13</v>
      </c>
      <c r="O2875" s="2">
        <f t="shared" si="1503"/>
        <v>1.00005637</v>
      </c>
      <c r="P2875" s="10">
        <f t="shared" si="1528"/>
        <v>1.0013001699999999</v>
      </c>
      <c r="Q2875" s="10">
        <f t="shared" si="1524"/>
        <v>1.5623307326118854</v>
      </c>
      <c r="R2875" s="2">
        <f t="shared" si="1527"/>
        <v>1.5624188000000001</v>
      </c>
      <c r="S2875" s="2">
        <f t="shared" si="1519"/>
        <v>1.5152279099999999</v>
      </c>
      <c r="T2875" s="2">
        <f t="shared" si="1504"/>
        <v>140322.25136642999</v>
      </c>
      <c r="U2875" s="2">
        <f t="shared" si="1505"/>
        <v>3401.4343077216217</v>
      </c>
      <c r="V2875" s="2">
        <f t="shared" si="1506"/>
        <v>48371.510166639069</v>
      </c>
      <c r="W2875" s="2">
        <f t="shared" si="1507"/>
        <v>144380.96102445069</v>
      </c>
      <c r="X2875" s="27">
        <f t="shared" si="1508"/>
        <v>0</v>
      </c>
      <c r="Y2875" s="2">
        <f t="shared" si="1520"/>
        <v>0</v>
      </c>
      <c r="Z2875" s="67">
        <f t="shared" si="1509"/>
        <v>0</v>
      </c>
      <c r="AA2875" s="2">
        <f t="shared" si="1497"/>
        <v>0</v>
      </c>
      <c r="AB2875" s="26">
        <f t="shared" si="1516"/>
        <v>6.7299999999999999E-2</v>
      </c>
      <c r="AC2875" s="27">
        <f t="shared" si="1496"/>
        <v>13</v>
      </c>
      <c r="AD2875" s="27">
        <v>252</v>
      </c>
      <c r="AE2875" s="10">
        <f t="shared" si="1525"/>
        <v>1.0033656399999999</v>
      </c>
      <c r="AF2875" s="2">
        <f t="shared" si="1498"/>
        <v>472.27418208</v>
      </c>
      <c r="AG2875" s="2">
        <f t="shared" si="1510"/>
        <v>485.93433765999998</v>
      </c>
      <c r="AH2875" s="3" t="str">
        <f t="shared" si="1511"/>
        <v>-</v>
      </c>
      <c r="AI2875" s="4" t="str">
        <f t="shared" si="1526"/>
        <v>A+J=</v>
      </c>
      <c r="AJ2875" s="11">
        <f t="shared" si="1517"/>
        <v>43682</v>
      </c>
      <c r="AK2875" s="11"/>
      <c r="AL2875" s="4"/>
      <c r="AM2875" s="1"/>
      <c r="AN2875" s="11"/>
      <c r="AO2875" s="1"/>
      <c r="AP2875" s="1"/>
      <c r="AQ2875" s="1"/>
      <c r="AR2875" s="1"/>
      <c r="AS2875" s="6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</row>
    <row r="2876" spans="1:55" x14ac:dyDescent="0.2">
      <c r="A2876" s="144">
        <f t="shared" si="1512"/>
        <v>43665</v>
      </c>
      <c r="B2876" s="2">
        <f t="shared" si="1499"/>
        <v>144904.92609525926</v>
      </c>
      <c r="C2876" s="2">
        <f t="shared" si="1513"/>
        <v>92608.016550090004</v>
      </c>
      <c r="D2876" s="68">
        <f>SUM(Y2876:Y$2921)</f>
        <v>6601.8052238700002</v>
      </c>
      <c r="E2876" s="68">
        <f t="shared" si="1500"/>
        <v>86006.21132622</v>
      </c>
      <c r="F2876" s="72">
        <f t="shared" si="1521"/>
        <v>5213.75</v>
      </c>
      <c r="G2876" s="3">
        <f>IF(N2876=1,VLOOKUP(A2875,[1]Plan1!$BG$69:$BI$188,3),G2875)</f>
        <v>5214.2700000000004</v>
      </c>
      <c r="H2876" s="11">
        <f t="shared" si="1522"/>
        <v>43587</v>
      </c>
      <c r="I2876" s="11">
        <f t="shared" si="1523"/>
        <v>43618</v>
      </c>
      <c r="J2876" s="26">
        <f t="shared" si="1501"/>
        <v>9.9736274274730974E-5</v>
      </c>
      <c r="K2876" s="11">
        <f t="shared" si="1514"/>
        <v>43678</v>
      </c>
      <c r="L2876" s="11">
        <f t="shared" si="1502"/>
        <v>43678</v>
      </c>
      <c r="M2876" s="1">
        <f t="shared" si="1515"/>
        <v>23</v>
      </c>
      <c r="N2876" s="1">
        <f t="shared" si="1518"/>
        <v>14</v>
      </c>
      <c r="O2876" s="2">
        <f t="shared" si="1503"/>
        <v>1.0000606999999999</v>
      </c>
      <c r="P2876" s="10">
        <f t="shared" si="1528"/>
        <v>1.0013001699999999</v>
      </c>
      <c r="Q2876" s="10">
        <f t="shared" si="1524"/>
        <v>1.5623307326118854</v>
      </c>
      <c r="R2876" s="2">
        <f t="shared" si="1527"/>
        <v>1.5624255600000001</v>
      </c>
      <c r="S2876" s="2">
        <f t="shared" si="1519"/>
        <v>1.5152279099999999</v>
      </c>
      <c r="T2876" s="2">
        <f t="shared" si="1504"/>
        <v>140322.25136642999</v>
      </c>
      <c r="U2876" s="2">
        <f t="shared" si="1505"/>
        <v>3401.4343077216217</v>
      </c>
      <c r="V2876" s="2">
        <f t="shared" si="1506"/>
        <v>48372.091568627635</v>
      </c>
      <c r="W2876" s="2">
        <f t="shared" si="1507"/>
        <v>144381.54242643926</v>
      </c>
      <c r="X2876" s="27">
        <f t="shared" si="1508"/>
        <v>0</v>
      </c>
      <c r="Y2876" s="2">
        <f t="shared" si="1520"/>
        <v>0</v>
      </c>
      <c r="Z2876" s="67">
        <f t="shared" si="1509"/>
        <v>0</v>
      </c>
      <c r="AA2876" s="2">
        <f t="shared" si="1497"/>
        <v>0</v>
      </c>
      <c r="AB2876" s="26">
        <f t="shared" si="1516"/>
        <v>6.7299999999999999E-2</v>
      </c>
      <c r="AC2876" s="27">
        <f t="shared" ref="AC2876:AC2939" si="1529">N2876</f>
        <v>14</v>
      </c>
      <c r="AD2876" s="27">
        <v>252</v>
      </c>
      <c r="AE2876" s="10">
        <f t="shared" si="1525"/>
        <v>1.0036250040000001</v>
      </c>
      <c r="AF2876" s="2">
        <f t="shared" si="1498"/>
        <v>508.66872248999999</v>
      </c>
      <c r="AG2876" s="2">
        <f t="shared" si="1510"/>
        <v>523.38366882000003</v>
      </c>
      <c r="AH2876" s="3" t="str">
        <f t="shared" si="1511"/>
        <v>-</v>
      </c>
      <c r="AI2876" s="4" t="str">
        <f t="shared" si="1526"/>
        <v>A+J=</v>
      </c>
      <c r="AJ2876" s="11">
        <f t="shared" si="1517"/>
        <v>43682</v>
      </c>
      <c r="AK2876" s="11"/>
      <c r="AL2876" s="4"/>
      <c r="AM2876" s="1"/>
      <c r="AN2876" s="11"/>
      <c r="AO2876" s="1"/>
      <c r="AP2876" s="1"/>
      <c r="AQ2876" s="1"/>
      <c r="AR2876" s="1"/>
      <c r="AS2876" s="6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</row>
    <row r="2877" spans="1:55" x14ac:dyDescent="0.2">
      <c r="A2877" s="144">
        <f t="shared" si="1512"/>
        <v>43666</v>
      </c>
      <c r="B2877" s="2">
        <f t="shared" si="1499"/>
        <v>144942.96853040202</v>
      </c>
      <c r="C2877" s="2">
        <f t="shared" si="1513"/>
        <v>92608.016550090004</v>
      </c>
      <c r="D2877" s="68">
        <f>SUM(Y2877:Y$2921)</f>
        <v>6601.8052238700002</v>
      </c>
      <c r="E2877" s="68">
        <f t="shared" si="1500"/>
        <v>86006.21132622</v>
      </c>
      <c r="F2877" s="72">
        <f t="shared" si="1521"/>
        <v>5213.75</v>
      </c>
      <c r="G2877" s="3">
        <f>IF(N2877=1,VLOOKUP(A2876,[1]Plan1!$BG$69:$BI$188,3),G2876)</f>
        <v>5214.2700000000004</v>
      </c>
      <c r="H2877" s="11">
        <f t="shared" si="1522"/>
        <v>43587</v>
      </c>
      <c r="I2877" s="11">
        <f t="shared" si="1523"/>
        <v>43618</v>
      </c>
      <c r="J2877" s="26">
        <f t="shared" si="1501"/>
        <v>9.9736274274730974E-5</v>
      </c>
      <c r="K2877" s="11">
        <f t="shared" si="1514"/>
        <v>43678</v>
      </c>
      <c r="L2877" s="11">
        <f t="shared" si="1502"/>
        <v>43678</v>
      </c>
      <c r="M2877" s="1">
        <f t="shared" si="1515"/>
        <v>23</v>
      </c>
      <c r="N2877" s="1">
        <f t="shared" si="1518"/>
        <v>15</v>
      </c>
      <c r="O2877" s="2">
        <f t="shared" si="1503"/>
        <v>1.00006504</v>
      </c>
      <c r="P2877" s="10">
        <f t="shared" si="1528"/>
        <v>1.0013001699999999</v>
      </c>
      <c r="Q2877" s="10">
        <f t="shared" si="1524"/>
        <v>1.5623307326118854</v>
      </c>
      <c r="R2877" s="2">
        <f t="shared" si="1527"/>
        <v>1.56243234</v>
      </c>
      <c r="S2877" s="2">
        <f t="shared" si="1519"/>
        <v>1.5152279099999999</v>
      </c>
      <c r="T2877" s="2">
        <f t="shared" si="1504"/>
        <v>140322.25136642999</v>
      </c>
      <c r="U2877" s="2">
        <f t="shared" si="1505"/>
        <v>3401.4343077216217</v>
      </c>
      <c r="V2877" s="2">
        <f t="shared" si="1506"/>
        <v>48372.674690740416</v>
      </c>
      <c r="W2877" s="2">
        <f t="shared" si="1507"/>
        <v>144382.12554855202</v>
      </c>
      <c r="X2877" s="27">
        <f t="shared" si="1508"/>
        <v>0</v>
      </c>
      <c r="Y2877" s="2">
        <f t="shared" si="1520"/>
        <v>0</v>
      </c>
      <c r="Z2877" s="67">
        <f t="shared" si="1509"/>
        <v>0</v>
      </c>
      <c r="AA2877" s="2">
        <f t="shared" si="1497"/>
        <v>0</v>
      </c>
      <c r="AB2877" s="26">
        <f t="shared" si="1516"/>
        <v>6.7299999999999999E-2</v>
      </c>
      <c r="AC2877" s="27">
        <f t="shared" si="1529"/>
        <v>15</v>
      </c>
      <c r="AD2877" s="27">
        <v>252</v>
      </c>
      <c r="AE2877" s="10">
        <f t="shared" si="1525"/>
        <v>1.003884435</v>
      </c>
      <c r="AF2877" s="2">
        <f t="shared" si="1498"/>
        <v>545.07266447999996</v>
      </c>
      <c r="AG2877" s="2">
        <f t="shared" si="1510"/>
        <v>560.84298185</v>
      </c>
      <c r="AH2877" s="3" t="str">
        <f t="shared" si="1511"/>
        <v>-</v>
      </c>
      <c r="AI2877" s="4" t="str">
        <f t="shared" si="1526"/>
        <v>A+J=</v>
      </c>
      <c r="AJ2877" s="11">
        <f t="shared" si="1517"/>
        <v>43682</v>
      </c>
      <c r="AK2877" s="11"/>
      <c r="AL2877" s="4"/>
      <c r="AM2877" s="1"/>
      <c r="AN2877" s="11"/>
      <c r="AO2877" s="1"/>
      <c r="AP2877" s="1"/>
      <c r="AQ2877" s="1"/>
      <c r="AR2877" s="1"/>
      <c r="AS2877" s="6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</row>
    <row r="2878" spans="1:55" x14ac:dyDescent="0.2">
      <c r="A2878" s="144">
        <f t="shared" si="1512"/>
        <v>43667</v>
      </c>
      <c r="B2878" s="2">
        <f t="shared" si="1499"/>
        <v>144942.96853040202</v>
      </c>
      <c r="C2878" s="2">
        <f t="shared" si="1513"/>
        <v>92608.016550090004</v>
      </c>
      <c r="D2878" s="68">
        <f>SUM(Y2878:Y$2921)</f>
        <v>6601.8052238700002</v>
      </c>
      <c r="E2878" s="68">
        <f t="shared" si="1500"/>
        <v>86006.21132622</v>
      </c>
      <c r="F2878" s="72">
        <f t="shared" si="1521"/>
        <v>5213.75</v>
      </c>
      <c r="G2878" s="3">
        <f>IF(N2878=1,VLOOKUP(A2877,[1]Plan1!$BG$69:$BI$188,3),G2877)</f>
        <v>5214.2700000000004</v>
      </c>
      <c r="H2878" s="11">
        <f t="shared" si="1522"/>
        <v>43587</v>
      </c>
      <c r="I2878" s="11">
        <f t="shared" si="1523"/>
        <v>43618</v>
      </c>
      <c r="J2878" s="26">
        <f t="shared" si="1501"/>
        <v>9.9736274274730974E-5</v>
      </c>
      <c r="K2878" s="11">
        <f t="shared" si="1514"/>
        <v>43678</v>
      </c>
      <c r="L2878" s="11">
        <f t="shared" si="1502"/>
        <v>43678</v>
      </c>
      <c r="M2878" s="1">
        <f t="shared" si="1515"/>
        <v>23</v>
      </c>
      <c r="N2878" s="1">
        <f t="shared" si="1518"/>
        <v>15</v>
      </c>
      <c r="O2878" s="2">
        <f t="shared" si="1503"/>
        <v>1.00006504</v>
      </c>
      <c r="P2878" s="10">
        <f t="shared" si="1528"/>
        <v>1.0013001699999999</v>
      </c>
      <c r="Q2878" s="10">
        <f t="shared" si="1524"/>
        <v>1.5623307326118854</v>
      </c>
      <c r="R2878" s="2">
        <f t="shared" si="1527"/>
        <v>1.56243234</v>
      </c>
      <c r="S2878" s="2">
        <f t="shared" si="1519"/>
        <v>1.5152279099999999</v>
      </c>
      <c r="T2878" s="2">
        <f t="shared" si="1504"/>
        <v>140322.25136642999</v>
      </c>
      <c r="U2878" s="2">
        <f t="shared" si="1505"/>
        <v>3401.4343077216217</v>
      </c>
      <c r="V2878" s="2">
        <f t="shared" si="1506"/>
        <v>48372.674690740416</v>
      </c>
      <c r="W2878" s="2">
        <f t="shared" si="1507"/>
        <v>144382.12554855202</v>
      </c>
      <c r="X2878" s="27">
        <f t="shared" si="1508"/>
        <v>0</v>
      </c>
      <c r="Y2878" s="2">
        <f t="shared" si="1520"/>
        <v>0</v>
      </c>
      <c r="Z2878" s="67">
        <f t="shared" si="1509"/>
        <v>0</v>
      </c>
      <c r="AA2878" s="2">
        <f t="shared" si="1497"/>
        <v>0</v>
      </c>
      <c r="AB2878" s="26">
        <f t="shared" si="1516"/>
        <v>6.7299999999999999E-2</v>
      </c>
      <c r="AC2878" s="27">
        <f t="shared" si="1529"/>
        <v>15</v>
      </c>
      <c r="AD2878" s="27">
        <v>252</v>
      </c>
      <c r="AE2878" s="10">
        <f t="shared" si="1525"/>
        <v>1.003884435</v>
      </c>
      <c r="AF2878" s="2">
        <f t="shared" si="1498"/>
        <v>545.07266447999996</v>
      </c>
      <c r="AG2878" s="2">
        <f t="shared" si="1510"/>
        <v>560.84298185</v>
      </c>
      <c r="AH2878" s="3" t="str">
        <f t="shared" si="1511"/>
        <v>-</v>
      </c>
      <c r="AI2878" s="4" t="str">
        <f t="shared" si="1526"/>
        <v>A+J=</v>
      </c>
      <c r="AJ2878" s="11">
        <f t="shared" si="1517"/>
        <v>43682</v>
      </c>
      <c r="AK2878" s="11"/>
      <c r="AL2878" s="4"/>
      <c r="AM2878" s="1"/>
      <c r="AN2878" s="11"/>
      <c r="AO2878" s="1"/>
      <c r="AP2878" s="1"/>
      <c r="AQ2878" s="1"/>
      <c r="AR2878" s="1"/>
      <c r="AS2878" s="6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</row>
    <row r="2879" spans="1:55" x14ac:dyDescent="0.2">
      <c r="A2879" s="144">
        <f t="shared" si="1512"/>
        <v>43668</v>
      </c>
      <c r="B2879" s="2">
        <f t="shared" si="1499"/>
        <v>144942.96853040202</v>
      </c>
      <c r="C2879" s="2">
        <f t="shared" si="1513"/>
        <v>92608.016550090004</v>
      </c>
      <c r="D2879" s="68">
        <f>SUM(Y2879:Y$2921)</f>
        <v>6601.8052238700002</v>
      </c>
      <c r="E2879" s="68">
        <f t="shared" si="1500"/>
        <v>86006.21132622</v>
      </c>
      <c r="F2879" s="72">
        <f t="shared" si="1521"/>
        <v>5213.75</v>
      </c>
      <c r="G2879" s="3">
        <f>IF(N2879=1,VLOOKUP(A2878,[1]Plan1!$BG$69:$BI$188,3),G2878)</f>
        <v>5214.2700000000004</v>
      </c>
      <c r="H2879" s="11">
        <f t="shared" si="1522"/>
        <v>43587</v>
      </c>
      <c r="I2879" s="11">
        <f t="shared" si="1523"/>
        <v>43618</v>
      </c>
      <c r="J2879" s="26">
        <f t="shared" si="1501"/>
        <v>9.9736274274730974E-5</v>
      </c>
      <c r="K2879" s="11">
        <f t="shared" si="1514"/>
        <v>43678</v>
      </c>
      <c r="L2879" s="11">
        <f t="shared" si="1502"/>
        <v>43678</v>
      </c>
      <c r="M2879" s="1">
        <f t="shared" si="1515"/>
        <v>23</v>
      </c>
      <c r="N2879" s="1">
        <f t="shared" si="1518"/>
        <v>15</v>
      </c>
      <c r="O2879" s="2">
        <f t="shared" si="1503"/>
        <v>1.00006504</v>
      </c>
      <c r="P2879" s="10">
        <f t="shared" si="1528"/>
        <v>1.0013001699999999</v>
      </c>
      <c r="Q2879" s="10">
        <f t="shared" si="1524"/>
        <v>1.5623307326118854</v>
      </c>
      <c r="R2879" s="2">
        <f t="shared" si="1527"/>
        <v>1.56243234</v>
      </c>
      <c r="S2879" s="2">
        <f t="shared" si="1519"/>
        <v>1.5152279099999999</v>
      </c>
      <c r="T2879" s="2">
        <f t="shared" si="1504"/>
        <v>140322.25136642999</v>
      </c>
      <c r="U2879" s="2">
        <f t="shared" si="1505"/>
        <v>3401.4343077216217</v>
      </c>
      <c r="V2879" s="2">
        <f t="shared" si="1506"/>
        <v>48372.674690740416</v>
      </c>
      <c r="W2879" s="2">
        <f t="shared" si="1507"/>
        <v>144382.12554855202</v>
      </c>
      <c r="X2879" s="27">
        <f t="shared" si="1508"/>
        <v>0</v>
      </c>
      <c r="Y2879" s="2">
        <f t="shared" si="1520"/>
        <v>0</v>
      </c>
      <c r="Z2879" s="67">
        <f t="shared" si="1509"/>
        <v>0</v>
      </c>
      <c r="AA2879" s="2">
        <f t="shared" si="1497"/>
        <v>0</v>
      </c>
      <c r="AB2879" s="26">
        <f t="shared" si="1516"/>
        <v>6.7299999999999999E-2</v>
      </c>
      <c r="AC2879" s="27">
        <f t="shared" si="1529"/>
        <v>15</v>
      </c>
      <c r="AD2879" s="27">
        <v>252</v>
      </c>
      <c r="AE2879" s="10">
        <f t="shared" si="1525"/>
        <v>1.003884435</v>
      </c>
      <c r="AF2879" s="2">
        <f t="shared" si="1498"/>
        <v>545.07266447999996</v>
      </c>
      <c r="AG2879" s="2">
        <f t="shared" si="1510"/>
        <v>560.84298185</v>
      </c>
      <c r="AH2879" s="3" t="str">
        <f t="shared" si="1511"/>
        <v>-</v>
      </c>
      <c r="AI2879" s="4" t="str">
        <f t="shared" si="1526"/>
        <v>A+J=</v>
      </c>
      <c r="AJ2879" s="11">
        <f t="shared" si="1517"/>
        <v>43682</v>
      </c>
      <c r="AK2879" s="11"/>
      <c r="AL2879" s="4"/>
      <c r="AM2879" s="1"/>
      <c r="AN2879" s="11"/>
      <c r="AO2879" s="1"/>
      <c r="AP2879" s="1"/>
      <c r="AQ2879" s="1"/>
      <c r="AR2879" s="1"/>
      <c r="AS2879" s="6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</row>
    <row r="2880" spans="1:55" x14ac:dyDescent="0.2">
      <c r="A2880" s="144">
        <f t="shared" si="1512"/>
        <v>43669</v>
      </c>
      <c r="B2880" s="2">
        <f t="shared" si="1499"/>
        <v>144981.02108613483</v>
      </c>
      <c r="C2880" s="2">
        <f t="shared" si="1513"/>
        <v>92608.016550090004</v>
      </c>
      <c r="D2880" s="68">
        <f>SUM(Y2880:Y$2921)</f>
        <v>6601.8052238700002</v>
      </c>
      <c r="E2880" s="68">
        <f t="shared" si="1500"/>
        <v>86006.21132622</v>
      </c>
      <c r="F2880" s="72">
        <f t="shared" si="1521"/>
        <v>5213.75</v>
      </c>
      <c r="G2880" s="3">
        <f>IF(N2880=1,VLOOKUP(A2879,[1]Plan1!$BG$69:$BI$188,3),G2879)</f>
        <v>5214.2700000000004</v>
      </c>
      <c r="H2880" s="11">
        <f t="shared" si="1522"/>
        <v>43587</v>
      </c>
      <c r="I2880" s="11">
        <f t="shared" si="1523"/>
        <v>43618</v>
      </c>
      <c r="J2880" s="26">
        <f t="shared" si="1501"/>
        <v>9.9736274274730974E-5</v>
      </c>
      <c r="K2880" s="11">
        <f t="shared" si="1514"/>
        <v>43678</v>
      </c>
      <c r="L2880" s="11">
        <f t="shared" si="1502"/>
        <v>43678</v>
      </c>
      <c r="M2880" s="1">
        <f t="shared" si="1515"/>
        <v>23</v>
      </c>
      <c r="N2880" s="1">
        <f t="shared" si="1518"/>
        <v>16</v>
      </c>
      <c r="O2880" s="2">
        <f t="shared" si="1503"/>
        <v>1.00006938</v>
      </c>
      <c r="P2880" s="10">
        <f t="shared" si="1528"/>
        <v>1.0013001699999999</v>
      </c>
      <c r="Q2880" s="10">
        <f t="shared" si="1524"/>
        <v>1.5623307326118854</v>
      </c>
      <c r="R2880" s="2">
        <f t="shared" si="1527"/>
        <v>1.5624391200000001</v>
      </c>
      <c r="S2880" s="2">
        <f t="shared" si="1519"/>
        <v>1.5152279099999999</v>
      </c>
      <c r="T2880" s="2">
        <f t="shared" si="1504"/>
        <v>140322.25136642999</v>
      </c>
      <c r="U2880" s="2">
        <f t="shared" si="1505"/>
        <v>3401.4343077216217</v>
      </c>
      <c r="V2880" s="2">
        <f t="shared" si="1506"/>
        <v>48373.257812853219</v>
      </c>
      <c r="W2880" s="2">
        <f t="shared" si="1507"/>
        <v>144382.70867066484</v>
      </c>
      <c r="X2880" s="27">
        <f t="shared" si="1508"/>
        <v>0</v>
      </c>
      <c r="Y2880" s="2">
        <f t="shared" si="1520"/>
        <v>0</v>
      </c>
      <c r="Z2880" s="67">
        <f t="shared" si="1509"/>
        <v>0</v>
      </c>
      <c r="AA2880" s="2">
        <f t="shared" si="1497"/>
        <v>0</v>
      </c>
      <c r="AB2880" s="26">
        <f t="shared" si="1516"/>
        <v>6.7299999999999999E-2</v>
      </c>
      <c r="AC2880" s="27">
        <f t="shared" si="1529"/>
        <v>16</v>
      </c>
      <c r="AD2880" s="27">
        <v>252</v>
      </c>
      <c r="AE2880" s="10">
        <f t="shared" si="1525"/>
        <v>1.004143934</v>
      </c>
      <c r="AF2880" s="2">
        <f t="shared" si="1498"/>
        <v>581.48614839000004</v>
      </c>
      <c r="AG2880" s="2">
        <f t="shared" si="1510"/>
        <v>598.31241547000002</v>
      </c>
      <c r="AH2880" s="3" t="str">
        <f t="shared" si="1511"/>
        <v>-</v>
      </c>
      <c r="AI2880" s="4" t="str">
        <f t="shared" si="1526"/>
        <v>A+J=</v>
      </c>
      <c r="AJ2880" s="11">
        <f t="shared" si="1517"/>
        <v>43682</v>
      </c>
      <c r="AK2880" s="11"/>
      <c r="AL2880" s="4"/>
      <c r="AM2880" s="1"/>
      <c r="AN2880" s="11"/>
      <c r="AO2880" s="1"/>
      <c r="AP2880" s="1"/>
      <c r="AQ2880" s="1"/>
      <c r="AR2880" s="1"/>
      <c r="AS2880" s="6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</row>
    <row r="2881" spans="1:55" x14ac:dyDescent="0.2">
      <c r="A2881" s="144">
        <f t="shared" si="1512"/>
        <v>43670</v>
      </c>
      <c r="B2881" s="2">
        <f t="shared" si="1499"/>
        <v>145019.08260994553</v>
      </c>
      <c r="C2881" s="2">
        <f t="shared" si="1513"/>
        <v>92608.016550090004</v>
      </c>
      <c r="D2881" s="68">
        <f>SUM(Y2881:Y$2921)</f>
        <v>6601.8052238700002</v>
      </c>
      <c r="E2881" s="68">
        <f t="shared" si="1500"/>
        <v>86006.21132622</v>
      </c>
      <c r="F2881" s="72">
        <f t="shared" si="1521"/>
        <v>5213.75</v>
      </c>
      <c r="G2881" s="3">
        <f>IF(N2881=1,VLOOKUP(A2880,[1]Plan1!$BG$69:$BI$188,3),G2880)</f>
        <v>5214.2700000000004</v>
      </c>
      <c r="H2881" s="11">
        <f t="shared" si="1522"/>
        <v>43587</v>
      </c>
      <c r="I2881" s="11">
        <f t="shared" si="1523"/>
        <v>43618</v>
      </c>
      <c r="J2881" s="26">
        <f t="shared" si="1501"/>
        <v>9.9736274274730974E-5</v>
      </c>
      <c r="K2881" s="11">
        <f t="shared" si="1514"/>
        <v>43678</v>
      </c>
      <c r="L2881" s="11">
        <f t="shared" si="1502"/>
        <v>43678</v>
      </c>
      <c r="M2881" s="1">
        <f t="shared" si="1515"/>
        <v>23</v>
      </c>
      <c r="N2881" s="1">
        <f t="shared" si="1518"/>
        <v>17</v>
      </c>
      <c r="O2881" s="2">
        <f t="shared" si="1503"/>
        <v>1.0000737099999999</v>
      </c>
      <c r="P2881" s="10">
        <f t="shared" si="1528"/>
        <v>1.0013001699999999</v>
      </c>
      <c r="Q2881" s="10">
        <f t="shared" si="1524"/>
        <v>1.5623307326118854</v>
      </c>
      <c r="R2881" s="2">
        <f t="shared" si="1527"/>
        <v>1.56244589</v>
      </c>
      <c r="S2881" s="2">
        <f t="shared" si="1519"/>
        <v>1.5152279099999999</v>
      </c>
      <c r="T2881" s="2">
        <f t="shared" si="1504"/>
        <v>140322.25136642999</v>
      </c>
      <c r="U2881" s="2">
        <f t="shared" si="1505"/>
        <v>3401.4343077216217</v>
      </c>
      <c r="V2881" s="2">
        <f t="shared" si="1506"/>
        <v>48373.840074903892</v>
      </c>
      <c r="W2881" s="2">
        <f t="shared" si="1507"/>
        <v>144383.29093271552</v>
      </c>
      <c r="X2881" s="27">
        <f t="shared" si="1508"/>
        <v>0</v>
      </c>
      <c r="Y2881" s="2">
        <f t="shared" si="1520"/>
        <v>0</v>
      </c>
      <c r="Z2881" s="67">
        <f t="shared" si="1509"/>
        <v>0</v>
      </c>
      <c r="AA2881" s="2">
        <f t="shared" si="1497"/>
        <v>0</v>
      </c>
      <c r="AB2881" s="26">
        <f t="shared" si="1516"/>
        <v>6.7299999999999999E-2</v>
      </c>
      <c r="AC2881" s="27">
        <f t="shared" si="1529"/>
        <v>17</v>
      </c>
      <c r="AD2881" s="27">
        <v>252</v>
      </c>
      <c r="AE2881" s="10">
        <f t="shared" si="1525"/>
        <v>1.0044034989999999</v>
      </c>
      <c r="AF2881" s="2">
        <f t="shared" si="1498"/>
        <v>617.90889356000002</v>
      </c>
      <c r="AG2881" s="2">
        <f t="shared" si="1510"/>
        <v>635.79167723</v>
      </c>
      <c r="AH2881" s="3" t="str">
        <f t="shared" si="1511"/>
        <v>-</v>
      </c>
      <c r="AI2881" s="4" t="str">
        <f t="shared" si="1526"/>
        <v>A+J=</v>
      </c>
      <c r="AJ2881" s="11">
        <f t="shared" si="1517"/>
        <v>43682</v>
      </c>
      <c r="AK2881" s="11"/>
      <c r="AL2881" s="4"/>
      <c r="AM2881" s="1"/>
      <c r="AN2881" s="11"/>
      <c r="AO2881" s="1"/>
      <c r="AP2881" s="1"/>
      <c r="AQ2881" s="1"/>
      <c r="AR2881" s="1"/>
      <c r="AS2881" s="6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</row>
    <row r="2882" spans="1:55" x14ac:dyDescent="0.2">
      <c r="A2882" s="144">
        <f t="shared" si="1512"/>
        <v>43671</v>
      </c>
      <c r="B2882" s="2">
        <f t="shared" si="1499"/>
        <v>145057.15497382832</v>
      </c>
      <c r="C2882" s="2">
        <f t="shared" si="1513"/>
        <v>92608.016550090004</v>
      </c>
      <c r="D2882" s="68">
        <f>SUM(Y2882:Y$2921)</f>
        <v>6601.8052238700002</v>
      </c>
      <c r="E2882" s="68">
        <f t="shared" si="1500"/>
        <v>86006.21132622</v>
      </c>
      <c r="F2882" s="72">
        <f t="shared" si="1521"/>
        <v>5213.75</v>
      </c>
      <c r="G2882" s="3">
        <f>IF(N2882=1,VLOOKUP(A2881,[1]Plan1!$BG$69:$BI$188,3),G2881)</f>
        <v>5214.2700000000004</v>
      </c>
      <c r="H2882" s="11">
        <f t="shared" si="1522"/>
        <v>43587</v>
      </c>
      <c r="I2882" s="11">
        <f t="shared" si="1523"/>
        <v>43618</v>
      </c>
      <c r="J2882" s="26">
        <f t="shared" si="1501"/>
        <v>9.9736274274730974E-5</v>
      </c>
      <c r="K2882" s="11">
        <f t="shared" si="1514"/>
        <v>43678</v>
      </c>
      <c r="L2882" s="11">
        <f t="shared" si="1502"/>
        <v>43678</v>
      </c>
      <c r="M2882" s="1">
        <f t="shared" si="1515"/>
        <v>23</v>
      </c>
      <c r="N2882" s="1">
        <f t="shared" si="1518"/>
        <v>18</v>
      </c>
      <c r="O2882" s="2">
        <f t="shared" si="1503"/>
        <v>1.0000780499999999</v>
      </c>
      <c r="P2882" s="10">
        <f t="shared" si="1528"/>
        <v>1.0013001699999999</v>
      </c>
      <c r="Q2882" s="10">
        <f t="shared" si="1524"/>
        <v>1.5623307326118854</v>
      </c>
      <c r="R2882" s="2">
        <f t="shared" si="1527"/>
        <v>1.5624526700000001</v>
      </c>
      <c r="S2882" s="2">
        <f t="shared" si="1519"/>
        <v>1.5152279099999999</v>
      </c>
      <c r="T2882" s="2">
        <f t="shared" si="1504"/>
        <v>140322.25136642999</v>
      </c>
      <c r="U2882" s="2">
        <f t="shared" si="1505"/>
        <v>3401.4343077216217</v>
      </c>
      <c r="V2882" s="2">
        <f t="shared" si="1506"/>
        <v>48374.423197016687</v>
      </c>
      <c r="W2882" s="2">
        <f t="shared" si="1507"/>
        <v>144383.87405482831</v>
      </c>
      <c r="X2882" s="27">
        <f t="shared" si="1508"/>
        <v>0</v>
      </c>
      <c r="Y2882" s="2">
        <f t="shared" si="1520"/>
        <v>0</v>
      </c>
      <c r="Z2882" s="67">
        <f t="shared" si="1509"/>
        <v>0</v>
      </c>
      <c r="AA2882" s="2">
        <f t="shared" si="1497"/>
        <v>0</v>
      </c>
      <c r="AB2882" s="26">
        <f t="shared" si="1516"/>
        <v>6.7299999999999999E-2</v>
      </c>
      <c r="AC2882" s="27">
        <f t="shared" si="1529"/>
        <v>18</v>
      </c>
      <c r="AD2882" s="27">
        <v>252</v>
      </c>
      <c r="AE2882" s="10">
        <f t="shared" si="1525"/>
        <v>1.004663131</v>
      </c>
      <c r="AF2882" s="2">
        <f t="shared" si="1498"/>
        <v>654.34104033000006</v>
      </c>
      <c r="AG2882" s="2">
        <f t="shared" si="1510"/>
        <v>673.28091900000004</v>
      </c>
      <c r="AH2882" s="3" t="str">
        <f t="shared" si="1511"/>
        <v>-</v>
      </c>
      <c r="AI2882" s="4" t="str">
        <f t="shared" si="1526"/>
        <v>A+J=</v>
      </c>
      <c r="AJ2882" s="11">
        <f t="shared" si="1517"/>
        <v>43682</v>
      </c>
      <c r="AK2882" s="11"/>
      <c r="AL2882" s="4"/>
      <c r="AM2882" s="1"/>
      <c r="AN2882" s="11"/>
      <c r="AO2882" s="1"/>
      <c r="AP2882" s="1"/>
      <c r="AQ2882" s="1"/>
      <c r="AR2882" s="1"/>
      <c r="AS2882" s="6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</row>
    <row r="2883" spans="1:55" x14ac:dyDescent="0.2">
      <c r="A2883" s="144">
        <f t="shared" si="1512"/>
        <v>43672</v>
      </c>
      <c r="B2883" s="2">
        <f t="shared" si="1499"/>
        <v>145095.23745864109</v>
      </c>
      <c r="C2883" s="2">
        <f t="shared" si="1513"/>
        <v>92608.016550090004</v>
      </c>
      <c r="D2883" s="68">
        <f>SUM(Y2883:Y$2921)</f>
        <v>6601.8052238700002</v>
      </c>
      <c r="E2883" s="68">
        <f t="shared" si="1500"/>
        <v>86006.21132622</v>
      </c>
      <c r="F2883" s="72">
        <f t="shared" si="1521"/>
        <v>5213.75</v>
      </c>
      <c r="G2883" s="3">
        <f>IF(N2883=1,VLOOKUP(A2882,[1]Plan1!$BG$69:$BI$188,3),G2882)</f>
        <v>5214.2700000000004</v>
      </c>
      <c r="H2883" s="11">
        <f t="shared" si="1522"/>
        <v>43587</v>
      </c>
      <c r="I2883" s="11">
        <f t="shared" si="1523"/>
        <v>43618</v>
      </c>
      <c r="J2883" s="26">
        <f t="shared" si="1501"/>
        <v>9.9736274274730974E-5</v>
      </c>
      <c r="K2883" s="11">
        <f t="shared" si="1514"/>
        <v>43678</v>
      </c>
      <c r="L2883" s="11">
        <f t="shared" si="1502"/>
        <v>43678</v>
      </c>
      <c r="M2883" s="1">
        <f t="shared" si="1515"/>
        <v>23</v>
      </c>
      <c r="N2883" s="1">
        <f t="shared" si="1518"/>
        <v>19</v>
      </c>
      <c r="O2883" s="2">
        <f t="shared" si="1503"/>
        <v>1.00008239</v>
      </c>
      <c r="P2883" s="10">
        <f t="shared" si="1528"/>
        <v>1.0013001699999999</v>
      </c>
      <c r="Q2883" s="10">
        <f t="shared" si="1524"/>
        <v>1.5623307326118854</v>
      </c>
      <c r="R2883" s="2">
        <f t="shared" si="1527"/>
        <v>1.56245945</v>
      </c>
      <c r="S2883" s="2">
        <f t="shared" si="1519"/>
        <v>1.5152279099999999</v>
      </c>
      <c r="T2883" s="2">
        <f t="shared" si="1504"/>
        <v>140322.25136642999</v>
      </c>
      <c r="U2883" s="2">
        <f t="shared" si="1505"/>
        <v>3401.4343077216217</v>
      </c>
      <c r="V2883" s="2">
        <f t="shared" si="1506"/>
        <v>48375.006319129468</v>
      </c>
      <c r="W2883" s="2">
        <f t="shared" si="1507"/>
        <v>144384.4571769411</v>
      </c>
      <c r="X2883" s="27">
        <f t="shared" si="1508"/>
        <v>0</v>
      </c>
      <c r="Y2883" s="2">
        <f t="shared" si="1520"/>
        <v>0</v>
      </c>
      <c r="Z2883" s="67">
        <f t="shared" si="1509"/>
        <v>0</v>
      </c>
      <c r="AA2883" s="2">
        <f t="shared" si="1497"/>
        <v>0</v>
      </c>
      <c r="AB2883" s="26">
        <f t="shared" si="1516"/>
        <v>6.7299999999999999E-2</v>
      </c>
      <c r="AC2883" s="27">
        <f t="shared" si="1529"/>
        <v>19</v>
      </c>
      <c r="AD2883" s="27">
        <v>252</v>
      </c>
      <c r="AE2883" s="10">
        <f t="shared" si="1525"/>
        <v>1.004922831</v>
      </c>
      <c r="AF2883" s="2">
        <f t="shared" si="1498"/>
        <v>690.78272901000003</v>
      </c>
      <c r="AG2883" s="2">
        <f t="shared" si="1510"/>
        <v>710.78028170000005</v>
      </c>
      <c r="AH2883" s="3" t="str">
        <f t="shared" si="1511"/>
        <v>-</v>
      </c>
      <c r="AI2883" s="4" t="str">
        <f t="shared" si="1526"/>
        <v>A+J=</v>
      </c>
      <c r="AJ2883" s="11">
        <f t="shared" si="1517"/>
        <v>43682</v>
      </c>
      <c r="AK2883" s="11"/>
      <c r="AL2883" s="4"/>
      <c r="AM2883" s="1"/>
      <c r="AN2883" s="11"/>
      <c r="AO2883" s="1"/>
      <c r="AP2883" s="1"/>
      <c r="AQ2883" s="1"/>
      <c r="AR2883" s="1"/>
      <c r="AS2883" s="6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</row>
    <row r="2884" spans="1:55" x14ac:dyDescent="0.2">
      <c r="A2884" s="144">
        <f t="shared" si="1512"/>
        <v>43673</v>
      </c>
      <c r="B2884" s="2">
        <f t="shared" si="1499"/>
        <v>145133.32804670968</v>
      </c>
      <c r="C2884" s="2">
        <f t="shared" si="1513"/>
        <v>92608.016550090004</v>
      </c>
      <c r="D2884" s="68">
        <f>SUM(Y2884:Y$2921)</f>
        <v>6601.8052238700002</v>
      </c>
      <c r="E2884" s="68">
        <f t="shared" si="1500"/>
        <v>86006.21132622</v>
      </c>
      <c r="F2884" s="72">
        <f t="shared" si="1521"/>
        <v>5213.75</v>
      </c>
      <c r="G2884" s="3">
        <f>IF(N2884=1,VLOOKUP(A2883,[1]Plan1!$BG$69:$BI$188,3),G2883)</f>
        <v>5214.2700000000004</v>
      </c>
      <c r="H2884" s="11">
        <f t="shared" si="1522"/>
        <v>43587</v>
      </c>
      <c r="I2884" s="11">
        <f t="shared" si="1523"/>
        <v>43618</v>
      </c>
      <c r="J2884" s="26">
        <f t="shared" si="1501"/>
        <v>9.9736274274730974E-5</v>
      </c>
      <c r="K2884" s="11">
        <f t="shared" si="1514"/>
        <v>43678</v>
      </c>
      <c r="L2884" s="11">
        <f t="shared" si="1502"/>
        <v>43678</v>
      </c>
      <c r="M2884" s="1">
        <f t="shared" si="1515"/>
        <v>23</v>
      </c>
      <c r="N2884" s="1">
        <f t="shared" si="1518"/>
        <v>20</v>
      </c>
      <c r="O2884" s="2">
        <f t="shared" si="1503"/>
        <v>1.0000867200000001</v>
      </c>
      <c r="P2884" s="10">
        <f t="shared" si="1528"/>
        <v>1.0013001699999999</v>
      </c>
      <c r="Q2884" s="10">
        <f t="shared" si="1524"/>
        <v>1.5623307326118854</v>
      </c>
      <c r="R2884" s="2">
        <f t="shared" si="1527"/>
        <v>1.56246621</v>
      </c>
      <c r="S2884" s="2">
        <f t="shared" si="1519"/>
        <v>1.5152279099999999</v>
      </c>
      <c r="T2884" s="2">
        <f t="shared" si="1504"/>
        <v>140322.25136642999</v>
      </c>
      <c r="U2884" s="2">
        <f t="shared" si="1505"/>
        <v>3401.4343077216217</v>
      </c>
      <c r="V2884" s="2">
        <f t="shared" si="1506"/>
        <v>48375.587721118034</v>
      </c>
      <c r="W2884" s="2">
        <f t="shared" si="1507"/>
        <v>144385.03857892967</v>
      </c>
      <c r="X2884" s="27">
        <f t="shared" si="1508"/>
        <v>0</v>
      </c>
      <c r="Y2884" s="2">
        <f t="shared" si="1520"/>
        <v>0</v>
      </c>
      <c r="Z2884" s="67">
        <f t="shared" si="1509"/>
        <v>0</v>
      </c>
      <c r="AA2884" s="2">
        <f t="shared" ref="AA2884:AA2947" si="1530">IF(Z2884&gt;0,TRUNC(Z2884*T2884,8),0)</f>
        <v>0</v>
      </c>
      <c r="AB2884" s="26">
        <f t="shared" si="1516"/>
        <v>6.7299999999999999E-2</v>
      </c>
      <c r="AC2884" s="27">
        <f t="shared" si="1529"/>
        <v>20</v>
      </c>
      <c r="AD2884" s="27">
        <v>252</v>
      </c>
      <c r="AE2884" s="10">
        <f t="shared" si="1525"/>
        <v>1.0051825969999999</v>
      </c>
      <c r="AF2884" s="2">
        <f t="shared" ref="AF2884:AF2947" si="1531">TRUNC((T2884*(AE2884-1)),8)</f>
        <v>727.23367896000002</v>
      </c>
      <c r="AG2884" s="2">
        <f t="shared" si="1510"/>
        <v>748.28946778</v>
      </c>
      <c r="AH2884" s="3" t="str">
        <f t="shared" si="1511"/>
        <v>-</v>
      </c>
      <c r="AI2884" s="4" t="str">
        <f t="shared" si="1526"/>
        <v>A+J=</v>
      </c>
      <c r="AJ2884" s="11">
        <f t="shared" si="1517"/>
        <v>43682</v>
      </c>
      <c r="AK2884" s="11"/>
      <c r="AL2884" s="4"/>
      <c r="AM2884" s="1"/>
      <c r="AN2884" s="11"/>
      <c r="AO2884" s="1"/>
      <c r="AP2884" s="1"/>
      <c r="AQ2884" s="1"/>
      <c r="AR2884" s="1"/>
      <c r="AS2884" s="6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</row>
    <row r="2885" spans="1:55" x14ac:dyDescent="0.2">
      <c r="A2885" s="144">
        <f t="shared" si="1512"/>
        <v>43674</v>
      </c>
      <c r="B2885" s="2">
        <f t="shared" si="1499"/>
        <v>145133.32804670968</v>
      </c>
      <c r="C2885" s="2">
        <f t="shared" si="1513"/>
        <v>92608.016550090004</v>
      </c>
      <c r="D2885" s="68">
        <f>SUM(Y2885:Y$2921)</f>
        <v>6601.8052238700002</v>
      </c>
      <c r="E2885" s="68">
        <f t="shared" si="1500"/>
        <v>86006.21132622</v>
      </c>
      <c r="F2885" s="72">
        <f t="shared" si="1521"/>
        <v>5213.75</v>
      </c>
      <c r="G2885" s="3">
        <f>IF(N2885=1,VLOOKUP(A2884,[1]Plan1!$BG$69:$BI$188,3),G2884)</f>
        <v>5214.2700000000004</v>
      </c>
      <c r="H2885" s="11">
        <f t="shared" si="1522"/>
        <v>43587</v>
      </c>
      <c r="I2885" s="11">
        <f t="shared" si="1523"/>
        <v>43618</v>
      </c>
      <c r="J2885" s="26">
        <f t="shared" si="1501"/>
        <v>9.9736274274730974E-5</v>
      </c>
      <c r="K2885" s="11">
        <f t="shared" si="1514"/>
        <v>43678</v>
      </c>
      <c r="L2885" s="11">
        <f t="shared" si="1502"/>
        <v>43678</v>
      </c>
      <c r="M2885" s="1">
        <f t="shared" si="1515"/>
        <v>23</v>
      </c>
      <c r="N2885" s="1">
        <f t="shared" si="1518"/>
        <v>20</v>
      </c>
      <c r="O2885" s="2">
        <f t="shared" si="1503"/>
        <v>1.0000867200000001</v>
      </c>
      <c r="P2885" s="10">
        <f t="shared" si="1528"/>
        <v>1.0013001699999999</v>
      </c>
      <c r="Q2885" s="10">
        <f t="shared" si="1524"/>
        <v>1.5623307326118854</v>
      </c>
      <c r="R2885" s="2">
        <f t="shared" si="1527"/>
        <v>1.56246621</v>
      </c>
      <c r="S2885" s="2">
        <f t="shared" si="1519"/>
        <v>1.5152279099999999</v>
      </c>
      <c r="T2885" s="2">
        <f t="shared" si="1504"/>
        <v>140322.25136642999</v>
      </c>
      <c r="U2885" s="2">
        <f t="shared" si="1505"/>
        <v>3401.4343077216217</v>
      </c>
      <c r="V2885" s="2">
        <f t="shared" si="1506"/>
        <v>48375.587721118034</v>
      </c>
      <c r="W2885" s="2">
        <f t="shared" si="1507"/>
        <v>144385.03857892967</v>
      </c>
      <c r="X2885" s="27">
        <f t="shared" si="1508"/>
        <v>0</v>
      </c>
      <c r="Y2885" s="2">
        <f t="shared" si="1520"/>
        <v>0</v>
      </c>
      <c r="Z2885" s="67">
        <f t="shared" si="1509"/>
        <v>0</v>
      </c>
      <c r="AA2885" s="2">
        <f t="shared" si="1530"/>
        <v>0</v>
      </c>
      <c r="AB2885" s="26">
        <f t="shared" si="1516"/>
        <v>6.7299999999999999E-2</v>
      </c>
      <c r="AC2885" s="27">
        <f t="shared" si="1529"/>
        <v>20</v>
      </c>
      <c r="AD2885" s="27">
        <v>252</v>
      </c>
      <c r="AE2885" s="10">
        <f t="shared" si="1525"/>
        <v>1.0051825969999999</v>
      </c>
      <c r="AF2885" s="2">
        <f t="shared" si="1531"/>
        <v>727.23367896000002</v>
      </c>
      <c r="AG2885" s="2">
        <f t="shared" si="1510"/>
        <v>748.28946778</v>
      </c>
      <c r="AH2885" s="3" t="str">
        <f t="shared" si="1511"/>
        <v>-</v>
      </c>
      <c r="AI2885" s="4" t="str">
        <f t="shared" si="1526"/>
        <v>A+J=</v>
      </c>
      <c r="AJ2885" s="11">
        <f t="shared" si="1517"/>
        <v>43682</v>
      </c>
      <c r="AK2885" s="11"/>
      <c r="AL2885" s="4"/>
      <c r="AM2885" s="1"/>
      <c r="AN2885" s="11"/>
      <c r="AO2885" s="1"/>
      <c r="AP2885" s="1"/>
      <c r="AQ2885" s="1"/>
      <c r="AR2885" s="1"/>
      <c r="AS2885" s="6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</row>
    <row r="2886" spans="1:55" x14ac:dyDescent="0.2">
      <c r="A2886" s="144">
        <f t="shared" si="1512"/>
        <v>43675</v>
      </c>
      <c r="B2886" s="2">
        <f t="shared" si="1499"/>
        <v>145133.32804670968</v>
      </c>
      <c r="C2886" s="2">
        <f t="shared" si="1513"/>
        <v>92608.016550090004</v>
      </c>
      <c r="D2886" s="68">
        <f>SUM(Y2886:Y$2921)</f>
        <v>6601.8052238700002</v>
      </c>
      <c r="E2886" s="68">
        <f t="shared" si="1500"/>
        <v>86006.21132622</v>
      </c>
      <c r="F2886" s="72">
        <f t="shared" si="1521"/>
        <v>5213.75</v>
      </c>
      <c r="G2886" s="3">
        <f>IF(N2886=1,VLOOKUP(A2885,[1]Plan1!$BG$69:$BI$188,3),G2885)</f>
        <v>5214.2700000000004</v>
      </c>
      <c r="H2886" s="11">
        <f t="shared" si="1522"/>
        <v>43587</v>
      </c>
      <c r="I2886" s="11">
        <f t="shared" si="1523"/>
        <v>43618</v>
      </c>
      <c r="J2886" s="26">
        <f t="shared" si="1501"/>
        <v>9.9736274274730974E-5</v>
      </c>
      <c r="K2886" s="11">
        <f t="shared" si="1514"/>
        <v>43678</v>
      </c>
      <c r="L2886" s="11">
        <f t="shared" si="1502"/>
        <v>43678</v>
      </c>
      <c r="M2886" s="1">
        <f t="shared" si="1515"/>
        <v>23</v>
      </c>
      <c r="N2886" s="1">
        <f t="shared" si="1518"/>
        <v>20</v>
      </c>
      <c r="O2886" s="2">
        <f t="shared" si="1503"/>
        <v>1.0000867200000001</v>
      </c>
      <c r="P2886" s="10">
        <f t="shared" si="1528"/>
        <v>1.0013001699999999</v>
      </c>
      <c r="Q2886" s="10">
        <f t="shared" si="1524"/>
        <v>1.5623307326118854</v>
      </c>
      <c r="R2886" s="2">
        <f t="shared" si="1527"/>
        <v>1.56246621</v>
      </c>
      <c r="S2886" s="2">
        <f t="shared" si="1519"/>
        <v>1.5152279099999999</v>
      </c>
      <c r="T2886" s="2">
        <f t="shared" si="1504"/>
        <v>140322.25136642999</v>
      </c>
      <c r="U2886" s="2">
        <f t="shared" si="1505"/>
        <v>3401.4343077216217</v>
      </c>
      <c r="V2886" s="2">
        <f t="shared" si="1506"/>
        <v>48375.587721118034</v>
      </c>
      <c r="W2886" s="2">
        <f t="shared" si="1507"/>
        <v>144385.03857892967</v>
      </c>
      <c r="X2886" s="27">
        <f t="shared" si="1508"/>
        <v>0</v>
      </c>
      <c r="Y2886" s="2">
        <f t="shared" si="1520"/>
        <v>0</v>
      </c>
      <c r="Z2886" s="67">
        <f t="shared" si="1509"/>
        <v>0</v>
      </c>
      <c r="AA2886" s="2">
        <f t="shared" si="1530"/>
        <v>0</v>
      </c>
      <c r="AB2886" s="26">
        <f t="shared" si="1516"/>
        <v>6.7299999999999999E-2</v>
      </c>
      <c r="AC2886" s="27">
        <f t="shared" si="1529"/>
        <v>20</v>
      </c>
      <c r="AD2886" s="27">
        <v>252</v>
      </c>
      <c r="AE2886" s="10">
        <f t="shared" si="1525"/>
        <v>1.0051825969999999</v>
      </c>
      <c r="AF2886" s="2">
        <f t="shared" si="1531"/>
        <v>727.23367896000002</v>
      </c>
      <c r="AG2886" s="2">
        <f t="shared" si="1510"/>
        <v>748.28946778</v>
      </c>
      <c r="AH2886" s="3" t="str">
        <f t="shared" si="1511"/>
        <v>-</v>
      </c>
      <c r="AI2886" s="4" t="str">
        <f t="shared" si="1526"/>
        <v>A+J=</v>
      </c>
      <c r="AJ2886" s="11">
        <f t="shared" si="1517"/>
        <v>43682</v>
      </c>
      <c r="AK2886" s="11"/>
      <c r="AL2886" s="4"/>
      <c r="AM2886" s="1"/>
      <c r="AN2886" s="11"/>
      <c r="AO2886" s="1"/>
      <c r="AP2886" s="1"/>
      <c r="AQ2886" s="1"/>
      <c r="AR2886" s="1"/>
      <c r="AS2886" s="6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</row>
    <row r="2887" spans="1:55" x14ac:dyDescent="0.2">
      <c r="A2887" s="144">
        <f t="shared" si="1512"/>
        <v>43676</v>
      </c>
      <c r="B2887" s="2">
        <f t="shared" si="1499"/>
        <v>145171.43048454245</v>
      </c>
      <c r="C2887" s="2">
        <f t="shared" si="1513"/>
        <v>92608.016550090004</v>
      </c>
      <c r="D2887" s="68">
        <f>SUM(Y2887:Y$2921)</f>
        <v>6601.8052238700002</v>
      </c>
      <c r="E2887" s="68">
        <f t="shared" si="1500"/>
        <v>86006.21132622</v>
      </c>
      <c r="F2887" s="72">
        <f t="shared" si="1521"/>
        <v>5213.75</v>
      </c>
      <c r="G2887" s="3">
        <f>IF(N2887=1,VLOOKUP(A2886,[1]Plan1!$BG$69:$BI$188,3),G2886)</f>
        <v>5214.2700000000004</v>
      </c>
      <c r="H2887" s="11">
        <f t="shared" si="1522"/>
        <v>43587</v>
      </c>
      <c r="I2887" s="11">
        <f t="shared" si="1523"/>
        <v>43618</v>
      </c>
      <c r="J2887" s="26">
        <f t="shared" si="1501"/>
        <v>9.9736274274730974E-5</v>
      </c>
      <c r="K2887" s="11">
        <f t="shared" si="1514"/>
        <v>43678</v>
      </c>
      <c r="L2887" s="11">
        <f t="shared" si="1502"/>
        <v>43678</v>
      </c>
      <c r="M2887" s="1">
        <f t="shared" si="1515"/>
        <v>23</v>
      </c>
      <c r="N2887" s="1">
        <f t="shared" si="1518"/>
        <v>21</v>
      </c>
      <c r="O2887" s="2">
        <f t="shared" si="1503"/>
        <v>1.0000910599999999</v>
      </c>
      <c r="P2887" s="10">
        <f t="shared" si="1528"/>
        <v>1.0013001699999999</v>
      </c>
      <c r="Q2887" s="10">
        <f t="shared" si="1524"/>
        <v>1.5623307326118854</v>
      </c>
      <c r="R2887" s="2">
        <f t="shared" si="1527"/>
        <v>1.5624729900000001</v>
      </c>
      <c r="S2887" s="2">
        <f t="shared" si="1519"/>
        <v>1.5152279099999999</v>
      </c>
      <c r="T2887" s="2">
        <f t="shared" si="1504"/>
        <v>140322.25136642999</v>
      </c>
      <c r="U2887" s="2">
        <f t="shared" si="1505"/>
        <v>3401.4343077216217</v>
      </c>
      <c r="V2887" s="2">
        <f t="shared" si="1506"/>
        <v>48376.170843230837</v>
      </c>
      <c r="W2887" s="2">
        <f t="shared" si="1507"/>
        <v>144385.62170104246</v>
      </c>
      <c r="X2887" s="27">
        <f t="shared" si="1508"/>
        <v>0</v>
      </c>
      <c r="Y2887" s="2">
        <f t="shared" si="1520"/>
        <v>0</v>
      </c>
      <c r="Z2887" s="67">
        <f t="shared" si="1509"/>
        <v>0</v>
      </c>
      <c r="AA2887" s="2">
        <f t="shared" si="1530"/>
        <v>0</v>
      </c>
      <c r="AB2887" s="26">
        <f t="shared" si="1516"/>
        <v>6.7299999999999999E-2</v>
      </c>
      <c r="AC2887" s="27">
        <f t="shared" si="1529"/>
        <v>21</v>
      </c>
      <c r="AD2887" s="27">
        <v>252</v>
      </c>
      <c r="AE2887" s="10">
        <f t="shared" si="1525"/>
        <v>1.0054424310000001</v>
      </c>
      <c r="AF2887" s="2">
        <f t="shared" si="1531"/>
        <v>763.69417081999995</v>
      </c>
      <c r="AG2887" s="2">
        <f t="shared" si="1510"/>
        <v>785.8087835</v>
      </c>
      <c r="AH2887" s="3" t="str">
        <f t="shared" si="1511"/>
        <v>-</v>
      </c>
      <c r="AI2887" s="4" t="str">
        <f t="shared" si="1526"/>
        <v>A+J=</v>
      </c>
      <c r="AJ2887" s="11">
        <f t="shared" si="1517"/>
        <v>43682</v>
      </c>
      <c r="AK2887" s="11"/>
      <c r="AL2887" s="4"/>
      <c r="AM2887" s="1"/>
      <c r="AN2887" s="11"/>
      <c r="AO2887" s="1"/>
      <c r="AP2887" s="1"/>
      <c r="AQ2887" s="1"/>
      <c r="AR2887" s="1"/>
      <c r="AS2887" s="6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</row>
    <row r="2888" spans="1:55" x14ac:dyDescent="0.2">
      <c r="A2888" s="144">
        <f t="shared" si="1512"/>
        <v>43677</v>
      </c>
      <c r="B2888" s="2">
        <f t="shared" si="1499"/>
        <v>145209.54203430313</v>
      </c>
      <c r="C2888" s="2">
        <f t="shared" si="1513"/>
        <v>92608.016550090004</v>
      </c>
      <c r="D2888" s="68">
        <f>SUM(Y2888:Y$2921)</f>
        <v>6601.8052238700002</v>
      </c>
      <c r="E2888" s="68">
        <f t="shared" si="1500"/>
        <v>86006.21132622</v>
      </c>
      <c r="F2888" s="72">
        <f t="shared" si="1521"/>
        <v>5213.75</v>
      </c>
      <c r="G2888" s="3">
        <f>IF(N2888=1,VLOOKUP(A2887,[1]Plan1!$BG$69:$BI$188,3),G2887)</f>
        <v>5214.2700000000004</v>
      </c>
      <c r="H2888" s="11">
        <f t="shared" si="1522"/>
        <v>43587</v>
      </c>
      <c r="I2888" s="11">
        <f t="shared" si="1523"/>
        <v>43618</v>
      </c>
      <c r="J2888" s="26">
        <f t="shared" si="1501"/>
        <v>9.9736274274730974E-5</v>
      </c>
      <c r="K2888" s="11">
        <f t="shared" si="1514"/>
        <v>43678</v>
      </c>
      <c r="L2888" s="11">
        <f t="shared" si="1502"/>
        <v>43678</v>
      </c>
      <c r="M2888" s="1">
        <f t="shared" si="1515"/>
        <v>23</v>
      </c>
      <c r="N2888" s="1">
        <f t="shared" si="1518"/>
        <v>22</v>
      </c>
      <c r="O2888" s="2">
        <f t="shared" si="1503"/>
        <v>1.00009539</v>
      </c>
      <c r="P2888" s="10">
        <f t="shared" si="1528"/>
        <v>1.0013001699999999</v>
      </c>
      <c r="Q2888" s="10">
        <f t="shared" si="1524"/>
        <v>1.5623307326118854</v>
      </c>
      <c r="R2888" s="2">
        <f t="shared" si="1527"/>
        <v>1.56247976</v>
      </c>
      <c r="S2888" s="2">
        <f t="shared" si="1519"/>
        <v>1.5152279099999999</v>
      </c>
      <c r="T2888" s="2">
        <f t="shared" si="1504"/>
        <v>140322.25136642999</v>
      </c>
      <c r="U2888" s="2">
        <f t="shared" si="1505"/>
        <v>3401.4343077216217</v>
      </c>
      <c r="V2888" s="2">
        <f t="shared" si="1506"/>
        <v>48376.75310528151</v>
      </c>
      <c r="W2888" s="2">
        <f t="shared" si="1507"/>
        <v>144386.20396309314</v>
      </c>
      <c r="X2888" s="27">
        <f t="shared" si="1508"/>
        <v>0</v>
      </c>
      <c r="Y2888" s="2">
        <f t="shared" si="1520"/>
        <v>0</v>
      </c>
      <c r="Z2888" s="67">
        <f t="shared" si="1509"/>
        <v>0</v>
      </c>
      <c r="AA2888" s="2">
        <f t="shared" si="1530"/>
        <v>0</v>
      </c>
      <c r="AB2888" s="26">
        <f t="shared" si="1516"/>
        <v>6.7299999999999999E-2</v>
      </c>
      <c r="AC2888" s="27">
        <f t="shared" si="1529"/>
        <v>22</v>
      </c>
      <c r="AD2888" s="27">
        <v>252</v>
      </c>
      <c r="AE2888" s="10">
        <f t="shared" si="1525"/>
        <v>1.005702332</v>
      </c>
      <c r="AF2888" s="2">
        <f t="shared" si="1531"/>
        <v>800.16406427000004</v>
      </c>
      <c r="AG2888" s="2">
        <f t="shared" si="1510"/>
        <v>823.33807120999995</v>
      </c>
      <c r="AH2888" s="3" t="str">
        <f t="shared" si="1511"/>
        <v>-</v>
      </c>
      <c r="AI2888" s="4" t="str">
        <f t="shared" si="1526"/>
        <v>A+J=</v>
      </c>
      <c r="AJ2888" s="11">
        <f t="shared" si="1517"/>
        <v>43682</v>
      </c>
      <c r="AK2888" s="11"/>
      <c r="AL2888" s="4"/>
      <c r="AM2888" s="1"/>
      <c r="AN2888" s="11"/>
      <c r="AO2888" s="1"/>
      <c r="AP2888" s="1"/>
      <c r="AQ2888" s="1"/>
      <c r="AR2888" s="1"/>
      <c r="AS2888" s="6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</row>
    <row r="2889" spans="1:55" x14ac:dyDescent="0.2">
      <c r="A2889" s="144">
        <f t="shared" si="1512"/>
        <v>43678</v>
      </c>
      <c r="B2889" s="2">
        <f t="shared" si="1499"/>
        <v>145247.66442583592</v>
      </c>
      <c r="C2889" s="2">
        <f t="shared" si="1513"/>
        <v>92608.016550090004</v>
      </c>
      <c r="D2889" s="68">
        <f>SUM(Y2889:Y$2921)</f>
        <v>6601.8052238700002</v>
      </c>
      <c r="E2889" s="68">
        <f t="shared" si="1500"/>
        <v>86006.21132622</v>
      </c>
      <c r="F2889" s="72">
        <f t="shared" si="1521"/>
        <v>5213.75</v>
      </c>
      <c r="G2889" s="3">
        <f>IF(N2889=1,VLOOKUP(A2888,[1]Plan1!$BG$69:$BI$188,3),G2888)</f>
        <v>5214.2700000000004</v>
      </c>
      <c r="H2889" s="11">
        <f t="shared" si="1522"/>
        <v>43587</v>
      </c>
      <c r="I2889" s="11">
        <f t="shared" si="1523"/>
        <v>43618</v>
      </c>
      <c r="J2889" s="26">
        <f t="shared" si="1501"/>
        <v>9.9736274274730974E-5</v>
      </c>
      <c r="K2889" s="11">
        <f t="shared" si="1514"/>
        <v>43710</v>
      </c>
      <c r="L2889" s="11">
        <f t="shared" si="1502"/>
        <v>43678</v>
      </c>
      <c r="M2889" s="1">
        <f t="shared" si="1515"/>
        <v>23</v>
      </c>
      <c r="N2889" s="1">
        <f t="shared" si="1518"/>
        <v>23</v>
      </c>
      <c r="O2889" s="2">
        <f t="shared" si="1503"/>
        <v>1.0000997300000001</v>
      </c>
      <c r="P2889" s="10">
        <f t="shared" si="1528"/>
        <v>1.0013001699999999</v>
      </c>
      <c r="Q2889" s="10">
        <f t="shared" si="1524"/>
        <v>1.5623307326118854</v>
      </c>
      <c r="R2889" s="2">
        <f t="shared" si="1527"/>
        <v>1.5624865400000001</v>
      </c>
      <c r="S2889" s="2">
        <f t="shared" si="1519"/>
        <v>1.5152279099999999</v>
      </c>
      <c r="T2889" s="2">
        <f t="shared" si="1504"/>
        <v>140322.25136642999</v>
      </c>
      <c r="U2889" s="2">
        <f t="shared" si="1505"/>
        <v>3401.4343077216217</v>
      </c>
      <c r="V2889" s="2">
        <f t="shared" si="1506"/>
        <v>48377.336227394306</v>
      </c>
      <c r="W2889" s="2">
        <f t="shared" si="1507"/>
        <v>144386.78708520593</v>
      </c>
      <c r="X2889" s="27">
        <f t="shared" si="1508"/>
        <v>94</v>
      </c>
      <c r="Y2889" s="2">
        <f t="shared" si="1520"/>
        <v>3279.5146045699998</v>
      </c>
      <c r="Z2889" s="67">
        <f t="shared" si="1509"/>
        <v>3.5412858700000001E-2</v>
      </c>
      <c r="AA2889" s="2">
        <f t="shared" si="1530"/>
        <v>4969.2120600999997</v>
      </c>
      <c r="AB2889" s="26">
        <f t="shared" si="1516"/>
        <v>6.7299999999999999E-2</v>
      </c>
      <c r="AC2889" s="27">
        <f t="shared" si="1529"/>
        <v>23</v>
      </c>
      <c r="AD2889" s="27">
        <v>252</v>
      </c>
      <c r="AE2889" s="10">
        <f t="shared" si="1525"/>
        <v>1.0059623</v>
      </c>
      <c r="AF2889" s="2">
        <f t="shared" si="1531"/>
        <v>836.64335931999995</v>
      </c>
      <c r="AG2889" s="2">
        <f t="shared" si="1510"/>
        <v>860.87734063000005</v>
      </c>
      <c r="AH2889" s="3">
        <f t="shared" si="1511"/>
        <v>5805.8554194199996</v>
      </c>
      <c r="AI2889" s="4" t="str">
        <f t="shared" si="1526"/>
        <v>A+J=</v>
      </c>
      <c r="AJ2889" s="11">
        <f t="shared" si="1517"/>
        <v>43682</v>
      </c>
      <c r="AK2889" s="11"/>
      <c r="AL2889" s="4"/>
      <c r="AM2889" s="1"/>
      <c r="AN2889" s="11"/>
      <c r="AO2889" s="1"/>
      <c r="AP2889" s="1"/>
      <c r="AQ2889" s="1"/>
      <c r="AR2889" s="1"/>
      <c r="AS2889" s="6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</row>
    <row r="2890" spans="1:55" x14ac:dyDescent="0.2">
      <c r="A2890" s="144">
        <f t="shared" si="1512"/>
        <v>43679</v>
      </c>
      <c r="B2890" s="2">
        <f t="shared" ref="B2890:B2953" si="1532">(W2890+AG2890)</f>
        <v>139465.2154276183</v>
      </c>
      <c r="C2890" s="2">
        <f t="shared" si="1513"/>
        <v>89328.501945519994</v>
      </c>
      <c r="D2890" s="68">
        <f>SUM(Y2890:Y$2921)</f>
        <v>3322.2906192999999</v>
      </c>
      <c r="E2890" s="68">
        <f t="shared" ref="E2890:E2953" si="1533">(C2890-D2890)</f>
        <v>86006.21132622</v>
      </c>
      <c r="F2890" s="72">
        <f t="shared" si="1521"/>
        <v>5214.2700000000004</v>
      </c>
      <c r="G2890" s="3">
        <f>IF(N2890=1,VLOOKUP(A2889,[1]Plan1!$BG$69:$BI$188,3),G2889)</f>
        <v>5224.18</v>
      </c>
      <c r="H2890" s="11">
        <f t="shared" si="1522"/>
        <v>43618</v>
      </c>
      <c r="I2890" s="11">
        <f t="shared" si="1523"/>
        <v>43648</v>
      </c>
      <c r="J2890" s="26">
        <f t="shared" ref="J2890:J2953" si="1534">(G2890/F2890)-1</f>
        <v>1.9005536729015393E-3</v>
      </c>
      <c r="K2890" s="11">
        <f t="shared" si="1514"/>
        <v>43710</v>
      </c>
      <c r="L2890" s="11">
        <f t="shared" ref="L2890:L2953" si="1535">IF(A2890&gt;L2889,K2890,L2889)</f>
        <v>43710</v>
      </c>
      <c r="M2890" s="1">
        <f t="shared" si="1515"/>
        <v>22</v>
      </c>
      <c r="N2890" s="1">
        <f t="shared" si="1518"/>
        <v>1</v>
      </c>
      <c r="O2890" s="2">
        <f t="shared" ref="O2890:O2953" si="1536">TRUNC((G2890/F2890)^TRUNC((N2890/M2890),9),8)</f>
        <v>1.0000863099999999</v>
      </c>
      <c r="P2890" s="10">
        <f t="shared" si="1528"/>
        <v>1.0000997300000001</v>
      </c>
      <c r="Q2890" s="10">
        <f t="shared" si="1524"/>
        <v>1.5624865438558488</v>
      </c>
      <c r="R2890" s="2">
        <f t="shared" si="1527"/>
        <v>1.5626214</v>
      </c>
      <c r="S2890" s="2">
        <f t="shared" si="1519"/>
        <v>1.5152279099999999</v>
      </c>
      <c r="T2890" s="2">
        <f t="shared" ref="T2890:T2953" si="1537">TRUNC(C2890*S2890,8)</f>
        <v>135353.03930634001</v>
      </c>
      <c r="U2890" s="2">
        <f t="shared" ref="U2890:U2953" si="1538">(D2890*(S2890-1))</f>
        <v>1711.7368521945443</v>
      </c>
      <c r="V2890" s="2">
        <f t="shared" ref="V2890:V2953" si="1539">(E2890*(R2890-1))</f>
        <v>48388.935025053761</v>
      </c>
      <c r="W2890" s="2">
        <f t="shared" ref="W2890:W2953" si="1540">(C2890+U2890+V2890)</f>
        <v>139429.17382276829</v>
      </c>
      <c r="X2890" s="27">
        <f t="shared" ref="X2890:X2953" si="1541">IF(VLOOKUP(A2890,AN$10:AU$131,8)=VLOOKUP(A2889,AN$10:AU$131,8),0,VLOOKUP(A2890,AN$10:AU$131,8))</f>
        <v>0</v>
      </c>
      <c r="Y2890" s="2">
        <f t="shared" si="1520"/>
        <v>0</v>
      </c>
      <c r="Z2890" s="67">
        <f t="shared" ref="Z2890:Z2953" si="1542">IF(X2890&gt;0,VLOOKUP($A2890,$AN$10:$AS$131,6),0)</f>
        <v>0</v>
      </c>
      <c r="AA2890" s="2">
        <f t="shared" si="1530"/>
        <v>0</v>
      </c>
      <c r="AB2890" s="26">
        <f t="shared" si="1516"/>
        <v>6.7299999999999999E-2</v>
      </c>
      <c r="AC2890" s="27">
        <f t="shared" si="1529"/>
        <v>1</v>
      </c>
      <c r="AD2890" s="27">
        <v>252</v>
      </c>
      <c r="AE2890" s="10">
        <f t="shared" si="1525"/>
        <v>1.0002584940000001</v>
      </c>
      <c r="AF2890" s="2">
        <f t="shared" si="1531"/>
        <v>34.987948539999998</v>
      </c>
      <c r="AG2890" s="2">
        <f t="shared" ref="AG2890:AG2953" si="1543">TRUNC((W2890*(AE2890-1)),8)</f>
        <v>36.041604849999999</v>
      </c>
      <c r="AH2890" s="3" t="str">
        <f t="shared" ref="AH2890:AH2953" si="1544">IF(AA2890&gt;0,AA2890+AF2890,"-")</f>
        <v>-</v>
      </c>
      <c r="AI2890" s="4" t="str">
        <f t="shared" si="1526"/>
        <v>A+J=</v>
      </c>
      <c r="AJ2890" s="11">
        <f t="shared" si="1517"/>
        <v>43712</v>
      </c>
      <c r="AK2890" s="11"/>
      <c r="AL2890" s="4"/>
      <c r="AM2890" s="1"/>
      <c r="AN2890" s="11"/>
      <c r="AO2890" s="1"/>
      <c r="AP2890" s="1"/>
      <c r="AQ2890" s="1"/>
      <c r="AR2890" s="1"/>
      <c r="AS2890" s="6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</row>
    <row r="2891" spans="1:55" x14ac:dyDescent="0.2">
      <c r="A2891" s="144">
        <f t="shared" ref="A2891:A2954" si="1545">(A2890+1)</f>
        <v>43680</v>
      </c>
      <c r="B2891" s="2">
        <f t="shared" si="1532"/>
        <v>139512.87116910773</v>
      </c>
      <c r="C2891" s="2">
        <f t="shared" ref="C2891:C2954" si="1546">TRUNC(IF(X2890&gt;0,VLOOKUP(A2890,$AN$12:$AO$131,2),C2890),8)</f>
        <v>89328.501945519994</v>
      </c>
      <c r="D2891" s="68">
        <f>SUM(Y2891:Y$2921)</f>
        <v>3322.2906192999999</v>
      </c>
      <c r="E2891" s="68">
        <f t="shared" si="1533"/>
        <v>86006.21132622</v>
      </c>
      <c r="F2891" s="72">
        <f t="shared" si="1521"/>
        <v>5214.2700000000004</v>
      </c>
      <c r="G2891" s="3">
        <f>IF(N2891=1,VLOOKUP(A2890,[1]Plan1!$BG$69:$BI$188,3),G2890)</f>
        <v>5224.18</v>
      </c>
      <c r="H2891" s="11">
        <f t="shared" si="1522"/>
        <v>43618</v>
      </c>
      <c r="I2891" s="11">
        <f t="shared" si="1523"/>
        <v>43648</v>
      </c>
      <c r="J2891" s="26">
        <f t="shared" si="1534"/>
        <v>1.9005536729015393E-3</v>
      </c>
      <c r="K2891" s="11">
        <f t="shared" ref="K2891:K2954" si="1547">IF(DAY(A2891)=1,VLOOKUP(A2891,AR$137:AW$275,4),K2890)</f>
        <v>43710</v>
      </c>
      <c r="L2891" s="11">
        <f t="shared" si="1535"/>
        <v>43710</v>
      </c>
      <c r="M2891" s="1">
        <f t="shared" ref="M2891:M2954" si="1548">IF(L2891=L2890,M2890,NETWORKDAYS(L2890,L2891,$AN$137:$AN$327)-1)</f>
        <v>22</v>
      </c>
      <c r="N2891" s="1">
        <f t="shared" si="1518"/>
        <v>2</v>
      </c>
      <c r="O2891" s="2">
        <f t="shared" si="1536"/>
        <v>1.0001726200000001</v>
      </c>
      <c r="P2891" s="10">
        <f t="shared" si="1528"/>
        <v>1.0000997300000001</v>
      </c>
      <c r="Q2891" s="10">
        <f t="shared" si="1524"/>
        <v>1.5624865438558488</v>
      </c>
      <c r="R2891" s="2">
        <f t="shared" si="1527"/>
        <v>1.56275626</v>
      </c>
      <c r="S2891" s="2">
        <f t="shared" si="1519"/>
        <v>1.5152279099999999</v>
      </c>
      <c r="T2891" s="2">
        <f t="shared" si="1537"/>
        <v>135353.03930634001</v>
      </c>
      <c r="U2891" s="2">
        <f t="shared" si="1538"/>
        <v>1711.7368521945443</v>
      </c>
      <c r="V2891" s="2">
        <f t="shared" si="1539"/>
        <v>48400.533822713209</v>
      </c>
      <c r="W2891" s="2">
        <f t="shared" si="1540"/>
        <v>139440.77262042774</v>
      </c>
      <c r="X2891" s="27">
        <f t="shared" si="1541"/>
        <v>0</v>
      </c>
      <c r="Y2891" s="2">
        <f t="shared" si="1520"/>
        <v>0</v>
      </c>
      <c r="Z2891" s="67">
        <f t="shared" si="1542"/>
        <v>0</v>
      </c>
      <c r="AA2891" s="2">
        <f t="shared" si="1530"/>
        <v>0</v>
      </c>
      <c r="AB2891" s="26">
        <f t="shared" ref="AB2891:AB2954" si="1549">(AB2890)</f>
        <v>6.7299999999999999E-2</v>
      </c>
      <c r="AC2891" s="27">
        <f t="shared" si="1529"/>
        <v>2</v>
      </c>
      <c r="AD2891" s="27">
        <v>252</v>
      </c>
      <c r="AE2891" s="10">
        <f t="shared" si="1525"/>
        <v>1.000517055</v>
      </c>
      <c r="AF2891" s="2">
        <f t="shared" si="1531"/>
        <v>69.984965729999999</v>
      </c>
      <c r="AG2891" s="2">
        <f t="shared" si="1543"/>
        <v>72.098548679999993</v>
      </c>
      <c r="AH2891" s="3" t="str">
        <f t="shared" si="1544"/>
        <v>-</v>
      </c>
      <c r="AI2891" s="4" t="str">
        <f t="shared" si="1526"/>
        <v>A+J=</v>
      </c>
      <c r="AJ2891" s="11">
        <f t="shared" ref="AJ2891:AJ2954" si="1550">IF(X2890&gt;0,VLOOKUP(A2890,$AN$10:$AW$130,10),AJ2890)</f>
        <v>43712</v>
      </c>
      <c r="AK2891" s="11"/>
      <c r="AL2891" s="4"/>
      <c r="AM2891" s="1"/>
      <c r="AN2891" s="11"/>
      <c r="AO2891" s="1"/>
      <c r="AP2891" s="1"/>
      <c r="AQ2891" s="1"/>
      <c r="AR2891" s="1"/>
      <c r="AS2891" s="6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</row>
    <row r="2892" spans="1:55" x14ac:dyDescent="0.2">
      <c r="A2892" s="144">
        <f t="shared" si="1545"/>
        <v>43681</v>
      </c>
      <c r="B2892" s="2">
        <f t="shared" si="1532"/>
        <v>139512.87116910773</v>
      </c>
      <c r="C2892" s="2">
        <f t="shared" si="1546"/>
        <v>89328.501945519994</v>
      </c>
      <c r="D2892" s="68">
        <f>SUM(Y2892:Y$2921)</f>
        <v>3322.2906192999999</v>
      </c>
      <c r="E2892" s="68">
        <f t="shared" si="1533"/>
        <v>86006.21132622</v>
      </c>
      <c r="F2892" s="72">
        <f t="shared" si="1521"/>
        <v>5214.2700000000004</v>
      </c>
      <c r="G2892" s="3">
        <f>IF(N2892=1,VLOOKUP(A2891,[1]Plan1!$BG$69:$BI$188,3),G2891)</f>
        <v>5224.18</v>
      </c>
      <c r="H2892" s="11">
        <f t="shared" si="1522"/>
        <v>43618</v>
      </c>
      <c r="I2892" s="11">
        <f t="shared" si="1523"/>
        <v>43648</v>
      </c>
      <c r="J2892" s="26">
        <f t="shared" si="1534"/>
        <v>1.9005536729015393E-3</v>
      </c>
      <c r="K2892" s="11">
        <f t="shared" si="1547"/>
        <v>43710</v>
      </c>
      <c r="L2892" s="11">
        <f t="shared" si="1535"/>
        <v>43710</v>
      </c>
      <c r="M2892" s="1">
        <f t="shared" si="1548"/>
        <v>22</v>
      </c>
      <c r="N2892" s="1">
        <f t="shared" si="1518"/>
        <v>2</v>
      </c>
      <c r="O2892" s="2">
        <f t="shared" si="1536"/>
        <v>1.0001726200000001</v>
      </c>
      <c r="P2892" s="10">
        <f t="shared" si="1528"/>
        <v>1.0000997300000001</v>
      </c>
      <c r="Q2892" s="10">
        <f t="shared" si="1524"/>
        <v>1.5624865438558488</v>
      </c>
      <c r="R2892" s="2">
        <f t="shared" si="1527"/>
        <v>1.56275626</v>
      </c>
      <c r="S2892" s="2">
        <f t="shared" si="1519"/>
        <v>1.5152279099999999</v>
      </c>
      <c r="T2892" s="2">
        <f t="shared" si="1537"/>
        <v>135353.03930634001</v>
      </c>
      <c r="U2892" s="2">
        <f t="shared" si="1538"/>
        <v>1711.7368521945443</v>
      </c>
      <c r="V2892" s="2">
        <f t="shared" si="1539"/>
        <v>48400.533822713209</v>
      </c>
      <c r="W2892" s="2">
        <f t="shared" si="1540"/>
        <v>139440.77262042774</v>
      </c>
      <c r="X2892" s="27">
        <f t="shared" si="1541"/>
        <v>0</v>
      </c>
      <c r="Y2892" s="2">
        <f t="shared" si="1520"/>
        <v>0</v>
      </c>
      <c r="Z2892" s="67">
        <f t="shared" si="1542"/>
        <v>0</v>
      </c>
      <c r="AA2892" s="2">
        <f t="shared" si="1530"/>
        <v>0</v>
      </c>
      <c r="AB2892" s="26">
        <f t="shared" si="1549"/>
        <v>6.7299999999999999E-2</v>
      </c>
      <c r="AC2892" s="27">
        <f t="shared" si="1529"/>
        <v>2</v>
      </c>
      <c r="AD2892" s="27">
        <v>252</v>
      </c>
      <c r="AE2892" s="10">
        <f t="shared" si="1525"/>
        <v>1.000517055</v>
      </c>
      <c r="AF2892" s="2">
        <f t="shared" si="1531"/>
        <v>69.984965729999999</v>
      </c>
      <c r="AG2892" s="2">
        <f t="shared" si="1543"/>
        <v>72.098548679999993</v>
      </c>
      <c r="AH2892" s="3" t="str">
        <f t="shared" si="1544"/>
        <v>-</v>
      </c>
      <c r="AI2892" s="4" t="str">
        <f t="shared" si="1526"/>
        <v>A+J=</v>
      </c>
      <c r="AJ2892" s="11">
        <f t="shared" si="1550"/>
        <v>43712</v>
      </c>
      <c r="AK2892" s="11"/>
      <c r="AL2892" s="4"/>
      <c r="AM2892" s="1"/>
      <c r="AN2892" s="11"/>
      <c r="AO2892" s="1"/>
      <c r="AP2892" s="1"/>
      <c r="AQ2892" s="1"/>
      <c r="AR2892" s="1"/>
      <c r="AS2892" s="6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</row>
    <row r="2893" spans="1:55" x14ac:dyDescent="0.2">
      <c r="A2893" s="144">
        <f t="shared" si="1545"/>
        <v>43682</v>
      </c>
      <c r="B2893" s="2">
        <f t="shared" si="1532"/>
        <v>139512.87116910773</v>
      </c>
      <c r="C2893" s="2">
        <f t="shared" si="1546"/>
        <v>89328.501945519994</v>
      </c>
      <c r="D2893" s="68">
        <f>SUM(Y2893:Y$2921)</f>
        <v>3322.2906192999999</v>
      </c>
      <c r="E2893" s="68">
        <f t="shared" si="1533"/>
        <v>86006.21132622</v>
      </c>
      <c r="F2893" s="72">
        <f t="shared" si="1521"/>
        <v>5214.2700000000004</v>
      </c>
      <c r="G2893" s="3">
        <f>IF(N2893=1,VLOOKUP(A2892,[1]Plan1!$BG$69:$BI$188,3),G2892)</f>
        <v>5224.18</v>
      </c>
      <c r="H2893" s="11">
        <f t="shared" si="1522"/>
        <v>43618</v>
      </c>
      <c r="I2893" s="11">
        <f t="shared" si="1523"/>
        <v>43648</v>
      </c>
      <c r="J2893" s="26">
        <f t="shared" si="1534"/>
        <v>1.9005536729015393E-3</v>
      </c>
      <c r="K2893" s="11">
        <f t="shared" si="1547"/>
        <v>43710</v>
      </c>
      <c r="L2893" s="11">
        <f t="shared" si="1535"/>
        <v>43710</v>
      </c>
      <c r="M2893" s="1">
        <f t="shared" si="1548"/>
        <v>22</v>
      </c>
      <c r="N2893" s="1">
        <f t="shared" si="1518"/>
        <v>2</v>
      </c>
      <c r="O2893" s="2">
        <f t="shared" si="1536"/>
        <v>1.0001726200000001</v>
      </c>
      <c r="P2893" s="10">
        <f t="shared" si="1528"/>
        <v>1.0000997300000001</v>
      </c>
      <c r="Q2893" s="10">
        <f t="shared" si="1524"/>
        <v>1.5624865438558488</v>
      </c>
      <c r="R2893" s="2">
        <f t="shared" si="1527"/>
        <v>1.56275626</v>
      </c>
      <c r="S2893" s="2">
        <f t="shared" si="1519"/>
        <v>1.5152279099999999</v>
      </c>
      <c r="T2893" s="2">
        <f t="shared" si="1537"/>
        <v>135353.03930634001</v>
      </c>
      <c r="U2893" s="2">
        <f t="shared" si="1538"/>
        <v>1711.7368521945443</v>
      </c>
      <c r="V2893" s="2">
        <f t="shared" si="1539"/>
        <v>48400.533822713209</v>
      </c>
      <c r="W2893" s="2">
        <f t="shared" si="1540"/>
        <v>139440.77262042774</v>
      </c>
      <c r="X2893" s="27">
        <f t="shared" si="1541"/>
        <v>0</v>
      </c>
      <c r="Y2893" s="2">
        <f t="shared" si="1520"/>
        <v>0</v>
      </c>
      <c r="Z2893" s="67">
        <f t="shared" si="1542"/>
        <v>0</v>
      </c>
      <c r="AA2893" s="2">
        <f t="shared" si="1530"/>
        <v>0</v>
      </c>
      <c r="AB2893" s="26">
        <f t="shared" si="1549"/>
        <v>6.7299999999999999E-2</v>
      </c>
      <c r="AC2893" s="27">
        <f t="shared" si="1529"/>
        <v>2</v>
      </c>
      <c r="AD2893" s="27">
        <v>252</v>
      </c>
      <c r="AE2893" s="10">
        <f t="shared" si="1525"/>
        <v>1.000517055</v>
      </c>
      <c r="AF2893" s="2">
        <f t="shared" si="1531"/>
        <v>69.984965729999999</v>
      </c>
      <c r="AG2893" s="2">
        <f t="shared" si="1543"/>
        <v>72.098548679999993</v>
      </c>
      <c r="AH2893" s="3" t="str">
        <f t="shared" si="1544"/>
        <v>-</v>
      </c>
      <c r="AI2893" s="4" t="str">
        <f t="shared" si="1526"/>
        <v>A+J=</v>
      </c>
      <c r="AJ2893" s="11">
        <f t="shared" si="1550"/>
        <v>43712</v>
      </c>
      <c r="AK2893" s="11"/>
      <c r="AL2893" s="4"/>
      <c r="AM2893" s="1"/>
      <c r="AN2893" s="11"/>
      <c r="AO2893" s="1"/>
      <c r="AP2893" s="1"/>
      <c r="AQ2893" s="1"/>
      <c r="AR2893" s="1"/>
      <c r="AS2893" s="6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</row>
    <row r="2894" spans="1:55" x14ac:dyDescent="0.2">
      <c r="A2894" s="144">
        <f t="shared" si="1545"/>
        <v>43683</v>
      </c>
      <c r="B2894" s="2">
        <f t="shared" si="1532"/>
        <v>139560.54397336143</v>
      </c>
      <c r="C2894" s="2">
        <f t="shared" si="1546"/>
        <v>89328.501945519994</v>
      </c>
      <c r="D2894" s="68">
        <f>SUM(Y2894:Y$2921)</f>
        <v>3322.2906192999999</v>
      </c>
      <c r="E2894" s="68">
        <f t="shared" si="1533"/>
        <v>86006.21132622</v>
      </c>
      <c r="F2894" s="72">
        <f t="shared" si="1521"/>
        <v>5214.2700000000004</v>
      </c>
      <c r="G2894" s="3">
        <f>IF(N2894=1,VLOOKUP(A2893,[1]Plan1!$BG$69:$BI$188,3),G2893)</f>
        <v>5224.18</v>
      </c>
      <c r="H2894" s="11">
        <f t="shared" si="1522"/>
        <v>43618</v>
      </c>
      <c r="I2894" s="11">
        <f t="shared" si="1523"/>
        <v>43648</v>
      </c>
      <c r="J2894" s="26">
        <f t="shared" si="1534"/>
        <v>1.9005536729015393E-3</v>
      </c>
      <c r="K2894" s="11">
        <f t="shared" si="1547"/>
        <v>43710</v>
      </c>
      <c r="L2894" s="11">
        <f t="shared" si="1535"/>
        <v>43710</v>
      </c>
      <c r="M2894" s="1">
        <f t="shared" si="1548"/>
        <v>22</v>
      </c>
      <c r="N2894" s="1">
        <f t="shared" si="1518"/>
        <v>3</v>
      </c>
      <c r="O2894" s="2">
        <f t="shared" si="1536"/>
        <v>1.0002589500000001</v>
      </c>
      <c r="P2894" s="10">
        <f t="shared" si="1528"/>
        <v>1.0000997300000001</v>
      </c>
      <c r="Q2894" s="10">
        <f t="shared" si="1524"/>
        <v>1.5624865438558488</v>
      </c>
      <c r="R2894" s="2">
        <f t="shared" si="1527"/>
        <v>1.5628911400000001</v>
      </c>
      <c r="S2894" s="2">
        <f t="shared" si="1519"/>
        <v>1.5152279099999999</v>
      </c>
      <c r="T2894" s="2">
        <f t="shared" si="1537"/>
        <v>135353.03930634001</v>
      </c>
      <c r="U2894" s="2">
        <f t="shared" si="1538"/>
        <v>1711.7368521945443</v>
      </c>
      <c r="V2894" s="2">
        <f t="shared" si="1539"/>
        <v>48412.134340496894</v>
      </c>
      <c r="W2894" s="2">
        <f t="shared" si="1540"/>
        <v>139452.37313821143</v>
      </c>
      <c r="X2894" s="27">
        <f t="shared" si="1541"/>
        <v>0</v>
      </c>
      <c r="Y2894" s="2">
        <f t="shared" si="1520"/>
        <v>0</v>
      </c>
      <c r="Z2894" s="67">
        <f t="shared" si="1542"/>
        <v>0</v>
      </c>
      <c r="AA2894" s="2">
        <f t="shared" si="1530"/>
        <v>0</v>
      </c>
      <c r="AB2894" s="26">
        <f t="shared" si="1549"/>
        <v>6.7299999999999999E-2</v>
      </c>
      <c r="AC2894" s="27">
        <f t="shared" si="1529"/>
        <v>3</v>
      </c>
      <c r="AD2894" s="27">
        <v>252</v>
      </c>
      <c r="AE2894" s="10">
        <f t="shared" si="1525"/>
        <v>1.0007756830000001</v>
      </c>
      <c r="AF2894" s="2">
        <f t="shared" si="1531"/>
        <v>104.99105158</v>
      </c>
      <c r="AG2894" s="2">
        <f t="shared" si="1543"/>
        <v>108.17083515</v>
      </c>
      <c r="AH2894" s="3" t="str">
        <f t="shared" si="1544"/>
        <v>-</v>
      </c>
      <c r="AI2894" s="4" t="str">
        <f t="shared" si="1526"/>
        <v>A+J=</v>
      </c>
      <c r="AJ2894" s="11">
        <f t="shared" si="1550"/>
        <v>43712</v>
      </c>
      <c r="AK2894" s="11"/>
      <c r="AL2894" s="4"/>
      <c r="AM2894" s="1"/>
      <c r="AN2894" s="11"/>
      <c r="AO2894" s="1"/>
      <c r="AP2894" s="1"/>
      <c r="AQ2894" s="1"/>
      <c r="AR2894" s="1"/>
      <c r="AS2894" s="6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</row>
    <row r="2895" spans="1:55" x14ac:dyDescent="0.2">
      <c r="A2895" s="144">
        <f t="shared" si="1545"/>
        <v>43684</v>
      </c>
      <c r="B2895" s="2">
        <f t="shared" si="1532"/>
        <v>139608.23284361724</v>
      </c>
      <c r="C2895" s="2">
        <f t="shared" si="1546"/>
        <v>89328.501945519994</v>
      </c>
      <c r="D2895" s="68">
        <f>SUM(Y2895:Y$2921)</f>
        <v>3322.2906192999999</v>
      </c>
      <c r="E2895" s="68">
        <f t="shared" si="1533"/>
        <v>86006.21132622</v>
      </c>
      <c r="F2895" s="72">
        <f t="shared" si="1521"/>
        <v>5214.2700000000004</v>
      </c>
      <c r="G2895" s="3">
        <f>IF(N2895=1,VLOOKUP(A2894,[1]Plan1!$BG$69:$BI$188,3),G2894)</f>
        <v>5224.18</v>
      </c>
      <c r="H2895" s="11">
        <f t="shared" si="1522"/>
        <v>43618</v>
      </c>
      <c r="I2895" s="11">
        <f t="shared" si="1523"/>
        <v>43648</v>
      </c>
      <c r="J2895" s="26">
        <f t="shared" si="1534"/>
        <v>1.9005536729015393E-3</v>
      </c>
      <c r="K2895" s="11">
        <f t="shared" si="1547"/>
        <v>43710</v>
      </c>
      <c r="L2895" s="11">
        <f t="shared" si="1535"/>
        <v>43710</v>
      </c>
      <c r="M2895" s="1">
        <f t="shared" si="1548"/>
        <v>22</v>
      </c>
      <c r="N2895" s="1">
        <f t="shared" si="1518"/>
        <v>4</v>
      </c>
      <c r="O2895" s="2">
        <f t="shared" si="1536"/>
        <v>1.0003452799999999</v>
      </c>
      <c r="P2895" s="10">
        <f t="shared" si="1528"/>
        <v>1.0000997300000001</v>
      </c>
      <c r="Q2895" s="10">
        <f t="shared" si="1524"/>
        <v>1.5624865438558488</v>
      </c>
      <c r="R2895" s="2">
        <f t="shared" si="1527"/>
        <v>1.5630260300000001</v>
      </c>
      <c r="S2895" s="2">
        <f t="shared" si="1519"/>
        <v>1.5152279099999999</v>
      </c>
      <c r="T2895" s="2">
        <f t="shared" si="1537"/>
        <v>135353.03930634001</v>
      </c>
      <c r="U2895" s="2">
        <f t="shared" si="1538"/>
        <v>1711.7368521945443</v>
      </c>
      <c r="V2895" s="2">
        <f t="shared" si="1539"/>
        <v>48423.735718342687</v>
      </c>
      <c r="W2895" s="2">
        <f t="shared" si="1540"/>
        <v>139463.97451605723</v>
      </c>
      <c r="X2895" s="27">
        <f t="shared" si="1541"/>
        <v>0</v>
      </c>
      <c r="Y2895" s="2">
        <f t="shared" si="1520"/>
        <v>0</v>
      </c>
      <c r="Z2895" s="67">
        <f t="shared" si="1542"/>
        <v>0</v>
      </c>
      <c r="AA2895" s="2">
        <f t="shared" si="1530"/>
        <v>0</v>
      </c>
      <c r="AB2895" s="26">
        <f t="shared" si="1549"/>
        <v>6.7299999999999999E-2</v>
      </c>
      <c r="AC2895" s="27">
        <f t="shared" si="1529"/>
        <v>4</v>
      </c>
      <c r="AD2895" s="27">
        <v>252</v>
      </c>
      <c r="AE2895" s="10">
        <f t="shared" si="1525"/>
        <v>1.0010343770000001</v>
      </c>
      <c r="AF2895" s="2">
        <f t="shared" si="1531"/>
        <v>140.00607073</v>
      </c>
      <c r="AG2895" s="2">
        <f t="shared" si="1543"/>
        <v>144.25832756</v>
      </c>
      <c r="AH2895" s="3" t="str">
        <f t="shared" si="1544"/>
        <v>-</v>
      </c>
      <c r="AI2895" s="4" t="str">
        <f t="shared" si="1526"/>
        <v>A+J=</v>
      </c>
      <c r="AJ2895" s="11">
        <f t="shared" si="1550"/>
        <v>43712</v>
      </c>
      <c r="AK2895" s="11"/>
      <c r="AL2895" s="4"/>
      <c r="AM2895" s="1"/>
      <c r="AN2895" s="11"/>
      <c r="AO2895" s="1"/>
      <c r="AP2895" s="1"/>
      <c r="AQ2895" s="1"/>
      <c r="AR2895" s="1"/>
      <c r="AS2895" s="6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</row>
    <row r="2896" spans="1:55" x14ac:dyDescent="0.2">
      <c r="A2896" s="144">
        <f t="shared" si="1545"/>
        <v>43685</v>
      </c>
      <c r="B2896" s="2">
        <f t="shared" si="1532"/>
        <v>139655.93892298726</v>
      </c>
      <c r="C2896" s="2">
        <f t="shared" si="1546"/>
        <v>89328.501945519994</v>
      </c>
      <c r="D2896" s="68">
        <f>SUM(Y2896:Y$2921)</f>
        <v>3322.2906192999999</v>
      </c>
      <c r="E2896" s="68">
        <f t="shared" si="1533"/>
        <v>86006.21132622</v>
      </c>
      <c r="F2896" s="72">
        <f t="shared" si="1521"/>
        <v>5214.2700000000004</v>
      </c>
      <c r="G2896" s="3">
        <f>IF(N2896=1,VLOOKUP(A2895,[1]Plan1!$BG$69:$BI$188,3),G2895)</f>
        <v>5224.18</v>
      </c>
      <c r="H2896" s="11">
        <f t="shared" si="1522"/>
        <v>43618</v>
      </c>
      <c r="I2896" s="11">
        <f t="shared" si="1523"/>
        <v>43648</v>
      </c>
      <c r="J2896" s="26">
        <f t="shared" si="1534"/>
        <v>1.9005536729015393E-3</v>
      </c>
      <c r="K2896" s="11">
        <f t="shared" si="1547"/>
        <v>43710</v>
      </c>
      <c r="L2896" s="11">
        <f t="shared" si="1535"/>
        <v>43710</v>
      </c>
      <c r="M2896" s="1">
        <f t="shared" si="1548"/>
        <v>22</v>
      </c>
      <c r="N2896" s="1">
        <f t="shared" si="1518"/>
        <v>5</v>
      </c>
      <c r="O2896" s="2">
        <f t="shared" si="1536"/>
        <v>1.0004316200000001</v>
      </c>
      <c r="P2896" s="10">
        <f t="shared" si="1528"/>
        <v>1.0000997300000001</v>
      </c>
      <c r="Q2896" s="10">
        <f t="shared" si="1524"/>
        <v>1.5624865438558488</v>
      </c>
      <c r="R2896" s="2">
        <f t="shared" si="1527"/>
        <v>1.5631609399999999</v>
      </c>
      <c r="S2896" s="2">
        <f t="shared" si="1519"/>
        <v>1.5152279099999999</v>
      </c>
      <c r="T2896" s="2">
        <f t="shared" si="1537"/>
        <v>135353.03930634001</v>
      </c>
      <c r="U2896" s="2">
        <f t="shared" si="1538"/>
        <v>1711.7368521945443</v>
      </c>
      <c r="V2896" s="2">
        <f t="shared" si="1539"/>
        <v>48435.338816312695</v>
      </c>
      <c r="W2896" s="2">
        <f t="shared" si="1540"/>
        <v>139475.57761402725</v>
      </c>
      <c r="X2896" s="27">
        <f t="shared" si="1541"/>
        <v>0</v>
      </c>
      <c r="Y2896" s="2">
        <f t="shared" si="1520"/>
        <v>0</v>
      </c>
      <c r="Z2896" s="67">
        <f t="shared" si="1542"/>
        <v>0</v>
      </c>
      <c r="AA2896" s="2">
        <f t="shared" si="1530"/>
        <v>0</v>
      </c>
      <c r="AB2896" s="26">
        <f t="shared" si="1549"/>
        <v>6.7299999999999999E-2</v>
      </c>
      <c r="AC2896" s="27">
        <f t="shared" si="1529"/>
        <v>5</v>
      </c>
      <c r="AD2896" s="27">
        <v>252</v>
      </c>
      <c r="AE2896" s="10">
        <f t="shared" si="1525"/>
        <v>1.0012931389999999</v>
      </c>
      <c r="AF2896" s="2">
        <f t="shared" si="1531"/>
        <v>175.03029389</v>
      </c>
      <c r="AG2896" s="2">
        <f t="shared" si="1543"/>
        <v>180.36130896</v>
      </c>
      <c r="AH2896" s="3" t="str">
        <f t="shared" si="1544"/>
        <v>-</v>
      </c>
      <c r="AI2896" s="4" t="str">
        <f t="shared" si="1526"/>
        <v>A+J=</v>
      </c>
      <c r="AJ2896" s="11">
        <f t="shared" si="1550"/>
        <v>43712</v>
      </c>
      <c r="AK2896" s="11"/>
      <c r="AL2896" s="4"/>
      <c r="AM2896" s="1"/>
      <c r="AN2896" s="11"/>
      <c r="AO2896" s="1"/>
      <c r="AP2896" s="1"/>
      <c r="AQ2896" s="1"/>
      <c r="AR2896" s="1"/>
      <c r="AS2896" s="6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</row>
    <row r="2897" spans="1:55" x14ac:dyDescent="0.2">
      <c r="A2897" s="144">
        <f t="shared" si="1545"/>
        <v>43686</v>
      </c>
      <c r="B2897" s="2">
        <f t="shared" si="1532"/>
        <v>139703.66107477937</v>
      </c>
      <c r="C2897" s="2">
        <f t="shared" si="1546"/>
        <v>89328.501945519994</v>
      </c>
      <c r="D2897" s="68">
        <f>SUM(Y2897:Y$2921)</f>
        <v>3322.2906192999999</v>
      </c>
      <c r="E2897" s="68">
        <f t="shared" si="1533"/>
        <v>86006.21132622</v>
      </c>
      <c r="F2897" s="72">
        <f t="shared" si="1521"/>
        <v>5214.2700000000004</v>
      </c>
      <c r="G2897" s="3">
        <f>IF(N2897=1,VLOOKUP(A2896,[1]Plan1!$BG$69:$BI$188,3),G2896)</f>
        <v>5224.18</v>
      </c>
      <c r="H2897" s="11">
        <f t="shared" si="1522"/>
        <v>43618</v>
      </c>
      <c r="I2897" s="11">
        <f t="shared" si="1523"/>
        <v>43648</v>
      </c>
      <c r="J2897" s="26">
        <f t="shared" si="1534"/>
        <v>1.9005536729015393E-3</v>
      </c>
      <c r="K2897" s="11">
        <f t="shared" si="1547"/>
        <v>43710</v>
      </c>
      <c r="L2897" s="11">
        <f t="shared" si="1535"/>
        <v>43710</v>
      </c>
      <c r="M2897" s="1">
        <f t="shared" si="1548"/>
        <v>22</v>
      </c>
      <c r="N2897" s="1">
        <f t="shared" si="1518"/>
        <v>6</v>
      </c>
      <c r="O2897" s="2">
        <f t="shared" si="1536"/>
        <v>1.00051797</v>
      </c>
      <c r="P2897" s="10">
        <f t="shared" si="1528"/>
        <v>1.0000997300000001</v>
      </c>
      <c r="Q2897" s="10">
        <f t="shared" si="1524"/>
        <v>1.5624865438558488</v>
      </c>
      <c r="R2897" s="2">
        <f t="shared" si="1527"/>
        <v>1.56329586</v>
      </c>
      <c r="S2897" s="2">
        <f t="shared" si="1519"/>
        <v>1.5152279099999999</v>
      </c>
      <c r="T2897" s="2">
        <f t="shared" si="1537"/>
        <v>135353.03930634001</v>
      </c>
      <c r="U2897" s="2">
        <f t="shared" si="1538"/>
        <v>1711.7368521945443</v>
      </c>
      <c r="V2897" s="2">
        <f t="shared" si="1539"/>
        <v>48446.942774344832</v>
      </c>
      <c r="W2897" s="2">
        <f t="shared" si="1540"/>
        <v>139487.18157205937</v>
      </c>
      <c r="X2897" s="27">
        <f t="shared" si="1541"/>
        <v>0</v>
      </c>
      <c r="Y2897" s="2">
        <f t="shared" si="1520"/>
        <v>0</v>
      </c>
      <c r="Z2897" s="67">
        <f t="shared" si="1542"/>
        <v>0</v>
      </c>
      <c r="AA2897" s="2">
        <f t="shared" si="1530"/>
        <v>0</v>
      </c>
      <c r="AB2897" s="26">
        <f t="shared" si="1549"/>
        <v>6.7299999999999999E-2</v>
      </c>
      <c r="AC2897" s="27">
        <f t="shared" si="1529"/>
        <v>6</v>
      </c>
      <c r="AD2897" s="27">
        <v>252</v>
      </c>
      <c r="AE2897" s="10">
        <f t="shared" si="1525"/>
        <v>1.0015519669999999</v>
      </c>
      <c r="AF2897" s="2">
        <f t="shared" si="1531"/>
        <v>210.06345035000001</v>
      </c>
      <c r="AG2897" s="2">
        <f t="shared" si="1543"/>
        <v>216.47950272</v>
      </c>
      <c r="AH2897" s="3" t="str">
        <f t="shared" si="1544"/>
        <v>-</v>
      </c>
      <c r="AI2897" s="4" t="str">
        <f t="shared" si="1526"/>
        <v>A+J=</v>
      </c>
      <c r="AJ2897" s="11">
        <f t="shared" si="1550"/>
        <v>43712</v>
      </c>
      <c r="AK2897" s="11"/>
      <c r="AL2897" s="4"/>
      <c r="AM2897" s="1"/>
      <c r="AN2897" s="11"/>
      <c r="AO2897" s="1"/>
      <c r="AP2897" s="1"/>
      <c r="AQ2897" s="1"/>
      <c r="AR2897" s="1"/>
      <c r="AS2897" s="6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</row>
    <row r="2898" spans="1:55" x14ac:dyDescent="0.2">
      <c r="A2898" s="144">
        <f t="shared" si="1545"/>
        <v>43687</v>
      </c>
      <c r="B2898" s="2">
        <f t="shared" si="1532"/>
        <v>139751.40030308571</v>
      </c>
      <c r="C2898" s="2">
        <f t="shared" si="1546"/>
        <v>89328.501945519994</v>
      </c>
      <c r="D2898" s="68">
        <f>SUM(Y2898:Y$2921)</f>
        <v>3322.2906192999999</v>
      </c>
      <c r="E2898" s="68">
        <f t="shared" si="1533"/>
        <v>86006.21132622</v>
      </c>
      <c r="F2898" s="72">
        <f t="shared" si="1521"/>
        <v>5214.2700000000004</v>
      </c>
      <c r="G2898" s="3">
        <f>IF(N2898=1,VLOOKUP(A2897,[1]Plan1!$BG$69:$BI$188,3),G2897)</f>
        <v>5224.18</v>
      </c>
      <c r="H2898" s="11">
        <f t="shared" si="1522"/>
        <v>43618</v>
      </c>
      <c r="I2898" s="11">
        <f t="shared" si="1523"/>
        <v>43648</v>
      </c>
      <c r="J2898" s="26">
        <f t="shared" si="1534"/>
        <v>1.9005536729015393E-3</v>
      </c>
      <c r="K2898" s="11">
        <f t="shared" si="1547"/>
        <v>43710</v>
      </c>
      <c r="L2898" s="11">
        <f t="shared" si="1535"/>
        <v>43710</v>
      </c>
      <c r="M2898" s="1">
        <f t="shared" si="1548"/>
        <v>22</v>
      </c>
      <c r="N2898" s="1">
        <f t="shared" si="1518"/>
        <v>7</v>
      </c>
      <c r="O2898" s="2">
        <f t="shared" si="1536"/>
        <v>1.00060433</v>
      </c>
      <c r="P2898" s="10">
        <f t="shared" si="1528"/>
        <v>1.0000997300000001</v>
      </c>
      <c r="Q2898" s="10">
        <f t="shared" si="1524"/>
        <v>1.5624865438558488</v>
      </c>
      <c r="R2898" s="2">
        <f t="shared" si="1527"/>
        <v>1.5634307999999999</v>
      </c>
      <c r="S2898" s="2">
        <f t="shared" si="1519"/>
        <v>1.5152279099999999</v>
      </c>
      <c r="T2898" s="2">
        <f t="shared" si="1537"/>
        <v>135353.03930634001</v>
      </c>
      <c r="U2898" s="2">
        <f t="shared" si="1538"/>
        <v>1711.7368521945443</v>
      </c>
      <c r="V2898" s="2">
        <f t="shared" si="1539"/>
        <v>48458.548452501185</v>
      </c>
      <c r="W2898" s="2">
        <f t="shared" si="1540"/>
        <v>139498.78725021571</v>
      </c>
      <c r="X2898" s="27">
        <f t="shared" si="1541"/>
        <v>0</v>
      </c>
      <c r="Y2898" s="2">
        <f t="shared" si="1520"/>
        <v>0</v>
      </c>
      <c r="Z2898" s="67">
        <f t="shared" si="1542"/>
        <v>0</v>
      </c>
      <c r="AA2898" s="2">
        <f t="shared" si="1530"/>
        <v>0</v>
      </c>
      <c r="AB2898" s="26">
        <f t="shared" si="1549"/>
        <v>6.7299999999999999E-2</v>
      </c>
      <c r="AC2898" s="27">
        <f t="shared" si="1529"/>
        <v>7</v>
      </c>
      <c r="AD2898" s="27">
        <v>252</v>
      </c>
      <c r="AE2898" s="10">
        <f t="shared" si="1525"/>
        <v>1.0018108619999999</v>
      </c>
      <c r="AF2898" s="2">
        <f t="shared" si="1531"/>
        <v>245.10567545999999</v>
      </c>
      <c r="AG2898" s="2">
        <f t="shared" si="1543"/>
        <v>252.61305286999999</v>
      </c>
      <c r="AH2898" s="3" t="str">
        <f t="shared" si="1544"/>
        <v>-</v>
      </c>
      <c r="AI2898" s="4" t="str">
        <f t="shared" si="1526"/>
        <v>A+J=</v>
      </c>
      <c r="AJ2898" s="11">
        <f t="shared" si="1550"/>
        <v>43712</v>
      </c>
      <c r="AK2898" s="11"/>
      <c r="AL2898" s="4"/>
      <c r="AM2898" s="1"/>
      <c r="AN2898" s="11"/>
      <c r="AO2898" s="1"/>
      <c r="AP2898" s="1"/>
      <c r="AQ2898" s="1"/>
      <c r="AR2898" s="1"/>
      <c r="AS2898" s="6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</row>
    <row r="2899" spans="1:55" x14ac:dyDescent="0.2">
      <c r="A2899" s="144">
        <f t="shared" si="1545"/>
        <v>43688</v>
      </c>
      <c r="B2899" s="2">
        <f t="shared" si="1532"/>
        <v>139751.40030308571</v>
      </c>
      <c r="C2899" s="2">
        <f t="shared" si="1546"/>
        <v>89328.501945519994</v>
      </c>
      <c r="D2899" s="68">
        <f>SUM(Y2899:Y$2921)</f>
        <v>3322.2906192999999</v>
      </c>
      <c r="E2899" s="68">
        <f t="shared" si="1533"/>
        <v>86006.21132622</v>
      </c>
      <c r="F2899" s="72">
        <f t="shared" si="1521"/>
        <v>5214.2700000000004</v>
      </c>
      <c r="G2899" s="3">
        <f>IF(N2899=1,VLOOKUP(A2898,[1]Plan1!$BG$69:$BI$188,3),G2898)</f>
        <v>5224.18</v>
      </c>
      <c r="H2899" s="11">
        <f t="shared" si="1522"/>
        <v>43618</v>
      </c>
      <c r="I2899" s="11">
        <f t="shared" si="1523"/>
        <v>43648</v>
      </c>
      <c r="J2899" s="26">
        <f t="shared" si="1534"/>
        <v>1.9005536729015393E-3</v>
      </c>
      <c r="K2899" s="11">
        <f t="shared" si="1547"/>
        <v>43710</v>
      </c>
      <c r="L2899" s="11">
        <f t="shared" si="1535"/>
        <v>43710</v>
      </c>
      <c r="M2899" s="1">
        <f t="shared" si="1548"/>
        <v>22</v>
      </c>
      <c r="N2899" s="1">
        <f t="shared" si="1518"/>
        <v>7</v>
      </c>
      <c r="O2899" s="2">
        <f t="shared" si="1536"/>
        <v>1.00060433</v>
      </c>
      <c r="P2899" s="10">
        <f t="shared" si="1528"/>
        <v>1.0000997300000001</v>
      </c>
      <c r="Q2899" s="10">
        <f t="shared" si="1524"/>
        <v>1.5624865438558488</v>
      </c>
      <c r="R2899" s="2">
        <f t="shared" si="1527"/>
        <v>1.5634307999999999</v>
      </c>
      <c r="S2899" s="2">
        <f t="shared" si="1519"/>
        <v>1.5152279099999999</v>
      </c>
      <c r="T2899" s="2">
        <f t="shared" si="1537"/>
        <v>135353.03930634001</v>
      </c>
      <c r="U2899" s="2">
        <f t="shared" si="1538"/>
        <v>1711.7368521945443</v>
      </c>
      <c r="V2899" s="2">
        <f t="shared" si="1539"/>
        <v>48458.548452501185</v>
      </c>
      <c r="W2899" s="2">
        <f t="shared" si="1540"/>
        <v>139498.78725021571</v>
      </c>
      <c r="X2899" s="27">
        <f t="shared" si="1541"/>
        <v>0</v>
      </c>
      <c r="Y2899" s="2">
        <f t="shared" si="1520"/>
        <v>0</v>
      </c>
      <c r="Z2899" s="67">
        <f t="shared" si="1542"/>
        <v>0</v>
      </c>
      <c r="AA2899" s="2">
        <f t="shared" si="1530"/>
        <v>0</v>
      </c>
      <c r="AB2899" s="26">
        <f t="shared" si="1549"/>
        <v>6.7299999999999999E-2</v>
      </c>
      <c r="AC2899" s="27">
        <f t="shared" si="1529"/>
        <v>7</v>
      </c>
      <c r="AD2899" s="27">
        <v>252</v>
      </c>
      <c r="AE2899" s="10">
        <f t="shared" si="1525"/>
        <v>1.0018108619999999</v>
      </c>
      <c r="AF2899" s="2">
        <f t="shared" si="1531"/>
        <v>245.10567545999999</v>
      </c>
      <c r="AG2899" s="2">
        <f t="shared" si="1543"/>
        <v>252.61305286999999</v>
      </c>
      <c r="AH2899" s="3" t="str">
        <f t="shared" si="1544"/>
        <v>-</v>
      </c>
      <c r="AI2899" s="4" t="str">
        <f t="shared" si="1526"/>
        <v>A+J=</v>
      </c>
      <c r="AJ2899" s="11">
        <f t="shared" si="1550"/>
        <v>43712</v>
      </c>
      <c r="AK2899" s="11"/>
      <c r="AL2899" s="4"/>
      <c r="AM2899" s="1"/>
      <c r="AN2899" s="11"/>
      <c r="AO2899" s="1"/>
      <c r="AP2899" s="1"/>
      <c r="AQ2899" s="1"/>
      <c r="AR2899" s="1"/>
      <c r="AS2899" s="6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</row>
    <row r="2900" spans="1:55" x14ac:dyDescent="0.2">
      <c r="A2900" s="144">
        <f t="shared" si="1545"/>
        <v>43689</v>
      </c>
      <c r="B2900" s="2">
        <f t="shared" si="1532"/>
        <v>139751.40030308571</v>
      </c>
      <c r="C2900" s="2">
        <f t="shared" si="1546"/>
        <v>89328.501945519994</v>
      </c>
      <c r="D2900" s="68">
        <f>SUM(Y2900:Y$2921)</f>
        <v>3322.2906192999999</v>
      </c>
      <c r="E2900" s="68">
        <f t="shared" si="1533"/>
        <v>86006.21132622</v>
      </c>
      <c r="F2900" s="72">
        <f t="shared" si="1521"/>
        <v>5214.2700000000004</v>
      </c>
      <c r="G2900" s="3">
        <f>IF(N2900=1,VLOOKUP(A2899,[1]Plan1!$BG$69:$BI$188,3),G2899)</f>
        <v>5224.18</v>
      </c>
      <c r="H2900" s="11">
        <f t="shared" si="1522"/>
        <v>43618</v>
      </c>
      <c r="I2900" s="11">
        <f t="shared" si="1523"/>
        <v>43648</v>
      </c>
      <c r="J2900" s="26">
        <f t="shared" si="1534"/>
        <v>1.9005536729015393E-3</v>
      </c>
      <c r="K2900" s="11">
        <f t="shared" si="1547"/>
        <v>43710</v>
      </c>
      <c r="L2900" s="11">
        <f t="shared" si="1535"/>
        <v>43710</v>
      </c>
      <c r="M2900" s="1">
        <f t="shared" si="1548"/>
        <v>22</v>
      </c>
      <c r="N2900" s="1">
        <f t="shared" si="1518"/>
        <v>7</v>
      </c>
      <c r="O2900" s="2">
        <f t="shared" si="1536"/>
        <v>1.00060433</v>
      </c>
      <c r="P2900" s="10">
        <f t="shared" si="1528"/>
        <v>1.0000997300000001</v>
      </c>
      <c r="Q2900" s="10">
        <f t="shared" si="1524"/>
        <v>1.5624865438558488</v>
      </c>
      <c r="R2900" s="2">
        <f t="shared" si="1527"/>
        <v>1.5634307999999999</v>
      </c>
      <c r="S2900" s="2">
        <f t="shared" si="1519"/>
        <v>1.5152279099999999</v>
      </c>
      <c r="T2900" s="2">
        <f t="shared" si="1537"/>
        <v>135353.03930634001</v>
      </c>
      <c r="U2900" s="2">
        <f t="shared" si="1538"/>
        <v>1711.7368521945443</v>
      </c>
      <c r="V2900" s="2">
        <f t="shared" si="1539"/>
        <v>48458.548452501185</v>
      </c>
      <c r="W2900" s="2">
        <f t="shared" si="1540"/>
        <v>139498.78725021571</v>
      </c>
      <c r="X2900" s="27">
        <f t="shared" si="1541"/>
        <v>0</v>
      </c>
      <c r="Y2900" s="2">
        <f t="shared" si="1520"/>
        <v>0</v>
      </c>
      <c r="Z2900" s="67">
        <f t="shared" si="1542"/>
        <v>0</v>
      </c>
      <c r="AA2900" s="2">
        <f t="shared" si="1530"/>
        <v>0</v>
      </c>
      <c r="AB2900" s="26">
        <f t="shared" si="1549"/>
        <v>6.7299999999999999E-2</v>
      </c>
      <c r="AC2900" s="27">
        <f t="shared" si="1529"/>
        <v>7</v>
      </c>
      <c r="AD2900" s="27">
        <v>252</v>
      </c>
      <c r="AE2900" s="10">
        <f t="shared" si="1525"/>
        <v>1.0018108619999999</v>
      </c>
      <c r="AF2900" s="2">
        <f t="shared" si="1531"/>
        <v>245.10567545999999</v>
      </c>
      <c r="AG2900" s="2">
        <f t="shared" si="1543"/>
        <v>252.61305286999999</v>
      </c>
      <c r="AH2900" s="3" t="str">
        <f t="shared" si="1544"/>
        <v>-</v>
      </c>
      <c r="AI2900" s="4" t="str">
        <f t="shared" si="1526"/>
        <v>A+J=</v>
      </c>
      <c r="AJ2900" s="11">
        <f t="shared" si="1550"/>
        <v>43712</v>
      </c>
      <c r="AK2900" s="11"/>
      <c r="AL2900" s="4"/>
      <c r="AM2900" s="1"/>
      <c r="AN2900" s="11"/>
      <c r="AO2900" s="1"/>
      <c r="AP2900" s="1"/>
      <c r="AQ2900" s="1"/>
      <c r="AR2900" s="1"/>
      <c r="AS2900" s="6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</row>
    <row r="2901" spans="1:55" x14ac:dyDescent="0.2">
      <c r="A2901" s="144">
        <f t="shared" si="1545"/>
        <v>43690</v>
      </c>
      <c r="B2901" s="2">
        <f t="shared" si="1532"/>
        <v>139799.15416557001</v>
      </c>
      <c r="C2901" s="2">
        <f t="shared" si="1546"/>
        <v>89328.501945519994</v>
      </c>
      <c r="D2901" s="68">
        <f>SUM(Y2901:Y$2921)</f>
        <v>3322.2906192999999</v>
      </c>
      <c r="E2901" s="68">
        <f t="shared" si="1533"/>
        <v>86006.21132622</v>
      </c>
      <c r="F2901" s="72">
        <f t="shared" si="1521"/>
        <v>5214.2700000000004</v>
      </c>
      <c r="G2901" s="3">
        <f>IF(N2901=1,VLOOKUP(A2900,[1]Plan1!$BG$69:$BI$188,3),G2900)</f>
        <v>5224.18</v>
      </c>
      <c r="H2901" s="11">
        <f t="shared" si="1522"/>
        <v>43618</v>
      </c>
      <c r="I2901" s="11">
        <f t="shared" si="1523"/>
        <v>43648</v>
      </c>
      <c r="J2901" s="26">
        <f t="shared" si="1534"/>
        <v>1.9005536729015393E-3</v>
      </c>
      <c r="K2901" s="11">
        <f t="shared" si="1547"/>
        <v>43710</v>
      </c>
      <c r="L2901" s="11">
        <f t="shared" si="1535"/>
        <v>43710</v>
      </c>
      <c r="M2901" s="1">
        <f t="shared" si="1548"/>
        <v>22</v>
      </c>
      <c r="N2901" s="1">
        <f t="shared" si="1518"/>
        <v>8</v>
      </c>
      <c r="O2901" s="2">
        <f t="shared" si="1536"/>
        <v>1.0006906900000001</v>
      </c>
      <c r="P2901" s="10">
        <f t="shared" si="1528"/>
        <v>1.0000997300000001</v>
      </c>
      <c r="Q2901" s="10">
        <f t="shared" si="1524"/>
        <v>1.5624865438558488</v>
      </c>
      <c r="R2901" s="2">
        <f t="shared" si="1527"/>
        <v>1.5635657300000001</v>
      </c>
      <c r="S2901" s="2">
        <f t="shared" si="1519"/>
        <v>1.5152279099999999</v>
      </c>
      <c r="T2901" s="2">
        <f t="shared" si="1537"/>
        <v>135353.03930634001</v>
      </c>
      <c r="U2901" s="2">
        <f t="shared" si="1538"/>
        <v>1711.7368521945443</v>
      </c>
      <c r="V2901" s="2">
        <f t="shared" si="1539"/>
        <v>48470.153270595452</v>
      </c>
      <c r="W2901" s="2">
        <f t="shared" si="1540"/>
        <v>139510.39206831</v>
      </c>
      <c r="X2901" s="27">
        <f t="shared" si="1541"/>
        <v>0</v>
      </c>
      <c r="Y2901" s="2">
        <f t="shared" si="1520"/>
        <v>0</v>
      </c>
      <c r="Z2901" s="67">
        <f t="shared" si="1542"/>
        <v>0</v>
      </c>
      <c r="AA2901" s="2">
        <f t="shared" si="1530"/>
        <v>0</v>
      </c>
      <c r="AB2901" s="26">
        <f t="shared" si="1549"/>
        <v>6.7299999999999999E-2</v>
      </c>
      <c r="AC2901" s="27">
        <f t="shared" si="1529"/>
        <v>8</v>
      </c>
      <c r="AD2901" s="27">
        <v>252</v>
      </c>
      <c r="AE2901" s="10">
        <f t="shared" si="1525"/>
        <v>1.002069825</v>
      </c>
      <c r="AF2901" s="2">
        <f t="shared" si="1531"/>
        <v>280.15710458000001</v>
      </c>
      <c r="AG2901" s="2">
        <f t="shared" si="1543"/>
        <v>288.76209726000002</v>
      </c>
      <c r="AH2901" s="3" t="str">
        <f t="shared" si="1544"/>
        <v>-</v>
      </c>
      <c r="AI2901" s="4" t="str">
        <f t="shared" si="1526"/>
        <v>A+J=</v>
      </c>
      <c r="AJ2901" s="11">
        <f t="shared" si="1550"/>
        <v>43712</v>
      </c>
      <c r="AK2901" s="11"/>
      <c r="AL2901" s="4"/>
      <c r="AM2901" s="1"/>
      <c r="AN2901" s="11"/>
      <c r="AO2901" s="1"/>
      <c r="AP2901" s="1"/>
      <c r="AQ2901" s="1"/>
      <c r="AR2901" s="1"/>
      <c r="AS2901" s="6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</row>
    <row r="2902" spans="1:55" x14ac:dyDescent="0.2">
      <c r="A2902" s="144">
        <f t="shared" si="1545"/>
        <v>43691</v>
      </c>
      <c r="B2902" s="2">
        <f t="shared" si="1532"/>
        <v>139846.92497106845</v>
      </c>
      <c r="C2902" s="2">
        <f t="shared" si="1546"/>
        <v>89328.501945519994</v>
      </c>
      <c r="D2902" s="68">
        <f>SUM(Y2902:Y$2921)</f>
        <v>3322.2906192999999</v>
      </c>
      <c r="E2902" s="68">
        <f t="shared" si="1533"/>
        <v>86006.21132622</v>
      </c>
      <c r="F2902" s="72">
        <f t="shared" si="1521"/>
        <v>5214.2700000000004</v>
      </c>
      <c r="G2902" s="3">
        <f>IF(N2902=1,VLOOKUP(A2901,[1]Plan1!$BG$69:$BI$188,3),G2901)</f>
        <v>5224.18</v>
      </c>
      <c r="H2902" s="11">
        <f t="shared" si="1522"/>
        <v>43618</v>
      </c>
      <c r="I2902" s="11">
        <f t="shared" si="1523"/>
        <v>43648</v>
      </c>
      <c r="J2902" s="26">
        <f t="shared" si="1534"/>
        <v>1.9005536729015393E-3</v>
      </c>
      <c r="K2902" s="11">
        <f t="shared" si="1547"/>
        <v>43710</v>
      </c>
      <c r="L2902" s="11">
        <f t="shared" si="1535"/>
        <v>43710</v>
      </c>
      <c r="M2902" s="1">
        <f t="shared" si="1548"/>
        <v>22</v>
      </c>
      <c r="N2902" s="1">
        <f t="shared" si="1518"/>
        <v>9</v>
      </c>
      <c r="O2902" s="2">
        <f t="shared" si="1536"/>
        <v>1.0007770600000001</v>
      </c>
      <c r="P2902" s="10">
        <f t="shared" si="1528"/>
        <v>1.0000997300000001</v>
      </c>
      <c r="Q2902" s="10">
        <f t="shared" si="1524"/>
        <v>1.5624865438558488</v>
      </c>
      <c r="R2902" s="2">
        <f t="shared" si="1527"/>
        <v>1.56370068</v>
      </c>
      <c r="S2902" s="2">
        <f t="shared" si="1519"/>
        <v>1.5152279099999999</v>
      </c>
      <c r="T2902" s="2">
        <f t="shared" si="1537"/>
        <v>135353.03930634001</v>
      </c>
      <c r="U2902" s="2">
        <f t="shared" si="1538"/>
        <v>1711.7368521945443</v>
      </c>
      <c r="V2902" s="2">
        <f t="shared" si="1539"/>
        <v>48481.759808813913</v>
      </c>
      <c r="W2902" s="2">
        <f t="shared" si="1540"/>
        <v>139521.99860652845</v>
      </c>
      <c r="X2902" s="27">
        <f t="shared" si="1541"/>
        <v>0</v>
      </c>
      <c r="Y2902" s="2">
        <f t="shared" si="1520"/>
        <v>0</v>
      </c>
      <c r="Z2902" s="67">
        <f t="shared" si="1542"/>
        <v>0</v>
      </c>
      <c r="AA2902" s="2">
        <f t="shared" si="1530"/>
        <v>0</v>
      </c>
      <c r="AB2902" s="26">
        <f t="shared" si="1549"/>
        <v>6.7299999999999999E-2</v>
      </c>
      <c r="AC2902" s="27">
        <f t="shared" si="1529"/>
        <v>9</v>
      </c>
      <c r="AD2902" s="27">
        <v>252</v>
      </c>
      <c r="AE2902" s="10">
        <f t="shared" si="1525"/>
        <v>1.0023288539999999</v>
      </c>
      <c r="AF2902" s="2">
        <f t="shared" si="1531"/>
        <v>315.217467</v>
      </c>
      <c r="AG2902" s="2">
        <f t="shared" si="1543"/>
        <v>324.92636454000001</v>
      </c>
      <c r="AH2902" s="3" t="str">
        <f t="shared" si="1544"/>
        <v>-</v>
      </c>
      <c r="AI2902" s="4" t="str">
        <f t="shared" si="1526"/>
        <v>A+J=</v>
      </c>
      <c r="AJ2902" s="11">
        <f t="shared" si="1550"/>
        <v>43712</v>
      </c>
      <c r="AK2902" s="11"/>
      <c r="AL2902" s="4"/>
      <c r="AM2902" s="1"/>
      <c r="AN2902" s="11"/>
      <c r="AO2902" s="1"/>
      <c r="AP2902" s="1"/>
      <c r="AQ2902" s="1"/>
      <c r="AR2902" s="1"/>
      <c r="AS2902" s="6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</row>
    <row r="2903" spans="1:55" x14ac:dyDescent="0.2">
      <c r="A2903" s="144">
        <f t="shared" si="1545"/>
        <v>43692</v>
      </c>
      <c r="B2903" s="2">
        <f t="shared" si="1532"/>
        <v>139894.71286275116</v>
      </c>
      <c r="C2903" s="2">
        <f t="shared" si="1546"/>
        <v>89328.501945519994</v>
      </c>
      <c r="D2903" s="68">
        <f>SUM(Y2903:Y$2921)</f>
        <v>3322.2906192999999</v>
      </c>
      <c r="E2903" s="68">
        <f t="shared" si="1533"/>
        <v>86006.21132622</v>
      </c>
      <c r="F2903" s="72">
        <f t="shared" si="1521"/>
        <v>5214.2700000000004</v>
      </c>
      <c r="G2903" s="3">
        <f>IF(N2903=1,VLOOKUP(A2902,[1]Plan1!$BG$69:$BI$188,3),G2902)</f>
        <v>5224.18</v>
      </c>
      <c r="H2903" s="11">
        <f t="shared" si="1522"/>
        <v>43618</v>
      </c>
      <c r="I2903" s="11">
        <f t="shared" si="1523"/>
        <v>43648</v>
      </c>
      <c r="J2903" s="26">
        <f t="shared" si="1534"/>
        <v>1.9005536729015393E-3</v>
      </c>
      <c r="K2903" s="11">
        <f t="shared" si="1547"/>
        <v>43710</v>
      </c>
      <c r="L2903" s="11">
        <f t="shared" si="1535"/>
        <v>43710</v>
      </c>
      <c r="M2903" s="1">
        <f t="shared" si="1548"/>
        <v>22</v>
      </c>
      <c r="N2903" s="1">
        <f t="shared" si="1518"/>
        <v>10</v>
      </c>
      <c r="O2903" s="2">
        <f t="shared" si="1536"/>
        <v>1.00086344</v>
      </c>
      <c r="P2903" s="10">
        <f t="shared" si="1528"/>
        <v>1.0000997300000001</v>
      </c>
      <c r="Q2903" s="10">
        <f t="shared" si="1524"/>
        <v>1.5624865438558488</v>
      </c>
      <c r="R2903" s="2">
        <f t="shared" si="1527"/>
        <v>1.5638356499999999</v>
      </c>
      <c r="S2903" s="2">
        <f t="shared" si="1519"/>
        <v>1.5152279099999999</v>
      </c>
      <c r="T2903" s="2">
        <f t="shared" si="1537"/>
        <v>135353.03930634001</v>
      </c>
      <c r="U2903" s="2">
        <f t="shared" si="1538"/>
        <v>1711.7368521945443</v>
      </c>
      <c r="V2903" s="2">
        <f t="shared" si="1539"/>
        <v>48493.368067156611</v>
      </c>
      <c r="W2903" s="2">
        <f t="shared" si="1540"/>
        <v>139533.60686487117</v>
      </c>
      <c r="X2903" s="27">
        <f t="shared" si="1541"/>
        <v>0</v>
      </c>
      <c r="Y2903" s="2">
        <f t="shared" si="1520"/>
        <v>0</v>
      </c>
      <c r="Z2903" s="67">
        <f t="shared" si="1542"/>
        <v>0</v>
      </c>
      <c r="AA2903" s="2">
        <f t="shared" si="1530"/>
        <v>0</v>
      </c>
      <c r="AB2903" s="26">
        <f t="shared" si="1549"/>
        <v>6.7299999999999999E-2</v>
      </c>
      <c r="AC2903" s="27">
        <f t="shared" si="1529"/>
        <v>10</v>
      </c>
      <c r="AD2903" s="27">
        <v>252</v>
      </c>
      <c r="AE2903" s="10">
        <f t="shared" si="1525"/>
        <v>1.0025879499999999</v>
      </c>
      <c r="AF2903" s="2">
        <f t="shared" si="1531"/>
        <v>350.28689807000001</v>
      </c>
      <c r="AG2903" s="2">
        <f t="shared" si="1543"/>
        <v>361.10599788000002</v>
      </c>
      <c r="AH2903" s="3" t="str">
        <f t="shared" si="1544"/>
        <v>-</v>
      </c>
      <c r="AI2903" s="4" t="str">
        <f t="shared" si="1526"/>
        <v>A+J=</v>
      </c>
      <c r="AJ2903" s="11">
        <f t="shared" si="1550"/>
        <v>43712</v>
      </c>
      <c r="AK2903" s="11"/>
      <c r="AL2903" s="4"/>
      <c r="AM2903" s="1"/>
      <c r="AN2903" s="11"/>
      <c r="AO2903" s="1"/>
      <c r="AP2903" s="1"/>
      <c r="AQ2903" s="1"/>
      <c r="AR2903" s="1"/>
      <c r="AS2903" s="6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</row>
    <row r="2904" spans="1:55" x14ac:dyDescent="0.2">
      <c r="A2904" s="144">
        <f t="shared" si="1545"/>
        <v>43693</v>
      </c>
      <c r="B2904" s="2">
        <f t="shared" si="1532"/>
        <v>139942.51611927385</v>
      </c>
      <c r="C2904" s="2">
        <f t="shared" si="1546"/>
        <v>89328.501945519994</v>
      </c>
      <c r="D2904" s="68">
        <f>SUM(Y2904:Y$2921)</f>
        <v>3322.2906192999999</v>
      </c>
      <c r="E2904" s="68">
        <f t="shared" si="1533"/>
        <v>86006.21132622</v>
      </c>
      <c r="F2904" s="72">
        <f t="shared" si="1521"/>
        <v>5214.2700000000004</v>
      </c>
      <c r="G2904" s="3">
        <f>IF(N2904=1,VLOOKUP(A2903,[1]Plan1!$BG$69:$BI$188,3),G2903)</f>
        <v>5224.18</v>
      </c>
      <c r="H2904" s="11">
        <f t="shared" si="1522"/>
        <v>43618</v>
      </c>
      <c r="I2904" s="11">
        <f t="shared" si="1523"/>
        <v>43648</v>
      </c>
      <c r="J2904" s="26">
        <f t="shared" si="1534"/>
        <v>1.9005536729015393E-3</v>
      </c>
      <c r="K2904" s="11">
        <f t="shared" si="1547"/>
        <v>43710</v>
      </c>
      <c r="L2904" s="11">
        <f t="shared" si="1535"/>
        <v>43710</v>
      </c>
      <c r="M2904" s="1">
        <f t="shared" si="1548"/>
        <v>22</v>
      </c>
      <c r="N2904" s="1">
        <f t="shared" si="1518"/>
        <v>11</v>
      </c>
      <c r="O2904" s="2">
        <f t="shared" si="1536"/>
        <v>1.00094982</v>
      </c>
      <c r="P2904" s="10">
        <f t="shared" si="1528"/>
        <v>1.0000997300000001</v>
      </c>
      <c r="Q2904" s="10">
        <f t="shared" si="1524"/>
        <v>1.5624865438558488</v>
      </c>
      <c r="R2904" s="2">
        <f t="shared" si="1527"/>
        <v>1.5639706200000001</v>
      </c>
      <c r="S2904" s="2">
        <f t="shared" si="1519"/>
        <v>1.5152279099999999</v>
      </c>
      <c r="T2904" s="2">
        <f t="shared" si="1537"/>
        <v>135353.03930634001</v>
      </c>
      <c r="U2904" s="2">
        <f t="shared" si="1538"/>
        <v>1711.7368521945443</v>
      </c>
      <c r="V2904" s="2">
        <f t="shared" si="1539"/>
        <v>48504.976325499323</v>
      </c>
      <c r="W2904" s="2">
        <f t="shared" si="1540"/>
        <v>139545.21512321386</v>
      </c>
      <c r="X2904" s="27">
        <f t="shared" si="1541"/>
        <v>0</v>
      </c>
      <c r="Y2904" s="2">
        <f t="shared" si="1520"/>
        <v>0</v>
      </c>
      <c r="Z2904" s="67">
        <f t="shared" si="1542"/>
        <v>0</v>
      </c>
      <c r="AA2904" s="2">
        <f t="shared" si="1530"/>
        <v>0</v>
      </c>
      <c r="AB2904" s="26">
        <f t="shared" si="1549"/>
        <v>6.7299999999999999E-2</v>
      </c>
      <c r="AC2904" s="27">
        <f t="shared" si="1529"/>
        <v>11</v>
      </c>
      <c r="AD2904" s="27">
        <v>252</v>
      </c>
      <c r="AE2904" s="10">
        <f t="shared" si="1525"/>
        <v>1.0028471130000001</v>
      </c>
      <c r="AF2904" s="2">
        <f t="shared" si="1531"/>
        <v>385.36539778999997</v>
      </c>
      <c r="AG2904" s="2">
        <f t="shared" si="1543"/>
        <v>397.30099605999999</v>
      </c>
      <c r="AH2904" s="3" t="str">
        <f t="shared" si="1544"/>
        <v>-</v>
      </c>
      <c r="AI2904" s="4" t="str">
        <f t="shared" si="1526"/>
        <v>A+J=</v>
      </c>
      <c r="AJ2904" s="11">
        <f t="shared" si="1550"/>
        <v>43712</v>
      </c>
      <c r="AK2904" s="11"/>
      <c r="AL2904" s="4"/>
      <c r="AM2904" s="1"/>
      <c r="AN2904" s="11"/>
      <c r="AO2904" s="1"/>
      <c r="AP2904" s="1"/>
      <c r="AQ2904" s="1"/>
      <c r="AR2904" s="1"/>
      <c r="AS2904" s="6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</row>
    <row r="2905" spans="1:55" x14ac:dyDescent="0.2">
      <c r="A2905" s="144">
        <f t="shared" si="1545"/>
        <v>43694</v>
      </c>
      <c r="B2905" s="2">
        <f t="shared" si="1532"/>
        <v>139990.3356056987</v>
      </c>
      <c r="C2905" s="2">
        <f t="shared" si="1546"/>
        <v>89328.501945519994</v>
      </c>
      <c r="D2905" s="68">
        <f>SUM(Y2905:Y$2921)</f>
        <v>3322.2906192999999</v>
      </c>
      <c r="E2905" s="68">
        <f t="shared" si="1533"/>
        <v>86006.21132622</v>
      </c>
      <c r="F2905" s="72">
        <f t="shared" si="1521"/>
        <v>5214.2700000000004</v>
      </c>
      <c r="G2905" s="3">
        <f>IF(N2905=1,VLOOKUP(A2904,[1]Plan1!$BG$69:$BI$188,3),G2904)</f>
        <v>5224.18</v>
      </c>
      <c r="H2905" s="11">
        <f t="shared" si="1522"/>
        <v>43618</v>
      </c>
      <c r="I2905" s="11">
        <f t="shared" si="1523"/>
        <v>43648</v>
      </c>
      <c r="J2905" s="26">
        <f t="shared" si="1534"/>
        <v>1.9005536729015393E-3</v>
      </c>
      <c r="K2905" s="11">
        <f t="shared" si="1547"/>
        <v>43710</v>
      </c>
      <c r="L2905" s="11">
        <f t="shared" si="1535"/>
        <v>43710</v>
      </c>
      <c r="M2905" s="1">
        <f t="shared" si="1548"/>
        <v>22</v>
      </c>
      <c r="N2905" s="1">
        <f t="shared" si="1518"/>
        <v>12</v>
      </c>
      <c r="O2905" s="2">
        <f t="shared" si="1536"/>
        <v>1.0010362100000001</v>
      </c>
      <c r="P2905" s="10">
        <f t="shared" si="1528"/>
        <v>1.0000997300000001</v>
      </c>
      <c r="Q2905" s="10">
        <f t="shared" si="1524"/>
        <v>1.5624865438558488</v>
      </c>
      <c r="R2905" s="2">
        <f t="shared" si="1527"/>
        <v>1.5641056</v>
      </c>
      <c r="S2905" s="2">
        <f t="shared" si="1519"/>
        <v>1.5152279099999999</v>
      </c>
      <c r="T2905" s="2">
        <f t="shared" si="1537"/>
        <v>135353.03930634001</v>
      </c>
      <c r="U2905" s="2">
        <f t="shared" si="1538"/>
        <v>1711.7368521945443</v>
      </c>
      <c r="V2905" s="2">
        <f t="shared" si="1539"/>
        <v>48516.585443904129</v>
      </c>
      <c r="W2905" s="2">
        <f t="shared" si="1540"/>
        <v>139556.82424161868</v>
      </c>
      <c r="X2905" s="27">
        <f t="shared" si="1541"/>
        <v>0</v>
      </c>
      <c r="Y2905" s="2">
        <f t="shared" si="1520"/>
        <v>0</v>
      </c>
      <c r="Z2905" s="67">
        <f t="shared" si="1542"/>
        <v>0</v>
      </c>
      <c r="AA2905" s="2">
        <f t="shared" si="1530"/>
        <v>0</v>
      </c>
      <c r="AB2905" s="26">
        <f t="shared" si="1549"/>
        <v>6.7299999999999999E-2</v>
      </c>
      <c r="AC2905" s="27">
        <f t="shared" si="1529"/>
        <v>12</v>
      </c>
      <c r="AD2905" s="27">
        <v>252</v>
      </c>
      <c r="AE2905" s="10">
        <f t="shared" si="1525"/>
        <v>1.003106343</v>
      </c>
      <c r="AF2905" s="2">
        <f t="shared" si="1531"/>
        <v>420.45296617000002</v>
      </c>
      <c r="AG2905" s="2">
        <f t="shared" si="1543"/>
        <v>433.51136408000002</v>
      </c>
      <c r="AH2905" s="3" t="str">
        <f t="shared" si="1544"/>
        <v>-</v>
      </c>
      <c r="AI2905" s="4" t="str">
        <f t="shared" si="1526"/>
        <v>A+J=</v>
      </c>
      <c r="AJ2905" s="11">
        <f t="shared" si="1550"/>
        <v>43712</v>
      </c>
      <c r="AK2905" s="11"/>
      <c r="AL2905" s="4"/>
      <c r="AM2905" s="1"/>
      <c r="AN2905" s="11"/>
      <c r="AO2905" s="1"/>
      <c r="AP2905" s="1"/>
      <c r="AQ2905" s="1"/>
      <c r="AR2905" s="1"/>
      <c r="AS2905" s="6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</row>
    <row r="2906" spans="1:55" x14ac:dyDescent="0.2">
      <c r="A2906" s="144">
        <f t="shared" si="1545"/>
        <v>43695</v>
      </c>
      <c r="B2906" s="2">
        <f t="shared" si="1532"/>
        <v>139990.3356056987</v>
      </c>
      <c r="C2906" s="2">
        <f t="shared" si="1546"/>
        <v>89328.501945519994</v>
      </c>
      <c r="D2906" s="68">
        <f>SUM(Y2906:Y$2921)</f>
        <v>3322.2906192999999</v>
      </c>
      <c r="E2906" s="68">
        <f t="shared" si="1533"/>
        <v>86006.21132622</v>
      </c>
      <c r="F2906" s="72">
        <f t="shared" si="1521"/>
        <v>5214.2700000000004</v>
      </c>
      <c r="G2906" s="3">
        <f>IF(N2906=1,VLOOKUP(A2905,[1]Plan1!$BG$69:$BI$188,3),G2905)</f>
        <v>5224.18</v>
      </c>
      <c r="H2906" s="11">
        <f t="shared" si="1522"/>
        <v>43618</v>
      </c>
      <c r="I2906" s="11">
        <f t="shared" si="1523"/>
        <v>43648</v>
      </c>
      <c r="J2906" s="26">
        <f t="shared" si="1534"/>
        <v>1.9005536729015393E-3</v>
      </c>
      <c r="K2906" s="11">
        <f t="shared" si="1547"/>
        <v>43710</v>
      </c>
      <c r="L2906" s="11">
        <f t="shared" si="1535"/>
        <v>43710</v>
      </c>
      <c r="M2906" s="1">
        <f t="shared" si="1548"/>
        <v>22</v>
      </c>
      <c r="N2906" s="1">
        <f t="shared" si="1518"/>
        <v>12</v>
      </c>
      <c r="O2906" s="2">
        <f t="shared" si="1536"/>
        <v>1.0010362100000001</v>
      </c>
      <c r="P2906" s="10">
        <f t="shared" si="1528"/>
        <v>1.0000997300000001</v>
      </c>
      <c r="Q2906" s="10">
        <f t="shared" si="1524"/>
        <v>1.5624865438558488</v>
      </c>
      <c r="R2906" s="2">
        <f t="shared" si="1527"/>
        <v>1.5641056</v>
      </c>
      <c r="S2906" s="2">
        <f t="shared" si="1519"/>
        <v>1.5152279099999999</v>
      </c>
      <c r="T2906" s="2">
        <f t="shared" si="1537"/>
        <v>135353.03930634001</v>
      </c>
      <c r="U2906" s="2">
        <f t="shared" si="1538"/>
        <v>1711.7368521945443</v>
      </c>
      <c r="V2906" s="2">
        <f t="shared" si="1539"/>
        <v>48516.585443904129</v>
      </c>
      <c r="W2906" s="2">
        <f t="shared" si="1540"/>
        <v>139556.82424161868</v>
      </c>
      <c r="X2906" s="27">
        <f t="shared" si="1541"/>
        <v>0</v>
      </c>
      <c r="Y2906" s="2">
        <f t="shared" si="1520"/>
        <v>0</v>
      </c>
      <c r="Z2906" s="67">
        <f t="shared" si="1542"/>
        <v>0</v>
      </c>
      <c r="AA2906" s="2">
        <f t="shared" si="1530"/>
        <v>0</v>
      </c>
      <c r="AB2906" s="26">
        <f t="shared" si="1549"/>
        <v>6.7299999999999999E-2</v>
      </c>
      <c r="AC2906" s="27">
        <f t="shared" si="1529"/>
        <v>12</v>
      </c>
      <c r="AD2906" s="27">
        <v>252</v>
      </c>
      <c r="AE2906" s="10">
        <f t="shared" si="1525"/>
        <v>1.003106343</v>
      </c>
      <c r="AF2906" s="2">
        <f t="shared" si="1531"/>
        <v>420.45296617000002</v>
      </c>
      <c r="AG2906" s="2">
        <f t="shared" si="1543"/>
        <v>433.51136408000002</v>
      </c>
      <c r="AH2906" s="3" t="str">
        <f t="shared" si="1544"/>
        <v>-</v>
      </c>
      <c r="AI2906" s="4" t="str">
        <f t="shared" si="1526"/>
        <v>A+J=</v>
      </c>
      <c r="AJ2906" s="11">
        <f t="shared" si="1550"/>
        <v>43712</v>
      </c>
      <c r="AK2906" s="11"/>
      <c r="AL2906" s="4"/>
      <c r="AM2906" s="1"/>
      <c r="AN2906" s="11"/>
      <c r="AO2906" s="1"/>
      <c r="AP2906" s="1"/>
      <c r="AQ2906" s="1"/>
      <c r="AR2906" s="1"/>
      <c r="AS2906" s="6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</row>
    <row r="2907" spans="1:55" x14ac:dyDescent="0.2">
      <c r="A2907" s="144">
        <f t="shared" si="1545"/>
        <v>43696</v>
      </c>
      <c r="B2907" s="2">
        <f t="shared" si="1532"/>
        <v>139990.3356056987</v>
      </c>
      <c r="C2907" s="2">
        <f t="shared" si="1546"/>
        <v>89328.501945519994</v>
      </c>
      <c r="D2907" s="68">
        <f>SUM(Y2907:Y$2921)</f>
        <v>3322.2906192999999</v>
      </c>
      <c r="E2907" s="68">
        <f t="shared" si="1533"/>
        <v>86006.21132622</v>
      </c>
      <c r="F2907" s="72">
        <f t="shared" si="1521"/>
        <v>5214.2700000000004</v>
      </c>
      <c r="G2907" s="3">
        <f>IF(N2907=1,VLOOKUP(A2906,[1]Plan1!$BG$69:$BI$188,3),G2906)</f>
        <v>5224.18</v>
      </c>
      <c r="H2907" s="11">
        <f t="shared" si="1522"/>
        <v>43618</v>
      </c>
      <c r="I2907" s="11">
        <f t="shared" si="1523"/>
        <v>43648</v>
      </c>
      <c r="J2907" s="26">
        <f t="shared" si="1534"/>
        <v>1.9005536729015393E-3</v>
      </c>
      <c r="K2907" s="11">
        <f t="shared" si="1547"/>
        <v>43710</v>
      </c>
      <c r="L2907" s="11">
        <f t="shared" si="1535"/>
        <v>43710</v>
      </c>
      <c r="M2907" s="1">
        <f t="shared" si="1548"/>
        <v>22</v>
      </c>
      <c r="N2907" s="1">
        <f t="shared" si="1518"/>
        <v>12</v>
      </c>
      <c r="O2907" s="2">
        <f t="shared" si="1536"/>
        <v>1.0010362100000001</v>
      </c>
      <c r="P2907" s="10">
        <f t="shared" si="1528"/>
        <v>1.0000997300000001</v>
      </c>
      <c r="Q2907" s="10">
        <f t="shared" si="1524"/>
        <v>1.5624865438558488</v>
      </c>
      <c r="R2907" s="2">
        <f t="shared" si="1527"/>
        <v>1.5641056</v>
      </c>
      <c r="S2907" s="2">
        <f t="shared" si="1519"/>
        <v>1.5152279099999999</v>
      </c>
      <c r="T2907" s="2">
        <f t="shared" si="1537"/>
        <v>135353.03930634001</v>
      </c>
      <c r="U2907" s="2">
        <f t="shared" si="1538"/>
        <v>1711.7368521945443</v>
      </c>
      <c r="V2907" s="2">
        <f t="shared" si="1539"/>
        <v>48516.585443904129</v>
      </c>
      <c r="W2907" s="2">
        <f t="shared" si="1540"/>
        <v>139556.82424161868</v>
      </c>
      <c r="X2907" s="27">
        <f t="shared" si="1541"/>
        <v>0</v>
      </c>
      <c r="Y2907" s="2">
        <f t="shared" si="1520"/>
        <v>0</v>
      </c>
      <c r="Z2907" s="67">
        <f t="shared" si="1542"/>
        <v>0</v>
      </c>
      <c r="AA2907" s="2">
        <f t="shared" si="1530"/>
        <v>0</v>
      </c>
      <c r="AB2907" s="26">
        <f t="shared" si="1549"/>
        <v>6.7299999999999999E-2</v>
      </c>
      <c r="AC2907" s="27">
        <f t="shared" si="1529"/>
        <v>12</v>
      </c>
      <c r="AD2907" s="27">
        <v>252</v>
      </c>
      <c r="AE2907" s="10">
        <f t="shared" si="1525"/>
        <v>1.003106343</v>
      </c>
      <c r="AF2907" s="2">
        <f t="shared" si="1531"/>
        <v>420.45296617000002</v>
      </c>
      <c r="AG2907" s="2">
        <f t="shared" si="1543"/>
        <v>433.51136408000002</v>
      </c>
      <c r="AH2907" s="3" t="str">
        <f t="shared" si="1544"/>
        <v>-</v>
      </c>
      <c r="AI2907" s="4" t="str">
        <f t="shared" si="1526"/>
        <v>A+J=</v>
      </c>
      <c r="AJ2907" s="11">
        <f t="shared" si="1550"/>
        <v>43712</v>
      </c>
      <c r="AK2907" s="11"/>
      <c r="AL2907" s="4"/>
      <c r="AM2907" s="1"/>
      <c r="AN2907" s="11"/>
      <c r="AO2907" s="1"/>
      <c r="AP2907" s="1"/>
      <c r="AQ2907" s="1"/>
      <c r="AR2907" s="1"/>
      <c r="AS2907" s="6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</row>
    <row r="2908" spans="1:55" x14ac:dyDescent="0.2">
      <c r="A2908" s="144">
        <f t="shared" si="1545"/>
        <v>43697</v>
      </c>
      <c r="B2908" s="2">
        <f t="shared" si="1532"/>
        <v>140038.17218798769</v>
      </c>
      <c r="C2908" s="2">
        <f t="shared" si="1546"/>
        <v>89328.501945519994</v>
      </c>
      <c r="D2908" s="68">
        <f>SUM(Y2908:Y$2921)</f>
        <v>3322.2906192999999</v>
      </c>
      <c r="E2908" s="68">
        <f t="shared" si="1533"/>
        <v>86006.21132622</v>
      </c>
      <c r="F2908" s="72">
        <f t="shared" si="1521"/>
        <v>5214.2700000000004</v>
      </c>
      <c r="G2908" s="3">
        <f>IF(N2908=1,VLOOKUP(A2907,[1]Plan1!$BG$69:$BI$188,3),G2907)</f>
        <v>5224.18</v>
      </c>
      <c r="H2908" s="11">
        <f t="shared" si="1522"/>
        <v>43618</v>
      </c>
      <c r="I2908" s="11">
        <f t="shared" si="1523"/>
        <v>43648</v>
      </c>
      <c r="J2908" s="26">
        <f t="shared" si="1534"/>
        <v>1.9005536729015393E-3</v>
      </c>
      <c r="K2908" s="11">
        <f t="shared" si="1547"/>
        <v>43710</v>
      </c>
      <c r="L2908" s="11">
        <f t="shared" si="1535"/>
        <v>43710</v>
      </c>
      <c r="M2908" s="1">
        <f t="shared" si="1548"/>
        <v>22</v>
      </c>
      <c r="N2908" s="1">
        <f t="shared" si="1518"/>
        <v>13</v>
      </c>
      <c r="O2908" s="2">
        <f t="shared" si="1536"/>
        <v>1.0011226099999999</v>
      </c>
      <c r="P2908" s="10">
        <f t="shared" si="1528"/>
        <v>1.0000997300000001</v>
      </c>
      <c r="Q2908" s="10">
        <f t="shared" si="1524"/>
        <v>1.5624865438558488</v>
      </c>
      <c r="R2908" s="2">
        <f t="shared" si="1527"/>
        <v>1.5642406</v>
      </c>
      <c r="S2908" s="2">
        <f t="shared" si="1519"/>
        <v>1.5152279099999999</v>
      </c>
      <c r="T2908" s="2">
        <f t="shared" si="1537"/>
        <v>135353.03930634001</v>
      </c>
      <c r="U2908" s="2">
        <f t="shared" si="1538"/>
        <v>1711.7368521945443</v>
      </c>
      <c r="V2908" s="2">
        <f t="shared" si="1539"/>
        <v>48528.196282433164</v>
      </c>
      <c r="W2908" s="2">
        <f t="shared" si="1540"/>
        <v>139568.4350801477</v>
      </c>
      <c r="X2908" s="27">
        <f t="shared" si="1541"/>
        <v>0</v>
      </c>
      <c r="Y2908" s="2">
        <f t="shared" si="1520"/>
        <v>0</v>
      </c>
      <c r="Z2908" s="67">
        <f t="shared" si="1542"/>
        <v>0</v>
      </c>
      <c r="AA2908" s="2">
        <f t="shared" si="1530"/>
        <v>0</v>
      </c>
      <c r="AB2908" s="26">
        <f t="shared" si="1549"/>
        <v>6.7299999999999999E-2</v>
      </c>
      <c r="AC2908" s="27">
        <f t="shared" si="1529"/>
        <v>13</v>
      </c>
      <c r="AD2908" s="27">
        <v>252</v>
      </c>
      <c r="AE2908" s="10">
        <f t="shared" si="1525"/>
        <v>1.0033656399999999</v>
      </c>
      <c r="AF2908" s="2">
        <f t="shared" si="1531"/>
        <v>455.54960320999999</v>
      </c>
      <c r="AG2908" s="2">
        <f t="shared" si="1543"/>
        <v>469.73710784000002</v>
      </c>
      <c r="AH2908" s="3" t="str">
        <f t="shared" si="1544"/>
        <v>-</v>
      </c>
      <c r="AI2908" s="4" t="str">
        <f t="shared" si="1526"/>
        <v>A+J=</v>
      </c>
      <c r="AJ2908" s="11">
        <f t="shared" si="1550"/>
        <v>43712</v>
      </c>
      <c r="AK2908" s="11"/>
      <c r="AL2908" s="4"/>
      <c r="AM2908" s="1"/>
      <c r="AN2908" s="11"/>
      <c r="AO2908" s="1"/>
      <c r="AP2908" s="1"/>
      <c r="AQ2908" s="1"/>
      <c r="AR2908" s="1"/>
      <c r="AS2908" s="6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</row>
    <row r="2909" spans="1:55" x14ac:dyDescent="0.2">
      <c r="A2909" s="144">
        <f t="shared" si="1545"/>
        <v>43698</v>
      </c>
      <c r="B2909" s="2">
        <f t="shared" si="1532"/>
        <v>140086.02586981098</v>
      </c>
      <c r="C2909" s="2">
        <f t="shared" si="1546"/>
        <v>89328.501945519994</v>
      </c>
      <c r="D2909" s="68">
        <f>SUM(Y2909:Y$2921)</f>
        <v>3322.2906192999999</v>
      </c>
      <c r="E2909" s="68">
        <f t="shared" si="1533"/>
        <v>86006.21132622</v>
      </c>
      <c r="F2909" s="72">
        <f t="shared" si="1521"/>
        <v>5214.2700000000004</v>
      </c>
      <c r="G2909" s="3">
        <f>IF(N2909=1,VLOOKUP(A2908,[1]Plan1!$BG$69:$BI$188,3),G2908)</f>
        <v>5224.18</v>
      </c>
      <c r="H2909" s="11">
        <f t="shared" si="1522"/>
        <v>43618</v>
      </c>
      <c r="I2909" s="11">
        <f t="shared" si="1523"/>
        <v>43648</v>
      </c>
      <c r="J2909" s="26">
        <f t="shared" si="1534"/>
        <v>1.9005536729015393E-3</v>
      </c>
      <c r="K2909" s="11">
        <f t="shared" si="1547"/>
        <v>43710</v>
      </c>
      <c r="L2909" s="11">
        <f t="shared" si="1535"/>
        <v>43710</v>
      </c>
      <c r="M2909" s="1">
        <f t="shared" si="1548"/>
        <v>22</v>
      </c>
      <c r="N2909" s="1">
        <f t="shared" ref="N2909:N2972" si="1551">(M2909-(NETWORKDAYS(A2909,L2909,AN$137:AN$327)-1))</f>
        <v>14</v>
      </c>
      <c r="O2909" s="2">
        <f t="shared" si="1536"/>
        <v>1.0012090199999999</v>
      </c>
      <c r="P2909" s="10">
        <f t="shared" si="1528"/>
        <v>1.0000997300000001</v>
      </c>
      <c r="Q2909" s="10">
        <f t="shared" si="1524"/>
        <v>1.5624865438558488</v>
      </c>
      <c r="R2909" s="2">
        <f t="shared" si="1527"/>
        <v>1.5643756200000001</v>
      </c>
      <c r="S2909" s="2">
        <f t="shared" si="1519"/>
        <v>1.5152279099999999</v>
      </c>
      <c r="T2909" s="2">
        <f t="shared" si="1537"/>
        <v>135353.03930634001</v>
      </c>
      <c r="U2909" s="2">
        <f t="shared" si="1538"/>
        <v>1711.7368521945443</v>
      </c>
      <c r="V2909" s="2">
        <f t="shared" si="1539"/>
        <v>48539.808841086444</v>
      </c>
      <c r="W2909" s="2">
        <f t="shared" si="1540"/>
        <v>139580.04763880098</v>
      </c>
      <c r="X2909" s="27">
        <f t="shared" si="1541"/>
        <v>0</v>
      </c>
      <c r="Y2909" s="2">
        <f t="shared" si="1520"/>
        <v>0</v>
      </c>
      <c r="Z2909" s="67">
        <f t="shared" si="1542"/>
        <v>0</v>
      </c>
      <c r="AA2909" s="2">
        <f t="shared" si="1530"/>
        <v>0</v>
      </c>
      <c r="AB2909" s="26">
        <f t="shared" si="1549"/>
        <v>6.7299999999999999E-2</v>
      </c>
      <c r="AC2909" s="27">
        <f t="shared" si="1529"/>
        <v>14</v>
      </c>
      <c r="AD2909" s="27">
        <v>252</v>
      </c>
      <c r="AE2909" s="10">
        <f t="shared" si="1525"/>
        <v>1.0036250040000001</v>
      </c>
      <c r="AF2909" s="2">
        <f t="shared" si="1531"/>
        <v>490.65530889000001</v>
      </c>
      <c r="AG2909" s="2">
        <f t="shared" si="1543"/>
        <v>505.97823101</v>
      </c>
      <c r="AH2909" s="3" t="str">
        <f t="shared" si="1544"/>
        <v>-</v>
      </c>
      <c r="AI2909" s="4" t="str">
        <f t="shared" si="1526"/>
        <v>A+J=</v>
      </c>
      <c r="AJ2909" s="11">
        <f t="shared" si="1550"/>
        <v>43712</v>
      </c>
      <c r="AK2909" s="11"/>
      <c r="AL2909" s="4"/>
      <c r="AM2909" s="1"/>
      <c r="AN2909" s="11"/>
      <c r="AO2909" s="1"/>
      <c r="AP2909" s="1"/>
      <c r="AQ2909" s="1"/>
      <c r="AR2909" s="1"/>
      <c r="AS2909" s="6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</row>
    <row r="2910" spans="1:55" x14ac:dyDescent="0.2">
      <c r="A2910" s="144">
        <f t="shared" si="1545"/>
        <v>43699</v>
      </c>
      <c r="B2910" s="2">
        <f t="shared" si="1532"/>
        <v>140133.89579142636</v>
      </c>
      <c r="C2910" s="2">
        <f t="shared" si="1546"/>
        <v>89328.501945519994</v>
      </c>
      <c r="D2910" s="68">
        <f>SUM(Y2910:Y$2921)</f>
        <v>3322.2906192999999</v>
      </c>
      <c r="E2910" s="68">
        <f t="shared" si="1533"/>
        <v>86006.21132622</v>
      </c>
      <c r="F2910" s="72">
        <f t="shared" si="1521"/>
        <v>5214.2700000000004</v>
      </c>
      <c r="G2910" s="3">
        <f>IF(N2910=1,VLOOKUP(A2909,[1]Plan1!$BG$69:$BI$188,3),G2909)</f>
        <v>5224.18</v>
      </c>
      <c r="H2910" s="11">
        <f t="shared" si="1522"/>
        <v>43618</v>
      </c>
      <c r="I2910" s="11">
        <f t="shared" si="1523"/>
        <v>43648</v>
      </c>
      <c r="J2910" s="26">
        <f t="shared" si="1534"/>
        <v>1.9005536729015393E-3</v>
      </c>
      <c r="K2910" s="11">
        <f t="shared" si="1547"/>
        <v>43710</v>
      </c>
      <c r="L2910" s="11">
        <f t="shared" si="1535"/>
        <v>43710</v>
      </c>
      <c r="M2910" s="1">
        <f t="shared" si="1548"/>
        <v>22</v>
      </c>
      <c r="N2910" s="1">
        <f t="shared" si="1551"/>
        <v>15</v>
      </c>
      <c r="O2910" s="2">
        <f t="shared" si="1536"/>
        <v>1.00129544</v>
      </c>
      <c r="P2910" s="10">
        <f t="shared" si="1528"/>
        <v>1.0000997300000001</v>
      </c>
      <c r="Q2910" s="10">
        <f t="shared" si="1524"/>
        <v>1.5624865438558488</v>
      </c>
      <c r="R2910" s="2">
        <f t="shared" si="1527"/>
        <v>1.5645106499999999</v>
      </c>
      <c r="S2910" s="2">
        <f t="shared" ref="S2910:S2973" si="1552">IF(AND(X2910&gt;0,MONTH(A2910)=10),R2910,S2909)</f>
        <v>1.5152279099999999</v>
      </c>
      <c r="T2910" s="2">
        <f t="shared" si="1537"/>
        <v>135353.03930634001</v>
      </c>
      <c r="U2910" s="2">
        <f t="shared" si="1538"/>
        <v>1711.7368521945443</v>
      </c>
      <c r="V2910" s="2">
        <f t="shared" si="1539"/>
        <v>48551.422259801802</v>
      </c>
      <c r="W2910" s="2">
        <f t="shared" si="1540"/>
        <v>139591.66105751635</v>
      </c>
      <c r="X2910" s="27">
        <f t="shared" si="1541"/>
        <v>0</v>
      </c>
      <c r="Y2910" s="2">
        <f t="shared" ref="Y2910:Y2973" si="1553">IF(X2910&gt;0,VLOOKUP(A2910,AN$12:AR$131,5),0)</f>
        <v>0</v>
      </c>
      <c r="Z2910" s="67">
        <f t="shared" si="1542"/>
        <v>0</v>
      </c>
      <c r="AA2910" s="2">
        <f t="shared" si="1530"/>
        <v>0</v>
      </c>
      <c r="AB2910" s="26">
        <f t="shared" si="1549"/>
        <v>6.7299999999999999E-2</v>
      </c>
      <c r="AC2910" s="27">
        <f t="shared" si="1529"/>
        <v>15</v>
      </c>
      <c r="AD2910" s="27">
        <v>252</v>
      </c>
      <c r="AE2910" s="10">
        <f t="shared" si="1525"/>
        <v>1.003884435</v>
      </c>
      <c r="AF2910" s="2">
        <f t="shared" si="1531"/>
        <v>525.77008322999995</v>
      </c>
      <c r="AG2910" s="2">
        <f t="shared" si="1543"/>
        <v>542.23473391000005</v>
      </c>
      <c r="AH2910" s="3" t="str">
        <f t="shared" si="1544"/>
        <v>-</v>
      </c>
      <c r="AI2910" s="4" t="str">
        <f t="shared" si="1526"/>
        <v>A+J=</v>
      </c>
      <c r="AJ2910" s="11">
        <f t="shared" si="1550"/>
        <v>43712</v>
      </c>
      <c r="AK2910" s="11"/>
      <c r="AL2910" s="4"/>
      <c r="AM2910" s="1"/>
      <c r="AN2910" s="11"/>
      <c r="AO2910" s="1"/>
      <c r="AP2910" s="1"/>
      <c r="AQ2910" s="1"/>
      <c r="AR2910" s="1"/>
      <c r="AS2910" s="6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</row>
    <row r="2911" spans="1:55" x14ac:dyDescent="0.2">
      <c r="A2911" s="144">
        <f t="shared" si="1545"/>
        <v>43700</v>
      </c>
      <c r="B2911" s="2">
        <f t="shared" si="1532"/>
        <v>140181.78123184171</v>
      </c>
      <c r="C2911" s="2">
        <f t="shared" si="1546"/>
        <v>89328.501945519994</v>
      </c>
      <c r="D2911" s="68">
        <f>SUM(Y2911:Y$2921)</f>
        <v>3322.2906192999999</v>
      </c>
      <c r="E2911" s="68">
        <f t="shared" si="1533"/>
        <v>86006.21132622</v>
      </c>
      <c r="F2911" s="72">
        <f t="shared" ref="F2911:F2974" si="1554">IF(G2911=G2910,F2910,G2910)</f>
        <v>5214.2700000000004</v>
      </c>
      <c r="G2911" s="3">
        <f>IF(N2911=1,VLOOKUP(A2910,[1]Plan1!$BG$69:$BI$188,3),G2910)</f>
        <v>5224.18</v>
      </c>
      <c r="H2911" s="11">
        <f t="shared" ref="H2911:H2974" si="1555">EDATE(I2911,-1)</f>
        <v>43618</v>
      </c>
      <c r="I2911" s="11">
        <f t="shared" ref="I2911:I2974" si="1556">IF(X2910&gt;0,EDATE(A2911,-1),+I2910)</f>
        <v>43648</v>
      </c>
      <c r="J2911" s="26">
        <f t="shared" si="1534"/>
        <v>1.9005536729015393E-3</v>
      </c>
      <c r="K2911" s="11">
        <f t="shared" si="1547"/>
        <v>43710</v>
      </c>
      <c r="L2911" s="11">
        <f t="shared" si="1535"/>
        <v>43710</v>
      </c>
      <c r="M2911" s="1">
        <f t="shared" si="1548"/>
        <v>22</v>
      </c>
      <c r="N2911" s="1">
        <f t="shared" si="1551"/>
        <v>16</v>
      </c>
      <c r="O2911" s="2">
        <f t="shared" si="1536"/>
        <v>1.00138186</v>
      </c>
      <c r="P2911" s="10">
        <f t="shared" si="1528"/>
        <v>1.0000997300000001</v>
      </c>
      <c r="Q2911" s="10">
        <f t="shared" ref="Q2911:Q2974" si="1557">IF(L2911&gt;L2910,Q2910*P2911,Q2910)</f>
        <v>1.5624865438558488</v>
      </c>
      <c r="R2911" s="2">
        <f t="shared" si="1527"/>
        <v>1.5646456799999999</v>
      </c>
      <c r="S2911" s="2">
        <f t="shared" si="1552"/>
        <v>1.5152279099999999</v>
      </c>
      <c r="T2911" s="2">
        <f t="shared" si="1537"/>
        <v>135353.03930634001</v>
      </c>
      <c r="U2911" s="2">
        <f t="shared" si="1538"/>
        <v>1711.7368521945443</v>
      </c>
      <c r="V2911" s="2">
        <f t="shared" si="1539"/>
        <v>48563.03567851719</v>
      </c>
      <c r="W2911" s="2">
        <f t="shared" si="1540"/>
        <v>139603.27447623172</v>
      </c>
      <c r="X2911" s="27">
        <f t="shared" si="1541"/>
        <v>0</v>
      </c>
      <c r="Y2911" s="2">
        <f t="shared" si="1553"/>
        <v>0</v>
      </c>
      <c r="Z2911" s="67">
        <f t="shared" si="1542"/>
        <v>0</v>
      </c>
      <c r="AA2911" s="2">
        <f t="shared" si="1530"/>
        <v>0</v>
      </c>
      <c r="AB2911" s="26">
        <f t="shared" si="1549"/>
        <v>6.7299999999999999E-2</v>
      </c>
      <c r="AC2911" s="27">
        <f t="shared" si="1529"/>
        <v>16</v>
      </c>
      <c r="AD2911" s="27">
        <v>252</v>
      </c>
      <c r="AE2911" s="10">
        <f t="shared" ref="AE2911:AE2974" si="1558">ROUND((1+AB2911)^TRUNC((AC2911/AD2911),9),9)</f>
        <v>1.004143934</v>
      </c>
      <c r="AF2911" s="2">
        <f t="shared" si="1531"/>
        <v>560.89406157999997</v>
      </c>
      <c r="AG2911" s="2">
        <f t="shared" si="1543"/>
        <v>578.50675561000003</v>
      </c>
      <c r="AH2911" s="3" t="str">
        <f t="shared" si="1544"/>
        <v>-</v>
      </c>
      <c r="AI2911" s="4" t="str">
        <f t="shared" si="1526"/>
        <v>A+J=</v>
      </c>
      <c r="AJ2911" s="11">
        <f t="shared" si="1550"/>
        <v>43712</v>
      </c>
      <c r="AK2911" s="11"/>
      <c r="AL2911" s="4"/>
      <c r="AM2911" s="1"/>
      <c r="AN2911" s="11"/>
      <c r="AO2911" s="1"/>
      <c r="AP2911" s="1"/>
      <c r="AQ2911" s="1"/>
      <c r="AR2911" s="1"/>
      <c r="AS2911" s="6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</row>
    <row r="2912" spans="1:55" x14ac:dyDescent="0.2">
      <c r="A2912" s="144">
        <f t="shared" si="1545"/>
        <v>43701</v>
      </c>
      <c r="B2912" s="2">
        <f t="shared" si="1532"/>
        <v>140229.68277801923</v>
      </c>
      <c r="C2912" s="2">
        <f t="shared" si="1546"/>
        <v>89328.501945519994</v>
      </c>
      <c r="D2912" s="68">
        <f>SUM(Y2912:Y$2921)</f>
        <v>3322.2906192999999</v>
      </c>
      <c r="E2912" s="68">
        <f t="shared" si="1533"/>
        <v>86006.21132622</v>
      </c>
      <c r="F2912" s="72">
        <f t="shared" si="1554"/>
        <v>5214.2700000000004</v>
      </c>
      <c r="G2912" s="3">
        <f>IF(N2912=1,VLOOKUP(A2911,[1]Plan1!$BG$69:$BI$188,3),G2911)</f>
        <v>5224.18</v>
      </c>
      <c r="H2912" s="11">
        <f t="shared" si="1555"/>
        <v>43618</v>
      </c>
      <c r="I2912" s="11">
        <f t="shared" si="1556"/>
        <v>43648</v>
      </c>
      <c r="J2912" s="26">
        <f t="shared" si="1534"/>
        <v>1.9005536729015393E-3</v>
      </c>
      <c r="K2912" s="11">
        <f t="shared" si="1547"/>
        <v>43710</v>
      </c>
      <c r="L2912" s="11">
        <f t="shared" si="1535"/>
        <v>43710</v>
      </c>
      <c r="M2912" s="1">
        <f t="shared" si="1548"/>
        <v>22</v>
      </c>
      <c r="N2912" s="1">
        <f t="shared" si="1551"/>
        <v>17</v>
      </c>
      <c r="O2912" s="2">
        <f t="shared" si="1536"/>
        <v>1.00146829</v>
      </c>
      <c r="P2912" s="10">
        <f t="shared" si="1528"/>
        <v>1.0000997300000001</v>
      </c>
      <c r="Q2912" s="10">
        <f t="shared" si="1557"/>
        <v>1.5624865438558488</v>
      </c>
      <c r="R2912" s="2">
        <f t="shared" si="1527"/>
        <v>1.5647807199999999</v>
      </c>
      <c r="S2912" s="2">
        <f t="shared" si="1552"/>
        <v>1.5152279099999999</v>
      </c>
      <c r="T2912" s="2">
        <f t="shared" si="1537"/>
        <v>135353.03930634001</v>
      </c>
      <c r="U2912" s="2">
        <f t="shared" si="1538"/>
        <v>1711.7368521945443</v>
      </c>
      <c r="V2912" s="2">
        <f t="shared" si="1539"/>
        <v>48574.649957294678</v>
      </c>
      <c r="W2912" s="2">
        <f t="shared" si="1540"/>
        <v>139614.88875500922</v>
      </c>
      <c r="X2912" s="27">
        <f t="shared" si="1541"/>
        <v>0</v>
      </c>
      <c r="Y2912" s="2">
        <f t="shared" si="1553"/>
        <v>0</v>
      </c>
      <c r="Z2912" s="67">
        <f t="shared" si="1542"/>
        <v>0</v>
      </c>
      <c r="AA2912" s="2">
        <f t="shared" si="1530"/>
        <v>0</v>
      </c>
      <c r="AB2912" s="26">
        <f t="shared" si="1549"/>
        <v>6.7299999999999999E-2</v>
      </c>
      <c r="AC2912" s="27">
        <f t="shared" si="1529"/>
        <v>17</v>
      </c>
      <c r="AD2912" s="27">
        <v>252</v>
      </c>
      <c r="AE2912" s="10">
        <f t="shared" si="1558"/>
        <v>1.0044034989999999</v>
      </c>
      <c r="AF2912" s="2">
        <f t="shared" si="1531"/>
        <v>596.02697322999995</v>
      </c>
      <c r="AG2912" s="2">
        <f t="shared" si="1543"/>
        <v>614.79402301000005</v>
      </c>
      <c r="AH2912" s="3" t="str">
        <f t="shared" si="1544"/>
        <v>-</v>
      </c>
      <c r="AI2912" s="4" t="str">
        <f t="shared" si="1526"/>
        <v>A+J=</v>
      </c>
      <c r="AJ2912" s="11">
        <f t="shared" si="1550"/>
        <v>43712</v>
      </c>
      <c r="AK2912" s="11"/>
      <c r="AL2912" s="4"/>
      <c r="AM2912" s="1"/>
      <c r="AN2912" s="11"/>
      <c r="AO2912" s="1"/>
      <c r="AP2912" s="1"/>
      <c r="AQ2912" s="1"/>
      <c r="AR2912" s="1"/>
      <c r="AS2912" s="6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</row>
    <row r="2913" spans="1:55" x14ac:dyDescent="0.2">
      <c r="A2913" s="144">
        <f t="shared" si="1545"/>
        <v>43702</v>
      </c>
      <c r="B2913" s="2">
        <f t="shared" si="1532"/>
        <v>140229.68277801923</v>
      </c>
      <c r="C2913" s="2">
        <f t="shared" si="1546"/>
        <v>89328.501945519994</v>
      </c>
      <c r="D2913" s="68">
        <f>SUM(Y2913:Y$2921)</f>
        <v>3322.2906192999999</v>
      </c>
      <c r="E2913" s="68">
        <f t="shared" si="1533"/>
        <v>86006.21132622</v>
      </c>
      <c r="F2913" s="72">
        <f t="shared" si="1554"/>
        <v>5214.2700000000004</v>
      </c>
      <c r="G2913" s="3">
        <f>IF(N2913=1,VLOOKUP(A2912,[1]Plan1!$BG$69:$BI$188,3),G2912)</f>
        <v>5224.18</v>
      </c>
      <c r="H2913" s="11">
        <f t="shared" si="1555"/>
        <v>43618</v>
      </c>
      <c r="I2913" s="11">
        <f t="shared" si="1556"/>
        <v>43648</v>
      </c>
      <c r="J2913" s="26">
        <f t="shared" si="1534"/>
        <v>1.9005536729015393E-3</v>
      </c>
      <c r="K2913" s="11">
        <f t="shared" si="1547"/>
        <v>43710</v>
      </c>
      <c r="L2913" s="11">
        <f t="shared" si="1535"/>
        <v>43710</v>
      </c>
      <c r="M2913" s="1">
        <f t="shared" si="1548"/>
        <v>22</v>
      </c>
      <c r="N2913" s="1">
        <f t="shared" si="1551"/>
        <v>17</v>
      </c>
      <c r="O2913" s="2">
        <f t="shared" si="1536"/>
        <v>1.00146829</v>
      </c>
      <c r="P2913" s="10">
        <f t="shared" si="1528"/>
        <v>1.0000997300000001</v>
      </c>
      <c r="Q2913" s="10">
        <f t="shared" si="1557"/>
        <v>1.5624865438558488</v>
      </c>
      <c r="R2913" s="2">
        <f t="shared" si="1527"/>
        <v>1.5647807199999999</v>
      </c>
      <c r="S2913" s="2">
        <f t="shared" si="1552"/>
        <v>1.5152279099999999</v>
      </c>
      <c r="T2913" s="2">
        <f t="shared" si="1537"/>
        <v>135353.03930634001</v>
      </c>
      <c r="U2913" s="2">
        <f t="shared" si="1538"/>
        <v>1711.7368521945443</v>
      </c>
      <c r="V2913" s="2">
        <f t="shared" si="1539"/>
        <v>48574.649957294678</v>
      </c>
      <c r="W2913" s="2">
        <f t="shared" si="1540"/>
        <v>139614.88875500922</v>
      </c>
      <c r="X2913" s="27">
        <f t="shared" si="1541"/>
        <v>0</v>
      </c>
      <c r="Y2913" s="2">
        <f t="shared" si="1553"/>
        <v>0</v>
      </c>
      <c r="Z2913" s="67">
        <f t="shared" si="1542"/>
        <v>0</v>
      </c>
      <c r="AA2913" s="2">
        <f t="shared" si="1530"/>
        <v>0</v>
      </c>
      <c r="AB2913" s="26">
        <f t="shared" si="1549"/>
        <v>6.7299999999999999E-2</v>
      </c>
      <c r="AC2913" s="27">
        <f t="shared" si="1529"/>
        <v>17</v>
      </c>
      <c r="AD2913" s="27">
        <v>252</v>
      </c>
      <c r="AE2913" s="10">
        <f t="shared" si="1558"/>
        <v>1.0044034989999999</v>
      </c>
      <c r="AF2913" s="2">
        <f t="shared" si="1531"/>
        <v>596.02697322999995</v>
      </c>
      <c r="AG2913" s="2">
        <f t="shared" si="1543"/>
        <v>614.79402301000005</v>
      </c>
      <c r="AH2913" s="3" t="str">
        <f t="shared" si="1544"/>
        <v>-</v>
      </c>
      <c r="AI2913" s="4" t="str">
        <f t="shared" si="1526"/>
        <v>A+J=</v>
      </c>
      <c r="AJ2913" s="11">
        <f t="shared" si="1550"/>
        <v>43712</v>
      </c>
      <c r="AK2913" s="11"/>
      <c r="AL2913" s="4"/>
      <c r="AM2913" s="1"/>
      <c r="AN2913" s="11"/>
      <c r="AO2913" s="1"/>
      <c r="AP2913" s="1"/>
      <c r="AQ2913" s="1"/>
      <c r="AR2913" s="1"/>
      <c r="AS2913" s="6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</row>
    <row r="2914" spans="1:55" x14ac:dyDescent="0.2">
      <c r="A2914" s="144">
        <f t="shared" si="1545"/>
        <v>43703</v>
      </c>
      <c r="B2914" s="2">
        <f t="shared" si="1532"/>
        <v>140229.68277801923</v>
      </c>
      <c r="C2914" s="2">
        <f t="shared" si="1546"/>
        <v>89328.501945519994</v>
      </c>
      <c r="D2914" s="68">
        <f>SUM(Y2914:Y$2921)</f>
        <v>3322.2906192999999</v>
      </c>
      <c r="E2914" s="68">
        <f t="shared" si="1533"/>
        <v>86006.21132622</v>
      </c>
      <c r="F2914" s="72">
        <f t="shared" si="1554"/>
        <v>5214.2700000000004</v>
      </c>
      <c r="G2914" s="3">
        <f>IF(N2914=1,VLOOKUP(A2913,[1]Plan1!$BG$69:$BI$188,3),G2913)</f>
        <v>5224.18</v>
      </c>
      <c r="H2914" s="11">
        <f t="shared" si="1555"/>
        <v>43618</v>
      </c>
      <c r="I2914" s="11">
        <f t="shared" si="1556"/>
        <v>43648</v>
      </c>
      <c r="J2914" s="26">
        <f t="shared" si="1534"/>
        <v>1.9005536729015393E-3</v>
      </c>
      <c r="K2914" s="11">
        <f t="shared" si="1547"/>
        <v>43710</v>
      </c>
      <c r="L2914" s="11">
        <f t="shared" si="1535"/>
        <v>43710</v>
      </c>
      <c r="M2914" s="1">
        <f t="shared" si="1548"/>
        <v>22</v>
      </c>
      <c r="N2914" s="1">
        <f t="shared" si="1551"/>
        <v>17</v>
      </c>
      <c r="O2914" s="2">
        <f t="shared" si="1536"/>
        <v>1.00146829</v>
      </c>
      <c r="P2914" s="10">
        <f t="shared" si="1528"/>
        <v>1.0000997300000001</v>
      </c>
      <c r="Q2914" s="10">
        <f t="shared" si="1557"/>
        <v>1.5624865438558488</v>
      </c>
      <c r="R2914" s="2">
        <f t="shared" si="1527"/>
        <v>1.5647807199999999</v>
      </c>
      <c r="S2914" s="2">
        <f t="shared" si="1552"/>
        <v>1.5152279099999999</v>
      </c>
      <c r="T2914" s="2">
        <f t="shared" si="1537"/>
        <v>135353.03930634001</v>
      </c>
      <c r="U2914" s="2">
        <f t="shared" si="1538"/>
        <v>1711.7368521945443</v>
      </c>
      <c r="V2914" s="2">
        <f t="shared" si="1539"/>
        <v>48574.649957294678</v>
      </c>
      <c r="W2914" s="2">
        <f t="shared" si="1540"/>
        <v>139614.88875500922</v>
      </c>
      <c r="X2914" s="27">
        <f t="shared" si="1541"/>
        <v>0</v>
      </c>
      <c r="Y2914" s="2">
        <f t="shared" si="1553"/>
        <v>0</v>
      </c>
      <c r="Z2914" s="67">
        <f t="shared" si="1542"/>
        <v>0</v>
      </c>
      <c r="AA2914" s="2">
        <f t="shared" si="1530"/>
        <v>0</v>
      </c>
      <c r="AB2914" s="26">
        <f t="shared" si="1549"/>
        <v>6.7299999999999999E-2</v>
      </c>
      <c r="AC2914" s="27">
        <f t="shared" si="1529"/>
        <v>17</v>
      </c>
      <c r="AD2914" s="27">
        <v>252</v>
      </c>
      <c r="AE2914" s="10">
        <f t="shared" si="1558"/>
        <v>1.0044034989999999</v>
      </c>
      <c r="AF2914" s="2">
        <f t="shared" si="1531"/>
        <v>596.02697322999995</v>
      </c>
      <c r="AG2914" s="2">
        <f t="shared" si="1543"/>
        <v>614.79402301000005</v>
      </c>
      <c r="AH2914" s="3" t="str">
        <f t="shared" si="1544"/>
        <v>-</v>
      </c>
      <c r="AI2914" s="4" t="str">
        <f t="shared" ref="AI2914:AI2977" si="1559">AI2913</f>
        <v>A+J=</v>
      </c>
      <c r="AJ2914" s="11">
        <f t="shared" si="1550"/>
        <v>43712</v>
      </c>
      <c r="AK2914" s="11"/>
      <c r="AL2914" s="4"/>
      <c r="AM2914" s="1"/>
      <c r="AN2914" s="11"/>
      <c r="AO2914" s="1"/>
      <c r="AP2914" s="1"/>
      <c r="AQ2914" s="1"/>
      <c r="AR2914" s="1"/>
      <c r="AS2914" s="6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</row>
    <row r="2915" spans="1:55" x14ac:dyDescent="0.2">
      <c r="A2915" s="144">
        <f t="shared" si="1545"/>
        <v>43704</v>
      </c>
      <c r="B2915" s="2">
        <f t="shared" si="1532"/>
        <v>140277.60057256883</v>
      </c>
      <c r="C2915" s="2">
        <f t="shared" si="1546"/>
        <v>89328.501945519994</v>
      </c>
      <c r="D2915" s="68">
        <f>SUM(Y2915:Y$2921)</f>
        <v>3322.2906192999999</v>
      </c>
      <c r="E2915" s="68">
        <f t="shared" si="1533"/>
        <v>86006.21132622</v>
      </c>
      <c r="F2915" s="72">
        <f t="shared" si="1554"/>
        <v>5214.2700000000004</v>
      </c>
      <c r="G2915" s="3">
        <f>IF(N2915=1,VLOOKUP(A2914,[1]Plan1!$BG$69:$BI$188,3),G2914)</f>
        <v>5224.18</v>
      </c>
      <c r="H2915" s="11">
        <f t="shared" si="1555"/>
        <v>43618</v>
      </c>
      <c r="I2915" s="11">
        <f t="shared" si="1556"/>
        <v>43648</v>
      </c>
      <c r="J2915" s="26">
        <f t="shared" si="1534"/>
        <v>1.9005536729015393E-3</v>
      </c>
      <c r="K2915" s="11">
        <f t="shared" si="1547"/>
        <v>43710</v>
      </c>
      <c r="L2915" s="11">
        <f t="shared" si="1535"/>
        <v>43710</v>
      </c>
      <c r="M2915" s="1">
        <f t="shared" si="1548"/>
        <v>22</v>
      </c>
      <c r="N2915" s="1">
        <f t="shared" si="1551"/>
        <v>18</v>
      </c>
      <c r="O2915" s="2">
        <f t="shared" si="1536"/>
        <v>1.0015547199999999</v>
      </c>
      <c r="P2915" s="10">
        <f t="shared" si="1528"/>
        <v>1.0000997300000001</v>
      </c>
      <c r="Q2915" s="10">
        <f t="shared" si="1557"/>
        <v>1.5624865438558488</v>
      </c>
      <c r="R2915" s="2">
        <f t="shared" si="1527"/>
        <v>1.56491577</v>
      </c>
      <c r="S2915" s="2">
        <f t="shared" si="1552"/>
        <v>1.5152279099999999</v>
      </c>
      <c r="T2915" s="2">
        <f t="shared" si="1537"/>
        <v>135353.03930634001</v>
      </c>
      <c r="U2915" s="2">
        <f t="shared" si="1538"/>
        <v>1711.7368521945443</v>
      </c>
      <c r="V2915" s="2">
        <f t="shared" si="1539"/>
        <v>48586.265096134295</v>
      </c>
      <c r="W2915" s="2">
        <f t="shared" si="1540"/>
        <v>139626.50389384883</v>
      </c>
      <c r="X2915" s="27">
        <f t="shared" si="1541"/>
        <v>0</v>
      </c>
      <c r="Y2915" s="2">
        <f t="shared" si="1553"/>
        <v>0</v>
      </c>
      <c r="Z2915" s="67">
        <f t="shared" si="1542"/>
        <v>0</v>
      </c>
      <c r="AA2915" s="2">
        <f t="shared" si="1530"/>
        <v>0</v>
      </c>
      <c r="AB2915" s="26">
        <f t="shared" si="1549"/>
        <v>6.7299999999999999E-2</v>
      </c>
      <c r="AC2915" s="27">
        <f t="shared" si="1529"/>
        <v>18</v>
      </c>
      <c r="AD2915" s="27">
        <v>252</v>
      </c>
      <c r="AE2915" s="10">
        <f t="shared" si="1558"/>
        <v>1.004663131</v>
      </c>
      <c r="AF2915" s="2">
        <f t="shared" si="1531"/>
        <v>631.16895352999995</v>
      </c>
      <c r="AG2915" s="2">
        <f t="shared" si="1543"/>
        <v>651.09667872</v>
      </c>
      <c r="AH2915" s="3" t="str">
        <f t="shared" si="1544"/>
        <v>-</v>
      </c>
      <c r="AI2915" s="4" t="str">
        <f t="shared" si="1559"/>
        <v>A+J=</v>
      </c>
      <c r="AJ2915" s="11">
        <f t="shared" si="1550"/>
        <v>43712</v>
      </c>
      <c r="AK2915" s="11"/>
      <c r="AL2915" s="4"/>
      <c r="AM2915" s="1"/>
      <c r="AN2915" s="11"/>
      <c r="AO2915" s="1"/>
      <c r="AP2915" s="1"/>
      <c r="AQ2915" s="1"/>
      <c r="AR2915" s="1"/>
      <c r="AS2915" s="6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</row>
    <row r="2916" spans="1:55" x14ac:dyDescent="0.2">
      <c r="A2916" s="144">
        <f t="shared" si="1545"/>
        <v>43705</v>
      </c>
      <c r="B2916" s="2">
        <f t="shared" si="1532"/>
        <v>140325.53562243265</v>
      </c>
      <c r="C2916" s="2">
        <f t="shared" si="1546"/>
        <v>89328.501945519994</v>
      </c>
      <c r="D2916" s="68">
        <f>SUM(Y2916:Y$2921)</f>
        <v>3322.2906192999999</v>
      </c>
      <c r="E2916" s="68">
        <f t="shared" si="1533"/>
        <v>86006.21132622</v>
      </c>
      <c r="F2916" s="72">
        <f t="shared" si="1554"/>
        <v>5214.2700000000004</v>
      </c>
      <c r="G2916" s="3">
        <f>IF(N2916=1,VLOOKUP(A2915,[1]Plan1!$BG$69:$BI$188,3),G2915)</f>
        <v>5224.18</v>
      </c>
      <c r="H2916" s="11">
        <f t="shared" si="1555"/>
        <v>43618</v>
      </c>
      <c r="I2916" s="11">
        <f t="shared" si="1556"/>
        <v>43648</v>
      </c>
      <c r="J2916" s="26">
        <f t="shared" si="1534"/>
        <v>1.9005536729015393E-3</v>
      </c>
      <c r="K2916" s="11">
        <f t="shared" si="1547"/>
        <v>43710</v>
      </c>
      <c r="L2916" s="11">
        <f t="shared" si="1535"/>
        <v>43710</v>
      </c>
      <c r="M2916" s="1">
        <f t="shared" si="1548"/>
        <v>22</v>
      </c>
      <c r="N2916" s="1">
        <f t="shared" si="1551"/>
        <v>19</v>
      </c>
      <c r="O2916" s="2">
        <f t="shared" si="1536"/>
        <v>1.0016411700000001</v>
      </c>
      <c r="P2916" s="10">
        <f t="shared" si="1528"/>
        <v>1.0000997300000001</v>
      </c>
      <c r="Q2916" s="10">
        <f t="shared" si="1557"/>
        <v>1.5624865438558488</v>
      </c>
      <c r="R2916" s="2">
        <f t="shared" si="1527"/>
        <v>1.5650508400000001</v>
      </c>
      <c r="S2916" s="2">
        <f t="shared" si="1552"/>
        <v>1.5152279099999999</v>
      </c>
      <c r="T2916" s="2">
        <f t="shared" si="1537"/>
        <v>135353.03930634001</v>
      </c>
      <c r="U2916" s="2">
        <f t="shared" si="1538"/>
        <v>1711.7368521945443</v>
      </c>
      <c r="V2916" s="2">
        <f t="shared" si="1539"/>
        <v>48597.881955098128</v>
      </c>
      <c r="W2916" s="2">
        <f t="shared" si="1540"/>
        <v>139638.12075281265</v>
      </c>
      <c r="X2916" s="27">
        <f t="shared" si="1541"/>
        <v>0</v>
      </c>
      <c r="Y2916" s="2">
        <f t="shared" si="1553"/>
        <v>0</v>
      </c>
      <c r="Z2916" s="67">
        <f t="shared" si="1542"/>
        <v>0</v>
      </c>
      <c r="AA2916" s="2">
        <f t="shared" si="1530"/>
        <v>0</v>
      </c>
      <c r="AB2916" s="26">
        <f t="shared" si="1549"/>
        <v>6.7299999999999999E-2</v>
      </c>
      <c r="AC2916" s="27">
        <f t="shared" si="1529"/>
        <v>19</v>
      </c>
      <c r="AD2916" s="27">
        <v>252</v>
      </c>
      <c r="AE2916" s="10">
        <f t="shared" si="1558"/>
        <v>1.004922831</v>
      </c>
      <c r="AF2916" s="2">
        <f t="shared" si="1531"/>
        <v>666.32013784000003</v>
      </c>
      <c r="AG2916" s="2">
        <f t="shared" si="1543"/>
        <v>687.41486961999999</v>
      </c>
      <c r="AH2916" s="3" t="str">
        <f t="shared" si="1544"/>
        <v>-</v>
      </c>
      <c r="AI2916" s="4" t="str">
        <f t="shared" si="1559"/>
        <v>A+J=</v>
      </c>
      <c r="AJ2916" s="11">
        <f t="shared" si="1550"/>
        <v>43712</v>
      </c>
      <c r="AK2916" s="11"/>
      <c r="AL2916" s="4"/>
      <c r="AM2916" s="1"/>
      <c r="AN2916" s="11"/>
      <c r="AO2916" s="1"/>
      <c r="AP2916" s="1"/>
      <c r="AQ2916" s="1"/>
      <c r="AR2916" s="1"/>
      <c r="AS2916" s="6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</row>
    <row r="2917" spans="1:55" x14ac:dyDescent="0.2">
      <c r="A2917" s="144">
        <f t="shared" si="1545"/>
        <v>43706</v>
      </c>
      <c r="B2917" s="2">
        <f t="shared" si="1532"/>
        <v>140373.48678748863</v>
      </c>
      <c r="C2917" s="2">
        <f t="shared" si="1546"/>
        <v>89328.501945519994</v>
      </c>
      <c r="D2917" s="68">
        <f>SUM(Y2917:Y$2921)</f>
        <v>3322.2906192999999</v>
      </c>
      <c r="E2917" s="68">
        <f t="shared" si="1533"/>
        <v>86006.21132622</v>
      </c>
      <c r="F2917" s="72">
        <f t="shared" si="1554"/>
        <v>5214.2700000000004</v>
      </c>
      <c r="G2917" s="3">
        <f>IF(N2917=1,VLOOKUP(A2916,[1]Plan1!$BG$69:$BI$188,3),G2916)</f>
        <v>5224.18</v>
      </c>
      <c r="H2917" s="11">
        <f t="shared" si="1555"/>
        <v>43618</v>
      </c>
      <c r="I2917" s="11">
        <f t="shared" si="1556"/>
        <v>43648</v>
      </c>
      <c r="J2917" s="26">
        <f t="shared" si="1534"/>
        <v>1.9005536729015393E-3</v>
      </c>
      <c r="K2917" s="11">
        <f t="shared" si="1547"/>
        <v>43710</v>
      </c>
      <c r="L2917" s="11">
        <f t="shared" si="1535"/>
        <v>43710</v>
      </c>
      <c r="M2917" s="1">
        <f t="shared" si="1548"/>
        <v>22</v>
      </c>
      <c r="N2917" s="1">
        <f t="shared" si="1551"/>
        <v>20</v>
      </c>
      <c r="O2917" s="2">
        <f t="shared" si="1536"/>
        <v>1.00172762</v>
      </c>
      <c r="P2917" s="10">
        <f t="shared" si="1528"/>
        <v>1.0000997300000001</v>
      </c>
      <c r="Q2917" s="10">
        <f t="shared" si="1557"/>
        <v>1.5624865438558488</v>
      </c>
      <c r="R2917" s="2">
        <f t="shared" si="1527"/>
        <v>1.56518592</v>
      </c>
      <c r="S2917" s="2">
        <f t="shared" si="1552"/>
        <v>1.5152279099999999</v>
      </c>
      <c r="T2917" s="2">
        <f t="shared" si="1537"/>
        <v>135353.03930634001</v>
      </c>
      <c r="U2917" s="2">
        <f t="shared" si="1538"/>
        <v>1711.7368521945443</v>
      </c>
      <c r="V2917" s="2">
        <f t="shared" si="1539"/>
        <v>48609.499674124068</v>
      </c>
      <c r="W2917" s="2">
        <f t="shared" si="1540"/>
        <v>139649.73847183862</v>
      </c>
      <c r="X2917" s="27">
        <f t="shared" si="1541"/>
        <v>0</v>
      </c>
      <c r="Y2917" s="2">
        <f t="shared" si="1553"/>
        <v>0</v>
      </c>
      <c r="Z2917" s="67">
        <f t="shared" si="1542"/>
        <v>0</v>
      </c>
      <c r="AA2917" s="2">
        <f t="shared" si="1530"/>
        <v>0</v>
      </c>
      <c r="AB2917" s="26">
        <f t="shared" si="1549"/>
        <v>6.7299999999999999E-2</v>
      </c>
      <c r="AC2917" s="27">
        <f t="shared" si="1529"/>
        <v>20</v>
      </c>
      <c r="AD2917" s="27">
        <v>252</v>
      </c>
      <c r="AE2917" s="10">
        <f t="shared" si="1558"/>
        <v>1.0051825969999999</v>
      </c>
      <c r="AF2917" s="2">
        <f t="shared" si="1531"/>
        <v>701.48025543999995</v>
      </c>
      <c r="AG2917" s="2">
        <f t="shared" si="1543"/>
        <v>723.74831565</v>
      </c>
      <c r="AH2917" s="3" t="str">
        <f t="shared" si="1544"/>
        <v>-</v>
      </c>
      <c r="AI2917" s="4" t="str">
        <f t="shared" si="1559"/>
        <v>A+J=</v>
      </c>
      <c r="AJ2917" s="11">
        <f t="shared" si="1550"/>
        <v>43712</v>
      </c>
      <c r="AK2917" s="11"/>
      <c r="AL2917" s="4"/>
      <c r="AM2917" s="1"/>
      <c r="AN2917" s="11"/>
      <c r="AO2917" s="1"/>
      <c r="AP2917" s="1"/>
      <c r="AQ2917" s="1"/>
      <c r="AR2917" s="1"/>
      <c r="AS2917" s="6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</row>
    <row r="2918" spans="1:55" x14ac:dyDescent="0.2">
      <c r="A2918" s="144">
        <f t="shared" si="1545"/>
        <v>43707</v>
      </c>
      <c r="B2918" s="2">
        <f t="shared" si="1532"/>
        <v>140421.45435003666</v>
      </c>
      <c r="C2918" s="2">
        <f t="shared" si="1546"/>
        <v>89328.501945519994</v>
      </c>
      <c r="D2918" s="68">
        <f>SUM(Y2918:Y$2921)</f>
        <v>3322.2906192999999</v>
      </c>
      <c r="E2918" s="68">
        <f t="shared" si="1533"/>
        <v>86006.21132622</v>
      </c>
      <c r="F2918" s="72">
        <f t="shared" si="1554"/>
        <v>5214.2700000000004</v>
      </c>
      <c r="G2918" s="3">
        <f>IF(N2918=1,VLOOKUP(A2917,[1]Plan1!$BG$69:$BI$188,3),G2917)</f>
        <v>5224.18</v>
      </c>
      <c r="H2918" s="11">
        <f t="shared" si="1555"/>
        <v>43618</v>
      </c>
      <c r="I2918" s="11">
        <f t="shared" si="1556"/>
        <v>43648</v>
      </c>
      <c r="J2918" s="26">
        <f t="shared" si="1534"/>
        <v>1.9005536729015393E-3</v>
      </c>
      <c r="K2918" s="11">
        <f t="shared" si="1547"/>
        <v>43710</v>
      </c>
      <c r="L2918" s="11">
        <f t="shared" si="1535"/>
        <v>43710</v>
      </c>
      <c r="M2918" s="1">
        <f t="shared" si="1548"/>
        <v>22</v>
      </c>
      <c r="N2918" s="1">
        <f t="shared" si="1551"/>
        <v>21</v>
      </c>
      <c r="O2918" s="2">
        <f t="shared" si="1536"/>
        <v>1.0018140799999999</v>
      </c>
      <c r="P2918" s="10">
        <f t="shared" si="1528"/>
        <v>1.0000997300000001</v>
      </c>
      <c r="Q2918" s="10">
        <f t="shared" si="1557"/>
        <v>1.5624865438558488</v>
      </c>
      <c r="R2918" s="2">
        <f t="shared" si="1527"/>
        <v>1.5653210099999999</v>
      </c>
      <c r="S2918" s="2">
        <f t="shared" si="1552"/>
        <v>1.5152279099999999</v>
      </c>
      <c r="T2918" s="2">
        <f t="shared" si="1537"/>
        <v>135353.03930634001</v>
      </c>
      <c r="U2918" s="2">
        <f t="shared" si="1538"/>
        <v>1711.7368521945443</v>
      </c>
      <c r="V2918" s="2">
        <f t="shared" si="1539"/>
        <v>48621.118253212124</v>
      </c>
      <c r="W2918" s="2">
        <f t="shared" si="1540"/>
        <v>139661.35705092666</v>
      </c>
      <c r="X2918" s="27">
        <f t="shared" si="1541"/>
        <v>0</v>
      </c>
      <c r="Y2918" s="2">
        <f t="shared" si="1553"/>
        <v>0</v>
      </c>
      <c r="Z2918" s="67">
        <f t="shared" si="1542"/>
        <v>0</v>
      </c>
      <c r="AA2918" s="2">
        <f t="shared" si="1530"/>
        <v>0</v>
      </c>
      <c r="AB2918" s="26">
        <f t="shared" si="1549"/>
        <v>6.7299999999999999E-2</v>
      </c>
      <c r="AC2918" s="27">
        <f t="shared" si="1529"/>
        <v>21</v>
      </c>
      <c r="AD2918" s="27">
        <v>252</v>
      </c>
      <c r="AE2918" s="10">
        <f t="shared" si="1558"/>
        <v>1.0054424310000001</v>
      </c>
      <c r="AF2918" s="2">
        <f t="shared" si="1531"/>
        <v>736.64957705999996</v>
      </c>
      <c r="AG2918" s="2">
        <f t="shared" si="1543"/>
        <v>760.09729910999999</v>
      </c>
      <c r="AH2918" s="3" t="str">
        <f t="shared" si="1544"/>
        <v>-</v>
      </c>
      <c r="AI2918" s="4" t="str">
        <f t="shared" si="1559"/>
        <v>A+J=</v>
      </c>
      <c r="AJ2918" s="11">
        <f t="shared" si="1550"/>
        <v>43712</v>
      </c>
      <c r="AK2918" s="11"/>
      <c r="AL2918" s="4"/>
      <c r="AM2918" s="1"/>
      <c r="AN2918" s="11"/>
      <c r="AO2918" s="1"/>
      <c r="AP2918" s="1"/>
      <c r="AQ2918" s="1"/>
      <c r="AR2918" s="1"/>
      <c r="AS2918" s="6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</row>
    <row r="2919" spans="1:55" x14ac:dyDescent="0.2">
      <c r="A2919" s="144">
        <f t="shared" si="1545"/>
        <v>43708</v>
      </c>
      <c r="B2919" s="2">
        <f t="shared" si="1532"/>
        <v>140469.43903840895</v>
      </c>
      <c r="C2919" s="2">
        <f t="shared" si="1546"/>
        <v>89328.501945519994</v>
      </c>
      <c r="D2919" s="68">
        <f>SUM(Y2919:Y$2921)</f>
        <v>3322.2906192999999</v>
      </c>
      <c r="E2919" s="68">
        <f t="shared" si="1533"/>
        <v>86006.21132622</v>
      </c>
      <c r="F2919" s="72">
        <f t="shared" si="1554"/>
        <v>5214.2700000000004</v>
      </c>
      <c r="G2919" s="3">
        <f>IF(N2919=1,VLOOKUP(A2918,[1]Plan1!$BG$69:$BI$188,3),G2918)</f>
        <v>5224.18</v>
      </c>
      <c r="H2919" s="11">
        <f t="shared" si="1555"/>
        <v>43618</v>
      </c>
      <c r="I2919" s="11">
        <f t="shared" si="1556"/>
        <v>43648</v>
      </c>
      <c r="J2919" s="26">
        <f t="shared" si="1534"/>
        <v>1.9005536729015393E-3</v>
      </c>
      <c r="K2919" s="11">
        <f t="shared" si="1547"/>
        <v>43710</v>
      </c>
      <c r="L2919" s="11">
        <f t="shared" si="1535"/>
        <v>43710</v>
      </c>
      <c r="M2919" s="1">
        <f t="shared" si="1548"/>
        <v>22</v>
      </c>
      <c r="N2919" s="1">
        <f t="shared" si="1551"/>
        <v>22</v>
      </c>
      <c r="O2919" s="2">
        <f t="shared" si="1536"/>
        <v>1.00190055</v>
      </c>
      <c r="P2919" s="10">
        <f t="shared" si="1528"/>
        <v>1.0000997300000001</v>
      </c>
      <c r="Q2919" s="10">
        <f t="shared" si="1557"/>
        <v>1.5624865438558488</v>
      </c>
      <c r="R2919" s="2">
        <f t="shared" si="1527"/>
        <v>1.5654561199999999</v>
      </c>
      <c r="S2919" s="2">
        <f t="shared" si="1552"/>
        <v>1.5152279099999999</v>
      </c>
      <c r="T2919" s="2">
        <f t="shared" si="1537"/>
        <v>135353.03930634001</v>
      </c>
      <c r="U2919" s="2">
        <f t="shared" si="1538"/>
        <v>1711.7368521945443</v>
      </c>
      <c r="V2919" s="2">
        <f t="shared" si="1539"/>
        <v>48632.738552424409</v>
      </c>
      <c r="W2919" s="2">
        <f t="shared" si="1540"/>
        <v>139672.97735013894</v>
      </c>
      <c r="X2919" s="27">
        <f t="shared" si="1541"/>
        <v>0</v>
      </c>
      <c r="Y2919" s="2">
        <f t="shared" si="1553"/>
        <v>0</v>
      </c>
      <c r="Z2919" s="67">
        <f t="shared" si="1542"/>
        <v>0</v>
      </c>
      <c r="AA2919" s="2">
        <f t="shared" si="1530"/>
        <v>0</v>
      </c>
      <c r="AB2919" s="26">
        <f t="shared" si="1549"/>
        <v>6.7299999999999999E-2</v>
      </c>
      <c r="AC2919" s="27">
        <f t="shared" si="1529"/>
        <v>22</v>
      </c>
      <c r="AD2919" s="27">
        <v>252</v>
      </c>
      <c r="AE2919" s="10">
        <f t="shared" si="1558"/>
        <v>1.005702332</v>
      </c>
      <c r="AF2919" s="2">
        <f t="shared" si="1531"/>
        <v>771.82796732999998</v>
      </c>
      <c r="AG2919" s="2">
        <f t="shared" si="1543"/>
        <v>796.46168826999997</v>
      </c>
      <c r="AH2919" s="3" t="str">
        <f t="shared" si="1544"/>
        <v>-</v>
      </c>
      <c r="AI2919" s="4" t="str">
        <f t="shared" si="1559"/>
        <v>A+J=</v>
      </c>
      <c r="AJ2919" s="11">
        <f t="shared" si="1550"/>
        <v>43712</v>
      </c>
      <c r="AK2919" s="11"/>
      <c r="AL2919" s="4"/>
      <c r="AM2919" s="1"/>
      <c r="AN2919" s="11"/>
      <c r="AO2919" s="1"/>
      <c r="AP2919" s="1"/>
      <c r="AQ2919" s="1"/>
      <c r="AR2919" s="1"/>
      <c r="AS2919" s="6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</row>
    <row r="2920" spans="1:55" x14ac:dyDescent="0.2">
      <c r="A2920" s="144">
        <f t="shared" si="1545"/>
        <v>43709</v>
      </c>
      <c r="B2920" s="2">
        <f t="shared" si="1532"/>
        <v>140469.43903840895</v>
      </c>
      <c r="C2920" s="2">
        <f t="shared" si="1546"/>
        <v>89328.501945519994</v>
      </c>
      <c r="D2920" s="68">
        <f>SUM(Y2920:Y$2921)</f>
        <v>3322.2906192999999</v>
      </c>
      <c r="E2920" s="68">
        <f t="shared" si="1533"/>
        <v>86006.21132622</v>
      </c>
      <c r="F2920" s="72">
        <f t="shared" si="1554"/>
        <v>5214.2700000000004</v>
      </c>
      <c r="G2920" s="3">
        <f>IF(N2920=1,VLOOKUP(A2919,[1]Plan1!$BG$69:$BI$188,3),G2919)</f>
        <v>5224.18</v>
      </c>
      <c r="H2920" s="11">
        <f t="shared" si="1555"/>
        <v>43618</v>
      </c>
      <c r="I2920" s="11">
        <f t="shared" si="1556"/>
        <v>43648</v>
      </c>
      <c r="J2920" s="26">
        <f t="shared" si="1534"/>
        <v>1.9005536729015393E-3</v>
      </c>
      <c r="K2920" s="11">
        <f t="shared" si="1547"/>
        <v>43739</v>
      </c>
      <c r="L2920" s="11">
        <f t="shared" si="1535"/>
        <v>43710</v>
      </c>
      <c r="M2920" s="1">
        <f t="shared" si="1548"/>
        <v>22</v>
      </c>
      <c r="N2920" s="1">
        <f t="shared" si="1551"/>
        <v>22</v>
      </c>
      <c r="O2920" s="2">
        <f t="shared" si="1536"/>
        <v>1.00190055</v>
      </c>
      <c r="P2920" s="10">
        <f t="shared" si="1528"/>
        <v>1.0000997300000001</v>
      </c>
      <c r="Q2920" s="10">
        <f t="shared" si="1557"/>
        <v>1.5624865438558488</v>
      </c>
      <c r="R2920" s="2">
        <f t="shared" si="1527"/>
        <v>1.5654561199999999</v>
      </c>
      <c r="S2920" s="2">
        <f t="shared" si="1552"/>
        <v>1.5152279099999999</v>
      </c>
      <c r="T2920" s="2">
        <f t="shared" si="1537"/>
        <v>135353.03930634001</v>
      </c>
      <c r="U2920" s="2">
        <f t="shared" si="1538"/>
        <v>1711.7368521945443</v>
      </c>
      <c r="V2920" s="2">
        <f t="shared" si="1539"/>
        <v>48632.738552424409</v>
      </c>
      <c r="W2920" s="2">
        <f t="shared" si="1540"/>
        <v>139672.97735013894</v>
      </c>
      <c r="X2920" s="27">
        <f t="shared" si="1541"/>
        <v>0</v>
      </c>
      <c r="Y2920" s="2">
        <f t="shared" si="1553"/>
        <v>0</v>
      </c>
      <c r="Z2920" s="67">
        <f t="shared" si="1542"/>
        <v>0</v>
      </c>
      <c r="AA2920" s="2">
        <f t="shared" si="1530"/>
        <v>0</v>
      </c>
      <c r="AB2920" s="26">
        <f t="shared" si="1549"/>
        <v>6.7299999999999999E-2</v>
      </c>
      <c r="AC2920" s="27">
        <f t="shared" si="1529"/>
        <v>22</v>
      </c>
      <c r="AD2920" s="27">
        <v>252</v>
      </c>
      <c r="AE2920" s="10">
        <f t="shared" si="1558"/>
        <v>1.005702332</v>
      </c>
      <c r="AF2920" s="2">
        <f t="shared" si="1531"/>
        <v>771.82796732999998</v>
      </c>
      <c r="AG2920" s="2">
        <f t="shared" si="1543"/>
        <v>796.46168826999997</v>
      </c>
      <c r="AH2920" s="3" t="str">
        <f t="shared" si="1544"/>
        <v>-</v>
      </c>
      <c r="AI2920" s="4" t="str">
        <f t="shared" si="1559"/>
        <v>A+J=</v>
      </c>
      <c r="AJ2920" s="11">
        <f t="shared" si="1550"/>
        <v>43712</v>
      </c>
      <c r="AK2920" s="11"/>
      <c r="AL2920" s="4"/>
      <c r="AM2920" s="1"/>
      <c r="AN2920" s="11"/>
      <c r="AO2920" s="1"/>
      <c r="AP2920" s="1"/>
      <c r="AQ2920" s="1"/>
      <c r="AR2920" s="1"/>
      <c r="AS2920" s="6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</row>
    <row r="2921" spans="1:55" x14ac:dyDescent="0.2">
      <c r="A2921" s="144">
        <f t="shared" si="1545"/>
        <v>43710</v>
      </c>
      <c r="B2921" s="2">
        <f t="shared" si="1532"/>
        <v>140469.43903840895</v>
      </c>
      <c r="C2921" s="2">
        <f t="shared" si="1546"/>
        <v>89328.501945519994</v>
      </c>
      <c r="D2921" s="68">
        <f>SUM(Y2921:Y$2921)</f>
        <v>3322.2906192999999</v>
      </c>
      <c r="E2921" s="68">
        <f t="shared" si="1533"/>
        <v>86006.21132622</v>
      </c>
      <c r="F2921" s="72">
        <f t="shared" si="1554"/>
        <v>5214.2700000000004</v>
      </c>
      <c r="G2921" s="3">
        <f>IF(N2921=1,VLOOKUP(A2920,[1]Plan1!$BG$69:$BI$188,3),G2920)</f>
        <v>5224.18</v>
      </c>
      <c r="H2921" s="11">
        <f t="shared" si="1555"/>
        <v>43618</v>
      </c>
      <c r="I2921" s="11">
        <f t="shared" si="1556"/>
        <v>43648</v>
      </c>
      <c r="J2921" s="26">
        <f t="shared" si="1534"/>
        <v>1.9005536729015393E-3</v>
      </c>
      <c r="K2921" s="11">
        <f t="shared" si="1547"/>
        <v>43739</v>
      </c>
      <c r="L2921" s="11">
        <f t="shared" si="1535"/>
        <v>43710</v>
      </c>
      <c r="M2921" s="1">
        <f t="shared" si="1548"/>
        <v>22</v>
      </c>
      <c r="N2921" s="1">
        <f t="shared" si="1551"/>
        <v>22</v>
      </c>
      <c r="O2921" s="2">
        <f t="shared" si="1536"/>
        <v>1.00190055</v>
      </c>
      <c r="P2921" s="10">
        <f t="shared" si="1528"/>
        <v>1.0000997300000001</v>
      </c>
      <c r="Q2921" s="10">
        <f t="shared" si="1557"/>
        <v>1.5624865438558488</v>
      </c>
      <c r="R2921" s="2">
        <f t="shared" ref="R2921:R2984" si="1560">TRUNC(TRUNC((O2921*Q2921),15),8)</f>
        <v>1.5654561199999999</v>
      </c>
      <c r="S2921" s="2">
        <f t="shared" si="1552"/>
        <v>1.5152279099999999</v>
      </c>
      <c r="T2921" s="2">
        <f t="shared" si="1537"/>
        <v>135353.03930634001</v>
      </c>
      <c r="U2921" s="2">
        <f t="shared" si="1538"/>
        <v>1711.7368521945443</v>
      </c>
      <c r="V2921" s="2">
        <f t="shared" si="1539"/>
        <v>48632.738552424409</v>
      </c>
      <c r="W2921" s="2">
        <f t="shared" si="1540"/>
        <v>139672.97735013894</v>
      </c>
      <c r="X2921" s="27">
        <f t="shared" si="1541"/>
        <v>95</v>
      </c>
      <c r="Y2921" s="2">
        <f t="shared" si="1553"/>
        <v>3322.2906192999999</v>
      </c>
      <c r="Z2921" s="67">
        <f t="shared" si="1542"/>
        <v>3.7191831799999998E-2</v>
      </c>
      <c r="AA2921" s="2">
        <f t="shared" si="1530"/>
        <v>5034.0274714999996</v>
      </c>
      <c r="AB2921" s="26">
        <f t="shared" si="1549"/>
        <v>6.7299999999999999E-2</v>
      </c>
      <c r="AC2921" s="27">
        <f t="shared" si="1529"/>
        <v>22</v>
      </c>
      <c r="AD2921" s="27">
        <v>252</v>
      </c>
      <c r="AE2921" s="10">
        <f t="shared" si="1558"/>
        <v>1.005702332</v>
      </c>
      <c r="AF2921" s="2">
        <f t="shared" si="1531"/>
        <v>771.82796732999998</v>
      </c>
      <c r="AG2921" s="2">
        <f t="shared" si="1543"/>
        <v>796.46168826999997</v>
      </c>
      <c r="AH2921" s="3">
        <f t="shared" si="1544"/>
        <v>5805.8554388299999</v>
      </c>
      <c r="AI2921" s="4" t="str">
        <f t="shared" si="1559"/>
        <v>A+J=</v>
      </c>
      <c r="AJ2921" s="11">
        <f t="shared" si="1550"/>
        <v>43712</v>
      </c>
      <c r="AK2921" s="11"/>
      <c r="AL2921" s="4"/>
      <c r="AM2921" s="1"/>
      <c r="AN2921" s="11"/>
      <c r="AO2921" s="1"/>
      <c r="AP2921" s="1"/>
      <c r="AQ2921" s="1"/>
      <c r="AR2921" s="1"/>
      <c r="AS2921" s="6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</row>
    <row r="2922" spans="1:55" x14ac:dyDescent="0.2">
      <c r="A2922" s="144">
        <f t="shared" si="1545"/>
        <v>43711</v>
      </c>
      <c r="B2922" s="2">
        <f t="shared" si="1532"/>
        <v>134680.80757172883</v>
      </c>
      <c r="C2922" s="2">
        <f t="shared" si="1546"/>
        <v>86006.211326229997</v>
      </c>
      <c r="D2922" s="2">
        <v>0</v>
      </c>
      <c r="E2922" s="68">
        <f t="shared" si="1533"/>
        <v>86006.211326229997</v>
      </c>
      <c r="F2922" s="72">
        <f t="shared" si="1554"/>
        <v>5224.18</v>
      </c>
      <c r="G2922" s="3">
        <f>IF(N2922=1,VLOOKUP(A2921,[1]Plan1!$BG$69:$BI$188,3),G2921)</f>
        <v>5229.93</v>
      </c>
      <c r="H2922" s="11">
        <f t="shared" si="1555"/>
        <v>43649</v>
      </c>
      <c r="I2922" s="11">
        <f t="shared" si="1556"/>
        <v>43680</v>
      </c>
      <c r="J2922" s="26">
        <f t="shared" si="1534"/>
        <v>1.1006512026767723E-3</v>
      </c>
      <c r="K2922" s="11">
        <f t="shared" si="1547"/>
        <v>43739</v>
      </c>
      <c r="L2922" s="11">
        <f t="shared" si="1535"/>
        <v>43739</v>
      </c>
      <c r="M2922" s="1">
        <f t="shared" si="1548"/>
        <v>21</v>
      </c>
      <c r="N2922" s="1">
        <f t="shared" si="1551"/>
        <v>1</v>
      </c>
      <c r="O2922" s="2">
        <f t="shared" si="1536"/>
        <v>1.0000523800000001</v>
      </c>
      <c r="P2922" s="10">
        <f t="shared" ref="P2922:P2985" si="1561">IF(L2922&gt;L2921,O2921,P2921)</f>
        <v>1.00190055</v>
      </c>
      <c r="Q2922" s="10">
        <f t="shared" si="1557"/>
        <v>1.565456127656774</v>
      </c>
      <c r="R2922" s="2">
        <f t="shared" si="1560"/>
        <v>1.56553812</v>
      </c>
      <c r="S2922" s="2">
        <f t="shared" si="1552"/>
        <v>1.5152279099999999</v>
      </c>
      <c r="T2922" s="2">
        <f t="shared" si="1537"/>
        <v>130319.01183485999</v>
      </c>
      <c r="U2922" s="2">
        <f t="shared" si="1538"/>
        <v>0</v>
      </c>
      <c r="V2922" s="2">
        <f t="shared" si="1539"/>
        <v>48639.79106175882</v>
      </c>
      <c r="W2922" s="2">
        <f t="shared" si="1540"/>
        <v>134646.00238798882</v>
      </c>
      <c r="X2922" s="27">
        <f t="shared" si="1541"/>
        <v>0</v>
      </c>
      <c r="Y2922" s="2">
        <f t="shared" si="1553"/>
        <v>0</v>
      </c>
      <c r="Z2922" s="67">
        <f t="shared" si="1542"/>
        <v>0</v>
      </c>
      <c r="AA2922" s="2">
        <f t="shared" si="1530"/>
        <v>0</v>
      </c>
      <c r="AB2922" s="26">
        <f t="shared" si="1549"/>
        <v>6.7299999999999999E-2</v>
      </c>
      <c r="AC2922" s="27">
        <f t="shared" si="1529"/>
        <v>1</v>
      </c>
      <c r="AD2922" s="27">
        <v>252</v>
      </c>
      <c r="AE2922" s="10">
        <f t="shared" si="1558"/>
        <v>1.0002584940000001</v>
      </c>
      <c r="AF2922" s="2">
        <f t="shared" si="1531"/>
        <v>33.686682640000001</v>
      </c>
      <c r="AG2922" s="2">
        <f t="shared" si="1543"/>
        <v>34.805183739999997</v>
      </c>
      <c r="AH2922" s="3" t="str">
        <f t="shared" si="1544"/>
        <v>-</v>
      </c>
      <c r="AI2922" s="4" t="str">
        <f t="shared" si="1559"/>
        <v>A+J=</v>
      </c>
      <c r="AJ2922" s="11">
        <f t="shared" si="1550"/>
        <v>43741</v>
      </c>
      <c r="AK2922" s="11"/>
      <c r="AL2922" s="4"/>
      <c r="AM2922" s="1"/>
      <c r="AN2922" s="11"/>
      <c r="AO2922" s="1"/>
      <c r="AP2922" s="1"/>
      <c r="AQ2922" s="1"/>
      <c r="AR2922" s="1"/>
      <c r="AS2922" s="6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</row>
    <row r="2923" spans="1:55" x14ac:dyDescent="0.2">
      <c r="A2923" s="144">
        <f t="shared" si="1545"/>
        <v>43712</v>
      </c>
      <c r="B2923" s="2">
        <f t="shared" si="1532"/>
        <v>134722.6796536218</v>
      </c>
      <c r="C2923" s="2">
        <f t="shared" si="1546"/>
        <v>86006.211326229997</v>
      </c>
      <c r="D2923" s="2">
        <v>0</v>
      </c>
      <c r="E2923" s="68">
        <f t="shared" si="1533"/>
        <v>86006.211326229997</v>
      </c>
      <c r="F2923" s="72">
        <f t="shared" si="1554"/>
        <v>5224.18</v>
      </c>
      <c r="G2923" s="3">
        <f>IF(N2923=1,VLOOKUP(A2922,[1]Plan1!$BG$69:$BI$188,3),G2922)</f>
        <v>5229.93</v>
      </c>
      <c r="H2923" s="11">
        <f t="shared" si="1555"/>
        <v>43649</v>
      </c>
      <c r="I2923" s="11">
        <f t="shared" si="1556"/>
        <v>43680</v>
      </c>
      <c r="J2923" s="26">
        <f t="shared" si="1534"/>
        <v>1.1006512026767723E-3</v>
      </c>
      <c r="K2923" s="11">
        <f t="shared" si="1547"/>
        <v>43739</v>
      </c>
      <c r="L2923" s="11">
        <f t="shared" si="1535"/>
        <v>43739</v>
      </c>
      <c r="M2923" s="1">
        <f t="shared" si="1548"/>
        <v>21</v>
      </c>
      <c r="N2923" s="1">
        <f t="shared" si="1551"/>
        <v>2</v>
      </c>
      <c r="O2923" s="2">
        <f t="shared" si="1536"/>
        <v>1.0001047700000001</v>
      </c>
      <c r="P2923" s="10">
        <f t="shared" si="1561"/>
        <v>1.00190055</v>
      </c>
      <c r="Q2923" s="10">
        <f t="shared" si="1557"/>
        <v>1.565456127656774</v>
      </c>
      <c r="R2923" s="2">
        <f t="shared" si="1560"/>
        <v>1.56562014</v>
      </c>
      <c r="S2923" s="2">
        <f t="shared" si="1552"/>
        <v>1.5152279099999999</v>
      </c>
      <c r="T2923" s="2">
        <f t="shared" si="1537"/>
        <v>130319.01183485999</v>
      </c>
      <c r="U2923" s="2">
        <f t="shared" si="1538"/>
        <v>0</v>
      </c>
      <c r="V2923" s="2">
        <f t="shared" si="1539"/>
        <v>48646.845291211801</v>
      </c>
      <c r="W2923" s="2">
        <f t="shared" si="1540"/>
        <v>134653.05661744179</v>
      </c>
      <c r="X2923" s="27">
        <f t="shared" si="1541"/>
        <v>0</v>
      </c>
      <c r="Y2923" s="2">
        <f t="shared" si="1553"/>
        <v>0</v>
      </c>
      <c r="Z2923" s="67">
        <f t="shared" si="1542"/>
        <v>0</v>
      </c>
      <c r="AA2923" s="2">
        <f t="shared" si="1530"/>
        <v>0</v>
      </c>
      <c r="AB2923" s="26">
        <f t="shared" si="1549"/>
        <v>6.7299999999999999E-2</v>
      </c>
      <c r="AC2923" s="27">
        <f t="shared" si="1529"/>
        <v>2</v>
      </c>
      <c r="AD2923" s="27">
        <v>252</v>
      </c>
      <c r="AE2923" s="10">
        <f t="shared" si="1558"/>
        <v>1.000517055</v>
      </c>
      <c r="AF2923" s="2">
        <f t="shared" si="1531"/>
        <v>67.382096660000002</v>
      </c>
      <c r="AG2923" s="2">
        <f t="shared" si="1543"/>
        <v>69.62303618</v>
      </c>
      <c r="AH2923" s="3" t="str">
        <f t="shared" si="1544"/>
        <v>-</v>
      </c>
      <c r="AI2923" s="4" t="str">
        <f t="shared" si="1559"/>
        <v>A+J=</v>
      </c>
      <c r="AJ2923" s="11">
        <f t="shared" si="1550"/>
        <v>43741</v>
      </c>
      <c r="AK2923" s="11"/>
      <c r="AL2923" s="4"/>
      <c r="AM2923" s="1"/>
      <c r="AN2923" s="11"/>
      <c r="AO2923" s="1"/>
      <c r="AP2923" s="1"/>
      <c r="AQ2923" s="1"/>
      <c r="AR2923" s="1"/>
      <c r="AS2923" s="6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</row>
    <row r="2924" spans="1:55" x14ac:dyDescent="0.2">
      <c r="A2924" s="144">
        <f t="shared" si="1545"/>
        <v>43713</v>
      </c>
      <c r="B2924" s="2">
        <f t="shared" si="1532"/>
        <v>134764.56354492265</v>
      </c>
      <c r="C2924" s="2">
        <f t="shared" si="1546"/>
        <v>86006.211326229997</v>
      </c>
      <c r="D2924" s="2">
        <v>0</v>
      </c>
      <c r="E2924" s="68">
        <f t="shared" si="1533"/>
        <v>86006.211326229997</v>
      </c>
      <c r="F2924" s="72">
        <f t="shared" si="1554"/>
        <v>5224.18</v>
      </c>
      <c r="G2924" s="3">
        <f>IF(N2924=1,VLOOKUP(A2923,[1]Plan1!$BG$69:$BI$188,3),G2923)</f>
        <v>5229.93</v>
      </c>
      <c r="H2924" s="11">
        <f t="shared" si="1555"/>
        <v>43649</v>
      </c>
      <c r="I2924" s="11">
        <f t="shared" si="1556"/>
        <v>43680</v>
      </c>
      <c r="J2924" s="26">
        <f t="shared" si="1534"/>
        <v>1.1006512026767723E-3</v>
      </c>
      <c r="K2924" s="11">
        <f t="shared" si="1547"/>
        <v>43739</v>
      </c>
      <c r="L2924" s="11">
        <f t="shared" si="1535"/>
        <v>43739</v>
      </c>
      <c r="M2924" s="1">
        <f t="shared" si="1548"/>
        <v>21</v>
      </c>
      <c r="N2924" s="1">
        <f t="shared" si="1551"/>
        <v>3</v>
      </c>
      <c r="O2924" s="2">
        <f t="shared" si="1536"/>
        <v>1.0001571600000001</v>
      </c>
      <c r="P2924" s="10">
        <f t="shared" si="1561"/>
        <v>1.00190055</v>
      </c>
      <c r="Q2924" s="10">
        <f t="shared" si="1557"/>
        <v>1.565456127656774</v>
      </c>
      <c r="R2924" s="2">
        <f t="shared" si="1560"/>
        <v>1.5657021499999999</v>
      </c>
      <c r="S2924" s="2">
        <f t="shared" si="1552"/>
        <v>1.5152279099999999</v>
      </c>
      <c r="T2924" s="2">
        <f t="shared" si="1537"/>
        <v>130319.01183485999</v>
      </c>
      <c r="U2924" s="2">
        <f t="shared" si="1538"/>
        <v>0</v>
      </c>
      <c r="V2924" s="2">
        <f t="shared" si="1539"/>
        <v>48653.898660602652</v>
      </c>
      <c r="W2924" s="2">
        <f t="shared" si="1540"/>
        <v>134660.10998683266</v>
      </c>
      <c r="X2924" s="27">
        <f t="shared" si="1541"/>
        <v>0</v>
      </c>
      <c r="Y2924" s="2">
        <f t="shared" si="1553"/>
        <v>0</v>
      </c>
      <c r="Z2924" s="67">
        <f t="shared" si="1542"/>
        <v>0</v>
      </c>
      <c r="AA2924" s="2">
        <f t="shared" si="1530"/>
        <v>0</v>
      </c>
      <c r="AB2924" s="26">
        <f t="shared" si="1549"/>
        <v>6.7299999999999999E-2</v>
      </c>
      <c r="AC2924" s="27">
        <f t="shared" si="1529"/>
        <v>3</v>
      </c>
      <c r="AD2924" s="27">
        <v>252</v>
      </c>
      <c r="AE2924" s="10">
        <f t="shared" si="1558"/>
        <v>1.0007756830000001</v>
      </c>
      <c r="AF2924" s="2">
        <f t="shared" si="1531"/>
        <v>101.08624205</v>
      </c>
      <c r="AG2924" s="2">
        <f t="shared" si="1543"/>
        <v>104.45355809</v>
      </c>
      <c r="AH2924" s="3" t="str">
        <f t="shared" si="1544"/>
        <v>-</v>
      </c>
      <c r="AI2924" s="4" t="str">
        <f t="shared" si="1559"/>
        <v>A+J=</v>
      </c>
      <c r="AJ2924" s="11">
        <f t="shared" si="1550"/>
        <v>43741</v>
      </c>
      <c r="AK2924" s="11"/>
      <c r="AL2924" s="4"/>
      <c r="AM2924" s="1"/>
      <c r="AN2924" s="11"/>
      <c r="AO2924" s="1"/>
      <c r="AP2924" s="1"/>
      <c r="AQ2924" s="1"/>
      <c r="AR2924" s="1"/>
      <c r="AS2924" s="6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</row>
    <row r="2925" spans="1:55" x14ac:dyDescent="0.2">
      <c r="A2925" s="144">
        <f t="shared" si="1545"/>
        <v>43714</v>
      </c>
      <c r="B2925" s="2">
        <f t="shared" si="1532"/>
        <v>134806.45997265351</v>
      </c>
      <c r="C2925" s="2">
        <f t="shared" si="1546"/>
        <v>86006.211326229997</v>
      </c>
      <c r="D2925" s="2">
        <v>0</v>
      </c>
      <c r="E2925" s="68">
        <f t="shared" si="1533"/>
        <v>86006.211326229997</v>
      </c>
      <c r="F2925" s="72">
        <f t="shared" si="1554"/>
        <v>5224.18</v>
      </c>
      <c r="G2925" s="3">
        <f>IF(N2925=1,VLOOKUP(A2924,[1]Plan1!$BG$69:$BI$188,3),G2924)</f>
        <v>5229.93</v>
      </c>
      <c r="H2925" s="11">
        <f t="shared" si="1555"/>
        <v>43649</v>
      </c>
      <c r="I2925" s="11">
        <f t="shared" si="1556"/>
        <v>43680</v>
      </c>
      <c r="J2925" s="26">
        <f t="shared" si="1534"/>
        <v>1.1006512026767723E-3</v>
      </c>
      <c r="K2925" s="11">
        <f t="shared" si="1547"/>
        <v>43739</v>
      </c>
      <c r="L2925" s="11">
        <f t="shared" si="1535"/>
        <v>43739</v>
      </c>
      <c r="M2925" s="1">
        <f t="shared" si="1548"/>
        <v>21</v>
      </c>
      <c r="N2925" s="1">
        <f t="shared" si="1551"/>
        <v>4</v>
      </c>
      <c r="O2925" s="2">
        <f t="shared" si="1536"/>
        <v>1.0002095499999999</v>
      </c>
      <c r="P2925" s="10">
        <f t="shared" si="1561"/>
        <v>1.00190055</v>
      </c>
      <c r="Q2925" s="10">
        <f t="shared" si="1557"/>
        <v>1.565456127656774</v>
      </c>
      <c r="R2925" s="2">
        <f t="shared" si="1560"/>
        <v>1.56578416</v>
      </c>
      <c r="S2925" s="2">
        <f t="shared" si="1552"/>
        <v>1.5152279099999999</v>
      </c>
      <c r="T2925" s="2">
        <f t="shared" si="1537"/>
        <v>130319.01183485999</v>
      </c>
      <c r="U2925" s="2">
        <f t="shared" si="1538"/>
        <v>0</v>
      </c>
      <c r="V2925" s="2">
        <f t="shared" si="1539"/>
        <v>48660.952029993525</v>
      </c>
      <c r="W2925" s="2">
        <f t="shared" si="1540"/>
        <v>134667.16335622352</v>
      </c>
      <c r="X2925" s="27">
        <f t="shared" si="1541"/>
        <v>0</v>
      </c>
      <c r="Y2925" s="2">
        <f t="shared" si="1553"/>
        <v>0</v>
      </c>
      <c r="Z2925" s="67">
        <f t="shared" si="1542"/>
        <v>0</v>
      </c>
      <c r="AA2925" s="2">
        <f t="shared" si="1530"/>
        <v>0</v>
      </c>
      <c r="AB2925" s="26">
        <f t="shared" si="1549"/>
        <v>6.7299999999999999E-2</v>
      </c>
      <c r="AC2925" s="27">
        <f t="shared" si="1529"/>
        <v>4</v>
      </c>
      <c r="AD2925" s="27">
        <v>252</v>
      </c>
      <c r="AE2925" s="10">
        <f t="shared" si="1558"/>
        <v>1.0010343770000001</v>
      </c>
      <c r="AF2925" s="2">
        <f t="shared" si="1531"/>
        <v>134.79898850000001</v>
      </c>
      <c r="AG2925" s="2">
        <f t="shared" si="1543"/>
        <v>139.29661643</v>
      </c>
      <c r="AH2925" s="3" t="str">
        <f t="shared" si="1544"/>
        <v>-</v>
      </c>
      <c r="AI2925" s="4" t="str">
        <f t="shared" si="1559"/>
        <v>A+J=</v>
      </c>
      <c r="AJ2925" s="11">
        <f t="shared" si="1550"/>
        <v>43741</v>
      </c>
      <c r="AK2925" s="11"/>
      <c r="AL2925" s="4"/>
      <c r="AM2925" s="1"/>
      <c r="AN2925" s="11"/>
      <c r="AO2925" s="1"/>
      <c r="AP2925" s="1"/>
      <c r="AQ2925" s="1"/>
      <c r="AR2925" s="1"/>
      <c r="AS2925" s="6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</row>
    <row r="2926" spans="1:55" x14ac:dyDescent="0.2">
      <c r="A2926" s="144">
        <f t="shared" si="1545"/>
        <v>43715</v>
      </c>
      <c r="B2926" s="2">
        <f t="shared" si="1532"/>
        <v>134848.37092989861</v>
      </c>
      <c r="C2926" s="2">
        <f t="shared" si="1546"/>
        <v>86006.211326229997</v>
      </c>
      <c r="D2926" s="2">
        <v>0</v>
      </c>
      <c r="E2926" s="68">
        <f t="shared" si="1533"/>
        <v>86006.211326229997</v>
      </c>
      <c r="F2926" s="72">
        <f t="shared" si="1554"/>
        <v>5224.18</v>
      </c>
      <c r="G2926" s="3">
        <f>IF(N2926=1,VLOOKUP(A2925,[1]Plan1!$BG$69:$BI$188,3),G2925)</f>
        <v>5229.93</v>
      </c>
      <c r="H2926" s="11">
        <f t="shared" si="1555"/>
        <v>43649</v>
      </c>
      <c r="I2926" s="11">
        <f t="shared" si="1556"/>
        <v>43680</v>
      </c>
      <c r="J2926" s="26">
        <f t="shared" si="1534"/>
        <v>1.1006512026767723E-3</v>
      </c>
      <c r="K2926" s="11">
        <f t="shared" si="1547"/>
        <v>43739</v>
      </c>
      <c r="L2926" s="11">
        <f t="shared" si="1535"/>
        <v>43739</v>
      </c>
      <c r="M2926" s="1">
        <f t="shared" si="1548"/>
        <v>21</v>
      </c>
      <c r="N2926" s="1">
        <f t="shared" si="1551"/>
        <v>5</v>
      </c>
      <c r="O2926" s="2">
        <f t="shared" si="1536"/>
        <v>1.0002619500000001</v>
      </c>
      <c r="P2926" s="10">
        <f t="shared" si="1561"/>
        <v>1.00190055</v>
      </c>
      <c r="Q2926" s="10">
        <f t="shared" si="1557"/>
        <v>1.565456127656774</v>
      </c>
      <c r="R2926" s="2">
        <f t="shared" si="1560"/>
        <v>1.5658661899999999</v>
      </c>
      <c r="S2926" s="2">
        <f t="shared" si="1552"/>
        <v>1.5152279099999999</v>
      </c>
      <c r="T2926" s="2">
        <f t="shared" si="1537"/>
        <v>130319.01183485999</v>
      </c>
      <c r="U2926" s="2">
        <f t="shared" si="1538"/>
        <v>0</v>
      </c>
      <c r="V2926" s="2">
        <f t="shared" si="1539"/>
        <v>48668.007119508613</v>
      </c>
      <c r="W2926" s="2">
        <f t="shared" si="1540"/>
        <v>134674.2184457386</v>
      </c>
      <c r="X2926" s="27">
        <f t="shared" si="1541"/>
        <v>0</v>
      </c>
      <c r="Y2926" s="2">
        <f t="shared" si="1553"/>
        <v>0</v>
      </c>
      <c r="Z2926" s="67">
        <f t="shared" si="1542"/>
        <v>0</v>
      </c>
      <c r="AA2926" s="2">
        <f t="shared" si="1530"/>
        <v>0</v>
      </c>
      <c r="AB2926" s="26">
        <f t="shared" si="1549"/>
        <v>6.7299999999999999E-2</v>
      </c>
      <c r="AC2926" s="27">
        <f t="shared" si="1529"/>
        <v>5</v>
      </c>
      <c r="AD2926" s="27">
        <v>252</v>
      </c>
      <c r="AE2926" s="10">
        <f t="shared" si="1558"/>
        <v>1.0012931389999999</v>
      </c>
      <c r="AF2926" s="2">
        <f t="shared" si="1531"/>
        <v>168.52059664000001</v>
      </c>
      <c r="AG2926" s="2">
        <f t="shared" si="1543"/>
        <v>174.15248416</v>
      </c>
      <c r="AH2926" s="3" t="str">
        <f t="shared" si="1544"/>
        <v>-</v>
      </c>
      <c r="AI2926" s="4" t="str">
        <f t="shared" si="1559"/>
        <v>A+J=</v>
      </c>
      <c r="AJ2926" s="11">
        <f t="shared" si="1550"/>
        <v>43741</v>
      </c>
      <c r="AK2926" s="11"/>
      <c r="AL2926" s="4"/>
      <c r="AM2926" s="1"/>
      <c r="AN2926" s="11"/>
      <c r="AO2926" s="1"/>
      <c r="AP2926" s="1"/>
      <c r="AQ2926" s="1"/>
      <c r="AR2926" s="1"/>
      <c r="AS2926" s="6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</row>
    <row r="2927" spans="1:55" x14ac:dyDescent="0.2">
      <c r="A2927" s="144">
        <f t="shared" si="1545"/>
        <v>43716</v>
      </c>
      <c r="B2927" s="2">
        <f t="shared" si="1532"/>
        <v>134848.37092989861</v>
      </c>
      <c r="C2927" s="2">
        <f t="shared" si="1546"/>
        <v>86006.211326229997</v>
      </c>
      <c r="D2927" s="2">
        <v>0</v>
      </c>
      <c r="E2927" s="68">
        <f t="shared" si="1533"/>
        <v>86006.211326229997</v>
      </c>
      <c r="F2927" s="72">
        <f t="shared" si="1554"/>
        <v>5224.18</v>
      </c>
      <c r="G2927" s="3">
        <f>IF(N2927=1,VLOOKUP(A2926,[1]Plan1!$BG$69:$BI$188,3),G2926)</f>
        <v>5229.93</v>
      </c>
      <c r="H2927" s="11">
        <f t="shared" si="1555"/>
        <v>43649</v>
      </c>
      <c r="I2927" s="11">
        <f t="shared" si="1556"/>
        <v>43680</v>
      </c>
      <c r="J2927" s="26">
        <f t="shared" si="1534"/>
        <v>1.1006512026767723E-3</v>
      </c>
      <c r="K2927" s="11">
        <f t="shared" si="1547"/>
        <v>43739</v>
      </c>
      <c r="L2927" s="11">
        <f t="shared" si="1535"/>
        <v>43739</v>
      </c>
      <c r="M2927" s="1">
        <f t="shared" si="1548"/>
        <v>21</v>
      </c>
      <c r="N2927" s="1">
        <f t="shared" si="1551"/>
        <v>5</v>
      </c>
      <c r="O2927" s="2">
        <f t="shared" si="1536"/>
        <v>1.0002619500000001</v>
      </c>
      <c r="P2927" s="10">
        <f t="shared" si="1561"/>
        <v>1.00190055</v>
      </c>
      <c r="Q2927" s="10">
        <f t="shared" si="1557"/>
        <v>1.565456127656774</v>
      </c>
      <c r="R2927" s="2">
        <f t="shared" si="1560"/>
        <v>1.5658661899999999</v>
      </c>
      <c r="S2927" s="2">
        <f t="shared" si="1552"/>
        <v>1.5152279099999999</v>
      </c>
      <c r="T2927" s="2">
        <f t="shared" si="1537"/>
        <v>130319.01183485999</v>
      </c>
      <c r="U2927" s="2">
        <f t="shared" si="1538"/>
        <v>0</v>
      </c>
      <c r="V2927" s="2">
        <f t="shared" si="1539"/>
        <v>48668.007119508613</v>
      </c>
      <c r="W2927" s="2">
        <f t="shared" si="1540"/>
        <v>134674.2184457386</v>
      </c>
      <c r="X2927" s="27">
        <f t="shared" si="1541"/>
        <v>0</v>
      </c>
      <c r="Y2927" s="2">
        <f t="shared" si="1553"/>
        <v>0</v>
      </c>
      <c r="Z2927" s="67">
        <f t="shared" si="1542"/>
        <v>0</v>
      </c>
      <c r="AA2927" s="2">
        <f t="shared" si="1530"/>
        <v>0</v>
      </c>
      <c r="AB2927" s="26">
        <f t="shared" si="1549"/>
        <v>6.7299999999999999E-2</v>
      </c>
      <c r="AC2927" s="27">
        <f t="shared" si="1529"/>
        <v>5</v>
      </c>
      <c r="AD2927" s="27">
        <v>252</v>
      </c>
      <c r="AE2927" s="10">
        <f t="shared" si="1558"/>
        <v>1.0012931389999999</v>
      </c>
      <c r="AF2927" s="2">
        <f t="shared" si="1531"/>
        <v>168.52059664000001</v>
      </c>
      <c r="AG2927" s="2">
        <f t="shared" si="1543"/>
        <v>174.15248416</v>
      </c>
      <c r="AH2927" s="3" t="str">
        <f t="shared" si="1544"/>
        <v>-</v>
      </c>
      <c r="AI2927" s="4" t="str">
        <f t="shared" si="1559"/>
        <v>A+J=</v>
      </c>
      <c r="AJ2927" s="11">
        <f t="shared" si="1550"/>
        <v>43741</v>
      </c>
      <c r="AK2927" s="11"/>
      <c r="AL2927" s="4"/>
      <c r="AM2927" s="1"/>
      <c r="AN2927" s="11"/>
      <c r="AO2927" s="1"/>
      <c r="AP2927" s="1"/>
      <c r="AQ2927" s="1"/>
      <c r="AR2927" s="1"/>
      <c r="AS2927" s="6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</row>
    <row r="2928" spans="1:55" x14ac:dyDescent="0.2">
      <c r="A2928" s="144">
        <f t="shared" si="1545"/>
        <v>43717</v>
      </c>
      <c r="B2928" s="2">
        <f t="shared" si="1532"/>
        <v>134848.37092989861</v>
      </c>
      <c r="C2928" s="2">
        <f t="shared" si="1546"/>
        <v>86006.211326229997</v>
      </c>
      <c r="D2928" s="2">
        <v>0</v>
      </c>
      <c r="E2928" s="68">
        <f t="shared" si="1533"/>
        <v>86006.211326229997</v>
      </c>
      <c r="F2928" s="72">
        <f t="shared" si="1554"/>
        <v>5224.18</v>
      </c>
      <c r="G2928" s="3">
        <f>IF(N2928=1,VLOOKUP(A2927,[1]Plan1!$BG$69:$BI$188,3),G2927)</f>
        <v>5229.93</v>
      </c>
      <c r="H2928" s="11">
        <f t="shared" si="1555"/>
        <v>43649</v>
      </c>
      <c r="I2928" s="11">
        <f t="shared" si="1556"/>
        <v>43680</v>
      </c>
      <c r="J2928" s="26">
        <f t="shared" si="1534"/>
        <v>1.1006512026767723E-3</v>
      </c>
      <c r="K2928" s="11">
        <f t="shared" si="1547"/>
        <v>43739</v>
      </c>
      <c r="L2928" s="11">
        <f t="shared" si="1535"/>
        <v>43739</v>
      </c>
      <c r="M2928" s="1">
        <f t="shared" si="1548"/>
        <v>21</v>
      </c>
      <c r="N2928" s="1">
        <f t="shared" si="1551"/>
        <v>5</v>
      </c>
      <c r="O2928" s="2">
        <f t="shared" si="1536"/>
        <v>1.0002619500000001</v>
      </c>
      <c r="P2928" s="10">
        <f t="shared" si="1561"/>
        <v>1.00190055</v>
      </c>
      <c r="Q2928" s="10">
        <f t="shared" si="1557"/>
        <v>1.565456127656774</v>
      </c>
      <c r="R2928" s="2">
        <f t="shared" si="1560"/>
        <v>1.5658661899999999</v>
      </c>
      <c r="S2928" s="2">
        <f t="shared" si="1552"/>
        <v>1.5152279099999999</v>
      </c>
      <c r="T2928" s="2">
        <f t="shared" si="1537"/>
        <v>130319.01183485999</v>
      </c>
      <c r="U2928" s="2">
        <f t="shared" si="1538"/>
        <v>0</v>
      </c>
      <c r="V2928" s="2">
        <f t="shared" si="1539"/>
        <v>48668.007119508613</v>
      </c>
      <c r="W2928" s="2">
        <f t="shared" si="1540"/>
        <v>134674.2184457386</v>
      </c>
      <c r="X2928" s="27">
        <f t="shared" si="1541"/>
        <v>0</v>
      </c>
      <c r="Y2928" s="2">
        <f t="shared" si="1553"/>
        <v>0</v>
      </c>
      <c r="Z2928" s="67">
        <f t="shared" si="1542"/>
        <v>0</v>
      </c>
      <c r="AA2928" s="2">
        <f t="shared" si="1530"/>
        <v>0</v>
      </c>
      <c r="AB2928" s="26">
        <f t="shared" si="1549"/>
        <v>6.7299999999999999E-2</v>
      </c>
      <c r="AC2928" s="27">
        <f t="shared" si="1529"/>
        <v>5</v>
      </c>
      <c r="AD2928" s="27">
        <v>252</v>
      </c>
      <c r="AE2928" s="10">
        <f t="shared" si="1558"/>
        <v>1.0012931389999999</v>
      </c>
      <c r="AF2928" s="2">
        <f t="shared" si="1531"/>
        <v>168.52059664000001</v>
      </c>
      <c r="AG2928" s="2">
        <f t="shared" si="1543"/>
        <v>174.15248416</v>
      </c>
      <c r="AH2928" s="3" t="str">
        <f t="shared" si="1544"/>
        <v>-</v>
      </c>
      <c r="AI2928" s="4" t="str">
        <f t="shared" si="1559"/>
        <v>A+J=</v>
      </c>
      <c r="AJ2928" s="11">
        <f t="shared" si="1550"/>
        <v>43741</v>
      </c>
      <c r="AK2928" s="11"/>
      <c r="AL2928" s="4"/>
      <c r="AM2928" s="1"/>
      <c r="AN2928" s="11"/>
      <c r="AO2928" s="1"/>
      <c r="AP2928" s="1"/>
      <c r="AQ2928" s="1"/>
      <c r="AR2928" s="1"/>
      <c r="AS2928" s="6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</row>
    <row r="2929" spans="1:55" x14ac:dyDescent="0.2">
      <c r="A2929" s="144">
        <f t="shared" si="1545"/>
        <v>43718</v>
      </c>
      <c r="B2929" s="2">
        <f t="shared" si="1532"/>
        <v>134890.29356589157</v>
      </c>
      <c r="C2929" s="2">
        <f t="shared" si="1546"/>
        <v>86006.211326229997</v>
      </c>
      <c r="D2929" s="2">
        <v>0</v>
      </c>
      <c r="E2929" s="68">
        <f t="shared" si="1533"/>
        <v>86006.211326229997</v>
      </c>
      <c r="F2929" s="72">
        <f t="shared" si="1554"/>
        <v>5224.18</v>
      </c>
      <c r="G2929" s="3">
        <f>IF(N2929=1,VLOOKUP(A2928,[1]Plan1!$BG$69:$BI$188,3),G2928)</f>
        <v>5229.93</v>
      </c>
      <c r="H2929" s="11">
        <f t="shared" si="1555"/>
        <v>43649</v>
      </c>
      <c r="I2929" s="11">
        <f t="shared" si="1556"/>
        <v>43680</v>
      </c>
      <c r="J2929" s="26">
        <f t="shared" si="1534"/>
        <v>1.1006512026767723E-3</v>
      </c>
      <c r="K2929" s="11">
        <f t="shared" si="1547"/>
        <v>43739</v>
      </c>
      <c r="L2929" s="11">
        <f t="shared" si="1535"/>
        <v>43739</v>
      </c>
      <c r="M2929" s="1">
        <f t="shared" si="1548"/>
        <v>21</v>
      </c>
      <c r="N2929" s="1">
        <f t="shared" si="1551"/>
        <v>6</v>
      </c>
      <c r="O2929" s="2">
        <f t="shared" si="1536"/>
        <v>1.0003143400000001</v>
      </c>
      <c r="P2929" s="10">
        <f t="shared" si="1561"/>
        <v>1.00190055</v>
      </c>
      <c r="Q2929" s="10">
        <f t="shared" si="1557"/>
        <v>1.565456127656774</v>
      </c>
      <c r="R2929" s="2">
        <f t="shared" si="1560"/>
        <v>1.56594821</v>
      </c>
      <c r="S2929" s="2">
        <f t="shared" si="1552"/>
        <v>1.5152279099999999</v>
      </c>
      <c r="T2929" s="2">
        <f t="shared" si="1537"/>
        <v>130319.01183485999</v>
      </c>
      <c r="U2929" s="2">
        <f t="shared" si="1538"/>
        <v>0</v>
      </c>
      <c r="V2929" s="2">
        <f t="shared" si="1539"/>
        <v>48675.061348961586</v>
      </c>
      <c r="W2929" s="2">
        <f t="shared" si="1540"/>
        <v>134681.27267519158</v>
      </c>
      <c r="X2929" s="27">
        <f t="shared" si="1541"/>
        <v>0</v>
      </c>
      <c r="Y2929" s="2">
        <f t="shared" si="1553"/>
        <v>0</v>
      </c>
      <c r="Z2929" s="67">
        <f t="shared" si="1542"/>
        <v>0</v>
      </c>
      <c r="AA2929" s="2">
        <f t="shared" si="1530"/>
        <v>0</v>
      </c>
      <c r="AB2929" s="26">
        <f t="shared" si="1549"/>
        <v>6.7299999999999999E-2</v>
      </c>
      <c r="AC2929" s="27">
        <f t="shared" si="1529"/>
        <v>6</v>
      </c>
      <c r="AD2929" s="27">
        <v>252</v>
      </c>
      <c r="AE2929" s="10">
        <f t="shared" si="1558"/>
        <v>1.0015519669999999</v>
      </c>
      <c r="AF2929" s="2">
        <f t="shared" si="1531"/>
        <v>202.25080584</v>
      </c>
      <c r="AG2929" s="2">
        <f t="shared" si="1543"/>
        <v>209.0208907</v>
      </c>
      <c r="AH2929" s="3" t="str">
        <f t="shared" si="1544"/>
        <v>-</v>
      </c>
      <c r="AI2929" s="4" t="str">
        <f t="shared" si="1559"/>
        <v>A+J=</v>
      </c>
      <c r="AJ2929" s="11">
        <f t="shared" si="1550"/>
        <v>43741</v>
      </c>
      <c r="AK2929" s="11"/>
      <c r="AL2929" s="4"/>
      <c r="AM2929" s="1"/>
      <c r="AN2929" s="11"/>
      <c r="AO2929" s="1"/>
      <c r="AP2929" s="1"/>
      <c r="AQ2929" s="1"/>
      <c r="AR2929" s="1"/>
      <c r="AS2929" s="6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</row>
    <row r="2930" spans="1:55" x14ac:dyDescent="0.2">
      <c r="A2930" s="144">
        <f t="shared" si="1545"/>
        <v>43719</v>
      </c>
      <c r="B2930" s="2">
        <f t="shared" si="1532"/>
        <v>134932.22973929669</v>
      </c>
      <c r="C2930" s="2">
        <f t="shared" si="1546"/>
        <v>86006.211326229997</v>
      </c>
      <c r="D2930" s="2">
        <v>0</v>
      </c>
      <c r="E2930" s="68">
        <f t="shared" si="1533"/>
        <v>86006.211326229997</v>
      </c>
      <c r="F2930" s="72">
        <f t="shared" si="1554"/>
        <v>5224.18</v>
      </c>
      <c r="G2930" s="3">
        <f>IF(N2930=1,VLOOKUP(A2929,[1]Plan1!$BG$69:$BI$188,3),G2929)</f>
        <v>5229.93</v>
      </c>
      <c r="H2930" s="11">
        <f t="shared" si="1555"/>
        <v>43649</v>
      </c>
      <c r="I2930" s="11">
        <f t="shared" si="1556"/>
        <v>43680</v>
      </c>
      <c r="J2930" s="26">
        <f t="shared" si="1534"/>
        <v>1.1006512026767723E-3</v>
      </c>
      <c r="K2930" s="11">
        <f t="shared" si="1547"/>
        <v>43739</v>
      </c>
      <c r="L2930" s="11">
        <f t="shared" si="1535"/>
        <v>43739</v>
      </c>
      <c r="M2930" s="1">
        <f t="shared" si="1548"/>
        <v>21</v>
      </c>
      <c r="N2930" s="1">
        <f t="shared" si="1551"/>
        <v>7</v>
      </c>
      <c r="O2930" s="2">
        <f t="shared" si="1536"/>
        <v>1.00036674</v>
      </c>
      <c r="P2930" s="10">
        <f t="shared" si="1561"/>
        <v>1.00190055</v>
      </c>
      <c r="Q2930" s="10">
        <f t="shared" si="1557"/>
        <v>1.565456127656774</v>
      </c>
      <c r="R2930" s="2">
        <f t="shared" si="1560"/>
        <v>1.5660302399999999</v>
      </c>
      <c r="S2930" s="2">
        <f t="shared" si="1552"/>
        <v>1.5152279099999999</v>
      </c>
      <c r="T2930" s="2">
        <f t="shared" si="1537"/>
        <v>130319.01183485999</v>
      </c>
      <c r="U2930" s="2">
        <f t="shared" si="1538"/>
        <v>0</v>
      </c>
      <c r="V2930" s="2">
        <f t="shared" si="1539"/>
        <v>48682.116438476674</v>
      </c>
      <c r="W2930" s="2">
        <f t="shared" si="1540"/>
        <v>134688.32776470669</v>
      </c>
      <c r="X2930" s="27">
        <f t="shared" si="1541"/>
        <v>0</v>
      </c>
      <c r="Y2930" s="2">
        <f t="shared" si="1553"/>
        <v>0</v>
      </c>
      <c r="Z2930" s="67">
        <f t="shared" si="1542"/>
        <v>0</v>
      </c>
      <c r="AA2930" s="2">
        <f t="shared" si="1530"/>
        <v>0</v>
      </c>
      <c r="AB2930" s="26">
        <f t="shared" si="1549"/>
        <v>6.7299999999999999E-2</v>
      </c>
      <c r="AC2930" s="27">
        <f t="shared" si="1529"/>
        <v>7</v>
      </c>
      <c r="AD2930" s="27">
        <v>252</v>
      </c>
      <c r="AE2930" s="10">
        <f t="shared" si="1558"/>
        <v>1.0018108619999999</v>
      </c>
      <c r="AF2930" s="2">
        <f t="shared" si="1531"/>
        <v>235.9897464</v>
      </c>
      <c r="AG2930" s="2">
        <f t="shared" si="1543"/>
        <v>243.90197459000001</v>
      </c>
      <c r="AH2930" s="3" t="str">
        <f t="shared" si="1544"/>
        <v>-</v>
      </c>
      <c r="AI2930" s="4" t="str">
        <f t="shared" si="1559"/>
        <v>A+J=</v>
      </c>
      <c r="AJ2930" s="11">
        <f t="shared" si="1550"/>
        <v>43741</v>
      </c>
      <c r="AK2930" s="11"/>
      <c r="AL2930" s="4"/>
      <c r="AM2930" s="1"/>
      <c r="AN2930" s="11"/>
      <c r="AO2930" s="1"/>
      <c r="AP2930" s="1"/>
      <c r="AQ2930" s="1"/>
      <c r="AR2930" s="1"/>
      <c r="AS2930" s="6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</row>
    <row r="2931" spans="1:55" x14ac:dyDescent="0.2">
      <c r="A2931" s="144">
        <f t="shared" si="1545"/>
        <v>43720</v>
      </c>
      <c r="B2931" s="2">
        <f t="shared" si="1532"/>
        <v>134974.17958687388</v>
      </c>
      <c r="C2931" s="2">
        <f t="shared" si="1546"/>
        <v>86006.211326229997</v>
      </c>
      <c r="D2931" s="2">
        <v>0</v>
      </c>
      <c r="E2931" s="68">
        <f t="shared" si="1533"/>
        <v>86006.211326229997</v>
      </c>
      <c r="F2931" s="72">
        <f t="shared" si="1554"/>
        <v>5224.18</v>
      </c>
      <c r="G2931" s="3">
        <f>IF(N2931=1,VLOOKUP(A2930,[1]Plan1!$BG$69:$BI$188,3),G2930)</f>
        <v>5229.93</v>
      </c>
      <c r="H2931" s="11">
        <f t="shared" si="1555"/>
        <v>43649</v>
      </c>
      <c r="I2931" s="11">
        <f t="shared" si="1556"/>
        <v>43680</v>
      </c>
      <c r="J2931" s="26">
        <f t="shared" si="1534"/>
        <v>1.1006512026767723E-3</v>
      </c>
      <c r="K2931" s="11">
        <f t="shared" si="1547"/>
        <v>43739</v>
      </c>
      <c r="L2931" s="11">
        <f t="shared" si="1535"/>
        <v>43739</v>
      </c>
      <c r="M2931" s="1">
        <f t="shared" si="1548"/>
        <v>21</v>
      </c>
      <c r="N2931" s="1">
        <f t="shared" si="1551"/>
        <v>8</v>
      </c>
      <c r="O2931" s="2">
        <f t="shared" si="1536"/>
        <v>1.0004191499999999</v>
      </c>
      <c r="P2931" s="10">
        <f t="shared" si="1561"/>
        <v>1.00190055</v>
      </c>
      <c r="Q2931" s="10">
        <f t="shared" si="1557"/>
        <v>1.565456127656774</v>
      </c>
      <c r="R2931" s="2">
        <f t="shared" si="1560"/>
        <v>1.56611228</v>
      </c>
      <c r="S2931" s="2">
        <f t="shared" si="1552"/>
        <v>1.5152279099999999</v>
      </c>
      <c r="T2931" s="2">
        <f t="shared" si="1537"/>
        <v>130319.01183485999</v>
      </c>
      <c r="U2931" s="2">
        <f t="shared" si="1538"/>
        <v>0</v>
      </c>
      <c r="V2931" s="2">
        <f t="shared" si="1539"/>
        <v>48689.172388053892</v>
      </c>
      <c r="W2931" s="2">
        <f t="shared" si="1540"/>
        <v>134695.38371428387</v>
      </c>
      <c r="X2931" s="27">
        <f t="shared" si="1541"/>
        <v>0</v>
      </c>
      <c r="Y2931" s="2">
        <f t="shared" si="1553"/>
        <v>0</v>
      </c>
      <c r="Z2931" s="67">
        <f t="shared" si="1542"/>
        <v>0</v>
      </c>
      <c r="AA2931" s="2">
        <f t="shared" si="1530"/>
        <v>0</v>
      </c>
      <c r="AB2931" s="26">
        <f t="shared" si="1549"/>
        <v>6.7299999999999999E-2</v>
      </c>
      <c r="AC2931" s="27">
        <f t="shared" si="1529"/>
        <v>8</v>
      </c>
      <c r="AD2931" s="27">
        <v>252</v>
      </c>
      <c r="AE2931" s="10">
        <f t="shared" si="1558"/>
        <v>1.002069825</v>
      </c>
      <c r="AF2931" s="2">
        <f t="shared" si="1531"/>
        <v>269.73754867000002</v>
      </c>
      <c r="AG2931" s="2">
        <f t="shared" si="1543"/>
        <v>278.79587258999999</v>
      </c>
      <c r="AH2931" s="3" t="str">
        <f t="shared" si="1544"/>
        <v>-</v>
      </c>
      <c r="AI2931" s="4" t="str">
        <f t="shared" si="1559"/>
        <v>A+J=</v>
      </c>
      <c r="AJ2931" s="11">
        <f t="shared" si="1550"/>
        <v>43741</v>
      </c>
      <c r="AK2931" s="11"/>
      <c r="AL2931" s="81"/>
      <c r="AM2931" s="38"/>
      <c r="AN2931" s="16"/>
      <c r="AO2931" s="38"/>
      <c r="AP2931" s="38"/>
      <c r="AQ2931" s="38"/>
      <c r="AR2931" s="38"/>
      <c r="AS2931" s="66"/>
      <c r="AT2931" s="38"/>
      <c r="AU2931" s="38"/>
      <c r="AV2931" s="38"/>
      <c r="AW2931" s="38"/>
      <c r="AX2931" s="38"/>
      <c r="AY2931" s="38"/>
      <c r="AZ2931" s="38"/>
      <c r="BA2931" s="38"/>
      <c r="BB2931" s="38"/>
      <c r="BC2931" s="38"/>
    </row>
    <row r="2932" spans="1:55" x14ac:dyDescent="0.2">
      <c r="A2932" s="144">
        <f t="shared" si="1545"/>
        <v>43721</v>
      </c>
      <c r="B2932" s="2">
        <f t="shared" si="1532"/>
        <v>135016.14111720899</v>
      </c>
      <c r="C2932" s="2">
        <f t="shared" si="1546"/>
        <v>86006.211326229997</v>
      </c>
      <c r="D2932" s="2">
        <v>0</v>
      </c>
      <c r="E2932" s="68">
        <f t="shared" si="1533"/>
        <v>86006.211326229997</v>
      </c>
      <c r="F2932" s="72">
        <f t="shared" si="1554"/>
        <v>5224.18</v>
      </c>
      <c r="G2932" s="3">
        <f>IF(N2932=1,VLOOKUP(A2931,[1]Plan1!$BG$69:$BI$188,3),G2931)</f>
        <v>5229.93</v>
      </c>
      <c r="H2932" s="11">
        <f t="shared" si="1555"/>
        <v>43649</v>
      </c>
      <c r="I2932" s="11">
        <f t="shared" si="1556"/>
        <v>43680</v>
      </c>
      <c r="J2932" s="26">
        <f t="shared" si="1534"/>
        <v>1.1006512026767723E-3</v>
      </c>
      <c r="K2932" s="11">
        <f t="shared" si="1547"/>
        <v>43739</v>
      </c>
      <c r="L2932" s="11">
        <f t="shared" si="1535"/>
        <v>43739</v>
      </c>
      <c r="M2932" s="1">
        <f t="shared" si="1548"/>
        <v>21</v>
      </c>
      <c r="N2932" s="1">
        <f t="shared" si="1551"/>
        <v>9</v>
      </c>
      <c r="O2932" s="2">
        <f t="shared" si="1536"/>
        <v>1.0004715500000001</v>
      </c>
      <c r="P2932" s="10">
        <f t="shared" si="1561"/>
        <v>1.00190055</v>
      </c>
      <c r="Q2932" s="10">
        <f t="shared" si="1557"/>
        <v>1.565456127656774</v>
      </c>
      <c r="R2932" s="2">
        <f t="shared" si="1560"/>
        <v>1.56619431</v>
      </c>
      <c r="S2932" s="2">
        <f t="shared" si="1552"/>
        <v>1.5152279099999999</v>
      </c>
      <c r="T2932" s="2">
        <f t="shared" si="1537"/>
        <v>130319.01183485999</v>
      </c>
      <c r="U2932" s="2">
        <f t="shared" si="1538"/>
        <v>0</v>
      </c>
      <c r="V2932" s="2">
        <f t="shared" si="1539"/>
        <v>48696.227477568973</v>
      </c>
      <c r="W2932" s="2">
        <f t="shared" si="1540"/>
        <v>134702.43880379898</v>
      </c>
      <c r="X2932" s="27">
        <f t="shared" si="1541"/>
        <v>0</v>
      </c>
      <c r="Y2932" s="2">
        <f t="shared" si="1553"/>
        <v>0</v>
      </c>
      <c r="Z2932" s="67">
        <f t="shared" si="1542"/>
        <v>0</v>
      </c>
      <c r="AA2932" s="2">
        <f t="shared" si="1530"/>
        <v>0</v>
      </c>
      <c r="AB2932" s="26">
        <f t="shared" si="1549"/>
        <v>6.7299999999999999E-2</v>
      </c>
      <c r="AC2932" s="27">
        <f t="shared" si="1529"/>
        <v>9</v>
      </c>
      <c r="AD2932" s="27">
        <v>252</v>
      </c>
      <c r="AE2932" s="10">
        <f t="shared" si="1558"/>
        <v>1.0023288539999999</v>
      </c>
      <c r="AF2932" s="2">
        <f t="shared" si="1531"/>
        <v>303.49395198000002</v>
      </c>
      <c r="AG2932" s="2">
        <f t="shared" si="1543"/>
        <v>313.70231340999999</v>
      </c>
      <c r="AH2932" s="3" t="str">
        <f t="shared" si="1544"/>
        <v>-</v>
      </c>
      <c r="AI2932" s="4" t="str">
        <f t="shared" si="1559"/>
        <v>A+J=</v>
      </c>
      <c r="AJ2932" s="11">
        <f t="shared" si="1550"/>
        <v>43741</v>
      </c>
      <c r="AK2932" s="11"/>
      <c r="AL2932" s="4"/>
      <c r="AM2932" s="1"/>
      <c r="AN2932" s="11"/>
      <c r="AO2932" s="1"/>
      <c r="AP2932" s="1"/>
      <c r="AQ2932" s="1"/>
      <c r="AR2932" s="1"/>
      <c r="AS2932" s="6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</row>
    <row r="2933" spans="1:55" x14ac:dyDescent="0.2">
      <c r="A2933" s="144">
        <f t="shared" si="1545"/>
        <v>43722</v>
      </c>
      <c r="B2933" s="2">
        <f t="shared" si="1532"/>
        <v>135058.11705260832</v>
      </c>
      <c r="C2933" s="2">
        <f t="shared" si="1546"/>
        <v>86006.211326229997</v>
      </c>
      <c r="D2933" s="2">
        <v>0</v>
      </c>
      <c r="E2933" s="68">
        <f t="shared" si="1533"/>
        <v>86006.211326229997</v>
      </c>
      <c r="F2933" s="72">
        <f t="shared" si="1554"/>
        <v>5224.18</v>
      </c>
      <c r="G2933" s="3">
        <f>IF(N2933=1,VLOOKUP(A2932,[1]Plan1!$BG$69:$BI$188,3),G2932)</f>
        <v>5229.93</v>
      </c>
      <c r="H2933" s="11">
        <f t="shared" si="1555"/>
        <v>43649</v>
      </c>
      <c r="I2933" s="11">
        <f t="shared" si="1556"/>
        <v>43680</v>
      </c>
      <c r="J2933" s="26">
        <f t="shared" si="1534"/>
        <v>1.1006512026767723E-3</v>
      </c>
      <c r="K2933" s="11">
        <f t="shared" si="1547"/>
        <v>43739</v>
      </c>
      <c r="L2933" s="11">
        <f t="shared" si="1535"/>
        <v>43739</v>
      </c>
      <c r="M2933" s="1">
        <f t="shared" si="1548"/>
        <v>21</v>
      </c>
      <c r="N2933" s="1">
        <f t="shared" si="1551"/>
        <v>10</v>
      </c>
      <c r="O2933" s="2">
        <f t="shared" si="1536"/>
        <v>1.00052396</v>
      </c>
      <c r="P2933" s="10">
        <f t="shared" si="1561"/>
        <v>1.00190055</v>
      </c>
      <c r="Q2933" s="10">
        <f t="shared" si="1557"/>
        <v>1.565456127656774</v>
      </c>
      <c r="R2933" s="2">
        <f t="shared" si="1560"/>
        <v>1.56627636</v>
      </c>
      <c r="S2933" s="2">
        <f t="shared" si="1552"/>
        <v>1.5152279099999999</v>
      </c>
      <c r="T2933" s="2">
        <f t="shared" si="1537"/>
        <v>130319.01183485999</v>
      </c>
      <c r="U2933" s="2">
        <f t="shared" si="1538"/>
        <v>0</v>
      </c>
      <c r="V2933" s="2">
        <f t="shared" si="1539"/>
        <v>48703.284287208298</v>
      </c>
      <c r="W2933" s="2">
        <f t="shared" si="1540"/>
        <v>134709.49561343831</v>
      </c>
      <c r="X2933" s="27">
        <f t="shared" si="1541"/>
        <v>0</v>
      </c>
      <c r="Y2933" s="2">
        <f t="shared" si="1553"/>
        <v>0</v>
      </c>
      <c r="Z2933" s="67">
        <f t="shared" si="1542"/>
        <v>0</v>
      </c>
      <c r="AA2933" s="2">
        <f t="shared" si="1530"/>
        <v>0</v>
      </c>
      <c r="AB2933" s="26">
        <f t="shared" si="1549"/>
        <v>6.7299999999999999E-2</v>
      </c>
      <c r="AC2933" s="27">
        <f t="shared" si="1529"/>
        <v>10</v>
      </c>
      <c r="AD2933" s="27">
        <v>252</v>
      </c>
      <c r="AE2933" s="10">
        <f t="shared" si="1558"/>
        <v>1.0025879499999999</v>
      </c>
      <c r="AF2933" s="2">
        <f t="shared" si="1531"/>
        <v>337.25908666999999</v>
      </c>
      <c r="AG2933" s="2">
        <f t="shared" si="1543"/>
        <v>348.62143916999997</v>
      </c>
      <c r="AH2933" s="3" t="str">
        <f t="shared" si="1544"/>
        <v>-</v>
      </c>
      <c r="AI2933" s="4" t="str">
        <f t="shared" si="1559"/>
        <v>A+J=</v>
      </c>
      <c r="AJ2933" s="11">
        <f t="shared" si="1550"/>
        <v>43741</v>
      </c>
      <c r="AK2933" s="11"/>
      <c r="AL2933" s="4"/>
      <c r="AM2933" s="1"/>
      <c r="AN2933" s="11"/>
      <c r="AO2933" s="1"/>
      <c r="AP2933" s="1"/>
      <c r="AQ2933" s="1"/>
      <c r="AR2933" s="1"/>
      <c r="AS2933" s="6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</row>
    <row r="2934" spans="1:55" x14ac:dyDescent="0.2">
      <c r="A2934" s="144">
        <f t="shared" si="1545"/>
        <v>43723</v>
      </c>
      <c r="B2934" s="2">
        <f t="shared" si="1532"/>
        <v>135058.11705260832</v>
      </c>
      <c r="C2934" s="2">
        <f t="shared" si="1546"/>
        <v>86006.211326229997</v>
      </c>
      <c r="D2934" s="2">
        <v>0</v>
      </c>
      <c r="E2934" s="68">
        <f t="shared" si="1533"/>
        <v>86006.211326229997</v>
      </c>
      <c r="F2934" s="72">
        <f t="shared" si="1554"/>
        <v>5224.18</v>
      </c>
      <c r="G2934" s="3">
        <f>IF(N2934=1,VLOOKUP(A2933,[1]Plan1!$BG$69:$BI$188,3),G2933)</f>
        <v>5229.93</v>
      </c>
      <c r="H2934" s="11">
        <f t="shared" si="1555"/>
        <v>43649</v>
      </c>
      <c r="I2934" s="11">
        <f t="shared" si="1556"/>
        <v>43680</v>
      </c>
      <c r="J2934" s="26">
        <f t="shared" si="1534"/>
        <v>1.1006512026767723E-3</v>
      </c>
      <c r="K2934" s="11">
        <f t="shared" si="1547"/>
        <v>43739</v>
      </c>
      <c r="L2934" s="11">
        <f t="shared" si="1535"/>
        <v>43739</v>
      </c>
      <c r="M2934" s="1">
        <f t="shared" si="1548"/>
        <v>21</v>
      </c>
      <c r="N2934" s="1">
        <f t="shared" si="1551"/>
        <v>10</v>
      </c>
      <c r="O2934" s="2">
        <f t="shared" si="1536"/>
        <v>1.00052396</v>
      </c>
      <c r="P2934" s="10">
        <f t="shared" si="1561"/>
        <v>1.00190055</v>
      </c>
      <c r="Q2934" s="10">
        <f t="shared" si="1557"/>
        <v>1.565456127656774</v>
      </c>
      <c r="R2934" s="2">
        <f t="shared" si="1560"/>
        <v>1.56627636</v>
      </c>
      <c r="S2934" s="2">
        <f t="shared" si="1552"/>
        <v>1.5152279099999999</v>
      </c>
      <c r="T2934" s="2">
        <f t="shared" si="1537"/>
        <v>130319.01183485999</v>
      </c>
      <c r="U2934" s="2">
        <f t="shared" si="1538"/>
        <v>0</v>
      </c>
      <c r="V2934" s="2">
        <f t="shared" si="1539"/>
        <v>48703.284287208298</v>
      </c>
      <c r="W2934" s="2">
        <f t="shared" si="1540"/>
        <v>134709.49561343831</v>
      </c>
      <c r="X2934" s="27">
        <f t="shared" si="1541"/>
        <v>0</v>
      </c>
      <c r="Y2934" s="2">
        <f t="shared" si="1553"/>
        <v>0</v>
      </c>
      <c r="Z2934" s="67">
        <f t="shared" si="1542"/>
        <v>0</v>
      </c>
      <c r="AA2934" s="2">
        <f t="shared" si="1530"/>
        <v>0</v>
      </c>
      <c r="AB2934" s="26">
        <f t="shared" si="1549"/>
        <v>6.7299999999999999E-2</v>
      </c>
      <c r="AC2934" s="27">
        <f t="shared" si="1529"/>
        <v>10</v>
      </c>
      <c r="AD2934" s="27">
        <v>252</v>
      </c>
      <c r="AE2934" s="10">
        <f t="shared" si="1558"/>
        <v>1.0025879499999999</v>
      </c>
      <c r="AF2934" s="2">
        <f t="shared" si="1531"/>
        <v>337.25908666999999</v>
      </c>
      <c r="AG2934" s="2">
        <f t="shared" si="1543"/>
        <v>348.62143916999997</v>
      </c>
      <c r="AH2934" s="3" t="str">
        <f t="shared" si="1544"/>
        <v>-</v>
      </c>
      <c r="AI2934" s="4" t="str">
        <f t="shared" si="1559"/>
        <v>A+J=</v>
      </c>
      <c r="AJ2934" s="11">
        <f t="shared" si="1550"/>
        <v>43741</v>
      </c>
      <c r="AK2934" s="11"/>
      <c r="AL2934" s="4"/>
      <c r="AM2934" s="1"/>
      <c r="AN2934" s="11"/>
      <c r="AO2934" s="1"/>
      <c r="AP2934" s="1"/>
      <c r="AQ2934" s="1"/>
      <c r="AR2934" s="1"/>
      <c r="AS2934" s="6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</row>
    <row r="2935" spans="1:55" x14ac:dyDescent="0.2">
      <c r="A2935" s="144">
        <f t="shared" si="1545"/>
        <v>43724</v>
      </c>
      <c r="B2935" s="2">
        <f t="shared" si="1532"/>
        <v>135058.11705260832</v>
      </c>
      <c r="C2935" s="2">
        <f t="shared" si="1546"/>
        <v>86006.211326229997</v>
      </c>
      <c r="D2935" s="2">
        <v>0</v>
      </c>
      <c r="E2935" s="68">
        <f t="shared" si="1533"/>
        <v>86006.211326229997</v>
      </c>
      <c r="F2935" s="72">
        <f t="shared" si="1554"/>
        <v>5224.18</v>
      </c>
      <c r="G2935" s="3">
        <f>IF(N2935=1,VLOOKUP(A2934,[1]Plan1!$BG$69:$BI$188,3),G2934)</f>
        <v>5229.93</v>
      </c>
      <c r="H2935" s="11">
        <f t="shared" si="1555"/>
        <v>43649</v>
      </c>
      <c r="I2935" s="11">
        <f t="shared" si="1556"/>
        <v>43680</v>
      </c>
      <c r="J2935" s="26">
        <f t="shared" si="1534"/>
        <v>1.1006512026767723E-3</v>
      </c>
      <c r="K2935" s="11">
        <f t="shared" si="1547"/>
        <v>43739</v>
      </c>
      <c r="L2935" s="11">
        <f t="shared" si="1535"/>
        <v>43739</v>
      </c>
      <c r="M2935" s="1">
        <f t="shared" si="1548"/>
        <v>21</v>
      </c>
      <c r="N2935" s="1">
        <f t="shared" si="1551"/>
        <v>10</v>
      </c>
      <c r="O2935" s="2">
        <f t="shared" si="1536"/>
        <v>1.00052396</v>
      </c>
      <c r="P2935" s="10">
        <f t="shared" si="1561"/>
        <v>1.00190055</v>
      </c>
      <c r="Q2935" s="10">
        <f t="shared" si="1557"/>
        <v>1.565456127656774</v>
      </c>
      <c r="R2935" s="2">
        <f t="shared" si="1560"/>
        <v>1.56627636</v>
      </c>
      <c r="S2935" s="2">
        <f t="shared" si="1552"/>
        <v>1.5152279099999999</v>
      </c>
      <c r="T2935" s="2">
        <f t="shared" si="1537"/>
        <v>130319.01183485999</v>
      </c>
      <c r="U2935" s="2">
        <f t="shared" si="1538"/>
        <v>0</v>
      </c>
      <c r="V2935" s="2">
        <f t="shared" si="1539"/>
        <v>48703.284287208298</v>
      </c>
      <c r="W2935" s="2">
        <f t="shared" si="1540"/>
        <v>134709.49561343831</v>
      </c>
      <c r="X2935" s="27">
        <f t="shared" si="1541"/>
        <v>0</v>
      </c>
      <c r="Y2935" s="2">
        <f t="shared" si="1553"/>
        <v>0</v>
      </c>
      <c r="Z2935" s="67">
        <f t="shared" si="1542"/>
        <v>0</v>
      </c>
      <c r="AA2935" s="2">
        <f t="shared" si="1530"/>
        <v>0</v>
      </c>
      <c r="AB2935" s="26">
        <f t="shared" si="1549"/>
        <v>6.7299999999999999E-2</v>
      </c>
      <c r="AC2935" s="27">
        <f t="shared" si="1529"/>
        <v>10</v>
      </c>
      <c r="AD2935" s="27">
        <v>252</v>
      </c>
      <c r="AE2935" s="10">
        <f t="shared" si="1558"/>
        <v>1.0025879499999999</v>
      </c>
      <c r="AF2935" s="2">
        <f t="shared" si="1531"/>
        <v>337.25908666999999</v>
      </c>
      <c r="AG2935" s="2">
        <f t="shared" si="1543"/>
        <v>348.62143916999997</v>
      </c>
      <c r="AH2935" s="3" t="str">
        <f t="shared" si="1544"/>
        <v>-</v>
      </c>
      <c r="AI2935" s="4" t="str">
        <f t="shared" si="1559"/>
        <v>A+J=</v>
      </c>
      <c r="AJ2935" s="11">
        <f t="shared" si="1550"/>
        <v>43741</v>
      </c>
      <c r="AK2935" s="11"/>
      <c r="AL2935" s="4"/>
      <c r="AM2935" s="1"/>
      <c r="AN2935" s="11"/>
      <c r="AO2935" s="1"/>
      <c r="AP2935" s="1"/>
      <c r="AQ2935" s="1"/>
      <c r="AR2935" s="1"/>
      <c r="AS2935" s="6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</row>
    <row r="2936" spans="1:55" x14ac:dyDescent="0.2">
      <c r="A2936" s="144">
        <f t="shared" si="1545"/>
        <v>43725</v>
      </c>
      <c r="B2936" s="2">
        <f t="shared" si="1532"/>
        <v>135100.10653329972</v>
      </c>
      <c r="C2936" s="2">
        <f t="shared" si="1546"/>
        <v>86006.211326229997</v>
      </c>
      <c r="D2936" s="2">
        <v>0</v>
      </c>
      <c r="E2936" s="68">
        <f t="shared" si="1533"/>
        <v>86006.211326229997</v>
      </c>
      <c r="F2936" s="72">
        <f t="shared" si="1554"/>
        <v>5224.18</v>
      </c>
      <c r="G2936" s="3">
        <f>IF(N2936=1,VLOOKUP(A2935,[1]Plan1!$BG$69:$BI$188,3),G2935)</f>
        <v>5229.93</v>
      </c>
      <c r="H2936" s="11">
        <f t="shared" si="1555"/>
        <v>43649</v>
      </c>
      <c r="I2936" s="11">
        <f t="shared" si="1556"/>
        <v>43680</v>
      </c>
      <c r="J2936" s="26">
        <f t="shared" si="1534"/>
        <v>1.1006512026767723E-3</v>
      </c>
      <c r="K2936" s="11">
        <f t="shared" si="1547"/>
        <v>43739</v>
      </c>
      <c r="L2936" s="11">
        <f t="shared" si="1535"/>
        <v>43739</v>
      </c>
      <c r="M2936" s="1">
        <f t="shared" si="1548"/>
        <v>21</v>
      </c>
      <c r="N2936" s="1">
        <f t="shared" si="1551"/>
        <v>11</v>
      </c>
      <c r="O2936" s="2">
        <f t="shared" si="1536"/>
        <v>1.00057638</v>
      </c>
      <c r="P2936" s="10">
        <f t="shared" si="1561"/>
        <v>1.00190055</v>
      </c>
      <c r="Q2936" s="10">
        <f t="shared" si="1557"/>
        <v>1.565456127656774</v>
      </c>
      <c r="R2936" s="2">
        <f t="shared" si="1560"/>
        <v>1.56635842</v>
      </c>
      <c r="S2936" s="2">
        <f t="shared" si="1552"/>
        <v>1.5152279099999999</v>
      </c>
      <c r="T2936" s="2">
        <f t="shared" si="1537"/>
        <v>130319.01183485999</v>
      </c>
      <c r="U2936" s="2">
        <f t="shared" si="1538"/>
        <v>0</v>
      </c>
      <c r="V2936" s="2">
        <f t="shared" si="1539"/>
        <v>48710.341956909731</v>
      </c>
      <c r="W2936" s="2">
        <f t="shared" si="1540"/>
        <v>134716.55328313971</v>
      </c>
      <c r="X2936" s="27">
        <f t="shared" si="1541"/>
        <v>0</v>
      </c>
      <c r="Y2936" s="2">
        <f t="shared" si="1553"/>
        <v>0</v>
      </c>
      <c r="Z2936" s="67">
        <f t="shared" si="1542"/>
        <v>0</v>
      </c>
      <c r="AA2936" s="2">
        <f t="shared" si="1530"/>
        <v>0</v>
      </c>
      <c r="AB2936" s="26">
        <f t="shared" si="1549"/>
        <v>6.7299999999999999E-2</v>
      </c>
      <c r="AC2936" s="27">
        <f t="shared" si="1529"/>
        <v>11</v>
      </c>
      <c r="AD2936" s="27">
        <v>252</v>
      </c>
      <c r="AE2936" s="10">
        <f t="shared" si="1558"/>
        <v>1.0028471130000001</v>
      </c>
      <c r="AF2936" s="2">
        <f t="shared" si="1531"/>
        <v>371.03295273999998</v>
      </c>
      <c r="AG2936" s="2">
        <f t="shared" si="1543"/>
        <v>383.55325016</v>
      </c>
      <c r="AH2936" s="3" t="str">
        <f t="shared" si="1544"/>
        <v>-</v>
      </c>
      <c r="AI2936" s="4" t="str">
        <f t="shared" si="1559"/>
        <v>A+J=</v>
      </c>
      <c r="AJ2936" s="11">
        <f t="shared" si="1550"/>
        <v>43741</v>
      </c>
      <c r="AK2936" s="11"/>
      <c r="AL2936" s="4"/>
      <c r="AM2936" s="1"/>
      <c r="AN2936" s="11"/>
      <c r="AO2936" s="1"/>
      <c r="AP2936" s="1"/>
      <c r="AQ2936" s="1"/>
      <c r="AR2936" s="1"/>
      <c r="AS2936" s="6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</row>
    <row r="2937" spans="1:55" x14ac:dyDescent="0.2">
      <c r="A2937" s="144">
        <f t="shared" si="1545"/>
        <v>43726</v>
      </c>
      <c r="B2937" s="2">
        <f t="shared" si="1532"/>
        <v>135142.10783591904</v>
      </c>
      <c r="C2937" s="2">
        <f t="shared" si="1546"/>
        <v>86006.211326229997</v>
      </c>
      <c r="D2937" s="2">
        <v>0</v>
      </c>
      <c r="E2937" s="68">
        <f t="shared" si="1533"/>
        <v>86006.211326229997</v>
      </c>
      <c r="F2937" s="72">
        <f t="shared" si="1554"/>
        <v>5224.18</v>
      </c>
      <c r="G2937" s="3">
        <f>IF(N2937=1,VLOOKUP(A2936,[1]Plan1!$BG$69:$BI$188,3),G2936)</f>
        <v>5229.93</v>
      </c>
      <c r="H2937" s="11">
        <f t="shared" si="1555"/>
        <v>43649</v>
      </c>
      <c r="I2937" s="11">
        <f t="shared" si="1556"/>
        <v>43680</v>
      </c>
      <c r="J2937" s="26">
        <f t="shared" si="1534"/>
        <v>1.1006512026767723E-3</v>
      </c>
      <c r="K2937" s="11">
        <f t="shared" si="1547"/>
        <v>43739</v>
      </c>
      <c r="L2937" s="11">
        <f t="shared" si="1535"/>
        <v>43739</v>
      </c>
      <c r="M2937" s="1">
        <f t="shared" si="1548"/>
        <v>21</v>
      </c>
      <c r="N2937" s="1">
        <f t="shared" si="1551"/>
        <v>12</v>
      </c>
      <c r="O2937" s="2">
        <f t="shared" si="1536"/>
        <v>1.0006287899999999</v>
      </c>
      <c r="P2937" s="10">
        <f t="shared" si="1561"/>
        <v>1.00190055</v>
      </c>
      <c r="Q2937" s="10">
        <f t="shared" si="1557"/>
        <v>1.565456127656774</v>
      </c>
      <c r="R2937" s="2">
        <f t="shared" si="1560"/>
        <v>1.5664404700000001</v>
      </c>
      <c r="S2937" s="2">
        <f t="shared" si="1552"/>
        <v>1.5152279099999999</v>
      </c>
      <c r="T2937" s="2">
        <f t="shared" si="1537"/>
        <v>130319.01183485999</v>
      </c>
      <c r="U2937" s="2">
        <f t="shared" si="1538"/>
        <v>0</v>
      </c>
      <c r="V2937" s="2">
        <f t="shared" si="1539"/>
        <v>48717.398766549049</v>
      </c>
      <c r="W2937" s="2">
        <f t="shared" si="1540"/>
        <v>134723.61009277904</v>
      </c>
      <c r="X2937" s="27">
        <f t="shared" si="1541"/>
        <v>0</v>
      </c>
      <c r="Y2937" s="2">
        <f t="shared" si="1553"/>
        <v>0</v>
      </c>
      <c r="Z2937" s="67">
        <f t="shared" si="1542"/>
        <v>0</v>
      </c>
      <c r="AA2937" s="2">
        <f t="shared" si="1530"/>
        <v>0</v>
      </c>
      <c r="AB2937" s="26">
        <f t="shared" si="1549"/>
        <v>6.7299999999999999E-2</v>
      </c>
      <c r="AC2937" s="27">
        <f t="shared" si="1529"/>
        <v>12</v>
      </c>
      <c r="AD2937" s="27">
        <v>252</v>
      </c>
      <c r="AE2937" s="10">
        <f t="shared" si="1558"/>
        <v>1.003106343</v>
      </c>
      <c r="AF2937" s="2">
        <f t="shared" si="1531"/>
        <v>404.81555018</v>
      </c>
      <c r="AG2937" s="2">
        <f t="shared" si="1543"/>
        <v>418.49774314000001</v>
      </c>
      <c r="AH2937" s="3" t="str">
        <f t="shared" si="1544"/>
        <v>-</v>
      </c>
      <c r="AI2937" s="4" t="str">
        <f t="shared" si="1559"/>
        <v>A+J=</v>
      </c>
      <c r="AJ2937" s="11">
        <f t="shared" si="1550"/>
        <v>43741</v>
      </c>
      <c r="AK2937" s="11"/>
      <c r="AL2937" s="4"/>
      <c r="AM2937" s="1"/>
      <c r="AN2937" s="11"/>
      <c r="AO2937" s="1"/>
      <c r="AP2937" s="1"/>
      <c r="AQ2937" s="1"/>
      <c r="AR2937" s="1"/>
      <c r="AS2937" s="6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</row>
    <row r="2938" spans="1:55" x14ac:dyDescent="0.2">
      <c r="A2938" s="144">
        <f t="shared" si="1545"/>
        <v>43727</v>
      </c>
      <c r="B2938" s="2">
        <f t="shared" si="1532"/>
        <v>135184.12268712049</v>
      </c>
      <c r="C2938" s="2">
        <f t="shared" si="1546"/>
        <v>86006.211326229997</v>
      </c>
      <c r="D2938" s="2">
        <v>0</v>
      </c>
      <c r="E2938" s="68">
        <f t="shared" si="1533"/>
        <v>86006.211326229997</v>
      </c>
      <c r="F2938" s="72">
        <f t="shared" si="1554"/>
        <v>5224.18</v>
      </c>
      <c r="G2938" s="3">
        <f>IF(N2938=1,VLOOKUP(A2937,[1]Plan1!$BG$69:$BI$188,3),G2937)</f>
        <v>5229.93</v>
      </c>
      <c r="H2938" s="11">
        <f t="shared" si="1555"/>
        <v>43649</v>
      </c>
      <c r="I2938" s="11">
        <f t="shared" si="1556"/>
        <v>43680</v>
      </c>
      <c r="J2938" s="26">
        <f t="shared" si="1534"/>
        <v>1.1006512026767723E-3</v>
      </c>
      <c r="K2938" s="11">
        <f t="shared" si="1547"/>
        <v>43739</v>
      </c>
      <c r="L2938" s="11">
        <f t="shared" si="1535"/>
        <v>43739</v>
      </c>
      <c r="M2938" s="1">
        <f t="shared" si="1548"/>
        <v>21</v>
      </c>
      <c r="N2938" s="1">
        <f t="shared" si="1551"/>
        <v>13</v>
      </c>
      <c r="O2938" s="2">
        <f t="shared" si="1536"/>
        <v>1.00068121</v>
      </c>
      <c r="P2938" s="10">
        <f t="shared" si="1561"/>
        <v>1.00190055</v>
      </c>
      <c r="Q2938" s="10">
        <f t="shared" si="1557"/>
        <v>1.565456127656774</v>
      </c>
      <c r="R2938" s="2">
        <f t="shared" si="1560"/>
        <v>1.5665225300000001</v>
      </c>
      <c r="S2938" s="2">
        <f t="shared" si="1552"/>
        <v>1.5152279099999999</v>
      </c>
      <c r="T2938" s="2">
        <f t="shared" si="1537"/>
        <v>130319.01183485999</v>
      </c>
      <c r="U2938" s="2">
        <f t="shared" si="1538"/>
        <v>0</v>
      </c>
      <c r="V2938" s="2">
        <f t="shared" si="1539"/>
        <v>48724.456436250483</v>
      </c>
      <c r="W2938" s="2">
        <f t="shared" si="1540"/>
        <v>134730.66776248047</v>
      </c>
      <c r="X2938" s="27">
        <f t="shared" si="1541"/>
        <v>0</v>
      </c>
      <c r="Y2938" s="2">
        <f t="shared" si="1553"/>
        <v>0</v>
      </c>
      <c r="Z2938" s="67">
        <f t="shared" si="1542"/>
        <v>0</v>
      </c>
      <c r="AA2938" s="2">
        <f t="shared" si="1530"/>
        <v>0</v>
      </c>
      <c r="AB2938" s="26">
        <f t="shared" si="1549"/>
        <v>6.7299999999999999E-2</v>
      </c>
      <c r="AC2938" s="27">
        <f t="shared" si="1529"/>
        <v>13</v>
      </c>
      <c r="AD2938" s="27">
        <v>252</v>
      </c>
      <c r="AE2938" s="10">
        <f t="shared" si="1558"/>
        <v>1.0033656399999999</v>
      </c>
      <c r="AF2938" s="2">
        <f t="shared" si="1531"/>
        <v>438.60687898999998</v>
      </c>
      <c r="AG2938" s="2">
        <f t="shared" si="1543"/>
        <v>453.45492464</v>
      </c>
      <c r="AH2938" s="3" t="str">
        <f t="shared" si="1544"/>
        <v>-</v>
      </c>
      <c r="AI2938" s="4" t="str">
        <f t="shared" si="1559"/>
        <v>A+J=</v>
      </c>
      <c r="AJ2938" s="11">
        <f t="shared" si="1550"/>
        <v>43741</v>
      </c>
      <c r="AK2938" s="11"/>
      <c r="AL2938" s="4"/>
      <c r="AM2938" s="1"/>
      <c r="AN2938" s="11"/>
      <c r="AO2938" s="1"/>
      <c r="AP2938" s="1"/>
      <c r="AQ2938" s="1"/>
      <c r="AR2938" s="1"/>
      <c r="AS2938" s="6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</row>
    <row r="2939" spans="1:55" x14ac:dyDescent="0.2">
      <c r="A2939" s="144">
        <f t="shared" si="1545"/>
        <v>43728</v>
      </c>
      <c r="B2939" s="2">
        <f t="shared" si="1532"/>
        <v>135226.15022582191</v>
      </c>
      <c r="C2939" s="2">
        <f t="shared" si="1546"/>
        <v>86006.211326229997</v>
      </c>
      <c r="D2939" s="2">
        <v>0</v>
      </c>
      <c r="E2939" s="68">
        <f t="shared" si="1533"/>
        <v>86006.211326229997</v>
      </c>
      <c r="F2939" s="72">
        <f t="shared" si="1554"/>
        <v>5224.18</v>
      </c>
      <c r="G2939" s="3">
        <f>IF(N2939=1,VLOOKUP(A2938,[1]Plan1!$BG$69:$BI$188,3),G2938)</f>
        <v>5229.93</v>
      </c>
      <c r="H2939" s="11">
        <f t="shared" si="1555"/>
        <v>43649</v>
      </c>
      <c r="I2939" s="11">
        <f t="shared" si="1556"/>
        <v>43680</v>
      </c>
      <c r="J2939" s="26">
        <f t="shared" si="1534"/>
        <v>1.1006512026767723E-3</v>
      </c>
      <c r="K2939" s="11">
        <f t="shared" si="1547"/>
        <v>43739</v>
      </c>
      <c r="L2939" s="11">
        <f t="shared" si="1535"/>
        <v>43739</v>
      </c>
      <c r="M2939" s="1">
        <f t="shared" si="1548"/>
        <v>21</v>
      </c>
      <c r="N2939" s="1">
        <f t="shared" si="1551"/>
        <v>14</v>
      </c>
      <c r="O2939" s="2">
        <f t="shared" si="1536"/>
        <v>1.00073363</v>
      </c>
      <c r="P2939" s="10">
        <f t="shared" si="1561"/>
        <v>1.00190055</v>
      </c>
      <c r="Q2939" s="10">
        <f t="shared" si="1557"/>
        <v>1.565456127656774</v>
      </c>
      <c r="R2939" s="2">
        <f t="shared" si="1560"/>
        <v>1.5666045900000001</v>
      </c>
      <c r="S2939" s="2">
        <f t="shared" si="1552"/>
        <v>1.5152279099999999</v>
      </c>
      <c r="T2939" s="2">
        <f t="shared" si="1537"/>
        <v>130319.01183485999</v>
      </c>
      <c r="U2939" s="2">
        <f t="shared" si="1538"/>
        <v>0</v>
      </c>
      <c r="V2939" s="2">
        <f t="shared" si="1539"/>
        <v>48731.514105951908</v>
      </c>
      <c r="W2939" s="2">
        <f t="shared" si="1540"/>
        <v>134737.72543218191</v>
      </c>
      <c r="X2939" s="27">
        <f t="shared" si="1541"/>
        <v>0</v>
      </c>
      <c r="Y2939" s="2">
        <f t="shared" si="1553"/>
        <v>0</v>
      </c>
      <c r="Z2939" s="67">
        <f t="shared" si="1542"/>
        <v>0</v>
      </c>
      <c r="AA2939" s="2">
        <f t="shared" si="1530"/>
        <v>0</v>
      </c>
      <c r="AB2939" s="26">
        <f t="shared" si="1549"/>
        <v>6.7299999999999999E-2</v>
      </c>
      <c r="AC2939" s="27">
        <f t="shared" si="1529"/>
        <v>14</v>
      </c>
      <c r="AD2939" s="27">
        <v>252</v>
      </c>
      <c r="AE2939" s="10">
        <f t="shared" si="1558"/>
        <v>1.0036250040000001</v>
      </c>
      <c r="AF2939" s="2">
        <f t="shared" si="1531"/>
        <v>472.40693916999999</v>
      </c>
      <c r="AG2939" s="2">
        <f t="shared" si="1543"/>
        <v>488.42479364000002</v>
      </c>
      <c r="AH2939" s="3" t="str">
        <f t="shared" si="1544"/>
        <v>-</v>
      </c>
      <c r="AI2939" s="4" t="str">
        <f t="shared" si="1559"/>
        <v>A+J=</v>
      </c>
      <c r="AJ2939" s="11">
        <f t="shared" si="1550"/>
        <v>43741</v>
      </c>
      <c r="AK2939" s="11"/>
      <c r="AL2939" s="4"/>
      <c r="AM2939" s="1"/>
      <c r="AN2939" s="11"/>
      <c r="AO2939" s="1"/>
      <c r="AP2939" s="1"/>
      <c r="AQ2939" s="1"/>
      <c r="AR2939" s="1"/>
      <c r="AS2939" s="6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</row>
    <row r="2940" spans="1:55" x14ac:dyDescent="0.2">
      <c r="A2940" s="144">
        <f t="shared" si="1545"/>
        <v>43729</v>
      </c>
      <c r="B2940" s="2">
        <f t="shared" si="1532"/>
        <v>135268.19045342333</v>
      </c>
      <c r="C2940" s="2">
        <f t="shared" si="1546"/>
        <v>86006.211326229997</v>
      </c>
      <c r="D2940" s="2">
        <v>0</v>
      </c>
      <c r="E2940" s="68">
        <f t="shared" si="1533"/>
        <v>86006.211326229997</v>
      </c>
      <c r="F2940" s="72">
        <f t="shared" si="1554"/>
        <v>5224.18</v>
      </c>
      <c r="G2940" s="3">
        <f>IF(N2940=1,VLOOKUP(A2939,[1]Plan1!$BG$69:$BI$188,3),G2939)</f>
        <v>5229.93</v>
      </c>
      <c r="H2940" s="11">
        <f t="shared" si="1555"/>
        <v>43649</v>
      </c>
      <c r="I2940" s="11">
        <f t="shared" si="1556"/>
        <v>43680</v>
      </c>
      <c r="J2940" s="26">
        <f t="shared" si="1534"/>
        <v>1.1006512026767723E-3</v>
      </c>
      <c r="K2940" s="11">
        <f t="shared" si="1547"/>
        <v>43739</v>
      </c>
      <c r="L2940" s="11">
        <f t="shared" si="1535"/>
        <v>43739</v>
      </c>
      <c r="M2940" s="1">
        <f t="shared" si="1548"/>
        <v>21</v>
      </c>
      <c r="N2940" s="1">
        <f t="shared" si="1551"/>
        <v>15</v>
      </c>
      <c r="O2940" s="2">
        <f t="shared" si="1536"/>
        <v>1.0007860500000001</v>
      </c>
      <c r="P2940" s="10">
        <f t="shared" si="1561"/>
        <v>1.00190055</v>
      </c>
      <c r="Q2940" s="10">
        <f t="shared" si="1557"/>
        <v>1.565456127656774</v>
      </c>
      <c r="R2940" s="2">
        <f t="shared" si="1560"/>
        <v>1.5666866500000001</v>
      </c>
      <c r="S2940" s="2">
        <f t="shared" si="1552"/>
        <v>1.5152279099999999</v>
      </c>
      <c r="T2940" s="2">
        <f t="shared" si="1537"/>
        <v>130319.01183485999</v>
      </c>
      <c r="U2940" s="2">
        <f t="shared" si="1538"/>
        <v>0</v>
      </c>
      <c r="V2940" s="2">
        <f t="shared" si="1539"/>
        <v>48738.571775653341</v>
      </c>
      <c r="W2940" s="2">
        <f t="shared" si="1540"/>
        <v>134744.78310188334</v>
      </c>
      <c r="X2940" s="27">
        <f t="shared" si="1541"/>
        <v>0</v>
      </c>
      <c r="Y2940" s="2">
        <f t="shared" si="1553"/>
        <v>0</v>
      </c>
      <c r="Z2940" s="67">
        <f t="shared" si="1542"/>
        <v>0</v>
      </c>
      <c r="AA2940" s="2">
        <f t="shared" si="1530"/>
        <v>0</v>
      </c>
      <c r="AB2940" s="26">
        <f t="shared" si="1549"/>
        <v>6.7299999999999999E-2</v>
      </c>
      <c r="AC2940" s="27">
        <f t="shared" ref="AC2940:AC3003" si="1562">N2940</f>
        <v>15</v>
      </c>
      <c r="AD2940" s="27">
        <v>252</v>
      </c>
      <c r="AE2940" s="10">
        <f t="shared" si="1558"/>
        <v>1.003884435</v>
      </c>
      <c r="AF2940" s="2">
        <f t="shared" si="1531"/>
        <v>506.21573073000002</v>
      </c>
      <c r="AG2940" s="2">
        <f t="shared" si="1543"/>
        <v>523.40735154000004</v>
      </c>
      <c r="AH2940" s="3" t="str">
        <f t="shared" si="1544"/>
        <v>-</v>
      </c>
      <c r="AI2940" s="4" t="str">
        <f t="shared" si="1559"/>
        <v>A+J=</v>
      </c>
      <c r="AJ2940" s="11">
        <f t="shared" si="1550"/>
        <v>43741</v>
      </c>
      <c r="AK2940" s="11"/>
      <c r="AL2940" s="4"/>
      <c r="AM2940" s="1"/>
      <c r="AN2940" s="11"/>
      <c r="AO2940" s="1"/>
      <c r="AP2940" s="1"/>
      <c r="AQ2940" s="1"/>
      <c r="AR2940" s="1"/>
      <c r="AS2940" s="6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</row>
    <row r="2941" spans="1:55" x14ac:dyDescent="0.2">
      <c r="A2941" s="144">
        <f t="shared" si="1545"/>
        <v>43730</v>
      </c>
      <c r="B2941" s="2">
        <f t="shared" si="1532"/>
        <v>135268.19045342333</v>
      </c>
      <c r="C2941" s="2">
        <f t="shared" si="1546"/>
        <v>86006.211326229997</v>
      </c>
      <c r="D2941" s="2">
        <v>0</v>
      </c>
      <c r="E2941" s="68">
        <f t="shared" si="1533"/>
        <v>86006.211326229997</v>
      </c>
      <c r="F2941" s="72">
        <f t="shared" si="1554"/>
        <v>5224.18</v>
      </c>
      <c r="G2941" s="3">
        <f>IF(N2941=1,VLOOKUP(A2940,[1]Plan1!$BG$69:$BI$188,3),G2940)</f>
        <v>5229.93</v>
      </c>
      <c r="H2941" s="11">
        <f t="shared" si="1555"/>
        <v>43649</v>
      </c>
      <c r="I2941" s="11">
        <f t="shared" si="1556"/>
        <v>43680</v>
      </c>
      <c r="J2941" s="26">
        <f t="shared" si="1534"/>
        <v>1.1006512026767723E-3</v>
      </c>
      <c r="K2941" s="11">
        <f t="shared" si="1547"/>
        <v>43739</v>
      </c>
      <c r="L2941" s="11">
        <f t="shared" si="1535"/>
        <v>43739</v>
      </c>
      <c r="M2941" s="1">
        <f t="shared" si="1548"/>
        <v>21</v>
      </c>
      <c r="N2941" s="1">
        <f t="shared" si="1551"/>
        <v>15</v>
      </c>
      <c r="O2941" s="2">
        <f t="shared" si="1536"/>
        <v>1.0007860500000001</v>
      </c>
      <c r="P2941" s="10">
        <f t="shared" si="1561"/>
        <v>1.00190055</v>
      </c>
      <c r="Q2941" s="10">
        <f t="shared" si="1557"/>
        <v>1.565456127656774</v>
      </c>
      <c r="R2941" s="2">
        <f t="shared" si="1560"/>
        <v>1.5666866500000001</v>
      </c>
      <c r="S2941" s="2">
        <f t="shared" si="1552"/>
        <v>1.5152279099999999</v>
      </c>
      <c r="T2941" s="2">
        <f t="shared" si="1537"/>
        <v>130319.01183485999</v>
      </c>
      <c r="U2941" s="2">
        <f t="shared" si="1538"/>
        <v>0</v>
      </c>
      <c r="V2941" s="2">
        <f t="shared" si="1539"/>
        <v>48738.571775653341</v>
      </c>
      <c r="W2941" s="2">
        <f t="shared" si="1540"/>
        <v>134744.78310188334</v>
      </c>
      <c r="X2941" s="27">
        <f t="shared" si="1541"/>
        <v>0</v>
      </c>
      <c r="Y2941" s="2">
        <f t="shared" si="1553"/>
        <v>0</v>
      </c>
      <c r="Z2941" s="67">
        <f t="shared" si="1542"/>
        <v>0</v>
      </c>
      <c r="AA2941" s="2">
        <f t="shared" si="1530"/>
        <v>0</v>
      </c>
      <c r="AB2941" s="26">
        <f t="shared" si="1549"/>
        <v>6.7299999999999999E-2</v>
      </c>
      <c r="AC2941" s="27">
        <f t="shared" si="1562"/>
        <v>15</v>
      </c>
      <c r="AD2941" s="27">
        <v>252</v>
      </c>
      <c r="AE2941" s="10">
        <f t="shared" si="1558"/>
        <v>1.003884435</v>
      </c>
      <c r="AF2941" s="2">
        <f t="shared" si="1531"/>
        <v>506.21573073000002</v>
      </c>
      <c r="AG2941" s="2">
        <f t="shared" si="1543"/>
        <v>523.40735154000004</v>
      </c>
      <c r="AH2941" s="3" t="str">
        <f t="shared" si="1544"/>
        <v>-</v>
      </c>
      <c r="AI2941" s="4" t="str">
        <f t="shared" si="1559"/>
        <v>A+J=</v>
      </c>
      <c r="AJ2941" s="11">
        <f t="shared" si="1550"/>
        <v>43741</v>
      </c>
      <c r="AK2941" s="11"/>
      <c r="AL2941" s="4"/>
      <c r="AM2941" s="1"/>
      <c r="AN2941" s="11"/>
      <c r="AO2941" s="1"/>
      <c r="AP2941" s="1"/>
      <c r="AQ2941" s="1"/>
      <c r="AR2941" s="1"/>
      <c r="AS2941" s="6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</row>
    <row r="2942" spans="1:55" x14ac:dyDescent="0.2">
      <c r="A2942" s="144">
        <f t="shared" si="1545"/>
        <v>43731</v>
      </c>
      <c r="B2942" s="2">
        <f t="shared" si="1532"/>
        <v>135268.19045342333</v>
      </c>
      <c r="C2942" s="2">
        <f t="shared" si="1546"/>
        <v>86006.211326229997</v>
      </c>
      <c r="D2942" s="2">
        <v>0</v>
      </c>
      <c r="E2942" s="68">
        <f t="shared" si="1533"/>
        <v>86006.211326229997</v>
      </c>
      <c r="F2942" s="72">
        <f t="shared" si="1554"/>
        <v>5224.18</v>
      </c>
      <c r="G2942" s="3">
        <f>IF(N2942=1,VLOOKUP(A2941,[1]Plan1!$BG$69:$BI$188,3),G2941)</f>
        <v>5229.93</v>
      </c>
      <c r="H2942" s="11">
        <f t="shared" si="1555"/>
        <v>43649</v>
      </c>
      <c r="I2942" s="11">
        <f t="shared" si="1556"/>
        <v>43680</v>
      </c>
      <c r="J2942" s="26">
        <f t="shared" si="1534"/>
        <v>1.1006512026767723E-3</v>
      </c>
      <c r="K2942" s="11">
        <f t="shared" si="1547"/>
        <v>43739</v>
      </c>
      <c r="L2942" s="11">
        <f t="shared" si="1535"/>
        <v>43739</v>
      </c>
      <c r="M2942" s="1">
        <f t="shared" si="1548"/>
        <v>21</v>
      </c>
      <c r="N2942" s="1">
        <f t="shared" si="1551"/>
        <v>15</v>
      </c>
      <c r="O2942" s="2">
        <f t="shared" si="1536"/>
        <v>1.0007860500000001</v>
      </c>
      <c r="P2942" s="10">
        <f t="shared" si="1561"/>
        <v>1.00190055</v>
      </c>
      <c r="Q2942" s="10">
        <f t="shared" si="1557"/>
        <v>1.565456127656774</v>
      </c>
      <c r="R2942" s="2">
        <f t="shared" si="1560"/>
        <v>1.5666866500000001</v>
      </c>
      <c r="S2942" s="2">
        <f t="shared" si="1552"/>
        <v>1.5152279099999999</v>
      </c>
      <c r="T2942" s="2">
        <f t="shared" si="1537"/>
        <v>130319.01183485999</v>
      </c>
      <c r="U2942" s="2">
        <f t="shared" si="1538"/>
        <v>0</v>
      </c>
      <c r="V2942" s="2">
        <f t="shared" si="1539"/>
        <v>48738.571775653341</v>
      </c>
      <c r="W2942" s="2">
        <f t="shared" si="1540"/>
        <v>134744.78310188334</v>
      </c>
      <c r="X2942" s="27">
        <f t="shared" si="1541"/>
        <v>0</v>
      </c>
      <c r="Y2942" s="2">
        <f t="shared" si="1553"/>
        <v>0</v>
      </c>
      <c r="Z2942" s="67">
        <f t="shared" si="1542"/>
        <v>0</v>
      </c>
      <c r="AA2942" s="2">
        <f t="shared" si="1530"/>
        <v>0</v>
      </c>
      <c r="AB2942" s="26">
        <f t="shared" si="1549"/>
        <v>6.7299999999999999E-2</v>
      </c>
      <c r="AC2942" s="27">
        <f t="shared" si="1562"/>
        <v>15</v>
      </c>
      <c r="AD2942" s="27">
        <v>252</v>
      </c>
      <c r="AE2942" s="10">
        <f t="shared" si="1558"/>
        <v>1.003884435</v>
      </c>
      <c r="AF2942" s="2">
        <f t="shared" si="1531"/>
        <v>506.21573073000002</v>
      </c>
      <c r="AG2942" s="2">
        <f t="shared" si="1543"/>
        <v>523.40735154000004</v>
      </c>
      <c r="AH2942" s="3" t="str">
        <f t="shared" si="1544"/>
        <v>-</v>
      </c>
      <c r="AI2942" s="4" t="str">
        <f t="shared" si="1559"/>
        <v>A+J=</v>
      </c>
      <c r="AJ2942" s="11">
        <f t="shared" si="1550"/>
        <v>43741</v>
      </c>
      <c r="AK2942" s="11"/>
      <c r="AL2942" s="4"/>
      <c r="AM2942" s="1"/>
      <c r="AN2942" s="11"/>
      <c r="AO2942" s="1"/>
      <c r="AP2942" s="1"/>
      <c r="AQ2942" s="1"/>
      <c r="AR2942" s="1"/>
      <c r="AS2942" s="6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</row>
    <row r="2943" spans="1:55" x14ac:dyDescent="0.2">
      <c r="A2943" s="144">
        <f t="shared" si="1545"/>
        <v>43732</v>
      </c>
      <c r="B2943" s="2">
        <f t="shared" si="1532"/>
        <v>135310.24523336897</v>
      </c>
      <c r="C2943" s="2">
        <f t="shared" si="1546"/>
        <v>86006.211326229997</v>
      </c>
      <c r="D2943" s="2">
        <v>0</v>
      </c>
      <c r="E2943" s="68">
        <f t="shared" si="1533"/>
        <v>86006.211326229997</v>
      </c>
      <c r="F2943" s="72">
        <f t="shared" si="1554"/>
        <v>5224.18</v>
      </c>
      <c r="G2943" s="3">
        <f>IF(N2943=1,VLOOKUP(A2942,[1]Plan1!$BG$69:$BI$188,3),G2942)</f>
        <v>5229.93</v>
      </c>
      <c r="H2943" s="11">
        <f t="shared" si="1555"/>
        <v>43649</v>
      </c>
      <c r="I2943" s="11">
        <f t="shared" si="1556"/>
        <v>43680</v>
      </c>
      <c r="J2943" s="26">
        <f t="shared" si="1534"/>
        <v>1.1006512026767723E-3</v>
      </c>
      <c r="K2943" s="11">
        <f t="shared" si="1547"/>
        <v>43739</v>
      </c>
      <c r="L2943" s="11">
        <f t="shared" si="1535"/>
        <v>43739</v>
      </c>
      <c r="M2943" s="1">
        <f t="shared" si="1548"/>
        <v>21</v>
      </c>
      <c r="N2943" s="1">
        <f t="shared" si="1551"/>
        <v>16</v>
      </c>
      <c r="O2943" s="2">
        <f t="shared" si="1536"/>
        <v>1.0008384800000001</v>
      </c>
      <c r="P2943" s="10">
        <f t="shared" si="1561"/>
        <v>1.00190055</v>
      </c>
      <c r="Q2943" s="10">
        <f t="shared" si="1557"/>
        <v>1.565456127656774</v>
      </c>
      <c r="R2943" s="2">
        <f t="shared" si="1560"/>
        <v>1.5667687299999999</v>
      </c>
      <c r="S2943" s="2">
        <f t="shared" si="1552"/>
        <v>1.5152279099999999</v>
      </c>
      <c r="T2943" s="2">
        <f t="shared" si="1537"/>
        <v>130319.01183485999</v>
      </c>
      <c r="U2943" s="2">
        <f t="shared" si="1538"/>
        <v>0</v>
      </c>
      <c r="V2943" s="2">
        <f t="shared" si="1539"/>
        <v>48745.63116547899</v>
      </c>
      <c r="W2943" s="2">
        <f t="shared" si="1540"/>
        <v>134751.84249170899</v>
      </c>
      <c r="X2943" s="27">
        <f t="shared" si="1541"/>
        <v>0</v>
      </c>
      <c r="Y2943" s="2">
        <f t="shared" si="1553"/>
        <v>0</v>
      </c>
      <c r="Z2943" s="67">
        <f t="shared" si="1542"/>
        <v>0</v>
      </c>
      <c r="AA2943" s="2">
        <f t="shared" si="1530"/>
        <v>0</v>
      </c>
      <c r="AB2943" s="26">
        <f t="shared" si="1549"/>
        <v>6.7299999999999999E-2</v>
      </c>
      <c r="AC2943" s="27">
        <f t="shared" si="1562"/>
        <v>16</v>
      </c>
      <c r="AD2943" s="27">
        <v>252</v>
      </c>
      <c r="AE2943" s="10">
        <f t="shared" si="1558"/>
        <v>1.004143934</v>
      </c>
      <c r="AF2943" s="2">
        <f t="shared" si="1531"/>
        <v>540.03338398000005</v>
      </c>
      <c r="AG2943" s="2">
        <f t="shared" si="1543"/>
        <v>558.40274165999995</v>
      </c>
      <c r="AH2943" s="3" t="str">
        <f t="shared" si="1544"/>
        <v>-</v>
      </c>
      <c r="AI2943" s="4" t="str">
        <f t="shared" si="1559"/>
        <v>A+J=</v>
      </c>
      <c r="AJ2943" s="11">
        <f t="shared" si="1550"/>
        <v>43741</v>
      </c>
      <c r="AK2943" s="11"/>
      <c r="AL2943" s="4"/>
      <c r="AM2943" s="1"/>
      <c r="AN2943" s="11"/>
      <c r="AO2943" s="1"/>
      <c r="AP2943" s="1"/>
      <c r="AQ2943" s="1"/>
      <c r="AR2943" s="1"/>
      <c r="AS2943" s="6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</row>
    <row r="2944" spans="1:55" x14ac:dyDescent="0.2">
      <c r="A2944" s="144">
        <f t="shared" si="1545"/>
        <v>43733</v>
      </c>
      <c r="B2944" s="2">
        <f t="shared" si="1532"/>
        <v>135352.31084351041</v>
      </c>
      <c r="C2944" s="2">
        <f t="shared" si="1546"/>
        <v>86006.211326229997</v>
      </c>
      <c r="D2944" s="2">
        <v>0</v>
      </c>
      <c r="E2944" s="68">
        <f t="shared" si="1533"/>
        <v>86006.211326229997</v>
      </c>
      <c r="F2944" s="72">
        <f t="shared" si="1554"/>
        <v>5224.18</v>
      </c>
      <c r="G2944" s="3">
        <f>IF(N2944=1,VLOOKUP(A2943,[1]Plan1!$BG$69:$BI$188,3),G2943)</f>
        <v>5229.93</v>
      </c>
      <c r="H2944" s="11">
        <f t="shared" si="1555"/>
        <v>43649</v>
      </c>
      <c r="I2944" s="11">
        <f t="shared" si="1556"/>
        <v>43680</v>
      </c>
      <c r="J2944" s="26">
        <f t="shared" si="1534"/>
        <v>1.1006512026767723E-3</v>
      </c>
      <c r="K2944" s="11">
        <f t="shared" si="1547"/>
        <v>43739</v>
      </c>
      <c r="L2944" s="11">
        <f t="shared" si="1535"/>
        <v>43739</v>
      </c>
      <c r="M2944" s="1">
        <f t="shared" si="1548"/>
        <v>21</v>
      </c>
      <c r="N2944" s="1">
        <f t="shared" si="1551"/>
        <v>17</v>
      </c>
      <c r="O2944" s="2">
        <f t="shared" si="1536"/>
        <v>1.0008908999999999</v>
      </c>
      <c r="P2944" s="10">
        <f t="shared" si="1561"/>
        <v>1.00190055</v>
      </c>
      <c r="Q2944" s="10">
        <f t="shared" si="1557"/>
        <v>1.565456127656774</v>
      </c>
      <c r="R2944" s="2">
        <f t="shared" si="1560"/>
        <v>1.5668507899999999</v>
      </c>
      <c r="S2944" s="2">
        <f t="shared" si="1552"/>
        <v>1.5152279099999999</v>
      </c>
      <c r="T2944" s="2">
        <f t="shared" si="1537"/>
        <v>130319.01183485999</v>
      </c>
      <c r="U2944" s="2">
        <f t="shared" si="1538"/>
        <v>0</v>
      </c>
      <c r="V2944" s="2">
        <f t="shared" si="1539"/>
        <v>48752.688835180415</v>
      </c>
      <c r="W2944" s="2">
        <f t="shared" si="1540"/>
        <v>134758.90016141042</v>
      </c>
      <c r="X2944" s="27">
        <f t="shared" si="1541"/>
        <v>0</v>
      </c>
      <c r="Y2944" s="2">
        <f t="shared" si="1553"/>
        <v>0</v>
      </c>
      <c r="Z2944" s="67">
        <f t="shared" si="1542"/>
        <v>0</v>
      </c>
      <c r="AA2944" s="2">
        <f t="shared" si="1530"/>
        <v>0</v>
      </c>
      <c r="AB2944" s="26">
        <f t="shared" si="1549"/>
        <v>6.7299999999999999E-2</v>
      </c>
      <c r="AC2944" s="27">
        <f t="shared" si="1562"/>
        <v>17</v>
      </c>
      <c r="AD2944" s="27">
        <v>252</v>
      </c>
      <c r="AE2944" s="10">
        <f t="shared" si="1558"/>
        <v>1.0044034989999999</v>
      </c>
      <c r="AF2944" s="2">
        <f t="shared" si="1531"/>
        <v>573.85963829000002</v>
      </c>
      <c r="AG2944" s="2">
        <f t="shared" si="1543"/>
        <v>593.41068210000003</v>
      </c>
      <c r="AH2944" s="3" t="str">
        <f t="shared" si="1544"/>
        <v>-</v>
      </c>
      <c r="AI2944" s="4" t="str">
        <f t="shared" si="1559"/>
        <v>A+J=</v>
      </c>
      <c r="AJ2944" s="11">
        <f t="shared" si="1550"/>
        <v>43741</v>
      </c>
      <c r="AK2944" s="11"/>
      <c r="AL2944" s="4"/>
      <c r="AM2944" s="1"/>
      <c r="AN2944" s="11"/>
      <c r="AO2944" s="1"/>
      <c r="AP2944" s="1"/>
      <c r="AQ2944" s="1"/>
      <c r="AR2944" s="1"/>
      <c r="AS2944" s="6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</row>
    <row r="2945" spans="1:154" x14ac:dyDescent="0.2">
      <c r="A2945" s="144">
        <f t="shared" si="1545"/>
        <v>43734</v>
      </c>
      <c r="B2945" s="2">
        <f t="shared" si="1532"/>
        <v>135394.39173902819</v>
      </c>
      <c r="C2945" s="2">
        <f t="shared" si="1546"/>
        <v>86006.211326229997</v>
      </c>
      <c r="D2945" s="2">
        <v>0</v>
      </c>
      <c r="E2945" s="68">
        <f t="shared" si="1533"/>
        <v>86006.211326229997</v>
      </c>
      <c r="F2945" s="72">
        <f t="shared" si="1554"/>
        <v>5224.18</v>
      </c>
      <c r="G2945" s="3">
        <f>IF(N2945=1,VLOOKUP(A2944,[1]Plan1!$BG$69:$BI$188,3),G2944)</f>
        <v>5229.93</v>
      </c>
      <c r="H2945" s="11">
        <f t="shared" si="1555"/>
        <v>43649</v>
      </c>
      <c r="I2945" s="11">
        <f t="shared" si="1556"/>
        <v>43680</v>
      </c>
      <c r="J2945" s="26">
        <f t="shared" si="1534"/>
        <v>1.1006512026767723E-3</v>
      </c>
      <c r="K2945" s="11">
        <f t="shared" si="1547"/>
        <v>43739</v>
      </c>
      <c r="L2945" s="11">
        <f t="shared" si="1535"/>
        <v>43739</v>
      </c>
      <c r="M2945" s="1">
        <f t="shared" si="1548"/>
        <v>21</v>
      </c>
      <c r="N2945" s="1">
        <f t="shared" si="1551"/>
        <v>18</v>
      </c>
      <c r="O2945" s="2">
        <f t="shared" si="1536"/>
        <v>1.0009433400000001</v>
      </c>
      <c r="P2945" s="10">
        <f t="shared" si="1561"/>
        <v>1.00190055</v>
      </c>
      <c r="Q2945" s="10">
        <f t="shared" si="1557"/>
        <v>1.565456127656774</v>
      </c>
      <c r="R2945" s="2">
        <f t="shared" si="1560"/>
        <v>1.56693288</v>
      </c>
      <c r="S2945" s="2">
        <f t="shared" si="1552"/>
        <v>1.5152279099999999</v>
      </c>
      <c r="T2945" s="2">
        <f t="shared" si="1537"/>
        <v>130319.01183485999</v>
      </c>
      <c r="U2945" s="2">
        <f t="shared" si="1538"/>
        <v>0</v>
      </c>
      <c r="V2945" s="2">
        <f t="shared" si="1539"/>
        <v>48759.749085068186</v>
      </c>
      <c r="W2945" s="2">
        <f t="shared" si="1540"/>
        <v>134765.96041129818</v>
      </c>
      <c r="X2945" s="27">
        <f t="shared" si="1541"/>
        <v>0</v>
      </c>
      <c r="Y2945" s="2">
        <f t="shared" si="1553"/>
        <v>0</v>
      </c>
      <c r="Z2945" s="67">
        <f t="shared" si="1542"/>
        <v>0</v>
      </c>
      <c r="AA2945" s="2">
        <f t="shared" si="1530"/>
        <v>0</v>
      </c>
      <c r="AB2945" s="26">
        <f t="shared" si="1549"/>
        <v>6.7299999999999999E-2</v>
      </c>
      <c r="AC2945" s="27">
        <f t="shared" si="1562"/>
        <v>18</v>
      </c>
      <c r="AD2945" s="27">
        <v>252</v>
      </c>
      <c r="AE2945" s="10">
        <f t="shared" si="1558"/>
        <v>1.004663131</v>
      </c>
      <c r="AF2945" s="2">
        <f t="shared" si="1531"/>
        <v>607.69462396999995</v>
      </c>
      <c r="AG2945" s="2">
        <f t="shared" si="1543"/>
        <v>628.43132773000002</v>
      </c>
      <c r="AH2945" s="3" t="str">
        <f t="shared" si="1544"/>
        <v>-</v>
      </c>
      <c r="AI2945" s="4" t="str">
        <f t="shared" si="1559"/>
        <v>A+J=</v>
      </c>
      <c r="AJ2945" s="11">
        <f t="shared" si="1550"/>
        <v>43741</v>
      </c>
      <c r="AK2945" s="11"/>
      <c r="AL2945" s="4"/>
      <c r="AM2945" s="1"/>
      <c r="AN2945" s="11"/>
      <c r="AO2945" s="1"/>
      <c r="AP2945" s="1"/>
      <c r="AQ2945" s="1"/>
      <c r="AR2945" s="1"/>
      <c r="AS2945" s="6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</row>
    <row r="2946" spans="1:154" x14ac:dyDescent="0.2">
      <c r="A2946" s="144">
        <f t="shared" si="1545"/>
        <v>43735</v>
      </c>
      <c r="B2946" s="2">
        <f t="shared" si="1532"/>
        <v>135436.48460096386</v>
      </c>
      <c r="C2946" s="2">
        <f t="shared" si="1546"/>
        <v>86006.211326229997</v>
      </c>
      <c r="D2946" s="2">
        <v>0</v>
      </c>
      <c r="E2946" s="68">
        <f t="shared" si="1533"/>
        <v>86006.211326229997</v>
      </c>
      <c r="F2946" s="72">
        <f t="shared" si="1554"/>
        <v>5224.18</v>
      </c>
      <c r="G2946" s="3">
        <f>IF(N2946=1,VLOOKUP(A2945,[1]Plan1!$BG$69:$BI$188,3),G2945)</f>
        <v>5229.93</v>
      </c>
      <c r="H2946" s="11">
        <f t="shared" si="1555"/>
        <v>43649</v>
      </c>
      <c r="I2946" s="11">
        <f t="shared" si="1556"/>
        <v>43680</v>
      </c>
      <c r="J2946" s="26">
        <f t="shared" si="1534"/>
        <v>1.1006512026767723E-3</v>
      </c>
      <c r="K2946" s="11">
        <f t="shared" si="1547"/>
        <v>43739</v>
      </c>
      <c r="L2946" s="11">
        <f t="shared" si="1535"/>
        <v>43739</v>
      </c>
      <c r="M2946" s="1">
        <f t="shared" si="1548"/>
        <v>21</v>
      </c>
      <c r="N2946" s="1">
        <f t="shared" si="1551"/>
        <v>19</v>
      </c>
      <c r="O2946" s="2">
        <f t="shared" si="1536"/>
        <v>1.0009957700000001</v>
      </c>
      <c r="P2946" s="10">
        <f t="shared" si="1561"/>
        <v>1.00190055</v>
      </c>
      <c r="Q2946" s="10">
        <f t="shared" si="1557"/>
        <v>1.565456127656774</v>
      </c>
      <c r="R2946" s="2">
        <f t="shared" si="1560"/>
        <v>1.5670149600000001</v>
      </c>
      <c r="S2946" s="2">
        <f t="shared" si="1552"/>
        <v>1.5152279099999999</v>
      </c>
      <c r="T2946" s="2">
        <f t="shared" si="1537"/>
        <v>130319.01183485999</v>
      </c>
      <c r="U2946" s="2">
        <f t="shared" si="1538"/>
        <v>0</v>
      </c>
      <c r="V2946" s="2">
        <f t="shared" si="1539"/>
        <v>48766.808474893856</v>
      </c>
      <c r="W2946" s="2">
        <f t="shared" si="1540"/>
        <v>134773.01980112385</v>
      </c>
      <c r="X2946" s="27">
        <f t="shared" si="1541"/>
        <v>0</v>
      </c>
      <c r="Y2946" s="2">
        <f t="shared" si="1553"/>
        <v>0</v>
      </c>
      <c r="Z2946" s="67">
        <f t="shared" si="1542"/>
        <v>0</v>
      </c>
      <c r="AA2946" s="2">
        <f t="shared" si="1530"/>
        <v>0</v>
      </c>
      <c r="AB2946" s="26">
        <f t="shared" si="1549"/>
        <v>6.7299999999999999E-2</v>
      </c>
      <c r="AC2946" s="27">
        <f t="shared" si="1562"/>
        <v>19</v>
      </c>
      <c r="AD2946" s="27">
        <v>252</v>
      </c>
      <c r="AE2946" s="10">
        <f t="shared" si="1558"/>
        <v>1.004922831</v>
      </c>
      <c r="AF2946" s="2">
        <f t="shared" si="1531"/>
        <v>641.53847135000001</v>
      </c>
      <c r="AG2946" s="2">
        <f t="shared" si="1543"/>
        <v>663.46479983999996</v>
      </c>
      <c r="AH2946" s="3" t="str">
        <f t="shared" si="1544"/>
        <v>-</v>
      </c>
      <c r="AI2946" s="4" t="str">
        <f t="shared" si="1559"/>
        <v>A+J=</v>
      </c>
      <c r="AJ2946" s="11">
        <f t="shared" si="1550"/>
        <v>43741</v>
      </c>
      <c r="AK2946" s="11"/>
      <c r="AL2946" s="4"/>
      <c r="AM2946" s="1"/>
      <c r="AN2946" s="11"/>
      <c r="AO2946" s="1"/>
      <c r="AP2946" s="1"/>
      <c r="AQ2946" s="1"/>
      <c r="AR2946" s="1"/>
      <c r="AS2946" s="6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</row>
    <row r="2947" spans="1:154" x14ac:dyDescent="0.2">
      <c r="A2947" s="144">
        <f t="shared" si="1545"/>
        <v>43736</v>
      </c>
      <c r="B2947" s="2">
        <f t="shared" si="1532"/>
        <v>135478.59088954164</v>
      </c>
      <c r="C2947" s="2">
        <f t="shared" si="1546"/>
        <v>86006.211326229997</v>
      </c>
      <c r="D2947" s="2">
        <v>0</v>
      </c>
      <c r="E2947" s="68">
        <f t="shared" si="1533"/>
        <v>86006.211326229997</v>
      </c>
      <c r="F2947" s="72">
        <f t="shared" si="1554"/>
        <v>5224.18</v>
      </c>
      <c r="G2947" s="3">
        <f>IF(N2947=1,VLOOKUP(A2946,[1]Plan1!$BG$69:$BI$188,3),G2946)</f>
        <v>5229.93</v>
      </c>
      <c r="H2947" s="11">
        <f t="shared" si="1555"/>
        <v>43649</v>
      </c>
      <c r="I2947" s="11">
        <f t="shared" si="1556"/>
        <v>43680</v>
      </c>
      <c r="J2947" s="26">
        <f t="shared" si="1534"/>
        <v>1.1006512026767723E-3</v>
      </c>
      <c r="K2947" s="11">
        <f t="shared" si="1547"/>
        <v>43739</v>
      </c>
      <c r="L2947" s="11">
        <f t="shared" si="1535"/>
        <v>43739</v>
      </c>
      <c r="M2947" s="1">
        <f t="shared" si="1548"/>
        <v>21</v>
      </c>
      <c r="N2947" s="1">
        <f t="shared" si="1551"/>
        <v>20</v>
      </c>
      <c r="O2947" s="2">
        <f t="shared" si="1536"/>
        <v>1.00104821</v>
      </c>
      <c r="P2947" s="10">
        <f t="shared" si="1561"/>
        <v>1.00190055</v>
      </c>
      <c r="Q2947" s="10">
        <f t="shared" si="1557"/>
        <v>1.565456127656774</v>
      </c>
      <c r="R2947" s="2">
        <f t="shared" si="1560"/>
        <v>1.5670970500000001</v>
      </c>
      <c r="S2947" s="2">
        <f t="shared" si="1552"/>
        <v>1.5152279099999999</v>
      </c>
      <c r="T2947" s="2">
        <f t="shared" si="1537"/>
        <v>130319.01183485999</v>
      </c>
      <c r="U2947" s="2">
        <f t="shared" si="1538"/>
        <v>0</v>
      </c>
      <c r="V2947" s="2">
        <f t="shared" si="1539"/>
        <v>48773.868724781627</v>
      </c>
      <c r="W2947" s="2">
        <f t="shared" si="1540"/>
        <v>134780.08005101164</v>
      </c>
      <c r="X2947" s="27">
        <f t="shared" si="1541"/>
        <v>0</v>
      </c>
      <c r="Y2947" s="2">
        <f t="shared" si="1553"/>
        <v>0</v>
      </c>
      <c r="Z2947" s="67">
        <f t="shared" si="1542"/>
        <v>0</v>
      </c>
      <c r="AA2947" s="2">
        <f t="shared" si="1530"/>
        <v>0</v>
      </c>
      <c r="AB2947" s="26">
        <f t="shared" si="1549"/>
        <v>6.7299999999999999E-2</v>
      </c>
      <c r="AC2947" s="27">
        <f t="shared" si="1562"/>
        <v>20</v>
      </c>
      <c r="AD2947" s="27">
        <v>252</v>
      </c>
      <c r="AE2947" s="10">
        <f t="shared" si="1558"/>
        <v>1.0051825969999999</v>
      </c>
      <c r="AF2947" s="2">
        <f t="shared" si="1531"/>
        <v>675.39091976999998</v>
      </c>
      <c r="AG2947" s="2">
        <f t="shared" si="1543"/>
        <v>698.51083853</v>
      </c>
      <c r="AH2947" s="3" t="str">
        <f t="shared" si="1544"/>
        <v>-</v>
      </c>
      <c r="AI2947" s="4" t="str">
        <f t="shared" si="1559"/>
        <v>A+J=</v>
      </c>
      <c r="AJ2947" s="11">
        <f t="shared" si="1550"/>
        <v>43741</v>
      </c>
      <c r="AK2947" s="11"/>
      <c r="AL2947" s="4"/>
      <c r="AM2947" s="1"/>
      <c r="AN2947" s="11"/>
      <c r="AO2947" s="1"/>
      <c r="AP2947" s="1"/>
      <c r="AQ2947" s="1"/>
      <c r="AR2947" s="1"/>
      <c r="AS2947" s="6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</row>
    <row r="2948" spans="1:154" x14ac:dyDescent="0.2">
      <c r="A2948" s="144">
        <f t="shared" si="1545"/>
        <v>43737</v>
      </c>
      <c r="B2948" s="2">
        <f t="shared" si="1532"/>
        <v>135478.59088954164</v>
      </c>
      <c r="C2948" s="2">
        <f t="shared" si="1546"/>
        <v>86006.211326229997</v>
      </c>
      <c r="D2948" s="2">
        <v>0</v>
      </c>
      <c r="E2948" s="68">
        <f t="shared" si="1533"/>
        <v>86006.211326229997</v>
      </c>
      <c r="F2948" s="72">
        <f t="shared" si="1554"/>
        <v>5224.18</v>
      </c>
      <c r="G2948" s="3">
        <f>IF(N2948=1,VLOOKUP(A2947,[1]Plan1!$BG$69:$BI$188,3),G2947)</f>
        <v>5229.93</v>
      </c>
      <c r="H2948" s="11">
        <f t="shared" si="1555"/>
        <v>43649</v>
      </c>
      <c r="I2948" s="11">
        <f t="shared" si="1556"/>
        <v>43680</v>
      </c>
      <c r="J2948" s="26">
        <f t="shared" si="1534"/>
        <v>1.1006512026767723E-3</v>
      </c>
      <c r="K2948" s="11">
        <f t="shared" si="1547"/>
        <v>43739</v>
      </c>
      <c r="L2948" s="11">
        <f t="shared" si="1535"/>
        <v>43739</v>
      </c>
      <c r="M2948" s="1">
        <f t="shared" si="1548"/>
        <v>21</v>
      </c>
      <c r="N2948" s="1">
        <f t="shared" si="1551"/>
        <v>20</v>
      </c>
      <c r="O2948" s="2">
        <f t="shared" si="1536"/>
        <v>1.00104821</v>
      </c>
      <c r="P2948" s="10">
        <f t="shared" si="1561"/>
        <v>1.00190055</v>
      </c>
      <c r="Q2948" s="10">
        <f t="shared" si="1557"/>
        <v>1.565456127656774</v>
      </c>
      <c r="R2948" s="2">
        <f t="shared" si="1560"/>
        <v>1.5670970500000001</v>
      </c>
      <c r="S2948" s="2">
        <f t="shared" si="1552"/>
        <v>1.5152279099999999</v>
      </c>
      <c r="T2948" s="2">
        <f t="shared" si="1537"/>
        <v>130319.01183485999</v>
      </c>
      <c r="U2948" s="2">
        <f t="shared" si="1538"/>
        <v>0</v>
      </c>
      <c r="V2948" s="2">
        <f t="shared" si="1539"/>
        <v>48773.868724781627</v>
      </c>
      <c r="W2948" s="2">
        <f t="shared" si="1540"/>
        <v>134780.08005101164</v>
      </c>
      <c r="X2948" s="27">
        <f t="shared" si="1541"/>
        <v>0</v>
      </c>
      <c r="Y2948" s="2">
        <f t="shared" si="1553"/>
        <v>0</v>
      </c>
      <c r="Z2948" s="67">
        <f t="shared" si="1542"/>
        <v>0</v>
      </c>
      <c r="AA2948" s="2">
        <f t="shared" ref="AA2948:AA3011" si="1563">IF(Z2948&gt;0,TRUNC(Z2948*T2948,8),0)</f>
        <v>0</v>
      </c>
      <c r="AB2948" s="26">
        <f t="shared" si="1549"/>
        <v>6.7299999999999999E-2</v>
      </c>
      <c r="AC2948" s="27">
        <f t="shared" si="1562"/>
        <v>20</v>
      </c>
      <c r="AD2948" s="27">
        <v>252</v>
      </c>
      <c r="AE2948" s="10">
        <f t="shared" si="1558"/>
        <v>1.0051825969999999</v>
      </c>
      <c r="AF2948" s="2">
        <f t="shared" ref="AF2948:AF3011" si="1564">TRUNC((T2948*(AE2948-1)),8)</f>
        <v>675.39091976999998</v>
      </c>
      <c r="AG2948" s="2">
        <f t="shared" si="1543"/>
        <v>698.51083853</v>
      </c>
      <c r="AH2948" s="3" t="str">
        <f t="shared" si="1544"/>
        <v>-</v>
      </c>
      <c r="AI2948" s="4" t="str">
        <f t="shared" si="1559"/>
        <v>A+J=</v>
      </c>
      <c r="AJ2948" s="11">
        <f t="shared" si="1550"/>
        <v>43741</v>
      </c>
      <c r="AK2948" s="11"/>
      <c r="AL2948" s="4"/>
      <c r="AM2948" s="1"/>
      <c r="AN2948" s="11"/>
      <c r="AO2948" s="1"/>
      <c r="AP2948" s="1"/>
      <c r="AQ2948" s="1"/>
      <c r="AR2948" s="1"/>
      <c r="AS2948" s="6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</row>
    <row r="2949" spans="1:154" x14ac:dyDescent="0.2">
      <c r="A2949" s="144">
        <f t="shared" si="1545"/>
        <v>43738</v>
      </c>
      <c r="B2949" s="2">
        <f t="shared" si="1532"/>
        <v>135478.59088954164</v>
      </c>
      <c r="C2949" s="2">
        <f t="shared" si="1546"/>
        <v>86006.211326229997</v>
      </c>
      <c r="D2949" s="2">
        <v>0</v>
      </c>
      <c r="E2949" s="68">
        <f t="shared" si="1533"/>
        <v>86006.211326229997</v>
      </c>
      <c r="F2949" s="72">
        <f t="shared" si="1554"/>
        <v>5224.18</v>
      </c>
      <c r="G2949" s="3">
        <f>IF(N2949=1,VLOOKUP(A2948,[1]Plan1!$BG$69:$BI$188,3),G2948)</f>
        <v>5229.93</v>
      </c>
      <c r="H2949" s="11">
        <f t="shared" si="1555"/>
        <v>43649</v>
      </c>
      <c r="I2949" s="11">
        <f t="shared" si="1556"/>
        <v>43680</v>
      </c>
      <c r="J2949" s="26">
        <f t="shared" si="1534"/>
        <v>1.1006512026767723E-3</v>
      </c>
      <c r="K2949" s="11">
        <f t="shared" si="1547"/>
        <v>43739</v>
      </c>
      <c r="L2949" s="11">
        <f t="shared" si="1535"/>
        <v>43739</v>
      </c>
      <c r="M2949" s="1">
        <f t="shared" si="1548"/>
        <v>21</v>
      </c>
      <c r="N2949" s="1">
        <f t="shared" si="1551"/>
        <v>20</v>
      </c>
      <c r="O2949" s="2">
        <f t="shared" si="1536"/>
        <v>1.00104821</v>
      </c>
      <c r="P2949" s="10">
        <f t="shared" si="1561"/>
        <v>1.00190055</v>
      </c>
      <c r="Q2949" s="10">
        <f t="shared" si="1557"/>
        <v>1.565456127656774</v>
      </c>
      <c r="R2949" s="2">
        <f t="shared" si="1560"/>
        <v>1.5670970500000001</v>
      </c>
      <c r="S2949" s="2">
        <f t="shared" si="1552"/>
        <v>1.5152279099999999</v>
      </c>
      <c r="T2949" s="2">
        <f t="shared" si="1537"/>
        <v>130319.01183485999</v>
      </c>
      <c r="U2949" s="2">
        <f t="shared" si="1538"/>
        <v>0</v>
      </c>
      <c r="V2949" s="2">
        <f t="shared" si="1539"/>
        <v>48773.868724781627</v>
      </c>
      <c r="W2949" s="2">
        <f t="shared" si="1540"/>
        <v>134780.08005101164</v>
      </c>
      <c r="X2949" s="27">
        <f t="shared" si="1541"/>
        <v>0</v>
      </c>
      <c r="Y2949" s="2">
        <f t="shared" si="1553"/>
        <v>0</v>
      </c>
      <c r="Z2949" s="67">
        <f t="shared" si="1542"/>
        <v>0</v>
      </c>
      <c r="AA2949" s="2">
        <f t="shared" si="1563"/>
        <v>0</v>
      </c>
      <c r="AB2949" s="26">
        <f t="shared" si="1549"/>
        <v>6.7299999999999999E-2</v>
      </c>
      <c r="AC2949" s="27">
        <f t="shared" si="1562"/>
        <v>20</v>
      </c>
      <c r="AD2949" s="27">
        <v>252</v>
      </c>
      <c r="AE2949" s="10">
        <f t="shared" si="1558"/>
        <v>1.0051825969999999</v>
      </c>
      <c r="AF2949" s="2">
        <f t="shared" si="1564"/>
        <v>675.39091976999998</v>
      </c>
      <c r="AG2949" s="2">
        <f t="shared" si="1543"/>
        <v>698.51083853</v>
      </c>
      <c r="AH2949" s="3" t="str">
        <f t="shared" si="1544"/>
        <v>-</v>
      </c>
      <c r="AI2949" s="4" t="str">
        <f t="shared" si="1559"/>
        <v>A+J=</v>
      </c>
      <c r="AJ2949" s="11">
        <f t="shared" si="1550"/>
        <v>43741</v>
      </c>
      <c r="AK2949" s="11"/>
      <c r="AL2949" s="4"/>
      <c r="AM2949" s="1"/>
      <c r="AN2949" s="11"/>
      <c r="AO2949" s="1"/>
      <c r="AP2949" s="1"/>
      <c r="AQ2949" s="1"/>
      <c r="AR2949" s="1"/>
      <c r="AS2949" s="6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</row>
    <row r="2950" spans="1:154" x14ac:dyDescent="0.2">
      <c r="A2950" s="143">
        <f t="shared" si="1545"/>
        <v>43739</v>
      </c>
      <c r="B2950" s="73">
        <f t="shared" si="1532"/>
        <v>135520.71001166941</v>
      </c>
      <c r="C2950" s="73">
        <f t="shared" si="1546"/>
        <v>86006.211326229997</v>
      </c>
      <c r="D2950" s="73">
        <v>0</v>
      </c>
      <c r="E2950" s="74">
        <f t="shared" si="1533"/>
        <v>86006.211326229997</v>
      </c>
      <c r="F2950" s="75">
        <f t="shared" si="1554"/>
        <v>5224.18</v>
      </c>
      <c r="G2950" s="76">
        <f>IF(N2950=1,VLOOKUP(A2949,[1]Plan1!$BG$69:$BI$188,3),G2949)</f>
        <v>5229.93</v>
      </c>
      <c r="H2950" s="16">
        <f t="shared" si="1555"/>
        <v>43649</v>
      </c>
      <c r="I2950" s="16">
        <f t="shared" si="1556"/>
        <v>43680</v>
      </c>
      <c r="J2950" s="77">
        <f t="shared" si="1534"/>
        <v>1.1006512026767723E-3</v>
      </c>
      <c r="K2950" s="16">
        <f t="shared" si="1547"/>
        <v>43770</v>
      </c>
      <c r="L2950" s="16">
        <f t="shared" si="1535"/>
        <v>43739</v>
      </c>
      <c r="M2950" s="38">
        <f t="shared" si="1548"/>
        <v>21</v>
      </c>
      <c r="N2950" s="38">
        <f t="shared" si="1551"/>
        <v>21</v>
      </c>
      <c r="O2950" s="73">
        <f t="shared" si="1536"/>
        <v>1.0011006499999999</v>
      </c>
      <c r="P2950" s="78">
        <f t="shared" si="1561"/>
        <v>1.00190055</v>
      </c>
      <c r="Q2950" s="78">
        <f t="shared" si="1557"/>
        <v>1.565456127656774</v>
      </c>
      <c r="R2950" s="73">
        <f t="shared" si="1560"/>
        <v>1.5671791399999999</v>
      </c>
      <c r="S2950" s="73">
        <f t="shared" si="1552"/>
        <v>1.5671791399999999</v>
      </c>
      <c r="T2950" s="73">
        <f t="shared" si="1537"/>
        <v>134787.14030088999</v>
      </c>
      <c r="U2950" s="73">
        <f t="shared" si="1538"/>
        <v>0</v>
      </c>
      <c r="V2950" s="73">
        <f t="shared" si="1539"/>
        <v>48780.928974669383</v>
      </c>
      <c r="W2950" s="73">
        <f t="shared" si="1540"/>
        <v>134787.14030089939</v>
      </c>
      <c r="X2950" s="79">
        <f t="shared" si="1541"/>
        <v>96</v>
      </c>
      <c r="Y2950" s="73">
        <f t="shared" si="1553"/>
        <v>3363.5885195000001</v>
      </c>
      <c r="Z2950" s="80">
        <f t="shared" si="1542"/>
        <v>3.9108669800000002E-2</v>
      </c>
      <c r="AA2950" s="73">
        <f t="shared" si="1563"/>
        <v>5271.3457633099997</v>
      </c>
      <c r="AB2950" s="77">
        <f t="shared" si="1549"/>
        <v>6.7299999999999999E-2</v>
      </c>
      <c r="AC2950" s="79">
        <f t="shared" si="1562"/>
        <v>21</v>
      </c>
      <c r="AD2950" s="79">
        <v>252</v>
      </c>
      <c r="AE2950" s="78">
        <f t="shared" si="1558"/>
        <v>1.0054424310000001</v>
      </c>
      <c r="AF2950" s="73">
        <f t="shared" si="1564"/>
        <v>733.56971077000003</v>
      </c>
      <c r="AG2950" s="73">
        <f t="shared" si="1543"/>
        <v>733.56971077000003</v>
      </c>
      <c r="AH2950" s="76">
        <f t="shared" si="1544"/>
        <v>6004.9154740799995</v>
      </c>
      <c r="AI2950" s="81" t="str">
        <f t="shared" si="1559"/>
        <v>A+J=</v>
      </c>
      <c r="AJ2950" s="16">
        <f t="shared" si="1550"/>
        <v>43741</v>
      </c>
      <c r="AK2950" s="16"/>
      <c r="AL2950" s="81"/>
      <c r="AM2950" s="38"/>
      <c r="AN2950" s="16"/>
      <c r="AO2950" s="38"/>
      <c r="AP2950" s="38"/>
      <c r="AQ2950" s="38"/>
      <c r="AR2950" s="38"/>
      <c r="AS2950" s="66"/>
      <c r="AT2950" s="38"/>
      <c r="AU2950" s="38"/>
      <c r="AV2950" s="38"/>
      <c r="AW2950" s="38"/>
      <c r="AX2950" s="38"/>
      <c r="AY2950" s="38"/>
      <c r="AZ2950" s="38"/>
      <c r="BA2950" s="38"/>
      <c r="BB2950" s="38"/>
      <c r="BC2950" s="38"/>
      <c r="BD2950" s="38"/>
      <c r="BE2950" s="38"/>
      <c r="BF2950" s="38"/>
      <c r="BG2950" s="38"/>
      <c r="BH2950" s="38"/>
      <c r="BI2950" s="38"/>
      <c r="BJ2950" s="38"/>
      <c r="BK2950" s="38"/>
      <c r="BL2950" s="38"/>
      <c r="BM2950" s="38"/>
      <c r="BN2950" s="38"/>
      <c r="BO2950" s="38"/>
      <c r="BP2950" s="38"/>
      <c r="BQ2950" s="38"/>
      <c r="BR2950" s="38"/>
      <c r="BS2950" s="38"/>
      <c r="BT2950" s="38"/>
      <c r="BU2950" s="38"/>
      <c r="BV2950" s="38"/>
      <c r="BW2950" s="38"/>
      <c r="BX2950" s="38"/>
      <c r="BY2950" s="38"/>
      <c r="BZ2950" s="38"/>
      <c r="CA2950" s="38"/>
      <c r="CB2950" s="38"/>
      <c r="CC2950" s="38"/>
      <c r="CD2950" s="38"/>
      <c r="CE2950" s="38"/>
      <c r="CF2950" s="38"/>
      <c r="CG2950" s="38"/>
      <c r="CH2950" s="38"/>
      <c r="CI2950" s="38"/>
      <c r="CJ2950" s="38"/>
      <c r="CK2950" s="38"/>
      <c r="CL2950" s="38"/>
      <c r="CM2950" s="38"/>
      <c r="CN2950" s="38"/>
      <c r="CO2950" s="38"/>
      <c r="CP2950" s="38"/>
      <c r="CQ2950" s="38"/>
      <c r="CR2950" s="38"/>
      <c r="CS2950" s="38"/>
      <c r="CT2950" s="38"/>
      <c r="CU2950" s="38"/>
      <c r="CV2950" s="38"/>
      <c r="CW2950" s="38"/>
      <c r="CX2950" s="38"/>
      <c r="CY2950" s="38"/>
      <c r="CZ2950" s="38"/>
      <c r="DA2950" s="38"/>
      <c r="DB2950" s="38"/>
      <c r="DC2950" s="38"/>
      <c r="DD2950" s="38"/>
      <c r="DE2950" s="38"/>
      <c r="DF2950" s="38"/>
      <c r="DG2950" s="38"/>
      <c r="DH2950" s="38"/>
      <c r="DI2950" s="38"/>
      <c r="DJ2950" s="38"/>
      <c r="DK2950" s="38"/>
      <c r="DL2950" s="38"/>
      <c r="DM2950" s="38"/>
      <c r="DN2950" s="38"/>
      <c r="DO2950" s="38"/>
      <c r="DP2950" s="38"/>
      <c r="DQ2950" s="38"/>
      <c r="DR2950" s="38"/>
      <c r="DS2950" s="38"/>
      <c r="DT2950" s="38"/>
      <c r="DU2950" s="38"/>
      <c r="DV2950" s="38"/>
      <c r="DW2950" s="38"/>
      <c r="DX2950" s="38"/>
      <c r="DY2950" s="38"/>
      <c r="DZ2950" s="38"/>
      <c r="EA2950" s="38"/>
      <c r="EB2950" s="38"/>
      <c r="EC2950" s="38"/>
      <c r="ED2950" s="38"/>
      <c r="EE2950" s="38"/>
      <c r="EF2950" s="38"/>
      <c r="EG2950" s="38"/>
      <c r="EH2950" s="38"/>
      <c r="EI2950" s="38"/>
      <c r="EJ2950" s="38"/>
      <c r="EK2950" s="38"/>
      <c r="EL2950" s="38"/>
      <c r="EM2950" s="38"/>
      <c r="EN2950" s="38"/>
      <c r="EO2950" s="38"/>
      <c r="EP2950" s="38"/>
      <c r="EQ2950" s="38"/>
      <c r="ER2950" s="38"/>
      <c r="ES2950" s="38"/>
      <c r="ET2950" s="38"/>
      <c r="EU2950" s="38"/>
      <c r="EV2950" s="38"/>
      <c r="EW2950" s="38"/>
      <c r="EX2950" s="38"/>
    </row>
    <row r="2951" spans="1:154" x14ac:dyDescent="0.2">
      <c r="A2951" s="144">
        <f t="shared" si="1545"/>
        <v>43740</v>
      </c>
      <c r="B2951" s="2">
        <f t="shared" si="1532"/>
        <v>129548.06347253255</v>
      </c>
      <c r="C2951" s="2">
        <f t="shared" si="1546"/>
        <v>82642.622806729996</v>
      </c>
      <c r="D2951" s="68">
        <f>SUM(Y2951:Y$3286)</f>
        <v>38229.696120059998</v>
      </c>
      <c r="E2951" s="68">
        <f t="shared" si="1533"/>
        <v>44412.926686669998</v>
      </c>
      <c r="F2951" s="72">
        <f t="shared" si="1554"/>
        <v>5229.93</v>
      </c>
      <c r="G2951" s="3">
        <f>IF(N2951=1,VLOOKUP(A2950,[1]Plan1!$BG$69:$BI$188,3),G2950)</f>
        <v>5227.84</v>
      </c>
      <c r="H2951" s="11">
        <f t="shared" si="1555"/>
        <v>43679</v>
      </c>
      <c r="I2951" s="11">
        <f t="shared" si="1556"/>
        <v>43710</v>
      </c>
      <c r="J2951" s="26">
        <f t="shared" si="1534"/>
        <v>-3.996229395040185E-4</v>
      </c>
      <c r="K2951" s="11">
        <f t="shared" si="1547"/>
        <v>43770</v>
      </c>
      <c r="L2951" s="11">
        <f t="shared" si="1535"/>
        <v>43770</v>
      </c>
      <c r="M2951" s="1">
        <f t="shared" si="1548"/>
        <v>23</v>
      </c>
      <c r="N2951" s="1">
        <f t="shared" si="1551"/>
        <v>1</v>
      </c>
      <c r="O2951" s="2">
        <f t="shared" si="1536"/>
        <v>0.99998262000000004</v>
      </c>
      <c r="P2951" s="10">
        <f t="shared" si="1561"/>
        <v>1.0011006499999999</v>
      </c>
      <c r="Q2951" s="10">
        <f t="shared" si="1557"/>
        <v>1.5671791469436793</v>
      </c>
      <c r="R2951" s="2">
        <f t="shared" si="1560"/>
        <v>1.5671519</v>
      </c>
      <c r="S2951" s="2">
        <f t="shared" si="1552"/>
        <v>1.5671791399999999</v>
      </c>
      <c r="T2951" s="2">
        <f t="shared" si="1537"/>
        <v>129515.79453759</v>
      </c>
      <c r="U2951" s="2">
        <f t="shared" si="1538"/>
        <v>21683.086167836962</v>
      </c>
      <c r="V2951" s="2">
        <f t="shared" si="1539"/>
        <v>25188.875754905595</v>
      </c>
      <c r="W2951" s="2">
        <f t="shared" si="1540"/>
        <v>129514.58472947255</v>
      </c>
      <c r="X2951" s="27">
        <f t="shared" si="1541"/>
        <v>0</v>
      </c>
      <c r="Y2951" s="2">
        <f t="shared" si="1553"/>
        <v>0</v>
      </c>
      <c r="Z2951" s="67">
        <f t="shared" si="1542"/>
        <v>0</v>
      </c>
      <c r="AA2951" s="2">
        <f t="shared" si="1563"/>
        <v>0</v>
      </c>
      <c r="AB2951" s="26">
        <f t="shared" si="1549"/>
        <v>6.7299999999999999E-2</v>
      </c>
      <c r="AC2951" s="27">
        <f t="shared" si="1562"/>
        <v>1</v>
      </c>
      <c r="AD2951" s="27">
        <v>252</v>
      </c>
      <c r="AE2951" s="10">
        <f t="shared" si="1558"/>
        <v>1.0002584940000001</v>
      </c>
      <c r="AF2951" s="2">
        <f t="shared" si="1564"/>
        <v>33.479055789999997</v>
      </c>
      <c r="AG2951" s="2">
        <f t="shared" si="1543"/>
        <v>33.478743059999999</v>
      </c>
      <c r="AH2951" s="3" t="str">
        <f t="shared" si="1544"/>
        <v>-</v>
      </c>
      <c r="AI2951" s="4" t="str">
        <f t="shared" si="1559"/>
        <v>A+J=</v>
      </c>
      <c r="AJ2951" s="11">
        <f t="shared" si="1550"/>
        <v>43774</v>
      </c>
      <c r="AK2951" s="11"/>
      <c r="AL2951" s="4"/>
      <c r="AM2951" s="1"/>
      <c r="AN2951" s="11"/>
      <c r="AO2951" s="1"/>
      <c r="AP2951" s="1"/>
      <c r="AQ2951" s="1"/>
      <c r="AR2951" s="1"/>
      <c r="AS2951" s="6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</row>
    <row r="2952" spans="1:154" x14ac:dyDescent="0.2">
      <c r="A2952" s="144">
        <f t="shared" si="1545"/>
        <v>43741</v>
      </c>
      <c r="B2952" s="2">
        <f t="shared" si="1532"/>
        <v>129580.34090376887</v>
      </c>
      <c r="C2952" s="2">
        <f t="shared" si="1546"/>
        <v>82642.622806729996</v>
      </c>
      <c r="D2952" s="68">
        <f>SUM(Y2952:Y$3286)</f>
        <v>38229.696120059998</v>
      </c>
      <c r="E2952" s="68">
        <f t="shared" si="1533"/>
        <v>44412.926686669998</v>
      </c>
      <c r="F2952" s="72">
        <f t="shared" si="1554"/>
        <v>5229.93</v>
      </c>
      <c r="G2952" s="3">
        <f>IF(N2952=1,VLOOKUP(A2951,[1]Plan1!$BG$69:$BI$188,3),G2951)</f>
        <v>5227.84</v>
      </c>
      <c r="H2952" s="11">
        <f t="shared" si="1555"/>
        <v>43679</v>
      </c>
      <c r="I2952" s="11">
        <f t="shared" si="1556"/>
        <v>43710</v>
      </c>
      <c r="J2952" s="26">
        <f t="shared" si="1534"/>
        <v>-3.996229395040185E-4</v>
      </c>
      <c r="K2952" s="11">
        <f t="shared" si="1547"/>
        <v>43770</v>
      </c>
      <c r="L2952" s="11">
        <f t="shared" si="1535"/>
        <v>43770</v>
      </c>
      <c r="M2952" s="1">
        <f t="shared" si="1548"/>
        <v>23</v>
      </c>
      <c r="N2952" s="1">
        <f t="shared" si="1551"/>
        <v>2</v>
      </c>
      <c r="O2952" s="2">
        <f t="shared" si="1536"/>
        <v>0.99996523999999998</v>
      </c>
      <c r="P2952" s="10">
        <f t="shared" si="1561"/>
        <v>1.0011006499999999</v>
      </c>
      <c r="Q2952" s="10">
        <f t="shared" si="1557"/>
        <v>1.5671791469436793</v>
      </c>
      <c r="R2952" s="2">
        <f t="shared" si="1560"/>
        <v>1.5671246700000001</v>
      </c>
      <c r="S2952" s="2">
        <f t="shared" si="1552"/>
        <v>1.5671791399999999</v>
      </c>
      <c r="T2952" s="2">
        <f t="shared" si="1537"/>
        <v>129515.79453759</v>
      </c>
      <c r="U2952" s="2">
        <f t="shared" si="1538"/>
        <v>21683.086167836962</v>
      </c>
      <c r="V2952" s="2">
        <f t="shared" si="1539"/>
        <v>25187.66639091192</v>
      </c>
      <c r="W2952" s="2">
        <f t="shared" si="1540"/>
        <v>129513.37536547887</v>
      </c>
      <c r="X2952" s="27">
        <f t="shared" si="1541"/>
        <v>0</v>
      </c>
      <c r="Y2952" s="2">
        <f t="shared" si="1553"/>
        <v>0</v>
      </c>
      <c r="Z2952" s="67">
        <f t="shared" si="1542"/>
        <v>0</v>
      </c>
      <c r="AA2952" s="2">
        <f t="shared" si="1563"/>
        <v>0</v>
      </c>
      <c r="AB2952" s="26">
        <f t="shared" si="1549"/>
        <v>6.7299999999999999E-2</v>
      </c>
      <c r="AC2952" s="27">
        <f t="shared" si="1562"/>
        <v>2</v>
      </c>
      <c r="AD2952" s="27">
        <v>252</v>
      </c>
      <c r="AE2952" s="10">
        <f t="shared" si="1558"/>
        <v>1.000517055</v>
      </c>
      <c r="AF2952" s="2">
        <f t="shared" si="1564"/>
        <v>66.966789140000003</v>
      </c>
      <c r="AG2952" s="2">
        <f t="shared" si="1543"/>
        <v>66.965538289999998</v>
      </c>
      <c r="AH2952" s="3" t="str">
        <f t="shared" si="1544"/>
        <v>-</v>
      </c>
      <c r="AI2952" s="4" t="str">
        <f t="shared" si="1559"/>
        <v>A+J=</v>
      </c>
      <c r="AJ2952" s="11">
        <f t="shared" si="1550"/>
        <v>43774</v>
      </c>
      <c r="AK2952" s="11"/>
      <c r="AL2952" s="4"/>
      <c r="AM2952" s="1"/>
      <c r="AN2952" s="11"/>
      <c r="AO2952" s="1"/>
      <c r="AP2952" s="1"/>
      <c r="AQ2952" s="1"/>
      <c r="AR2952" s="1"/>
      <c r="AS2952" s="6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</row>
    <row r="2953" spans="1:154" x14ac:dyDescent="0.2">
      <c r="A2953" s="144">
        <f t="shared" si="1545"/>
        <v>43742</v>
      </c>
      <c r="B2953" s="2">
        <f t="shared" si="1532"/>
        <v>129612.62594246592</v>
      </c>
      <c r="C2953" s="2">
        <f t="shared" si="1546"/>
        <v>82642.622806729996</v>
      </c>
      <c r="D2953" s="68">
        <f>SUM(Y2953:Y$3286)</f>
        <v>38229.696120059998</v>
      </c>
      <c r="E2953" s="68">
        <f t="shared" si="1533"/>
        <v>44412.926686669998</v>
      </c>
      <c r="F2953" s="72">
        <f t="shared" si="1554"/>
        <v>5229.93</v>
      </c>
      <c r="G2953" s="3">
        <f>IF(N2953=1,VLOOKUP(A2952,[1]Plan1!$BG$69:$BI$188,3),G2952)</f>
        <v>5227.84</v>
      </c>
      <c r="H2953" s="11">
        <f t="shared" si="1555"/>
        <v>43679</v>
      </c>
      <c r="I2953" s="11">
        <f t="shared" si="1556"/>
        <v>43710</v>
      </c>
      <c r="J2953" s="26">
        <f t="shared" si="1534"/>
        <v>-3.996229395040185E-4</v>
      </c>
      <c r="K2953" s="11">
        <f t="shared" si="1547"/>
        <v>43770</v>
      </c>
      <c r="L2953" s="11">
        <f t="shared" si="1535"/>
        <v>43770</v>
      </c>
      <c r="M2953" s="1">
        <f t="shared" si="1548"/>
        <v>23</v>
      </c>
      <c r="N2953" s="1">
        <f t="shared" si="1551"/>
        <v>3</v>
      </c>
      <c r="O2953" s="2">
        <f t="shared" si="1536"/>
        <v>0.99994786000000002</v>
      </c>
      <c r="P2953" s="10">
        <f t="shared" si="1561"/>
        <v>1.0011006499999999</v>
      </c>
      <c r="Q2953" s="10">
        <f t="shared" si="1557"/>
        <v>1.5671791469436793</v>
      </c>
      <c r="R2953" s="2">
        <f t="shared" si="1560"/>
        <v>1.56709743</v>
      </c>
      <c r="S2953" s="2">
        <f t="shared" si="1552"/>
        <v>1.5671791399999999</v>
      </c>
      <c r="T2953" s="2">
        <f t="shared" si="1537"/>
        <v>129515.79453759</v>
      </c>
      <c r="U2953" s="2">
        <f t="shared" si="1538"/>
        <v>21683.086167836962</v>
      </c>
      <c r="V2953" s="2">
        <f t="shared" si="1539"/>
        <v>25186.456582788971</v>
      </c>
      <c r="W2953" s="2">
        <f t="shared" si="1540"/>
        <v>129512.16555735593</v>
      </c>
      <c r="X2953" s="27">
        <f t="shared" si="1541"/>
        <v>0</v>
      </c>
      <c r="Y2953" s="2">
        <f t="shared" si="1553"/>
        <v>0</v>
      </c>
      <c r="Z2953" s="67">
        <f t="shared" si="1542"/>
        <v>0</v>
      </c>
      <c r="AA2953" s="2">
        <f t="shared" si="1563"/>
        <v>0</v>
      </c>
      <c r="AB2953" s="26">
        <f t="shared" si="1549"/>
        <v>6.7299999999999999E-2</v>
      </c>
      <c r="AC2953" s="27">
        <f t="shared" si="1562"/>
        <v>3</v>
      </c>
      <c r="AD2953" s="27">
        <v>252</v>
      </c>
      <c r="AE2953" s="10">
        <f t="shared" si="1558"/>
        <v>1.0007756830000001</v>
      </c>
      <c r="AF2953" s="2">
        <f t="shared" si="1564"/>
        <v>100.46320005</v>
      </c>
      <c r="AG2953" s="2">
        <f t="shared" si="1543"/>
        <v>100.46038511</v>
      </c>
      <c r="AH2953" s="3" t="str">
        <f t="shared" si="1544"/>
        <v>-</v>
      </c>
      <c r="AI2953" s="4" t="str">
        <f t="shared" si="1559"/>
        <v>A+J=</v>
      </c>
      <c r="AJ2953" s="11">
        <f t="shared" si="1550"/>
        <v>43774</v>
      </c>
      <c r="AK2953" s="11"/>
      <c r="AL2953" s="4"/>
      <c r="AM2953" s="1"/>
      <c r="AN2953" s="11"/>
      <c r="AO2953" s="1"/>
      <c r="AP2953" s="1"/>
      <c r="AQ2953" s="1"/>
      <c r="AR2953" s="1"/>
      <c r="AS2953" s="6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</row>
    <row r="2954" spans="1:154" x14ac:dyDescent="0.2">
      <c r="A2954" s="144">
        <f t="shared" si="1545"/>
        <v>43743</v>
      </c>
      <c r="B2954" s="2">
        <f t="shared" ref="B2954:B3017" si="1565">(W2954+AG2954)</f>
        <v>129644.91890310298</v>
      </c>
      <c r="C2954" s="2">
        <f t="shared" si="1546"/>
        <v>82642.622806729996</v>
      </c>
      <c r="D2954" s="68">
        <f>SUM(Y2954:Y$3286)</f>
        <v>38229.696120059998</v>
      </c>
      <c r="E2954" s="68">
        <f t="shared" ref="E2954:E3017" si="1566">(C2954-D2954)</f>
        <v>44412.926686669998</v>
      </c>
      <c r="F2954" s="72">
        <f t="shared" si="1554"/>
        <v>5229.93</v>
      </c>
      <c r="G2954" s="3">
        <f>IF(N2954=1,VLOOKUP(A2953,[1]Plan1!$BG$69:$BI$188,3),G2953)</f>
        <v>5227.84</v>
      </c>
      <c r="H2954" s="11">
        <f t="shared" si="1555"/>
        <v>43679</v>
      </c>
      <c r="I2954" s="11">
        <f t="shared" si="1556"/>
        <v>43710</v>
      </c>
      <c r="J2954" s="26">
        <f t="shared" ref="J2954:J3017" si="1567">(G2954/F2954)-1</f>
        <v>-3.996229395040185E-4</v>
      </c>
      <c r="K2954" s="11">
        <f t="shared" si="1547"/>
        <v>43770</v>
      </c>
      <c r="L2954" s="11">
        <f t="shared" ref="L2954:L3017" si="1568">IF(A2954&gt;L2953,K2954,L2953)</f>
        <v>43770</v>
      </c>
      <c r="M2954" s="1">
        <f t="shared" si="1548"/>
        <v>23</v>
      </c>
      <c r="N2954" s="1">
        <f t="shared" si="1551"/>
        <v>4</v>
      </c>
      <c r="O2954" s="2">
        <f t="shared" ref="O2954:O3017" si="1569">TRUNC((G2954/F2954)^TRUNC((N2954/M2954),9),8)</f>
        <v>0.99993047999999995</v>
      </c>
      <c r="P2954" s="10">
        <f t="shared" si="1561"/>
        <v>1.0011006499999999</v>
      </c>
      <c r="Q2954" s="10">
        <f t="shared" si="1557"/>
        <v>1.5671791469436793</v>
      </c>
      <c r="R2954" s="2">
        <f t="shared" si="1560"/>
        <v>1.5670701899999999</v>
      </c>
      <c r="S2954" s="2">
        <f t="shared" si="1552"/>
        <v>1.5671791399999999</v>
      </c>
      <c r="T2954" s="2">
        <f t="shared" ref="T2954:T3017" si="1570">TRUNC(C2954*S2954,8)</f>
        <v>129515.79453759</v>
      </c>
      <c r="U2954" s="2">
        <f t="shared" ref="U2954:U3017" si="1571">(D2954*(S2954-1))</f>
        <v>21683.086167836962</v>
      </c>
      <c r="V2954" s="2">
        <f t="shared" ref="V2954:V3017" si="1572">(E2954*(R2954-1))</f>
        <v>25185.246774666022</v>
      </c>
      <c r="W2954" s="2">
        <f t="shared" ref="W2954:W3017" si="1573">(C2954+U2954+V2954)</f>
        <v>129510.95574923298</v>
      </c>
      <c r="X2954" s="27">
        <f t="shared" ref="X2954:X3017" si="1574">IF(VLOOKUP(A2954,AN$10:AU$131,8)=VLOOKUP(A2953,AN$10:AU$131,8),0,VLOOKUP(A2954,AN$10:AU$131,8))</f>
        <v>0</v>
      </c>
      <c r="Y2954" s="2">
        <f t="shared" si="1553"/>
        <v>0</v>
      </c>
      <c r="Z2954" s="67">
        <f t="shared" ref="Z2954:Z3017" si="1575">IF(X2954&gt;0,VLOOKUP($A2954,$AN$10:$AS$131,6),0)</f>
        <v>0</v>
      </c>
      <c r="AA2954" s="2">
        <f t="shared" si="1563"/>
        <v>0</v>
      </c>
      <c r="AB2954" s="26">
        <f t="shared" si="1549"/>
        <v>6.7299999999999999E-2</v>
      </c>
      <c r="AC2954" s="27">
        <f t="shared" si="1562"/>
        <v>4</v>
      </c>
      <c r="AD2954" s="27">
        <v>252</v>
      </c>
      <c r="AE2954" s="10">
        <f t="shared" si="1558"/>
        <v>1.0010343770000001</v>
      </c>
      <c r="AF2954" s="2">
        <f t="shared" si="1564"/>
        <v>133.96815900000001</v>
      </c>
      <c r="AG2954" s="2">
        <f t="shared" ref="AG2954:AG3017" si="1576">TRUNC((W2954*(AE2954-1)),8)</f>
        <v>133.96315387000001</v>
      </c>
      <c r="AH2954" s="3" t="str">
        <f t="shared" ref="AH2954:AH3017" si="1577">IF(AA2954&gt;0,AA2954+AF2954,"-")</f>
        <v>-</v>
      </c>
      <c r="AI2954" s="4" t="str">
        <f t="shared" si="1559"/>
        <v>A+J=</v>
      </c>
      <c r="AJ2954" s="11">
        <f t="shared" si="1550"/>
        <v>43774</v>
      </c>
      <c r="AK2954" s="11"/>
      <c r="AL2954" s="4"/>
      <c r="AM2954" s="1"/>
      <c r="AN2954" s="11"/>
      <c r="AO2954" s="1"/>
      <c r="AP2954" s="1"/>
      <c r="AQ2954" s="1"/>
      <c r="AR2954" s="1"/>
      <c r="AS2954" s="6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</row>
    <row r="2955" spans="1:154" x14ac:dyDescent="0.2">
      <c r="A2955" s="144">
        <f t="shared" ref="A2955:A3018" si="1578">(A2954+1)</f>
        <v>43744</v>
      </c>
      <c r="B2955" s="2">
        <f t="shared" si="1565"/>
        <v>129644.91890310298</v>
      </c>
      <c r="C2955" s="2">
        <f t="shared" ref="C2955:C3018" si="1579">TRUNC(IF(X2954&gt;0,VLOOKUP(A2954,$AN$12:$AO$131,2),C2954),8)</f>
        <v>82642.622806729996</v>
      </c>
      <c r="D2955" s="68">
        <f>SUM(Y2955:Y$3286)</f>
        <v>38229.696120059998</v>
      </c>
      <c r="E2955" s="68">
        <f t="shared" si="1566"/>
        <v>44412.926686669998</v>
      </c>
      <c r="F2955" s="72">
        <f t="shared" si="1554"/>
        <v>5229.93</v>
      </c>
      <c r="G2955" s="3">
        <f>IF(N2955=1,VLOOKUP(A2954,[1]Plan1!$BG$69:$BI$188,3),G2954)</f>
        <v>5227.84</v>
      </c>
      <c r="H2955" s="11">
        <f t="shared" si="1555"/>
        <v>43679</v>
      </c>
      <c r="I2955" s="11">
        <f t="shared" si="1556"/>
        <v>43710</v>
      </c>
      <c r="J2955" s="26">
        <f t="shared" si="1567"/>
        <v>-3.996229395040185E-4</v>
      </c>
      <c r="K2955" s="11">
        <f t="shared" ref="K2955:K3018" si="1580">IF(DAY(A2955)=1,VLOOKUP(A2955,AR$137:AW$275,4),K2954)</f>
        <v>43770</v>
      </c>
      <c r="L2955" s="11">
        <f t="shared" si="1568"/>
        <v>43770</v>
      </c>
      <c r="M2955" s="1">
        <f t="shared" ref="M2955:M3018" si="1581">IF(L2955=L2954,M2954,NETWORKDAYS(L2954,L2955,$AN$137:$AN$327)-1)</f>
        <v>23</v>
      </c>
      <c r="N2955" s="1">
        <f t="shared" si="1551"/>
        <v>4</v>
      </c>
      <c r="O2955" s="2">
        <f t="shared" si="1569"/>
        <v>0.99993047999999995</v>
      </c>
      <c r="P2955" s="10">
        <f t="shared" si="1561"/>
        <v>1.0011006499999999</v>
      </c>
      <c r="Q2955" s="10">
        <f t="shared" si="1557"/>
        <v>1.5671791469436793</v>
      </c>
      <c r="R2955" s="2">
        <f t="shared" si="1560"/>
        <v>1.5670701899999999</v>
      </c>
      <c r="S2955" s="2">
        <f t="shared" si="1552"/>
        <v>1.5671791399999999</v>
      </c>
      <c r="T2955" s="2">
        <f t="shared" si="1570"/>
        <v>129515.79453759</v>
      </c>
      <c r="U2955" s="2">
        <f t="shared" si="1571"/>
        <v>21683.086167836962</v>
      </c>
      <c r="V2955" s="2">
        <f t="shared" si="1572"/>
        <v>25185.246774666022</v>
      </c>
      <c r="W2955" s="2">
        <f t="shared" si="1573"/>
        <v>129510.95574923298</v>
      </c>
      <c r="X2955" s="27">
        <f t="shared" si="1574"/>
        <v>0</v>
      </c>
      <c r="Y2955" s="2">
        <f t="shared" si="1553"/>
        <v>0</v>
      </c>
      <c r="Z2955" s="67">
        <f t="shared" si="1575"/>
        <v>0</v>
      </c>
      <c r="AA2955" s="2">
        <f t="shared" si="1563"/>
        <v>0</v>
      </c>
      <c r="AB2955" s="26">
        <f t="shared" ref="AB2955:AB3018" si="1582">(AB2954)</f>
        <v>6.7299999999999999E-2</v>
      </c>
      <c r="AC2955" s="27">
        <f t="shared" si="1562"/>
        <v>4</v>
      </c>
      <c r="AD2955" s="27">
        <v>252</v>
      </c>
      <c r="AE2955" s="10">
        <f t="shared" si="1558"/>
        <v>1.0010343770000001</v>
      </c>
      <c r="AF2955" s="2">
        <f t="shared" si="1564"/>
        <v>133.96815900000001</v>
      </c>
      <c r="AG2955" s="2">
        <f t="shared" si="1576"/>
        <v>133.96315387000001</v>
      </c>
      <c r="AH2955" s="3" t="str">
        <f t="shared" si="1577"/>
        <v>-</v>
      </c>
      <c r="AI2955" s="4" t="str">
        <f t="shared" si="1559"/>
        <v>A+J=</v>
      </c>
      <c r="AJ2955" s="11">
        <f t="shared" ref="AJ2955:AJ3018" si="1583">IF(X2954&gt;0,VLOOKUP(A2954,$AN$10:$AW$130,10),AJ2954)</f>
        <v>43774</v>
      </c>
      <c r="AK2955" s="11"/>
      <c r="AL2955" s="4"/>
      <c r="AM2955" s="1"/>
      <c r="AN2955" s="11"/>
      <c r="AO2955" s="1"/>
      <c r="AP2955" s="1"/>
      <c r="AQ2955" s="1"/>
      <c r="AR2955" s="1"/>
      <c r="AS2955" s="6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</row>
    <row r="2956" spans="1:154" x14ac:dyDescent="0.2">
      <c r="A2956" s="144">
        <f t="shared" si="1578"/>
        <v>43745</v>
      </c>
      <c r="B2956" s="2">
        <f t="shared" si="1565"/>
        <v>129644.91890310298</v>
      </c>
      <c r="C2956" s="2">
        <f t="shared" si="1579"/>
        <v>82642.622806729996</v>
      </c>
      <c r="D2956" s="68">
        <f>SUM(Y2956:Y$3286)</f>
        <v>38229.696120059998</v>
      </c>
      <c r="E2956" s="68">
        <f t="shared" si="1566"/>
        <v>44412.926686669998</v>
      </c>
      <c r="F2956" s="72">
        <f t="shared" si="1554"/>
        <v>5229.93</v>
      </c>
      <c r="G2956" s="3">
        <f>IF(N2956=1,VLOOKUP(A2955,[1]Plan1!$BG$69:$BI$188,3),G2955)</f>
        <v>5227.84</v>
      </c>
      <c r="H2956" s="11">
        <f t="shared" si="1555"/>
        <v>43679</v>
      </c>
      <c r="I2956" s="11">
        <f t="shared" si="1556"/>
        <v>43710</v>
      </c>
      <c r="J2956" s="26">
        <f t="shared" si="1567"/>
        <v>-3.996229395040185E-4</v>
      </c>
      <c r="K2956" s="11">
        <f t="shared" si="1580"/>
        <v>43770</v>
      </c>
      <c r="L2956" s="11">
        <f t="shared" si="1568"/>
        <v>43770</v>
      </c>
      <c r="M2956" s="1">
        <f t="shared" si="1581"/>
        <v>23</v>
      </c>
      <c r="N2956" s="1">
        <f t="shared" si="1551"/>
        <v>4</v>
      </c>
      <c r="O2956" s="2">
        <f t="shared" si="1569"/>
        <v>0.99993047999999995</v>
      </c>
      <c r="P2956" s="10">
        <f t="shared" si="1561"/>
        <v>1.0011006499999999</v>
      </c>
      <c r="Q2956" s="10">
        <f t="shared" si="1557"/>
        <v>1.5671791469436793</v>
      </c>
      <c r="R2956" s="2">
        <f t="shared" si="1560"/>
        <v>1.5670701899999999</v>
      </c>
      <c r="S2956" s="2">
        <f t="shared" si="1552"/>
        <v>1.5671791399999999</v>
      </c>
      <c r="T2956" s="2">
        <f t="shared" si="1570"/>
        <v>129515.79453759</v>
      </c>
      <c r="U2956" s="2">
        <f t="shared" si="1571"/>
        <v>21683.086167836962</v>
      </c>
      <c r="V2956" s="2">
        <f t="shared" si="1572"/>
        <v>25185.246774666022</v>
      </c>
      <c r="W2956" s="2">
        <f t="shared" si="1573"/>
        <v>129510.95574923298</v>
      </c>
      <c r="X2956" s="27">
        <f t="shared" si="1574"/>
        <v>0</v>
      </c>
      <c r="Y2956" s="2">
        <f t="shared" si="1553"/>
        <v>0</v>
      </c>
      <c r="Z2956" s="67">
        <f t="shared" si="1575"/>
        <v>0</v>
      </c>
      <c r="AA2956" s="2">
        <f t="shared" si="1563"/>
        <v>0</v>
      </c>
      <c r="AB2956" s="26">
        <f t="shared" si="1582"/>
        <v>6.7299999999999999E-2</v>
      </c>
      <c r="AC2956" s="27">
        <f t="shared" si="1562"/>
        <v>4</v>
      </c>
      <c r="AD2956" s="27">
        <v>252</v>
      </c>
      <c r="AE2956" s="10">
        <f t="shared" si="1558"/>
        <v>1.0010343770000001</v>
      </c>
      <c r="AF2956" s="2">
        <f t="shared" si="1564"/>
        <v>133.96815900000001</v>
      </c>
      <c r="AG2956" s="2">
        <f t="shared" si="1576"/>
        <v>133.96315387000001</v>
      </c>
      <c r="AH2956" s="3" t="str">
        <f t="shared" si="1577"/>
        <v>-</v>
      </c>
      <c r="AI2956" s="4" t="str">
        <f t="shared" si="1559"/>
        <v>A+J=</v>
      </c>
      <c r="AJ2956" s="11">
        <f t="shared" si="1583"/>
        <v>43774</v>
      </c>
      <c r="AK2956" s="11"/>
      <c r="AL2956" s="4"/>
      <c r="AM2956" s="1"/>
      <c r="AN2956" s="11"/>
      <c r="AO2956" s="1"/>
      <c r="AP2956" s="1"/>
      <c r="AQ2956" s="1"/>
      <c r="AR2956" s="1"/>
      <c r="AS2956" s="6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</row>
    <row r="2957" spans="1:154" x14ac:dyDescent="0.2">
      <c r="A2957" s="144">
        <f t="shared" si="1578"/>
        <v>43746</v>
      </c>
      <c r="B2957" s="2">
        <f t="shared" si="1565"/>
        <v>129677.22093386856</v>
      </c>
      <c r="C2957" s="2">
        <f t="shared" si="1579"/>
        <v>82642.622806729996</v>
      </c>
      <c r="D2957" s="68">
        <f>SUM(Y2957:Y$3286)</f>
        <v>38229.696120059998</v>
      </c>
      <c r="E2957" s="68">
        <f t="shared" si="1566"/>
        <v>44412.926686669998</v>
      </c>
      <c r="F2957" s="72">
        <f t="shared" si="1554"/>
        <v>5229.93</v>
      </c>
      <c r="G2957" s="3">
        <f>IF(N2957=1,VLOOKUP(A2956,[1]Plan1!$BG$69:$BI$188,3),G2956)</f>
        <v>5227.84</v>
      </c>
      <c r="H2957" s="11">
        <f t="shared" si="1555"/>
        <v>43679</v>
      </c>
      <c r="I2957" s="11">
        <f t="shared" si="1556"/>
        <v>43710</v>
      </c>
      <c r="J2957" s="26">
        <f t="shared" si="1567"/>
        <v>-3.996229395040185E-4</v>
      </c>
      <c r="K2957" s="11">
        <f t="shared" si="1580"/>
        <v>43770</v>
      </c>
      <c r="L2957" s="11">
        <f t="shared" si="1568"/>
        <v>43770</v>
      </c>
      <c r="M2957" s="1">
        <f t="shared" si="1581"/>
        <v>23</v>
      </c>
      <c r="N2957" s="1">
        <f t="shared" si="1551"/>
        <v>5</v>
      </c>
      <c r="O2957" s="2">
        <f t="shared" si="1569"/>
        <v>0.99991311000000005</v>
      </c>
      <c r="P2957" s="10">
        <f t="shared" si="1561"/>
        <v>1.0011006499999999</v>
      </c>
      <c r="Q2957" s="10">
        <f t="shared" si="1557"/>
        <v>1.5671791469436793</v>
      </c>
      <c r="R2957" s="2">
        <f t="shared" si="1560"/>
        <v>1.5670429699999999</v>
      </c>
      <c r="S2957" s="2">
        <f t="shared" si="1552"/>
        <v>1.5671791399999999</v>
      </c>
      <c r="T2957" s="2">
        <f t="shared" si="1570"/>
        <v>129515.79453759</v>
      </c>
      <c r="U2957" s="2">
        <f t="shared" si="1571"/>
        <v>21683.086167836962</v>
      </c>
      <c r="V2957" s="2">
        <f t="shared" si="1572"/>
        <v>25184.037854801612</v>
      </c>
      <c r="W2957" s="2">
        <f t="shared" si="1573"/>
        <v>129509.74682936857</v>
      </c>
      <c r="X2957" s="27">
        <f t="shared" si="1574"/>
        <v>0</v>
      </c>
      <c r="Y2957" s="2">
        <f t="shared" si="1553"/>
        <v>0</v>
      </c>
      <c r="Z2957" s="67">
        <f t="shared" si="1575"/>
        <v>0</v>
      </c>
      <c r="AA2957" s="2">
        <f t="shared" si="1563"/>
        <v>0</v>
      </c>
      <c r="AB2957" s="26">
        <f t="shared" si="1582"/>
        <v>6.7299999999999999E-2</v>
      </c>
      <c r="AC2957" s="27">
        <f t="shared" si="1562"/>
        <v>5</v>
      </c>
      <c r="AD2957" s="27">
        <v>252</v>
      </c>
      <c r="AE2957" s="10">
        <f t="shared" si="1558"/>
        <v>1.0012931389999999</v>
      </c>
      <c r="AF2957" s="2">
        <f t="shared" si="1564"/>
        <v>167.48192503000001</v>
      </c>
      <c r="AG2957" s="2">
        <f t="shared" si="1576"/>
        <v>167.47410450000001</v>
      </c>
      <c r="AH2957" s="3" t="str">
        <f t="shared" si="1577"/>
        <v>-</v>
      </c>
      <c r="AI2957" s="4" t="str">
        <f t="shared" si="1559"/>
        <v>A+J=</v>
      </c>
      <c r="AJ2957" s="11">
        <f t="shared" si="1583"/>
        <v>43774</v>
      </c>
      <c r="AK2957" s="11"/>
      <c r="AL2957" s="4"/>
      <c r="AM2957" s="1"/>
      <c r="AN2957" s="11"/>
      <c r="AO2957" s="1"/>
      <c r="AP2957" s="1"/>
      <c r="AQ2957" s="1"/>
      <c r="AR2957" s="1"/>
      <c r="AS2957" s="6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</row>
    <row r="2958" spans="1:154" x14ac:dyDescent="0.2">
      <c r="A2958" s="144">
        <f t="shared" si="1578"/>
        <v>43747</v>
      </c>
      <c r="B2958" s="2">
        <f t="shared" si="1565"/>
        <v>129709.52999691562</v>
      </c>
      <c r="C2958" s="2">
        <f t="shared" si="1579"/>
        <v>82642.622806729996</v>
      </c>
      <c r="D2958" s="68">
        <f>SUM(Y2958:Y$3286)</f>
        <v>38229.696120059998</v>
      </c>
      <c r="E2958" s="68">
        <f t="shared" si="1566"/>
        <v>44412.926686669998</v>
      </c>
      <c r="F2958" s="72">
        <f t="shared" si="1554"/>
        <v>5229.93</v>
      </c>
      <c r="G2958" s="3">
        <f>IF(N2958=1,VLOOKUP(A2957,[1]Plan1!$BG$69:$BI$188,3),G2957)</f>
        <v>5227.84</v>
      </c>
      <c r="H2958" s="11">
        <f t="shared" si="1555"/>
        <v>43679</v>
      </c>
      <c r="I2958" s="11">
        <f t="shared" si="1556"/>
        <v>43710</v>
      </c>
      <c r="J2958" s="26">
        <f t="shared" si="1567"/>
        <v>-3.996229395040185E-4</v>
      </c>
      <c r="K2958" s="11">
        <f t="shared" si="1580"/>
        <v>43770</v>
      </c>
      <c r="L2958" s="11">
        <f t="shared" si="1568"/>
        <v>43770</v>
      </c>
      <c r="M2958" s="1">
        <f t="shared" si="1581"/>
        <v>23</v>
      </c>
      <c r="N2958" s="1">
        <f t="shared" si="1551"/>
        <v>6</v>
      </c>
      <c r="O2958" s="2">
        <f t="shared" si="1569"/>
        <v>0.99989572999999998</v>
      </c>
      <c r="P2958" s="10">
        <f t="shared" si="1561"/>
        <v>1.0011006499999999</v>
      </c>
      <c r="Q2958" s="10">
        <f t="shared" si="1557"/>
        <v>1.5671791469436793</v>
      </c>
      <c r="R2958" s="2">
        <f t="shared" si="1560"/>
        <v>1.5670157300000001</v>
      </c>
      <c r="S2958" s="2">
        <f t="shared" si="1552"/>
        <v>1.5671791399999999</v>
      </c>
      <c r="T2958" s="2">
        <f t="shared" si="1570"/>
        <v>129515.79453759</v>
      </c>
      <c r="U2958" s="2">
        <f t="shared" si="1571"/>
        <v>21683.086167836962</v>
      </c>
      <c r="V2958" s="2">
        <f t="shared" si="1572"/>
        <v>25182.828046678671</v>
      </c>
      <c r="W2958" s="2">
        <f t="shared" si="1573"/>
        <v>129508.53702124562</v>
      </c>
      <c r="X2958" s="27">
        <f t="shared" si="1574"/>
        <v>0</v>
      </c>
      <c r="Y2958" s="2">
        <f t="shared" si="1553"/>
        <v>0</v>
      </c>
      <c r="Z2958" s="67">
        <f t="shared" si="1575"/>
        <v>0</v>
      </c>
      <c r="AA2958" s="2">
        <f t="shared" si="1563"/>
        <v>0</v>
      </c>
      <c r="AB2958" s="26">
        <f t="shared" si="1582"/>
        <v>6.7299999999999999E-2</v>
      </c>
      <c r="AC2958" s="27">
        <f t="shared" si="1562"/>
        <v>6</v>
      </c>
      <c r="AD2958" s="27">
        <v>252</v>
      </c>
      <c r="AE2958" s="10">
        <f t="shared" si="1558"/>
        <v>1.0015519669999999</v>
      </c>
      <c r="AF2958" s="2">
        <f t="shared" si="1564"/>
        <v>201.00423910000001</v>
      </c>
      <c r="AG2958" s="2">
        <f t="shared" si="1576"/>
        <v>200.99297566999999</v>
      </c>
      <c r="AH2958" s="3" t="str">
        <f t="shared" si="1577"/>
        <v>-</v>
      </c>
      <c r="AI2958" s="4" t="str">
        <f t="shared" si="1559"/>
        <v>A+J=</v>
      </c>
      <c r="AJ2958" s="11">
        <f t="shared" si="1583"/>
        <v>43774</v>
      </c>
      <c r="AK2958" s="11"/>
      <c r="AL2958" s="4"/>
      <c r="AM2958" s="1"/>
      <c r="AN2958" s="11"/>
      <c r="AO2958" s="1"/>
      <c r="AP2958" s="1"/>
      <c r="AQ2958" s="1"/>
      <c r="AR2958" s="1"/>
      <c r="AS2958" s="6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</row>
    <row r="2959" spans="1:154" x14ac:dyDescent="0.2">
      <c r="A2959" s="144">
        <f t="shared" si="1578"/>
        <v>43748</v>
      </c>
      <c r="B2959" s="2">
        <f t="shared" si="1565"/>
        <v>129741.84711069267</v>
      </c>
      <c r="C2959" s="2">
        <f t="shared" si="1579"/>
        <v>82642.622806729996</v>
      </c>
      <c r="D2959" s="68">
        <f>SUM(Y2959:Y$3286)</f>
        <v>38229.696120059998</v>
      </c>
      <c r="E2959" s="68">
        <f t="shared" si="1566"/>
        <v>44412.926686669998</v>
      </c>
      <c r="F2959" s="72">
        <f t="shared" si="1554"/>
        <v>5229.93</v>
      </c>
      <c r="G2959" s="3">
        <f>IF(N2959=1,VLOOKUP(A2958,[1]Plan1!$BG$69:$BI$188,3),G2958)</f>
        <v>5227.84</v>
      </c>
      <c r="H2959" s="11">
        <f t="shared" si="1555"/>
        <v>43679</v>
      </c>
      <c r="I2959" s="11">
        <f t="shared" si="1556"/>
        <v>43710</v>
      </c>
      <c r="J2959" s="26">
        <f t="shared" si="1567"/>
        <v>-3.996229395040185E-4</v>
      </c>
      <c r="K2959" s="11">
        <f t="shared" si="1580"/>
        <v>43770</v>
      </c>
      <c r="L2959" s="11">
        <f t="shared" si="1568"/>
        <v>43770</v>
      </c>
      <c r="M2959" s="1">
        <f t="shared" si="1581"/>
        <v>23</v>
      </c>
      <c r="N2959" s="1">
        <f t="shared" si="1551"/>
        <v>7</v>
      </c>
      <c r="O2959" s="2">
        <f t="shared" si="1569"/>
        <v>0.99987835000000003</v>
      </c>
      <c r="P2959" s="10">
        <f t="shared" si="1561"/>
        <v>1.0011006499999999</v>
      </c>
      <c r="Q2959" s="10">
        <f t="shared" si="1557"/>
        <v>1.5671791469436793</v>
      </c>
      <c r="R2959" s="2">
        <f t="shared" si="1560"/>
        <v>1.56698849</v>
      </c>
      <c r="S2959" s="2">
        <f t="shared" si="1552"/>
        <v>1.5671791399999999</v>
      </c>
      <c r="T2959" s="2">
        <f t="shared" si="1570"/>
        <v>129515.79453759</v>
      </c>
      <c r="U2959" s="2">
        <f t="shared" si="1571"/>
        <v>21683.086167836962</v>
      </c>
      <c r="V2959" s="2">
        <f t="shared" si="1572"/>
        <v>25181.618238555722</v>
      </c>
      <c r="W2959" s="2">
        <f t="shared" si="1573"/>
        <v>129507.32721312267</v>
      </c>
      <c r="X2959" s="27">
        <f t="shared" si="1574"/>
        <v>0</v>
      </c>
      <c r="Y2959" s="2">
        <f t="shared" si="1553"/>
        <v>0</v>
      </c>
      <c r="Z2959" s="67">
        <f t="shared" si="1575"/>
        <v>0</v>
      </c>
      <c r="AA2959" s="2">
        <f t="shared" si="1563"/>
        <v>0</v>
      </c>
      <c r="AB2959" s="26">
        <f t="shared" si="1582"/>
        <v>6.7299999999999999E-2</v>
      </c>
      <c r="AC2959" s="27">
        <f t="shared" si="1562"/>
        <v>7</v>
      </c>
      <c r="AD2959" s="27">
        <v>252</v>
      </c>
      <c r="AE2959" s="10">
        <f t="shared" si="1558"/>
        <v>1.0018108619999999</v>
      </c>
      <c r="AF2959" s="2">
        <f t="shared" si="1564"/>
        <v>234.53523071999999</v>
      </c>
      <c r="AG2959" s="2">
        <f t="shared" si="1576"/>
        <v>234.51989757000001</v>
      </c>
      <c r="AH2959" s="3" t="str">
        <f t="shared" si="1577"/>
        <v>-</v>
      </c>
      <c r="AI2959" s="4" t="str">
        <f t="shared" si="1559"/>
        <v>A+J=</v>
      </c>
      <c r="AJ2959" s="11">
        <f t="shared" si="1583"/>
        <v>43774</v>
      </c>
      <c r="AK2959" s="11"/>
      <c r="AL2959" s="4"/>
      <c r="AM2959" s="1"/>
      <c r="AN2959" s="11"/>
      <c r="AO2959" s="1"/>
      <c r="AP2959" s="1"/>
      <c r="AQ2959" s="1"/>
      <c r="AR2959" s="1"/>
      <c r="AS2959" s="6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</row>
    <row r="2960" spans="1:154" x14ac:dyDescent="0.2">
      <c r="A2960" s="144">
        <f t="shared" si="1578"/>
        <v>43749</v>
      </c>
      <c r="B2960" s="2">
        <f t="shared" si="1565"/>
        <v>129774.17329454827</v>
      </c>
      <c r="C2960" s="2">
        <f t="shared" si="1579"/>
        <v>82642.622806729996</v>
      </c>
      <c r="D2960" s="68">
        <f>SUM(Y2960:Y$3286)</f>
        <v>38229.696120059998</v>
      </c>
      <c r="E2960" s="68">
        <f t="shared" si="1566"/>
        <v>44412.926686669998</v>
      </c>
      <c r="F2960" s="72">
        <f t="shared" si="1554"/>
        <v>5229.93</v>
      </c>
      <c r="G2960" s="3">
        <f>IF(N2960=1,VLOOKUP(A2959,[1]Plan1!$BG$69:$BI$188,3),G2959)</f>
        <v>5227.84</v>
      </c>
      <c r="H2960" s="11">
        <f t="shared" si="1555"/>
        <v>43679</v>
      </c>
      <c r="I2960" s="11">
        <f t="shared" si="1556"/>
        <v>43710</v>
      </c>
      <c r="J2960" s="26">
        <f t="shared" si="1567"/>
        <v>-3.996229395040185E-4</v>
      </c>
      <c r="K2960" s="11">
        <f t="shared" si="1580"/>
        <v>43770</v>
      </c>
      <c r="L2960" s="11">
        <f t="shared" si="1568"/>
        <v>43770</v>
      </c>
      <c r="M2960" s="1">
        <f t="shared" si="1581"/>
        <v>23</v>
      </c>
      <c r="N2960" s="1">
        <f t="shared" si="1551"/>
        <v>8</v>
      </c>
      <c r="O2960" s="2">
        <f t="shared" si="1569"/>
        <v>0.99986098000000001</v>
      </c>
      <c r="P2960" s="10">
        <f t="shared" si="1561"/>
        <v>1.0011006499999999</v>
      </c>
      <c r="Q2960" s="10">
        <f t="shared" si="1557"/>
        <v>1.5671791469436793</v>
      </c>
      <c r="R2960" s="2">
        <f t="shared" si="1560"/>
        <v>1.56696127</v>
      </c>
      <c r="S2960" s="2">
        <f t="shared" si="1552"/>
        <v>1.5671791399999999</v>
      </c>
      <c r="T2960" s="2">
        <f t="shared" si="1570"/>
        <v>129515.79453759</v>
      </c>
      <c r="U2960" s="2">
        <f t="shared" si="1571"/>
        <v>21683.086167836962</v>
      </c>
      <c r="V2960" s="2">
        <f t="shared" si="1572"/>
        <v>25180.409318691312</v>
      </c>
      <c r="W2960" s="2">
        <f t="shared" si="1573"/>
        <v>129506.11829325826</v>
      </c>
      <c r="X2960" s="27">
        <f t="shared" si="1574"/>
        <v>0</v>
      </c>
      <c r="Y2960" s="2">
        <f t="shared" si="1553"/>
        <v>0</v>
      </c>
      <c r="Z2960" s="67">
        <f t="shared" si="1575"/>
        <v>0</v>
      </c>
      <c r="AA2960" s="2">
        <f t="shared" si="1563"/>
        <v>0</v>
      </c>
      <c r="AB2960" s="26">
        <f t="shared" si="1582"/>
        <v>6.7299999999999999E-2</v>
      </c>
      <c r="AC2960" s="27">
        <f t="shared" si="1562"/>
        <v>8</v>
      </c>
      <c r="AD2960" s="27">
        <v>252</v>
      </c>
      <c r="AE2960" s="10">
        <f t="shared" si="1558"/>
        <v>1.002069825</v>
      </c>
      <c r="AF2960" s="2">
        <f t="shared" si="1564"/>
        <v>268.07502942000002</v>
      </c>
      <c r="AG2960" s="2">
        <f t="shared" si="1576"/>
        <v>268.05500129000001</v>
      </c>
      <c r="AH2960" s="3" t="str">
        <f t="shared" si="1577"/>
        <v>-</v>
      </c>
      <c r="AI2960" s="4" t="str">
        <f t="shared" si="1559"/>
        <v>A+J=</v>
      </c>
      <c r="AJ2960" s="11">
        <f t="shared" si="1583"/>
        <v>43774</v>
      </c>
      <c r="AK2960" s="11"/>
      <c r="AL2960" s="4"/>
      <c r="AM2960" s="1"/>
      <c r="AN2960" s="11"/>
      <c r="AO2960" s="1"/>
      <c r="AP2960" s="1"/>
      <c r="AQ2960" s="1"/>
      <c r="AR2960" s="1"/>
      <c r="AS2960" s="6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</row>
    <row r="2961" spans="1:55" x14ac:dyDescent="0.2">
      <c r="A2961" s="144">
        <f t="shared" si="1578"/>
        <v>43750</v>
      </c>
      <c r="B2961" s="2">
        <f t="shared" si="1565"/>
        <v>129806.50695443458</v>
      </c>
      <c r="C2961" s="2">
        <f t="shared" si="1579"/>
        <v>82642.622806729996</v>
      </c>
      <c r="D2961" s="68">
        <f>SUM(Y2961:Y$3286)</f>
        <v>38229.696120059998</v>
      </c>
      <c r="E2961" s="68">
        <f t="shared" si="1566"/>
        <v>44412.926686669998</v>
      </c>
      <c r="F2961" s="72">
        <f t="shared" si="1554"/>
        <v>5229.93</v>
      </c>
      <c r="G2961" s="3">
        <f>IF(N2961=1,VLOOKUP(A2960,[1]Plan1!$BG$69:$BI$188,3),G2960)</f>
        <v>5227.84</v>
      </c>
      <c r="H2961" s="11">
        <f t="shared" si="1555"/>
        <v>43679</v>
      </c>
      <c r="I2961" s="11">
        <f t="shared" si="1556"/>
        <v>43710</v>
      </c>
      <c r="J2961" s="26">
        <f t="shared" si="1567"/>
        <v>-3.996229395040185E-4</v>
      </c>
      <c r="K2961" s="11">
        <f t="shared" si="1580"/>
        <v>43770</v>
      </c>
      <c r="L2961" s="11">
        <f t="shared" si="1568"/>
        <v>43770</v>
      </c>
      <c r="M2961" s="1">
        <f t="shared" si="1581"/>
        <v>23</v>
      </c>
      <c r="N2961" s="1">
        <f t="shared" si="1551"/>
        <v>9</v>
      </c>
      <c r="O2961" s="2">
        <f t="shared" si="1569"/>
        <v>0.99984360000000005</v>
      </c>
      <c r="P2961" s="10">
        <f t="shared" si="1561"/>
        <v>1.0011006499999999</v>
      </c>
      <c r="Q2961" s="10">
        <f t="shared" si="1557"/>
        <v>1.5671791469436793</v>
      </c>
      <c r="R2961" s="2">
        <f t="shared" si="1560"/>
        <v>1.56693404</v>
      </c>
      <c r="S2961" s="2">
        <f t="shared" si="1552"/>
        <v>1.5671791399999999</v>
      </c>
      <c r="T2961" s="2">
        <f t="shared" si="1570"/>
        <v>129515.79453759</v>
      </c>
      <c r="U2961" s="2">
        <f t="shared" si="1571"/>
        <v>21683.086167836962</v>
      </c>
      <c r="V2961" s="2">
        <f t="shared" si="1572"/>
        <v>25179.199954697637</v>
      </c>
      <c r="W2961" s="2">
        <f t="shared" si="1573"/>
        <v>129504.90892926458</v>
      </c>
      <c r="X2961" s="27">
        <f t="shared" si="1574"/>
        <v>0</v>
      </c>
      <c r="Y2961" s="2">
        <f t="shared" si="1553"/>
        <v>0</v>
      </c>
      <c r="Z2961" s="67">
        <f t="shared" si="1575"/>
        <v>0</v>
      </c>
      <c r="AA2961" s="2">
        <f t="shared" si="1563"/>
        <v>0</v>
      </c>
      <c r="AB2961" s="26">
        <f t="shared" si="1582"/>
        <v>6.7299999999999999E-2</v>
      </c>
      <c r="AC2961" s="27">
        <f t="shared" si="1562"/>
        <v>9</v>
      </c>
      <c r="AD2961" s="27">
        <v>252</v>
      </c>
      <c r="AE2961" s="10">
        <f t="shared" si="1558"/>
        <v>1.0023288539999999</v>
      </c>
      <c r="AF2961" s="2">
        <f t="shared" si="1564"/>
        <v>301.62337616999997</v>
      </c>
      <c r="AG2961" s="2">
        <f t="shared" si="1576"/>
        <v>301.59802517000003</v>
      </c>
      <c r="AH2961" s="3" t="str">
        <f t="shared" si="1577"/>
        <v>-</v>
      </c>
      <c r="AI2961" s="4" t="str">
        <f t="shared" si="1559"/>
        <v>A+J=</v>
      </c>
      <c r="AJ2961" s="11">
        <f t="shared" si="1583"/>
        <v>43774</v>
      </c>
      <c r="AK2961" s="11"/>
      <c r="AL2961" s="4"/>
      <c r="AM2961" s="1"/>
      <c r="AN2961" s="11"/>
      <c r="AO2961" s="1"/>
      <c r="AP2961" s="1"/>
      <c r="AQ2961" s="1"/>
      <c r="AR2961" s="1"/>
      <c r="AS2961" s="6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</row>
    <row r="2962" spans="1:55" x14ac:dyDescent="0.2">
      <c r="A2962" s="144">
        <f t="shared" si="1578"/>
        <v>43751</v>
      </c>
      <c r="B2962" s="2">
        <f t="shared" si="1565"/>
        <v>129806.50695443458</v>
      </c>
      <c r="C2962" s="2">
        <f t="shared" si="1579"/>
        <v>82642.622806729996</v>
      </c>
      <c r="D2962" s="68">
        <f>SUM(Y2962:Y$3286)</f>
        <v>38229.696120059998</v>
      </c>
      <c r="E2962" s="68">
        <f t="shared" si="1566"/>
        <v>44412.926686669998</v>
      </c>
      <c r="F2962" s="72">
        <f t="shared" si="1554"/>
        <v>5229.93</v>
      </c>
      <c r="G2962" s="3">
        <f>IF(N2962=1,VLOOKUP(A2961,[1]Plan1!$BG$69:$BI$188,3),G2961)</f>
        <v>5227.84</v>
      </c>
      <c r="H2962" s="11">
        <f t="shared" si="1555"/>
        <v>43679</v>
      </c>
      <c r="I2962" s="11">
        <f t="shared" si="1556"/>
        <v>43710</v>
      </c>
      <c r="J2962" s="26">
        <f t="shared" si="1567"/>
        <v>-3.996229395040185E-4</v>
      </c>
      <c r="K2962" s="11">
        <f t="shared" si="1580"/>
        <v>43770</v>
      </c>
      <c r="L2962" s="11">
        <f t="shared" si="1568"/>
        <v>43770</v>
      </c>
      <c r="M2962" s="1">
        <f t="shared" si="1581"/>
        <v>23</v>
      </c>
      <c r="N2962" s="1">
        <f t="shared" si="1551"/>
        <v>9</v>
      </c>
      <c r="O2962" s="2">
        <f t="shared" si="1569"/>
        <v>0.99984360000000005</v>
      </c>
      <c r="P2962" s="10">
        <f t="shared" si="1561"/>
        <v>1.0011006499999999</v>
      </c>
      <c r="Q2962" s="10">
        <f t="shared" si="1557"/>
        <v>1.5671791469436793</v>
      </c>
      <c r="R2962" s="2">
        <f t="shared" si="1560"/>
        <v>1.56693404</v>
      </c>
      <c r="S2962" s="2">
        <f t="shared" si="1552"/>
        <v>1.5671791399999999</v>
      </c>
      <c r="T2962" s="2">
        <f t="shared" si="1570"/>
        <v>129515.79453759</v>
      </c>
      <c r="U2962" s="2">
        <f t="shared" si="1571"/>
        <v>21683.086167836962</v>
      </c>
      <c r="V2962" s="2">
        <f t="shared" si="1572"/>
        <v>25179.199954697637</v>
      </c>
      <c r="W2962" s="2">
        <f t="shared" si="1573"/>
        <v>129504.90892926458</v>
      </c>
      <c r="X2962" s="27">
        <f t="shared" si="1574"/>
        <v>0</v>
      </c>
      <c r="Y2962" s="2">
        <f t="shared" si="1553"/>
        <v>0</v>
      </c>
      <c r="Z2962" s="67">
        <f t="shared" si="1575"/>
        <v>0</v>
      </c>
      <c r="AA2962" s="2">
        <f t="shared" si="1563"/>
        <v>0</v>
      </c>
      <c r="AB2962" s="26">
        <f t="shared" si="1582"/>
        <v>6.7299999999999999E-2</v>
      </c>
      <c r="AC2962" s="27">
        <f t="shared" si="1562"/>
        <v>9</v>
      </c>
      <c r="AD2962" s="27">
        <v>252</v>
      </c>
      <c r="AE2962" s="10">
        <f t="shared" si="1558"/>
        <v>1.0023288539999999</v>
      </c>
      <c r="AF2962" s="2">
        <f t="shared" si="1564"/>
        <v>301.62337616999997</v>
      </c>
      <c r="AG2962" s="2">
        <f t="shared" si="1576"/>
        <v>301.59802517000003</v>
      </c>
      <c r="AH2962" s="3" t="str">
        <f t="shared" si="1577"/>
        <v>-</v>
      </c>
      <c r="AI2962" s="4" t="str">
        <f t="shared" si="1559"/>
        <v>A+J=</v>
      </c>
      <c r="AJ2962" s="11">
        <f t="shared" si="1583"/>
        <v>43774</v>
      </c>
      <c r="AK2962" s="11"/>
      <c r="AL2962" s="4"/>
      <c r="AM2962" s="1"/>
      <c r="AN2962" s="11"/>
      <c r="AO2962" s="1"/>
      <c r="AP2962" s="1"/>
      <c r="AQ2962" s="1"/>
      <c r="AR2962" s="1"/>
      <c r="AS2962" s="6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</row>
    <row r="2963" spans="1:55" x14ac:dyDescent="0.2">
      <c r="A2963" s="144">
        <f t="shared" si="1578"/>
        <v>43752</v>
      </c>
      <c r="B2963" s="2">
        <f t="shared" si="1565"/>
        <v>129806.50695443458</v>
      </c>
      <c r="C2963" s="2">
        <f t="shared" si="1579"/>
        <v>82642.622806729996</v>
      </c>
      <c r="D2963" s="68">
        <f>SUM(Y2963:Y$3286)</f>
        <v>38229.696120059998</v>
      </c>
      <c r="E2963" s="68">
        <f t="shared" si="1566"/>
        <v>44412.926686669998</v>
      </c>
      <c r="F2963" s="72">
        <f t="shared" si="1554"/>
        <v>5229.93</v>
      </c>
      <c r="G2963" s="3">
        <f>IF(N2963=1,VLOOKUP(A2962,[1]Plan1!$BG$69:$BI$188,3),G2962)</f>
        <v>5227.84</v>
      </c>
      <c r="H2963" s="11">
        <f t="shared" si="1555"/>
        <v>43679</v>
      </c>
      <c r="I2963" s="11">
        <f t="shared" si="1556"/>
        <v>43710</v>
      </c>
      <c r="J2963" s="26">
        <f t="shared" si="1567"/>
        <v>-3.996229395040185E-4</v>
      </c>
      <c r="K2963" s="11">
        <f t="shared" si="1580"/>
        <v>43770</v>
      </c>
      <c r="L2963" s="11">
        <f t="shared" si="1568"/>
        <v>43770</v>
      </c>
      <c r="M2963" s="1">
        <f t="shared" si="1581"/>
        <v>23</v>
      </c>
      <c r="N2963" s="1">
        <f t="shared" si="1551"/>
        <v>9</v>
      </c>
      <c r="O2963" s="2">
        <f t="shared" si="1569"/>
        <v>0.99984360000000005</v>
      </c>
      <c r="P2963" s="10">
        <f t="shared" si="1561"/>
        <v>1.0011006499999999</v>
      </c>
      <c r="Q2963" s="10">
        <f t="shared" si="1557"/>
        <v>1.5671791469436793</v>
      </c>
      <c r="R2963" s="2">
        <f t="shared" si="1560"/>
        <v>1.56693404</v>
      </c>
      <c r="S2963" s="2">
        <f t="shared" si="1552"/>
        <v>1.5671791399999999</v>
      </c>
      <c r="T2963" s="2">
        <f t="shared" si="1570"/>
        <v>129515.79453759</v>
      </c>
      <c r="U2963" s="2">
        <f t="shared" si="1571"/>
        <v>21683.086167836962</v>
      </c>
      <c r="V2963" s="2">
        <f t="shared" si="1572"/>
        <v>25179.199954697637</v>
      </c>
      <c r="W2963" s="2">
        <f t="shared" si="1573"/>
        <v>129504.90892926458</v>
      </c>
      <c r="X2963" s="27">
        <f t="shared" si="1574"/>
        <v>0</v>
      </c>
      <c r="Y2963" s="2">
        <f t="shared" si="1553"/>
        <v>0</v>
      </c>
      <c r="Z2963" s="67">
        <f t="shared" si="1575"/>
        <v>0</v>
      </c>
      <c r="AA2963" s="2">
        <f t="shared" si="1563"/>
        <v>0</v>
      </c>
      <c r="AB2963" s="26">
        <f t="shared" si="1582"/>
        <v>6.7299999999999999E-2</v>
      </c>
      <c r="AC2963" s="27">
        <f t="shared" si="1562"/>
        <v>9</v>
      </c>
      <c r="AD2963" s="27">
        <v>252</v>
      </c>
      <c r="AE2963" s="10">
        <f t="shared" si="1558"/>
        <v>1.0023288539999999</v>
      </c>
      <c r="AF2963" s="2">
        <f t="shared" si="1564"/>
        <v>301.62337616999997</v>
      </c>
      <c r="AG2963" s="2">
        <f t="shared" si="1576"/>
        <v>301.59802517000003</v>
      </c>
      <c r="AH2963" s="3" t="str">
        <f t="shared" si="1577"/>
        <v>-</v>
      </c>
      <c r="AI2963" s="4" t="str">
        <f t="shared" si="1559"/>
        <v>A+J=</v>
      </c>
      <c r="AJ2963" s="11">
        <f t="shared" si="1583"/>
        <v>43774</v>
      </c>
      <c r="AK2963" s="11"/>
      <c r="AL2963" s="4"/>
      <c r="AM2963" s="1"/>
      <c r="AN2963" s="11"/>
      <c r="AO2963" s="1"/>
      <c r="AP2963" s="1"/>
      <c r="AQ2963" s="1"/>
      <c r="AR2963" s="1"/>
      <c r="AS2963" s="6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</row>
    <row r="2964" spans="1:55" x14ac:dyDescent="0.2">
      <c r="A2964" s="144">
        <f t="shared" si="1578"/>
        <v>43753</v>
      </c>
      <c r="B2964" s="2">
        <f t="shared" si="1565"/>
        <v>129838.84866455091</v>
      </c>
      <c r="C2964" s="2">
        <f t="shared" si="1579"/>
        <v>82642.622806729996</v>
      </c>
      <c r="D2964" s="68">
        <f>SUM(Y2964:Y$3286)</f>
        <v>38229.696120059998</v>
      </c>
      <c r="E2964" s="68">
        <f t="shared" si="1566"/>
        <v>44412.926686669998</v>
      </c>
      <c r="F2964" s="72">
        <f t="shared" si="1554"/>
        <v>5229.93</v>
      </c>
      <c r="G2964" s="3">
        <f>IF(N2964=1,VLOOKUP(A2963,[1]Plan1!$BG$69:$BI$188,3),G2963)</f>
        <v>5227.84</v>
      </c>
      <c r="H2964" s="11">
        <f t="shared" si="1555"/>
        <v>43679</v>
      </c>
      <c r="I2964" s="11">
        <f t="shared" si="1556"/>
        <v>43710</v>
      </c>
      <c r="J2964" s="26">
        <f t="shared" si="1567"/>
        <v>-3.996229395040185E-4</v>
      </c>
      <c r="K2964" s="11">
        <f t="shared" si="1580"/>
        <v>43770</v>
      </c>
      <c r="L2964" s="11">
        <f t="shared" si="1568"/>
        <v>43770</v>
      </c>
      <c r="M2964" s="1">
        <f t="shared" si="1581"/>
        <v>23</v>
      </c>
      <c r="N2964" s="1">
        <f t="shared" si="1551"/>
        <v>10</v>
      </c>
      <c r="O2964" s="2">
        <f t="shared" si="1569"/>
        <v>0.99982623000000004</v>
      </c>
      <c r="P2964" s="10">
        <f t="shared" si="1561"/>
        <v>1.0011006499999999</v>
      </c>
      <c r="Q2964" s="10">
        <f t="shared" si="1557"/>
        <v>1.5671791469436793</v>
      </c>
      <c r="R2964" s="2">
        <f t="shared" si="1560"/>
        <v>1.5669068100000001</v>
      </c>
      <c r="S2964" s="2">
        <f t="shared" si="1552"/>
        <v>1.5671791399999999</v>
      </c>
      <c r="T2964" s="2">
        <f t="shared" si="1570"/>
        <v>129515.79453759</v>
      </c>
      <c r="U2964" s="2">
        <f t="shared" si="1571"/>
        <v>21683.086167836962</v>
      </c>
      <c r="V2964" s="2">
        <f t="shared" si="1572"/>
        <v>25177.990590703961</v>
      </c>
      <c r="W2964" s="2">
        <f t="shared" si="1573"/>
        <v>129503.69956527092</v>
      </c>
      <c r="X2964" s="27">
        <f t="shared" si="1574"/>
        <v>0</v>
      </c>
      <c r="Y2964" s="2">
        <f t="shared" si="1553"/>
        <v>0</v>
      </c>
      <c r="Z2964" s="67">
        <f t="shared" si="1575"/>
        <v>0</v>
      </c>
      <c r="AA2964" s="2">
        <f t="shared" si="1563"/>
        <v>0</v>
      </c>
      <c r="AB2964" s="26">
        <f t="shared" si="1582"/>
        <v>6.7299999999999999E-2</v>
      </c>
      <c r="AC2964" s="27">
        <f t="shared" si="1562"/>
        <v>10</v>
      </c>
      <c r="AD2964" s="27">
        <v>252</v>
      </c>
      <c r="AE2964" s="10">
        <f t="shared" si="1558"/>
        <v>1.0025879499999999</v>
      </c>
      <c r="AF2964" s="2">
        <f t="shared" si="1564"/>
        <v>335.18040047</v>
      </c>
      <c r="AG2964" s="2">
        <f t="shared" si="1576"/>
        <v>335.14909927999997</v>
      </c>
      <c r="AH2964" s="3" t="str">
        <f t="shared" si="1577"/>
        <v>-</v>
      </c>
      <c r="AI2964" s="4" t="str">
        <f t="shared" si="1559"/>
        <v>A+J=</v>
      </c>
      <c r="AJ2964" s="11">
        <f t="shared" si="1583"/>
        <v>43774</v>
      </c>
      <c r="AK2964" s="11"/>
      <c r="AL2964" s="4"/>
      <c r="AM2964" s="1"/>
      <c r="AN2964" s="11"/>
      <c r="AO2964" s="1"/>
      <c r="AP2964" s="1"/>
      <c r="AQ2964" s="1"/>
      <c r="AR2964" s="1"/>
      <c r="AS2964" s="6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</row>
    <row r="2965" spans="1:55" x14ac:dyDescent="0.2">
      <c r="A2965" s="144">
        <f t="shared" si="1578"/>
        <v>43754</v>
      </c>
      <c r="B2965" s="2">
        <f t="shared" si="1565"/>
        <v>129871.19842465722</v>
      </c>
      <c r="C2965" s="2">
        <f t="shared" si="1579"/>
        <v>82642.622806729996</v>
      </c>
      <c r="D2965" s="68">
        <f>SUM(Y2965:Y$3286)</f>
        <v>38229.696120059998</v>
      </c>
      <c r="E2965" s="68">
        <f t="shared" si="1566"/>
        <v>44412.926686669998</v>
      </c>
      <c r="F2965" s="72">
        <f t="shared" si="1554"/>
        <v>5229.93</v>
      </c>
      <c r="G2965" s="3">
        <f>IF(N2965=1,VLOOKUP(A2964,[1]Plan1!$BG$69:$BI$188,3),G2964)</f>
        <v>5227.84</v>
      </c>
      <c r="H2965" s="11">
        <f t="shared" si="1555"/>
        <v>43679</v>
      </c>
      <c r="I2965" s="11">
        <f t="shared" si="1556"/>
        <v>43710</v>
      </c>
      <c r="J2965" s="26">
        <f t="shared" si="1567"/>
        <v>-3.996229395040185E-4</v>
      </c>
      <c r="K2965" s="11">
        <f t="shared" si="1580"/>
        <v>43770</v>
      </c>
      <c r="L2965" s="11">
        <f t="shared" si="1568"/>
        <v>43770</v>
      </c>
      <c r="M2965" s="1">
        <f t="shared" si="1581"/>
        <v>23</v>
      </c>
      <c r="N2965" s="1">
        <f t="shared" si="1551"/>
        <v>11</v>
      </c>
      <c r="O2965" s="2">
        <f t="shared" si="1569"/>
        <v>0.99980884999999997</v>
      </c>
      <c r="P2965" s="10">
        <f t="shared" si="1561"/>
        <v>1.0011006499999999</v>
      </c>
      <c r="Q2965" s="10">
        <f t="shared" si="1557"/>
        <v>1.5671791469436793</v>
      </c>
      <c r="R2965" s="2">
        <f t="shared" si="1560"/>
        <v>1.5668795799999999</v>
      </c>
      <c r="S2965" s="2">
        <f t="shared" si="1552"/>
        <v>1.5671791399999999</v>
      </c>
      <c r="T2965" s="2">
        <f t="shared" si="1570"/>
        <v>129515.79453759</v>
      </c>
      <c r="U2965" s="2">
        <f t="shared" si="1571"/>
        <v>21683.086167836962</v>
      </c>
      <c r="V2965" s="2">
        <f t="shared" si="1572"/>
        <v>25176.781226710278</v>
      </c>
      <c r="W2965" s="2">
        <f t="shared" si="1573"/>
        <v>129502.49020127722</v>
      </c>
      <c r="X2965" s="27">
        <f t="shared" si="1574"/>
        <v>0</v>
      </c>
      <c r="Y2965" s="2">
        <f t="shared" si="1553"/>
        <v>0</v>
      </c>
      <c r="Z2965" s="67">
        <f t="shared" si="1575"/>
        <v>0</v>
      </c>
      <c r="AA2965" s="2">
        <f t="shared" si="1563"/>
        <v>0</v>
      </c>
      <c r="AB2965" s="26">
        <f t="shared" si="1582"/>
        <v>6.7299999999999999E-2</v>
      </c>
      <c r="AC2965" s="27">
        <f t="shared" si="1562"/>
        <v>11</v>
      </c>
      <c r="AD2965" s="27">
        <v>252</v>
      </c>
      <c r="AE2965" s="10">
        <f t="shared" si="1558"/>
        <v>1.0028471130000001</v>
      </c>
      <c r="AF2965" s="2">
        <f t="shared" si="1564"/>
        <v>368.74610232999999</v>
      </c>
      <c r="AG2965" s="2">
        <f t="shared" si="1576"/>
        <v>368.70822337999999</v>
      </c>
      <c r="AH2965" s="3" t="str">
        <f t="shared" si="1577"/>
        <v>-</v>
      </c>
      <c r="AI2965" s="4" t="str">
        <f t="shared" si="1559"/>
        <v>A+J=</v>
      </c>
      <c r="AJ2965" s="11">
        <f t="shared" si="1583"/>
        <v>43774</v>
      </c>
      <c r="AK2965" s="11"/>
      <c r="AL2965" s="4"/>
      <c r="AM2965" s="1"/>
      <c r="AN2965" s="11"/>
      <c r="AO2965" s="1"/>
      <c r="AP2965" s="1"/>
      <c r="AQ2965" s="1"/>
      <c r="AR2965" s="1"/>
      <c r="AS2965" s="6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</row>
    <row r="2966" spans="1:55" x14ac:dyDescent="0.2">
      <c r="A2966" s="144">
        <f t="shared" si="1578"/>
        <v>43755</v>
      </c>
      <c r="B2966" s="2">
        <f t="shared" si="1565"/>
        <v>129903.55623449356</v>
      </c>
      <c r="C2966" s="2">
        <f t="shared" si="1579"/>
        <v>82642.622806729996</v>
      </c>
      <c r="D2966" s="68">
        <f>SUM(Y2966:Y$3286)</f>
        <v>38229.696120059998</v>
      </c>
      <c r="E2966" s="68">
        <f t="shared" si="1566"/>
        <v>44412.926686669998</v>
      </c>
      <c r="F2966" s="72">
        <f t="shared" si="1554"/>
        <v>5229.93</v>
      </c>
      <c r="G2966" s="3">
        <f>IF(N2966=1,VLOOKUP(A2965,[1]Plan1!$BG$69:$BI$188,3),G2965)</f>
        <v>5227.84</v>
      </c>
      <c r="H2966" s="11">
        <f t="shared" si="1555"/>
        <v>43679</v>
      </c>
      <c r="I2966" s="11">
        <f t="shared" si="1556"/>
        <v>43710</v>
      </c>
      <c r="J2966" s="26">
        <f t="shared" si="1567"/>
        <v>-3.996229395040185E-4</v>
      </c>
      <c r="K2966" s="11">
        <f t="shared" si="1580"/>
        <v>43770</v>
      </c>
      <c r="L2966" s="11">
        <f t="shared" si="1568"/>
        <v>43770</v>
      </c>
      <c r="M2966" s="1">
        <f t="shared" si="1581"/>
        <v>23</v>
      </c>
      <c r="N2966" s="1">
        <f t="shared" si="1551"/>
        <v>12</v>
      </c>
      <c r="O2966" s="2">
        <f t="shared" si="1569"/>
        <v>0.99979147999999995</v>
      </c>
      <c r="P2966" s="10">
        <f t="shared" si="1561"/>
        <v>1.0011006499999999</v>
      </c>
      <c r="Q2966" s="10">
        <f t="shared" si="1557"/>
        <v>1.5671791469436793</v>
      </c>
      <c r="R2966" s="2">
        <f t="shared" si="1560"/>
        <v>1.56685235</v>
      </c>
      <c r="S2966" s="2">
        <f t="shared" si="1552"/>
        <v>1.5671791399999999</v>
      </c>
      <c r="T2966" s="2">
        <f t="shared" si="1570"/>
        <v>129515.79453759</v>
      </c>
      <c r="U2966" s="2">
        <f t="shared" si="1571"/>
        <v>21683.086167836962</v>
      </c>
      <c r="V2966" s="2">
        <f t="shared" si="1572"/>
        <v>25175.571862716602</v>
      </c>
      <c r="W2966" s="2">
        <f t="shared" si="1573"/>
        <v>129501.28083728356</v>
      </c>
      <c r="X2966" s="27">
        <f t="shared" si="1574"/>
        <v>0</v>
      </c>
      <c r="Y2966" s="2">
        <f t="shared" si="1553"/>
        <v>0</v>
      </c>
      <c r="Z2966" s="67">
        <f t="shared" si="1575"/>
        <v>0</v>
      </c>
      <c r="AA2966" s="2">
        <f t="shared" si="1563"/>
        <v>0</v>
      </c>
      <c r="AB2966" s="26">
        <f t="shared" si="1582"/>
        <v>6.7299999999999999E-2</v>
      </c>
      <c r="AC2966" s="27">
        <f t="shared" si="1562"/>
        <v>12</v>
      </c>
      <c r="AD2966" s="27">
        <v>252</v>
      </c>
      <c r="AE2966" s="10">
        <f t="shared" si="1558"/>
        <v>1.003106343</v>
      </c>
      <c r="AF2966" s="2">
        <f t="shared" si="1564"/>
        <v>402.32048175</v>
      </c>
      <c r="AG2966" s="2">
        <f t="shared" si="1576"/>
        <v>402.27539720999999</v>
      </c>
      <c r="AH2966" s="3" t="str">
        <f t="shared" si="1577"/>
        <v>-</v>
      </c>
      <c r="AI2966" s="4" t="str">
        <f t="shared" si="1559"/>
        <v>A+J=</v>
      </c>
      <c r="AJ2966" s="11">
        <f t="shared" si="1583"/>
        <v>43774</v>
      </c>
      <c r="AK2966" s="11"/>
      <c r="AL2966" s="4"/>
      <c r="AM2966" s="1"/>
      <c r="AN2966" s="11"/>
      <c r="AO2966" s="1"/>
      <c r="AP2966" s="1"/>
      <c r="AQ2966" s="1"/>
      <c r="AR2966" s="1"/>
      <c r="AS2966" s="6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</row>
    <row r="2967" spans="1:55" x14ac:dyDescent="0.2">
      <c r="A2967" s="144">
        <f t="shared" si="1578"/>
        <v>43756</v>
      </c>
      <c r="B2967" s="2">
        <f t="shared" si="1565"/>
        <v>129935.92209383988</v>
      </c>
      <c r="C2967" s="2">
        <f t="shared" si="1579"/>
        <v>82642.622806729996</v>
      </c>
      <c r="D2967" s="68">
        <f>SUM(Y2967:Y$3286)</f>
        <v>38229.696120059998</v>
      </c>
      <c r="E2967" s="68">
        <f t="shared" si="1566"/>
        <v>44412.926686669998</v>
      </c>
      <c r="F2967" s="72">
        <f t="shared" si="1554"/>
        <v>5229.93</v>
      </c>
      <c r="G2967" s="3">
        <f>IF(N2967=1,VLOOKUP(A2966,[1]Plan1!$BG$69:$BI$188,3),G2966)</f>
        <v>5227.84</v>
      </c>
      <c r="H2967" s="11">
        <f t="shared" si="1555"/>
        <v>43679</v>
      </c>
      <c r="I2967" s="11">
        <f t="shared" si="1556"/>
        <v>43710</v>
      </c>
      <c r="J2967" s="26">
        <f t="shared" si="1567"/>
        <v>-3.996229395040185E-4</v>
      </c>
      <c r="K2967" s="11">
        <f t="shared" si="1580"/>
        <v>43770</v>
      </c>
      <c r="L2967" s="11">
        <f t="shared" si="1568"/>
        <v>43770</v>
      </c>
      <c r="M2967" s="1">
        <f t="shared" si="1581"/>
        <v>23</v>
      </c>
      <c r="N2967" s="1">
        <f t="shared" si="1551"/>
        <v>13</v>
      </c>
      <c r="O2967" s="2">
        <f t="shared" si="1569"/>
        <v>0.9997741</v>
      </c>
      <c r="P2967" s="10">
        <f t="shared" si="1561"/>
        <v>1.0011006499999999</v>
      </c>
      <c r="Q2967" s="10">
        <f t="shared" si="1557"/>
        <v>1.5671791469436793</v>
      </c>
      <c r="R2967" s="2">
        <f t="shared" si="1560"/>
        <v>1.5668251200000001</v>
      </c>
      <c r="S2967" s="2">
        <f t="shared" si="1552"/>
        <v>1.5671791399999999</v>
      </c>
      <c r="T2967" s="2">
        <f t="shared" si="1570"/>
        <v>129515.79453759</v>
      </c>
      <c r="U2967" s="2">
        <f t="shared" si="1571"/>
        <v>21683.086167836962</v>
      </c>
      <c r="V2967" s="2">
        <f t="shared" si="1572"/>
        <v>25174.362498722927</v>
      </c>
      <c r="W2967" s="2">
        <f t="shared" si="1573"/>
        <v>129500.07147328988</v>
      </c>
      <c r="X2967" s="27">
        <f t="shared" si="1574"/>
        <v>0</v>
      </c>
      <c r="Y2967" s="2">
        <f t="shared" si="1553"/>
        <v>0</v>
      </c>
      <c r="Z2967" s="67">
        <f t="shared" si="1575"/>
        <v>0</v>
      </c>
      <c r="AA2967" s="2">
        <f t="shared" si="1563"/>
        <v>0</v>
      </c>
      <c r="AB2967" s="26">
        <f t="shared" si="1582"/>
        <v>6.7299999999999999E-2</v>
      </c>
      <c r="AC2967" s="27">
        <f t="shared" si="1562"/>
        <v>13</v>
      </c>
      <c r="AD2967" s="27">
        <v>252</v>
      </c>
      <c r="AE2967" s="10">
        <f t="shared" si="1558"/>
        <v>1.0033656399999999</v>
      </c>
      <c r="AF2967" s="2">
        <f t="shared" si="1564"/>
        <v>435.90353871999997</v>
      </c>
      <c r="AG2967" s="2">
        <f t="shared" si="1576"/>
        <v>435.85062054999997</v>
      </c>
      <c r="AH2967" s="3" t="str">
        <f t="shared" si="1577"/>
        <v>-</v>
      </c>
      <c r="AI2967" s="4" t="str">
        <f t="shared" si="1559"/>
        <v>A+J=</v>
      </c>
      <c r="AJ2967" s="11">
        <f t="shared" si="1583"/>
        <v>43774</v>
      </c>
      <c r="AK2967" s="11"/>
      <c r="AL2967" s="4"/>
      <c r="AM2967" s="1"/>
      <c r="AN2967" s="11"/>
      <c r="AO2967" s="1"/>
      <c r="AP2967" s="1"/>
      <c r="AQ2967" s="1"/>
      <c r="AR2967" s="1"/>
      <c r="AS2967" s="6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</row>
    <row r="2968" spans="1:55" x14ac:dyDescent="0.2">
      <c r="A2968" s="144">
        <f t="shared" si="1578"/>
        <v>43757</v>
      </c>
      <c r="B2968" s="2">
        <f t="shared" si="1565"/>
        <v>129968.2960024362</v>
      </c>
      <c r="C2968" s="2">
        <f t="shared" si="1579"/>
        <v>82642.622806729996</v>
      </c>
      <c r="D2968" s="68">
        <f>SUM(Y2968:Y$3286)</f>
        <v>38229.696120059998</v>
      </c>
      <c r="E2968" s="68">
        <f t="shared" si="1566"/>
        <v>44412.926686669998</v>
      </c>
      <c r="F2968" s="72">
        <f t="shared" si="1554"/>
        <v>5229.93</v>
      </c>
      <c r="G2968" s="3">
        <f>IF(N2968=1,VLOOKUP(A2967,[1]Plan1!$BG$69:$BI$188,3),G2967)</f>
        <v>5227.84</v>
      </c>
      <c r="H2968" s="11">
        <f t="shared" si="1555"/>
        <v>43679</v>
      </c>
      <c r="I2968" s="11">
        <f t="shared" si="1556"/>
        <v>43710</v>
      </c>
      <c r="J2968" s="26">
        <f t="shared" si="1567"/>
        <v>-3.996229395040185E-4</v>
      </c>
      <c r="K2968" s="11">
        <f t="shared" si="1580"/>
        <v>43770</v>
      </c>
      <c r="L2968" s="11">
        <f t="shared" si="1568"/>
        <v>43770</v>
      </c>
      <c r="M2968" s="1">
        <f t="shared" si="1581"/>
        <v>23</v>
      </c>
      <c r="N2968" s="1">
        <f t="shared" si="1551"/>
        <v>14</v>
      </c>
      <c r="O2968" s="2">
        <f t="shared" si="1569"/>
        <v>0.99975672999999998</v>
      </c>
      <c r="P2968" s="10">
        <f t="shared" si="1561"/>
        <v>1.0011006499999999</v>
      </c>
      <c r="Q2968" s="10">
        <f t="shared" si="1557"/>
        <v>1.5671791469436793</v>
      </c>
      <c r="R2968" s="2">
        <f t="shared" si="1560"/>
        <v>1.5667978899999999</v>
      </c>
      <c r="S2968" s="2">
        <f t="shared" si="1552"/>
        <v>1.5671791399999999</v>
      </c>
      <c r="T2968" s="2">
        <f t="shared" si="1570"/>
        <v>129515.79453759</v>
      </c>
      <c r="U2968" s="2">
        <f t="shared" si="1571"/>
        <v>21683.086167836962</v>
      </c>
      <c r="V2968" s="2">
        <f t="shared" si="1572"/>
        <v>25173.153134729244</v>
      </c>
      <c r="W2968" s="2">
        <f t="shared" si="1573"/>
        <v>129498.8621092962</v>
      </c>
      <c r="X2968" s="27">
        <f t="shared" si="1574"/>
        <v>0</v>
      </c>
      <c r="Y2968" s="2">
        <f t="shared" si="1553"/>
        <v>0</v>
      </c>
      <c r="Z2968" s="67">
        <f t="shared" si="1575"/>
        <v>0</v>
      </c>
      <c r="AA2968" s="2">
        <f t="shared" si="1563"/>
        <v>0</v>
      </c>
      <c r="AB2968" s="26">
        <f t="shared" si="1582"/>
        <v>6.7299999999999999E-2</v>
      </c>
      <c r="AC2968" s="27">
        <f t="shared" si="1562"/>
        <v>14</v>
      </c>
      <c r="AD2968" s="27">
        <v>252</v>
      </c>
      <c r="AE2968" s="10">
        <f t="shared" si="1558"/>
        <v>1.0036250040000001</v>
      </c>
      <c r="AF2968" s="2">
        <f t="shared" si="1564"/>
        <v>469.49527325999998</v>
      </c>
      <c r="AG2968" s="2">
        <f t="shared" si="1576"/>
        <v>469.43389314000001</v>
      </c>
      <c r="AH2968" s="3" t="str">
        <f t="shared" si="1577"/>
        <v>-</v>
      </c>
      <c r="AI2968" s="4" t="str">
        <f t="shared" si="1559"/>
        <v>A+J=</v>
      </c>
      <c r="AJ2968" s="11">
        <f t="shared" si="1583"/>
        <v>43774</v>
      </c>
      <c r="AK2968" s="11"/>
      <c r="AL2968" s="4"/>
      <c r="AM2968" s="1"/>
      <c r="AN2968" s="11"/>
      <c r="AO2968" s="1"/>
      <c r="AP2968" s="1"/>
      <c r="AQ2968" s="1"/>
      <c r="AR2968" s="1"/>
      <c r="AS2968" s="6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</row>
    <row r="2969" spans="1:55" x14ac:dyDescent="0.2">
      <c r="A2969" s="144">
        <f t="shared" si="1578"/>
        <v>43758</v>
      </c>
      <c r="B2969" s="2">
        <f t="shared" si="1565"/>
        <v>129968.2960024362</v>
      </c>
      <c r="C2969" s="2">
        <f t="shared" si="1579"/>
        <v>82642.622806729996</v>
      </c>
      <c r="D2969" s="68">
        <f>SUM(Y2969:Y$3286)</f>
        <v>38229.696120059998</v>
      </c>
      <c r="E2969" s="68">
        <f t="shared" si="1566"/>
        <v>44412.926686669998</v>
      </c>
      <c r="F2969" s="72">
        <f t="shared" si="1554"/>
        <v>5229.93</v>
      </c>
      <c r="G2969" s="3">
        <f>IF(N2969=1,VLOOKUP(A2968,[1]Plan1!$BG$69:$BI$188,3),G2968)</f>
        <v>5227.84</v>
      </c>
      <c r="H2969" s="11">
        <f t="shared" si="1555"/>
        <v>43679</v>
      </c>
      <c r="I2969" s="11">
        <f t="shared" si="1556"/>
        <v>43710</v>
      </c>
      <c r="J2969" s="26">
        <f t="shared" si="1567"/>
        <v>-3.996229395040185E-4</v>
      </c>
      <c r="K2969" s="11">
        <f t="shared" si="1580"/>
        <v>43770</v>
      </c>
      <c r="L2969" s="11">
        <f t="shared" si="1568"/>
        <v>43770</v>
      </c>
      <c r="M2969" s="1">
        <f t="shared" si="1581"/>
        <v>23</v>
      </c>
      <c r="N2969" s="1">
        <f t="shared" si="1551"/>
        <v>14</v>
      </c>
      <c r="O2969" s="2">
        <f t="shared" si="1569"/>
        <v>0.99975672999999998</v>
      </c>
      <c r="P2969" s="10">
        <f t="shared" si="1561"/>
        <v>1.0011006499999999</v>
      </c>
      <c r="Q2969" s="10">
        <f t="shared" si="1557"/>
        <v>1.5671791469436793</v>
      </c>
      <c r="R2969" s="2">
        <f t="shared" si="1560"/>
        <v>1.5667978899999999</v>
      </c>
      <c r="S2969" s="2">
        <f t="shared" si="1552"/>
        <v>1.5671791399999999</v>
      </c>
      <c r="T2969" s="2">
        <f t="shared" si="1570"/>
        <v>129515.79453759</v>
      </c>
      <c r="U2969" s="2">
        <f t="shared" si="1571"/>
        <v>21683.086167836962</v>
      </c>
      <c r="V2969" s="2">
        <f t="shared" si="1572"/>
        <v>25173.153134729244</v>
      </c>
      <c r="W2969" s="2">
        <f t="shared" si="1573"/>
        <v>129498.8621092962</v>
      </c>
      <c r="X2969" s="27">
        <f t="shared" si="1574"/>
        <v>0</v>
      </c>
      <c r="Y2969" s="2">
        <f t="shared" si="1553"/>
        <v>0</v>
      </c>
      <c r="Z2969" s="67">
        <f t="shared" si="1575"/>
        <v>0</v>
      </c>
      <c r="AA2969" s="2">
        <f t="shared" si="1563"/>
        <v>0</v>
      </c>
      <c r="AB2969" s="26">
        <f t="shared" si="1582"/>
        <v>6.7299999999999999E-2</v>
      </c>
      <c r="AC2969" s="27">
        <f t="shared" si="1562"/>
        <v>14</v>
      </c>
      <c r="AD2969" s="27">
        <v>252</v>
      </c>
      <c r="AE2969" s="10">
        <f t="shared" si="1558"/>
        <v>1.0036250040000001</v>
      </c>
      <c r="AF2969" s="2">
        <f t="shared" si="1564"/>
        <v>469.49527325999998</v>
      </c>
      <c r="AG2969" s="2">
        <f t="shared" si="1576"/>
        <v>469.43389314000001</v>
      </c>
      <c r="AH2969" s="3" t="str">
        <f t="shared" si="1577"/>
        <v>-</v>
      </c>
      <c r="AI2969" s="4" t="str">
        <f t="shared" si="1559"/>
        <v>A+J=</v>
      </c>
      <c r="AJ2969" s="11">
        <f t="shared" si="1583"/>
        <v>43774</v>
      </c>
      <c r="AK2969" s="11"/>
      <c r="AL2969" s="4"/>
      <c r="AM2969" s="1"/>
      <c r="AN2969" s="11"/>
      <c r="AO2969" s="1"/>
      <c r="AP2969" s="1"/>
      <c r="AQ2969" s="1"/>
      <c r="AR2969" s="1"/>
      <c r="AS2969" s="6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</row>
    <row r="2970" spans="1:55" x14ac:dyDescent="0.2">
      <c r="A2970" s="144">
        <f t="shared" si="1578"/>
        <v>43759</v>
      </c>
      <c r="B2970" s="2">
        <f t="shared" si="1565"/>
        <v>129968.2960024362</v>
      </c>
      <c r="C2970" s="2">
        <f t="shared" si="1579"/>
        <v>82642.622806729996</v>
      </c>
      <c r="D2970" s="68">
        <f>SUM(Y2970:Y$3286)</f>
        <v>38229.696120059998</v>
      </c>
      <c r="E2970" s="68">
        <f t="shared" si="1566"/>
        <v>44412.926686669998</v>
      </c>
      <c r="F2970" s="72">
        <f t="shared" si="1554"/>
        <v>5229.93</v>
      </c>
      <c r="G2970" s="3">
        <f>IF(N2970=1,VLOOKUP(A2969,[1]Plan1!$BG$69:$BI$188,3),G2969)</f>
        <v>5227.84</v>
      </c>
      <c r="H2970" s="11">
        <f t="shared" si="1555"/>
        <v>43679</v>
      </c>
      <c r="I2970" s="11">
        <f t="shared" si="1556"/>
        <v>43710</v>
      </c>
      <c r="J2970" s="26">
        <f t="shared" si="1567"/>
        <v>-3.996229395040185E-4</v>
      </c>
      <c r="K2970" s="11">
        <f t="shared" si="1580"/>
        <v>43770</v>
      </c>
      <c r="L2970" s="11">
        <f t="shared" si="1568"/>
        <v>43770</v>
      </c>
      <c r="M2970" s="1">
        <f t="shared" si="1581"/>
        <v>23</v>
      </c>
      <c r="N2970" s="1">
        <f t="shared" si="1551"/>
        <v>14</v>
      </c>
      <c r="O2970" s="2">
        <f t="shared" si="1569"/>
        <v>0.99975672999999998</v>
      </c>
      <c r="P2970" s="10">
        <f t="shared" si="1561"/>
        <v>1.0011006499999999</v>
      </c>
      <c r="Q2970" s="10">
        <f t="shared" si="1557"/>
        <v>1.5671791469436793</v>
      </c>
      <c r="R2970" s="2">
        <f t="shared" si="1560"/>
        <v>1.5667978899999999</v>
      </c>
      <c r="S2970" s="2">
        <f t="shared" si="1552"/>
        <v>1.5671791399999999</v>
      </c>
      <c r="T2970" s="2">
        <f t="shared" si="1570"/>
        <v>129515.79453759</v>
      </c>
      <c r="U2970" s="2">
        <f t="shared" si="1571"/>
        <v>21683.086167836962</v>
      </c>
      <c r="V2970" s="2">
        <f t="shared" si="1572"/>
        <v>25173.153134729244</v>
      </c>
      <c r="W2970" s="2">
        <f t="shared" si="1573"/>
        <v>129498.8621092962</v>
      </c>
      <c r="X2970" s="27">
        <f t="shared" si="1574"/>
        <v>0</v>
      </c>
      <c r="Y2970" s="2">
        <f t="shared" si="1553"/>
        <v>0</v>
      </c>
      <c r="Z2970" s="67">
        <f t="shared" si="1575"/>
        <v>0</v>
      </c>
      <c r="AA2970" s="2">
        <f t="shared" si="1563"/>
        <v>0</v>
      </c>
      <c r="AB2970" s="26">
        <f t="shared" si="1582"/>
        <v>6.7299999999999999E-2</v>
      </c>
      <c r="AC2970" s="27">
        <f t="shared" si="1562"/>
        <v>14</v>
      </c>
      <c r="AD2970" s="27">
        <v>252</v>
      </c>
      <c r="AE2970" s="10">
        <f t="shared" si="1558"/>
        <v>1.0036250040000001</v>
      </c>
      <c r="AF2970" s="2">
        <f t="shared" si="1564"/>
        <v>469.49527325999998</v>
      </c>
      <c r="AG2970" s="2">
        <f t="shared" si="1576"/>
        <v>469.43389314000001</v>
      </c>
      <c r="AH2970" s="3" t="str">
        <f t="shared" si="1577"/>
        <v>-</v>
      </c>
      <c r="AI2970" s="4" t="str">
        <f t="shared" si="1559"/>
        <v>A+J=</v>
      </c>
      <c r="AJ2970" s="11">
        <f t="shared" si="1583"/>
        <v>43774</v>
      </c>
      <c r="AK2970" s="11"/>
      <c r="AL2970" s="4"/>
      <c r="AM2970" s="1"/>
      <c r="AN2970" s="11"/>
      <c r="AO2970" s="1"/>
      <c r="AP2970" s="1"/>
      <c r="AQ2970" s="1"/>
      <c r="AR2970" s="1"/>
      <c r="AS2970" s="6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</row>
    <row r="2971" spans="1:55" x14ac:dyDescent="0.2">
      <c r="A2971" s="144">
        <f t="shared" si="1578"/>
        <v>43760</v>
      </c>
      <c r="B2971" s="2">
        <f t="shared" si="1565"/>
        <v>130000.67796004252</v>
      </c>
      <c r="C2971" s="2">
        <f t="shared" si="1579"/>
        <v>82642.622806729996</v>
      </c>
      <c r="D2971" s="68">
        <f>SUM(Y2971:Y$3286)</f>
        <v>38229.696120059998</v>
      </c>
      <c r="E2971" s="68">
        <f t="shared" si="1566"/>
        <v>44412.926686669998</v>
      </c>
      <c r="F2971" s="72">
        <f t="shared" si="1554"/>
        <v>5229.93</v>
      </c>
      <c r="G2971" s="3">
        <f>IF(N2971=1,VLOOKUP(A2970,[1]Plan1!$BG$69:$BI$188,3),G2970)</f>
        <v>5227.84</v>
      </c>
      <c r="H2971" s="11">
        <f t="shared" si="1555"/>
        <v>43679</v>
      </c>
      <c r="I2971" s="11">
        <f t="shared" si="1556"/>
        <v>43710</v>
      </c>
      <c r="J2971" s="26">
        <f t="shared" si="1567"/>
        <v>-3.996229395040185E-4</v>
      </c>
      <c r="K2971" s="11">
        <f t="shared" si="1580"/>
        <v>43770</v>
      </c>
      <c r="L2971" s="11">
        <f t="shared" si="1568"/>
        <v>43770</v>
      </c>
      <c r="M2971" s="1">
        <f t="shared" si="1581"/>
        <v>23</v>
      </c>
      <c r="N2971" s="1">
        <f t="shared" si="1551"/>
        <v>15</v>
      </c>
      <c r="O2971" s="2">
        <f t="shared" si="1569"/>
        <v>0.99973935000000003</v>
      </c>
      <c r="P2971" s="10">
        <f t="shared" si="1561"/>
        <v>1.0011006499999999</v>
      </c>
      <c r="Q2971" s="10">
        <f t="shared" si="1557"/>
        <v>1.5671791469436793</v>
      </c>
      <c r="R2971" s="2">
        <f t="shared" si="1560"/>
        <v>1.56677066</v>
      </c>
      <c r="S2971" s="2">
        <f t="shared" si="1552"/>
        <v>1.5671791399999999</v>
      </c>
      <c r="T2971" s="2">
        <f t="shared" si="1570"/>
        <v>129515.79453759</v>
      </c>
      <c r="U2971" s="2">
        <f t="shared" si="1571"/>
        <v>21683.086167836962</v>
      </c>
      <c r="V2971" s="2">
        <f t="shared" si="1572"/>
        <v>25171.943770735568</v>
      </c>
      <c r="W2971" s="2">
        <f t="shared" si="1573"/>
        <v>129497.65274530252</v>
      </c>
      <c r="X2971" s="27">
        <f t="shared" si="1574"/>
        <v>0</v>
      </c>
      <c r="Y2971" s="2">
        <f t="shared" si="1553"/>
        <v>0</v>
      </c>
      <c r="Z2971" s="67">
        <f t="shared" si="1575"/>
        <v>0</v>
      </c>
      <c r="AA2971" s="2">
        <f t="shared" si="1563"/>
        <v>0</v>
      </c>
      <c r="AB2971" s="26">
        <f t="shared" si="1582"/>
        <v>6.7299999999999999E-2</v>
      </c>
      <c r="AC2971" s="27">
        <f t="shared" si="1562"/>
        <v>15</v>
      </c>
      <c r="AD2971" s="27">
        <v>252</v>
      </c>
      <c r="AE2971" s="10">
        <f t="shared" si="1558"/>
        <v>1.003884435</v>
      </c>
      <c r="AF2971" s="2">
        <f t="shared" si="1564"/>
        <v>503.09568535</v>
      </c>
      <c r="AG2971" s="2">
        <f t="shared" si="1576"/>
        <v>503.02521474000002</v>
      </c>
      <c r="AH2971" s="3" t="str">
        <f t="shared" si="1577"/>
        <v>-</v>
      </c>
      <c r="AI2971" s="4" t="str">
        <f t="shared" si="1559"/>
        <v>A+J=</v>
      </c>
      <c r="AJ2971" s="11">
        <f t="shared" si="1583"/>
        <v>43774</v>
      </c>
      <c r="AK2971" s="11"/>
      <c r="AL2971" s="4"/>
      <c r="AM2971" s="1"/>
      <c r="AN2971" s="11"/>
      <c r="AO2971" s="1"/>
      <c r="AP2971" s="1"/>
      <c r="AQ2971" s="1"/>
      <c r="AR2971" s="1"/>
      <c r="AS2971" s="6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</row>
    <row r="2972" spans="1:55" x14ac:dyDescent="0.2">
      <c r="A2972" s="144">
        <f t="shared" si="1578"/>
        <v>43761</v>
      </c>
      <c r="B2972" s="2">
        <f t="shared" si="1565"/>
        <v>130033.06809590883</v>
      </c>
      <c r="C2972" s="2">
        <f t="shared" si="1579"/>
        <v>82642.622806729996</v>
      </c>
      <c r="D2972" s="68">
        <f>SUM(Y2972:Y$3286)</f>
        <v>38229.696120059998</v>
      </c>
      <c r="E2972" s="68">
        <f t="shared" si="1566"/>
        <v>44412.926686669998</v>
      </c>
      <c r="F2972" s="72">
        <f t="shared" si="1554"/>
        <v>5229.93</v>
      </c>
      <c r="G2972" s="3">
        <f>IF(N2972=1,VLOOKUP(A2971,[1]Plan1!$BG$69:$BI$188,3),G2971)</f>
        <v>5227.84</v>
      </c>
      <c r="H2972" s="11">
        <f t="shared" si="1555"/>
        <v>43679</v>
      </c>
      <c r="I2972" s="11">
        <f t="shared" si="1556"/>
        <v>43710</v>
      </c>
      <c r="J2972" s="26">
        <f t="shared" si="1567"/>
        <v>-3.996229395040185E-4</v>
      </c>
      <c r="K2972" s="11">
        <f t="shared" si="1580"/>
        <v>43770</v>
      </c>
      <c r="L2972" s="11">
        <f t="shared" si="1568"/>
        <v>43770</v>
      </c>
      <c r="M2972" s="1">
        <f t="shared" si="1581"/>
        <v>23</v>
      </c>
      <c r="N2972" s="1">
        <f t="shared" si="1551"/>
        <v>16</v>
      </c>
      <c r="O2972" s="2">
        <f t="shared" si="1569"/>
        <v>0.99972198000000001</v>
      </c>
      <c r="P2972" s="10">
        <f t="shared" si="1561"/>
        <v>1.0011006499999999</v>
      </c>
      <c r="Q2972" s="10">
        <f t="shared" si="1557"/>
        <v>1.5671791469436793</v>
      </c>
      <c r="R2972" s="2">
        <f t="shared" si="1560"/>
        <v>1.56674343</v>
      </c>
      <c r="S2972" s="2">
        <f t="shared" si="1552"/>
        <v>1.5671791399999999</v>
      </c>
      <c r="T2972" s="2">
        <f t="shared" si="1570"/>
        <v>129515.79453759</v>
      </c>
      <c r="U2972" s="2">
        <f t="shared" si="1571"/>
        <v>21683.086167836962</v>
      </c>
      <c r="V2972" s="2">
        <f t="shared" si="1572"/>
        <v>25170.734406741893</v>
      </c>
      <c r="W2972" s="2">
        <f t="shared" si="1573"/>
        <v>129496.44338130884</v>
      </c>
      <c r="X2972" s="27">
        <f t="shared" si="1574"/>
        <v>0</v>
      </c>
      <c r="Y2972" s="2">
        <f t="shared" si="1553"/>
        <v>0</v>
      </c>
      <c r="Z2972" s="67">
        <f t="shared" si="1575"/>
        <v>0</v>
      </c>
      <c r="AA2972" s="2">
        <f t="shared" si="1563"/>
        <v>0</v>
      </c>
      <c r="AB2972" s="26">
        <f t="shared" si="1582"/>
        <v>6.7299999999999999E-2</v>
      </c>
      <c r="AC2972" s="27">
        <f t="shared" si="1562"/>
        <v>16</v>
      </c>
      <c r="AD2972" s="27">
        <v>252</v>
      </c>
      <c r="AE2972" s="10">
        <f t="shared" si="1558"/>
        <v>1.004143934</v>
      </c>
      <c r="AF2972" s="2">
        <f t="shared" si="1564"/>
        <v>536.70490452000001</v>
      </c>
      <c r="AG2972" s="2">
        <f t="shared" si="1576"/>
        <v>536.62471459999995</v>
      </c>
      <c r="AH2972" s="3" t="str">
        <f t="shared" si="1577"/>
        <v>-</v>
      </c>
      <c r="AI2972" s="4" t="str">
        <f t="shared" si="1559"/>
        <v>A+J=</v>
      </c>
      <c r="AJ2972" s="11">
        <f t="shared" si="1583"/>
        <v>43774</v>
      </c>
      <c r="AK2972" s="11"/>
      <c r="AL2972" s="4"/>
      <c r="AM2972" s="1"/>
      <c r="AN2972" s="11"/>
      <c r="AO2972" s="1"/>
      <c r="AP2972" s="1"/>
      <c r="AQ2972" s="1"/>
      <c r="AR2972" s="1"/>
      <c r="AS2972" s="6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</row>
    <row r="2973" spans="1:55" x14ac:dyDescent="0.2">
      <c r="A2973" s="144">
        <f t="shared" si="1578"/>
        <v>43762</v>
      </c>
      <c r="B2973" s="2">
        <f t="shared" si="1565"/>
        <v>130065.46659689443</v>
      </c>
      <c r="C2973" s="2">
        <f t="shared" si="1579"/>
        <v>82642.622806729996</v>
      </c>
      <c r="D2973" s="68">
        <f>SUM(Y2973:Y$3286)</f>
        <v>38229.696120059998</v>
      </c>
      <c r="E2973" s="68">
        <f t="shared" si="1566"/>
        <v>44412.926686669998</v>
      </c>
      <c r="F2973" s="72">
        <f t="shared" si="1554"/>
        <v>5229.93</v>
      </c>
      <c r="G2973" s="3">
        <f>IF(N2973=1,VLOOKUP(A2972,[1]Plan1!$BG$69:$BI$188,3),G2972)</f>
        <v>5227.84</v>
      </c>
      <c r="H2973" s="11">
        <f t="shared" si="1555"/>
        <v>43679</v>
      </c>
      <c r="I2973" s="11">
        <f t="shared" si="1556"/>
        <v>43710</v>
      </c>
      <c r="J2973" s="26">
        <f t="shared" si="1567"/>
        <v>-3.996229395040185E-4</v>
      </c>
      <c r="K2973" s="11">
        <f t="shared" si="1580"/>
        <v>43770</v>
      </c>
      <c r="L2973" s="11">
        <f t="shared" si="1568"/>
        <v>43770</v>
      </c>
      <c r="M2973" s="1">
        <f t="shared" si="1581"/>
        <v>23</v>
      </c>
      <c r="N2973" s="1">
        <f t="shared" ref="N2973:N3036" si="1584">(M2973-(NETWORKDAYS(A2973,L2973,AN$137:AN$327)-1))</f>
        <v>17</v>
      </c>
      <c r="O2973" s="2">
        <f t="shared" si="1569"/>
        <v>0.99970460999999999</v>
      </c>
      <c r="P2973" s="10">
        <f t="shared" si="1561"/>
        <v>1.0011006499999999</v>
      </c>
      <c r="Q2973" s="10">
        <f t="shared" si="1557"/>
        <v>1.5671791469436793</v>
      </c>
      <c r="R2973" s="2">
        <f t="shared" si="1560"/>
        <v>1.5667162100000001</v>
      </c>
      <c r="S2973" s="2">
        <f t="shared" si="1552"/>
        <v>1.5671791399999999</v>
      </c>
      <c r="T2973" s="2">
        <f t="shared" si="1570"/>
        <v>129515.79453759</v>
      </c>
      <c r="U2973" s="2">
        <f t="shared" si="1571"/>
        <v>21683.086167836962</v>
      </c>
      <c r="V2973" s="2">
        <f t="shared" si="1572"/>
        <v>25169.525486877483</v>
      </c>
      <c r="W2973" s="2">
        <f t="shared" si="1573"/>
        <v>129495.23446144443</v>
      </c>
      <c r="X2973" s="27">
        <f t="shared" si="1574"/>
        <v>0</v>
      </c>
      <c r="Y2973" s="2">
        <f t="shared" si="1553"/>
        <v>0</v>
      </c>
      <c r="Z2973" s="67">
        <f t="shared" si="1575"/>
        <v>0</v>
      </c>
      <c r="AA2973" s="2">
        <f t="shared" si="1563"/>
        <v>0</v>
      </c>
      <c r="AB2973" s="26">
        <f t="shared" si="1582"/>
        <v>6.7299999999999999E-2</v>
      </c>
      <c r="AC2973" s="27">
        <f t="shared" si="1562"/>
        <v>17</v>
      </c>
      <c r="AD2973" s="27">
        <v>252</v>
      </c>
      <c r="AE2973" s="10">
        <f t="shared" si="1558"/>
        <v>1.0044034989999999</v>
      </c>
      <c r="AF2973" s="2">
        <f t="shared" si="1564"/>
        <v>570.32267173000002</v>
      </c>
      <c r="AG2973" s="2">
        <f t="shared" si="1576"/>
        <v>570.23213544999999</v>
      </c>
      <c r="AH2973" s="3" t="str">
        <f t="shared" si="1577"/>
        <v>-</v>
      </c>
      <c r="AI2973" s="4" t="str">
        <f t="shared" si="1559"/>
        <v>A+J=</v>
      </c>
      <c r="AJ2973" s="11">
        <f t="shared" si="1583"/>
        <v>43774</v>
      </c>
      <c r="AK2973" s="11"/>
      <c r="AL2973" s="4"/>
      <c r="AM2973" s="1"/>
      <c r="AN2973" s="11"/>
      <c r="AO2973" s="1"/>
      <c r="AP2973" s="1"/>
      <c r="AQ2973" s="1"/>
      <c r="AR2973" s="1"/>
      <c r="AS2973" s="6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</row>
    <row r="2974" spans="1:55" x14ac:dyDescent="0.2">
      <c r="A2974" s="144">
        <f t="shared" si="1578"/>
        <v>43763</v>
      </c>
      <c r="B2974" s="2">
        <f t="shared" si="1565"/>
        <v>130097.87270019075</v>
      </c>
      <c r="C2974" s="2">
        <f t="shared" si="1579"/>
        <v>82642.622806729996</v>
      </c>
      <c r="D2974" s="68">
        <f>SUM(Y2974:Y$3286)</f>
        <v>38229.696120059998</v>
      </c>
      <c r="E2974" s="68">
        <f t="shared" si="1566"/>
        <v>44412.926686669998</v>
      </c>
      <c r="F2974" s="72">
        <f t="shared" si="1554"/>
        <v>5229.93</v>
      </c>
      <c r="G2974" s="3">
        <f>IF(N2974=1,VLOOKUP(A2973,[1]Plan1!$BG$69:$BI$188,3),G2973)</f>
        <v>5227.84</v>
      </c>
      <c r="H2974" s="11">
        <f t="shared" si="1555"/>
        <v>43679</v>
      </c>
      <c r="I2974" s="11">
        <f t="shared" si="1556"/>
        <v>43710</v>
      </c>
      <c r="J2974" s="26">
        <f t="shared" si="1567"/>
        <v>-3.996229395040185E-4</v>
      </c>
      <c r="K2974" s="11">
        <f t="shared" si="1580"/>
        <v>43770</v>
      </c>
      <c r="L2974" s="11">
        <f t="shared" si="1568"/>
        <v>43770</v>
      </c>
      <c r="M2974" s="1">
        <f t="shared" si="1581"/>
        <v>23</v>
      </c>
      <c r="N2974" s="1">
        <f t="shared" si="1584"/>
        <v>18</v>
      </c>
      <c r="O2974" s="2">
        <f t="shared" si="1569"/>
        <v>0.99968723000000004</v>
      </c>
      <c r="P2974" s="10">
        <f t="shared" si="1561"/>
        <v>1.0011006499999999</v>
      </c>
      <c r="Q2974" s="10">
        <f t="shared" si="1557"/>
        <v>1.5671791469436793</v>
      </c>
      <c r="R2974" s="2">
        <f t="shared" si="1560"/>
        <v>1.5666889799999999</v>
      </c>
      <c r="S2974" s="2">
        <f t="shared" ref="S2974:S3037" si="1585">IF(AND(X2974&gt;0,MONTH(A2974)=10),R2974,S2973)</f>
        <v>1.5671791399999999</v>
      </c>
      <c r="T2974" s="2">
        <f t="shared" si="1570"/>
        <v>129515.79453759</v>
      </c>
      <c r="U2974" s="2">
        <f t="shared" si="1571"/>
        <v>21683.086167836962</v>
      </c>
      <c r="V2974" s="2">
        <f t="shared" si="1572"/>
        <v>25168.316122883796</v>
      </c>
      <c r="W2974" s="2">
        <f t="shared" si="1573"/>
        <v>129494.02509745075</v>
      </c>
      <c r="X2974" s="27">
        <f t="shared" si="1574"/>
        <v>0</v>
      </c>
      <c r="Y2974" s="2">
        <f t="shared" ref="Y2974:Y3037" si="1586">IF(X2974&gt;0,VLOOKUP(A2974,AN$12:AR$131,5),0)</f>
        <v>0</v>
      </c>
      <c r="Z2974" s="67">
        <f t="shared" si="1575"/>
        <v>0</v>
      </c>
      <c r="AA2974" s="2">
        <f t="shared" si="1563"/>
        <v>0</v>
      </c>
      <c r="AB2974" s="26">
        <f t="shared" si="1582"/>
        <v>6.7299999999999999E-2</v>
      </c>
      <c r="AC2974" s="27">
        <f t="shared" si="1562"/>
        <v>18</v>
      </c>
      <c r="AD2974" s="27">
        <v>252</v>
      </c>
      <c r="AE2974" s="10">
        <f t="shared" si="1558"/>
        <v>1.004663131</v>
      </c>
      <c r="AF2974" s="2">
        <f t="shared" si="1564"/>
        <v>603.94911649000005</v>
      </c>
      <c r="AG2974" s="2">
        <f t="shared" si="1576"/>
        <v>603.84760273999996</v>
      </c>
      <c r="AH2974" s="3" t="str">
        <f t="shared" si="1577"/>
        <v>-</v>
      </c>
      <c r="AI2974" s="4" t="str">
        <f t="shared" si="1559"/>
        <v>A+J=</v>
      </c>
      <c r="AJ2974" s="11">
        <f t="shared" si="1583"/>
        <v>43774</v>
      </c>
      <c r="AK2974" s="11"/>
      <c r="AL2974" s="4"/>
      <c r="AM2974" s="1"/>
      <c r="AN2974" s="11"/>
      <c r="AO2974" s="1"/>
      <c r="AP2974" s="1"/>
      <c r="AQ2974" s="1"/>
      <c r="AR2974" s="1"/>
      <c r="AS2974" s="6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</row>
    <row r="2975" spans="1:55" x14ac:dyDescent="0.2">
      <c r="A2975" s="144">
        <f t="shared" si="1578"/>
        <v>43764</v>
      </c>
      <c r="B2975" s="2">
        <f t="shared" si="1565"/>
        <v>130130.28698101707</v>
      </c>
      <c r="C2975" s="2">
        <f t="shared" si="1579"/>
        <v>82642.622806729996</v>
      </c>
      <c r="D2975" s="68">
        <f>SUM(Y2975:Y$3286)</f>
        <v>38229.696120059998</v>
      </c>
      <c r="E2975" s="68">
        <f t="shared" si="1566"/>
        <v>44412.926686669998</v>
      </c>
      <c r="F2975" s="72">
        <f t="shared" ref="F2975:F3038" si="1587">IF(G2975=G2974,F2974,G2974)</f>
        <v>5229.93</v>
      </c>
      <c r="G2975" s="3">
        <f>IF(N2975=1,VLOOKUP(A2974,[1]Plan1!$BG$69:$BI$188,3),G2974)</f>
        <v>5227.84</v>
      </c>
      <c r="H2975" s="11">
        <f t="shared" ref="H2975:H3038" si="1588">EDATE(I2975,-1)</f>
        <v>43679</v>
      </c>
      <c r="I2975" s="11">
        <f t="shared" ref="I2975:I3038" si="1589">IF(X2974&gt;0,EDATE(A2975,-1),+I2974)</f>
        <v>43710</v>
      </c>
      <c r="J2975" s="26">
        <f t="shared" si="1567"/>
        <v>-3.996229395040185E-4</v>
      </c>
      <c r="K2975" s="11">
        <f t="shared" si="1580"/>
        <v>43770</v>
      </c>
      <c r="L2975" s="11">
        <f t="shared" si="1568"/>
        <v>43770</v>
      </c>
      <c r="M2975" s="1">
        <f t="shared" si="1581"/>
        <v>23</v>
      </c>
      <c r="N2975" s="1">
        <f t="shared" si="1584"/>
        <v>19</v>
      </c>
      <c r="O2975" s="2">
        <f t="shared" si="1569"/>
        <v>0.99966986000000002</v>
      </c>
      <c r="P2975" s="10">
        <f t="shared" si="1561"/>
        <v>1.0011006499999999</v>
      </c>
      <c r="Q2975" s="10">
        <f t="shared" ref="Q2975:Q3038" si="1590">IF(L2975&gt;L2974,Q2974*P2975,Q2974)</f>
        <v>1.5671791469436793</v>
      </c>
      <c r="R2975" s="2">
        <f t="shared" si="1560"/>
        <v>1.56666175</v>
      </c>
      <c r="S2975" s="2">
        <f t="shared" si="1585"/>
        <v>1.5671791399999999</v>
      </c>
      <c r="T2975" s="2">
        <f t="shared" si="1570"/>
        <v>129515.79453759</v>
      </c>
      <c r="U2975" s="2">
        <f t="shared" si="1571"/>
        <v>21683.086167836962</v>
      </c>
      <c r="V2975" s="2">
        <f t="shared" si="1572"/>
        <v>25167.106758890121</v>
      </c>
      <c r="W2975" s="2">
        <f t="shared" si="1573"/>
        <v>129492.81573345707</v>
      </c>
      <c r="X2975" s="27">
        <f t="shared" si="1574"/>
        <v>0</v>
      </c>
      <c r="Y2975" s="2">
        <f t="shared" si="1586"/>
        <v>0</v>
      </c>
      <c r="Z2975" s="67">
        <f t="shared" si="1575"/>
        <v>0</v>
      </c>
      <c r="AA2975" s="2">
        <f t="shared" si="1563"/>
        <v>0</v>
      </c>
      <c r="AB2975" s="26">
        <f t="shared" si="1582"/>
        <v>6.7299999999999999E-2</v>
      </c>
      <c r="AC2975" s="27">
        <f t="shared" si="1562"/>
        <v>19</v>
      </c>
      <c r="AD2975" s="27">
        <v>252</v>
      </c>
      <c r="AE2975" s="10">
        <f t="shared" ref="AE2975:AE3038" si="1591">ROUND((1+AB2975)^TRUNC((AC2975/AD2975),9),9)</f>
        <v>1.004922831</v>
      </c>
      <c r="AF2975" s="2">
        <f t="shared" si="1564"/>
        <v>637.58436832999996</v>
      </c>
      <c r="AG2975" s="2">
        <f t="shared" si="1576"/>
        <v>637.47124756000005</v>
      </c>
      <c r="AH2975" s="3" t="str">
        <f t="shared" si="1577"/>
        <v>-</v>
      </c>
      <c r="AI2975" s="4" t="str">
        <f t="shared" si="1559"/>
        <v>A+J=</v>
      </c>
      <c r="AJ2975" s="11">
        <f t="shared" si="1583"/>
        <v>43774</v>
      </c>
      <c r="AK2975" s="11"/>
      <c r="AL2975" s="4"/>
      <c r="AM2975" s="1"/>
      <c r="AN2975" s="11"/>
      <c r="AO2975" s="1"/>
      <c r="AP2975" s="1"/>
      <c r="AQ2975" s="1"/>
      <c r="AR2975" s="1"/>
      <c r="AS2975" s="6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</row>
    <row r="2976" spans="1:55" x14ac:dyDescent="0.2">
      <c r="A2976" s="144">
        <f t="shared" si="1578"/>
        <v>43765</v>
      </c>
      <c r="B2976" s="2">
        <f t="shared" si="1565"/>
        <v>130130.28698101707</v>
      </c>
      <c r="C2976" s="2">
        <f t="shared" si="1579"/>
        <v>82642.622806729996</v>
      </c>
      <c r="D2976" s="68">
        <f>SUM(Y2976:Y$3286)</f>
        <v>38229.696120059998</v>
      </c>
      <c r="E2976" s="68">
        <f t="shared" si="1566"/>
        <v>44412.926686669998</v>
      </c>
      <c r="F2976" s="72">
        <f t="shared" si="1587"/>
        <v>5229.93</v>
      </c>
      <c r="G2976" s="3">
        <f>IF(N2976=1,VLOOKUP(A2975,[1]Plan1!$BG$69:$BI$188,3),G2975)</f>
        <v>5227.84</v>
      </c>
      <c r="H2976" s="11">
        <f t="shared" si="1588"/>
        <v>43679</v>
      </c>
      <c r="I2976" s="11">
        <f t="shared" si="1589"/>
        <v>43710</v>
      </c>
      <c r="J2976" s="26">
        <f t="shared" si="1567"/>
        <v>-3.996229395040185E-4</v>
      </c>
      <c r="K2976" s="11">
        <f t="shared" si="1580"/>
        <v>43770</v>
      </c>
      <c r="L2976" s="11">
        <f t="shared" si="1568"/>
        <v>43770</v>
      </c>
      <c r="M2976" s="1">
        <f t="shared" si="1581"/>
        <v>23</v>
      </c>
      <c r="N2976" s="1">
        <f t="shared" si="1584"/>
        <v>19</v>
      </c>
      <c r="O2976" s="2">
        <f t="shared" si="1569"/>
        <v>0.99966986000000002</v>
      </c>
      <c r="P2976" s="10">
        <f t="shared" si="1561"/>
        <v>1.0011006499999999</v>
      </c>
      <c r="Q2976" s="10">
        <f t="shared" si="1590"/>
        <v>1.5671791469436793</v>
      </c>
      <c r="R2976" s="2">
        <f t="shared" si="1560"/>
        <v>1.56666175</v>
      </c>
      <c r="S2976" s="2">
        <f t="shared" si="1585"/>
        <v>1.5671791399999999</v>
      </c>
      <c r="T2976" s="2">
        <f t="shared" si="1570"/>
        <v>129515.79453759</v>
      </c>
      <c r="U2976" s="2">
        <f t="shared" si="1571"/>
        <v>21683.086167836962</v>
      </c>
      <c r="V2976" s="2">
        <f t="shared" si="1572"/>
        <v>25167.106758890121</v>
      </c>
      <c r="W2976" s="2">
        <f t="shared" si="1573"/>
        <v>129492.81573345707</v>
      </c>
      <c r="X2976" s="27">
        <f t="shared" si="1574"/>
        <v>0</v>
      </c>
      <c r="Y2976" s="2">
        <f t="shared" si="1586"/>
        <v>0</v>
      </c>
      <c r="Z2976" s="67">
        <f t="shared" si="1575"/>
        <v>0</v>
      </c>
      <c r="AA2976" s="2">
        <f t="shared" si="1563"/>
        <v>0</v>
      </c>
      <c r="AB2976" s="26">
        <f t="shared" si="1582"/>
        <v>6.7299999999999999E-2</v>
      </c>
      <c r="AC2976" s="27">
        <f t="shared" si="1562"/>
        <v>19</v>
      </c>
      <c r="AD2976" s="27">
        <v>252</v>
      </c>
      <c r="AE2976" s="10">
        <f t="shared" si="1591"/>
        <v>1.004922831</v>
      </c>
      <c r="AF2976" s="2">
        <f t="shared" si="1564"/>
        <v>637.58436832999996</v>
      </c>
      <c r="AG2976" s="2">
        <f t="shared" si="1576"/>
        <v>637.47124756000005</v>
      </c>
      <c r="AH2976" s="3" t="str">
        <f t="shared" si="1577"/>
        <v>-</v>
      </c>
      <c r="AI2976" s="4" t="str">
        <f t="shared" si="1559"/>
        <v>A+J=</v>
      </c>
      <c r="AJ2976" s="11">
        <f t="shared" si="1583"/>
        <v>43774</v>
      </c>
      <c r="AK2976" s="11"/>
      <c r="AL2976" s="4"/>
      <c r="AM2976" s="1"/>
      <c r="AN2976" s="11"/>
      <c r="AO2976" s="1"/>
      <c r="AP2976" s="1"/>
      <c r="AQ2976" s="1"/>
      <c r="AR2976" s="1"/>
      <c r="AS2976" s="6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</row>
    <row r="2977" spans="1:55" x14ac:dyDescent="0.2">
      <c r="A2977" s="144">
        <f t="shared" si="1578"/>
        <v>43766</v>
      </c>
      <c r="B2977" s="2">
        <f t="shared" si="1565"/>
        <v>130130.28698101707</v>
      </c>
      <c r="C2977" s="2">
        <f t="shared" si="1579"/>
        <v>82642.622806729996</v>
      </c>
      <c r="D2977" s="68">
        <f>SUM(Y2977:Y$3286)</f>
        <v>38229.696120059998</v>
      </c>
      <c r="E2977" s="68">
        <f t="shared" si="1566"/>
        <v>44412.926686669998</v>
      </c>
      <c r="F2977" s="72">
        <f t="shared" si="1587"/>
        <v>5229.93</v>
      </c>
      <c r="G2977" s="3">
        <f>IF(N2977=1,VLOOKUP(A2976,[1]Plan1!$BG$69:$BI$188,3),G2976)</f>
        <v>5227.84</v>
      </c>
      <c r="H2977" s="11">
        <f t="shared" si="1588"/>
        <v>43679</v>
      </c>
      <c r="I2977" s="11">
        <f t="shared" si="1589"/>
        <v>43710</v>
      </c>
      <c r="J2977" s="26">
        <f t="shared" si="1567"/>
        <v>-3.996229395040185E-4</v>
      </c>
      <c r="K2977" s="11">
        <f t="shared" si="1580"/>
        <v>43770</v>
      </c>
      <c r="L2977" s="11">
        <f t="shared" si="1568"/>
        <v>43770</v>
      </c>
      <c r="M2977" s="1">
        <f t="shared" si="1581"/>
        <v>23</v>
      </c>
      <c r="N2977" s="1">
        <f t="shared" si="1584"/>
        <v>19</v>
      </c>
      <c r="O2977" s="2">
        <f t="shared" si="1569"/>
        <v>0.99966986000000002</v>
      </c>
      <c r="P2977" s="10">
        <f t="shared" si="1561"/>
        <v>1.0011006499999999</v>
      </c>
      <c r="Q2977" s="10">
        <f t="shared" si="1590"/>
        <v>1.5671791469436793</v>
      </c>
      <c r="R2977" s="2">
        <f t="shared" si="1560"/>
        <v>1.56666175</v>
      </c>
      <c r="S2977" s="2">
        <f t="shared" si="1585"/>
        <v>1.5671791399999999</v>
      </c>
      <c r="T2977" s="2">
        <f t="shared" si="1570"/>
        <v>129515.79453759</v>
      </c>
      <c r="U2977" s="2">
        <f t="shared" si="1571"/>
        <v>21683.086167836962</v>
      </c>
      <c r="V2977" s="2">
        <f t="shared" si="1572"/>
        <v>25167.106758890121</v>
      </c>
      <c r="W2977" s="2">
        <f t="shared" si="1573"/>
        <v>129492.81573345707</v>
      </c>
      <c r="X2977" s="27">
        <f t="shared" si="1574"/>
        <v>0</v>
      </c>
      <c r="Y2977" s="2">
        <f t="shared" si="1586"/>
        <v>0</v>
      </c>
      <c r="Z2977" s="67">
        <f t="shared" si="1575"/>
        <v>0</v>
      </c>
      <c r="AA2977" s="2">
        <f t="shared" si="1563"/>
        <v>0</v>
      </c>
      <c r="AB2977" s="26">
        <f t="shared" si="1582"/>
        <v>6.7299999999999999E-2</v>
      </c>
      <c r="AC2977" s="27">
        <f t="shared" si="1562"/>
        <v>19</v>
      </c>
      <c r="AD2977" s="27">
        <v>252</v>
      </c>
      <c r="AE2977" s="10">
        <f t="shared" si="1591"/>
        <v>1.004922831</v>
      </c>
      <c r="AF2977" s="2">
        <f t="shared" si="1564"/>
        <v>637.58436832999996</v>
      </c>
      <c r="AG2977" s="2">
        <f t="shared" si="1576"/>
        <v>637.47124756000005</v>
      </c>
      <c r="AH2977" s="3" t="str">
        <f t="shared" si="1577"/>
        <v>-</v>
      </c>
      <c r="AI2977" s="4" t="str">
        <f t="shared" si="1559"/>
        <v>A+J=</v>
      </c>
      <c r="AJ2977" s="11">
        <f t="shared" si="1583"/>
        <v>43774</v>
      </c>
      <c r="AK2977" s="11"/>
      <c r="AL2977" s="4"/>
      <c r="AM2977" s="1"/>
      <c r="AN2977" s="11"/>
      <c r="AO2977" s="1"/>
      <c r="AP2977" s="1"/>
      <c r="AQ2977" s="1"/>
      <c r="AR2977" s="1"/>
      <c r="AS2977" s="6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</row>
    <row r="2978" spans="1:55" x14ac:dyDescent="0.2">
      <c r="A2978" s="144">
        <f t="shared" si="1578"/>
        <v>43767</v>
      </c>
      <c r="B2978" s="2">
        <f t="shared" si="1565"/>
        <v>130162.70962658265</v>
      </c>
      <c r="C2978" s="2">
        <f t="shared" si="1579"/>
        <v>82642.622806729996</v>
      </c>
      <c r="D2978" s="68">
        <f>SUM(Y2978:Y$3286)</f>
        <v>38229.696120059998</v>
      </c>
      <c r="E2978" s="68">
        <f t="shared" si="1566"/>
        <v>44412.926686669998</v>
      </c>
      <c r="F2978" s="72">
        <f t="shared" si="1587"/>
        <v>5229.93</v>
      </c>
      <c r="G2978" s="3">
        <f>IF(N2978=1,VLOOKUP(A2977,[1]Plan1!$BG$69:$BI$188,3),G2977)</f>
        <v>5227.84</v>
      </c>
      <c r="H2978" s="11">
        <f t="shared" si="1588"/>
        <v>43679</v>
      </c>
      <c r="I2978" s="11">
        <f t="shared" si="1589"/>
        <v>43710</v>
      </c>
      <c r="J2978" s="26">
        <f t="shared" si="1567"/>
        <v>-3.996229395040185E-4</v>
      </c>
      <c r="K2978" s="11">
        <f t="shared" si="1580"/>
        <v>43770</v>
      </c>
      <c r="L2978" s="11">
        <f t="shared" si="1568"/>
        <v>43770</v>
      </c>
      <c r="M2978" s="1">
        <f t="shared" si="1581"/>
        <v>23</v>
      </c>
      <c r="N2978" s="1">
        <f t="shared" si="1584"/>
        <v>20</v>
      </c>
      <c r="O2978" s="2">
        <f t="shared" si="1569"/>
        <v>0.99965249</v>
      </c>
      <c r="P2978" s="10">
        <f t="shared" si="1561"/>
        <v>1.0011006499999999</v>
      </c>
      <c r="Q2978" s="10">
        <f t="shared" si="1590"/>
        <v>1.5671791469436793</v>
      </c>
      <c r="R2978" s="2">
        <f t="shared" si="1560"/>
        <v>1.56663453</v>
      </c>
      <c r="S2978" s="2">
        <f t="shared" si="1585"/>
        <v>1.5671791399999999</v>
      </c>
      <c r="T2978" s="2">
        <f t="shared" si="1570"/>
        <v>129515.79453759</v>
      </c>
      <c r="U2978" s="2">
        <f t="shared" si="1571"/>
        <v>21683.086167836962</v>
      </c>
      <c r="V2978" s="2">
        <f t="shared" si="1572"/>
        <v>25165.897839025711</v>
      </c>
      <c r="W2978" s="2">
        <f t="shared" si="1573"/>
        <v>129491.60681359266</v>
      </c>
      <c r="X2978" s="27">
        <f t="shared" si="1574"/>
        <v>0</v>
      </c>
      <c r="Y2978" s="2">
        <f t="shared" si="1586"/>
        <v>0</v>
      </c>
      <c r="Z2978" s="67">
        <f t="shared" si="1575"/>
        <v>0</v>
      </c>
      <c r="AA2978" s="2">
        <f t="shared" si="1563"/>
        <v>0</v>
      </c>
      <c r="AB2978" s="26">
        <f t="shared" si="1582"/>
        <v>6.7299999999999999E-2</v>
      </c>
      <c r="AC2978" s="27">
        <f t="shared" si="1562"/>
        <v>20</v>
      </c>
      <c r="AD2978" s="27">
        <v>252</v>
      </c>
      <c r="AE2978" s="10">
        <f t="shared" si="1591"/>
        <v>1.0051825969999999</v>
      </c>
      <c r="AF2978" s="2">
        <f t="shared" si="1564"/>
        <v>671.22816822000004</v>
      </c>
      <c r="AG2978" s="2">
        <f t="shared" si="1576"/>
        <v>671.10281298999996</v>
      </c>
      <c r="AH2978" s="3" t="str">
        <f t="shared" si="1577"/>
        <v>-</v>
      </c>
      <c r="AI2978" s="4" t="str">
        <f t="shared" ref="AI2978:AI3041" si="1592">AI2977</f>
        <v>A+J=</v>
      </c>
      <c r="AJ2978" s="11">
        <f t="shared" si="1583"/>
        <v>43774</v>
      </c>
      <c r="AK2978" s="11"/>
      <c r="AL2978" s="4"/>
      <c r="AM2978" s="1"/>
      <c r="AN2978" s="11"/>
      <c r="AO2978" s="1"/>
      <c r="AP2978" s="1"/>
      <c r="AQ2978" s="1"/>
      <c r="AR2978" s="1"/>
      <c r="AS2978" s="6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</row>
    <row r="2979" spans="1:55" x14ac:dyDescent="0.2">
      <c r="A2979" s="144">
        <f t="shared" si="1578"/>
        <v>43768</v>
      </c>
      <c r="B2979" s="2">
        <f t="shared" si="1565"/>
        <v>130195.14044941825</v>
      </c>
      <c r="C2979" s="2">
        <f t="shared" si="1579"/>
        <v>82642.622806729996</v>
      </c>
      <c r="D2979" s="68">
        <f>SUM(Y2979:Y$3286)</f>
        <v>38229.696120059998</v>
      </c>
      <c r="E2979" s="68">
        <f t="shared" si="1566"/>
        <v>44412.926686669998</v>
      </c>
      <c r="F2979" s="72">
        <f t="shared" si="1587"/>
        <v>5229.93</v>
      </c>
      <c r="G2979" s="3">
        <f>IF(N2979=1,VLOOKUP(A2978,[1]Plan1!$BG$69:$BI$188,3),G2978)</f>
        <v>5227.84</v>
      </c>
      <c r="H2979" s="11">
        <f t="shared" si="1588"/>
        <v>43679</v>
      </c>
      <c r="I2979" s="11">
        <f t="shared" si="1589"/>
        <v>43710</v>
      </c>
      <c r="J2979" s="26">
        <f t="shared" si="1567"/>
        <v>-3.996229395040185E-4</v>
      </c>
      <c r="K2979" s="11">
        <f t="shared" si="1580"/>
        <v>43770</v>
      </c>
      <c r="L2979" s="11">
        <f t="shared" si="1568"/>
        <v>43770</v>
      </c>
      <c r="M2979" s="1">
        <f t="shared" si="1581"/>
        <v>23</v>
      </c>
      <c r="N2979" s="1">
        <f t="shared" si="1584"/>
        <v>21</v>
      </c>
      <c r="O2979" s="2">
        <f t="shared" si="1569"/>
        <v>0.99963511999999999</v>
      </c>
      <c r="P2979" s="10">
        <f t="shared" si="1561"/>
        <v>1.0011006499999999</v>
      </c>
      <c r="Q2979" s="10">
        <f t="shared" si="1590"/>
        <v>1.5671791469436793</v>
      </c>
      <c r="R2979" s="2">
        <f t="shared" si="1560"/>
        <v>1.56660731</v>
      </c>
      <c r="S2979" s="2">
        <f t="shared" si="1585"/>
        <v>1.5671791399999999</v>
      </c>
      <c r="T2979" s="2">
        <f t="shared" si="1570"/>
        <v>129515.79453759</v>
      </c>
      <c r="U2979" s="2">
        <f t="shared" si="1571"/>
        <v>21683.086167836962</v>
      </c>
      <c r="V2979" s="2">
        <f t="shared" si="1572"/>
        <v>25164.688919161301</v>
      </c>
      <c r="W2979" s="2">
        <f t="shared" si="1573"/>
        <v>129490.39789372825</v>
      </c>
      <c r="X2979" s="27">
        <f t="shared" si="1574"/>
        <v>0</v>
      </c>
      <c r="Y2979" s="2">
        <f t="shared" si="1586"/>
        <v>0</v>
      </c>
      <c r="Z2979" s="67">
        <f t="shared" si="1575"/>
        <v>0</v>
      </c>
      <c r="AA2979" s="2">
        <f t="shared" si="1563"/>
        <v>0</v>
      </c>
      <c r="AB2979" s="26">
        <f t="shared" si="1582"/>
        <v>6.7299999999999999E-2</v>
      </c>
      <c r="AC2979" s="27">
        <f t="shared" si="1562"/>
        <v>21</v>
      </c>
      <c r="AD2979" s="27">
        <v>252</v>
      </c>
      <c r="AE2979" s="10">
        <f t="shared" si="1591"/>
        <v>1.0054424310000001</v>
      </c>
      <c r="AF2979" s="2">
        <f t="shared" si="1564"/>
        <v>704.88077518</v>
      </c>
      <c r="AG2979" s="2">
        <f t="shared" si="1576"/>
        <v>704.74255569000002</v>
      </c>
      <c r="AH2979" s="3" t="str">
        <f t="shared" si="1577"/>
        <v>-</v>
      </c>
      <c r="AI2979" s="4" t="str">
        <f t="shared" si="1592"/>
        <v>A+J=</v>
      </c>
      <c r="AJ2979" s="11">
        <f t="shared" si="1583"/>
        <v>43774</v>
      </c>
      <c r="AK2979" s="11"/>
      <c r="AL2979" s="4"/>
      <c r="AM2979" s="1"/>
      <c r="AN2979" s="11"/>
      <c r="AO2979" s="1"/>
      <c r="AP2979" s="1"/>
      <c r="AQ2979" s="1"/>
      <c r="AR2979" s="1"/>
      <c r="AS2979" s="6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</row>
    <row r="2980" spans="1:55" x14ac:dyDescent="0.2">
      <c r="A2980" s="144">
        <f t="shared" si="1578"/>
        <v>43769</v>
      </c>
      <c r="B2980" s="2">
        <f t="shared" si="1565"/>
        <v>130227.5784264753</v>
      </c>
      <c r="C2980" s="2">
        <f t="shared" si="1579"/>
        <v>82642.622806729996</v>
      </c>
      <c r="D2980" s="68">
        <f>SUM(Y2980:Y$3286)</f>
        <v>38229.696120059998</v>
      </c>
      <c r="E2980" s="68">
        <f t="shared" si="1566"/>
        <v>44412.926686669998</v>
      </c>
      <c r="F2980" s="72">
        <f t="shared" si="1587"/>
        <v>5229.93</v>
      </c>
      <c r="G2980" s="3">
        <f>IF(N2980=1,VLOOKUP(A2979,[1]Plan1!$BG$69:$BI$188,3),G2979)</f>
        <v>5227.84</v>
      </c>
      <c r="H2980" s="11">
        <f t="shared" si="1588"/>
        <v>43679</v>
      </c>
      <c r="I2980" s="11">
        <f t="shared" si="1589"/>
        <v>43710</v>
      </c>
      <c r="J2980" s="26">
        <f t="shared" si="1567"/>
        <v>-3.996229395040185E-4</v>
      </c>
      <c r="K2980" s="11">
        <f t="shared" si="1580"/>
        <v>43770</v>
      </c>
      <c r="L2980" s="11">
        <f t="shared" si="1568"/>
        <v>43770</v>
      </c>
      <c r="M2980" s="1">
        <f t="shared" si="1581"/>
        <v>23</v>
      </c>
      <c r="N2980" s="1">
        <f t="shared" si="1584"/>
        <v>22</v>
      </c>
      <c r="O2980" s="2">
        <f t="shared" si="1569"/>
        <v>0.99961774000000003</v>
      </c>
      <c r="P2980" s="10">
        <f t="shared" si="1561"/>
        <v>1.0011006499999999</v>
      </c>
      <c r="Q2980" s="10">
        <f t="shared" si="1590"/>
        <v>1.5671791469436793</v>
      </c>
      <c r="R2980" s="2">
        <f t="shared" si="1560"/>
        <v>1.5665800700000001</v>
      </c>
      <c r="S2980" s="2">
        <f t="shared" si="1585"/>
        <v>1.5671791399999999</v>
      </c>
      <c r="T2980" s="2">
        <f t="shared" si="1570"/>
        <v>129515.79453759</v>
      </c>
      <c r="U2980" s="2">
        <f t="shared" si="1571"/>
        <v>21683.086167836962</v>
      </c>
      <c r="V2980" s="2">
        <f t="shared" si="1572"/>
        <v>25163.479111038359</v>
      </c>
      <c r="W2980" s="2">
        <f t="shared" si="1573"/>
        <v>129489.1880856053</v>
      </c>
      <c r="X2980" s="27">
        <f t="shared" si="1574"/>
        <v>0</v>
      </c>
      <c r="Y2980" s="2">
        <f t="shared" si="1586"/>
        <v>0</v>
      </c>
      <c r="Z2980" s="67">
        <f t="shared" si="1575"/>
        <v>0</v>
      </c>
      <c r="AA2980" s="2">
        <f t="shared" si="1563"/>
        <v>0</v>
      </c>
      <c r="AB2980" s="26">
        <f t="shared" si="1582"/>
        <v>6.7299999999999999E-2</v>
      </c>
      <c r="AC2980" s="27">
        <f t="shared" si="1562"/>
        <v>22</v>
      </c>
      <c r="AD2980" s="27">
        <v>252</v>
      </c>
      <c r="AE2980" s="10">
        <f t="shared" si="1591"/>
        <v>1.005702332</v>
      </c>
      <c r="AF2980" s="2">
        <f t="shared" si="1564"/>
        <v>738.54205968999997</v>
      </c>
      <c r="AG2980" s="2">
        <f t="shared" si="1576"/>
        <v>738.39034087000005</v>
      </c>
      <c r="AH2980" s="3" t="str">
        <f t="shared" si="1577"/>
        <v>-</v>
      </c>
      <c r="AI2980" s="4" t="str">
        <f t="shared" si="1592"/>
        <v>A+J=</v>
      </c>
      <c r="AJ2980" s="11">
        <f t="shared" si="1583"/>
        <v>43774</v>
      </c>
      <c r="AK2980" s="11"/>
      <c r="AL2980" s="4"/>
      <c r="AM2980" s="1"/>
      <c r="AN2980" s="11"/>
      <c r="AO2980" s="1"/>
      <c r="AP2980" s="1"/>
      <c r="AQ2980" s="1"/>
      <c r="AR2980" s="1"/>
      <c r="AS2980" s="6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</row>
    <row r="2981" spans="1:55" x14ac:dyDescent="0.2">
      <c r="A2981" s="144">
        <f t="shared" si="1578"/>
        <v>43770</v>
      </c>
      <c r="B2981" s="2">
        <f t="shared" si="1565"/>
        <v>130260.02534391089</v>
      </c>
      <c r="C2981" s="2">
        <f t="shared" si="1579"/>
        <v>82642.622806729996</v>
      </c>
      <c r="D2981" s="68">
        <f>SUM(Y2981:Y$3286)</f>
        <v>38229.696120059998</v>
      </c>
      <c r="E2981" s="68">
        <f t="shared" si="1566"/>
        <v>44412.926686669998</v>
      </c>
      <c r="F2981" s="72">
        <f t="shared" si="1587"/>
        <v>5229.93</v>
      </c>
      <c r="G2981" s="3">
        <f>IF(N2981=1,VLOOKUP(A2980,[1]Plan1!$BG$69:$BI$188,3),G2980)</f>
        <v>5227.84</v>
      </c>
      <c r="H2981" s="11">
        <f t="shared" si="1588"/>
        <v>43679</v>
      </c>
      <c r="I2981" s="11">
        <f t="shared" si="1589"/>
        <v>43710</v>
      </c>
      <c r="J2981" s="26">
        <f t="shared" si="1567"/>
        <v>-3.996229395040185E-4</v>
      </c>
      <c r="K2981" s="11">
        <f t="shared" si="1580"/>
        <v>43801</v>
      </c>
      <c r="L2981" s="11">
        <f t="shared" si="1568"/>
        <v>43770</v>
      </c>
      <c r="M2981" s="1">
        <f t="shared" si="1581"/>
        <v>23</v>
      </c>
      <c r="N2981" s="1">
        <f t="shared" si="1584"/>
        <v>23</v>
      </c>
      <c r="O2981" s="2">
        <f t="shared" si="1569"/>
        <v>0.99960037000000002</v>
      </c>
      <c r="P2981" s="10">
        <f t="shared" si="1561"/>
        <v>1.0011006499999999</v>
      </c>
      <c r="Q2981" s="10">
        <f t="shared" si="1590"/>
        <v>1.5671791469436793</v>
      </c>
      <c r="R2981" s="2">
        <f t="shared" si="1560"/>
        <v>1.5665528500000001</v>
      </c>
      <c r="S2981" s="2">
        <f t="shared" si="1585"/>
        <v>1.5671791399999999</v>
      </c>
      <c r="T2981" s="2">
        <f t="shared" si="1570"/>
        <v>129515.79453759</v>
      </c>
      <c r="U2981" s="2">
        <f t="shared" si="1571"/>
        <v>21683.086167836962</v>
      </c>
      <c r="V2981" s="2">
        <f t="shared" si="1572"/>
        <v>25162.27019117395</v>
      </c>
      <c r="W2981" s="2">
        <f t="shared" si="1573"/>
        <v>129487.97916574089</v>
      </c>
      <c r="X2981" s="27">
        <f t="shared" si="1574"/>
        <v>97</v>
      </c>
      <c r="Y2981" s="2">
        <f t="shared" si="1586"/>
        <v>3338.93127959</v>
      </c>
      <c r="Z2981" s="67">
        <f t="shared" si="1575"/>
        <v>4.04020488E-2</v>
      </c>
      <c r="AA2981" s="2">
        <f t="shared" si="1563"/>
        <v>5232.7034512700002</v>
      </c>
      <c r="AB2981" s="26">
        <f t="shared" si="1582"/>
        <v>6.7299999999999999E-2</v>
      </c>
      <c r="AC2981" s="27">
        <f t="shared" si="1562"/>
        <v>23</v>
      </c>
      <c r="AD2981" s="27">
        <v>252</v>
      </c>
      <c r="AE2981" s="10">
        <f t="shared" si="1591"/>
        <v>1.0059623</v>
      </c>
      <c r="AF2981" s="2">
        <f t="shared" si="1564"/>
        <v>772.21202176999998</v>
      </c>
      <c r="AG2981" s="2">
        <f t="shared" si="1576"/>
        <v>772.04617816999996</v>
      </c>
      <c r="AH2981" s="3">
        <f t="shared" si="1577"/>
        <v>6004.9154730400005</v>
      </c>
      <c r="AI2981" s="4" t="str">
        <f t="shared" si="1592"/>
        <v>A+J=</v>
      </c>
      <c r="AJ2981" s="11">
        <f t="shared" si="1583"/>
        <v>43774</v>
      </c>
      <c r="AK2981" s="11"/>
      <c r="AL2981" s="4"/>
      <c r="AM2981" s="1"/>
      <c r="AN2981" s="11"/>
      <c r="AO2981" s="1"/>
      <c r="AP2981" s="1"/>
      <c r="AQ2981" s="1"/>
      <c r="AR2981" s="1"/>
      <c r="AS2981" s="6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</row>
    <row r="2982" spans="1:55" x14ac:dyDescent="0.2">
      <c r="A2982" s="144">
        <f t="shared" si="1578"/>
        <v>43771</v>
      </c>
      <c r="B2982" s="2">
        <f t="shared" si="1565"/>
        <v>124290.8738330171</v>
      </c>
      <c r="C2982" s="2">
        <f t="shared" si="1579"/>
        <v>79303.691527129995</v>
      </c>
      <c r="D2982" s="68">
        <f>SUM(Y2982:Y$3286)</f>
        <v>34890.764840470001</v>
      </c>
      <c r="E2982" s="68">
        <f t="shared" si="1566"/>
        <v>44412.926686659994</v>
      </c>
      <c r="F2982" s="72">
        <f t="shared" si="1587"/>
        <v>5227.84</v>
      </c>
      <c r="G2982" s="3">
        <f>IF(N2982=1,VLOOKUP(A2981,[1]Plan1!$BG$69:$BI$188,3),G2981)</f>
        <v>5233.07</v>
      </c>
      <c r="H2982" s="11">
        <f t="shared" si="1588"/>
        <v>43710</v>
      </c>
      <c r="I2982" s="11">
        <f t="shared" si="1589"/>
        <v>43740</v>
      </c>
      <c r="J2982" s="26">
        <f t="shared" si="1567"/>
        <v>1.0004131725529497E-3</v>
      </c>
      <c r="K2982" s="11">
        <f t="shared" si="1580"/>
        <v>43801</v>
      </c>
      <c r="L2982" s="11">
        <f t="shared" si="1568"/>
        <v>43801</v>
      </c>
      <c r="M2982" s="1">
        <f t="shared" si="1581"/>
        <v>20</v>
      </c>
      <c r="N2982" s="1">
        <f t="shared" si="1584"/>
        <v>1</v>
      </c>
      <c r="O2982" s="2">
        <f t="shared" si="1569"/>
        <v>1.0000499899999999</v>
      </c>
      <c r="P2982" s="10">
        <f t="shared" si="1561"/>
        <v>0.99960037000000002</v>
      </c>
      <c r="Q2982" s="10">
        <f t="shared" si="1590"/>
        <v>1.5665528551411863</v>
      </c>
      <c r="R2982" s="2">
        <f t="shared" si="1560"/>
        <v>1.56663116</v>
      </c>
      <c r="S2982" s="2">
        <f t="shared" si="1585"/>
        <v>1.5671791399999999</v>
      </c>
      <c r="T2982" s="2">
        <f t="shared" si="1570"/>
        <v>124283.09108631</v>
      </c>
      <c r="U2982" s="2">
        <f t="shared" si="1571"/>
        <v>19789.31399616001</v>
      </c>
      <c r="V2982" s="2">
        <f t="shared" si="1572"/>
        <v>25165.74816745711</v>
      </c>
      <c r="W2982" s="2">
        <f t="shared" si="1573"/>
        <v>124258.75369074711</v>
      </c>
      <c r="X2982" s="27">
        <f t="shared" si="1574"/>
        <v>0</v>
      </c>
      <c r="Y2982" s="2">
        <f t="shared" si="1586"/>
        <v>0</v>
      </c>
      <c r="Z2982" s="67">
        <f t="shared" si="1575"/>
        <v>0</v>
      </c>
      <c r="AA2982" s="2">
        <f t="shared" si="1563"/>
        <v>0</v>
      </c>
      <c r="AB2982" s="26">
        <f t="shared" si="1582"/>
        <v>6.7299999999999999E-2</v>
      </c>
      <c r="AC2982" s="27">
        <f t="shared" si="1562"/>
        <v>1</v>
      </c>
      <c r="AD2982" s="27">
        <v>252</v>
      </c>
      <c r="AE2982" s="10">
        <f t="shared" si="1591"/>
        <v>1.0002584940000001</v>
      </c>
      <c r="AF2982" s="2">
        <f t="shared" si="1564"/>
        <v>32.126433339999998</v>
      </c>
      <c r="AG2982" s="2">
        <f t="shared" si="1576"/>
        <v>32.120142270000002</v>
      </c>
      <c r="AH2982" s="3" t="str">
        <f t="shared" si="1577"/>
        <v>-</v>
      </c>
      <c r="AI2982" s="4" t="str">
        <f t="shared" si="1592"/>
        <v>A+J=</v>
      </c>
      <c r="AJ2982" s="11">
        <f t="shared" si="1583"/>
        <v>43803</v>
      </c>
      <c r="AK2982" s="11"/>
      <c r="AL2982" s="4"/>
      <c r="AM2982" s="1"/>
      <c r="AN2982" s="11"/>
      <c r="AO2982" s="1"/>
      <c r="AP2982" s="1"/>
      <c r="AQ2982" s="1"/>
      <c r="AR2982" s="1"/>
      <c r="AS2982" s="6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</row>
    <row r="2983" spans="1:55" x14ac:dyDescent="0.2">
      <c r="A2983" s="144">
        <f t="shared" si="1578"/>
        <v>43772</v>
      </c>
      <c r="B2983" s="2">
        <f t="shared" si="1565"/>
        <v>124290.8738330171</v>
      </c>
      <c r="C2983" s="2">
        <f t="shared" si="1579"/>
        <v>79303.691527129995</v>
      </c>
      <c r="D2983" s="68">
        <f>SUM(Y2983:Y$3286)</f>
        <v>34890.764840470001</v>
      </c>
      <c r="E2983" s="68">
        <f t="shared" si="1566"/>
        <v>44412.926686659994</v>
      </c>
      <c r="F2983" s="72">
        <f t="shared" si="1587"/>
        <v>5227.84</v>
      </c>
      <c r="G2983" s="3">
        <f>IF(N2983=1,VLOOKUP(A2982,[1]Plan1!$BG$69:$BI$188,3),G2982)</f>
        <v>5233.07</v>
      </c>
      <c r="H2983" s="11">
        <f t="shared" si="1588"/>
        <v>43710</v>
      </c>
      <c r="I2983" s="11">
        <f t="shared" si="1589"/>
        <v>43740</v>
      </c>
      <c r="J2983" s="26">
        <f t="shared" si="1567"/>
        <v>1.0004131725529497E-3</v>
      </c>
      <c r="K2983" s="11">
        <f t="shared" si="1580"/>
        <v>43801</v>
      </c>
      <c r="L2983" s="11">
        <f t="shared" si="1568"/>
        <v>43801</v>
      </c>
      <c r="M2983" s="1">
        <f t="shared" si="1581"/>
        <v>20</v>
      </c>
      <c r="N2983" s="1">
        <f t="shared" si="1584"/>
        <v>1</v>
      </c>
      <c r="O2983" s="2">
        <f t="shared" si="1569"/>
        <v>1.0000499899999999</v>
      </c>
      <c r="P2983" s="10">
        <f t="shared" si="1561"/>
        <v>0.99960037000000002</v>
      </c>
      <c r="Q2983" s="10">
        <f t="shared" si="1590"/>
        <v>1.5665528551411863</v>
      </c>
      <c r="R2983" s="2">
        <f t="shared" si="1560"/>
        <v>1.56663116</v>
      </c>
      <c r="S2983" s="2">
        <f t="shared" si="1585"/>
        <v>1.5671791399999999</v>
      </c>
      <c r="T2983" s="2">
        <f t="shared" si="1570"/>
        <v>124283.09108631</v>
      </c>
      <c r="U2983" s="2">
        <f t="shared" si="1571"/>
        <v>19789.31399616001</v>
      </c>
      <c r="V2983" s="2">
        <f t="shared" si="1572"/>
        <v>25165.74816745711</v>
      </c>
      <c r="W2983" s="2">
        <f t="shared" si="1573"/>
        <v>124258.75369074711</v>
      </c>
      <c r="X2983" s="27">
        <f t="shared" si="1574"/>
        <v>0</v>
      </c>
      <c r="Y2983" s="2">
        <f t="shared" si="1586"/>
        <v>0</v>
      </c>
      <c r="Z2983" s="67">
        <f t="shared" si="1575"/>
        <v>0</v>
      </c>
      <c r="AA2983" s="2">
        <f t="shared" si="1563"/>
        <v>0</v>
      </c>
      <c r="AB2983" s="26">
        <f t="shared" si="1582"/>
        <v>6.7299999999999999E-2</v>
      </c>
      <c r="AC2983" s="27">
        <f t="shared" si="1562"/>
        <v>1</v>
      </c>
      <c r="AD2983" s="27">
        <v>252</v>
      </c>
      <c r="AE2983" s="10">
        <f t="shared" si="1591"/>
        <v>1.0002584940000001</v>
      </c>
      <c r="AF2983" s="2">
        <f t="shared" si="1564"/>
        <v>32.126433339999998</v>
      </c>
      <c r="AG2983" s="2">
        <f t="shared" si="1576"/>
        <v>32.120142270000002</v>
      </c>
      <c r="AH2983" s="3" t="str">
        <f t="shared" si="1577"/>
        <v>-</v>
      </c>
      <c r="AI2983" s="4" t="str">
        <f t="shared" si="1592"/>
        <v>A+J=</v>
      </c>
      <c r="AJ2983" s="11">
        <f t="shared" si="1583"/>
        <v>43803</v>
      </c>
      <c r="AK2983" s="11"/>
      <c r="AL2983" s="4"/>
      <c r="AM2983" s="1"/>
      <c r="AN2983" s="11"/>
      <c r="AO2983" s="1"/>
      <c r="AP2983" s="1"/>
      <c r="AQ2983" s="1"/>
      <c r="AR2983" s="1"/>
      <c r="AS2983" s="6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</row>
    <row r="2984" spans="1:55" x14ac:dyDescent="0.2">
      <c r="A2984" s="144">
        <f t="shared" si="1578"/>
        <v>43773</v>
      </c>
      <c r="B2984" s="2">
        <f t="shared" si="1565"/>
        <v>124290.8738330171</v>
      </c>
      <c r="C2984" s="2">
        <f t="shared" si="1579"/>
        <v>79303.691527129995</v>
      </c>
      <c r="D2984" s="68">
        <f>SUM(Y2984:Y$3286)</f>
        <v>34890.764840470001</v>
      </c>
      <c r="E2984" s="68">
        <f t="shared" si="1566"/>
        <v>44412.926686659994</v>
      </c>
      <c r="F2984" s="72">
        <f t="shared" si="1587"/>
        <v>5227.84</v>
      </c>
      <c r="G2984" s="3">
        <f>IF(N2984=1,VLOOKUP(A2983,[1]Plan1!$BG$69:$BI$188,3),G2983)</f>
        <v>5233.07</v>
      </c>
      <c r="H2984" s="11">
        <f t="shared" si="1588"/>
        <v>43710</v>
      </c>
      <c r="I2984" s="11">
        <f t="shared" si="1589"/>
        <v>43740</v>
      </c>
      <c r="J2984" s="26">
        <f t="shared" si="1567"/>
        <v>1.0004131725529497E-3</v>
      </c>
      <c r="K2984" s="11">
        <f t="shared" si="1580"/>
        <v>43801</v>
      </c>
      <c r="L2984" s="11">
        <f t="shared" si="1568"/>
        <v>43801</v>
      </c>
      <c r="M2984" s="1">
        <f t="shared" si="1581"/>
        <v>20</v>
      </c>
      <c r="N2984" s="1">
        <f t="shared" si="1584"/>
        <v>1</v>
      </c>
      <c r="O2984" s="2">
        <f t="shared" si="1569"/>
        <v>1.0000499899999999</v>
      </c>
      <c r="P2984" s="10">
        <f t="shared" si="1561"/>
        <v>0.99960037000000002</v>
      </c>
      <c r="Q2984" s="10">
        <f t="shared" si="1590"/>
        <v>1.5665528551411863</v>
      </c>
      <c r="R2984" s="2">
        <f t="shared" si="1560"/>
        <v>1.56663116</v>
      </c>
      <c r="S2984" s="2">
        <f t="shared" si="1585"/>
        <v>1.5671791399999999</v>
      </c>
      <c r="T2984" s="2">
        <f t="shared" si="1570"/>
        <v>124283.09108631</v>
      </c>
      <c r="U2984" s="2">
        <f t="shared" si="1571"/>
        <v>19789.31399616001</v>
      </c>
      <c r="V2984" s="2">
        <f t="shared" si="1572"/>
        <v>25165.74816745711</v>
      </c>
      <c r="W2984" s="2">
        <f t="shared" si="1573"/>
        <v>124258.75369074711</v>
      </c>
      <c r="X2984" s="27">
        <f t="shared" si="1574"/>
        <v>0</v>
      </c>
      <c r="Y2984" s="2">
        <f t="shared" si="1586"/>
        <v>0</v>
      </c>
      <c r="Z2984" s="67">
        <f t="shared" si="1575"/>
        <v>0</v>
      </c>
      <c r="AA2984" s="2">
        <f t="shared" si="1563"/>
        <v>0</v>
      </c>
      <c r="AB2984" s="26">
        <f t="shared" si="1582"/>
        <v>6.7299999999999999E-2</v>
      </c>
      <c r="AC2984" s="27">
        <f t="shared" si="1562"/>
        <v>1</v>
      </c>
      <c r="AD2984" s="27">
        <v>252</v>
      </c>
      <c r="AE2984" s="10">
        <f t="shared" si="1591"/>
        <v>1.0002584940000001</v>
      </c>
      <c r="AF2984" s="2">
        <f t="shared" si="1564"/>
        <v>32.126433339999998</v>
      </c>
      <c r="AG2984" s="2">
        <f t="shared" si="1576"/>
        <v>32.120142270000002</v>
      </c>
      <c r="AH2984" s="3" t="str">
        <f t="shared" si="1577"/>
        <v>-</v>
      </c>
      <c r="AI2984" s="4" t="str">
        <f t="shared" si="1592"/>
        <v>A+J=</v>
      </c>
      <c r="AJ2984" s="11">
        <f t="shared" si="1583"/>
        <v>43803</v>
      </c>
      <c r="AK2984" s="11"/>
      <c r="AL2984" s="4"/>
      <c r="AM2984" s="1"/>
      <c r="AN2984" s="11"/>
      <c r="AO2984" s="1"/>
      <c r="AP2984" s="1"/>
      <c r="AQ2984" s="1"/>
      <c r="AR2984" s="1"/>
      <c r="AS2984" s="6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</row>
    <row r="2985" spans="1:55" x14ac:dyDescent="0.2">
      <c r="A2985" s="144">
        <f t="shared" si="1578"/>
        <v>43774</v>
      </c>
      <c r="B2985" s="2">
        <f t="shared" si="1565"/>
        <v>124326.48296394448</v>
      </c>
      <c r="C2985" s="2">
        <f t="shared" si="1579"/>
        <v>79303.691527129995</v>
      </c>
      <c r="D2985" s="68">
        <f>SUM(Y2985:Y$3286)</f>
        <v>34890.764840470001</v>
      </c>
      <c r="E2985" s="68">
        <f t="shared" si="1566"/>
        <v>44412.926686659994</v>
      </c>
      <c r="F2985" s="72">
        <f t="shared" si="1587"/>
        <v>5227.84</v>
      </c>
      <c r="G2985" s="3">
        <f>IF(N2985=1,VLOOKUP(A2984,[1]Plan1!$BG$69:$BI$188,3),G2984)</f>
        <v>5233.07</v>
      </c>
      <c r="H2985" s="11">
        <f t="shared" si="1588"/>
        <v>43710</v>
      </c>
      <c r="I2985" s="11">
        <f t="shared" si="1589"/>
        <v>43740</v>
      </c>
      <c r="J2985" s="26">
        <f t="shared" si="1567"/>
        <v>1.0004131725529497E-3</v>
      </c>
      <c r="K2985" s="11">
        <f t="shared" si="1580"/>
        <v>43801</v>
      </c>
      <c r="L2985" s="11">
        <f t="shared" si="1568"/>
        <v>43801</v>
      </c>
      <c r="M2985" s="1">
        <f t="shared" si="1581"/>
        <v>20</v>
      </c>
      <c r="N2985" s="1">
        <f t="shared" si="1584"/>
        <v>2</v>
      </c>
      <c r="O2985" s="2">
        <f t="shared" si="1569"/>
        <v>1.00009999</v>
      </c>
      <c r="P2985" s="10">
        <f t="shared" si="1561"/>
        <v>0.99960037000000002</v>
      </c>
      <c r="Q2985" s="10">
        <f t="shared" si="1590"/>
        <v>1.5665528551411863</v>
      </c>
      <c r="R2985" s="2">
        <f t="shared" ref="R2985:R3048" si="1593">TRUNC(TRUNC((O2985*Q2985),15),8)</f>
        <v>1.56670949</v>
      </c>
      <c r="S2985" s="2">
        <f t="shared" si="1585"/>
        <v>1.5671791399999999</v>
      </c>
      <c r="T2985" s="2">
        <f t="shared" si="1570"/>
        <v>124283.09108631</v>
      </c>
      <c r="U2985" s="2">
        <f t="shared" si="1571"/>
        <v>19789.31399616001</v>
      </c>
      <c r="V2985" s="2">
        <f t="shared" si="1572"/>
        <v>25169.227032004477</v>
      </c>
      <c r="W2985" s="2">
        <f t="shared" si="1573"/>
        <v>124262.23255529448</v>
      </c>
      <c r="X2985" s="27">
        <f t="shared" si="1574"/>
        <v>0</v>
      </c>
      <c r="Y2985" s="2">
        <f t="shared" si="1586"/>
        <v>0</v>
      </c>
      <c r="Z2985" s="67">
        <f t="shared" si="1575"/>
        <v>0</v>
      </c>
      <c r="AA2985" s="2">
        <f t="shared" si="1563"/>
        <v>0</v>
      </c>
      <c r="AB2985" s="26">
        <f t="shared" si="1582"/>
        <v>6.7299999999999999E-2</v>
      </c>
      <c r="AC2985" s="27">
        <f t="shared" si="1562"/>
        <v>2</v>
      </c>
      <c r="AD2985" s="27">
        <v>252</v>
      </c>
      <c r="AE2985" s="10">
        <f t="shared" si="1591"/>
        <v>1.000517055</v>
      </c>
      <c r="AF2985" s="2">
        <f t="shared" si="1564"/>
        <v>64.261193660000004</v>
      </c>
      <c r="AG2985" s="2">
        <f t="shared" si="1576"/>
        <v>64.250408649999997</v>
      </c>
      <c r="AH2985" s="3" t="str">
        <f t="shared" si="1577"/>
        <v>-</v>
      </c>
      <c r="AI2985" s="4" t="str">
        <f t="shared" si="1592"/>
        <v>A+J=</v>
      </c>
      <c r="AJ2985" s="11">
        <f t="shared" si="1583"/>
        <v>43803</v>
      </c>
      <c r="AK2985" s="11"/>
      <c r="AL2985" s="4"/>
      <c r="AM2985" s="1"/>
      <c r="AN2985" s="11"/>
      <c r="AO2985" s="1"/>
      <c r="AP2985" s="1"/>
      <c r="AQ2985" s="1"/>
      <c r="AR2985" s="1"/>
      <c r="AS2985" s="6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</row>
    <row r="2986" spans="1:55" x14ac:dyDescent="0.2">
      <c r="A2986" s="144">
        <f t="shared" si="1578"/>
        <v>43775</v>
      </c>
      <c r="B2986" s="2">
        <f t="shared" si="1565"/>
        <v>124362.10221967185</v>
      </c>
      <c r="C2986" s="2">
        <f t="shared" si="1579"/>
        <v>79303.691527129995</v>
      </c>
      <c r="D2986" s="68">
        <f>SUM(Y2986:Y$3286)</f>
        <v>34890.764840470001</v>
      </c>
      <c r="E2986" s="68">
        <f t="shared" si="1566"/>
        <v>44412.926686659994</v>
      </c>
      <c r="F2986" s="72">
        <f t="shared" si="1587"/>
        <v>5227.84</v>
      </c>
      <c r="G2986" s="3">
        <f>IF(N2986=1,VLOOKUP(A2985,[1]Plan1!$BG$69:$BI$188,3),G2985)</f>
        <v>5233.07</v>
      </c>
      <c r="H2986" s="11">
        <f t="shared" si="1588"/>
        <v>43710</v>
      </c>
      <c r="I2986" s="11">
        <f t="shared" si="1589"/>
        <v>43740</v>
      </c>
      <c r="J2986" s="26">
        <f t="shared" si="1567"/>
        <v>1.0004131725529497E-3</v>
      </c>
      <c r="K2986" s="11">
        <f t="shared" si="1580"/>
        <v>43801</v>
      </c>
      <c r="L2986" s="11">
        <f t="shared" si="1568"/>
        <v>43801</v>
      </c>
      <c r="M2986" s="1">
        <f t="shared" si="1581"/>
        <v>20</v>
      </c>
      <c r="N2986" s="1">
        <f t="shared" si="1584"/>
        <v>3</v>
      </c>
      <c r="O2986" s="2">
        <f t="shared" si="1569"/>
        <v>1.0001499899999999</v>
      </c>
      <c r="P2986" s="10">
        <f t="shared" ref="P2986:P3049" si="1594">IF(L2986&gt;L2985,O2985,P2985)</f>
        <v>0.99960037000000002</v>
      </c>
      <c r="Q2986" s="10">
        <f t="shared" si="1590"/>
        <v>1.5665528551411863</v>
      </c>
      <c r="R2986" s="2">
        <f t="shared" si="1593"/>
        <v>1.5667878200000001</v>
      </c>
      <c r="S2986" s="2">
        <f t="shared" si="1585"/>
        <v>1.5671791399999999</v>
      </c>
      <c r="T2986" s="2">
        <f t="shared" si="1570"/>
        <v>124283.09108631</v>
      </c>
      <c r="U2986" s="2">
        <f t="shared" si="1571"/>
        <v>19789.31399616001</v>
      </c>
      <c r="V2986" s="2">
        <f t="shared" si="1572"/>
        <v>25172.705896551844</v>
      </c>
      <c r="W2986" s="2">
        <f t="shared" si="1573"/>
        <v>124265.71141984186</v>
      </c>
      <c r="X2986" s="27">
        <f t="shared" si="1574"/>
        <v>0</v>
      </c>
      <c r="Y2986" s="2">
        <f t="shared" si="1586"/>
        <v>0</v>
      </c>
      <c r="Z2986" s="67">
        <f t="shared" si="1575"/>
        <v>0</v>
      </c>
      <c r="AA2986" s="2">
        <f t="shared" si="1563"/>
        <v>0</v>
      </c>
      <c r="AB2986" s="26">
        <f t="shared" si="1582"/>
        <v>6.7299999999999999E-2</v>
      </c>
      <c r="AC2986" s="27">
        <f t="shared" si="1562"/>
        <v>3</v>
      </c>
      <c r="AD2986" s="27">
        <v>252</v>
      </c>
      <c r="AE2986" s="10">
        <f t="shared" si="1591"/>
        <v>1.0007756830000001</v>
      </c>
      <c r="AF2986" s="2">
        <f t="shared" si="1564"/>
        <v>96.404280940000007</v>
      </c>
      <c r="AG2986" s="2">
        <f t="shared" si="1576"/>
        <v>96.390799830000006</v>
      </c>
      <c r="AH2986" s="3" t="str">
        <f t="shared" si="1577"/>
        <v>-</v>
      </c>
      <c r="AI2986" s="4" t="str">
        <f t="shared" si="1592"/>
        <v>A+J=</v>
      </c>
      <c r="AJ2986" s="11">
        <f t="shared" si="1583"/>
        <v>43803</v>
      </c>
      <c r="AK2986" s="11"/>
      <c r="AL2986" s="4"/>
      <c r="AM2986" s="1"/>
      <c r="AN2986" s="11"/>
      <c r="AO2986" s="1"/>
      <c r="AP2986" s="1"/>
      <c r="AQ2986" s="1"/>
      <c r="AR2986" s="1"/>
      <c r="AS2986" s="6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</row>
    <row r="2987" spans="1:55" x14ac:dyDescent="0.2">
      <c r="A2987" s="144">
        <f t="shared" si="1578"/>
        <v>43776</v>
      </c>
      <c r="B2987" s="2">
        <f t="shared" si="1565"/>
        <v>124397.73192120847</v>
      </c>
      <c r="C2987" s="2">
        <f t="shared" si="1579"/>
        <v>79303.691527129995</v>
      </c>
      <c r="D2987" s="68">
        <f>SUM(Y2987:Y$3286)</f>
        <v>34890.764840470001</v>
      </c>
      <c r="E2987" s="68">
        <f t="shared" si="1566"/>
        <v>44412.926686659994</v>
      </c>
      <c r="F2987" s="72">
        <f t="shared" si="1587"/>
        <v>5227.84</v>
      </c>
      <c r="G2987" s="3">
        <f>IF(N2987=1,VLOOKUP(A2986,[1]Plan1!$BG$69:$BI$188,3),G2986)</f>
        <v>5233.07</v>
      </c>
      <c r="H2987" s="11">
        <f t="shared" si="1588"/>
        <v>43710</v>
      </c>
      <c r="I2987" s="11">
        <f t="shared" si="1589"/>
        <v>43740</v>
      </c>
      <c r="J2987" s="26">
        <f t="shared" si="1567"/>
        <v>1.0004131725529497E-3</v>
      </c>
      <c r="K2987" s="11">
        <f t="shared" si="1580"/>
        <v>43801</v>
      </c>
      <c r="L2987" s="11">
        <f t="shared" si="1568"/>
        <v>43801</v>
      </c>
      <c r="M2987" s="1">
        <f t="shared" si="1581"/>
        <v>20</v>
      </c>
      <c r="N2987" s="1">
        <f t="shared" si="1584"/>
        <v>4</v>
      </c>
      <c r="O2987" s="2">
        <f t="shared" si="1569"/>
        <v>1.0002</v>
      </c>
      <c r="P2987" s="10">
        <f t="shared" si="1594"/>
        <v>0.99960037000000002</v>
      </c>
      <c r="Q2987" s="10">
        <f t="shared" si="1590"/>
        <v>1.5665528551411863</v>
      </c>
      <c r="R2987" s="2">
        <f t="shared" si="1593"/>
        <v>1.56686616</v>
      </c>
      <c r="S2987" s="2">
        <f t="shared" si="1585"/>
        <v>1.5671791399999999</v>
      </c>
      <c r="T2987" s="2">
        <f t="shared" si="1570"/>
        <v>124283.09108631</v>
      </c>
      <c r="U2987" s="2">
        <f t="shared" si="1571"/>
        <v>19789.31399616001</v>
      </c>
      <c r="V2987" s="2">
        <f t="shared" si="1572"/>
        <v>25176.185205228474</v>
      </c>
      <c r="W2987" s="2">
        <f t="shared" si="1573"/>
        <v>124269.19072851847</v>
      </c>
      <c r="X2987" s="27">
        <f t="shared" si="1574"/>
        <v>0</v>
      </c>
      <c r="Y2987" s="2">
        <f t="shared" si="1586"/>
        <v>0</v>
      </c>
      <c r="Z2987" s="67">
        <f t="shared" si="1575"/>
        <v>0</v>
      </c>
      <c r="AA2987" s="2">
        <f t="shared" si="1563"/>
        <v>0</v>
      </c>
      <c r="AB2987" s="26">
        <f t="shared" si="1582"/>
        <v>6.7299999999999999E-2</v>
      </c>
      <c r="AC2987" s="27">
        <f t="shared" si="1562"/>
        <v>4</v>
      </c>
      <c r="AD2987" s="27">
        <v>252</v>
      </c>
      <c r="AE2987" s="10">
        <f t="shared" si="1591"/>
        <v>1.0010343770000001</v>
      </c>
      <c r="AF2987" s="2">
        <f t="shared" si="1564"/>
        <v>128.55557089999999</v>
      </c>
      <c r="AG2987" s="2">
        <f t="shared" si="1576"/>
        <v>128.54119269</v>
      </c>
      <c r="AH2987" s="3" t="str">
        <f t="shared" si="1577"/>
        <v>-</v>
      </c>
      <c r="AI2987" s="4" t="str">
        <f t="shared" si="1592"/>
        <v>A+J=</v>
      </c>
      <c r="AJ2987" s="11">
        <f t="shared" si="1583"/>
        <v>43803</v>
      </c>
      <c r="AK2987" s="11"/>
      <c r="AL2987" s="4"/>
      <c r="AM2987" s="1"/>
      <c r="AN2987" s="11"/>
      <c r="AO2987" s="1"/>
      <c r="AP2987" s="1"/>
      <c r="AQ2987" s="1"/>
      <c r="AR2987" s="1"/>
      <c r="AS2987" s="6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</row>
    <row r="2988" spans="1:55" x14ac:dyDescent="0.2">
      <c r="A2988" s="144">
        <f t="shared" si="1578"/>
        <v>43777</v>
      </c>
      <c r="B2988" s="2">
        <f t="shared" si="1565"/>
        <v>124433.37142874584</v>
      </c>
      <c r="C2988" s="2">
        <f t="shared" si="1579"/>
        <v>79303.691527129995</v>
      </c>
      <c r="D2988" s="68">
        <f>SUM(Y2988:Y$3286)</f>
        <v>34890.764840470001</v>
      </c>
      <c r="E2988" s="68">
        <f t="shared" si="1566"/>
        <v>44412.926686659994</v>
      </c>
      <c r="F2988" s="72">
        <f t="shared" si="1587"/>
        <v>5227.84</v>
      </c>
      <c r="G2988" s="3">
        <f>IF(N2988=1,VLOOKUP(A2987,[1]Plan1!$BG$69:$BI$188,3),G2987)</f>
        <v>5233.07</v>
      </c>
      <c r="H2988" s="11">
        <f t="shared" si="1588"/>
        <v>43710</v>
      </c>
      <c r="I2988" s="11">
        <f t="shared" si="1589"/>
        <v>43740</v>
      </c>
      <c r="J2988" s="26">
        <f t="shared" si="1567"/>
        <v>1.0004131725529497E-3</v>
      </c>
      <c r="K2988" s="11">
        <f t="shared" si="1580"/>
        <v>43801</v>
      </c>
      <c r="L2988" s="11">
        <f t="shared" si="1568"/>
        <v>43801</v>
      </c>
      <c r="M2988" s="1">
        <f t="shared" si="1581"/>
        <v>20</v>
      </c>
      <c r="N2988" s="1">
        <f t="shared" si="1584"/>
        <v>5</v>
      </c>
      <c r="O2988" s="2">
        <f t="shared" si="1569"/>
        <v>1.0002500000000001</v>
      </c>
      <c r="P2988" s="10">
        <f t="shared" si="1594"/>
        <v>0.99960037000000002</v>
      </c>
      <c r="Q2988" s="10">
        <f t="shared" si="1590"/>
        <v>1.5665528551411863</v>
      </c>
      <c r="R2988" s="2">
        <f t="shared" si="1593"/>
        <v>1.56694449</v>
      </c>
      <c r="S2988" s="2">
        <f t="shared" si="1585"/>
        <v>1.5671791399999999</v>
      </c>
      <c r="T2988" s="2">
        <f t="shared" si="1570"/>
        <v>124283.09108631</v>
      </c>
      <c r="U2988" s="2">
        <f t="shared" si="1571"/>
        <v>19789.31399616001</v>
      </c>
      <c r="V2988" s="2">
        <f t="shared" si="1572"/>
        <v>25179.664069775841</v>
      </c>
      <c r="W2988" s="2">
        <f t="shared" si="1573"/>
        <v>124272.66959306585</v>
      </c>
      <c r="X2988" s="27">
        <f t="shared" si="1574"/>
        <v>0</v>
      </c>
      <c r="Y2988" s="2">
        <f t="shared" si="1586"/>
        <v>0</v>
      </c>
      <c r="Z2988" s="67">
        <f t="shared" si="1575"/>
        <v>0</v>
      </c>
      <c r="AA2988" s="2">
        <f t="shared" si="1563"/>
        <v>0</v>
      </c>
      <c r="AB2988" s="26">
        <f t="shared" si="1582"/>
        <v>6.7299999999999999E-2</v>
      </c>
      <c r="AC2988" s="27">
        <f t="shared" si="1562"/>
        <v>5</v>
      </c>
      <c r="AD2988" s="27">
        <v>252</v>
      </c>
      <c r="AE2988" s="10">
        <f t="shared" si="1591"/>
        <v>1.0012931389999999</v>
      </c>
      <c r="AF2988" s="2">
        <f t="shared" si="1564"/>
        <v>160.71531211999999</v>
      </c>
      <c r="AG2988" s="2">
        <f t="shared" si="1576"/>
        <v>160.70183567999999</v>
      </c>
      <c r="AH2988" s="3" t="str">
        <f t="shared" si="1577"/>
        <v>-</v>
      </c>
      <c r="AI2988" s="4" t="str">
        <f t="shared" si="1592"/>
        <v>A+J=</v>
      </c>
      <c r="AJ2988" s="11">
        <f t="shared" si="1583"/>
        <v>43803</v>
      </c>
      <c r="AK2988" s="11"/>
      <c r="AL2988" s="4"/>
      <c r="AM2988" s="1"/>
      <c r="AN2988" s="11"/>
      <c r="AO2988" s="1"/>
      <c r="AP2988" s="1"/>
      <c r="AQ2988" s="1"/>
      <c r="AR2988" s="1"/>
      <c r="AS2988" s="6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</row>
    <row r="2989" spans="1:55" x14ac:dyDescent="0.2">
      <c r="A2989" s="144">
        <f t="shared" si="1578"/>
        <v>43778</v>
      </c>
      <c r="B2989" s="2">
        <f t="shared" si="1565"/>
        <v>124469.02138372247</v>
      </c>
      <c r="C2989" s="2">
        <f t="shared" si="1579"/>
        <v>79303.691527129995</v>
      </c>
      <c r="D2989" s="68">
        <f>SUM(Y2989:Y$3286)</f>
        <v>34890.764840470001</v>
      </c>
      <c r="E2989" s="68">
        <f t="shared" si="1566"/>
        <v>44412.926686659994</v>
      </c>
      <c r="F2989" s="72">
        <f t="shared" si="1587"/>
        <v>5227.84</v>
      </c>
      <c r="G2989" s="3">
        <f>IF(N2989=1,VLOOKUP(A2988,[1]Plan1!$BG$69:$BI$188,3),G2988)</f>
        <v>5233.07</v>
      </c>
      <c r="H2989" s="11">
        <f t="shared" si="1588"/>
        <v>43710</v>
      </c>
      <c r="I2989" s="11">
        <f t="shared" si="1589"/>
        <v>43740</v>
      </c>
      <c r="J2989" s="26">
        <f t="shared" si="1567"/>
        <v>1.0004131725529497E-3</v>
      </c>
      <c r="K2989" s="11">
        <f t="shared" si="1580"/>
        <v>43801</v>
      </c>
      <c r="L2989" s="11">
        <f t="shared" si="1568"/>
        <v>43801</v>
      </c>
      <c r="M2989" s="1">
        <f t="shared" si="1581"/>
        <v>20</v>
      </c>
      <c r="N2989" s="1">
        <f t="shared" si="1584"/>
        <v>6</v>
      </c>
      <c r="O2989" s="2">
        <f t="shared" si="1569"/>
        <v>1.0003000099999999</v>
      </c>
      <c r="P2989" s="10">
        <f t="shared" si="1594"/>
        <v>0.99960037000000002</v>
      </c>
      <c r="Q2989" s="10">
        <f t="shared" si="1590"/>
        <v>1.5665528551411863</v>
      </c>
      <c r="R2989" s="2">
        <f t="shared" si="1593"/>
        <v>1.56702283</v>
      </c>
      <c r="S2989" s="2">
        <f t="shared" si="1585"/>
        <v>1.5671791399999999</v>
      </c>
      <c r="T2989" s="2">
        <f t="shared" si="1570"/>
        <v>124283.09108631</v>
      </c>
      <c r="U2989" s="2">
        <f t="shared" si="1571"/>
        <v>19789.31399616001</v>
      </c>
      <c r="V2989" s="2">
        <f t="shared" si="1572"/>
        <v>25183.143378452471</v>
      </c>
      <c r="W2989" s="2">
        <f t="shared" si="1573"/>
        <v>124276.14890174248</v>
      </c>
      <c r="X2989" s="27">
        <f t="shared" si="1574"/>
        <v>0</v>
      </c>
      <c r="Y2989" s="2">
        <f t="shared" si="1586"/>
        <v>0</v>
      </c>
      <c r="Z2989" s="67">
        <f t="shared" si="1575"/>
        <v>0</v>
      </c>
      <c r="AA2989" s="2">
        <f t="shared" si="1563"/>
        <v>0</v>
      </c>
      <c r="AB2989" s="26">
        <f t="shared" si="1582"/>
        <v>6.7299999999999999E-2</v>
      </c>
      <c r="AC2989" s="27">
        <f t="shared" si="1562"/>
        <v>6</v>
      </c>
      <c r="AD2989" s="27">
        <v>252</v>
      </c>
      <c r="AE2989" s="10">
        <f t="shared" si="1591"/>
        <v>1.0015519669999999</v>
      </c>
      <c r="AF2989" s="2">
        <f t="shared" si="1564"/>
        <v>192.88325602</v>
      </c>
      <c r="AG2989" s="2">
        <f t="shared" si="1576"/>
        <v>192.87248198</v>
      </c>
      <c r="AH2989" s="3" t="str">
        <f t="shared" si="1577"/>
        <v>-</v>
      </c>
      <c r="AI2989" s="4" t="str">
        <f t="shared" si="1592"/>
        <v>A+J=</v>
      </c>
      <c r="AJ2989" s="11">
        <f t="shared" si="1583"/>
        <v>43803</v>
      </c>
      <c r="AK2989" s="11"/>
      <c r="AL2989" s="4"/>
      <c r="AM2989" s="1"/>
      <c r="AN2989" s="11"/>
      <c r="AO2989" s="1"/>
      <c r="AP2989" s="1"/>
      <c r="AQ2989" s="1"/>
      <c r="AR2989" s="1"/>
      <c r="AS2989" s="6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</row>
    <row r="2990" spans="1:55" x14ac:dyDescent="0.2">
      <c r="A2990" s="144">
        <f t="shared" si="1578"/>
        <v>43779</v>
      </c>
      <c r="B2990" s="2">
        <f t="shared" si="1565"/>
        <v>124469.02138372247</v>
      </c>
      <c r="C2990" s="2">
        <f t="shared" si="1579"/>
        <v>79303.691527129995</v>
      </c>
      <c r="D2990" s="68">
        <f>SUM(Y2990:Y$3286)</f>
        <v>34890.764840470001</v>
      </c>
      <c r="E2990" s="68">
        <f t="shared" si="1566"/>
        <v>44412.926686659994</v>
      </c>
      <c r="F2990" s="72">
        <f t="shared" si="1587"/>
        <v>5227.84</v>
      </c>
      <c r="G2990" s="3">
        <f>IF(N2990=1,VLOOKUP(A2989,[1]Plan1!$BG$69:$BI$188,3),G2989)</f>
        <v>5233.07</v>
      </c>
      <c r="H2990" s="11">
        <f t="shared" si="1588"/>
        <v>43710</v>
      </c>
      <c r="I2990" s="11">
        <f t="shared" si="1589"/>
        <v>43740</v>
      </c>
      <c r="J2990" s="26">
        <f t="shared" si="1567"/>
        <v>1.0004131725529497E-3</v>
      </c>
      <c r="K2990" s="11">
        <f t="shared" si="1580"/>
        <v>43801</v>
      </c>
      <c r="L2990" s="11">
        <f t="shared" si="1568"/>
        <v>43801</v>
      </c>
      <c r="M2990" s="1">
        <f t="shared" si="1581"/>
        <v>20</v>
      </c>
      <c r="N2990" s="1">
        <f t="shared" si="1584"/>
        <v>6</v>
      </c>
      <c r="O2990" s="2">
        <f t="shared" si="1569"/>
        <v>1.0003000099999999</v>
      </c>
      <c r="P2990" s="10">
        <f t="shared" si="1594"/>
        <v>0.99960037000000002</v>
      </c>
      <c r="Q2990" s="10">
        <f t="shared" si="1590"/>
        <v>1.5665528551411863</v>
      </c>
      <c r="R2990" s="2">
        <f t="shared" si="1593"/>
        <v>1.56702283</v>
      </c>
      <c r="S2990" s="2">
        <f t="shared" si="1585"/>
        <v>1.5671791399999999</v>
      </c>
      <c r="T2990" s="2">
        <f t="shared" si="1570"/>
        <v>124283.09108631</v>
      </c>
      <c r="U2990" s="2">
        <f t="shared" si="1571"/>
        <v>19789.31399616001</v>
      </c>
      <c r="V2990" s="2">
        <f t="shared" si="1572"/>
        <v>25183.143378452471</v>
      </c>
      <c r="W2990" s="2">
        <f t="shared" si="1573"/>
        <v>124276.14890174248</v>
      </c>
      <c r="X2990" s="27">
        <f t="shared" si="1574"/>
        <v>0</v>
      </c>
      <c r="Y2990" s="2">
        <f t="shared" si="1586"/>
        <v>0</v>
      </c>
      <c r="Z2990" s="67">
        <f t="shared" si="1575"/>
        <v>0</v>
      </c>
      <c r="AA2990" s="2">
        <f t="shared" si="1563"/>
        <v>0</v>
      </c>
      <c r="AB2990" s="26">
        <f t="shared" si="1582"/>
        <v>6.7299999999999999E-2</v>
      </c>
      <c r="AC2990" s="27">
        <f t="shared" si="1562"/>
        <v>6</v>
      </c>
      <c r="AD2990" s="27">
        <v>252</v>
      </c>
      <c r="AE2990" s="10">
        <f t="shared" si="1591"/>
        <v>1.0015519669999999</v>
      </c>
      <c r="AF2990" s="2">
        <f t="shared" si="1564"/>
        <v>192.88325602</v>
      </c>
      <c r="AG2990" s="2">
        <f t="shared" si="1576"/>
        <v>192.87248198</v>
      </c>
      <c r="AH2990" s="3" t="str">
        <f t="shared" si="1577"/>
        <v>-</v>
      </c>
      <c r="AI2990" s="4" t="str">
        <f t="shared" si="1592"/>
        <v>A+J=</v>
      </c>
      <c r="AJ2990" s="11">
        <f t="shared" si="1583"/>
        <v>43803</v>
      </c>
      <c r="AK2990" s="11"/>
      <c r="AL2990" s="4"/>
      <c r="AM2990" s="1"/>
      <c r="AN2990" s="11"/>
      <c r="AO2990" s="1"/>
      <c r="AP2990" s="1"/>
      <c r="AQ2990" s="1"/>
      <c r="AR2990" s="1"/>
      <c r="AS2990" s="6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</row>
    <row r="2991" spans="1:55" x14ac:dyDescent="0.2">
      <c r="A2991" s="144">
        <f t="shared" si="1578"/>
        <v>43780</v>
      </c>
      <c r="B2991" s="2">
        <f t="shared" si="1565"/>
        <v>124469.02138372247</v>
      </c>
      <c r="C2991" s="2">
        <f t="shared" si="1579"/>
        <v>79303.691527129995</v>
      </c>
      <c r="D2991" s="68">
        <f>SUM(Y2991:Y$3286)</f>
        <v>34890.764840470001</v>
      </c>
      <c r="E2991" s="68">
        <f t="shared" si="1566"/>
        <v>44412.926686659994</v>
      </c>
      <c r="F2991" s="72">
        <f t="shared" si="1587"/>
        <v>5227.84</v>
      </c>
      <c r="G2991" s="3">
        <f>IF(N2991=1,VLOOKUP(A2990,[1]Plan1!$BG$69:$BI$188,3),G2990)</f>
        <v>5233.07</v>
      </c>
      <c r="H2991" s="11">
        <f t="shared" si="1588"/>
        <v>43710</v>
      </c>
      <c r="I2991" s="11">
        <f t="shared" si="1589"/>
        <v>43740</v>
      </c>
      <c r="J2991" s="26">
        <f t="shared" si="1567"/>
        <v>1.0004131725529497E-3</v>
      </c>
      <c r="K2991" s="11">
        <f t="shared" si="1580"/>
        <v>43801</v>
      </c>
      <c r="L2991" s="11">
        <f t="shared" si="1568"/>
        <v>43801</v>
      </c>
      <c r="M2991" s="1">
        <f t="shared" si="1581"/>
        <v>20</v>
      </c>
      <c r="N2991" s="1">
        <f t="shared" si="1584"/>
        <v>6</v>
      </c>
      <c r="O2991" s="2">
        <f t="shared" si="1569"/>
        <v>1.0003000099999999</v>
      </c>
      <c r="P2991" s="10">
        <f t="shared" si="1594"/>
        <v>0.99960037000000002</v>
      </c>
      <c r="Q2991" s="10">
        <f t="shared" si="1590"/>
        <v>1.5665528551411863</v>
      </c>
      <c r="R2991" s="2">
        <f t="shared" si="1593"/>
        <v>1.56702283</v>
      </c>
      <c r="S2991" s="2">
        <f t="shared" si="1585"/>
        <v>1.5671791399999999</v>
      </c>
      <c r="T2991" s="2">
        <f t="shared" si="1570"/>
        <v>124283.09108631</v>
      </c>
      <c r="U2991" s="2">
        <f t="shared" si="1571"/>
        <v>19789.31399616001</v>
      </c>
      <c r="V2991" s="2">
        <f t="shared" si="1572"/>
        <v>25183.143378452471</v>
      </c>
      <c r="W2991" s="2">
        <f t="shared" si="1573"/>
        <v>124276.14890174248</v>
      </c>
      <c r="X2991" s="27">
        <f t="shared" si="1574"/>
        <v>0</v>
      </c>
      <c r="Y2991" s="2">
        <f t="shared" si="1586"/>
        <v>0</v>
      </c>
      <c r="Z2991" s="67">
        <f t="shared" si="1575"/>
        <v>0</v>
      </c>
      <c r="AA2991" s="2">
        <f t="shared" si="1563"/>
        <v>0</v>
      </c>
      <c r="AB2991" s="26">
        <f t="shared" si="1582"/>
        <v>6.7299999999999999E-2</v>
      </c>
      <c r="AC2991" s="27">
        <f t="shared" si="1562"/>
        <v>6</v>
      </c>
      <c r="AD2991" s="27">
        <v>252</v>
      </c>
      <c r="AE2991" s="10">
        <f t="shared" si="1591"/>
        <v>1.0015519669999999</v>
      </c>
      <c r="AF2991" s="2">
        <f t="shared" si="1564"/>
        <v>192.88325602</v>
      </c>
      <c r="AG2991" s="2">
        <f t="shared" si="1576"/>
        <v>192.87248198</v>
      </c>
      <c r="AH2991" s="3" t="str">
        <f t="shared" si="1577"/>
        <v>-</v>
      </c>
      <c r="AI2991" s="4" t="str">
        <f t="shared" si="1592"/>
        <v>A+J=</v>
      </c>
      <c r="AJ2991" s="11">
        <f t="shared" si="1583"/>
        <v>43803</v>
      </c>
      <c r="AK2991" s="11"/>
      <c r="AL2991" s="4"/>
      <c r="AM2991" s="1"/>
      <c r="AN2991" s="11"/>
      <c r="AO2991" s="1"/>
      <c r="AP2991" s="1"/>
      <c r="AQ2991" s="1"/>
      <c r="AR2991" s="1"/>
      <c r="AS2991" s="6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</row>
    <row r="2992" spans="1:55" x14ac:dyDescent="0.2">
      <c r="A2992" s="144">
        <f t="shared" si="1578"/>
        <v>43781</v>
      </c>
      <c r="B2992" s="2">
        <f t="shared" si="1565"/>
        <v>124504.68235637764</v>
      </c>
      <c r="C2992" s="2">
        <f t="shared" si="1579"/>
        <v>79303.691527129995</v>
      </c>
      <c r="D2992" s="68">
        <f>SUM(Y2992:Y$3286)</f>
        <v>34890.764840470001</v>
      </c>
      <c r="E2992" s="68">
        <f t="shared" si="1566"/>
        <v>44412.926686659994</v>
      </c>
      <c r="F2992" s="72">
        <f t="shared" si="1587"/>
        <v>5227.84</v>
      </c>
      <c r="G2992" s="3">
        <f>IF(N2992=1,VLOOKUP(A2991,[1]Plan1!$BG$69:$BI$188,3),G2991)</f>
        <v>5233.07</v>
      </c>
      <c r="H2992" s="11">
        <f t="shared" si="1588"/>
        <v>43710</v>
      </c>
      <c r="I2992" s="11">
        <f t="shared" si="1589"/>
        <v>43740</v>
      </c>
      <c r="J2992" s="26">
        <f t="shared" si="1567"/>
        <v>1.0004131725529497E-3</v>
      </c>
      <c r="K2992" s="11">
        <f t="shared" si="1580"/>
        <v>43801</v>
      </c>
      <c r="L2992" s="11">
        <f t="shared" si="1568"/>
        <v>43801</v>
      </c>
      <c r="M2992" s="1">
        <f t="shared" si="1581"/>
        <v>20</v>
      </c>
      <c r="N2992" s="1">
        <f t="shared" si="1584"/>
        <v>7</v>
      </c>
      <c r="O2992" s="2">
        <f t="shared" si="1569"/>
        <v>1.0003500299999999</v>
      </c>
      <c r="P2992" s="10">
        <f t="shared" si="1594"/>
        <v>0.99960037000000002</v>
      </c>
      <c r="Q2992" s="10">
        <f t="shared" si="1590"/>
        <v>1.5665528551411863</v>
      </c>
      <c r="R2992" s="2">
        <f t="shared" si="1593"/>
        <v>1.56710119</v>
      </c>
      <c r="S2992" s="2">
        <f t="shared" si="1585"/>
        <v>1.5671791399999999</v>
      </c>
      <c r="T2992" s="2">
        <f t="shared" si="1570"/>
        <v>124283.09108631</v>
      </c>
      <c r="U2992" s="2">
        <f t="shared" si="1571"/>
        <v>19789.31399616001</v>
      </c>
      <c r="V2992" s="2">
        <f t="shared" si="1572"/>
        <v>25186.623575387643</v>
      </c>
      <c r="W2992" s="2">
        <f t="shared" si="1573"/>
        <v>124279.62909867764</v>
      </c>
      <c r="X2992" s="27">
        <f t="shared" si="1574"/>
        <v>0</v>
      </c>
      <c r="Y2992" s="2">
        <f t="shared" si="1586"/>
        <v>0</v>
      </c>
      <c r="Z2992" s="67">
        <f t="shared" si="1575"/>
        <v>0</v>
      </c>
      <c r="AA2992" s="2">
        <f t="shared" si="1563"/>
        <v>0</v>
      </c>
      <c r="AB2992" s="26">
        <f t="shared" si="1582"/>
        <v>6.7299999999999999E-2</v>
      </c>
      <c r="AC2992" s="27">
        <f t="shared" si="1562"/>
        <v>7</v>
      </c>
      <c r="AD2992" s="27">
        <v>252</v>
      </c>
      <c r="AE2992" s="10">
        <f t="shared" si="1591"/>
        <v>1.0018108619999999</v>
      </c>
      <c r="AF2992" s="2">
        <f t="shared" si="1564"/>
        <v>225.05952689</v>
      </c>
      <c r="AG2992" s="2">
        <f t="shared" si="1576"/>
        <v>225.05325769999999</v>
      </c>
      <c r="AH2992" s="3" t="str">
        <f t="shared" si="1577"/>
        <v>-</v>
      </c>
      <c r="AI2992" s="4" t="str">
        <f t="shared" si="1592"/>
        <v>A+J=</v>
      </c>
      <c r="AJ2992" s="11">
        <f t="shared" si="1583"/>
        <v>43803</v>
      </c>
      <c r="AK2992" s="11"/>
      <c r="AL2992" s="4"/>
      <c r="AM2992" s="1"/>
      <c r="AN2992" s="11"/>
      <c r="AO2992" s="1"/>
      <c r="AP2992" s="1"/>
      <c r="AQ2992" s="1"/>
      <c r="AR2992" s="1"/>
      <c r="AS2992" s="6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</row>
    <row r="2993" spans="1:55" x14ac:dyDescent="0.2">
      <c r="A2993" s="144">
        <f t="shared" si="1578"/>
        <v>43782</v>
      </c>
      <c r="B2993" s="2">
        <f t="shared" si="1565"/>
        <v>124540.35269220428</v>
      </c>
      <c r="C2993" s="2">
        <f t="shared" si="1579"/>
        <v>79303.691527129995</v>
      </c>
      <c r="D2993" s="68">
        <f>SUM(Y2993:Y$3286)</f>
        <v>34890.764840470001</v>
      </c>
      <c r="E2993" s="68">
        <f t="shared" si="1566"/>
        <v>44412.926686659994</v>
      </c>
      <c r="F2993" s="72">
        <f t="shared" si="1587"/>
        <v>5227.84</v>
      </c>
      <c r="G2993" s="3">
        <f>IF(N2993=1,VLOOKUP(A2992,[1]Plan1!$BG$69:$BI$188,3),G2992)</f>
        <v>5233.07</v>
      </c>
      <c r="H2993" s="11">
        <f t="shared" si="1588"/>
        <v>43710</v>
      </c>
      <c r="I2993" s="11">
        <f t="shared" si="1589"/>
        <v>43740</v>
      </c>
      <c r="J2993" s="26">
        <f t="shared" si="1567"/>
        <v>1.0004131725529497E-3</v>
      </c>
      <c r="K2993" s="11">
        <f t="shared" si="1580"/>
        <v>43801</v>
      </c>
      <c r="L2993" s="11">
        <f t="shared" si="1568"/>
        <v>43801</v>
      </c>
      <c r="M2993" s="1">
        <f t="shared" si="1581"/>
        <v>20</v>
      </c>
      <c r="N2993" s="1">
        <f t="shared" si="1584"/>
        <v>8</v>
      </c>
      <c r="O2993" s="2">
        <f t="shared" si="1569"/>
        <v>1.0004000399999999</v>
      </c>
      <c r="P2993" s="10">
        <f t="shared" si="1594"/>
        <v>0.99960037000000002</v>
      </c>
      <c r="Q2993" s="10">
        <f t="shared" si="1590"/>
        <v>1.5665528551411863</v>
      </c>
      <c r="R2993" s="2">
        <f t="shared" si="1593"/>
        <v>1.56717953</v>
      </c>
      <c r="S2993" s="2">
        <f t="shared" si="1585"/>
        <v>1.5671791399999999</v>
      </c>
      <c r="T2993" s="2">
        <f t="shared" si="1570"/>
        <v>124283.09108631</v>
      </c>
      <c r="U2993" s="2">
        <f t="shared" si="1571"/>
        <v>19789.31399616001</v>
      </c>
      <c r="V2993" s="2">
        <f t="shared" si="1572"/>
        <v>25190.102884064272</v>
      </c>
      <c r="W2993" s="2">
        <f t="shared" si="1573"/>
        <v>124283.10840735427</v>
      </c>
      <c r="X2993" s="27">
        <f t="shared" si="1574"/>
        <v>0</v>
      </c>
      <c r="Y2993" s="2">
        <f t="shared" si="1586"/>
        <v>0</v>
      </c>
      <c r="Z2993" s="67">
        <f t="shared" si="1575"/>
        <v>0</v>
      </c>
      <c r="AA2993" s="2">
        <f t="shared" si="1563"/>
        <v>0</v>
      </c>
      <c r="AB2993" s="26">
        <f t="shared" si="1582"/>
        <v>6.7299999999999999E-2</v>
      </c>
      <c r="AC2993" s="27">
        <f t="shared" si="1562"/>
        <v>8</v>
      </c>
      <c r="AD2993" s="27">
        <v>252</v>
      </c>
      <c r="AE2993" s="10">
        <f t="shared" si="1591"/>
        <v>1.002069825</v>
      </c>
      <c r="AF2993" s="2">
        <f t="shared" si="1564"/>
        <v>257.24424900000002</v>
      </c>
      <c r="AG2993" s="2">
        <f t="shared" si="1576"/>
        <v>257.24428484999999</v>
      </c>
      <c r="AH2993" s="3" t="str">
        <f t="shared" si="1577"/>
        <v>-</v>
      </c>
      <c r="AI2993" s="4" t="str">
        <f t="shared" si="1592"/>
        <v>A+J=</v>
      </c>
      <c r="AJ2993" s="11">
        <f t="shared" si="1583"/>
        <v>43803</v>
      </c>
      <c r="AK2993" s="11"/>
      <c r="AL2993" s="4"/>
      <c r="AM2993" s="1"/>
      <c r="AN2993" s="11"/>
      <c r="AO2993" s="1"/>
      <c r="AP2993" s="1"/>
      <c r="AQ2993" s="1"/>
      <c r="AR2993" s="1"/>
      <c r="AS2993" s="6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</row>
    <row r="2994" spans="1:55" x14ac:dyDescent="0.2">
      <c r="A2994" s="144">
        <f t="shared" si="1578"/>
        <v>43783</v>
      </c>
      <c r="B2994" s="2">
        <f t="shared" si="1565"/>
        <v>124576.03392329944</v>
      </c>
      <c r="C2994" s="2">
        <f t="shared" si="1579"/>
        <v>79303.691527129995</v>
      </c>
      <c r="D2994" s="68">
        <f>SUM(Y2994:Y$3286)</f>
        <v>34890.764840470001</v>
      </c>
      <c r="E2994" s="68">
        <f t="shared" si="1566"/>
        <v>44412.926686659994</v>
      </c>
      <c r="F2994" s="72">
        <f t="shared" si="1587"/>
        <v>5227.84</v>
      </c>
      <c r="G2994" s="3">
        <f>IF(N2994=1,VLOOKUP(A2993,[1]Plan1!$BG$69:$BI$188,3),G2993)</f>
        <v>5233.07</v>
      </c>
      <c r="H2994" s="11">
        <f t="shared" si="1588"/>
        <v>43710</v>
      </c>
      <c r="I2994" s="11">
        <f t="shared" si="1589"/>
        <v>43740</v>
      </c>
      <c r="J2994" s="26">
        <f t="shared" si="1567"/>
        <v>1.0004131725529497E-3</v>
      </c>
      <c r="K2994" s="11">
        <f t="shared" si="1580"/>
        <v>43801</v>
      </c>
      <c r="L2994" s="11">
        <f t="shared" si="1568"/>
        <v>43801</v>
      </c>
      <c r="M2994" s="1">
        <f t="shared" si="1581"/>
        <v>20</v>
      </c>
      <c r="N2994" s="1">
        <f t="shared" si="1584"/>
        <v>9</v>
      </c>
      <c r="O2994" s="2">
        <f t="shared" si="1569"/>
        <v>1.0004500599999999</v>
      </c>
      <c r="P2994" s="10">
        <f t="shared" si="1594"/>
        <v>0.99960037000000002</v>
      </c>
      <c r="Q2994" s="10">
        <f t="shared" si="1590"/>
        <v>1.5665528551411863</v>
      </c>
      <c r="R2994" s="2">
        <f t="shared" si="1593"/>
        <v>1.56725789</v>
      </c>
      <c r="S2994" s="2">
        <f t="shared" si="1585"/>
        <v>1.5671791399999999</v>
      </c>
      <c r="T2994" s="2">
        <f t="shared" si="1570"/>
        <v>124283.09108631</v>
      </c>
      <c r="U2994" s="2">
        <f t="shared" si="1571"/>
        <v>19789.31399616001</v>
      </c>
      <c r="V2994" s="2">
        <f t="shared" si="1572"/>
        <v>25193.58308099944</v>
      </c>
      <c r="W2994" s="2">
        <f t="shared" si="1573"/>
        <v>124286.58860428944</v>
      </c>
      <c r="X2994" s="27">
        <f t="shared" si="1574"/>
        <v>0</v>
      </c>
      <c r="Y2994" s="2">
        <f t="shared" si="1586"/>
        <v>0</v>
      </c>
      <c r="Z2994" s="67">
        <f t="shared" si="1575"/>
        <v>0</v>
      </c>
      <c r="AA2994" s="2">
        <f t="shared" si="1563"/>
        <v>0</v>
      </c>
      <c r="AB2994" s="26">
        <f t="shared" si="1582"/>
        <v>6.7299999999999999E-2</v>
      </c>
      <c r="AC2994" s="27">
        <f t="shared" si="1562"/>
        <v>9</v>
      </c>
      <c r="AD2994" s="27">
        <v>252</v>
      </c>
      <c r="AE2994" s="10">
        <f t="shared" si="1591"/>
        <v>1.0023288539999999</v>
      </c>
      <c r="AF2994" s="2">
        <f t="shared" si="1564"/>
        <v>289.43717379999998</v>
      </c>
      <c r="AG2994" s="2">
        <f t="shared" si="1576"/>
        <v>289.44531900999999</v>
      </c>
      <c r="AH2994" s="3" t="str">
        <f t="shared" si="1577"/>
        <v>-</v>
      </c>
      <c r="AI2994" s="4" t="str">
        <f t="shared" si="1592"/>
        <v>A+J=</v>
      </c>
      <c r="AJ2994" s="11">
        <f t="shared" si="1583"/>
        <v>43803</v>
      </c>
      <c r="AK2994" s="11"/>
      <c r="AL2994" s="4"/>
      <c r="AM2994" s="1"/>
      <c r="AN2994" s="11"/>
      <c r="AO2994" s="1"/>
      <c r="AP2994" s="1"/>
      <c r="AQ2994" s="1"/>
      <c r="AR2994" s="1"/>
      <c r="AS2994" s="6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</row>
    <row r="2995" spans="1:55" x14ac:dyDescent="0.2">
      <c r="A2995" s="144">
        <f t="shared" si="1578"/>
        <v>43784</v>
      </c>
      <c r="B2995" s="2">
        <f t="shared" si="1565"/>
        <v>124611.72528477461</v>
      </c>
      <c r="C2995" s="2">
        <f t="shared" si="1579"/>
        <v>79303.691527129995</v>
      </c>
      <c r="D2995" s="68">
        <f>SUM(Y2995:Y$3286)</f>
        <v>34890.764840470001</v>
      </c>
      <c r="E2995" s="68">
        <f t="shared" si="1566"/>
        <v>44412.926686659994</v>
      </c>
      <c r="F2995" s="72">
        <f t="shared" si="1587"/>
        <v>5227.84</v>
      </c>
      <c r="G2995" s="3">
        <f>IF(N2995=1,VLOOKUP(A2994,[1]Plan1!$BG$69:$BI$188,3),G2994)</f>
        <v>5233.07</v>
      </c>
      <c r="H2995" s="11">
        <f t="shared" si="1588"/>
        <v>43710</v>
      </c>
      <c r="I2995" s="11">
        <f t="shared" si="1589"/>
        <v>43740</v>
      </c>
      <c r="J2995" s="26">
        <f t="shared" si="1567"/>
        <v>1.0004131725529497E-3</v>
      </c>
      <c r="K2995" s="11">
        <f t="shared" si="1580"/>
        <v>43801</v>
      </c>
      <c r="L2995" s="11">
        <f t="shared" si="1568"/>
        <v>43801</v>
      </c>
      <c r="M2995" s="1">
        <f t="shared" si="1581"/>
        <v>20</v>
      </c>
      <c r="N2995" s="1">
        <f t="shared" si="1584"/>
        <v>10</v>
      </c>
      <c r="O2995" s="2">
        <f t="shared" si="1569"/>
        <v>1.0005000799999999</v>
      </c>
      <c r="P2995" s="10">
        <f t="shared" si="1594"/>
        <v>0.99960037000000002</v>
      </c>
      <c r="Q2995" s="10">
        <f t="shared" si="1590"/>
        <v>1.5665528551411863</v>
      </c>
      <c r="R2995" s="2">
        <f t="shared" si="1593"/>
        <v>1.5673362500000001</v>
      </c>
      <c r="S2995" s="2">
        <f t="shared" si="1585"/>
        <v>1.5671791399999999</v>
      </c>
      <c r="T2995" s="2">
        <f t="shared" si="1570"/>
        <v>124283.09108631</v>
      </c>
      <c r="U2995" s="2">
        <f t="shared" si="1571"/>
        <v>19789.31399616001</v>
      </c>
      <c r="V2995" s="2">
        <f t="shared" si="1572"/>
        <v>25197.063277934609</v>
      </c>
      <c r="W2995" s="2">
        <f t="shared" si="1573"/>
        <v>124290.06880122461</v>
      </c>
      <c r="X2995" s="27">
        <f t="shared" si="1574"/>
        <v>0</v>
      </c>
      <c r="Y2995" s="2">
        <f t="shared" si="1586"/>
        <v>0</v>
      </c>
      <c r="Z2995" s="67">
        <f t="shared" si="1575"/>
        <v>0</v>
      </c>
      <c r="AA2995" s="2">
        <f t="shared" si="1563"/>
        <v>0</v>
      </c>
      <c r="AB2995" s="26">
        <f t="shared" si="1582"/>
        <v>6.7299999999999999E-2</v>
      </c>
      <c r="AC2995" s="27">
        <f t="shared" si="1562"/>
        <v>10</v>
      </c>
      <c r="AD2995" s="27">
        <v>252</v>
      </c>
      <c r="AE2995" s="10">
        <f t="shared" si="1591"/>
        <v>1.0025879499999999</v>
      </c>
      <c r="AF2995" s="2">
        <f t="shared" si="1564"/>
        <v>321.63842556999998</v>
      </c>
      <c r="AG2995" s="2">
        <f t="shared" si="1576"/>
        <v>321.65648355000002</v>
      </c>
      <c r="AH2995" s="3" t="str">
        <f t="shared" si="1577"/>
        <v>-</v>
      </c>
      <c r="AI2995" s="4" t="str">
        <f t="shared" si="1592"/>
        <v>A+J=</v>
      </c>
      <c r="AJ2995" s="11">
        <f t="shared" si="1583"/>
        <v>43803</v>
      </c>
      <c r="AK2995" s="11"/>
      <c r="AL2995" s="4"/>
      <c r="AM2995" s="1"/>
      <c r="AN2995" s="11"/>
      <c r="AO2995" s="1"/>
      <c r="AP2995" s="1"/>
      <c r="AQ2995" s="1"/>
      <c r="AR2995" s="1"/>
      <c r="AS2995" s="6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</row>
    <row r="2996" spans="1:55" x14ac:dyDescent="0.2">
      <c r="A2996" s="144">
        <f t="shared" si="1578"/>
        <v>43785</v>
      </c>
      <c r="B2996" s="2">
        <f t="shared" si="1565"/>
        <v>124611.72528477461</v>
      </c>
      <c r="C2996" s="2">
        <f t="shared" si="1579"/>
        <v>79303.691527129995</v>
      </c>
      <c r="D2996" s="68">
        <f>SUM(Y2996:Y$3286)</f>
        <v>34890.764840470001</v>
      </c>
      <c r="E2996" s="68">
        <f t="shared" si="1566"/>
        <v>44412.926686659994</v>
      </c>
      <c r="F2996" s="72">
        <f t="shared" si="1587"/>
        <v>5227.84</v>
      </c>
      <c r="G2996" s="3">
        <f>IF(N2996=1,VLOOKUP(A2995,[1]Plan1!$BG$69:$BI$188,3),G2995)</f>
        <v>5233.07</v>
      </c>
      <c r="H2996" s="11">
        <f t="shared" si="1588"/>
        <v>43710</v>
      </c>
      <c r="I2996" s="11">
        <f t="shared" si="1589"/>
        <v>43740</v>
      </c>
      <c r="J2996" s="26">
        <f t="shared" si="1567"/>
        <v>1.0004131725529497E-3</v>
      </c>
      <c r="K2996" s="11">
        <f t="shared" si="1580"/>
        <v>43801</v>
      </c>
      <c r="L2996" s="11">
        <f t="shared" si="1568"/>
        <v>43801</v>
      </c>
      <c r="M2996" s="1">
        <f t="shared" si="1581"/>
        <v>20</v>
      </c>
      <c r="N2996" s="1">
        <f t="shared" si="1584"/>
        <v>10</v>
      </c>
      <c r="O2996" s="2">
        <f t="shared" si="1569"/>
        <v>1.0005000799999999</v>
      </c>
      <c r="P2996" s="10">
        <f t="shared" si="1594"/>
        <v>0.99960037000000002</v>
      </c>
      <c r="Q2996" s="10">
        <f t="shared" si="1590"/>
        <v>1.5665528551411863</v>
      </c>
      <c r="R2996" s="2">
        <f t="shared" si="1593"/>
        <v>1.5673362500000001</v>
      </c>
      <c r="S2996" s="2">
        <f t="shared" si="1585"/>
        <v>1.5671791399999999</v>
      </c>
      <c r="T2996" s="2">
        <f t="shared" si="1570"/>
        <v>124283.09108631</v>
      </c>
      <c r="U2996" s="2">
        <f t="shared" si="1571"/>
        <v>19789.31399616001</v>
      </c>
      <c r="V2996" s="2">
        <f t="shared" si="1572"/>
        <v>25197.063277934609</v>
      </c>
      <c r="W2996" s="2">
        <f t="shared" si="1573"/>
        <v>124290.06880122461</v>
      </c>
      <c r="X2996" s="27">
        <f t="shared" si="1574"/>
        <v>0</v>
      </c>
      <c r="Y2996" s="2">
        <f t="shared" si="1586"/>
        <v>0</v>
      </c>
      <c r="Z2996" s="67">
        <f t="shared" si="1575"/>
        <v>0</v>
      </c>
      <c r="AA2996" s="2">
        <f t="shared" si="1563"/>
        <v>0</v>
      </c>
      <c r="AB2996" s="26">
        <f t="shared" si="1582"/>
        <v>6.7299999999999999E-2</v>
      </c>
      <c r="AC2996" s="27">
        <f t="shared" si="1562"/>
        <v>10</v>
      </c>
      <c r="AD2996" s="27">
        <v>252</v>
      </c>
      <c r="AE2996" s="10">
        <f t="shared" si="1591"/>
        <v>1.0025879499999999</v>
      </c>
      <c r="AF2996" s="2">
        <f t="shared" si="1564"/>
        <v>321.63842556999998</v>
      </c>
      <c r="AG2996" s="2">
        <f t="shared" si="1576"/>
        <v>321.65648355000002</v>
      </c>
      <c r="AH2996" s="3" t="str">
        <f t="shared" si="1577"/>
        <v>-</v>
      </c>
      <c r="AI2996" s="4" t="str">
        <f t="shared" si="1592"/>
        <v>A+J=</v>
      </c>
      <c r="AJ2996" s="11">
        <f t="shared" si="1583"/>
        <v>43803</v>
      </c>
      <c r="AK2996" s="11"/>
      <c r="AL2996" s="4"/>
      <c r="AM2996" s="1"/>
      <c r="AN2996" s="11"/>
      <c r="AO2996" s="1"/>
      <c r="AP2996" s="1"/>
      <c r="AQ2996" s="1"/>
      <c r="AR2996" s="1"/>
      <c r="AS2996" s="6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</row>
    <row r="2997" spans="1:55" x14ac:dyDescent="0.2">
      <c r="A2997" s="144">
        <f t="shared" si="1578"/>
        <v>43786</v>
      </c>
      <c r="B2997" s="2">
        <f t="shared" si="1565"/>
        <v>124611.72528477461</v>
      </c>
      <c r="C2997" s="2">
        <f t="shared" si="1579"/>
        <v>79303.691527129995</v>
      </c>
      <c r="D2997" s="68">
        <f>SUM(Y2997:Y$3286)</f>
        <v>34890.764840470001</v>
      </c>
      <c r="E2997" s="68">
        <f t="shared" si="1566"/>
        <v>44412.926686659994</v>
      </c>
      <c r="F2997" s="72">
        <f t="shared" si="1587"/>
        <v>5227.84</v>
      </c>
      <c r="G2997" s="3">
        <f>IF(N2997=1,VLOOKUP(A2996,[1]Plan1!$BG$69:$BI$188,3),G2996)</f>
        <v>5233.07</v>
      </c>
      <c r="H2997" s="11">
        <f t="shared" si="1588"/>
        <v>43710</v>
      </c>
      <c r="I2997" s="11">
        <f t="shared" si="1589"/>
        <v>43740</v>
      </c>
      <c r="J2997" s="26">
        <f t="shared" si="1567"/>
        <v>1.0004131725529497E-3</v>
      </c>
      <c r="K2997" s="11">
        <f t="shared" si="1580"/>
        <v>43801</v>
      </c>
      <c r="L2997" s="11">
        <f t="shared" si="1568"/>
        <v>43801</v>
      </c>
      <c r="M2997" s="1">
        <f t="shared" si="1581"/>
        <v>20</v>
      </c>
      <c r="N2997" s="1">
        <f t="shared" si="1584"/>
        <v>10</v>
      </c>
      <c r="O2997" s="2">
        <f t="shared" si="1569"/>
        <v>1.0005000799999999</v>
      </c>
      <c r="P2997" s="10">
        <f t="shared" si="1594"/>
        <v>0.99960037000000002</v>
      </c>
      <c r="Q2997" s="10">
        <f t="shared" si="1590"/>
        <v>1.5665528551411863</v>
      </c>
      <c r="R2997" s="2">
        <f t="shared" si="1593"/>
        <v>1.5673362500000001</v>
      </c>
      <c r="S2997" s="2">
        <f t="shared" si="1585"/>
        <v>1.5671791399999999</v>
      </c>
      <c r="T2997" s="2">
        <f t="shared" si="1570"/>
        <v>124283.09108631</v>
      </c>
      <c r="U2997" s="2">
        <f t="shared" si="1571"/>
        <v>19789.31399616001</v>
      </c>
      <c r="V2997" s="2">
        <f t="shared" si="1572"/>
        <v>25197.063277934609</v>
      </c>
      <c r="W2997" s="2">
        <f t="shared" si="1573"/>
        <v>124290.06880122461</v>
      </c>
      <c r="X2997" s="27">
        <f t="shared" si="1574"/>
        <v>0</v>
      </c>
      <c r="Y2997" s="2">
        <f t="shared" si="1586"/>
        <v>0</v>
      </c>
      <c r="Z2997" s="67">
        <f t="shared" si="1575"/>
        <v>0</v>
      </c>
      <c r="AA2997" s="2">
        <f t="shared" si="1563"/>
        <v>0</v>
      </c>
      <c r="AB2997" s="26">
        <f t="shared" si="1582"/>
        <v>6.7299999999999999E-2</v>
      </c>
      <c r="AC2997" s="27">
        <f t="shared" si="1562"/>
        <v>10</v>
      </c>
      <c r="AD2997" s="27">
        <v>252</v>
      </c>
      <c r="AE2997" s="10">
        <f t="shared" si="1591"/>
        <v>1.0025879499999999</v>
      </c>
      <c r="AF2997" s="2">
        <f t="shared" si="1564"/>
        <v>321.63842556999998</v>
      </c>
      <c r="AG2997" s="2">
        <f t="shared" si="1576"/>
        <v>321.65648355000002</v>
      </c>
      <c r="AH2997" s="3" t="str">
        <f t="shared" si="1577"/>
        <v>-</v>
      </c>
      <c r="AI2997" s="4" t="str">
        <f t="shared" si="1592"/>
        <v>A+J=</v>
      </c>
      <c r="AJ2997" s="11">
        <f t="shared" si="1583"/>
        <v>43803</v>
      </c>
      <c r="AK2997" s="11"/>
      <c r="AL2997" s="4"/>
      <c r="AM2997" s="1"/>
      <c r="AN2997" s="11"/>
      <c r="AO2997" s="1"/>
      <c r="AP2997" s="1"/>
      <c r="AQ2997" s="1"/>
      <c r="AR2997" s="1"/>
      <c r="AS2997" s="6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</row>
    <row r="2998" spans="1:55" x14ac:dyDescent="0.2">
      <c r="A2998" s="144">
        <f t="shared" si="1578"/>
        <v>43787</v>
      </c>
      <c r="B2998" s="2">
        <f t="shared" si="1565"/>
        <v>124611.72528477461</v>
      </c>
      <c r="C2998" s="2">
        <f t="shared" si="1579"/>
        <v>79303.691527129995</v>
      </c>
      <c r="D2998" s="68">
        <f>SUM(Y2998:Y$3286)</f>
        <v>34890.764840470001</v>
      </c>
      <c r="E2998" s="68">
        <f t="shared" si="1566"/>
        <v>44412.926686659994</v>
      </c>
      <c r="F2998" s="72">
        <f t="shared" si="1587"/>
        <v>5227.84</v>
      </c>
      <c r="G2998" s="3">
        <f>IF(N2998=1,VLOOKUP(A2997,[1]Plan1!$BG$69:$BI$188,3),G2997)</f>
        <v>5233.07</v>
      </c>
      <c r="H2998" s="11">
        <f t="shared" si="1588"/>
        <v>43710</v>
      </c>
      <c r="I2998" s="11">
        <f t="shared" si="1589"/>
        <v>43740</v>
      </c>
      <c r="J2998" s="26">
        <f t="shared" si="1567"/>
        <v>1.0004131725529497E-3</v>
      </c>
      <c r="K2998" s="11">
        <f t="shared" si="1580"/>
        <v>43801</v>
      </c>
      <c r="L2998" s="11">
        <f t="shared" si="1568"/>
        <v>43801</v>
      </c>
      <c r="M2998" s="1">
        <f t="shared" si="1581"/>
        <v>20</v>
      </c>
      <c r="N2998" s="1">
        <f t="shared" si="1584"/>
        <v>10</v>
      </c>
      <c r="O2998" s="2">
        <f t="shared" si="1569"/>
        <v>1.0005000799999999</v>
      </c>
      <c r="P2998" s="10">
        <f t="shared" si="1594"/>
        <v>0.99960037000000002</v>
      </c>
      <c r="Q2998" s="10">
        <f t="shared" si="1590"/>
        <v>1.5665528551411863</v>
      </c>
      <c r="R2998" s="2">
        <f t="shared" si="1593"/>
        <v>1.5673362500000001</v>
      </c>
      <c r="S2998" s="2">
        <f t="shared" si="1585"/>
        <v>1.5671791399999999</v>
      </c>
      <c r="T2998" s="2">
        <f t="shared" si="1570"/>
        <v>124283.09108631</v>
      </c>
      <c r="U2998" s="2">
        <f t="shared" si="1571"/>
        <v>19789.31399616001</v>
      </c>
      <c r="V2998" s="2">
        <f t="shared" si="1572"/>
        <v>25197.063277934609</v>
      </c>
      <c r="W2998" s="2">
        <f t="shared" si="1573"/>
        <v>124290.06880122461</v>
      </c>
      <c r="X2998" s="27">
        <f t="shared" si="1574"/>
        <v>0</v>
      </c>
      <c r="Y2998" s="2">
        <f t="shared" si="1586"/>
        <v>0</v>
      </c>
      <c r="Z2998" s="67">
        <f t="shared" si="1575"/>
        <v>0</v>
      </c>
      <c r="AA2998" s="2">
        <f t="shared" si="1563"/>
        <v>0</v>
      </c>
      <c r="AB2998" s="26">
        <f t="shared" si="1582"/>
        <v>6.7299999999999999E-2</v>
      </c>
      <c r="AC2998" s="27">
        <f t="shared" si="1562"/>
        <v>10</v>
      </c>
      <c r="AD2998" s="27">
        <v>252</v>
      </c>
      <c r="AE2998" s="10">
        <f t="shared" si="1591"/>
        <v>1.0025879499999999</v>
      </c>
      <c r="AF2998" s="2">
        <f t="shared" si="1564"/>
        <v>321.63842556999998</v>
      </c>
      <c r="AG2998" s="2">
        <f t="shared" si="1576"/>
        <v>321.65648355000002</v>
      </c>
      <c r="AH2998" s="3" t="str">
        <f t="shared" si="1577"/>
        <v>-</v>
      </c>
      <c r="AI2998" s="4" t="str">
        <f t="shared" si="1592"/>
        <v>A+J=</v>
      </c>
      <c r="AJ2998" s="11">
        <f t="shared" si="1583"/>
        <v>43803</v>
      </c>
      <c r="AK2998" s="11"/>
      <c r="AL2998" s="4"/>
      <c r="AM2998" s="1"/>
      <c r="AN2998" s="11"/>
      <c r="AO2998" s="1"/>
      <c r="AP2998" s="1"/>
      <c r="AQ2998" s="1"/>
      <c r="AR2998" s="1"/>
      <c r="AS2998" s="6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</row>
    <row r="2999" spans="1:55" x14ac:dyDescent="0.2">
      <c r="A2999" s="144">
        <f t="shared" si="1578"/>
        <v>43788</v>
      </c>
      <c r="B2999" s="2">
        <f t="shared" si="1565"/>
        <v>124647.42677731978</v>
      </c>
      <c r="C2999" s="2">
        <f t="shared" si="1579"/>
        <v>79303.691527129995</v>
      </c>
      <c r="D2999" s="68">
        <f>SUM(Y2999:Y$3286)</f>
        <v>34890.764840470001</v>
      </c>
      <c r="E2999" s="68">
        <f t="shared" si="1566"/>
        <v>44412.926686659994</v>
      </c>
      <c r="F2999" s="72">
        <f t="shared" si="1587"/>
        <v>5227.84</v>
      </c>
      <c r="G2999" s="3">
        <f>IF(N2999=1,VLOOKUP(A2998,[1]Plan1!$BG$69:$BI$188,3),G2998)</f>
        <v>5233.07</v>
      </c>
      <c r="H2999" s="11">
        <f t="shared" si="1588"/>
        <v>43710</v>
      </c>
      <c r="I2999" s="11">
        <f t="shared" si="1589"/>
        <v>43740</v>
      </c>
      <c r="J2999" s="26">
        <f t="shared" si="1567"/>
        <v>1.0004131725529497E-3</v>
      </c>
      <c r="K2999" s="11">
        <f t="shared" si="1580"/>
        <v>43801</v>
      </c>
      <c r="L2999" s="11">
        <f t="shared" si="1568"/>
        <v>43801</v>
      </c>
      <c r="M2999" s="1">
        <f t="shared" si="1581"/>
        <v>20</v>
      </c>
      <c r="N2999" s="1">
        <f t="shared" si="1584"/>
        <v>11</v>
      </c>
      <c r="O2999" s="2">
        <f t="shared" si="1569"/>
        <v>1.0005501000000001</v>
      </c>
      <c r="P2999" s="10">
        <f t="shared" si="1594"/>
        <v>0.99960037000000002</v>
      </c>
      <c r="Q2999" s="10">
        <f t="shared" si="1590"/>
        <v>1.5665528551411863</v>
      </c>
      <c r="R2999" s="2">
        <f t="shared" si="1593"/>
        <v>1.5674146099999999</v>
      </c>
      <c r="S2999" s="2">
        <f t="shared" si="1585"/>
        <v>1.5671791399999999</v>
      </c>
      <c r="T2999" s="2">
        <f t="shared" si="1570"/>
        <v>124283.09108631</v>
      </c>
      <c r="U2999" s="2">
        <f t="shared" si="1571"/>
        <v>19789.31399616001</v>
      </c>
      <c r="V2999" s="2">
        <f t="shared" si="1572"/>
        <v>25200.54347486977</v>
      </c>
      <c r="W2999" s="2">
        <f t="shared" si="1573"/>
        <v>124293.54899815978</v>
      </c>
      <c r="X2999" s="27">
        <f t="shared" si="1574"/>
        <v>0</v>
      </c>
      <c r="Y2999" s="2">
        <f t="shared" si="1586"/>
        <v>0</v>
      </c>
      <c r="Z2999" s="67">
        <f t="shared" si="1575"/>
        <v>0</v>
      </c>
      <c r="AA2999" s="2">
        <f t="shared" si="1563"/>
        <v>0</v>
      </c>
      <c r="AB2999" s="26">
        <f t="shared" si="1582"/>
        <v>6.7299999999999999E-2</v>
      </c>
      <c r="AC2999" s="27">
        <f t="shared" si="1562"/>
        <v>11</v>
      </c>
      <c r="AD2999" s="27">
        <v>252</v>
      </c>
      <c r="AE2999" s="10">
        <f t="shared" si="1591"/>
        <v>1.0028471130000001</v>
      </c>
      <c r="AF2999" s="2">
        <f t="shared" si="1564"/>
        <v>353.84800431000002</v>
      </c>
      <c r="AG2999" s="2">
        <f t="shared" si="1576"/>
        <v>353.87777915999999</v>
      </c>
      <c r="AH2999" s="3" t="str">
        <f t="shared" si="1577"/>
        <v>-</v>
      </c>
      <c r="AI2999" s="4" t="str">
        <f t="shared" si="1592"/>
        <v>A+J=</v>
      </c>
      <c r="AJ2999" s="11">
        <f t="shared" si="1583"/>
        <v>43803</v>
      </c>
      <c r="AK2999" s="11"/>
      <c r="AL2999" s="4"/>
      <c r="AM2999" s="1"/>
      <c r="AN2999" s="11"/>
      <c r="AO2999" s="1"/>
      <c r="AP2999" s="1"/>
      <c r="AQ2999" s="1"/>
      <c r="AR2999" s="1"/>
      <c r="AS2999" s="6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</row>
    <row r="3000" spans="1:55" x14ac:dyDescent="0.2">
      <c r="A3000" s="144">
        <f t="shared" si="1578"/>
        <v>43789</v>
      </c>
      <c r="B3000" s="2">
        <f t="shared" si="1565"/>
        <v>124683.13840165494</v>
      </c>
      <c r="C3000" s="2">
        <f t="shared" si="1579"/>
        <v>79303.691527129995</v>
      </c>
      <c r="D3000" s="68">
        <f>SUM(Y3000:Y$3286)</f>
        <v>34890.764840470001</v>
      </c>
      <c r="E3000" s="68">
        <f t="shared" si="1566"/>
        <v>44412.926686659994</v>
      </c>
      <c r="F3000" s="72">
        <f t="shared" si="1587"/>
        <v>5227.84</v>
      </c>
      <c r="G3000" s="3">
        <f>IF(N3000=1,VLOOKUP(A2999,[1]Plan1!$BG$69:$BI$188,3),G2999)</f>
        <v>5233.07</v>
      </c>
      <c r="H3000" s="11">
        <f t="shared" si="1588"/>
        <v>43710</v>
      </c>
      <c r="I3000" s="11">
        <f t="shared" si="1589"/>
        <v>43740</v>
      </c>
      <c r="J3000" s="26">
        <f t="shared" si="1567"/>
        <v>1.0004131725529497E-3</v>
      </c>
      <c r="K3000" s="11">
        <f t="shared" si="1580"/>
        <v>43801</v>
      </c>
      <c r="L3000" s="11">
        <f t="shared" si="1568"/>
        <v>43801</v>
      </c>
      <c r="M3000" s="1">
        <f t="shared" si="1581"/>
        <v>20</v>
      </c>
      <c r="N3000" s="1">
        <f t="shared" si="1584"/>
        <v>12</v>
      </c>
      <c r="O3000" s="2">
        <f t="shared" si="1569"/>
        <v>1.0006001200000001</v>
      </c>
      <c r="P3000" s="10">
        <f t="shared" si="1594"/>
        <v>0.99960037000000002</v>
      </c>
      <c r="Q3000" s="10">
        <f t="shared" si="1590"/>
        <v>1.5665528551411863</v>
      </c>
      <c r="R3000" s="2">
        <f t="shared" si="1593"/>
        <v>1.56749297</v>
      </c>
      <c r="S3000" s="2">
        <f t="shared" si="1585"/>
        <v>1.5671791399999999</v>
      </c>
      <c r="T3000" s="2">
        <f t="shared" si="1570"/>
        <v>124283.09108631</v>
      </c>
      <c r="U3000" s="2">
        <f t="shared" si="1571"/>
        <v>19789.31399616001</v>
      </c>
      <c r="V3000" s="2">
        <f t="shared" si="1572"/>
        <v>25204.023671804938</v>
      </c>
      <c r="W3000" s="2">
        <f t="shared" si="1573"/>
        <v>124297.02919509495</v>
      </c>
      <c r="X3000" s="27">
        <f t="shared" si="1574"/>
        <v>0</v>
      </c>
      <c r="Y3000" s="2">
        <f t="shared" si="1586"/>
        <v>0</v>
      </c>
      <c r="Z3000" s="67">
        <f t="shared" si="1575"/>
        <v>0</v>
      </c>
      <c r="AA3000" s="2">
        <f t="shared" si="1563"/>
        <v>0</v>
      </c>
      <c r="AB3000" s="26">
        <f t="shared" si="1582"/>
        <v>6.7299999999999999E-2</v>
      </c>
      <c r="AC3000" s="27">
        <f t="shared" si="1562"/>
        <v>12</v>
      </c>
      <c r="AD3000" s="27">
        <v>252</v>
      </c>
      <c r="AE3000" s="10">
        <f t="shared" si="1591"/>
        <v>1.003106343</v>
      </c>
      <c r="AF3000" s="2">
        <f t="shared" si="1564"/>
        <v>386.06591000999998</v>
      </c>
      <c r="AG3000" s="2">
        <f t="shared" si="1576"/>
        <v>386.10920656000002</v>
      </c>
      <c r="AH3000" s="3" t="str">
        <f t="shared" si="1577"/>
        <v>-</v>
      </c>
      <c r="AI3000" s="4" t="str">
        <f t="shared" si="1592"/>
        <v>A+J=</v>
      </c>
      <c r="AJ3000" s="11">
        <f t="shared" si="1583"/>
        <v>43803</v>
      </c>
      <c r="AK3000" s="11"/>
      <c r="AL3000" s="4"/>
      <c r="AM3000" s="1"/>
      <c r="AN3000" s="11"/>
      <c r="AO3000" s="1"/>
      <c r="AP3000" s="1"/>
      <c r="AQ3000" s="1"/>
      <c r="AR3000" s="1"/>
      <c r="AS3000" s="6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</row>
    <row r="3001" spans="1:55" x14ac:dyDescent="0.2">
      <c r="A3001" s="144">
        <f t="shared" si="1578"/>
        <v>43790</v>
      </c>
      <c r="B3001" s="2">
        <f t="shared" si="1565"/>
        <v>124718.86060407938</v>
      </c>
      <c r="C3001" s="2">
        <f t="shared" si="1579"/>
        <v>79303.691527129995</v>
      </c>
      <c r="D3001" s="68">
        <f>SUM(Y3001:Y$3286)</f>
        <v>34890.764840470001</v>
      </c>
      <c r="E3001" s="68">
        <f t="shared" si="1566"/>
        <v>44412.926686659994</v>
      </c>
      <c r="F3001" s="72">
        <f t="shared" si="1587"/>
        <v>5227.84</v>
      </c>
      <c r="G3001" s="3">
        <f>IF(N3001=1,VLOOKUP(A3000,[1]Plan1!$BG$69:$BI$188,3),G3000)</f>
        <v>5233.07</v>
      </c>
      <c r="H3001" s="11">
        <f t="shared" si="1588"/>
        <v>43710</v>
      </c>
      <c r="I3001" s="11">
        <f t="shared" si="1589"/>
        <v>43740</v>
      </c>
      <c r="J3001" s="26">
        <f t="shared" si="1567"/>
        <v>1.0004131725529497E-3</v>
      </c>
      <c r="K3001" s="11">
        <f t="shared" si="1580"/>
        <v>43801</v>
      </c>
      <c r="L3001" s="11">
        <f t="shared" si="1568"/>
        <v>43801</v>
      </c>
      <c r="M3001" s="1">
        <f t="shared" si="1581"/>
        <v>20</v>
      </c>
      <c r="N3001" s="1">
        <f t="shared" si="1584"/>
        <v>13</v>
      </c>
      <c r="O3001" s="2">
        <f t="shared" si="1569"/>
        <v>1.00065015</v>
      </c>
      <c r="P3001" s="10">
        <f t="shared" si="1594"/>
        <v>0.99960037000000002</v>
      </c>
      <c r="Q3001" s="10">
        <f t="shared" si="1590"/>
        <v>1.5665528551411863</v>
      </c>
      <c r="R3001" s="2">
        <f t="shared" si="1593"/>
        <v>1.56757134</v>
      </c>
      <c r="S3001" s="2">
        <f t="shared" si="1585"/>
        <v>1.5671791399999999</v>
      </c>
      <c r="T3001" s="2">
        <f t="shared" si="1570"/>
        <v>124283.09108631</v>
      </c>
      <c r="U3001" s="2">
        <f t="shared" si="1571"/>
        <v>19789.31399616001</v>
      </c>
      <c r="V3001" s="2">
        <f t="shared" si="1572"/>
        <v>25207.504312869372</v>
      </c>
      <c r="W3001" s="2">
        <f t="shared" si="1573"/>
        <v>124300.50983615938</v>
      </c>
      <c r="X3001" s="27">
        <f t="shared" si="1574"/>
        <v>0</v>
      </c>
      <c r="Y3001" s="2">
        <f t="shared" si="1586"/>
        <v>0</v>
      </c>
      <c r="Z3001" s="67">
        <f t="shared" si="1575"/>
        <v>0</v>
      </c>
      <c r="AA3001" s="2">
        <f t="shared" si="1563"/>
        <v>0</v>
      </c>
      <c r="AB3001" s="26">
        <f t="shared" si="1582"/>
        <v>6.7299999999999999E-2</v>
      </c>
      <c r="AC3001" s="27">
        <f t="shared" si="1562"/>
        <v>13</v>
      </c>
      <c r="AD3001" s="27">
        <v>252</v>
      </c>
      <c r="AE3001" s="10">
        <f t="shared" si="1591"/>
        <v>1.0033656399999999</v>
      </c>
      <c r="AF3001" s="2">
        <f t="shared" si="1564"/>
        <v>418.29214267999998</v>
      </c>
      <c r="AG3001" s="2">
        <f t="shared" si="1576"/>
        <v>418.35076792000001</v>
      </c>
      <c r="AH3001" s="3" t="str">
        <f t="shared" si="1577"/>
        <v>-</v>
      </c>
      <c r="AI3001" s="4" t="str">
        <f t="shared" si="1592"/>
        <v>A+J=</v>
      </c>
      <c r="AJ3001" s="11">
        <f t="shared" si="1583"/>
        <v>43803</v>
      </c>
      <c r="AK3001" s="11"/>
      <c r="AL3001" s="4"/>
      <c r="AM3001" s="1"/>
      <c r="AN3001" s="11"/>
      <c r="AO3001" s="1"/>
      <c r="AP3001" s="1"/>
      <c r="AQ3001" s="1"/>
      <c r="AR3001" s="1"/>
      <c r="AS3001" s="6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</row>
    <row r="3002" spans="1:55" x14ac:dyDescent="0.2">
      <c r="A3002" s="144">
        <f t="shared" si="1578"/>
        <v>43791</v>
      </c>
      <c r="B3002" s="2">
        <f t="shared" si="1565"/>
        <v>124754.59338565308</v>
      </c>
      <c r="C3002" s="2">
        <f t="shared" si="1579"/>
        <v>79303.691527129995</v>
      </c>
      <c r="D3002" s="68">
        <f>SUM(Y3002:Y$3286)</f>
        <v>34890.764840470001</v>
      </c>
      <c r="E3002" s="68">
        <f t="shared" si="1566"/>
        <v>44412.926686659994</v>
      </c>
      <c r="F3002" s="72">
        <f t="shared" si="1587"/>
        <v>5227.84</v>
      </c>
      <c r="G3002" s="3">
        <f>IF(N3002=1,VLOOKUP(A3001,[1]Plan1!$BG$69:$BI$188,3),G3001)</f>
        <v>5233.07</v>
      </c>
      <c r="H3002" s="11">
        <f t="shared" si="1588"/>
        <v>43710</v>
      </c>
      <c r="I3002" s="11">
        <f t="shared" si="1589"/>
        <v>43740</v>
      </c>
      <c r="J3002" s="26">
        <f t="shared" si="1567"/>
        <v>1.0004131725529497E-3</v>
      </c>
      <c r="K3002" s="11">
        <f t="shared" si="1580"/>
        <v>43801</v>
      </c>
      <c r="L3002" s="11">
        <f t="shared" si="1568"/>
        <v>43801</v>
      </c>
      <c r="M3002" s="1">
        <f t="shared" si="1581"/>
        <v>20</v>
      </c>
      <c r="N3002" s="1">
        <f t="shared" si="1584"/>
        <v>14</v>
      </c>
      <c r="O3002" s="2">
        <f t="shared" si="1569"/>
        <v>1.0007001799999999</v>
      </c>
      <c r="P3002" s="10">
        <f t="shared" si="1594"/>
        <v>0.99960037000000002</v>
      </c>
      <c r="Q3002" s="10">
        <f t="shared" si="1590"/>
        <v>1.5665528551411863</v>
      </c>
      <c r="R3002" s="2">
        <f t="shared" si="1593"/>
        <v>1.5676497199999999</v>
      </c>
      <c r="S3002" s="2">
        <f t="shared" si="1585"/>
        <v>1.5671791399999999</v>
      </c>
      <c r="T3002" s="2">
        <f t="shared" si="1570"/>
        <v>124283.09108631</v>
      </c>
      <c r="U3002" s="2">
        <f t="shared" si="1571"/>
        <v>19789.31399616001</v>
      </c>
      <c r="V3002" s="2">
        <f t="shared" si="1572"/>
        <v>25210.985398063069</v>
      </c>
      <c r="W3002" s="2">
        <f t="shared" si="1573"/>
        <v>124303.99092135308</v>
      </c>
      <c r="X3002" s="27">
        <f t="shared" si="1574"/>
        <v>0</v>
      </c>
      <c r="Y3002" s="2">
        <f t="shared" si="1586"/>
        <v>0</v>
      </c>
      <c r="Z3002" s="67">
        <f t="shared" si="1575"/>
        <v>0</v>
      </c>
      <c r="AA3002" s="2">
        <f t="shared" si="1563"/>
        <v>0</v>
      </c>
      <c r="AB3002" s="26">
        <f t="shared" si="1582"/>
        <v>6.7299999999999999E-2</v>
      </c>
      <c r="AC3002" s="27">
        <f t="shared" si="1562"/>
        <v>14</v>
      </c>
      <c r="AD3002" s="27">
        <v>252</v>
      </c>
      <c r="AE3002" s="10">
        <f t="shared" si="1591"/>
        <v>1.0036250040000001</v>
      </c>
      <c r="AF3002" s="2">
        <f t="shared" si="1564"/>
        <v>450.52670232000003</v>
      </c>
      <c r="AG3002" s="2">
        <f t="shared" si="1576"/>
        <v>450.60246430000001</v>
      </c>
      <c r="AH3002" s="3" t="str">
        <f t="shared" si="1577"/>
        <v>-</v>
      </c>
      <c r="AI3002" s="4" t="str">
        <f t="shared" si="1592"/>
        <v>A+J=</v>
      </c>
      <c r="AJ3002" s="11">
        <f t="shared" si="1583"/>
        <v>43803</v>
      </c>
      <c r="AK3002" s="11"/>
      <c r="AL3002" s="4"/>
      <c r="AM3002" s="1"/>
      <c r="AN3002" s="11"/>
      <c r="AO3002" s="1"/>
      <c r="AP3002" s="1"/>
      <c r="AQ3002" s="1"/>
      <c r="AR3002" s="1"/>
      <c r="AS3002" s="6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</row>
    <row r="3003" spans="1:55" x14ac:dyDescent="0.2">
      <c r="A3003" s="144">
        <f t="shared" si="1578"/>
        <v>43792</v>
      </c>
      <c r="B3003" s="2">
        <f t="shared" si="1565"/>
        <v>124790.33585570751</v>
      </c>
      <c r="C3003" s="2">
        <f t="shared" si="1579"/>
        <v>79303.691527129995</v>
      </c>
      <c r="D3003" s="68">
        <f>SUM(Y3003:Y$3286)</f>
        <v>34890.764840470001</v>
      </c>
      <c r="E3003" s="68">
        <f t="shared" si="1566"/>
        <v>44412.926686659994</v>
      </c>
      <c r="F3003" s="72">
        <f t="shared" si="1587"/>
        <v>5227.84</v>
      </c>
      <c r="G3003" s="3">
        <f>IF(N3003=1,VLOOKUP(A3002,[1]Plan1!$BG$69:$BI$188,3),G3002)</f>
        <v>5233.07</v>
      </c>
      <c r="H3003" s="11">
        <f t="shared" si="1588"/>
        <v>43710</v>
      </c>
      <c r="I3003" s="11">
        <f t="shared" si="1589"/>
        <v>43740</v>
      </c>
      <c r="J3003" s="26">
        <f t="shared" si="1567"/>
        <v>1.0004131725529497E-3</v>
      </c>
      <c r="K3003" s="11">
        <f t="shared" si="1580"/>
        <v>43801</v>
      </c>
      <c r="L3003" s="11">
        <f t="shared" si="1568"/>
        <v>43801</v>
      </c>
      <c r="M3003" s="1">
        <f t="shared" si="1581"/>
        <v>20</v>
      </c>
      <c r="N3003" s="1">
        <f t="shared" si="1584"/>
        <v>15</v>
      </c>
      <c r="O3003" s="2">
        <f t="shared" si="1569"/>
        <v>1.0007502100000001</v>
      </c>
      <c r="P3003" s="10">
        <f t="shared" si="1594"/>
        <v>0.99960037000000002</v>
      </c>
      <c r="Q3003" s="10">
        <f t="shared" si="1590"/>
        <v>1.5665528551411863</v>
      </c>
      <c r="R3003" s="2">
        <f t="shared" si="1593"/>
        <v>1.5677280899999999</v>
      </c>
      <c r="S3003" s="2">
        <f t="shared" si="1585"/>
        <v>1.5671791399999999</v>
      </c>
      <c r="T3003" s="2">
        <f t="shared" si="1570"/>
        <v>124283.09108631</v>
      </c>
      <c r="U3003" s="2">
        <f t="shared" si="1571"/>
        <v>19789.31399616001</v>
      </c>
      <c r="V3003" s="2">
        <f t="shared" si="1572"/>
        <v>25214.466039127503</v>
      </c>
      <c r="W3003" s="2">
        <f t="shared" si="1573"/>
        <v>124307.47156241752</v>
      </c>
      <c r="X3003" s="27">
        <f t="shared" si="1574"/>
        <v>0</v>
      </c>
      <c r="Y3003" s="2">
        <f t="shared" si="1586"/>
        <v>0</v>
      </c>
      <c r="Z3003" s="67">
        <f t="shared" si="1575"/>
        <v>0</v>
      </c>
      <c r="AA3003" s="2">
        <f t="shared" si="1563"/>
        <v>0</v>
      </c>
      <c r="AB3003" s="26">
        <f t="shared" si="1582"/>
        <v>6.7299999999999999E-2</v>
      </c>
      <c r="AC3003" s="27">
        <f t="shared" si="1562"/>
        <v>15</v>
      </c>
      <c r="AD3003" s="27">
        <v>252</v>
      </c>
      <c r="AE3003" s="10">
        <f t="shared" si="1591"/>
        <v>1.003884435</v>
      </c>
      <c r="AF3003" s="2">
        <f t="shared" si="1564"/>
        <v>482.76958891999999</v>
      </c>
      <c r="AG3003" s="2">
        <f t="shared" si="1576"/>
        <v>482.86429328999998</v>
      </c>
      <c r="AH3003" s="3" t="str">
        <f t="shared" si="1577"/>
        <v>-</v>
      </c>
      <c r="AI3003" s="4" t="str">
        <f t="shared" si="1592"/>
        <v>A+J=</v>
      </c>
      <c r="AJ3003" s="11">
        <f t="shared" si="1583"/>
        <v>43803</v>
      </c>
      <c r="AK3003" s="11"/>
      <c r="AL3003" s="4"/>
      <c r="AM3003" s="1"/>
      <c r="AN3003" s="11"/>
      <c r="AO3003" s="1"/>
      <c r="AP3003" s="1"/>
      <c r="AQ3003" s="1"/>
      <c r="AR3003" s="1"/>
      <c r="AS3003" s="6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</row>
    <row r="3004" spans="1:55" x14ac:dyDescent="0.2">
      <c r="A3004" s="144">
        <f t="shared" si="1578"/>
        <v>43793</v>
      </c>
      <c r="B3004" s="2">
        <f t="shared" si="1565"/>
        <v>124790.33585570751</v>
      </c>
      <c r="C3004" s="2">
        <f t="shared" si="1579"/>
        <v>79303.691527129995</v>
      </c>
      <c r="D3004" s="68">
        <f>SUM(Y3004:Y$3286)</f>
        <v>34890.764840470001</v>
      </c>
      <c r="E3004" s="68">
        <f t="shared" si="1566"/>
        <v>44412.926686659994</v>
      </c>
      <c r="F3004" s="72">
        <f t="shared" si="1587"/>
        <v>5227.84</v>
      </c>
      <c r="G3004" s="3">
        <f>IF(N3004=1,VLOOKUP(A3003,[1]Plan1!$BG$69:$BI$188,3),G3003)</f>
        <v>5233.07</v>
      </c>
      <c r="H3004" s="11">
        <f t="shared" si="1588"/>
        <v>43710</v>
      </c>
      <c r="I3004" s="11">
        <f t="shared" si="1589"/>
        <v>43740</v>
      </c>
      <c r="J3004" s="26">
        <f t="shared" si="1567"/>
        <v>1.0004131725529497E-3</v>
      </c>
      <c r="K3004" s="11">
        <f t="shared" si="1580"/>
        <v>43801</v>
      </c>
      <c r="L3004" s="11">
        <f t="shared" si="1568"/>
        <v>43801</v>
      </c>
      <c r="M3004" s="1">
        <f t="shared" si="1581"/>
        <v>20</v>
      </c>
      <c r="N3004" s="1">
        <f t="shared" si="1584"/>
        <v>15</v>
      </c>
      <c r="O3004" s="2">
        <f t="shared" si="1569"/>
        <v>1.0007502100000001</v>
      </c>
      <c r="P3004" s="10">
        <f t="shared" si="1594"/>
        <v>0.99960037000000002</v>
      </c>
      <c r="Q3004" s="10">
        <f t="shared" si="1590"/>
        <v>1.5665528551411863</v>
      </c>
      <c r="R3004" s="2">
        <f t="shared" si="1593"/>
        <v>1.5677280899999999</v>
      </c>
      <c r="S3004" s="2">
        <f t="shared" si="1585"/>
        <v>1.5671791399999999</v>
      </c>
      <c r="T3004" s="2">
        <f t="shared" si="1570"/>
        <v>124283.09108631</v>
      </c>
      <c r="U3004" s="2">
        <f t="shared" si="1571"/>
        <v>19789.31399616001</v>
      </c>
      <c r="V3004" s="2">
        <f t="shared" si="1572"/>
        <v>25214.466039127503</v>
      </c>
      <c r="W3004" s="2">
        <f t="shared" si="1573"/>
        <v>124307.47156241752</v>
      </c>
      <c r="X3004" s="27">
        <f t="shared" si="1574"/>
        <v>0</v>
      </c>
      <c r="Y3004" s="2">
        <f t="shared" si="1586"/>
        <v>0</v>
      </c>
      <c r="Z3004" s="67">
        <f t="shared" si="1575"/>
        <v>0</v>
      </c>
      <c r="AA3004" s="2">
        <f t="shared" si="1563"/>
        <v>0</v>
      </c>
      <c r="AB3004" s="26">
        <f t="shared" si="1582"/>
        <v>6.7299999999999999E-2</v>
      </c>
      <c r="AC3004" s="27">
        <f t="shared" ref="AC3004:AC3067" si="1595">N3004</f>
        <v>15</v>
      </c>
      <c r="AD3004" s="27">
        <v>252</v>
      </c>
      <c r="AE3004" s="10">
        <f t="shared" si="1591"/>
        <v>1.003884435</v>
      </c>
      <c r="AF3004" s="2">
        <f t="shared" si="1564"/>
        <v>482.76958891999999</v>
      </c>
      <c r="AG3004" s="2">
        <f t="shared" si="1576"/>
        <v>482.86429328999998</v>
      </c>
      <c r="AH3004" s="3" t="str">
        <f t="shared" si="1577"/>
        <v>-</v>
      </c>
      <c r="AI3004" s="4" t="str">
        <f t="shared" si="1592"/>
        <v>A+J=</v>
      </c>
      <c r="AJ3004" s="11">
        <f t="shared" si="1583"/>
        <v>43803</v>
      </c>
      <c r="AK3004" s="11"/>
      <c r="AL3004" s="4"/>
      <c r="AM3004" s="1"/>
      <c r="AN3004" s="11"/>
      <c r="AO3004" s="1"/>
      <c r="AP3004" s="1"/>
      <c r="AQ3004" s="1"/>
      <c r="AR3004" s="1"/>
      <c r="AS3004" s="6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</row>
    <row r="3005" spans="1:55" x14ac:dyDescent="0.2">
      <c r="A3005" s="144">
        <f t="shared" si="1578"/>
        <v>43794</v>
      </c>
      <c r="B3005" s="2">
        <f t="shared" si="1565"/>
        <v>124790.33585570751</v>
      </c>
      <c r="C3005" s="2">
        <f t="shared" si="1579"/>
        <v>79303.691527129995</v>
      </c>
      <c r="D3005" s="68">
        <f>SUM(Y3005:Y$3286)</f>
        <v>34890.764840470001</v>
      </c>
      <c r="E3005" s="68">
        <f t="shared" si="1566"/>
        <v>44412.926686659994</v>
      </c>
      <c r="F3005" s="72">
        <f t="shared" si="1587"/>
        <v>5227.84</v>
      </c>
      <c r="G3005" s="3">
        <f>IF(N3005=1,VLOOKUP(A3004,[1]Plan1!$BG$69:$BI$188,3),G3004)</f>
        <v>5233.07</v>
      </c>
      <c r="H3005" s="11">
        <f t="shared" si="1588"/>
        <v>43710</v>
      </c>
      <c r="I3005" s="11">
        <f t="shared" si="1589"/>
        <v>43740</v>
      </c>
      <c r="J3005" s="26">
        <f t="shared" si="1567"/>
        <v>1.0004131725529497E-3</v>
      </c>
      <c r="K3005" s="11">
        <f t="shared" si="1580"/>
        <v>43801</v>
      </c>
      <c r="L3005" s="11">
        <f t="shared" si="1568"/>
        <v>43801</v>
      </c>
      <c r="M3005" s="1">
        <f t="shared" si="1581"/>
        <v>20</v>
      </c>
      <c r="N3005" s="1">
        <f t="shared" si="1584"/>
        <v>15</v>
      </c>
      <c r="O3005" s="2">
        <f t="shared" si="1569"/>
        <v>1.0007502100000001</v>
      </c>
      <c r="P3005" s="10">
        <f t="shared" si="1594"/>
        <v>0.99960037000000002</v>
      </c>
      <c r="Q3005" s="10">
        <f t="shared" si="1590"/>
        <v>1.5665528551411863</v>
      </c>
      <c r="R3005" s="2">
        <f t="shared" si="1593"/>
        <v>1.5677280899999999</v>
      </c>
      <c r="S3005" s="2">
        <f t="shared" si="1585"/>
        <v>1.5671791399999999</v>
      </c>
      <c r="T3005" s="2">
        <f t="shared" si="1570"/>
        <v>124283.09108631</v>
      </c>
      <c r="U3005" s="2">
        <f t="shared" si="1571"/>
        <v>19789.31399616001</v>
      </c>
      <c r="V3005" s="2">
        <f t="shared" si="1572"/>
        <v>25214.466039127503</v>
      </c>
      <c r="W3005" s="2">
        <f t="shared" si="1573"/>
        <v>124307.47156241752</v>
      </c>
      <c r="X3005" s="27">
        <f t="shared" si="1574"/>
        <v>0</v>
      </c>
      <c r="Y3005" s="2">
        <f t="shared" si="1586"/>
        <v>0</v>
      </c>
      <c r="Z3005" s="67">
        <f t="shared" si="1575"/>
        <v>0</v>
      </c>
      <c r="AA3005" s="2">
        <f t="shared" si="1563"/>
        <v>0</v>
      </c>
      <c r="AB3005" s="26">
        <f t="shared" si="1582"/>
        <v>6.7299999999999999E-2</v>
      </c>
      <c r="AC3005" s="27">
        <f t="shared" si="1595"/>
        <v>15</v>
      </c>
      <c r="AD3005" s="27">
        <v>252</v>
      </c>
      <c r="AE3005" s="10">
        <f t="shared" si="1591"/>
        <v>1.003884435</v>
      </c>
      <c r="AF3005" s="2">
        <f t="shared" si="1564"/>
        <v>482.76958891999999</v>
      </c>
      <c r="AG3005" s="2">
        <f t="shared" si="1576"/>
        <v>482.86429328999998</v>
      </c>
      <c r="AH3005" s="3" t="str">
        <f t="shared" si="1577"/>
        <v>-</v>
      </c>
      <c r="AI3005" s="4" t="str">
        <f t="shared" si="1592"/>
        <v>A+J=</v>
      </c>
      <c r="AJ3005" s="11">
        <f t="shared" si="1583"/>
        <v>43803</v>
      </c>
      <c r="AK3005" s="11"/>
      <c r="AL3005" s="4"/>
      <c r="AM3005" s="1"/>
      <c r="AN3005" s="11"/>
      <c r="AO3005" s="1"/>
      <c r="AP3005" s="1"/>
      <c r="AQ3005" s="1"/>
      <c r="AR3005" s="1"/>
      <c r="AS3005" s="6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</row>
    <row r="3006" spans="1:55" x14ac:dyDescent="0.2">
      <c r="A3006" s="144">
        <f t="shared" si="1578"/>
        <v>43795</v>
      </c>
      <c r="B3006" s="2">
        <f t="shared" si="1565"/>
        <v>124826.08947682047</v>
      </c>
      <c r="C3006" s="2">
        <f t="shared" si="1579"/>
        <v>79303.691527129995</v>
      </c>
      <c r="D3006" s="68">
        <f>SUM(Y3006:Y$3286)</f>
        <v>34890.764840470001</v>
      </c>
      <c r="E3006" s="68">
        <f t="shared" si="1566"/>
        <v>44412.926686659994</v>
      </c>
      <c r="F3006" s="72">
        <f t="shared" si="1587"/>
        <v>5227.84</v>
      </c>
      <c r="G3006" s="3">
        <f>IF(N3006=1,VLOOKUP(A3005,[1]Plan1!$BG$69:$BI$188,3),G3005)</f>
        <v>5233.07</v>
      </c>
      <c r="H3006" s="11">
        <f t="shared" si="1588"/>
        <v>43710</v>
      </c>
      <c r="I3006" s="11">
        <f t="shared" si="1589"/>
        <v>43740</v>
      </c>
      <c r="J3006" s="26">
        <f t="shared" si="1567"/>
        <v>1.0004131725529497E-3</v>
      </c>
      <c r="K3006" s="11">
        <f t="shared" si="1580"/>
        <v>43801</v>
      </c>
      <c r="L3006" s="11">
        <f t="shared" si="1568"/>
        <v>43801</v>
      </c>
      <c r="M3006" s="1">
        <f t="shared" si="1581"/>
        <v>20</v>
      </c>
      <c r="N3006" s="1">
        <f t="shared" si="1584"/>
        <v>16</v>
      </c>
      <c r="O3006" s="2">
        <f t="shared" si="1569"/>
        <v>1.0008002499999999</v>
      </c>
      <c r="P3006" s="10">
        <f t="shared" si="1594"/>
        <v>0.99960037000000002</v>
      </c>
      <c r="Q3006" s="10">
        <f t="shared" si="1590"/>
        <v>1.5665528551411863</v>
      </c>
      <c r="R3006" s="2">
        <f t="shared" si="1593"/>
        <v>1.56780648</v>
      </c>
      <c r="S3006" s="2">
        <f t="shared" si="1585"/>
        <v>1.5671791399999999</v>
      </c>
      <c r="T3006" s="2">
        <f t="shared" si="1570"/>
        <v>124283.09108631</v>
      </c>
      <c r="U3006" s="2">
        <f t="shared" si="1571"/>
        <v>19789.31399616001</v>
      </c>
      <c r="V3006" s="2">
        <f t="shared" si="1572"/>
        <v>25217.947568450472</v>
      </c>
      <c r="W3006" s="2">
        <f t="shared" si="1573"/>
        <v>124310.95309174048</v>
      </c>
      <c r="X3006" s="27">
        <f t="shared" si="1574"/>
        <v>0</v>
      </c>
      <c r="Y3006" s="2">
        <f t="shared" si="1586"/>
        <v>0</v>
      </c>
      <c r="Z3006" s="67">
        <f t="shared" si="1575"/>
        <v>0</v>
      </c>
      <c r="AA3006" s="2">
        <f t="shared" si="1563"/>
        <v>0</v>
      </c>
      <c r="AB3006" s="26">
        <f t="shared" si="1582"/>
        <v>6.7299999999999999E-2</v>
      </c>
      <c r="AC3006" s="27">
        <f t="shared" si="1595"/>
        <v>16</v>
      </c>
      <c r="AD3006" s="27">
        <v>252</v>
      </c>
      <c r="AE3006" s="10">
        <f t="shared" si="1591"/>
        <v>1.004143934</v>
      </c>
      <c r="AF3006" s="2">
        <f t="shared" si="1564"/>
        <v>515.02092676999996</v>
      </c>
      <c r="AG3006" s="2">
        <f t="shared" si="1576"/>
        <v>515.13638507999997</v>
      </c>
      <c r="AH3006" s="3" t="str">
        <f t="shared" si="1577"/>
        <v>-</v>
      </c>
      <c r="AI3006" s="4" t="str">
        <f t="shared" si="1592"/>
        <v>A+J=</v>
      </c>
      <c r="AJ3006" s="11">
        <f t="shared" si="1583"/>
        <v>43803</v>
      </c>
      <c r="AK3006" s="11"/>
      <c r="AL3006" s="4"/>
      <c r="AM3006" s="1"/>
      <c r="AN3006" s="11"/>
      <c r="AO3006" s="1"/>
      <c r="AP3006" s="1"/>
      <c r="AQ3006" s="1"/>
      <c r="AR3006" s="1"/>
      <c r="AS3006" s="6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</row>
    <row r="3007" spans="1:55" x14ac:dyDescent="0.2">
      <c r="A3007" s="144">
        <f t="shared" si="1578"/>
        <v>43796</v>
      </c>
      <c r="B3007" s="2">
        <f t="shared" si="1565"/>
        <v>124861.85266351419</v>
      </c>
      <c r="C3007" s="2">
        <f t="shared" si="1579"/>
        <v>79303.691527129995</v>
      </c>
      <c r="D3007" s="68">
        <f>SUM(Y3007:Y$3286)</f>
        <v>34890.764840470001</v>
      </c>
      <c r="E3007" s="68">
        <f t="shared" si="1566"/>
        <v>44412.926686659994</v>
      </c>
      <c r="F3007" s="72">
        <f t="shared" si="1587"/>
        <v>5227.84</v>
      </c>
      <c r="G3007" s="3">
        <f>IF(N3007=1,VLOOKUP(A3006,[1]Plan1!$BG$69:$BI$188,3),G3006)</f>
        <v>5233.07</v>
      </c>
      <c r="H3007" s="11">
        <f t="shared" si="1588"/>
        <v>43710</v>
      </c>
      <c r="I3007" s="11">
        <f t="shared" si="1589"/>
        <v>43740</v>
      </c>
      <c r="J3007" s="26">
        <f t="shared" si="1567"/>
        <v>1.0004131725529497E-3</v>
      </c>
      <c r="K3007" s="11">
        <f t="shared" si="1580"/>
        <v>43801</v>
      </c>
      <c r="L3007" s="11">
        <f t="shared" si="1568"/>
        <v>43801</v>
      </c>
      <c r="M3007" s="1">
        <f t="shared" si="1581"/>
        <v>20</v>
      </c>
      <c r="N3007" s="1">
        <f t="shared" si="1584"/>
        <v>17</v>
      </c>
      <c r="O3007" s="2">
        <f t="shared" si="1569"/>
        <v>1.0008502800000001</v>
      </c>
      <c r="P3007" s="10">
        <f t="shared" si="1594"/>
        <v>0.99960037000000002</v>
      </c>
      <c r="Q3007" s="10">
        <f t="shared" si="1590"/>
        <v>1.5665528551411863</v>
      </c>
      <c r="R3007" s="2">
        <f t="shared" si="1593"/>
        <v>1.5678848599999999</v>
      </c>
      <c r="S3007" s="2">
        <f t="shared" si="1585"/>
        <v>1.5671791399999999</v>
      </c>
      <c r="T3007" s="2">
        <f t="shared" si="1570"/>
        <v>124283.09108631</v>
      </c>
      <c r="U3007" s="2">
        <f t="shared" si="1571"/>
        <v>19789.31399616001</v>
      </c>
      <c r="V3007" s="2">
        <f t="shared" si="1572"/>
        <v>25221.428653644172</v>
      </c>
      <c r="W3007" s="2">
        <f t="shared" si="1573"/>
        <v>124314.43417693418</v>
      </c>
      <c r="X3007" s="27">
        <f t="shared" si="1574"/>
        <v>0</v>
      </c>
      <c r="Y3007" s="2">
        <f t="shared" si="1586"/>
        <v>0</v>
      </c>
      <c r="Z3007" s="67">
        <f t="shared" si="1575"/>
        <v>0</v>
      </c>
      <c r="AA3007" s="2">
        <f t="shared" si="1563"/>
        <v>0</v>
      </c>
      <c r="AB3007" s="26">
        <f t="shared" si="1582"/>
        <v>6.7299999999999999E-2</v>
      </c>
      <c r="AC3007" s="27">
        <f t="shared" si="1595"/>
        <v>17</v>
      </c>
      <c r="AD3007" s="27">
        <v>252</v>
      </c>
      <c r="AE3007" s="10">
        <f t="shared" si="1591"/>
        <v>1.0044034989999999</v>
      </c>
      <c r="AF3007" s="2">
        <f t="shared" si="1564"/>
        <v>547.28046730999995</v>
      </c>
      <c r="AG3007" s="2">
        <f t="shared" si="1576"/>
        <v>547.41848658000004</v>
      </c>
      <c r="AH3007" s="3" t="str">
        <f t="shared" si="1577"/>
        <v>-</v>
      </c>
      <c r="AI3007" s="4" t="str">
        <f t="shared" si="1592"/>
        <v>A+J=</v>
      </c>
      <c r="AJ3007" s="11">
        <f t="shared" si="1583"/>
        <v>43803</v>
      </c>
      <c r="AK3007" s="11"/>
      <c r="AL3007" s="4"/>
      <c r="AM3007" s="1"/>
      <c r="AN3007" s="11"/>
      <c r="AO3007" s="1"/>
      <c r="AP3007" s="1"/>
      <c r="AQ3007" s="1"/>
      <c r="AR3007" s="1"/>
      <c r="AS3007" s="6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</row>
    <row r="3008" spans="1:55" x14ac:dyDescent="0.2">
      <c r="A3008" s="144">
        <f t="shared" si="1578"/>
        <v>43797</v>
      </c>
      <c r="B3008" s="2">
        <f t="shared" si="1565"/>
        <v>124897.62643283715</v>
      </c>
      <c r="C3008" s="2">
        <f t="shared" si="1579"/>
        <v>79303.691527129995</v>
      </c>
      <c r="D3008" s="68">
        <f>SUM(Y3008:Y$3286)</f>
        <v>34890.764840470001</v>
      </c>
      <c r="E3008" s="68">
        <f t="shared" si="1566"/>
        <v>44412.926686659994</v>
      </c>
      <c r="F3008" s="72">
        <f t="shared" si="1587"/>
        <v>5227.84</v>
      </c>
      <c r="G3008" s="3">
        <f>IF(N3008=1,VLOOKUP(A3007,[1]Plan1!$BG$69:$BI$188,3),G3007)</f>
        <v>5233.07</v>
      </c>
      <c r="H3008" s="11">
        <f t="shared" si="1588"/>
        <v>43710</v>
      </c>
      <c r="I3008" s="11">
        <f t="shared" si="1589"/>
        <v>43740</v>
      </c>
      <c r="J3008" s="26">
        <f t="shared" si="1567"/>
        <v>1.0004131725529497E-3</v>
      </c>
      <c r="K3008" s="11">
        <f t="shared" si="1580"/>
        <v>43801</v>
      </c>
      <c r="L3008" s="11">
        <f t="shared" si="1568"/>
        <v>43801</v>
      </c>
      <c r="M3008" s="1">
        <f t="shared" si="1581"/>
        <v>20</v>
      </c>
      <c r="N3008" s="1">
        <f t="shared" si="1584"/>
        <v>18</v>
      </c>
      <c r="O3008" s="2">
        <f t="shared" si="1569"/>
        <v>1.00090032</v>
      </c>
      <c r="P3008" s="10">
        <f t="shared" si="1594"/>
        <v>0.99960037000000002</v>
      </c>
      <c r="Q3008" s="10">
        <f t="shared" si="1590"/>
        <v>1.5665528551411863</v>
      </c>
      <c r="R3008" s="2">
        <f t="shared" si="1593"/>
        <v>1.56796325</v>
      </c>
      <c r="S3008" s="2">
        <f t="shared" si="1585"/>
        <v>1.5671791399999999</v>
      </c>
      <c r="T3008" s="2">
        <f t="shared" si="1570"/>
        <v>124283.09108631</v>
      </c>
      <c r="U3008" s="2">
        <f t="shared" si="1571"/>
        <v>19789.31399616001</v>
      </c>
      <c r="V3008" s="2">
        <f t="shared" si="1572"/>
        <v>25224.910182967142</v>
      </c>
      <c r="W3008" s="2">
        <f t="shared" si="1573"/>
        <v>124317.91570625715</v>
      </c>
      <c r="X3008" s="27">
        <f t="shared" si="1574"/>
        <v>0</v>
      </c>
      <c r="Y3008" s="2">
        <f t="shared" si="1586"/>
        <v>0</v>
      </c>
      <c r="Z3008" s="67">
        <f t="shared" si="1575"/>
        <v>0</v>
      </c>
      <c r="AA3008" s="2">
        <f t="shared" si="1563"/>
        <v>0</v>
      </c>
      <c r="AB3008" s="26">
        <f t="shared" si="1582"/>
        <v>6.7299999999999999E-2</v>
      </c>
      <c r="AC3008" s="27">
        <f t="shared" si="1595"/>
        <v>18</v>
      </c>
      <c r="AD3008" s="27">
        <v>252</v>
      </c>
      <c r="AE3008" s="10">
        <f t="shared" si="1591"/>
        <v>1.004663131</v>
      </c>
      <c r="AF3008" s="2">
        <f t="shared" si="1564"/>
        <v>579.54833482000004</v>
      </c>
      <c r="AG3008" s="2">
        <f t="shared" si="1576"/>
        <v>579.71072658000003</v>
      </c>
      <c r="AH3008" s="3" t="str">
        <f t="shared" si="1577"/>
        <v>-</v>
      </c>
      <c r="AI3008" s="4" t="str">
        <f t="shared" si="1592"/>
        <v>A+J=</v>
      </c>
      <c r="AJ3008" s="11">
        <f t="shared" si="1583"/>
        <v>43803</v>
      </c>
      <c r="AK3008" s="11"/>
      <c r="AL3008" s="4"/>
      <c r="AM3008" s="1"/>
      <c r="AN3008" s="11"/>
      <c r="AO3008" s="1"/>
      <c r="AP3008" s="1"/>
      <c r="AQ3008" s="1"/>
      <c r="AR3008" s="1"/>
      <c r="AS3008" s="6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</row>
    <row r="3009" spans="1:55" x14ac:dyDescent="0.2">
      <c r="A3009" s="144">
        <f t="shared" si="1578"/>
        <v>43798</v>
      </c>
      <c r="B3009" s="2">
        <f t="shared" si="1565"/>
        <v>124933.41046385012</v>
      </c>
      <c r="C3009" s="2">
        <f t="shared" si="1579"/>
        <v>79303.691527129995</v>
      </c>
      <c r="D3009" s="68">
        <f>SUM(Y3009:Y$3286)</f>
        <v>34890.764840470001</v>
      </c>
      <c r="E3009" s="68">
        <f t="shared" si="1566"/>
        <v>44412.926686659994</v>
      </c>
      <c r="F3009" s="72">
        <f t="shared" si="1587"/>
        <v>5227.84</v>
      </c>
      <c r="G3009" s="3">
        <f>IF(N3009=1,VLOOKUP(A3008,[1]Plan1!$BG$69:$BI$188,3),G3008)</f>
        <v>5233.07</v>
      </c>
      <c r="H3009" s="11">
        <f t="shared" si="1588"/>
        <v>43710</v>
      </c>
      <c r="I3009" s="11">
        <f t="shared" si="1589"/>
        <v>43740</v>
      </c>
      <c r="J3009" s="26">
        <f t="shared" si="1567"/>
        <v>1.0004131725529497E-3</v>
      </c>
      <c r="K3009" s="11">
        <f t="shared" si="1580"/>
        <v>43801</v>
      </c>
      <c r="L3009" s="11">
        <f t="shared" si="1568"/>
        <v>43801</v>
      </c>
      <c r="M3009" s="1">
        <f t="shared" si="1581"/>
        <v>20</v>
      </c>
      <c r="N3009" s="1">
        <f t="shared" si="1584"/>
        <v>19</v>
      </c>
      <c r="O3009" s="2">
        <f t="shared" si="1569"/>
        <v>1.00095036</v>
      </c>
      <c r="P3009" s="10">
        <f t="shared" si="1594"/>
        <v>0.99960037000000002</v>
      </c>
      <c r="Q3009" s="10">
        <f t="shared" si="1590"/>
        <v>1.5665528551411863</v>
      </c>
      <c r="R3009" s="2">
        <f t="shared" si="1593"/>
        <v>1.5680416399999999</v>
      </c>
      <c r="S3009" s="2">
        <f t="shared" si="1585"/>
        <v>1.5671791399999999</v>
      </c>
      <c r="T3009" s="2">
        <f t="shared" si="1570"/>
        <v>124283.09108631</v>
      </c>
      <c r="U3009" s="2">
        <f t="shared" si="1571"/>
        <v>19789.31399616001</v>
      </c>
      <c r="V3009" s="2">
        <f t="shared" si="1572"/>
        <v>25228.391712290104</v>
      </c>
      <c r="W3009" s="2">
        <f t="shared" si="1573"/>
        <v>124321.39723558011</v>
      </c>
      <c r="X3009" s="27">
        <f t="shared" si="1574"/>
        <v>0</v>
      </c>
      <c r="Y3009" s="2">
        <f t="shared" si="1586"/>
        <v>0</v>
      </c>
      <c r="Z3009" s="67">
        <f t="shared" si="1575"/>
        <v>0</v>
      </c>
      <c r="AA3009" s="2">
        <f t="shared" si="1563"/>
        <v>0</v>
      </c>
      <c r="AB3009" s="26">
        <f t="shared" si="1582"/>
        <v>6.7299999999999999E-2</v>
      </c>
      <c r="AC3009" s="27">
        <f t="shared" si="1595"/>
        <v>19</v>
      </c>
      <c r="AD3009" s="27">
        <v>252</v>
      </c>
      <c r="AE3009" s="10">
        <f t="shared" si="1591"/>
        <v>1.004922831</v>
      </c>
      <c r="AF3009" s="2">
        <f t="shared" si="1564"/>
        <v>611.82465357000001</v>
      </c>
      <c r="AG3009" s="2">
        <f t="shared" si="1576"/>
        <v>612.01322827000001</v>
      </c>
      <c r="AH3009" s="3" t="str">
        <f t="shared" si="1577"/>
        <v>-</v>
      </c>
      <c r="AI3009" s="4" t="str">
        <f t="shared" si="1592"/>
        <v>A+J=</v>
      </c>
      <c r="AJ3009" s="11">
        <f t="shared" si="1583"/>
        <v>43803</v>
      </c>
      <c r="AK3009" s="11"/>
      <c r="AL3009" s="4"/>
      <c r="AM3009" s="1"/>
      <c r="AN3009" s="11"/>
      <c r="AO3009" s="1"/>
      <c r="AP3009" s="1"/>
      <c r="AQ3009" s="1"/>
      <c r="AR3009" s="1"/>
      <c r="AS3009" s="6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</row>
    <row r="3010" spans="1:55" x14ac:dyDescent="0.2">
      <c r="A3010" s="144">
        <f t="shared" si="1578"/>
        <v>43799</v>
      </c>
      <c r="B3010" s="2">
        <f t="shared" si="1565"/>
        <v>124969.20540147163</v>
      </c>
      <c r="C3010" s="2">
        <f t="shared" si="1579"/>
        <v>79303.691527129995</v>
      </c>
      <c r="D3010" s="68">
        <f>SUM(Y3010:Y$3286)</f>
        <v>34890.764840470001</v>
      </c>
      <c r="E3010" s="68">
        <f t="shared" si="1566"/>
        <v>44412.926686659994</v>
      </c>
      <c r="F3010" s="72">
        <f t="shared" si="1587"/>
        <v>5227.84</v>
      </c>
      <c r="G3010" s="3">
        <f>IF(N3010=1,VLOOKUP(A3009,[1]Plan1!$BG$69:$BI$188,3),G3009)</f>
        <v>5233.07</v>
      </c>
      <c r="H3010" s="11">
        <f t="shared" si="1588"/>
        <v>43710</v>
      </c>
      <c r="I3010" s="11">
        <f t="shared" si="1589"/>
        <v>43740</v>
      </c>
      <c r="J3010" s="26">
        <f t="shared" si="1567"/>
        <v>1.0004131725529497E-3</v>
      </c>
      <c r="K3010" s="11">
        <f t="shared" si="1580"/>
        <v>43801</v>
      </c>
      <c r="L3010" s="11">
        <f t="shared" si="1568"/>
        <v>43801</v>
      </c>
      <c r="M3010" s="1">
        <f t="shared" si="1581"/>
        <v>20</v>
      </c>
      <c r="N3010" s="1">
        <f t="shared" si="1584"/>
        <v>20</v>
      </c>
      <c r="O3010" s="2">
        <f t="shared" si="1569"/>
        <v>1.0010004100000001</v>
      </c>
      <c r="P3010" s="10">
        <f t="shared" si="1594"/>
        <v>0.99960037000000002</v>
      </c>
      <c r="Q3010" s="10">
        <f t="shared" si="1590"/>
        <v>1.5665528551411863</v>
      </c>
      <c r="R3010" s="2">
        <f t="shared" si="1593"/>
        <v>1.5681200500000001</v>
      </c>
      <c r="S3010" s="2">
        <f t="shared" si="1585"/>
        <v>1.5671791399999999</v>
      </c>
      <c r="T3010" s="2">
        <f t="shared" si="1570"/>
        <v>124283.09108631</v>
      </c>
      <c r="U3010" s="2">
        <f t="shared" si="1571"/>
        <v>19789.31399616001</v>
      </c>
      <c r="V3010" s="2">
        <f t="shared" si="1572"/>
        <v>25231.874129871616</v>
      </c>
      <c r="W3010" s="2">
        <f t="shared" si="1573"/>
        <v>124324.87965316162</v>
      </c>
      <c r="X3010" s="27">
        <f t="shared" si="1574"/>
        <v>0</v>
      </c>
      <c r="Y3010" s="2">
        <f t="shared" si="1586"/>
        <v>0</v>
      </c>
      <c r="Z3010" s="67">
        <f t="shared" si="1575"/>
        <v>0</v>
      </c>
      <c r="AA3010" s="2">
        <f t="shared" si="1563"/>
        <v>0</v>
      </c>
      <c r="AB3010" s="26">
        <f t="shared" si="1582"/>
        <v>6.7299999999999999E-2</v>
      </c>
      <c r="AC3010" s="27">
        <f t="shared" si="1595"/>
        <v>20</v>
      </c>
      <c r="AD3010" s="27">
        <v>252</v>
      </c>
      <c r="AE3010" s="10">
        <f t="shared" si="1591"/>
        <v>1.0051825969999999</v>
      </c>
      <c r="AF3010" s="2">
        <f t="shared" si="1564"/>
        <v>644.10917500999994</v>
      </c>
      <c r="AG3010" s="2">
        <f t="shared" si="1576"/>
        <v>644.32574830999999</v>
      </c>
      <c r="AH3010" s="3" t="str">
        <f t="shared" si="1577"/>
        <v>-</v>
      </c>
      <c r="AI3010" s="4" t="str">
        <f t="shared" si="1592"/>
        <v>A+J=</v>
      </c>
      <c r="AJ3010" s="11">
        <f t="shared" si="1583"/>
        <v>43803</v>
      </c>
      <c r="AK3010" s="11"/>
      <c r="AL3010" s="4"/>
      <c r="AM3010" s="1"/>
      <c r="AN3010" s="11"/>
      <c r="AO3010" s="1"/>
      <c r="AP3010" s="1"/>
      <c r="AQ3010" s="1"/>
      <c r="AR3010" s="1"/>
      <c r="AS3010" s="6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</row>
    <row r="3011" spans="1:55" x14ac:dyDescent="0.2">
      <c r="A3011" s="144">
        <f t="shared" si="1578"/>
        <v>43800</v>
      </c>
      <c r="B3011" s="2">
        <f t="shared" si="1565"/>
        <v>124969.20540147163</v>
      </c>
      <c r="C3011" s="2">
        <f t="shared" si="1579"/>
        <v>79303.691527129995</v>
      </c>
      <c r="D3011" s="68">
        <f>SUM(Y3011:Y$3286)</f>
        <v>34890.764840470001</v>
      </c>
      <c r="E3011" s="68">
        <f t="shared" si="1566"/>
        <v>44412.926686659994</v>
      </c>
      <c r="F3011" s="72">
        <f t="shared" si="1587"/>
        <v>5227.84</v>
      </c>
      <c r="G3011" s="3">
        <f>IF(N3011=1,VLOOKUP(A3010,[1]Plan1!$BG$69:$BI$188,3),G3010)</f>
        <v>5233.07</v>
      </c>
      <c r="H3011" s="11">
        <f t="shared" si="1588"/>
        <v>43710</v>
      </c>
      <c r="I3011" s="11">
        <f t="shared" si="1589"/>
        <v>43740</v>
      </c>
      <c r="J3011" s="26">
        <f t="shared" si="1567"/>
        <v>1.0004131725529497E-3</v>
      </c>
      <c r="K3011" s="11">
        <f t="shared" si="1580"/>
        <v>43832</v>
      </c>
      <c r="L3011" s="11">
        <f t="shared" si="1568"/>
        <v>43801</v>
      </c>
      <c r="M3011" s="1">
        <f t="shared" si="1581"/>
        <v>20</v>
      </c>
      <c r="N3011" s="1">
        <f t="shared" si="1584"/>
        <v>20</v>
      </c>
      <c r="O3011" s="2">
        <f t="shared" si="1569"/>
        <v>1.0010004100000001</v>
      </c>
      <c r="P3011" s="10">
        <f t="shared" si="1594"/>
        <v>0.99960037000000002</v>
      </c>
      <c r="Q3011" s="10">
        <f t="shared" si="1590"/>
        <v>1.5665528551411863</v>
      </c>
      <c r="R3011" s="2">
        <f t="shared" si="1593"/>
        <v>1.5681200500000001</v>
      </c>
      <c r="S3011" s="2">
        <f t="shared" si="1585"/>
        <v>1.5671791399999999</v>
      </c>
      <c r="T3011" s="2">
        <f t="shared" si="1570"/>
        <v>124283.09108631</v>
      </c>
      <c r="U3011" s="2">
        <f t="shared" si="1571"/>
        <v>19789.31399616001</v>
      </c>
      <c r="V3011" s="2">
        <f t="shared" si="1572"/>
        <v>25231.874129871616</v>
      </c>
      <c r="W3011" s="2">
        <f t="shared" si="1573"/>
        <v>124324.87965316162</v>
      </c>
      <c r="X3011" s="27">
        <f t="shared" si="1574"/>
        <v>0</v>
      </c>
      <c r="Y3011" s="2">
        <f t="shared" si="1586"/>
        <v>0</v>
      </c>
      <c r="Z3011" s="67">
        <f t="shared" si="1575"/>
        <v>0</v>
      </c>
      <c r="AA3011" s="2">
        <f t="shared" si="1563"/>
        <v>0</v>
      </c>
      <c r="AB3011" s="26">
        <f t="shared" si="1582"/>
        <v>6.7299999999999999E-2</v>
      </c>
      <c r="AC3011" s="27">
        <f t="shared" si="1595"/>
        <v>20</v>
      </c>
      <c r="AD3011" s="27">
        <v>252</v>
      </c>
      <c r="AE3011" s="10">
        <f t="shared" si="1591"/>
        <v>1.0051825969999999</v>
      </c>
      <c r="AF3011" s="2">
        <f t="shared" si="1564"/>
        <v>644.10917500999994</v>
      </c>
      <c r="AG3011" s="2">
        <f t="shared" si="1576"/>
        <v>644.32574830999999</v>
      </c>
      <c r="AH3011" s="3" t="str">
        <f t="shared" si="1577"/>
        <v>-</v>
      </c>
      <c r="AI3011" s="4" t="str">
        <f t="shared" si="1592"/>
        <v>A+J=</v>
      </c>
      <c r="AJ3011" s="11">
        <f t="shared" si="1583"/>
        <v>43803</v>
      </c>
      <c r="AK3011" s="11"/>
      <c r="AL3011" s="4"/>
      <c r="AM3011" s="1"/>
      <c r="AN3011" s="11"/>
      <c r="AO3011" s="1"/>
      <c r="AP3011" s="1"/>
      <c r="AQ3011" s="1"/>
      <c r="AR3011" s="1"/>
      <c r="AS3011" s="6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</row>
    <row r="3012" spans="1:55" x14ac:dyDescent="0.2">
      <c r="A3012" s="144">
        <f t="shared" si="1578"/>
        <v>43801</v>
      </c>
      <c r="B3012" s="2">
        <f t="shared" si="1565"/>
        <v>124969.20540147163</v>
      </c>
      <c r="C3012" s="2">
        <f t="shared" si="1579"/>
        <v>79303.691527129995</v>
      </c>
      <c r="D3012" s="68">
        <f>SUM(Y3012:Y$3286)</f>
        <v>34890.764840470001</v>
      </c>
      <c r="E3012" s="68">
        <f t="shared" si="1566"/>
        <v>44412.926686659994</v>
      </c>
      <c r="F3012" s="72">
        <f t="shared" si="1587"/>
        <v>5227.84</v>
      </c>
      <c r="G3012" s="3">
        <f>IF(N3012=1,VLOOKUP(A3011,[1]Plan1!$BG$69:$BI$188,3),G3011)</f>
        <v>5233.07</v>
      </c>
      <c r="H3012" s="11">
        <f t="shared" si="1588"/>
        <v>43710</v>
      </c>
      <c r="I3012" s="11">
        <f t="shared" si="1589"/>
        <v>43740</v>
      </c>
      <c r="J3012" s="26">
        <f t="shared" si="1567"/>
        <v>1.0004131725529497E-3</v>
      </c>
      <c r="K3012" s="11">
        <f t="shared" si="1580"/>
        <v>43832</v>
      </c>
      <c r="L3012" s="11">
        <f t="shared" si="1568"/>
        <v>43801</v>
      </c>
      <c r="M3012" s="1">
        <f t="shared" si="1581"/>
        <v>20</v>
      </c>
      <c r="N3012" s="1">
        <f t="shared" si="1584"/>
        <v>20</v>
      </c>
      <c r="O3012" s="2">
        <f t="shared" si="1569"/>
        <v>1.0010004100000001</v>
      </c>
      <c r="P3012" s="10">
        <f t="shared" si="1594"/>
        <v>0.99960037000000002</v>
      </c>
      <c r="Q3012" s="10">
        <f t="shared" si="1590"/>
        <v>1.5665528551411863</v>
      </c>
      <c r="R3012" s="2">
        <f t="shared" si="1593"/>
        <v>1.5681200500000001</v>
      </c>
      <c r="S3012" s="2">
        <f t="shared" si="1585"/>
        <v>1.5671791399999999</v>
      </c>
      <c r="T3012" s="2">
        <f t="shared" si="1570"/>
        <v>124283.09108631</v>
      </c>
      <c r="U3012" s="2">
        <f t="shared" si="1571"/>
        <v>19789.31399616001</v>
      </c>
      <c r="V3012" s="2">
        <f t="shared" si="1572"/>
        <v>25231.874129871616</v>
      </c>
      <c r="W3012" s="2">
        <f t="shared" si="1573"/>
        <v>124324.87965316162</v>
      </c>
      <c r="X3012" s="27">
        <f t="shared" si="1574"/>
        <v>98</v>
      </c>
      <c r="Y3012" s="2">
        <f t="shared" si="1586"/>
        <v>3420.6722976400001</v>
      </c>
      <c r="Z3012" s="67">
        <f t="shared" si="1575"/>
        <v>4.3133834400000001E-2</v>
      </c>
      <c r="AA3012" s="2">
        <f t="shared" ref="AA3012:AA3075" si="1596">IF(Z3012&gt;0,TRUNC(Z3012*T3012,8),0)</f>
        <v>5360.8062696300003</v>
      </c>
      <c r="AB3012" s="26">
        <f t="shared" si="1582"/>
        <v>6.7299999999999999E-2</v>
      </c>
      <c r="AC3012" s="27">
        <f t="shared" si="1595"/>
        <v>20</v>
      </c>
      <c r="AD3012" s="27">
        <v>252</v>
      </c>
      <c r="AE3012" s="10">
        <f t="shared" si="1591"/>
        <v>1.0051825969999999</v>
      </c>
      <c r="AF3012" s="2">
        <f t="shared" ref="AF3012:AF3075" si="1597">TRUNC((T3012*(AE3012-1)),8)</f>
        <v>644.10917500999994</v>
      </c>
      <c r="AG3012" s="2">
        <f t="shared" si="1576"/>
        <v>644.32574830999999</v>
      </c>
      <c r="AH3012" s="3">
        <f t="shared" si="1577"/>
        <v>6004.9154446400007</v>
      </c>
      <c r="AI3012" s="4" t="str">
        <f t="shared" si="1592"/>
        <v>A+J=</v>
      </c>
      <c r="AJ3012" s="11">
        <f t="shared" si="1583"/>
        <v>43803</v>
      </c>
      <c r="AK3012" s="11"/>
      <c r="AL3012" s="4"/>
      <c r="AM3012" s="1"/>
      <c r="AN3012" s="11"/>
      <c r="AO3012" s="1"/>
      <c r="AP3012" s="1"/>
      <c r="AQ3012" s="1"/>
      <c r="AR3012" s="1"/>
      <c r="AS3012" s="6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</row>
    <row r="3013" spans="1:55" x14ac:dyDescent="0.2">
      <c r="A3013" s="144">
        <f t="shared" si="1578"/>
        <v>43802</v>
      </c>
      <c r="B3013" s="2">
        <f t="shared" si="1565"/>
        <v>119011.70260347115</v>
      </c>
      <c r="C3013" s="2">
        <f t="shared" si="1579"/>
        <v>75883.019229490004</v>
      </c>
      <c r="D3013" s="68">
        <f>SUM(Y3013:Y$3286)</f>
        <v>31470.092542829996</v>
      </c>
      <c r="E3013" s="68">
        <f t="shared" si="1566"/>
        <v>44412.926686660008</v>
      </c>
      <c r="F3013" s="72">
        <f t="shared" si="1587"/>
        <v>5233.07</v>
      </c>
      <c r="G3013" s="3">
        <f>IF(N3013=1,VLOOKUP(A3012,[1]Plan1!$BG$69:$BI$188,3),G3012)</f>
        <v>5259.76</v>
      </c>
      <c r="H3013" s="11">
        <f t="shared" si="1588"/>
        <v>43741</v>
      </c>
      <c r="I3013" s="11">
        <f t="shared" si="1589"/>
        <v>43772</v>
      </c>
      <c r="J3013" s="26">
        <f t="shared" si="1567"/>
        <v>5.1002566371174396E-3</v>
      </c>
      <c r="K3013" s="11">
        <f t="shared" si="1580"/>
        <v>43832</v>
      </c>
      <c r="L3013" s="11">
        <f t="shared" si="1568"/>
        <v>43832</v>
      </c>
      <c r="M3013" s="1">
        <f t="shared" si="1581"/>
        <v>21</v>
      </c>
      <c r="N3013" s="1">
        <f t="shared" si="1584"/>
        <v>1</v>
      </c>
      <c r="O3013" s="2">
        <f t="shared" si="1569"/>
        <v>1.0002422799999999</v>
      </c>
      <c r="P3013" s="10">
        <f t="shared" si="1594"/>
        <v>1.0010004100000001</v>
      </c>
      <c r="Q3013" s="10">
        <f t="shared" si="1590"/>
        <v>1.5681200502829982</v>
      </c>
      <c r="R3013" s="2">
        <f t="shared" si="1593"/>
        <v>1.56849997</v>
      </c>
      <c r="S3013" s="2">
        <f t="shared" si="1585"/>
        <v>1.5671791399999999</v>
      </c>
      <c r="T3013" s="2">
        <f t="shared" si="1570"/>
        <v>118922.28481667</v>
      </c>
      <c r="U3013" s="2">
        <f t="shared" si="1571"/>
        <v>17849.180024162728</v>
      </c>
      <c r="V3013" s="2">
        <f t="shared" si="1572"/>
        <v>25248.747488978413</v>
      </c>
      <c r="W3013" s="2">
        <f t="shared" si="1573"/>
        <v>118980.94674263115</v>
      </c>
      <c r="X3013" s="27">
        <f t="shared" si="1574"/>
        <v>0</v>
      </c>
      <c r="Y3013" s="2">
        <f t="shared" si="1586"/>
        <v>0</v>
      </c>
      <c r="Z3013" s="67">
        <f t="shared" si="1575"/>
        <v>0</v>
      </c>
      <c r="AA3013" s="2">
        <f t="shared" si="1596"/>
        <v>0</v>
      </c>
      <c r="AB3013" s="26">
        <f t="shared" si="1582"/>
        <v>6.7299999999999999E-2</v>
      </c>
      <c r="AC3013" s="27">
        <f t="shared" si="1595"/>
        <v>1</v>
      </c>
      <c r="AD3013" s="27">
        <v>252</v>
      </c>
      <c r="AE3013" s="10">
        <f t="shared" si="1591"/>
        <v>1.0002584940000001</v>
      </c>
      <c r="AF3013" s="2">
        <f t="shared" si="1597"/>
        <v>30.740697090000001</v>
      </c>
      <c r="AG3013" s="2">
        <f t="shared" si="1576"/>
        <v>30.75586084</v>
      </c>
      <c r="AH3013" s="3" t="str">
        <f t="shared" si="1577"/>
        <v>-</v>
      </c>
      <c r="AI3013" s="4" t="str">
        <f t="shared" si="1592"/>
        <v>A+J=</v>
      </c>
      <c r="AJ3013" s="11">
        <f t="shared" si="1583"/>
        <v>43836</v>
      </c>
      <c r="AK3013" s="11"/>
      <c r="AL3013" s="4"/>
      <c r="AM3013" s="1"/>
      <c r="AN3013" s="11"/>
      <c r="AO3013" s="1"/>
      <c r="AP3013" s="1"/>
      <c r="AQ3013" s="1"/>
      <c r="AR3013" s="1"/>
      <c r="AS3013" s="6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</row>
    <row r="3014" spans="1:55" x14ac:dyDescent="0.2">
      <c r="A3014" s="144">
        <f t="shared" si="1578"/>
        <v>43803</v>
      </c>
      <c r="B3014" s="2">
        <f t="shared" si="1565"/>
        <v>119059.35296319061</v>
      </c>
      <c r="C3014" s="2">
        <f t="shared" si="1579"/>
        <v>75883.019229490004</v>
      </c>
      <c r="D3014" s="68">
        <f>SUM(Y3014:Y$3286)</f>
        <v>31470.092542829996</v>
      </c>
      <c r="E3014" s="68">
        <f t="shared" si="1566"/>
        <v>44412.926686660008</v>
      </c>
      <c r="F3014" s="72">
        <f t="shared" si="1587"/>
        <v>5233.07</v>
      </c>
      <c r="G3014" s="3">
        <f>IF(N3014=1,VLOOKUP(A3013,[1]Plan1!$BG$69:$BI$188,3),G3013)</f>
        <v>5259.76</v>
      </c>
      <c r="H3014" s="11">
        <f t="shared" si="1588"/>
        <v>43741</v>
      </c>
      <c r="I3014" s="11">
        <f t="shared" si="1589"/>
        <v>43772</v>
      </c>
      <c r="J3014" s="26">
        <f t="shared" si="1567"/>
        <v>5.1002566371174396E-3</v>
      </c>
      <c r="K3014" s="11">
        <f t="shared" si="1580"/>
        <v>43832</v>
      </c>
      <c r="L3014" s="11">
        <f t="shared" si="1568"/>
        <v>43832</v>
      </c>
      <c r="M3014" s="1">
        <f t="shared" si="1581"/>
        <v>21</v>
      </c>
      <c r="N3014" s="1">
        <f t="shared" si="1584"/>
        <v>2</v>
      </c>
      <c r="O3014" s="2">
        <f t="shared" si="1569"/>
        <v>1.0004846199999999</v>
      </c>
      <c r="P3014" s="10">
        <f t="shared" si="1594"/>
        <v>1.0010004100000001</v>
      </c>
      <c r="Q3014" s="10">
        <f t="shared" si="1590"/>
        <v>1.5681200502829982</v>
      </c>
      <c r="R3014" s="2">
        <f t="shared" si="1593"/>
        <v>1.5688799899999999</v>
      </c>
      <c r="S3014" s="2">
        <f t="shared" si="1585"/>
        <v>1.5671791399999999</v>
      </c>
      <c r="T3014" s="2">
        <f t="shared" si="1570"/>
        <v>118922.28481667</v>
      </c>
      <c r="U3014" s="2">
        <f t="shared" si="1571"/>
        <v>17849.180024162728</v>
      </c>
      <c r="V3014" s="2">
        <f t="shared" si="1572"/>
        <v>25265.625289377873</v>
      </c>
      <c r="W3014" s="2">
        <f t="shared" si="1573"/>
        <v>118997.82454303061</v>
      </c>
      <c r="X3014" s="27">
        <f t="shared" si="1574"/>
        <v>0</v>
      </c>
      <c r="Y3014" s="2">
        <f t="shared" si="1586"/>
        <v>0</v>
      </c>
      <c r="Z3014" s="67">
        <f t="shared" si="1575"/>
        <v>0</v>
      </c>
      <c r="AA3014" s="2">
        <f t="shared" si="1596"/>
        <v>0</v>
      </c>
      <c r="AB3014" s="26">
        <f t="shared" si="1582"/>
        <v>6.7299999999999999E-2</v>
      </c>
      <c r="AC3014" s="27">
        <f t="shared" si="1595"/>
        <v>2</v>
      </c>
      <c r="AD3014" s="27">
        <v>252</v>
      </c>
      <c r="AE3014" s="10">
        <f t="shared" si="1591"/>
        <v>1.000517055</v>
      </c>
      <c r="AF3014" s="2">
        <f t="shared" si="1597"/>
        <v>61.489361969999997</v>
      </c>
      <c r="AG3014" s="2">
        <f t="shared" si="1576"/>
        <v>61.528420160000003</v>
      </c>
      <c r="AH3014" s="3" t="str">
        <f t="shared" si="1577"/>
        <v>-</v>
      </c>
      <c r="AI3014" s="4" t="str">
        <f t="shared" si="1592"/>
        <v>A+J=</v>
      </c>
      <c r="AJ3014" s="11">
        <f t="shared" si="1583"/>
        <v>43836</v>
      </c>
      <c r="AK3014" s="11"/>
      <c r="AL3014" s="4"/>
      <c r="AM3014" s="1"/>
      <c r="AN3014" s="11"/>
      <c r="AO3014" s="1"/>
      <c r="AP3014" s="1"/>
      <c r="AQ3014" s="1"/>
      <c r="AR3014" s="1"/>
      <c r="AS3014" s="6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</row>
    <row r="3015" spans="1:55" x14ac:dyDescent="0.2">
      <c r="A3015" s="144">
        <f t="shared" si="1578"/>
        <v>43804</v>
      </c>
      <c r="B3015" s="2">
        <f t="shared" si="1565"/>
        <v>119107.02402504349</v>
      </c>
      <c r="C3015" s="2">
        <f t="shared" si="1579"/>
        <v>75883.019229490004</v>
      </c>
      <c r="D3015" s="68">
        <f>SUM(Y3015:Y$3286)</f>
        <v>31470.092542829996</v>
      </c>
      <c r="E3015" s="68">
        <f t="shared" si="1566"/>
        <v>44412.926686660008</v>
      </c>
      <c r="F3015" s="72">
        <f t="shared" si="1587"/>
        <v>5233.07</v>
      </c>
      <c r="G3015" s="3">
        <f>IF(N3015=1,VLOOKUP(A3014,[1]Plan1!$BG$69:$BI$188,3),G3014)</f>
        <v>5259.76</v>
      </c>
      <c r="H3015" s="11">
        <f t="shared" si="1588"/>
        <v>43741</v>
      </c>
      <c r="I3015" s="11">
        <f t="shared" si="1589"/>
        <v>43772</v>
      </c>
      <c r="J3015" s="26">
        <f t="shared" si="1567"/>
        <v>5.1002566371174396E-3</v>
      </c>
      <c r="K3015" s="11">
        <f t="shared" si="1580"/>
        <v>43832</v>
      </c>
      <c r="L3015" s="11">
        <f t="shared" si="1568"/>
        <v>43832</v>
      </c>
      <c r="M3015" s="1">
        <f t="shared" si="1581"/>
        <v>21</v>
      </c>
      <c r="N3015" s="1">
        <f t="shared" si="1584"/>
        <v>3</v>
      </c>
      <c r="O3015" s="2">
        <f t="shared" si="1569"/>
        <v>1.00072702</v>
      </c>
      <c r="P3015" s="10">
        <f t="shared" si="1594"/>
        <v>1.0010004100000001</v>
      </c>
      <c r="Q3015" s="10">
        <f t="shared" si="1590"/>
        <v>1.5681200502829982</v>
      </c>
      <c r="R3015" s="2">
        <f t="shared" si="1593"/>
        <v>1.5692600999999999</v>
      </c>
      <c r="S3015" s="2">
        <f t="shared" si="1585"/>
        <v>1.5671791399999999</v>
      </c>
      <c r="T3015" s="2">
        <f t="shared" si="1570"/>
        <v>118922.28481667</v>
      </c>
      <c r="U3015" s="2">
        <f t="shared" si="1571"/>
        <v>17849.180024162728</v>
      </c>
      <c r="V3015" s="2">
        <f t="shared" si="1572"/>
        <v>25282.507086940743</v>
      </c>
      <c r="W3015" s="2">
        <f t="shared" si="1573"/>
        <v>119014.70634059349</v>
      </c>
      <c r="X3015" s="27">
        <f t="shared" si="1574"/>
        <v>0</v>
      </c>
      <c r="Y3015" s="2">
        <f t="shared" si="1586"/>
        <v>0</v>
      </c>
      <c r="Z3015" s="67">
        <f t="shared" si="1575"/>
        <v>0</v>
      </c>
      <c r="AA3015" s="2">
        <f t="shared" si="1596"/>
        <v>0</v>
      </c>
      <c r="AB3015" s="26">
        <f t="shared" si="1582"/>
        <v>6.7299999999999999E-2</v>
      </c>
      <c r="AC3015" s="27">
        <f t="shared" si="1595"/>
        <v>3</v>
      </c>
      <c r="AD3015" s="27">
        <v>252</v>
      </c>
      <c r="AE3015" s="10">
        <f t="shared" si="1591"/>
        <v>1.0007756830000001</v>
      </c>
      <c r="AF3015" s="2">
        <f t="shared" si="1597"/>
        <v>92.24599465</v>
      </c>
      <c r="AG3015" s="2">
        <f t="shared" si="1576"/>
        <v>92.317684450000002</v>
      </c>
      <c r="AH3015" s="3" t="str">
        <f t="shared" si="1577"/>
        <v>-</v>
      </c>
      <c r="AI3015" s="4" t="str">
        <f t="shared" si="1592"/>
        <v>A+J=</v>
      </c>
      <c r="AJ3015" s="11">
        <f t="shared" si="1583"/>
        <v>43836</v>
      </c>
      <c r="AK3015" s="11"/>
      <c r="AL3015" s="4"/>
      <c r="AM3015" s="1"/>
      <c r="AN3015" s="11"/>
      <c r="AO3015" s="1"/>
      <c r="AP3015" s="1"/>
      <c r="AQ3015" s="1"/>
      <c r="AR3015" s="1"/>
      <c r="AS3015" s="6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</row>
    <row r="3016" spans="1:55" x14ac:dyDescent="0.2">
      <c r="A3016" s="144">
        <f t="shared" si="1578"/>
        <v>43805</v>
      </c>
      <c r="B3016" s="2">
        <f t="shared" si="1565"/>
        <v>119154.71523190048</v>
      </c>
      <c r="C3016" s="2">
        <f t="shared" si="1579"/>
        <v>75883.019229490004</v>
      </c>
      <c r="D3016" s="68">
        <f>SUM(Y3016:Y$3286)</f>
        <v>31470.092542829996</v>
      </c>
      <c r="E3016" s="68">
        <f t="shared" si="1566"/>
        <v>44412.926686660008</v>
      </c>
      <c r="F3016" s="72">
        <f t="shared" si="1587"/>
        <v>5233.07</v>
      </c>
      <c r="G3016" s="3">
        <f>IF(N3016=1,VLOOKUP(A3015,[1]Plan1!$BG$69:$BI$188,3),G3015)</f>
        <v>5259.76</v>
      </c>
      <c r="H3016" s="11">
        <f t="shared" si="1588"/>
        <v>43741</v>
      </c>
      <c r="I3016" s="11">
        <f t="shared" si="1589"/>
        <v>43772</v>
      </c>
      <c r="J3016" s="26">
        <f t="shared" si="1567"/>
        <v>5.1002566371174396E-3</v>
      </c>
      <c r="K3016" s="11">
        <f t="shared" si="1580"/>
        <v>43832</v>
      </c>
      <c r="L3016" s="11">
        <f t="shared" si="1568"/>
        <v>43832</v>
      </c>
      <c r="M3016" s="1">
        <f t="shared" si="1581"/>
        <v>21</v>
      </c>
      <c r="N3016" s="1">
        <f t="shared" si="1584"/>
        <v>4</v>
      </c>
      <c r="O3016" s="2">
        <f t="shared" si="1569"/>
        <v>1.00096947</v>
      </c>
      <c r="P3016" s="10">
        <f t="shared" si="1594"/>
        <v>1.0010004100000001</v>
      </c>
      <c r="Q3016" s="10">
        <f t="shared" si="1590"/>
        <v>1.5681200502829982</v>
      </c>
      <c r="R3016" s="2">
        <f t="shared" si="1593"/>
        <v>1.5696402899999999</v>
      </c>
      <c r="S3016" s="2">
        <f t="shared" si="1585"/>
        <v>1.5671791399999999</v>
      </c>
      <c r="T3016" s="2">
        <f t="shared" si="1570"/>
        <v>118922.28481667</v>
      </c>
      <c r="U3016" s="2">
        <f t="shared" si="1571"/>
        <v>17849.180024162728</v>
      </c>
      <c r="V3016" s="2">
        <f t="shared" si="1572"/>
        <v>25299.392437537743</v>
      </c>
      <c r="W3016" s="2">
        <f t="shared" si="1573"/>
        <v>119031.59169119048</v>
      </c>
      <c r="X3016" s="27">
        <f t="shared" si="1574"/>
        <v>0</v>
      </c>
      <c r="Y3016" s="2">
        <f t="shared" si="1586"/>
        <v>0</v>
      </c>
      <c r="Z3016" s="67">
        <f t="shared" si="1575"/>
        <v>0</v>
      </c>
      <c r="AA3016" s="2">
        <f t="shared" si="1596"/>
        <v>0</v>
      </c>
      <c r="AB3016" s="26">
        <f t="shared" si="1582"/>
        <v>6.7299999999999999E-2</v>
      </c>
      <c r="AC3016" s="27">
        <f t="shared" si="1595"/>
        <v>4</v>
      </c>
      <c r="AD3016" s="27">
        <v>252</v>
      </c>
      <c r="AE3016" s="10">
        <f t="shared" si="1591"/>
        <v>1.0010343770000001</v>
      </c>
      <c r="AF3016" s="2">
        <f t="shared" si="1597"/>
        <v>123.0104762</v>
      </c>
      <c r="AG3016" s="2">
        <f t="shared" si="1576"/>
        <v>123.12354071</v>
      </c>
      <c r="AH3016" s="3" t="str">
        <f t="shared" si="1577"/>
        <v>-</v>
      </c>
      <c r="AI3016" s="4" t="str">
        <f t="shared" si="1592"/>
        <v>A+J=</v>
      </c>
      <c r="AJ3016" s="11">
        <f t="shared" si="1583"/>
        <v>43836</v>
      </c>
      <c r="AK3016" s="11"/>
      <c r="AL3016" s="4"/>
      <c r="AM3016" s="1"/>
      <c r="AN3016" s="11"/>
      <c r="AO3016" s="1"/>
      <c r="AP3016" s="1"/>
      <c r="AQ3016" s="1"/>
      <c r="AR3016" s="1"/>
      <c r="AS3016" s="6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</row>
    <row r="3017" spans="1:55" x14ac:dyDescent="0.2">
      <c r="A3017" s="144">
        <f t="shared" si="1578"/>
        <v>43806</v>
      </c>
      <c r="B3017" s="2">
        <f t="shared" si="1565"/>
        <v>119202.42816207942</v>
      </c>
      <c r="C3017" s="2">
        <f t="shared" si="1579"/>
        <v>75883.019229490004</v>
      </c>
      <c r="D3017" s="68">
        <f>SUM(Y3017:Y$3286)</f>
        <v>31470.092542829996</v>
      </c>
      <c r="E3017" s="68">
        <f t="shared" si="1566"/>
        <v>44412.926686660008</v>
      </c>
      <c r="F3017" s="72">
        <f t="shared" si="1587"/>
        <v>5233.07</v>
      </c>
      <c r="G3017" s="3">
        <f>IF(N3017=1,VLOOKUP(A3016,[1]Plan1!$BG$69:$BI$188,3),G3016)</f>
        <v>5259.76</v>
      </c>
      <c r="H3017" s="11">
        <f t="shared" si="1588"/>
        <v>43741</v>
      </c>
      <c r="I3017" s="11">
        <f t="shared" si="1589"/>
        <v>43772</v>
      </c>
      <c r="J3017" s="26">
        <f t="shared" si="1567"/>
        <v>5.1002566371174396E-3</v>
      </c>
      <c r="K3017" s="11">
        <f t="shared" si="1580"/>
        <v>43832</v>
      </c>
      <c r="L3017" s="11">
        <f t="shared" si="1568"/>
        <v>43832</v>
      </c>
      <c r="M3017" s="1">
        <f t="shared" si="1581"/>
        <v>21</v>
      </c>
      <c r="N3017" s="1">
        <f t="shared" si="1584"/>
        <v>5</v>
      </c>
      <c r="O3017" s="2">
        <f t="shared" si="1569"/>
        <v>1.0012119900000001</v>
      </c>
      <c r="P3017" s="10">
        <f t="shared" si="1594"/>
        <v>1.0010004100000001</v>
      </c>
      <c r="Q3017" s="10">
        <f t="shared" si="1590"/>
        <v>1.5681200502829982</v>
      </c>
      <c r="R3017" s="2">
        <f t="shared" si="1593"/>
        <v>1.5700205899999999</v>
      </c>
      <c r="S3017" s="2">
        <f t="shared" si="1585"/>
        <v>1.5671791399999999</v>
      </c>
      <c r="T3017" s="2">
        <f t="shared" si="1570"/>
        <v>118922.28481667</v>
      </c>
      <c r="U3017" s="2">
        <f t="shared" si="1571"/>
        <v>17849.180024162728</v>
      </c>
      <c r="V3017" s="2">
        <f t="shared" si="1572"/>
        <v>25316.282673556681</v>
      </c>
      <c r="W3017" s="2">
        <f t="shared" si="1573"/>
        <v>119048.48192720942</v>
      </c>
      <c r="X3017" s="27">
        <f t="shared" si="1574"/>
        <v>0</v>
      </c>
      <c r="Y3017" s="2">
        <f t="shared" si="1586"/>
        <v>0</v>
      </c>
      <c r="Z3017" s="67">
        <f t="shared" si="1575"/>
        <v>0</v>
      </c>
      <c r="AA3017" s="2">
        <f t="shared" si="1596"/>
        <v>0</v>
      </c>
      <c r="AB3017" s="26">
        <f t="shared" si="1582"/>
        <v>6.7299999999999999E-2</v>
      </c>
      <c r="AC3017" s="27">
        <f t="shared" si="1595"/>
        <v>5</v>
      </c>
      <c r="AD3017" s="27">
        <v>252</v>
      </c>
      <c r="AE3017" s="10">
        <f t="shared" si="1591"/>
        <v>1.0012931389999999</v>
      </c>
      <c r="AF3017" s="2">
        <f t="shared" si="1597"/>
        <v>153.78304446000001</v>
      </c>
      <c r="AG3017" s="2">
        <f t="shared" si="1576"/>
        <v>153.94623487000001</v>
      </c>
      <c r="AH3017" s="3" t="str">
        <f t="shared" si="1577"/>
        <v>-</v>
      </c>
      <c r="AI3017" s="4" t="str">
        <f t="shared" si="1592"/>
        <v>A+J=</v>
      </c>
      <c r="AJ3017" s="11">
        <f t="shared" si="1583"/>
        <v>43836</v>
      </c>
      <c r="AK3017" s="11"/>
      <c r="AL3017" s="4"/>
      <c r="AM3017" s="1"/>
      <c r="AN3017" s="11"/>
      <c r="AO3017" s="1"/>
      <c r="AP3017" s="1"/>
      <c r="AQ3017" s="1"/>
      <c r="AR3017" s="1"/>
      <c r="AS3017" s="6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</row>
    <row r="3018" spans="1:55" x14ac:dyDescent="0.2">
      <c r="A3018" s="144">
        <f t="shared" si="1578"/>
        <v>43807</v>
      </c>
      <c r="B3018" s="2">
        <f t="shared" ref="B3018:B3081" si="1598">(W3018+AG3018)</f>
        <v>119202.42816207942</v>
      </c>
      <c r="C3018" s="2">
        <f t="shared" si="1579"/>
        <v>75883.019229490004</v>
      </c>
      <c r="D3018" s="68">
        <f>SUM(Y3018:Y$3286)</f>
        <v>31470.092542829996</v>
      </c>
      <c r="E3018" s="68">
        <f t="shared" ref="E3018:E3081" si="1599">(C3018-D3018)</f>
        <v>44412.926686660008</v>
      </c>
      <c r="F3018" s="72">
        <f t="shared" si="1587"/>
        <v>5233.07</v>
      </c>
      <c r="G3018" s="3">
        <f>IF(N3018=1,VLOOKUP(A3017,[1]Plan1!$BG$69:$BI$188,3),G3017)</f>
        <v>5259.76</v>
      </c>
      <c r="H3018" s="11">
        <f t="shared" si="1588"/>
        <v>43741</v>
      </c>
      <c r="I3018" s="11">
        <f t="shared" si="1589"/>
        <v>43772</v>
      </c>
      <c r="J3018" s="26">
        <f t="shared" ref="J3018:J3081" si="1600">(G3018/F3018)-1</f>
        <v>5.1002566371174396E-3</v>
      </c>
      <c r="K3018" s="11">
        <f t="shared" si="1580"/>
        <v>43832</v>
      </c>
      <c r="L3018" s="11">
        <f t="shared" ref="L3018:L3081" si="1601">IF(A3018&gt;L3017,K3018,L3017)</f>
        <v>43832</v>
      </c>
      <c r="M3018" s="1">
        <f t="shared" si="1581"/>
        <v>21</v>
      </c>
      <c r="N3018" s="1">
        <f t="shared" si="1584"/>
        <v>5</v>
      </c>
      <c r="O3018" s="2">
        <f t="shared" ref="O3018:O3081" si="1602">TRUNC((G3018/F3018)^TRUNC((N3018/M3018),9),8)</f>
        <v>1.0012119900000001</v>
      </c>
      <c r="P3018" s="10">
        <f t="shared" si="1594"/>
        <v>1.0010004100000001</v>
      </c>
      <c r="Q3018" s="10">
        <f t="shared" si="1590"/>
        <v>1.5681200502829982</v>
      </c>
      <c r="R3018" s="2">
        <f t="shared" si="1593"/>
        <v>1.5700205899999999</v>
      </c>
      <c r="S3018" s="2">
        <f t="shared" si="1585"/>
        <v>1.5671791399999999</v>
      </c>
      <c r="T3018" s="2">
        <f t="shared" ref="T3018:T3081" si="1603">TRUNC(C3018*S3018,8)</f>
        <v>118922.28481667</v>
      </c>
      <c r="U3018" s="2">
        <f t="shared" ref="U3018:U3081" si="1604">(D3018*(S3018-1))</f>
        <v>17849.180024162728</v>
      </c>
      <c r="V3018" s="2">
        <f t="shared" ref="V3018:V3081" si="1605">(E3018*(R3018-1))</f>
        <v>25316.282673556681</v>
      </c>
      <c r="W3018" s="2">
        <f t="shared" ref="W3018:W3081" si="1606">(C3018+U3018+V3018)</f>
        <v>119048.48192720942</v>
      </c>
      <c r="X3018" s="27">
        <f t="shared" ref="X3018:X3081" si="1607">IF(VLOOKUP(A3018,AN$10:AU$131,8)=VLOOKUP(A3017,AN$10:AU$131,8),0,VLOOKUP(A3018,AN$10:AU$131,8))</f>
        <v>0</v>
      </c>
      <c r="Y3018" s="2">
        <f t="shared" si="1586"/>
        <v>0</v>
      </c>
      <c r="Z3018" s="67">
        <f t="shared" ref="Z3018:Z3081" si="1608">IF(X3018&gt;0,VLOOKUP($A3018,$AN$10:$AS$131,6),0)</f>
        <v>0</v>
      </c>
      <c r="AA3018" s="2">
        <f t="shared" si="1596"/>
        <v>0</v>
      </c>
      <c r="AB3018" s="26">
        <f t="shared" si="1582"/>
        <v>6.7299999999999999E-2</v>
      </c>
      <c r="AC3018" s="27">
        <f t="shared" si="1595"/>
        <v>5</v>
      </c>
      <c r="AD3018" s="27">
        <v>252</v>
      </c>
      <c r="AE3018" s="10">
        <f t="shared" si="1591"/>
        <v>1.0012931389999999</v>
      </c>
      <c r="AF3018" s="2">
        <f t="shared" si="1597"/>
        <v>153.78304446000001</v>
      </c>
      <c r="AG3018" s="2">
        <f t="shared" ref="AG3018:AG3081" si="1609">TRUNC((W3018*(AE3018-1)),8)</f>
        <v>153.94623487000001</v>
      </c>
      <c r="AH3018" s="3" t="str">
        <f t="shared" ref="AH3018:AH3081" si="1610">IF(AA3018&gt;0,AA3018+AF3018,"-")</f>
        <v>-</v>
      </c>
      <c r="AI3018" s="4" t="str">
        <f t="shared" si="1592"/>
        <v>A+J=</v>
      </c>
      <c r="AJ3018" s="11">
        <f t="shared" si="1583"/>
        <v>43836</v>
      </c>
      <c r="AK3018" s="11"/>
      <c r="AL3018" s="4"/>
      <c r="AM3018" s="1"/>
      <c r="AN3018" s="11"/>
      <c r="AO3018" s="1"/>
      <c r="AP3018" s="1"/>
      <c r="AQ3018" s="1"/>
      <c r="AR3018" s="1"/>
      <c r="AS3018" s="6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</row>
    <row r="3019" spans="1:55" x14ac:dyDescent="0.2">
      <c r="A3019" s="144">
        <f t="shared" ref="A3019:A3082" si="1611">(A3018+1)</f>
        <v>43808</v>
      </c>
      <c r="B3019" s="2">
        <f t="shared" si="1598"/>
        <v>119202.42816207942</v>
      </c>
      <c r="C3019" s="2">
        <f t="shared" ref="C3019:C3082" si="1612">TRUNC(IF(X3018&gt;0,VLOOKUP(A3018,$AN$12:$AO$131,2),C3018),8)</f>
        <v>75883.019229490004</v>
      </c>
      <c r="D3019" s="68">
        <f>SUM(Y3019:Y$3286)</f>
        <v>31470.092542829996</v>
      </c>
      <c r="E3019" s="68">
        <f t="shared" si="1599"/>
        <v>44412.926686660008</v>
      </c>
      <c r="F3019" s="72">
        <f t="shared" si="1587"/>
        <v>5233.07</v>
      </c>
      <c r="G3019" s="3">
        <f>IF(N3019=1,VLOOKUP(A3018,[1]Plan1!$BG$69:$BI$188,3),G3018)</f>
        <v>5259.76</v>
      </c>
      <c r="H3019" s="11">
        <f t="shared" si="1588"/>
        <v>43741</v>
      </c>
      <c r="I3019" s="11">
        <f t="shared" si="1589"/>
        <v>43772</v>
      </c>
      <c r="J3019" s="26">
        <f t="shared" si="1600"/>
        <v>5.1002566371174396E-3</v>
      </c>
      <c r="K3019" s="11">
        <f t="shared" ref="K3019:K3082" si="1613">IF(DAY(A3019)=1,VLOOKUP(A3019,AR$137:AW$275,4),K3018)</f>
        <v>43832</v>
      </c>
      <c r="L3019" s="11">
        <f t="shared" si="1601"/>
        <v>43832</v>
      </c>
      <c r="M3019" s="1">
        <f t="shared" ref="M3019:M3082" si="1614">IF(L3019=L3018,M3018,NETWORKDAYS(L3018,L3019,$AN$137:$AN$327)-1)</f>
        <v>21</v>
      </c>
      <c r="N3019" s="1">
        <f t="shared" si="1584"/>
        <v>5</v>
      </c>
      <c r="O3019" s="2">
        <f t="shared" si="1602"/>
        <v>1.0012119900000001</v>
      </c>
      <c r="P3019" s="10">
        <f t="shared" si="1594"/>
        <v>1.0010004100000001</v>
      </c>
      <c r="Q3019" s="10">
        <f t="shared" si="1590"/>
        <v>1.5681200502829982</v>
      </c>
      <c r="R3019" s="2">
        <f t="shared" si="1593"/>
        <v>1.5700205899999999</v>
      </c>
      <c r="S3019" s="2">
        <f t="shared" si="1585"/>
        <v>1.5671791399999999</v>
      </c>
      <c r="T3019" s="2">
        <f t="shared" si="1603"/>
        <v>118922.28481667</v>
      </c>
      <c r="U3019" s="2">
        <f t="shared" si="1604"/>
        <v>17849.180024162728</v>
      </c>
      <c r="V3019" s="2">
        <f t="shared" si="1605"/>
        <v>25316.282673556681</v>
      </c>
      <c r="W3019" s="2">
        <f t="shared" si="1606"/>
        <v>119048.48192720942</v>
      </c>
      <c r="X3019" s="27">
        <f t="shared" si="1607"/>
        <v>0</v>
      </c>
      <c r="Y3019" s="2">
        <f t="shared" si="1586"/>
        <v>0</v>
      </c>
      <c r="Z3019" s="67">
        <f t="shared" si="1608"/>
        <v>0</v>
      </c>
      <c r="AA3019" s="2">
        <f t="shared" si="1596"/>
        <v>0</v>
      </c>
      <c r="AB3019" s="26">
        <f t="shared" ref="AB3019:AB3082" si="1615">(AB3018)</f>
        <v>6.7299999999999999E-2</v>
      </c>
      <c r="AC3019" s="27">
        <f t="shared" si="1595"/>
        <v>5</v>
      </c>
      <c r="AD3019" s="27">
        <v>252</v>
      </c>
      <c r="AE3019" s="10">
        <f t="shared" si="1591"/>
        <v>1.0012931389999999</v>
      </c>
      <c r="AF3019" s="2">
        <f t="shared" si="1597"/>
        <v>153.78304446000001</v>
      </c>
      <c r="AG3019" s="2">
        <f t="shared" si="1609"/>
        <v>153.94623487000001</v>
      </c>
      <c r="AH3019" s="3" t="str">
        <f t="shared" si="1610"/>
        <v>-</v>
      </c>
      <c r="AI3019" s="4" t="str">
        <f t="shared" si="1592"/>
        <v>A+J=</v>
      </c>
      <c r="AJ3019" s="11">
        <f t="shared" ref="AJ3019:AJ3082" si="1616">IF(X3018&gt;0,VLOOKUP(A3018,$AN$10:$AW$130,10),AJ3018)</f>
        <v>43836</v>
      </c>
      <c r="AK3019" s="11"/>
      <c r="AL3019" s="4"/>
      <c r="AM3019" s="1"/>
      <c r="AN3019" s="11"/>
      <c r="AO3019" s="1"/>
      <c r="AP3019" s="1"/>
      <c r="AQ3019" s="1"/>
      <c r="AR3019" s="1"/>
      <c r="AS3019" s="6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</row>
    <row r="3020" spans="1:55" x14ac:dyDescent="0.2">
      <c r="A3020" s="144">
        <f t="shared" si="1611"/>
        <v>43809</v>
      </c>
      <c r="B3020" s="2">
        <f t="shared" si="1598"/>
        <v>119250.16125021249</v>
      </c>
      <c r="C3020" s="2">
        <f t="shared" si="1612"/>
        <v>75883.019229490004</v>
      </c>
      <c r="D3020" s="68">
        <f>SUM(Y3020:Y$3286)</f>
        <v>31470.092542829996</v>
      </c>
      <c r="E3020" s="68">
        <f t="shared" si="1599"/>
        <v>44412.926686660008</v>
      </c>
      <c r="F3020" s="72">
        <f t="shared" si="1587"/>
        <v>5233.07</v>
      </c>
      <c r="G3020" s="3">
        <f>IF(N3020=1,VLOOKUP(A3019,[1]Plan1!$BG$69:$BI$188,3),G3019)</f>
        <v>5259.76</v>
      </c>
      <c r="H3020" s="11">
        <f t="shared" si="1588"/>
        <v>43741</v>
      </c>
      <c r="I3020" s="11">
        <f t="shared" si="1589"/>
        <v>43772</v>
      </c>
      <c r="J3020" s="26">
        <f t="shared" si="1600"/>
        <v>5.1002566371174396E-3</v>
      </c>
      <c r="K3020" s="11">
        <f t="shared" si="1613"/>
        <v>43832</v>
      </c>
      <c r="L3020" s="11">
        <f t="shared" si="1601"/>
        <v>43832</v>
      </c>
      <c r="M3020" s="1">
        <f t="shared" si="1614"/>
        <v>21</v>
      </c>
      <c r="N3020" s="1">
        <f t="shared" si="1584"/>
        <v>6</v>
      </c>
      <c r="O3020" s="2">
        <f t="shared" si="1602"/>
        <v>1.00145456</v>
      </c>
      <c r="P3020" s="10">
        <f t="shared" si="1594"/>
        <v>1.0010004100000001</v>
      </c>
      <c r="Q3020" s="10">
        <f t="shared" si="1590"/>
        <v>1.5681200502829982</v>
      </c>
      <c r="R3020" s="2">
        <f t="shared" si="1593"/>
        <v>1.5704009699999999</v>
      </c>
      <c r="S3020" s="2">
        <f t="shared" si="1585"/>
        <v>1.5671791399999999</v>
      </c>
      <c r="T3020" s="2">
        <f t="shared" si="1603"/>
        <v>118922.28481667</v>
      </c>
      <c r="U3020" s="2">
        <f t="shared" si="1604"/>
        <v>17849.180024162728</v>
      </c>
      <c r="V3020" s="2">
        <f t="shared" si="1605"/>
        <v>25333.17646260975</v>
      </c>
      <c r="W3020" s="2">
        <f t="shared" si="1606"/>
        <v>119065.3757162625</v>
      </c>
      <c r="X3020" s="27">
        <f t="shared" si="1607"/>
        <v>0</v>
      </c>
      <c r="Y3020" s="2">
        <f t="shared" si="1586"/>
        <v>0</v>
      </c>
      <c r="Z3020" s="67">
        <f t="shared" si="1608"/>
        <v>0</v>
      </c>
      <c r="AA3020" s="2">
        <f t="shared" si="1596"/>
        <v>0</v>
      </c>
      <c r="AB3020" s="26">
        <f t="shared" si="1615"/>
        <v>6.7299999999999999E-2</v>
      </c>
      <c r="AC3020" s="27">
        <f t="shared" si="1595"/>
        <v>6</v>
      </c>
      <c r="AD3020" s="27">
        <v>252</v>
      </c>
      <c r="AE3020" s="10">
        <f t="shared" si="1591"/>
        <v>1.0015519669999999</v>
      </c>
      <c r="AF3020" s="2">
        <f t="shared" si="1597"/>
        <v>184.56346160000001</v>
      </c>
      <c r="AG3020" s="2">
        <f t="shared" si="1609"/>
        <v>184.78553395</v>
      </c>
      <c r="AH3020" s="3" t="str">
        <f t="shared" si="1610"/>
        <v>-</v>
      </c>
      <c r="AI3020" s="4" t="str">
        <f t="shared" si="1592"/>
        <v>A+J=</v>
      </c>
      <c r="AJ3020" s="11">
        <f t="shared" si="1616"/>
        <v>43836</v>
      </c>
      <c r="AK3020" s="11"/>
      <c r="AL3020" s="4"/>
      <c r="AM3020" s="1"/>
      <c r="AN3020" s="11"/>
      <c r="AO3020" s="1"/>
      <c r="AP3020" s="1"/>
      <c r="AQ3020" s="1"/>
      <c r="AR3020" s="1"/>
      <c r="AS3020" s="6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</row>
    <row r="3021" spans="1:55" x14ac:dyDescent="0.2">
      <c r="A3021" s="144">
        <f t="shared" si="1611"/>
        <v>43810</v>
      </c>
      <c r="B3021" s="2">
        <f t="shared" si="1598"/>
        <v>119297.9159562975</v>
      </c>
      <c r="C3021" s="2">
        <f t="shared" si="1612"/>
        <v>75883.019229490004</v>
      </c>
      <c r="D3021" s="68">
        <f>SUM(Y3021:Y$3286)</f>
        <v>31470.092542829996</v>
      </c>
      <c r="E3021" s="68">
        <f t="shared" si="1599"/>
        <v>44412.926686660008</v>
      </c>
      <c r="F3021" s="72">
        <f t="shared" si="1587"/>
        <v>5233.07</v>
      </c>
      <c r="G3021" s="3">
        <f>IF(N3021=1,VLOOKUP(A3020,[1]Plan1!$BG$69:$BI$188,3),G3020)</f>
        <v>5259.76</v>
      </c>
      <c r="H3021" s="11">
        <f t="shared" si="1588"/>
        <v>43741</v>
      </c>
      <c r="I3021" s="11">
        <f t="shared" si="1589"/>
        <v>43772</v>
      </c>
      <c r="J3021" s="26">
        <f t="shared" si="1600"/>
        <v>5.1002566371174396E-3</v>
      </c>
      <c r="K3021" s="11">
        <f t="shared" si="1613"/>
        <v>43832</v>
      </c>
      <c r="L3021" s="11">
        <f t="shared" si="1601"/>
        <v>43832</v>
      </c>
      <c r="M3021" s="1">
        <f t="shared" si="1614"/>
        <v>21</v>
      </c>
      <c r="N3021" s="1">
        <f t="shared" si="1584"/>
        <v>7</v>
      </c>
      <c r="O3021" s="2">
        <f t="shared" si="1602"/>
        <v>1.0016972</v>
      </c>
      <c r="P3021" s="10">
        <f t="shared" si="1594"/>
        <v>1.0010004100000001</v>
      </c>
      <c r="Q3021" s="10">
        <f t="shared" si="1590"/>
        <v>1.5681200502829982</v>
      </c>
      <c r="R3021" s="2">
        <f t="shared" si="1593"/>
        <v>1.5707814600000001</v>
      </c>
      <c r="S3021" s="2">
        <f t="shared" si="1585"/>
        <v>1.5671791399999999</v>
      </c>
      <c r="T3021" s="2">
        <f t="shared" si="1603"/>
        <v>118922.28481667</v>
      </c>
      <c r="U3021" s="2">
        <f t="shared" si="1604"/>
        <v>17849.180024162728</v>
      </c>
      <c r="V3021" s="2">
        <f t="shared" si="1605"/>
        <v>25350.075137084765</v>
      </c>
      <c r="W3021" s="2">
        <f t="shared" si="1606"/>
        <v>119082.2743907375</v>
      </c>
      <c r="X3021" s="27">
        <f t="shared" si="1607"/>
        <v>0</v>
      </c>
      <c r="Y3021" s="2">
        <f t="shared" si="1586"/>
        <v>0</v>
      </c>
      <c r="Z3021" s="67">
        <f t="shared" si="1608"/>
        <v>0</v>
      </c>
      <c r="AA3021" s="2">
        <f t="shared" si="1596"/>
        <v>0</v>
      </c>
      <c r="AB3021" s="26">
        <f t="shared" si="1615"/>
        <v>6.7299999999999999E-2</v>
      </c>
      <c r="AC3021" s="27">
        <f t="shared" si="1595"/>
        <v>7</v>
      </c>
      <c r="AD3021" s="27">
        <v>252</v>
      </c>
      <c r="AE3021" s="10">
        <f t="shared" si="1591"/>
        <v>1.0018108619999999</v>
      </c>
      <c r="AF3021" s="2">
        <f t="shared" si="1597"/>
        <v>215.35184652000001</v>
      </c>
      <c r="AG3021" s="2">
        <f t="shared" si="1609"/>
        <v>215.64156556</v>
      </c>
      <c r="AH3021" s="3" t="str">
        <f t="shared" si="1610"/>
        <v>-</v>
      </c>
      <c r="AI3021" s="4" t="str">
        <f t="shared" si="1592"/>
        <v>A+J=</v>
      </c>
      <c r="AJ3021" s="11">
        <f t="shared" si="1616"/>
        <v>43836</v>
      </c>
      <c r="AK3021" s="11"/>
      <c r="AL3021" s="4"/>
      <c r="AM3021" s="1"/>
      <c r="AN3021" s="11"/>
      <c r="AO3021" s="1"/>
      <c r="AP3021" s="1"/>
      <c r="AQ3021" s="1"/>
      <c r="AR3021" s="1"/>
      <c r="AS3021" s="6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</row>
    <row r="3022" spans="1:55" x14ac:dyDescent="0.2">
      <c r="A3022" s="144">
        <f t="shared" si="1611"/>
        <v>43811</v>
      </c>
      <c r="B3022" s="2">
        <f t="shared" si="1598"/>
        <v>119345.69107148664</v>
      </c>
      <c r="C3022" s="2">
        <f t="shared" si="1612"/>
        <v>75883.019229490004</v>
      </c>
      <c r="D3022" s="68">
        <f>SUM(Y3022:Y$3286)</f>
        <v>31470.092542829996</v>
      </c>
      <c r="E3022" s="68">
        <f t="shared" si="1599"/>
        <v>44412.926686660008</v>
      </c>
      <c r="F3022" s="72">
        <f t="shared" si="1587"/>
        <v>5233.07</v>
      </c>
      <c r="G3022" s="3">
        <f>IF(N3022=1,VLOOKUP(A3021,[1]Plan1!$BG$69:$BI$188,3),G3021)</f>
        <v>5259.76</v>
      </c>
      <c r="H3022" s="11">
        <f t="shared" si="1588"/>
        <v>43741</v>
      </c>
      <c r="I3022" s="11">
        <f t="shared" si="1589"/>
        <v>43772</v>
      </c>
      <c r="J3022" s="26">
        <f t="shared" si="1600"/>
        <v>5.1002566371174396E-3</v>
      </c>
      <c r="K3022" s="11">
        <f t="shared" si="1613"/>
        <v>43832</v>
      </c>
      <c r="L3022" s="11">
        <f t="shared" si="1601"/>
        <v>43832</v>
      </c>
      <c r="M3022" s="1">
        <f t="shared" si="1614"/>
        <v>21</v>
      </c>
      <c r="N3022" s="1">
        <f t="shared" si="1584"/>
        <v>8</v>
      </c>
      <c r="O3022" s="2">
        <f t="shared" si="1602"/>
        <v>1.0019398900000001</v>
      </c>
      <c r="P3022" s="10">
        <f t="shared" si="1594"/>
        <v>1.0010004100000001</v>
      </c>
      <c r="Q3022" s="10">
        <f t="shared" si="1590"/>
        <v>1.5681200502829982</v>
      </c>
      <c r="R3022" s="2">
        <f t="shared" si="1593"/>
        <v>1.57116203</v>
      </c>
      <c r="S3022" s="2">
        <f t="shared" si="1585"/>
        <v>1.5671791399999999</v>
      </c>
      <c r="T3022" s="2">
        <f t="shared" si="1603"/>
        <v>118922.28481667</v>
      </c>
      <c r="U3022" s="2">
        <f t="shared" si="1604"/>
        <v>17849.180024162728</v>
      </c>
      <c r="V3022" s="2">
        <f t="shared" si="1605"/>
        <v>25366.977364593902</v>
      </c>
      <c r="W3022" s="2">
        <f t="shared" si="1606"/>
        <v>119099.17661824664</v>
      </c>
      <c r="X3022" s="27">
        <f t="shared" si="1607"/>
        <v>0</v>
      </c>
      <c r="Y3022" s="2">
        <f t="shared" si="1586"/>
        <v>0</v>
      </c>
      <c r="Z3022" s="67">
        <f t="shared" si="1608"/>
        <v>0</v>
      </c>
      <c r="AA3022" s="2">
        <f t="shared" si="1596"/>
        <v>0</v>
      </c>
      <c r="AB3022" s="26">
        <f t="shared" si="1615"/>
        <v>6.7299999999999999E-2</v>
      </c>
      <c r="AC3022" s="27">
        <f t="shared" si="1595"/>
        <v>8</v>
      </c>
      <c r="AD3022" s="27">
        <v>252</v>
      </c>
      <c r="AE3022" s="10">
        <f t="shared" si="1591"/>
        <v>1.002069825</v>
      </c>
      <c r="AF3022" s="2">
        <f t="shared" si="1597"/>
        <v>246.14831817000001</v>
      </c>
      <c r="AG3022" s="2">
        <f t="shared" si="1609"/>
        <v>246.51445323999999</v>
      </c>
      <c r="AH3022" s="3" t="str">
        <f t="shared" si="1610"/>
        <v>-</v>
      </c>
      <c r="AI3022" s="4" t="str">
        <f t="shared" si="1592"/>
        <v>A+J=</v>
      </c>
      <c r="AJ3022" s="11">
        <f t="shared" si="1616"/>
        <v>43836</v>
      </c>
      <c r="AK3022" s="11"/>
      <c r="AL3022" s="4"/>
      <c r="AM3022" s="1"/>
      <c r="AN3022" s="11"/>
      <c r="AO3022" s="1"/>
      <c r="AP3022" s="1"/>
      <c r="AQ3022" s="1"/>
      <c r="AR3022" s="1"/>
      <c r="AS3022" s="6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</row>
    <row r="3023" spans="1:55" x14ac:dyDescent="0.2">
      <c r="A3023" s="144">
        <f t="shared" si="1611"/>
        <v>43812</v>
      </c>
      <c r="B3023" s="2">
        <f t="shared" si="1598"/>
        <v>119393.48680890919</v>
      </c>
      <c r="C3023" s="2">
        <f t="shared" si="1612"/>
        <v>75883.019229490004</v>
      </c>
      <c r="D3023" s="68">
        <f>SUM(Y3023:Y$3286)</f>
        <v>31470.092542829996</v>
      </c>
      <c r="E3023" s="68">
        <f t="shared" si="1599"/>
        <v>44412.926686660008</v>
      </c>
      <c r="F3023" s="72">
        <f t="shared" si="1587"/>
        <v>5233.07</v>
      </c>
      <c r="G3023" s="3">
        <f>IF(N3023=1,VLOOKUP(A3022,[1]Plan1!$BG$69:$BI$188,3),G3022)</f>
        <v>5259.76</v>
      </c>
      <c r="H3023" s="11">
        <f t="shared" si="1588"/>
        <v>43741</v>
      </c>
      <c r="I3023" s="11">
        <f t="shared" si="1589"/>
        <v>43772</v>
      </c>
      <c r="J3023" s="26">
        <f t="shared" si="1600"/>
        <v>5.1002566371174396E-3</v>
      </c>
      <c r="K3023" s="11">
        <f t="shared" si="1613"/>
        <v>43832</v>
      </c>
      <c r="L3023" s="11">
        <f t="shared" si="1601"/>
        <v>43832</v>
      </c>
      <c r="M3023" s="1">
        <f t="shared" si="1614"/>
        <v>21</v>
      </c>
      <c r="N3023" s="1">
        <f t="shared" si="1584"/>
        <v>9</v>
      </c>
      <c r="O3023" s="2">
        <f t="shared" si="1602"/>
        <v>1.00218264</v>
      </c>
      <c r="P3023" s="10">
        <f t="shared" si="1594"/>
        <v>1.0010004100000001</v>
      </c>
      <c r="Q3023" s="10">
        <f t="shared" si="1590"/>
        <v>1.5681200502829982</v>
      </c>
      <c r="R3023" s="2">
        <f t="shared" si="1593"/>
        <v>1.57154269</v>
      </c>
      <c r="S3023" s="2">
        <f t="shared" si="1585"/>
        <v>1.5671791399999999</v>
      </c>
      <c r="T3023" s="2">
        <f t="shared" si="1603"/>
        <v>118922.28481667</v>
      </c>
      <c r="U3023" s="2">
        <f t="shared" si="1604"/>
        <v>17849.180024162728</v>
      </c>
      <c r="V3023" s="2">
        <f t="shared" si="1605"/>
        <v>25383.88358926645</v>
      </c>
      <c r="W3023" s="2">
        <f t="shared" si="1606"/>
        <v>119116.08284291919</v>
      </c>
      <c r="X3023" s="27">
        <f t="shared" si="1607"/>
        <v>0</v>
      </c>
      <c r="Y3023" s="2">
        <f t="shared" si="1586"/>
        <v>0</v>
      </c>
      <c r="Z3023" s="67">
        <f t="shared" si="1608"/>
        <v>0</v>
      </c>
      <c r="AA3023" s="2">
        <f t="shared" si="1596"/>
        <v>0</v>
      </c>
      <c r="AB3023" s="26">
        <f t="shared" si="1615"/>
        <v>6.7299999999999999E-2</v>
      </c>
      <c r="AC3023" s="27">
        <f t="shared" si="1595"/>
        <v>9</v>
      </c>
      <c r="AD3023" s="27">
        <v>252</v>
      </c>
      <c r="AE3023" s="10">
        <f t="shared" si="1591"/>
        <v>1.0023288539999999</v>
      </c>
      <c r="AF3023" s="2">
        <f t="shared" si="1597"/>
        <v>276.95263868000001</v>
      </c>
      <c r="AG3023" s="2">
        <f t="shared" si="1609"/>
        <v>277.40396599000002</v>
      </c>
      <c r="AH3023" s="3" t="str">
        <f t="shared" si="1610"/>
        <v>-</v>
      </c>
      <c r="AI3023" s="4" t="str">
        <f t="shared" si="1592"/>
        <v>A+J=</v>
      </c>
      <c r="AJ3023" s="11">
        <f t="shared" si="1616"/>
        <v>43836</v>
      </c>
      <c r="AK3023" s="11"/>
      <c r="AL3023" s="4"/>
      <c r="AM3023" s="1"/>
      <c r="AN3023" s="11"/>
      <c r="AO3023" s="1"/>
      <c r="AP3023" s="1"/>
      <c r="AQ3023" s="1"/>
      <c r="AR3023" s="1"/>
      <c r="AS3023" s="6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</row>
    <row r="3024" spans="1:55" x14ac:dyDescent="0.2">
      <c r="A3024" s="144">
        <f t="shared" si="1611"/>
        <v>43813</v>
      </c>
      <c r="B3024" s="2">
        <f t="shared" si="1598"/>
        <v>119441.30329415514</v>
      </c>
      <c r="C3024" s="2">
        <f t="shared" si="1612"/>
        <v>75883.019229490004</v>
      </c>
      <c r="D3024" s="68">
        <f>SUM(Y3024:Y$3286)</f>
        <v>31470.092542829996</v>
      </c>
      <c r="E3024" s="68">
        <f t="shared" si="1599"/>
        <v>44412.926686660008</v>
      </c>
      <c r="F3024" s="72">
        <f t="shared" si="1587"/>
        <v>5233.07</v>
      </c>
      <c r="G3024" s="3">
        <f>IF(N3024=1,VLOOKUP(A3023,[1]Plan1!$BG$69:$BI$188,3),G3023)</f>
        <v>5259.76</v>
      </c>
      <c r="H3024" s="11">
        <f t="shared" si="1588"/>
        <v>43741</v>
      </c>
      <c r="I3024" s="11">
        <f t="shared" si="1589"/>
        <v>43772</v>
      </c>
      <c r="J3024" s="26">
        <f t="shared" si="1600"/>
        <v>5.1002566371174396E-3</v>
      </c>
      <c r="K3024" s="11">
        <f t="shared" si="1613"/>
        <v>43832</v>
      </c>
      <c r="L3024" s="11">
        <f t="shared" si="1601"/>
        <v>43832</v>
      </c>
      <c r="M3024" s="1">
        <f t="shared" si="1614"/>
        <v>21</v>
      </c>
      <c r="N3024" s="1">
        <f t="shared" si="1584"/>
        <v>10</v>
      </c>
      <c r="O3024" s="2">
        <f t="shared" si="1602"/>
        <v>1.0024254500000001</v>
      </c>
      <c r="P3024" s="10">
        <f t="shared" si="1594"/>
        <v>1.0010004100000001</v>
      </c>
      <c r="Q3024" s="10">
        <f t="shared" si="1590"/>
        <v>1.5681200502829982</v>
      </c>
      <c r="R3024" s="2">
        <f t="shared" si="1593"/>
        <v>1.5719234399999999</v>
      </c>
      <c r="S3024" s="2">
        <f t="shared" si="1585"/>
        <v>1.5671791399999999</v>
      </c>
      <c r="T3024" s="2">
        <f t="shared" si="1603"/>
        <v>118922.28481667</v>
      </c>
      <c r="U3024" s="2">
        <f t="shared" si="1604"/>
        <v>17849.180024162728</v>
      </c>
      <c r="V3024" s="2">
        <f t="shared" si="1605"/>
        <v>25400.79381110239</v>
      </c>
      <c r="W3024" s="2">
        <f t="shared" si="1606"/>
        <v>119132.99306475514</v>
      </c>
      <c r="X3024" s="27">
        <f t="shared" si="1607"/>
        <v>0</v>
      </c>
      <c r="Y3024" s="2">
        <f t="shared" si="1586"/>
        <v>0</v>
      </c>
      <c r="Z3024" s="67">
        <f t="shared" si="1608"/>
        <v>0</v>
      </c>
      <c r="AA3024" s="2">
        <f t="shared" si="1596"/>
        <v>0</v>
      </c>
      <c r="AB3024" s="26">
        <f t="shared" si="1615"/>
        <v>6.7299999999999999E-2</v>
      </c>
      <c r="AC3024" s="27">
        <f t="shared" si="1595"/>
        <v>10</v>
      </c>
      <c r="AD3024" s="27">
        <v>252</v>
      </c>
      <c r="AE3024" s="10">
        <f t="shared" si="1591"/>
        <v>1.0025879499999999</v>
      </c>
      <c r="AF3024" s="2">
        <f t="shared" si="1597"/>
        <v>307.76492698999999</v>
      </c>
      <c r="AG3024" s="2">
        <f t="shared" si="1609"/>
        <v>308.31022940000003</v>
      </c>
      <c r="AH3024" s="3" t="str">
        <f t="shared" si="1610"/>
        <v>-</v>
      </c>
      <c r="AI3024" s="4" t="str">
        <f t="shared" si="1592"/>
        <v>A+J=</v>
      </c>
      <c r="AJ3024" s="11">
        <f t="shared" si="1616"/>
        <v>43836</v>
      </c>
      <c r="AK3024" s="11"/>
      <c r="AL3024" s="4"/>
      <c r="AM3024" s="1"/>
      <c r="AN3024" s="11"/>
      <c r="AO3024" s="1"/>
      <c r="AP3024" s="1"/>
      <c r="AQ3024" s="1"/>
      <c r="AR3024" s="1"/>
      <c r="AS3024" s="6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</row>
    <row r="3025" spans="1:55" x14ac:dyDescent="0.2">
      <c r="A3025" s="144">
        <f t="shared" si="1611"/>
        <v>43814</v>
      </c>
      <c r="B3025" s="2">
        <f t="shared" si="1598"/>
        <v>119441.30329415514</v>
      </c>
      <c r="C3025" s="2">
        <f t="shared" si="1612"/>
        <v>75883.019229490004</v>
      </c>
      <c r="D3025" s="68">
        <f>SUM(Y3025:Y$3286)</f>
        <v>31470.092542829996</v>
      </c>
      <c r="E3025" s="68">
        <f t="shared" si="1599"/>
        <v>44412.926686660008</v>
      </c>
      <c r="F3025" s="72">
        <f t="shared" si="1587"/>
        <v>5233.07</v>
      </c>
      <c r="G3025" s="3">
        <f>IF(N3025=1,VLOOKUP(A3024,[1]Plan1!$BG$69:$BI$188,3),G3024)</f>
        <v>5259.76</v>
      </c>
      <c r="H3025" s="11">
        <f t="shared" si="1588"/>
        <v>43741</v>
      </c>
      <c r="I3025" s="11">
        <f t="shared" si="1589"/>
        <v>43772</v>
      </c>
      <c r="J3025" s="26">
        <f t="shared" si="1600"/>
        <v>5.1002566371174396E-3</v>
      </c>
      <c r="K3025" s="11">
        <f t="shared" si="1613"/>
        <v>43832</v>
      </c>
      <c r="L3025" s="11">
        <f t="shared" si="1601"/>
        <v>43832</v>
      </c>
      <c r="M3025" s="1">
        <f t="shared" si="1614"/>
        <v>21</v>
      </c>
      <c r="N3025" s="1">
        <f t="shared" si="1584"/>
        <v>10</v>
      </c>
      <c r="O3025" s="2">
        <f t="shared" si="1602"/>
        <v>1.0024254500000001</v>
      </c>
      <c r="P3025" s="10">
        <f t="shared" si="1594"/>
        <v>1.0010004100000001</v>
      </c>
      <c r="Q3025" s="10">
        <f t="shared" si="1590"/>
        <v>1.5681200502829982</v>
      </c>
      <c r="R3025" s="2">
        <f t="shared" si="1593"/>
        <v>1.5719234399999999</v>
      </c>
      <c r="S3025" s="2">
        <f t="shared" si="1585"/>
        <v>1.5671791399999999</v>
      </c>
      <c r="T3025" s="2">
        <f t="shared" si="1603"/>
        <v>118922.28481667</v>
      </c>
      <c r="U3025" s="2">
        <f t="shared" si="1604"/>
        <v>17849.180024162728</v>
      </c>
      <c r="V3025" s="2">
        <f t="shared" si="1605"/>
        <v>25400.79381110239</v>
      </c>
      <c r="W3025" s="2">
        <f t="shared" si="1606"/>
        <v>119132.99306475514</v>
      </c>
      <c r="X3025" s="27">
        <f t="shared" si="1607"/>
        <v>0</v>
      </c>
      <c r="Y3025" s="2">
        <f t="shared" si="1586"/>
        <v>0</v>
      </c>
      <c r="Z3025" s="67">
        <f t="shared" si="1608"/>
        <v>0</v>
      </c>
      <c r="AA3025" s="2">
        <f t="shared" si="1596"/>
        <v>0</v>
      </c>
      <c r="AB3025" s="26">
        <f t="shared" si="1615"/>
        <v>6.7299999999999999E-2</v>
      </c>
      <c r="AC3025" s="27">
        <f t="shared" si="1595"/>
        <v>10</v>
      </c>
      <c r="AD3025" s="27">
        <v>252</v>
      </c>
      <c r="AE3025" s="10">
        <f t="shared" si="1591"/>
        <v>1.0025879499999999</v>
      </c>
      <c r="AF3025" s="2">
        <f t="shared" si="1597"/>
        <v>307.76492698999999</v>
      </c>
      <c r="AG3025" s="2">
        <f t="shared" si="1609"/>
        <v>308.31022940000003</v>
      </c>
      <c r="AH3025" s="3" t="str">
        <f t="shared" si="1610"/>
        <v>-</v>
      </c>
      <c r="AI3025" s="4" t="str">
        <f t="shared" si="1592"/>
        <v>A+J=</v>
      </c>
      <c r="AJ3025" s="11">
        <f t="shared" si="1616"/>
        <v>43836</v>
      </c>
      <c r="AK3025" s="11"/>
      <c r="AL3025" s="4"/>
      <c r="AM3025" s="1"/>
      <c r="AN3025" s="11"/>
      <c r="AO3025" s="1"/>
      <c r="AP3025" s="1"/>
      <c r="AQ3025" s="1"/>
      <c r="AR3025" s="1"/>
      <c r="AS3025" s="6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</row>
    <row r="3026" spans="1:55" x14ac:dyDescent="0.2">
      <c r="A3026" s="144">
        <f t="shared" si="1611"/>
        <v>43815</v>
      </c>
      <c r="B3026" s="2">
        <f t="shared" si="1598"/>
        <v>119441.30329415514</v>
      </c>
      <c r="C3026" s="2">
        <f t="shared" si="1612"/>
        <v>75883.019229490004</v>
      </c>
      <c r="D3026" s="68">
        <f>SUM(Y3026:Y$3286)</f>
        <v>31470.092542829996</v>
      </c>
      <c r="E3026" s="68">
        <f t="shared" si="1599"/>
        <v>44412.926686660008</v>
      </c>
      <c r="F3026" s="72">
        <f t="shared" si="1587"/>
        <v>5233.07</v>
      </c>
      <c r="G3026" s="3">
        <f>IF(N3026=1,VLOOKUP(A3025,[1]Plan1!$BG$69:$BI$188,3),G3025)</f>
        <v>5259.76</v>
      </c>
      <c r="H3026" s="11">
        <f t="shared" si="1588"/>
        <v>43741</v>
      </c>
      <c r="I3026" s="11">
        <f t="shared" si="1589"/>
        <v>43772</v>
      </c>
      <c r="J3026" s="26">
        <f t="shared" si="1600"/>
        <v>5.1002566371174396E-3</v>
      </c>
      <c r="K3026" s="11">
        <f t="shared" si="1613"/>
        <v>43832</v>
      </c>
      <c r="L3026" s="11">
        <f t="shared" si="1601"/>
        <v>43832</v>
      </c>
      <c r="M3026" s="1">
        <f t="shared" si="1614"/>
        <v>21</v>
      </c>
      <c r="N3026" s="1">
        <f t="shared" si="1584"/>
        <v>10</v>
      </c>
      <c r="O3026" s="2">
        <f t="shared" si="1602"/>
        <v>1.0024254500000001</v>
      </c>
      <c r="P3026" s="10">
        <f t="shared" si="1594"/>
        <v>1.0010004100000001</v>
      </c>
      <c r="Q3026" s="10">
        <f t="shared" si="1590"/>
        <v>1.5681200502829982</v>
      </c>
      <c r="R3026" s="2">
        <f t="shared" si="1593"/>
        <v>1.5719234399999999</v>
      </c>
      <c r="S3026" s="2">
        <f t="shared" si="1585"/>
        <v>1.5671791399999999</v>
      </c>
      <c r="T3026" s="2">
        <f t="shared" si="1603"/>
        <v>118922.28481667</v>
      </c>
      <c r="U3026" s="2">
        <f t="shared" si="1604"/>
        <v>17849.180024162728</v>
      </c>
      <c r="V3026" s="2">
        <f t="shared" si="1605"/>
        <v>25400.79381110239</v>
      </c>
      <c r="W3026" s="2">
        <f t="shared" si="1606"/>
        <v>119132.99306475514</v>
      </c>
      <c r="X3026" s="27">
        <f t="shared" si="1607"/>
        <v>0</v>
      </c>
      <c r="Y3026" s="2">
        <f t="shared" si="1586"/>
        <v>0</v>
      </c>
      <c r="Z3026" s="67">
        <f t="shared" si="1608"/>
        <v>0</v>
      </c>
      <c r="AA3026" s="2">
        <f t="shared" si="1596"/>
        <v>0</v>
      </c>
      <c r="AB3026" s="26">
        <f t="shared" si="1615"/>
        <v>6.7299999999999999E-2</v>
      </c>
      <c r="AC3026" s="27">
        <f t="shared" si="1595"/>
        <v>10</v>
      </c>
      <c r="AD3026" s="27">
        <v>252</v>
      </c>
      <c r="AE3026" s="10">
        <f t="shared" si="1591"/>
        <v>1.0025879499999999</v>
      </c>
      <c r="AF3026" s="2">
        <f t="shared" si="1597"/>
        <v>307.76492698999999</v>
      </c>
      <c r="AG3026" s="2">
        <f t="shared" si="1609"/>
        <v>308.31022940000003</v>
      </c>
      <c r="AH3026" s="3" t="str">
        <f t="shared" si="1610"/>
        <v>-</v>
      </c>
      <c r="AI3026" s="4" t="str">
        <f t="shared" si="1592"/>
        <v>A+J=</v>
      </c>
      <c r="AJ3026" s="11">
        <f t="shared" si="1616"/>
        <v>43836</v>
      </c>
      <c r="AK3026" s="11"/>
      <c r="AL3026" s="4"/>
      <c r="AM3026" s="1"/>
      <c r="AN3026" s="11"/>
      <c r="AO3026" s="1"/>
      <c r="AP3026" s="1"/>
      <c r="AQ3026" s="1"/>
      <c r="AR3026" s="1"/>
      <c r="AS3026" s="6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</row>
    <row r="3027" spans="1:55" x14ac:dyDescent="0.2">
      <c r="A3027" s="144">
        <f t="shared" si="1611"/>
        <v>43816</v>
      </c>
      <c r="B3027" s="2">
        <f t="shared" si="1598"/>
        <v>119489.14097912375</v>
      </c>
      <c r="C3027" s="2">
        <f t="shared" si="1612"/>
        <v>75883.019229490004</v>
      </c>
      <c r="D3027" s="68">
        <f>SUM(Y3027:Y$3286)</f>
        <v>31470.092542829996</v>
      </c>
      <c r="E3027" s="68">
        <f t="shared" si="1599"/>
        <v>44412.926686660008</v>
      </c>
      <c r="F3027" s="72">
        <f t="shared" si="1587"/>
        <v>5233.07</v>
      </c>
      <c r="G3027" s="3">
        <f>IF(N3027=1,VLOOKUP(A3026,[1]Plan1!$BG$69:$BI$188,3),G3026)</f>
        <v>5259.76</v>
      </c>
      <c r="H3027" s="11">
        <f t="shared" si="1588"/>
        <v>43741</v>
      </c>
      <c r="I3027" s="11">
        <f t="shared" si="1589"/>
        <v>43772</v>
      </c>
      <c r="J3027" s="26">
        <f t="shared" si="1600"/>
        <v>5.1002566371174396E-3</v>
      </c>
      <c r="K3027" s="11">
        <f t="shared" si="1613"/>
        <v>43832</v>
      </c>
      <c r="L3027" s="11">
        <f t="shared" si="1601"/>
        <v>43832</v>
      </c>
      <c r="M3027" s="1">
        <f t="shared" si="1614"/>
        <v>21</v>
      </c>
      <c r="N3027" s="1">
        <f t="shared" si="1584"/>
        <v>11</v>
      </c>
      <c r="O3027" s="2">
        <f t="shared" si="1602"/>
        <v>1.0026683199999999</v>
      </c>
      <c r="P3027" s="10">
        <f t="shared" si="1594"/>
        <v>1.0010004100000001</v>
      </c>
      <c r="Q3027" s="10">
        <f t="shared" si="1590"/>
        <v>1.5681200502829982</v>
      </c>
      <c r="R3027" s="2">
        <f t="shared" si="1593"/>
        <v>1.5723042899999999</v>
      </c>
      <c r="S3027" s="2">
        <f t="shared" si="1585"/>
        <v>1.5671791399999999</v>
      </c>
      <c r="T3027" s="2">
        <f t="shared" si="1603"/>
        <v>118922.28481667</v>
      </c>
      <c r="U3027" s="2">
        <f t="shared" si="1604"/>
        <v>17849.180024162728</v>
      </c>
      <c r="V3027" s="2">
        <f t="shared" si="1605"/>
        <v>25417.708474231007</v>
      </c>
      <c r="W3027" s="2">
        <f t="shared" si="1606"/>
        <v>119149.90772788375</v>
      </c>
      <c r="X3027" s="27">
        <f t="shared" si="1607"/>
        <v>0</v>
      </c>
      <c r="Y3027" s="2">
        <f t="shared" si="1586"/>
        <v>0</v>
      </c>
      <c r="Z3027" s="67">
        <f t="shared" si="1608"/>
        <v>0</v>
      </c>
      <c r="AA3027" s="2">
        <f t="shared" si="1596"/>
        <v>0</v>
      </c>
      <c r="AB3027" s="26">
        <f t="shared" si="1615"/>
        <v>6.7299999999999999E-2</v>
      </c>
      <c r="AC3027" s="27">
        <f t="shared" si="1595"/>
        <v>11</v>
      </c>
      <c r="AD3027" s="27">
        <v>252</v>
      </c>
      <c r="AE3027" s="10">
        <f t="shared" si="1591"/>
        <v>1.0028471130000001</v>
      </c>
      <c r="AF3027" s="2">
        <f t="shared" si="1597"/>
        <v>338.58518308999999</v>
      </c>
      <c r="AG3027" s="2">
        <f t="shared" si="1609"/>
        <v>339.23325124000002</v>
      </c>
      <c r="AH3027" s="3" t="str">
        <f t="shared" si="1610"/>
        <v>-</v>
      </c>
      <c r="AI3027" s="4" t="str">
        <f t="shared" si="1592"/>
        <v>A+J=</v>
      </c>
      <c r="AJ3027" s="11">
        <f t="shared" si="1616"/>
        <v>43836</v>
      </c>
      <c r="AK3027" s="11"/>
      <c r="AL3027" s="4"/>
      <c r="AM3027" s="1"/>
      <c r="AN3027" s="11"/>
      <c r="AO3027" s="1"/>
      <c r="AP3027" s="1"/>
      <c r="AQ3027" s="1"/>
      <c r="AR3027" s="1"/>
      <c r="AS3027" s="6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</row>
    <row r="3028" spans="1:55" x14ac:dyDescent="0.2">
      <c r="A3028" s="144">
        <f t="shared" si="1611"/>
        <v>43817</v>
      </c>
      <c r="B3028" s="2">
        <f t="shared" si="1598"/>
        <v>119536.99942515578</v>
      </c>
      <c r="C3028" s="2">
        <f t="shared" si="1612"/>
        <v>75883.019229490004</v>
      </c>
      <c r="D3028" s="68">
        <f>SUM(Y3028:Y$3286)</f>
        <v>31470.092542829996</v>
      </c>
      <c r="E3028" s="68">
        <f t="shared" si="1599"/>
        <v>44412.926686660008</v>
      </c>
      <c r="F3028" s="72">
        <f t="shared" si="1587"/>
        <v>5233.07</v>
      </c>
      <c r="G3028" s="3">
        <f>IF(N3028=1,VLOOKUP(A3027,[1]Plan1!$BG$69:$BI$188,3),G3027)</f>
        <v>5259.76</v>
      </c>
      <c r="H3028" s="11">
        <f t="shared" si="1588"/>
        <v>43741</v>
      </c>
      <c r="I3028" s="11">
        <f t="shared" si="1589"/>
        <v>43772</v>
      </c>
      <c r="J3028" s="26">
        <f t="shared" si="1600"/>
        <v>5.1002566371174396E-3</v>
      </c>
      <c r="K3028" s="11">
        <f t="shared" si="1613"/>
        <v>43832</v>
      </c>
      <c r="L3028" s="11">
        <f t="shared" si="1601"/>
        <v>43832</v>
      </c>
      <c r="M3028" s="1">
        <f t="shared" si="1614"/>
        <v>21</v>
      </c>
      <c r="N3028" s="1">
        <f t="shared" si="1584"/>
        <v>12</v>
      </c>
      <c r="O3028" s="2">
        <f t="shared" si="1602"/>
        <v>1.0029112499999999</v>
      </c>
      <c r="P3028" s="10">
        <f t="shared" si="1594"/>
        <v>1.0010004100000001</v>
      </c>
      <c r="Q3028" s="10">
        <f t="shared" si="1590"/>
        <v>1.5681200502829982</v>
      </c>
      <c r="R3028" s="2">
        <f t="shared" si="1593"/>
        <v>1.57268523</v>
      </c>
      <c r="S3028" s="2">
        <f t="shared" si="1585"/>
        <v>1.5671791399999999</v>
      </c>
      <c r="T3028" s="2">
        <f t="shared" si="1603"/>
        <v>118922.28481667</v>
      </c>
      <c r="U3028" s="2">
        <f t="shared" si="1604"/>
        <v>17849.180024162728</v>
      </c>
      <c r="V3028" s="2">
        <f t="shared" si="1605"/>
        <v>25434.627134523027</v>
      </c>
      <c r="W3028" s="2">
        <f t="shared" si="1606"/>
        <v>119166.82638817577</v>
      </c>
      <c r="X3028" s="27">
        <f t="shared" si="1607"/>
        <v>0</v>
      </c>
      <c r="Y3028" s="2">
        <f t="shared" si="1586"/>
        <v>0</v>
      </c>
      <c r="Z3028" s="67">
        <f t="shared" si="1608"/>
        <v>0</v>
      </c>
      <c r="AA3028" s="2">
        <f t="shared" si="1596"/>
        <v>0</v>
      </c>
      <c r="AB3028" s="26">
        <f t="shared" si="1615"/>
        <v>6.7299999999999999E-2</v>
      </c>
      <c r="AC3028" s="27">
        <f t="shared" si="1595"/>
        <v>12</v>
      </c>
      <c r="AD3028" s="27">
        <v>252</v>
      </c>
      <c r="AE3028" s="10">
        <f t="shared" si="1591"/>
        <v>1.003106343</v>
      </c>
      <c r="AF3028" s="2">
        <f t="shared" si="1597"/>
        <v>369.41340697999999</v>
      </c>
      <c r="AG3028" s="2">
        <f t="shared" si="1609"/>
        <v>370.17303698000001</v>
      </c>
      <c r="AH3028" s="3" t="str">
        <f t="shared" si="1610"/>
        <v>-</v>
      </c>
      <c r="AI3028" s="4" t="str">
        <f t="shared" si="1592"/>
        <v>A+J=</v>
      </c>
      <c r="AJ3028" s="11">
        <f t="shared" si="1616"/>
        <v>43836</v>
      </c>
      <c r="AK3028" s="11"/>
      <c r="AL3028" s="4"/>
      <c r="AM3028" s="1"/>
      <c r="AN3028" s="11"/>
      <c r="AO3028" s="1"/>
      <c r="AP3028" s="1"/>
      <c r="AQ3028" s="1"/>
      <c r="AR3028" s="1"/>
      <c r="AS3028" s="6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</row>
    <row r="3029" spans="1:55" x14ac:dyDescent="0.2">
      <c r="A3029" s="144">
        <f t="shared" si="1611"/>
        <v>43818</v>
      </c>
      <c r="B3029" s="2">
        <f t="shared" si="1598"/>
        <v>119584.87908439044</v>
      </c>
      <c r="C3029" s="2">
        <f t="shared" si="1612"/>
        <v>75883.019229490004</v>
      </c>
      <c r="D3029" s="68">
        <f>SUM(Y3029:Y$3286)</f>
        <v>31470.092542829996</v>
      </c>
      <c r="E3029" s="68">
        <f t="shared" si="1599"/>
        <v>44412.926686660008</v>
      </c>
      <c r="F3029" s="72">
        <f t="shared" si="1587"/>
        <v>5233.07</v>
      </c>
      <c r="G3029" s="3">
        <f>IF(N3029=1,VLOOKUP(A3028,[1]Plan1!$BG$69:$BI$188,3),G3028)</f>
        <v>5259.76</v>
      </c>
      <c r="H3029" s="11">
        <f t="shared" si="1588"/>
        <v>43741</v>
      </c>
      <c r="I3029" s="11">
        <f t="shared" si="1589"/>
        <v>43772</v>
      </c>
      <c r="J3029" s="26">
        <f t="shared" si="1600"/>
        <v>5.1002566371174396E-3</v>
      </c>
      <c r="K3029" s="11">
        <f t="shared" si="1613"/>
        <v>43832</v>
      </c>
      <c r="L3029" s="11">
        <f t="shared" si="1601"/>
        <v>43832</v>
      </c>
      <c r="M3029" s="1">
        <f t="shared" si="1614"/>
        <v>21</v>
      </c>
      <c r="N3029" s="1">
        <f t="shared" si="1584"/>
        <v>13</v>
      </c>
      <c r="O3029" s="2">
        <f t="shared" si="1602"/>
        <v>1.00315424</v>
      </c>
      <c r="P3029" s="10">
        <f t="shared" si="1594"/>
        <v>1.0010004100000001</v>
      </c>
      <c r="Q3029" s="10">
        <f t="shared" si="1590"/>
        <v>1.5681200502829982</v>
      </c>
      <c r="R3029" s="2">
        <f t="shared" si="1593"/>
        <v>1.57306627</v>
      </c>
      <c r="S3029" s="2">
        <f t="shared" si="1585"/>
        <v>1.5671791399999999</v>
      </c>
      <c r="T3029" s="2">
        <f t="shared" si="1603"/>
        <v>118922.28481667</v>
      </c>
      <c r="U3029" s="2">
        <f t="shared" si="1604"/>
        <v>17849.180024162728</v>
      </c>
      <c r="V3029" s="2">
        <f t="shared" si="1605"/>
        <v>25451.550236107709</v>
      </c>
      <c r="W3029" s="2">
        <f t="shared" si="1606"/>
        <v>119183.74948976045</v>
      </c>
      <c r="X3029" s="27">
        <f t="shared" si="1607"/>
        <v>0</v>
      </c>
      <c r="Y3029" s="2">
        <f t="shared" si="1586"/>
        <v>0</v>
      </c>
      <c r="Z3029" s="67">
        <f t="shared" si="1608"/>
        <v>0</v>
      </c>
      <c r="AA3029" s="2">
        <f t="shared" si="1596"/>
        <v>0</v>
      </c>
      <c r="AB3029" s="26">
        <f t="shared" si="1615"/>
        <v>6.7299999999999999E-2</v>
      </c>
      <c r="AC3029" s="27">
        <f t="shared" si="1595"/>
        <v>13</v>
      </c>
      <c r="AD3029" s="27">
        <v>252</v>
      </c>
      <c r="AE3029" s="10">
        <f t="shared" si="1591"/>
        <v>1.0033656399999999</v>
      </c>
      <c r="AF3029" s="2">
        <f t="shared" si="1597"/>
        <v>400.24959867000001</v>
      </c>
      <c r="AG3029" s="2">
        <f t="shared" si="1609"/>
        <v>401.12959462999999</v>
      </c>
      <c r="AH3029" s="3" t="str">
        <f t="shared" si="1610"/>
        <v>-</v>
      </c>
      <c r="AI3029" s="4" t="str">
        <f t="shared" si="1592"/>
        <v>A+J=</v>
      </c>
      <c r="AJ3029" s="11">
        <f t="shared" si="1616"/>
        <v>43836</v>
      </c>
      <c r="AK3029" s="11"/>
      <c r="AL3029" s="4"/>
      <c r="AM3029" s="1"/>
      <c r="AN3029" s="11"/>
      <c r="AO3029" s="1"/>
      <c r="AP3029" s="1"/>
      <c r="AQ3029" s="1"/>
      <c r="AR3029" s="1"/>
      <c r="AS3029" s="6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</row>
    <row r="3030" spans="1:55" x14ac:dyDescent="0.2">
      <c r="A3030" s="144">
        <f t="shared" si="1611"/>
        <v>43819</v>
      </c>
      <c r="B3030" s="2">
        <f t="shared" si="1598"/>
        <v>119632.77907219926</v>
      </c>
      <c r="C3030" s="2">
        <f t="shared" si="1612"/>
        <v>75883.019229490004</v>
      </c>
      <c r="D3030" s="68">
        <f>SUM(Y3030:Y$3286)</f>
        <v>31470.092542829996</v>
      </c>
      <c r="E3030" s="68">
        <f t="shared" si="1599"/>
        <v>44412.926686660008</v>
      </c>
      <c r="F3030" s="72">
        <f t="shared" si="1587"/>
        <v>5233.07</v>
      </c>
      <c r="G3030" s="3">
        <f>IF(N3030=1,VLOOKUP(A3029,[1]Plan1!$BG$69:$BI$188,3),G3029)</f>
        <v>5259.76</v>
      </c>
      <c r="H3030" s="11">
        <f t="shared" si="1588"/>
        <v>43741</v>
      </c>
      <c r="I3030" s="11">
        <f t="shared" si="1589"/>
        <v>43772</v>
      </c>
      <c r="J3030" s="26">
        <f t="shared" si="1600"/>
        <v>5.1002566371174396E-3</v>
      </c>
      <c r="K3030" s="11">
        <f t="shared" si="1613"/>
        <v>43832</v>
      </c>
      <c r="L3030" s="11">
        <f t="shared" si="1601"/>
        <v>43832</v>
      </c>
      <c r="M3030" s="1">
        <f t="shared" si="1614"/>
        <v>21</v>
      </c>
      <c r="N3030" s="1">
        <f t="shared" si="1584"/>
        <v>14</v>
      </c>
      <c r="O3030" s="2">
        <f t="shared" si="1602"/>
        <v>1.0033972799999999</v>
      </c>
      <c r="P3030" s="10">
        <f t="shared" si="1594"/>
        <v>1.0010004100000001</v>
      </c>
      <c r="Q3030" s="10">
        <f t="shared" si="1590"/>
        <v>1.5681200502829982</v>
      </c>
      <c r="R3030" s="2">
        <f t="shared" si="1593"/>
        <v>1.5734473899999999</v>
      </c>
      <c r="S3030" s="2">
        <f t="shared" si="1585"/>
        <v>1.5671791399999999</v>
      </c>
      <c r="T3030" s="2">
        <f t="shared" si="1603"/>
        <v>118922.28481667</v>
      </c>
      <c r="U3030" s="2">
        <f t="shared" si="1604"/>
        <v>17849.180024162728</v>
      </c>
      <c r="V3030" s="2">
        <f t="shared" si="1605"/>
        <v>25468.476890726524</v>
      </c>
      <c r="W3030" s="2">
        <f t="shared" si="1606"/>
        <v>119200.67614437926</v>
      </c>
      <c r="X3030" s="27">
        <f t="shared" si="1607"/>
        <v>0</v>
      </c>
      <c r="Y3030" s="2">
        <f t="shared" si="1586"/>
        <v>0</v>
      </c>
      <c r="Z3030" s="67">
        <f t="shared" si="1608"/>
        <v>0</v>
      </c>
      <c r="AA3030" s="2">
        <f t="shared" si="1596"/>
        <v>0</v>
      </c>
      <c r="AB3030" s="26">
        <f t="shared" si="1615"/>
        <v>6.7299999999999999E-2</v>
      </c>
      <c r="AC3030" s="27">
        <f t="shared" si="1595"/>
        <v>14</v>
      </c>
      <c r="AD3030" s="27">
        <v>252</v>
      </c>
      <c r="AE3030" s="10">
        <f t="shared" si="1591"/>
        <v>1.0036250040000001</v>
      </c>
      <c r="AF3030" s="2">
        <f t="shared" si="1597"/>
        <v>431.09375813999998</v>
      </c>
      <c r="AG3030" s="2">
        <f t="shared" si="1609"/>
        <v>432.10292781999999</v>
      </c>
      <c r="AH3030" s="3" t="str">
        <f t="shared" si="1610"/>
        <v>-</v>
      </c>
      <c r="AI3030" s="4" t="str">
        <f t="shared" si="1592"/>
        <v>A+J=</v>
      </c>
      <c r="AJ3030" s="11">
        <f t="shared" si="1616"/>
        <v>43836</v>
      </c>
      <c r="AK3030" s="11"/>
      <c r="AL3030" s="4"/>
      <c r="AM3030" s="1"/>
      <c r="AN3030" s="11"/>
      <c r="AO3030" s="1"/>
      <c r="AP3030" s="1"/>
      <c r="AQ3030" s="1"/>
      <c r="AR3030" s="1"/>
      <c r="AS3030" s="6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</row>
    <row r="3031" spans="1:55" x14ac:dyDescent="0.2">
      <c r="A3031" s="144">
        <f t="shared" si="1611"/>
        <v>43820</v>
      </c>
      <c r="B3031" s="2">
        <f t="shared" si="1598"/>
        <v>119680.70028647076</v>
      </c>
      <c r="C3031" s="2">
        <f t="shared" si="1612"/>
        <v>75883.019229490004</v>
      </c>
      <c r="D3031" s="68">
        <f>SUM(Y3031:Y$3286)</f>
        <v>31470.092542829996</v>
      </c>
      <c r="E3031" s="68">
        <f t="shared" si="1599"/>
        <v>44412.926686660008</v>
      </c>
      <c r="F3031" s="72">
        <f t="shared" si="1587"/>
        <v>5233.07</v>
      </c>
      <c r="G3031" s="3">
        <f>IF(N3031=1,VLOOKUP(A3030,[1]Plan1!$BG$69:$BI$188,3),G3030)</f>
        <v>5259.76</v>
      </c>
      <c r="H3031" s="11">
        <f t="shared" si="1588"/>
        <v>43741</v>
      </c>
      <c r="I3031" s="11">
        <f t="shared" si="1589"/>
        <v>43772</v>
      </c>
      <c r="J3031" s="26">
        <f t="shared" si="1600"/>
        <v>5.1002566371174396E-3</v>
      </c>
      <c r="K3031" s="11">
        <f t="shared" si="1613"/>
        <v>43832</v>
      </c>
      <c r="L3031" s="11">
        <f t="shared" si="1601"/>
        <v>43832</v>
      </c>
      <c r="M3031" s="1">
        <f t="shared" si="1614"/>
        <v>21</v>
      </c>
      <c r="N3031" s="1">
        <f t="shared" si="1584"/>
        <v>15</v>
      </c>
      <c r="O3031" s="2">
        <f t="shared" si="1602"/>
        <v>1.0036403899999999</v>
      </c>
      <c r="P3031" s="10">
        <f t="shared" si="1594"/>
        <v>1.0010004100000001</v>
      </c>
      <c r="Q3031" s="10">
        <f t="shared" si="1590"/>
        <v>1.5681200502829982</v>
      </c>
      <c r="R3031" s="2">
        <f t="shared" si="1593"/>
        <v>1.5738286100000001</v>
      </c>
      <c r="S3031" s="2">
        <f t="shared" si="1585"/>
        <v>1.5671791399999999</v>
      </c>
      <c r="T3031" s="2">
        <f t="shared" si="1603"/>
        <v>118922.28481667</v>
      </c>
      <c r="U3031" s="2">
        <f t="shared" si="1604"/>
        <v>17849.180024162728</v>
      </c>
      <c r="V3031" s="2">
        <f t="shared" si="1605"/>
        <v>25485.40798663802</v>
      </c>
      <c r="W3031" s="2">
        <f t="shared" si="1606"/>
        <v>119217.60724029076</v>
      </c>
      <c r="X3031" s="27">
        <f t="shared" si="1607"/>
        <v>0</v>
      </c>
      <c r="Y3031" s="2">
        <f t="shared" si="1586"/>
        <v>0</v>
      </c>
      <c r="Z3031" s="67">
        <f t="shared" si="1608"/>
        <v>0</v>
      </c>
      <c r="AA3031" s="2">
        <f t="shared" si="1596"/>
        <v>0</v>
      </c>
      <c r="AB3031" s="26">
        <f t="shared" si="1615"/>
        <v>6.7299999999999999E-2</v>
      </c>
      <c r="AC3031" s="27">
        <f t="shared" si="1595"/>
        <v>15</v>
      </c>
      <c r="AD3031" s="27">
        <v>252</v>
      </c>
      <c r="AE3031" s="10">
        <f t="shared" si="1591"/>
        <v>1.003884435</v>
      </c>
      <c r="AF3031" s="2">
        <f t="shared" si="1597"/>
        <v>461.94588542000002</v>
      </c>
      <c r="AG3031" s="2">
        <f t="shared" si="1609"/>
        <v>463.09304617999999</v>
      </c>
      <c r="AH3031" s="3" t="str">
        <f t="shared" si="1610"/>
        <v>-</v>
      </c>
      <c r="AI3031" s="4" t="str">
        <f t="shared" si="1592"/>
        <v>A+J=</v>
      </c>
      <c r="AJ3031" s="11">
        <f t="shared" si="1616"/>
        <v>43836</v>
      </c>
      <c r="AK3031" s="11"/>
      <c r="AL3031" s="4"/>
      <c r="AM3031" s="1"/>
      <c r="AN3031" s="11"/>
      <c r="AO3031" s="1"/>
      <c r="AP3031" s="1"/>
      <c r="AQ3031" s="1"/>
      <c r="AR3031" s="1"/>
      <c r="AS3031" s="6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</row>
    <row r="3032" spans="1:55" x14ac:dyDescent="0.2">
      <c r="A3032" s="144">
        <f t="shared" si="1611"/>
        <v>43821</v>
      </c>
      <c r="B3032" s="2">
        <f t="shared" si="1598"/>
        <v>119680.70028647076</v>
      </c>
      <c r="C3032" s="2">
        <f t="shared" si="1612"/>
        <v>75883.019229490004</v>
      </c>
      <c r="D3032" s="68">
        <f>SUM(Y3032:Y$3286)</f>
        <v>31470.092542829996</v>
      </c>
      <c r="E3032" s="68">
        <f t="shared" si="1599"/>
        <v>44412.926686660008</v>
      </c>
      <c r="F3032" s="72">
        <f t="shared" si="1587"/>
        <v>5233.07</v>
      </c>
      <c r="G3032" s="3">
        <f>IF(N3032=1,VLOOKUP(A3031,[1]Plan1!$BG$69:$BI$188,3),G3031)</f>
        <v>5259.76</v>
      </c>
      <c r="H3032" s="11">
        <f t="shared" si="1588"/>
        <v>43741</v>
      </c>
      <c r="I3032" s="11">
        <f t="shared" si="1589"/>
        <v>43772</v>
      </c>
      <c r="J3032" s="26">
        <f t="shared" si="1600"/>
        <v>5.1002566371174396E-3</v>
      </c>
      <c r="K3032" s="11">
        <f t="shared" si="1613"/>
        <v>43832</v>
      </c>
      <c r="L3032" s="11">
        <f t="shared" si="1601"/>
        <v>43832</v>
      </c>
      <c r="M3032" s="1">
        <f t="shared" si="1614"/>
        <v>21</v>
      </c>
      <c r="N3032" s="1">
        <f t="shared" si="1584"/>
        <v>15</v>
      </c>
      <c r="O3032" s="2">
        <f t="shared" si="1602"/>
        <v>1.0036403899999999</v>
      </c>
      <c r="P3032" s="10">
        <f t="shared" si="1594"/>
        <v>1.0010004100000001</v>
      </c>
      <c r="Q3032" s="10">
        <f t="shared" si="1590"/>
        <v>1.5681200502829982</v>
      </c>
      <c r="R3032" s="2">
        <f t="shared" si="1593"/>
        <v>1.5738286100000001</v>
      </c>
      <c r="S3032" s="2">
        <f t="shared" si="1585"/>
        <v>1.5671791399999999</v>
      </c>
      <c r="T3032" s="2">
        <f t="shared" si="1603"/>
        <v>118922.28481667</v>
      </c>
      <c r="U3032" s="2">
        <f t="shared" si="1604"/>
        <v>17849.180024162728</v>
      </c>
      <c r="V3032" s="2">
        <f t="shared" si="1605"/>
        <v>25485.40798663802</v>
      </c>
      <c r="W3032" s="2">
        <f t="shared" si="1606"/>
        <v>119217.60724029076</v>
      </c>
      <c r="X3032" s="27">
        <f t="shared" si="1607"/>
        <v>0</v>
      </c>
      <c r="Y3032" s="2">
        <f t="shared" si="1586"/>
        <v>0</v>
      </c>
      <c r="Z3032" s="67">
        <f t="shared" si="1608"/>
        <v>0</v>
      </c>
      <c r="AA3032" s="2">
        <f t="shared" si="1596"/>
        <v>0</v>
      </c>
      <c r="AB3032" s="26">
        <f t="shared" si="1615"/>
        <v>6.7299999999999999E-2</v>
      </c>
      <c r="AC3032" s="27">
        <f t="shared" si="1595"/>
        <v>15</v>
      </c>
      <c r="AD3032" s="27">
        <v>252</v>
      </c>
      <c r="AE3032" s="10">
        <f t="shared" si="1591"/>
        <v>1.003884435</v>
      </c>
      <c r="AF3032" s="2">
        <f t="shared" si="1597"/>
        <v>461.94588542000002</v>
      </c>
      <c r="AG3032" s="2">
        <f t="shared" si="1609"/>
        <v>463.09304617999999</v>
      </c>
      <c r="AH3032" s="3" t="str">
        <f t="shared" si="1610"/>
        <v>-</v>
      </c>
      <c r="AI3032" s="4" t="str">
        <f t="shared" si="1592"/>
        <v>A+J=</v>
      </c>
      <c r="AJ3032" s="11">
        <f t="shared" si="1616"/>
        <v>43836</v>
      </c>
      <c r="AK3032" s="11"/>
      <c r="AL3032" s="4"/>
      <c r="AM3032" s="1"/>
      <c r="AN3032" s="11"/>
      <c r="AO3032" s="1"/>
      <c r="AP3032" s="1"/>
      <c r="AQ3032" s="1"/>
      <c r="AR3032" s="1"/>
      <c r="AS3032" s="6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</row>
    <row r="3033" spans="1:55" x14ac:dyDescent="0.2">
      <c r="A3033" s="144">
        <f t="shared" si="1611"/>
        <v>43822</v>
      </c>
      <c r="B3033" s="2">
        <f t="shared" si="1598"/>
        <v>119680.70028647076</v>
      </c>
      <c r="C3033" s="2">
        <f t="shared" si="1612"/>
        <v>75883.019229490004</v>
      </c>
      <c r="D3033" s="68">
        <f>SUM(Y3033:Y$3286)</f>
        <v>31470.092542829996</v>
      </c>
      <c r="E3033" s="68">
        <f t="shared" si="1599"/>
        <v>44412.926686660008</v>
      </c>
      <c r="F3033" s="72">
        <f t="shared" si="1587"/>
        <v>5233.07</v>
      </c>
      <c r="G3033" s="3">
        <f>IF(N3033=1,VLOOKUP(A3032,[1]Plan1!$BG$69:$BI$188,3),G3032)</f>
        <v>5259.76</v>
      </c>
      <c r="H3033" s="11">
        <f t="shared" si="1588"/>
        <v>43741</v>
      </c>
      <c r="I3033" s="11">
        <f t="shared" si="1589"/>
        <v>43772</v>
      </c>
      <c r="J3033" s="26">
        <f t="shared" si="1600"/>
        <v>5.1002566371174396E-3</v>
      </c>
      <c r="K3033" s="11">
        <f t="shared" si="1613"/>
        <v>43832</v>
      </c>
      <c r="L3033" s="11">
        <f t="shared" si="1601"/>
        <v>43832</v>
      </c>
      <c r="M3033" s="1">
        <f t="shared" si="1614"/>
        <v>21</v>
      </c>
      <c r="N3033" s="1">
        <f t="shared" si="1584"/>
        <v>15</v>
      </c>
      <c r="O3033" s="2">
        <f t="shared" si="1602"/>
        <v>1.0036403899999999</v>
      </c>
      <c r="P3033" s="10">
        <f t="shared" si="1594"/>
        <v>1.0010004100000001</v>
      </c>
      <c r="Q3033" s="10">
        <f t="shared" si="1590"/>
        <v>1.5681200502829982</v>
      </c>
      <c r="R3033" s="2">
        <f t="shared" si="1593"/>
        <v>1.5738286100000001</v>
      </c>
      <c r="S3033" s="2">
        <f t="shared" si="1585"/>
        <v>1.5671791399999999</v>
      </c>
      <c r="T3033" s="2">
        <f t="shared" si="1603"/>
        <v>118922.28481667</v>
      </c>
      <c r="U3033" s="2">
        <f t="shared" si="1604"/>
        <v>17849.180024162728</v>
      </c>
      <c r="V3033" s="2">
        <f t="shared" si="1605"/>
        <v>25485.40798663802</v>
      </c>
      <c r="W3033" s="2">
        <f t="shared" si="1606"/>
        <v>119217.60724029076</v>
      </c>
      <c r="X3033" s="27">
        <f t="shared" si="1607"/>
        <v>0</v>
      </c>
      <c r="Y3033" s="2">
        <f t="shared" si="1586"/>
        <v>0</v>
      </c>
      <c r="Z3033" s="67">
        <f t="shared" si="1608"/>
        <v>0</v>
      </c>
      <c r="AA3033" s="2">
        <f t="shared" si="1596"/>
        <v>0</v>
      </c>
      <c r="AB3033" s="26">
        <f t="shared" si="1615"/>
        <v>6.7299999999999999E-2</v>
      </c>
      <c r="AC3033" s="27">
        <f t="shared" si="1595"/>
        <v>15</v>
      </c>
      <c r="AD3033" s="27">
        <v>252</v>
      </c>
      <c r="AE3033" s="10">
        <f t="shared" si="1591"/>
        <v>1.003884435</v>
      </c>
      <c r="AF3033" s="2">
        <f t="shared" si="1597"/>
        <v>461.94588542000002</v>
      </c>
      <c r="AG3033" s="2">
        <f t="shared" si="1609"/>
        <v>463.09304617999999</v>
      </c>
      <c r="AH3033" s="3" t="str">
        <f t="shared" si="1610"/>
        <v>-</v>
      </c>
      <c r="AI3033" s="4" t="str">
        <f t="shared" si="1592"/>
        <v>A+J=</v>
      </c>
      <c r="AJ3033" s="11">
        <f t="shared" si="1616"/>
        <v>43836</v>
      </c>
      <c r="AK3033" s="11"/>
      <c r="AL3033" s="4"/>
      <c r="AM3033" s="1"/>
      <c r="AN3033" s="11"/>
      <c r="AO3033" s="1"/>
      <c r="AP3033" s="1"/>
      <c r="AQ3033" s="1"/>
      <c r="AR3033" s="1"/>
      <c r="AS3033" s="6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</row>
    <row r="3034" spans="1:55" x14ac:dyDescent="0.2">
      <c r="A3034" s="144">
        <f t="shared" si="1611"/>
        <v>43823</v>
      </c>
      <c r="B3034" s="2">
        <f t="shared" si="1598"/>
        <v>119728.64240730566</v>
      </c>
      <c r="C3034" s="2">
        <f t="shared" si="1612"/>
        <v>75883.019229490004</v>
      </c>
      <c r="D3034" s="68">
        <f>SUM(Y3034:Y$3286)</f>
        <v>31470.092542829996</v>
      </c>
      <c r="E3034" s="68">
        <f t="shared" si="1599"/>
        <v>44412.926686660008</v>
      </c>
      <c r="F3034" s="72">
        <f t="shared" si="1587"/>
        <v>5233.07</v>
      </c>
      <c r="G3034" s="3">
        <f>IF(N3034=1,VLOOKUP(A3033,[1]Plan1!$BG$69:$BI$188,3),G3033)</f>
        <v>5259.76</v>
      </c>
      <c r="H3034" s="11">
        <f t="shared" si="1588"/>
        <v>43741</v>
      </c>
      <c r="I3034" s="11">
        <f t="shared" si="1589"/>
        <v>43772</v>
      </c>
      <c r="J3034" s="26">
        <f t="shared" si="1600"/>
        <v>5.1002566371174396E-3</v>
      </c>
      <c r="K3034" s="11">
        <f t="shared" si="1613"/>
        <v>43832</v>
      </c>
      <c r="L3034" s="11">
        <f t="shared" si="1601"/>
        <v>43832</v>
      </c>
      <c r="M3034" s="1">
        <f t="shared" si="1614"/>
        <v>21</v>
      </c>
      <c r="N3034" s="1">
        <f t="shared" si="1584"/>
        <v>16</v>
      </c>
      <c r="O3034" s="2">
        <f t="shared" si="1602"/>
        <v>1.0038835500000001</v>
      </c>
      <c r="P3034" s="10">
        <f t="shared" si="1594"/>
        <v>1.0010004100000001</v>
      </c>
      <c r="Q3034" s="10">
        <f t="shared" si="1590"/>
        <v>1.5681200502829982</v>
      </c>
      <c r="R3034" s="2">
        <f t="shared" si="1593"/>
        <v>1.5742099199999999</v>
      </c>
      <c r="S3034" s="2">
        <f t="shared" si="1585"/>
        <v>1.5671791399999999</v>
      </c>
      <c r="T3034" s="2">
        <f t="shared" si="1603"/>
        <v>118922.28481667</v>
      </c>
      <c r="U3034" s="2">
        <f t="shared" si="1604"/>
        <v>17849.180024162728</v>
      </c>
      <c r="V3034" s="2">
        <f t="shared" si="1605"/>
        <v>25502.343079712904</v>
      </c>
      <c r="W3034" s="2">
        <f t="shared" si="1606"/>
        <v>119234.54233336565</v>
      </c>
      <c r="X3034" s="27">
        <f t="shared" si="1607"/>
        <v>0</v>
      </c>
      <c r="Y3034" s="2">
        <f t="shared" si="1586"/>
        <v>0</v>
      </c>
      <c r="Z3034" s="67">
        <f t="shared" si="1608"/>
        <v>0</v>
      </c>
      <c r="AA3034" s="2">
        <f t="shared" si="1596"/>
        <v>0</v>
      </c>
      <c r="AB3034" s="26">
        <f t="shared" si="1615"/>
        <v>6.7299999999999999E-2</v>
      </c>
      <c r="AC3034" s="27">
        <f t="shared" si="1595"/>
        <v>16</v>
      </c>
      <c r="AD3034" s="27">
        <v>252</v>
      </c>
      <c r="AE3034" s="10">
        <f t="shared" si="1591"/>
        <v>1.004143934</v>
      </c>
      <c r="AF3034" s="2">
        <f t="shared" si="1597"/>
        <v>492.80609939999999</v>
      </c>
      <c r="AG3034" s="2">
        <f t="shared" si="1609"/>
        <v>494.10007394000002</v>
      </c>
      <c r="AH3034" s="3" t="str">
        <f t="shared" si="1610"/>
        <v>-</v>
      </c>
      <c r="AI3034" s="4" t="str">
        <f t="shared" si="1592"/>
        <v>A+J=</v>
      </c>
      <c r="AJ3034" s="11">
        <f t="shared" si="1616"/>
        <v>43836</v>
      </c>
      <c r="AK3034" s="11"/>
      <c r="AL3034" s="4"/>
      <c r="AM3034" s="1"/>
      <c r="AN3034" s="11"/>
      <c r="AO3034" s="1"/>
      <c r="AP3034" s="1"/>
      <c r="AQ3034" s="1"/>
      <c r="AR3034" s="1"/>
      <c r="AS3034" s="6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</row>
    <row r="3035" spans="1:55" x14ac:dyDescent="0.2">
      <c r="A3035" s="144">
        <f t="shared" si="1611"/>
        <v>43824</v>
      </c>
      <c r="B3035" s="2">
        <f t="shared" si="1598"/>
        <v>119776.60520279394</v>
      </c>
      <c r="C3035" s="2">
        <f t="shared" si="1612"/>
        <v>75883.019229490004</v>
      </c>
      <c r="D3035" s="68">
        <f>SUM(Y3035:Y$3286)</f>
        <v>31470.092542829996</v>
      </c>
      <c r="E3035" s="68">
        <f t="shared" si="1599"/>
        <v>44412.926686660008</v>
      </c>
      <c r="F3035" s="72">
        <f t="shared" si="1587"/>
        <v>5233.07</v>
      </c>
      <c r="G3035" s="3">
        <f>IF(N3035=1,VLOOKUP(A3034,[1]Plan1!$BG$69:$BI$188,3),G3034)</f>
        <v>5259.76</v>
      </c>
      <c r="H3035" s="11">
        <f t="shared" si="1588"/>
        <v>43741</v>
      </c>
      <c r="I3035" s="11">
        <f t="shared" si="1589"/>
        <v>43772</v>
      </c>
      <c r="J3035" s="26">
        <f t="shared" si="1600"/>
        <v>5.1002566371174396E-3</v>
      </c>
      <c r="K3035" s="11">
        <f t="shared" si="1613"/>
        <v>43832</v>
      </c>
      <c r="L3035" s="11">
        <f t="shared" si="1601"/>
        <v>43832</v>
      </c>
      <c r="M3035" s="1">
        <f t="shared" si="1614"/>
        <v>21</v>
      </c>
      <c r="N3035" s="1">
        <f t="shared" si="1584"/>
        <v>17</v>
      </c>
      <c r="O3035" s="2">
        <f t="shared" si="1602"/>
        <v>1.0041267700000001</v>
      </c>
      <c r="P3035" s="10">
        <f t="shared" si="1594"/>
        <v>1.0010004100000001</v>
      </c>
      <c r="Q3035" s="10">
        <f t="shared" si="1590"/>
        <v>1.5681200502829982</v>
      </c>
      <c r="R3035" s="2">
        <f t="shared" si="1593"/>
        <v>1.5745913199999999</v>
      </c>
      <c r="S3035" s="2">
        <f t="shared" si="1585"/>
        <v>1.5671791399999999</v>
      </c>
      <c r="T3035" s="2">
        <f t="shared" si="1603"/>
        <v>118922.28481667</v>
      </c>
      <c r="U3035" s="2">
        <f t="shared" si="1604"/>
        <v>17849.180024162728</v>
      </c>
      <c r="V3035" s="2">
        <f t="shared" si="1605"/>
        <v>25519.282169951195</v>
      </c>
      <c r="W3035" s="2">
        <f t="shared" si="1606"/>
        <v>119251.48142360394</v>
      </c>
      <c r="X3035" s="27">
        <f t="shared" si="1607"/>
        <v>0</v>
      </c>
      <c r="Y3035" s="2">
        <f t="shared" si="1586"/>
        <v>0</v>
      </c>
      <c r="Z3035" s="67">
        <f t="shared" si="1608"/>
        <v>0</v>
      </c>
      <c r="AA3035" s="2">
        <f t="shared" si="1596"/>
        <v>0</v>
      </c>
      <c r="AB3035" s="26">
        <f t="shared" si="1615"/>
        <v>6.7299999999999999E-2</v>
      </c>
      <c r="AC3035" s="27">
        <f t="shared" si="1595"/>
        <v>17</v>
      </c>
      <c r="AD3035" s="27">
        <v>252</v>
      </c>
      <c r="AE3035" s="10">
        <f t="shared" si="1591"/>
        <v>1.0044034989999999</v>
      </c>
      <c r="AF3035" s="2">
        <f t="shared" si="1597"/>
        <v>523.67416226</v>
      </c>
      <c r="AG3035" s="2">
        <f t="shared" si="1609"/>
        <v>525.12377919000005</v>
      </c>
      <c r="AH3035" s="3" t="str">
        <f t="shared" si="1610"/>
        <v>-</v>
      </c>
      <c r="AI3035" s="4" t="str">
        <f t="shared" si="1592"/>
        <v>A+J=</v>
      </c>
      <c r="AJ3035" s="11">
        <f t="shared" si="1616"/>
        <v>43836</v>
      </c>
      <c r="AK3035" s="11"/>
      <c r="AL3035" s="4"/>
      <c r="AM3035" s="1"/>
      <c r="AN3035" s="11"/>
      <c r="AO3035" s="1"/>
      <c r="AP3035" s="1"/>
      <c r="AQ3035" s="1"/>
      <c r="AR3035" s="1"/>
      <c r="AS3035" s="6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</row>
    <row r="3036" spans="1:55" x14ac:dyDescent="0.2">
      <c r="A3036" s="144">
        <f t="shared" si="1611"/>
        <v>43825</v>
      </c>
      <c r="B3036" s="2">
        <f t="shared" si="1598"/>
        <v>119776.60520279394</v>
      </c>
      <c r="C3036" s="2">
        <f t="shared" si="1612"/>
        <v>75883.019229490004</v>
      </c>
      <c r="D3036" s="68">
        <f>SUM(Y3036:Y$3286)</f>
        <v>31470.092542829996</v>
      </c>
      <c r="E3036" s="68">
        <f t="shared" si="1599"/>
        <v>44412.926686660008</v>
      </c>
      <c r="F3036" s="72">
        <f t="shared" si="1587"/>
        <v>5233.07</v>
      </c>
      <c r="G3036" s="3">
        <f>IF(N3036=1,VLOOKUP(A3035,[1]Plan1!$BG$69:$BI$188,3),G3035)</f>
        <v>5259.76</v>
      </c>
      <c r="H3036" s="11">
        <f t="shared" si="1588"/>
        <v>43741</v>
      </c>
      <c r="I3036" s="11">
        <f t="shared" si="1589"/>
        <v>43772</v>
      </c>
      <c r="J3036" s="26">
        <f t="shared" si="1600"/>
        <v>5.1002566371174396E-3</v>
      </c>
      <c r="K3036" s="11">
        <f t="shared" si="1613"/>
        <v>43832</v>
      </c>
      <c r="L3036" s="11">
        <f t="shared" si="1601"/>
        <v>43832</v>
      </c>
      <c r="M3036" s="1">
        <f t="shared" si="1614"/>
        <v>21</v>
      </c>
      <c r="N3036" s="1">
        <f t="shared" si="1584"/>
        <v>17</v>
      </c>
      <c r="O3036" s="2">
        <f t="shared" si="1602"/>
        <v>1.0041267700000001</v>
      </c>
      <c r="P3036" s="10">
        <f t="shared" si="1594"/>
        <v>1.0010004100000001</v>
      </c>
      <c r="Q3036" s="10">
        <f t="shared" si="1590"/>
        <v>1.5681200502829982</v>
      </c>
      <c r="R3036" s="2">
        <f t="shared" si="1593"/>
        <v>1.5745913199999999</v>
      </c>
      <c r="S3036" s="2">
        <f t="shared" si="1585"/>
        <v>1.5671791399999999</v>
      </c>
      <c r="T3036" s="2">
        <f t="shared" si="1603"/>
        <v>118922.28481667</v>
      </c>
      <c r="U3036" s="2">
        <f t="shared" si="1604"/>
        <v>17849.180024162728</v>
      </c>
      <c r="V3036" s="2">
        <f t="shared" si="1605"/>
        <v>25519.282169951195</v>
      </c>
      <c r="W3036" s="2">
        <f t="shared" si="1606"/>
        <v>119251.48142360394</v>
      </c>
      <c r="X3036" s="27">
        <f t="shared" si="1607"/>
        <v>0</v>
      </c>
      <c r="Y3036" s="2">
        <f t="shared" si="1586"/>
        <v>0</v>
      </c>
      <c r="Z3036" s="67">
        <f t="shared" si="1608"/>
        <v>0</v>
      </c>
      <c r="AA3036" s="2">
        <f t="shared" si="1596"/>
        <v>0</v>
      </c>
      <c r="AB3036" s="26">
        <f t="shared" si="1615"/>
        <v>6.7299999999999999E-2</v>
      </c>
      <c r="AC3036" s="27">
        <f t="shared" si="1595"/>
        <v>17</v>
      </c>
      <c r="AD3036" s="27">
        <v>252</v>
      </c>
      <c r="AE3036" s="10">
        <f t="shared" si="1591"/>
        <v>1.0044034989999999</v>
      </c>
      <c r="AF3036" s="2">
        <f t="shared" si="1597"/>
        <v>523.67416226</v>
      </c>
      <c r="AG3036" s="2">
        <f t="shared" si="1609"/>
        <v>525.12377919000005</v>
      </c>
      <c r="AH3036" s="3" t="str">
        <f t="shared" si="1610"/>
        <v>-</v>
      </c>
      <c r="AI3036" s="4" t="str">
        <f t="shared" si="1592"/>
        <v>A+J=</v>
      </c>
      <c r="AJ3036" s="11">
        <f t="shared" si="1616"/>
        <v>43836</v>
      </c>
      <c r="AK3036" s="11"/>
      <c r="AL3036" s="4"/>
      <c r="AM3036" s="1"/>
      <c r="AN3036" s="11"/>
      <c r="AO3036" s="1"/>
      <c r="AP3036" s="1"/>
      <c r="AQ3036" s="1"/>
      <c r="AR3036" s="1"/>
      <c r="AS3036" s="6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</row>
    <row r="3037" spans="1:55" x14ac:dyDescent="0.2">
      <c r="A3037" s="144">
        <f t="shared" si="1611"/>
        <v>43826</v>
      </c>
      <c r="B3037" s="2">
        <f t="shared" si="1598"/>
        <v>119824.58879865563</v>
      </c>
      <c r="C3037" s="2">
        <f t="shared" si="1612"/>
        <v>75883.019229490004</v>
      </c>
      <c r="D3037" s="68">
        <f>SUM(Y3037:Y$3286)</f>
        <v>31470.092542829996</v>
      </c>
      <c r="E3037" s="68">
        <f t="shared" si="1599"/>
        <v>44412.926686660008</v>
      </c>
      <c r="F3037" s="72">
        <f t="shared" si="1587"/>
        <v>5233.07</v>
      </c>
      <c r="G3037" s="3">
        <f>IF(N3037=1,VLOOKUP(A3036,[1]Plan1!$BG$69:$BI$188,3),G3036)</f>
        <v>5259.76</v>
      </c>
      <c r="H3037" s="11">
        <f t="shared" si="1588"/>
        <v>43741</v>
      </c>
      <c r="I3037" s="11">
        <f t="shared" si="1589"/>
        <v>43772</v>
      </c>
      <c r="J3037" s="26">
        <f t="shared" si="1600"/>
        <v>5.1002566371174396E-3</v>
      </c>
      <c r="K3037" s="11">
        <f t="shared" si="1613"/>
        <v>43832</v>
      </c>
      <c r="L3037" s="11">
        <f t="shared" si="1601"/>
        <v>43832</v>
      </c>
      <c r="M3037" s="1">
        <f t="shared" si="1614"/>
        <v>21</v>
      </c>
      <c r="N3037" s="1">
        <f t="shared" ref="N3037:N3100" si="1617">(M3037-(NETWORKDAYS(A3037,L3037,AN$137:AN$327)-1))</f>
        <v>18</v>
      </c>
      <c r="O3037" s="2">
        <f t="shared" si="1602"/>
        <v>1.0043700499999999</v>
      </c>
      <c r="P3037" s="10">
        <f t="shared" si="1594"/>
        <v>1.0010004100000001</v>
      </c>
      <c r="Q3037" s="10">
        <f t="shared" si="1590"/>
        <v>1.5681200502829982</v>
      </c>
      <c r="R3037" s="2">
        <f t="shared" si="1593"/>
        <v>1.57497281</v>
      </c>
      <c r="S3037" s="2">
        <f t="shared" si="1585"/>
        <v>1.5671791399999999</v>
      </c>
      <c r="T3037" s="2">
        <f t="shared" si="1603"/>
        <v>118922.28481667</v>
      </c>
      <c r="U3037" s="2">
        <f t="shared" si="1604"/>
        <v>17849.180024162728</v>
      </c>
      <c r="V3037" s="2">
        <f t="shared" si="1605"/>
        <v>25536.225257352893</v>
      </c>
      <c r="W3037" s="2">
        <f t="shared" si="1606"/>
        <v>119268.42451100564</v>
      </c>
      <c r="X3037" s="27">
        <f t="shared" si="1607"/>
        <v>0</v>
      </c>
      <c r="Y3037" s="2">
        <f t="shared" si="1586"/>
        <v>0</v>
      </c>
      <c r="Z3037" s="67">
        <f t="shared" si="1608"/>
        <v>0</v>
      </c>
      <c r="AA3037" s="2">
        <f t="shared" si="1596"/>
        <v>0</v>
      </c>
      <c r="AB3037" s="26">
        <f t="shared" si="1615"/>
        <v>6.7299999999999999E-2</v>
      </c>
      <c r="AC3037" s="27">
        <f t="shared" si="1595"/>
        <v>18</v>
      </c>
      <c r="AD3037" s="27">
        <v>252</v>
      </c>
      <c r="AE3037" s="10">
        <f t="shared" si="1591"/>
        <v>1.004663131</v>
      </c>
      <c r="AF3037" s="2">
        <f t="shared" si="1597"/>
        <v>554.55019290999996</v>
      </c>
      <c r="AG3037" s="2">
        <f t="shared" si="1609"/>
        <v>556.16428765000001</v>
      </c>
      <c r="AH3037" s="3" t="str">
        <f t="shared" si="1610"/>
        <v>-</v>
      </c>
      <c r="AI3037" s="4" t="str">
        <f t="shared" si="1592"/>
        <v>A+J=</v>
      </c>
      <c r="AJ3037" s="11">
        <f t="shared" si="1616"/>
        <v>43836</v>
      </c>
      <c r="AK3037" s="11"/>
      <c r="AL3037" s="4"/>
      <c r="AM3037" s="1"/>
      <c r="AN3037" s="11"/>
      <c r="AO3037" s="1"/>
      <c r="AP3037" s="1"/>
      <c r="AQ3037" s="1"/>
      <c r="AR3037" s="1"/>
      <c r="AS3037" s="6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</row>
    <row r="3038" spans="1:55" x14ac:dyDescent="0.2">
      <c r="A3038" s="144">
        <f t="shared" si="1611"/>
        <v>43827</v>
      </c>
      <c r="B3038" s="2">
        <f t="shared" si="1598"/>
        <v>119872.59332070073</v>
      </c>
      <c r="C3038" s="2">
        <f t="shared" si="1612"/>
        <v>75883.019229490004</v>
      </c>
      <c r="D3038" s="68">
        <f>SUM(Y3038:Y$3286)</f>
        <v>31470.092542829996</v>
      </c>
      <c r="E3038" s="68">
        <f t="shared" si="1599"/>
        <v>44412.926686660008</v>
      </c>
      <c r="F3038" s="72">
        <f t="shared" si="1587"/>
        <v>5233.07</v>
      </c>
      <c r="G3038" s="3">
        <f>IF(N3038=1,VLOOKUP(A3037,[1]Plan1!$BG$69:$BI$188,3),G3037)</f>
        <v>5259.76</v>
      </c>
      <c r="H3038" s="11">
        <f t="shared" si="1588"/>
        <v>43741</v>
      </c>
      <c r="I3038" s="11">
        <f t="shared" si="1589"/>
        <v>43772</v>
      </c>
      <c r="J3038" s="26">
        <f t="shared" si="1600"/>
        <v>5.1002566371174396E-3</v>
      </c>
      <c r="K3038" s="11">
        <f t="shared" si="1613"/>
        <v>43832</v>
      </c>
      <c r="L3038" s="11">
        <f t="shared" si="1601"/>
        <v>43832</v>
      </c>
      <c r="M3038" s="1">
        <f t="shared" si="1614"/>
        <v>21</v>
      </c>
      <c r="N3038" s="1">
        <f t="shared" si="1617"/>
        <v>19</v>
      </c>
      <c r="O3038" s="2">
        <f t="shared" si="1602"/>
        <v>1.0046133900000001</v>
      </c>
      <c r="P3038" s="10">
        <f t="shared" si="1594"/>
        <v>1.0010004100000001</v>
      </c>
      <c r="Q3038" s="10">
        <f t="shared" si="1590"/>
        <v>1.5681200502829982</v>
      </c>
      <c r="R3038" s="2">
        <f t="shared" si="1593"/>
        <v>1.57535439</v>
      </c>
      <c r="S3038" s="2">
        <f t="shared" ref="S3038:S3101" si="1618">IF(AND(X3038&gt;0,MONTH(A3038)=10),R3038,S3037)</f>
        <v>1.5671791399999999</v>
      </c>
      <c r="T3038" s="2">
        <f t="shared" si="1603"/>
        <v>118922.28481667</v>
      </c>
      <c r="U3038" s="2">
        <f t="shared" si="1604"/>
        <v>17849.180024162728</v>
      </c>
      <c r="V3038" s="2">
        <f t="shared" si="1605"/>
        <v>25553.172341917991</v>
      </c>
      <c r="W3038" s="2">
        <f t="shared" si="1606"/>
        <v>119285.37159557073</v>
      </c>
      <c r="X3038" s="27">
        <f t="shared" si="1607"/>
        <v>0</v>
      </c>
      <c r="Y3038" s="2">
        <f t="shared" ref="Y3038:Y3101" si="1619">IF(X3038&gt;0,VLOOKUP(A3038,AN$12:AR$131,5),0)</f>
        <v>0</v>
      </c>
      <c r="Z3038" s="67">
        <f t="shared" si="1608"/>
        <v>0</v>
      </c>
      <c r="AA3038" s="2">
        <f t="shared" si="1596"/>
        <v>0</v>
      </c>
      <c r="AB3038" s="26">
        <f t="shared" si="1615"/>
        <v>6.7299999999999999E-2</v>
      </c>
      <c r="AC3038" s="27">
        <f t="shared" si="1595"/>
        <v>19</v>
      </c>
      <c r="AD3038" s="27">
        <v>252</v>
      </c>
      <c r="AE3038" s="10">
        <f t="shared" si="1591"/>
        <v>1.004922831</v>
      </c>
      <c r="AF3038" s="2">
        <f t="shared" si="1597"/>
        <v>585.43431027999998</v>
      </c>
      <c r="AG3038" s="2">
        <f t="shared" si="1609"/>
        <v>587.22172512999998</v>
      </c>
      <c r="AH3038" s="3" t="str">
        <f t="shared" si="1610"/>
        <v>-</v>
      </c>
      <c r="AI3038" s="4" t="str">
        <f t="shared" si="1592"/>
        <v>A+J=</v>
      </c>
      <c r="AJ3038" s="11">
        <f t="shared" si="1616"/>
        <v>43836</v>
      </c>
      <c r="AK3038" s="11"/>
      <c r="AL3038" s="4"/>
      <c r="AM3038" s="1"/>
      <c r="AN3038" s="11"/>
      <c r="AO3038" s="1"/>
      <c r="AP3038" s="1"/>
      <c r="AQ3038" s="1"/>
      <c r="AR3038" s="1"/>
      <c r="AS3038" s="6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</row>
    <row r="3039" spans="1:55" x14ac:dyDescent="0.2">
      <c r="A3039" s="144">
        <f t="shared" si="1611"/>
        <v>43828</v>
      </c>
      <c r="B3039" s="2">
        <f t="shared" si="1598"/>
        <v>119872.59332070073</v>
      </c>
      <c r="C3039" s="2">
        <f t="shared" si="1612"/>
        <v>75883.019229490004</v>
      </c>
      <c r="D3039" s="68">
        <f>SUM(Y3039:Y$3286)</f>
        <v>31470.092542829996</v>
      </c>
      <c r="E3039" s="68">
        <f t="shared" si="1599"/>
        <v>44412.926686660008</v>
      </c>
      <c r="F3039" s="72">
        <f t="shared" ref="F3039:F3102" si="1620">IF(G3039=G3038,F3038,G3038)</f>
        <v>5233.07</v>
      </c>
      <c r="G3039" s="3">
        <f>IF(N3039=1,VLOOKUP(A3038,[1]Plan1!$BG$69:$BI$188,3),G3038)</f>
        <v>5259.76</v>
      </c>
      <c r="H3039" s="11">
        <f t="shared" ref="H3039:H3102" si="1621">EDATE(I3039,-1)</f>
        <v>43741</v>
      </c>
      <c r="I3039" s="11">
        <f t="shared" ref="I3039:I3102" si="1622">IF(X3038&gt;0,EDATE(A3039,-1),+I3038)</f>
        <v>43772</v>
      </c>
      <c r="J3039" s="26">
        <f t="shared" si="1600"/>
        <v>5.1002566371174396E-3</v>
      </c>
      <c r="K3039" s="11">
        <f t="shared" si="1613"/>
        <v>43832</v>
      </c>
      <c r="L3039" s="11">
        <f t="shared" si="1601"/>
        <v>43832</v>
      </c>
      <c r="M3039" s="1">
        <f t="shared" si="1614"/>
        <v>21</v>
      </c>
      <c r="N3039" s="1">
        <f t="shared" si="1617"/>
        <v>19</v>
      </c>
      <c r="O3039" s="2">
        <f t="shared" si="1602"/>
        <v>1.0046133900000001</v>
      </c>
      <c r="P3039" s="10">
        <f t="shared" si="1594"/>
        <v>1.0010004100000001</v>
      </c>
      <c r="Q3039" s="10">
        <f t="shared" ref="Q3039:Q3102" si="1623">IF(L3039&gt;L3038,Q3038*P3039,Q3038)</f>
        <v>1.5681200502829982</v>
      </c>
      <c r="R3039" s="2">
        <f t="shared" si="1593"/>
        <v>1.57535439</v>
      </c>
      <c r="S3039" s="2">
        <f t="shared" si="1618"/>
        <v>1.5671791399999999</v>
      </c>
      <c r="T3039" s="2">
        <f t="shared" si="1603"/>
        <v>118922.28481667</v>
      </c>
      <c r="U3039" s="2">
        <f t="shared" si="1604"/>
        <v>17849.180024162728</v>
      </c>
      <c r="V3039" s="2">
        <f t="shared" si="1605"/>
        <v>25553.172341917991</v>
      </c>
      <c r="W3039" s="2">
        <f t="shared" si="1606"/>
        <v>119285.37159557073</v>
      </c>
      <c r="X3039" s="27">
        <f t="shared" si="1607"/>
        <v>0</v>
      </c>
      <c r="Y3039" s="2">
        <f t="shared" si="1619"/>
        <v>0</v>
      </c>
      <c r="Z3039" s="67">
        <f t="shared" si="1608"/>
        <v>0</v>
      </c>
      <c r="AA3039" s="2">
        <f t="shared" si="1596"/>
        <v>0</v>
      </c>
      <c r="AB3039" s="26">
        <f t="shared" si="1615"/>
        <v>6.7299999999999999E-2</v>
      </c>
      <c r="AC3039" s="27">
        <f t="shared" si="1595"/>
        <v>19</v>
      </c>
      <c r="AD3039" s="27">
        <v>252</v>
      </c>
      <c r="AE3039" s="10">
        <f t="shared" ref="AE3039:AE3102" si="1624">ROUND((1+AB3039)^TRUNC((AC3039/AD3039),9),9)</f>
        <v>1.004922831</v>
      </c>
      <c r="AF3039" s="2">
        <f t="shared" si="1597"/>
        <v>585.43431027999998</v>
      </c>
      <c r="AG3039" s="2">
        <f t="shared" si="1609"/>
        <v>587.22172512999998</v>
      </c>
      <c r="AH3039" s="3" t="str">
        <f t="shared" si="1610"/>
        <v>-</v>
      </c>
      <c r="AI3039" s="4" t="str">
        <f t="shared" si="1592"/>
        <v>A+J=</v>
      </c>
      <c r="AJ3039" s="11">
        <f t="shared" si="1616"/>
        <v>43836</v>
      </c>
      <c r="AK3039" s="11"/>
      <c r="AL3039" s="4"/>
      <c r="AM3039" s="1"/>
      <c r="AN3039" s="11"/>
      <c r="AO3039" s="1"/>
      <c r="AP3039" s="1"/>
      <c r="AQ3039" s="1"/>
      <c r="AR3039" s="1"/>
      <c r="AS3039" s="6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</row>
    <row r="3040" spans="1:55" x14ac:dyDescent="0.2">
      <c r="A3040" s="144">
        <f t="shared" si="1611"/>
        <v>43829</v>
      </c>
      <c r="B3040" s="2">
        <f t="shared" si="1598"/>
        <v>119872.59332070073</v>
      </c>
      <c r="C3040" s="2">
        <f t="shared" si="1612"/>
        <v>75883.019229490004</v>
      </c>
      <c r="D3040" s="68">
        <f>SUM(Y3040:Y$3286)</f>
        <v>31470.092542829996</v>
      </c>
      <c r="E3040" s="68">
        <f t="shared" si="1599"/>
        <v>44412.926686660008</v>
      </c>
      <c r="F3040" s="72">
        <f t="shared" si="1620"/>
        <v>5233.07</v>
      </c>
      <c r="G3040" s="3">
        <f>IF(N3040=1,VLOOKUP(A3039,[1]Plan1!$BG$69:$BI$188,3),G3039)</f>
        <v>5259.76</v>
      </c>
      <c r="H3040" s="11">
        <f t="shared" si="1621"/>
        <v>43741</v>
      </c>
      <c r="I3040" s="11">
        <f t="shared" si="1622"/>
        <v>43772</v>
      </c>
      <c r="J3040" s="26">
        <f t="shared" si="1600"/>
        <v>5.1002566371174396E-3</v>
      </c>
      <c r="K3040" s="11">
        <f t="shared" si="1613"/>
        <v>43832</v>
      </c>
      <c r="L3040" s="11">
        <f t="shared" si="1601"/>
        <v>43832</v>
      </c>
      <c r="M3040" s="1">
        <f t="shared" si="1614"/>
        <v>21</v>
      </c>
      <c r="N3040" s="1">
        <f t="shared" si="1617"/>
        <v>19</v>
      </c>
      <c r="O3040" s="2">
        <f t="shared" si="1602"/>
        <v>1.0046133900000001</v>
      </c>
      <c r="P3040" s="10">
        <f t="shared" si="1594"/>
        <v>1.0010004100000001</v>
      </c>
      <c r="Q3040" s="10">
        <f t="shared" si="1623"/>
        <v>1.5681200502829982</v>
      </c>
      <c r="R3040" s="2">
        <f t="shared" si="1593"/>
        <v>1.57535439</v>
      </c>
      <c r="S3040" s="2">
        <f t="shared" si="1618"/>
        <v>1.5671791399999999</v>
      </c>
      <c r="T3040" s="2">
        <f t="shared" si="1603"/>
        <v>118922.28481667</v>
      </c>
      <c r="U3040" s="2">
        <f t="shared" si="1604"/>
        <v>17849.180024162728</v>
      </c>
      <c r="V3040" s="2">
        <f t="shared" si="1605"/>
        <v>25553.172341917991</v>
      </c>
      <c r="W3040" s="2">
        <f t="shared" si="1606"/>
        <v>119285.37159557073</v>
      </c>
      <c r="X3040" s="27">
        <f t="shared" si="1607"/>
        <v>0</v>
      </c>
      <c r="Y3040" s="2">
        <f t="shared" si="1619"/>
        <v>0</v>
      </c>
      <c r="Z3040" s="67">
        <f t="shared" si="1608"/>
        <v>0</v>
      </c>
      <c r="AA3040" s="2">
        <f t="shared" si="1596"/>
        <v>0</v>
      </c>
      <c r="AB3040" s="26">
        <f t="shared" si="1615"/>
        <v>6.7299999999999999E-2</v>
      </c>
      <c r="AC3040" s="27">
        <f t="shared" si="1595"/>
        <v>19</v>
      </c>
      <c r="AD3040" s="27">
        <v>252</v>
      </c>
      <c r="AE3040" s="10">
        <f t="shared" si="1624"/>
        <v>1.004922831</v>
      </c>
      <c r="AF3040" s="2">
        <f t="shared" si="1597"/>
        <v>585.43431027999998</v>
      </c>
      <c r="AG3040" s="2">
        <f t="shared" si="1609"/>
        <v>587.22172512999998</v>
      </c>
      <c r="AH3040" s="3" t="str">
        <f t="shared" si="1610"/>
        <v>-</v>
      </c>
      <c r="AI3040" s="4" t="str">
        <f t="shared" si="1592"/>
        <v>A+J=</v>
      </c>
      <c r="AJ3040" s="11">
        <f t="shared" si="1616"/>
        <v>43836</v>
      </c>
      <c r="AK3040" s="11"/>
      <c r="AL3040" s="4"/>
      <c r="AM3040" s="1"/>
      <c r="AN3040" s="11"/>
      <c r="AO3040" s="1"/>
      <c r="AP3040" s="1"/>
      <c r="AQ3040" s="1"/>
      <c r="AR3040" s="1"/>
      <c r="AS3040" s="6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</row>
    <row r="3041" spans="1:55" x14ac:dyDescent="0.2">
      <c r="A3041" s="144">
        <f t="shared" si="1611"/>
        <v>43830</v>
      </c>
      <c r="B3041" s="2">
        <f t="shared" si="1598"/>
        <v>119920.61942975776</v>
      </c>
      <c r="C3041" s="2">
        <f t="shared" si="1612"/>
        <v>75883.019229490004</v>
      </c>
      <c r="D3041" s="68">
        <f>SUM(Y3041:Y$3286)</f>
        <v>31470.092542829996</v>
      </c>
      <c r="E3041" s="68">
        <f t="shared" si="1599"/>
        <v>44412.926686660008</v>
      </c>
      <c r="F3041" s="72">
        <f t="shared" si="1620"/>
        <v>5233.07</v>
      </c>
      <c r="G3041" s="3">
        <f>IF(N3041=1,VLOOKUP(A3040,[1]Plan1!$BG$69:$BI$188,3),G3040)</f>
        <v>5259.76</v>
      </c>
      <c r="H3041" s="11">
        <f t="shared" si="1621"/>
        <v>43741</v>
      </c>
      <c r="I3041" s="11">
        <f t="shared" si="1622"/>
        <v>43772</v>
      </c>
      <c r="J3041" s="26">
        <f t="shared" si="1600"/>
        <v>5.1002566371174396E-3</v>
      </c>
      <c r="K3041" s="11">
        <f t="shared" si="1613"/>
        <v>43832</v>
      </c>
      <c r="L3041" s="11">
        <f t="shared" si="1601"/>
        <v>43832</v>
      </c>
      <c r="M3041" s="1">
        <f t="shared" si="1614"/>
        <v>21</v>
      </c>
      <c r="N3041" s="1">
        <f t="shared" si="1617"/>
        <v>20</v>
      </c>
      <c r="O3041" s="2">
        <f t="shared" si="1602"/>
        <v>1.0048567900000001</v>
      </c>
      <c r="P3041" s="10">
        <f t="shared" si="1594"/>
        <v>1.0010004100000001</v>
      </c>
      <c r="Q3041" s="10">
        <f t="shared" si="1623"/>
        <v>1.5681200502829982</v>
      </c>
      <c r="R3041" s="2">
        <f t="shared" si="1593"/>
        <v>1.57573608</v>
      </c>
      <c r="S3041" s="2">
        <f t="shared" si="1618"/>
        <v>1.5671791399999999</v>
      </c>
      <c r="T3041" s="2">
        <f t="shared" si="1603"/>
        <v>118922.28481667</v>
      </c>
      <c r="U3041" s="2">
        <f t="shared" si="1604"/>
        <v>17849.180024162728</v>
      </c>
      <c r="V3041" s="2">
        <f t="shared" si="1605"/>
        <v>25570.12431190502</v>
      </c>
      <c r="W3041" s="2">
        <f t="shared" si="1606"/>
        <v>119302.32356555776</v>
      </c>
      <c r="X3041" s="27">
        <f t="shared" si="1607"/>
        <v>0</v>
      </c>
      <c r="Y3041" s="2">
        <f t="shared" si="1619"/>
        <v>0</v>
      </c>
      <c r="Z3041" s="67">
        <f t="shared" si="1608"/>
        <v>0</v>
      </c>
      <c r="AA3041" s="2">
        <f t="shared" si="1596"/>
        <v>0</v>
      </c>
      <c r="AB3041" s="26">
        <f t="shared" si="1615"/>
        <v>6.7299999999999999E-2</v>
      </c>
      <c r="AC3041" s="27">
        <f t="shared" si="1595"/>
        <v>20</v>
      </c>
      <c r="AD3041" s="27">
        <v>252</v>
      </c>
      <c r="AE3041" s="10">
        <f t="shared" si="1624"/>
        <v>1.0051825969999999</v>
      </c>
      <c r="AF3041" s="2">
        <f t="shared" si="1597"/>
        <v>616.32627651999996</v>
      </c>
      <c r="AG3041" s="2">
        <f t="shared" si="1609"/>
        <v>618.29586419999998</v>
      </c>
      <c r="AH3041" s="3" t="str">
        <f t="shared" si="1610"/>
        <v>-</v>
      </c>
      <c r="AI3041" s="4" t="str">
        <f t="shared" si="1592"/>
        <v>A+J=</v>
      </c>
      <c r="AJ3041" s="11">
        <f t="shared" si="1616"/>
        <v>43836</v>
      </c>
      <c r="AK3041" s="11"/>
      <c r="AL3041" s="4"/>
      <c r="AM3041" s="1"/>
      <c r="AN3041" s="11"/>
      <c r="AO3041" s="1"/>
      <c r="AP3041" s="1"/>
      <c r="AQ3041" s="1"/>
      <c r="AR3041" s="1"/>
      <c r="AS3041" s="6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</row>
    <row r="3042" spans="1:55" x14ac:dyDescent="0.2">
      <c r="A3042" s="144">
        <f t="shared" si="1611"/>
        <v>43831</v>
      </c>
      <c r="B3042" s="2">
        <f t="shared" si="1598"/>
        <v>119968.66603197892</v>
      </c>
      <c r="C3042" s="2">
        <f t="shared" si="1612"/>
        <v>75883.019229490004</v>
      </c>
      <c r="D3042" s="68">
        <f>SUM(Y3042:Y$3286)</f>
        <v>31470.092542829996</v>
      </c>
      <c r="E3042" s="68">
        <f t="shared" si="1599"/>
        <v>44412.926686660008</v>
      </c>
      <c r="F3042" s="72">
        <f t="shared" si="1620"/>
        <v>5233.07</v>
      </c>
      <c r="G3042" s="3">
        <f>IF(N3042=1,VLOOKUP(A3041,[1]Plan1!$BG$69:$BI$188,3),G3041)</f>
        <v>5259.76</v>
      </c>
      <c r="H3042" s="11">
        <f t="shared" si="1621"/>
        <v>43741</v>
      </c>
      <c r="I3042" s="11">
        <f t="shared" si="1622"/>
        <v>43772</v>
      </c>
      <c r="J3042" s="26">
        <f t="shared" si="1600"/>
        <v>5.1002566371174396E-3</v>
      </c>
      <c r="K3042" s="11">
        <f t="shared" si="1613"/>
        <v>43864</v>
      </c>
      <c r="L3042" s="11">
        <f t="shared" si="1601"/>
        <v>43832</v>
      </c>
      <c r="M3042" s="1">
        <f t="shared" si="1614"/>
        <v>21</v>
      </c>
      <c r="N3042" s="1">
        <f t="shared" si="1617"/>
        <v>21</v>
      </c>
      <c r="O3042" s="2">
        <f t="shared" si="1602"/>
        <v>1.0051002499999999</v>
      </c>
      <c r="P3042" s="10">
        <f t="shared" si="1594"/>
        <v>1.0010004100000001</v>
      </c>
      <c r="Q3042" s="10">
        <f t="shared" si="1623"/>
        <v>1.5681200502829982</v>
      </c>
      <c r="R3042" s="2">
        <f t="shared" si="1593"/>
        <v>1.5761178499999999</v>
      </c>
      <c r="S3042" s="2">
        <f t="shared" si="1618"/>
        <v>1.5671791399999999</v>
      </c>
      <c r="T3042" s="2">
        <f t="shared" si="1603"/>
        <v>118922.28481667</v>
      </c>
      <c r="U3042" s="2">
        <f t="shared" si="1604"/>
        <v>17849.180024162728</v>
      </c>
      <c r="V3042" s="2">
        <f t="shared" si="1605"/>
        <v>25587.079834926186</v>
      </c>
      <c r="W3042" s="2">
        <f t="shared" si="1606"/>
        <v>119319.27908857893</v>
      </c>
      <c r="X3042" s="27">
        <f t="shared" si="1607"/>
        <v>0</v>
      </c>
      <c r="Y3042" s="2">
        <f t="shared" si="1619"/>
        <v>0</v>
      </c>
      <c r="Z3042" s="67">
        <f t="shared" si="1608"/>
        <v>0</v>
      </c>
      <c r="AA3042" s="2">
        <f t="shared" si="1596"/>
        <v>0</v>
      </c>
      <c r="AB3042" s="26">
        <f t="shared" si="1615"/>
        <v>6.7299999999999999E-2</v>
      </c>
      <c r="AC3042" s="27">
        <f t="shared" si="1595"/>
        <v>21</v>
      </c>
      <c r="AD3042" s="27">
        <v>252</v>
      </c>
      <c r="AE3042" s="10">
        <f t="shared" si="1624"/>
        <v>1.0054424310000001</v>
      </c>
      <c r="AF3042" s="2">
        <f t="shared" si="1597"/>
        <v>647.22632947</v>
      </c>
      <c r="AG3042" s="2">
        <f t="shared" si="1609"/>
        <v>649.38694339999995</v>
      </c>
      <c r="AH3042" s="3" t="str">
        <f t="shared" si="1610"/>
        <v>-</v>
      </c>
      <c r="AI3042" s="4" t="str">
        <f t="shared" ref="AI3042:AI3105" si="1625">AI3041</f>
        <v>A+J=</v>
      </c>
      <c r="AJ3042" s="11">
        <f t="shared" si="1616"/>
        <v>43836</v>
      </c>
      <c r="AK3042" s="11"/>
      <c r="AL3042" s="4"/>
      <c r="AM3042" s="1"/>
      <c r="AN3042" s="11"/>
      <c r="AO3042" s="1"/>
      <c r="AP3042" s="1"/>
      <c r="AQ3042" s="1"/>
      <c r="AR3042" s="1"/>
      <c r="AS3042" s="6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</row>
    <row r="3043" spans="1:55" x14ac:dyDescent="0.2">
      <c r="A3043" s="144">
        <f t="shared" si="1611"/>
        <v>43832</v>
      </c>
      <c r="B3043" s="2">
        <f t="shared" si="1598"/>
        <v>119968.66603197892</v>
      </c>
      <c r="C3043" s="2">
        <f t="shared" si="1612"/>
        <v>75883.019229490004</v>
      </c>
      <c r="D3043" s="68">
        <f>SUM(Y3043:Y$3286)</f>
        <v>31470.092542829996</v>
      </c>
      <c r="E3043" s="68">
        <f t="shared" si="1599"/>
        <v>44412.926686660008</v>
      </c>
      <c r="F3043" s="72">
        <f t="shared" si="1620"/>
        <v>5233.07</v>
      </c>
      <c r="G3043" s="3">
        <f>IF(N3043=1,VLOOKUP(A3042,[1]Plan1!$BG$69:$BI$188,3),G3042)</f>
        <v>5259.76</v>
      </c>
      <c r="H3043" s="11">
        <f t="shared" si="1621"/>
        <v>43741</v>
      </c>
      <c r="I3043" s="11">
        <f t="shared" si="1622"/>
        <v>43772</v>
      </c>
      <c r="J3043" s="26">
        <f t="shared" si="1600"/>
        <v>5.1002566371174396E-3</v>
      </c>
      <c r="K3043" s="11">
        <f t="shared" si="1613"/>
        <v>43864</v>
      </c>
      <c r="L3043" s="11">
        <f t="shared" si="1601"/>
        <v>43832</v>
      </c>
      <c r="M3043" s="1">
        <f t="shared" si="1614"/>
        <v>21</v>
      </c>
      <c r="N3043" s="1">
        <f t="shared" si="1617"/>
        <v>21</v>
      </c>
      <c r="O3043" s="2">
        <f t="shared" si="1602"/>
        <v>1.0051002499999999</v>
      </c>
      <c r="P3043" s="10">
        <f t="shared" si="1594"/>
        <v>1.0010004100000001</v>
      </c>
      <c r="Q3043" s="10">
        <f t="shared" si="1623"/>
        <v>1.5681200502829982</v>
      </c>
      <c r="R3043" s="2">
        <f t="shared" si="1593"/>
        <v>1.5761178499999999</v>
      </c>
      <c r="S3043" s="2">
        <f t="shared" si="1618"/>
        <v>1.5671791399999999</v>
      </c>
      <c r="T3043" s="2">
        <f t="shared" si="1603"/>
        <v>118922.28481667</v>
      </c>
      <c r="U3043" s="2">
        <f t="shared" si="1604"/>
        <v>17849.180024162728</v>
      </c>
      <c r="V3043" s="2">
        <f t="shared" si="1605"/>
        <v>25587.079834926186</v>
      </c>
      <c r="W3043" s="2">
        <f t="shared" si="1606"/>
        <v>119319.27908857893</v>
      </c>
      <c r="X3043" s="27">
        <f t="shared" si="1607"/>
        <v>99</v>
      </c>
      <c r="Y3043" s="2">
        <f t="shared" si="1619"/>
        <v>3418.6832923900001</v>
      </c>
      <c r="Z3043" s="67">
        <f t="shared" si="1608"/>
        <v>4.5052019899999997E-2</v>
      </c>
      <c r="AA3043" s="2">
        <f t="shared" si="1596"/>
        <v>5357.6891421099999</v>
      </c>
      <c r="AB3043" s="26">
        <f t="shared" si="1615"/>
        <v>6.7299999999999999E-2</v>
      </c>
      <c r="AC3043" s="27">
        <f t="shared" si="1595"/>
        <v>21</v>
      </c>
      <c r="AD3043" s="27">
        <v>252</v>
      </c>
      <c r="AE3043" s="10">
        <f t="shared" si="1624"/>
        <v>1.0054424310000001</v>
      </c>
      <c r="AF3043" s="2">
        <f t="shared" si="1597"/>
        <v>647.22632947</v>
      </c>
      <c r="AG3043" s="2">
        <f t="shared" si="1609"/>
        <v>649.38694339999995</v>
      </c>
      <c r="AH3043" s="3">
        <f t="shared" si="1610"/>
        <v>6004.9154715799996</v>
      </c>
      <c r="AI3043" s="4" t="str">
        <f t="shared" si="1625"/>
        <v>A+J=</v>
      </c>
      <c r="AJ3043" s="11">
        <f t="shared" si="1616"/>
        <v>43836</v>
      </c>
      <c r="AK3043" s="11"/>
      <c r="AL3043" s="4"/>
      <c r="AM3043" s="1"/>
      <c r="AN3043" s="11"/>
      <c r="AO3043" s="1"/>
      <c r="AP3043" s="1"/>
      <c r="AQ3043" s="1"/>
      <c r="AR3043" s="1"/>
      <c r="AS3043" s="6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</row>
    <row r="3044" spans="1:55" x14ac:dyDescent="0.2">
      <c r="A3044" s="144">
        <f t="shared" si="1611"/>
        <v>43833</v>
      </c>
      <c r="B3044" s="2">
        <f t="shared" si="1598"/>
        <v>114027.45058144012</v>
      </c>
      <c r="C3044" s="2">
        <f t="shared" si="1612"/>
        <v>72464.335937109994</v>
      </c>
      <c r="D3044" s="68">
        <f>SUM(Y3044:Y$3286)</f>
        <v>28051.409250439996</v>
      </c>
      <c r="E3044" s="68">
        <f t="shared" si="1599"/>
        <v>44412.926686669998</v>
      </c>
      <c r="F3044" s="72">
        <f t="shared" si="1620"/>
        <v>5259.76</v>
      </c>
      <c r="G3044" s="3">
        <f>IF(N3044=1,VLOOKUP(A3043,[1]Plan1!$BG$69:$BI$188,3),G3043)</f>
        <v>5320.25</v>
      </c>
      <c r="H3044" s="11">
        <f t="shared" si="1621"/>
        <v>43772</v>
      </c>
      <c r="I3044" s="11">
        <f t="shared" si="1622"/>
        <v>43802</v>
      </c>
      <c r="J3044" s="26">
        <f t="shared" si="1600"/>
        <v>1.1500524738771389E-2</v>
      </c>
      <c r="K3044" s="11">
        <f t="shared" si="1613"/>
        <v>43864</v>
      </c>
      <c r="L3044" s="11">
        <f t="shared" si="1601"/>
        <v>43864</v>
      </c>
      <c r="M3044" s="1">
        <f t="shared" si="1614"/>
        <v>22</v>
      </c>
      <c r="N3044" s="1">
        <f t="shared" si="1617"/>
        <v>1</v>
      </c>
      <c r="O3044" s="2">
        <f t="shared" si="1602"/>
        <v>1.0005199</v>
      </c>
      <c r="P3044" s="10">
        <f t="shared" si="1594"/>
        <v>1.0051002499999999</v>
      </c>
      <c r="Q3044" s="10">
        <f t="shared" si="1623"/>
        <v>1.5761178545694539</v>
      </c>
      <c r="R3044" s="2">
        <f t="shared" si="1593"/>
        <v>1.5769372699999999</v>
      </c>
      <c r="S3044" s="2">
        <f t="shared" si="1618"/>
        <v>1.5671791399999999</v>
      </c>
      <c r="T3044" s="2">
        <f t="shared" si="1603"/>
        <v>113564.59567459</v>
      </c>
      <c r="U3044" s="2">
        <f t="shared" si="1604"/>
        <v>15910.174174452599</v>
      </c>
      <c r="V3044" s="2">
        <f t="shared" si="1605"/>
        <v>25623.472675317531</v>
      </c>
      <c r="W3044" s="2">
        <f t="shared" si="1606"/>
        <v>113997.98278688012</v>
      </c>
      <c r="X3044" s="27">
        <f t="shared" si="1607"/>
        <v>0</v>
      </c>
      <c r="Y3044" s="2">
        <f t="shared" si="1619"/>
        <v>0</v>
      </c>
      <c r="Z3044" s="67">
        <f t="shared" si="1608"/>
        <v>0</v>
      </c>
      <c r="AA3044" s="2">
        <f t="shared" si="1596"/>
        <v>0</v>
      </c>
      <c r="AB3044" s="26">
        <f t="shared" si="1615"/>
        <v>6.7299999999999999E-2</v>
      </c>
      <c r="AC3044" s="27">
        <f t="shared" si="1595"/>
        <v>1</v>
      </c>
      <c r="AD3044" s="27">
        <v>252</v>
      </c>
      <c r="AE3044" s="10">
        <f t="shared" si="1624"/>
        <v>1.0002584940000001</v>
      </c>
      <c r="AF3044" s="2">
        <f t="shared" si="1597"/>
        <v>29.355766590000002</v>
      </c>
      <c r="AG3044" s="2">
        <f t="shared" si="1609"/>
        <v>29.467794560000002</v>
      </c>
      <c r="AH3044" s="3" t="str">
        <f t="shared" si="1610"/>
        <v>-</v>
      </c>
      <c r="AI3044" s="4" t="str">
        <f t="shared" si="1625"/>
        <v>A+J=</v>
      </c>
      <c r="AJ3044" s="11">
        <f t="shared" si="1616"/>
        <v>43866</v>
      </c>
      <c r="AK3044" s="11"/>
      <c r="AL3044" s="4"/>
      <c r="AM3044" s="1"/>
      <c r="AN3044" s="11"/>
      <c r="AO3044" s="1"/>
      <c r="AP3044" s="1"/>
      <c r="AQ3044" s="1"/>
      <c r="AR3044" s="1"/>
      <c r="AS3044" s="6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</row>
    <row r="3045" spans="1:55" x14ac:dyDescent="0.2">
      <c r="A3045" s="144">
        <f t="shared" si="1611"/>
        <v>43834</v>
      </c>
      <c r="B3045" s="2">
        <f t="shared" si="1598"/>
        <v>114093.35677878419</v>
      </c>
      <c r="C3045" s="2">
        <f t="shared" si="1612"/>
        <v>72464.335937109994</v>
      </c>
      <c r="D3045" s="68">
        <f>SUM(Y3045:Y$3286)</f>
        <v>28051.409250439996</v>
      </c>
      <c r="E3045" s="68">
        <f t="shared" si="1599"/>
        <v>44412.926686669998</v>
      </c>
      <c r="F3045" s="72">
        <f t="shared" si="1620"/>
        <v>5259.76</v>
      </c>
      <c r="G3045" s="3">
        <f>IF(N3045=1,VLOOKUP(A3044,[1]Plan1!$BG$69:$BI$188,3),G3044)</f>
        <v>5320.25</v>
      </c>
      <c r="H3045" s="11">
        <f t="shared" si="1621"/>
        <v>43772</v>
      </c>
      <c r="I3045" s="11">
        <f t="shared" si="1622"/>
        <v>43802</v>
      </c>
      <c r="J3045" s="26">
        <f t="shared" si="1600"/>
        <v>1.1500524738771389E-2</v>
      </c>
      <c r="K3045" s="11">
        <f t="shared" si="1613"/>
        <v>43864</v>
      </c>
      <c r="L3045" s="11">
        <f t="shared" si="1601"/>
        <v>43864</v>
      </c>
      <c r="M3045" s="1">
        <f t="shared" si="1614"/>
        <v>22</v>
      </c>
      <c r="N3045" s="1">
        <f t="shared" si="1617"/>
        <v>2</v>
      </c>
      <c r="O3045" s="2">
        <f t="shared" si="1602"/>
        <v>1.0010400699999999</v>
      </c>
      <c r="P3045" s="10">
        <f t="shared" si="1594"/>
        <v>1.0051002499999999</v>
      </c>
      <c r="Q3045" s="10">
        <f t="shared" si="1623"/>
        <v>1.5761178545694539</v>
      </c>
      <c r="R3045" s="2">
        <f t="shared" si="1593"/>
        <v>1.57775712</v>
      </c>
      <c r="S3045" s="2">
        <f t="shared" si="1618"/>
        <v>1.5671791399999999</v>
      </c>
      <c r="T3045" s="2">
        <f t="shared" si="1603"/>
        <v>113564.59567459</v>
      </c>
      <c r="U3045" s="2">
        <f t="shared" si="1604"/>
        <v>15910.174174452599</v>
      </c>
      <c r="V3045" s="2">
        <f t="shared" si="1605"/>
        <v>25659.884613261602</v>
      </c>
      <c r="W3045" s="2">
        <f t="shared" si="1606"/>
        <v>114034.39472482419</v>
      </c>
      <c r="X3045" s="27">
        <f t="shared" si="1607"/>
        <v>0</v>
      </c>
      <c r="Y3045" s="2">
        <f t="shared" si="1619"/>
        <v>0</v>
      </c>
      <c r="Z3045" s="67">
        <f t="shared" si="1608"/>
        <v>0</v>
      </c>
      <c r="AA3045" s="2">
        <f t="shared" si="1596"/>
        <v>0</v>
      </c>
      <c r="AB3045" s="26">
        <f t="shared" si="1615"/>
        <v>6.7299999999999999E-2</v>
      </c>
      <c r="AC3045" s="27">
        <f t="shared" si="1595"/>
        <v>2</v>
      </c>
      <c r="AD3045" s="27">
        <v>252</v>
      </c>
      <c r="AE3045" s="10">
        <f t="shared" si="1624"/>
        <v>1.000517055</v>
      </c>
      <c r="AF3045" s="2">
        <f t="shared" si="1597"/>
        <v>58.719142009999999</v>
      </c>
      <c r="AG3045" s="2">
        <f t="shared" si="1609"/>
        <v>58.962053959999999</v>
      </c>
      <c r="AH3045" s="3" t="str">
        <f t="shared" si="1610"/>
        <v>-</v>
      </c>
      <c r="AI3045" s="4" t="str">
        <f t="shared" si="1625"/>
        <v>A+J=</v>
      </c>
      <c r="AJ3045" s="11">
        <f t="shared" si="1616"/>
        <v>43866</v>
      </c>
      <c r="AK3045" s="11"/>
      <c r="AL3045" s="4"/>
      <c r="AM3045" s="1"/>
      <c r="AN3045" s="11"/>
      <c r="AO3045" s="1"/>
      <c r="AP3045" s="1"/>
      <c r="AQ3045" s="1"/>
      <c r="AR3045" s="1"/>
      <c r="AS3045" s="6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</row>
    <row r="3046" spans="1:55" x14ac:dyDescent="0.2">
      <c r="A3046" s="144">
        <f t="shared" si="1611"/>
        <v>43835</v>
      </c>
      <c r="B3046" s="2">
        <f t="shared" si="1598"/>
        <v>114093.35677878419</v>
      </c>
      <c r="C3046" s="2">
        <f t="shared" si="1612"/>
        <v>72464.335937109994</v>
      </c>
      <c r="D3046" s="68">
        <f>SUM(Y3046:Y$3286)</f>
        <v>28051.409250439996</v>
      </c>
      <c r="E3046" s="68">
        <f t="shared" si="1599"/>
        <v>44412.926686669998</v>
      </c>
      <c r="F3046" s="72">
        <f t="shared" si="1620"/>
        <v>5259.76</v>
      </c>
      <c r="G3046" s="3">
        <f>IF(N3046=1,VLOOKUP(A3045,[1]Plan1!$BG$69:$BI$188,3),G3045)</f>
        <v>5320.25</v>
      </c>
      <c r="H3046" s="11">
        <f t="shared" si="1621"/>
        <v>43772</v>
      </c>
      <c r="I3046" s="11">
        <f t="shared" si="1622"/>
        <v>43802</v>
      </c>
      <c r="J3046" s="26">
        <f t="shared" si="1600"/>
        <v>1.1500524738771389E-2</v>
      </c>
      <c r="K3046" s="11">
        <f t="shared" si="1613"/>
        <v>43864</v>
      </c>
      <c r="L3046" s="11">
        <f t="shared" si="1601"/>
        <v>43864</v>
      </c>
      <c r="M3046" s="1">
        <f t="shared" si="1614"/>
        <v>22</v>
      </c>
      <c r="N3046" s="1">
        <f t="shared" si="1617"/>
        <v>2</v>
      </c>
      <c r="O3046" s="2">
        <f t="shared" si="1602"/>
        <v>1.0010400699999999</v>
      </c>
      <c r="P3046" s="10">
        <f t="shared" si="1594"/>
        <v>1.0051002499999999</v>
      </c>
      <c r="Q3046" s="10">
        <f t="shared" si="1623"/>
        <v>1.5761178545694539</v>
      </c>
      <c r="R3046" s="2">
        <f t="shared" si="1593"/>
        <v>1.57775712</v>
      </c>
      <c r="S3046" s="2">
        <f t="shared" si="1618"/>
        <v>1.5671791399999999</v>
      </c>
      <c r="T3046" s="2">
        <f t="shared" si="1603"/>
        <v>113564.59567459</v>
      </c>
      <c r="U3046" s="2">
        <f t="shared" si="1604"/>
        <v>15910.174174452599</v>
      </c>
      <c r="V3046" s="2">
        <f t="shared" si="1605"/>
        <v>25659.884613261602</v>
      </c>
      <c r="W3046" s="2">
        <f t="shared" si="1606"/>
        <v>114034.39472482419</v>
      </c>
      <c r="X3046" s="27">
        <f t="shared" si="1607"/>
        <v>0</v>
      </c>
      <c r="Y3046" s="2">
        <f t="shared" si="1619"/>
        <v>0</v>
      </c>
      <c r="Z3046" s="67">
        <f t="shared" si="1608"/>
        <v>0</v>
      </c>
      <c r="AA3046" s="2">
        <f t="shared" si="1596"/>
        <v>0</v>
      </c>
      <c r="AB3046" s="26">
        <f t="shared" si="1615"/>
        <v>6.7299999999999999E-2</v>
      </c>
      <c r="AC3046" s="27">
        <f t="shared" si="1595"/>
        <v>2</v>
      </c>
      <c r="AD3046" s="27">
        <v>252</v>
      </c>
      <c r="AE3046" s="10">
        <f t="shared" si="1624"/>
        <v>1.000517055</v>
      </c>
      <c r="AF3046" s="2">
        <f t="shared" si="1597"/>
        <v>58.719142009999999</v>
      </c>
      <c r="AG3046" s="2">
        <f t="shared" si="1609"/>
        <v>58.962053959999999</v>
      </c>
      <c r="AH3046" s="3" t="str">
        <f t="shared" si="1610"/>
        <v>-</v>
      </c>
      <c r="AI3046" s="4" t="str">
        <f t="shared" si="1625"/>
        <v>A+J=</v>
      </c>
      <c r="AJ3046" s="11">
        <f t="shared" si="1616"/>
        <v>43866</v>
      </c>
      <c r="AK3046" s="11"/>
      <c r="AL3046" s="4"/>
      <c r="AM3046" s="1"/>
      <c r="AN3046" s="11"/>
      <c r="AO3046" s="1"/>
      <c r="AP3046" s="1"/>
      <c r="AQ3046" s="1"/>
      <c r="AR3046" s="1"/>
      <c r="AS3046" s="6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</row>
    <row r="3047" spans="1:55" x14ac:dyDescent="0.2">
      <c r="A3047" s="144">
        <f t="shared" si="1611"/>
        <v>43836</v>
      </c>
      <c r="B3047" s="2">
        <f t="shared" si="1598"/>
        <v>114093.35677878419</v>
      </c>
      <c r="C3047" s="2">
        <f t="shared" si="1612"/>
        <v>72464.335937109994</v>
      </c>
      <c r="D3047" s="68">
        <f>SUM(Y3047:Y$3286)</f>
        <v>28051.409250439996</v>
      </c>
      <c r="E3047" s="68">
        <f t="shared" si="1599"/>
        <v>44412.926686669998</v>
      </c>
      <c r="F3047" s="72">
        <f t="shared" si="1620"/>
        <v>5259.76</v>
      </c>
      <c r="G3047" s="3">
        <f>IF(N3047=1,VLOOKUP(A3046,[1]Plan1!$BG$69:$BI$188,3),G3046)</f>
        <v>5320.25</v>
      </c>
      <c r="H3047" s="11">
        <f t="shared" si="1621"/>
        <v>43772</v>
      </c>
      <c r="I3047" s="11">
        <f t="shared" si="1622"/>
        <v>43802</v>
      </c>
      <c r="J3047" s="26">
        <f t="shared" si="1600"/>
        <v>1.1500524738771389E-2</v>
      </c>
      <c r="K3047" s="11">
        <f t="shared" si="1613"/>
        <v>43864</v>
      </c>
      <c r="L3047" s="11">
        <f t="shared" si="1601"/>
        <v>43864</v>
      </c>
      <c r="M3047" s="1">
        <f t="shared" si="1614"/>
        <v>22</v>
      </c>
      <c r="N3047" s="1">
        <f t="shared" si="1617"/>
        <v>2</v>
      </c>
      <c r="O3047" s="2">
        <f t="shared" si="1602"/>
        <v>1.0010400699999999</v>
      </c>
      <c r="P3047" s="10">
        <f t="shared" si="1594"/>
        <v>1.0051002499999999</v>
      </c>
      <c r="Q3047" s="10">
        <f t="shared" si="1623"/>
        <v>1.5761178545694539</v>
      </c>
      <c r="R3047" s="2">
        <f t="shared" si="1593"/>
        <v>1.57775712</v>
      </c>
      <c r="S3047" s="2">
        <f t="shared" si="1618"/>
        <v>1.5671791399999999</v>
      </c>
      <c r="T3047" s="2">
        <f t="shared" si="1603"/>
        <v>113564.59567459</v>
      </c>
      <c r="U3047" s="2">
        <f t="shared" si="1604"/>
        <v>15910.174174452599</v>
      </c>
      <c r="V3047" s="2">
        <f t="shared" si="1605"/>
        <v>25659.884613261602</v>
      </c>
      <c r="W3047" s="2">
        <f t="shared" si="1606"/>
        <v>114034.39472482419</v>
      </c>
      <c r="X3047" s="27">
        <f t="shared" si="1607"/>
        <v>0</v>
      </c>
      <c r="Y3047" s="2">
        <f t="shared" si="1619"/>
        <v>0</v>
      </c>
      <c r="Z3047" s="67">
        <f t="shared" si="1608"/>
        <v>0</v>
      </c>
      <c r="AA3047" s="2">
        <f t="shared" si="1596"/>
        <v>0</v>
      </c>
      <c r="AB3047" s="26">
        <f t="shared" si="1615"/>
        <v>6.7299999999999999E-2</v>
      </c>
      <c r="AC3047" s="27">
        <f t="shared" si="1595"/>
        <v>2</v>
      </c>
      <c r="AD3047" s="27">
        <v>252</v>
      </c>
      <c r="AE3047" s="10">
        <f t="shared" si="1624"/>
        <v>1.000517055</v>
      </c>
      <c r="AF3047" s="2">
        <f t="shared" si="1597"/>
        <v>58.719142009999999</v>
      </c>
      <c r="AG3047" s="2">
        <f t="shared" si="1609"/>
        <v>58.962053959999999</v>
      </c>
      <c r="AH3047" s="3" t="str">
        <f t="shared" si="1610"/>
        <v>-</v>
      </c>
      <c r="AI3047" s="4" t="str">
        <f t="shared" si="1625"/>
        <v>A+J=</v>
      </c>
      <c r="AJ3047" s="11">
        <f t="shared" si="1616"/>
        <v>43866</v>
      </c>
      <c r="AK3047" s="11"/>
      <c r="AL3047" s="4"/>
      <c r="AM3047" s="1"/>
      <c r="AN3047" s="11"/>
      <c r="AO3047" s="1"/>
      <c r="AP3047" s="1"/>
      <c r="AQ3047" s="1"/>
      <c r="AR3047" s="1"/>
      <c r="AS3047" s="6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</row>
    <row r="3048" spans="1:55" x14ac:dyDescent="0.2">
      <c r="A3048" s="144">
        <f t="shared" si="1611"/>
        <v>43837</v>
      </c>
      <c r="B3048" s="2">
        <f t="shared" si="1598"/>
        <v>114159.30900513599</v>
      </c>
      <c r="C3048" s="2">
        <f t="shared" si="1612"/>
        <v>72464.335937109994</v>
      </c>
      <c r="D3048" s="68">
        <f>SUM(Y3048:Y$3286)</f>
        <v>28051.409250439996</v>
      </c>
      <c r="E3048" s="68">
        <f t="shared" si="1599"/>
        <v>44412.926686669998</v>
      </c>
      <c r="F3048" s="72">
        <f t="shared" si="1620"/>
        <v>5259.76</v>
      </c>
      <c r="G3048" s="3">
        <f>IF(N3048=1,VLOOKUP(A3047,[1]Plan1!$BG$69:$BI$188,3),G3047)</f>
        <v>5320.25</v>
      </c>
      <c r="H3048" s="11">
        <f t="shared" si="1621"/>
        <v>43772</v>
      </c>
      <c r="I3048" s="11">
        <f t="shared" si="1622"/>
        <v>43802</v>
      </c>
      <c r="J3048" s="26">
        <f t="shared" si="1600"/>
        <v>1.1500524738771389E-2</v>
      </c>
      <c r="K3048" s="11">
        <f t="shared" si="1613"/>
        <v>43864</v>
      </c>
      <c r="L3048" s="11">
        <f t="shared" si="1601"/>
        <v>43864</v>
      </c>
      <c r="M3048" s="1">
        <f t="shared" si="1614"/>
        <v>22</v>
      </c>
      <c r="N3048" s="1">
        <f t="shared" si="1617"/>
        <v>3</v>
      </c>
      <c r="O3048" s="2">
        <f t="shared" si="1602"/>
        <v>1.00156052</v>
      </c>
      <c r="P3048" s="10">
        <f t="shared" si="1594"/>
        <v>1.0051002499999999</v>
      </c>
      <c r="Q3048" s="10">
        <f t="shared" si="1623"/>
        <v>1.5761178545694539</v>
      </c>
      <c r="R3048" s="2">
        <f t="shared" si="1593"/>
        <v>1.5785774100000001</v>
      </c>
      <c r="S3048" s="2">
        <f t="shared" si="1618"/>
        <v>1.5671791399999999</v>
      </c>
      <c r="T3048" s="2">
        <f t="shared" si="1603"/>
        <v>113564.59567459</v>
      </c>
      <c r="U3048" s="2">
        <f t="shared" si="1604"/>
        <v>15910.174174452599</v>
      </c>
      <c r="V3048" s="2">
        <f t="shared" si="1605"/>
        <v>25696.316092893412</v>
      </c>
      <c r="W3048" s="2">
        <f t="shared" si="1606"/>
        <v>114070.826204456</v>
      </c>
      <c r="X3048" s="27">
        <f t="shared" si="1607"/>
        <v>0</v>
      </c>
      <c r="Y3048" s="2">
        <f t="shared" si="1619"/>
        <v>0</v>
      </c>
      <c r="Z3048" s="67">
        <f t="shared" si="1608"/>
        <v>0</v>
      </c>
      <c r="AA3048" s="2">
        <f t="shared" si="1596"/>
        <v>0</v>
      </c>
      <c r="AB3048" s="26">
        <f t="shared" si="1615"/>
        <v>6.7299999999999999E-2</v>
      </c>
      <c r="AC3048" s="27">
        <f t="shared" si="1595"/>
        <v>3</v>
      </c>
      <c r="AD3048" s="27">
        <v>252</v>
      </c>
      <c r="AE3048" s="10">
        <f t="shared" si="1624"/>
        <v>1.0007756830000001</v>
      </c>
      <c r="AF3048" s="2">
        <f t="shared" si="1597"/>
        <v>88.090126260000005</v>
      </c>
      <c r="AG3048" s="2">
        <f t="shared" si="1609"/>
        <v>88.482800679999997</v>
      </c>
      <c r="AH3048" s="3" t="str">
        <f t="shared" si="1610"/>
        <v>-</v>
      </c>
      <c r="AI3048" s="4" t="str">
        <f t="shared" si="1625"/>
        <v>A+J=</v>
      </c>
      <c r="AJ3048" s="11">
        <f t="shared" si="1616"/>
        <v>43866</v>
      </c>
      <c r="AK3048" s="11"/>
      <c r="AL3048" s="4"/>
      <c r="AM3048" s="1"/>
      <c r="AN3048" s="11"/>
      <c r="AO3048" s="1"/>
      <c r="AP3048" s="1"/>
      <c r="AQ3048" s="1"/>
      <c r="AR3048" s="1"/>
      <c r="AS3048" s="6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</row>
    <row r="3049" spans="1:55" x14ac:dyDescent="0.2">
      <c r="A3049" s="144">
        <f t="shared" si="1611"/>
        <v>43838</v>
      </c>
      <c r="B3049" s="2">
        <f t="shared" si="1598"/>
        <v>114225.30583509775</v>
      </c>
      <c r="C3049" s="2">
        <f t="shared" si="1612"/>
        <v>72464.335937109994</v>
      </c>
      <c r="D3049" s="68">
        <f>SUM(Y3049:Y$3286)</f>
        <v>28051.409250439996</v>
      </c>
      <c r="E3049" s="68">
        <f t="shared" si="1599"/>
        <v>44412.926686669998</v>
      </c>
      <c r="F3049" s="72">
        <f t="shared" si="1620"/>
        <v>5259.76</v>
      </c>
      <c r="G3049" s="3">
        <f>IF(N3049=1,VLOOKUP(A3048,[1]Plan1!$BG$69:$BI$188,3),G3048)</f>
        <v>5320.25</v>
      </c>
      <c r="H3049" s="11">
        <f t="shared" si="1621"/>
        <v>43772</v>
      </c>
      <c r="I3049" s="11">
        <f t="shared" si="1622"/>
        <v>43802</v>
      </c>
      <c r="J3049" s="26">
        <f t="shared" si="1600"/>
        <v>1.1500524738771389E-2</v>
      </c>
      <c r="K3049" s="11">
        <f t="shared" si="1613"/>
        <v>43864</v>
      </c>
      <c r="L3049" s="11">
        <f t="shared" si="1601"/>
        <v>43864</v>
      </c>
      <c r="M3049" s="1">
        <f t="shared" si="1614"/>
        <v>22</v>
      </c>
      <c r="N3049" s="1">
        <f t="shared" si="1617"/>
        <v>4</v>
      </c>
      <c r="O3049" s="2">
        <f t="shared" si="1602"/>
        <v>1.0020812299999999</v>
      </c>
      <c r="P3049" s="10">
        <f t="shared" si="1594"/>
        <v>1.0051002499999999</v>
      </c>
      <c r="Q3049" s="10">
        <f t="shared" si="1623"/>
        <v>1.5761178545694539</v>
      </c>
      <c r="R3049" s="2">
        <f t="shared" ref="R3049:R3112" si="1626">TRUNC(TRUNC((O3049*Q3049),15),8)</f>
        <v>1.5793981100000001</v>
      </c>
      <c r="S3049" s="2">
        <f t="shared" si="1618"/>
        <v>1.5671791399999999</v>
      </c>
      <c r="T3049" s="2">
        <f t="shared" si="1603"/>
        <v>113564.59567459</v>
      </c>
      <c r="U3049" s="2">
        <f t="shared" si="1604"/>
        <v>15910.174174452599</v>
      </c>
      <c r="V3049" s="2">
        <f t="shared" si="1605"/>
        <v>25732.765781825161</v>
      </c>
      <c r="W3049" s="2">
        <f t="shared" si="1606"/>
        <v>114107.27589338775</v>
      </c>
      <c r="X3049" s="27">
        <f t="shared" si="1607"/>
        <v>0</v>
      </c>
      <c r="Y3049" s="2">
        <f t="shared" si="1619"/>
        <v>0</v>
      </c>
      <c r="Z3049" s="67">
        <f t="shared" si="1608"/>
        <v>0</v>
      </c>
      <c r="AA3049" s="2">
        <f t="shared" si="1596"/>
        <v>0</v>
      </c>
      <c r="AB3049" s="26">
        <f t="shared" si="1615"/>
        <v>6.7299999999999999E-2</v>
      </c>
      <c r="AC3049" s="27">
        <f t="shared" si="1595"/>
        <v>4</v>
      </c>
      <c r="AD3049" s="27">
        <v>252</v>
      </c>
      <c r="AE3049" s="10">
        <f t="shared" si="1624"/>
        <v>1.0010343770000001</v>
      </c>
      <c r="AF3049" s="2">
        <f t="shared" si="1597"/>
        <v>117.46860578</v>
      </c>
      <c r="AG3049" s="2">
        <f t="shared" si="1609"/>
        <v>118.02994171</v>
      </c>
      <c r="AH3049" s="3" t="str">
        <f t="shared" si="1610"/>
        <v>-</v>
      </c>
      <c r="AI3049" s="4" t="str">
        <f t="shared" si="1625"/>
        <v>A+J=</v>
      </c>
      <c r="AJ3049" s="11">
        <f t="shared" si="1616"/>
        <v>43866</v>
      </c>
      <c r="AK3049" s="11"/>
      <c r="AL3049" s="4"/>
      <c r="AM3049" s="1"/>
      <c r="AN3049" s="11"/>
      <c r="AO3049" s="1"/>
      <c r="AP3049" s="1"/>
      <c r="AQ3049" s="1"/>
      <c r="AR3049" s="1"/>
      <c r="AS3049" s="6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</row>
    <row r="3050" spans="1:55" x14ac:dyDescent="0.2">
      <c r="A3050" s="144">
        <f t="shared" si="1611"/>
        <v>43839</v>
      </c>
      <c r="B3050" s="2">
        <f t="shared" si="1598"/>
        <v>114291.34840772797</v>
      </c>
      <c r="C3050" s="2">
        <f t="shared" si="1612"/>
        <v>72464.335937109994</v>
      </c>
      <c r="D3050" s="68">
        <f>SUM(Y3050:Y$3286)</f>
        <v>28051.409250439996</v>
      </c>
      <c r="E3050" s="68">
        <f t="shared" si="1599"/>
        <v>44412.926686669998</v>
      </c>
      <c r="F3050" s="72">
        <f t="shared" si="1620"/>
        <v>5259.76</v>
      </c>
      <c r="G3050" s="3">
        <f>IF(N3050=1,VLOOKUP(A3049,[1]Plan1!$BG$69:$BI$188,3),G3049)</f>
        <v>5320.25</v>
      </c>
      <c r="H3050" s="11">
        <f t="shared" si="1621"/>
        <v>43772</v>
      </c>
      <c r="I3050" s="11">
        <f t="shared" si="1622"/>
        <v>43802</v>
      </c>
      <c r="J3050" s="26">
        <f t="shared" si="1600"/>
        <v>1.1500524738771389E-2</v>
      </c>
      <c r="K3050" s="11">
        <f t="shared" si="1613"/>
        <v>43864</v>
      </c>
      <c r="L3050" s="11">
        <f t="shared" si="1601"/>
        <v>43864</v>
      </c>
      <c r="M3050" s="1">
        <f t="shared" si="1614"/>
        <v>22</v>
      </c>
      <c r="N3050" s="1">
        <f t="shared" si="1617"/>
        <v>5</v>
      </c>
      <c r="O3050" s="2">
        <f t="shared" si="1602"/>
        <v>1.00260221</v>
      </c>
      <c r="P3050" s="10">
        <f t="shared" ref="P3050:P3113" si="1627">IF(L3050&gt;L3049,O3049,P3049)</f>
        <v>1.0051002499999999</v>
      </c>
      <c r="Q3050" s="10">
        <f t="shared" si="1623"/>
        <v>1.5761178545694539</v>
      </c>
      <c r="R3050" s="2">
        <f t="shared" si="1626"/>
        <v>1.5802192399999999</v>
      </c>
      <c r="S3050" s="2">
        <f t="shared" si="1618"/>
        <v>1.5671791399999999</v>
      </c>
      <c r="T3050" s="2">
        <f t="shared" si="1603"/>
        <v>113564.59567459</v>
      </c>
      <c r="U3050" s="2">
        <f t="shared" si="1604"/>
        <v>15910.174174452599</v>
      </c>
      <c r="V3050" s="2">
        <f t="shared" si="1605"/>
        <v>25769.23456831538</v>
      </c>
      <c r="W3050" s="2">
        <f t="shared" si="1606"/>
        <v>114143.74467987797</v>
      </c>
      <c r="X3050" s="27">
        <f t="shared" si="1607"/>
        <v>0</v>
      </c>
      <c r="Y3050" s="2">
        <f t="shared" si="1619"/>
        <v>0</v>
      </c>
      <c r="Z3050" s="67">
        <f t="shared" si="1608"/>
        <v>0</v>
      </c>
      <c r="AA3050" s="2">
        <f t="shared" si="1596"/>
        <v>0</v>
      </c>
      <c r="AB3050" s="26">
        <f t="shared" si="1615"/>
        <v>6.7299999999999999E-2</v>
      </c>
      <c r="AC3050" s="27">
        <f t="shared" si="1595"/>
        <v>5</v>
      </c>
      <c r="AD3050" s="27">
        <v>252</v>
      </c>
      <c r="AE3050" s="10">
        <f t="shared" si="1624"/>
        <v>1.0012931389999999</v>
      </c>
      <c r="AF3050" s="2">
        <f t="shared" si="1597"/>
        <v>146.85480767999999</v>
      </c>
      <c r="AG3050" s="2">
        <f t="shared" si="1609"/>
        <v>147.60372785000001</v>
      </c>
      <c r="AH3050" s="3" t="str">
        <f t="shared" si="1610"/>
        <v>-</v>
      </c>
      <c r="AI3050" s="4" t="str">
        <f t="shared" si="1625"/>
        <v>A+J=</v>
      </c>
      <c r="AJ3050" s="11">
        <f t="shared" si="1616"/>
        <v>43866</v>
      </c>
      <c r="AK3050" s="11"/>
      <c r="AL3050" s="4"/>
      <c r="AM3050" s="1"/>
      <c r="AN3050" s="11"/>
      <c r="AO3050" s="1"/>
      <c r="AP3050" s="1"/>
      <c r="AQ3050" s="1"/>
      <c r="AR3050" s="1"/>
      <c r="AS3050" s="6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</row>
    <row r="3051" spans="1:55" x14ac:dyDescent="0.2">
      <c r="A3051" s="144">
        <f t="shared" si="1611"/>
        <v>43840</v>
      </c>
      <c r="B3051" s="2">
        <f t="shared" si="1598"/>
        <v>114357.43696173593</v>
      </c>
      <c r="C3051" s="2">
        <f t="shared" si="1612"/>
        <v>72464.335937109994</v>
      </c>
      <c r="D3051" s="68">
        <f>SUM(Y3051:Y$3286)</f>
        <v>28051.409250439996</v>
      </c>
      <c r="E3051" s="68">
        <f t="shared" si="1599"/>
        <v>44412.926686669998</v>
      </c>
      <c r="F3051" s="72">
        <f t="shared" si="1620"/>
        <v>5259.76</v>
      </c>
      <c r="G3051" s="3">
        <f>IF(N3051=1,VLOOKUP(A3050,[1]Plan1!$BG$69:$BI$188,3),G3050)</f>
        <v>5320.25</v>
      </c>
      <c r="H3051" s="11">
        <f t="shared" si="1621"/>
        <v>43772</v>
      </c>
      <c r="I3051" s="11">
        <f t="shared" si="1622"/>
        <v>43802</v>
      </c>
      <c r="J3051" s="26">
        <f t="shared" si="1600"/>
        <v>1.1500524738771389E-2</v>
      </c>
      <c r="K3051" s="11">
        <f t="shared" si="1613"/>
        <v>43864</v>
      </c>
      <c r="L3051" s="11">
        <f t="shared" si="1601"/>
        <v>43864</v>
      </c>
      <c r="M3051" s="1">
        <f t="shared" si="1614"/>
        <v>22</v>
      </c>
      <c r="N3051" s="1">
        <f t="shared" si="1617"/>
        <v>6</v>
      </c>
      <c r="O3051" s="2">
        <f t="shared" si="1602"/>
        <v>1.00312347</v>
      </c>
      <c r="P3051" s="10">
        <f t="shared" si="1627"/>
        <v>1.0051002499999999</v>
      </c>
      <c r="Q3051" s="10">
        <f t="shared" si="1623"/>
        <v>1.5761178545694539</v>
      </c>
      <c r="R3051" s="2">
        <f t="shared" si="1626"/>
        <v>1.58104081</v>
      </c>
      <c r="S3051" s="2">
        <f t="shared" si="1618"/>
        <v>1.5671791399999999</v>
      </c>
      <c r="T3051" s="2">
        <f t="shared" si="1603"/>
        <v>113564.59567459</v>
      </c>
      <c r="U3051" s="2">
        <f t="shared" si="1604"/>
        <v>15910.174174452599</v>
      </c>
      <c r="V3051" s="2">
        <f t="shared" si="1605"/>
        <v>25805.722896493349</v>
      </c>
      <c r="W3051" s="2">
        <f t="shared" si="1606"/>
        <v>114180.23300805593</v>
      </c>
      <c r="X3051" s="27">
        <f t="shared" si="1607"/>
        <v>0</v>
      </c>
      <c r="Y3051" s="2">
        <f t="shared" si="1619"/>
        <v>0</v>
      </c>
      <c r="Z3051" s="67">
        <f t="shared" si="1608"/>
        <v>0</v>
      </c>
      <c r="AA3051" s="2">
        <f t="shared" si="1596"/>
        <v>0</v>
      </c>
      <c r="AB3051" s="26">
        <f t="shared" si="1615"/>
        <v>6.7299999999999999E-2</v>
      </c>
      <c r="AC3051" s="27">
        <f t="shared" si="1595"/>
        <v>6</v>
      </c>
      <c r="AD3051" s="27">
        <v>252</v>
      </c>
      <c r="AE3051" s="10">
        <f t="shared" si="1624"/>
        <v>1.0015519669999999</v>
      </c>
      <c r="AF3051" s="2">
        <f t="shared" si="1597"/>
        <v>176.24850484999999</v>
      </c>
      <c r="AG3051" s="2">
        <f t="shared" si="1609"/>
        <v>177.20395368000001</v>
      </c>
      <c r="AH3051" s="3" t="str">
        <f t="shared" si="1610"/>
        <v>-</v>
      </c>
      <c r="AI3051" s="4" t="str">
        <f t="shared" si="1625"/>
        <v>A+J=</v>
      </c>
      <c r="AJ3051" s="11">
        <f t="shared" si="1616"/>
        <v>43866</v>
      </c>
      <c r="AK3051" s="11"/>
      <c r="AL3051" s="4"/>
      <c r="AM3051" s="1"/>
      <c r="AN3051" s="11"/>
      <c r="AO3051" s="1"/>
      <c r="AP3051" s="1"/>
      <c r="AQ3051" s="1"/>
      <c r="AR3051" s="1"/>
      <c r="AS3051" s="6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</row>
    <row r="3052" spans="1:55" x14ac:dyDescent="0.2">
      <c r="A3052" s="144">
        <f t="shared" si="1611"/>
        <v>43841</v>
      </c>
      <c r="B3052" s="2">
        <f t="shared" si="1598"/>
        <v>114423.5707438731</v>
      </c>
      <c r="C3052" s="2">
        <f t="shared" si="1612"/>
        <v>72464.335937109994</v>
      </c>
      <c r="D3052" s="68">
        <f>SUM(Y3052:Y$3286)</f>
        <v>28051.409250439996</v>
      </c>
      <c r="E3052" s="68">
        <f t="shared" si="1599"/>
        <v>44412.926686669998</v>
      </c>
      <c r="F3052" s="72">
        <f t="shared" si="1620"/>
        <v>5259.76</v>
      </c>
      <c r="G3052" s="3">
        <f>IF(N3052=1,VLOOKUP(A3051,[1]Plan1!$BG$69:$BI$188,3),G3051)</f>
        <v>5320.25</v>
      </c>
      <c r="H3052" s="11">
        <f t="shared" si="1621"/>
        <v>43772</v>
      </c>
      <c r="I3052" s="11">
        <f t="shared" si="1622"/>
        <v>43802</v>
      </c>
      <c r="J3052" s="26">
        <f t="shared" si="1600"/>
        <v>1.1500524738771389E-2</v>
      </c>
      <c r="K3052" s="11">
        <f t="shared" si="1613"/>
        <v>43864</v>
      </c>
      <c r="L3052" s="11">
        <f t="shared" si="1601"/>
        <v>43864</v>
      </c>
      <c r="M3052" s="1">
        <f t="shared" si="1614"/>
        <v>22</v>
      </c>
      <c r="N3052" s="1">
        <f t="shared" si="1617"/>
        <v>7</v>
      </c>
      <c r="O3052" s="2">
        <f t="shared" si="1602"/>
        <v>1.0036449999999999</v>
      </c>
      <c r="P3052" s="10">
        <f t="shared" si="1627"/>
        <v>1.0051002499999999</v>
      </c>
      <c r="Q3052" s="10">
        <f t="shared" si="1623"/>
        <v>1.5761178545694539</v>
      </c>
      <c r="R3052" s="2">
        <f t="shared" si="1626"/>
        <v>1.5818627999999999</v>
      </c>
      <c r="S3052" s="2">
        <f t="shared" si="1618"/>
        <v>1.5671791399999999</v>
      </c>
      <c r="T3052" s="2">
        <f t="shared" si="1603"/>
        <v>113564.59567459</v>
      </c>
      <c r="U3052" s="2">
        <f t="shared" si="1604"/>
        <v>15910.174174452599</v>
      </c>
      <c r="V3052" s="2">
        <f t="shared" si="1605"/>
        <v>25842.229878100523</v>
      </c>
      <c r="W3052" s="2">
        <f t="shared" si="1606"/>
        <v>114216.73998966311</v>
      </c>
      <c r="X3052" s="27">
        <f t="shared" si="1607"/>
        <v>0</v>
      </c>
      <c r="Y3052" s="2">
        <f t="shared" si="1619"/>
        <v>0</v>
      </c>
      <c r="Z3052" s="67">
        <f t="shared" si="1608"/>
        <v>0</v>
      </c>
      <c r="AA3052" s="2">
        <f t="shared" si="1596"/>
        <v>0</v>
      </c>
      <c r="AB3052" s="26">
        <f t="shared" si="1615"/>
        <v>6.7299999999999999E-2</v>
      </c>
      <c r="AC3052" s="27">
        <f t="shared" si="1595"/>
        <v>7</v>
      </c>
      <c r="AD3052" s="27">
        <v>252</v>
      </c>
      <c r="AE3052" s="10">
        <f t="shared" si="1624"/>
        <v>1.0018108619999999</v>
      </c>
      <c r="AF3052" s="2">
        <f t="shared" si="1597"/>
        <v>205.64981084999999</v>
      </c>
      <c r="AG3052" s="2">
        <f t="shared" si="1609"/>
        <v>206.83075421000001</v>
      </c>
      <c r="AH3052" s="3" t="str">
        <f t="shared" si="1610"/>
        <v>-</v>
      </c>
      <c r="AI3052" s="4" t="str">
        <f t="shared" si="1625"/>
        <v>A+J=</v>
      </c>
      <c r="AJ3052" s="11">
        <f t="shared" si="1616"/>
        <v>43866</v>
      </c>
      <c r="AK3052" s="11"/>
      <c r="AL3052" s="4"/>
      <c r="AM3052" s="1"/>
      <c r="AN3052" s="11"/>
      <c r="AO3052" s="1"/>
      <c r="AP3052" s="1"/>
      <c r="AQ3052" s="1"/>
      <c r="AR3052" s="1"/>
      <c r="AS3052" s="6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</row>
    <row r="3053" spans="1:55" x14ac:dyDescent="0.2">
      <c r="A3053" s="144">
        <f t="shared" si="1611"/>
        <v>43842</v>
      </c>
      <c r="B3053" s="2">
        <f t="shared" si="1598"/>
        <v>114423.5707438731</v>
      </c>
      <c r="C3053" s="2">
        <f t="shared" si="1612"/>
        <v>72464.335937109994</v>
      </c>
      <c r="D3053" s="68">
        <f>SUM(Y3053:Y$3286)</f>
        <v>28051.409250439996</v>
      </c>
      <c r="E3053" s="68">
        <f t="shared" si="1599"/>
        <v>44412.926686669998</v>
      </c>
      <c r="F3053" s="72">
        <f t="shared" si="1620"/>
        <v>5259.76</v>
      </c>
      <c r="G3053" s="3">
        <f>IF(N3053=1,VLOOKUP(A3052,[1]Plan1!$BG$69:$BI$188,3),G3052)</f>
        <v>5320.25</v>
      </c>
      <c r="H3053" s="11">
        <f t="shared" si="1621"/>
        <v>43772</v>
      </c>
      <c r="I3053" s="11">
        <f t="shared" si="1622"/>
        <v>43802</v>
      </c>
      <c r="J3053" s="26">
        <f t="shared" si="1600"/>
        <v>1.1500524738771389E-2</v>
      </c>
      <c r="K3053" s="11">
        <f t="shared" si="1613"/>
        <v>43864</v>
      </c>
      <c r="L3053" s="11">
        <f t="shared" si="1601"/>
        <v>43864</v>
      </c>
      <c r="M3053" s="1">
        <f t="shared" si="1614"/>
        <v>22</v>
      </c>
      <c r="N3053" s="1">
        <f t="shared" si="1617"/>
        <v>7</v>
      </c>
      <c r="O3053" s="2">
        <f t="shared" si="1602"/>
        <v>1.0036449999999999</v>
      </c>
      <c r="P3053" s="10">
        <f t="shared" si="1627"/>
        <v>1.0051002499999999</v>
      </c>
      <c r="Q3053" s="10">
        <f t="shared" si="1623"/>
        <v>1.5761178545694539</v>
      </c>
      <c r="R3053" s="2">
        <f t="shared" si="1626"/>
        <v>1.5818627999999999</v>
      </c>
      <c r="S3053" s="2">
        <f t="shared" si="1618"/>
        <v>1.5671791399999999</v>
      </c>
      <c r="T3053" s="2">
        <f t="shared" si="1603"/>
        <v>113564.59567459</v>
      </c>
      <c r="U3053" s="2">
        <f t="shared" si="1604"/>
        <v>15910.174174452599</v>
      </c>
      <c r="V3053" s="2">
        <f t="shared" si="1605"/>
        <v>25842.229878100523</v>
      </c>
      <c r="W3053" s="2">
        <f t="shared" si="1606"/>
        <v>114216.73998966311</v>
      </c>
      <c r="X3053" s="27">
        <f t="shared" si="1607"/>
        <v>0</v>
      </c>
      <c r="Y3053" s="2">
        <f t="shared" si="1619"/>
        <v>0</v>
      </c>
      <c r="Z3053" s="67">
        <f t="shared" si="1608"/>
        <v>0</v>
      </c>
      <c r="AA3053" s="2">
        <f t="shared" si="1596"/>
        <v>0</v>
      </c>
      <c r="AB3053" s="26">
        <f t="shared" si="1615"/>
        <v>6.7299999999999999E-2</v>
      </c>
      <c r="AC3053" s="27">
        <f t="shared" si="1595"/>
        <v>7</v>
      </c>
      <c r="AD3053" s="27">
        <v>252</v>
      </c>
      <c r="AE3053" s="10">
        <f t="shared" si="1624"/>
        <v>1.0018108619999999</v>
      </c>
      <c r="AF3053" s="2">
        <f t="shared" si="1597"/>
        <v>205.64981084999999</v>
      </c>
      <c r="AG3053" s="2">
        <f t="shared" si="1609"/>
        <v>206.83075421000001</v>
      </c>
      <c r="AH3053" s="3" t="str">
        <f t="shared" si="1610"/>
        <v>-</v>
      </c>
      <c r="AI3053" s="4" t="str">
        <f t="shared" si="1625"/>
        <v>A+J=</v>
      </c>
      <c r="AJ3053" s="11">
        <f t="shared" si="1616"/>
        <v>43866</v>
      </c>
      <c r="AK3053" s="11"/>
      <c r="AL3053" s="4"/>
      <c r="AM3053" s="1"/>
      <c r="AN3053" s="11"/>
      <c r="AO3053" s="1"/>
      <c r="AP3053" s="1"/>
      <c r="AQ3053" s="1"/>
      <c r="AR3053" s="1"/>
      <c r="AS3053" s="6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</row>
    <row r="3054" spans="1:55" x14ac:dyDescent="0.2">
      <c r="A3054" s="144">
        <f t="shared" si="1611"/>
        <v>43843</v>
      </c>
      <c r="B3054" s="2">
        <f t="shared" si="1598"/>
        <v>114423.5707438731</v>
      </c>
      <c r="C3054" s="2">
        <f t="shared" si="1612"/>
        <v>72464.335937109994</v>
      </c>
      <c r="D3054" s="68">
        <f>SUM(Y3054:Y$3286)</f>
        <v>28051.409250439996</v>
      </c>
      <c r="E3054" s="68">
        <f t="shared" si="1599"/>
        <v>44412.926686669998</v>
      </c>
      <c r="F3054" s="72">
        <f t="shared" si="1620"/>
        <v>5259.76</v>
      </c>
      <c r="G3054" s="3">
        <f>IF(N3054=1,VLOOKUP(A3053,[1]Plan1!$BG$69:$BI$188,3),G3053)</f>
        <v>5320.25</v>
      </c>
      <c r="H3054" s="11">
        <f t="shared" si="1621"/>
        <v>43772</v>
      </c>
      <c r="I3054" s="11">
        <f t="shared" si="1622"/>
        <v>43802</v>
      </c>
      <c r="J3054" s="26">
        <f t="shared" si="1600"/>
        <v>1.1500524738771389E-2</v>
      </c>
      <c r="K3054" s="11">
        <f t="shared" si="1613"/>
        <v>43864</v>
      </c>
      <c r="L3054" s="11">
        <f t="shared" si="1601"/>
        <v>43864</v>
      </c>
      <c r="M3054" s="1">
        <f t="shared" si="1614"/>
        <v>22</v>
      </c>
      <c r="N3054" s="1">
        <f t="shared" si="1617"/>
        <v>7</v>
      </c>
      <c r="O3054" s="2">
        <f t="shared" si="1602"/>
        <v>1.0036449999999999</v>
      </c>
      <c r="P3054" s="10">
        <f t="shared" si="1627"/>
        <v>1.0051002499999999</v>
      </c>
      <c r="Q3054" s="10">
        <f t="shared" si="1623"/>
        <v>1.5761178545694539</v>
      </c>
      <c r="R3054" s="2">
        <f t="shared" si="1626"/>
        <v>1.5818627999999999</v>
      </c>
      <c r="S3054" s="2">
        <f t="shared" si="1618"/>
        <v>1.5671791399999999</v>
      </c>
      <c r="T3054" s="2">
        <f t="shared" si="1603"/>
        <v>113564.59567459</v>
      </c>
      <c r="U3054" s="2">
        <f t="shared" si="1604"/>
        <v>15910.174174452599</v>
      </c>
      <c r="V3054" s="2">
        <f t="shared" si="1605"/>
        <v>25842.229878100523</v>
      </c>
      <c r="W3054" s="2">
        <f t="shared" si="1606"/>
        <v>114216.73998966311</v>
      </c>
      <c r="X3054" s="27">
        <f t="shared" si="1607"/>
        <v>0</v>
      </c>
      <c r="Y3054" s="2">
        <f t="shared" si="1619"/>
        <v>0</v>
      </c>
      <c r="Z3054" s="67">
        <f t="shared" si="1608"/>
        <v>0</v>
      </c>
      <c r="AA3054" s="2">
        <f t="shared" si="1596"/>
        <v>0</v>
      </c>
      <c r="AB3054" s="26">
        <f t="shared" si="1615"/>
        <v>6.7299999999999999E-2</v>
      </c>
      <c r="AC3054" s="27">
        <f t="shared" si="1595"/>
        <v>7</v>
      </c>
      <c r="AD3054" s="27">
        <v>252</v>
      </c>
      <c r="AE3054" s="10">
        <f t="shared" si="1624"/>
        <v>1.0018108619999999</v>
      </c>
      <c r="AF3054" s="2">
        <f t="shared" si="1597"/>
        <v>205.64981084999999</v>
      </c>
      <c r="AG3054" s="2">
        <f t="shared" si="1609"/>
        <v>206.83075421000001</v>
      </c>
      <c r="AH3054" s="3" t="str">
        <f t="shared" si="1610"/>
        <v>-</v>
      </c>
      <c r="AI3054" s="4" t="str">
        <f t="shared" si="1625"/>
        <v>A+J=</v>
      </c>
      <c r="AJ3054" s="11">
        <f t="shared" si="1616"/>
        <v>43866</v>
      </c>
      <c r="AK3054" s="11"/>
      <c r="AL3054" s="4"/>
      <c r="AM3054" s="1"/>
      <c r="AN3054" s="11"/>
      <c r="AO3054" s="1"/>
      <c r="AP3054" s="1"/>
      <c r="AQ3054" s="1"/>
      <c r="AR3054" s="1"/>
      <c r="AS3054" s="6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</row>
    <row r="3055" spans="1:55" x14ac:dyDescent="0.2">
      <c r="A3055" s="144">
        <f t="shared" si="1611"/>
        <v>43844</v>
      </c>
      <c r="B3055" s="2">
        <f t="shared" si="1598"/>
        <v>114489.75033526876</v>
      </c>
      <c r="C3055" s="2">
        <f t="shared" si="1612"/>
        <v>72464.335937109994</v>
      </c>
      <c r="D3055" s="68">
        <f>SUM(Y3055:Y$3286)</f>
        <v>28051.409250439996</v>
      </c>
      <c r="E3055" s="68">
        <f t="shared" si="1599"/>
        <v>44412.926686669998</v>
      </c>
      <c r="F3055" s="72">
        <f t="shared" si="1620"/>
        <v>5259.76</v>
      </c>
      <c r="G3055" s="3">
        <f>IF(N3055=1,VLOOKUP(A3054,[1]Plan1!$BG$69:$BI$188,3),G3054)</f>
        <v>5320.25</v>
      </c>
      <c r="H3055" s="11">
        <f t="shared" si="1621"/>
        <v>43772</v>
      </c>
      <c r="I3055" s="11">
        <f t="shared" si="1622"/>
        <v>43802</v>
      </c>
      <c r="J3055" s="26">
        <f t="shared" si="1600"/>
        <v>1.1500524738771389E-2</v>
      </c>
      <c r="K3055" s="11">
        <f t="shared" si="1613"/>
        <v>43864</v>
      </c>
      <c r="L3055" s="11">
        <f t="shared" si="1601"/>
        <v>43864</v>
      </c>
      <c r="M3055" s="1">
        <f t="shared" si="1614"/>
        <v>22</v>
      </c>
      <c r="N3055" s="1">
        <f t="shared" si="1617"/>
        <v>8</v>
      </c>
      <c r="O3055" s="2">
        <f t="shared" si="1602"/>
        <v>1.0041667999999999</v>
      </c>
      <c r="P3055" s="10">
        <f t="shared" si="1627"/>
        <v>1.0051002499999999</v>
      </c>
      <c r="Q3055" s="10">
        <f t="shared" si="1623"/>
        <v>1.5761178545694539</v>
      </c>
      <c r="R3055" s="2">
        <f t="shared" si="1626"/>
        <v>1.5826852199999999</v>
      </c>
      <c r="S3055" s="2">
        <f t="shared" si="1618"/>
        <v>1.5671791399999999</v>
      </c>
      <c r="T3055" s="2">
        <f t="shared" si="1603"/>
        <v>113564.59567459</v>
      </c>
      <c r="U3055" s="2">
        <f t="shared" si="1604"/>
        <v>15910.174174452599</v>
      </c>
      <c r="V3055" s="2">
        <f t="shared" si="1605"/>
        <v>25878.755957266174</v>
      </c>
      <c r="W3055" s="2">
        <f t="shared" si="1606"/>
        <v>114253.26606882876</v>
      </c>
      <c r="X3055" s="27">
        <f t="shared" si="1607"/>
        <v>0</v>
      </c>
      <c r="Y3055" s="2">
        <f t="shared" si="1619"/>
        <v>0</v>
      </c>
      <c r="Z3055" s="67">
        <f t="shared" si="1608"/>
        <v>0</v>
      </c>
      <c r="AA3055" s="2">
        <f t="shared" si="1596"/>
        <v>0</v>
      </c>
      <c r="AB3055" s="26">
        <f t="shared" si="1615"/>
        <v>6.7299999999999999E-2</v>
      </c>
      <c r="AC3055" s="27">
        <f t="shared" si="1595"/>
        <v>8</v>
      </c>
      <c r="AD3055" s="27">
        <v>252</v>
      </c>
      <c r="AE3055" s="10">
        <f t="shared" si="1624"/>
        <v>1.002069825</v>
      </c>
      <c r="AF3055" s="2">
        <f t="shared" si="1597"/>
        <v>235.05883924</v>
      </c>
      <c r="AG3055" s="2">
        <f t="shared" si="1609"/>
        <v>236.48426644</v>
      </c>
      <c r="AH3055" s="3" t="str">
        <f t="shared" si="1610"/>
        <v>-</v>
      </c>
      <c r="AI3055" s="4" t="str">
        <f t="shared" si="1625"/>
        <v>A+J=</v>
      </c>
      <c r="AJ3055" s="11">
        <f t="shared" si="1616"/>
        <v>43866</v>
      </c>
      <c r="AK3055" s="11"/>
      <c r="AL3055" s="4"/>
      <c r="AM3055" s="1"/>
      <c r="AN3055" s="11"/>
      <c r="AO3055" s="1"/>
      <c r="AP3055" s="1"/>
      <c r="AQ3055" s="1"/>
      <c r="AR3055" s="1"/>
      <c r="AS3055" s="6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</row>
    <row r="3056" spans="1:55" x14ac:dyDescent="0.2">
      <c r="A3056" s="144">
        <f t="shared" si="1611"/>
        <v>43845</v>
      </c>
      <c r="B3056" s="2">
        <f t="shared" si="1598"/>
        <v>114555.97508446361</v>
      </c>
      <c r="C3056" s="2">
        <f t="shared" si="1612"/>
        <v>72464.335937109994</v>
      </c>
      <c r="D3056" s="68">
        <f>SUM(Y3056:Y$3286)</f>
        <v>28051.409250439996</v>
      </c>
      <c r="E3056" s="68">
        <f t="shared" si="1599"/>
        <v>44412.926686669998</v>
      </c>
      <c r="F3056" s="72">
        <f t="shared" si="1620"/>
        <v>5259.76</v>
      </c>
      <c r="G3056" s="3">
        <f>IF(N3056=1,VLOOKUP(A3055,[1]Plan1!$BG$69:$BI$188,3),G3055)</f>
        <v>5320.25</v>
      </c>
      <c r="H3056" s="11">
        <f t="shared" si="1621"/>
        <v>43772</v>
      </c>
      <c r="I3056" s="11">
        <f t="shared" si="1622"/>
        <v>43802</v>
      </c>
      <c r="J3056" s="26">
        <f t="shared" si="1600"/>
        <v>1.1500524738771389E-2</v>
      </c>
      <c r="K3056" s="11">
        <f t="shared" si="1613"/>
        <v>43864</v>
      </c>
      <c r="L3056" s="11">
        <f t="shared" si="1601"/>
        <v>43864</v>
      </c>
      <c r="M3056" s="1">
        <f t="shared" si="1614"/>
        <v>22</v>
      </c>
      <c r="N3056" s="1">
        <f t="shared" si="1617"/>
        <v>9</v>
      </c>
      <c r="O3056" s="2">
        <f t="shared" si="1602"/>
        <v>1.0046888700000001</v>
      </c>
      <c r="P3056" s="10">
        <f t="shared" si="1627"/>
        <v>1.0051002499999999</v>
      </c>
      <c r="Q3056" s="10">
        <f t="shared" si="1623"/>
        <v>1.5761178545694539</v>
      </c>
      <c r="R3056" s="2">
        <f t="shared" si="1626"/>
        <v>1.58350806</v>
      </c>
      <c r="S3056" s="2">
        <f t="shared" si="1618"/>
        <v>1.5671791399999999</v>
      </c>
      <c r="T3056" s="2">
        <f t="shared" si="1603"/>
        <v>113564.59567459</v>
      </c>
      <c r="U3056" s="2">
        <f t="shared" si="1604"/>
        <v>15910.174174452599</v>
      </c>
      <c r="V3056" s="2">
        <f t="shared" si="1605"/>
        <v>25915.300689861037</v>
      </c>
      <c r="W3056" s="2">
        <f t="shared" si="1606"/>
        <v>114289.81080142362</v>
      </c>
      <c r="X3056" s="27">
        <f t="shared" si="1607"/>
        <v>0</v>
      </c>
      <c r="Y3056" s="2">
        <f t="shared" si="1619"/>
        <v>0</v>
      </c>
      <c r="Z3056" s="67">
        <f t="shared" si="1608"/>
        <v>0</v>
      </c>
      <c r="AA3056" s="2">
        <f t="shared" si="1596"/>
        <v>0</v>
      </c>
      <c r="AB3056" s="26">
        <f t="shared" si="1615"/>
        <v>6.7299999999999999E-2</v>
      </c>
      <c r="AC3056" s="27">
        <f t="shared" si="1595"/>
        <v>9</v>
      </c>
      <c r="AD3056" s="27">
        <v>252</v>
      </c>
      <c r="AE3056" s="10">
        <f t="shared" si="1624"/>
        <v>1.0023288539999999</v>
      </c>
      <c r="AF3056" s="2">
        <f t="shared" si="1597"/>
        <v>264.47536288999999</v>
      </c>
      <c r="AG3056" s="2">
        <f t="shared" si="1609"/>
        <v>266.16428303999999</v>
      </c>
      <c r="AH3056" s="3" t="str">
        <f t="shared" si="1610"/>
        <v>-</v>
      </c>
      <c r="AI3056" s="4" t="str">
        <f t="shared" si="1625"/>
        <v>A+J=</v>
      </c>
      <c r="AJ3056" s="11">
        <f t="shared" si="1616"/>
        <v>43866</v>
      </c>
      <c r="AK3056" s="11"/>
      <c r="AL3056" s="4"/>
      <c r="AM3056" s="1"/>
      <c r="AN3056" s="11"/>
      <c r="AO3056" s="1"/>
      <c r="AP3056" s="1"/>
      <c r="AQ3056" s="1"/>
      <c r="AR3056" s="1"/>
      <c r="AS3056" s="6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</row>
    <row r="3057" spans="1:55" x14ac:dyDescent="0.2">
      <c r="A3057" s="144">
        <f t="shared" si="1611"/>
        <v>43846</v>
      </c>
      <c r="B3057" s="2">
        <f t="shared" si="1598"/>
        <v>114622.24557279695</v>
      </c>
      <c r="C3057" s="2">
        <f t="shared" si="1612"/>
        <v>72464.335937109994</v>
      </c>
      <c r="D3057" s="68">
        <f>SUM(Y3057:Y$3286)</f>
        <v>28051.409250439996</v>
      </c>
      <c r="E3057" s="68">
        <f t="shared" si="1599"/>
        <v>44412.926686669998</v>
      </c>
      <c r="F3057" s="72">
        <f t="shared" si="1620"/>
        <v>5259.76</v>
      </c>
      <c r="G3057" s="3">
        <f>IF(N3057=1,VLOOKUP(A3056,[1]Plan1!$BG$69:$BI$188,3),G3056)</f>
        <v>5320.25</v>
      </c>
      <c r="H3057" s="11">
        <f t="shared" si="1621"/>
        <v>43772</v>
      </c>
      <c r="I3057" s="11">
        <f t="shared" si="1622"/>
        <v>43802</v>
      </c>
      <c r="J3057" s="26">
        <f t="shared" si="1600"/>
        <v>1.1500524738771389E-2</v>
      </c>
      <c r="K3057" s="11">
        <f t="shared" si="1613"/>
        <v>43864</v>
      </c>
      <c r="L3057" s="11">
        <f t="shared" si="1601"/>
        <v>43864</v>
      </c>
      <c r="M3057" s="1">
        <f t="shared" si="1614"/>
        <v>22</v>
      </c>
      <c r="N3057" s="1">
        <f t="shared" si="1617"/>
        <v>10</v>
      </c>
      <c r="O3057" s="2">
        <f t="shared" si="1602"/>
        <v>1.0052112099999999</v>
      </c>
      <c r="P3057" s="10">
        <f t="shared" si="1627"/>
        <v>1.0051002499999999</v>
      </c>
      <c r="Q3057" s="10">
        <f t="shared" si="1623"/>
        <v>1.5761178545694539</v>
      </c>
      <c r="R3057" s="2">
        <f t="shared" si="1626"/>
        <v>1.5843313299999999</v>
      </c>
      <c r="S3057" s="2">
        <f t="shared" si="1618"/>
        <v>1.5671791399999999</v>
      </c>
      <c r="T3057" s="2">
        <f t="shared" si="1603"/>
        <v>113564.59567459</v>
      </c>
      <c r="U3057" s="2">
        <f t="shared" si="1604"/>
        <v>15910.174174452599</v>
      </c>
      <c r="V3057" s="2">
        <f t="shared" si="1605"/>
        <v>25951.864520014369</v>
      </c>
      <c r="W3057" s="2">
        <f t="shared" si="1606"/>
        <v>114326.37463157695</v>
      </c>
      <c r="X3057" s="27">
        <f t="shared" si="1607"/>
        <v>0</v>
      </c>
      <c r="Y3057" s="2">
        <f t="shared" si="1619"/>
        <v>0</v>
      </c>
      <c r="Z3057" s="67">
        <f t="shared" si="1608"/>
        <v>0</v>
      </c>
      <c r="AA3057" s="2">
        <f t="shared" si="1596"/>
        <v>0</v>
      </c>
      <c r="AB3057" s="26">
        <f t="shared" si="1615"/>
        <v>6.7299999999999999E-2</v>
      </c>
      <c r="AC3057" s="27">
        <f t="shared" si="1595"/>
        <v>10</v>
      </c>
      <c r="AD3057" s="27">
        <v>252</v>
      </c>
      <c r="AE3057" s="10">
        <f t="shared" si="1624"/>
        <v>1.0025879499999999</v>
      </c>
      <c r="AF3057" s="2">
        <f t="shared" si="1597"/>
        <v>293.89949537000001</v>
      </c>
      <c r="AG3057" s="2">
        <f t="shared" si="1609"/>
        <v>295.87094122000002</v>
      </c>
      <c r="AH3057" s="3" t="str">
        <f t="shared" si="1610"/>
        <v>-</v>
      </c>
      <c r="AI3057" s="4" t="str">
        <f t="shared" si="1625"/>
        <v>A+J=</v>
      </c>
      <c r="AJ3057" s="11">
        <f t="shared" si="1616"/>
        <v>43866</v>
      </c>
      <c r="AK3057" s="11"/>
      <c r="AL3057" s="4"/>
      <c r="AM3057" s="1"/>
      <c r="AN3057" s="11"/>
      <c r="AO3057" s="1"/>
      <c r="AP3057" s="1"/>
      <c r="AQ3057" s="1"/>
      <c r="AR3057" s="1"/>
      <c r="AS3057" s="6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</row>
    <row r="3058" spans="1:55" x14ac:dyDescent="0.2">
      <c r="A3058" s="144">
        <f t="shared" si="1611"/>
        <v>43847</v>
      </c>
      <c r="B3058" s="2">
        <f t="shared" si="1598"/>
        <v>114688.56182246876</v>
      </c>
      <c r="C3058" s="2">
        <f t="shared" si="1612"/>
        <v>72464.335937109994</v>
      </c>
      <c r="D3058" s="68">
        <f>SUM(Y3058:Y$3286)</f>
        <v>28051.409250439996</v>
      </c>
      <c r="E3058" s="68">
        <f t="shared" si="1599"/>
        <v>44412.926686669998</v>
      </c>
      <c r="F3058" s="72">
        <f t="shared" si="1620"/>
        <v>5259.76</v>
      </c>
      <c r="G3058" s="3">
        <f>IF(N3058=1,VLOOKUP(A3057,[1]Plan1!$BG$69:$BI$188,3),G3057)</f>
        <v>5320.25</v>
      </c>
      <c r="H3058" s="11">
        <f t="shared" si="1621"/>
        <v>43772</v>
      </c>
      <c r="I3058" s="11">
        <f t="shared" si="1622"/>
        <v>43802</v>
      </c>
      <c r="J3058" s="26">
        <f t="shared" si="1600"/>
        <v>1.1500524738771389E-2</v>
      </c>
      <c r="K3058" s="11">
        <f t="shared" si="1613"/>
        <v>43864</v>
      </c>
      <c r="L3058" s="11">
        <f t="shared" si="1601"/>
        <v>43864</v>
      </c>
      <c r="M3058" s="1">
        <f t="shared" si="1614"/>
        <v>22</v>
      </c>
      <c r="N3058" s="1">
        <f t="shared" si="1617"/>
        <v>11</v>
      </c>
      <c r="O3058" s="2">
        <f t="shared" si="1602"/>
        <v>1.0057338199999999</v>
      </c>
      <c r="P3058" s="10">
        <f t="shared" si="1627"/>
        <v>1.0051002499999999</v>
      </c>
      <c r="Q3058" s="10">
        <f t="shared" si="1623"/>
        <v>1.5761178545694539</v>
      </c>
      <c r="R3058" s="2">
        <f t="shared" si="1626"/>
        <v>1.5851550299999999</v>
      </c>
      <c r="S3058" s="2">
        <f t="shared" si="1618"/>
        <v>1.5671791399999999</v>
      </c>
      <c r="T3058" s="2">
        <f t="shared" si="1603"/>
        <v>113564.59567459</v>
      </c>
      <c r="U3058" s="2">
        <f t="shared" si="1604"/>
        <v>15910.174174452599</v>
      </c>
      <c r="V3058" s="2">
        <f t="shared" si="1605"/>
        <v>25988.447447726179</v>
      </c>
      <c r="W3058" s="2">
        <f t="shared" si="1606"/>
        <v>114362.95755928877</v>
      </c>
      <c r="X3058" s="27">
        <f t="shared" si="1607"/>
        <v>0</v>
      </c>
      <c r="Y3058" s="2">
        <f t="shared" si="1619"/>
        <v>0</v>
      </c>
      <c r="Z3058" s="67">
        <f t="shared" si="1608"/>
        <v>0</v>
      </c>
      <c r="AA3058" s="2">
        <f t="shared" si="1596"/>
        <v>0</v>
      </c>
      <c r="AB3058" s="26">
        <f t="shared" si="1615"/>
        <v>6.7299999999999999E-2</v>
      </c>
      <c r="AC3058" s="27">
        <f t="shared" si="1595"/>
        <v>11</v>
      </c>
      <c r="AD3058" s="27">
        <v>252</v>
      </c>
      <c r="AE3058" s="10">
        <f t="shared" si="1624"/>
        <v>1.0028471130000001</v>
      </c>
      <c r="AF3058" s="2">
        <f t="shared" si="1597"/>
        <v>323.33123668000002</v>
      </c>
      <c r="AG3058" s="2">
        <f t="shared" si="1609"/>
        <v>325.60426317999998</v>
      </c>
      <c r="AH3058" s="3" t="str">
        <f t="shared" si="1610"/>
        <v>-</v>
      </c>
      <c r="AI3058" s="4" t="str">
        <f t="shared" si="1625"/>
        <v>A+J=</v>
      </c>
      <c r="AJ3058" s="11">
        <f t="shared" si="1616"/>
        <v>43866</v>
      </c>
      <c r="AK3058" s="11"/>
      <c r="AL3058" s="4"/>
      <c r="AM3058" s="1"/>
      <c r="AN3058" s="11"/>
      <c r="AO3058" s="1"/>
      <c r="AP3058" s="1"/>
      <c r="AQ3058" s="1"/>
      <c r="AR3058" s="1"/>
      <c r="AS3058" s="6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</row>
    <row r="3059" spans="1:55" x14ac:dyDescent="0.2">
      <c r="A3059" s="144">
        <f t="shared" si="1611"/>
        <v>43848</v>
      </c>
      <c r="B3059" s="2">
        <f t="shared" si="1598"/>
        <v>114754.92341015978</v>
      </c>
      <c r="C3059" s="2">
        <f t="shared" si="1612"/>
        <v>72464.335937109994</v>
      </c>
      <c r="D3059" s="68">
        <f>SUM(Y3059:Y$3286)</f>
        <v>28051.409250439996</v>
      </c>
      <c r="E3059" s="68">
        <f t="shared" si="1599"/>
        <v>44412.926686669998</v>
      </c>
      <c r="F3059" s="72">
        <f t="shared" si="1620"/>
        <v>5259.76</v>
      </c>
      <c r="G3059" s="3">
        <f>IF(N3059=1,VLOOKUP(A3058,[1]Plan1!$BG$69:$BI$188,3),G3058)</f>
        <v>5320.25</v>
      </c>
      <c r="H3059" s="11">
        <f t="shared" si="1621"/>
        <v>43772</v>
      </c>
      <c r="I3059" s="11">
        <f t="shared" si="1622"/>
        <v>43802</v>
      </c>
      <c r="J3059" s="26">
        <f t="shared" si="1600"/>
        <v>1.1500524738771389E-2</v>
      </c>
      <c r="K3059" s="11">
        <f t="shared" si="1613"/>
        <v>43864</v>
      </c>
      <c r="L3059" s="11">
        <f t="shared" si="1601"/>
        <v>43864</v>
      </c>
      <c r="M3059" s="1">
        <f t="shared" si="1614"/>
        <v>22</v>
      </c>
      <c r="N3059" s="1">
        <f t="shared" si="1617"/>
        <v>12</v>
      </c>
      <c r="O3059" s="2">
        <f t="shared" si="1602"/>
        <v>1.0062567</v>
      </c>
      <c r="P3059" s="10">
        <f t="shared" si="1627"/>
        <v>1.0051002499999999</v>
      </c>
      <c r="Q3059" s="10">
        <f t="shared" si="1623"/>
        <v>1.5761178545694539</v>
      </c>
      <c r="R3059" s="2">
        <f t="shared" si="1626"/>
        <v>1.58597915</v>
      </c>
      <c r="S3059" s="2">
        <f t="shared" si="1618"/>
        <v>1.5671791399999999</v>
      </c>
      <c r="T3059" s="2">
        <f t="shared" si="1603"/>
        <v>113564.59567459</v>
      </c>
      <c r="U3059" s="2">
        <f t="shared" si="1604"/>
        <v>15910.174174452599</v>
      </c>
      <c r="V3059" s="2">
        <f t="shared" si="1605"/>
        <v>26025.049028867201</v>
      </c>
      <c r="W3059" s="2">
        <f t="shared" si="1606"/>
        <v>114399.55914042979</v>
      </c>
      <c r="X3059" s="27">
        <f t="shared" si="1607"/>
        <v>0</v>
      </c>
      <c r="Y3059" s="2">
        <f t="shared" si="1619"/>
        <v>0</v>
      </c>
      <c r="Z3059" s="67">
        <f t="shared" si="1608"/>
        <v>0</v>
      </c>
      <c r="AA3059" s="2">
        <f t="shared" si="1596"/>
        <v>0</v>
      </c>
      <c r="AB3059" s="26">
        <f t="shared" si="1615"/>
        <v>6.7299999999999999E-2</v>
      </c>
      <c r="AC3059" s="27">
        <f t="shared" si="1595"/>
        <v>12</v>
      </c>
      <c r="AD3059" s="27">
        <v>252</v>
      </c>
      <c r="AE3059" s="10">
        <f t="shared" si="1624"/>
        <v>1.003106343</v>
      </c>
      <c r="AF3059" s="2">
        <f t="shared" si="1597"/>
        <v>352.77058682000001</v>
      </c>
      <c r="AG3059" s="2">
        <f t="shared" si="1609"/>
        <v>355.36426972999999</v>
      </c>
      <c r="AH3059" s="3" t="str">
        <f t="shared" si="1610"/>
        <v>-</v>
      </c>
      <c r="AI3059" s="4" t="str">
        <f t="shared" si="1625"/>
        <v>A+J=</v>
      </c>
      <c r="AJ3059" s="11">
        <f t="shared" si="1616"/>
        <v>43866</v>
      </c>
      <c r="AK3059" s="11"/>
      <c r="AL3059" s="4"/>
      <c r="AM3059" s="1"/>
      <c r="AN3059" s="11"/>
      <c r="AO3059" s="1"/>
      <c r="AP3059" s="1"/>
      <c r="AQ3059" s="1"/>
      <c r="AR3059" s="1"/>
      <c r="AS3059" s="6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</row>
    <row r="3060" spans="1:55" x14ac:dyDescent="0.2">
      <c r="A3060" s="144">
        <f t="shared" si="1611"/>
        <v>43849</v>
      </c>
      <c r="B3060" s="2">
        <f t="shared" si="1598"/>
        <v>114754.92341015978</v>
      </c>
      <c r="C3060" s="2">
        <f t="shared" si="1612"/>
        <v>72464.335937109994</v>
      </c>
      <c r="D3060" s="68">
        <f>SUM(Y3060:Y$3286)</f>
        <v>28051.409250439996</v>
      </c>
      <c r="E3060" s="68">
        <f t="shared" si="1599"/>
        <v>44412.926686669998</v>
      </c>
      <c r="F3060" s="72">
        <f t="shared" si="1620"/>
        <v>5259.76</v>
      </c>
      <c r="G3060" s="3">
        <f>IF(N3060=1,VLOOKUP(A3059,[1]Plan1!$BG$69:$BI$188,3),G3059)</f>
        <v>5320.25</v>
      </c>
      <c r="H3060" s="11">
        <f t="shared" si="1621"/>
        <v>43772</v>
      </c>
      <c r="I3060" s="11">
        <f t="shared" si="1622"/>
        <v>43802</v>
      </c>
      <c r="J3060" s="26">
        <f t="shared" si="1600"/>
        <v>1.1500524738771389E-2</v>
      </c>
      <c r="K3060" s="11">
        <f t="shared" si="1613"/>
        <v>43864</v>
      </c>
      <c r="L3060" s="11">
        <f t="shared" si="1601"/>
        <v>43864</v>
      </c>
      <c r="M3060" s="1">
        <f t="shared" si="1614"/>
        <v>22</v>
      </c>
      <c r="N3060" s="1">
        <f t="shared" si="1617"/>
        <v>12</v>
      </c>
      <c r="O3060" s="2">
        <f t="shared" si="1602"/>
        <v>1.0062567</v>
      </c>
      <c r="P3060" s="10">
        <f t="shared" si="1627"/>
        <v>1.0051002499999999</v>
      </c>
      <c r="Q3060" s="10">
        <f t="shared" si="1623"/>
        <v>1.5761178545694539</v>
      </c>
      <c r="R3060" s="2">
        <f t="shared" si="1626"/>
        <v>1.58597915</v>
      </c>
      <c r="S3060" s="2">
        <f t="shared" si="1618"/>
        <v>1.5671791399999999</v>
      </c>
      <c r="T3060" s="2">
        <f t="shared" si="1603"/>
        <v>113564.59567459</v>
      </c>
      <c r="U3060" s="2">
        <f t="shared" si="1604"/>
        <v>15910.174174452599</v>
      </c>
      <c r="V3060" s="2">
        <f t="shared" si="1605"/>
        <v>26025.049028867201</v>
      </c>
      <c r="W3060" s="2">
        <f t="shared" si="1606"/>
        <v>114399.55914042979</v>
      </c>
      <c r="X3060" s="27">
        <f t="shared" si="1607"/>
        <v>0</v>
      </c>
      <c r="Y3060" s="2">
        <f t="shared" si="1619"/>
        <v>0</v>
      </c>
      <c r="Z3060" s="67">
        <f t="shared" si="1608"/>
        <v>0</v>
      </c>
      <c r="AA3060" s="2">
        <f t="shared" si="1596"/>
        <v>0</v>
      </c>
      <c r="AB3060" s="26">
        <f t="shared" si="1615"/>
        <v>6.7299999999999999E-2</v>
      </c>
      <c r="AC3060" s="27">
        <f t="shared" si="1595"/>
        <v>12</v>
      </c>
      <c r="AD3060" s="27">
        <v>252</v>
      </c>
      <c r="AE3060" s="10">
        <f t="shared" si="1624"/>
        <v>1.003106343</v>
      </c>
      <c r="AF3060" s="2">
        <f t="shared" si="1597"/>
        <v>352.77058682000001</v>
      </c>
      <c r="AG3060" s="2">
        <f t="shared" si="1609"/>
        <v>355.36426972999999</v>
      </c>
      <c r="AH3060" s="3" t="str">
        <f t="shared" si="1610"/>
        <v>-</v>
      </c>
      <c r="AI3060" s="4" t="str">
        <f t="shared" si="1625"/>
        <v>A+J=</v>
      </c>
      <c r="AJ3060" s="11">
        <f t="shared" si="1616"/>
        <v>43866</v>
      </c>
      <c r="AK3060" s="11"/>
      <c r="AL3060" s="4"/>
      <c r="AM3060" s="1"/>
      <c r="AN3060" s="11"/>
      <c r="AO3060" s="1"/>
      <c r="AP3060" s="1"/>
      <c r="AQ3060" s="1"/>
      <c r="AR3060" s="1"/>
      <c r="AS3060" s="6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</row>
    <row r="3061" spans="1:55" x14ac:dyDescent="0.2">
      <c r="A3061" s="144">
        <f t="shared" si="1611"/>
        <v>43850</v>
      </c>
      <c r="B3061" s="2">
        <f t="shared" si="1598"/>
        <v>114754.92341015978</v>
      </c>
      <c r="C3061" s="2">
        <f t="shared" si="1612"/>
        <v>72464.335937109994</v>
      </c>
      <c r="D3061" s="68">
        <f>SUM(Y3061:Y$3286)</f>
        <v>28051.409250439996</v>
      </c>
      <c r="E3061" s="68">
        <f t="shared" si="1599"/>
        <v>44412.926686669998</v>
      </c>
      <c r="F3061" s="72">
        <f t="shared" si="1620"/>
        <v>5259.76</v>
      </c>
      <c r="G3061" s="3">
        <f>IF(N3061=1,VLOOKUP(A3060,[1]Plan1!$BG$69:$BI$188,3),G3060)</f>
        <v>5320.25</v>
      </c>
      <c r="H3061" s="11">
        <f t="shared" si="1621"/>
        <v>43772</v>
      </c>
      <c r="I3061" s="11">
        <f t="shared" si="1622"/>
        <v>43802</v>
      </c>
      <c r="J3061" s="26">
        <f t="shared" si="1600"/>
        <v>1.1500524738771389E-2</v>
      </c>
      <c r="K3061" s="11">
        <f t="shared" si="1613"/>
        <v>43864</v>
      </c>
      <c r="L3061" s="11">
        <f t="shared" si="1601"/>
        <v>43864</v>
      </c>
      <c r="M3061" s="1">
        <f t="shared" si="1614"/>
        <v>22</v>
      </c>
      <c r="N3061" s="1">
        <f t="shared" si="1617"/>
        <v>12</v>
      </c>
      <c r="O3061" s="2">
        <f t="shared" si="1602"/>
        <v>1.0062567</v>
      </c>
      <c r="P3061" s="10">
        <f t="shared" si="1627"/>
        <v>1.0051002499999999</v>
      </c>
      <c r="Q3061" s="10">
        <f t="shared" si="1623"/>
        <v>1.5761178545694539</v>
      </c>
      <c r="R3061" s="2">
        <f t="shared" si="1626"/>
        <v>1.58597915</v>
      </c>
      <c r="S3061" s="2">
        <f t="shared" si="1618"/>
        <v>1.5671791399999999</v>
      </c>
      <c r="T3061" s="2">
        <f t="shared" si="1603"/>
        <v>113564.59567459</v>
      </c>
      <c r="U3061" s="2">
        <f t="shared" si="1604"/>
        <v>15910.174174452599</v>
      </c>
      <c r="V3061" s="2">
        <f t="shared" si="1605"/>
        <v>26025.049028867201</v>
      </c>
      <c r="W3061" s="2">
        <f t="shared" si="1606"/>
        <v>114399.55914042979</v>
      </c>
      <c r="X3061" s="27">
        <f t="shared" si="1607"/>
        <v>0</v>
      </c>
      <c r="Y3061" s="2">
        <f t="shared" si="1619"/>
        <v>0</v>
      </c>
      <c r="Z3061" s="67">
        <f t="shared" si="1608"/>
        <v>0</v>
      </c>
      <c r="AA3061" s="2">
        <f t="shared" si="1596"/>
        <v>0</v>
      </c>
      <c r="AB3061" s="26">
        <f t="shared" si="1615"/>
        <v>6.7299999999999999E-2</v>
      </c>
      <c r="AC3061" s="27">
        <f t="shared" si="1595"/>
        <v>12</v>
      </c>
      <c r="AD3061" s="27">
        <v>252</v>
      </c>
      <c r="AE3061" s="10">
        <f t="shared" si="1624"/>
        <v>1.003106343</v>
      </c>
      <c r="AF3061" s="2">
        <f t="shared" si="1597"/>
        <v>352.77058682000001</v>
      </c>
      <c r="AG3061" s="2">
        <f t="shared" si="1609"/>
        <v>355.36426972999999</v>
      </c>
      <c r="AH3061" s="3" t="str">
        <f t="shared" si="1610"/>
        <v>-</v>
      </c>
      <c r="AI3061" s="4" t="str">
        <f t="shared" si="1625"/>
        <v>A+J=</v>
      </c>
      <c r="AJ3061" s="11">
        <f t="shared" si="1616"/>
        <v>43866</v>
      </c>
      <c r="AK3061" s="11"/>
      <c r="AL3061" s="4"/>
      <c r="AM3061" s="1"/>
      <c r="AN3061" s="11"/>
      <c r="AO3061" s="1"/>
      <c r="AP3061" s="1"/>
      <c r="AQ3061" s="1"/>
      <c r="AR3061" s="1"/>
      <c r="AS3061" s="6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</row>
    <row r="3062" spans="1:55" x14ac:dyDescent="0.2">
      <c r="A3062" s="144">
        <f t="shared" si="1611"/>
        <v>43851</v>
      </c>
      <c r="B3062" s="2">
        <f t="shared" si="1598"/>
        <v>114821.33124899854</v>
      </c>
      <c r="C3062" s="2">
        <f t="shared" si="1612"/>
        <v>72464.335937109994</v>
      </c>
      <c r="D3062" s="68">
        <f>SUM(Y3062:Y$3286)</f>
        <v>28051.409250439996</v>
      </c>
      <c r="E3062" s="68">
        <f t="shared" si="1599"/>
        <v>44412.926686669998</v>
      </c>
      <c r="F3062" s="72">
        <f t="shared" si="1620"/>
        <v>5259.76</v>
      </c>
      <c r="G3062" s="3">
        <f>IF(N3062=1,VLOOKUP(A3061,[1]Plan1!$BG$69:$BI$188,3),G3061)</f>
        <v>5320.25</v>
      </c>
      <c r="H3062" s="11">
        <f t="shared" si="1621"/>
        <v>43772</v>
      </c>
      <c r="I3062" s="11">
        <f t="shared" si="1622"/>
        <v>43802</v>
      </c>
      <c r="J3062" s="26">
        <f t="shared" si="1600"/>
        <v>1.1500524738771389E-2</v>
      </c>
      <c r="K3062" s="11">
        <f t="shared" si="1613"/>
        <v>43864</v>
      </c>
      <c r="L3062" s="11">
        <f t="shared" si="1601"/>
        <v>43864</v>
      </c>
      <c r="M3062" s="1">
        <f t="shared" si="1614"/>
        <v>22</v>
      </c>
      <c r="N3062" s="1">
        <f t="shared" si="1617"/>
        <v>13</v>
      </c>
      <c r="O3062" s="2">
        <f t="shared" si="1602"/>
        <v>1.00677986</v>
      </c>
      <c r="P3062" s="10">
        <f t="shared" si="1627"/>
        <v>1.0051002499999999</v>
      </c>
      <c r="Q3062" s="10">
        <f t="shared" si="1623"/>
        <v>1.5761178545694539</v>
      </c>
      <c r="R3062" s="2">
        <f t="shared" si="1626"/>
        <v>1.5868037100000001</v>
      </c>
      <c r="S3062" s="2">
        <f t="shared" si="1618"/>
        <v>1.5671791399999999</v>
      </c>
      <c r="T3062" s="2">
        <f t="shared" si="1603"/>
        <v>113564.59567459</v>
      </c>
      <c r="U3062" s="2">
        <f t="shared" si="1604"/>
        <v>15910.174174452599</v>
      </c>
      <c r="V3062" s="2">
        <f t="shared" si="1605"/>
        <v>26061.670151695966</v>
      </c>
      <c r="W3062" s="2">
        <f t="shared" si="1606"/>
        <v>114436.18026325855</v>
      </c>
      <c r="X3062" s="27">
        <f t="shared" si="1607"/>
        <v>0</v>
      </c>
      <c r="Y3062" s="2">
        <f t="shared" si="1619"/>
        <v>0</v>
      </c>
      <c r="Z3062" s="67">
        <f t="shared" si="1608"/>
        <v>0</v>
      </c>
      <c r="AA3062" s="2">
        <f t="shared" si="1596"/>
        <v>0</v>
      </c>
      <c r="AB3062" s="26">
        <f t="shared" si="1615"/>
        <v>6.7299999999999999E-2</v>
      </c>
      <c r="AC3062" s="27">
        <f t="shared" si="1595"/>
        <v>13</v>
      </c>
      <c r="AD3062" s="27">
        <v>252</v>
      </c>
      <c r="AE3062" s="10">
        <f t="shared" si="1624"/>
        <v>1.0033656399999999</v>
      </c>
      <c r="AF3062" s="2">
        <f t="shared" si="1597"/>
        <v>382.21754578000002</v>
      </c>
      <c r="AG3062" s="2">
        <f t="shared" si="1609"/>
        <v>385.15098574000001</v>
      </c>
      <c r="AH3062" s="3" t="str">
        <f t="shared" si="1610"/>
        <v>-</v>
      </c>
      <c r="AI3062" s="4" t="str">
        <f t="shared" si="1625"/>
        <v>A+J=</v>
      </c>
      <c r="AJ3062" s="11">
        <f t="shared" si="1616"/>
        <v>43866</v>
      </c>
      <c r="AK3062" s="11"/>
      <c r="AL3062" s="4"/>
      <c r="AM3062" s="1"/>
      <c r="AN3062" s="11"/>
      <c r="AO3062" s="1"/>
      <c r="AP3062" s="1"/>
      <c r="AQ3062" s="1"/>
      <c r="AR3062" s="1"/>
      <c r="AS3062" s="6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</row>
    <row r="3063" spans="1:55" x14ac:dyDescent="0.2">
      <c r="A3063" s="144">
        <f t="shared" si="1611"/>
        <v>43852</v>
      </c>
      <c r="B3063" s="2">
        <f t="shared" si="1598"/>
        <v>114887.78491578579</v>
      </c>
      <c r="C3063" s="2">
        <f t="shared" si="1612"/>
        <v>72464.335937109994</v>
      </c>
      <c r="D3063" s="68">
        <f>SUM(Y3063:Y$3286)</f>
        <v>28051.409250439996</v>
      </c>
      <c r="E3063" s="68">
        <f t="shared" si="1599"/>
        <v>44412.926686669998</v>
      </c>
      <c r="F3063" s="72">
        <f t="shared" si="1620"/>
        <v>5259.76</v>
      </c>
      <c r="G3063" s="3">
        <f>IF(N3063=1,VLOOKUP(A3062,[1]Plan1!$BG$69:$BI$188,3),G3062)</f>
        <v>5320.25</v>
      </c>
      <c r="H3063" s="11">
        <f t="shared" si="1621"/>
        <v>43772</v>
      </c>
      <c r="I3063" s="11">
        <f t="shared" si="1622"/>
        <v>43802</v>
      </c>
      <c r="J3063" s="26">
        <f t="shared" si="1600"/>
        <v>1.1500524738771389E-2</v>
      </c>
      <c r="K3063" s="11">
        <f t="shared" si="1613"/>
        <v>43864</v>
      </c>
      <c r="L3063" s="11">
        <f t="shared" si="1601"/>
        <v>43864</v>
      </c>
      <c r="M3063" s="1">
        <f t="shared" si="1614"/>
        <v>22</v>
      </c>
      <c r="N3063" s="1">
        <f t="shared" si="1617"/>
        <v>14</v>
      </c>
      <c r="O3063" s="2">
        <f t="shared" si="1602"/>
        <v>1.0073032900000001</v>
      </c>
      <c r="P3063" s="10">
        <f t="shared" si="1627"/>
        <v>1.0051002499999999</v>
      </c>
      <c r="Q3063" s="10">
        <f t="shared" si="1623"/>
        <v>1.5761178545694539</v>
      </c>
      <c r="R3063" s="2">
        <f t="shared" si="1626"/>
        <v>1.5876287</v>
      </c>
      <c r="S3063" s="2">
        <f t="shared" si="1618"/>
        <v>1.5671791399999999</v>
      </c>
      <c r="T3063" s="2">
        <f t="shared" si="1603"/>
        <v>113564.59567459</v>
      </c>
      <c r="U3063" s="2">
        <f t="shared" si="1604"/>
        <v>15910.174174452599</v>
      </c>
      <c r="V3063" s="2">
        <f t="shared" si="1605"/>
        <v>26098.310372083197</v>
      </c>
      <c r="W3063" s="2">
        <f t="shared" si="1606"/>
        <v>114472.82048364579</v>
      </c>
      <c r="X3063" s="27">
        <f t="shared" si="1607"/>
        <v>0</v>
      </c>
      <c r="Y3063" s="2">
        <f t="shared" si="1619"/>
        <v>0</v>
      </c>
      <c r="Z3063" s="67">
        <f t="shared" si="1608"/>
        <v>0</v>
      </c>
      <c r="AA3063" s="2">
        <f t="shared" si="1596"/>
        <v>0</v>
      </c>
      <c r="AB3063" s="26">
        <f t="shared" si="1615"/>
        <v>6.7299999999999999E-2</v>
      </c>
      <c r="AC3063" s="27">
        <f t="shared" si="1595"/>
        <v>14</v>
      </c>
      <c r="AD3063" s="27">
        <v>252</v>
      </c>
      <c r="AE3063" s="10">
        <f t="shared" si="1624"/>
        <v>1.0036250040000001</v>
      </c>
      <c r="AF3063" s="2">
        <f t="shared" si="1597"/>
        <v>411.67211357000002</v>
      </c>
      <c r="AG3063" s="2">
        <f t="shared" si="1609"/>
        <v>414.96443213999999</v>
      </c>
      <c r="AH3063" s="3" t="str">
        <f t="shared" si="1610"/>
        <v>-</v>
      </c>
      <c r="AI3063" s="4" t="str">
        <f t="shared" si="1625"/>
        <v>A+J=</v>
      </c>
      <c r="AJ3063" s="11">
        <f t="shared" si="1616"/>
        <v>43866</v>
      </c>
      <c r="AK3063" s="11"/>
      <c r="AL3063" s="4"/>
      <c r="AM3063" s="1"/>
      <c r="AN3063" s="11"/>
      <c r="AO3063" s="1"/>
      <c r="AP3063" s="1"/>
      <c r="AQ3063" s="1"/>
      <c r="AR3063" s="1"/>
      <c r="AS3063" s="6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</row>
    <row r="3064" spans="1:55" x14ac:dyDescent="0.2">
      <c r="A3064" s="144">
        <f t="shared" si="1611"/>
        <v>43853</v>
      </c>
      <c r="B3064" s="2">
        <f t="shared" si="1598"/>
        <v>114954.28398690223</v>
      </c>
      <c r="C3064" s="2">
        <f t="shared" si="1612"/>
        <v>72464.335937109994</v>
      </c>
      <c r="D3064" s="68">
        <f>SUM(Y3064:Y$3286)</f>
        <v>28051.409250439996</v>
      </c>
      <c r="E3064" s="68">
        <f t="shared" si="1599"/>
        <v>44412.926686669998</v>
      </c>
      <c r="F3064" s="72">
        <f t="shared" si="1620"/>
        <v>5259.76</v>
      </c>
      <c r="G3064" s="3">
        <f>IF(N3064=1,VLOOKUP(A3063,[1]Plan1!$BG$69:$BI$188,3),G3063)</f>
        <v>5320.25</v>
      </c>
      <c r="H3064" s="11">
        <f t="shared" si="1621"/>
        <v>43772</v>
      </c>
      <c r="I3064" s="11">
        <f t="shared" si="1622"/>
        <v>43802</v>
      </c>
      <c r="J3064" s="26">
        <f t="shared" si="1600"/>
        <v>1.1500524738771389E-2</v>
      </c>
      <c r="K3064" s="11">
        <f t="shared" si="1613"/>
        <v>43864</v>
      </c>
      <c r="L3064" s="11">
        <f t="shared" si="1601"/>
        <v>43864</v>
      </c>
      <c r="M3064" s="1">
        <f t="shared" si="1614"/>
        <v>22</v>
      </c>
      <c r="N3064" s="1">
        <f t="shared" si="1617"/>
        <v>15</v>
      </c>
      <c r="O3064" s="2">
        <f t="shared" si="1602"/>
        <v>1.0078269900000001</v>
      </c>
      <c r="P3064" s="10">
        <f t="shared" si="1627"/>
        <v>1.0051002499999999</v>
      </c>
      <c r="Q3064" s="10">
        <f t="shared" si="1623"/>
        <v>1.5761178545694539</v>
      </c>
      <c r="R3064" s="2">
        <f t="shared" si="1626"/>
        <v>1.58845411</v>
      </c>
      <c r="S3064" s="2">
        <f t="shared" si="1618"/>
        <v>1.5671791399999999</v>
      </c>
      <c r="T3064" s="2">
        <f t="shared" si="1603"/>
        <v>113564.59567459</v>
      </c>
      <c r="U3064" s="2">
        <f t="shared" si="1604"/>
        <v>15910.174174452599</v>
      </c>
      <c r="V3064" s="2">
        <f t="shared" si="1605"/>
        <v>26134.969245899643</v>
      </c>
      <c r="W3064" s="2">
        <f t="shared" si="1606"/>
        <v>114509.47935746223</v>
      </c>
      <c r="X3064" s="27">
        <f t="shared" si="1607"/>
        <v>0</v>
      </c>
      <c r="Y3064" s="2">
        <f t="shared" si="1619"/>
        <v>0</v>
      </c>
      <c r="Z3064" s="67">
        <f t="shared" si="1608"/>
        <v>0</v>
      </c>
      <c r="AA3064" s="2">
        <f t="shared" si="1596"/>
        <v>0</v>
      </c>
      <c r="AB3064" s="26">
        <f t="shared" si="1615"/>
        <v>6.7299999999999999E-2</v>
      </c>
      <c r="AC3064" s="27">
        <f t="shared" si="1595"/>
        <v>15</v>
      </c>
      <c r="AD3064" s="27">
        <v>252</v>
      </c>
      <c r="AE3064" s="10">
        <f t="shared" si="1624"/>
        <v>1.003884435</v>
      </c>
      <c r="AF3064" s="2">
        <f t="shared" si="1597"/>
        <v>441.13429019</v>
      </c>
      <c r="AG3064" s="2">
        <f t="shared" si="1609"/>
        <v>444.80462943999999</v>
      </c>
      <c r="AH3064" s="3" t="str">
        <f t="shared" si="1610"/>
        <v>-</v>
      </c>
      <c r="AI3064" s="4" t="str">
        <f t="shared" si="1625"/>
        <v>A+J=</v>
      </c>
      <c r="AJ3064" s="11">
        <f t="shared" si="1616"/>
        <v>43866</v>
      </c>
      <c r="AK3064" s="11"/>
      <c r="AL3064" s="4"/>
      <c r="AM3064" s="1"/>
      <c r="AN3064" s="11"/>
      <c r="AO3064" s="1"/>
      <c r="AP3064" s="1"/>
      <c r="AQ3064" s="1"/>
      <c r="AR3064" s="1"/>
      <c r="AS3064" s="6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</row>
    <row r="3065" spans="1:55" x14ac:dyDescent="0.2">
      <c r="A3065" s="144">
        <f t="shared" si="1611"/>
        <v>43854</v>
      </c>
      <c r="B3065" s="2">
        <f t="shared" si="1598"/>
        <v>115020.82904475716</v>
      </c>
      <c r="C3065" s="2">
        <f t="shared" si="1612"/>
        <v>72464.335937109994</v>
      </c>
      <c r="D3065" s="68">
        <f>SUM(Y3065:Y$3286)</f>
        <v>28051.409250439996</v>
      </c>
      <c r="E3065" s="68">
        <f t="shared" si="1599"/>
        <v>44412.926686669998</v>
      </c>
      <c r="F3065" s="72">
        <f t="shared" si="1620"/>
        <v>5259.76</v>
      </c>
      <c r="G3065" s="3">
        <f>IF(N3065=1,VLOOKUP(A3064,[1]Plan1!$BG$69:$BI$188,3),G3064)</f>
        <v>5320.25</v>
      </c>
      <c r="H3065" s="11">
        <f t="shared" si="1621"/>
        <v>43772</v>
      </c>
      <c r="I3065" s="11">
        <f t="shared" si="1622"/>
        <v>43802</v>
      </c>
      <c r="J3065" s="26">
        <f t="shared" si="1600"/>
        <v>1.1500524738771389E-2</v>
      </c>
      <c r="K3065" s="11">
        <f t="shared" si="1613"/>
        <v>43864</v>
      </c>
      <c r="L3065" s="11">
        <f t="shared" si="1601"/>
        <v>43864</v>
      </c>
      <c r="M3065" s="1">
        <f t="shared" si="1614"/>
        <v>22</v>
      </c>
      <c r="N3065" s="1">
        <f t="shared" si="1617"/>
        <v>16</v>
      </c>
      <c r="O3065" s="2">
        <f t="shared" si="1602"/>
        <v>1.00835096</v>
      </c>
      <c r="P3065" s="10">
        <f t="shared" si="1627"/>
        <v>1.0051002499999999</v>
      </c>
      <c r="Q3065" s="10">
        <f t="shared" si="1623"/>
        <v>1.5761178545694539</v>
      </c>
      <c r="R3065" s="2">
        <f t="shared" si="1626"/>
        <v>1.5892799500000001</v>
      </c>
      <c r="S3065" s="2">
        <f t="shared" si="1618"/>
        <v>1.5671791399999999</v>
      </c>
      <c r="T3065" s="2">
        <f t="shared" si="1603"/>
        <v>113564.59567459</v>
      </c>
      <c r="U3065" s="2">
        <f t="shared" si="1604"/>
        <v>15910.174174452599</v>
      </c>
      <c r="V3065" s="2">
        <f t="shared" si="1605"/>
        <v>26171.647217274567</v>
      </c>
      <c r="W3065" s="2">
        <f t="shared" si="1606"/>
        <v>114546.15732883716</v>
      </c>
      <c r="X3065" s="27">
        <f t="shared" si="1607"/>
        <v>0</v>
      </c>
      <c r="Y3065" s="2">
        <f t="shared" si="1619"/>
        <v>0</v>
      </c>
      <c r="Z3065" s="67">
        <f t="shared" si="1608"/>
        <v>0</v>
      </c>
      <c r="AA3065" s="2">
        <f t="shared" si="1596"/>
        <v>0</v>
      </c>
      <c r="AB3065" s="26">
        <f t="shared" si="1615"/>
        <v>6.7299999999999999E-2</v>
      </c>
      <c r="AC3065" s="27">
        <f t="shared" si="1595"/>
        <v>16</v>
      </c>
      <c r="AD3065" s="27">
        <v>252</v>
      </c>
      <c r="AE3065" s="10">
        <f t="shared" si="1624"/>
        <v>1.004143934</v>
      </c>
      <c r="AF3065" s="2">
        <f t="shared" si="1597"/>
        <v>470.60418921000002</v>
      </c>
      <c r="AG3065" s="2">
        <f t="shared" si="1609"/>
        <v>474.67171592</v>
      </c>
      <c r="AH3065" s="3" t="str">
        <f t="shared" si="1610"/>
        <v>-</v>
      </c>
      <c r="AI3065" s="4" t="str">
        <f t="shared" si="1625"/>
        <v>A+J=</v>
      </c>
      <c r="AJ3065" s="11">
        <f t="shared" si="1616"/>
        <v>43866</v>
      </c>
      <c r="AK3065" s="11"/>
      <c r="AL3065" s="4"/>
      <c r="AM3065" s="1"/>
      <c r="AN3065" s="11"/>
      <c r="AO3065" s="1"/>
      <c r="AP3065" s="1"/>
      <c r="AQ3065" s="1"/>
      <c r="AR3065" s="1"/>
      <c r="AS3065" s="6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</row>
    <row r="3066" spans="1:55" x14ac:dyDescent="0.2">
      <c r="A3066" s="144">
        <f t="shared" si="1611"/>
        <v>43855</v>
      </c>
      <c r="B3066" s="2">
        <f t="shared" si="1598"/>
        <v>115087.41943644128</v>
      </c>
      <c r="C3066" s="2">
        <f t="shared" si="1612"/>
        <v>72464.335937109994</v>
      </c>
      <c r="D3066" s="68">
        <f>SUM(Y3066:Y$3286)</f>
        <v>28051.409250439996</v>
      </c>
      <c r="E3066" s="68">
        <f t="shared" si="1599"/>
        <v>44412.926686669998</v>
      </c>
      <c r="F3066" s="72">
        <f t="shared" si="1620"/>
        <v>5259.76</v>
      </c>
      <c r="G3066" s="3">
        <f>IF(N3066=1,VLOOKUP(A3065,[1]Plan1!$BG$69:$BI$188,3),G3065)</f>
        <v>5320.25</v>
      </c>
      <c r="H3066" s="11">
        <f t="shared" si="1621"/>
        <v>43772</v>
      </c>
      <c r="I3066" s="11">
        <f t="shared" si="1622"/>
        <v>43802</v>
      </c>
      <c r="J3066" s="26">
        <f t="shared" si="1600"/>
        <v>1.1500524738771389E-2</v>
      </c>
      <c r="K3066" s="11">
        <f t="shared" si="1613"/>
        <v>43864</v>
      </c>
      <c r="L3066" s="11">
        <f t="shared" si="1601"/>
        <v>43864</v>
      </c>
      <c r="M3066" s="1">
        <f t="shared" si="1614"/>
        <v>22</v>
      </c>
      <c r="N3066" s="1">
        <f t="shared" si="1617"/>
        <v>17</v>
      </c>
      <c r="O3066" s="2">
        <f t="shared" si="1602"/>
        <v>1.0088752000000001</v>
      </c>
      <c r="P3066" s="10">
        <f t="shared" si="1627"/>
        <v>1.0051002499999999</v>
      </c>
      <c r="Q3066" s="10">
        <f t="shared" si="1623"/>
        <v>1.5761178545694539</v>
      </c>
      <c r="R3066" s="2">
        <f t="shared" si="1626"/>
        <v>1.5901062100000001</v>
      </c>
      <c r="S3066" s="2">
        <f t="shared" si="1618"/>
        <v>1.5671791399999999</v>
      </c>
      <c r="T3066" s="2">
        <f t="shared" si="1603"/>
        <v>113564.59567459</v>
      </c>
      <c r="U3066" s="2">
        <f t="shared" si="1604"/>
        <v>15910.174174452599</v>
      </c>
      <c r="V3066" s="2">
        <f t="shared" si="1605"/>
        <v>26208.343842078695</v>
      </c>
      <c r="W3066" s="2">
        <f t="shared" si="1606"/>
        <v>114582.85395364129</v>
      </c>
      <c r="X3066" s="27">
        <f t="shared" si="1607"/>
        <v>0</v>
      </c>
      <c r="Y3066" s="2">
        <f t="shared" si="1619"/>
        <v>0</v>
      </c>
      <c r="Z3066" s="67">
        <f t="shared" si="1608"/>
        <v>0</v>
      </c>
      <c r="AA3066" s="2">
        <f t="shared" si="1596"/>
        <v>0</v>
      </c>
      <c r="AB3066" s="26">
        <f t="shared" si="1615"/>
        <v>6.7299999999999999E-2</v>
      </c>
      <c r="AC3066" s="27">
        <f t="shared" si="1595"/>
        <v>17</v>
      </c>
      <c r="AD3066" s="27">
        <v>252</v>
      </c>
      <c r="AE3066" s="10">
        <f t="shared" si="1624"/>
        <v>1.0044034989999999</v>
      </c>
      <c r="AF3066" s="2">
        <f t="shared" si="1597"/>
        <v>500.08158348000001</v>
      </c>
      <c r="AG3066" s="2">
        <f t="shared" si="1609"/>
        <v>504.56548279999998</v>
      </c>
      <c r="AH3066" s="3" t="str">
        <f t="shared" si="1610"/>
        <v>-</v>
      </c>
      <c r="AI3066" s="4" t="str">
        <f t="shared" si="1625"/>
        <v>A+J=</v>
      </c>
      <c r="AJ3066" s="11">
        <f t="shared" si="1616"/>
        <v>43866</v>
      </c>
      <c r="AK3066" s="11"/>
      <c r="AL3066" s="4"/>
      <c r="AM3066" s="1"/>
      <c r="AN3066" s="11"/>
      <c r="AO3066" s="1"/>
      <c r="AP3066" s="1"/>
      <c r="AQ3066" s="1"/>
      <c r="AR3066" s="1"/>
      <c r="AS3066" s="6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</row>
    <row r="3067" spans="1:55" x14ac:dyDescent="0.2">
      <c r="A3067" s="144">
        <f t="shared" si="1611"/>
        <v>43856</v>
      </c>
      <c r="B3067" s="2">
        <f t="shared" si="1598"/>
        <v>115087.41943644128</v>
      </c>
      <c r="C3067" s="2">
        <f t="shared" si="1612"/>
        <v>72464.335937109994</v>
      </c>
      <c r="D3067" s="68">
        <f>SUM(Y3067:Y$3286)</f>
        <v>28051.409250439996</v>
      </c>
      <c r="E3067" s="68">
        <f t="shared" si="1599"/>
        <v>44412.926686669998</v>
      </c>
      <c r="F3067" s="72">
        <f t="shared" si="1620"/>
        <v>5259.76</v>
      </c>
      <c r="G3067" s="3">
        <f>IF(N3067=1,VLOOKUP(A3066,[1]Plan1!$BG$69:$BI$188,3),G3066)</f>
        <v>5320.25</v>
      </c>
      <c r="H3067" s="11">
        <f t="shared" si="1621"/>
        <v>43772</v>
      </c>
      <c r="I3067" s="11">
        <f t="shared" si="1622"/>
        <v>43802</v>
      </c>
      <c r="J3067" s="26">
        <f t="shared" si="1600"/>
        <v>1.1500524738771389E-2</v>
      </c>
      <c r="K3067" s="11">
        <f t="shared" si="1613"/>
        <v>43864</v>
      </c>
      <c r="L3067" s="11">
        <f t="shared" si="1601"/>
        <v>43864</v>
      </c>
      <c r="M3067" s="1">
        <f t="shared" si="1614"/>
        <v>22</v>
      </c>
      <c r="N3067" s="1">
        <f t="shared" si="1617"/>
        <v>17</v>
      </c>
      <c r="O3067" s="2">
        <f t="shared" si="1602"/>
        <v>1.0088752000000001</v>
      </c>
      <c r="P3067" s="10">
        <f t="shared" si="1627"/>
        <v>1.0051002499999999</v>
      </c>
      <c r="Q3067" s="10">
        <f t="shared" si="1623"/>
        <v>1.5761178545694539</v>
      </c>
      <c r="R3067" s="2">
        <f t="shared" si="1626"/>
        <v>1.5901062100000001</v>
      </c>
      <c r="S3067" s="2">
        <f t="shared" si="1618"/>
        <v>1.5671791399999999</v>
      </c>
      <c r="T3067" s="2">
        <f t="shared" si="1603"/>
        <v>113564.59567459</v>
      </c>
      <c r="U3067" s="2">
        <f t="shared" si="1604"/>
        <v>15910.174174452599</v>
      </c>
      <c r="V3067" s="2">
        <f t="shared" si="1605"/>
        <v>26208.343842078695</v>
      </c>
      <c r="W3067" s="2">
        <f t="shared" si="1606"/>
        <v>114582.85395364129</v>
      </c>
      <c r="X3067" s="27">
        <f t="shared" si="1607"/>
        <v>0</v>
      </c>
      <c r="Y3067" s="2">
        <f t="shared" si="1619"/>
        <v>0</v>
      </c>
      <c r="Z3067" s="67">
        <f t="shared" si="1608"/>
        <v>0</v>
      </c>
      <c r="AA3067" s="2">
        <f t="shared" si="1596"/>
        <v>0</v>
      </c>
      <c r="AB3067" s="26">
        <f t="shared" si="1615"/>
        <v>6.7299999999999999E-2</v>
      </c>
      <c r="AC3067" s="27">
        <f t="shared" si="1595"/>
        <v>17</v>
      </c>
      <c r="AD3067" s="27">
        <v>252</v>
      </c>
      <c r="AE3067" s="10">
        <f t="shared" si="1624"/>
        <v>1.0044034989999999</v>
      </c>
      <c r="AF3067" s="2">
        <f t="shared" si="1597"/>
        <v>500.08158348000001</v>
      </c>
      <c r="AG3067" s="2">
        <f t="shared" si="1609"/>
        <v>504.56548279999998</v>
      </c>
      <c r="AH3067" s="3" t="str">
        <f t="shared" si="1610"/>
        <v>-</v>
      </c>
      <c r="AI3067" s="4" t="str">
        <f t="shared" si="1625"/>
        <v>A+J=</v>
      </c>
      <c r="AJ3067" s="11">
        <f t="shared" si="1616"/>
        <v>43866</v>
      </c>
      <c r="AK3067" s="11"/>
      <c r="AL3067" s="4"/>
      <c r="AM3067" s="1"/>
      <c r="AN3067" s="11"/>
      <c r="AO3067" s="1"/>
      <c r="AP3067" s="1"/>
      <c r="AQ3067" s="1"/>
      <c r="AR3067" s="1"/>
      <c r="AS3067" s="6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</row>
    <row r="3068" spans="1:55" x14ac:dyDescent="0.2">
      <c r="A3068" s="144">
        <f t="shared" si="1611"/>
        <v>43857</v>
      </c>
      <c r="B3068" s="2">
        <f t="shared" si="1598"/>
        <v>115087.41943644128</v>
      </c>
      <c r="C3068" s="2">
        <f t="shared" si="1612"/>
        <v>72464.335937109994</v>
      </c>
      <c r="D3068" s="68">
        <f>SUM(Y3068:Y$3286)</f>
        <v>28051.409250439996</v>
      </c>
      <c r="E3068" s="68">
        <f t="shared" si="1599"/>
        <v>44412.926686669998</v>
      </c>
      <c r="F3068" s="72">
        <f t="shared" si="1620"/>
        <v>5259.76</v>
      </c>
      <c r="G3068" s="3">
        <f>IF(N3068=1,VLOOKUP(A3067,[1]Plan1!$BG$69:$BI$188,3),G3067)</f>
        <v>5320.25</v>
      </c>
      <c r="H3068" s="11">
        <f t="shared" si="1621"/>
        <v>43772</v>
      </c>
      <c r="I3068" s="11">
        <f t="shared" si="1622"/>
        <v>43802</v>
      </c>
      <c r="J3068" s="26">
        <f t="shared" si="1600"/>
        <v>1.1500524738771389E-2</v>
      </c>
      <c r="K3068" s="11">
        <f t="shared" si="1613"/>
        <v>43864</v>
      </c>
      <c r="L3068" s="11">
        <f t="shared" si="1601"/>
        <v>43864</v>
      </c>
      <c r="M3068" s="1">
        <f t="shared" si="1614"/>
        <v>22</v>
      </c>
      <c r="N3068" s="1">
        <f t="shared" si="1617"/>
        <v>17</v>
      </c>
      <c r="O3068" s="2">
        <f t="shared" si="1602"/>
        <v>1.0088752000000001</v>
      </c>
      <c r="P3068" s="10">
        <f t="shared" si="1627"/>
        <v>1.0051002499999999</v>
      </c>
      <c r="Q3068" s="10">
        <f t="shared" si="1623"/>
        <v>1.5761178545694539</v>
      </c>
      <c r="R3068" s="2">
        <f t="shared" si="1626"/>
        <v>1.5901062100000001</v>
      </c>
      <c r="S3068" s="2">
        <f t="shared" si="1618"/>
        <v>1.5671791399999999</v>
      </c>
      <c r="T3068" s="2">
        <f t="shared" si="1603"/>
        <v>113564.59567459</v>
      </c>
      <c r="U3068" s="2">
        <f t="shared" si="1604"/>
        <v>15910.174174452599</v>
      </c>
      <c r="V3068" s="2">
        <f t="shared" si="1605"/>
        <v>26208.343842078695</v>
      </c>
      <c r="W3068" s="2">
        <f t="shared" si="1606"/>
        <v>114582.85395364129</v>
      </c>
      <c r="X3068" s="27">
        <f t="shared" si="1607"/>
        <v>0</v>
      </c>
      <c r="Y3068" s="2">
        <f t="shared" si="1619"/>
        <v>0</v>
      </c>
      <c r="Z3068" s="67">
        <f t="shared" si="1608"/>
        <v>0</v>
      </c>
      <c r="AA3068" s="2">
        <f t="shared" si="1596"/>
        <v>0</v>
      </c>
      <c r="AB3068" s="26">
        <f t="shared" si="1615"/>
        <v>6.7299999999999999E-2</v>
      </c>
      <c r="AC3068" s="27">
        <f t="shared" ref="AC3068:AC3131" si="1628">N3068</f>
        <v>17</v>
      </c>
      <c r="AD3068" s="27">
        <v>252</v>
      </c>
      <c r="AE3068" s="10">
        <f t="shared" si="1624"/>
        <v>1.0044034989999999</v>
      </c>
      <c r="AF3068" s="2">
        <f t="shared" si="1597"/>
        <v>500.08158348000001</v>
      </c>
      <c r="AG3068" s="2">
        <f t="shared" si="1609"/>
        <v>504.56548279999998</v>
      </c>
      <c r="AH3068" s="3" t="str">
        <f t="shared" si="1610"/>
        <v>-</v>
      </c>
      <c r="AI3068" s="4" t="str">
        <f t="shared" si="1625"/>
        <v>A+J=</v>
      </c>
      <c r="AJ3068" s="11">
        <f t="shared" si="1616"/>
        <v>43866</v>
      </c>
      <c r="AK3068" s="11"/>
      <c r="AL3068" s="4"/>
      <c r="AM3068" s="1"/>
      <c r="AN3068" s="11"/>
      <c r="AO3068" s="1"/>
      <c r="AP3068" s="1"/>
      <c r="AQ3068" s="1"/>
      <c r="AR3068" s="1"/>
      <c r="AS3068" s="6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</row>
    <row r="3069" spans="1:55" x14ac:dyDescent="0.2">
      <c r="A3069" s="144">
        <f t="shared" si="1611"/>
        <v>43858</v>
      </c>
      <c r="B3069" s="2">
        <f t="shared" si="1598"/>
        <v>115154.05663696241</v>
      </c>
      <c r="C3069" s="2">
        <f t="shared" si="1612"/>
        <v>72464.335937109994</v>
      </c>
      <c r="D3069" s="68">
        <f>SUM(Y3069:Y$3286)</f>
        <v>28051.409250439996</v>
      </c>
      <c r="E3069" s="68">
        <f t="shared" si="1599"/>
        <v>44412.926686669998</v>
      </c>
      <c r="F3069" s="72">
        <f t="shared" si="1620"/>
        <v>5259.76</v>
      </c>
      <c r="G3069" s="3">
        <f>IF(N3069=1,VLOOKUP(A3068,[1]Plan1!$BG$69:$BI$188,3),G3068)</f>
        <v>5320.25</v>
      </c>
      <c r="H3069" s="11">
        <f t="shared" si="1621"/>
        <v>43772</v>
      </c>
      <c r="I3069" s="11">
        <f t="shared" si="1622"/>
        <v>43802</v>
      </c>
      <c r="J3069" s="26">
        <f t="shared" si="1600"/>
        <v>1.1500524738771389E-2</v>
      </c>
      <c r="K3069" s="11">
        <f t="shared" si="1613"/>
        <v>43864</v>
      </c>
      <c r="L3069" s="11">
        <f t="shared" si="1601"/>
        <v>43864</v>
      </c>
      <c r="M3069" s="1">
        <f t="shared" si="1614"/>
        <v>22</v>
      </c>
      <c r="N3069" s="1">
        <f t="shared" si="1617"/>
        <v>18</v>
      </c>
      <c r="O3069" s="2">
        <f t="shared" si="1602"/>
        <v>1.00939972</v>
      </c>
      <c r="P3069" s="10">
        <f t="shared" si="1627"/>
        <v>1.0051002499999999</v>
      </c>
      <c r="Q3069" s="10">
        <f t="shared" si="1623"/>
        <v>1.5761178545694539</v>
      </c>
      <c r="R3069" s="2">
        <f t="shared" si="1626"/>
        <v>1.59093292</v>
      </c>
      <c r="S3069" s="2">
        <f t="shared" si="1618"/>
        <v>1.5671791399999999</v>
      </c>
      <c r="T3069" s="2">
        <f t="shared" si="1603"/>
        <v>113564.59567459</v>
      </c>
      <c r="U3069" s="2">
        <f t="shared" si="1604"/>
        <v>15910.174174452599</v>
      </c>
      <c r="V3069" s="2">
        <f t="shared" si="1605"/>
        <v>26245.060452699825</v>
      </c>
      <c r="W3069" s="2">
        <f t="shared" si="1606"/>
        <v>114619.57056426241</v>
      </c>
      <c r="X3069" s="27">
        <f t="shared" si="1607"/>
        <v>0</v>
      </c>
      <c r="Y3069" s="2">
        <f t="shared" si="1619"/>
        <v>0</v>
      </c>
      <c r="Z3069" s="67">
        <f t="shared" si="1608"/>
        <v>0</v>
      </c>
      <c r="AA3069" s="2">
        <f t="shared" si="1596"/>
        <v>0</v>
      </c>
      <c r="AB3069" s="26">
        <f t="shared" si="1615"/>
        <v>6.7299999999999999E-2</v>
      </c>
      <c r="AC3069" s="27">
        <f t="shared" si="1628"/>
        <v>18</v>
      </c>
      <c r="AD3069" s="27">
        <v>252</v>
      </c>
      <c r="AE3069" s="10">
        <f t="shared" si="1624"/>
        <v>1.004663131</v>
      </c>
      <c r="AF3069" s="2">
        <f t="shared" si="1597"/>
        <v>529.56658659000004</v>
      </c>
      <c r="AG3069" s="2">
        <f t="shared" si="1609"/>
        <v>534.48607270000002</v>
      </c>
      <c r="AH3069" s="3" t="str">
        <f t="shared" si="1610"/>
        <v>-</v>
      </c>
      <c r="AI3069" s="4" t="str">
        <f t="shared" si="1625"/>
        <v>A+J=</v>
      </c>
      <c r="AJ3069" s="11">
        <f t="shared" si="1616"/>
        <v>43866</v>
      </c>
      <c r="AK3069" s="11"/>
      <c r="AL3069" s="4"/>
      <c r="AM3069" s="1"/>
      <c r="AN3069" s="11"/>
      <c r="AO3069" s="1"/>
      <c r="AP3069" s="1"/>
      <c r="AQ3069" s="1"/>
      <c r="AR3069" s="1"/>
      <c r="AS3069" s="6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</row>
    <row r="3070" spans="1:55" x14ac:dyDescent="0.2">
      <c r="A3070" s="144">
        <f t="shared" si="1611"/>
        <v>43859</v>
      </c>
      <c r="B3070" s="2">
        <f t="shared" si="1598"/>
        <v>115220.73944498276</v>
      </c>
      <c r="C3070" s="2">
        <f t="shared" si="1612"/>
        <v>72464.335937109994</v>
      </c>
      <c r="D3070" s="68">
        <f>SUM(Y3070:Y$3286)</f>
        <v>28051.409250439996</v>
      </c>
      <c r="E3070" s="68">
        <f t="shared" si="1599"/>
        <v>44412.926686669998</v>
      </c>
      <c r="F3070" s="72">
        <f t="shared" si="1620"/>
        <v>5259.76</v>
      </c>
      <c r="G3070" s="3">
        <f>IF(N3070=1,VLOOKUP(A3069,[1]Plan1!$BG$69:$BI$188,3),G3069)</f>
        <v>5320.25</v>
      </c>
      <c r="H3070" s="11">
        <f t="shared" si="1621"/>
        <v>43772</v>
      </c>
      <c r="I3070" s="11">
        <f t="shared" si="1622"/>
        <v>43802</v>
      </c>
      <c r="J3070" s="26">
        <f t="shared" si="1600"/>
        <v>1.1500524738771389E-2</v>
      </c>
      <c r="K3070" s="11">
        <f t="shared" si="1613"/>
        <v>43864</v>
      </c>
      <c r="L3070" s="11">
        <f t="shared" si="1601"/>
        <v>43864</v>
      </c>
      <c r="M3070" s="1">
        <f t="shared" si="1614"/>
        <v>22</v>
      </c>
      <c r="N3070" s="1">
        <f t="shared" si="1617"/>
        <v>19</v>
      </c>
      <c r="O3070" s="2">
        <f t="shared" si="1602"/>
        <v>1.0099245100000001</v>
      </c>
      <c r="P3070" s="10">
        <f t="shared" si="1627"/>
        <v>1.0051002499999999</v>
      </c>
      <c r="Q3070" s="10">
        <f t="shared" si="1623"/>
        <v>1.5761178545694539</v>
      </c>
      <c r="R3070" s="2">
        <f t="shared" si="1626"/>
        <v>1.59176005</v>
      </c>
      <c r="S3070" s="2">
        <f t="shared" si="1618"/>
        <v>1.5671791399999999</v>
      </c>
      <c r="T3070" s="2">
        <f t="shared" si="1603"/>
        <v>113564.59567459</v>
      </c>
      <c r="U3070" s="2">
        <f t="shared" si="1604"/>
        <v>15910.174174452599</v>
      </c>
      <c r="V3070" s="2">
        <f t="shared" si="1605"/>
        <v>26281.79571675017</v>
      </c>
      <c r="W3070" s="2">
        <f t="shared" si="1606"/>
        <v>114656.30582831276</v>
      </c>
      <c r="X3070" s="27">
        <f t="shared" si="1607"/>
        <v>0</v>
      </c>
      <c r="Y3070" s="2">
        <f t="shared" si="1619"/>
        <v>0</v>
      </c>
      <c r="Z3070" s="67">
        <f t="shared" si="1608"/>
        <v>0</v>
      </c>
      <c r="AA3070" s="2">
        <f t="shared" si="1596"/>
        <v>0</v>
      </c>
      <c r="AB3070" s="26">
        <f t="shared" si="1615"/>
        <v>6.7299999999999999E-2</v>
      </c>
      <c r="AC3070" s="27">
        <f t="shared" si="1628"/>
        <v>19</v>
      </c>
      <c r="AD3070" s="27">
        <v>252</v>
      </c>
      <c r="AE3070" s="10">
        <f t="shared" si="1624"/>
        <v>1.004922831</v>
      </c>
      <c r="AF3070" s="2">
        <f t="shared" si="1597"/>
        <v>559.05931208000004</v>
      </c>
      <c r="AG3070" s="2">
        <f t="shared" si="1609"/>
        <v>564.43361666999999</v>
      </c>
      <c r="AH3070" s="3" t="str">
        <f t="shared" si="1610"/>
        <v>-</v>
      </c>
      <c r="AI3070" s="4" t="str">
        <f t="shared" si="1625"/>
        <v>A+J=</v>
      </c>
      <c r="AJ3070" s="11">
        <f t="shared" si="1616"/>
        <v>43866</v>
      </c>
      <c r="AK3070" s="11"/>
      <c r="AL3070" s="4"/>
      <c r="AM3070" s="1"/>
      <c r="AN3070" s="11"/>
      <c r="AO3070" s="1"/>
      <c r="AP3070" s="1"/>
      <c r="AQ3070" s="1"/>
      <c r="AR3070" s="1"/>
      <c r="AS3070" s="6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</row>
    <row r="3071" spans="1:55" x14ac:dyDescent="0.2">
      <c r="A3071" s="144">
        <f t="shared" si="1611"/>
        <v>43860</v>
      </c>
      <c r="B3071" s="2">
        <f t="shared" si="1598"/>
        <v>115287.46765314232</v>
      </c>
      <c r="C3071" s="2">
        <f t="shared" si="1612"/>
        <v>72464.335937109994</v>
      </c>
      <c r="D3071" s="68">
        <f>SUM(Y3071:Y$3286)</f>
        <v>28051.409250439996</v>
      </c>
      <c r="E3071" s="68">
        <f t="shared" si="1599"/>
        <v>44412.926686669998</v>
      </c>
      <c r="F3071" s="72">
        <f t="shared" si="1620"/>
        <v>5259.76</v>
      </c>
      <c r="G3071" s="3">
        <f>IF(N3071=1,VLOOKUP(A3070,[1]Plan1!$BG$69:$BI$188,3),G3070)</f>
        <v>5320.25</v>
      </c>
      <c r="H3071" s="11">
        <f t="shared" si="1621"/>
        <v>43772</v>
      </c>
      <c r="I3071" s="11">
        <f t="shared" si="1622"/>
        <v>43802</v>
      </c>
      <c r="J3071" s="26">
        <f t="shared" si="1600"/>
        <v>1.1500524738771389E-2</v>
      </c>
      <c r="K3071" s="11">
        <f t="shared" si="1613"/>
        <v>43864</v>
      </c>
      <c r="L3071" s="11">
        <f t="shared" si="1601"/>
        <v>43864</v>
      </c>
      <c r="M3071" s="1">
        <f t="shared" si="1614"/>
        <v>22</v>
      </c>
      <c r="N3071" s="1">
        <f t="shared" si="1617"/>
        <v>20</v>
      </c>
      <c r="O3071" s="2">
        <f t="shared" si="1602"/>
        <v>1.01044957</v>
      </c>
      <c r="P3071" s="10">
        <f t="shared" si="1627"/>
        <v>1.0051002499999999</v>
      </c>
      <c r="Q3071" s="10">
        <f t="shared" si="1623"/>
        <v>1.5761178545694539</v>
      </c>
      <c r="R3071" s="2">
        <f t="shared" si="1626"/>
        <v>1.5925876000000001</v>
      </c>
      <c r="S3071" s="2">
        <f t="shared" si="1618"/>
        <v>1.5671791399999999</v>
      </c>
      <c r="T3071" s="2">
        <f t="shared" si="1603"/>
        <v>113564.59567459</v>
      </c>
      <c r="U3071" s="2">
        <f t="shared" si="1604"/>
        <v>15910.174174452599</v>
      </c>
      <c r="V3071" s="2">
        <f t="shared" si="1605"/>
        <v>26318.54963422973</v>
      </c>
      <c r="W3071" s="2">
        <f t="shared" si="1606"/>
        <v>114693.05974579231</v>
      </c>
      <c r="X3071" s="27">
        <f t="shared" si="1607"/>
        <v>0</v>
      </c>
      <c r="Y3071" s="2">
        <f t="shared" si="1619"/>
        <v>0</v>
      </c>
      <c r="Z3071" s="67">
        <f t="shared" si="1608"/>
        <v>0</v>
      </c>
      <c r="AA3071" s="2">
        <f t="shared" si="1596"/>
        <v>0</v>
      </c>
      <c r="AB3071" s="26">
        <f t="shared" si="1615"/>
        <v>6.7299999999999999E-2</v>
      </c>
      <c r="AC3071" s="27">
        <f t="shared" si="1628"/>
        <v>20</v>
      </c>
      <c r="AD3071" s="27">
        <v>252</v>
      </c>
      <c r="AE3071" s="10">
        <f t="shared" si="1624"/>
        <v>1.0051825969999999</v>
      </c>
      <c r="AF3071" s="2">
        <f t="shared" si="1597"/>
        <v>588.55953283999997</v>
      </c>
      <c r="AG3071" s="2">
        <f t="shared" si="1609"/>
        <v>594.40790734999996</v>
      </c>
      <c r="AH3071" s="3" t="str">
        <f t="shared" si="1610"/>
        <v>-</v>
      </c>
      <c r="AI3071" s="4" t="str">
        <f t="shared" si="1625"/>
        <v>A+J=</v>
      </c>
      <c r="AJ3071" s="11">
        <f t="shared" si="1616"/>
        <v>43866</v>
      </c>
      <c r="AK3071" s="11"/>
      <c r="AL3071" s="4"/>
      <c r="AM3071" s="1"/>
      <c r="AN3071" s="11"/>
      <c r="AO3071" s="1"/>
      <c r="AP3071" s="1"/>
      <c r="AQ3071" s="1"/>
      <c r="AR3071" s="1"/>
      <c r="AS3071" s="6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</row>
    <row r="3072" spans="1:55" x14ac:dyDescent="0.2">
      <c r="A3072" s="144">
        <f t="shared" si="1611"/>
        <v>43861</v>
      </c>
      <c r="B3072" s="2">
        <f t="shared" si="1598"/>
        <v>115354.24285235888</v>
      </c>
      <c r="C3072" s="2">
        <f t="shared" si="1612"/>
        <v>72464.335937109994</v>
      </c>
      <c r="D3072" s="68">
        <f>SUM(Y3072:Y$3286)</f>
        <v>28051.409250439996</v>
      </c>
      <c r="E3072" s="68">
        <f t="shared" si="1599"/>
        <v>44412.926686669998</v>
      </c>
      <c r="F3072" s="72">
        <f t="shared" si="1620"/>
        <v>5259.76</v>
      </c>
      <c r="G3072" s="3">
        <f>IF(N3072=1,VLOOKUP(A3071,[1]Plan1!$BG$69:$BI$188,3),G3071)</f>
        <v>5320.25</v>
      </c>
      <c r="H3072" s="11">
        <f t="shared" si="1621"/>
        <v>43772</v>
      </c>
      <c r="I3072" s="11">
        <f t="shared" si="1622"/>
        <v>43802</v>
      </c>
      <c r="J3072" s="26">
        <f t="shared" si="1600"/>
        <v>1.1500524738771389E-2</v>
      </c>
      <c r="K3072" s="11">
        <f t="shared" si="1613"/>
        <v>43864</v>
      </c>
      <c r="L3072" s="11">
        <f t="shared" si="1601"/>
        <v>43864</v>
      </c>
      <c r="M3072" s="1">
        <f t="shared" si="1614"/>
        <v>22</v>
      </c>
      <c r="N3072" s="1">
        <f t="shared" si="1617"/>
        <v>21</v>
      </c>
      <c r="O3072" s="2">
        <f t="shared" si="1602"/>
        <v>1.0109749100000001</v>
      </c>
      <c r="P3072" s="10">
        <f t="shared" si="1627"/>
        <v>1.0051002499999999</v>
      </c>
      <c r="Q3072" s="10">
        <f t="shared" si="1623"/>
        <v>1.5761178545694539</v>
      </c>
      <c r="R3072" s="2">
        <f t="shared" si="1626"/>
        <v>1.5934155999999999</v>
      </c>
      <c r="S3072" s="2">
        <f t="shared" si="1618"/>
        <v>1.5671791399999999</v>
      </c>
      <c r="T3072" s="2">
        <f t="shared" si="1603"/>
        <v>113564.59567459</v>
      </c>
      <c r="U3072" s="2">
        <f t="shared" si="1604"/>
        <v>15910.174174452599</v>
      </c>
      <c r="V3072" s="2">
        <f t="shared" si="1605"/>
        <v>26355.323537526285</v>
      </c>
      <c r="W3072" s="2">
        <f t="shared" si="1606"/>
        <v>114729.83364908888</v>
      </c>
      <c r="X3072" s="27">
        <f t="shared" si="1607"/>
        <v>0</v>
      </c>
      <c r="Y3072" s="2">
        <f t="shared" si="1619"/>
        <v>0</v>
      </c>
      <c r="Z3072" s="67">
        <f t="shared" si="1608"/>
        <v>0</v>
      </c>
      <c r="AA3072" s="2">
        <f t="shared" si="1596"/>
        <v>0</v>
      </c>
      <c r="AB3072" s="26">
        <f t="shared" si="1615"/>
        <v>6.7299999999999999E-2</v>
      </c>
      <c r="AC3072" s="27">
        <f t="shared" si="1628"/>
        <v>21</v>
      </c>
      <c r="AD3072" s="27">
        <v>252</v>
      </c>
      <c r="AE3072" s="10">
        <f t="shared" si="1624"/>
        <v>1.0054424310000001</v>
      </c>
      <c r="AF3072" s="2">
        <f t="shared" si="1597"/>
        <v>618.06747600000006</v>
      </c>
      <c r="AG3072" s="2">
        <f t="shared" si="1609"/>
        <v>624.40920327000003</v>
      </c>
      <c r="AH3072" s="3" t="str">
        <f t="shared" si="1610"/>
        <v>-</v>
      </c>
      <c r="AI3072" s="4" t="str">
        <f t="shared" si="1625"/>
        <v>A+J=</v>
      </c>
      <c r="AJ3072" s="11">
        <f t="shared" si="1616"/>
        <v>43866</v>
      </c>
      <c r="AK3072" s="11"/>
      <c r="AL3072" s="4"/>
      <c r="AM3072" s="1"/>
      <c r="AN3072" s="11"/>
      <c r="AO3072" s="1"/>
      <c r="AP3072" s="1"/>
      <c r="AQ3072" s="1"/>
      <c r="AR3072" s="1"/>
      <c r="AS3072" s="6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</row>
    <row r="3073" spans="1:55" x14ac:dyDescent="0.2">
      <c r="A3073" s="144">
        <f t="shared" si="1611"/>
        <v>43862</v>
      </c>
      <c r="B3073" s="2">
        <f t="shared" si="1598"/>
        <v>115421.06361095465</v>
      </c>
      <c r="C3073" s="2">
        <f t="shared" si="1612"/>
        <v>72464.335937109994</v>
      </c>
      <c r="D3073" s="68">
        <f>SUM(Y3073:Y$3286)</f>
        <v>28051.409250439996</v>
      </c>
      <c r="E3073" s="68">
        <f t="shared" si="1599"/>
        <v>44412.926686669998</v>
      </c>
      <c r="F3073" s="72">
        <f t="shared" si="1620"/>
        <v>5259.76</v>
      </c>
      <c r="G3073" s="3">
        <f>IF(N3073=1,VLOOKUP(A3072,[1]Plan1!$BG$69:$BI$188,3),G3072)</f>
        <v>5320.25</v>
      </c>
      <c r="H3073" s="11">
        <f t="shared" si="1621"/>
        <v>43772</v>
      </c>
      <c r="I3073" s="11">
        <f t="shared" si="1622"/>
        <v>43802</v>
      </c>
      <c r="J3073" s="26">
        <f t="shared" si="1600"/>
        <v>1.1500524738771389E-2</v>
      </c>
      <c r="K3073" s="11">
        <f t="shared" si="1613"/>
        <v>43892</v>
      </c>
      <c r="L3073" s="11">
        <f t="shared" si="1601"/>
        <v>43864</v>
      </c>
      <c r="M3073" s="1">
        <f t="shared" si="1614"/>
        <v>22</v>
      </c>
      <c r="N3073" s="1">
        <f t="shared" si="1617"/>
        <v>22</v>
      </c>
      <c r="O3073" s="2">
        <f t="shared" si="1602"/>
        <v>1.01150052</v>
      </c>
      <c r="P3073" s="10">
        <f t="shared" si="1627"/>
        <v>1.0051002499999999</v>
      </c>
      <c r="Q3073" s="10">
        <f t="shared" si="1623"/>
        <v>1.5761178545694539</v>
      </c>
      <c r="R3073" s="2">
        <f t="shared" si="1626"/>
        <v>1.5942440200000001</v>
      </c>
      <c r="S3073" s="2">
        <f t="shared" si="1618"/>
        <v>1.5671791399999999</v>
      </c>
      <c r="T3073" s="2">
        <f t="shared" si="1603"/>
        <v>113564.59567459</v>
      </c>
      <c r="U3073" s="2">
        <f t="shared" si="1604"/>
        <v>15910.174174452599</v>
      </c>
      <c r="V3073" s="2">
        <f t="shared" si="1605"/>
        <v>26392.116094252066</v>
      </c>
      <c r="W3073" s="2">
        <f t="shared" si="1606"/>
        <v>114766.62620581465</v>
      </c>
      <c r="X3073" s="27">
        <f t="shared" si="1607"/>
        <v>0</v>
      </c>
      <c r="Y3073" s="2">
        <f t="shared" si="1619"/>
        <v>0</v>
      </c>
      <c r="Z3073" s="67">
        <f t="shared" si="1608"/>
        <v>0</v>
      </c>
      <c r="AA3073" s="2">
        <f t="shared" si="1596"/>
        <v>0</v>
      </c>
      <c r="AB3073" s="26">
        <f t="shared" si="1615"/>
        <v>6.7299999999999999E-2</v>
      </c>
      <c r="AC3073" s="27">
        <f t="shared" si="1628"/>
        <v>22</v>
      </c>
      <c r="AD3073" s="27">
        <v>252</v>
      </c>
      <c r="AE3073" s="10">
        <f t="shared" si="1624"/>
        <v>1.005702332</v>
      </c>
      <c r="AF3073" s="2">
        <f t="shared" si="1597"/>
        <v>647.58302798</v>
      </c>
      <c r="AG3073" s="2">
        <f t="shared" si="1609"/>
        <v>654.43740514000001</v>
      </c>
      <c r="AH3073" s="3" t="str">
        <f t="shared" si="1610"/>
        <v>-</v>
      </c>
      <c r="AI3073" s="4" t="str">
        <f t="shared" si="1625"/>
        <v>A+J=</v>
      </c>
      <c r="AJ3073" s="11">
        <f t="shared" si="1616"/>
        <v>43866</v>
      </c>
      <c r="AK3073" s="11"/>
      <c r="AL3073" s="4"/>
      <c r="AM3073" s="1"/>
      <c r="AN3073" s="11"/>
      <c r="AO3073" s="1"/>
      <c r="AP3073" s="1"/>
      <c r="AQ3073" s="1"/>
      <c r="AR3073" s="1"/>
      <c r="AS3073" s="6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</row>
    <row r="3074" spans="1:55" x14ac:dyDescent="0.2">
      <c r="A3074" s="144">
        <f t="shared" si="1611"/>
        <v>43863</v>
      </c>
      <c r="B3074" s="2">
        <f t="shared" si="1598"/>
        <v>115421.06361095465</v>
      </c>
      <c r="C3074" s="2">
        <f t="shared" si="1612"/>
        <v>72464.335937109994</v>
      </c>
      <c r="D3074" s="68">
        <f>SUM(Y3074:Y$3286)</f>
        <v>28051.409250439996</v>
      </c>
      <c r="E3074" s="68">
        <f t="shared" si="1599"/>
        <v>44412.926686669998</v>
      </c>
      <c r="F3074" s="72">
        <f t="shared" si="1620"/>
        <v>5259.76</v>
      </c>
      <c r="G3074" s="3">
        <f>IF(N3074=1,VLOOKUP(A3073,[1]Plan1!$BG$69:$BI$188,3),G3073)</f>
        <v>5320.25</v>
      </c>
      <c r="H3074" s="11">
        <f t="shared" si="1621"/>
        <v>43772</v>
      </c>
      <c r="I3074" s="11">
        <f t="shared" si="1622"/>
        <v>43802</v>
      </c>
      <c r="J3074" s="26">
        <f t="shared" si="1600"/>
        <v>1.1500524738771389E-2</v>
      </c>
      <c r="K3074" s="11">
        <f t="shared" si="1613"/>
        <v>43892</v>
      </c>
      <c r="L3074" s="11">
        <f t="shared" si="1601"/>
        <v>43864</v>
      </c>
      <c r="M3074" s="1">
        <f t="shared" si="1614"/>
        <v>22</v>
      </c>
      <c r="N3074" s="1">
        <f t="shared" si="1617"/>
        <v>22</v>
      </c>
      <c r="O3074" s="2">
        <f t="shared" si="1602"/>
        <v>1.01150052</v>
      </c>
      <c r="P3074" s="10">
        <f t="shared" si="1627"/>
        <v>1.0051002499999999</v>
      </c>
      <c r="Q3074" s="10">
        <f t="shared" si="1623"/>
        <v>1.5761178545694539</v>
      </c>
      <c r="R3074" s="2">
        <f t="shared" si="1626"/>
        <v>1.5942440200000001</v>
      </c>
      <c r="S3074" s="2">
        <f t="shared" si="1618"/>
        <v>1.5671791399999999</v>
      </c>
      <c r="T3074" s="2">
        <f t="shared" si="1603"/>
        <v>113564.59567459</v>
      </c>
      <c r="U3074" s="2">
        <f t="shared" si="1604"/>
        <v>15910.174174452599</v>
      </c>
      <c r="V3074" s="2">
        <f t="shared" si="1605"/>
        <v>26392.116094252066</v>
      </c>
      <c r="W3074" s="2">
        <f t="shared" si="1606"/>
        <v>114766.62620581465</v>
      </c>
      <c r="X3074" s="27">
        <f t="shared" si="1607"/>
        <v>0</v>
      </c>
      <c r="Y3074" s="2">
        <f t="shared" si="1619"/>
        <v>0</v>
      </c>
      <c r="Z3074" s="67">
        <f t="shared" si="1608"/>
        <v>0</v>
      </c>
      <c r="AA3074" s="2">
        <f t="shared" si="1596"/>
        <v>0</v>
      </c>
      <c r="AB3074" s="26">
        <f t="shared" si="1615"/>
        <v>6.7299999999999999E-2</v>
      </c>
      <c r="AC3074" s="27">
        <f t="shared" si="1628"/>
        <v>22</v>
      </c>
      <c r="AD3074" s="27">
        <v>252</v>
      </c>
      <c r="AE3074" s="10">
        <f t="shared" si="1624"/>
        <v>1.005702332</v>
      </c>
      <c r="AF3074" s="2">
        <f t="shared" si="1597"/>
        <v>647.58302798</v>
      </c>
      <c r="AG3074" s="2">
        <f t="shared" si="1609"/>
        <v>654.43740514000001</v>
      </c>
      <c r="AH3074" s="3" t="str">
        <f t="shared" si="1610"/>
        <v>-</v>
      </c>
      <c r="AI3074" s="4" t="str">
        <f t="shared" si="1625"/>
        <v>A+J=</v>
      </c>
      <c r="AJ3074" s="11">
        <f t="shared" si="1616"/>
        <v>43866</v>
      </c>
      <c r="AK3074" s="11"/>
      <c r="AL3074" s="4"/>
      <c r="AM3074" s="1"/>
      <c r="AN3074" s="11"/>
      <c r="AO3074" s="1"/>
      <c r="AP3074" s="1"/>
      <c r="AQ3074" s="1"/>
      <c r="AR3074" s="1"/>
      <c r="AS3074" s="6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</row>
    <row r="3075" spans="1:55" x14ac:dyDescent="0.2">
      <c r="A3075" s="144">
        <f t="shared" si="1611"/>
        <v>43864</v>
      </c>
      <c r="B3075" s="2">
        <f t="shared" si="1598"/>
        <v>115421.06361095465</v>
      </c>
      <c r="C3075" s="2">
        <f t="shared" si="1612"/>
        <v>72464.335937109994</v>
      </c>
      <c r="D3075" s="68">
        <f>SUM(Y3075:Y$3286)</f>
        <v>28051.409250439996</v>
      </c>
      <c r="E3075" s="68">
        <f t="shared" si="1599"/>
        <v>44412.926686669998</v>
      </c>
      <c r="F3075" s="72">
        <f t="shared" si="1620"/>
        <v>5259.76</v>
      </c>
      <c r="G3075" s="3">
        <f>IF(N3075=1,VLOOKUP(A3074,[1]Plan1!$BG$69:$BI$188,3),G3074)</f>
        <v>5320.25</v>
      </c>
      <c r="H3075" s="11">
        <f t="shared" si="1621"/>
        <v>43772</v>
      </c>
      <c r="I3075" s="11">
        <f t="shared" si="1622"/>
        <v>43802</v>
      </c>
      <c r="J3075" s="26">
        <f t="shared" si="1600"/>
        <v>1.1500524738771389E-2</v>
      </c>
      <c r="K3075" s="11">
        <f t="shared" si="1613"/>
        <v>43892</v>
      </c>
      <c r="L3075" s="11">
        <f t="shared" si="1601"/>
        <v>43864</v>
      </c>
      <c r="M3075" s="1">
        <f t="shared" si="1614"/>
        <v>22</v>
      </c>
      <c r="N3075" s="1">
        <f t="shared" si="1617"/>
        <v>22</v>
      </c>
      <c r="O3075" s="2">
        <f t="shared" si="1602"/>
        <v>1.01150052</v>
      </c>
      <c r="P3075" s="10">
        <f t="shared" si="1627"/>
        <v>1.0051002499999999</v>
      </c>
      <c r="Q3075" s="10">
        <f t="shared" si="1623"/>
        <v>1.5761178545694539</v>
      </c>
      <c r="R3075" s="2">
        <f t="shared" si="1626"/>
        <v>1.5942440200000001</v>
      </c>
      <c r="S3075" s="2">
        <f t="shared" si="1618"/>
        <v>1.5671791399999999</v>
      </c>
      <c r="T3075" s="2">
        <f t="shared" si="1603"/>
        <v>113564.59567459</v>
      </c>
      <c r="U3075" s="2">
        <f t="shared" si="1604"/>
        <v>15910.174174452599</v>
      </c>
      <c r="V3075" s="2">
        <f t="shared" si="1605"/>
        <v>26392.116094252066</v>
      </c>
      <c r="W3075" s="2">
        <f t="shared" si="1606"/>
        <v>114766.62620581465</v>
      </c>
      <c r="X3075" s="27">
        <f t="shared" si="1607"/>
        <v>100</v>
      </c>
      <c r="Y3075" s="2">
        <f t="shared" si="1619"/>
        <v>3418.4556923700002</v>
      </c>
      <c r="Z3075" s="67">
        <f t="shared" si="1608"/>
        <v>4.7174318900000005E-2</v>
      </c>
      <c r="AA3075" s="2">
        <f t="shared" si="1596"/>
        <v>5357.3324521000004</v>
      </c>
      <c r="AB3075" s="26">
        <f t="shared" si="1615"/>
        <v>6.7299999999999999E-2</v>
      </c>
      <c r="AC3075" s="27">
        <f t="shared" si="1628"/>
        <v>22</v>
      </c>
      <c r="AD3075" s="27">
        <v>252</v>
      </c>
      <c r="AE3075" s="10">
        <f t="shared" si="1624"/>
        <v>1.005702332</v>
      </c>
      <c r="AF3075" s="2">
        <f t="shared" si="1597"/>
        <v>647.58302798</v>
      </c>
      <c r="AG3075" s="2">
        <f t="shared" si="1609"/>
        <v>654.43740514000001</v>
      </c>
      <c r="AH3075" s="3">
        <f t="shared" si="1610"/>
        <v>6004.9154800800006</v>
      </c>
      <c r="AI3075" s="4" t="str">
        <f t="shared" si="1625"/>
        <v>A+J=</v>
      </c>
      <c r="AJ3075" s="11">
        <f t="shared" si="1616"/>
        <v>43866</v>
      </c>
      <c r="AK3075" s="11"/>
      <c r="AL3075" s="4"/>
      <c r="AM3075" s="1"/>
      <c r="AN3075" s="11"/>
      <c r="AO3075" s="1"/>
      <c r="AP3075" s="1"/>
      <c r="AQ3075" s="1"/>
      <c r="AR3075" s="1"/>
      <c r="AS3075" s="6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</row>
    <row r="3076" spans="1:55" x14ac:dyDescent="0.2">
      <c r="A3076" s="144">
        <f t="shared" si="1611"/>
        <v>43865</v>
      </c>
      <c r="B3076" s="2">
        <f t="shared" si="1598"/>
        <v>109445.82812180872</v>
      </c>
      <c r="C3076" s="2">
        <f t="shared" si="1612"/>
        <v>69045.880244739994</v>
      </c>
      <c r="D3076" s="68">
        <f>SUM(Y3076:Y$3286)</f>
        <v>24632.953558070003</v>
      </c>
      <c r="E3076" s="68">
        <f t="shared" si="1599"/>
        <v>44412.926686669991</v>
      </c>
      <c r="F3076" s="72">
        <f t="shared" si="1620"/>
        <v>5320.25</v>
      </c>
      <c r="G3076" s="3">
        <f>IF(N3076=1,VLOOKUP(A3075,[1]Plan1!$BG$69:$BI$188,3),G3075)</f>
        <v>5331.42</v>
      </c>
      <c r="H3076" s="11">
        <f t="shared" si="1621"/>
        <v>43803</v>
      </c>
      <c r="I3076" s="11">
        <f t="shared" si="1622"/>
        <v>43834</v>
      </c>
      <c r="J3076" s="26">
        <f t="shared" si="1600"/>
        <v>2.099525398242541E-3</v>
      </c>
      <c r="K3076" s="11">
        <f t="shared" si="1613"/>
        <v>43892</v>
      </c>
      <c r="L3076" s="11">
        <f t="shared" si="1601"/>
        <v>43892</v>
      </c>
      <c r="M3076" s="1">
        <f t="shared" si="1614"/>
        <v>18</v>
      </c>
      <c r="N3076" s="1">
        <f t="shared" si="1617"/>
        <v>1</v>
      </c>
      <c r="O3076" s="2">
        <f t="shared" si="1602"/>
        <v>1.00011652</v>
      </c>
      <c r="P3076" s="10">
        <f t="shared" si="1627"/>
        <v>1.01150052</v>
      </c>
      <c r="Q3076" s="10">
        <f t="shared" si="1623"/>
        <v>1.5942440294782869</v>
      </c>
      <c r="R3076" s="2">
        <f t="shared" si="1626"/>
        <v>1.59442979</v>
      </c>
      <c r="S3076" s="2">
        <f t="shared" si="1618"/>
        <v>1.5671791399999999</v>
      </c>
      <c r="T3076" s="2">
        <f t="shared" si="1603"/>
        <v>108207.26322249</v>
      </c>
      <c r="U3076" s="2">
        <f t="shared" si="1604"/>
        <v>13971.297414726083</v>
      </c>
      <c r="V3076" s="2">
        <f t="shared" si="1605"/>
        <v>26400.366683642638</v>
      </c>
      <c r="W3076" s="2">
        <f t="shared" si="1606"/>
        <v>109417.54434310872</v>
      </c>
      <c r="X3076" s="27">
        <f t="shared" si="1607"/>
        <v>0</v>
      </c>
      <c r="Y3076" s="2">
        <f t="shared" si="1619"/>
        <v>0</v>
      </c>
      <c r="Z3076" s="67">
        <f t="shared" si="1608"/>
        <v>0</v>
      </c>
      <c r="AA3076" s="2">
        <f t="shared" ref="AA3076:AA3118" si="1629">IF(Z3076&gt;0,TRUNC(Z3076*T3076,8),0)</f>
        <v>0</v>
      </c>
      <c r="AB3076" s="26">
        <f t="shared" si="1615"/>
        <v>6.7299999999999999E-2</v>
      </c>
      <c r="AC3076" s="27">
        <f t="shared" si="1628"/>
        <v>1</v>
      </c>
      <c r="AD3076" s="27">
        <v>252</v>
      </c>
      <c r="AE3076" s="10">
        <f t="shared" si="1624"/>
        <v>1.0002584940000001</v>
      </c>
      <c r="AF3076" s="2">
        <f t="shared" ref="AF3076:AF3118" si="1630">TRUNC((T3076*(AE3076-1)),8)</f>
        <v>27.97092829</v>
      </c>
      <c r="AG3076" s="2">
        <f t="shared" si="1609"/>
        <v>28.283778699999999</v>
      </c>
      <c r="AH3076" s="3" t="str">
        <f t="shared" si="1610"/>
        <v>-</v>
      </c>
      <c r="AI3076" s="4" t="str">
        <f t="shared" si="1625"/>
        <v>A+J=</v>
      </c>
      <c r="AJ3076" s="11">
        <f t="shared" si="1616"/>
        <v>43894</v>
      </c>
      <c r="AK3076" s="11"/>
      <c r="AL3076" s="4"/>
      <c r="AM3076" s="1"/>
      <c r="AN3076" s="11"/>
      <c r="AO3076" s="1"/>
      <c r="AP3076" s="1"/>
      <c r="AQ3076" s="1"/>
      <c r="AR3076" s="1"/>
      <c r="AS3076" s="6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</row>
    <row r="3077" spans="1:55" x14ac:dyDescent="0.2">
      <c r="A3077" s="144">
        <f t="shared" si="1611"/>
        <v>43866</v>
      </c>
      <c r="B3077" s="2">
        <f t="shared" si="1598"/>
        <v>109482.37497560783</v>
      </c>
      <c r="C3077" s="2">
        <f t="shared" si="1612"/>
        <v>69045.880244739994</v>
      </c>
      <c r="D3077" s="68">
        <f>SUM(Y3077:Y$3286)</f>
        <v>24632.953558070003</v>
      </c>
      <c r="E3077" s="68">
        <f t="shared" si="1599"/>
        <v>44412.926686669991</v>
      </c>
      <c r="F3077" s="72">
        <f t="shared" si="1620"/>
        <v>5320.25</v>
      </c>
      <c r="G3077" s="3">
        <f>IF(N3077=1,VLOOKUP(A3076,[1]Plan1!$BG$69:$BI$188,3),G3076)</f>
        <v>5331.42</v>
      </c>
      <c r="H3077" s="11">
        <f t="shared" si="1621"/>
        <v>43803</v>
      </c>
      <c r="I3077" s="11">
        <f t="shared" si="1622"/>
        <v>43834</v>
      </c>
      <c r="J3077" s="26">
        <f t="shared" si="1600"/>
        <v>2.099525398242541E-3</v>
      </c>
      <c r="K3077" s="11">
        <f t="shared" si="1613"/>
        <v>43892</v>
      </c>
      <c r="L3077" s="11">
        <f t="shared" si="1601"/>
        <v>43892</v>
      </c>
      <c r="M3077" s="1">
        <f t="shared" si="1614"/>
        <v>18</v>
      </c>
      <c r="N3077" s="1">
        <f t="shared" si="1617"/>
        <v>2</v>
      </c>
      <c r="O3077" s="2">
        <f t="shared" si="1602"/>
        <v>1.00023306</v>
      </c>
      <c r="P3077" s="10">
        <f t="shared" si="1627"/>
        <v>1.01150052</v>
      </c>
      <c r="Q3077" s="10">
        <f t="shared" si="1623"/>
        <v>1.5942440294782869</v>
      </c>
      <c r="R3077" s="2">
        <f t="shared" si="1626"/>
        <v>1.5946155799999999</v>
      </c>
      <c r="S3077" s="2">
        <f t="shared" si="1618"/>
        <v>1.5671791399999999</v>
      </c>
      <c r="T3077" s="2">
        <f t="shared" si="1603"/>
        <v>108207.26322249</v>
      </c>
      <c r="U3077" s="2">
        <f t="shared" si="1604"/>
        <v>13971.297414726083</v>
      </c>
      <c r="V3077" s="2">
        <f t="shared" si="1605"/>
        <v>26408.61816129175</v>
      </c>
      <c r="W3077" s="2">
        <f t="shared" si="1606"/>
        <v>109425.79582075783</v>
      </c>
      <c r="X3077" s="27">
        <f t="shared" si="1607"/>
        <v>0</v>
      </c>
      <c r="Y3077" s="2">
        <f t="shared" si="1619"/>
        <v>0</v>
      </c>
      <c r="Z3077" s="67">
        <f t="shared" si="1608"/>
        <v>0</v>
      </c>
      <c r="AA3077" s="2">
        <f t="shared" si="1629"/>
        <v>0</v>
      </c>
      <c r="AB3077" s="26">
        <f t="shared" si="1615"/>
        <v>6.7299999999999999E-2</v>
      </c>
      <c r="AC3077" s="27">
        <f t="shared" si="1628"/>
        <v>2</v>
      </c>
      <c r="AD3077" s="27">
        <v>252</v>
      </c>
      <c r="AE3077" s="10">
        <f t="shared" si="1624"/>
        <v>1.000517055</v>
      </c>
      <c r="AF3077" s="2">
        <f t="shared" si="1630"/>
        <v>55.949106479999998</v>
      </c>
      <c r="AG3077" s="2">
        <f t="shared" si="1609"/>
        <v>56.579154850000002</v>
      </c>
      <c r="AH3077" s="3" t="str">
        <f t="shared" si="1610"/>
        <v>-</v>
      </c>
      <c r="AI3077" s="4" t="str">
        <f t="shared" si="1625"/>
        <v>A+J=</v>
      </c>
      <c r="AJ3077" s="11">
        <f t="shared" si="1616"/>
        <v>43894</v>
      </c>
      <c r="AK3077" s="11"/>
      <c r="AL3077" s="4"/>
      <c r="AM3077" s="1"/>
      <c r="AN3077" s="11"/>
      <c r="AO3077" s="1"/>
      <c r="AP3077" s="1"/>
      <c r="AQ3077" s="1"/>
      <c r="AR3077" s="1"/>
      <c r="AS3077" s="6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</row>
    <row r="3078" spans="1:55" x14ac:dyDescent="0.2">
      <c r="A3078" s="144">
        <f t="shared" si="1611"/>
        <v>43867</v>
      </c>
      <c r="B3078" s="2">
        <f t="shared" si="1598"/>
        <v>109518.93431745548</v>
      </c>
      <c r="C3078" s="2">
        <f t="shared" si="1612"/>
        <v>69045.880244739994</v>
      </c>
      <c r="D3078" s="68">
        <f>SUM(Y3078:Y$3286)</f>
        <v>24632.953558070003</v>
      </c>
      <c r="E3078" s="68">
        <f t="shared" si="1599"/>
        <v>44412.926686669991</v>
      </c>
      <c r="F3078" s="72">
        <f t="shared" si="1620"/>
        <v>5320.25</v>
      </c>
      <c r="G3078" s="3">
        <f>IF(N3078=1,VLOOKUP(A3077,[1]Plan1!$BG$69:$BI$188,3),G3077)</f>
        <v>5331.42</v>
      </c>
      <c r="H3078" s="11">
        <f t="shared" si="1621"/>
        <v>43803</v>
      </c>
      <c r="I3078" s="11">
        <f t="shared" si="1622"/>
        <v>43834</v>
      </c>
      <c r="J3078" s="26">
        <f t="shared" si="1600"/>
        <v>2.099525398242541E-3</v>
      </c>
      <c r="K3078" s="11">
        <f t="shared" si="1613"/>
        <v>43892</v>
      </c>
      <c r="L3078" s="11">
        <f t="shared" si="1601"/>
        <v>43892</v>
      </c>
      <c r="M3078" s="1">
        <f t="shared" si="1614"/>
        <v>18</v>
      </c>
      <c r="N3078" s="1">
        <f t="shared" si="1617"/>
        <v>3</v>
      </c>
      <c r="O3078" s="2">
        <f t="shared" si="1602"/>
        <v>1.00034961</v>
      </c>
      <c r="P3078" s="10">
        <f t="shared" si="1627"/>
        <v>1.01150052</v>
      </c>
      <c r="Q3078" s="10">
        <f t="shared" si="1623"/>
        <v>1.5942440294782869</v>
      </c>
      <c r="R3078" s="2">
        <f t="shared" si="1626"/>
        <v>1.59480139</v>
      </c>
      <c r="S3078" s="2">
        <f t="shared" si="1618"/>
        <v>1.5671791399999999</v>
      </c>
      <c r="T3078" s="2">
        <f t="shared" si="1603"/>
        <v>108207.26322249</v>
      </c>
      <c r="U3078" s="2">
        <f t="shared" si="1604"/>
        <v>13971.297414726083</v>
      </c>
      <c r="V3078" s="2">
        <f t="shared" si="1605"/>
        <v>26416.870527199404</v>
      </c>
      <c r="W3078" s="2">
        <f t="shared" si="1606"/>
        <v>109434.04818666549</v>
      </c>
      <c r="X3078" s="27">
        <f t="shared" si="1607"/>
        <v>0</v>
      </c>
      <c r="Y3078" s="2">
        <f t="shared" si="1619"/>
        <v>0</v>
      </c>
      <c r="Z3078" s="67">
        <f t="shared" si="1608"/>
        <v>0</v>
      </c>
      <c r="AA3078" s="2">
        <f t="shared" si="1629"/>
        <v>0</v>
      </c>
      <c r="AB3078" s="26">
        <f t="shared" si="1615"/>
        <v>6.7299999999999999E-2</v>
      </c>
      <c r="AC3078" s="27">
        <f t="shared" si="1628"/>
        <v>3</v>
      </c>
      <c r="AD3078" s="27">
        <v>252</v>
      </c>
      <c r="AE3078" s="10">
        <f t="shared" si="1624"/>
        <v>1.0007756830000001</v>
      </c>
      <c r="AF3078" s="2">
        <f t="shared" si="1630"/>
        <v>83.934534549999995</v>
      </c>
      <c r="AG3078" s="2">
        <f t="shared" si="1609"/>
        <v>84.886130789999996</v>
      </c>
      <c r="AH3078" s="3" t="str">
        <f t="shared" si="1610"/>
        <v>-</v>
      </c>
      <c r="AI3078" s="4" t="str">
        <f t="shared" si="1625"/>
        <v>A+J=</v>
      </c>
      <c r="AJ3078" s="11">
        <f t="shared" si="1616"/>
        <v>43894</v>
      </c>
      <c r="AK3078" s="11"/>
      <c r="AL3078" s="4"/>
      <c r="AM3078" s="1"/>
      <c r="AN3078" s="11"/>
      <c r="AO3078" s="1"/>
      <c r="AP3078" s="1"/>
      <c r="AQ3078" s="1"/>
      <c r="AR3078" s="1"/>
      <c r="AS3078" s="6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</row>
    <row r="3079" spans="1:55" x14ac:dyDescent="0.2">
      <c r="A3079" s="144">
        <f t="shared" si="1611"/>
        <v>43868</v>
      </c>
      <c r="B3079" s="2">
        <f t="shared" si="1598"/>
        <v>109555.50648485094</v>
      </c>
      <c r="C3079" s="2">
        <f t="shared" si="1612"/>
        <v>69045.880244739994</v>
      </c>
      <c r="D3079" s="68">
        <f>SUM(Y3079:Y$3286)</f>
        <v>24632.953558070003</v>
      </c>
      <c r="E3079" s="68">
        <f t="shared" si="1599"/>
        <v>44412.926686669991</v>
      </c>
      <c r="F3079" s="72">
        <f t="shared" si="1620"/>
        <v>5320.25</v>
      </c>
      <c r="G3079" s="3">
        <f>IF(N3079=1,VLOOKUP(A3078,[1]Plan1!$BG$69:$BI$188,3),G3078)</f>
        <v>5331.42</v>
      </c>
      <c r="H3079" s="11">
        <f t="shared" si="1621"/>
        <v>43803</v>
      </c>
      <c r="I3079" s="11">
        <f t="shared" si="1622"/>
        <v>43834</v>
      </c>
      <c r="J3079" s="26">
        <f t="shared" si="1600"/>
        <v>2.099525398242541E-3</v>
      </c>
      <c r="K3079" s="11">
        <f t="shared" si="1613"/>
        <v>43892</v>
      </c>
      <c r="L3079" s="11">
        <f t="shared" si="1601"/>
        <v>43892</v>
      </c>
      <c r="M3079" s="1">
        <f t="shared" si="1614"/>
        <v>18</v>
      </c>
      <c r="N3079" s="1">
        <f t="shared" si="1617"/>
        <v>4</v>
      </c>
      <c r="O3079" s="2">
        <f t="shared" si="1602"/>
        <v>1.0004661800000001</v>
      </c>
      <c r="P3079" s="10">
        <f t="shared" si="1627"/>
        <v>1.01150052</v>
      </c>
      <c r="Q3079" s="10">
        <f t="shared" si="1623"/>
        <v>1.5942440294782869</v>
      </c>
      <c r="R3079" s="2">
        <f t="shared" si="1626"/>
        <v>1.5949872300000001</v>
      </c>
      <c r="S3079" s="2">
        <f t="shared" si="1618"/>
        <v>1.5671791399999999</v>
      </c>
      <c r="T3079" s="2">
        <f t="shared" si="1603"/>
        <v>108207.26322249</v>
      </c>
      <c r="U3079" s="2">
        <f t="shared" si="1604"/>
        <v>13971.297414726083</v>
      </c>
      <c r="V3079" s="2">
        <f t="shared" si="1605"/>
        <v>26425.124225494859</v>
      </c>
      <c r="W3079" s="2">
        <f t="shared" si="1606"/>
        <v>109442.30188496094</v>
      </c>
      <c r="X3079" s="27">
        <f t="shared" si="1607"/>
        <v>0</v>
      </c>
      <c r="Y3079" s="2">
        <f t="shared" si="1619"/>
        <v>0</v>
      </c>
      <c r="Z3079" s="67">
        <f t="shared" si="1608"/>
        <v>0</v>
      </c>
      <c r="AA3079" s="2">
        <f t="shared" si="1629"/>
        <v>0</v>
      </c>
      <c r="AB3079" s="26">
        <f t="shared" si="1615"/>
        <v>6.7299999999999999E-2</v>
      </c>
      <c r="AC3079" s="27">
        <f t="shared" si="1628"/>
        <v>4</v>
      </c>
      <c r="AD3079" s="27">
        <v>252</v>
      </c>
      <c r="AE3079" s="10">
        <f t="shared" si="1624"/>
        <v>1.0010343770000001</v>
      </c>
      <c r="AF3079" s="2">
        <f t="shared" si="1630"/>
        <v>111.92710431</v>
      </c>
      <c r="AG3079" s="2">
        <f t="shared" si="1609"/>
        <v>113.20459989</v>
      </c>
      <c r="AH3079" s="3" t="str">
        <f t="shared" si="1610"/>
        <v>-</v>
      </c>
      <c r="AI3079" s="4" t="str">
        <f t="shared" si="1625"/>
        <v>A+J=</v>
      </c>
      <c r="AJ3079" s="11">
        <f t="shared" si="1616"/>
        <v>43894</v>
      </c>
      <c r="AK3079" s="11"/>
      <c r="AL3079" s="4"/>
      <c r="AM3079" s="1"/>
      <c r="AN3079" s="11"/>
      <c r="AO3079" s="1"/>
      <c r="AP3079" s="1"/>
      <c r="AQ3079" s="1"/>
      <c r="AR3079" s="1"/>
      <c r="AS3079" s="6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</row>
    <row r="3080" spans="1:55" x14ac:dyDescent="0.2">
      <c r="A3080" s="144">
        <f t="shared" si="1611"/>
        <v>43869</v>
      </c>
      <c r="B3080" s="2">
        <f t="shared" si="1598"/>
        <v>109592.09036524639</v>
      </c>
      <c r="C3080" s="2">
        <f t="shared" si="1612"/>
        <v>69045.880244739994</v>
      </c>
      <c r="D3080" s="68">
        <f>SUM(Y3080:Y$3286)</f>
        <v>24632.953558070003</v>
      </c>
      <c r="E3080" s="68">
        <f t="shared" si="1599"/>
        <v>44412.926686669991</v>
      </c>
      <c r="F3080" s="72">
        <f t="shared" si="1620"/>
        <v>5320.25</v>
      </c>
      <c r="G3080" s="3">
        <f>IF(N3080=1,VLOOKUP(A3079,[1]Plan1!$BG$69:$BI$188,3),G3079)</f>
        <v>5331.42</v>
      </c>
      <c r="H3080" s="11">
        <f t="shared" si="1621"/>
        <v>43803</v>
      </c>
      <c r="I3080" s="11">
        <f t="shared" si="1622"/>
        <v>43834</v>
      </c>
      <c r="J3080" s="26">
        <f t="shared" si="1600"/>
        <v>2.099525398242541E-3</v>
      </c>
      <c r="K3080" s="11">
        <f t="shared" si="1613"/>
        <v>43892</v>
      </c>
      <c r="L3080" s="11">
        <f t="shared" si="1601"/>
        <v>43892</v>
      </c>
      <c r="M3080" s="1">
        <f t="shared" si="1614"/>
        <v>18</v>
      </c>
      <c r="N3080" s="1">
        <f t="shared" si="1617"/>
        <v>5</v>
      </c>
      <c r="O3080" s="2">
        <f t="shared" si="1602"/>
        <v>1.00058275</v>
      </c>
      <c r="P3080" s="10">
        <f t="shared" si="1627"/>
        <v>1.01150052</v>
      </c>
      <c r="Q3080" s="10">
        <f t="shared" si="1623"/>
        <v>1.5942440294782869</v>
      </c>
      <c r="R3080" s="2">
        <f t="shared" si="1626"/>
        <v>1.59517307</v>
      </c>
      <c r="S3080" s="2">
        <f t="shared" si="1618"/>
        <v>1.5671791399999999</v>
      </c>
      <c r="T3080" s="2">
        <f t="shared" si="1603"/>
        <v>108207.26322249</v>
      </c>
      <c r="U3080" s="2">
        <f t="shared" si="1604"/>
        <v>13971.297414726083</v>
      </c>
      <c r="V3080" s="2">
        <f t="shared" si="1605"/>
        <v>26433.377923790304</v>
      </c>
      <c r="W3080" s="2">
        <f t="shared" si="1606"/>
        <v>109450.55558325638</v>
      </c>
      <c r="X3080" s="27">
        <f t="shared" si="1607"/>
        <v>0</v>
      </c>
      <c r="Y3080" s="2">
        <f t="shared" si="1619"/>
        <v>0</v>
      </c>
      <c r="Z3080" s="67">
        <f t="shared" si="1608"/>
        <v>0</v>
      </c>
      <c r="AA3080" s="2">
        <f t="shared" si="1629"/>
        <v>0</v>
      </c>
      <c r="AB3080" s="26">
        <f t="shared" si="1615"/>
        <v>6.7299999999999999E-2</v>
      </c>
      <c r="AC3080" s="27">
        <f t="shared" si="1628"/>
        <v>5</v>
      </c>
      <c r="AD3080" s="27">
        <v>252</v>
      </c>
      <c r="AE3080" s="10">
        <f t="shared" si="1624"/>
        <v>1.0012931389999999</v>
      </c>
      <c r="AF3080" s="2">
        <f t="shared" si="1630"/>
        <v>139.92703215</v>
      </c>
      <c r="AG3080" s="2">
        <f t="shared" si="1609"/>
        <v>141.53478199</v>
      </c>
      <c r="AH3080" s="3" t="str">
        <f t="shared" si="1610"/>
        <v>-</v>
      </c>
      <c r="AI3080" s="4" t="str">
        <f t="shared" si="1625"/>
        <v>A+J=</v>
      </c>
      <c r="AJ3080" s="11">
        <f t="shared" si="1616"/>
        <v>43894</v>
      </c>
      <c r="AK3080" s="11"/>
      <c r="AL3080" s="4"/>
      <c r="AM3080" s="1"/>
      <c r="AN3080" s="11"/>
      <c r="AO3080" s="1"/>
      <c r="AP3080" s="1"/>
      <c r="AQ3080" s="1"/>
      <c r="AR3080" s="1"/>
      <c r="AS3080" s="6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</row>
    <row r="3081" spans="1:55" x14ac:dyDescent="0.2">
      <c r="A3081" s="144">
        <f t="shared" si="1611"/>
        <v>43870</v>
      </c>
      <c r="B3081" s="2">
        <f t="shared" si="1598"/>
        <v>109592.09036524639</v>
      </c>
      <c r="C3081" s="2">
        <f t="shared" si="1612"/>
        <v>69045.880244739994</v>
      </c>
      <c r="D3081" s="68">
        <f>SUM(Y3081:Y$3286)</f>
        <v>24632.953558070003</v>
      </c>
      <c r="E3081" s="68">
        <f t="shared" si="1599"/>
        <v>44412.926686669991</v>
      </c>
      <c r="F3081" s="72">
        <f t="shared" si="1620"/>
        <v>5320.25</v>
      </c>
      <c r="G3081" s="3">
        <f>IF(N3081=1,VLOOKUP(A3080,[1]Plan1!$BG$69:$BI$188,3),G3080)</f>
        <v>5331.42</v>
      </c>
      <c r="H3081" s="11">
        <f t="shared" si="1621"/>
        <v>43803</v>
      </c>
      <c r="I3081" s="11">
        <f t="shared" si="1622"/>
        <v>43834</v>
      </c>
      <c r="J3081" s="26">
        <f t="shared" si="1600"/>
        <v>2.099525398242541E-3</v>
      </c>
      <c r="K3081" s="11">
        <f t="shared" si="1613"/>
        <v>43892</v>
      </c>
      <c r="L3081" s="11">
        <f t="shared" si="1601"/>
        <v>43892</v>
      </c>
      <c r="M3081" s="1">
        <f t="shared" si="1614"/>
        <v>18</v>
      </c>
      <c r="N3081" s="1">
        <f t="shared" si="1617"/>
        <v>5</v>
      </c>
      <c r="O3081" s="2">
        <f t="shared" si="1602"/>
        <v>1.00058275</v>
      </c>
      <c r="P3081" s="10">
        <f t="shared" si="1627"/>
        <v>1.01150052</v>
      </c>
      <c r="Q3081" s="10">
        <f t="shared" si="1623"/>
        <v>1.5942440294782869</v>
      </c>
      <c r="R3081" s="2">
        <f t="shared" si="1626"/>
        <v>1.59517307</v>
      </c>
      <c r="S3081" s="2">
        <f t="shared" si="1618"/>
        <v>1.5671791399999999</v>
      </c>
      <c r="T3081" s="2">
        <f t="shared" si="1603"/>
        <v>108207.26322249</v>
      </c>
      <c r="U3081" s="2">
        <f t="shared" si="1604"/>
        <v>13971.297414726083</v>
      </c>
      <c r="V3081" s="2">
        <f t="shared" si="1605"/>
        <v>26433.377923790304</v>
      </c>
      <c r="W3081" s="2">
        <f t="shared" si="1606"/>
        <v>109450.55558325638</v>
      </c>
      <c r="X3081" s="27">
        <f t="shared" si="1607"/>
        <v>0</v>
      </c>
      <c r="Y3081" s="2">
        <f t="shared" si="1619"/>
        <v>0</v>
      </c>
      <c r="Z3081" s="67">
        <f t="shared" si="1608"/>
        <v>0</v>
      </c>
      <c r="AA3081" s="2">
        <f t="shared" si="1629"/>
        <v>0</v>
      </c>
      <c r="AB3081" s="26">
        <f t="shared" si="1615"/>
        <v>6.7299999999999999E-2</v>
      </c>
      <c r="AC3081" s="27">
        <f t="shared" si="1628"/>
        <v>5</v>
      </c>
      <c r="AD3081" s="27">
        <v>252</v>
      </c>
      <c r="AE3081" s="10">
        <f t="shared" si="1624"/>
        <v>1.0012931389999999</v>
      </c>
      <c r="AF3081" s="2">
        <f t="shared" si="1630"/>
        <v>139.92703215</v>
      </c>
      <c r="AG3081" s="2">
        <f t="shared" si="1609"/>
        <v>141.53478199</v>
      </c>
      <c r="AH3081" s="3" t="str">
        <f t="shared" si="1610"/>
        <v>-</v>
      </c>
      <c r="AI3081" s="4" t="str">
        <f t="shared" si="1625"/>
        <v>A+J=</v>
      </c>
      <c r="AJ3081" s="11">
        <f t="shared" si="1616"/>
        <v>43894</v>
      </c>
      <c r="AK3081" s="11"/>
      <c r="AL3081" s="4"/>
      <c r="AM3081" s="1"/>
      <c r="AN3081" s="11"/>
      <c r="AO3081" s="1"/>
      <c r="AP3081" s="1"/>
      <c r="AQ3081" s="1"/>
      <c r="AR3081" s="1"/>
      <c r="AS3081" s="6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</row>
    <row r="3082" spans="1:55" x14ac:dyDescent="0.2">
      <c r="A3082" s="144">
        <f t="shared" si="1611"/>
        <v>43871</v>
      </c>
      <c r="B3082" s="2">
        <f t="shared" ref="B3082:B3145" si="1631">(W3082+AG3082)</f>
        <v>109592.09036524639</v>
      </c>
      <c r="C3082" s="2">
        <f t="shared" si="1612"/>
        <v>69045.880244739994</v>
      </c>
      <c r="D3082" s="68">
        <f>SUM(Y3082:Y$3286)</f>
        <v>24632.953558070003</v>
      </c>
      <c r="E3082" s="68">
        <f t="shared" ref="E3082:E3145" si="1632">(C3082-D3082)</f>
        <v>44412.926686669991</v>
      </c>
      <c r="F3082" s="72">
        <f t="shared" si="1620"/>
        <v>5320.25</v>
      </c>
      <c r="G3082" s="3">
        <f>IF(N3082=1,VLOOKUP(A3081,[1]Plan1!$BG$69:$BI$188,3),G3081)</f>
        <v>5331.42</v>
      </c>
      <c r="H3082" s="11">
        <f t="shared" si="1621"/>
        <v>43803</v>
      </c>
      <c r="I3082" s="11">
        <f t="shared" si="1622"/>
        <v>43834</v>
      </c>
      <c r="J3082" s="26">
        <f t="shared" ref="J3082:J3145" si="1633">(G3082/F3082)-1</f>
        <v>2.099525398242541E-3</v>
      </c>
      <c r="K3082" s="11">
        <f t="shared" si="1613"/>
        <v>43892</v>
      </c>
      <c r="L3082" s="11">
        <f t="shared" ref="L3082:L3145" si="1634">IF(A3082&gt;L3081,K3082,L3081)</f>
        <v>43892</v>
      </c>
      <c r="M3082" s="1">
        <f t="shared" si="1614"/>
        <v>18</v>
      </c>
      <c r="N3082" s="1">
        <f t="shared" si="1617"/>
        <v>5</v>
      </c>
      <c r="O3082" s="2">
        <f t="shared" ref="O3082:O3145" si="1635">TRUNC((G3082/F3082)^TRUNC((N3082/M3082),9),8)</f>
        <v>1.00058275</v>
      </c>
      <c r="P3082" s="10">
        <f t="shared" si="1627"/>
        <v>1.01150052</v>
      </c>
      <c r="Q3082" s="10">
        <f t="shared" si="1623"/>
        <v>1.5942440294782869</v>
      </c>
      <c r="R3082" s="2">
        <f t="shared" si="1626"/>
        <v>1.59517307</v>
      </c>
      <c r="S3082" s="2">
        <f t="shared" si="1618"/>
        <v>1.5671791399999999</v>
      </c>
      <c r="T3082" s="2">
        <f t="shared" ref="T3082:T3145" si="1636">TRUNC(C3082*S3082,8)</f>
        <v>108207.26322249</v>
      </c>
      <c r="U3082" s="2">
        <f t="shared" ref="U3082:U3145" si="1637">(D3082*(S3082-1))</f>
        <v>13971.297414726083</v>
      </c>
      <c r="V3082" s="2">
        <f t="shared" ref="V3082:V3145" si="1638">(E3082*(R3082-1))</f>
        <v>26433.377923790304</v>
      </c>
      <c r="W3082" s="2">
        <f t="shared" ref="W3082:W3145" si="1639">(C3082+U3082+V3082)</f>
        <v>109450.55558325638</v>
      </c>
      <c r="X3082" s="27">
        <f t="shared" ref="X3082:X3145" si="1640">IF(VLOOKUP(A3082,AN$10:AU$131,8)=VLOOKUP(A3081,AN$10:AU$131,8),0,VLOOKUP(A3082,AN$10:AU$131,8))</f>
        <v>0</v>
      </c>
      <c r="Y3082" s="2">
        <f t="shared" si="1619"/>
        <v>0</v>
      </c>
      <c r="Z3082" s="67">
        <f t="shared" ref="Z3082:Z3145" si="1641">IF(X3082&gt;0,VLOOKUP($A3082,$AN$10:$AS$131,6),0)</f>
        <v>0</v>
      </c>
      <c r="AA3082" s="2">
        <f t="shared" si="1629"/>
        <v>0</v>
      </c>
      <c r="AB3082" s="26">
        <f t="shared" si="1615"/>
        <v>6.7299999999999999E-2</v>
      </c>
      <c r="AC3082" s="27">
        <f t="shared" si="1628"/>
        <v>5</v>
      </c>
      <c r="AD3082" s="27">
        <v>252</v>
      </c>
      <c r="AE3082" s="10">
        <f t="shared" si="1624"/>
        <v>1.0012931389999999</v>
      </c>
      <c r="AF3082" s="2">
        <f t="shared" si="1630"/>
        <v>139.92703215</v>
      </c>
      <c r="AG3082" s="2">
        <f t="shared" ref="AG3082:AG3145" si="1642">TRUNC((W3082*(AE3082-1)),8)</f>
        <v>141.53478199</v>
      </c>
      <c r="AH3082" s="3" t="str">
        <f t="shared" ref="AH3082:AH3145" si="1643">IF(AA3082&gt;0,AA3082+AF3082,"-")</f>
        <v>-</v>
      </c>
      <c r="AI3082" s="4" t="str">
        <f t="shared" si="1625"/>
        <v>A+J=</v>
      </c>
      <c r="AJ3082" s="11">
        <f t="shared" si="1616"/>
        <v>43894</v>
      </c>
      <c r="AK3082" s="11"/>
      <c r="AL3082" s="4"/>
      <c r="AM3082" s="1"/>
      <c r="AN3082" s="11"/>
      <c r="AO3082" s="1"/>
      <c r="AP3082" s="1"/>
      <c r="AQ3082" s="1"/>
      <c r="AR3082" s="1"/>
      <c r="AS3082" s="6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</row>
    <row r="3083" spans="1:55" x14ac:dyDescent="0.2">
      <c r="A3083" s="144">
        <f t="shared" ref="A3083:A3146" si="1644">(A3082+1)</f>
        <v>43872</v>
      </c>
      <c r="B3083" s="2">
        <f t="shared" si="1631"/>
        <v>109628.68796550817</v>
      </c>
      <c r="C3083" s="2">
        <f t="shared" ref="C3083:C3146" si="1645">TRUNC(IF(X3082&gt;0,VLOOKUP(A3082,$AN$12:$AO$131,2),C3082),8)</f>
        <v>69045.880244739994</v>
      </c>
      <c r="D3083" s="68">
        <f>SUM(Y3083:Y$3286)</f>
        <v>24632.953558070003</v>
      </c>
      <c r="E3083" s="68">
        <f t="shared" si="1632"/>
        <v>44412.926686669991</v>
      </c>
      <c r="F3083" s="72">
        <f t="shared" si="1620"/>
        <v>5320.25</v>
      </c>
      <c r="G3083" s="3">
        <f>IF(N3083=1,VLOOKUP(A3082,[1]Plan1!$BG$69:$BI$188,3),G3082)</f>
        <v>5331.42</v>
      </c>
      <c r="H3083" s="11">
        <f t="shared" si="1621"/>
        <v>43803</v>
      </c>
      <c r="I3083" s="11">
        <f t="shared" si="1622"/>
        <v>43834</v>
      </c>
      <c r="J3083" s="26">
        <f t="shared" si="1633"/>
        <v>2.099525398242541E-3</v>
      </c>
      <c r="K3083" s="11">
        <f t="shared" ref="K3083:K3146" si="1646">IF(DAY(A3083)=1,VLOOKUP(A3083,AR$137:AW$275,4),K3082)</f>
        <v>43892</v>
      </c>
      <c r="L3083" s="11">
        <f t="shared" si="1634"/>
        <v>43892</v>
      </c>
      <c r="M3083" s="1">
        <f t="shared" ref="M3083:M3146" si="1647">IF(L3083=L3082,M3082,NETWORKDAYS(L3082,L3083,$AN$137:$AN$327)-1)</f>
        <v>18</v>
      </c>
      <c r="N3083" s="1">
        <f t="shared" si="1617"/>
        <v>6</v>
      </c>
      <c r="O3083" s="2">
        <f t="shared" si="1635"/>
        <v>1.0006993500000001</v>
      </c>
      <c r="P3083" s="10">
        <f t="shared" si="1627"/>
        <v>1.01150052</v>
      </c>
      <c r="Q3083" s="10">
        <f t="shared" si="1623"/>
        <v>1.5942440294782869</v>
      </c>
      <c r="R3083" s="2">
        <f t="shared" si="1626"/>
        <v>1.59535896</v>
      </c>
      <c r="S3083" s="2">
        <f t="shared" si="1618"/>
        <v>1.5671791399999999</v>
      </c>
      <c r="T3083" s="2">
        <f t="shared" si="1636"/>
        <v>108207.26322249</v>
      </c>
      <c r="U3083" s="2">
        <f t="shared" si="1637"/>
        <v>13971.297414726083</v>
      </c>
      <c r="V3083" s="2">
        <f t="shared" si="1638"/>
        <v>26441.633842732092</v>
      </c>
      <c r="W3083" s="2">
        <f t="shared" si="1639"/>
        <v>109458.81150219816</v>
      </c>
      <c r="X3083" s="27">
        <f t="shared" si="1640"/>
        <v>0</v>
      </c>
      <c r="Y3083" s="2">
        <f t="shared" si="1619"/>
        <v>0</v>
      </c>
      <c r="Z3083" s="67">
        <f t="shared" si="1641"/>
        <v>0</v>
      </c>
      <c r="AA3083" s="2">
        <f t="shared" si="1629"/>
        <v>0</v>
      </c>
      <c r="AB3083" s="26">
        <f t="shared" ref="AB3083:AB3146" si="1648">(AB3082)</f>
        <v>6.7299999999999999E-2</v>
      </c>
      <c r="AC3083" s="27">
        <f t="shared" si="1628"/>
        <v>6</v>
      </c>
      <c r="AD3083" s="27">
        <v>252</v>
      </c>
      <c r="AE3083" s="10">
        <f t="shared" si="1624"/>
        <v>1.0015519669999999</v>
      </c>
      <c r="AF3083" s="2">
        <f t="shared" si="1630"/>
        <v>167.93410168</v>
      </c>
      <c r="AG3083" s="2">
        <f t="shared" si="1642"/>
        <v>169.87646330999999</v>
      </c>
      <c r="AH3083" s="3" t="str">
        <f t="shared" si="1643"/>
        <v>-</v>
      </c>
      <c r="AI3083" s="4" t="str">
        <f t="shared" si="1625"/>
        <v>A+J=</v>
      </c>
      <c r="AJ3083" s="11">
        <f t="shared" ref="AJ3083:AJ3146" si="1649">IF(X3082&gt;0,VLOOKUP(A3082,$AN$10:$AW$130,10),AJ3082)</f>
        <v>43894</v>
      </c>
      <c r="AK3083" s="11"/>
      <c r="AL3083" s="4"/>
      <c r="AM3083" s="1"/>
      <c r="AN3083" s="11"/>
      <c r="AO3083" s="1"/>
      <c r="AP3083" s="1"/>
      <c r="AQ3083" s="1"/>
      <c r="AR3083" s="1"/>
      <c r="AS3083" s="6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</row>
    <row r="3084" spans="1:55" x14ac:dyDescent="0.2">
      <c r="A3084" s="144">
        <f t="shared" si="1644"/>
        <v>43873</v>
      </c>
      <c r="B3084" s="2">
        <f t="shared" si="1631"/>
        <v>109665.29717377995</v>
      </c>
      <c r="C3084" s="2">
        <f t="shared" si="1645"/>
        <v>69045.880244739994</v>
      </c>
      <c r="D3084" s="68">
        <f>SUM(Y3084:Y$3286)</f>
        <v>24632.953558070003</v>
      </c>
      <c r="E3084" s="68">
        <f t="shared" si="1632"/>
        <v>44412.926686669991</v>
      </c>
      <c r="F3084" s="72">
        <f t="shared" si="1620"/>
        <v>5320.25</v>
      </c>
      <c r="G3084" s="3">
        <f>IF(N3084=1,VLOOKUP(A3083,[1]Plan1!$BG$69:$BI$188,3),G3083)</f>
        <v>5331.42</v>
      </c>
      <c r="H3084" s="11">
        <f t="shared" si="1621"/>
        <v>43803</v>
      </c>
      <c r="I3084" s="11">
        <f t="shared" si="1622"/>
        <v>43834</v>
      </c>
      <c r="J3084" s="26">
        <f t="shared" si="1633"/>
        <v>2.099525398242541E-3</v>
      </c>
      <c r="K3084" s="11">
        <f t="shared" si="1646"/>
        <v>43892</v>
      </c>
      <c r="L3084" s="11">
        <f t="shared" si="1634"/>
        <v>43892</v>
      </c>
      <c r="M3084" s="1">
        <f t="shared" si="1647"/>
        <v>18</v>
      </c>
      <c r="N3084" s="1">
        <f t="shared" si="1617"/>
        <v>7</v>
      </c>
      <c r="O3084" s="2">
        <f t="shared" si="1635"/>
        <v>1.00081595</v>
      </c>
      <c r="P3084" s="10">
        <f t="shared" si="1627"/>
        <v>1.01150052</v>
      </c>
      <c r="Q3084" s="10">
        <f t="shared" si="1623"/>
        <v>1.5942440294782869</v>
      </c>
      <c r="R3084" s="2">
        <f t="shared" si="1626"/>
        <v>1.59554485</v>
      </c>
      <c r="S3084" s="2">
        <f t="shared" si="1618"/>
        <v>1.5671791399999999</v>
      </c>
      <c r="T3084" s="2">
        <f t="shared" si="1636"/>
        <v>108207.26322249</v>
      </c>
      <c r="U3084" s="2">
        <f t="shared" si="1637"/>
        <v>13971.297414726083</v>
      </c>
      <c r="V3084" s="2">
        <f t="shared" si="1638"/>
        <v>26449.889761673876</v>
      </c>
      <c r="W3084" s="2">
        <f t="shared" si="1639"/>
        <v>109467.06742113995</v>
      </c>
      <c r="X3084" s="27">
        <f t="shared" si="1640"/>
        <v>0</v>
      </c>
      <c r="Y3084" s="2">
        <f t="shared" si="1619"/>
        <v>0</v>
      </c>
      <c r="Z3084" s="67">
        <f t="shared" si="1641"/>
        <v>0</v>
      </c>
      <c r="AA3084" s="2">
        <f t="shared" si="1629"/>
        <v>0</v>
      </c>
      <c r="AB3084" s="26">
        <f t="shared" si="1648"/>
        <v>6.7299999999999999E-2</v>
      </c>
      <c r="AC3084" s="27">
        <f t="shared" si="1628"/>
        <v>7</v>
      </c>
      <c r="AD3084" s="27">
        <v>252</v>
      </c>
      <c r="AE3084" s="10">
        <f t="shared" si="1624"/>
        <v>1.0018108619999999</v>
      </c>
      <c r="AF3084" s="2">
        <f t="shared" si="1630"/>
        <v>195.94842109000001</v>
      </c>
      <c r="AG3084" s="2">
        <f t="shared" si="1642"/>
        <v>198.22975263999999</v>
      </c>
      <c r="AH3084" s="3" t="str">
        <f t="shared" si="1643"/>
        <v>-</v>
      </c>
      <c r="AI3084" s="4" t="str">
        <f t="shared" si="1625"/>
        <v>A+J=</v>
      </c>
      <c r="AJ3084" s="11">
        <f t="shared" si="1649"/>
        <v>43894</v>
      </c>
      <c r="AK3084" s="11"/>
      <c r="AL3084" s="4"/>
      <c r="AM3084" s="1"/>
      <c r="AN3084" s="11"/>
      <c r="AO3084" s="1"/>
      <c r="AP3084" s="1"/>
      <c r="AQ3084" s="1"/>
      <c r="AR3084" s="1"/>
      <c r="AS3084" s="6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</row>
    <row r="3085" spans="1:55" x14ac:dyDescent="0.2">
      <c r="A3085" s="144">
        <f t="shared" si="1644"/>
        <v>43874</v>
      </c>
      <c r="B3085" s="2">
        <f t="shared" si="1631"/>
        <v>109701.91943635955</v>
      </c>
      <c r="C3085" s="2">
        <f t="shared" si="1645"/>
        <v>69045.880244739994</v>
      </c>
      <c r="D3085" s="68">
        <f>SUM(Y3085:Y$3286)</f>
        <v>24632.953558070003</v>
      </c>
      <c r="E3085" s="68">
        <f t="shared" si="1632"/>
        <v>44412.926686669991</v>
      </c>
      <c r="F3085" s="72">
        <f t="shared" si="1620"/>
        <v>5320.25</v>
      </c>
      <c r="G3085" s="3">
        <f>IF(N3085=1,VLOOKUP(A3084,[1]Plan1!$BG$69:$BI$188,3),G3084)</f>
        <v>5331.42</v>
      </c>
      <c r="H3085" s="11">
        <f t="shared" si="1621"/>
        <v>43803</v>
      </c>
      <c r="I3085" s="11">
        <f t="shared" si="1622"/>
        <v>43834</v>
      </c>
      <c r="J3085" s="26">
        <f t="shared" si="1633"/>
        <v>2.099525398242541E-3</v>
      </c>
      <c r="K3085" s="11">
        <f t="shared" si="1646"/>
        <v>43892</v>
      </c>
      <c r="L3085" s="11">
        <f t="shared" si="1634"/>
        <v>43892</v>
      </c>
      <c r="M3085" s="1">
        <f t="shared" si="1647"/>
        <v>18</v>
      </c>
      <c r="N3085" s="1">
        <f t="shared" si="1617"/>
        <v>8</v>
      </c>
      <c r="O3085" s="2">
        <f t="shared" si="1635"/>
        <v>1.00093257</v>
      </c>
      <c r="P3085" s="10">
        <f t="shared" si="1627"/>
        <v>1.01150052</v>
      </c>
      <c r="Q3085" s="10">
        <f t="shared" si="1623"/>
        <v>1.5942440294782869</v>
      </c>
      <c r="R3085" s="2">
        <f t="shared" si="1626"/>
        <v>1.5957307700000001</v>
      </c>
      <c r="S3085" s="2">
        <f t="shared" si="1618"/>
        <v>1.5671791399999999</v>
      </c>
      <c r="T3085" s="2">
        <f t="shared" si="1636"/>
        <v>108207.26322249</v>
      </c>
      <c r="U3085" s="2">
        <f t="shared" si="1637"/>
        <v>13971.297414726083</v>
      </c>
      <c r="V3085" s="2">
        <f t="shared" si="1638"/>
        <v>26458.147013003465</v>
      </c>
      <c r="W3085" s="2">
        <f t="shared" si="1639"/>
        <v>109475.32467246955</v>
      </c>
      <c r="X3085" s="27">
        <f t="shared" si="1640"/>
        <v>0</v>
      </c>
      <c r="Y3085" s="2">
        <f t="shared" si="1619"/>
        <v>0</v>
      </c>
      <c r="Z3085" s="67">
        <f t="shared" si="1641"/>
        <v>0</v>
      </c>
      <c r="AA3085" s="2">
        <f t="shared" si="1629"/>
        <v>0</v>
      </c>
      <c r="AB3085" s="26">
        <f t="shared" si="1648"/>
        <v>6.7299999999999999E-2</v>
      </c>
      <c r="AC3085" s="27">
        <f t="shared" si="1628"/>
        <v>8</v>
      </c>
      <c r="AD3085" s="27">
        <v>252</v>
      </c>
      <c r="AE3085" s="10">
        <f t="shared" si="1624"/>
        <v>1.002069825</v>
      </c>
      <c r="AF3085" s="2">
        <f t="shared" si="1630"/>
        <v>223.97009858999999</v>
      </c>
      <c r="AG3085" s="2">
        <f t="shared" si="1642"/>
        <v>226.59476389</v>
      </c>
      <c r="AH3085" s="3" t="str">
        <f t="shared" si="1643"/>
        <v>-</v>
      </c>
      <c r="AI3085" s="4" t="str">
        <f t="shared" si="1625"/>
        <v>A+J=</v>
      </c>
      <c r="AJ3085" s="11">
        <f t="shared" si="1649"/>
        <v>43894</v>
      </c>
      <c r="AK3085" s="11"/>
      <c r="AL3085" s="4"/>
      <c r="AM3085" s="1"/>
      <c r="AN3085" s="11"/>
      <c r="AO3085" s="1"/>
      <c r="AP3085" s="1"/>
      <c r="AQ3085" s="1"/>
      <c r="AR3085" s="1"/>
      <c r="AS3085" s="6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</row>
    <row r="3086" spans="1:55" x14ac:dyDescent="0.2">
      <c r="A3086" s="144">
        <f t="shared" si="1644"/>
        <v>43875</v>
      </c>
      <c r="B3086" s="2">
        <f t="shared" si="1631"/>
        <v>109738.55453698692</v>
      </c>
      <c r="C3086" s="2">
        <f t="shared" si="1645"/>
        <v>69045.880244739994</v>
      </c>
      <c r="D3086" s="68">
        <f>SUM(Y3086:Y$3286)</f>
        <v>24632.953558070003</v>
      </c>
      <c r="E3086" s="68">
        <f t="shared" si="1632"/>
        <v>44412.926686669991</v>
      </c>
      <c r="F3086" s="72">
        <f t="shared" si="1620"/>
        <v>5320.25</v>
      </c>
      <c r="G3086" s="3">
        <f>IF(N3086=1,VLOOKUP(A3085,[1]Plan1!$BG$69:$BI$188,3),G3085)</f>
        <v>5331.42</v>
      </c>
      <c r="H3086" s="11">
        <f t="shared" si="1621"/>
        <v>43803</v>
      </c>
      <c r="I3086" s="11">
        <f t="shared" si="1622"/>
        <v>43834</v>
      </c>
      <c r="J3086" s="26">
        <f t="shared" si="1633"/>
        <v>2.099525398242541E-3</v>
      </c>
      <c r="K3086" s="11">
        <f t="shared" si="1646"/>
        <v>43892</v>
      </c>
      <c r="L3086" s="11">
        <f t="shared" si="1634"/>
        <v>43892</v>
      </c>
      <c r="M3086" s="1">
        <f t="shared" si="1647"/>
        <v>18</v>
      </c>
      <c r="N3086" s="1">
        <f t="shared" si="1617"/>
        <v>9</v>
      </c>
      <c r="O3086" s="2">
        <f t="shared" si="1635"/>
        <v>1.0010492099999999</v>
      </c>
      <c r="P3086" s="10">
        <f t="shared" si="1627"/>
        <v>1.01150052</v>
      </c>
      <c r="Q3086" s="10">
        <f t="shared" si="1623"/>
        <v>1.5942440294782869</v>
      </c>
      <c r="R3086" s="2">
        <f t="shared" si="1626"/>
        <v>1.59591672</v>
      </c>
      <c r="S3086" s="2">
        <f t="shared" si="1618"/>
        <v>1.5671791399999999</v>
      </c>
      <c r="T3086" s="2">
        <f t="shared" si="1636"/>
        <v>108207.26322249</v>
      </c>
      <c r="U3086" s="2">
        <f t="shared" si="1637"/>
        <v>13971.297414726083</v>
      </c>
      <c r="V3086" s="2">
        <f t="shared" si="1638"/>
        <v>26466.405596720848</v>
      </c>
      <c r="W3086" s="2">
        <f t="shared" si="1639"/>
        <v>109483.58325618692</v>
      </c>
      <c r="X3086" s="27">
        <f t="shared" si="1640"/>
        <v>0</v>
      </c>
      <c r="Y3086" s="2">
        <f t="shared" si="1619"/>
        <v>0</v>
      </c>
      <c r="Z3086" s="67">
        <f t="shared" si="1641"/>
        <v>0</v>
      </c>
      <c r="AA3086" s="2">
        <f t="shared" si="1629"/>
        <v>0</v>
      </c>
      <c r="AB3086" s="26">
        <f t="shared" si="1648"/>
        <v>6.7299999999999999E-2</v>
      </c>
      <c r="AC3086" s="27">
        <f t="shared" si="1628"/>
        <v>9</v>
      </c>
      <c r="AD3086" s="27">
        <v>252</v>
      </c>
      <c r="AE3086" s="10">
        <f t="shared" si="1624"/>
        <v>1.0023288539999999</v>
      </c>
      <c r="AF3086" s="2">
        <f t="shared" si="1630"/>
        <v>251.99891778</v>
      </c>
      <c r="AG3086" s="2">
        <f t="shared" si="1642"/>
        <v>254.97128079999999</v>
      </c>
      <c r="AH3086" s="3" t="str">
        <f t="shared" si="1643"/>
        <v>-</v>
      </c>
      <c r="AI3086" s="4" t="str">
        <f t="shared" si="1625"/>
        <v>A+J=</v>
      </c>
      <c r="AJ3086" s="11">
        <f t="shared" si="1649"/>
        <v>43894</v>
      </c>
      <c r="AK3086" s="11"/>
      <c r="AL3086" s="4"/>
      <c r="AM3086" s="1"/>
      <c r="AN3086" s="11"/>
      <c r="AO3086" s="1"/>
      <c r="AP3086" s="1"/>
      <c r="AQ3086" s="1"/>
      <c r="AR3086" s="1"/>
      <c r="AS3086" s="6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</row>
    <row r="3087" spans="1:55" x14ac:dyDescent="0.2">
      <c r="A3087" s="144">
        <f t="shared" si="1644"/>
        <v>43876</v>
      </c>
      <c r="B3087" s="2">
        <f t="shared" si="1631"/>
        <v>109775.20125198431</v>
      </c>
      <c r="C3087" s="2">
        <f t="shared" si="1645"/>
        <v>69045.880244739994</v>
      </c>
      <c r="D3087" s="68">
        <f>SUM(Y3087:Y$3286)</f>
        <v>24632.953558070003</v>
      </c>
      <c r="E3087" s="68">
        <f t="shared" si="1632"/>
        <v>44412.926686669991</v>
      </c>
      <c r="F3087" s="72">
        <f t="shared" si="1620"/>
        <v>5320.25</v>
      </c>
      <c r="G3087" s="3">
        <f>IF(N3087=1,VLOOKUP(A3086,[1]Plan1!$BG$69:$BI$188,3),G3086)</f>
        <v>5331.42</v>
      </c>
      <c r="H3087" s="11">
        <f t="shared" si="1621"/>
        <v>43803</v>
      </c>
      <c r="I3087" s="11">
        <f t="shared" si="1622"/>
        <v>43834</v>
      </c>
      <c r="J3087" s="26">
        <f t="shared" si="1633"/>
        <v>2.099525398242541E-3</v>
      </c>
      <c r="K3087" s="11">
        <f t="shared" si="1646"/>
        <v>43892</v>
      </c>
      <c r="L3087" s="11">
        <f t="shared" si="1634"/>
        <v>43892</v>
      </c>
      <c r="M3087" s="1">
        <f t="shared" si="1647"/>
        <v>18</v>
      </c>
      <c r="N3087" s="1">
        <f t="shared" si="1617"/>
        <v>10</v>
      </c>
      <c r="O3087" s="2">
        <f t="shared" si="1635"/>
        <v>1.00116585</v>
      </c>
      <c r="P3087" s="10">
        <f t="shared" si="1627"/>
        <v>1.01150052</v>
      </c>
      <c r="Q3087" s="10">
        <f t="shared" si="1623"/>
        <v>1.5942440294782869</v>
      </c>
      <c r="R3087" s="2">
        <f t="shared" si="1626"/>
        <v>1.5961026700000001</v>
      </c>
      <c r="S3087" s="2">
        <f t="shared" si="1618"/>
        <v>1.5671791399999999</v>
      </c>
      <c r="T3087" s="2">
        <f t="shared" si="1636"/>
        <v>108207.26322249</v>
      </c>
      <c r="U3087" s="2">
        <f t="shared" si="1637"/>
        <v>13971.297414726083</v>
      </c>
      <c r="V3087" s="2">
        <f t="shared" si="1638"/>
        <v>26474.664180438238</v>
      </c>
      <c r="W3087" s="2">
        <f t="shared" si="1639"/>
        <v>109491.84183990431</v>
      </c>
      <c r="X3087" s="27">
        <f t="shared" si="1640"/>
        <v>0</v>
      </c>
      <c r="Y3087" s="2">
        <f t="shared" si="1619"/>
        <v>0</v>
      </c>
      <c r="Z3087" s="67">
        <f t="shared" si="1641"/>
        <v>0</v>
      </c>
      <c r="AA3087" s="2">
        <f t="shared" si="1629"/>
        <v>0</v>
      </c>
      <c r="AB3087" s="26">
        <f t="shared" si="1648"/>
        <v>6.7299999999999999E-2</v>
      </c>
      <c r="AC3087" s="27">
        <f t="shared" si="1628"/>
        <v>10</v>
      </c>
      <c r="AD3087" s="27">
        <v>252</v>
      </c>
      <c r="AE3087" s="10">
        <f t="shared" si="1624"/>
        <v>1.0025879499999999</v>
      </c>
      <c r="AF3087" s="2">
        <f t="shared" si="1630"/>
        <v>280.03498685</v>
      </c>
      <c r="AG3087" s="2">
        <f t="shared" si="1642"/>
        <v>283.35941208000003</v>
      </c>
      <c r="AH3087" s="3" t="str">
        <f t="shared" si="1643"/>
        <v>-</v>
      </c>
      <c r="AI3087" s="4" t="str">
        <f t="shared" si="1625"/>
        <v>A+J=</v>
      </c>
      <c r="AJ3087" s="11">
        <f t="shared" si="1649"/>
        <v>43894</v>
      </c>
      <c r="AK3087" s="11"/>
      <c r="AL3087" s="4"/>
      <c r="AM3087" s="1"/>
      <c r="AN3087" s="11"/>
      <c r="AO3087" s="1"/>
      <c r="AP3087" s="1"/>
      <c r="AQ3087" s="1"/>
      <c r="AR3087" s="1"/>
      <c r="AS3087" s="6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</row>
    <row r="3088" spans="1:55" x14ac:dyDescent="0.2">
      <c r="A3088" s="144">
        <f t="shared" si="1644"/>
        <v>43877</v>
      </c>
      <c r="B3088" s="2">
        <f t="shared" si="1631"/>
        <v>109775.20125198431</v>
      </c>
      <c r="C3088" s="2">
        <f t="shared" si="1645"/>
        <v>69045.880244739994</v>
      </c>
      <c r="D3088" s="68">
        <f>SUM(Y3088:Y$3286)</f>
        <v>24632.953558070003</v>
      </c>
      <c r="E3088" s="68">
        <f t="shared" si="1632"/>
        <v>44412.926686669991</v>
      </c>
      <c r="F3088" s="72">
        <f t="shared" si="1620"/>
        <v>5320.25</v>
      </c>
      <c r="G3088" s="3">
        <f>IF(N3088=1,VLOOKUP(A3087,[1]Plan1!$BG$69:$BI$188,3),G3087)</f>
        <v>5331.42</v>
      </c>
      <c r="H3088" s="11">
        <f t="shared" si="1621"/>
        <v>43803</v>
      </c>
      <c r="I3088" s="11">
        <f t="shared" si="1622"/>
        <v>43834</v>
      </c>
      <c r="J3088" s="26">
        <f t="shared" si="1633"/>
        <v>2.099525398242541E-3</v>
      </c>
      <c r="K3088" s="11">
        <f t="shared" si="1646"/>
        <v>43892</v>
      </c>
      <c r="L3088" s="11">
        <f t="shared" si="1634"/>
        <v>43892</v>
      </c>
      <c r="M3088" s="1">
        <f t="shared" si="1647"/>
        <v>18</v>
      </c>
      <c r="N3088" s="1">
        <f t="shared" si="1617"/>
        <v>10</v>
      </c>
      <c r="O3088" s="2">
        <f t="shared" si="1635"/>
        <v>1.00116585</v>
      </c>
      <c r="P3088" s="10">
        <f t="shared" si="1627"/>
        <v>1.01150052</v>
      </c>
      <c r="Q3088" s="10">
        <f t="shared" si="1623"/>
        <v>1.5942440294782869</v>
      </c>
      <c r="R3088" s="2">
        <f t="shared" si="1626"/>
        <v>1.5961026700000001</v>
      </c>
      <c r="S3088" s="2">
        <f t="shared" si="1618"/>
        <v>1.5671791399999999</v>
      </c>
      <c r="T3088" s="2">
        <f t="shared" si="1636"/>
        <v>108207.26322249</v>
      </c>
      <c r="U3088" s="2">
        <f t="shared" si="1637"/>
        <v>13971.297414726083</v>
      </c>
      <c r="V3088" s="2">
        <f t="shared" si="1638"/>
        <v>26474.664180438238</v>
      </c>
      <c r="W3088" s="2">
        <f t="shared" si="1639"/>
        <v>109491.84183990431</v>
      </c>
      <c r="X3088" s="27">
        <f t="shared" si="1640"/>
        <v>0</v>
      </c>
      <c r="Y3088" s="2">
        <f t="shared" si="1619"/>
        <v>0</v>
      </c>
      <c r="Z3088" s="67">
        <f t="shared" si="1641"/>
        <v>0</v>
      </c>
      <c r="AA3088" s="2">
        <f t="shared" si="1629"/>
        <v>0</v>
      </c>
      <c r="AB3088" s="26">
        <f t="shared" si="1648"/>
        <v>6.7299999999999999E-2</v>
      </c>
      <c r="AC3088" s="27">
        <f t="shared" si="1628"/>
        <v>10</v>
      </c>
      <c r="AD3088" s="27">
        <v>252</v>
      </c>
      <c r="AE3088" s="10">
        <f t="shared" si="1624"/>
        <v>1.0025879499999999</v>
      </c>
      <c r="AF3088" s="2">
        <f t="shared" si="1630"/>
        <v>280.03498685</v>
      </c>
      <c r="AG3088" s="2">
        <f t="shared" si="1642"/>
        <v>283.35941208000003</v>
      </c>
      <c r="AH3088" s="3" t="str">
        <f t="shared" si="1643"/>
        <v>-</v>
      </c>
      <c r="AI3088" s="4" t="str">
        <f t="shared" si="1625"/>
        <v>A+J=</v>
      </c>
      <c r="AJ3088" s="11">
        <f t="shared" si="1649"/>
        <v>43894</v>
      </c>
      <c r="AK3088" s="11"/>
      <c r="AL3088" s="4"/>
      <c r="AM3088" s="1"/>
      <c r="AN3088" s="11"/>
      <c r="AO3088" s="1"/>
      <c r="AP3088" s="1"/>
      <c r="AQ3088" s="1"/>
      <c r="AR3088" s="1"/>
      <c r="AS3088" s="6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</row>
    <row r="3089" spans="1:55" x14ac:dyDescent="0.2">
      <c r="A3089" s="144">
        <f t="shared" si="1644"/>
        <v>43878</v>
      </c>
      <c r="B3089" s="2">
        <f t="shared" si="1631"/>
        <v>109775.20125198431</v>
      </c>
      <c r="C3089" s="2">
        <f t="shared" si="1645"/>
        <v>69045.880244739994</v>
      </c>
      <c r="D3089" s="68">
        <f>SUM(Y3089:Y$3286)</f>
        <v>24632.953558070003</v>
      </c>
      <c r="E3089" s="68">
        <f t="shared" si="1632"/>
        <v>44412.926686669991</v>
      </c>
      <c r="F3089" s="72">
        <f t="shared" si="1620"/>
        <v>5320.25</v>
      </c>
      <c r="G3089" s="3">
        <f>IF(N3089=1,VLOOKUP(A3088,[1]Plan1!$BG$69:$BI$188,3),G3088)</f>
        <v>5331.42</v>
      </c>
      <c r="H3089" s="11">
        <f t="shared" si="1621"/>
        <v>43803</v>
      </c>
      <c r="I3089" s="11">
        <f t="shared" si="1622"/>
        <v>43834</v>
      </c>
      <c r="J3089" s="26">
        <f t="shared" si="1633"/>
        <v>2.099525398242541E-3</v>
      </c>
      <c r="K3089" s="11">
        <f t="shared" si="1646"/>
        <v>43892</v>
      </c>
      <c r="L3089" s="11">
        <f t="shared" si="1634"/>
        <v>43892</v>
      </c>
      <c r="M3089" s="1">
        <f t="shared" si="1647"/>
        <v>18</v>
      </c>
      <c r="N3089" s="1">
        <f t="shared" si="1617"/>
        <v>10</v>
      </c>
      <c r="O3089" s="2">
        <f t="shared" si="1635"/>
        <v>1.00116585</v>
      </c>
      <c r="P3089" s="10">
        <f t="shared" si="1627"/>
        <v>1.01150052</v>
      </c>
      <c r="Q3089" s="10">
        <f t="shared" si="1623"/>
        <v>1.5942440294782869</v>
      </c>
      <c r="R3089" s="2">
        <f t="shared" si="1626"/>
        <v>1.5961026700000001</v>
      </c>
      <c r="S3089" s="2">
        <f t="shared" si="1618"/>
        <v>1.5671791399999999</v>
      </c>
      <c r="T3089" s="2">
        <f t="shared" si="1636"/>
        <v>108207.26322249</v>
      </c>
      <c r="U3089" s="2">
        <f t="shared" si="1637"/>
        <v>13971.297414726083</v>
      </c>
      <c r="V3089" s="2">
        <f t="shared" si="1638"/>
        <v>26474.664180438238</v>
      </c>
      <c r="W3089" s="2">
        <f t="shared" si="1639"/>
        <v>109491.84183990431</v>
      </c>
      <c r="X3089" s="27">
        <f t="shared" si="1640"/>
        <v>0</v>
      </c>
      <c r="Y3089" s="2">
        <f t="shared" si="1619"/>
        <v>0</v>
      </c>
      <c r="Z3089" s="67">
        <f t="shared" si="1641"/>
        <v>0</v>
      </c>
      <c r="AA3089" s="2">
        <f t="shared" si="1629"/>
        <v>0</v>
      </c>
      <c r="AB3089" s="26">
        <f t="shared" si="1648"/>
        <v>6.7299999999999999E-2</v>
      </c>
      <c r="AC3089" s="27">
        <f t="shared" si="1628"/>
        <v>10</v>
      </c>
      <c r="AD3089" s="27">
        <v>252</v>
      </c>
      <c r="AE3089" s="10">
        <f t="shared" si="1624"/>
        <v>1.0025879499999999</v>
      </c>
      <c r="AF3089" s="2">
        <f t="shared" si="1630"/>
        <v>280.03498685</v>
      </c>
      <c r="AG3089" s="2">
        <f t="shared" si="1642"/>
        <v>283.35941208000003</v>
      </c>
      <c r="AH3089" s="3" t="str">
        <f t="shared" si="1643"/>
        <v>-</v>
      </c>
      <c r="AI3089" s="4" t="str">
        <f t="shared" si="1625"/>
        <v>A+J=</v>
      </c>
      <c r="AJ3089" s="11">
        <f t="shared" si="1649"/>
        <v>43894</v>
      </c>
      <c r="AK3089" s="11"/>
      <c r="AL3089" s="4"/>
      <c r="AM3089" s="1"/>
      <c r="AN3089" s="11"/>
      <c r="AO3089" s="1"/>
      <c r="AP3089" s="1"/>
      <c r="AQ3089" s="1"/>
      <c r="AR3089" s="1"/>
      <c r="AS3089" s="6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</row>
    <row r="3090" spans="1:55" x14ac:dyDescent="0.2">
      <c r="A3090" s="144">
        <f t="shared" si="1644"/>
        <v>43879</v>
      </c>
      <c r="B3090" s="2">
        <f t="shared" si="1631"/>
        <v>109811.86180999804</v>
      </c>
      <c r="C3090" s="2">
        <f t="shared" si="1645"/>
        <v>69045.880244739994</v>
      </c>
      <c r="D3090" s="68">
        <f>SUM(Y3090:Y$3286)</f>
        <v>24632.953558070003</v>
      </c>
      <c r="E3090" s="68">
        <f t="shared" si="1632"/>
        <v>44412.926686669991</v>
      </c>
      <c r="F3090" s="72">
        <f t="shared" si="1620"/>
        <v>5320.25</v>
      </c>
      <c r="G3090" s="3">
        <f>IF(N3090=1,VLOOKUP(A3089,[1]Plan1!$BG$69:$BI$188,3),G3089)</f>
        <v>5331.42</v>
      </c>
      <c r="H3090" s="11">
        <f t="shared" si="1621"/>
        <v>43803</v>
      </c>
      <c r="I3090" s="11">
        <f t="shared" si="1622"/>
        <v>43834</v>
      </c>
      <c r="J3090" s="26">
        <f t="shared" si="1633"/>
        <v>2.099525398242541E-3</v>
      </c>
      <c r="K3090" s="11">
        <f t="shared" si="1646"/>
        <v>43892</v>
      </c>
      <c r="L3090" s="11">
        <f t="shared" si="1634"/>
        <v>43892</v>
      </c>
      <c r="M3090" s="1">
        <f t="shared" si="1647"/>
        <v>18</v>
      </c>
      <c r="N3090" s="1">
        <f t="shared" si="1617"/>
        <v>11</v>
      </c>
      <c r="O3090" s="2">
        <f t="shared" si="1635"/>
        <v>1.00128252</v>
      </c>
      <c r="P3090" s="10">
        <f t="shared" si="1627"/>
        <v>1.01150052</v>
      </c>
      <c r="Q3090" s="10">
        <f t="shared" si="1623"/>
        <v>1.5942440294782869</v>
      </c>
      <c r="R3090" s="2">
        <f t="shared" si="1626"/>
        <v>1.5962886700000001</v>
      </c>
      <c r="S3090" s="2">
        <f t="shared" si="1618"/>
        <v>1.5671791399999999</v>
      </c>
      <c r="T3090" s="2">
        <f t="shared" si="1636"/>
        <v>108207.26322249</v>
      </c>
      <c r="U3090" s="2">
        <f t="shared" si="1637"/>
        <v>13971.297414726083</v>
      </c>
      <c r="V3090" s="2">
        <f t="shared" si="1638"/>
        <v>26482.924984801957</v>
      </c>
      <c r="W3090" s="2">
        <f t="shared" si="1639"/>
        <v>109500.10264426803</v>
      </c>
      <c r="X3090" s="27">
        <f t="shared" si="1640"/>
        <v>0</v>
      </c>
      <c r="Y3090" s="2">
        <f t="shared" si="1619"/>
        <v>0</v>
      </c>
      <c r="Z3090" s="67">
        <f t="shared" si="1641"/>
        <v>0</v>
      </c>
      <c r="AA3090" s="2">
        <f t="shared" si="1629"/>
        <v>0</v>
      </c>
      <c r="AB3090" s="26">
        <f t="shared" si="1648"/>
        <v>6.7299999999999999E-2</v>
      </c>
      <c r="AC3090" s="27">
        <f t="shared" si="1628"/>
        <v>11</v>
      </c>
      <c r="AD3090" s="27">
        <v>252</v>
      </c>
      <c r="AE3090" s="10">
        <f t="shared" si="1624"/>
        <v>1.0028471130000001</v>
      </c>
      <c r="AF3090" s="2">
        <f t="shared" si="1630"/>
        <v>308.07830581000002</v>
      </c>
      <c r="AG3090" s="2">
        <f t="shared" si="1642"/>
        <v>311.75916573000001</v>
      </c>
      <c r="AH3090" s="3" t="str">
        <f t="shared" si="1643"/>
        <v>-</v>
      </c>
      <c r="AI3090" s="4" t="str">
        <f t="shared" si="1625"/>
        <v>A+J=</v>
      </c>
      <c r="AJ3090" s="11">
        <f t="shared" si="1649"/>
        <v>43894</v>
      </c>
      <c r="AK3090" s="11"/>
      <c r="AL3090" s="4"/>
      <c r="AM3090" s="1"/>
      <c r="AN3090" s="11"/>
      <c r="AO3090" s="1"/>
      <c r="AP3090" s="1"/>
      <c r="AQ3090" s="1"/>
      <c r="AR3090" s="1"/>
      <c r="AS3090" s="6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</row>
    <row r="3091" spans="1:55" x14ac:dyDescent="0.2">
      <c r="A3091" s="144">
        <f t="shared" si="1644"/>
        <v>43880</v>
      </c>
      <c r="B3091" s="2">
        <f t="shared" si="1631"/>
        <v>109848.53398687176</v>
      </c>
      <c r="C3091" s="2">
        <f t="shared" si="1645"/>
        <v>69045.880244739994</v>
      </c>
      <c r="D3091" s="68">
        <f>SUM(Y3091:Y$3286)</f>
        <v>24632.953558070003</v>
      </c>
      <c r="E3091" s="68">
        <f t="shared" si="1632"/>
        <v>44412.926686669991</v>
      </c>
      <c r="F3091" s="72">
        <f t="shared" si="1620"/>
        <v>5320.25</v>
      </c>
      <c r="G3091" s="3">
        <f>IF(N3091=1,VLOOKUP(A3090,[1]Plan1!$BG$69:$BI$188,3),G3090)</f>
        <v>5331.42</v>
      </c>
      <c r="H3091" s="11">
        <f t="shared" si="1621"/>
        <v>43803</v>
      </c>
      <c r="I3091" s="11">
        <f t="shared" si="1622"/>
        <v>43834</v>
      </c>
      <c r="J3091" s="26">
        <f t="shared" si="1633"/>
        <v>2.099525398242541E-3</v>
      </c>
      <c r="K3091" s="11">
        <f t="shared" si="1646"/>
        <v>43892</v>
      </c>
      <c r="L3091" s="11">
        <f t="shared" si="1634"/>
        <v>43892</v>
      </c>
      <c r="M3091" s="1">
        <f t="shared" si="1647"/>
        <v>18</v>
      </c>
      <c r="N3091" s="1">
        <f t="shared" si="1617"/>
        <v>12</v>
      </c>
      <c r="O3091" s="2">
        <f t="shared" si="1635"/>
        <v>1.0013991900000001</v>
      </c>
      <c r="P3091" s="10">
        <f t="shared" si="1627"/>
        <v>1.01150052</v>
      </c>
      <c r="Q3091" s="10">
        <f t="shared" si="1623"/>
        <v>1.5942440294782869</v>
      </c>
      <c r="R3091" s="2">
        <f t="shared" si="1626"/>
        <v>1.5964746700000001</v>
      </c>
      <c r="S3091" s="2">
        <f t="shared" si="1618"/>
        <v>1.5671791399999999</v>
      </c>
      <c r="T3091" s="2">
        <f t="shared" si="1636"/>
        <v>108207.26322249</v>
      </c>
      <c r="U3091" s="2">
        <f t="shared" si="1637"/>
        <v>13971.297414726083</v>
      </c>
      <c r="V3091" s="2">
        <f t="shared" si="1638"/>
        <v>26491.18578916568</v>
      </c>
      <c r="W3091" s="2">
        <f t="shared" si="1639"/>
        <v>109508.36344863176</v>
      </c>
      <c r="X3091" s="27">
        <f t="shared" si="1640"/>
        <v>0</v>
      </c>
      <c r="Y3091" s="2">
        <f t="shared" si="1619"/>
        <v>0</v>
      </c>
      <c r="Z3091" s="67">
        <f t="shared" si="1641"/>
        <v>0</v>
      </c>
      <c r="AA3091" s="2">
        <f t="shared" si="1629"/>
        <v>0</v>
      </c>
      <c r="AB3091" s="26">
        <f t="shared" si="1648"/>
        <v>6.7299999999999999E-2</v>
      </c>
      <c r="AC3091" s="27">
        <f t="shared" si="1628"/>
        <v>12</v>
      </c>
      <c r="AD3091" s="27">
        <v>252</v>
      </c>
      <c r="AE3091" s="10">
        <f t="shared" si="1624"/>
        <v>1.003106343</v>
      </c>
      <c r="AF3091" s="2">
        <f t="shared" si="1630"/>
        <v>336.12887466000001</v>
      </c>
      <c r="AG3091" s="2">
        <f t="shared" si="1642"/>
        <v>340.17053823999998</v>
      </c>
      <c r="AH3091" s="3" t="str">
        <f t="shared" si="1643"/>
        <v>-</v>
      </c>
      <c r="AI3091" s="4" t="str">
        <f t="shared" si="1625"/>
        <v>A+J=</v>
      </c>
      <c r="AJ3091" s="11">
        <f t="shared" si="1649"/>
        <v>43894</v>
      </c>
      <c r="AK3091" s="11"/>
      <c r="AL3091" s="4"/>
      <c r="AM3091" s="1"/>
      <c r="AN3091" s="11"/>
      <c r="AO3091" s="1"/>
      <c r="AP3091" s="1"/>
      <c r="AQ3091" s="1"/>
      <c r="AR3091" s="1"/>
      <c r="AS3091" s="6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</row>
    <row r="3092" spans="1:55" x14ac:dyDescent="0.2">
      <c r="A3092" s="144">
        <f t="shared" si="1644"/>
        <v>43881</v>
      </c>
      <c r="B3092" s="2">
        <f t="shared" si="1631"/>
        <v>109885.21956673256</v>
      </c>
      <c r="C3092" s="2">
        <f t="shared" si="1645"/>
        <v>69045.880244739994</v>
      </c>
      <c r="D3092" s="68">
        <f>SUM(Y3092:Y$3286)</f>
        <v>24632.953558070003</v>
      </c>
      <c r="E3092" s="68">
        <f t="shared" si="1632"/>
        <v>44412.926686669991</v>
      </c>
      <c r="F3092" s="72">
        <f t="shared" si="1620"/>
        <v>5320.25</v>
      </c>
      <c r="G3092" s="3">
        <f>IF(N3092=1,VLOOKUP(A3091,[1]Plan1!$BG$69:$BI$188,3),G3091)</f>
        <v>5331.42</v>
      </c>
      <c r="H3092" s="11">
        <f t="shared" si="1621"/>
        <v>43803</v>
      </c>
      <c r="I3092" s="11">
        <f t="shared" si="1622"/>
        <v>43834</v>
      </c>
      <c r="J3092" s="26">
        <f t="shared" si="1633"/>
        <v>2.099525398242541E-3</v>
      </c>
      <c r="K3092" s="11">
        <f t="shared" si="1646"/>
        <v>43892</v>
      </c>
      <c r="L3092" s="11">
        <f t="shared" si="1634"/>
        <v>43892</v>
      </c>
      <c r="M3092" s="1">
        <f t="shared" si="1647"/>
        <v>18</v>
      </c>
      <c r="N3092" s="1">
        <f t="shared" si="1617"/>
        <v>13</v>
      </c>
      <c r="O3092" s="2">
        <f t="shared" si="1635"/>
        <v>1.0015158799999999</v>
      </c>
      <c r="P3092" s="10">
        <f t="shared" si="1627"/>
        <v>1.01150052</v>
      </c>
      <c r="Q3092" s="10">
        <f t="shared" si="1623"/>
        <v>1.5942440294782869</v>
      </c>
      <c r="R3092" s="2">
        <f t="shared" si="1626"/>
        <v>1.5966607100000001</v>
      </c>
      <c r="S3092" s="2">
        <f t="shared" si="1618"/>
        <v>1.5671791399999999</v>
      </c>
      <c r="T3092" s="2">
        <f t="shared" si="1636"/>
        <v>108207.26322249</v>
      </c>
      <c r="U3092" s="2">
        <f t="shared" si="1637"/>
        <v>13971.297414726083</v>
      </c>
      <c r="V3092" s="2">
        <f t="shared" si="1638"/>
        <v>26499.44837004647</v>
      </c>
      <c r="W3092" s="2">
        <f t="shared" si="1639"/>
        <v>109516.62602951255</v>
      </c>
      <c r="X3092" s="27">
        <f t="shared" si="1640"/>
        <v>0</v>
      </c>
      <c r="Y3092" s="2">
        <f t="shared" si="1619"/>
        <v>0</v>
      </c>
      <c r="Z3092" s="67">
        <f t="shared" si="1641"/>
        <v>0</v>
      </c>
      <c r="AA3092" s="2">
        <f t="shared" si="1629"/>
        <v>0</v>
      </c>
      <c r="AB3092" s="26">
        <f t="shared" si="1648"/>
        <v>6.7299999999999999E-2</v>
      </c>
      <c r="AC3092" s="27">
        <f t="shared" si="1628"/>
        <v>13</v>
      </c>
      <c r="AD3092" s="27">
        <v>252</v>
      </c>
      <c r="AE3092" s="10">
        <f t="shared" si="1624"/>
        <v>1.0033656399999999</v>
      </c>
      <c r="AF3092" s="2">
        <f t="shared" si="1630"/>
        <v>364.18669339000002</v>
      </c>
      <c r="AG3092" s="2">
        <f t="shared" si="1642"/>
        <v>368.59353721999997</v>
      </c>
      <c r="AH3092" s="3" t="str">
        <f t="shared" si="1643"/>
        <v>-</v>
      </c>
      <c r="AI3092" s="4" t="str">
        <f t="shared" si="1625"/>
        <v>A+J=</v>
      </c>
      <c r="AJ3092" s="11">
        <f t="shared" si="1649"/>
        <v>43894</v>
      </c>
      <c r="AK3092" s="11"/>
      <c r="AL3092" s="4"/>
      <c r="AM3092" s="1"/>
      <c r="AN3092" s="11"/>
      <c r="AO3092" s="1"/>
      <c r="AP3092" s="1"/>
      <c r="AQ3092" s="1"/>
      <c r="AR3092" s="1"/>
      <c r="AS3092" s="6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</row>
    <row r="3093" spans="1:55" x14ac:dyDescent="0.2">
      <c r="A3093" s="144">
        <f t="shared" si="1644"/>
        <v>43882</v>
      </c>
      <c r="B3093" s="2">
        <f t="shared" si="1631"/>
        <v>109921.91721544261</v>
      </c>
      <c r="C3093" s="2">
        <f t="shared" si="1645"/>
        <v>69045.880244739994</v>
      </c>
      <c r="D3093" s="68">
        <f>SUM(Y3093:Y$3286)</f>
        <v>24632.953558070003</v>
      </c>
      <c r="E3093" s="68">
        <f t="shared" si="1632"/>
        <v>44412.926686669991</v>
      </c>
      <c r="F3093" s="72">
        <f t="shared" si="1620"/>
        <v>5320.25</v>
      </c>
      <c r="G3093" s="3">
        <f>IF(N3093=1,VLOOKUP(A3092,[1]Plan1!$BG$69:$BI$188,3),G3092)</f>
        <v>5331.42</v>
      </c>
      <c r="H3093" s="11">
        <f t="shared" si="1621"/>
        <v>43803</v>
      </c>
      <c r="I3093" s="11">
        <f t="shared" si="1622"/>
        <v>43834</v>
      </c>
      <c r="J3093" s="26">
        <f t="shared" si="1633"/>
        <v>2.099525398242541E-3</v>
      </c>
      <c r="K3093" s="11">
        <f t="shared" si="1646"/>
        <v>43892</v>
      </c>
      <c r="L3093" s="11">
        <f t="shared" si="1634"/>
        <v>43892</v>
      </c>
      <c r="M3093" s="1">
        <f t="shared" si="1647"/>
        <v>18</v>
      </c>
      <c r="N3093" s="1">
        <f t="shared" si="1617"/>
        <v>14</v>
      </c>
      <c r="O3093" s="2">
        <f t="shared" si="1635"/>
        <v>1.0016325800000001</v>
      </c>
      <c r="P3093" s="10">
        <f t="shared" si="1627"/>
        <v>1.01150052</v>
      </c>
      <c r="Q3093" s="10">
        <f t="shared" si="1623"/>
        <v>1.5942440294782869</v>
      </c>
      <c r="R3093" s="2">
        <f t="shared" si="1626"/>
        <v>1.59684676</v>
      </c>
      <c r="S3093" s="2">
        <f t="shared" si="1618"/>
        <v>1.5671791399999999</v>
      </c>
      <c r="T3093" s="2">
        <f t="shared" si="1636"/>
        <v>108207.26322249</v>
      </c>
      <c r="U3093" s="2">
        <f t="shared" si="1637"/>
        <v>13971.297414726083</v>
      </c>
      <c r="V3093" s="2">
        <f t="shared" si="1638"/>
        <v>26507.711395056522</v>
      </c>
      <c r="W3093" s="2">
        <f t="shared" si="1639"/>
        <v>109524.8890545226</v>
      </c>
      <c r="X3093" s="27">
        <f t="shared" si="1640"/>
        <v>0</v>
      </c>
      <c r="Y3093" s="2">
        <f t="shared" si="1619"/>
        <v>0</v>
      </c>
      <c r="Z3093" s="67">
        <f t="shared" si="1641"/>
        <v>0</v>
      </c>
      <c r="AA3093" s="2">
        <f t="shared" si="1629"/>
        <v>0</v>
      </c>
      <c r="AB3093" s="26">
        <f t="shared" si="1648"/>
        <v>6.7299999999999999E-2</v>
      </c>
      <c r="AC3093" s="27">
        <f t="shared" si="1628"/>
        <v>14</v>
      </c>
      <c r="AD3093" s="27">
        <v>252</v>
      </c>
      <c r="AE3093" s="10">
        <f t="shared" si="1624"/>
        <v>1.0036250040000001</v>
      </c>
      <c r="AF3093" s="2">
        <f t="shared" si="1630"/>
        <v>392.25176200999999</v>
      </c>
      <c r="AG3093" s="2">
        <f t="shared" si="1642"/>
        <v>397.02816092</v>
      </c>
      <c r="AH3093" s="3" t="str">
        <f t="shared" si="1643"/>
        <v>-</v>
      </c>
      <c r="AI3093" s="4" t="str">
        <f t="shared" si="1625"/>
        <v>A+J=</v>
      </c>
      <c r="AJ3093" s="11">
        <f t="shared" si="1649"/>
        <v>43894</v>
      </c>
      <c r="AK3093" s="11"/>
      <c r="AL3093" s="4"/>
      <c r="AM3093" s="1"/>
      <c r="AN3093" s="11"/>
      <c r="AO3093" s="1"/>
      <c r="AP3093" s="1"/>
      <c r="AQ3093" s="1"/>
      <c r="AR3093" s="1"/>
      <c r="AS3093" s="6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</row>
    <row r="3094" spans="1:55" x14ac:dyDescent="0.2">
      <c r="A3094" s="144">
        <f t="shared" si="1644"/>
        <v>43883</v>
      </c>
      <c r="B3094" s="2">
        <f t="shared" si="1631"/>
        <v>109958.6269349819</v>
      </c>
      <c r="C3094" s="2">
        <f t="shared" si="1645"/>
        <v>69045.880244739994</v>
      </c>
      <c r="D3094" s="68">
        <f>SUM(Y3094:Y$3286)</f>
        <v>24632.953558070003</v>
      </c>
      <c r="E3094" s="68">
        <f t="shared" si="1632"/>
        <v>44412.926686669991</v>
      </c>
      <c r="F3094" s="72">
        <f t="shared" si="1620"/>
        <v>5320.25</v>
      </c>
      <c r="G3094" s="3">
        <f>IF(N3094=1,VLOOKUP(A3093,[1]Plan1!$BG$69:$BI$188,3),G3093)</f>
        <v>5331.42</v>
      </c>
      <c r="H3094" s="11">
        <f t="shared" si="1621"/>
        <v>43803</v>
      </c>
      <c r="I3094" s="11">
        <f t="shared" si="1622"/>
        <v>43834</v>
      </c>
      <c r="J3094" s="26">
        <f t="shared" si="1633"/>
        <v>2.099525398242541E-3</v>
      </c>
      <c r="K3094" s="11">
        <f t="shared" si="1646"/>
        <v>43892</v>
      </c>
      <c r="L3094" s="11">
        <f t="shared" si="1634"/>
        <v>43892</v>
      </c>
      <c r="M3094" s="1">
        <f t="shared" si="1647"/>
        <v>18</v>
      </c>
      <c r="N3094" s="1">
        <f t="shared" si="1617"/>
        <v>15</v>
      </c>
      <c r="O3094" s="2">
        <f t="shared" si="1635"/>
        <v>1.00174929</v>
      </c>
      <c r="P3094" s="10">
        <f t="shared" si="1627"/>
        <v>1.01150052</v>
      </c>
      <c r="Q3094" s="10">
        <f t="shared" si="1623"/>
        <v>1.5942440294782869</v>
      </c>
      <c r="R3094" s="2">
        <f t="shared" si="1626"/>
        <v>1.5970328199999999</v>
      </c>
      <c r="S3094" s="2">
        <f t="shared" si="1618"/>
        <v>1.5671791399999999</v>
      </c>
      <c r="T3094" s="2">
        <f t="shared" si="1636"/>
        <v>108207.26322249</v>
      </c>
      <c r="U3094" s="2">
        <f t="shared" si="1637"/>
        <v>13971.297414726083</v>
      </c>
      <c r="V3094" s="2">
        <f t="shared" si="1638"/>
        <v>26515.974864195836</v>
      </c>
      <c r="W3094" s="2">
        <f t="shared" si="1639"/>
        <v>109533.15252366191</v>
      </c>
      <c r="X3094" s="27">
        <f t="shared" si="1640"/>
        <v>0</v>
      </c>
      <c r="Y3094" s="2">
        <f t="shared" si="1619"/>
        <v>0</v>
      </c>
      <c r="Z3094" s="67">
        <f t="shared" si="1641"/>
        <v>0</v>
      </c>
      <c r="AA3094" s="2">
        <f t="shared" si="1629"/>
        <v>0</v>
      </c>
      <c r="AB3094" s="26">
        <f t="shared" si="1648"/>
        <v>6.7299999999999999E-2</v>
      </c>
      <c r="AC3094" s="27">
        <f t="shared" si="1628"/>
        <v>15</v>
      </c>
      <c r="AD3094" s="27">
        <v>252</v>
      </c>
      <c r="AE3094" s="10">
        <f t="shared" si="1624"/>
        <v>1.003884435</v>
      </c>
      <c r="AF3094" s="2">
        <f t="shared" si="1630"/>
        <v>420.32408050999999</v>
      </c>
      <c r="AG3094" s="2">
        <f t="shared" si="1642"/>
        <v>425.47441132</v>
      </c>
      <c r="AH3094" s="3" t="str">
        <f t="shared" si="1643"/>
        <v>-</v>
      </c>
      <c r="AI3094" s="4" t="str">
        <f t="shared" si="1625"/>
        <v>A+J=</v>
      </c>
      <c r="AJ3094" s="11">
        <f t="shared" si="1649"/>
        <v>43894</v>
      </c>
      <c r="AK3094" s="11"/>
      <c r="AL3094" s="4"/>
      <c r="AM3094" s="1"/>
      <c r="AN3094" s="11"/>
      <c r="AO3094" s="1"/>
      <c r="AP3094" s="1"/>
      <c r="AQ3094" s="1"/>
      <c r="AR3094" s="1"/>
      <c r="AS3094" s="6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</row>
    <row r="3095" spans="1:55" x14ac:dyDescent="0.2">
      <c r="A3095" s="144">
        <f t="shared" si="1644"/>
        <v>43884</v>
      </c>
      <c r="B3095" s="2">
        <f t="shared" si="1631"/>
        <v>109958.6269349819</v>
      </c>
      <c r="C3095" s="2">
        <f t="shared" si="1645"/>
        <v>69045.880244739994</v>
      </c>
      <c r="D3095" s="68">
        <f>SUM(Y3095:Y$3286)</f>
        <v>24632.953558070003</v>
      </c>
      <c r="E3095" s="68">
        <f t="shared" si="1632"/>
        <v>44412.926686669991</v>
      </c>
      <c r="F3095" s="72">
        <f t="shared" si="1620"/>
        <v>5320.25</v>
      </c>
      <c r="G3095" s="3">
        <f>IF(N3095=1,VLOOKUP(A3094,[1]Plan1!$BG$69:$BI$188,3),G3094)</f>
        <v>5331.42</v>
      </c>
      <c r="H3095" s="11">
        <f t="shared" si="1621"/>
        <v>43803</v>
      </c>
      <c r="I3095" s="11">
        <f t="shared" si="1622"/>
        <v>43834</v>
      </c>
      <c r="J3095" s="26">
        <f t="shared" si="1633"/>
        <v>2.099525398242541E-3</v>
      </c>
      <c r="K3095" s="11">
        <f t="shared" si="1646"/>
        <v>43892</v>
      </c>
      <c r="L3095" s="11">
        <f t="shared" si="1634"/>
        <v>43892</v>
      </c>
      <c r="M3095" s="1">
        <f t="shared" si="1647"/>
        <v>18</v>
      </c>
      <c r="N3095" s="1">
        <f t="shared" si="1617"/>
        <v>15</v>
      </c>
      <c r="O3095" s="2">
        <f t="shared" si="1635"/>
        <v>1.00174929</v>
      </c>
      <c r="P3095" s="10">
        <f t="shared" si="1627"/>
        <v>1.01150052</v>
      </c>
      <c r="Q3095" s="10">
        <f t="shared" si="1623"/>
        <v>1.5942440294782869</v>
      </c>
      <c r="R3095" s="2">
        <f t="shared" si="1626"/>
        <v>1.5970328199999999</v>
      </c>
      <c r="S3095" s="2">
        <f t="shared" si="1618"/>
        <v>1.5671791399999999</v>
      </c>
      <c r="T3095" s="2">
        <f t="shared" si="1636"/>
        <v>108207.26322249</v>
      </c>
      <c r="U3095" s="2">
        <f t="shared" si="1637"/>
        <v>13971.297414726083</v>
      </c>
      <c r="V3095" s="2">
        <f t="shared" si="1638"/>
        <v>26515.974864195836</v>
      </c>
      <c r="W3095" s="2">
        <f t="shared" si="1639"/>
        <v>109533.15252366191</v>
      </c>
      <c r="X3095" s="27">
        <f t="shared" si="1640"/>
        <v>0</v>
      </c>
      <c r="Y3095" s="2">
        <f t="shared" si="1619"/>
        <v>0</v>
      </c>
      <c r="Z3095" s="67">
        <f t="shared" si="1641"/>
        <v>0</v>
      </c>
      <c r="AA3095" s="2">
        <f t="shared" si="1629"/>
        <v>0</v>
      </c>
      <c r="AB3095" s="26">
        <f t="shared" si="1648"/>
        <v>6.7299999999999999E-2</v>
      </c>
      <c r="AC3095" s="27">
        <f t="shared" si="1628"/>
        <v>15</v>
      </c>
      <c r="AD3095" s="27">
        <v>252</v>
      </c>
      <c r="AE3095" s="10">
        <f t="shared" si="1624"/>
        <v>1.003884435</v>
      </c>
      <c r="AF3095" s="2">
        <f t="shared" si="1630"/>
        <v>420.32408050999999</v>
      </c>
      <c r="AG3095" s="2">
        <f t="shared" si="1642"/>
        <v>425.47441132</v>
      </c>
      <c r="AH3095" s="3" t="str">
        <f t="shared" si="1643"/>
        <v>-</v>
      </c>
      <c r="AI3095" s="4" t="str">
        <f t="shared" si="1625"/>
        <v>A+J=</v>
      </c>
      <c r="AJ3095" s="11">
        <f t="shared" si="1649"/>
        <v>43894</v>
      </c>
      <c r="AK3095" s="11"/>
      <c r="AL3095" s="4"/>
      <c r="AM3095" s="1"/>
      <c r="AN3095" s="11"/>
      <c r="AO3095" s="1"/>
      <c r="AP3095" s="1"/>
      <c r="AQ3095" s="1"/>
      <c r="AR3095" s="1"/>
      <c r="AS3095" s="6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</row>
    <row r="3096" spans="1:55" x14ac:dyDescent="0.2">
      <c r="A3096" s="144">
        <f t="shared" si="1644"/>
        <v>43885</v>
      </c>
      <c r="B3096" s="2">
        <f t="shared" si="1631"/>
        <v>109958.6269349819</v>
      </c>
      <c r="C3096" s="2">
        <f t="shared" si="1645"/>
        <v>69045.880244739994</v>
      </c>
      <c r="D3096" s="68">
        <f>SUM(Y3096:Y$3286)</f>
        <v>24632.953558070003</v>
      </c>
      <c r="E3096" s="68">
        <f t="shared" si="1632"/>
        <v>44412.926686669991</v>
      </c>
      <c r="F3096" s="72">
        <f t="shared" si="1620"/>
        <v>5320.25</v>
      </c>
      <c r="G3096" s="3">
        <f>IF(N3096=1,VLOOKUP(A3095,[1]Plan1!$BG$69:$BI$188,3),G3095)</f>
        <v>5331.42</v>
      </c>
      <c r="H3096" s="11">
        <f t="shared" si="1621"/>
        <v>43803</v>
      </c>
      <c r="I3096" s="11">
        <f t="shared" si="1622"/>
        <v>43834</v>
      </c>
      <c r="J3096" s="26">
        <f t="shared" si="1633"/>
        <v>2.099525398242541E-3</v>
      </c>
      <c r="K3096" s="11">
        <f t="shared" si="1646"/>
        <v>43892</v>
      </c>
      <c r="L3096" s="11">
        <f t="shared" si="1634"/>
        <v>43892</v>
      </c>
      <c r="M3096" s="1">
        <f t="shared" si="1647"/>
        <v>18</v>
      </c>
      <c r="N3096" s="1">
        <f t="shared" si="1617"/>
        <v>15</v>
      </c>
      <c r="O3096" s="2">
        <f t="shared" si="1635"/>
        <v>1.00174929</v>
      </c>
      <c r="P3096" s="10">
        <f t="shared" si="1627"/>
        <v>1.01150052</v>
      </c>
      <c r="Q3096" s="10">
        <f t="shared" si="1623"/>
        <v>1.5942440294782869</v>
      </c>
      <c r="R3096" s="2">
        <f t="shared" si="1626"/>
        <v>1.5970328199999999</v>
      </c>
      <c r="S3096" s="2">
        <f t="shared" si="1618"/>
        <v>1.5671791399999999</v>
      </c>
      <c r="T3096" s="2">
        <f t="shared" si="1636"/>
        <v>108207.26322249</v>
      </c>
      <c r="U3096" s="2">
        <f t="shared" si="1637"/>
        <v>13971.297414726083</v>
      </c>
      <c r="V3096" s="2">
        <f t="shared" si="1638"/>
        <v>26515.974864195836</v>
      </c>
      <c r="W3096" s="2">
        <f t="shared" si="1639"/>
        <v>109533.15252366191</v>
      </c>
      <c r="X3096" s="27">
        <f t="shared" si="1640"/>
        <v>0</v>
      </c>
      <c r="Y3096" s="2">
        <f t="shared" si="1619"/>
        <v>0</v>
      </c>
      <c r="Z3096" s="67">
        <f t="shared" si="1641"/>
        <v>0</v>
      </c>
      <c r="AA3096" s="2">
        <f t="shared" si="1629"/>
        <v>0</v>
      </c>
      <c r="AB3096" s="26">
        <f t="shared" si="1648"/>
        <v>6.7299999999999999E-2</v>
      </c>
      <c r="AC3096" s="27">
        <f t="shared" si="1628"/>
        <v>15</v>
      </c>
      <c r="AD3096" s="27">
        <v>252</v>
      </c>
      <c r="AE3096" s="10">
        <f t="shared" si="1624"/>
        <v>1.003884435</v>
      </c>
      <c r="AF3096" s="2">
        <f t="shared" si="1630"/>
        <v>420.32408050999999</v>
      </c>
      <c r="AG3096" s="2">
        <f t="shared" si="1642"/>
        <v>425.47441132</v>
      </c>
      <c r="AH3096" s="3" t="str">
        <f t="shared" si="1643"/>
        <v>-</v>
      </c>
      <c r="AI3096" s="4" t="str">
        <f t="shared" si="1625"/>
        <v>A+J=</v>
      </c>
      <c r="AJ3096" s="11">
        <f t="shared" si="1649"/>
        <v>43894</v>
      </c>
      <c r="AK3096" s="11"/>
      <c r="AL3096" s="4"/>
      <c r="AM3096" s="1"/>
      <c r="AN3096" s="11"/>
      <c r="AO3096" s="1"/>
      <c r="AP3096" s="1"/>
      <c r="AQ3096" s="1"/>
      <c r="AR3096" s="1"/>
      <c r="AS3096" s="6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</row>
    <row r="3097" spans="1:55" x14ac:dyDescent="0.2">
      <c r="A3097" s="144">
        <f t="shared" si="1644"/>
        <v>43886</v>
      </c>
      <c r="B3097" s="2">
        <f t="shared" si="1631"/>
        <v>109958.6269349819</v>
      </c>
      <c r="C3097" s="2">
        <f t="shared" si="1645"/>
        <v>69045.880244739994</v>
      </c>
      <c r="D3097" s="68">
        <f>SUM(Y3097:Y$3286)</f>
        <v>24632.953558070003</v>
      </c>
      <c r="E3097" s="68">
        <f t="shared" si="1632"/>
        <v>44412.926686669991</v>
      </c>
      <c r="F3097" s="72">
        <f t="shared" si="1620"/>
        <v>5320.25</v>
      </c>
      <c r="G3097" s="3">
        <f>IF(N3097=1,VLOOKUP(A3096,[1]Plan1!$BG$69:$BI$188,3),G3096)</f>
        <v>5331.42</v>
      </c>
      <c r="H3097" s="11">
        <f t="shared" si="1621"/>
        <v>43803</v>
      </c>
      <c r="I3097" s="11">
        <f t="shared" si="1622"/>
        <v>43834</v>
      </c>
      <c r="J3097" s="26">
        <f t="shared" si="1633"/>
        <v>2.099525398242541E-3</v>
      </c>
      <c r="K3097" s="11">
        <f t="shared" si="1646"/>
        <v>43892</v>
      </c>
      <c r="L3097" s="11">
        <f t="shared" si="1634"/>
        <v>43892</v>
      </c>
      <c r="M3097" s="1">
        <f t="shared" si="1647"/>
        <v>18</v>
      </c>
      <c r="N3097" s="1">
        <f t="shared" si="1617"/>
        <v>15</v>
      </c>
      <c r="O3097" s="2">
        <f t="shared" si="1635"/>
        <v>1.00174929</v>
      </c>
      <c r="P3097" s="10">
        <f t="shared" si="1627"/>
        <v>1.01150052</v>
      </c>
      <c r="Q3097" s="10">
        <f t="shared" si="1623"/>
        <v>1.5942440294782869</v>
      </c>
      <c r="R3097" s="2">
        <f t="shared" si="1626"/>
        <v>1.5970328199999999</v>
      </c>
      <c r="S3097" s="2">
        <f t="shared" si="1618"/>
        <v>1.5671791399999999</v>
      </c>
      <c r="T3097" s="2">
        <f t="shared" si="1636"/>
        <v>108207.26322249</v>
      </c>
      <c r="U3097" s="2">
        <f t="shared" si="1637"/>
        <v>13971.297414726083</v>
      </c>
      <c r="V3097" s="2">
        <f t="shared" si="1638"/>
        <v>26515.974864195836</v>
      </c>
      <c r="W3097" s="2">
        <f t="shared" si="1639"/>
        <v>109533.15252366191</v>
      </c>
      <c r="X3097" s="27">
        <f t="shared" si="1640"/>
        <v>0</v>
      </c>
      <c r="Y3097" s="2">
        <f t="shared" si="1619"/>
        <v>0</v>
      </c>
      <c r="Z3097" s="67">
        <f t="shared" si="1641"/>
        <v>0</v>
      </c>
      <c r="AA3097" s="2">
        <f t="shared" si="1629"/>
        <v>0</v>
      </c>
      <c r="AB3097" s="26">
        <f t="shared" si="1648"/>
        <v>6.7299999999999999E-2</v>
      </c>
      <c r="AC3097" s="27">
        <f t="shared" si="1628"/>
        <v>15</v>
      </c>
      <c r="AD3097" s="27">
        <v>252</v>
      </c>
      <c r="AE3097" s="10">
        <f t="shared" si="1624"/>
        <v>1.003884435</v>
      </c>
      <c r="AF3097" s="2">
        <f t="shared" si="1630"/>
        <v>420.32408050999999</v>
      </c>
      <c r="AG3097" s="2">
        <f t="shared" si="1642"/>
        <v>425.47441132</v>
      </c>
      <c r="AH3097" s="3" t="str">
        <f t="shared" si="1643"/>
        <v>-</v>
      </c>
      <c r="AI3097" s="4" t="str">
        <f t="shared" si="1625"/>
        <v>A+J=</v>
      </c>
      <c r="AJ3097" s="11">
        <f t="shared" si="1649"/>
        <v>43894</v>
      </c>
      <c r="AK3097" s="11"/>
      <c r="AL3097" s="4"/>
      <c r="AM3097" s="1"/>
      <c r="AN3097" s="11"/>
      <c r="AO3097" s="1"/>
      <c r="AP3097" s="1"/>
      <c r="AQ3097" s="1"/>
      <c r="AR3097" s="1"/>
      <c r="AS3097" s="6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</row>
    <row r="3098" spans="1:55" x14ac:dyDescent="0.2">
      <c r="A3098" s="144">
        <f t="shared" si="1644"/>
        <v>43887</v>
      </c>
      <c r="B3098" s="2">
        <f t="shared" si="1631"/>
        <v>109958.6269349819</v>
      </c>
      <c r="C3098" s="2">
        <f t="shared" si="1645"/>
        <v>69045.880244739994</v>
      </c>
      <c r="D3098" s="68">
        <f>SUM(Y3098:Y$3286)</f>
        <v>24632.953558070003</v>
      </c>
      <c r="E3098" s="68">
        <f t="shared" si="1632"/>
        <v>44412.926686669991</v>
      </c>
      <c r="F3098" s="72">
        <f t="shared" si="1620"/>
        <v>5320.25</v>
      </c>
      <c r="G3098" s="3">
        <f>IF(N3098=1,VLOOKUP(A3097,[1]Plan1!$BG$69:$BI$188,3),G3097)</f>
        <v>5331.42</v>
      </c>
      <c r="H3098" s="11">
        <f t="shared" si="1621"/>
        <v>43803</v>
      </c>
      <c r="I3098" s="11">
        <f t="shared" si="1622"/>
        <v>43834</v>
      </c>
      <c r="J3098" s="26">
        <f t="shared" si="1633"/>
        <v>2.099525398242541E-3</v>
      </c>
      <c r="K3098" s="11">
        <f t="shared" si="1646"/>
        <v>43892</v>
      </c>
      <c r="L3098" s="11">
        <f t="shared" si="1634"/>
        <v>43892</v>
      </c>
      <c r="M3098" s="1">
        <f t="shared" si="1647"/>
        <v>18</v>
      </c>
      <c r="N3098" s="1">
        <f t="shared" si="1617"/>
        <v>15</v>
      </c>
      <c r="O3098" s="2">
        <f t="shared" si="1635"/>
        <v>1.00174929</v>
      </c>
      <c r="P3098" s="10">
        <f t="shared" si="1627"/>
        <v>1.01150052</v>
      </c>
      <c r="Q3098" s="10">
        <f t="shared" si="1623"/>
        <v>1.5942440294782869</v>
      </c>
      <c r="R3098" s="2">
        <f t="shared" si="1626"/>
        <v>1.5970328199999999</v>
      </c>
      <c r="S3098" s="2">
        <f t="shared" si="1618"/>
        <v>1.5671791399999999</v>
      </c>
      <c r="T3098" s="2">
        <f t="shared" si="1636"/>
        <v>108207.26322249</v>
      </c>
      <c r="U3098" s="2">
        <f t="shared" si="1637"/>
        <v>13971.297414726083</v>
      </c>
      <c r="V3098" s="2">
        <f t="shared" si="1638"/>
        <v>26515.974864195836</v>
      </c>
      <c r="W3098" s="2">
        <f t="shared" si="1639"/>
        <v>109533.15252366191</v>
      </c>
      <c r="X3098" s="27">
        <f t="shared" si="1640"/>
        <v>0</v>
      </c>
      <c r="Y3098" s="2">
        <f t="shared" si="1619"/>
        <v>0</v>
      </c>
      <c r="Z3098" s="67">
        <f t="shared" si="1641"/>
        <v>0</v>
      </c>
      <c r="AA3098" s="2">
        <f t="shared" si="1629"/>
        <v>0</v>
      </c>
      <c r="AB3098" s="26">
        <f t="shared" si="1648"/>
        <v>6.7299999999999999E-2</v>
      </c>
      <c r="AC3098" s="27">
        <f t="shared" si="1628"/>
        <v>15</v>
      </c>
      <c r="AD3098" s="27">
        <v>252</v>
      </c>
      <c r="AE3098" s="10">
        <f t="shared" si="1624"/>
        <v>1.003884435</v>
      </c>
      <c r="AF3098" s="2">
        <f t="shared" si="1630"/>
        <v>420.32408050999999</v>
      </c>
      <c r="AG3098" s="2">
        <f t="shared" si="1642"/>
        <v>425.47441132</v>
      </c>
      <c r="AH3098" s="3" t="str">
        <f t="shared" si="1643"/>
        <v>-</v>
      </c>
      <c r="AI3098" s="4" t="str">
        <f t="shared" si="1625"/>
        <v>A+J=</v>
      </c>
      <c r="AJ3098" s="11">
        <f t="shared" si="1649"/>
        <v>43894</v>
      </c>
      <c r="AK3098" s="11"/>
      <c r="AL3098" s="4"/>
      <c r="AM3098" s="1"/>
      <c r="AN3098" s="11"/>
      <c r="AO3098" s="1"/>
      <c r="AP3098" s="1"/>
      <c r="AQ3098" s="1"/>
      <c r="AR3098" s="1"/>
      <c r="AS3098" s="6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</row>
    <row r="3099" spans="1:55" x14ac:dyDescent="0.2">
      <c r="A3099" s="144">
        <f t="shared" si="1644"/>
        <v>43888</v>
      </c>
      <c r="B3099" s="2">
        <f t="shared" si="1631"/>
        <v>109995.3501748183</v>
      </c>
      <c r="C3099" s="2">
        <f t="shared" si="1645"/>
        <v>69045.880244739994</v>
      </c>
      <c r="D3099" s="68">
        <f>SUM(Y3099:Y$3286)</f>
        <v>24632.953558070003</v>
      </c>
      <c r="E3099" s="68">
        <f t="shared" si="1632"/>
        <v>44412.926686669991</v>
      </c>
      <c r="F3099" s="72">
        <f t="shared" si="1620"/>
        <v>5320.25</v>
      </c>
      <c r="G3099" s="3">
        <f>IF(N3099=1,VLOOKUP(A3098,[1]Plan1!$BG$69:$BI$188,3),G3098)</f>
        <v>5331.42</v>
      </c>
      <c r="H3099" s="11">
        <f t="shared" si="1621"/>
        <v>43803</v>
      </c>
      <c r="I3099" s="11">
        <f t="shared" si="1622"/>
        <v>43834</v>
      </c>
      <c r="J3099" s="26">
        <f t="shared" si="1633"/>
        <v>2.099525398242541E-3</v>
      </c>
      <c r="K3099" s="11">
        <f t="shared" si="1646"/>
        <v>43892</v>
      </c>
      <c r="L3099" s="11">
        <f t="shared" si="1634"/>
        <v>43892</v>
      </c>
      <c r="M3099" s="1">
        <f t="shared" si="1647"/>
        <v>18</v>
      </c>
      <c r="N3099" s="1">
        <f t="shared" si="1617"/>
        <v>16</v>
      </c>
      <c r="O3099" s="2">
        <f t="shared" si="1635"/>
        <v>1.00186602</v>
      </c>
      <c r="P3099" s="10">
        <f t="shared" si="1627"/>
        <v>1.01150052</v>
      </c>
      <c r="Q3099" s="10">
        <f t="shared" si="1623"/>
        <v>1.5942440294782869</v>
      </c>
      <c r="R3099" s="2">
        <f t="shared" si="1626"/>
        <v>1.59721892</v>
      </c>
      <c r="S3099" s="2">
        <f t="shared" si="1618"/>
        <v>1.5671791399999999</v>
      </c>
      <c r="T3099" s="2">
        <f t="shared" si="1636"/>
        <v>108207.26322249</v>
      </c>
      <c r="U3099" s="2">
        <f t="shared" si="1637"/>
        <v>13971.297414726083</v>
      </c>
      <c r="V3099" s="2">
        <f t="shared" si="1638"/>
        <v>26524.240109852231</v>
      </c>
      <c r="W3099" s="2">
        <f t="shared" si="1639"/>
        <v>109541.4177693183</v>
      </c>
      <c r="X3099" s="27">
        <f t="shared" si="1640"/>
        <v>0</v>
      </c>
      <c r="Y3099" s="2">
        <f t="shared" si="1619"/>
        <v>0</v>
      </c>
      <c r="Z3099" s="67">
        <f t="shared" si="1641"/>
        <v>0</v>
      </c>
      <c r="AA3099" s="2">
        <f t="shared" si="1629"/>
        <v>0</v>
      </c>
      <c r="AB3099" s="26">
        <f t="shared" si="1648"/>
        <v>6.7299999999999999E-2</v>
      </c>
      <c r="AC3099" s="27">
        <f t="shared" si="1628"/>
        <v>16</v>
      </c>
      <c r="AD3099" s="27">
        <v>252</v>
      </c>
      <c r="AE3099" s="10">
        <f t="shared" si="1624"/>
        <v>1.004143934</v>
      </c>
      <c r="AF3099" s="2">
        <f t="shared" si="1630"/>
        <v>448.40375711000002</v>
      </c>
      <c r="AG3099" s="2">
        <f t="shared" si="1642"/>
        <v>453.93240550000002</v>
      </c>
      <c r="AH3099" s="3" t="str">
        <f t="shared" si="1643"/>
        <v>-</v>
      </c>
      <c r="AI3099" s="4" t="str">
        <f t="shared" si="1625"/>
        <v>A+J=</v>
      </c>
      <c r="AJ3099" s="11">
        <f t="shared" si="1649"/>
        <v>43894</v>
      </c>
      <c r="AK3099" s="11"/>
      <c r="AL3099" s="4"/>
      <c r="AM3099" s="1"/>
      <c r="AN3099" s="11"/>
      <c r="AO3099" s="1"/>
      <c r="AP3099" s="1"/>
      <c r="AQ3099" s="1"/>
      <c r="AR3099" s="1"/>
      <c r="AS3099" s="6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</row>
    <row r="3100" spans="1:55" x14ac:dyDescent="0.2">
      <c r="A3100" s="144">
        <f t="shared" si="1644"/>
        <v>43889</v>
      </c>
      <c r="B3100" s="2">
        <f t="shared" si="1631"/>
        <v>110032.08538066396</v>
      </c>
      <c r="C3100" s="2">
        <f t="shared" si="1645"/>
        <v>69045.880244739994</v>
      </c>
      <c r="D3100" s="68">
        <f>SUM(Y3100:Y$3286)</f>
        <v>24632.953558070003</v>
      </c>
      <c r="E3100" s="68">
        <f t="shared" si="1632"/>
        <v>44412.926686669991</v>
      </c>
      <c r="F3100" s="72">
        <f t="shared" si="1620"/>
        <v>5320.25</v>
      </c>
      <c r="G3100" s="3">
        <f>IF(N3100=1,VLOOKUP(A3099,[1]Plan1!$BG$69:$BI$188,3),G3099)</f>
        <v>5331.42</v>
      </c>
      <c r="H3100" s="11">
        <f t="shared" si="1621"/>
        <v>43803</v>
      </c>
      <c r="I3100" s="11">
        <f t="shared" si="1622"/>
        <v>43834</v>
      </c>
      <c r="J3100" s="26">
        <f t="shared" si="1633"/>
        <v>2.099525398242541E-3</v>
      </c>
      <c r="K3100" s="11">
        <f t="shared" si="1646"/>
        <v>43892</v>
      </c>
      <c r="L3100" s="11">
        <f t="shared" si="1634"/>
        <v>43892</v>
      </c>
      <c r="M3100" s="1">
        <f t="shared" si="1647"/>
        <v>18</v>
      </c>
      <c r="N3100" s="1">
        <f t="shared" si="1617"/>
        <v>17</v>
      </c>
      <c r="O3100" s="2">
        <f t="shared" si="1635"/>
        <v>1.00198276</v>
      </c>
      <c r="P3100" s="10">
        <f t="shared" si="1627"/>
        <v>1.01150052</v>
      </c>
      <c r="Q3100" s="10">
        <f t="shared" si="1623"/>
        <v>1.5942440294782869</v>
      </c>
      <c r="R3100" s="2">
        <f t="shared" si="1626"/>
        <v>1.59740503</v>
      </c>
      <c r="S3100" s="2">
        <f t="shared" si="1618"/>
        <v>1.5671791399999999</v>
      </c>
      <c r="T3100" s="2">
        <f t="shared" si="1636"/>
        <v>108207.26322249</v>
      </c>
      <c r="U3100" s="2">
        <f t="shared" si="1637"/>
        <v>13971.297414726083</v>
      </c>
      <c r="V3100" s="2">
        <f t="shared" si="1638"/>
        <v>26532.505799637886</v>
      </c>
      <c r="W3100" s="2">
        <f t="shared" si="1639"/>
        <v>109549.68345910397</v>
      </c>
      <c r="X3100" s="27">
        <f t="shared" si="1640"/>
        <v>0</v>
      </c>
      <c r="Y3100" s="2">
        <f t="shared" si="1619"/>
        <v>0</v>
      </c>
      <c r="Z3100" s="67">
        <f t="shared" si="1641"/>
        <v>0</v>
      </c>
      <c r="AA3100" s="2">
        <f t="shared" si="1629"/>
        <v>0</v>
      </c>
      <c r="AB3100" s="26">
        <f t="shared" si="1648"/>
        <v>6.7299999999999999E-2</v>
      </c>
      <c r="AC3100" s="27">
        <f t="shared" si="1628"/>
        <v>17</v>
      </c>
      <c r="AD3100" s="27">
        <v>252</v>
      </c>
      <c r="AE3100" s="10">
        <f t="shared" si="1624"/>
        <v>1.0044034989999999</v>
      </c>
      <c r="AF3100" s="2">
        <f t="shared" si="1630"/>
        <v>476.49057539</v>
      </c>
      <c r="AG3100" s="2">
        <f t="shared" si="1642"/>
        <v>482.40192156000001</v>
      </c>
      <c r="AH3100" s="3" t="str">
        <f t="shared" si="1643"/>
        <v>-</v>
      </c>
      <c r="AI3100" s="4" t="str">
        <f t="shared" si="1625"/>
        <v>A+J=</v>
      </c>
      <c r="AJ3100" s="11">
        <f t="shared" si="1649"/>
        <v>43894</v>
      </c>
      <c r="AK3100" s="11"/>
      <c r="AL3100" s="4"/>
      <c r="AM3100" s="1"/>
      <c r="AN3100" s="11"/>
      <c r="AO3100" s="1"/>
      <c r="AP3100" s="1"/>
      <c r="AQ3100" s="1"/>
      <c r="AR3100" s="1"/>
      <c r="AS3100" s="6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</row>
    <row r="3101" spans="1:55" x14ac:dyDescent="0.2">
      <c r="A3101" s="144">
        <f t="shared" si="1644"/>
        <v>43890</v>
      </c>
      <c r="B3101" s="2">
        <f t="shared" si="1631"/>
        <v>110068.83355645742</v>
      </c>
      <c r="C3101" s="2">
        <f t="shared" si="1645"/>
        <v>69045.880244739994</v>
      </c>
      <c r="D3101" s="68">
        <f>SUM(Y3101:Y$3286)</f>
        <v>24632.953558070003</v>
      </c>
      <c r="E3101" s="68">
        <f t="shared" si="1632"/>
        <v>44412.926686669991</v>
      </c>
      <c r="F3101" s="72">
        <f t="shared" si="1620"/>
        <v>5320.25</v>
      </c>
      <c r="G3101" s="3">
        <f>IF(N3101=1,VLOOKUP(A3100,[1]Plan1!$BG$69:$BI$188,3),G3100)</f>
        <v>5331.42</v>
      </c>
      <c r="H3101" s="11">
        <f t="shared" si="1621"/>
        <v>43803</v>
      </c>
      <c r="I3101" s="11">
        <f t="shared" si="1622"/>
        <v>43834</v>
      </c>
      <c r="J3101" s="26">
        <f t="shared" si="1633"/>
        <v>2.099525398242541E-3</v>
      </c>
      <c r="K3101" s="11">
        <f t="shared" si="1646"/>
        <v>43892</v>
      </c>
      <c r="L3101" s="11">
        <f t="shared" si="1634"/>
        <v>43892</v>
      </c>
      <c r="M3101" s="1">
        <f t="shared" si="1647"/>
        <v>18</v>
      </c>
      <c r="N3101" s="1">
        <f t="shared" ref="N3101:N3164" si="1650">(M3101-(NETWORKDAYS(A3101,L3101,AN$137:AN$327)-1))</f>
        <v>18</v>
      </c>
      <c r="O3101" s="2">
        <f t="shared" si="1635"/>
        <v>1.00209952</v>
      </c>
      <c r="P3101" s="10">
        <f t="shared" si="1627"/>
        <v>1.01150052</v>
      </c>
      <c r="Q3101" s="10">
        <f t="shared" si="1623"/>
        <v>1.5942440294782869</v>
      </c>
      <c r="R3101" s="2">
        <f t="shared" si="1626"/>
        <v>1.5975911700000001</v>
      </c>
      <c r="S3101" s="2">
        <f t="shared" si="1618"/>
        <v>1.5671791399999999</v>
      </c>
      <c r="T3101" s="2">
        <f t="shared" si="1636"/>
        <v>108207.26322249</v>
      </c>
      <c r="U3101" s="2">
        <f t="shared" si="1637"/>
        <v>13971.297414726083</v>
      </c>
      <c r="V3101" s="2">
        <f t="shared" si="1638"/>
        <v>26540.772821811344</v>
      </c>
      <c r="W3101" s="2">
        <f t="shared" si="1639"/>
        <v>109557.95048127742</v>
      </c>
      <c r="X3101" s="27">
        <f t="shared" si="1640"/>
        <v>0</v>
      </c>
      <c r="Y3101" s="2">
        <f t="shared" si="1619"/>
        <v>0</v>
      </c>
      <c r="Z3101" s="67">
        <f t="shared" si="1641"/>
        <v>0</v>
      </c>
      <c r="AA3101" s="2">
        <f t="shared" si="1629"/>
        <v>0</v>
      </c>
      <c r="AB3101" s="26">
        <f t="shared" si="1648"/>
        <v>6.7299999999999999E-2</v>
      </c>
      <c r="AC3101" s="27">
        <f t="shared" si="1628"/>
        <v>18</v>
      </c>
      <c r="AD3101" s="27">
        <v>252</v>
      </c>
      <c r="AE3101" s="10">
        <f t="shared" si="1624"/>
        <v>1.004663131</v>
      </c>
      <c r="AF3101" s="2">
        <f t="shared" si="1630"/>
        <v>504.58464355000001</v>
      </c>
      <c r="AG3101" s="2">
        <f t="shared" si="1642"/>
        <v>510.88307517999999</v>
      </c>
      <c r="AH3101" s="3" t="str">
        <f t="shared" si="1643"/>
        <v>-</v>
      </c>
      <c r="AI3101" s="4" t="str">
        <f t="shared" si="1625"/>
        <v>A+J=</v>
      </c>
      <c r="AJ3101" s="11">
        <f t="shared" si="1649"/>
        <v>43894</v>
      </c>
      <c r="AK3101" s="11"/>
      <c r="AL3101" s="4"/>
      <c r="AM3101" s="1"/>
      <c r="AN3101" s="11"/>
      <c r="AO3101" s="1"/>
      <c r="AP3101" s="1"/>
      <c r="AQ3101" s="1"/>
      <c r="AR3101" s="1"/>
      <c r="AS3101" s="6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</row>
    <row r="3102" spans="1:55" x14ac:dyDescent="0.2">
      <c r="A3102" s="144">
        <f t="shared" si="1644"/>
        <v>43891</v>
      </c>
      <c r="B3102" s="2">
        <f t="shared" si="1631"/>
        <v>110068.83355645742</v>
      </c>
      <c r="C3102" s="2">
        <f t="shared" si="1645"/>
        <v>69045.880244739994</v>
      </c>
      <c r="D3102" s="68">
        <f>SUM(Y3102:Y$3286)</f>
        <v>24632.953558070003</v>
      </c>
      <c r="E3102" s="68">
        <f t="shared" si="1632"/>
        <v>44412.926686669991</v>
      </c>
      <c r="F3102" s="72">
        <f t="shared" si="1620"/>
        <v>5320.25</v>
      </c>
      <c r="G3102" s="3">
        <f>IF(N3102=1,VLOOKUP(A3101,[1]Plan1!$BG$69:$BI$188,3),G3101)</f>
        <v>5331.42</v>
      </c>
      <c r="H3102" s="11">
        <f t="shared" si="1621"/>
        <v>43803</v>
      </c>
      <c r="I3102" s="11">
        <f t="shared" si="1622"/>
        <v>43834</v>
      </c>
      <c r="J3102" s="26">
        <f t="shared" si="1633"/>
        <v>2.099525398242541E-3</v>
      </c>
      <c r="K3102" s="11">
        <f t="shared" si="1646"/>
        <v>43922</v>
      </c>
      <c r="L3102" s="11">
        <f t="shared" si="1634"/>
        <v>43892</v>
      </c>
      <c r="M3102" s="1">
        <f t="shared" si="1647"/>
        <v>18</v>
      </c>
      <c r="N3102" s="1">
        <f t="shared" si="1650"/>
        <v>18</v>
      </c>
      <c r="O3102" s="2">
        <f t="shared" si="1635"/>
        <v>1.00209952</v>
      </c>
      <c r="P3102" s="10">
        <f t="shared" si="1627"/>
        <v>1.01150052</v>
      </c>
      <c r="Q3102" s="10">
        <f t="shared" si="1623"/>
        <v>1.5942440294782869</v>
      </c>
      <c r="R3102" s="2">
        <f t="shared" si="1626"/>
        <v>1.5975911700000001</v>
      </c>
      <c r="S3102" s="2">
        <f t="shared" ref="S3102:S3165" si="1651">IF(AND(X3102&gt;0,MONTH(A3102)=10),R3102,S3101)</f>
        <v>1.5671791399999999</v>
      </c>
      <c r="T3102" s="2">
        <f t="shared" si="1636"/>
        <v>108207.26322249</v>
      </c>
      <c r="U3102" s="2">
        <f t="shared" si="1637"/>
        <v>13971.297414726083</v>
      </c>
      <c r="V3102" s="2">
        <f t="shared" si="1638"/>
        <v>26540.772821811344</v>
      </c>
      <c r="W3102" s="2">
        <f t="shared" si="1639"/>
        <v>109557.95048127742</v>
      </c>
      <c r="X3102" s="27">
        <f t="shared" si="1640"/>
        <v>0</v>
      </c>
      <c r="Y3102" s="2">
        <f t="shared" ref="Y3102:Y3165" si="1652">IF(X3102&gt;0,VLOOKUP(A3102,AN$12:AR$131,5),0)</f>
        <v>0</v>
      </c>
      <c r="Z3102" s="67">
        <f t="shared" si="1641"/>
        <v>0</v>
      </c>
      <c r="AA3102" s="2">
        <f t="shared" si="1629"/>
        <v>0</v>
      </c>
      <c r="AB3102" s="26">
        <f t="shared" si="1648"/>
        <v>6.7299999999999999E-2</v>
      </c>
      <c r="AC3102" s="27">
        <f t="shared" si="1628"/>
        <v>18</v>
      </c>
      <c r="AD3102" s="27">
        <v>252</v>
      </c>
      <c r="AE3102" s="10">
        <f t="shared" si="1624"/>
        <v>1.004663131</v>
      </c>
      <c r="AF3102" s="2">
        <f t="shared" si="1630"/>
        <v>504.58464355000001</v>
      </c>
      <c r="AG3102" s="2">
        <f t="shared" si="1642"/>
        <v>510.88307517999999</v>
      </c>
      <c r="AH3102" s="3" t="str">
        <f t="shared" si="1643"/>
        <v>-</v>
      </c>
      <c r="AI3102" s="4" t="str">
        <f t="shared" si="1625"/>
        <v>A+J=</v>
      </c>
      <c r="AJ3102" s="11">
        <f t="shared" si="1649"/>
        <v>43894</v>
      </c>
      <c r="AK3102" s="11"/>
      <c r="AL3102" s="4"/>
      <c r="AM3102" s="1"/>
      <c r="AN3102" s="11"/>
      <c r="AO3102" s="1"/>
      <c r="AP3102" s="1"/>
      <c r="AQ3102" s="1"/>
      <c r="AR3102" s="1"/>
      <c r="AS3102" s="6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</row>
    <row r="3103" spans="1:55" x14ac:dyDescent="0.2">
      <c r="A3103" s="144">
        <f t="shared" si="1644"/>
        <v>43892</v>
      </c>
      <c r="B3103" s="2">
        <f t="shared" si="1631"/>
        <v>110068.83355645742</v>
      </c>
      <c r="C3103" s="2">
        <f t="shared" si="1645"/>
        <v>69045.880244739994</v>
      </c>
      <c r="D3103" s="68">
        <f>SUM(Y3103:Y$3286)</f>
        <v>24632.953558070003</v>
      </c>
      <c r="E3103" s="68">
        <f t="shared" si="1632"/>
        <v>44412.926686669991</v>
      </c>
      <c r="F3103" s="72">
        <f t="shared" ref="F3103:F3166" si="1653">IF(G3103=G3102,F3102,G3102)</f>
        <v>5320.25</v>
      </c>
      <c r="G3103" s="3">
        <f>IF(N3103=1,VLOOKUP(A3102,[1]Plan1!$BG$69:$BI$188,3),G3102)</f>
        <v>5331.42</v>
      </c>
      <c r="H3103" s="11">
        <f t="shared" ref="H3103:H3166" si="1654">EDATE(I3103,-1)</f>
        <v>43803</v>
      </c>
      <c r="I3103" s="11">
        <f t="shared" ref="I3103:I3166" si="1655">IF(X3102&gt;0,EDATE(A3103,-1),+I3102)</f>
        <v>43834</v>
      </c>
      <c r="J3103" s="26">
        <f t="shared" si="1633"/>
        <v>2.099525398242541E-3</v>
      </c>
      <c r="K3103" s="11">
        <f t="shared" si="1646"/>
        <v>43922</v>
      </c>
      <c r="L3103" s="11">
        <f t="shared" si="1634"/>
        <v>43892</v>
      </c>
      <c r="M3103" s="1">
        <f t="shared" si="1647"/>
        <v>18</v>
      </c>
      <c r="N3103" s="1">
        <f t="shared" si="1650"/>
        <v>18</v>
      </c>
      <c r="O3103" s="2">
        <f t="shared" si="1635"/>
        <v>1.00209952</v>
      </c>
      <c r="P3103" s="10">
        <f t="shared" si="1627"/>
        <v>1.01150052</v>
      </c>
      <c r="Q3103" s="10">
        <f t="shared" ref="Q3103:Q3166" si="1656">IF(L3103&gt;L3102,Q3102*P3103,Q3102)</f>
        <v>1.5942440294782869</v>
      </c>
      <c r="R3103" s="2">
        <f t="shared" si="1626"/>
        <v>1.5975911700000001</v>
      </c>
      <c r="S3103" s="2">
        <f t="shared" si="1651"/>
        <v>1.5671791399999999</v>
      </c>
      <c r="T3103" s="2">
        <f t="shared" si="1636"/>
        <v>108207.26322249</v>
      </c>
      <c r="U3103" s="2">
        <f t="shared" si="1637"/>
        <v>13971.297414726083</v>
      </c>
      <c r="V3103" s="2">
        <f t="shared" si="1638"/>
        <v>26540.772821811344</v>
      </c>
      <c r="W3103" s="2">
        <f t="shared" si="1639"/>
        <v>109557.95048127742</v>
      </c>
      <c r="X3103" s="27">
        <f t="shared" si="1640"/>
        <v>101</v>
      </c>
      <c r="Y3103" s="2">
        <f t="shared" si="1652"/>
        <v>3509.7014015200002</v>
      </c>
      <c r="Z3103" s="67">
        <f t="shared" si="1641"/>
        <v>5.0831438300000004E-2</v>
      </c>
      <c r="AA3103" s="2">
        <f t="shared" si="1629"/>
        <v>5500.3308241000004</v>
      </c>
      <c r="AB3103" s="26">
        <f t="shared" si="1648"/>
        <v>6.7299999999999999E-2</v>
      </c>
      <c r="AC3103" s="27">
        <f t="shared" si="1628"/>
        <v>18</v>
      </c>
      <c r="AD3103" s="27">
        <v>252</v>
      </c>
      <c r="AE3103" s="10">
        <f t="shared" ref="AE3103:AE3166" si="1657">ROUND((1+AB3103)^TRUNC((AC3103/AD3103),9),9)</f>
        <v>1.004663131</v>
      </c>
      <c r="AF3103" s="2">
        <f t="shared" si="1630"/>
        <v>504.58464355000001</v>
      </c>
      <c r="AG3103" s="2">
        <f t="shared" si="1642"/>
        <v>510.88307517999999</v>
      </c>
      <c r="AH3103" s="3">
        <f t="shared" si="1643"/>
        <v>6004.9154676500002</v>
      </c>
      <c r="AI3103" s="4" t="str">
        <f t="shared" si="1625"/>
        <v>A+J=</v>
      </c>
      <c r="AJ3103" s="11">
        <f t="shared" si="1649"/>
        <v>43894</v>
      </c>
      <c r="AK3103" s="11"/>
      <c r="AL3103" s="4"/>
      <c r="AM3103" s="1"/>
      <c r="AN3103" s="11"/>
      <c r="AO3103" s="1"/>
      <c r="AP3103" s="1"/>
      <c r="AQ3103" s="1"/>
      <c r="AR3103" s="1"/>
      <c r="AS3103" s="6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</row>
    <row r="3104" spans="1:55" x14ac:dyDescent="0.2">
      <c r="A3104" s="144">
        <f t="shared" si="1644"/>
        <v>43893</v>
      </c>
      <c r="B3104" s="2">
        <f t="shared" si="1631"/>
        <v>104092.57384951187</v>
      </c>
      <c r="C3104" s="2">
        <f t="shared" si="1645"/>
        <v>65536.178843219997</v>
      </c>
      <c r="D3104" s="68">
        <f>SUM(Y3104:Y$3286)</f>
        <v>21123.252156549999</v>
      </c>
      <c r="E3104" s="68">
        <f t="shared" si="1632"/>
        <v>44412.926686669998</v>
      </c>
      <c r="F3104" s="72">
        <f t="shared" si="1653"/>
        <v>5331.42</v>
      </c>
      <c r="G3104" s="3">
        <f>IF(N3104=1,VLOOKUP(A3103,[1]Plan1!$BG$69:$BI$188,3),G3103)</f>
        <v>5344.75</v>
      </c>
      <c r="H3104" s="11">
        <f t="shared" si="1654"/>
        <v>43833</v>
      </c>
      <c r="I3104" s="11">
        <f t="shared" si="1655"/>
        <v>43864</v>
      </c>
      <c r="J3104" s="26">
        <f t="shared" si="1633"/>
        <v>2.5002719725701894E-3</v>
      </c>
      <c r="K3104" s="11">
        <f t="shared" si="1646"/>
        <v>43922</v>
      </c>
      <c r="L3104" s="11">
        <f t="shared" si="1634"/>
        <v>43922</v>
      </c>
      <c r="M3104" s="1">
        <f t="shared" si="1647"/>
        <v>22</v>
      </c>
      <c r="N3104" s="1">
        <f t="shared" si="1650"/>
        <v>1</v>
      </c>
      <c r="O3104" s="2">
        <f t="shared" si="1635"/>
        <v>1.00011351</v>
      </c>
      <c r="P3104" s="10">
        <f t="shared" si="1627"/>
        <v>1.00209952</v>
      </c>
      <c r="Q3104" s="10">
        <f t="shared" si="1656"/>
        <v>1.5975911767030573</v>
      </c>
      <c r="R3104" s="2">
        <f t="shared" si="1626"/>
        <v>1.59777251</v>
      </c>
      <c r="S3104" s="2">
        <f t="shared" si="1651"/>
        <v>1.5671791399999999</v>
      </c>
      <c r="T3104" s="2">
        <f t="shared" si="1636"/>
        <v>102706.93239839999</v>
      </c>
      <c r="U3104" s="2">
        <f t="shared" si="1637"/>
        <v>11980.667992155171</v>
      </c>
      <c r="V3104" s="2">
        <f t="shared" si="1638"/>
        <v>26548.826661936706</v>
      </c>
      <c r="W3104" s="2">
        <f t="shared" si="1639"/>
        <v>104065.67349731187</v>
      </c>
      <c r="X3104" s="27">
        <f t="shared" si="1640"/>
        <v>0</v>
      </c>
      <c r="Y3104" s="2">
        <f t="shared" si="1652"/>
        <v>0</v>
      </c>
      <c r="Z3104" s="67">
        <f t="shared" si="1641"/>
        <v>0</v>
      </c>
      <c r="AA3104" s="2">
        <f t="shared" si="1629"/>
        <v>0</v>
      </c>
      <c r="AB3104" s="26">
        <f t="shared" si="1648"/>
        <v>6.7299999999999999E-2</v>
      </c>
      <c r="AC3104" s="27">
        <f t="shared" si="1628"/>
        <v>1</v>
      </c>
      <c r="AD3104" s="27">
        <v>252</v>
      </c>
      <c r="AE3104" s="10">
        <f t="shared" si="1657"/>
        <v>1.0002584940000001</v>
      </c>
      <c r="AF3104" s="2">
        <f t="shared" si="1630"/>
        <v>26.549125780000001</v>
      </c>
      <c r="AG3104" s="2">
        <f t="shared" si="1642"/>
        <v>26.9003522</v>
      </c>
      <c r="AH3104" s="3" t="str">
        <f t="shared" si="1643"/>
        <v>-</v>
      </c>
      <c r="AI3104" s="4" t="str">
        <f t="shared" si="1625"/>
        <v>A+J=</v>
      </c>
      <c r="AJ3104" s="11">
        <f t="shared" si="1649"/>
        <v>43924</v>
      </c>
      <c r="AK3104" s="11"/>
      <c r="AL3104" s="4"/>
      <c r="AM3104" s="1"/>
      <c r="AN3104" s="11"/>
      <c r="AO3104" s="1"/>
      <c r="AP3104" s="1"/>
      <c r="AQ3104" s="1"/>
      <c r="AR3104" s="1"/>
      <c r="AS3104" s="6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</row>
    <row r="3105" spans="1:55" x14ac:dyDescent="0.2">
      <c r="A3105" s="144">
        <f t="shared" si="1644"/>
        <v>43894</v>
      </c>
      <c r="B3105" s="2">
        <f t="shared" si="1631"/>
        <v>104127.54006723576</v>
      </c>
      <c r="C3105" s="2">
        <f t="shared" si="1645"/>
        <v>65536.178843219997</v>
      </c>
      <c r="D3105" s="68">
        <f>SUM(Y3105:Y$3286)</f>
        <v>21123.252156549999</v>
      </c>
      <c r="E3105" s="68">
        <f t="shared" si="1632"/>
        <v>44412.926686669998</v>
      </c>
      <c r="F3105" s="72">
        <f t="shared" si="1653"/>
        <v>5331.42</v>
      </c>
      <c r="G3105" s="3">
        <f>IF(N3105=1,VLOOKUP(A3104,[1]Plan1!$BG$69:$BI$188,3),G3104)</f>
        <v>5344.75</v>
      </c>
      <c r="H3105" s="11">
        <f t="shared" si="1654"/>
        <v>43833</v>
      </c>
      <c r="I3105" s="11">
        <f t="shared" si="1655"/>
        <v>43864</v>
      </c>
      <c r="J3105" s="26">
        <f t="shared" si="1633"/>
        <v>2.5002719725701894E-3</v>
      </c>
      <c r="K3105" s="11">
        <f t="shared" si="1646"/>
        <v>43922</v>
      </c>
      <c r="L3105" s="11">
        <f t="shared" si="1634"/>
        <v>43922</v>
      </c>
      <c r="M3105" s="1">
        <f t="shared" si="1647"/>
        <v>22</v>
      </c>
      <c r="N3105" s="1">
        <f t="shared" si="1650"/>
        <v>2</v>
      </c>
      <c r="O3105" s="2">
        <f t="shared" si="1635"/>
        <v>1.00022703</v>
      </c>
      <c r="P3105" s="10">
        <f t="shared" si="1627"/>
        <v>1.00209952</v>
      </c>
      <c r="Q3105" s="10">
        <f t="shared" si="1656"/>
        <v>1.5975911767030573</v>
      </c>
      <c r="R3105" s="2">
        <f t="shared" si="1626"/>
        <v>1.59795387</v>
      </c>
      <c r="S3105" s="2">
        <f t="shared" si="1651"/>
        <v>1.5671791399999999</v>
      </c>
      <c r="T3105" s="2">
        <f t="shared" si="1636"/>
        <v>102706.93239839999</v>
      </c>
      <c r="U3105" s="2">
        <f t="shared" si="1637"/>
        <v>11980.667992155171</v>
      </c>
      <c r="V3105" s="2">
        <f t="shared" si="1638"/>
        <v>26556.881390320603</v>
      </c>
      <c r="W3105" s="2">
        <f t="shared" si="1639"/>
        <v>104073.72822569577</v>
      </c>
      <c r="X3105" s="27">
        <f t="shared" si="1640"/>
        <v>0</v>
      </c>
      <c r="Y3105" s="2">
        <f t="shared" si="1652"/>
        <v>0</v>
      </c>
      <c r="Z3105" s="67">
        <f t="shared" si="1641"/>
        <v>0</v>
      </c>
      <c r="AA3105" s="2">
        <f t="shared" si="1629"/>
        <v>0</v>
      </c>
      <c r="AB3105" s="26">
        <f t="shared" si="1648"/>
        <v>6.7299999999999999E-2</v>
      </c>
      <c r="AC3105" s="27">
        <f t="shared" si="1628"/>
        <v>2</v>
      </c>
      <c r="AD3105" s="27">
        <v>252</v>
      </c>
      <c r="AE3105" s="10">
        <f t="shared" si="1657"/>
        <v>1.000517055</v>
      </c>
      <c r="AF3105" s="2">
        <f t="shared" si="1630"/>
        <v>53.105132930000003</v>
      </c>
      <c r="AG3105" s="2">
        <f t="shared" si="1642"/>
        <v>53.811841540000003</v>
      </c>
      <c r="AH3105" s="3" t="str">
        <f t="shared" si="1643"/>
        <v>-</v>
      </c>
      <c r="AI3105" s="4" t="str">
        <f t="shared" si="1625"/>
        <v>A+J=</v>
      </c>
      <c r="AJ3105" s="11">
        <f t="shared" si="1649"/>
        <v>43924</v>
      </c>
      <c r="AK3105" s="11"/>
      <c r="AL3105" s="4"/>
      <c r="AM3105" s="1"/>
      <c r="AN3105" s="11"/>
      <c r="AO3105" s="1"/>
      <c r="AP3105" s="1"/>
      <c r="AQ3105" s="1"/>
      <c r="AR3105" s="1"/>
      <c r="AS3105" s="6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</row>
    <row r="3106" spans="1:55" x14ac:dyDescent="0.2">
      <c r="A3106" s="144">
        <f t="shared" si="1644"/>
        <v>43895</v>
      </c>
      <c r="B3106" s="2">
        <f t="shared" si="1631"/>
        <v>104162.51875714748</v>
      </c>
      <c r="C3106" s="2">
        <f t="shared" si="1645"/>
        <v>65536.178843219997</v>
      </c>
      <c r="D3106" s="68">
        <f>SUM(Y3106:Y$3286)</f>
        <v>21123.252156549999</v>
      </c>
      <c r="E3106" s="68">
        <f t="shared" si="1632"/>
        <v>44412.926686669998</v>
      </c>
      <c r="F3106" s="72">
        <f t="shared" si="1653"/>
        <v>5331.42</v>
      </c>
      <c r="G3106" s="3">
        <f>IF(N3106=1,VLOOKUP(A3105,[1]Plan1!$BG$69:$BI$188,3),G3105)</f>
        <v>5344.75</v>
      </c>
      <c r="H3106" s="11">
        <f t="shared" si="1654"/>
        <v>43833</v>
      </c>
      <c r="I3106" s="11">
        <f t="shared" si="1655"/>
        <v>43864</v>
      </c>
      <c r="J3106" s="26">
        <f t="shared" si="1633"/>
        <v>2.5002719725701894E-3</v>
      </c>
      <c r="K3106" s="11">
        <f t="shared" si="1646"/>
        <v>43922</v>
      </c>
      <c r="L3106" s="11">
        <f t="shared" si="1634"/>
        <v>43922</v>
      </c>
      <c r="M3106" s="1">
        <f t="shared" si="1647"/>
        <v>22</v>
      </c>
      <c r="N3106" s="1">
        <f t="shared" si="1650"/>
        <v>3</v>
      </c>
      <c r="O3106" s="2">
        <f t="shared" si="1635"/>
        <v>1.0003405700000001</v>
      </c>
      <c r="P3106" s="10">
        <f t="shared" si="1627"/>
        <v>1.00209952</v>
      </c>
      <c r="Q3106" s="10">
        <f t="shared" si="1656"/>
        <v>1.5975911767030573</v>
      </c>
      <c r="R3106" s="2">
        <f t="shared" si="1626"/>
        <v>1.5981352600000001</v>
      </c>
      <c r="S3106" s="2">
        <f t="shared" si="1651"/>
        <v>1.5671791399999999</v>
      </c>
      <c r="T3106" s="2">
        <f t="shared" si="1636"/>
        <v>102706.93239839999</v>
      </c>
      <c r="U3106" s="2">
        <f t="shared" si="1637"/>
        <v>11980.667992155171</v>
      </c>
      <c r="V3106" s="2">
        <f t="shared" si="1638"/>
        <v>26564.937451092301</v>
      </c>
      <c r="W3106" s="2">
        <f t="shared" si="1639"/>
        <v>104081.78428646747</v>
      </c>
      <c r="X3106" s="27">
        <f t="shared" si="1640"/>
        <v>0</v>
      </c>
      <c r="Y3106" s="2">
        <f t="shared" si="1652"/>
        <v>0</v>
      </c>
      <c r="Z3106" s="67">
        <f t="shared" si="1641"/>
        <v>0</v>
      </c>
      <c r="AA3106" s="2">
        <f t="shared" si="1629"/>
        <v>0</v>
      </c>
      <c r="AB3106" s="26">
        <f t="shared" si="1648"/>
        <v>6.7299999999999999E-2</v>
      </c>
      <c r="AC3106" s="27">
        <f t="shared" si="1628"/>
        <v>3</v>
      </c>
      <c r="AD3106" s="27">
        <v>252</v>
      </c>
      <c r="AE3106" s="10">
        <f t="shared" si="1657"/>
        <v>1.0007756830000001</v>
      </c>
      <c r="AF3106" s="2">
        <f t="shared" si="1630"/>
        <v>79.668021440000004</v>
      </c>
      <c r="AG3106" s="2">
        <f t="shared" si="1642"/>
        <v>80.734470680000001</v>
      </c>
      <c r="AH3106" s="3" t="str">
        <f t="shared" si="1643"/>
        <v>-</v>
      </c>
      <c r="AI3106" s="4" t="str">
        <f t="shared" ref="AI3106:AI3169" si="1658">AI3105</f>
        <v>A+J=</v>
      </c>
      <c r="AJ3106" s="11">
        <f t="shared" si="1649"/>
        <v>43924</v>
      </c>
      <c r="AK3106" s="11"/>
      <c r="AL3106" s="4"/>
      <c r="AM3106" s="1"/>
      <c r="AN3106" s="11"/>
      <c r="AO3106" s="1"/>
      <c r="AP3106" s="1"/>
      <c r="AQ3106" s="1"/>
      <c r="AR3106" s="1"/>
      <c r="AS3106" s="6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</row>
    <row r="3107" spans="1:55" x14ac:dyDescent="0.2">
      <c r="A3107" s="144">
        <f t="shared" si="1644"/>
        <v>43896</v>
      </c>
      <c r="B3107" s="2">
        <f t="shared" si="1631"/>
        <v>104197.51026237624</v>
      </c>
      <c r="C3107" s="2">
        <f t="shared" si="1645"/>
        <v>65536.178843219997</v>
      </c>
      <c r="D3107" s="68">
        <f>SUM(Y3107:Y$3286)</f>
        <v>21123.252156549999</v>
      </c>
      <c r="E3107" s="68">
        <f t="shared" si="1632"/>
        <v>44412.926686669998</v>
      </c>
      <c r="F3107" s="72">
        <f t="shared" si="1653"/>
        <v>5331.42</v>
      </c>
      <c r="G3107" s="3">
        <f>IF(N3107=1,VLOOKUP(A3106,[1]Plan1!$BG$69:$BI$188,3),G3106)</f>
        <v>5344.75</v>
      </c>
      <c r="H3107" s="11">
        <f t="shared" si="1654"/>
        <v>43833</v>
      </c>
      <c r="I3107" s="11">
        <f t="shared" si="1655"/>
        <v>43864</v>
      </c>
      <c r="J3107" s="26">
        <f t="shared" si="1633"/>
        <v>2.5002719725701894E-3</v>
      </c>
      <c r="K3107" s="11">
        <f t="shared" si="1646"/>
        <v>43922</v>
      </c>
      <c r="L3107" s="11">
        <f t="shared" si="1634"/>
        <v>43922</v>
      </c>
      <c r="M3107" s="1">
        <f t="shared" si="1647"/>
        <v>22</v>
      </c>
      <c r="N3107" s="1">
        <f t="shared" si="1650"/>
        <v>4</v>
      </c>
      <c r="O3107" s="2">
        <f t="shared" si="1635"/>
        <v>1.0004541300000001</v>
      </c>
      <c r="P3107" s="10">
        <f t="shared" si="1627"/>
        <v>1.00209952</v>
      </c>
      <c r="Q3107" s="10">
        <f t="shared" si="1656"/>
        <v>1.5975911767030573</v>
      </c>
      <c r="R3107" s="2">
        <f t="shared" si="1626"/>
        <v>1.5983166900000001</v>
      </c>
      <c r="S3107" s="2">
        <f t="shared" si="1651"/>
        <v>1.5671791399999999</v>
      </c>
      <c r="T3107" s="2">
        <f t="shared" si="1636"/>
        <v>102706.93239839999</v>
      </c>
      <c r="U3107" s="2">
        <f t="shared" si="1637"/>
        <v>11980.667992155171</v>
      </c>
      <c r="V3107" s="2">
        <f t="shared" si="1638"/>
        <v>26572.995288381066</v>
      </c>
      <c r="W3107" s="2">
        <f t="shared" si="1639"/>
        <v>104089.84212375623</v>
      </c>
      <c r="X3107" s="27">
        <f t="shared" si="1640"/>
        <v>0</v>
      </c>
      <c r="Y3107" s="2">
        <f t="shared" si="1652"/>
        <v>0</v>
      </c>
      <c r="Z3107" s="67">
        <f t="shared" si="1641"/>
        <v>0</v>
      </c>
      <c r="AA3107" s="2">
        <f t="shared" si="1629"/>
        <v>0</v>
      </c>
      <c r="AB3107" s="26">
        <f t="shared" si="1648"/>
        <v>6.7299999999999999E-2</v>
      </c>
      <c r="AC3107" s="27">
        <f t="shared" si="1628"/>
        <v>4</v>
      </c>
      <c r="AD3107" s="27">
        <v>252</v>
      </c>
      <c r="AE3107" s="10">
        <f t="shared" si="1657"/>
        <v>1.0010343770000001</v>
      </c>
      <c r="AF3107" s="2">
        <f t="shared" si="1630"/>
        <v>106.23768861000001</v>
      </c>
      <c r="AG3107" s="2">
        <f t="shared" si="1642"/>
        <v>107.66813861999999</v>
      </c>
      <c r="AH3107" s="3" t="str">
        <f t="shared" si="1643"/>
        <v>-</v>
      </c>
      <c r="AI3107" s="4" t="str">
        <f t="shared" si="1658"/>
        <v>A+J=</v>
      </c>
      <c r="AJ3107" s="11">
        <f t="shared" si="1649"/>
        <v>43924</v>
      </c>
      <c r="AK3107" s="11"/>
      <c r="AL3107" s="4"/>
      <c r="AM3107" s="1"/>
      <c r="AN3107" s="11"/>
      <c r="AO3107" s="1"/>
      <c r="AP3107" s="1"/>
      <c r="AQ3107" s="1"/>
      <c r="AR3107" s="1"/>
      <c r="AS3107" s="6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</row>
    <row r="3108" spans="1:55" x14ac:dyDescent="0.2">
      <c r="A3108" s="144">
        <f t="shared" si="1644"/>
        <v>43897</v>
      </c>
      <c r="B3108" s="2">
        <f t="shared" si="1631"/>
        <v>104232.51257059573</v>
      </c>
      <c r="C3108" s="2">
        <f t="shared" si="1645"/>
        <v>65536.178843219997</v>
      </c>
      <c r="D3108" s="68">
        <f>SUM(Y3108:Y$3286)</f>
        <v>21123.252156549999</v>
      </c>
      <c r="E3108" s="68">
        <f t="shared" si="1632"/>
        <v>44412.926686669998</v>
      </c>
      <c r="F3108" s="72">
        <f t="shared" si="1653"/>
        <v>5331.42</v>
      </c>
      <c r="G3108" s="3">
        <f>IF(N3108=1,VLOOKUP(A3107,[1]Plan1!$BG$69:$BI$188,3),G3107)</f>
        <v>5344.75</v>
      </c>
      <c r="H3108" s="11">
        <f t="shared" si="1654"/>
        <v>43833</v>
      </c>
      <c r="I3108" s="11">
        <f t="shared" si="1655"/>
        <v>43864</v>
      </c>
      <c r="J3108" s="26">
        <f t="shared" si="1633"/>
        <v>2.5002719725701894E-3</v>
      </c>
      <c r="K3108" s="11">
        <f t="shared" si="1646"/>
        <v>43922</v>
      </c>
      <c r="L3108" s="11">
        <f t="shared" si="1634"/>
        <v>43922</v>
      </c>
      <c r="M3108" s="1">
        <f t="shared" si="1647"/>
        <v>22</v>
      </c>
      <c r="N3108" s="1">
        <f t="shared" si="1650"/>
        <v>5</v>
      </c>
      <c r="O3108" s="2">
        <f t="shared" si="1635"/>
        <v>1.00056769</v>
      </c>
      <c r="P3108" s="10">
        <f t="shared" si="1627"/>
        <v>1.00209952</v>
      </c>
      <c r="Q3108" s="10">
        <f t="shared" si="1656"/>
        <v>1.5975911767030573</v>
      </c>
      <c r="R3108" s="2">
        <f t="shared" si="1626"/>
        <v>1.59849811</v>
      </c>
      <c r="S3108" s="2">
        <f t="shared" si="1651"/>
        <v>1.5671791399999999</v>
      </c>
      <c r="T3108" s="2">
        <f t="shared" si="1636"/>
        <v>102706.93239839999</v>
      </c>
      <c r="U3108" s="2">
        <f t="shared" si="1637"/>
        <v>11980.667992155171</v>
      </c>
      <c r="V3108" s="2">
        <f t="shared" si="1638"/>
        <v>26581.052681540554</v>
      </c>
      <c r="W3108" s="2">
        <f t="shared" si="1639"/>
        <v>104097.89951691573</v>
      </c>
      <c r="X3108" s="27">
        <f t="shared" si="1640"/>
        <v>0</v>
      </c>
      <c r="Y3108" s="2">
        <f t="shared" si="1652"/>
        <v>0</v>
      </c>
      <c r="Z3108" s="67">
        <f t="shared" si="1641"/>
        <v>0</v>
      </c>
      <c r="AA3108" s="2">
        <f t="shared" si="1629"/>
        <v>0</v>
      </c>
      <c r="AB3108" s="26">
        <f t="shared" si="1648"/>
        <v>6.7299999999999999E-2</v>
      </c>
      <c r="AC3108" s="27">
        <f t="shared" si="1628"/>
        <v>5</v>
      </c>
      <c r="AD3108" s="27">
        <v>252</v>
      </c>
      <c r="AE3108" s="10">
        <f t="shared" si="1657"/>
        <v>1.0012931389999999</v>
      </c>
      <c r="AF3108" s="2">
        <f t="shared" si="1630"/>
        <v>132.81433985000001</v>
      </c>
      <c r="AG3108" s="2">
        <f t="shared" si="1642"/>
        <v>134.61305368000001</v>
      </c>
      <c r="AH3108" s="3" t="str">
        <f t="shared" si="1643"/>
        <v>-</v>
      </c>
      <c r="AI3108" s="4" t="str">
        <f t="shared" si="1658"/>
        <v>A+J=</v>
      </c>
      <c r="AJ3108" s="11">
        <f t="shared" si="1649"/>
        <v>43924</v>
      </c>
      <c r="AK3108" s="11"/>
      <c r="AL3108" s="4"/>
      <c r="AM3108" s="1"/>
      <c r="AN3108" s="11"/>
      <c r="AO3108" s="1"/>
      <c r="AP3108" s="1"/>
      <c r="AQ3108" s="1"/>
      <c r="AR3108" s="1"/>
      <c r="AS3108" s="6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</row>
    <row r="3109" spans="1:55" x14ac:dyDescent="0.2">
      <c r="A3109" s="144">
        <f t="shared" si="1644"/>
        <v>43898</v>
      </c>
      <c r="B3109" s="2">
        <f t="shared" si="1631"/>
        <v>104232.51257059573</v>
      </c>
      <c r="C3109" s="2">
        <f t="shared" si="1645"/>
        <v>65536.178843219997</v>
      </c>
      <c r="D3109" s="68">
        <f>SUM(Y3109:Y$3286)</f>
        <v>21123.252156549999</v>
      </c>
      <c r="E3109" s="68">
        <f t="shared" si="1632"/>
        <v>44412.926686669998</v>
      </c>
      <c r="F3109" s="72">
        <f t="shared" si="1653"/>
        <v>5331.42</v>
      </c>
      <c r="G3109" s="3">
        <f>IF(N3109=1,VLOOKUP(A3108,[1]Plan1!$BG$69:$BI$188,3),G3108)</f>
        <v>5344.75</v>
      </c>
      <c r="H3109" s="11">
        <f t="shared" si="1654"/>
        <v>43833</v>
      </c>
      <c r="I3109" s="11">
        <f t="shared" si="1655"/>
        <v>43864</v>
      </c>
      <c r="J3109" s="26">
        <f t="shared" si="1633"/>
        <v>2.5002719725701894E-3</v>
      </c>
      <c r="K3109" s="11">
        <f t="shared" si="1646"/>
        <v>43922</v>
      </c>
      <c r="L3109" s="11">
        <f t="shared" si="1634"/>
        <v>43922</v>
      </c>
      <c r="M3109" s="1">
        <f t="shared" si="1647"/>
        <v>22</v>
      </c>
      <c r="N3109" s="1">
        <f t="shared" si="1650"/>
        <v>5</v>
      </c>
      <c r="O3109" s="2">
        <f t="shared" si="1635"/>
        <v>1.00056769</v>
      </c>
      <c r="P3109" s="10">
        <f t="shared" si="1627"/>
        <v>1.00209952</v>
      </c>
      <c r="Q3109" s="10">
        <f t="shared" si="1656"/>
        <v>1.5975911767030573</v>
      </c>
      <c r="R3109" s="2">
        <f t="shared" si="1626"/>
        <v>1.59849811</v>
      </c>
      <c r="S3109" s="2">
        <f t="shared" si="1651"/>
        <v>1.5671791399999999</v>
      </c>
      <c r="T3109" s="2">
        <f t="shared" si="1636"/>
        <v>102706.93239839999</v>
      </c>
      <c r="U3109" s="2">
        <f t="shared" si="1637"/>
        <v>11980.667992155171</v>
      </c>
      <c r="V3109" s="2">
        <f t="shared" si="1638"/>
        <v>26581.052681540554</v>
      </c>
      <c r="W3109" s="2">
        <f t="shared" si="1639"/>
        <v>104097.89951691573</v>
      </c>
      <c r="X3109" s="27">
        <f t="shared" si="1640"/>
        <v>0</v>
      </c>
      <c r="Y3109" s="2">
        <f t="shared" si="1652"/>
        <v>0</v>
      </c>
      <c r="Z3109" s="67">
        <f t="shared" si="1641"/>
        <v>0</v>
      </c>
      <c r="AA3109" s="2">
        <f t="shared" si="1629"/>
        <v>0</v>
      </c>
      <c r="AB3109" s="26">
        <f t="shared" si="1648"/>
        <v>6.7299999999999999E-2</v>
      </c>
      <c r="AC3109" s="27">
        <f t="shared" si="1628"/>
        <v>5</v>
      </c>
      <c r="AD3109" s="27">
        <v>252</v>
      </c>
      <c r="AE3109" s="10">
        <f t="shared" si="1657"/>
        <v>1.0012931389999999</v>
      </c>
      <c r="AF3109" s="2">
        <f t="shared" si="1630"/>
        <v>132.81433985000001</v>
      </c>
      <c r="AG3109" s="2">
        <f t="shared" si="1642"/>
        <v>134.61305368000001</v>
      </c>
      <c r="AH3109" s="3" t="str">
        <f t="shared" si="1643"/>
        <v>-</v>
      </c>
      <c r="AI3109" s="4" t="str">
        <f t="shared" si="1658"/>
        <v>A+J=</v>
      </c>
      <c r="AJ3109" s="11">
        <f t="shared" si="1649"/>
        <v>43924</v>
      </c>
      <c r="AK3109" s="11"/>
      <c r="AL3109" s="4"/>
      <c r="AM3109" s="1"/>
      <c r="AN3109" s="11"/>
      <c r="AO3109" s="1"/>
      <c r="AP3109" s="1"/>
      <c r="AQ3109" s="1"/>
      <c r="AR3109" s="1"/>
      <c r="AS3109" s="6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</row>
    <row r="3110" spans="1:55" x14ac:dyDescent="0.2">
      <c r="A3110" s="144">
        <f t="shared" si="1644"/>
        <v>43899</v>
      </c>
      <c r="B3110" s="2">
        <f t="shared" si="1631"/>
        <v>104232.51257059573</v>
      </c>
      <c r="C3110" s="2">
        <f t="shared" si="1645"/>
        <v>65536.178843219997</v>
      </c>
      <c r="D3110" s="68">
        <f>SUM(Y3110:Y$3286)</f>
        <v>21123.252156549999</v>
      </c>
      <c r="E3110" s="68">
        <f t="shared" si="1632"/>
        <v>44412.926686669998</v>
      </c>
      <c r="F3110" s="72">
        <f t="shared" si="1653"/>
        <v>5331.42</v>
      </c>
      <c r="G3110" s="3">
        <f>IF(N3110=1,VLOOKUP(A3109,[1]Plan1!$BG$69:$BI$188,3),G3109)</f>
        <v>5344.75</v>
      </c>
      <c r="H3110" s="11">
        <f t="shared" si="1654"/>
        <v>43833</v>
      </c>
      <c r="I3110" s="11">
        <f t="shared" si="1655"/>
        <v>43864</v>
      </c>
      <c r="J3110" s="26">
        <f t="shared" si="1633"/>
        <v>2.5002719725701894E-3</v>
      </c>
      <c r="K3110" s="11">
        <f t="shared" si="1646"/>
        <v>43922</v>
      </c>
      <c r="L3110" s="11">
        <f t="shared" si="1634"/>
        <v>43922</v>
      </c>
      <c r="M3110" s="1">
        <f t="shared" si="1647"/>
        <v>22</v>
      </c>
      <c r="N3110" s="1">
        <f t="shared" si="1650"/>
        <v>5</v>
      </c>
      <c r="O3110" s="2">
        <f t="shared" si="1635"/>
        <v>1.00056769</v>
      </c>
      <c r="P3110" s="10">
        <f t="shared" si="1627"/>
        <v>1.00209952</v>
      </c>
      <c r="Q3110" s="10">
        <f t="shared" si="1656"/>
        <v>1.5975911767030573</v>
      </c>
      <c r="R3110" s="2">
        <f t="shared" si="1626"/>
        <v>1.59849811</v>
      </c>
      <c r="S3110" s="2">
        <f t="shared" si="1651"/>
        <v>1.5671791399999999</v>
      </c>
      <c r="T3110" s="2">
        <f t="shared" si="1636"/>
        <v>102706.93239839999</v>
      </c>
      <c r="U3110" s="2">
        <f t="shared" si="1637"/>
        <v>11980.667992155171</v>
      </c>
      <c r="V3110" s="2">
        <f t="shared" si="1638"/>
        <v>26581.052681540554</v>
      </c>
      <c r="W3110" s="2">
        <f t="shared" si="1639"/>
        <v>104097.89951691573</v>
      </c>
      <c r="X3110" s="27">
        <f t="shared" si="1640"/>
        <v>0</v>
      </c>
      <c r="Y3110" s="2">
        <f t="shared" si="1652"/>
        <v>0</v>
      </c>
      <c r="Z3110" s="67">
        <f t="shared" si="1641"/>
        <v>0</v>
      </c>
      <c r="AA3110" s="2">
        <f t="shared" si="1629"/>
        <v>0</v>
      </c>
      <c r="AB3110" s="26">
        <f t="shared" si="1648"/>
        <v>6.7299999999999999E-2</v>
      </c>
      <c r="AC3110" s="27">
        <f t="shared" si="1628"/>
        <v>5</v>
      </c>
      <c r="AD3110" s="27">
        <v>252</v>
      </c>
      <c r="AE3110" s="10">
        <f t="shared" si="1657"/>
        <v>1.0012931389999999</v>
      </c>
      <c r="AF3110" s="2">
        <f t="shared" si="1630"/>
        <v>132.81433985000001</v>
      </c>
      <c r="AG3110" s="2">
        <f t="shared" si="1642"/>
        <v>134.61305368000001</v>
      </c>
      <c r="AH3110" s="3" t="str">
        <f t="shared" si="1643"/>
        <v>-</v>
      </c>
      <c r="AI3110" s="4" t="str">
        <f t="shared" si="1658"/>
        <v>A+J=</v>
      </c>
      <c r="AJ3110" s="11">
        <f t="shared" si="1649"/>
        <v>43924</v>
      </c>
      <c r="AK3110" s="11"/>
      <c r="AL3110" s="4"/>
      <c r="AM3110" s="1"/>
      <c r="AN3110" s="11"/>
      <c r="AO3110" s="1"/>
      <c r="AP3110" s="1"/>
      <c r="AQ3110" s="1"/>
      <c r="AR3110" s="1"/>
      <c r="AS3110" s="6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</row>
    <row r="3111" spans="1:55" x14ac:dyDescent="0.2">
      <c r="A3111" s="144">
        <f t="shared" si="1644"/>
        <v>43900</v>
      </c>
      <c r="B3111" s="2">
        <f t="shared" si="1631"/>
        <v>104267.52725415301</v>
      </c>
      <c r="C3111" s="2">
        <f t="shared" si="1645"/>
        <v>65536.178843219997</v>
      </c>
      <c r="D3111" s="68">
        <f>SUM(Y3111:Y$3286)</f>
        <v>21123.252156549999</v>
      </c>
      <c r="E3111" s="68">
        <f t="shared" si="1632"/>
        <v>44412.926686669998</v>
      </c>
      <c r="F3111" s="72">
        <f t="shared" si="1653"/>
        <v>5331.42</v>
      </c>
      <c r="G3111" s="3">
        <f>IF(N3111=1,VLOOKUP(A3110,[1]Plan1!$BG$69:$BI$188,3),G3110)</f>
        <v>5344.75</v>
      </c>
      <c r="H3111" s="11">
        <f t="shared" si="1654"/>
        <v>43833</v>
      </c>
      <c r="I3111" s="11">
        <f t="shared" si="1655"/>
        <v>43864</v>
      </c>
      <c r="J3111" s="26">
        <f t="shared" si="1633"/>
        <v>2.5002719725701894E-3</v>
      </c>
      <c r="K3111" s="11">
        <f t="shared" si="1646"/>
        <v>43922</v>
      </c>
      <c r="L3111" s="11">
        <f t="shared" si="1634"/>
        <v>43922</v>
      </c>
      <c r="M3111" s="1">
        <f t="shared" si="1647"/>
        <v>22</v>
      </c>
      <c r="N3111" s="1">
        <f t="shared" si="1650"/>
        <v>6</v>
      </c>
      <c r="O3111" s="2">
        <f t="shared" si="1635"/>
        <v>1.0006812700000001</v>
      </c>
      <c r="P3111" s="10">
        <f t="shared" si="1627"/>
        <v>1.00209952</v>
      </c>
      <c r="Q3111" s="10">
        <f t="shared" si="1656"/>
        <v>1.5975911767030573</v>
      </c>
      <c r="R3111" s="2">
        <f t="shared" si="1626"/>
        <v>1.5986795600000001</v>
      </c>
      <c r="S3111" s="2">
        <f t="shared" si="1651"/>
        <v>1.5671791399999999</v>
      </c>
      <c r="T3111" s="2">
        <f t="shared" si="1636"/>
        <v>102706.93239839999</v>
      </c>
      <c r="U3111" s="2">
        <f t="shared" si="1637"/>
        <v>11980.667992155171</v>
      </c>
      <c r="V3111" s="2">
        <f t="shared" si="1638"/>
        <v>26589.111407087858</v>
      </c>
      <c r="W3111" s="2">
        <f t="shared" si="1639"/>
        <v>104105.95824246302</v>
      </c>
      <c r="X3111" s="27">
        <f t="shared" si="1640"/>
        <v>0</v>
      </c>
      <c r="Y3111" s="2">
        <f t="shared" si="1652"/>
        <v>0</v>
      </c>
      <c r="Z3111" s="67">
        <f t="shared" si="1641"/>
        <v>0</v>
      </c>
      <c r="AA3111" s="2">
        <f t="shared" si="1629"/>
        <v>0</v>
      </c>
      <c r="AB3111" s="26">
        <f t="shared" si="1648"/>
        <v>6.7299999999999999E-2</v>
      </c>
      <c r="AC3111" s="27">
        <f t="shared" si="1628"/>
        <v>6</v>
      </c>
      <c r="AD3111" s="27">
        <v>252</v>
      </c>
      <c r="AE3111" s="10">
        <f t="shared" si="1657"/>
        <v>1.0015519669999999</v>
      </c>
      <c r="AF3111" s="2">
        <f t="shared" si="1630"/>
        <v>159.39776975000001</v>
      </c>
      <c r="AG3111" s="2">
        <f t="shared" si="1642"/>
        <v>161.56901169</v>
      </c>
      <c r="AH3111" s="3" t="str">
        <f t="shared" si="1643"/>
        <v>-</v>
      </c>
      <c r="AI3111" s="4" t="str">
        <f t="shared" si="1658"/>
        <v>A+J=</v>
      </c>
      <c r="AJ3111" s="11">
        <f t="shared" si="1649"/>
        <v>43924</v>
      </c>
      <c r="AK3111" s="11"/>
      <c r="AL3111" s="4"/>
      <c r="AM3111" s="1"/>
      <c r="AN3111" s="11"/>
      <c r="AO3111" s="1"/>
      <c r="AP3111" s="1"/>
      <c r="AQ3111" s="1"/>
      <c r="AR3111" s="1"/>
      <c r="AS3111" s="6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</row>
    <row r="3112" spans="1:55" x14ac:dyDescent="0.2">
      <c r="A3112" s="144">
        <f t="shared" si="1644"/>
        <v>43901</v>
      </c>
      <c r="B3112" s="2">
        <f t="shared" si="1631"/>
        <v>104302.55397486885</v>
      </c>
      <c r="C3112" s="2">
        <f t="shared" si="1645"/>
        <v>65536.178843219997</v>
      </c>
      <c r="D3112" s="68">
        <f>SUM(Y3112:Y$3286)</f>
        <v>21123.252156549999</v>
      </c>
      <c r="E3112" s="68">
        <f t="shared" si="1632"/>
        <v>44412.926686669998</v>
      </c>
      <c r="F3112" s="72">
        <f t="shared" si="1653"/>
        <v>5331.42</v>
      </c>
      <c r="G3112" s="3">
        <f>IF(N3112=1,VLOOKUP(A3111,[1]Plan1!$BG$69:$BI$188,3),G3111)</f>
        <v>5344.75</v>
      </c>
      <c r="H3112" s="11">
        <f t="shared" si="1654"/>
        <v>43833</v>
      </c>
      <c r="I3112" s="11">
        <f t="shared" si="1655"/>
        <v>43864</v>
      </c>
      <c r="J3112" s="26">
        <f t="shared" si="1633"/>
        <v>2.5002719725701894E-3</v>
      </c>
      <c r="K3112" s="11">
        <f t="shared" si="1646"/>
        <v>43922</v>
      </c>
      <c r="L3112" s="11">
        <f t="shared" si="1634"/>
        <v>43922</v>
      </c>
      <c r="M3112" s="1">
        <f t="shared" si="1647"/>
        <v>22</v>
      </c>
      <c r="N3112" s="1">
        <f t="shared" si="1650"/>
        <v>7</v>
      </c>
      <c r="O3112" s="2">
        <f t="shared" si="1635"/>
        <v>1.0007948600000001</v>
      </c>
      <c r="P3112" s="10">
        <f t="shared" si="1627"/>
        <v>1.00209952</v>
      </c>
      <c r="Q3112" s="10">
        <f t="shared" si="1656"/>
        <v>1.5975911767030573</v>
      </c>
      <c r="R3112" s="2">
        <f t="shared" si="1626"/>
        <v>1.5988610299999999</v>
      </c>
      <c r="S3112" s="2">
        <f t="shared" si="1651"/>
        <v>1.5671791399999999</v>
      </c>
      <c r="T3112" s="2">
        <f t="shared" si="1636"/>
        <v>102706.93239839999</v>
      </c>
      <c r="U3112" s="2">
        <f t="shared" si="1637"/>
        <v>11980.667992155171</v>
      </c>
      <c r="V3112" s="2">
        <f t="shared" si="1638"/>
        <v>26597.171020893678</v>
      </c>
      <c r="W3112" s="2">
        <f t="shared" si="1639"/>
        <v>104114.01785626885</v>
      </c>
      <c r="X3112" s="27">
        <f t="shared" si="1640"/>
        <v>0</v>
      </c>
      <c r="Y3112" s="2">
        <f t="shared" si="1652"/>
        <v>0</v>
      </c>
      <c r="Z3112" s="67">
        <f t="shared" si="1641"/>
        <v>0</v>
      </c>
      <c r="AA3112" s="2">
        <f t="shared" si="1629"/>
        <v>0</v>
      </c>
      <c r="AB3112" s="26">
        <f t="shared" si="1648"/>
        <v>6.7299999999999999E-2</v>
      </c>
      <c r="AC3112" s="27">
        <f t="shared" si="1628"/>
        <v>7</v>
      </c>
      <c r="AD3112" s="27">
        <v>252</v>
      </c>
      <c r="AE3112" s="10">
        <f t="shared" si="1657"/>
        <v>1.0018108619999999</v>
      </c>
      <c r="AF3112" s="2">
        <f t="shared" si="1630"/>
        <v>185.98808101</v>
      </c>
      <c r="AG3112" s="2">
        <f t="shared" si="1642"/>
        <v>188.53611860000001</v>
      </c>
      <c r="AH3112" s="3" t="str">
        <f t="shared" si="1643"/>
        <v>-</v>
      </c>
      <c r="AI3112" s="4" t="str">
        <f t="shared" si="1658"/>
        <v>A+J=</v>
      </c>
      <c r="AJ3112" s="11">
        <f t="shared" si="1649"/>
        <v>43924</v>
      </c>
      <c r="AK3112" s="11"/>
      <c r="AL3112" s="4"/>
      <c r="AM3112" s="1"/>
      <c r="AN3112" s="11"/>
      <c r="AO3112" s="1"/>
      <c r="AP3112" s="1"/>
      <c r="AQ3112" s="1"/>
      <c r="AR3112" s="1"/>
      <c r="AS3112" s="6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</row>
    <row r="3113" spans="1:55" x14ac:dyDescent="0.2">
      <c r="A3113" s="144">
        <f t="shared" si="1644"/>
        <v>43902</v>
      </c>
      <c r="B3113" s="2">
        <f t="shared" si="1631"/>
        <v>104337.5928391632</v>
      </c>
      <c r="C3113" s="2">
        <f t="shared" si="1645"/>
        <v>65536.178843219997</v>
      </c>
      <c r="D3113" s="68">
        <f>SUM(Y3113:Y$3286)</f>
        <v>21123.252156549999</v>
      </c>
      <c r="E3113" s="68">
        <f t="shared" si="1632"/>
        <v>44412.926686669998</v>
      </c>
      <c r="F3113" s="72">
        <f t="shared" si="1653"/>
        <v>5331.42</v>
      </c>
      <c r="G3113" s="3">
        <f>IF(N3113=1,VLOOKUP(A3112,[1]Plan1!$BG$69:$BI$188,3),G3112)</f>
        <v>5344.75</v>
      </c>
      <c r="H3113" s="11">
        <f t="shared" si="1654"/>
        <v>43833</v>
      </c>
      <c r="I3113" s="11">
        <f t="shared" si="1655"/>
        <v>43864</v>
      </c>
      <c r="J3113" s="26">
        <f t="shared" si="1633"/>
        <v>2.5002719725701894E-3</v>
      </c>
      <c r="K3113" s="11">
        <f t="shared" si="1646"/>
        <v>43922</v>
      </c>
      <c r="L3113" s="11">
        <f t="shared" si="1634"/>
        <v>43922</v>
      </c>
      <c r="M3113" s="1">
        <f t="shared" si="1647"/>
        <v>22</v>
      </c>
      <c r="N3113" s="1">
        <f t="shared" si="1650"/>
        <v>8</v>
      </c>
      <c r="O3113" s="2">
        <f t="shared" si="1635"/>
        <v>1.00090846</v>
      </c>
      <c r="P3113" s="10">
        <f t="shared" si="1627"/>
        <v>1.00209952</v>
      </c>
      <c r="Q3113" s="10">
        <f t="shared" si="1656"/>
        <v>1.5975911767030573</v>
      </c>
      <c r="R3113" s="2">
        <f t="shared" ref="R3113:R3176" si="1659">TRUNC(TRUNC((O3113*Q3113),15),8)</f>
        <v>1.59904252</v>
      </c>
      <c r="S3113" s="2">
        <f t="shared" si="1651"/>
        <v>1.5671791399999999</v>
      </c>
      <c r="T3113" s="2">
        <f t="shared" si="1636"/>
        <v>102706.93239839999</v>
      </c>
      <c r="U3113" s="2">
        <f t="shared" si="1637"/>
        <v>11980.667992155171</v>
      </c>
      <c r="V3113" s="2">
        <f t="shared" si="1638"/>
        <v>26605.231522958045</v>
      </c>
      <c r="W3113" s="2">
        <f t="shared" si="1639"/>
        <v>104122.07835833321</v>
      </c>
      <c r="X3113" s="27">
        <f t="shared" si="1640"/>
        <v>0</v>
      </c>
      <c r="Y3113" s="2">
        <f t="shared" si="1652"/>
        <v>0</v>
      </c>
      <c r="Z3113" s="67">
        <f t="shared" si="1641"/>
        <v>0</v>
      </c>
      <c r="AA3113" s="2">
        <f t="shared" si="1629"/>
        <v>0</v>
      </c>
      <c r="AB3113" s="26">
        <f t="shared" si="1648"/>
        <v>6.7299999999999999E-2</v>
      </c>
      <c r="AC3113" s="27">
        <f t="shared" si="1628"/>
        <v>8</v>
      </c>
      <c r="AD3113" s="27">
        <v>252</v>
      </c>
      <c r="AE3113" s="10">
        <f t="shared" si="1657"/>
        <v>1.002069825</v>
      </c>
      <c r="AF3113" s="2">
        <f t="shared" si="1630"/>
        <v>212.58537634999999</v>
      </c>
      <c r="AG3113" s="2">
        <f t="shared" si="1642"/>
        <v>215.51448083</v>
      </c>
      <c r="AH3113" s="3" t="str">
        <f t="shared" si="1643"/>
        <v>-</v>
      </c>
      <c r="AI3113" s="4" t="str">
        <f t="shared" si="1658"/>
        <v>A+J=</v>
      </c>
      <c r="AJ3113" s="11">
        <f t="shared" si="1649"/>
        <v>43924</v>
      </c>
      <c r="AK3113" s="11"/>
      <c r="AL3113" s="4"/>
      <c r="AM3113" s="1"/>
      <c r="AN3113" s="11"/>
      <c r="AO3113" s="1"/>
      <c r="AP3113" s="1"/>
      <c r="AQ3113" s="1"/>
      <c r="AR3113" s="1"/>
      <c r="AS3113" s="6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</row>
    <row r="3114" spans="1:55" x14ac:dyDescent="0.2">
      <c r="A3114" s="144">
        <f t="shared" si="1644"/>
        <v>43903</v>
      </c>
      <c r="B3114" s="2">
        <f t="shared" si="1631"/>
        <v>104372.64408628538</v>
      </c>
      <c r="C3114" s="2">
        <f t="shared" si="1645"/>
        <v>65536.178843219997</v>
      </c>
      <c r="D3114" s="68">
        <f>SUM(Y3114:Y$3286)</f>
        <v>21123.252156549999</v>
      </c>
      <c r="E3114" s="68">
        <f t="shared" si="1632"/>
        <v>44412.926686669998</v>
      </c>
      <c r="F3114" s="72">
        <f t="shared" si="1653"/>
        <v>5331.42</v>
      </c>
      <c r="G3114" s="3">
        <f>IF(N3114=1,VLOOKUP(A3113,[1]Plan1!$BG$69:$BI$188,3),G3113)</f>
        <v>5344.75</v>
      </c>
      <c r="H3114" s="11">
        <f t="shared" si="1654"/>
        <v>43833</v>
      </c>
      <c r="I3114" s="11">
        <f t="shared" si="1655"/>
        <v>43864</v>
      </c>
      <c r="J3114" s="26">
        <f t="shared" si="1633"/>
        <v>2.5002719725701894E-3</v>
      </c>
      <c r="K3114" s="11">
        <f t="shared" si="1646"/>
        <v>43922</v>
      </c>
      <c r="L3114" s="11">
        <f t="shared" si="1634"/>
        <v>43922</v>
      </c>
      <c r="M3114" s="1">
        <f t="shared" si="1647"/>
        <v>22</v>
      </c>
      <c r="N3114" s="1">
        <f t="shared" si="1650"/>
        <v>9</v>
      </c>
      <c r="O3114" s="2">
        <f t="shared" si="1635"/>
        <v>1.00102208</v>
      </c>
      <c r="P3114" s="10">
        <f t="shared" ref="P3114:P3177" si="1660">IF(L3114&gt;L3113,O3113,P3113)</f>
        <v>1.00209952</v>
      </c>
      <c r="Q3114" s="10">
        <f t="shared" si="1656"/>
        <v>1.5975911767030573</v>
      </c>
      <c r="R3114" s="2">
        <f t="shared" si="1659"/>
        <v>1.59922404</v>
      </c>
      <c r="S3114" s="2">
        <f t="shared" si="1651"/>
        <v>1.5671791399999999</v>
      </c>
      <c r="T3114" s="2">
        <f t="shared" si="1636"/>
        <v>102706.93239839999</v>
      </c>
      <c r="U3114" s="2">
        <f t="shared" si="1637"/>
        <v>11980.667992155171</v>
      </c>
      <c r="V3114" s="2">
        <f t="shared" si="1638"/>
        <v>26613.29335741021</v>
      </c>
      <c r="W3114" s="2">
        <f t="shared" si="1639"/>
        <v>104130.14019278537</v>
      </c>
      <c r="X3114" s="27">
        <f t="shared" si="1640"/>
        <v>0</v>
      </c>
      <c r="Y3114" s="2">
        <f t="shared" si="1652"/>
        <v>0</v>
      </c>
      <c r="Z3114" s="67">
        <f t="shared" si="1641"/>
        <v>0</v>
      </c>
      <c r="AA3114" s="2">
        <f t="shared" si="1629"/>
        <v>0</v>
      </c>
      <c r="AB3114" s="26">
        <f t="shared" si="1648"/>
        <v>6.7299999999999999E-2</v>
      </c>
      <c r="AC3114" s="27">
        <f t="shared" si="1628"/>
        <v>9</v>
      </c>
      <c r="AD3114" s="27">
        <v>252</v>
      </c>
      <c r="AE3114" s="10">
        <f t="shared" si="1657"/>
        <v>1.0023288539999999</v>
      </c>
      <c r="AF3114" s="2">
        <f t="shared" si="1630"/>
        <v>239.18945034000001</v>
      </c>
      <c r="AG3114" s="2">
        <f t="shared" si="1642"/>
        <v>242.5038935</v>
      </c>
      <c r="AH3114" s="3" t="str">
        <f t="shared" si="1643"/>
        <v>-</v>
      </c>
      <c r="AI3114" s="4" t="str">
        <f t="shared" si="1658"/>
        <v>A+J=</v>
      </c>
      <c r="AJ3114" s="11">
        <f t="shared" si="1649"/>
        <v>43924</v>
      </c>
      <c r="AK3114" s="11"/>
      <c r="AL3114" s="4"/>
      <c r="AM3114" s="1"/>
      <c r="AN3114" s="11"/>
      <c r="AO3114" s="1"/>
      <c r="AP3114" s="1"/>
      <c r="AQ3114" s="1"/>
      <c r="AR3114" s="1"/>
      <c r="AS3114" s="6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</row>
    <row r="3115" spans="1:55" x14ac:dyDescent="0.2">
      <c r="A3115" s="144">
        <f t="shared" si="1644"/>
        <v>43904</v>
      </c>
      <c r="B3115" s="2">
        <f t="shared" si="1631"/>
        <v>104407.7069324468</v>
      </c>
      <c r="C3115" s="2">
        <f t="shared" si="1645"/>
        <v>65536.178843219997</v>
      </c>
      <c r="D3115" s="68">
        <f>SUM(Y3115:Y$3286)</f>
        <v>21123.252156549999</v>
      </c>
      <c r="E3115" s="68">
        <f t="shared" si="1632"/>
        <v>44412.926686669998</v>
      </c>
      <c r="F3115" s="72">
        <f t="shared" si="1653"/>
        <v>5331.42</v>
      </c>
      <c r="G3115" s="3">
        <f>IF(N3115=1,VLOOKUP(A3114,[1]Plan1!$BG$69:$BI$188,3),G3114)</f>
        <v>5344.75</v>
      </c>
      <c r="H3115" s="11">
        <f t="shared" si="1654"/>
        <v>43833</v>
      </c>
      <c r="I3115" s="11">
        <f t="shared" si="1655"/>
        <v>43864</v>
      </c>
      <c r="J3115" s="26">
        <f t="shared" si="1633"/>
        <v>2.5002719725701894E-3</v>
      </c>
      <c r="K3115" s="11">
        <f t="shared" si="1646"/>
        <v>43922</v>
      </c>
      <c r="L3115" s="11">
        <f t="shared" si="1634"/>
        <v>43922</v>
      </c>
      <c r="M3115" s="1">
        <f t="shared" si="1647"/>
        <v>22</v>
      </c>
      <c r="N3115" s="1">
        <f t="shared" si="1650"/>
        <v>10</v>
      </c>
      <c r="O3115" s="2">
        <f t="shared" si="1635"/>
        <v>1.00113571</v>
      </c>
      <c r="P3115" s="10">
        <f t="shared" si="1660"/>
        <v>1.00209952</v>
      </c>
      <c r="Q3115" s="10">
        <f t="shared" si="1656"/>
        <v>1.5975911767030573</v>
      </c>
      <c r="R3115" s="2">
        <f t="shared" si="1659"/>
        <v>1.5994055700000001</v>
      </c>
      <c r="S3115" s="2">
        <f t="shared" si="1651"/>
        <v>1.5671791399999999</v>
      </c>
      <c r="T3115" s="2">
        <f t="shared" si="1636"/>
        <v>102706.93239839999</v>
      </c>
      <c r="U3115" s="2">
        <f t="shared" si="1637"/>
        <v>11980.667992155171</v>
      </c>
      <c r="V3115" s="2">
        <f t="shared" si="1638"/>
        <v>26621.355635991644</v>
      </c>
      <c r="W3115" s="2">
        <f t="shared" si="1639"/>
        <v>104138.20247136681</v>
      </c>
      <c r="X3115" s="27">
        <f t="shared" si="1640"/>
        <v>0</v>
      </c>
      <c r="Y3115" s="2">
        <f t="shared" si="1652"/>
        <v>0</v>
      </c>
      <c r="Z3115" s="67">
        <f t="shared" si="1641"/>
        <v>0</v>
      </c>
      <c r="AA3115" s="2">
        <f t="shared" si="1629"/>
        <v>0</v>
      </c>
      <c r="AB3115" s="26">
        <f t="shared" si="1648"/>
        <v>6.7299999999999999E-2</v>
      </c>
      <c r="AC3115" s="27">
        <f t="shared" si="1628"/>
        <v>10</v>
      </c>
      <c r="AD3115" s="27">
        <v>252</v>
      </c>
      <c r="AE3115" s="10">
        <f t="shared" si="1657"/>
        <v>1.0025879499999999</v>
      </c>
      <c r="AF3115" s="2">
        <f t="shared" si="1630"/>
        <v>265.8004057</v>
      </c>
      <c r="AG3115" s="2">
        <f t="shared" si="1642"/>
        <v>269.50446108</v>
      </c>
      <c r="AH3115" s="3" t="str">
        <f t="shared" si="1643"/>
        <v>-</v>
      </c>
      <c r="AI3115" s="4" t="str">
        <f t="shared" si="1658"/>
        <v>A+J=</v>
      </c>
      <c r="AJ3115" s="11">
        <f t="shared" si="1649"/>
        <v>43924</v>
      </c>
      <c r="AK3115" s="11"/>
      <c r="AL3115" s="4"/>
      <c r="AM3115" s="1"/>
      <c r="AN3115" s="11"/>
      <c r="AO3115" s="1"/>
      <c r="AP3115" s="1"/>
      <c r="AQ3115" s="1"/>
      <c r="AR3115" s="1"/>
      <c r="AS3115" s="6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</row>
    <row r="3116" spans="1:55" x14ac:dyDescent="0.2">
      <c r="A3116" s="144">
        <f t="shared" si="1644"/>
        <v>43905</v>
      </c>
      <c r="B3116" s="2">
        <f t="shared" si="1631"/>
        <v>104407.7069324468</v>
      </c>
      <c r="C3116" s="2">
        <f t="shared" si="1645"/>
        <v>65536.178843219997</v>
      </c>
      <c r="D3116" s="68">
        <f>SUM(Y3116:Y$3286)</f>
        <v>21123.252156549999</v>
      </c>
      <c r="E3116" s="68">
        <f t="shared" si="1632"/>
        <v>44412.926686669998</v>
      </c>
      <c r="F3116" s="72">
        <f t="shared" si="1653"/>
        <v>5331.42</v>
      </c>
      <c r="G3116" s="3">
        <f>IF(N3116=1,VLOOKUP(A3115,[1]Plan1!$BG$69:$BI$188,3),G3115)</f>
        <v>5344.75</v>
      </c>
      <c r="H3116" s="11">
        <f t="shared" si="1654"/>
        <v>43833</v>
      </c>
      <c r="I3116" s="11">
        <f t="shared" si="1655"/>
        <v>43864</v>
      </c>
      <c r="J3116" s="26">
        <f t="shared" si="1633"/>
        <v>2.5002719725701894E-3</v>
      </c>
      <c r="K3116" s="11">
        <f t="shared" si="1646"/>
        <v>43922</v>
      </c>
      <c r="L3116" s="11">
        <f t="shared" si="1634"/>
        <v>43922</v>
      </c>
      <c r="M3116" s="1">
        <f t="shared" si="1647"/>
        <v>22</v>
      </c>
      <c r="N3116" s="1">
        <f t="shared" si="1650"/>
        <v>10</v>
      </c>
      <c r="O3116" s="2">
        <f t="shared" si="1635"/>
        <v>1.00113571</v>
      </c>
      <c r="P3116" s="10">
        <f t="shared" si="1660"/>
        <v>1.00209952</v>
      </c>
      <c r="Q3116" s="10">
        <f t="shared" si="1656"/>
        <v>1.5975911767030573</v>
      </c>
      <c r="R3116" s="2">
        <f t="shared" si="1659"/>
        <v>1.5994055700000001</v>
      </c>
      <c r="S3116" s="2">
        <f t="shared" si="1651"/>
        <v>1.5671791399999999</v>
      </c>
      <c r="T3116" s="2">
        <f t="shared" si="1636"/>
        <v>102706.93239839999</v>
      </c>
      <c r="U3116" s="2">
        <f t="shared" si="1637"/>
        <v>11980.667992155171</v>
      </c>
      <c r="V3116" s="2">
        <f t="shared" si="1638"/>
        <v>26621.355635991644</v>
      </c>
      <c r="W3116" s="2">
        <f t="shared" si="1639"/>
        <v>104138.20247136681</v>
      </c>
      <c r="X3116" s="27">
        <f t="shared" si="1640"/>
        <v>0</v>
      </c>
      <c r="Y3116" s="2">
        <f t="shared" si="1652"/>
        <v>0</v>
      </c>
      <c r="Z3116" s="67">
        <f t="shared" si="1641"/>
        <v>0</v>
      </c>
      <c r="AA3116" s="2">
        <f t="shared" si="1629"/>
        <v>0</v>
      </c>
      <c r="AB3116" s="26">
        <f t="shared" si="1648"/>
        <v>6.7299999999999999E-2</v>
      </c>
      <c r="AC3116" s="27">
        <f t="shared" si="1628"/>
        <v>10</v>
      </c>
      <c r="AD3116" s="27">
        <v>252</v>
      </c>
      <c r="AE3116" s="10">
        <f t="shared" si="1657"/>
        <v>1.0025879499999999</v>
      </c>
      <c r="AF3116" s="2">
        <f t="shared" si="1630"/>
        <v>265.8004057</v>
      </c>
      <c r="AG3116" s="2">
        <f t="shared" si="1642"/>
        <v>269.50446108</v>
      </c>
      <c r="AH3116" s="3" t="str">
        <f t="shared" si="1643"/>
        <v>-</v>
      </c>
      <c r="AI3116" s="4" t="str">
        <f t="shared" si="1658"/>
        <v>A+J=</v>
      </c>
      <c r="AJ3116" s="11">
        <f t="shared" si="1649"/>
        <v>43924</v>
      </c>
      <c r="AK3116" s="11"/>
      <c r="AL3116" s="4"/>
      <c r="AM3116" s="1"/>
      <c r="AN3116" s="11"/>
      <c r="AO3116" s="1"/>
      <c r="AP3116" s="1"/>
      <c r="AQ3116" s="1"/>
      <c r="AR3116" s="1"/>
      <c r="AS3116" s="6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</row>
    <row r="3117" spans="1:55" x14ac:dyDescent="0.2">
      <c r="A3117" s="144">
        <f t="shared" si="1644"/>
        <v>43906</v>
      </c>
      <c r="B3117" s="2">
        <f t="shared" si="1631"/>
        <v>104407.7069324468</v>
      </c>
      <c r="C3117" s="2">
        <f t="shared" si="1645"/>
        <v>65536.178843219997</v>
      </c>
      <c r="D3117" s="68">
        <f>SUM(Y3117:Y$3286)</f>
        <v>21123.252156549999</v>
      </c>
      <c r="E3117" s="68">
        <f t="shared" si="1632"/>
        <v>44412.926686669998</v>
      </c>
      <c r="F3117" s="72">
        <f t="shared" si="1653"/>
        <v>5331.42</v>
      </c>
      <c r="G3117" s="3">
        <f>IF(N3117=1,VLOOKUP(A3116,[1]Plan1!$BG$69:$BI$188,3),G3116)</f>
        <v>5344.75</v>
      </c>
      <c r="H3117" s="11">
        <f t="shared" si="1654"/>
        <v>43833</v>
      </c>
      <c r="I3117" s="11">
        <f t="shared" si="1655"/>
        <v>43864</v>
      </c>
      <c r="J3117" s="26">
        <f t="shared" si="1633"/>
        <v>2.5002719725701894E-3</v>
      </c>
      <c r="K3117" s="11">
        <f t="shared" si="1646"/>
        <v>43922</v>
      </c>
      <c r="L3117" s="11">
        <f t="shared" si="1634"/>
        <v>43922</v>
      </c>
      <c r="M3117" s="1">
        <f t="shared" si="1647"/>
        <v>22</v>
      </c>
      <c r="N3117" s="1">
        <f t="shared" si="1650"/>
        <v>10</v>
      </c>
      <c r="O3117" s="2">
        <f t="shared" si="1635"/>
        <v>1.00113571</v>
      </c>
      <c r="P3117" s="10">
        <f t="shared" si="1660"/>
        <v>1.00209952</v>
      </c>
      <c r="Q3117" s="10">
        <f t="shared" si="1656"/>
        <v>1.5975911767030573</v>
      </c>
      <c r="R3117" s="2">
        <f t="shared" si="1659"/>
        <v>1.5994055700000001</v>
      </c>
      <c r="S3117" s="2">
        <f t="shared" si="1651"/>
        <v>1.5671791399999999</v>
      </c>
      <c r="T3117" s="2">
        <f t="shared" si="1636"/>
        <v>102706.93239839999</v>
      </c>
      <c r="U3117" s="2">
        <f t="shared" si="1637"/>
        <v>11980.667992155171</v>
      </c>
      <c r="V3117" s="2">
        <f t="shared" si="1638"/>
        <v>26621.355635991644</v>
      </c>
      <c r="W3117" s="2">
        <f t="shared" si="1639"/>
        <v>104138.20247136681</v>
      </c>
      <c r="X3117" s="27">
        <f t="shared" si="1640"/>
        <v>0</v>
      </c>
      <c r="Y3117" s="2">
        <f t="shared" si="1652"/>
        <v>0</v>
      </c>
      <c r="Z3117" s="67">
        <f t="shared" si="1641"/>
        <v>0</v>
      </c>
      <c r="AA3117" s="2">
        <f t="shared" si="1629"/>
        <v>0</v>
      </c>
      <c r="AB3117" s="26">
        <f t="shared" si="1648"/>
        <v>6.7299999999999999E-2</v>
      </c>
      <c r="AC3117" s="27">
        <f t="shared" si="1628"/>
        <v>10</v>
      </c>
      <c r="AD3117" s="27">
        <v>252</v>
      </c>
      <c r="AE3117" s="10">
        <f t="shared" si="1657"/>
        <v>1.0025879499999999</v>
      </c>
      <c r="AF3117" s="2">
        <f t="shared" si="1630"/>
        <v>265.8004057</v>
      </c>
      <c r="AG3117" s="2">
        <f t="shared" si="1642"/>
        <v>269.50446108</v>
      </c>
      <c r="AH3117" s="3" t="str">
        <f t="shared" si="1643"/>
        <v>-</v>
      </c>
      <c r="AI3117" s="4" t="str">
        <f t="shared" si="1658"/>
        <v>A+J=</v>
      </c>
      <c r="AJ3117" s="11">
        <f t="shared" si="1649"/>
        <v>43924</v>
      </c>
      <c r="AK3117" s="11"/>
      <c r="AL3117" s="4"/>
      <c r="AM3117" s="1"/>
      <c r="AN3117" s="11"/>
      <c r="AO3117" s="1"/>
      <c r="AP3117" s="1"/>
      <c r="AQ3117" s="1"/>
      <c r="AR3117" s="1"/>
      <c r="AS3117" s="6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</row>
    <row r="3118" spans="1:55" x14ac:dyDescent="0.2">
      <c r="A3118" s="144">
        <f t="shared" si="1644"/>
        <v>43907</v>
      </c>
      <c r="B3118" s="2">
        <f t="shared" si="1631"/>
        <v>104442.78182499678</v>
      </c>
      <c r="C3118" s="2">
        <f t="shared" si="1645"/>
        <v>65536.178843219997</v>
      </c>
      <c r="D3118" s="68">
        <f>SUM(Y3118:Y$3286)</f>
        <v>21123.252156549999</v>
      </c>
      <c r="E3118" s="68">
        <f t="shared" si="1632"/>
        <v>44412.926686669998</v>
      </c>
      <c r="F3118" s="72">
        <f t="shared" si="1653"/>
        <v>5331.42</v>
      </c>
      <c r="G3118" s="3">
        <f>IF(N3118=1,VLOOKUP(A3117,[1]Plan1!$BG$69:$BI$188,3),G3117)</f>
        <v>5344.75</v>
      </c>
      <c r="H3118" s="11">
        <f t="shared" si="1654"/>
        <v>43833</v>
      </c>
      <c r="I3118" s="11">
        <f t="shared" si="1655"/>
        <v>43864</v>
      </c>
      <c r="J3118" s="26">
        <f t="shared" si="1633"/>
        <v>2.5002719725701894E-3</v>
      </c>
      <c r="K3118" s="11">
        <f t="shared" si="1646"/>
        <v>43922</v>
      </c>
      <c r="L3118" s="11">
        <f t="shared" si="1634"/>
        <v>43922</v>
      </c>
      <c r="M3118" s="1">
        <f t="shared" si="1647"/>
        <v>22</v>
      </c>
      <c r="N3118" s="1">
        <f t="shared" si="1650"/>
        <v>11</v>
      </c>
      <c r="O3118" s="2">
        <f t="shared" si="1635"/>
        <v>1.0012493499999999</v>
      </c>
      <c r="P3118" s="10">
        <f t="shared" si="1660"/>
        <v>1.00209952</v>
      </c>
      <c r="Q3118" s="10">
        <f t="shared" si="1656"/>
        <v>1.5975911767030573</v>
      </c>
      <c r="R3118" s="2">
        <f t="shared" si="1659"/>
        <v>1.59958712</v>
      </c>
      <c r="S3118" s="2">
        <f t="shared" si="1651"/>
        <v>1.5671791399999999</v>
      </c>
      <c r="T3118" s="2">
        <f t="shared" si="1636"/>
        <v>102706.93239839999</v>
      </c>
      <c r="U3118" s="2">
        <f t="shared" si="1637"/>
        <v>11980.667992155171</v>
      </c>
      <c r="V3118" s="2">
        <f t="shared" si="1638"/>
        <v>26629.418802831609</v>
      </c>
      <c r="W3118" s="2">
        <f t="shared" si="1639"/>
        <v>104146.26563820678</v>
      </c>
      <c r="X3118" s="27">
        <f t="shared" si="1640"/>
        <v>0</v>
      </c>
      <c r="Y3118" s="2">
        <f t="shared" si="1652"/>
        <v>0</v>
      </c>
      <c r="Z3118" s="67">
        <f t="shared" si="1641"/>
        <v>0</v>
      </c>
      <c r="AA3118" s="2">
        <f t="shared" si="1629"/>
        <v>0</v>
      </c>
      <c r="AB3118" s="26">
        <f t="shared" si="1648"/>
        <v>6.7299999999999999E-2</v>
      </c>
      <c r="AC3118" s="27">
        <f t="shared" si="1628"/>
        <v>11</v>
      </c>
      <c r="AD3118" s="27">
        <v>252</v>
      </c>
      <c r="AE3118" s="10">
        <f t="shared" si="1657"/>
        <v>1.0028471130000001</v>
      </c>
      <c r="AF3118" s="2">
        <f t="shared" si="1630"/>
        <v>292.41824242000001</v>
      </c>
      <c r="AG3118" s="2">
        <f t="shared" si="1642"/>
        <v>296.51618679000001</v>
      </c>
      <c r="AH3118" s="3" t="str">
        <f t="shared" si="1643"/>
        <v>-</v>
      </c>
      <c r="AI3118" s="4" t="str">
        <f t="shared" si="1658"/>
        <v>A+J=</v>
      </c>
      <c r="AJ3118" s="11">
        <f t="shared" si="1649"/>
        <v>43924</v>
      </c>
      <c r="AK3118" s="11"/>
      <c r="AL3118" s="4"/>
      <c r="AM3118" s="1"/>
      <c r="AN3118" s="11"/>
      <c r="AO3118" s="1"/>
      <c r="AP3118" s="1"/>
      <c r="AQ3118" s="1"/>
      <c r="AR3118" s="1"/>
      <c r="AS3118" s="6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</row>
    <row r="3119" spans="1:55" x14ac:dyDescent="0.2">
      <c r="A3119" s="144">
        <f t="shared" si="1644"/>
        <v>43908</v>
      </c>
      <c r="B3119" s="2">
        <f t="shared" si="1631"/>
        <v>104477.86921177454</v>
      </c>
      <c r="C3119" s="2">
        <f t="shared" si="1645"/>
        <v>65536.178843219997</v>
      </c>
      <c r="D3119" s="68">
        <f>SUM(Y3119:Y$3286)</f>
        <v>21123.252156549999</v>
      </c>
      <c r="E3119" s="68">
        <f t="shared" si="1632"/>
        <v>44412.926686669998</v>
      </c>
      <c r="F3119" s="72">
        <f t="shared" si="1653"/>
        <v>5331.42</v>
      </c>
      <c r="G3119" s="3">
        <f>IF(N3119=1,VLOOKUP(A3118,[1]Plan1!$BG$69:$BI$188,3),G3118)</f>
        <v>5344.75</v>
      </c>
      <c r="H3119" s="11">
        <f t="shared" si="1654"/>
        <v>43833</v>
      </c>
      <c r="I3119" s="11">
        <f t="shared" si="1655"/>
        <v>43864</v>
      </c>
      <c r="J3119" s="26">
        <f t="shared" si="1633"/>
        <v>2.5002719725701894E-3</v>
      </c>
      <c r="K3119" s="11">
        <f t="shared" si="1646"/>
        <v>43922</v>
      </c>
      <c r="L3119" s="11">
        <f t="shared" si="1634"/>
        <v>43922</v>
      </c>
      <c r="M3119" s="1">
        <f t="shared" si="1647"/>
        <v>22</v>
      </c>
      <c r="N3119" s="1">
        <f t="shared" si="1650"/>
        <v>12</v>
      </c>
      <c r="O3119" s="2">
        <f t="shared" si="1635"/>
        <v>1.0013630099999999</v>
      </c>
      <c r="P3119" s="10">
        <f t="shared" si="1660"/>
        <v>1.00209952</v>
      </c>
      <c r="Q3119" s="10">
        <f t="shared" si="1656"/>
        <v>1.5975911767030573</v>
      </c>
      <c r="R3119" s="2">
        <f t="shared" si="1659"/>
        <v>1.5997687</v>
      </c>
      <c r="S3119" s="2">
        <f t="shared" si="1651"/>
        <v>1.5671791399999999</v>
      </c>
      <c r="T3119" s="2">
        <f t="shared" si="1636"/>
        <v>102706.93239839999</v>
      </c>
      <c r="U3119" s="2">
        <f t="shared" si="1637"/>
        <v>11980.667992155171</v>
      </c>
      <c r="V3119" s="2">
        <f t="shared" si="1638"/>
        <v>26637.483302059372</v>
      </c>
      <c r="W3119" s="2">
        <f t="shared" si="1639"/>
        <v>104154.33013743453</v>
      </c>
      <c r="X3119" s="27">
        <f t="shared" si="1640"/>
        <v>0</v>
      </c>
      <c r="Y3119" s="2">
        <f t="shared" si="1652"/>
        <v>0</v>
      </c>
      <c r="Z3119" s="67">
        <f t="shared" si="1641"/>
        <v>0</v>
      </c>
      <c r="AA3119" s="21">
        <f>IF(Z3119&gt;0,TRUNC(Z3119*T3118,8),0)</f>
        <v>0</v>
      </c>
      <c r="AB3119" s="26">
        <f t="shared" si="1648"/>
        <v>6.7299999999999999E-2</v>
      </c>
      <c r="AC3119" s="27">
        <f t="shared" si="1628"/>
        <v>12</v>
      </c>
      <c r="AD3119" s="27">
        <v>252</v>
      </c>
      <c r="AE3119" s="10">
        <f t="shared" si="1657"/>
        <v>1.003106343</v>
      </c>
      <c r="AF3119" s="21">
        <f>TRUNC((T3118*(AE3119-1)),8)</f>
        <v>319.04296049999999</v>
      </c>
      <c r="AG3119" s="2">
        <f t="shared" si="1642"/>
        <v>323.53907434000001</v>
      </c>
      <c r="AH3119" s="3" t="str">
        <f t="shared" si="1643"/>
        <v>-</v>
      </c>
      <c r="AI3119" s="4" t="str">
        <f t="shared" si="1658"/>
        <v>A+J=</v>
      </c>
      <c r="AJ3119" s="11">
        <f t="shared" si="1649"/>
        <v>43924</v>
      </c>
      <c r="AK3119" s="16"/>
      <c r="AL3119" s="81"/>
      <c r="AM3119" s="38"/>
      <c r="AN3119" s="16"/>
      <c r="AO3119" s="38"/>
      <c r="AP3119" s="38"/>
      <c r="AQ3119" s="38"/>
      <c r="AR3119" s="38"/>
      <c r="AS3119" s="66"/>
      <c r="AT3119" s="38"/>
      <c r="AU3119" s="38"/>
      <c r="AV3119" s="38"/>
      <c r="AW3119" s="38"/>
      <c r="AX3119" s="38"/>
      <c r="AY3119" s="38"/>
      <c r="AZ3119" s="38"/>
      <c r="BA3119" s="38"/>
      <c r="BB3119" s="38"/>
      <c r="BC3119" s="38"/>
    </row>
    <row r="3120" spans="1:55" x14ac:dyDescent="0.2">
      <c r="A3120" s="144">
        <f t="shared" si="1644"/>
        <v>43909</v>
      </c>
      <c r="B3120" s="2">
        <f t="shared" si="1631"/>
        <v>104512.96820416157</v>
      </c>
      <c r="C3120" s="2">
        <f t="shared" si="1645"/>
        <v>65536.178843219997</v>
      </c>
      <c r="D3120" s="68">
        <f>SUM(Y3120:Y$3286)</f>
        <v>21123.252156549999</v>
      </c>
      <c r="E3120" s="68">
        <f t="shared" si="1632"/>
        <v>44412.926686669998</v>
      </c>
      <c r="F3120" s="72">
        <f t="shared" si="1653"/>
        <v>5331.42</v>
      </c>
      <c r="G3120" s="3">
        <f>IF(N3120=1,VLOOKUP(A3119,[1]Plan1!$BG$69:$BI$188,3),G3119)</f>
        <v>5344.75</v>
      </c>
      <c r="H3120" s="11">
        <f t="shared" si="1654"/>
        <v>43833</v>
      </c>
      <c r="I3120" s="11">
        <f t="shared" si="1655"/>
        <v>43864</v>
      </c>
      <c r="J3120" s="26">
        <f t="shared" si="1633"/>
        <v>2.5002719725701894E-3</v>
      </c>
      <c r="K3120" s="11">
        <f t="shared" si="1646"/>
        <v>43922</v>
      </c>
      <c r="L3120" s="11">
        <f t="shared" si="1634"/>
        <v>43922</v>
      </c>
      <c r="M3120" s="1">
        <f t="shared" si="1647"/>
        <v>22</v>
      </c>
      <c r="N3120" s="1">
        <f t="shared" si="1650"/>
        <v>13</v>
      </c>
      <c r="O3120" s="2">
        <f t="shared" si="1635"/>
        <v>1.00147667</v>
      </c>
      <c r="P3120" s="10">
        <f t="shared" si="1660"/>
        <v>1.00209952</v>
      </c>
      <c r="Q3120" s="10">
        <f t="shared" si="1656"/>
        <v>1.5975911767030573</v>
      </c>
      <c r="R3120" s="2">
        <f t="shared" si="1659"/>
        <v>1.59995029</v>
      </c>
      <c r="S3120" s="2">
        <f t="shared" si="1651"/>
        <v>1.5671791399999999</v>
      </c>
      <c r="T3120" s="2">
        <f t="shared" si="1636"/>
        <v>102706.93239839999</v>
      </c>
      <c r="U3120" s="2">
        <f t="shared" si="1637"/>
        <v>11980.667992155171</v>
      </c>
      <c r="V3120" s="2">
        <f t="shared" si="1638"/>
        <v>26645.548245416405</v>
      </c>
      <c r="W3120" s="2">
        <f t="shared" si="1639"/>
        <v>104162.39508079157</v>
      </c>
      <c r="X3120" s="27">
        <f t="shared" si="1640"/>
        <v>0</v>
      </c>
      <c r="Y3120" s="2">
        <f t="shared" si="1652"/>
        <v>0</v>
      </c>
      <c r="Z3120" s="67">
        <f t="shared" si="1641"/>
        <v>0</v>
      </c>
      <c r="AA3120" s="2">
        <f t="shared" ref="AA3120:AA3183" si="1661">IF(Z3120&gt;0,TRUNC(Z3120*T3120,8),0)</f>
        <v>0</v>
      </c>
      <c r="AB3120" s="26">
        <f t="shared" si="1648"/>
        <v>6.7299999999999999E-2</v>
      </c>
      <c r="AC3120" s="27">
        <f t="shared" si="1628"/>
        <v>13</v>
      </c>
      <c r="AD3120" s="27">
        <v>252</v>
      </c>
      <c r="AE3120" s="10">
        <f t="shared" si="1657"/>
        <v>1.0033656399999999</v>
      </c>
      <c r="AF3120" s="2">
        <f t="shared" ref="AF3120:AF3183" si="1662">TRUNC((T3120*(AE3120-1)),8)</f>
        <v>345.67455995</v>
      </c>
      <c r="AG3120" s="2">
        <f t="shared" si="1642"/>
        <v>350.57312337000002</v>
      </c>
      <c r="AH3120" s="3" t="str">
        <f t="shared" si="1643"/>
        <v>-</v>
      </c>
      <c r="AI3120" s="4" t="str">
        <f t="shared" si="1658"/>
        <v>A+J=</v>
      </c>
      <c r="AJ3120" s="11">
        <f t="shared" si="1649"/>
        <v>43924</v>
      </c>
      <c r="AK3120" s="11"/>
      <c r="AL3120" s="4"/>
      <c r="AM3120" s="1"/>
      <c r="AN3120" s="11"/>
      <c r="AO3120" s="1"/>
      <c r="AP3120" s="1"/>
      <c r="AQ3120" s="1"/>
      <c r="AR3120" s="1"/>
      <c r="AS3120" s="6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</row>
    <row r="3121" spans="1:55" x14ac:dyDescent="0.2">
      <c r="A3121" s="144">
        <f t="shared" si="1644"/>
        <v>43910</v>
      </c>
      <c r="B3121" s="2">
        <f t="shared" si="1631"/>
        <v>104548.07924988715</v>
      </c>
      <c r="C3121" s="2">
        <f t="shared" si="1645"/>
        <v>65536.178843219997</v>
      </c>
      <c r="D3121" s="68">
        <f>SUM(Y3121:Y$3286)</f>
        <v>21123.252156549999</v>
      </c>
      <c r="E3121" s="68">
        <f t="shared" si="1632"/>
        <v>44412.926686669998</v>
      </c>
      <c r="F3121" s="72">
        <f t="shared" si="1653"/>
        <v>5331.42</v>
      </c>
      <c r="G3121" s="3">
        <f>IF(N3121=1,VLOOKUP(A3120,[1]Plan1!$BG$69:$BI$188,3),G3120)</f>
        <v>5344.75</v>
      </c>
      <c r="H3121" s="11">
        <f t="shared" si="1654"/>
        <v>43833</v>
      </c>
      <c r="I3121" s="11">
        <f t="shared" si="1655"/>
        <v>43864</v>
      </c>
      <c r="J3121" s="26">
        <f t="shared" si="1633"/>
        <v>2.5002719725701894E-3</v>
      </c>
      <c r="K3121" s="11">
        <f t="shared" si="1646"/>
        <v>43922</v>
      </c>
      <c r="L3121" s="11">
        <f t="shared" si="1634"/>
        <v>43922</v>
      </c>
      <c r="M3121" s="1">
        <f t="shared" si="1647"/>
        <v>22</v>
      </c>
      <c r="N3121" s="1">
        <f t="shared" si="1650"/>
        <v>14</v>
      </c>
      <c r="O3121" s="2">
        <f t="shared" si="1635"/>
        <v>1.0015903500000001</v>
      </c>
      <c r="P3121" s="10">
        <f t="shared" si="1660"/>
        <v>1.00209952</v>
      </c>
      <c r="Q3121" s="10">
        <f t="shared" si="1656"/>
        <v>1.5975911767030573</v>
      </c>
      <c r="R3121" s="2">
        <f t="shared" si="1659"/>
        <v>1.6001319000000001</v>
      </c>
      <c r="S3121" s="2">
        <f t="shared" si="1651"/>
        <v>1.5671791399999999</v>
      </c>
      <c r="T3121" s="2">
        <f t="shared" si="1636"/>
        <v>102706.93239839999</v>
      </c>
      <c r="U3121" s="2">
        <f t="shared" si="1637"/>
        <v>11980.667992155171</v>
      </c>
      <c r="V3121" s="2">
        <f t="shared" si="1638"/>
        <v>26653.614077031973</v>
      </c>
      <c r="W3121" s="2">
        <f t="shared" si="1639"/>
        <v>104170.46091240714</v>
      </c>
      <c r="X3121" s="27">
        <f t="shared" si="1640"/>
        <v>0</v>
      </c>
      <c r="Y3121" s="2">
        <f t="shared" si="1652"/>
        <v>0</v>
      </c>
      <c r="Z3121" s="67">
        <f t="shared" si="1641"/>
        <v>0</v>
      </c>
      <c r="AA3121" s="2">
        <f t="shared" si="1661"/>
        <v>0</v>
      </c>
      <c r="AB3121" s="26">
        <f t="shared" si="1648"/>
        <v>6.7299999999999999E-2</v>
      </c>
      <c r="AC3121" s="27">
        <f t="shared" si="1628"/>
        <v>14</v>
      </c>
      <c r="AD3121" s="27">
        <v>252</v>
      </c>
      <c r="AE3121" s="10">
        <f t="shared" si="1657"/>
        <v>1.0036250040000001</v>
      </c>
      <c r="AF3121" s="2">
        <f t="shared" si="1662"/>
        <v>372.31304076999999</v>
      </c>
      <c r="AG3121" s="2">
        <f t="shared" si="1642"/>
        <v>377.61833747999998</v>
      </c>
      <c r="AH3121" s="3" t="str">
        <f t="shared" si="1643"/>
        <v>-</v>
      </c>
      <c r="AI3121" s="4" t="str">
        <f t="shared" si="1658"/>
        <v>A+J=</v>
      </c>
      <c r="AJ3121" s="11">
        <f t="shared" si="1649"/>
        <v>43924</v>
      </c>
      <c r="AK3121" s="11"/>
      <c r="AL3121" s="4"/>
      <c r="AM3121" s="1"/>
      <c r="AN3121" s="11"/>
      <c r="AO3121" s="1"/>
      <c r="AP3121" s="1"/>
      <c r="AQ3121" s="1"/>
      <c r="AR3121" s="1"/>
      <c r="AS3121" s="6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</row>
    <row r="3122" spans="1:55" x14ac:dyDescent="0.2">
      <c r="A3122" s="144">
        <f t="shared" si="1644"/>
        <v>43911</v>
      </c>
      <c r="B3122" s="2">
        <f t="shared" si="1631"/>
        <v>104583.20324296979</v>
      </c>
      <c r="C3122" s="2">
        <f t="shared" si="1645"/>
        <v>65536.178843219997</v>
      </c>
      <c r="D3122" s="68">
        <f>SUM(Y3122:Y$3286)</f>
        <v>21123.252156549999</v>
      </c>
      <c r="E3122" s="68">
        <f t="shared" si="1632"/>
        <v>44412.926686669998</v>
      </c>
      <c r="F3122" s="72">
        <f t="shared" si="1653"/>
        <v>5331.42</v>
      </c>
      <c r="G3122" s="3">
        <f>IF(N3122=1,VLOOKUP(A3121,[1]Plan1!$BG$69:$BI$188,3),G3121)</f>
        <v>5344.75</v>
      </c>
      <c r="H3122" s="11">
        <f t="shared" si="1654"/>
        <v>43833</v>
      </c>
      <c r="I3122" s="11">
        <f t="shared" si="1655"/>
        <v>43864</v>
      </c>
      <c r="J3122" s="26">
        <f t="shared" si="1633"/>
        <v>2.5002719725701894E-3</v>
      </c>
      <c r="K3122" s="11">
        <f t="shared" si="1646"/>
        <v>43922</v>
      </c>
      <c r="L3122" s="11">
        <f t="shared" si="1634"/>
        <v>43922</v>
      </c>
      <c r="M3122" s="1">
        <f t="shared" si="1647"/>
        <v>22</v>
      </c>
      <c r="N3122" s="1">
        <f t="shared" si="1650"/>
        <v>15</v>
      </c>
      <c r="O3122" s="2">
        <f t="shared" si="1635"/>
        <v>1.0017040500000001</v>
      </c>
      <c r="P3122" s="10">
        <f t="shared" si="1660"/>
        <v>1.00209952</v>
      </c>
      <c r="Q3122" s="10">
        <f t="shared" si="1656"/>
        <v>1.5975911767030573</v>
      </c>
      <c r="R3122" s="2">
        <f t="shared" si="1659"/>
        <v>1.6003135500000001</v>
      </c>
      <c r="S3122" s="2">
        <f t="shared" si="1651"/>
        <v>1.5671791399999999</v>
      </c>
      <c r="T3122" s="2">
        <f t="shared" si="1636"/>
        <v>102706.93239839999</v>
      </c>
      <c r="U3122" s="2">
        <f t="shared" si="1637"/>
        <v>11980.667992155171</v>
      </c>
      <c r="V3122" s="2">
        <f t="shared" si="1638"/>
        <v>26661.681685164607</v>
      </c>
      <c r="W3122" s="2">
        <f t="shared" si="1639"/>
        <v>104178.52852053978</v>
      </c>
      <c r="X3122" s="27">
        <f t="shared" si="1640"/>
        <v>0</v>
      </c>
      <c r="Y3122" s="2">
        <f t="shared" si="1652"/>
        <v>0</v>
      </c>
      <c r="Z3122" s="67">
        <f t="shared" si="1641"/>
        <v>0</v>
      </c>
      <c r="AA3122" s="2">
        <f t="shared" si="1661"/>
        <v>0</v>
      </c>
      <c r="AB3122" s="26">
        <f t="shared" si="1648"/>
        <v>6.7299999999999999E-2</v>
      </c>
      <c r="AC3122" s="27">
        <f t="shared" si="1628"/>
        <v>15</v>
      </c>
      <c r="AD3122" s="27">
        <v>252</v>
      </c>
      <c r="AE3122" s="10">
        <f t="shared" si="1657"/>
        <v>1.003884435</v>
      </c>
      <c r="AF3122" s="2">
        <f t="shared" si="1662"/>
        <v>398.95840294999999</v>
      </c>
      <c r="AG3122" s="2">
        <f t="shared" si="1642"/>
        <v>404.67472242999997</v>
      </c>
      <c r="AH3122" s="3" t="str">
        <f t="shared" si="1643"/>
        <v>-</v>
      </c>
      <c r="AI3122" s="4" t="str">
        <f t="shared" si="1658"/>
        <v>A+J=</v>
      </c>
      <c r="AJ3122" s="11">
        <f t="shared" si="1649"/>
        <v>43924</v>
      </c>
      <c r="AK3122" s="11"/>
      <c r="AL3122" s="4"/>
      <c r="AM3122" s="1"/>
      <c r="AN3122" s="11"/>
      <c r="AO3122" s="1"/>
      <c r="AP3122" s="1"/>
      <c r="AQ3122" s="1"/>
      <c r="AR3122" s="1"/>
      <c r="AS3122" s="6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</row>
    <row r="3123" spans="1:55" x14ac:dyDescent="0.2">
      <c r="A3123" s="144">
        <f t="shared" si="1644"/>
        <v>43912</v>
      </c>
      <c r="B3123" s="2">
        <f t="shared" si="1631"/>
        <v>104583.20324296979</v>
      </c>
      <c r="C3123" s="2">
        <f t="shared" si="1645"/>
        <v>65536.178843219997</v>
      </c>
      <c r="D3123" s="68">
        <f>SUM(Y3123:Y$3286)</f>
        <v>21123.252156549999</v>
      </c>
      <c r="E3123" s="68">
        <f t="shared" si="1632"/>
        <v>44412.926686669998</v>
      </c>
      <c r="F3123" s="72">
        <f t="shared" si="1653"/>
        <v>5331.42</v>
      </c>
      <c r="G3123" s="3">
        <f>IF(N3123=1,VLOOKUP(A3122,[1]Plan1!$BG$69:$BI$188,3),G3122)</f>
        <v>5344.75</v>
      </c>
      <c r="H3123" s="11">
        <f t="shared" si="1654"/>
        <v>43833</v>
      </c>
      <c r="I3123" s="11">
        <f t="shared" si="1655"/>
        <v>43864</v>
      </c>
      <c r="J3123" s="26">
        <f t="shared" si="1633"/>
        <v>2.5002719725701894E-3</v>
      </c>
      <c r="K3123" s="11">
        <f t="shared" si="1646"/>
        <v>43922</v>
      </c>
      <c r="L3123" s="11">
        <f t="shared" si="1634"/>
        <v>43922</v>
      </c>
      <c r="M3123" s="1">
        <f t="shared" si="1647"/>
        <v>22</v>
      </c>
      <c r="N3123" s="1">
        <f t="shared" si="1650"/>
        <v>15</v>
      </c>
      <c r="O3123" s="2">
        <f t="shared" si="1635"/>
        <v>1.0017040500000001</v>
      </c>
      <c r="P3123" s="10">
        <f t="shared" si="1660"/>
        <v>1.00209952</v>
      </c>
      <c r="Q3123" s="10">
        <f t="shared" si="1656"/>
        <v>1.5975911767030573</v>
      </c>
      <c r="R3123" s="2">
        <f t="shared" si="1659"/>
        <v>1.6003135500000001</v>
      </c>
      <c r="S3123" s="2">
        <f t="shared" si="1651"/>
        <v>1.5671791399999999</v>
      </c>
      <c r="T3123" s="2">
        <f t="shared" si="1636"/>
        <v>102706.93239839999</v>
      </c>
      <c r="U3123" s="2">
        <f t="shared" si="1637"/>
        <v>11980.667992155171</v>
      </c>
      <c r="V3123" s="2">
        <f t="shared" si="1638"/>
        <v>26661.681685164607</v>
      </c>
      <c r="W3123" s="2">
        <f t="shared" si="1639"/>
        <v>104178.52852053978</v>
      </c>
      <c r="X3123" s="27">
        <f t="shared" si="1640"/>
        <v>0</v>
      </c>
      <c r="Y3123" s="2">
        <f t="shared" si="1652"/>
        <v>0</v>
      </c>
      <c r="Z3123" s="67">
        <f t="shared" si="1641"/>
        <v>0</v>
      </c>
      <c r="AA3123" s="2">
        <f t="shared" si="1661"/>
        <v>0</v>
      </c>
      <c r="AB3123" s="26">
        <f t="shared" si="1648"/>
        <v>6.7299999999999999E-2</v>
      </c>
      <c r="AC3123" s="27">
        <f t="shared" si="1628"/>
        <v>15</v>
      </c>
      <c r="AD3123" s="27">
        <v>252</v>
      </c>
      <c r="AE3123" s="10">
        <f t="shared" si="1657"/>
        <v>1.003884435</v>
      </c>
      <c r="AF3123" s="2">
        <f t="shared" si="1662"/>
        <v>398.95840294999999</v>
      </c>
      <c r="AG3123" s="2">
        <f t="shared" si="1642"/>
        <v>404.67472242999997</v>
      </c>
      <c r="AH3123" s="3" t="str">
        <f t="shared" si="1643"/>
        <v>-</v>
      </c>
      <c r="AI3123" s="4" t="str">
        <f t="shared" si="1658"/>
        <v>A+J=</v>
      </c>
      <c r="AJ3123" s="11">
        <f t="shared" si="1649"/>
        <v>43924</v>
      </c>
      <c r="AK3123" s="11"/>
      <c r="AL3123" s="4"/>
      <c r="AM3123" s="1"/>
      <c r="AN3123" s="11"/>
      <c r="AO3123" s="1"/>
      <c r="AP3123" s="1"/>
      <c r="AQ3123" s="1"/>
      <c r="AR3123" s="1"/>
      <c r="AS3123" s="6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</row>
    <row r="3124" spans="1:55" x14ac:dyDescent="0.2">
      <c r="A3124" s="144">
        <f t="shared" si="1644"/>
        <v>43913</v>
      </c>
      <c r="B3124" s="2">
        <f t="shared" si="1631"/>
        <v>104583.20324296979</v>
      </c>
      <c r="C3124" s="2">
        <f t="shared" si="1645"/>
        <v>65536.178843219997</v>
      </c>
      <c r="D3124" s="68">
        <f>SUM(Y3124:Y$3286)</f>
        <v>21123.252156549999</v>
      </c>
      <c r="E3124" s="68">
        <f t="shared" si="1632"/>
        <v>44412.926686669998</v>
      </c>
      <c r="F3124" s="72">
        <f t="shared" si="1653"/>
        <v>5331.42</v>
      </c>
      <c r="G3124" s="3">
        <f>IF(N3124=1,VLOOKUP(A3123,[1]Plan1!$BG$69:$BI$188,3),G3123)</f>
        <v>5344.75</v>
      </c>
      <c r="H3124" s="11">
        <f t="shared" si="1654"/>
        <v>43833</v>
      </c>
      <c r="I3124" s="11">
        <f t="shared" si="1655"/>
        <v>43864</v>
      </c>
      <c r="J3124" s="26">
        <f t="shared" si="1633"/>
        <v>2.5002719725701894E-3</v>
      </c>
      <c r="K3124" s="11">
        <f t="shared" si="1646"/>
        <v>43922</v>
      </c>
      <c r="L3124" s="11">
        <f t="shared" si="1634"/>
        <v>43922</v>
      </c>
      <c r="M3124" s="1">
        <f t="shared" si="1647"/>
        <v>22</v>
      </c>
      <c r="N3124" s="1">
        <f t="shared" si="1650"/>
        <v>15</v>
      </c>
      <c r="O3124" s="2">
        <f t="shared" si="1635"/>
        <v>1.0017040500000001</v>
      </c>
      <c r="P3124" s="10">
        <f t="shared" si="1660"/>
        <v>1.00209952</v>
      </c>
      <c r="Q3124" s="10">
        <f t="shared" si="1656"/>
        <v>1.5975911767030573</v>
      </c>
      <c r="R3124" s="2">
        <f t="shared" si="1659"/>
        <v>1.6003135500000001</v>
      </c>
      <c r="S3124" s="2">
        <f t="shared" si="1651"/>
        <v>1.5671791399999999</v>
      </c>
      <c r="T3124" s="2">
        <f t="shared" si="1636"/>
        <v>102706.93239839999</v>
      </c>
      <c r="U3124" s="2">
        <f t="shared" si="1637"/>
        <v>11980.667992155171</v>
      </c>
      <c r="V3124" s="2">
        <f t="shared" si="1638"/>
        <v>26661.681685164607</v>
      </c>
      <c r="W3124" s="2">
        <f t="shared" si="1639"/>
        <v>104178.52852053978</v>
      </c>
      <c r="X3124" s="27">
        <f t="shared" si="1640"/>
        <v>0</v>
      </c>
      <c r="Y3124" s="2">
        <f t="shared" si="1652"/>
        <v>0</v>
      </c>
      <c r="Z3124" s="67">
        <f t="shared" si="1641"/>
        <v>0</v>
      </c>
      <c r="AA3124" s="2">
        <f t="shared" si="1661"/>
        <v>0</v>
      </c>
      <c r="AB3124" s="26">
        <f t="shared" si="1648"/>
        <v>6.7299999999999999E-2</v>
      </c>
      <c r="AC3124" s="27">
        <f t="shared" si="1628"/>
        <v>15</v>
      </c>
      <c r="AD3124" s="27">
        <v>252</v>
      </c>
      <c r="AE3124" s="10">
        <f t="shared" si="1657"/>
        <v>1.003884435</v>
      </c>
      <c r="AF3124" s="2">
        <f t="shared" si="1662"/>
        <v>398.95840294999999</v>
      </c>
      <c r="AG3124" s="2">
        <f t="shared" si="1642"/>
        <v>404.67472242999997</v>
      </c>
      <c r="AH3124" s="3" t="str">
        <f t="shared" si="1643"/>
        <v>-</v>
      </c>
      <c r="AI3124" s="4" t="str">
        <f t="shared" si="1658"/>
        <v>A+J=</v>
      </c>
      <c r="AJ3124" s="11">
        <f t="shared" si="1649"/>
        <v>43924</v>
      </c>
      <c r="AK3124" s="11"/>
      <c r="AL3124" s="4"/>
      <c r="AM3124" s="1"/>
      <c r="AN3124" s="11"/>
      <c r="AO3124" s="1"/>
      <c r="AP3124" s="1"/>
      <c r="AQ3124" s="1"/>
      <c r="AR3124" s="1"/>
      <c r="AS3124" s="6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</row>
    <row r="3125" spans="1:55" x14ac:dyDescent="0.2">
      <c r="A3125" s="144">
        <f t="shared" si="1644"/>
        <v>43914</v>
      </c>
      <c r="B3125" s="2">
        <f t="shared" si="1631"/>
        <v>104618.33895268168</v>
      </c>
      <c r="C3125" s="2">
        <f t="shared" si="1645"/>
        <v>65536.178843219997</v>
      </c>
      <c r="D3125" s="68">
        <f>SUM(Y3125:Y$3286)</f>
        <v>21123.252156549999</v>
      </c>
      <c r="E3125" s="68">
        <f t="shared" si="1632"/>
        <v>44412.926686669998</v>
      </c>
      <c r="F3125" s="72">
        <f t="shared" si="1653"/>
        <v>5331.42</v>
      </c>
      <c r="G3125" s="3">
        <f>IF(N3125=1,VLOOKUP(A3124,[1]Plan1!$BG$69:$BI$188,3),G3124)</f>
        <v>5344.75</v>
      </c>
      <c r="H3125" s="11">
        <f t="shared" si="1654"/>
        <v>43833</v>
      </c>
      <c r="I3125" s="11">
        <f t="shared" si="1655"/>
        <v>43864</v>
      </c>
      <c r="J3125" s="26">
        <f t="shared" si="1633"/>
        <v>2.5002719725701894E-3</v>
      </c>
      <c r="K3125" s="11">
        <f t="shared" si="1646"/>
        <v>43922</v>
      </c>
      <c r="L3125" s="11">
        <f t="shared" si="1634"/>
        <v>43922</v>
      </c>
      <c r="M3125" s="1">
        <f t="shared" si="1647"/>
        <v>22</v>
      </c>
      <c r="N3125" s="1">
        <f t="shared" si="1650"/>
        <v>16</v>
      </c>
      <c r="O3125" s="2">
        <f t="shared" si="1635"/>
        <v>1.00181776</v>
      </c>
      <c r="P3125" s="10">
        <f t="shared" si="1660"/>
        <v>1.00209952</v>
      </c>
      <c r="Q3125" s="10">
        <f t="shared" si="1656"/>
        <v>1.5975911767030573</v>
      </c>
      <c r="R3125" s="2">
        <f t="shared" si="1659"/>
        <v>1.6004952100000001</v>
      </c>
      <c r="S3125" s="2">
        <f t="shared" si="1651"/>
        <v>1.5671791399999999</v>
      </c>
      <c r="T3125" s="2">
        <f t="shared" si="1636"/>
        <v>102706.93239839999</v>
      </c>
      <c r="U3125" s="2">
        <f t="shared" si="1637"/>
        <v>11980.667992155171</v>
      </c>
      <c r="V3125" s="2">
        <f t="shared" si="1638"/>
        <v>26669.749737426508</v>
      </c>
      <c r="W3125" s="2">
        <f t="shared" si="1639"/>
        <v>104186.59657280167</v>
      </c>
      <c r="X3125" s="27">
        <f t="shared" si="1640"/>
        <v>0</v>
      </c>
      <c r="Y3125" s="2">
        <f t="shared" si="1652"/>
        <v>0</v>
      </c>
      <c r="Z3125" s="67">
        <f t="shared" si="1641"/>
        <v>0</v>
      </c>
      <c r="AA3125" s="2">
        <f t="shared" si="1661"/>
        <v>0</v>
      </c>
      <c r="AB3125" s="26">
        <f t="shared" si="1648"/>
        <v>6.7299999999999999E-2</v>
      </c>
      <c r="AC3125" s="27">
        <f t="shared" si="1628"/>
        <v>16</v>
      </c>
      <c r="AD3125" s="27">
        <v>252</v>
      </c>
      <c r="AE3125" s="10">
        <f t="shared" si="1657"/>
        <v>1.004143934</v>
      </c>
      <c r="AF3125" s="2">
        <f t="shared" si="1662"/>
        <v>425.61074919999999</v>
      </c>
      <c r="AG3125" s="2">
        <f t="shared" si="1642"/>
        <v>431.74237987999999</v>
      </c>
      <c r="AH3125" s="3" t="str">
        <f t="shared" si="1643"/>
        <v>-</v>
      </c>
      <c r="AI3125" s="4" t="str">
        <f t="shared" si="1658"/>
        <v>A+J=</v>
      </c>
      <c r="AJ3125" s="11">
        <f t="shared" si="1649"/>
        <v>43924</v>
      </c>
      <c r="AK3125" s="11"/>
      <c r="AL3125" s="4"/>
      <c r="AM3125" s="1"/>
      <c r="AN3125" s="11"/>
      <c r="AO3125" s="1"/>
      <c r="AP3125" s="1"/>
      <c r="AQ3125" s="1"/>
      <c r="AR3125" s="1"/>
      <c r="AS3125" s="6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</row>
    <row r="3126" spans="1:55" x14ac:dyDescent="0.2">
      <c r="A3126" s="144">
        <f t="shared" si="1644"/>
        <v>43915</v>
      </c>
      <c r="B3126" s="2">
        <f t="shared" si="1631"/>
        <v>104653.48572654357</v>
      </c>
      <c r="C3126" s="2">
        <f t="shared" si="1645"/>
        <v>65536.178843219997</v>
      </c>
      <c r="D3126" s="68">
        <f>SUM(Y3126:Y$3286)</f>
        <v>21123.252156549999</v>
      </c>
      <c r="E3126" s="68">
        <f t="shared" si="1632"/>
        <v>44412.926686669998</v>
      </c>
      <c r="F3126" s="72">
        <f t="shared" si="1653"/>
        <v>5331.42</v>
      </c>
      <c r="G3126" s="3">
        <f>IF(N3126=1,VLOOKUP(A3125,[1]Plan1!$BG$69:$BI$188,3),G3125)</f>
        <v>5344.75</v>
      </c>
      <c r="H3126" s="11">
        <f t="shared" si="1654"/>
        <v>43833</v>
      </c>
      <c r="I3126" s="11">
        <f t="shared" si="1655"/>
        <v>43864</v>
      </c>
      <c r="J3126" s="26">
        <f t="shared" si="1633"/>
        <v>2.5002719725701894E-3</v>
      </c>
      <c r="K3126" s="11">
        <f t="shared" si="1646"/>
        <v>43922</v>
      </c>
      <c r="L3126" s="11">
        <f t="shared" si="1634"/>
        <v>43922</v>
      </c>
      <c r="M3126" s="1">
        <f t="shared" si="1647"/>
        <v>22</v>
      </c>
      <c r="N3126" s="1">
        <f t="shared" si="1650"/>
        <v>17</v>
      </c>
      <c r="O3126" s="2">
        <f t="shared" si="1635"/>
        <v>1.0019314699999999</v>
      </c>
      <c r="P3126" s="10">
        <f t="shared" si="1660"/>
        <v>1.00209952</v>
      </c>
      <c r="Q3126" s="10">
        <f t="shared" si="1656"/>
        <v>1.5975911767030573</v>
      </c>
      <c r="R3126" s="2">
        <f t="shared" si="1659"/>
        <v>1.60067687</v>
      </c>
      <c r="S3126" s="2">
        <f t="shared" si="1651"/>
        <v>1.5671791399999999</v>
      </c>
      <c r="T3126" s="2">
        <f t="shared" si="1636"/>
        <v>102706.93239839999</v>
      </c>
      <c r="U3126" s="2">
        <f t="shared" si="1637"/>
        <v>11980.667992155171</v>
      </c>
      <c r="V3126" s="2">
        <f t="shared" si="1638"/>
        <v>26677.817789688408</v>
      </c>
      <c r="W3126" s="2">
        <f t="shared" si="1639"/>
        <v>104194.66462506357</v>
      </c>
      <c r="X3126" s="27">
        <f t="shared" si="1640"/>
        <v>0</v>
      </c>
      <c r="Y3126" s="2">
        <f t="shared" si="1652"/>
        <v>0</v>
      </c>
      <c r="Z3126" s="67">
        <f t="shared" si="1641"/>
        <v>0</v>
      </c>
      <c r="AA3126" s="2">
        <f t="shared" si="1661"/>
        <v>0</v>
      </c>
      <c r="AB3126" s="26">
        <f t="shared" si="1648"/>
        <v>6.7299999999999999E-2</v>
      </c>
      <c r="AC3126" s="27">
        <f t="shared" si="1628"/>
        <v>17</v>
      </c>
      <c r="AD3126" s="27">
        <v>252</v>
      </c>
      <c r="AE3126" s="10">
        <f t="shared" si="1657"/>
        <v>1.0044034989999999</v>
      </c>
      <c r="AF3126" s="2">
        <f t="shared" si="1662"/>
        <v>452.26987409999998</v>
      </c>
      <c r="AG3126" s="2">
        <f t="shared" si="1642"/>
        <v>458.82110147999998</v>
      </c>
      <c r="AH3126" s="3" t="str">
        <f t="shared" si="1643"/>
        <v>-</v>
      </c>
      <c r="AI3126" s="4" t="str">
        <f t="shared" si="1658"/>
        <v>A+J=</v>
      </c>
      <c r="AJ3126" s="11">
        <f t="shared" si="1649"/>
        <v>43924</v>
      </c>
      <c r="AK3126" s="11"/>
      <c r="AL3126" s="4"/>
      <c r="AM3126" s="1"/>
      <c r="AN3126" s="11"/>
      <c r="AO3126" s="1"/>
      <c r="AP3126" s="1"/>
      <c r="AQ3126" s="1"/>
      <c r="AR3126" s="1"/>
      <c r="AS3126" s="6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</row>
    <row r="3127" spans="1:55" x14ac:dyDescent="0.2">
      <c r="A3127" s="144">
        <f t="shared" si="1644"/>
        <v>43916</v>
      </c>
      <c r="B3127" s="2">
        <f t="shared" si="1631"/>
        <v>104688.6459013518</v>
      </c>
      <c r="C3127" s="2">
        <f t="shared" si="1645"/>
        <v>65536.178843219997</v>
      </c>
      <c r="D3127" s="68">
        <f>SUM(Y3127:Y$3286)</f>
        <v>21123.252156549999</v>
      </c>
      <c r="E3127" s="68">
        <f t="shared" si="1632"/>
        <v>44412.926686669998</v>
      </c>
      <c r="F3127" s="72">
        <f t="shared" si="1653"/>
        <v>5331.42</v>
      </c>
      <c r="G3127" s="3">
        <f>IF(N3127=1,VLOOKUP(A3126,[1]Plan1!$BG$69:$BI$188,3),G3126)</f>
        <v>5344.75</v>
      </c>
      <c r="H3127" s="11">
        <f t="shared" si="1654"/>
        <v>43833</v>
      </c>
      <c r="I3127" s="11">
        <f t="shared" si="1655"/>
        <v>43864</v>
      </c>
      <c r="J3127" s="26">
        <f t="shared" si="1633"/>
        <v>2.5002719725701894E-3</v>
      </c>
      <c r="K3127" s="11">
        <f t="shared" si="1646"/>
        <v>43922</v>
      </c>
      <c r="L3127" s="11">
        <f t="shared" si="1634"/>
        <v>43922</v>
      </c>
      <c r="M3127" s="1">
        <f t="shared" si="1647"/>
        <v>22</v>
      </c>
      <c r="N3127" s="1">
        <f t="shared" si="1650"/>
        <v>18</v>
      </c>
      <c r="O3127" s="2">
        <f t="shared" si="1635"/>
        <v>1.0020452099999999</v>
      </c>
      <c r="P3127" s="10">
        <f t="shared" si="1660"/>
        <v>1.00209952</v>
      </c>
      <c r="Q3127" s="10">
        <f t="shared" si="1656"/>
        <v>1.5975911767030573</v>
      </c>
      <c r="R3127" s="2">
        <f t="shared" si="1659"/>
        <v>1.6008585799999999</v>
      </c>
      <c r="S3127" s="2">
        <f t="shared" si="1651"/>
        <v>1.5671791399999999</v>
      </c>
      <c r="T3127" s="2">
        <f t="shared" si="1636"/>
        <v>102706.93239839999</v>
      </c>
      <c r="U3127" s="2">
        <f t="shared" si="1637"/>
        <v>11980.667992155171</v>
      </c>
      <c r="V3127" s="2">
        <f t="shared" si="1638"/>
        <v>26685.888062596638</v>
      </c>
      <c r="W3127" s="2">
        <f t="shared" si="1639"/>
        <v>104202.73489797181</v>
      </c>
      <c r="X3127" s="27">
        <f t="shared" si="1640"/>
        <v>0</v>
      </c>
      <c r="Y3127" s="2">
        <f t="shared" si="1652"/>
        <v>0</v>
      </c>
      <c r="Z3127" s="67">
        <f t="shared" si="1641"/>
        <v>0</v>
      </c>
      <c r="AA3127" s="2">
        <f t="shared" si="1661"/>
        <v>0</v>
      </c>
      <c r="AB3127" s="26">
        <f t="shared" si="1648"/>
        <v>6.7299999999999999E-2</v>
      </c>
      <c r="AC3127" s="27">
        <f t="shared" si="1628"/>
        <v>18</v>
      </c>
      <c r="AD3127" s="27">
        <v>252</v>
      </c>
      <c r="AE3127" s="10">
        <f t="shared" si="1657"/>
        <v>1.004663131</v>
      </c>
      <c r="AF3127" s="2">
        <f t="shared" si="1662"/>
        <v>478.93588038000001</v>
      </c>
      <c r="AG3127" s="2">
        <f t="shared" si="1642"/>
        <v>485.91100338000001</v>
      </c>
      <c r="AH3127" s="3" t="str">
        <f t="shared" si="1643"/>
        <v>-</v>
      </c>
      <c r="AI3127" s="4" t="str">
        <f t="shared" si="1658"/>
        <v>A+J=</v>
      </c>
      <c r="AJ3127" s="11">
        <f t="shared" si="1649"/>
        <v>43924</v>
      </c>
      <c r="AK3127" s="11"/>
      <c r="AL3127" s="4"/>
      <c r="AM3127" s="1"/>
      <c r="AN3127" s="11"/>
      <c r="AO3127" s="1"/>
      <c r="AP3127" s="1"/>
      <c r="AQ3127" s="1"/>
      <c r="AR3127" s="1"/>
      <c r="AS3127" s="6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</row>
    <row r="3128" spans="1:55" x14ac:dyDescent="0.2">
      <c r="A3128" s="144">
        <f t="shared" si="1644"/>
        <v>43917</v>
      </c>
      <c r="B3128" s="2">
        <f t="shared" si="1631"/>
        <v>104723.81735311005</v>
      </c>
      <c r="C3128" s="2">
        <f t="shared" si="1645"/>
        <v>65536.178843219997</v>
      </c>
      <c r="D3128" s="68">
        <f>SUM(Y3128:Y$3286)</f>
        <v>21123.252156549999</v>
      </c>
      <c r="E3128" s="68">
        <f t="shared" si="1632"/>
        <v>44412.926686669998</v>
      </c>
      <c r="F3128" s="72">
        <f t="shared" si="1653"/>
        <v>5331.42</v>
      </c>
      <c r="G3128" s="3">
        <f>IF(N3128=1,VLOOKUP(A3127,[1]Plan1!$BG$69:$BI$188,3),G3127)</f>
        <v>5344.75</v>
      </c>
      <c r="H3128" s="11">
        <f t="shared" si="1654"/>
        <v>43833</v>
      </c>
      <c r="I3128" s="11">
        <f t="shared" si="1655"/>
        <v>43864</v>
      </c>
      <c r="J3128" s="26">
        <f t="shared" si="1633"/>
        <v>2.5002719725701894E-3</v>
      </c>
      <c r="K3128" s="11">
        <f t="shared" si="1646"/>
        <v>43922</v>
      </c>
      <c r="L3128" s="11">
        <f t="shared" si="1634"/>
        <v>43922</v>
      </c>
      <c r="M3128" s="1">
        <f t="shared" si="1647"/>
        <v>22</v>
      </c>
      <c r="N3128" s="1">
        <f t="shared" si="1650"/>
        <v>19</v>
      </c>
      <c r="O3128" s="2">
        <f t="shared" si="1635"/>
        <v>1.0021589500000001</v>
      </c>
      <c r="P3128" s="10">
        <f t="shared" si="1660"/>
        <v>1.00209952</v>
      </c>
      <c r="Q3128" s="10">
        <f t="shared" si="1656"/>
        <v>1.5975911767030573</v>
      </c>
      <c r="R3128" s="2">
        <f t="shared" si="1659"/>
        <v>1.60104029</v>
      </c>
      <c r="S3128" s="2">
        <f t="shared" si="1651"/>
        <v>1.5671791399999999</v>
      </c>
      <c r="T3128" s="2">
        <f t="shared" si="1636"/>
        <v>102706.93239839999</v>
      </c>
      <c r="U3128" s="2">
        <f t="shared" si="1637"/>
        <v>11980.667992155171</v>
      </c>
      <c r="V3128" s="2">
        <f t="shared" si="1638"/>
        <v>26693.958335504878</v>
      </c>
      <c r="W3128" s="2">
        <f t="shared" si="1639"/>
        <v>104210.80517088005</v>
      </c>
      <c r="X3128" s="27">
        <f t="shared" si="1640"/>
        <v>0</v>
      </c>
      <c r="Y3128" s="2">
        <f t="shared" si="1652"/>
        <v>0</v>
      </c>
      <c r="Z3128" s="67">
        <f t="shared" si="1641"/>
        <v>0</v>
      </c>
      <c r="AA3128" s="2">
        <f t="shared" si="1661"/>
        <v>0</v>
      </c>
      <c r="AB3128" s="26">
        <f t="shared" si="1648"/>
        <v>6.7299999999999999E-2</v>
      </c>
      <c r="AC3128" s="27">
        <f t="shared" si="1628"/>
        <v>19</v>
      </c>
      <c r="AD3128" s="27">
        <v>252</v>
      </c>
      <c r="AE3128" s="10">
        <f t="shared" si="1657"/>
        <v>1.004922831</v>
      </c>
      <c r="AF3128" s="2">
        <f t="shared" si="1662"/>
        <v>505.60887072000003</v>
      </c>
      <c r="AG3128" s="2">
        <f t="shared" si="1642"/>
        <v>513.01218223000001</v>
      </c>
      <c r="AH3128" s="3" t="str">
        <f t="shared" si="1643"/>
        <v>-</v>
      </c>
      <c r="AI3128" s="4" t="str">
        <f t="shared" si="1658"/>
        <v>A+J=</v>
      </c>
      <c r="AJ3128" s="11">
        <f t="shared" si="1649"/>
        <v>43924</v>
      </c>
      <c r="AK3128" s="11"/>
      <c r="AL3128" s="4"/>
      <c r="AM3128" s="1"/>
      <c r="AN3128" s="11"/>
      <c r="AO3128" s="1"/>
      <c r="AP3128" s="1"/>
      <c r="AQ3128" s="1"/>
      <c r="AR3128" s="1"/>
      <c r="AS3128" s="6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</row>
    <row r="3129" spans="1:55" x14ac:dyDescent="0.2">
      <c r="A3129" s="144">
        <f t="shared" si="1644"/>
        <v>43918</v>
      </c>
      <c r="B3129" s="2">
        <f t="shared" si="1631"/>
        <v>104759.00121429606</v>
      </c>
      <c r="C3129" s="2">
        <f t="shared" si="1645"/>
        <v>65536.178843219997</v>
      </c>
      <c r="D3129" s="68">
        <f>SUM(Y3129:Y$3286)</f>
        <v>21123.252156549999</v>
      </c>
      <c r="E3129" s="68">
        <f t="shared" si="1632"/>
        <v>44412.926686669998</v>
      </c>
      <c r="F3129" s="72">
        <f t="shared" si="1653"/>
        <v>5331.42</v>
      </c>
      <c r="G3129" s="3">
        <f>IF(N3129=1,VLOOKUP(A3128,[1]Plan1!$BG$69:$BI$188,3),G3128)</f>
        <v>5344.75</v>
      </c>
      <c r="H3129" s="11">
        <f t="shared" si="1654"/>
        <v>43833</v>
      </c>
      <c r="I3129" s="11">
        <f t="shared" si="1655"/>
        <v>43864</v>
      </c>
      <c r="J3129" s="26">
        <f t="shared" si="1633"/>
        <v>2.5002719725701894E-3</v>
      </c>
      <c r="K3129" s="11">
        <f t="shared" si="1646"/>
        <v>43922</v>
      </c>
      <c r="L3129" s="11">
        <f t="shared" si="1634"/>
        <v>43922</v>
      </c>
      <c r="M3129" s="1">
        <f t="shared" si="1647"/>
        <v>22</v>
      </c>
      <c r="N3129" s="1">
        <f t="shared" si="1650"/>
        <v>20</v>
      </c>
      <c r="O3129" s="2">
        <f t="shared" si="1635"/>
        <v>1.00227271</v>
      </c>
      <c r="P3129" s="10">
        <f t="shared" si="1660"/>
        <v>1.00209952</v>
      </c>
      <c r="Q3129" s="10">
        <f t="shared" si="1656"/>
        <v>1.5975911767030573</v>
      </c>
      <c r="R3129" s="2">
        <f t="shared" si="1659"/>
        <v>1.60122203</v>
      </c>
      <c r="S3129" s="2">
        <f t="shared" si="1651"/>
        <v>1.5671791399999999</v>
      </c>
      <c r="T3129" s="2">
        <f t="shared" si="1636"/>
        <v>102706.93239839999</v>
      </c>
      <c r="U3129" s="2">
        <f t="shared" si="1637"/>
        <v>11980.667992155171</v>
      </c>
      <c r="V3129" s="2">
        <f t="shared" si="1638"/>
        <v>26702.029940800909</v>
      </c>
      <c r="W3129" s="2">
        <f t="shared" si="1639"/>
        <v>104218.87677617607</v>
      </c>
      <c r="X3129" s="27">
        <f t="shared" si="1640"/>
        <v>0</v>
      </c>
      <c r="Y3129" s="2">
        <f t="shared" si="1652"/>
        <v>0</v>
      </c>
      <c r="Z3129" s="67">
        <f t="shared" si="1641"/>
        <v>0</v>
      </c>
      <c r="AA3129" s="2">
        <f t="shared" si="1661"/>
        <v>0</v>
      </c>
      <c r="AB3129" s="26">
        <f t="shared" si="1648"/>
        <v>6.7299999999999999E-2</v>
      </c>
      <c r="AC3129" s="27">
        <f t="shared" si="1628"/>
        <v>20</v>
      </c>
      <c r="AD3129" s="27">
        <v>252</v>
      </c>
      <c r="AE3129" s="10">
        <f t="shared" si="1657"/>
        <v>1.0051825969999999</v>
      </c>
      <c r="AF3129" s="2">
        <f t="shared" si="1662"/>
        <v>532.28863971999999</v>
      </c>
      <c r="AG3129" s="2">
        <f t="shared" si="1642"/>
        <v>540.12443812000004</v>
      </c>
      <c r="AH3129" s="3" t="str">
        <f t="shared" si="1643"/>
        <v>-</v>
      </c>
      <c r="AI3129" s="4" t="str">
        <f t="shared" si="1658"/>
        <v>A+J=</v>
      </c>
      <c r="AJ3129" s="11">
        <f t="shared" si="1649"/>
        <v>43924</v>
      </c>
      <c r="AK3129" s="11"/>
      <c r="AL3129" s="4"/>
      <c r="AM3129" s="1"/>
      <c r="AN3129" s="11"/>
      <c r="AO3129" s="1"/>
      <c r="AP3129" s="1"/>
      <c r="AQ3129" s="1"/>
      <c r="AR3129" s="1"/>
      <c r="AS3129" s="6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</row>
    <row r="3130" spans="1:55" x14ac:dyDescent="0.2">
      <c r="A3130" s="144">
        <f t="shared" si="1644"/>
        <v>43919</v>
      </c>
      <c r="B3130" s="2">
        <f t="shared" si="1631"/>
        <v>104759.00121429606</v>
      </c>
      <c r="C3130" s="2">
        <f t="shared" si="1645"/>
        <v>65536.178843219997</v>
      </c>
      <c r="D3130" s="68">
        <f>SUM(Y3130:Y$3286)</f>
        <v>21123.252156549999</v>
      </c>
      <c r="E3130" s="68">
        <f t="shared" si="1632"/>
        <v>44412.926686669998</v>
      </c>
      <c r="F3130" s="72">
        <f t="shared" si="1653"/>
        <v>5331.42</v>
      </c>
      <c r="G3130" s="3">
        <f>IF(N3130=1,VLOOKUP(A3129,[1]Plan1!$BG$69:$BI$188,3),G3129)</f>
        <v>5344.75</v>
      </c>
      <c r="H3130" s="11">
        <f t="shared" si="1654"/>
        <v>43833</v>
      </c>
      <c r="I3130" s="11">
        <f t="shared" si="1655"/>
        <v>43864</v>
      </c>
      <c r="J3130" s="26">
        <f t="shared" si="1633"/>
        <v>2.5002719725701894E-3</v>
      </c>
      <c r="K3130" s="11">
        <f t="shared" si="1646"/>
        <v>43922</v>
      </c>
      <c r="L3130" s="11">
        <f t="shared" si="1634"/>
        <v>43922</v>
      </c>
      <c r="M3130" s="1">
        <f t="shared" si="1647"/>
        <v>22</v>
      </c>
      <c r="N3130" s="1">
        <f t="shared" si="1650"/>
        <v>20</v>
      </c>
      <c r="O3130" s="2">
        <f t="shared" si="1635"/>
        <v>1.00227271</v>
      </c>
      <c r="P3130" s="10">
        <f t="shared" si="1660"/>
        <v>1.00209952</v>
      </c>
      <c r="Q3130" s="10">
        <f t="shared" si="1656"/>
        <v>1.5975911767030573</v>
      </c>
      <c r="R3130" s="2">
        <f t="shared" si="1659"/>
        <v>1.60122203</v>
      </c>
      <c r="S3130" s="2">
        <f t="shared" si="1651"/>
        <v>1.5671791399999999</v>
      </c>
      <c r="T3130" s="2">
        <f t="shared" si="1636"/>
        <v>102706.93239839999</v>
      </c>
      <c r="U3130" s="2">
        <f t="shared" si="1637"/>
        <v>11980.667992155171</v>
      </c>
      <c r="V3130" s="2">
        <f t="shared" si="1638"/>
        <v>26702.029940800909</v>
      </c>
      <c r="W3130" s="2">
        <f t="shared" si="1639"/>
        <v>104218.87677617607</v>
      </c>
      <c r="X3130" s="27">
        <f t="shared" si="1640"/>
        <v>0</v>
      </c>
      <c r="Y3130" s="2">
        <f t="shared" si="1652"/>
        <v>0</v>
      </c>
      <c r="Z3130" s="67">
        <f t="shared" si="1641"/>
        <v>0</v>
      </c>
      <c r="AA3130" s="2">
        <f t="shared" si="1661"/>
        <v>0</v>
      </c>
      <c r="AB3130" s="26">
        <f t="shared" si="1648"/>
        <v>6.7299999999999999E-2</v>
      </c>
      <c r="AC3130" s="27">
        <f t="shared" si="1628"/>
        <v>20</v>
      </c>
      <c r="AD3130" s="27">
        <v>252</v>
      </c>
      <c r="AE3130" s="10">
        <f t="shared" si="1657"/>
        <v>1.0051825969999999</v>
      </c>
      <c r="AF3130" s="2">
        <f t="shared" si="1662"/>
        <v>532.28863971999999</v>
      </c>
      <c r="AG3130" s="2">
        <f t="shared" si="1642"/>
        <v>540.12443812000004</v>
      </c>
      <c r="AH3130" s="3" t="str">
        <f t="shared" si="1643"/>
        <v>-</v>
      </c>
      <c r="AI3130" s="4" t="str">
        <f t="shared" si="1658"/>
        <v>A+J=</v>
      </c>
      <c r="AJ3130" s="11">
        <f t="shared" si="1649"/>
        <v>43924</v>
      </c>
      <c r="AK3130" s="11"/>
      <c r="AL3130" s="4"/>
      <c r="AM3130" s="1"/>
      <c r="AN3130" s="11"/>
      <c r="AO3130" s="1"/>
      <c r="AP3130" s="1"/>
      <c r="AQ3130" s="1"/>
      <c r="AR3130" s="1"/>
      <c r="AS3130" s="6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</row>
    <row r="3131" spans="1:55" x14ac:dyDescent="0.2">
      <c r="A3131" s="144">
        <f t="shared" si="1644"/>
        <v>43920</v>
      </c>
      <c r="B3131" s="2">
        <f t="shared" si="1631"/>
        <v>104759.00121429606</v>
      </c>
      <c r="C3131" s="2">
        <f t="shared" si="1645"/>
        <v>65536.178843219997</v>
      </c>
      <c r="D3131" s="68">
        <f>SUM(Y3131:Y$3286)</f>
        <v>21123.252156549999</v>
      </c>
      <c r="E3131" s="68">
        <f t="shared" si="1632"/>
        <v>44412.926686669998</v>
      </c>
      <c r="F3131" s="72">
        <f t="shared" si="1653"/>
        <v>5331.42</v>
      </c>
      <c r="G3131" s="3">
        <f>IF(N3131=1,VLOOKUP(A3130,[1]Plan1!$BG$69:$BI$188,3),G3130)</f>
        <v>5344.75</v>
      </c>
      <c r="H3131" s="11">
        <f t="shared" si="1654"/>
        <v>43833</v>
      </c>
      <c r="I3131" s="11">
        <f t="shared" si="1655"/>
        <v>43864</v>
      </c>
      <c r="J3131" s="26">
        <f t="shared" si="1633"/>
        <v>2.5002719725701894E-3</v>
      </c>
      <c r="K3131" s="11">
        <f t="shared" si="1646"/>
        <v>43922</v>
      </c>
      <c r="L3131" s="11">
        <f t="shared" si="1634"/>
        <v>43922</v>
      </c>
      <c r="M3131" s="1">
        <f t="shared" si="1647"/>
        <v>22</v>
      </c>
      <c r="N3131" s="1">
        <f t="shared" si="1650"/>
        <v>20</v>
      </c>
      <c r="O3131" s="2">
        <f t="shared" si="1635"/>
        <v>1.00227271</v>
      </c>
      <c r="P3131" s="10">
        <f t="shared" si="1660"/>
        <v>1.00209952</v>
      </c>
      <c r="Q3131" s="10">
        <f t="shared" si="1656"/>
        <v>1.5975911767030573</v>
      </c>
      <c r="R3131" s="2">
        <f t="shared" si="1659"/>
        <v>1.60122203</v>
      </c>
      <c r="S3131" s="2">
        <f t="shared" si="1651"/>
        <v>1.5671791399999999</v>
      </c>
      <c r="T3131" s="2">
        <f t="shared" si="1636"/>
        <v>102706.93239839999</v>
      </c>
      <c r="U3131" s="2">
        <f t="shared" si="1637"/>
        <v>11980.667992155171</v>
      </c>
      <c r="V3131" s="2">
        <f t="shared" si="1638"/>
        <v>26702.029940800909</v>
      </c>
      <c r="W3131" s="2">
        <f t="shared" si="1639"/>
        <v>104218.87677617607</v>
      </c>
      <c r="X3131" s="27">
        <f t="shared" si="1640"/>
        <v>0</v>
      </c>
      <c r="Y3131" s="2">
        <f t="shared" si="1652"/>
        <v>0</v>
      </c>
      <c r="Z3131" s="67">
        <f t="shared" si="1641"/>
        <v>0</v>
      </c>
      <c r="AA3131" s="2">
        <f t="shared" si="1661"/>
        <v>0</v>
      </c>
      <c r="AB3131" s="26">
        <f t="shared" si="1648"/>
        <v>6.7299999999999999E-2</v>
      </c>
      <c r="AC3131" s="27">
        <f t="shared" si="1628"/>
        <v>20</v>
      </c>
      <c r="AD3131" s="27">
        <v>252</v>
      </c>
      <c r="AE3131" s="10">
        <f t="shared" si="1657"/>
        <v>1.0051825969999999</v>
      </c>
      <c r="AF3131" s="2">
        <f t="shared" si="1662"/>
        <v>532.28863971999999</v>
      </c>
      <c r="AG3131" s="2">
        <f t="shared" si="1642"/>
        <v>540.12443812000004</v>
      </c>
      <c r="AH3131" s="3" t="str">
        <f t="shared" si="1643"/>
        <v>-</v>
      </c>
      <c r="AI3131" s="4" t="str">
        <f t="shared" si="1658"/>
        <v>A+J=</v>
      </c>
      <c r="AJ3131" s="11">
        <f t="shared" si="1649"/>
        <v>43924</v>
      </c>
      <c r="AK3131" s="11"/>
      <c r="AL3131" s="4"/>
      <c r="AM3131" s="1"/>
      <c r="AN3131" s="11"/>
      <c r="AO3131" s="1"/>
      <c r="AP3131" s="1"/>
      <c r="AQ3131" s="1"/>
      <c r="AR3131" s="1"/>
      <c r="AS3131" s="6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</row>
    <row r="3132" spans="1:55" x14ac:dyDescent="0.2">
      <c r="A3132" s="144">
        <f t="shared" si="1644"/>
        <v>43921</v>
      </c>
      <c r="B3132" s="2">
        <f t="shared" si="1631"/>
        <v>104794.19724947064</v>
      </c>
      <c r="C3132" s="2">
        <f t="shared" si="1645"/>
        <v>65536.178843219997</v>
      </c>
      <c r="D3132" s="68">
        <f>SUM(Y3132:Y$3286)</f>
        <v>21123.252156549999</v>
      </c>
      <c r="E3132" s="68">
        <f t="shared" si="1632"/>
        <v>44412.926686669998</v>
      </c>
      <c r="F3132" s="72">
        <f t="shared" si="1653"/>
        <v>5331.42</v>
      </c>
      <c r="G3132" s="3">
        <f>IF(N3132=1,VLOOKUP(A3131,[1]Plan1!$BG$69:$BI$188,3),G3131)</f>
        <v>5344.75</v>
      </c>
      <c r="H3132" s="11">
        <f t="shared" si="1654"/>
        <v>43833</v>
      </c>
      <c r="I3132" s="11">
        <f t="shared" si="1655"/>
        <v>43864</v>
      </c>
      <c r="J3132" s="26">
        <f t="shared" si="1633"/>
        <v>2.5002719725701894E-3</v>
      </c>
      <c r="K3132" s="11">
        <f t="shared" si="1646"/>
        <v>43922</v>
      </c>
      <c r="L3132" s="11">
        <f t="shared" si="1634"/>
        <v>43922</v>
      </c>
      <c r="M3132" s="1">
        <f t="shared" si="1647"/>
        <v>22</v>
      </c>
      <c r="N3132" s="1">
        <f t="shared" si="1650"/>
        <v>21</v>
      </c>
      <c r="O3132" s="2">
        <f t="shared" si="1635"/>
        <v>1.00238648</v>
      </c>
      <c r="P3132" s="10">
        <f t="shared" si="1660"/>
        <v>1.00209952</v>
      </c>
      <c r="Q3132" s="10">
        <f t="shared" si="1656"/>
        <v>1.5975911767030573</v>
      </c>
      <c r="R3132" s="2">
        <f t="shared" si="1659"/>
        <v>1.60140379</v>
      </c>
      <c r="S3132" s="2">
        <f t="shared" si="1651"/>
        <v>1.5671791399999999</v>
      </c>
      <c r="T3132" s="2">
        <f t="shared" si="1636"/>
        <v>102706.93239839999</v>
      </c>
      <c r="U3132" s="2">
        <f t="shared" si="1637"/>
        <v>11980.667992155171</v>
      </c>
      <c r="V3132" s="2">
        <f t="shared" si="1638"/>
        <v>26710.102434355478</v>
      </c>
      <c r="W3132" s="2">
        <f t="shared" si="1639"/>
        <v>104226.94926973064</v>
      </c>
      <c r="X3132" s="27">
        <f t="shared" si="1640"/>
        <v>0</v>
      </c>
      <c r="Y3132" s="2">
        <f t="shared" si="1652"/>
        <v>0</v>
      </c>
      <c r="Z3132" s="67">
        <f t="shared" si="1641"/>
        <v>0</v>
      </c>
      <c r="AA3132" s="2">
        <f t="shared" si="1661"/>
        <v>0</v>
      </c>
      <c r="AB3132" s="26">
        <f t="shared" si="1648"/>
        <v>6.7299999999999999E-2</v>
      </c>
      <c r="AC3132" s="27">
        <f t="shared" ref="AC3132:AC3195" si="1663">N3132</f>
        <v>21</v>
      </c>
      <c r="AD3132" s="27">
        <v>252</v>
      </c>
      <c r="AE3132" s="10">
        <f t="shared" si="1657"/>
        <v>1.0054424310000001</v>
      </c>
      <c r="AF3132" s="2">
        <f t="shared" si="1662"/>
        <v>558.97539279</v>
      </c>
      <c r="AG3132" s="2">
        <f t="shared" si="1642"/>
        <v>567.24797974000001</v>
      </c>
      <c r="AH3132" s="3" t="str">
        <f t="shared" si="1643"/>
        <v>-</v>
      </c>
      <c r="AI3132" s="4" t="str">
        <f t="shared" si="1658"/>
        <v>A+J=</v>
      </c>
      <c r="AJ3132" s="11">
        <f t="shared" si="1649"/>
        <v>43924</v>
      </c>
      <c r="AK3132" s="11"/>
      <c r="AL3132" s="4"/>
      <c r="AM3132" s="1"/>
      <c r="AN3132" s="11"/>
      <c r="AO3132" s="1"/>
      <c r="AP3132" s="1"/>
      <c r="AQ3132" s="1"/>
      <c r="AR3132" s="1"/>
      <c r="AS3132" s="6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</row>
    <row r="3133" spans="1:55" x14ac:dyDescent="0.2">
      <c r="A3133" s="144">
        <f t="shared" si="1644"/>
        <v>43922</v>
      </c>
      <c r="B3133" s="2">
        <f t="shared" si="1631"/>
        <v>104829.40580338302</v>
      </c>
      <c r="C3133" s="2">
        <f t="shared" si="1645"/>
        <v>65536.178843219997</v>
      </c>
      <c r="D3133" s="68">
        <f>SUM(Y3133:Y$3286)</f>
        <v>21123.252156549999</v>
      </c>
      <c r="E3133" s="68">
        <f t="shared" si="1632"/>
        <v>44412.926686669998</v>
      </c>
      <c r="F3133" s="72">
        <f t="shared" si="1653"/>
        <v>5331.42</v>
      </c>
      <c r="G3133" s="3">
        <f>IF(N3133=1,VLOOKUP(A3132,[1]Plan1!$BG$69:$BI$188,3),G3132)</f>
        <v>5344.75</v>
      </c>
      <c r="H3133" s="11">
        <f t="shared" si="1654"/>
        <v>43833</v>
      </c>
      <c r="I3133" s="11">
        <f t="shared" si="1655"/>
        <v>43864</v>
      </c>
      <c r="J3133" s="26">
        <f t="shared" si="1633"/>
        <v>2.5002719725701894E-3</v>
      </c>
      <c r="K3133" s="11">
        <f t="shared" si="1646"/>
        <v>43955</v>
      </c>
      <c r="L3133" s="11">
        <f t="shared" si="1634"/>
        <v>43922</v>
      </c>
      <c r="M3133" s="1">
        <f t="shared" si="1647"/>
        <v>22</v>
      </c>
      <c r="N3133" s="1">
        <f t="shared" si="1650"/>
        <v>22</v>
      </c>
      <c r="O3133" s="2">
        <f t="shared" si="1635"/>
        <v>1.0025002700000001</v>
      </c>
      <c r="P3133" s="10">
        <f t="shared" si="1660"/>
        <v>1.00209952</v>
      </c>
      <c r="Q3133" s="10">
        <f t="shared" si="1656"/>
        <v>1.5975911767030573</v>
      </c>
      <c r="R3133" s="2">
        <f t="shared" si="1659"/>
        <v>1.6015855800000001</v>
      </c>
      <c r="S3133" s="2">
        <f t="shared" si="1651"/>
        <v>1.5671791399999999</v>
      </c>
      <c r="T3133" s="2">
        <f t="shared" si="1636"/>
        <v>102706.93239839999</v>
      </c>
      <c r="U3133" s="2">
        <f t="shared" si="1637"/>
        <v>11980.667992155171</v>
      </c>
      <c r="V3133" s="2">
        <f t="shared" si="1638"/>
        <v>26718.176260297852</v>
      </c>
      <c r="W3133" s="2">
        <f t="shared" si="1639"/>
        <v>104235.02309567302</v>
      </c>
      <c r="X3133" s="27">
        <f t="shared" si="1640"/>
        <v>102</v>
      </c>
      <c r="Y3133" s="2">
        <f t="shared" si="1652"/>
        <v>3457.9623503299999</v>
      </c>
      <c r="Z3133" s="67">
        <f t="shared" si="1641"/>
        <v>5.2764174099999998E-2</v>
      </c>
      <c r="AA3133" s="2">
        <f t="shared" si="1661"/>
        <v>5419.2464623400001</v>
      </c>
      <c r="AB3133" s="26">
        <f t="shared" si="1648"/>
        <v>6.7299999999999999E-2</v>
      </c>
      <c r="AC3133" s="27">
        <f t="shared" si="1663"/>
        <v>22</v>
      </c>
      <c r="AD3133" s="27">
        <v>252</v>
      </c>
      <c r="AE3133" s="10">
        <f t="shared" si="1657"/>
        <v>1.005702332</v>
      </c>
      <c r="AF3133" s="2">
        <f t="shared" si="1662"/>
        <v>585.66902722999998</v>
      </c>
      <c r="AG3133" s="2">
        <f t="shared" si="1642"/>
        <v>594.38270770999998</v>
      </c>
      <c r="AH3133" s="3">
        <f t="shared" si="1643"/>
        <v>6004.9154895700003</v>
      </c>
      <c r="AI3133" s="4" t="str">
        <f t="shared" si="1658"/>
        <v>A+J=</v>
      </c>
      <c r="AJ3133" s="11">
        <f t="shared" si="1649"/>
        <v>43924</v>
      </c>
      <c r="AK3133" s="11"/>
      <c r="AL3133" s="4"/>
      <c r="AM3133" s="1"/>
      <c r="AN3133" s="11"/>
      <c r="AO3133" s="1"/>
      <c r="AP3133" s="1"/>
      <c r="AQ3133" s="1"/>
      <c r="AR3133" s="1"/>
      <c r="AS3133" s="6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</row>
    <row r="3134" spans="1:55" x14ac:dyDescent="0.2">
      <c r="A3134" s="144">
        <f t="shared" si="1644"/>
        <v>43923</v>
      </c>
      <c r="B3134" s="2">
        <f t="shared" si="1631"/>
        <v>98843.808129734185</v>
      </c>
      <c r="C3134" s="2">
        <f t="shared" si="1645"/>
        <v>62078.216492890002</v>
      </c>
      <c r="D3134" s="68">
        <f>SUM(Y3134:Y$3286)</f>
        <v>17665.28980622</v>
      </c>
      <c r="E3134" s="68">
        <f t="shared" si="1632"/>
        <v>44412.926686670005</v>
      </c>
      <c r="F3134" s="72">
        <f t="shared" si="1653"/>
        <v>5344.75</v>
      </c>
      <c r="G3134" s="3">
        <f>IF(N3134=1,VLOOKUP(A3133,[1]Plan1!$BG$69:$BI$188,3),G3133)</f>
        <v>5348.49</v>
      </c>
      <c r="H3134" s="11">
        <f t="shared" si="1654"/>
        <v>43863</v>
      </c>
      <c r="I3134" s="11">
        <f t="shared" si="1655"/>
        <v>43892</v>
      </c>
      <c r="J3134" s="26">
        <f t="shared" si="1633"/>
        <v>6.9975209317552078E-4</v>
      </c>
      <c r="K3134" s="11">
        <f t="shared" si="1646"/>
        <v>43955</v>
      </c>
      <c r="L3134" s="11">
        <f t="shared" si="1634"/>
        <v>43955</v>
      </c>
      <c r="M3134" s="1">
        <f t="shared" si="1647"/>
        <v>20</v>
      </c>
      <c r="N3134" s="1">
        <f t="shared" si="1650"/>
        <v>1</v>
      </c>
      <c r="O3134" s="2">
        <f t="shared" si="1635"/>
        <v>1.00003497</v>
      </c>
      <c r="P3134" s="10">
        <f t="shared" si="1660"/>
        <v>1.0025002700000001</v>
      </c>
      <c r="Q3134" s="10">
        <f t="shared" si="1656"/>
        <v>1.6015855859944328</v>
      </c>
      <c r="R3134" s="2">
        <f t="shared" si="1659"/>
        <v>1.6016415900000001</v>
      </c>
      <c r="S3134" s="2">
        <f t="shared" si="1651"/>
        <v>1.5671791399999999</v>
      </c>
      <c r="T3134" s="2">
        <f t="shared" si="1636"/>
        <v>97287.685936060006</v>
      </c>
      <c r="U3134" s="2">
        <f t="shared" si="1637"/>
        <v>10019.383880142625</v>
      </c>
      <c r="V3134" s="2">
        <f t="shared" si="1638"/>
        <v>26720.663828321576</v>
      </c>
      <c r="W3134" s="2">
        <f t="shared" si="1639"/>
        <v>98818.264201354192</v>
      </c>
      <c r="X3134" s="27">
        <f t="shared" si="1640"/>
        <v>0</v>
      </c>
      <c r="Y3134" s="2">
        <f t="shared" si="1652"/>
        <v>0</v>
      </c>
      <c r="Z3134" s="67">
        <f t="shared" si="1641"/>
        <v>0</v>
      </c>
      <c r="AA3134" s="2">
        <f t="shared" si="1661"/>
        <v>0</v>
      </c>
      <c r="AB3134" s="26">
        <f t="shared" si="1648"/>
        <v>6.7299999999999999E-2</v>
      </c>
      <c r="AC3134" s="27">
        <f t="shared" si="1663"/>
        <v>1</v>
      </c>
      <c r="AD3134" s="27">
        <v>252</v>
      </c>
      <c r="AE3134" s="10">
        <f t="shared" si="1657"/>
        <v>1.0002584940000001</v>
      </c>
      <c r="AF3134" s="2">
        <f t="shared" si="1662"/>
        <v>25.148283079999999</v>
      </c>
      <c r="AG3134" s="2">
        <f t="shared" si="1642"/>
        <v>25.543928380000001</v>
      </c>
      <c r="AH3134" s="3" t="str">
        <f t="shared" si="1643"/>
        <v>-</v>
      </c>
      <c r="AI3134" s="4" t="str">
        <f t="shared" si="1658"/>
        <v>A+J=</v>
      </c>
      <c r="AJ3134" s="11">
        <f t="shared" si="1649"/>
        <v>43957</v>
      </c>
      <c r="AK3134" s="11"/>
      <c r="AL3134" s="4"/>
      <c r="AM3134" s="1"/>
      <c r="AN3134" s="11"/>
      <c r="AO3134" s="1"/>
      <c r="AP3134" s="1"/>
      <c r="AQ3134" s="1"/>
      <c r="AR3134" s="1"/>
      <c r="AS3134" s="6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</row>
    <row r="3135" spans="1:55" x14ac:dyDescent="0.2">
      <c r="A3135" s="144">
        <f t="shared" si="1644"/>
        <v>43924</v>
      </c>
      <c r="B3135" s="2">
        <f t="shared" si="1631"/>
        <v>98871.847977537182</v>
      </c>
      <c r="C3135" s="2">
        <f t="shared" si="1645"/>
        <v>62078.216492890002</v>
      </c>
      <c r="D3135" s="68">
        <f>SUM(Y3135:Y$3286)</f>
        <v>17665.28980622</v>
      </c>
      <c r="E3135" s="68">
        <f t="shared" si="1632"/>
        <v>44412.926686670005</v>
      </c>
      <c r="F3135" s="72">
        <f t="shared" si="1653"/>
        <v>5344.75</v>
      </c>
      <c r="G3135" s="3">
        <f>IF(N3135=1,VLOOKUP(A3134,[1]Plan1!$BG$69:$BI$188,3),G3134)</f>
        <v>5348.49</v>
      </c>
      <c r="H3135" s="11">
        <f t="shared" si="1654"/>
        <v>43863</v>
      </c>
      <c r="I3135" s="11">
        <f t="shared" si="1655"/>
        <v>43892</v>
      </c>
      <c r="J3135" s="26">
        <f t="shared" si="1633"/>
        <v>6.9975209317552078E-4</v>
      </c>
      <c r="K3135" s="11">
        <f t="shared" si="1646"/>
        <v>43955</v>
      </c>
      <c r="L3135" s="11">
        <f t="shared" si="1634"/>
        <v>43955</v>
      </c>
      <c r="M3135" s="1">
        <f t="shared" si="1647"/>
        <v>20</v>
      </c>
      <c r="N3135" s="1">
        <f t="shared" si="1650"/>
        <v>2</v>
      </c>
      <c r="O3135" s="2">
        <f t="shared" si="1635"/>
        <v>1.0000699500000001</v>
      </c>
      <c r="P3135" s="10">
        <f t="shared" si="1660"/>
        <v>1.0025002700000001</v>
      </c>
      <c r="Q3135" s="10">
        <f t="shared" si="1656"/>
        <v>1.6015855859944328</v>
      </c>
      <c r="R3135" s="2">
        <f t="shared" si="1659"/>
        <v>1.60169761</v>
      </c>
      <c r="S3135" s="2">
        <f t="shared" si="1651"/>
        <v>1.5671791399999999</v>
      </c>
      <c r="T3135" s="2">
        <f t="shared" si="1636"/>
        <v>97287.685936060006</v>
      </c>
      <c r="U3135" s="2">
        <f t="shared" si="1637"/>
        <v>10019.383880142625</v>
      </c>
      <c r="V3135" s="2">
        <f t="shared" si="1638"/>
        <v>26723.151840474562</v>
      </c>
      <c r="W3135" s="2">
        <f t="shared" si="1639"/>
        <v>98820.752213507178</v>
      </c>
      <c r="X3135" s="27">
        <f t="shared" si="1640"/>
        <v>0</v>
      </c>
      <c r="Y3135" s="2">
        <f t="shared" si="1652"/>
        <v>0</v>
      </c>
      <c r="Z3135" s="67">
        <f t="shared" si="1641"/>
        <v>0</v>
      </c>
      <c r="AA3135" s="2">
        <f t="shared" si="1661"/>
        <v>0</v>
      </c>
      <c r="AB3135" s="26">
        <f t="shared" si="1648"/>
        <v>6.7299999999999999E-2</v>
      </c>
      <c r="AC3135" s="27">
        <f t="shared" si="1663"/>
        <v>2</v>
      </c>
      <c r="AD3135" s="27">
        <v>252</v>
      </c>
      <c r="AE3135" s="10">
        <f t="shared" si="1657"/>
        <v>1.000517055</v>
      </c>
      <c r="AF3135" s="2">
        <f t="shared" si="1662"/>
        <v>50.30308445</v>
      </c>
      <c r="AG3135" s="2">
        <f t="shared" si="1642"/>
        <v>51.095764029999998</v>
      </c>
      <c r="AH3135" s="3" t="str">
        <f t="shared" si="1643"/>
        <v>-</v>
      </c>
      <c r="AI3135" s="4" t="str">
        <f t="shared" si="1658"/>
        <v>A+J=</v>
      </c>
      <c r="AJ3135" s="11">
        <f t="shared" si="1649"/>
        <v>43957</v>
      </c>
      <c r="AK3135" s="11"/>
      <c r="AL3135" s="4"/>
      <c r="AM3135" s="1"/>
      <c r="AN3135" s="11"/>
      <c r="AO3135" s="1"/>
      <c r="AP3135" s="1"/>
      <c r="AQ3135" s="1"/>
      <c r="AR3135" s="1"/>
      <c r="AS3135" s="6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</row>
    <row r="3136" spans="1:55" x14ac:dyDescent="0.2">
      <c r="A3136" s="144">
        <f t="shared" si="1644"/>
        <v>43925</v>
      </c>
      <c r="B3136" s="2">
        <f t="shared" si="1631"/>
        <v>98899.896177579431</v>
      </c>
      <c r="C3136" s="2">
        <f t="shared" si="1645"/>
        <v>62078.216492890002</v>
      </c>
      <c r="D3136" s="68">
        <f>SUM(Y3136:Y$3286)</f>
        <v>17665.28980622</v>
      </c>
      <c r="E3136" s="68">
        <f t="shared" si="1632"/>
        <v>44412.926686670005</v>
      </c>
      <c r="F3136" s="72">
        <f t="shared" si="1653"/>
        <v>5344.75</v>
      </c>
      <c r="G3136" s="3">
        <f>IF(N3136=1,VLOOKUP(A3135,[1]Plan1!$BG$69:$BI$188,3),G3135)</f>
        <v>5348.49</v>
      </c>
      <c r="H3136" s="11">
        <f t="shared" si="1654"/>
        <v>43863</v>
      </c>
      <c r="I3136" s="11">
        <f t="shared" si="1655"/>
        <v>43892</v>
      </c>
      <c r="J3136" s="26">
        <f t="shared" si="1633"/>
        <v>6.9975209317552078E-4</v>
      </c>
      <c r="K3136" s="11">
        <f t="shared" si="1646"/>
        <v>43955</v>
      </c>
      <c r="L3136" s="11">
        <f t="shared" si="1634"/>
        <v>43955</v>
      </c>
      <c r="M3136" s="1">
        <f t="shared" si="1647"/>
        <v>20</v>
      </c>
      <c r="N3136" s="1">
        <f t="shared" si="1650"/>
        <v>3</v>
      </c>
      <c r="O3136" s="2">
        <f t="shared" si="1635"/>
        <v>1.00010493</v>
      </c>
      <c r="P3136" s="10">
        <f t="shared" si="1660"/>
        <v>1.0025002700000001</v>
      </c>
      <c r="Q3136" s="10">
        <f t="shared" si="1656"/>
        <v>1.6015855859944328</v>
      </c>
      <c r="R3136" s="2">
        <f t="shared" si="1659"/>
        <v>1.6017536400000001</v>
      </c>
      <c r="S3136" s="2">
        <f t="shared" si="1651"/>
        <v>1.5671791399999999</v>
      </c>
      <c r="T3136" s="2">
        <f t="shared" si="1636"/>
        <v>97287.685936060006</v>
      </c>
      <c r="U3136" s="2">
        <f t="shared" si="1637"/>
        <v>10019.383880142625</v>
      </c>
      <c r="V3136" s="2">
        <f t="shared" si="1638"/>
        <v>26725.640296756821</v>
      </c>
      <c r="W3136" s="2">
        <f t="shared" si="1639"/>
        <v>98823.240669789433</v>
      </c>
      <c r="X3136" s="27">
        <f t="shared" si="1640"/>
        <v>0</v>
      </c>
      <c r="Y3136" s="2">
        <f t="shared" si="1652"/>
        <v>0</v>
      </c>
      <c r="Z3136" s="67">
        <f t="shared" si="1641"/>
        <v>0</v>
      </c>
      <c r="AA3136" s="2">
        <f t="shared" si="1661"/>
        <v>0</v>
      </c>
      <c r="AB3136" s="26">
        <f t="shared" si="1648"/>
        <v>6.7299999999999999E-2</v>
      </c>
      <c r="AC3136" s="27">
        <f t="shared" si="1663"/>
        <v>3</v>
      </c>
      <c r="AD3136" s="27">
        <v>252</v>
      </c>
      <c r="AE3136" s="10">
        <f t="shared" si="1657"/>
        <v>1.0007756830000001</v>
      </c>
      <c r="AF3136" s="2">
        <f t="shared" si="1662"/>
        <v>75.464404079999994</v>
      </c>
      <c r="AG3136" s="2">
        <f t="shared" si="1642"/>
        <v>76.655507790000001</v>
      </c>
      <c r="AH3136" s="3" t="str">
        <f t="shared" si="1643"/>
        <v>-</v>
      </c>
      <c r="AI3136" s="4" t="str">
        <f t="shared" si="1658"/>
        <v>A+J=</v>
      </c>
      <c r="AJ3136" s="11">
        <f t="shared" si="1649"/>
        <v>43957</v>
      </c>
      <c r="AK3136" s="11"/>
      <c r="AL3136" s="4"/>
      <c r="AM3136" s="1"/>
      <c r="AN3136" s="11"/>
      <c r="AO3136" s="1"/>
      <c r="AP3136" s="1"/>
      <c r="AQ3136" s="1"/>
      <c r="AR3136" s="1"/>
      <c r="AS3136" s="6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</row>
    <row r="3137" spans="1:55" x14ac:dyDescent="0.2">
      <c r="A3137" s="144">
        <f t="shared" si="1644"/>
        <v>43926</v>
      </c>
      <c r="B3137" s="2">
        <f t="shared" si="1631"/>
        <v>98899.896177579431</v>
      </c>
      <c r="C3137" s="2">
        <f t="shared" si="1645"/>
        <v>62078.216492890002</v>
      </c>
      <c r="D3137" s="68">
        <f>SUM(Y3137:Y$3286)</f>
        <v>17665.28980622</v>
      </c>
      <c r="E3137" s="68">
        <f t="shared" si="1632"/>
        <v>44412.926686670005</v>
      </c>
      <c r="F3137" s="72">
        <f t="shared" si="1653"/>
        <v>5344.75</v>
      </c>
      <c r="G3137" s="3">
        <f>IF(N3137=1,VLOOKUP(A3136,[1]Plan1!$BG$69:$BI$188,3),G3136)</f>
        <v>5348.49</v>
      </c>
      <c r="H3137" s="11">
        <f t="shared" si="1654"/>
        <v>43863</v>
      </c>
      <c r="I3137" s="11">
        <f t="shared" si="1655"/>
        <v>43892</v>
      </c>
      <c r="J3137" s="26">
        <f t="shared" si="1633"/>
        <v>6.9975209317552078E-4</v>
      </c>
      <c r="K3137" s="11">
        <f t="shared" si="1646"/>
        <v>43955</v>
      </c>
      <c r="L3137" s="11">
        <f t="shared" si="1634"/>
        <v>43955</v>
      </c>
      <c r="M3137" s="1">
        <f t="shared" si="1647"/>
        <v>20</v>
      </c>
      <c r="N3137" s="1">
        <f t="shared" si="1650"/>
        <v>3</v>
      </c>
      <c r="O3137" s="2">
        <f t="shared" si="1635"/>
        <v>1.00010493</v>
      </c>
      <c r="P3137" s="10">
        <f t="shared" si="1660"/>
        <v>1.0025002700000001</v>
      </c>
      <c r="Q3137" s="10">
        <f t="shared" si="1656"/>
        <v>1.6015855859944328</v>
      </c>
      <c r="R3137" s="2">
        <f t="shared" si="1659"/>
        <v>1.6017536400000001</v>
      </c>
      <c r="S3137" s="2">
        <f t="shared" si="1651"/>
        <v>1.5671791399999999</v>
      </c>
      <c r="T3137" s="2">
        <f t="shared" si="1636"/>
        <v>97287.685936060006</v>
      </c>
      <c r="U3137" s="2">
        <f t="shared" si="1637"/>
        <v>10019.383880142625</v>
      </c>
      <c r="V3137" s="2">
        <f t="shared" si="1638"/>
        <v>26725.640296756821</v>
      </c>
      <c r="W3137" s="2">
        <f t="shared" si="1639"/>
        <v>98823.240669789433</v>
      </c>
      <c r="X3137" s="27">
        <f t="shared" si="1640"/>
        <v>0</v>
      </c>
      <c r="Y3137" s="2">
        <f t="shared" si="1652"/>
        <v>0</v>
      </c>
      <c r="Z3137" s="67">
        <f t="shared" si="1641"/>
        <v>0</v>
      </c>
      <c r="AA3137" s="2">
        <f t="shared" si="1661"/>
        <v>0</v>
      </c>
      <c r="AB3137" s="26">
        <f t="shared" si="1648"/>
        <v>6.7299999999999999E-2</v>
      </c>
      <c r="AC3137" s="27">
        <f t="shared" si="1663"/>
        <v>3</v>
      </c>
      <c r="AD3137" s="27">
        <v>252</v>
      </c>
      <c r="AE3137" s="10">
        <f t="shared" si="1657"/>
        <v>1.0007756830000001</v>
      </c>
      <c r="AF3137" s="2">
        <f t="shared" si="1662"/>
        <v>75.464404079999994</v>
      </c>
      <c r="AG3137" s="2">
        <f t="shared" si="1642"/>
        <v>76.655507790000001</v>
      </c>
      <c r="AH3137" s="3" t="str">
        <f t="shared" si="1643"/>
        <v>-</v>
      </c>
      <c r="AI3137" s="4" t="str">
        <f t="shared" si="1658"/>
        <v>A+J=</v>
      </c>
      <c r="AJ3137" s="11">
        <f t="shared" si="1649"/>
        <v>43957</v>
      </c>
      <c r="AK3137" s="11"/>
      <c r="AL3137" s="4"/>
      <c r="AM3137" s="1"/>
      <c r="AN3137" s="11"/>
      <c r="AO3137" s="1"/>
      <c r="AP3137" s="1"/>
      <c r="AQ3137" s="1"/>
      <c r="AR3137" s="1"/>
      <c r="AS3137" s="6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</row>
    <row r="3138" spans="1:55" x14ac:dyDescent="0.2">
      <c r="A3138" s="144">
        <f t="shared" si="1644"/>
        <v>43927</v>
      </c>
      <c r="B3138" s="2">
        <f t="shared" si="1631"/>
        <v>98899.896177579431</v>
      </c>
      <c r="C3138" s="2">
        <f t="shared" si="1645"/>
        <v>62078.216492890002</v>
      </c>
      <c r="D3138" s="68">
        <f>SUM(Y3138:Y$3286)</f>
        <v>17665.28980622</v>
      </c>
      <c r="E3138" s="68">
        <f t="shared" si="1632"/>
        <v>44412.926686670005</v>
      </c>
      <c r="F3138" s="72">
        <f t="shared" si="1653"/>
        <v>5344.75</v>
      </c>
      <c r="G3138" s="3">
        <f>IF(N3138=1,VLOOKUP(A3137,[1]Plan1!$BG$69:$BI$188,3),G3137)</f>
        <v>5348.49</v>
      </c>
      <c r="H3138" s="11">
        <f t="shared" si="1654"/>
        <v>43863</v>
      </c>
      <c r="I3138" s="11">
        <f t="shared" si="1655"/>
        <v>43892</v>
      </c>
      <c r="J3138" s="26">
        <f t="shared" si="1633"/>
        <v>6.9975209317552078E-4</v>
      </c>
      <c r="K3138" s="11">
        <f t="shared" si="1646"/>
        <v>43955</v>
      </c>
      <c r="L3138" s="11">
        <f t="shared" si="1634"/>
        <v>43955</v>
      </c>
      <c r="M3138" s="1">
        <f t="shared" si="1647"/>
        <v>20</v>
      </c>
      <c r="N3138" s="1">
        <f t="shared" si="1650"/>
        <v>3</v>
      </c>
      <c r="O3138" s="2">
        <f t="shared" si="1635"/>
        <v>1.00010493</v>
      </c>
      <c r="P3138" s="10">
        <f t="shared" si="1660"/>
        <v>1.0025002700000001</v>
      </c>
      <c r="Q3138" s="10">
        <f t="shared" si="1656"/>
        <v>1.6015855859944328</v>
      </c>
      <c r="R3138" s="2">
        <f t="shared" si="1659"/>
        <v>1.6017536400000001</v>
      </c>
      <c r="S3138" s="2">
        <f t="shared" si="1651"/>
        <v>1.5671791399999999</v>
      </c>
      <c r="T3138" s="2">
        <f t="shared" si="1636"/>
        <v>97287.685936060006</v>
      </c>
      <c r="U3138" s="2">
        <f t="shared" si="1637"/>
        <v>10019.383880142625</v>
      </c>
      <c r="V3138" s="2">
        <f t="shared" si="1638"/>
        <v>26725.640296756821</v>
      </c>
      <c r="W3138" s="2">
        <f t="shared" si="1639"/>
        <v>98823.240669789433</v>
      </c>
      <c r="X3138" s="27">
        <f t="shared" si="1640"/>
        <v>0</v>
      </c>
      <c r="Y3138" s="2">
        <f t="shared" si="1652"/>
        <v>0</v>
      </c>
      <c r="Z3138" s="67">
        <f t="shared" si="1641"/>
        <v>0</v>
      </c>
      <c r="AA3138" s="2">
        <f t="shared" si="1661"/>
        <v>0</v>
      </c>
      <c r="AB3138" s="26">
        <f t="shared" si="1648"/>
        <v>6.7299999999999999E-2</v>
      </c>
      <c r="AC3138" s="27">
        <f t="shared" si="1663"/>
        <v>3</v>
      </c>
      <c r="AD3138" s="27">
        <v>252</v>
      </c>
      <c r="AE3138" s="10">
        <f t="shared" si="1657"/>
        <v>1.0007756830000001</v>
      </c>
      <c r="AF3138" s="2">
        <f t="shared" si="1662"/>
        <v>75.464404079999994</v>
      </c>
      <c r="AG3138" s="2">
        <f t="shared" si="1642"/>
        <v>76.655507790000001</v>
      </c>
      <c r="AH3138" s="3" t="str">
        <f t="shared" si="1643"/>
        <v>-</v>
      </c>
      <c r="AI3138" s="4" t="str">
        <f t="shared" si="1658"/>
        <v>A+J=</v>
      </c>
      <c r="AJ3138" s="11">
        <f t="shared" si="1649"/>
        <v>43957</v>
      </c>
      <c r="AK3138" s="11"/>
      <c r="AL3138" s="4"/>
      <c r="AM3138" s="1"/>
      <c r="AN3138" s="11"/>
      <c r="AO3138" s="1"/>
      <c r="AP3138" s="1"/>
      <c r="AQ3138" s="1"/>
      <c r="AR3138" s="1"/>
      <c r="AS3138" s="6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</row>
    <row r="3139" spans="1:55" x14ac:dyDescent="0.2">
      <c r="A3139" s="144">
        <f t="shared" si="1644"/>
        <v>43928</v>
      </c>
      <c r="B3139" s="2">
        <f t="shared" si="1631"/>
        <v>98927.951742692414</v>
      </c>
      <c r="C3139" s="2">
        <f t="shared" si="1645"/>
        <v>62078.216492890002</v>
      </c>
      <c r="D3139" s="68">
        <f>SUM(Y3139:Y$3286)</f>
        <v>17665.28980622</v>
      </c>
      <c r="E3139" s="68">
        <f t="shared" si="1632"/>
        <v>44412.926686670005</v>
      </c>
      <c r="F3139" s="72">
        <f t="shared" si="1653"/>
        <v>5344.75</v>
      </c>
      <c r="G3139" s="3">
        <f>IF(N3139=1,VLOOKUP(A3138,[1]Plan1!$BG$69:$BI$188,3),G3138)</f>
        <v>5348.49</v>
      </c>
      <c r="H3139" s="11">
        <f t="shared" si="1654"/>
        <v>43863</v>
      </c>
      <c r="I3139" s="11">
        <f t="shared" si="1655"/>
        <v>43892</v>
      </c>
      <c r="J3139" s="26">
        <f t="shared" si="1633"/>
        <v>6.9975209317552078E-4</v>
      </c>
      <c r="K3139" s="11">
        <f t="shared" si="1646"/>
        <v>43955</v>
      </c>
      <c r="L3139" s="11">
        <f t="shared" si="1634"/>
        <v>43955</v>
      </c>
      <c r="M3139" s="1">
        <f t="shared" si="1647"/>
        <v>20</v>
      </c>
      <c r="N3139" s="1">
        <f t="shared" si="1650"/>
        <v>4</v>
      </c>
      <c r="O3139" s="2">
        <f t="shared" si="1635"/>
        <v>1.0001399099999999</v>
      </c>
      <c r="P3139" s="10">
        <f t="shared" si="1660"/>
        <v>1.0025002700000001</v>
      </c>
      <c r="Q3139" s="10">
        <f t="shared" si="1656"/>
        <v>1.6015855859944328</v>
      </c>
      <c r="R3139" s="2">
        <f t="shared" si="1659"/>
        <v>1.60180966</v>
      </c>
      <c r="S3139" s="2">
        <f t="shared" si="1651"/>
        <v>1.5671791399999999</v>
      </c>
      <c r="T3139" s="2">
        <f t="shared" si="1636"/>
        <v>97287.685936060006</v>
      </c>
      <c r="U3139" s="2">
        <f t="shared" si="1637"/>
        <v>10019.383880142625</v>
      </c>
      <c r="V3139" s="2">
        <f t="shared" si="1638"/>
        <v>26728.128308909803</v>
      </c>
      <c r="W3139" s="2">
        <f t="shared" si="1639"/>
        <v>98825.728681942419</v>
      </c>
      <c r="X3139" s="27">
        <f t="shared" si="1640"/>
        <v>0</v>
      </c>
      <c r="Y3139" s="2">
        <f t="shared" si="1652"/>
        <v>0</v>
      </c>
      <c r="Z3139" s="67">
        <f t="shared" si="1641"/>
        <v>0</v>
      </c>
      <c r="AA3139" s="2">
        <f t="shared" si="1661"/>
        <v>0</v>
      </c>
      <c r="AB3139" s="26">
        <f t="shared" si="1648"/>
        <v>6.7299999999999999E-2</v>
      </c>
      <c r="AC3139" s="27">
        <f t="shared" si="1663"/>
        <v>4</v>
      </c>
      <c r="AD3139" s="27">
        <v>252</v>
      </c>
      <c r="AE3139" s="10">
        <f t="shared" si="1657"/>
        <v>1.0010343770000001</v>
      </c>
      <c r="AF3139" s="2">
        <f t="shared" si="1662"/>
        <v>100.63214471000001</v>
      </c>
      <c r="AG3139" s="2">
        <f t="shared" si="1642"/>
        <v>102.22306075</v>
      </c>
      <c r="AH3139" s="3" t="str">
        <f t="shared" si="1643"/>
        <v>-</v>
      </c>
      <c r="AI3139" s="4" t="str">
        <f t="shared" si="1658"/>
        <v>A+J=</v>
      </c>
      <c r="AJ3139" s="11">
        <f t="shared" si="1649"/>
        <v>43957</v>
      </c>
      <c r="AK3139" s="11"/>
      <c r="AL3139" s="4"/>
      <c r="AM3139" s="1"/>
      <c r="AN3139" s="11"/>
      <c r="AO3139" s="1"/>
      <c r="AP3139" s="1"/>
      <c r="AQ3139" s="1"/>
      <c r="AR3139" s="1"/>
      <c r="AS3139" s="6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</row>
    <row r="3140" spans="1:55" x14ac:dyDescent="0.2">
      <c r="A3140" s="144">
        <f t="shared" si="1644"/>
        <v>43929</v>
      </c>
      <c r="B3140" s="2">
        <f t="shared" si="1631"/>
        <v>98956.015315395402</v>
      </c>
      <c r="C3140" s="2">
        <f t="shared" si="1645"/>
        <v>62078.216492890002</v>
      </c>
      <c r="D3140" s="68">
        <f>SUM(Y3140:Y$3286)</f>
        <v>17665.28980622</v>
      </c>
      <c r="E3140" s="68">
        <f t="shared" si="1632"/>
        <v>44412.926686670005</v>
      </c>
      <c r="F3140" s="72">
        <f t="shared" si="1653"/>
        <v>5344.75</v>
      </c>
      <c r="G3140" s="3">
        <f>IF(N3140=1,VLOOKUP(A3139,[1]Plan1!$BG$69:$BI$188,3),G3139)</f>
        <v>5348.49</v>
      </c>
      <c r="H3140" s="11">
        <f t="shared" si="1654"/>
        <v>43863</v>
      </c>
      <c r="I3140" s="11">
        <f t="shared" si="1655"/>
        <v>43892</v>
      </c>
      <c r="J3140" s="26">
        <f t="shared" si="1633"/>
        <v>6.9975209317552078E-4</v>
      </c>
      <c r="K3140" s="11">
        <f t="shared" si="1646"/>
        <v>43955</v>
      </c>
      <c r="L3140" s="11">
        <f t="shared" si="1634"/>
        <v>43955</v>
      </c>
      <c r="M3140" s="1">
        <f t="shared" si="1647"/>
        <v>20</v>
      </c>
      <c r="N3140" s="1">
        <f t="shared" si="1650"/>
        <v>5</v>
      </c>
      <c r="O3140" s="2">
        <f t="shared" si="1635"/>
        <v>1.00017489</v>
      </c>
      <c r="P3140" s="10">
        <f t="shared" si="1660"/>
        <v>1.0025002700000001</v>
      </c>
      <c r="Q3140" s="10">
        <f t="shared" si="1656"/>
        <v>1.6015855859944328</v>
      </c>
      <c r="R3140" s="2">
        <f t="shared" si="1659"/>
        <v>1.60186568</v>
      </c>
      <c r="S3140" s="2">
        <f t="shared" si="1651"/>
        <v>1.5671791399999999</v>
      </c>
      <c r="T3140" s="2">
        <f t="shared" si="1636"/>
        <v>97287.685936060006</v>
      </c>
      <c r="U3140" s="2">
        <f t="shared" si="1637"/>
        <v>10019.383880142625</v>
      </c>
      <c r="V3140" s="2">
        <f t="shared" si="1638"/>
        <v>26730.616321062789</v>
      </c>
      <c r="W3140" s="2">
        <f t="shared" si="1639"/>
        <v>98828.216694095405</v>
      </c>
      <c r="X3140" s="27">
        <f t="shared" si="1640"/>
        <v>0</v>
      </c>
      <c r="Y3140" s="2">
        <f t="shared" si="1652"/>
        <v>0</v>
      </c>
      <c r="Z3140" s="67">
        <f t="shared" si="1641"/>
        <v>0</v>
      </c>
      <c r="AA3140" s="2">
        <f t="shared" si="1661"/>
        <v>0</v>
      </c>
      <c r="AB3140" s="26">
        <f t="shared" si="1648"/>
        <v>6.7299999999999999E-2</v>
      </c>
      <c r="AC3140" s="27">
        <f t="shared" si="1663"/>
        <v>5</v>
      </c>
      <c r="AD3140" s="27">
        <v>252</v>
      </c>
      <c r="AE3140" s="10">
        <f t="shared" si="1657"/>
        <v>1.0012931389999999</v>
      </c>
      <c r="AF3140" s="2">
        <f t="shared" si="1662"/>
        <v>125.8065009</v>
      </c>
      <c r="AG3140" s="2">
        <f t="shared" si="1642"/>
        <v>127.79862129999999</v>
      </c>
      <c r="AH3140" s="3" t="str">
        <f t="shared" si="1643"/>
        <v>-</v>
      </c>
      <c r="AI3140" s="4" t="str">
        <f t="shared" si="1658"/>
        <v>A+J=</v>
      </c>
      <c r="AJ3140" s="11">
        <f t="shared" si="1649"/>
        <v>43957</v>
      </c>
      <c r="AK3140" s="11"/>
      <c r="AL3140" s="4"/>
      <c r="AM3140" s="1"/>
      <c r="AN3140" s="11"/>
      <c r="AO3140" s="1"/>
      <c r="AP3140" s="1"/>
      <c r="AQ3140" s="1"/>
      <c r="AR3140" s="1"/>
      <c r="AS3140" s="6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</row>
    <row r="3141" spans="1:55" x14ac:dyDescent="0.2">
      <c r="A3141" s="144">
        <f t="shared" si="1644"/>
        <v>43930</v>
      </c>
      <c r="B3141" s="2">
        <f t="shared" si="1631"/>
        <v>98984.087143357654</v>
      </c>
      <c r="C3141" s="2">
        <f t="shared" si="1645"/>
        <v>62078.216492890002</v>
      </c>
      <c r="D3141" s="68">
        <f>SUM(Y3141:Y$3286)</f>
        <v>17665.28980622</v>
      </c>
      <c r="E3141" s="68">
        <f t="shared" si="1632"/>
        <v>44412.926686670005</v>
      </c>
      <c r="F3141" s="72">
        <f t="shared" si="1653"/>
        <v>5344.75</v>
      </c>
      <c r="G3141" s="3">
        <f>IF(N3141=1,VLOOKUP(A3140,[1]Plan1!$BG$69:$BI$188,3),G3140)</f>
        <v>5348.49</v>
      </c>
      <c r="H3141" s="11">
        <f t="shared" si="1654"/>
        <v>43863</v>
      </c>
      <c r="I3141" s="11">
        <f t="shared" si="1655"/>
        <v>43892</v>
      </c>
      <c r="J3141" s="26">
        <f t="shared" si="1633"/>
        <v>6.9975209317552078E-4</v>
      </c>
      <c r="K3141" s="11">
        <f t="shared" si="1646"/>
        <v>43955</v>
      </c>
      <c r="L3141" s="11">
        <f t="shared" si="1634"/>
        <v>43955</v>
      </c>
      <c r="M3141" s="1">
        <f t="shared" si="1647"/>
        <v>20</v>
      </c>
      <c r="N3141" s="1">
        <f t="shared" si="1650"/>
        <v>6</v>
      </c>
      <c r="O3141" s="2">
        <f t="shared" si="1635"/>
        <v>1.0002098699999999</v>
      </c>
      <c r="P3141" s="10">
        <f t="shared" si="1660"/>
        <v>1.0025002700000001</v>
      </c>
      <c r="Q3141" s="10">
        <f t="shared" si="1656"/>
        <v>1.6015855859944328</v>
      </c>
      <c r="R3141" s="2">
        <f t="shared" si="1659"/>
        <v>1.6019217100000001</v>
      </c>
      <c r="S3141" s="2">
        <f t="shared" si="1651"/>
        <v>1.5671791399999999</v>
      </c>
      <c r="T3141" s="2">
        <f t="shared" si="1636"/>
        <v>97287.685936060006</v>
      </c>
      <c r="U3141" s="2">
        <f t="shared" si="1637"/>
        <v>10019.383880142625</v>
      </c>
      <c r="V3141" s="2">
        <f t="shared" si="1638"/>
        <v>26733.104777345045</v>
      </c>
      <c r="W3141" s="2">
        <f t="shared" si="1639"/>
        <v>98830.70515037766</v>
      </c>
      <c r="X3141" s="27">
        <f t="shared" si="1640"/>
        <v>0</v>
      </c>
      <c r="Y3141" s="2">
        <f t="shared" si="1652"/>
        <v>0</v>
      </c>
      <c r="Z3141" s="67">
        <f t="shared" si="1641"/>
        <v>0</v>
      </c>
      <c r="AA3141" s="2">
        <f t="shared" si="1661"/>
        <v>0</v>
      </c>
      <c r="AB3141" s="26">
        <f t="shared" si="1648"/>
        <v>6.7299999999999999E-2</v>
      </c>
      <c r="AC3141" s="27">
        <f t="shared" si="1663"/>
        <v>6</v>
      </c>
      <c r="AD3141" s="27">
        <v>252</v>
      </c>
      <c r="AE3141" s="10">
        <f t="shared" si="1657"/>
        <v>1.0015519669999999</v>
      </c>
      <c r="AF3141" s="2">
        <f t="shared" si="1662"/>
        <v>150.98727807</v>
      </c>
      <c r="AG3141" s="2">
        <f t="shared" si="1642"/>
        <v>153.38199298000001</v>
      </c>
      <c r="AH3141" s="3" t="str">
        <f t="shared" si="1643"/>
        <v>-</v>
      </c>
      <c r="AI3141" s="4" t="str">
        <f t="shared" si="1658"/>
        <v>A+J=</v>
      </c>
      <c r="AJ3141" s="11">
        <f t="shared" si="1649"/>
        <v>43957</v>
      </c>
      <c r="AK3141" s="11"/>
      <c r="AL3141" s="4"/>
      <c r="AM3141" s="1"/>
      <c r="AN3141" s="11"/>
      <c r="AO3141" s="1"/>
      <c r="AP3141" s="1"/>
      <c r="AQ3141" s="1"/>
      <c r="AR3141" s="1"/>
      <c r="AS3141" s="6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</row>
    <row r="3142" spans="1:55" x14ac:dyDescent="0.2">
      <c r="A3142" s="144">
        <f t="shared" si="1644"/>
        <v>43931</v>
      </c>
      <c r="B3142" s="2">
        <f t="shared" si="1631"/>
        <v>99012.16643636064</v>
      </c>
      <c r="C3142" s="2">
        <f t="shared" si="1645"/>
        <v>62078.216492890002</v>
      </c>
      <c r="D3142" s="68">
        <f>SUM(Y3142:Y$3286)</f>
        <v>17665.28980622</v>
      </c>
      <c r="E3142" s="68">
        <f t="shared" si="1632"/>
        <v>44412.926686670005</v>
      </c>
      <c r="F3142" s="72">
        <f t="shared" si="1653"/>
        <v>5344.75</v>
      </c>
      <c r="G3142" s="3">
        <f>IF(N3142=1,VLOOKUP(A3141,[1]Plan1!$BG$69:$BI$188,3),G3141)</f>
        <v>5348.49</v>
      </c>
      <c r="H3142" s="11">
        <f t="shared" si="1654"/>
        <v>43863</v>
      </c>
      <c r="I3142" s="11">
        <f t="shared" si="1655"/>
        <v>43892</v>
      </c>
      <c r="J3142" s="26">
        <f t="shared" si="1633"/>
        <v>6.9975209317552078E-4</v>
      </c>
      <c r="K3142" s="11">
        <f t="shared" si="1646"/>
        <v>43955</v>
      </c>
      <c r="L3142" s="11">
        <f t="shared" si="1634"/>
        <v>43955</v>
      </c>
      <c r="M3142" s="1">
        <f t="shared" si="1647"/>
        <v>20</v>
      </c>
      <c r="N3142" s="1">
        <f t="shared" si="1650"/>
        <v>7</v>
      </c>
      <c r="O3142" s="2">
        <f t="shared" si="1635"/>
        <v>1.0002448500000001</v>
      </c>
      <c r="P3142" s="10">
        <f t="shared" si="1660"/>
        <v>1.0025002700000001</v>
      </c>
      <c r="Q3142" s="10">
        <f t="shared" si="1656"/>
        <v>1.6015855859944328</v>
      </c>
      <c r="R3142" s="2">
        <f t="shared" si="1659"/>
        <v>1.60197773</v>
      </c>
      <c r="S3142" s="2">
        <f t="shared" si="1651"/>
        <v>1.5671791399999999</v>
      </c>
      <c r="T3142" s="2">
        <f t="shared" si="1636"/>
        <v>97287.685936060006</v>
      </c>
      <c r="U3142" s="2">
        <f t="shared" si="1637"/>
        <v>10019.383880142625</v>
      </c>
      <c r="V3142" s="2">
        <f t="shared" si="1638"/>
        <v>26735.59278949803</v>
      </c>
      <c r="W3142" s="2">
        <f t="shared" si="1639"/>
        <v>98833.193162530646</v>
      </c>
      <c r="X3142" s="27">
        <f t="shared" si="1640"/>
        <v>0</v>
      </c>
      <c r="Y3142" s="2">
        <f t="shared" si="1652"/>
        <v>0</v>
      </c>
      <c r="Z3142" s="67">
        <f t="shared" si="1641"/>
        <v>0</v>
      </c>
      <c r="AA3142" s="2">
        <f t="shared" si="1661"/>
        <v>0</v>
      </c>
      <c r="AB3142" s="26">
        <f t="shared" si="1648"/>
        <v>6.7299999999999999E-2</v>
      </c>
      <c r="AC3142" s="27">
        <f t="shared" si="1663"/>
        <v>7</v>
      </c>
      <c r="AD3142" s="27">
        <v>252</v>
      </c>
      <c r="AE3142" s="10">
        <f t="shared" si="1657"/>
        <v>1.0018108619999999</v>
      </c>
      <c r="AF3142" s="2">
        <f t="shared" si="1662"/>
        <v>176.17457352</v>
      </c>
      <c r="AG3142" s="2">
        <f t="shared" si="1642"/>
        <v>178.97327383000001</v>
      </c>
      <c r="AH3142" s="3" t="str">
        <f t="shared" si="1643"/>
        <v>-</v>
      </c>
      <c r="AI3142" s="4" t="str">
        <f t="shared" si="1658"/>
        <v>A+J=</v>
      </c>
      <c r="AJ3142" s="11">
        <f t="shared" si="1649"/>
        <v>43957</v>
      </c>
      <c r="AK3142" s="11"/>
      <c r="AL3142" s="4"/>
      <c r="AM3142" s="1"/>
      <c r="AN3142" s="11"/>
      <c r="AO3142" s="1"/>
      <c r="AP3142" s="1"/>
      <c r="AQ3142" s="1"/>
      <c r="AR3142" s="1"/>
      <c r="AS3142" s="6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</row>
    <row r="3143" spans="1:55" x14ac:dyDescent="0.2">
      <c r="A3143" s="144">
        <f t="shared" si="1644"/>
        <v>43932</v>
      </c>
      <c r="B3143" s="2">
        <f t="shared" si="1631"/>
        <v>99012.16643636064</v>
      </c>
      <c r="C3143" s="2">
        <f t="shared" si="1645"/>
        <v>62078.216492890002</v>
      </c>
      <c r="D3143" s="68">
        <f>SUM(Y3143:Y$3286)</f>
        <v>17665.28980622</v>
      </c>
      <c r="E3143" s="68">
        <f t="shared" si="1632"/>
        <v>44412.926686670005</v>
      </c>
      <c r="F3143" s="72">
        <f t="shared" si="1653"/>
        <v>5344.75</v>
      </c>
      <c r="G3143" s="3">
        <f>IF(N3143=1,VLOOKUP(A3142,[1]Plan1!$BG$69:$BI$188,3),G3142)</f>
        <v>5348.49</v>
      </c>
      <c r="H3143" s="11">
        <f t="shared" si="1654"/>
        <v>43863</v>
      </c>
      <c r="I3143" s="11">
        <f t="shared" si="1655"/>
        <v>43892</v>
      </c>
      <c r="J3143" s="26">
        <f t="shared" si="1633"/>
        <v>6.9975209317552078E-4</v>
      </c>
      <c r="K3143" s="11">
        <f t="shared" si="1646"/>
        <v>43955</v>
      </c>
      <c r="L3143" s="11">
        <f t="shared" si="1634"/>
        <v>43955</v>
      </c>
      <c r="M3143" s="1">
        <f t="shared" si="1647"/>
        <v>20</v>
      </c>
      <c r="N3143" s="1">
        <f t="shared" si="1650"/>
        <v>7</v>
      </c>
      <c r="O3143" s="2">
        <f t="shared" si="1635"/>
        <v>1.0002448500000001</v>
      </c>
      <c r="P3143" s="10">
        <f t="shared" si="1660"/>
        <v>1.0025002700000001</v>
      </c>
      <c r="Q3143" s="10">
        <f t="shared" si="1656"/>
        <v>1.6015855859944328</v>
      </c>
      <c r="R3143" s="2">
        <f t="shared" si="1659"/>
        <v>1.60197773</v>
      </c>
      <c r="S3143" s="2">
        <f t="shared" si="1651"/>
        <v>1.5671791399999999</v>
      </c>
      <c r="T3143" s="2">
        <f t="shared" si="1636"/>
        <v>97287.685936060006</v>
      </c>
      <c r="U3143" s="2">
        <f t="shared" si="1637"/>
        <v>10019.383880142625</v>
      </c>
      <c r="V3143" s="2">
        <f t="shared" si="1638"/>
        <v>26735.59278949803</v>
      </c>
      <c r="W3143" s="2">
        <f t="shared" si="1639"/>
        <v>98833.193162530646</v>
      </c>
      <c r="X3143" s="27">
        <f t="shared" si="1640"/>
        <v>0</v>
      </c>
      <c r="Y3143" s="2">
        <f t="shared" si="1652"/>
        <v>0</v>
      </c>
      <c r="Z3143" s="67">
        <f t="shared" si="1641"/>
        <v>0</v>
      </c>
      <c r="AA3143" s="2">
        <f t="shared" si="1661"/>
        <v>0</v>
      </c>
      <c r="AB3143" s="26">
        <f t="shared" si="1648"/>
        <v>6.7299999999999999E-2</v>
      </c>
      <c r="AC3143" s="27">
        <f t="shared" si="1663"/>
        <v>7</v>
      </c>
      <c r="AD3143" s="27">
        <v>252</v>
      </c>
      <c r="AE3143" s="10">
        <f t="shared" si="1657"/>
        <v>1.0018108619999999</v>
      </c>
      <c r="AF3143" s="2">
        <f t="shared" si="1662"/>
        <v>176.17457352</v>
      </c>
      <c r="AG3143" s="2">
        <f t="shared" si="1642"/>
        <v>178.97327383000001</v>
      </c>
      <c r="AH3143" s="3" t="str">
        <f t="shared" si="1643"/>
        <v>-</v>
      </c>
      <c r="AI3143" s="4" t="str">
        <f t="shared" si="1658"/>
        <v>A+J=</v>
      </c>
      <c r="AJ3143" s="11">
        <f t="shared" si="1649"/>
        <v>43957</v>
      </c>
      <c r="AK3143" s="11"/>
      <c r="AL3143" s="4"/>
      <c r="AM3143" s="1"/>
      <c r="AN3143" s="11"/>
      <c r="AO3143" s="1"/>
      <c r="AP3143" s="1"/>
      <c r="AQ3143" s="1"/>
      <c r="AR3143" s="1"/>
      <c r="AS3143" s="6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</row>
    <row r="3144" spans="1:55" x14ac:dyDescent="0.2">
      <c r="A3144" s="144">
        <f t="shared" si="1644"/>
        <v>43933</v>
      </c>
      <c r="B3144" s="2">
        <f t="shared" si="1631"/>
        <v>99012.16643636064</v>
      </c>
      <c r="C3144" s="2">
        <f t="shared" si="1645"/>
        <v>62078.216492890002</v>
      </c>
      <c r="D3144" s="68">
        <f>SUM(Y3144:Y$3286)</f>
        <v>17665.28980622</v>
      </c>
      <c r="E3144" s="68">
        <f t="shared" si="1632"/>
        <v>44412.926686670005</v>
      </c>
      <c r="F3144" s="72">
        <f t="shared" si="1653"/>
        <v>5344.75</v>
      </c>
      <c r="G3144" s="3">
        <f>IF(N3144=1,VLOOKUP(A3143,[1]Plan1!$BG$69:$BI$188,3),G3143)</f>
        <v>5348.49</v>
      </c>
      <c r="H3144" s="11">
        <f t="shared" si="1654"/>
        <v>43863</v>
      </c>
      <c r="I3144" s="11">
        <f t="shared" si="1655"/>
        <v>43892</v>
      </c>
      <c r="J3144" s="26">
        <f t="shared" si="1633"/>
        <v>6.9975209317552078E-4</v>
      </c>
      <c r="K3144" s="11">
        <f t="shared" si="1646"/>
        <v>43955</v>
      </c>
      <c r="L3144" s="11">
        <f t="shared" si="1634"/>
        <v>43955</v>
      </c>
      <c r="M3144" s="1">
        <f t="shared" si="1647"/>
        <v>20</v>
      </c>
      <c r="N3144" s="1">
        <f t="shared" si="1650"/>
        <v>7</v>
      </c>
      <c r="O3144" s="2">
        <f t="shared" si="1635"/>
        <v>1.0002448500000001</v>
      </c>
      <c r="P3144" s="10">
        <f t="shared" si="1660"/>
        <v>1.0025002700000001</v>
      </c>
      <c r="Q3144" s="10">
        <f t="shared" si="1656"/>
        <v>1.6015855859944328</v>
      </c>
      <c r="R3144" s="2">
        <f t="shared" si="1659"/>
        <v>1.60197773</v>
      </c>
      <c r="S3144" s="2">
        <f t="shared" si="1651"/>
        <v>1.5671791399999999</v>
      </c>
      <c r="T3144" s="2">
        <f t="shared" si="1636"/>
        <v>97287.685936060006</v>
      </c>
      <c r="U3144" s="2">
        <f t="shared" si="1637"/>
        <v>10019.383880142625</v>
      </c>
      <c r="V3144" s="2">
        <f t="shared" si="1638"/>
        <v>26735.59278949803</v>
      </c>
      <c r="W3144" s="2">
        <f t="shared" si="1639"/>
        <v>98833.193162530646</v>
      </c>
      <c r="X3144" s="27">
        <f t="shared" si="1640"/>
        <v>0</v>
      </c>
      <c r="Y3144" s="2">
        <f t="shared" si="1652"/>
        <v>0</v>
      </c>
      <c r="Z3144" s="67">
        <f t="shared" si="1641"/>
        <v>0</v>
      </c>
      <c r="AA3144" s="2">
        <f t="shared" si="1661"/>
        <v>0</v>
      </c>
      <c r="AB3144" s="26">
        <f t="shared" si="1648"/>
        <v>6.7299999999999999E-2</v>
      </c>
      <c r="AC3144" s="27">
        <f t="shared" si="1663"/>
        <v>7</v>
      </c>
      <c r="AD3144" s="27">
        <v>252</v>
      </c>
      <c r="AE3144" s="10">
        <f t="shared" si="1657"/>
        <v>1.0018108619999999</v>
      </c>
      <c r="AF3144" s="2">
        <f t="shared" si="1662"/>
        <v>176.17457352</v>
      </c>
      <c r="AG3144" s="2">
        <f t="shared" si="1642"/>
        <v>178.97327383000001</v>
      </c>
      <c r="AH3144" s="3" t="str">
        <f t="shared" si="1643"/>
        <v>-</v>
      </c>
      <c r="AI3144" s="4" t="str">
        <f t="shared" si="1658"/>
        <v>A+J=</v>
      </c>
      <c r="AJ3144" s="11">
        <f t="shared" si="1649"/>
        <v>43957</v>
      </c>
      <c r="AK3144" s="11"/>
      <c r="AL3144" s="4"/>
      <c r="AM3144" s="1"/>
      <c r="AN3144" s="11"/>
      <c r="AO3144" s="1"/>
      <c r="AP3144" s="1"/>
      <c r="AQ3144" s="1"/>
      <c r="AR3144" s="1"/>
      <c r="AS3144" s="6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</row>
    <row r="3145" spans="1:55" x14ac:dyDescent="0.2">
      <c r="A3145" s="144">
        <f t="shared" si="1644"/>
        <v>43934</v>
      </c>
      <c r="B3145" s="2">
        <f t="shared" si="1631"/>
        <v>99012.16643636064</v>
      </c>
      <c r="C3145" s="2">
        <f t="shared" si="1645"/>
        <v>62078.216492890002</v>
      </c>
      <c r="D3145" s="68">
        <f>SUM(Y3145:Y$3286)</f>
        <v>17665.28980622</v>
      </c>
      <c r="E3145" s="68">
        <f t="shared" si="1632"/>
        <v>44412.926686670005</v>
      </c>
      <c r="F3145" s="72">
        <f t="shared" si="1653"/>
        <v>5344.75</v>
      </c>
      <c r="G3145" s="3">
        <f>IF(N3145=1,VLOOKUP(A3144,[1]Plan1!$BG$69:$BI$188,3),G3144)</f>
        <v>5348.49</v>
      </c>
      <c r="H3145" s="11">
        <f t="shared" si="1654"/>
        <v>43863</v>
      </c>
      <c r="I3145" s="11">
        <f t="shared" si="1655"/>
        <v>43892</v>
      </c>
      <c r="J3145" s="26">
        <f t="shared" si="1633"/>
        <v>6.9975209317552078E-4</v>
      </c>
      <c r="K3145" s="11">
        <f t="shared" si="1646"/>
        <v>43955</v>
      </c>
      <c r="L3145" s="11">
        <f t="shared" si="1634"/>
        <v>43955</v>
      </c>
      <c r="M3145" s="1">
        <f t="shared" si="1647"/>
        <v>20</v>
      </c>
      <c r="N3145" s="1">
        <f t="shared" si="1650"/>
        <v>7</v>
      </c>
      <c r="O3145" s="2">
        <f t="shared" si="1635"/>
        <v>1.0002448500000001</v>
      </c>
      <c r="P3145" s="10">
        <f t="shared" si="1660"/>
        <v>1.0025002700000001</v>
      </c>
      <c r="Q3145" s="10">
        <f t="shared" si="1656"/>
        <v>1.6015855859944328</v>
      </c>
      <c r="R3145" s="2">
        <f t="shared" si="1659"/>
        <v>1.60197773</v>
      </c>
      <c r="S3145" s="2">
        <f t="shared" si="1651"/>
        <v>1.5671791399999999</v>
      </c>
      <c r="T3145" s="2">
        <f t="shared" si="1636"/>
        <v>97287.685936060006</v>
      </c>
      <c r="U3145" s="2">
        <f t="shared" si="1637"/>
        <v>10019.383880142625</v>
      </c>
      <c r="V3145" s="2">
        <f t="shared" si="1638"/>
        <v>26735.59278949803</v>
      </c>
      <c r="W3145" s="2">
        <f t="shared" si="1639"/>
        <v>98833.193162530646</v>
      </c>
      <c r="X3145" s="27">
        <f t="shared" si="1640"/>
        <v>0</v>
      </c>
      <c r="Y3145" s="2">
        <f t="shared" si="1652"/>
        <v>0</v>
      </c>
      <c r="Z3145" s="67">
        <f t="shared" si="1641"/>
        <v>0</v>
      </c>
      <c r="AA3145" s="2">
        <f t="shared" si="1661"/>
        <v>0</v>
      </c>
      <c r="AB3145" s="26">
        <f t="shared" si="1648"/>
        <v>6.7299999999999999E-2</v>
      </c>
      <c r="AC3145" s="27">
        <f t="shared" si="1663"/>
        <v>7</v>
      </c>
      <c r="AD3145" s="27">
        <v>252</v>
      </c>
      <c r="AE3145" s="10">
        <f t="shared" si="1657"/>
        <v>1.0018108619999999</v>
      </c>
      <c r="AF3145" s="2">
        <f t="shared" si="1662"/>
        <v>176.17457352</v>
      </c>
      <c r="AG3145" s="2">
        <f t="shared" si="1642"/>
        <v>178.97327383000001</v>
      </c>
      <c r="AH3145" s="3" t="str">
        <f t="shared" si="1643"/>
        <v>-</v>
      </c>
      <c r="AI3145" s="4" t="str">
        <f t="shared" si="1658"/>
        <v>A+J=</v>
      </c>
      <c r="AJ3145" s="11">
        <f t="shared" si="1649"/>
        <v>43957</v>
      </c>
      <c r="AK3145" s="11"/>
      <c r="AL3145" s="4"/>
      <c r="AM3145" s="1"/>
      <c r="AN3145" s="11"/>
      <c r="AO3145" s="1"/>
      <c r="AP3145" s="1"/>
      <c r="AQ3145" s="1"/>
      <c r="AR3145" s="1"/>
      <c r="AS3145" s="6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</row>
    <row r="3146" spans="1:55" x14ac:dyDescent="0.2">
      <c r="A3146" s="144">
        <f t="shared" si="1644"/>
        <v>43935</v>
      </c>
      <c r="B3146" s="2">
        <f t="shared" ref="B3146:B3209" si="1664">(W3146+AG3146)</f>
        <v>99040.254628562165</v>
      </c>
      <c r="C3146" s="2">
        <f t="shared" si="1645"/>
        <v>62078.216492890002</v>
      </c>
      <c r="D3146" s="68">
        <f>SUM(Y3146:Y$3286)</f>
        <v>17665.28980622</v>
      </c>
      <c r="E3146" s="68">
        <f t="shared" ref="E3146:E3209" si="1665">(C3146-D3146)</f>
        <v>44412.926686670005</v>
      </c>
      <c r="F3146" s="72">
        <f t="shared" si="1653"/>
        <v>5344.75</v>
      </c>
      <c r="G3146" s="3">
        <f>IF(N3146=1,VLOOKUP(A3145,[1]Plan1!$BG$69:$BI$188,3),G3145)</f>
        <v>5348.49</v>
      </c>
      <c r="H3146" s="11">
        <f t="shared" si="1654"/>
        <v>43863</v>
      </c>
      <c r="I3146" s="11">
        <f t="shared" si="1655"/>
        <v>43892</v>
      </c>
      <c r="J3146" s="26">
        <f t="shared" ref="J3146:J3209" si="1666">(G3146/F3146)-1</f>
        <v>6.9975209317552078E-4</v>
      </c>
      <c r="K3146" s="11">
        <f t="shared" si="1646"/>
        <v>43955</v>
      </c>
      <c r="L3146" s="11">
        <f t="shared" ref="L3146:L3209" si="1667">IF(A3146&gt;L3145,K3146,L3145)</f>
        <v>43955</v>
      </c>
      <c r="M3146" s="1">
        <f t="shared" si="1647"/>
        <v>20</v>
      </c>
      <c r="N3146" s="1">
        <f t="shared" si="1650"/>
        <v>8</v>
      </c>
      <c r="O3146" s="2">
        <f t="shared" ref="O3146:O3209" si="1668">TRUNC((G3146/F3146)^TRUNC((N3146/M3146),9),8)</f>
        <v>1.0002798399999999</v>
      </c>
      <c r="P3146" s="10">
        <f t="shared" si="1660"/>
        <v>1.0025002700000001</v>
      </c>
      <c r="Q3146" s="10">
        <f t="shared" si="1656"/>
        <v>1.6015855859944328</v>
      </c>
      <c r="R3146" s="2">
        <f t="shared" si="1659"/>
        <v>1.60203377</v>
      </c>
      <c r="S3146" s="2">
        <f t="shared" si="1651"/>
        <v>1.5671791399999999</v>
      </c>
      <c r="T3146" s="2">
        <f t="shared" ref="T3146:T3209" si="1669">TRUNC(C3146*S3146,8)</f>
        <v>97287.685936060006</v>
      </c>
      <c r="U3146" s="2">
        <f t="shared" ref="U3146:U3209" si="1670">(D3146*(S3146-1))</f>
        <v>10019.383880142625</v>
      </c>
      <c r="V3146" s="2">
        <f t="shared" ref="V3146:V3209" si="1671">(E3146*(R3146-1))</f>
        <v>26738.081689909552</v>
      </c>
      <c r="W3146" s="2">
        <f t="shared" ref="W3146:W3209" si="1672">(C3146+U3146+V3146)</f>
        <v>98835.682062942171</v>
      </c>
      <c r="X3146" s="27">
        <f t="shared" ref="X3146:X3209" si="1673">IF(VLOOKUP(A3146,AN$10:AU$131,8)=VLOOKUP(A3145,AN$10:AU$131,8),0,VLOOKUP(A3146,AN$10:AU$131,8))</f>
        <v>0</v>
      </c>
      <c r="Y3146" s="2">
        <f t="shared" si="1652"/>
        <v>0</v>
      </c>
      <c r="Z3146" s="67">
        <f t="shared" ref="Z3146:Z3209" si="1674">IF(X3146&gt;0,VLOOKUP($A3146,$AN$10:$AS$131,6),0)</f>
        <v>0</v>
      </c>
      <c r="AA3146" s="2">
        <f t="shared" si="1661"/>
        <v>0</v>
      </c>
      <c r="AB3146" s="26">
        <f t="shared" si="1648"/>
        <v>6.7299999999999999E-2</v>
      </c>
      <c r="AC3146" s="27">
        <f t="shared" si="1663"/>
        <v>8</v>
      </c>
      <c r="AD3146" s="27">
        <v>252</v>
      </c>
      <c r="AE3146" s="10">
        <f t="shared" si="1657"/>
        <v>1.002069825</v>
      </c>
      <c r="AF3146" s="2">
        <f t="shared" si="1662"/>
        <v>201.36848454</v>
      </c>
      <c r="AG3146" s="2">
        <f t="shared" ref="AG3146:AG3209" si="1675">TRUNC((W3146*(AE3146-1)),8)</f>
        <v>204.57256562000001</v>
      </c>
      <c r="AH3146" s="3" t="str">
        <f t="shared" ref="AH3146:AH3209" si="1676">IF(AA3146&gt;0,AA3146+AF3146,"-")</f>
        <v>-</v>
      </c>
      <c r="AI3146" s="4" t="str">
        <f t="shared" si="1658"/>
        <v>A+J=</v>
      </c>
      <c r="AJ3146" s="11">
        <f t="shared" si="1649"/>
        <v>43957</v>
      </c>
      <c r="AK3146" s="11"/>
      <c r="AL3146" s="4"/>
      <c r="AM3146" s="1"/>
      <c r="AN3146" s="11"/>
      <c r="AO3146" s="1"/>
      <c r="AP3146" s="1"/>
      <c r="AQ3146" s="1"/>
      <c r="AR3146" s="1"/>
      <c r="AS3146" s="6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</row>
    <row r="3147" spans="1:55" x14ac:dyDescent="0.2">
      <c r="A3147" s="144">
        <f t="shared" ref="A3147:A3210" si="1677">(A3146+1)</f>
        <v>43936</v>
      </c>
      <c r="B3147" s="2">
        <f t="shared" si="1664"/>
        <v>99068.349742825158</v>
      </c>
      <c r="C3147" s="2">
        <f t="shared" ref="C3147:C3210" si="1678">TRUNC(IF(X3146&gt;0,VLOOKUP(A3146,$AN$12:$AO$131,2),C3146),8)</f>
        <v>62078.216492890002</v>
      </c>
      <c r="D3147" s="68">
        <f>SUM(Y3147:Y$3286)</f>
        <v>17665.28980622</v>
      </c>
      <c r="E3147" s="68">
        <f t="shared" si="1665"/>
        <v>44412.926686670005</v>
      </c>
      <c r="F3147" s="72">
        <f t="shared" si="1653"/>
        <v>5344.75</v>
      </c>
      <c r="G3147" s="3">
        <f>IF(N3147=1,VLOOKUP(A3146,[1]Plan1!$BG$69:$BI$188,3),G3146)</f>
        <v>5348.49</v>
      </c>
      <c r="H3147" s="11">
        <f t="shared" si="1654"/>
        <v>43863</v>
      </c>
      <c r="I3147" s="11">
        <f t="shared" si="1655"/>
        <v>43892</v>
      </c>
      <c r="J3147" s="26">
        <f t="shared" si="1666"/>
        <v>6.9975209317552078E-4</v>
      </c>
      <c r="K3147" s="11">
        <f t="shared" ref="K3147:K3210" si="1679">IF(DAY(A3147)=1,VLOOKUP(A3147,AR$137:AW$275,4),K3146)</f>
        <v>43955</v>
      </c>
      <c r="L3147" s="11">
        <f t="shared" si="1667"/>
        <v>43955</v>
      </c>
      <c r="M3147" s="1">
        <f t="shared" ref="M3147:M3210" si="1680">IF(L3147=L3146,M3146,NETWORKDAYS(L3146,L3147,$AN$137:$AN$327)-1)</f>
        <v>20</v>
      </c>
      <c r="N3147" s="1">
        <f t="shared" si="1650"/>
        <v>9</v>
      </c>
      <c r="O3147" s="2">
        <f t="shared" si="1668"/>
        <v>1.00031482</v>
      </c>
      <c r="P3147" s="10">
        <f t="shared" si="1660"/>
        <v>1.0025002700000001</v>
      </c>
      <c r="Q3147" s="10">
        <f t="shared" si="1656"/>
        <v>1.6015855859944328</v>
      </c>
      <c r="R3147" s="2">
        <f t="shared" si="1659"/>
        <v>1.60208979</v>
      </c>
      <c r="S3147" s="2">
        <f t="shared" si="1651"/>
        <v>1.5671791399999999</v>
      </c>
      <c r="T3147" s="2">
        <f t="shared" si="1669"/>
        <v>97287.685936060006</v>
      </c>
      <c r="U3147" s="2">
        <f t="shared" si="1670"/>
        <v>10019.383880142625</v>
      </c>
      <c r="V3147" s="2">
        <f t="shared" si="1671"/>
        <v>26740.569702062538</v>
      </c>
      <c r="W3147" s="2">
        <f t="shared" si="1672"/>
        <v>98838.170075095157</v>
      </c>
      <c r="X3147" s="27">
        <f t="shared" si="1673"/>
        <v>0</v>
      </c>
      <c r="Y3147" s="2">
        <f t="shared" si="1652"/>
        <v>0</v>
      </c>
      <c r="Z3147" s="67">
        <f t="shared" si="1674"/>
        <v>0</v>
      </c>
      <c r="AA3147" s="2">
        <f t="shared" si="1661"/>
        <v>0</v>
      </c>
      <c r="AB3147" s="26">
        <f t="shared" ref="AB3147:AB3210" si="1681">(AB3146)</f>
        <v>6.7299999999999999E-2</v>
      </c>
      <c r="AC3147" s="27">
        <f t="shared" si="1663"/>
        <v>9</v>
      </c>
      <c r="AD3147" s="27">
        <v>252</v>
      </c>
      <c r="AE3147" s="10">
        <f t="shared" si="1657"/>
        <v>1.0023288539999999</v>
      </c>
      <c r="AF3147" s="2">
        <f t="shared" si="1662"/>
        <v>226.56881654</v>
      </c>
      <c r="AG3147" s="2">
        <f t="shared" si="1675"/>
        <v>230.17966773000001</v>
      </c>
      <c r="AH3147" s="3" t="str">
        <f t="shared" si="1676"/>
        <v>-</v>
      </c>
      <c r="AI3147" s="4" t="str">
        <f t="shared" si="1658"/>
        <v>A+J=</v>
      </c>
      <c r="AJ3147" s="11">
        <f t="shared" ref="AJ3147:AJ3210" si="1682">IF(X3146&gt;0,VLOOKUP(A3146,$AN$10:$AW$130,10),AJ3146)</f>
        <v>43957</v>
      </c>
      <c r="AK3147" s="11"/>
      <c r="AL3147" s="4"/>
      <c r="AM3147" s="1"/>
      <c r="AN3147" s="11"/>
      <c r="AO3147" s="1"/>
      <c r="AP3147" s="1"/>
      <c r="AQ3147" s="1"/>
      <c r="AR3147" s="1"/>
      <c r="AS3147" s="6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</row>
    <row r="3148" spans="1:55" x14ac:dyDescent="0.2">
      <c r="A3148" s="144">
        <f t="shared" si="1677"/>
        <v>43937</v>
      </c>
      <c r="B3148" s="2">
        <f t="shared" si="1664"/>
        <v>99096.453658896688</v>
      </c>
      <c r="C3148" s="2">
        <f t="shared" si="1678"/>
        <v>62078.216492890002</v>
      </c>
      <c r="D3148" s="68">
        <f>SUM(Y3148:Y$3286)</f>
        <v>17665.28980622</v>
      </c>
      <c r="E3148" s="68">
        <f t="shared" si="1665"/>
        <v>44412.926686670005</v>
      </c>
      <c r="F3148" s="72">
        <f t="shared" si="1653"/>
        <v>5344.75</v>
      </c>
      <c r="G3148" s="3">
        <f>IF(N3148=1,VLOOKUP(A3147,[1]Plan1!$BG$69:$BI$188,3),G3147)</f>
        <v>5348.49</v>
      </c>
      <c r="H3148" s="11">
        <f t="shared" si="1654"/>
        <v>43863</v>
      </c>
      <c r="I3148" s="11">
        <f t="shared" si="1655"/>
        <v>43892</v>
      </c>
      <c r="J3148" s="26">
        <f t="shared" si="1666"/>
        <v>6.9975209317552078E-4</v>
      </c>
      <c r="K3148" s="11">
        <f t="shared" si="1679"/>
        <v>43955</v>
      </c>
      <c r="L3148" s="11">
        <f t="shared" si="1667"/>
        <v>43955</v>
      </c>
      <c r="M3148" s="1">
        <f t="shared" si="1680"/>
        <v>20</v>
      </c>
      <c r="N3148" s="1">
        <f t="shared" si="1650"/>
        <v>10</v>
      </c>
      <c r="O3148" s="2">
        <f t="shared" si="1668"/>
        <v>1.0003498099999999</v>
      </c>
      <c r="P3148" s="10">
        <f t="shared" si="1660"/>
        <v>1.0025002700000001</v>
      </c>
      <c r="Q3148" s="10">
        <f t="shared" si="1656"/>
        <v>1.6015855859944328</v>
      </c>
      <c r="R3148" s="2">
        <f t="shared" si="1659"/>
        <v>1.60214583</v>
      </c>
      <c r="S3148" s="2">
        <f t="shared" si="1651"/>
        <v>1.5671791399999999</v>
      </c>
      <c r="T3148" s="2">
        <f t="shared" si="1669"/>
        <v>97287.685936060006</v>
      </c>
      <c r="U3148" s="2">
        <f t="shared" si="1670"/>
        <v>10019.383880142625</v>
      </c>
      <c r="V3148" s="2">
        <f t="shared" si="1671"/>
        <v>26743.058602474059</v>
      </c>
      <c r="W3148" s="2">
        <f t="shared" si="1672"/>
        <v>98840.658975506682</v>
      </c>
      <c r="X3148" s="27">
        <f t="shared" si="1673"/>
        <v>0</v>
      </c>
      <c r="Y3148" s="2">
        <f t="shared" si="1652"/>
        <v>0</v>
      </c>
      <c r="Z3148" s="67">
        <f t="shared" si="1674"/>
        <v>0</v>
      </c>
      <c r="AA3148" s="2">
        <f t="shared" si="1661"/>
        <v>0</v>
      </c>
      <c r="AB3148" s="26">
        <f t="shared" si="1681"/>
        <v>6.7299999999999999E-2</v>
      </c>
      <c r="AC3148" s="27">
        <f t="shared" si="1663"/>
        <v>10</v>
      </c>
      <c r="AD3148" s="27">
        <v>252</v>
      </c>
      <c r="AE3148" s="10">
        <f t="shared" si="1657"/>
        <v>1.0025879499999999</v>
      </c>
      <c r="AF3148" s="2">
        <f t="shared" si="1662"/>
        <v>251.77566680999999</v>
      </c>
      <c r="AG3148" s="2">
        <f t="shared" si="1675"/>
        <v>255.79468338999999</v>
      </c>
      <c r="AH3148" s="3" t="str">
        <f t="shared" si="1676"/>
        <v>-</v>
      </c>
      <c r="AI3148" s="4" t="str">
        <f t="shared" si="1658"/>
        <v>A+J=</v>
      </c>
      <c r="AJ3148" s="11">
        <f t="shared" si="1682"/>
        <v>43957</v>
      </c>
      <c r="AK3148" s="11"/>
      <c r="AL3148" s="4"/>
      <c r="AM3148" s="1"/>
      <c r="AN3148" s="11"/>
      <c r="AO3148" s="1"/>
      <c r="AP3148" s="1"/>
      <c r="AQ3148" s="1"/>
      <c r="AR3148" s="1"/>
      <c r="AS3148" s="6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</row>
    <row r="3149" spans="1:55" x14ac:dyDescent="0.2">
      <c r="A3149" s="144">
        <f t="shared" si="1677"/>
        <v>43938</v>
      </c>
      <c r="B3149" s="2">
        <f t="shared" si="1664"/>
        <v>99124.5654871882</v>
      </c>
      <c r="C3149" s="2">
        <f t="shared" si="1678"/>
        <v>62078.216492890002</v>
      </c>
      <c r="D3149" s="68">
        <f>SUM(Y3149:Y$3286)</f>
        <v>17665.28980622</v>
      </c>
      <c r="E3149" s="68">
        <f t="shared" si="1665"/>
        <v>44412.926686670005</v>
      </c>
      <c r="F3149" s="72">
        <f t="shared" si="1653"/>
        <v>5344.75</v>
      </c>
      <c r="G3149" s="3">
        <f>IF(N3149=1,VLOOKUP(A3148,[1]Plan1!$BG$69:$BI$188,3),G3148)</f>
        <v>5348.49</v>
      </c>
      <c r="H3149" s="11">
        <f t="shared" si="1654"/>
        <v>43863</v>
      </c>
      <c r="I3149" s="11">
        <f t="shared" si="1655"/>
        <v>43892</v>
      </c>
      <c r="J3149" s="26">
        <f t="shared" si="1666"/>
        <v>6.9975209317552078E-4</v>
      </c>
      <c r="K3149" s="11">
        <f t="shared" si="1679"/>
        <v>43955</v>
      </c>
      <c r="L3149" s="11">
        <f t="shared" si="1667"/>
        <v>43955</v>
      </c>
      <c r="M3149" s="1">
        <f t="shared" si="1680"/>
        <v>20</v>
      </c>
      <c r="N3149" s="1">
        <f t="shared" si="1650"/>
        <v>11</v>
      </c>
      <c r="O3149" s="2">
        <f t="shared" si="1668"/>
        <v>1.0003848</v>
      </c>
      <c r="P3149" s="10">
        <f t="shared" si="1660"/>
        <v>1.0025002700000001</v>
      </c>
      <c r="Q3149" s="10">
        <f t="shared" si="1656"/>
        <v>1.6015855859944328</v>
      </c>
      <c r="R3149" s="2">
        <f t="shared" si="1659"/>
        <v>1.60220187</v>
      </c>
      <c r="S3149" s="2">
        <f t="shared" si="1651"/>
        <v>1.5671791399999999</v>
      </c>
      <c r="T3149" s="2">
        <f t="shared" si="1669"/>
        <v>97287.685936060006</v>
      </c>
      <c r="U3149" s="2">
        <f t="shared" si="1670"/>
        <v>10019.383880142625</v>
      </c>
      <c r="V3149" s="2">
        <f t="shared" si="1671"/>
        <v>26745.547502885584</v>
      </c>
      <c r="W3149" s="2">
        <f t="shared" si="1672"/>
        <v>98843.147875918206</v>
      </c>
      <c r="X3149" s="27">
        <f t="shared" si="1673"/>
        <v>0</v>
      </c>
      <c r="Y3149" s="2">
        <f t="shared" si="1652"/>
        <v>0</v>
      </c>
      <c r="Z3149" s="67">
        <f t="shared" si="1674"/>
        <v>0</v>
      </c>
      <c r="AA3149" s="2">
        <f t="shared" si="1661"/>
        <v>0</v>
      </c>
      <c r="AB3149" s="26">
        <f t="shared" si="1681"/>
        <v>6.7299999999999999E-2</v>
      </c>
      <c r="AC3149" s="27">
        <f t="shared" si="1663"/>
        <v>11</v>
      </c>
      <c r="AD3149" s="27">
        <v>252</v>
      </c>
      <c r="AE3149" s="10">
        <f t="shared" si="1657"/>
        <v>1.0028471130000001</v>
      </c>
      <c r="AF3149" s="2">
        <f t="shared" si="1662"/>
        <v>276.98903536</v>
      </c>
      <c r="AG3149" s="2">
        <f t="shared" si="1675"/>
        <v>281.41761127000001</v>
      </c>
      <c r="AH3149" s="3" t="str">
        <f t="shared" si="1676"/>
        <v>-</v>
      </c>
      <c r="AI3149" s="4" t="str">
        <f t="shared" si="1658"/>
        <v>A+J=</v>
      </c>
      <c r="AJ3149" s="11">
        <f t="shared" si="1682"/>
        <v>43957</v>
      </c>
      <c r="AK3149" s="11"/>
      <c r="AL3149" s="4"/>
      <c r="AM3149" s="1"/>
      <c r="AN3149" s="11"/>
      <c r="AO3149" s="1"/>
      <c r="AP3149" s="1"/>
      <c r="AQ3149" s="1"/>
      <c r="AR3149" s="1"/>
      <c r="AS3149" s="6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</row>
    <row r="3150" spans="1:55" x14ac:dyDescent="0.2">
      <c r="A3150" s="144">
        <f t="shared" si="1677"/>
        <v>43939</v>
      </c>
      <c r="B3150" s="2">
        <f t="shared" si="1664"/>
        <v>99152.68522820971</v>
      </c>
      <c r="C3150" s="2">
        <f t="shared" si="1678"/>
        <v>62078.216492890002</v>
      </c>
      <c r="D3150" s="68">
        <f>SUM(Y3150:Y$3286)</f>
        <v>17665.28980622</v>
      </c>
      <c r="E3150" s="68">
        <f t="shared" si="1665"/>
        <v>44412.926686670005</v>
      </c>
      <c r="F3150" s="72">
        <f t="shared" si="1653"/>
        <v>5344.75</v>
      </c>
      <c r="G3150" s="3">
        <f>IF(N3150=1,VLOOKUP(A3149,[1]Plan1!$BG$69:$BI$188,3),G3149)</f>
        <v>5348.49</v>
      </c>
      <c r="H3150" s="11">
        <f t="shared" si="1654"/>
        <v>43863</v>
      </c>
      <c r="I3150" s="11">
        <f t="shared" si="1655"/>
        <v>43892</v>
      </c>
      <c r="J3150" s="26">
        <f t="shared" si="1666"/>
        <v>6.9975209317552078E-4</v>
      </c>
      <c r="K3150" s="11">
        <f t="shared" si="1679"/>
        <v>43955</v>
      </c>
      <c r="L3150" s="11">
        <f t="shared" si="1667"/>
        <v>43955</v>
      </c>
      <c r="M3150" s="1">
        <f t="shared" si="1680"/>
        <v>20</v>
      </c>
      <c r="N3150" s="1">
        <f t="shared" si="1650"/>
        <v>12</v>
      </c>
      <c r="O3150" s="2">
        <f t="shared" si="1668"/>
        <v>1.00041979</v>
      </c>
      <c r="P3150" s="10">
        <f t="shared" si="1660"/>
        <v>1.0025002700000001</v>
      </c>
      <c r="Q3150" s="10">
        <f t="shared" si="1656"/>
        <v>1.6015855859944328</v>
      </c>
      <c r="R3150" s="2">
        <f t="shared" si="1659"/>
        <v>1.6022579100000001</v>
      </c>
      <c r="S3150" s="2">
        <f t="shared" si="1651"/>
        <v>1.5671791399999999</v>
      </c>
      <c r="T3150" s="2">
        <f t="shared" si="1669"/>
        <v>97287.685936060006</v>
      </c>
      <c r="U3150" s="2">
        <f t="shared" si="1670"/>
        <v>10019.383880142625</v>
      </c>
      <c r="V3150" s="2">
        <f t="shared" si="1671"/>
        <v>26748.036403297105</v>
      </c>
      <c r="W3150" s="2">
        <f t="shared" si="1672"/>
        <v>98845.636776329717</v>
      </c>
      <c r="X3150" s="27">
        <f t="shared" si="1673"/>
        <v>0</v>
      </c>
      <c r="Y3150" s="2">
        <f t="shared" si="1652"/>
        <v>0</v>
      </c>
      <c r="Z3150" s="67">
        <f t="shared" si="1674"/>
        <v>0</v>
      </c>
      <c r="AA3150" s="2">
        <f t="shared" si="1661"/>
        <v>0</v>
      </c>
      <c r="AB3150" s="26">
        <f t="shared" si="1681"/>
        <v>6.7299999999999999E-2</v>
      </c>
      <c r="AC3150" s="27">
        <f t="shared" si="1663"/>
        <v>12</v>
      </c>
      <c r="AD3150" s="27">
        <v>252</v>
      </c>
      <c r="AE3150" s="10">
        <f t="shared" si="1657"/>
        <v>1.003106343</v>
      </c>
      <c r="AF3150" s="2">
        <f t="shared" si="1662"/>
        <v>302.20892219000001</v>
      </c>
      <c r="AG3150" s="2">
        <f t="shared" si="1675"/>
        <v>307.04845188000002</v>
      </c>
      <c r="AH3150" s="3" t="str">
        <f t="shared" si="1676"/>
        <v>-</v>
      </c>
      <c r="AI3150" s="4" t="str">
        <f t="shared" si="1658"/>
        <v>A+J=</v>
      </c>
      <c r="AJ3150" s="11">
        <f t="shared" si="1682"/>
        <v>43957</v>
      </c>
      <c r="AK3150" s="11"/>
      <c r="AL3150" s="4"/>
      <c r="AM3150" s="1"/>
      <c r="AN3150" s="11"/>
      <c r="AO3150" s="1"/>
      <c r="AP3150" s="1"/>
      <c r="AQ3150" s="1"/>
      <c r="AR3150" s="1"/>
      <c r="AS3150" s="6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</row>
    <row r="3151" spans="1:55" x14ac:dyDescent="0.2">
      <c r="A3151" s="144">
        <f t="shared" si="1677"/>
        <v>43940</v>
      </c>
      <c r="B3151" s="2">
        <f t="shared" si="1664"/>
        <v>99152.68522820971</v>
      </c>
      <c r="C3151" s="2">
        <f t="shared" si="1678"/>
        <v>62078.216492890002</v>
      </c>
      <c r="D3151" s="68">
        <f>SUM(Y3151:Y$3286)</f>
        <v>17665.28980622</v>
      </c>
      <c r="E3151" s="68">
        <f t="shared" si="1665"/>
        <v>44412.926686670005</v>
      </c>
      <c r="F3151" s="72">
        <f t="shared" si="1653"/>
        <v>5344.75</v>
      </c>
      <c r="G3151" s="3">
        <f>IF(N3151=1,VLOOKUP(A3150,[1]Plan1!$BG$69:$BI$188,3),G3150)</f>
        <v>5348.49</v>
      </c>
      <c r="H3151" s="11">
        <f t="shared" si="1654"/>
        <v>43863</v>
      </c>
      <c r="I3151" s="11">
        <f t="shared" si="1655"/>
        <v>43892</v>
      </c>
      <c r="J3151" s="26">
        <f t="shared" si="1666"/>
        <v>6.9975209317552078E-4</v>
      </c>
      <c r="K3151" s="11">
        <f t="shared" si="1679"/>
        <v>43955</v>
      </c>
      <c r="L3151" s="11">
        <f t="shared" si="1667"/>
        <v>43955</v>
      </c>
      <c r="M3151" s="1">
        <f t="shared" si="1680"/>
        <v>20</v>
      </c>
      <c r="N3151" s="1">
        <f t="shared" si="1650"/>
        <v>12</v>
      </c>
      <c r="O3151" s="2">
        <f t="shared" si="1668"/>
        <v>1.00041979</v>
      </c>
      <c r="P3151" s="10">
        <f t="shared" si="1660"/>
        <v>1.0025002700000001</v>
      </c>
      <c r="Q3151" s="10">
        <f t="shared" si="1656"/>
        <v>1.6015855859944328</v>
      </c>
      <c r="R3151" s="2">
        <f t="shared" si="1659"/>
        <v>1.6022579100000001</v>
      </c>
      <c r="S3151" s="2">
        <f t="shared" si="1651"/>
        <v>1.5671791399999999</v>
      </c>
      <c r="T3151" s="2">
        <f t="shared" si="1669"/>
        <v>97287.685936060006</v>
      </c>
      <c r="U3151" s="2">
        <f t="shared" si="1670"/>
        <v>10019.383880142625</v>
      </c>
      <c r="V3151" s="2">
        <f t="shared" si="1671"/>
        <v>26748.036403297105</v>
      </c>
      <c r="W3151" s="2">
        <f t="shared" si="1672"/>
        <v>98845.636776329717</v>
      </c>
      <c r="X3151" s="27">
        <f t="shared" si="1673"/>
        <v>0</v>
      </c>
      <c r="Y3151" s="2">
        <f t="shared" si="1652"/>
        <v>0</v>
      </c>
      <c r="Z3151" s="67">
        <f t="shared" si="1674"/>
        <v>0</v>
      </c>
      <c r="AA3151" s="2">
        <f t="shared" si="1661"/>
        <v>0</v>
      </c>
      <c r="AB3151" s="26">
        <f t="shared" si="1681"/>
        <v>6.7299999999999999E-2</v>
      </c>
      <c r="AC3151" s="27">
        <f t="shared" si="1663"/>
        <v>12</v>
      </c>
      <c r="AD3151" s="27">
        <v>252</v>
      </c>
      <c r="AE3151" s="10">
        <f t="shared" si="1657"/>
        <v>1.003106343</v>
      </c>
      <c r="AF3151" s="2">
        <f t="shared" si="1662"/>
        <v>302.20892219000001</v>
      </c>
      <c r="AG3151" s="2">
        <f t="shared" si="1675"/>
        <v>307.04845188000002</v>
      </c>
      <c r="AH3151" s="3" t="str">
        <f t="shared" si="1676"/>
        <v>-</v>
      </c>
      <c r="AI3151" s="4" t="str">
        <f t="shared" si="1658"/>
        <v>A+J=</v>
      </c>
      <c r="AJ3151" s="11">
        <f t="shared" si="1682"/>
        <v>43957</v>
      </c>
      <c r="AK3151" s="11"/>
      <c r="AL3151" s="4"/>
      <c r="AM3151" s="1"/>
      <c r="AN3151" s="11"/>
      <c r="AO3151" s="1"/>
      <c r="AP3151" s="1"/>
      <c r="AQ3151" s="1"/>
      <c r="AR3151" s="1"/>
      <c r="AS3151" s="6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</row>
    <row r="3152" spans="1:55" x14ac:dyDescent="0.2">
      <c r="A3152" s="144">
        <f t="shared" si="1677"/>
        <v>43941</v>
      </c>
      <c r="B3152" s="2">
        <f t="shared" si="1664"/>
        <v>99152.68522820971</v>
      </c>
      <c r="C3152" s="2">
        <f t="shared" si="1678"/>
        <v>62078.216492890002</v>
      </c>
      <c r="D3152" s="68">
        <f>SUM(Y3152:Y$3286)</f>
        <v>17665.28980622</v>
      </c>
      <c r="E3152" s="68">
        <f t="shared" si="1665"/>
        <v>44412.926686670005</v>
      </c>
      <c r="F3152" s="72">
        <f t="shared" si="1653"/>
        <v>5344.75</v>
      </c>
      <c r="G3152" s="3">
        <f>IF(N3152=1,VLOOKUP(A3151,[1]Plan1!$BG$69:$BI$188,3),G3151)</f>
        <v>5348.49</v>
      </c>
      <c r="H3152" s="11">
        <f t="shared" si="1654"/>
        <v>43863</v>
      </c>
      <c r="I3152" s="11">
        <f t="shared" si="1655"/>
        <v>43892</v>
      </c>
      <c r="J3152" s="26">
        <f t="shared" si="1666"/>
        <v>6.9975209317552078E-4</v>
      </c>
      <c r="K3152" s="11">
        <f t="shared" si="1679"/>
        <v>43955</v>
      </c>
      <c r="L3152" s="11">
        <f t="shared" si="1667"/>
        <v>43955</v>
      </c>
      <c r="M3152" s="1">
        <f t="shared" si="1680"/>
        <v>20</v>
      </c>
      <c r="N3152" s="1">
        <f t="shared" si="1650"/>
        <v>12</v>
      </c>
      <c r="O3152" s="2">
        <f t="shared" si="1668"/>
        <v>1.00041979</v>
      </c>
      <c r="P3152" s="10">
        <f t="shared" si="1660"/>
        <v>1.0025002700000001</v>
      </c>
      <c r="Q3152" s="10">
        <f t="shared" si="1656"/>
        <v>1.6015855859944328</v>
      </c>
      <c r="R3152" s="2">
        <f t="shared" si="1659"/>
        <v>1.6022579100000001</v>
      </c>
      <c r="S3152" s="2">
        <f t="shared" si="1651"/>
        <v>1.5671791399999999</v>
      </c>
      <c r="T3152" s="2">
        <f t="shared" si="1669"/>
        <v>97287.685936060006</v>
      </c>
      <c r="U3152" s="2">
        <f t="shared" si="1670"/>
        <v>10019.383880142625</v>
      </c>
      <c r="V3152" s="2">
        <f t="shared" si="1671"/>
        <v>26748.036403297105</v>
      </c>
      <c r="W3152" s="2">
        <f t="shared" si="1672"/>
        <v>98845.636776329717</v>
      </c>
      <c r="X3152" s="27">
        <f t="shared" si="1673"/>
        <v>0</v>
      </c>
      <c r="Y3152" s="2">
        <f t="shared" si="1652"/>
        <v>0</v>
      </c>
      <c r="Z3152" s="67">
        <f t="shared" si="1674"/>
        <v>0</v>
      </c>
      <c r="AA3152" s="2">
        <f t="shared" si="1661"/>
        <v>0</v>
      </c>
      <c r="AB3152" s="26">
        <f t="shared" si="1681"/>
        <v>6.7299999999999999E-2</v>
      </c>
      <c r="AC3152" s="27">
        <f t="shared" si="1663"/>
        <v>12</v>
      </c>
      <c r="AD3152" s="27">
        <v>252</v>
      </c>
      <c r="AE3152" s="10">
        <f t="shared" si="1657"/>
        <v>1.003106343</v>
      </c>
      <c r="AF3152" s="2">
        <f t="shared" si="1662"/>
        <v>302.20892219000001</v>
      </c>
      <c r="AG3152" s="2">
        <f t="shared" si="1675"/>
        <v>307.04845188000002</v>
      </c>
      <c r="AH3152" s="3" t="str">
        <f t="shared" si="1676"/>
        <v>-</v>
      </c>
      <c r="AI3152" s="4" t="str">
        <f t="shared" si="1658"/>
        <v>A+J=</v>
      </c>
      <c r="AJ3152" s="11">
        <f t="shared" si="1682"/>
        <v>43957</v>
      </c>
      <c r="AK3152" s="11"/>
      <c r="AL3152" s="4"/>
      <c r="AM3152" s="1"/>
      <c r="AN3152" s="11"/>
      <c r="AO3152" s="1"/>
      <c r="AP3152" s="1"/>
      <c r="AQ3152" s="1"/>
      <c r="AR3152" s="1"/>
      <c r="AS3152" s="6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</row>
    <row r="3153" spans="1:55" x14ac:dyDescent="0.2">
      <c r="A3153" s="144">
        <f t="shared" si="1677"/>
        <v>43942</v>
      </c>
      <c r="B3153" s="2">
        <f t="shared" si="1664"/>
        <v>99180.812882441242</v>
      </c>
      <c r="C3153" s="2">
        <f t="shared" si="1678"/>
        <v>62078.216492890002</v>
      </c>
      <c r="D3153" s="68">
        <f>SUM(Y3153:Y$3286)</f>
        <v>17665.28980622</v>
      </c>
      <c r="E3153" s="68">
        <f t="shared" si="1665"/>
        <v>44412.926686670005</v>
      </c>
      <c r="F3153" s="72">
        <f t="shared" si="1653"/>
        <v>5344.75</v>
      </c>
      <c r="G3153" s="3">
        <f>IF(N3153=1,VLOOKUP(A3152,[1]Plan1!$BG$69:$BI$188,3),G3152)</f>
        <v>5348.49</v>
      </c>
      <c r="H3153" s="11">
        <f t="shared" si="1654"/>
        <v>43863</v>
      </c>
      <c r="I3153" s="11">
        <f t="shared" si="1655"/>
        <v>43892</v>
      </c>
      <c r="J3153" s="26">
        <f t="shared" si="1666"/>
        <v>6.9975209317552078E-4</v>
      </c>
      <c r="K3153" s="11">
        <f t="shared" si="1679"/>
        <v>43955</v>
      </c>
      <c r="L3153" s="11">
        <f t="shared" si="1667"/>
        <v>43955</v>
      </c>
      <c r="M3153" s="1">
        <f t="shared" si="1680"/>
        <v>20</v>
      </c>
      <c r="N3153" s="1">
        <f t="shared" si="1650"/>
        <v>13</v>
      </c>
      <c r="O3153" s="2">
        <f t="shared" si="1668"/>
        <v>1.0004547800000001</v>
      </c>
      <c r="P3153" s="10">
        <f t="shared" si="1660"/>
        <v>1.0025002700000001</v>
      </c>
      <c r="Q3153" s="10">
        <f t="shared" si="1656"/>
        <v>1.6015855859944328</v>
      </c>
      <c r="R3153" s="2">
        <f t="shared" si="1659"/>
        <v>1.6023139500000001</v>
      </c>
      <c r="S3153" s="2">
        <f t="shared" si="1651"/>
        <v>1.5671791399999999</v>
      </c>
      <c r="T3153" s="2">
        <f t="shared" si="1669"/>
        <v>97287.685936060006</v>
      </c>
      <c r="U3153" s="2">
        <f t="shared" si="1670"/>
        <v>10019.383880142625</v>
      </c>
      <c r="V3153" s="2">
        <f t="shared" si="1671"/>
        <v>26750.525303708626</v>
      </c>
      <c r="W3153" s="2">
        <f t="shared" si="1672"/>
        <v>98848.125676741241</v>
      </c>
      <c r="X3153" s="27">
        <f t="shared" si="1673"/>
        <v>0</v>
      </c>
      <c r="Y3153" s="2">
        <f t="shared" si="1652"/>
        <v>0</v>
      </c>
      <c r="Z3153" s="67">
        <f t="shared" si="1674"/>
        <v>0</v>
      </c>
      <c r="AA3153" s="2">
        <f t="shared" si="1661"/>
        <v>0</v>
      </c>
      <c r="AB3153" s="26">
        <f t="shared" si="1681"/>
        <v>6.7299999999999999E-2</v>
      </c>
      <c r="AC3153" s="27">
        <f t="shared" si="1663"/>
        <v>13</v>
      </c>
      <c r="AD3153" s="27">
        <v>252</v>
      </c>
      <c r="AE3153" s="10">
        <f t="shared" si="1657"/>
        <v>1.0033656399999999</v>
      </c>
      <c r="AF3153" s="2">
        <f t="shared" si="1662"/>
        <v>327.43532728999998</v>
      </c>
      <c r="AG3153" s="2">
        <f t="shared" si="1675"/>
        <v>332.68720569999999</v>
      </c>
      <c r="AH3153" s="3" t="str">
        <f t="shared" si="1676"/>
        <v>-</v>
      </c>
      <c r="AI3153" s="4" t="str">
        <f t="shared" si="1658"/>
        <v>A+J=</v>
      </c>
      <c r="AJ3153" s="11">
        <f t="shared" si="1682"/>
        <v>43957</v>
      </c>
      <c r="AK3153" s="11"/>
      <c r="AL3153" s="4"/>
      <c r="AM3153" s="1"/>
      <c r="AN3153" s="11"/>
      <c r="AO3153" s="1"/>
      <c r="AP3153" s="1"/>
      <c r="AQ3153" s="1"/>
      <c r="AR3153" s="1"/>
      <c r="AS3153" s="6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</row>
    <row r="3154" spans="1:55" x14ac:dyDescent="0.2">
      <c r="A3154" s="144">
        <f t="shared" si="1677"/>
        <v>43943</v>
      </c>
      <c r="B3154" s="2">
        <f t="shared" si="1664"/>
        <v>99180.812882441242</v>
      </c>
      <c r="C3154" s="2">
        <f t="shared" si="1678"/>
        <v>62078.216492890002</v>
      </c>
      <c r="D3154" s="68">
        <f>SUM(Y3154:Y$3286)</f>
        <v>17665.28980622</v>
      </c>
      <c r="E3154" s="68">
        <f t="shared" si="1665"/>
        <v>44412.926686670005</v>
      </c>
      <c r="F3154" s="72">
        <f t="shared" si="1653"/>
        <v>5344.75</v>
      </c>
      <c r="G3154" s="3">
        <f>IF(N3154=1,VLOOKUP(A3153,[1]Plan1!$BG$69:$BI$188,3),G3153)</f>
        <v>5348.49</v>
      </c>
      <c r="H3154" s="11">
        <f t="shared" si="1654"/>
        <v>43863</v>
      </c>
      <c r="I3154" s="11">
        <f t="shared" si="1655"/>
        <v>43892</v>
      </c>
      <c r="J3154" s="26">
        <f t="shared" si="1666"/>
        <v>6.9975209317552078E-4</v>
      </c>
      <c r="K3154" s="11">
        <f t="shared" si="1679"/>
        <v>43955</v>
      </c>
      <c r="L3154" s="11">
        <f t="shared" si="1667"/>
        <v>43955</v>
      </c>
      <c r="M3154" s="1">
        <f t="shared" si="1680"/>
        <v>20</v>
      </c>
      <c r="N3154" s="1">
        <f t="shared" si="1650"/>
        <v>13</v>
      </c>
      <c r="O3154" s="2">
        <f t="shared" si="1668"/>
        <v>1.0004547800000001</v>
      </c>
      <c r="P3154" s="10">
        <f t="shared" si="1660"/>
        <v>1.0025002700000001</v>
      </c>
      <c r="Q3154" s="10">
        <f t="shared" si="1656"/>
        <v>1.6015855859944328</v>
      </c>
      <c r="R3154" s="2">
        <f t="shared" si="1659"/>
        <v>1.6023139500000001</v>
      </c>
      <c r="S3154" s="2">
        <f t="shared" si="1651"/>
        <v>1.5671791399999999</v>
      </c>
      <c r="T3154" s="2">
        <f t="shared" si="1669"/>
        <v>97287.685936060006</v>
      </c>
      <c r="U3154" s="2">
        <f t="shared" si="1670"/>
        <v>10019.383880142625</v>
      </c>
      <c r="V3154" s="2">
        <f t="shared" si="1671"/>
        <v>26750.525303708626</v>
      </c>
      <c r="W3154" s="2">
        <f t="shared" si="1672"/>
        <v>98848.125676741241</v>
      </c>
      <c r="X3154" s="27">
        <f t="shared" si="1673"/>
        <v>0</v>
      </c>
      <c r="Y3154" s="2">
        <f t="shared" si="1652"/>
        <v>0</v>
      </c>
      <c r="Z3154" s="67">
        <f t="shared" si="1674"/>
        <v>0</v>
      </c>
      <c r="AA3154" s="2">
        <f t="shared" si="1661"/>
        <v>0</v>
      </c>
      <c r="AB3154" s="26">
        <f t="shared" si="1681"/>
        <v>6.7299999999999999E-2</v>
      </c>
      <c r="AC3154" s="27">
        <f t="shared" si="1663"/>
        <v>13</v>
      </c>
      <c r="AD3154" s="27">
        <v>252</v>
      </c>
      <c r="AE3154" s="10">
        <f t="shared" si="1657"/>
        <v>1.0033656399999999</v>
      </c>
      <c r="AF3154" s="2">
        <f t="shared" si="1662"/>
        <v>327.43532728999998</v>
      </c>
      <c r="AG3154" s="2">
        <f t="shared" si="1675"/>
        <v>332.68720569999999</v>
      </c>
      <c r="AH3154" s="3" t="str">
        <f t="shared" si="1676"/>
        <v>-</v>
      </c>
      <c r="AI3154" s="4" t="str">
        <f t="shared" si="1658"/>
        <v>A+J=</v>
      </c>
      <c r="AJ3154" s="11">
        <f t="shared" si="1682"/>
        <v>43957</v>
      </c>
      <c r="AK3154" s="11"/>
      <c r="AL3154" s="4"/>
      <c r="AM3154" s="1"/>
      <c r="AN3154" s="11"/>
      <c r="AO3154" s="1"/>
      <c r="AP3154" s="1"/>
      <c r="AQ3154" s="1"/>
      <c r="AR3154" s="1"/>
      <c r="AS3154" s="6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</row>
    <row r="3155" spans="1:55" x14ac:dyDescent="0.2">
      <c r="A3155" s="144">
        <f t="shared" si="1677"/>
        <v>43944</v>
      </c>
      <c r="B3155" s="2">
        <f t="shared" si="1664"/>
        <v>99208.948450392767</v>
      </c>
      <c r="C3155" s="2">
        <f t="shared" si="1678"/>
        <v>62078.216492890002</v>
      </c>
      <c r="D3155" s="68">
        <f>SUM(Y3155:Y$3286)</f>
        <v>17665.28980622</v>
      </c>
      <c r="E3155" s="68">
        <f t="shared" si="1665"/>
        <v>44412.926686670005</v>
      </c>
      <c r="F3155" s="72">
        <f t="shared" si="1653"/>
        <v>5344.75</v>
      </c>
      <c r="G3155" s="3">
        <f>IF(N3155=1,VLOOKUP(A3154,[1]Plan1!$BG$69:$BI$188,3),G3154)</f>
        <v>5348.49</v>
      </c>
      <c r="H3155" s="11">
        <f t="shared" si="1654"/>
        <v>43863</v>
      </c>
      <c r="I3155" s="11">
        <f t="shared" si="1655"/>
        <v>43892</v>
      </c>
      <c r="J3155" s="26">
        <f t="shared" si="1666"/>
        <v>6.9975209317552078E-4</v>
      </c>
      <c r="K3155" s="11">
        <f t="shared" si="1679"/>
        <v>43955</v>
      </c>
      <c r="L3155" s="11">
        <f t="shared" si="1667"/>
        <v>43955</v>
      </c>
      <c r="M3155" s="1">
        <f t="shared" si="1680"/>
        <v>20</v>
      </c>
      <c r="N3155" s="1">
        <f t="shared" si="1650"/>
        <v>14</v>
      </c>
      <c r="O3155" s="2">
        <f t="shared" si="1668"/>
        <v>1.0004897699999999</v>
      </c>
      <c r="P3155" s="10">
        <f t="shared" si="1660"/>
        <v>1.0025002700000001</v>
      </c>
      <c r="Q3155" s="10">
        <f t="shared" si="1656"/>
        <v>1.6015855859944328</v>
      </c>
      <c r="R3155" s="2">
        <f t="shared" si="1659"/>
        <v>1.6023699899999999</v>
      </c>
      <c r="S3155" s="2">
        <f t="shared" si="1651"/>
        <v>1.5671791399999999</v>
      </c>
      <c r="T3155" s="2">
        <f t="shared" si="1669"/>
        <v>97287.685936060006</v>
      </c>
      <c r="U3155" s="2">
        <f t="shared" si="1670"/>
        <v>10019.383880142625</v>
      </c>
      <c r="V3155" s="2">
        <f t="shared" si="1671"/>
        <v>26753.01420412014</v>
      </c>
      <c r="W3155" s="2">
        <f t="shared" si="1672"/>
        <v>98850.614577152766</v>
      </c>
      <c r="X3155" s="27">
        <f t="shared" si="1673"/>
        <v>0</v>
      </c>
      <c r="Y3155" s="2">
        <f t="shared" si="1652"/>
        <v>0</v>
      </c>
      <c r="Z3155" s="67">
        <f t="shared" si="1674"/>
        <v>0</v>
      </c>
      <c r="AA3155" s="2">
        <f t="shared" si="1661"/>
        <v>0</v>
      </c>
      <c r="AB3155" s="26">
        <f t="shared" si="1681"/>
        <v>6.7299999999999999E-2</v>
      </c>
      <c r="AC3155" s="27">
        <f t="shared" si="1663"/>
        <v>14</v>
      </c>
      <c r="AD3155" s="27">
        <v>252</v>
      </c>
      <c r="AE3155" s="10">
        <f t="shared" si="1657"/>
        <v>1.0036250040000001</v>
      </c>
      <c r="AF3155" s="2">
        <f t="shared" si="1662"/>
        <v>352.66825066000001</v>
      </c>
      <c r="AG3155" s="2">
        <f t="shared" si="1675"/>
        <v>358.33387324</v>
      </c>
      <c r="AH3155" s="3" t="str">
        <f t="shared" si="1676"/>
        <v>-</v>
      </c>
      <c r="AI3155" s="4" t="str">
        <f t="shared" si="1658"/>
        <v>A+J=</v>
      </c>
      <c r="AJ3155" s="11">
        <f t="shared" si="1682"/>
        <v>43957</v>
      </c>
      <c r="AK3155" s="11"/>
      <c r="AL3155" s="4"/>
      <c r="AM3155" s="1"/>
      <c r="AN3155" s="11"/>
      <c r="AO3155" s="1"/>
      <c r="AP3155" s="1"/>
      <c r="AQ3155" s="1"/>
      <c r="AR3155" s="1"/>
      <c r="AS3155" s="6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</row>
    <row r="3156" spans="1:55" x14ac:dyDescent="0.2">
      <c r="A3156" s="144">
        <f t="shared" si="1677"/>
        <v>43945</v>
      </c>
      <c r="B3156" s="2">
        <f t="shared" si="1664"/>
        <v>99237.09193256429</v>
      </c>
      <c r="C3156" s="2">
        <f t="shared" si="1678"/>
        <v>62078.216492890002</v>
      </c>
      <c r="D3156" s="68">
        <f>SUM(Y3156:Y$3286)</f>
        <v>17665.28980622</v>
      </c>
      <c r="E3156" s="68">
        <f t="shared" si="1665"/>
        <v>44412.926686670005</v>
      </c>
      <c r="F3156" s="72">
        <f t="shared" si="1653"/>
        <v>5344.75</v>
      </c>
      <c r="G3156" s="3">
        <f>IF(N3156=1,VLOOKUP(A3155,[1]Plan1!$BG$69:$BI$188,3),G3155)</f>
        <v>5348.49</v>
      </c>
      <c r="H3156" s="11">
        <f t="shared" si="1654"/>
        <v>43863</v>
      </c>
      <c r="I3156" s="11">
        <f t="shared" si="1655"/>
        <v>43892</v>
      </c>
      <c r="J3156" s="26">
        <f t="shared" si="1666"/>
        <v>6.9975209317552078E-4</v>
      </c>
      <c r="K3156" s="11">
        <f t="shared" si="1679"/>
        <v>43955</v>
      </c>
      <c r="L3156" s="11">
        <f t="shared" si="1667"/>
        <v>43955</v>
      </c>
      <c r="M3156" s="1">
        <f t="shared" si="1680"/>
        <v>20</v>
      </c>
      <c r="N3156" s="1">
        <f t="shared" si="1650"/>
        <v>15</v>
      </c>
      <c r="O3156" s="2">
        <f t="shared" si="1668"/>
        <v>1.00052476</v>
      </c>
      <c r="P3156" s="10">
        <f t="shared" si="1660"/>
        <v>1.0025002700000001</v>
      </c>
      <c r="Q3156" s="10">
        <f t="shared" si="1656"/>
        <v>1.6015855859944328</v>
      </c>
      <c r="R3156" s="2">
        <f t="shared" si="1659"/>
        <v>1.6024260299999999</v>
      </c>
      <c r="S3156" s="2">
        <f t="shared" si="1651"/>
        <v>1.5671791399999999</v>
      </c>
      <c r="T3156" s="2">
        <f t="shared" si="1669"/>
        <v>97287.685936060006</v>
      </c>
      <c r="U3156" s="2">
        <f t="shared" si="1670"/>
        <v>10019.383880142625</v>
      </c>
      <c r="V3156" s="2">
        <f t="shared" si="1671"/>
        <v>26755.503104531665</v>
      </c>
      <c r="W3156" s="2">
        <f t="shared" si="1672"/>
        <v>98853.103477564291</v>
      </c>
      <c r="X3156" s="27">
        <f t="shared" si="1673"/>
        <v>0</v>
      </c>
      <c r="Y3156" s="2">
        <f t="shared" si="1652"/>
        <v>0</v>
      </c>
      <c r="Z3156" s="67">
        <f t="shared" si="1674"/>
        <v>0</v>
      </c>
      <c r="AA3156" s="2">
        <f t="shared" si="1661"/>
        <v>0</v>
      </c>
      <c r="AB3156" s="26">
        <f t="shared" si="1681"/>
        <v>6.7299999999999999E-2</v>
      </c>
      <c r="AC3156" s="27">
        <f t="shared" si="1663"/>
        <v>15</v>
      </c>
      <c r="AD3156" s="27">
        <v>252</v>
      </c>
      <c r="AE3156" s="10">
        <f t="shared" si="1657"/>
        <v>1.003884435</v>
      </c>
      <c r="AF3156" s="2">
        <f t="shared" si="1662"/>
        <v>377.90769231000002</v>
      </c>
      <c r="AG3156" s="2">
        <f t="shared" si="1675"/>
        <v>383.98845499999999</v>
      </c>
      <c r="AH3156" s="3" t="str">
        <f t="shared" si="1676"/>
        <v>-</v>
      </c>
      <c r="AI3156" s="4" t="str">
        <f t="shared" si="1658"/>
        <v>A+J=</v>
      </c>
      <c r="AJ3156" s="11">
        <f t="shared" si="1682"/>
        <v>43957</v>
      </c>
      <c r="AK3156" s="11"/>
      <c r="AL3156" s="4"/>
      <c r="AM3156" s="1"/>
      <c r="AN3156" s="11"/>
      <c r="AO3156" s="1"/>
      <c r="AP3156" s="1"/>
      <c r="AQ3156" s="1"/>
      <c r="AR3156" s="1"/>
      <c r="AS3156" s="6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</row>
    <row r="3157" spans="1:55" x14ac:dyDescent="0.2">
      <c r="A3157" s="144">
        <f t="shared" si="1677"/>
        <v>43946</v>
      </c>
      <c r="B3157" s="2">
        <f t="shared" si="1664"/>
        <v>99265.243874285065</v>
      </c>
      <c r="C3157" s="2">
        <f t="shared" si="1678"/>
        <v>62078.216492890002</v>
      </c>
      <c r="D3157" s="68">
        <f>SUM(Y3157:Y$3286)</f>
        <v>17665.28980622</v>
      </c>
      <c r="E3157" s="68">
        <f t="shared" si="1665"/>
        <v>44412.926686670005</v>
      </c>
      <c r="F3157" s="72">
        <f t="shared" si="1653"/>
        <v>5344.75</v>
      </c>
      <c r="G3157" s="3">
        <f>IF(N3157=1,VLOOKUP(A3156,[1]Plan1!$BG$69:$BI$188,3),G3156)</f>
        <v>5348.49</v>
      </c>
      <c r="H3157" s="11">
        <f t="shared" si="1654"/>
        <v>43863</v>
      </c>
      <c r="I3157" s="11">
        <f t="shared" si="1655"/>
        <v>43892</v>
      </c>
      <c r="J3157" s="26">
        <f t="shared" si="1666"/>
        <v>6.9975209317552078E-4</v>
      </c>
      <c r="K3157" s="11">
        <f t="shared" si="1679"/>
        <v>43955</v>
      </c>
      <c r="L3157" s="11">
        <f t="shared" si="1667"/>
        <v>43955</v>
      </c>
      <c r="M3157" s="1">
        <f t="shared" si="1680"/>
        <v>20</v>
      </c>
      <c r="N3157" s="1">
        <f t="shared" si="1650"/>
        <v>16</v>
      </c>
      <c r="O3157" s="2">
        <f t="shared" si="1668"/>
        <v>1.00055976</v>
      </c>
      <c r="P3157" s="10">
        <f t="shared" si="1660"/>
        <v>1.0025002700000001</v>
      </c>
      <c r="Q3157" s="10">
        <f t="shared" si="1656"/>
        <v>1.6015855859944328</v>
      </c>
      <c r="R3157" s="2">
        <f t="shared" si="1659"/>
        <v>1.6024820799999999</v>
      </c>
      <c r="S3157" s="2">
        <f t="shared" si="1651"/>
        <v>1.5671791399999999</v>
      </c>
      <c r="T3157" s="2">
        <f t="shared" si="1669"/>
        <v>97287.685936060006</v>
      </c>
      <c r="U3157" s="2">
        <f t="shared" si="1670"/>
        <v>10019.383880142625</v>
      </c>
      <c r="V3157" s="2">
        <f t="shared" si="1671"/>
        <v>26757.992449072448</v>
      </c>
      <c r="W3157" s="2">
        <f t="shared" si="1672"/>
        <v>98855.592822105071</v>
      </c>
      <c r="X3157" s="27">
        <f t="shared" si="1673"/>
        <v>0</v>
      </c>
      <c r="Y3157" s="2">
        <f t="shared" si="1652"/>
        <v>0</v>
      </c>
      <c r="Z3157" s="67">
        <f t="shared" si="1674"/>
        <v>0</v>
      </c>
      <c r="AA3157" s="2">
        <f t="shared" si="1661"/>
        <v>0</v>
      </c>
      <c r="AB3157" s="26">
        <f t="shared" si="1681"/>
        <v>6.7299999999999999E-2</v>
      </c>
      <c r="AC3157" s="27">
        <f t="shared" si="1663"/>
        <v>16</v>
      </c>
      <c r="AD3157" s="27">
        <v>252</v>
      </c>
      <c r="AE3157" s="10">
        <f t="shared" si="1657"/>
        <v>1.004143934</v>
      </c>
      <c r="AF3157" s="2">
        <f t="shared" si="1662"/>
        <v>403.15374953000003</v>
      </c>
      <c r="AG3157" s="2">
        <f t="shared" si="1675"/>
        <v>409.65105218000002</v>
      </c>
      <c r="AH3157" s="3" t="str">
        <f t="shared" si="1676"/>
        <v>-</v>
      </c>
      <c r="AI3157" s="4" t="str">
        <f t="shared" si="1658"/>
        <v>A+J=</v>
      </c>
      <c r="AJ3157" s="11">
        <f t="shared" si="1682"/>
        <v>43957</v>
      </c>
      <c r="AK3157" s="11"/>
      <c r="AL3157" s="4"/>
      <c r="AM3157" s="1"/>
      <c r="AN3157" s="11"/>
      <c r="AO3157" s="1"/>
      <c r="AP3157" s="1"/>
      <c r="AQ3157" s="1"/>
      <c r="AR3157" s="1"/>
      <c r="AS3157" s="6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</row>
    <row r="3158" spans="1:55" x14ac:dyDescent="0.2">
      <c r="A3158" s="144">
        <f t="shared" si="1677"/>
        <v>43947</v>
      </c>
      <c r="B3158" s="2">
        <f t="shared" si="1664"/>
        <v>99265.243874285065</v>
      </c>
      <c r="C3158" s="2">
        <f t="shared" si="1678"/>
        <v>62078.216492890002</v>
      </c>
      <c r="D3158" s="68">
        <f>SUM(Y3158:Y$3286)</f>
        <v>17665.28980622</v>
      </c>
      <c r="E3158" s="68">
        <f t="shared" si="1665"/>
        <v>44412.926686670005</v>
      </c>
      <c r="F3158" s="72">
        <f t="shared" si="1653"/>
        <v>5344.75</v>
      </c>
      <c r="G3158" s="3">
        <f>IF(N3158=1,VLOOKUP(A3157,[1]Plan1!$BG$69:$BI$188,3),G3157)</f>
        <v>5348.49</v>
      </c>
      <c r="H3158" s="11">
        <f t="shared" si="1654"/>
        <v>43863</v>
      </c>
      <c r="I3158" s="11">
        <f t="shared" si="1655"/>
        <v>43892</v>
      </c>
      <c r="J3158" s="26">
        <f t="shared" si="1666"/>
        <v>6.9975209317552078E-4</v>
      </c>
      <c r="K3158" s="11">
        <f t="shared" si="1679"/>
        <v>43955</v>
      </c>
      <c r="L3158" s="11">
        <f t="shared" si="1667"/>
        <v>43955</v>
      </c>
      <c r="M3158" s="1">
        <f t="shared" si="1680"/>
        <v>20</v>
      </c>
      <c r="N3158" s="1">
        <f t="shared" si="1650"/>
        <v>16</v>
      </c>
      <c r="O3158" s="2">
        <f t="shared" si="1668"/>
        <v>1.00055976</v>
      </c>
      <c r="P3158" s="10">
        <f t="shared" si="1660"/>
        <v>1.0025002700000001</v>
      </c>
      <c r="Q3158" s="10">
        <f t="shared" si="1656"/>
        <v>1.6015855859944328</v>
      </c>
      <c r="R3158" s="2">
        <f t="shared" si="1659"/>
        <v>1.6024820799999999</v>
      </c>
      <c r="S3158" s="2">
        <f t="shared" si="1651"/>
        <v>1.5671791399999999</v>
      </c>
      <c r="T3158" s="2">
        <f t="shared" si="1669"/>
        <v>97287.685936060006</v>
      </c>
      <c r="U3158" s="2">
        <f t="shared" si="1670"/>
        <v>10019.383880142625</v>
      </c>
      <c r="V3158" s="2">
        <f t="shared" si="1671"/>
        <v>26757.992449072448</v>
      </c>
      <c r="W3158" s="2">
        <f t="shared" si="1672"/>
        <v>98855.592822105071</v>
      </c>
      <c r="X3158" s="27">
        <f t="shared" si="1673"/>
        <v>0</v>
      </c>
      <c r="Y3158" s="2">
        <f t="shared" si="1652"/>
        <v>0</v>
      </c>
      <c r="Z3158" s="67">
        <f t="shared" si="1674"/>
        <v>0</v>
      </c>
      <c r="AA3158" s="2">
        <f t="shared" si="1661"/>
        <v>0</v>
      </c>
      <c r="AB3158" s="26">
        <f t="shared" si="1681"/>
        <v>6.7299999999999999E-2</v>
      </c>
      <c r="AC3158" s="27">
        <f t="shared" si="1663"/>
        <v>16</v>
      </c>
      <c r="AD3158" s="27">
        <v>252</v>
      </c>
      <c r="AE3158" s="10">
        <f t="shared" si="1657"/>
        <v>1.004143934</v>
      </c>
      <c r="AF3158" s="2">
        <f t="shared" si="1662"/>
        <v>403.15374953000003</v>
      </c>
      <c r="AG3158" s="2">
        <f t="shared" si="1675"/>
        <v>409.65105218000002</v>
      </c>
      <c r="AH3158" s="3" t="str">
        <f t="shared" si="1676"/>
        <v>-</v>
      </c>
      <c r="AI3158" s="4" t="str">
        <f t="shared" si="1658"/>
        <v>A+J=</v>
      </c>
      <c r="AJ3158" s="11">
        <f t="shared" si="1682"/>
        <v>43957</v>
      </c>
      <c r="AK3158" s="11"/>
      <c r="AL3158" s="4"/>
      <c r="AM3158" s="1"/>
      <c r="AN3158" s="11"/>
      <c r="AO3158" s="1"/>
      <c r="AP3158" s="1"/>
      <c r="AQ3158" s="1"/>
      <c r="AR3158" s="1"/>
      <c r="AS3158" s="6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</row>
    <row r="3159" spans="1:55" x14ac:dyDescent="0.2">
      <c r="A3159" s="144">
        <f t="shared" si="1677"/>
        <v>43948</v>
      </c>
      <c r="B3159" s="2">
        <f t="shared" si="1664"/>
        <v>99265.243874285065</v>
      </c>
      <c r="C3159" s="2">
        <f t="shared" si="1678"/>
        <v>62078.216492890002</v>
      </c>
      <c r="D3159" s="68">
        <f>SUM(Y3159:Y$3286)</f>
        <v>17665.28980622</v>
      </c>
      <c r="E3159" s="68">
        <f t="shared" si="1665"/>
        <v>44412.926686670005</v>
      </c>
      <c r="F3159" s="72">
        <f t="shared" si="1653"/>
        <v>5344.75</v>
      </c>
      <c r="G3159" s="3">
        <f>IF(N3159=1,VLOOKUP(A3158,[1]Plan1!$BG$69:$BI$188,3),G3158)</f>
        <v>5348.49</v>
      </c>
      <c r="H3159" s="11">
        <f t="shared" si="1654"/>
        <v>43863</v>
      </c>
      <c r="I3159" s="11">
        <f t="shared" si="1655"/>
        <v>43892</v>
      </c>
      <c r="J3159" s="26">
        <f t="shared" si="1666"/>
        <v>6.9975209317552078E-4</v>
      </c>
      <c r="K3159" s="11">
        <f t="shared" si="1679"/>
        <v>43955</v>
      </c>
      <c r="L3159" s="11">
        <f t="shared" si="1667"/>
        <v>43955</v>
      </c>
      <c r="M3159" s="1">
        <f t="shared" si="1680"/>
        <v>20</v>
      </c>
      <c r="N3159" s="1">
        <f t="shared" si="1650"/>
        <v>16</v>
      </c>
      <c r="O3159" s="2">
        <f t="shared" si="1668"/>
        <v>1.00055976</v>
      </c>
      <c r="P3159" s="10">
        <f t="shared" si="1660"/>
        <v>1.0025002700000001</v>
      </c>
      <c r="Q3159" s="10">
        <f t="shared" si="1656"/>
        <v>1.6015855859944328</v>
      </c>
      <c r="R3159" s="2">
        <f t="shared" si="1659"/>
        <v>1.6024820799999999</v>
      </c>
      <c r="S3159" s="2">
        <f t="shared" si="1651"/>
        <v>1.5671791399999999</v>
      </c>
      <c r="T3159" s="2">
        <f t="shared" si="1669"/>
        <v>97287.685936060006</v>
      </c>
      <c r="U3159" s="2">
        <f t="shared" si="1670"/>
        <v>10019.383880142625</v>
      </c>
      <c r="V3159" s="2">
        <f t="shared" si="1671"/>
        <v>26757.992449072448</v>
      </c>
      <c r="W3159" s="2">
        <f t="shared" si="1672"/>
        <v>98855.592822105071</v>
      </c>
      <c r="X3159" s="27">
        <f t="shared" si="1673"/>
        <v>0</v>
      </c>
      <c r="Y3159" s="2">
        <f t="shared" si="1652"/>
        <v>0</v>
      </c>
      <c r="Z3159" s="67">
        <f t="shared" si="1674"/>
        <v>0</v>
      </c>
      <c r="AA3159" s="2">
        <f t="shared" si="1661"/>
        <v>0</v>
      </c>
      <c r="AB3159" s="26">
        <f t="shared" si="1681"/>
        <v>6.7299999999999999E-2</v>
      </c>
      <c r="AC3159" s="27">
        <f t="shared" si="1663"/>
        <v>16</v>
      </c>
      <c r="AD3159" s="27">
        <v>252</v>
      </c>
      <c r="AE3159" s="10">
        <f t="shared" si="1657"/>
        <v>1.004143934</v>
      </c>
      <c r="AF3159" s="2">
        <f t="shared" si="1662"/>
        <v>403.15374953000003</v>
      </c>
      <c r="AG3159" s="2">
        <f t="shared" si="1675"/>
        <v>409.65105218000002</v>
      </c>
      <c r="AH3159" s="3" t="str">
        <f t="shared" si="1676"/>
        <v>-</v>
      </c>
      <c r="AI3159" s="4" t="str">
        <f t="shared" si="1658"/>
        <v>A+J=</v>
      </c>
      <c r="AJ3159" s="11">
        <f t="shared" si="1682"/>
        <v>43957</v>
      </c>
      <c r="AK3159" s="11"/>
      <c r="AL3159" s="4"/>
      <c r="AM3159" s="1"/>
      <c r="AN3159" s="11"/>
      <c r="AO3159" s="1"/>
      <c r="AP3159" s="1"/>
      <c r="AQ3159" s="1"/>
      <c r="AR3159" s="1"/>
      <c r="AS3159" s="6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</row>
    <row r="3160" spans="1:55" x14ac:dyDescent="0.2">
      <c r="A3160" s="144">
        <f t="shared" si="1677"/>
        <v>43949</v>
      </c>
      <c r="B3160" s="2">
        <f t="shared" si="1664"/>
        <v>99293.403186516589</v>
      </c>
      <c r="C3160" s="2">
        <f t="shared" si="1678"/>
        <v>62078.216492890002</v>
      </c>
      <c r="D3160" s="68">
        <f>SUM(Y3160:Y$3286)</f>
        <v>17665.28980622</v>
      </c>
      <c r="E3160" s="68">
        <f t="shared" si="1665"/>
        <v>44412.926686670005</v>
      </c>
      <c r="F3160" s="72">
        <f t="shared" si="1653"/>
        <v>5344.75</v>
      </c>
      <c r="G3160" s="3">
        <f>IF(N3160=1,VLOOKUP(A3159,[1]Plan1!$BG$69:$BI$188,3),G3159)</f>
        <v>5348.49</v>
      </c>
      <c r="H3160" s="11">
        <f t="shared" si="1654"/>
        <v>43863</v>
      </c>
      <c r="I3160" s="11">
        <f t="shared" si="1655"/>
        <v>43892</v>
      </c>
      <c r="J3160" s="26">
        <f t="shared" si="1666"/>
        <v>6.9975209317552078E-4</v>
      </c>
      <c r="K3160" s="11">
        <f t="shared" si="1679"/>
        <v>43955</v>
      </c>
      <c r="L3160" s="11">
        <f t="shared" si="1667"/>
        <v>43955</v>
      </c>
      <c r="M3160" s="1">
        <f t="shared" si="1680"/>
        <v>20</v>
      </c>
      <c r="N3160" s="1">
        <f t="shared" si="1650"/>
        <v>17</v>
      </c>
      <c r="O3160" s="2">
        <f t="shared" si="1668"/>
        <v>1.0005947500000001</v>
      </c>
      <c r="P3160" s="10">
        <f t="shared" si="1660"/>
        <v>1.0025002700000001</v>
      </c>
      <c r="Q3160" s="10">
        <f t="shared" si="1656"/>
        <v>1.6015855859944328</v>
      </c>
      <c r="R3160" s="2">
        <f t="shared" si="1659"/>
        <v>1.60253812</v>
      </c>
      <c r="S3160" s="2">
        <f t="shared" si="1651"/>
        <v>1.5671791399999999</v>
      </c>
      <c r="T3160" s="2">
        <f t="shared" si="1669"/>
        <v>97287.685936060006</v>
      </c>
      <c r="U3160" s="2">
        <f t="shared" si="1670"/>
        <v>10019.383880142625</v>
      </c>
      <c r="V3160" s="2">
        <f t="shared" si="1671"/>
        <v>26760.481349483973</v>
      </c>
      <c r="W3160" s="2">
        <f t="shared" si="1672"/>
        <v>98858.081722516596</v>
      </c>
      <c r="X3160" s="27">
        <f t="shared" si="1673"/>
        <v>0</v>
      </c>
      <c r="Y3160" s="2">
        <f t="shared" si="1652"/>
        <v>0</v>
      </c>
      <c r="Z3160" s="67">
        <f t="shared" si="1674"/>
        <v>0</v>
      </c>
      <c r="AA3160" s="2">
        <f t="shared" si="1661"/>
        <v>0</v>
      </c>
      <c r="AB3160" s="26">
        <f t="shared" si="1681"/>
        <v>6.7299999999999999E-2</v>
      </c>
      <c r="AC3160" s="27">
        <f t="shared" si="1663"/>
        <v>17</v>
      </c>
      <c r="AD3160" s="27">
        <v>252</v>
      </c>
      <c r="AE3160" s="10">
        <f t="shared" si="1657"/>
        <v>1.0044034989999999</v>
      </c>
      <c r="AF3160" s="2">
        <f t="shared" si="1662"/>
        <v>428.40622773000001</v>
      </c>
      <c r="AG3160" s="2">
        <f t="shared" si="1675"/>
        <v>435.32146399999999</v>
      </c>
      <c r="AH3160" s="3" t="str">
        <f t="shared" si="1676"/>
        <v>-</v>
      </c>
      <c r="AI3160" s="4" t="str">
        <f t="shared" si="1658"/>
        <v>A+J=</v>
      </c>
      <c r="AJ3160" s="11">
        <f t="shared" si="1682"/>
        <v>43957</v>
      </c>
      <c r="AK3160" s="11"/>
      <c r="AL3160" s="4"/>
      <c r="AM3160" s="1"/>
      <c r="AN3160" s="11"/>
      <c r="AO3160" s="1"/>
      <c r="AP3160" s="1"/>
      <c r="AQ3160" s="1"/>
      <c r="AR3160" s="1"/>
      <c r="AS3160" s="6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</row>
    <row r="3161" spans="1:55" x14ac:dyDescent="0.2">
      <c r="A3161" s="144">
        <f t="shared" si="1677"/>
        <v>43950</v>
      </c>
      <c r="B3161" s="2">
        <f t="shared" si="1664"/>
        <v>99321.571306876664</v>
      </c>
      <c r="C3161" s="2">
        <f t="shared" si="1678"/>
        <v>62078.216492890002</v>
      </c>
      <c r="D3161" s="68">
        <f>SUM(Y3161:Y$3286)</f>
        <v>17665.28980622</v>
      </c>
      <c r="E3161" s="68">
        <f t="shared" si="1665"/>
        <v>44412.926686670005</v>
      </c>
      <c r="F3161" s="72">
        <f t="shared" si="1653"/>
        <v>5344.75</v>
      </c>
      <c r="G3161" s="3">
        <f>IF(N3161=1,VLOOKUP(A3160,[1]Plan1!$BG$69:$BI$188,3),G3160)</f>
        <v>5348.49</v>
      </c>
      <c r="H3161" s="11">
        <f t="shared" si="1654"/>
        <v>43863</v>
      </c>
      <c r="I3161" s="11">
        <f t="shared" si="1655"/>
        <v>43892</v>
      </c>
      <c r="J3161" s="26">
        <f t="shared" si="1666"/>
        <v>6.9975209317552078E-4</v>
      </c>
      <c r="K3161" s="11">
        <f t="shared" si="1679"/>
        <v>43955</v>
      </c>
      <c r="L3161" s="11">
        <f t="shared" si="1667"/>
        <v>43955</v>
      </c>
      <c r="M3161" s="1">
        <f t="shared" si="1680"/>
        <v>20</v>
      </c>
      <c r="N3161" s="1">
        <f t="shared" si="1650"/>
        <v>18</v>
      </c>
      <c r="O3161" s="2">
        <f t="shared" si="1668"/>
        <v>1.0006297500000001</v>
      </c>
      <c r="P3161" s="10">
        <f t="shared" si="1660"/>
        <v>1.0025002700000001</v>
      </c>
      <c r="Q3161" s="10">
        <f t="shared" si="1656"/>
        <v>1.6015855859944328</v>
      </c>
      <c r="R3161" s="2">
        <f t="shared" si="1659"/>
        <v>1.6025941800000001</v>
      </c>
      <c r="S3161" s="2">
        <f t="shared" si="1651"/>
        <v>1.5671791399999999</v>
      </c>
      <c r="T3161" s="2">
        <f t="shared" si="1669"/>
        <v>97287.685936060006</v>
      </c>
      <c r="U3161" s="2">
        <f t="shared" si="1670"/>
        <v>10019.383880142625</v>
      </c>
      <c r="V3161" s="2">
        <f t="shared" si="1671"/>
        <v>26762.971138154033</v>
      </c>
      <c r="W3161" s="2">
        <f t="shared" si="1672"/>
        <v>98860.571511186659</v>
      </c>
      <c r="X3161" s="27">
        <f t="shared" si="1673"/>
        <v>0</v>
      </c>
      <c r="Y3161" s="2">
        <f t="shared" si="1652"/>
        <v>0</v>
      </c>
      <c r="Z3161" s="67">
        <f t="shared" si="1674"/>
        <v>0</v>
      </c>
      <c r="AA3161" s="2">
        <f t="shared" si="1661"/>
        <v>0</v>
      </c>
      <c r="AB3161" s="26">
        <f t="shared" si="1681"/>
        <v>6.7299999999999999E-2</v>
      </c>
      <c r="AC3161" s="27">
        <f t="shared" si="1663"/>
        <v>18</v>
      </c>
      <c r="AD3161" s="27">
        <v>252</v>
      </c>
      <c r="AE3161" s="10">
        <f t="shared" si="1657"/>
        <v>1.004663131</v>
      </c>
      <c r="AF3161" s="2">
        <f t="shared" si="1662"/>
        <v>453.66522420000001</v>
      </c>
      <c r="AG3161" s="2">
        <f t="shared" si="1675"/>
        <v>460.99979568999998</v>
      </c>
      <c r="AH3161" s="3" t="str">
        <f t="shared" si="1676"/>
        <v>-</v>
      </c>
      <c r="AI3161" s="4" t="str">
        <f t="shared" si="1658"/>
        <v>A+J=</v>
      </c>
      <c r="AJ3161" s="11">
        <f t="shared" si="1682"/>
        <v>43957</v>
      </c>
      <c r="AK3161" s="11"/>
      <c r="AL3161" s="4"/>
      <c r="AM3161" s="1"/>
      <c r="AN3161" s="11"/>
      <c r="AO3161" s="1"/>
      <c r="AP3161" s="1"/>
      <c r="AQ3161" s="1"/>
      <c r="AR3161" s="1"/>
      <c r="AS3161" s="6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</row>
    <row r="3162" spans="1:55" x14ac:dyDescent="0.2">
      <c r="A3162" s="144">
        <f t="shared" si="1677"/>
        <v>43951</v>
      </c>
      <c r="B3162" s="2">
        <f t="shared" si="1664"/>
        <v>99349.747442776701</v>
      </c>
      <c r="C3162" s="2">
        <f t="shared" si="1678"/>
        <v>62078.216492890002</v>
      </c>
      <c r="D3162" s="68">
        <f>SUM(Y3162:Y$3286)</f>
        <v>17665.28980622</v>
      </c>
      <c r="E3162" s="68">
        <f t="shared" si="1665"/>
        <v>44412.926686670005</v>
      </c>
      <c r="F3162" s="72">
        <f t="shared" si="1653"/>
        <v>5344.75</v>
      </c>
      <c r="G3162" s="3">
        <f>IF(N3162=1,VLOOKUP(A3161,[1]Plan1!$BG$69:$BI$188,3),G3161)</f>
        <v>5348.49</v>
      </c>
      <c r="H3162" s="11">
        <f t="shared" si="1654"/>
        <v>43863</v>
      </c>
      <c r="I3162" s="11">
        <f t="shared" si="1655"/>
        <v>43892</v>
      </c>
      <c r="J3162" s="26">
        <f t="shared" si="1666"/>
        <v>6.9975209317552078E-4</v>
      </c>
      <c r="K3162" s="11">
        <f t="shared" si="1679"/>
        <v>43955</v>
      </c>
      <c r="L3162" s="11">
        <f t="shared" si="1667"/>
        <v>43955</v>
      </c>
      <c r="M3162" s="1">
        <f t="shared" si="1680"/>
        <v>20</v>
      </c>
      <c r="N3162" s="1">
        <f t="shared" si="1650"/>
        <v>19</v>
      </c>
      <c r="O3162" s="2">
        <f t="shared" si="1668"/>
        <v>1.0006647500000001</v>
      </c>
      <c r="P3162" s="10">
        <f t="shared" si="1660"/>
        <v>1.0025002700000001</v>
      </c>
      <c r="Q3162" s="10">
        <f t="shared" si="1656"/>
        <v>1.6015855859944328</v>
      </c>
      <c r="R3162" s="2">
        <f t="shared" si="1659"/>
        <v>1.60265024</v>
      </c>
      <c r="S3162" s="2">
        <f t="shared" si="1651"/>
        <v>1.5671791399999999</v>
      </c>
      <c r="T3162" s="2">
        <f t="shared" si="1669"/>
        <v>97287.685936060006</v>
      </c>
      <c r="U3162" s="2">
        <f t="shared" si="1670"/>
        <v>10019.383880142625</v>
      </c>
      <c r="V3162" s="2">
        <f t="shared" si="1671"/>
        <v>26765.460926824082</v>
      </c>
      <c r="W3162" s="2">
        <f t="shared" si="1672"/>
        <v>98863.061299856694</v>
      </c>
      <c r="X3162" s="27">
        <f t="shared" si="1673"/>
        <v>0</v>
      </c>
      <c r="Y3162" s="2">
        <f t="shared" si="1652"/>
        <v>0</v>
      </c>
      <c r="Z3162" s="67">
        <f t="shared" si="1674"/>
        <v>0</v>
      </c>
      <c r="AA3162" s="2">
        <f t="shared" si="1661"/>
        <v>0</v>
      </c>
      <c r="AB3162" s="26">
        <f t="shared" si="1681"/>
        <v>6.7299999999999999E-2</v>
      </c>
      <c r="AC3162" s="27">
        <f t="shared" si="1663"/>
        <v>19</v>
      </c>
      <c r="AD3162" s="27">
        <v>252</v>
      </c>
      <c r="AE3162" s="10">
        <f t="shared" si="1657"/>
        <v>1.004922831</v>
      </c>
      <c r="AF3162" s="2">
        <f t="shared" si="1662"/>
        <v>478.93083624000002</v>
      </c>
      <c r="AG3162" s="2">
        <f t="shared" si="1675"/>
        <v>486.68614292000001</v>
      </c>
      <c r="AH3162" s="3" t="str">
        <f t="shared" si="1676"/>
        <v>-</v>
      </c>
      <c r="AI3162" s="4" t="str">
        <f t="shared" si="1658"/>
        <v>A+J=</v>
      </c>
      <c r="AJ3162" s="11">
        <f t="shared" si="1682"/>
        <v>43957</v>
      </c>
      <c r="AK3162" s="11"/>
      <c r="AL3162" s="4"/>
      <c r="AM3162" s="1"/>
      <c r="AN3162" s="11"/>
      <c r="AO3162" s="1"/>
      <c r="AP3162" s="1"/>
      <c r="AQ3162" s="1"/>
      <c r="AR3162" s="1"/>
      <c r="AS3162" s="6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</row>
    <row r="3163" spans="1:55" x14ac:dyDescent="0.2">
      <c r="A3163" s="144">
        <f t="shared" si="1677"/>
        <v>43952</v>
      </c>
      <c r="B3163" s="2">
        <f t="shared" si="1664"/>
        <v>99377.93095056749</v>
      </c>
      <c r="C3163" s="2">
        <f t="shared" si="1678"/>
        <v>62078.216492890002</v>
      </c>
      <c r="D3163" s="68">
        <f>SUM(Y3163:Y$3286)</f>
        <v>17665.28980622</v>
      </c>
      <c r="E3163" s="68">
        <f t="shared" si="1665"/>
        <v>44412.926686670005</v>
      </c>
      <c r="F3163" s="72">
        <f t="shared" si="1653"/>
        <v>5344.75</v>
      </c>
      <c r="G3163" s="3">
        <f>IF(N3163=1,VLOOKUP(A3162,[1]Plan1!$BG$69:$BI$188,3),G3162)</f>
        <v>5348.49</v>
      </c>
      <c r="H3163" s="11">
        <f t="shared" si="1654"/>
        <v>43863</v>
      </c>
      <c r="I3163" s="11">
        <f t="shared" si="1655"/>
        <v>43892</v>
      </c>
      <c r="J3163" s="26">
        <f t="shared" si="1666"/>
        <v>6.9975209317552078E-4</v>
      </c>
      <c r="K3163" s="11">
        <f t="shared" si="1679"/>
        <v>43983</v>
      </c>
      <c r="L3163" s="11">
        <f t="shared" si="1667"/>
        <v>43955</v>
      </c>
      <c r="M3163" s="1">
        <f t="shared" si="1680"/>
        <v>20</v>
      </c>
      <c r="N3163" s="1">
        <f t="shared" si="1650"/>
        <v>20</v>
      </c>
      <c r="O3163" s="2">
        <f t="shared" si="1668"/>
        <v>1.0006997500000001</v>
      </c>
      <c r="P3163" s="10">
        <f t="shared" si="1660"/>
        <v>1.0025002700000001</v>
      </c>
      <c r="Q3163" s="10">
        <f t="shared" si="1656"/>
        <v>1.6015855859944328</v>
      </c>
      <c r="R3163" s="2">
        <f t="shared" si="1659"/>
        <v>1.60270629</v>
      </c>
      <c r="S3163" s="2">
        <f t="shared" si="1651"/>
        <v>1.5671791399999999</v>
      </c>
      <c r="T3163" s="2">
        <f t="shared" si="1669"/>
        <v>97287.685936060006</v>
      </c>
      <c r="U3163" s="2">
        <f t="shared" si="1670"/>
        <v>10019.383880142625</v>
      </c>
      <c r="V3163" s="2">
        <f t="shared" si="1671"/>
        <v>26767.950271364869</v>
      </c>
      <c r="W3163" s="2">
        <f t="shared" si="1672"/>
        <v>98865.550644397488</v>
      </c>
      <c r="X3163" s="27">
        <f t="shared" si="1673"/>
        <v>0</v>
      </c>
      <c r="Y3163" s="2">
        <f t="shared" si="1652"/>
        <v>0</v>
      </c>
      <c r="Z3163" s="67">
        <f t="shared" si="1674"/>
        <v>0</v>
      </c>
      <c r="AA3163" s="2">
        <f t="shared" si="1661"/>
        <v>0</v>
      </c>
      <c r="AB3163" s="26">
        <f t="shared" si="1681"/>
        <v>6.7299999999999999E-2</v>
      </c>
      <c r="AC3163" s="27">
        <f t="shared" si="1663"/>
        <v>20</v>
      </c>
      <c r="AD3163" s="27">
        <v>252</v>
      </c>
      <c r="AE3163" s="10">
        <f t="shared" si="1657"/>
        <v>1.0051825969999999</v>
      </c>
      <c r="AF3163" s="2">
        <f t="shared" si="1662"/>
        <v>504.20286926</v>
      </c>
      <c r="AG3163" s="2">
        <f t="shared" si="1675"/>
        <v>512.38030617000004</v>
      </c>
      <c r="AH3163" s="3" t="str">
        <f t="shared" si="1676"/>
        <v>-</v>
      </c>
      <c r="AI3163" s="4" t="str">
        <f t="shared" si="1658"/>
        <v>A+J=</v>
      </c>
      <c r="AJ3163" s="11">
        <f t="shared" si="1682"/>
        <v>43957</v>
      </c>
      <c r="AK3163" s="11"/>
      <c r="AL3163" s="4"/>
      <c r="AM3163" s="1"/>
      <c r="AN3163" s="11"/>
      <c r="AO3163" s="1"/>
      <c r="AP3163" s="1"/>
      <c r="AQ3163" s="1"/>
      <c r="AR3163" s="1"/>
      <c r="AS3163" s="6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</row>
    <row r="3164" spans="1:55" x14ac:dyDescent="0.2">
      <c r="A3164" s="144">
        <f t="shared" si="1677"/>
        <v>43953</v>
      </c>
      <c r="B3164" s="2">
        <f t="shared" si="1664"/>
        <v>99377.93095056749</v>
      </c>
      <c r="C3164" s="2">
        <f t="shared" si="1678"/>
        <v>62078.216492890002</v>
      </c>
      <c r="D3164" s="68">
        <f>SUM(Y3164:Y$3286)</f>
        <v>17665.28980622</v>
      </c>
      <c r="E3164" s="68">
        <f t="shared" si="1665"/>
        <v>44412.926686670005</v>
      </c>
      <c r="F3164" s="72">
        <f t="shared" si="1653"/>
        <v>5344.75</v>
      </c>
      <c r="G3164" s="3">
        <f>IF(N3164=1,VLOOKUP(A3163,[1]Plan1!$BG$69:$BI$188,3),G3163)</f>
        <v>5348.49</v>
      </c>
      <c r="H3164" s="11">
        <f t="shared" si="1654"/>
        <v>43863</v>
      </c>
      <c r="I3164" s="11">
        <f t="shared" si="1655"/>
        <v>43892</v>
      </c>
      <c r="J3164" s="26">
        <f t="shared" si="1666"/>
        <v>6.9975209317552078E-4</v>
      </c>
      <c r="K3164" s="11">
        <f t="shared" si="1679"/>
        <v>43983</v>
      </c>
      <c r="L3164" s="11">
        <f t="shared" si="1667"/>
        <v>43955</v>
      </c>
      <c r="M3164" s="1">
        <f t="shared" si="1680"/>
        <v>20</v>
      </c>
      <c r="N3164" s="1">
        <f t="shared" si="1650"/>
        <v>20</v>
      </c>
      <c r="O3164" s="2">
        <f t="shared" si="1668"/>
        <v>1.0006997500000001</v>
      </c>
      <c r="P3164" s="10">
        <f t="shared" si="1660"/>
        <v>1.0025002700000001</v>
      </c>
      <c r="Q3164" s="10">
        <f t="shared" si="1656"/>
        <v>1.6015855859944328</v>
      </c>
      <c r="R3164" s="2">
        <f t="shared" si="1659"/>
        <v>1.60270629</v>
      </c>
      <c r="S3164" s="2">
        <f t="shared" si="1651"/>
        <v>1.5671791399999999</v>
      </c>
      <c r="T3164" s="2">
        <f t="shared" si="1669"/>
        <v>97287.685936060006</v>
      </c>
      <c r="U3164" s="2">
        <f t="shared" si="1670"/>
        <v>10019.383880142625</v>
      </c>
      <c r="V3164" s="2">
        <f t="shared" si="1671"/>
        <v>26767.950271364869</v>
      </c>
      <c r="W3164" s="2">
        <f t="shared" si="1672"/>
        <v>98865.550644397488</v>
      </c>
      <c r="X3164" s="27">
        <f t="shared" si="1673"/>
        <v>0</v>
      </c>
      <c r="Y3164" s="2">
        <f t="shared" si="1652"/>
        <v>0</v>
      </c>
      <c r="Z3164" s="67">
        <f t="shared" si="1674"/>
        <v>0</v>
      </c>
      <c r="AA3164" s="2">
        <f t="shared" si="1661"/>
        <v>0</v>
      </c>
      <c r="AB3164" s="26">
        <f t="shared" si="1681"/>
        <v>6.7299999999999999E-2</v>
      </c>
      <c r="AC3164" s="27">
        <f t="shared" si="1663"/>
        <v>20</v>
      </c>
      <c r="AD3164" s="27">
        <v>252</v>
      </c>
      <c r="AE3164" s="10">
        <f t="shared" si="1657"/>
        <v>1.0051825969999999</v>
      </c>
      <c r="AF3164" s="2">
        <f t="shared" si="1662"/>
        <v>504.20286926</v>
      </c>
      <c r="AG3164" s="2">
        <f t="shared" si="1675"/>
        <v>512.38030617000004</v>
      </c>
      <c r="AH3164" s="3" t="str">
        <f t="shared" si="1676"/>
        <v>-</v>
      </c>
      <c r="AI3164" s="4" t="str">
        <f t="shared" si="1658"/>
        <v>A+J=</v>
      </c>
      <c r="AJ3164" s="11">
        <f t="shared" si="1682"/>
        <v>43957</v>
      </c>
      <c r="AK3164" s="11"/>
      <c r="AL3164" s="4"/>
      <c r="AM3164" s="1"/>
      <c r="AN3164" s="11"/>
      <c r="AO3164" s="1"/>
      <c r="AP3164" s="1"/>
      <c r="AQ3164" s="1"/>
      <c r="AR3164" s="1"/>
      <c r="AS3164" s="6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</row>
    <row r="3165" spans="1:55" x14ac:dyDescent="0.2">
      <c r="A3165" s="144">
        <f t="shared" si="1677"/>
        <v>43954</v>
      </c>
      <c r="B3165" s="2">
        <f t="shared" si="1664"/>
        <v>99377.93095056749</v>
      </c>
      <c r="C3165" s="2">
        <f t="shared" si="1678"/>
        <v>62078.216492890002</v>
      </c>
      <c r="D3165" s="68">
        <f>SUM(Y3165:Y$3286)</f>
        <v>17665.28980622</v>
      </c>
      <c r="E3165" s="68">
        <f t="shared" si="1665"/>
        <v>44412.926686670005</v>
      </c>
      <c r="F3165" s="72">
        <f t="shared" si="1653"/>
        <v>5344.75</v>
      </c>
      <c r="G3165" s="3">
        <f>IF(N3165=1,VLOOKUP(A3164,[1]Plan1!$BG$69:$BI$188,3),G3164)</f>
        <v>5348.49</v>
      </c>
      <c r="H3165" s="11">
        <f t="shared" si="1654"/>
        <v>43863</v>
      </c>
      <c r="I3165" s="11">
        <f t="shared" si="1655"/>
        <v>43892</v>
      </c>
      <c r="J3165" s="26">
        <f t="shared" si="1666"/>
        <v>6.9975209317552078E-4</v>
      </c>
      <c r="K3165" s="11">
        <f t="shared" si="1679"/>
        <v>43983</v>
      </c>
      <c r="L3165" s="11">
        <f t="shared" si="1667"/>
        <v>43955</v>
      </c>
      <c r="M3165" s="1">
        <f t="shared" si="1680"/>
        <v>20</v>
      </c>
      <c r="N3165" s="1">
        <f t="shared" ref="N3165:N3228" si="1683">(M3165-(NETWORKDAYS(A3165,L3165,AN$137:AN$327)-1))</f>
        <v>20</v>
      </c>
      <c r="O3165" s="2">
        <f t="shared" si="1668"/>
        <v>1.0006997500000001</v>
      </c>
      <c r="P3165" s="10">
        <f t="shared" si="1660"/>
        <v>1.0025002700000001</v>
      </c>
      <c r="Q3165" s="10">
        <f t="shared" si="1656"/>
        <v>1.6015855859944328</v>
      </c>
      <c r="R3165" s="2">
        <f t="shared" si="1659"/>
        <v>1.60270629</v>
      </c>
      <c r="S3165" s="2">
        <f t="shared" si="1651"/>
        <v>1.5671791399999999</v>
      </c>
      <c r="T3165" s="2">
        <f t="shared" si="1669"/>
        <v>97287.685936060006</v>
      </c>
      <c r="U3165" s="2">
        <f t="shared" si="1670"/>
        <v>10019.383880142625</v>
      </c>
      <c r="V3165" s="2">
        <f t="shared" si="1671"/>
        <v>26767.950271364869</v>
      </c>
      <c r="W3165" s="2">
        <f t="shared" si="1672"/>
        <v>98865.550644397488</v>
      </c>
      <c r="X3165" s="27">
        <f t="shared" si="1673"/>
        <v>0</v>
      </c>
      <c r="Y3165" s="2">
        <f t="shared" si="1652"/>
        <v>0</v>
      </c>
      <c r="Z3165" s="67">
        <f t="shared" si="1674"/>
        <v>0</v>
      </c>
      <c r="AA3165" s="2">
        <f t="shared" si="1661"/>
        <v>0</v>
      </c>
      <c r="AB3165" s="26">
        <f t="shared" si="1681"/>
        <v>6.7299999999999999E-2</v>
      </c>
      <c r="AC3165" s="27">
        <f t="shared" si="1663"/>
        <v>20</v>
      </c>
      <c r="AD3165" s="27">
        <v>252</v>
      </c>
      <c r="AE3165" s="10">
        <f t="shared" si="1657"/>
        <v>1.0051825969999999</v>
      </c>
      <c r="AF3165" s="2">
        <f t="shared" si="1662"/>
        <v>504.20286926</v>
      </c>
      <c r="AG3165" s="2">
        <f t="shared" si="1675"/>
        <v>512.38030617000004</v>
      </c>
      <c r="AH3165" s="3" t="str">
        <f t="shared" si="1676"/>
        <v>-</v>
      </c>
      <c r="AI3165" s="4" t="str">
        <f t="shared" si="1658"/>
        <v>A+J=</v>
      </c>
      <c r="AJ3165" s="11">
        <f t="shared" si="1682"/>
        <v>43957</v>
      </c>
      <c r="AK3165" s="11"/>
      <c r="AL3165" s="4"/>
      <c r="AM3165" s="1"/>
      <c r="AN3165" s="11"/>
      <c r="AO3165" s="1"/>
      <c r="AP3165" s="1"/>
      <c r="AQ3165" s="1"/>
      <c r="AR3165" s="1"/>
      <c r="AS3165" s="6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</row>
    <row r="3166" spans="1:55" x14ac:dyDescent="0.2">
      <c r="A3166" s="144">
        <f t="shared" si="1677"/>
        <v>43955</v>
      </c>
      <c r="B3166" s="2">
        <f t="shared" si="1664"/>
        <v>99377.93095056749</v>
      </c>
      <c r="C3166" s="2">
        <f t="shared" si="1678"/>
        <v>62078.216492890002</v>
      </c>
      <c r="D3166" s="68">
        <f>SUM(Y3166:Y$3286)</f>
        <v>17665.28980622</v>
      </c>
      <c r="E3166" s="68">
        <f t="shared" si="1665"/>
        <v>44412.926686670005</v>
      </c>
      <c r="F3166" s="72">
        <f t="shared" si="1653"/>
        <v>5344.75</v>
      </c>
      <c r="G3166" s="3">
        <f>IF(N3166=1,VLOOKUP(A3165,[1]Plan1!$BG$69:$BI$188,3),G3165)</f>
        <v>5348.49</v>
      </c>
      <c r="H3166" s="11">
        <f t="shared" si="1654"/>
        <v>43863</v>
      </c>
      <c r="I3166" s="11">
        <f t="shared" si="1655"/>
        <v>43892</v>
      </c>
      <c r="J3166" s="26">
        <f t="shared" si="1666"/>
        <v>6.9975209317552078E-4</v>
      </c>
      <c r="K3166" s="11">
        <f t="shared" si="1679"/>
        <v>43983</v>
      </c>
      <c r="L3166" s="11">
        <f t="shared" si="1667"/>
        <v>43955</v>
      </c>
      <c r="M3166" s="1">
        <f t="shared" si="1680"/>
        <v>20</v>
      </c>
      <c r="N3166" s="1">
        <f t="shared" si="1683"/>
        <v>20</v>
      </c>
      <c r="O3166" s="2">
        <f t="shared" si="1668"/>
        <v>1.0006997500000001</v>
      </c>
      <c r="P3166" s="10">
        <f t="shared" si="1660"/>
        <v>1.0025002700000001</v>
      </c>
      <c r="Q3166" s="10">
        <f t="shared" si="1656"/>
        <v>1.6015855859944328</v>
      </c>
      <c r="R3166" s="2">
        <f t="shared" si="1659"/>
        <v>1.60270629</v>
      </c>
      <c r="S3166" s="2">
        <f t="shared" ref="S3166:S3229" si="1684">IF(AND(X3166&gt;0,MONTH(A3166)=10),R3166,S3165)</f>
        <v>1.5671791399999999</v>
      </c>
      <c r="T3166" s="2">
        <f t="shared" si="1669"/>
        <v>97287.685936060006</v>
      </c>
      <c r="U3166" s="2">
        <f t="shared" si="1670"/>
        <v>10019.383880142625</v>
      </c>
      <c r="V3166" s="2">
        <f t="shared" si="1671"/>
        <v>26767.950271364869</v>
      </c>
      <c r="W3166" s="2">
        <f t="shared" si="1672"/>
        <v>98865.550644397488</v>
      </c>
      <c r="X3166" s="27">
        <f t="shared" si="1673"/>
        <v>103</v>
      </c>
      <c r="Y3166" s="2">
        <f t="shared" ref="Y3166:Y3229" si="1685">IF(X3166&gt;0,VLOOKUP(A3166,AN$12:AR$131,5),0)</f>
        <v>3509.9450020300001</v>
      </c>
      <c r="Z3166" s="67">
        <f t="shared" si="1674"/>
        <v>5.6540686899999998E-2</v>
      </c>
      <c r="AA3166" s="2">
        <f t="shared" si="1661"/>
        <v>5500.7125897300002</v>
      </c>
      <c r="AB3166" s="26">
        <f t="shared" si="1681"/>
        <v>6.7299999999999999E-2</v>
      </c>
      <c r="AC3166" s="27">
        <f t="shared" si="1663"/>
        <v>20</v>
      </c>
      <c r="AD3166" s="27">
        <v>252</v>
      </c>
      <c r="AE3166" s="10">
        <f t="shared" si="1657"/>
        <v>1.0051825969999999</v>
      </c>
      <c r="AF3166" s="2">
        <f t="shared" si="1662"/>
        <v>504.20286926</v>
      </c>
      <c r="AG3166" s="2">
        <f t="shared" si="1675"/>
        <v>512.38030617000004</v>
      </c>
      <c r="AH3166" s="3">
        <f t="shared" si="1676"/>
        <v>6004.9154589899999</v>
      </c>
      <c r="AI3166" s="4" t="str">
        <f t="shared" si="1658"/>
        <v>A+J=</v>
      </c>
      <c r="AJ3166" s="11">
        <f t="shared" si="1682"/>
        <v>43957</v>
      </c>
      <c r="AK3166" s="11"/>
      <c r="AL3166" s="4"/>
      <c r="AM3166" s="1"/>
      <c r="AN3166" s="11"/>
      <c r="AO3166" s="1"/>
      <c r="AP3166" s="1"/>
      <c r="AQ3166" s="1"/>
      <c r="AR3166" s="1"/>
      <c r="AS3166" s="6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</row>
    <row r="3167" spans="1:55" x14ac:dyDescent="0.2">
      <c r="A3167" s="144">
        <f t="shared" si="1677"/>
        <v>43956</v>
      </c>
      <c r="B3167" s="2">
        <f t="shared" si="1664"/>
        <v>93377.919956858459</v>
      </c>
      <c r="C3167" s="2">
        <f t="shared" si="1678"/>
        <v>58568.271490860003</v>
      </c>
      <c r="D3167" s="68">
        <f>SUM(Y3167:Y$3286)</f>
        <v>14155.344804189999</v>
      </c>
      <c r="E3167" s="68">
        <f t="shared" si="1665"/>
        <v>44412.926686670005</v>
      </c>
      <c r="F3167" s="72">
        <f t="shared" ref="F3167:F3230" si="1686">IF(G3167=G3166,F3166,G3166)</f>
        <v>5348.49</v>
      </c>
      <c r="G3167" s="3">
        <f>IF(N3167=1,VLOOKUP(A3166,[1]Plan1!$BG$69:$BI$188,3),G3166)</f>
        <v>5331.91</v>
      </c>
      <c r="H3167" s="11">
        <f t="shared" ref="H3167:H3230" si="1687">EDATE(I3167,-1)</f>
        <v>43895</v>
      </c>
      <c r="I3167" s="11">
        <f t="shared" ref="I3167:I3230" si="1688">IF(X3166&gt;0,EDATE(A3167,-1),+I3166)</f>
        <v>43926</v>
      </c>
      <c r="J3167" s="26">
        <f t="shared" si="1666"/>
        <v>-3.0999403569978989E-3</v>
      </c>
      <c r="K3167" s="11">
        <f t="shared" si="1679"/>
        <v>43983</v>
      </c>
      <c r="L3167" s="11">
        <f t="shared" si="1667"/>
        <v>43983</v>
      </c>
      <c r="M3167" s="1">
        <f t="shared" si="1680"/>
        <v>20</v>
      </c>
      <c r="N3167" s="1">
        <f t="shared" si="1683"/>
        <v>1</v>
      </c>
      <c r="O3167" s="2">
        <f t="shared" si="1668"/>
        <v>0.99984477000000005</v>
      </c>
      <c r="P3167" s="10">
        <f t="shared" si="1660"/>
        <v>1.0006997500000001</v>
      </c>
      <c r="Q3167" s="10">
        <f t="shared" ref="Q3167:Q3230" si="1689">IF(L3167&gt;L3166,Q3166*P3167,Q3166)</f>
        <v>1.6027062955082325</v>
      </c>
      <c r="R3167" s="2">
        <f t="shared" si="1659"/>
        <v>1.6024575000000001</v>
      </c>
      <c r="S3167" s="2">
        <f t="shared" si="1684"/>
        <v>1.5671791399999999</v>
      </c>
      <c r="T3167" s="2">
        <f t="shared" si="1669"/>
        <v>91786.973346330007</v>
      </c>
      <c r="U3167" s="2">
        <f t="shared" si="1670"/>
        <v>8028.6162924439514</v>
      </c>
      <c r="V3167" s="2">
        <f t="shared" si="1671"/>
        <v>26756.900779334497</v>
      </c>
      <c r="W3167" s="2">
        <f t="shared" si="1672"/>
        <v>93353.788562638452</v>
      </c>
      <c r="X3167" s="27">
        <f t="shared" si="1673"/>
        <v>0</v>
      </c>
      <c r="Y3167" s="2">
        <f t="shared" si="1685"/>
        <v>0</v>
      </c>
      <c r="Z3167" s="67">
        <f t="shared" si="1674"/>
        <v>0</v>
      </c>
      <c r="AA3167" s="2">
        <f t="shared" si="1661"/>
        <v>0</v>
      </c>
      <c r="AB3167" s="26">
        <f t="shared" si="1681"/>
        <v>6.7299999999999999E-2</v>
      </c>
      <c r="AC3167" s="27">
        <f t="shared" si="1663"/>
        <v>1</v>
      </c>
      <c r="AD3167" s="27">
        <v>252</v>
      </c>
      <c r="AE3167" s="10">
        <f t="shared" ref="AE3167:AE3230" si="1690">ROUND((1+AB3167)^TRUNC((AC3167/AD3167),9),9)</f>
        <v>1.0002584940000001</v>
      </c>
      <c r="AF3167" s="2">
        <f t="shared" si="1662"/>
        <v>23.726381880000002</v>
      </c>
      <c r="AG3167" s="2">
        <f t="shared" si="1675"/>
        <v>24.131394220000001</v>
      </c>
      <c r="AH3167" s="3" t="str">
        <f t="shared" si="1676"/>
        <v>-</v>
      </c>
      <c r="AI3167" s="4" t="str">
        <f t="shared" si="1658"/>
        <v>A+J=</v>
      </c>
      <c r="AJ3167" s="11">
        <f t="shared" si="1682"/>
        <v>43985</v>
      </c>
      <c r="AK3167" s="11"/>
      <c r="AL3167" s="4"/>
      <c r="AM3167" s="1"/>
      <c r="AN3167" s="11"/>
      <c r="AO3167" s="1"/>
      <c r="AP3167" s="1"/>
      <c r="AQ3167" s="1"/>
      <c r="AR3167" s="1"/>
      <c r="AS3167" s="6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</row>
    <row r="3168" spans="1:55" x14ac:dyDescent="0.2">
      <c r="A3168" s="144">
        <f t="shared" si="1677"/>
        <v>43957</v>
      </c>
      <c r="B3168" s="2">
        <f t="shared" si="1664"/>
        <v>93391.004622344408</v>
      </c>
      <c r="C3168" s="2">
        <f t="shared" si="1678"/>
        <v>58568.271490860003</v>
      </c>
      <c r="D3168" s="68">
        <f>SUM(Y3168:Y$3286)</f>
        <v>14155.344804189999</v>
      </c>
      <c r="E3168" s="68">
        <f t="shared" si="1665"/>
        <v>44412.926686670005</v>
      </c>
      <c r="F3168" s="72">
        <f t="shared" si="1686"/>
        <v>5348.49</v>
      </c>
      <c r="G3168" s="3">
        <f>IF(N3168=1,VLOOKUP(A3167,[1]Plan1!$BG$69:$BI$188,3),G3167)</f>
        <v>5331.91</v>
      </c>
      <c r="H3168" s="11">
        <f t="shared" si="1687"/>
        <v>43895</v>
      </c>
      <c r="I3168" s="11">
        <f t="shared" si="1688"/>
        <v>43926</v>
      </c>
      <c r="J3168" s="26">
        <f t="shared" si="1666"/>
        <v>-3.0999403569978989E-3</v>
      </c>
      <c r="K3168" s="11">
        <f t="shared" si="1679"/>
        <v>43983</v>
      </c>
      <c r="L3168" s="11">
        <f t="shared" si="1667"/>
        <v>43983</v>
      </c>
      <c r="M3168" s="1">
        <f t="shared" si="1680"/>
        <v>20</v>
      </c>
      <c r="N3168" s="1">
        <f t="shared" si="1683"/>
        <v>2</v>
      </c>
      <c r="O3168" s="2">
        <f t="shared" si="1668"/>
        <v>0.99968957000000003</v>
      </c>
      <c r="P3168" s="10">
        <f t="shared" si="1660"/>
        <v>1.0006997500000001</v>
      </c>
      <c r="Q3168" s="10">
        <f t="shared" si="1689"/>
        <v>1.6027062955082325</v>
      </c>
      <c r="R3168" s="2">
        <f t="shared" si="1659"/>
        <v>1.6022087599999999</v>
      </c>
      <c r="S3168" s="2">
        <f t="shared" si="1684"/>
        <v>1.5671791399999999</v>
      </c>
      <c r="T3168" s="2">
        <f t="shared" si="1669"/>
        <v>91786.973346330007</v>
      </c>
      <c r="U3168" s="2">
        <f t="shared" si="1670"/>
        <v>8028.6162924439514</v>
      </c>
      <c r="V3168" s="2">
        <f t="shared" si="1671"/>
        <v>26745.853507950447</v>
      </c>
      <c r="W3168" s="2">
        <f t="shared" si="1672"/>
        <v>93342.74129125441</v>
      </c>
      <c r="X3168" s="27">
        <f t="shared" si="1673"/>
        <v>0</v>
      </c>
      <c r="Y3168" s="2">
        <f t="shared" si="1685"/>
        <v>0</v>
      </c>
      <c r="Z3168" s="67">
        <f t="shared" si="1674"/>
        <v>0</v>
      </c>
      <c r="AA3168" s="2">
        <f t="shared" si="1661"/>
        <v>0</v>
      </c>
      <c r="AB3168" s="26">
        <f t="shared" si="1681"/>
        <v>6.7299999999999999E-2</v>
      </c>
      <c r="AC3168" s="27">
        <f t="shared" si="1663"/>
        <v>2</v>
      </c>
      <c r="AD3168" s="27">
        <v>252</v>
      </c>
      <c r="AE3168" s="10">
        <f t="shared" si="1690"/>
        <v>1.000517055</v>
      </c>
      <c r="AF3168" s="2">
        <f t="shared" si="1662"/>
        <v>47.458913500000001</v>
      </c>
      <c r="AG3168" s="2">
        <f t="shared" si="1675"/>
        <v>48.263331090000001</v>
      </c>
      <c r="AH3168" s="3" t="str">
        <f t="shared" si="1676"/>
        <v>-</v>
      </c>
      <c r="AI3168" s="4" t="str">
        <f t="shared" si="1658"/>
        <v>A+J=</v>
      </c>
      <c r="AJ3168" s="11">
        <f t="shared" si="1682"/>
        <v>43985</v>
      </c>
      <c r="AK3168" s="11"/>
      <c r="AL3168" s="4"/>
      <c r="AM3168" s="1"/>
      <c r="AN3168" s="11"/>
      <c r="AO3168" s="1"/>
      <c r="AP3168" s="1"/>
      <c r="AQ3168" s="1"/>
      <c r="AR3168" s="1"/>
      <c r="AS3168" s="6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</row>
    <row r="3169" spans="1:55" x14ac:dyDescent="0.2">
      <c r="A3169" s="144">
        <f t="shared" si="1677"/>
        <v>43958</v>
      </c>
      <c r="B3169" s="2">
        <f t="shared" si="1664"/>
        <v>93404.091161698161</v>
      </c>
      <c r="C3169" s="2">
        <f t="shared" si="1678"/>
        <v>58568.271490860003</v>
      </c>
      <c r="D3169" s="68">
        <f>SUM(Y3169:Y$3286)</f>
        <v>14155.344804189999</v>
      </c>
      <c r="E3169" s="68">
        <f t="shared" si="1665"/>
        <v>44412.926686670005</v>
      </c>
      <c r="F3169" s="72">
        <f t="shared" si="1686"/>
        <v>5348.49</v>
      </c>
      <c r="G3169" s="3">
        <f>IF(N3169=1,VLOOKUP(A3168,[1]Plan1!$BG$69:$BI$188,3),G3168)</f>
        <v>5331.91</v>
      </c>
      <c r="H3169" s="11">
        <f t="shared" si="1687"/>
        <v>43895</v>
      </c>
      <c r="I3169" s="11">
        <f t="shared" si="1688"/>
        <v>43926</v>
      </c>
      <c r="J3169" s="26">
        <f t="shared" si="1666"/>
        <v>-3.0999403569978989E-3</v>
      </c>
      <c r="K3169" s="11">
        <f t="shared" si="1679"/>
        <v>43983</v>
      </c>
      <c r="L3169" s="11">
        <f t="shared" si="1667"/>
        <v>43983</v>
      </c>
      <c r="M3169" s="1">
        <f t="shared" si="1680"/>
        <v>20</v>
      </c>
      <c r="N3169" s="1">
        <f t="shared" si="1683"/>
        <v>3</v>
      </c>
      <c r="O3169" s="2">
        <f t="shared" si="1668"/>
        <v>0.99953438999999999</v>
      </c>
      <c r="P3169" s="10">
        <f t="shared" si="1660"/>
        <v>1.0006997500000001</v>
      </c>
      <c r="Q3169" s="10">
        <f t="shared" si="1689"/>
        <v>1.6027062955082325</v>
      </c>
      <c r="R3169" s="2">
        <f t="shared" si="1659"/>
        <v>1.60196005</v>
      </c>
      <c r="S3169" s="2">
        <f t="shared" si="1684"/>
        <v>1.5671791399999999</v>
      </c>
      <c r="T3169" s="2">
        <f t="shared" si="1669"/>
        <v>91786.973346330007</v>
      </c>
      <c r="U3169" s="2">
        <f t="shared" si="1670"/>
        <v>8028.6162924439514</v>
      </c>
      <c r="V3169" s="2">
        <f t="shared" si="1671"/>
        <v>26734.807568954209</v>
      </c>
      <c r="W3169" s="2">
        <f t="shared" si="1672"/>
        <v>93331.695352258161</v>
      </c>
      <c r="X3169" s="27">
        <f t="shared" si="1673"/>
        <v>0</v>
      </c>
      <c r="Y3169" s="2">
        <f t="shared" si="1685"/>
        <v>0</v>
      </c>
      <c r="Z3169" s="67">
        <f t="shared" si="1674"/>
        <v>0</v>
      </c>
      <c r="AA3169" s="2">
        <f t="shared" si="1661"/>
        <v>0</v>
      </c>
      <c r="AB3169" s="26">
        <f t="shared" si="1681"/>
        <v>6.7299999999999999E-2</v>
      </c>
      <c r="AC3169" s="27">
        <f t="shared" si="1663"/>
        <v>3</v>
      </c>
      <c r="AD3169" s="27">
        <v>252</v>
      </c>
      <c r="AE3169" s="10">
        <f t="shared" si="1690"/>
        <v>1.0007756830000001</v>
      </c>
      <c r="AF3169" s="2">
        <f t="shared" si="1662"/>
        <v>71.197594839999994</v>
      </c>
      <c r="AG3169" s="2">
        <f t="shared" si="1675"/>
        <v>72.395809439999994</v>
      </c>
      <c r="AH3169" s="3" t="str">
        <f t="shared" si="1676"/>
        <v>-</v>
      </c>
      <c r="AI3169" s="4" t="str">
        <f t="shared" si="1658"/>
        <v>A+J=</v>
      </c>
      <c r="AJ3169" s="11">
        <f t="shared" si="1682"/>
        <v>43985</v>
      </c>
      <c r="AK3169" s="11"/>
      <c r="AL3169" s="4"/>
      <c r="AM3169" s="1"/>
      <c r="AN3169" s="11"/>
      <c r="AO3169" s="1"/>
      <c r="AP3169" s="1"/>
      <c r="AQ3169" s="1"/>
      <c r="AR3169" s="1"/>
      <c r="AS3169" s="6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</row>
    <row r="3170" spans="1:55" x14ac:dyDescent="0.2">
      <c r="A3170" s="144">
        <f t="shared" si="1677"/>
        <v>43959</v>
      </c>
      <c r="B3170" s="2">
        <f t="shared" si="1664"/>
        <v>93417.180369578258</v>
      </c>
      <c r="C3170" s="2">
        <f t="shared" si="1678"/>
        <v>58568.271490860003</v>
      </c>
      <c r="D3170" s="68">
        <f>SUM(Y3170:Y$3286)</f>
        <v>14155.344804189999</v>
      </c>
      <c r="E3170" s="68">
        <f t="shared" si="1665"/>
        <v>44412.926686670005</v>
      </c>
      <c r="F3170" s="72">
        <f t="shared" si="1686"/>
        <v>5348.49</v>
      </c>
      <c r="G3170" s="3">
        <f>IF(N3170=1,VLOOKUP(A3169,[1]Plan1!$BG$69:$BI$188,3),G3169)</f>
        <v>5331.91</v>
      </c>
      <c r="H3170" s="11">
        <f t="shared" si="1687"/>
        <v>43895</v>
      </c>
      <c r="I3170" s="11">
        <f t="shared" si="1688"/>
        <v>43926</v>
      </c>
      <c r="J3170" s="26">
        <f t="shared" si="1666"/>
        <v>-3.0999403569978989E-3</v>
      </c>
      <c r="K3170" s="11">
        <f t="shared" si="1679"/>
        <v>43983</v>
      </c>
      <c r="L3170" s="11">
        <f t="shared" si="1667"/>
        <v>43983</v>
      </c>
      <c r="M3170" s="1">
        <f t="shared" si="1680"/>
        <v>20</v>
      </c>
      <c r="N3170" s="1">
        <f t="shared" si="1683"/>
        <v>4</v>
      </c>
      <c r="O3170" s="2">
        <f t="shared" si="1668"/>
        <v>0.99937924</v>
      </c>
      <c r="P3170" s="10">
        <f t="shared" si="1660"/>
        <v>1.0006997500000001</v>
      </c>
      <c r="Q3170" s="10">
        <f t="shared" si="1689"/>
        <v>1.6027062955082325</v>
      </c>
      <c r="R3170" s="2">
        <f t="shared" si="1659"/>
        <v>1.60171139</v>
      </c>
      <c r="S3170" s="2">
        <f t="shared" si="1684"/>
        <v>1.5671791399999999</v>
      </c>
      <c r="T3170" s="2">
        <f t="shared" si="1669"/>
        <v>91786.973346330007</v>
      </c>
      <c r="U3170" s="2">
        <f t="shared" si="1670"/>
        <v>8028.6162924439514</v>
      </c>
      <c r="V3170" s="2">
        <f t="shared" si="1671"/>
        <v>26723.7638506043</v>
      </c>
      <c r="W3170" s="2">
        <f t="shared" si="1672"/>
        <v>93320.651633908259</v>
      </c>
      <c r="X3170" s="27">
        <f t="shared" si="1673"/>
        <v>0</v>
      </c>
      <c r="Y3170" s="2">
        <f t="shared" si="1685"/>
        <v>0</v>
      </c>
      <c r="Z3170" s="67">
        <f t="shared" si="1674"/>
        <v>0</v>
      </c>
      <c r="AA3170" s="2">
        <f t="shared" si="1661"/>
        <v>0</v>
      </c>
      <c r="AB3170" s="26">
        <f t="shared" si="1681"/>
        <v>6.7299999999999999E-2</v>
      </c>
      <c r="AC3170" s="27">
        <f t="shared" si="1663"/>
        <v>4</v>
      </c>
      <c r="AD3170" s="27">
        <v>252</v>
      </c>
      <c r="AE3170" s="10">
        <f t="shared" si="1690"/>
        <v>1.0010343770000001</v>
      </c>
      <c r="AF3170" s="2">
        <f t="shared" si="1662"/>
        <v>94.942334119999998</v>
      </c>
      <c r="AG3170" s="2">
        <f t="shared" si="1675"/>
        <v>96.528735670000003</v>
      </c>
      <c r="AH3170" s="3" t="str">
        <f t="shared" si="1676"/>
        <v>-</v>
      </c>
      <c r="AI3170" s="4" t="str">
        <f t="shared" ref="AI3170:AI3233" si="1691">AI3169</f>
        <v>A+J=</v>
      </c>
      <c r="AJ3170" s="11">
        <f t="shared" si="1682"/>
        <v>43985</v>
      </c>
      <c r="AK3170" s="11"/>
      <c r="AL3170" s="4"/>
      <c r="AM3170" s="1"/>
      <c r="AN3170" s="11"/>
      <c r="AO3170" s="1"/>
      <c r="AP3170" s="1"/>
      <c r="AQ3170" s="1"/>
      <c r="AR3170" s="1"/>
      <c r="AS3170" s="6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</row>
    <row r="3171" spans="1:55" x14ac:dyDescent="0.2">
      <c r="A3171" s="144">
        <f t="shared" si="1677"/>
        <v>43960</v>
      </c>
      <c r="B3171" s="2">
        <f t="shared" si="1664"/>
        <v>93430.271987435422</v>
      </c>
      <c r="C3171" s="2">
        <f t="shared" si="1678"/>
        <v>58568.271490860003</v>
      </c>
      <c r="D3171" s="68">
        <f>SUM(Y3171:Y$3286)</f>
        <v>14155.344804189999</v>
      </c>
      <c r="E3171" s="68">
        <f t="shared" si="1665"/>
        <v>44412.926686670005</v>
      </c>
      <c r="F3171" s="72">
        <f t="shared" si="1686"/>
        <v>5348.49</v>
      </c>
      <c r="G3171" s="3">
        <f>IF(N3171=1,VLOOKUP(A3170,[1]Plan1!$BG$69:$BI$188,3),G3170)</f>
        <v>5331.91</v>
      </c>
      <c r="H3171" s="11">
        <f t="shared" si="1687"/>
        <v>43895</v>
      </c>
      <c r="I3171" s="11">
        <f t="shared" si="1688"/>
        <v>43926</v>
      </c>
      <c r="J3171" s="26">
        <f t="shared" si="1666"/>
        <v>-3.0999403569978989E-3</v>
      </c>
      <c r="K3171" s="11">
        <f t="shared" si="1679"/>
        <v>43983</v>
      </c>
      <c r="L3171" s="11">
        <f t="shared" si="1667"/>
        <v>43983</v>
      </c>
      <c r="M3171" s="1">
        <f t="shared" si="1680"/>
        <v>20</v>
      </c>
      <c r="N3171" s="1">
        <f t="shared" si="1683"/>
        <v>5</v>
      </c>
      <c r="O3171" s="2">
        <f t="shared" si="1668"/>
        <v>0.99922411</v>
      </c>
      <c r="P3171" s="10">
        <f t="shared" si="1660"/>
        <v>1.0006997500000001</v>
      </c>
      <c r="Q3171" s="10">
        <f t="shared" si="1689"/>
        <v>1.6027062955082325</v>
      </c>
      <c r="R3171" s="2">
        <f t="shared" si="1659"/>
        <v>1.6014627699999999</v>
      </c>
      <c r="S3171" s="2">
        <f t="shared" si="1684"/>
        <v>1.5671791399999999</v>
      </c>
      <c r="T3171" s="2">
        <f t="shared" si="1669"/>
        <v>91786.973346330007</v>
      </c>
      <c r="U3171" s="2">
        <f t="shared" si="1670"/>
        <v>8028.6162924439514</v>
      </c>
      <c r="V3171" s="2">
        <f t="shared" si="1671"/>
        <v>26712.721908771458</v>
      </c>
      <c r="W3171" s="2">
        <f t="shared" si="1672"/>
        <v>93309.609692075421</v>
      </c>
      <c r="X3171" s="27">
        <f t="shared" si="1673"/>
        <v>0</v>
      </c>
      <c r="Y3171" s="2">
        <f t="shared" si="1685"/>
        <v>0</v>
      </c>
      <c r="Z3171" s="67">
        <f t="shared" si="1674"/>
        <v>0</v>
      </c>
      <c r="AA3171" s="2">
        <f t="shared" si="1661"/>
        <v>0</v>
      </c>
      <c r="AB3171" s="26">
        <f t="shared" si="1681"/>
        <v>6.7299999999999999E-2</v>
      </c>
      <c r="AC3171" s="27">
        <f t="shared" si="1663"/>
        <v>5</v>
      </c>
      <c r="AD3171" s="27">
        <v>252</v>
      </c>
      <c r="AE3171" s="10">
        <f t="shared" si="1690"/>
        <v>1.0012931389999999</v>
      </c>
      <c r="AF3171" s="2">
        <f t="shared" si="1662"/>
        <v>118.69331492000001</v>
      </c>
      <c r="AG3171" s="2">
        <f t="shared" si="1675"/>
        <v>120.66229536</v>
      </c>
      <c r="AH3171" s="3" t="str">
        <f t="shared" si="1676"/>
        <v>-</v>
      </c>
      <c r="AI3171" s="4" t="str">
        <f t="shared" si="1691"/>
        <v>A+J=</v>
      </c>
      <c r="AJ3171" s="11">
        <f t="shared" si="1682"/>
        <v>43985</v>
      </c>
      <c r="AK3171" s="11"/>
      <c r="AL3171" s="4"/>
      <c r="AM3171" s="1"/>
      <c r="AN3171" s="11"/>
      <c r="AO3171" s="1"/>
      <c r="AP3171" s="1"/>
      <c r="AQ3171" s="1"/>
      <c r="AR3171" s="1"/>
      <c r="AS3171" s="6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</row>
    <row r="3172" spans="1:55" x14ac:dyDescent="0.2">
      <c r="A3172" s="144">
        <f t="shared" si="1677"/>
        <v>43961</v>
      </c>
      <c r="B3172" s="2">
        <f t="shared" si="1664"/>
        <v>93430.271987435422</v>
      </c>
      <c r="C3172" s="2">
        <f t="shared" si="1678"/>
        <v>58568.271490860003</v>
      </c>
      <c r="D3172" s="68">
        <f>SUM(Y3172:Y$3286)</f>
        <v>14155.344804189999</v>
      </c>
      <c r="E3172" s="68">
        <f t="shared" si="1665"/>
        <v>44412.926686670005</v>
      </c>
      <c r="F3172" s="72">
        <f t="shared" si="1686"/>
        <v>5348.49</v>
      </c>
      <c r="G3172" s="3">
        <f>IF(N3172=1,VLOOKUP(A3171,[1]Plan1!$BG$69:$BI$188,3),G3171)</f>
        <v>5331.91</v>
      </c>
      <c r="H3172" s="11">
        <f t="shared" si="1687"/>
        <v>43895</v>
      </c>
      <c r="I3172" s="11">
        <f t="shared" si="1688"/>
        <v>43926</v>
      </c>
      <c r="J3172" s="26">
        <f t="shared" si="1666"/>
        <v>-3.0999403569978989E-3</v>
      </c>
      <c r="K3172" s="11">
        <f t="shared" si="1679"/>
        <v>43983</v>
      </c>
      <c r="L3172" s="11">
        <f t="shared" si="1667"/>
        <v>43983</v>
      </c>
      <c r="M3172" s="1">
        <f t="shared" si="1680"/>
        <v>20</v>
      </c>
      <c r="N3172" s="1">
        <f t="shared" si="1683"/>
        <v>5</v>
      </c>
      <c r="O3172" s="2">
        <f t="shared" si="1668"/>
        <v>0.99922411</v>
      </c>
      <c r="P3172" s="10">
        <f t="shared" si="1660"/>
        <v>1.0006997500000001</v>
      </c>
      <c r="Q3172" s="10">
        <f t="shared" si="1689"/>
        <v>1.6027062955082325</v>
      </c>
      <c r="R3172" s="2">
        <f t="shared" si="1659"/>
        <v>1.6014627699999999</v>
      </c>
      <c r="S3172" s="2">
        <f t="shared" si="1684"/>
        <v>1.5671791399999999</v>
      </c>
      <c r="T3172" s="2">
        <f t="shared" si="1669"/>
        <v>91786.973346330007</v>
      </c>
      <c r="U3172" s="2">
        <f t="shared" si="1670"/>
        <v>8028.6162924439514</v>
      </c>
      <c r="V3172" s="2">
        <f t="shared" si="1671"/>
        <v>26712.721908771458</v>
      </c>
      <c r="W3172" s="2">
        <f t="shared" si="1672"/>
        <v>93309.609692075421</v>
      </c>
      <c r="X3172" s="27">
        <f t="shared" si="1673"/>
        <v>0</v>
      </c>
      <c r="Y3172" s="2">
        <f t="shared" si="1685"/>
        <v>0</v>
      </c>
      <c r="Z3172" s="67">
        <f t="shared" si="1674"/>
        <v>0</v>
      </c>
      <c r="AA3172" s="2">
        <f t="shared" si="1661"/>
        <v>0</v>
      </c>
      <c r="AB3172" s="26">
        <f t="shared" si="1681"/>
        <v>6.7299999999999999E-2</v>
      </c>
      <c r="AC3172" s="27">
        <f t="shared" si="1663"/>
        <v>5</v>
      </c>
      <c r="AD3172" s="27">
        <v>252</v>
      </c>
      <c r="AE3172" s="10">
        <f t="shared" si="1690"/>
        <v>1.0012931389999999</v>
      </c>
      <c r="AF3172" s="2">
        <f t="shared" si="1662"/>
        <v>118.69331492000001</v>
      </c>
      <c r="AG3172" s="2">
        <f t="shared" si="1675"/>
        <v>120.66229536</v>
      </c>
      <c r="AH3172" s="3" t="str">
        <f t="shared" si="1676"/>
        <v>-</v>
      </c>
      <c r="AI3172" s="4" t="str">
        <f t="shared" si="1691"/>
        <v>A+J=</v>
      </c>
      <c r="AJ3172" s="11">
        <f t="shared" si="1682"/>
        <v>43985</v>
      </c>
      <c r="AK3172" s="11"/>
      <c r="AL3172" s="4"/>
      <c r="AM3172" s="1"/>
      <c r="AN3172" s="11"/>
      <c r="AO3172" s="1"/>
      <c r="AP3172" s="1"/>
      <c r="AQ3172" s="1"/>
      <c r="AR3172" s="1"/>
      <c r="AS3172" s="6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</row>
    <row r="3173" spans="1:55" x14ac:dyDescent="0.2">
      <c r="A3173" s="144">
        <f t="shared" si="1677"/>
        <v>43962</v>
      </c>
      <c r="B3173" s="2">
        <f t="shared" si="1664"/>
        <v>93430.271987435422</v>
      </c>
      <c r="C3173" s="2">
        <f t="shared" si="1678"/>
        <v>58568.271490860003</v>
      </c>
      <c r="D3173" s="68">
        <f>SUM(Y3173:Y$3286)</f>
        <v>14155.344804189999</v>
      </c>
      <c r="E3173" s="68">
        <f t="shared" si="1665"/>
        <v>44412.926686670005</v>
      </c>
      <c r="F3173" s="72">
        <f t="shared" si="1686"/>
        <v>5348.49</v>
      </c>
      <c r="G3173" s="3">
        <f>IF(N3173=1,VLOOKUP(A3172,[1]Plan1!$BG$69:$BI$188,3),G3172)</f>
        <v>5331.91</v>
      </c>
      <c r="H3173" s="11">
        <f t="shared" si="1687"/>
        <v>43895</v>
      </c>
      <c r="I3173" s="11">
        <f t="shared" si="1688"/>
        <v>43926</v>
      </c>
      <c r="J3173" s="26">
        <f t="shared" si="1666"/>
        <v>-3.0999403569978989E-3</v>
      </c>
      <c r="K3173" s="11">
        <f t="shared" si="1679"/>
        <v>43983</v>
      </c>
      <c r="L3173" s="11">
        <f t="shared" si="1667"/>
        <v>43983</v>
      </c>
      <c r="M3173" s="1">
        <f t="shared" si="1680"/>
        <v>20</v>
      </c>
      <c r="N3173" s="1">
        <f t="shared" si="1683"/>
        <v>5</v>
      </c>
      <c r="O3173" s="2">
        <f t="shared" si="1668"/>
        <v>0.99922411</v>
      </c>
      <c r="P3173" s="10">
        <f t="shared" si="1660"/>
        <v>1.0006997500000001</v>
      </c>
      <c r="Q3173" s="10">
        <f t="shared" si="1689"/>
        <v>1.6027062955082325</v>
      </c>
      <c r="R3173" s="2">
        <f t="shared" si="1659"/>
        <v>1.6014627699999999</v>
      </c>
      <c r="S3173" s="2">
        <f t="shared" si="1684"/>
        <v>1.5671791399999999</v>
      </c>
      <c r="T3173" s="2">
        <f t="shared" si="1669"/>
        <v>91786.973346330007</v>
      </c>
      <c r="U3173" s="2">
        <f t="shared" si="1670"/>
        <v>8028.6162924439514</v>
      </c>
      <c r="V3173" s="2">
        <f t="shared" si="1671"/>
        <v>26712.721908771458</v>
      </c>
      <c r="W3173" s="2">
        <f t="shared" si="1672"/>
        <v>93309.609692075421</v>
      </c>
      <c r="X3173" s="27">
        <f t="shared" si="1673"/>
        <v>0</v>
      </c>
      <c r="Y3173" s="2">
        <f t="shared" si="1685"/>
        <v>0</v>
      </c>
      <c r="Z3173" s="67">
        <f t="shared" si="1674"/>
        <v>0</v>
      </c>
      <c r="AA3173" s="2">
        <f t="shared" si="1661"/>
        <v>0</v>
      </c>
      <c r="AB3173" s="26">
        <f t="shared" si="1681"/>
        <v>6.7299999999999999E-2</v>
      </c>
      <c r="AC3173" s="27">
        <f t="shared" si="1663"/>
        <v>5</v>
      </c>
      <c r="AD3173" s="27">
        <v>252</v>
      </c>
      <c r="AE3173" s="10">
        <f t="shared" si="1690"/>
        <v>1.0012931389999999</v>
      </c>
      <c r="AF3173" s="2">
        <f t="shared" si="1662"/>
        <v>118.69331492000001</v>
      </c>
      <c r="AG3173" s="2">
        <f t="shared" si="1675"/>
        <v>120.66229536</v>
      </c>
      <c r="AH3173" s="3" t="str">
        <f t="shared" si="1676"/>
        <v>-</v>
      </c>
      <c r="AI3173" s="4" t="str">
        <f t="shared" si="1691"/>
        <v>A+J=</v>
      </c>
      <c r="AJ3173" s="11">
        <f t="shared" si="1682"/>
        <v>43985</v>
      </c>
      <c r="AK3173" s="11"/>
      <c r="AL3173" s="4"/>
      <c r="AM3173" s="1"/>
      <c r="AN3173" s="11"/>
      <c r="AO3173" s="1"/>
      <c r="AP3173" s="1"/>
      <c r="AQ3173" s="1"/>
      <c r="AR3173" s="1"/>
      <c r="AS3173" s="6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</row>
    <row r="3174" spans="1:55" x14ac:dyDescent="0.2">
      <c r="A3174" s="144">
        <f t="shared" si="1677"/>
        <v>43963</v>
      </c>
      <c r="B3174" s="2">
        <f t="shared" si="1664"/>
        <v>93443.3649381711</v>
      </c>
      <c r="C3174" s="2">
        <f t="shared" si="1678"/>
        <v>58568.271490860003</v>
      </c>
      <c r="D3174" s="68">
        <f>SUM(Y3174:Y$3286)</f>
        <v>14155.344804189999</v>
      </c>
      <c r="E3174" s="68">
        <f t="shared" si="1665"/>
        <v>44412.926686670005</v>
      </c>
      <c r="F3174" s="72">
        <f t="shared" si="1686"/>
        <v>5348.49</v>
      </c>
      <c r="G3174" s="3">
        <f>IF(N3174=1,VLOOKUP(A3173,[1]Plan1!$BG$69:$BI$188,3),G3173)</f>
        <v>5331.91</v>
      </c>
      <c r="H3174" s="11">
        <f t="shared" si="1687"/>
        <v>43895</v>
      </c>
      <c r="I3174" s="11">
        <f t="shared" si="1688"/>
        <v>43926</v>
      </c>
      <c r="J3174" s="26">
        <f t="shared" si="1666"/>
        <v>-3.0999403569978989E-3</v>
      </c>
      <c r="K3174" s="11">
        <f t="shared" si="1679"/>
        <v>43983</v>
      </c>
      <c r="L3174" s="11">
        <f t="shared" si="1667"/>
        <v>43983</v>
      </c>
      <c r="M3174" s="1">
        <f t="shared" si="1680"/>
        <v>20</v>
      </c>
      <c r="N3174" s="1">
        <f t="shared" si="1683"/>
        <v>6</v>
      </c>
      <c r="O3174" s="2">
        <f t="shared" si="1668"/>
        <v>0.99906899999999998</v>
      </c>
      <c r="P3174" s="10">
        <f t="shared" si="1660"/>
        <v>1.0006997500000001</v>
      </c>
      <c r="Q3174" s="10">
        <f t="shared" si="1689"/>
        <v>1.6027062955082325</v>
      </c>
      <c r="R3174" s="2">
        <f t="shared" si="1659"/>
        <v>1.60121417</v>
      </c>
      <c r="S3174" s="2">
        <f t="shared" si="1684"/>
        <v>1.5671791399999999</v>
      </c>
      <c r="T3174" s="2">
        <f t="shared" si="1669"/>
        <v>91786.973346330007</v>
      </c>
      <c r="U3174" s="2">
        <f t="shared" si="1670"/>
        <v>8028.6162924439514</v>
      </c>
      <c r="V3174" s="2">
        <f t="shared" si="1671"/>
        <v>26701.680855197155</v>
      </c>
      <c r="W3174" s="2">
        <f t="shared" si="1672"/>
        <v>93298.568638501107</v>
      </c>
      <c r="X3174" s="27">
        <f t="shared" si="1673"/>
        <v>0</v>
      </c>
      <c r="Y3174" s="2">
        <f t="shared" si="1685"/>
        <v>0</v>
      </c>
      <c r="Z3174" s="67">
        <f t="shared" si="1674"/>
        <v>0</v>
      </c>
      <c r="AA3174" s="2">
        <f t="shared" si="1661"/>
        <v>0</v>
      </c>
      <c r="AB3174" s="26">
        <f t="shared" si="1681"/>
        <v>6.7299999999999999E-2</v>
      </c>
      <c r="AC3174" s="27">
        <f t="shared" si="1663"/>
        <v>6</v>
      </c>
      <c r="AD3174" s="27">
        <v>252</v>
      </c>
      <c r="AE3174" s="10">
        <f t="shared" si="1690"/>
        <v>1.0015519669999999</v>
      </c>
      <c r="AF3174" s="2">
        <f t="shared" si="1662"/>
        <v>142.45035365999999</v>
      </c>
      <c r="AG3174" s="2">
        <f t="shared" si="1675"/>
        <v>144.79629967</v>
      </c>
      <c r="AH3174" s="3" t="str">
        <f t="shared" si="1676"/>
        <v>-</v>
      </c>
      <c r="AI3174" s="4" t="str">
        <f t="shared" si="1691"/>
        <v>A+J=</v>
      </c>
      <c r="AJ3174" s="11">
        <f t="shared" si="1682"/>
        <v>43985</v>
      </c>
      <c r="AK3174" s="11"/>
      <c r="AL3174" s="4"/>
      <c r="AM3174" s="1"/>
      <c r="AN3174" s="11"/>
      <c r="AO3174" s="1"/>
      <c r="AP3174" s="1"/>
      <c r="AQ3174" s="1"/>
      <c r="AR3174" s="1"/>
      <c r="AS3174" s="6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</row>
    <row r="3175" spans="1:55" x14ac:dyDescent="0.2">
      <c r="A3175" s="144">
        <f t="shared" si="1677"/>
        <v>43964</v>
      </c>
      <c r="B3175" s="2">
        <f t="shared" si="1664"/>
        <v>93456.460648363136</v>
      </c>
      <c r="C3175" s="2">
        <f t="shared" si="1678"/>
        <v>58568.271490860003</v>
      </c>
      <c r="D3175" s="68">
        <f>SUM(Y3175:Y$3286)</f>
        <v>14155.344804189999</v>
      </c>
      <c r="E3175" s="68">
        <f t="shared" si="1665"/>
        <v>44412.926686670005</v>
      </c>
      <c r="F3175" s="72">
        <f t="shared" si="1686"/>
        <v>5348.49</v>
      </c>
      <c r="G3175" s="3">
        <f>IF(N3175=1,VLOOKUP(A3174,[1]Plan1!$BG$69:$BI$188,3),G3174)</f>
        <v>5331.91</v>
      </c>
      <c r="H3175" s="11">
        <f t="shared" si="1687"/>
        <v>43895</v>
      </c>
      <c r="I3175" s="11">
        <f t="shared" si="1688"/>
        <v>43926</v>
      </c>
      <c r="J3175" s="26">
        <f t="shared" si="1666"/>
        <v>-3.0999403569978989E-3</v>
      </c>
      <c r="K3175" s="11">
        <f t="shared" si="1679"/>
        <v>43983</v>
      </c>
      <c r="L3175" s="11">
        <f t="shared" si="1667"/>
        <v>43983</v>
      </c>
      <c r="M3175" s="1">
        <f t="shared" si="1680"/>
        <v>20</v>
      </c>
      <c r="N3175" s="1">
        <f t="shared" si="1683"/>
        <v>7</v>
      </c>
      <c r="O3175" s="2">
        <f t="shared" si="1668"/>
        <v>0.99891392000000001</v>
      </c>
      <c r="P3175" s="10">
        <f t="shared" si="1660"/>
        <v>1.0006997500000001</v>
      </c>
      <c r="Q3175" s="10">
        <f t="shared" si="1689"/>
        <v>1.6027062955082325</v>
      </c>
      <c r="R3175" s="2">
        <f t="shared" si="1659"/>
        <v>1.60096562</v>
      </c>
      <c r="S3175" s="2">
        <f t="shared" si="1684"/>
        <v>1.5671791399999999</v>
      </c>
      <c r="T3175" s="2">
        <f t="shared" si="1669"/>
        <v>91786.973346330007</v>
      </c>
      <c r="U3175" s="2">
        <f t="shared" si="1670"/>
        <v>8028.6162924439514</v>
      </c>
      <c r="V3175" s="2">
        <f t="shared" si="1671"/>
        <v>26690.642022269185</v>
      </c>
      <c r="W3175" s="2">
        <f t="shared" si="1672"/>
        <v>93287.52980557314</v>
      </c>
      <c r="X3175" s="27">
        <f t="shared" si="1673"/>
        <v>0</v>
      </c>
      <c r="Y3175" s="2">
        <f t="shared" si="1685"/>
        <v>0</v>
      </c>
      <c r="Z3175" s="67">
        <f t="shared" si="1674"/>
        <v>0</v>
      </c>
      <c r="AA3175" s="2">
        <f t="shared" si="1661"/>
        <v>0</v>
      </c>
      <c r="AB3175" s="26">
        <f t="shared" si="1681"/>
        <v>6.7299999999999999E-2</v>
      </c>
      <c r="AC3175" s="27">
        <f t="shared" si="1663"/>
        <v>7</v>
      </c>
      <c r="AD3175" s="27">
        <v>252</v>
      </c>
      <c r="AE3175" s="10">
        <f t="shared" si="1690"/>
        <v>1.0018108619999999</v>
      </c>
      <c r="AF3175" s="2">
        <f t="shared" si="1662"/>
        <v>166.21354212</v>
      </c>
      <c r="AG3175" s="2">
        <f t="shared" si="1675"/>
        <v>168.93084279000001</v>
      </c>
      <c r="AH3175" s="3" t="str">
        <f t="shared" si="1676"/>
        <v>-</v>
      </c>
      <c r="AI3175" s="4" t="str">
        <f t="shared" si="1691"/>
        <v>A+J=</v>
      </c>
      <c r="AJ3175" s="11">
        <f t="shared" si="1682"/>
        <v>43985</v>
      </c>
      <c r="AK3175" s="11"/>
      <c r="AL3175" s="4"/>
      <c r="AM3175" s="1"/>
      <c r="AN3175" s="11"/>
      <c r="AO3175" s="1"/>
      <c r="AP3175" s="1"/>
      <c r="AQ3175" s="1"/>
      <c r="AR3175" s="1"/>
      <c r="AS3175" s="6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</row>
    <row r="3176" spans="1:55" x14ac:dyDescent="0.2">
      <c r="A3176" s="144">
        <f t="shared" si="1677"/>
        <v>43965</v>
      </c>
      <c r="B3176" s="2">
        <f t="shared" si="1664"/>
        <v>93469.558765762238</v>
      </c>
      <c r="C3176" s="2">
        <f t="shared" si="1678"/>
        <v>58568.271490860003</v>
      </c>
      <c r="D3176" s="68">
        <f>SUM(Y3176:Y$3286)</f>
        <v>14155.344804189999</v>
      </c>
      <c r="E3176" s="68">
        <f t="shared" si="1665"/>
        <v>44412.926686670005</v>
      </c>
      <c r="F3176" s="72">
        <f t="shared" si="1686"/>
        <v>5348.49</v>
      </c>
      <c r="G3176" s="3">
        <f>IF(N3176=1,VLOOKUP(A3175,[1]Plan1!$BG$69:$BI$188,3),G3175)</f>
        <v>5331.91</v>
      </c>
      <c r="H3176" s="11">
        <f t="shared" si="1687"/>
        <v>43895</v>
      </c>
      <c r="I3176" s="11">
        <f t="shared" si="1688"/>
        <v>43926</v>
      </c>
      <c r="J3176" s="26">
        <f t="shared" si="1666"/>
        <v>-3.0999403569978989E-3</v>
      </c>
      <c r="K3176" s="11">
        <f t="shared" si="1679"/>
        <v>43983</v>
      </c>
      <c r="L3176" s="11">
        <f t="shared" si="1667"/>
        <v>43983</v>
      </c>
      <c r="M3176" s="1">
        <f t="shared" si="1680"/>
        <v>20</v>
      </c>
      <c r="N3176" s="1">
        <f t="shared" si="1683"/>
        <v>8</v>
      </c>
      <c r="O3176" s="2">
        <f t="shared" si="1668"/>
        <v>0.99875886000000003</v>
      </c>
      <c r="P3176" s="10">
        <f t="shared" si="1660"/>
        <v>1.0006997500000001</v>
      </c>
      <c r="Q3176" s="10">
        <f t="shared" si="1689"/>
        <v>1.6027062955082325</v>
      </c>
      <c r="R3176" s="2">
        <f t="shared" si="1659"/>
        <v>1.6007171099999999</v>
      </c>
      <c r="S3176" s="2">
        <f t="shared" si="1684"/>
        <v>1.5671791399999999</v>
      </c>
      <c r="T3176" s="2">
        <f t="shared" si="1669"/>
        <v>91786.973346330007</v>
      </c>
      <c r="U3176" s="2">
        <f t="shared" si="1670"/>
        <v>8028.6162924439514</v>
      </c>
      <c r="V3176" s="2">
        <f t="shared" si="1671"/>
        <v>26679.604965858278</v>
      </c>
      <c r="W3176" s="2">
        <f t="shared" si="1672"/>
        <v>93276.492749162237</v>
      </c>
      <c r="X3176" s="27">
        <f t="shared" si="1673"/>
        <v>0</v>
      </c>
      <c r="Y3176" s="2">
        <f t="shared" si="1685"/>
        <v>0</v>
      </c>
      <c r="Z3176" s="67">
        <f t="shared" si="1674"/>
        <v>0</v>
      </c>
      <c r="AA3176" s="2">
        <f t="shared" si="1661"/>
        <v>0</v>
      </c>
      <c r="AB3176" s="26">
        <f t="shared" si="1681"/>
        <v>6.7299999999999999E-2</v>
      </c>
      <c r="AC3176" s="27">
        <f t="shared" si="1663"/>
        <v>8</v>
      </c>
      <c r="AD3176" s="27">
        <v>252</v>
      </c>
      <c r="AE3176" s="10">
        <f t="shared" si="1690"/>
        <v>1.002069825</v>
      </c>
      <c r="AF3176" s="2">
        <f t="shared" si="1662"/>
        <v>189.98297210000001</v>
      </c>
      <c r="AG3176" s="2">
        <f t="shared" si="1675"/>
        <v>193.06601660000001</v>
      </c>
      <c r="AH3176" s="3" t="str">
        <f t="shared" si="1676"/>
        <v>-</v>
      </c>
      <c r="AI3176" s="4" t="str">
        <f t="shared" si="1691"/>
        <v>A+J=</v>
      </c>
      <c r="AJ3176" s="11">
        <f t="shared" si="1682"/>
        <v>43985</v>
      </c>
      <c r="AK3176" s="11"/>
      <c r="AL3176" s="4"/>
      <c r="AM3176" s="1"/>
      <c r="AN3176" s="11"/>
      <c r="AO3176" s="1"/>
      <c r="AP3176" s="1"/>
      <c r="AQ3176" s="1"/>
      <c r="AR3176" s="1"/>
      <c r="AS3176" s="6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</row>
    <row r="3177" spans="1:55" x14ac:dyDescent="0.2">
      <c r="A3177" s="144">
        <f t="shared" si="1677"/>
        <v>43966</v>
      </c>
      <c r="B3177" s="2">
        <f t="shared" si="1664"/>
        <v>93482.659102948412</v>
      </c>
      <c r="C3177" s="2">
        <f t="shared" si="1678"/>
        <v>58568.271490860003</v>
      </c>
      <c r="D3177" s="68">
        <f>SUM(Y3177:Y$3286)</f>
        <v>14155.344804189999</v>
      </c>
      <c r="E3177" s="68">
        <f t="shared" si="1665"/>
        <v>44412.926686670005</v>
      </c>
      <c r="F3177" s="72">
        <f t="shared" si="1686"/>
        <v>5348.49</v>
      </c>
      <c r="G3177" s="3">
        <f>IF(N3177=1,VLOOKUP(A3176,[1]Plan1!$BG$69:$BI$188,3),G3176)</f>
        <v>5331.91</v>
      </c>
      <c r="H3177" s="11">
        <f t="shared" si="1687"/>
        <v>43895</v>
      </c>
      <c r="I3177" s="11">
        <f t="shared" si="1688"/>
        <v>43926</v>
      </c>
      <c r="J3177" s="26">
        <f t="shared" si="1666"/>
        <v>-3.0999403569978989E-3</v>
      </c>
      <c r="K3177" s="11">
        <f t="shared" si="1679"/>
        <v>43983</v>
      </c>
      <c r="L3177" s="11">
        <f t="shared" si="1667"/>
        <v>43983</v>
      </c>
      <c r="M3177" s="1">
        <f t="shared" si="1680"/>
        <v>20</v>
      </c>
      <c r="N3177" s="1">
        <f t="shared" si="1683"/>
        <v>9</v>
      </c>
      <c r="O3177" s="2">
        <f t="shared" si="1668"/>
        <v>0.99860382999999997</v>
      </c>
      <c r="P3177" s="10">
        <f t="shared" si="1660"/>
        <v>1.0006997500000001</v>
      </c>
      <c r="Q3177" s="10">
        <f t="shared" si="1689"/>
        <v>1.6027062955082325</v>
      </c>
      <c r="R3177" s="2">
        <f t="shared" ref="R3177:R3240" si="1692">TRUNC(TRUNC((O3177*Q3177),15),8)</f>
        <v>1.6004686400000001</v>
      </c>
      <c r="S3177" s="2">
        <f t="shared" si="1684"/>
        <v>1.5671791399999999</v>
      </c>
      <c r="T3177" s="2">
        <f t="shared" si="1669"/>
        <v>91786.973346330007</v>
      </c>
      <c r="U3177" s="2">
        <f t="shared" si="1670"/>
        <v>8028.6162924439514</v>
      </c>
      <c r="V3177" s="2">
        <f t="shared" si="1671"/>
        <v>26668.569685964449</v>
      </c>
      <c r="W3177" s="2">
        <f t="shared" si="1672"/>
        <v>93265.457469268411</v>
      </c>
      <c r="X3177" s="27">
        <f t="shared" si="1673"/>
        <v>0</v>
      </c>
      <c r="Y3177" s="2">
        <f t="shared" si="1685"/>
        <v>0</v>
      </c>
      <c r="Z3177" s="67">
        <f t="shared" si="1674"/>
        <v>0</v>
      </c>
      <c r="AA3177" s="2">
        <f t="shared" si="1661"/>
        <v>0</v>
      </c>
      <c r="AB3177" s="26">
        <f t="shared" si="1681"/>
        <v>6.7299999999999999E-2</v>
      </c>
      <c r="AC3177" s="27">
        <f t="shared" si="1663"/>
        <v>9</v>
      </c>
      <c r="AD3177" s="27">
        <v>252</v>
      </c>
      <c r="AE3177" s="10">
        <f t="shared" si="1690"/>
        <v>1.0023288539999999</v>
      </c>
      <c r="AF3177" s="2">
        <f t="shared" si="1662"/>
        <v>213.75846002</v>
      </c>
      <c r="AG3177" s="2">
        <f t="shared" si="1675"/>
        <v>217.20163367999999</v>
      </c>
      <c r="AH3177" s="3" t="str">
        <f t="shared" si="1676"/>
        <v>-</v>
      </c>
      <c r="AI3177" s="4" t="str">
        <f t="shared" si="1691"/>
        <v>A+J=</v>
      </c>
      <c r="AJ3177" s="11">
        <f t="shared" si="1682"/>
        <v>43985</v>
      </c>
      <c r="AK3177" s="11"/>
      <c r="AL3177" s="4"/>
      <c r="AM3177" s="1"/>
      <c r="AN3177" s="11"/>
      <c r="AO3177" s="1"/>
      <c r="AP3177" s="1"/>
      <c r="AQ3177" s="1"/>
      <c r="AR3177" s="1"/>
      <c r="AS3177" s="6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</row>
    <row r="3178" spans="1:55" x14ac:dyDescent="0.2">
      <c r="A3178" s="144">
        <f t="shared" si="1677"/>
        <v>43967</v>
      </c>
      <c r="B3178" s="2">
        <f t="shared" si="1664"/>
        <v>93495.761307112363</v>
      </c>
      <c r="C3178" s="2">
        <f t="shared" si="1678"/>
        <v>58568.271490860003</v>
      </c>
      <c r="D3178" s="68">
        <f>SUM(Y3178:Y$3286)</f>
        <v>14155.344804189999</v>
      </c>
      <c r="E3178" s="68">
        <f t="shared" si="1665"/>
        <v>44412.926686670005</v>
      </c>
      <c r="F3178" s="72">
        <f t="shared" si="1686"/>
        <v>5348.49</v>
      </c>
      <c r="G3178" s="3">
        <f>IF(N3178=1,VLOOKUP(A3177,[1]Plan1!$BG$69:$BI$188,3),G3177)</f>
        <v>5331.91</v>
      </c>
      <c r="H3178" s="11">
        <f t="shared" si="1687"/>
        <v>43895</v>
      </c>
      <c r="I3178" s="11">
        <f t="shared" si="1688"/>
        <v>43926</v>
      </c>
      <c r="J3178" s="26">
        <f t="shared" si="1666"/>
        <v>-3.0999403569978989E-3</v>
      </c>
      <c r="K3178" s="11">
        <f t="shared" si="1679"/>
        <v>43983</v>
      </c>
      <c r="L3178" s="11">
        <f t="shared" si="1667"/>
        <v>43983</v>
      </c>
      <c r="M3178" s="1">
        <f t="shared" si="1680"/>
        <v>20</v>
      </c>
      <c r="N3178" s="1">
        <f t="shared" si="1683"/>
        <v>10</v>
      </c>
      <c r="O3178" s="2">
        <f t="shared" si="1668"/>
        <v>0.99844882000000001</v>
      </c>
      <c r="P3178" s="10">
        <f t="shared" ref="P3178:P3241" si="1693">IF(L3178&gt;L3177,O3177,P3177)</f>
        <v>1.0006997500000001</v>
      </c>
      <c r="Q3178" s="10">
        <f t="shared" si="1689"/>
        <v>1.6027062955082325</v>
      </c>
      <c r="R3178" s="2">
        <f t="shared" si="1692"/>
        <v>1.6002202000000001</v>
      </c>
      <c r="S3178" s="2">
        <f t="shared" si="1684"/>
        <v>1.5671791399999999</v>
      </c>
      <c r="T3178" s="2">
        <f t="shared" si="1669"/>
        <v>91786.973346330007</v>
      </c>
      <c r="U3178" s="2">
        <f t="shared" si="1670"/>
        <v>8028.6162924439514</v>
      </c>
      <c r="V3178" s="2">
        <f t="shared" si="1671"/>
        <v>26657.535738458413</v>
      </c>
      <c r="W3178" s="2">
        <f t="shared" si="1672"/>
        <v>93254.423521762365</v>
      </c>
      <c r="X3178" s="27">
        <f t="shared" si="1673"/>
        <v>0</v>
      </c>
      <c r="Y3178" s="2">
        <f t="shared" si="1685"/>
        <v>0</v>
      </c>
      <c r="Z3178" s="67">
        <f t="shared" si="1674"/>
        <v>0</v>
      </c>
      <c r="AA3178" s="2">
        <f t="shared" si="1661"/>
        <v>0</v>
      </c>
      <c r="AB3178" s="26">
        <f t="shared" si="1681"/>
        <v>6.7299999999999999E-2</v>
      </c>
      <c r="AC3178" s="27">
        <f t="shared" si="1663"/>
        <v>10</v>
      </c>
      <c r="AD3178" s="27">
        <v>252</v>
      </c>
      <c r="AE3178" s="10">
        <f t="shared" si="1690"/>
        <v>1.0025879499999999</v>
      </c>
      <c r="AF3178" s="2">
        <f t="shared" si="1662"/>
        <v>237.54009766999999</v>
      </c>
      <c r="AG3178" s="2">
        <f t="shared" si="1675"/>
        <v>241.33778534999999</v>
      </c>
      <c r="AH3178" s="3" t="str">
        <f t="shared" si="1676"/>
        <v>-</v>
      </c>
      <c r="AI3178" s="4" t="str">
        <f t="shared" si="1691"/>
        <v>A+J=</v>
      </c>
      <c r="AJ3178" s="11">
        <f t="shared" si="1682"/>
        <v>43985</v>
      </c>
      <c r="AK3178" s="11"/>
      <c r="AL3178" s="4"/>
      <c r="AM3178" s="1"/>
      <c r="AN3178" s="11"/>
      <c r="AO3178" s="1"/>
      <c r="AP3178" s="1"/>
      <c r="AQ3178" s="1"/>
      <c r="AR3178" s="1"/>
      <c r="AS3178" s="6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</row>
    <row r="3179" spans="1:55" x14ac:dyDescent="0.2">
      <c r="A3179" s="144">
        <f t="shared" si="1677"/>
        <v>43968</v>
      </c>
      <c r="B3179" s="2">
        <f t="shared" si="1664"/>
        <v>93495.761307112363</v>
      </c>
      <c r="C3179" s="2">
        <f t="shared" si="1678"/>
        <v>58568.271490860003</v>
      </c>
      <c r="D3179" s="68">
        <f>SUM(Y3179:Y$3286)</f>
        <v>14155.344804189999</v>
      </c>
      <c r="E3179" s="68">
        <f t="shared" si="1665"/>
        <v>44412.926686670005</v>
      </c>
      <c r="F3179" s="72">
        <f t="shared" si="1686"/>
        <v>5348.49</v>
      </c>
      <c r="G3179" s="3">
        <f>IF(N3179=1,VLOOKUP(A3178,[1]Plan1!$BG$69:$BI$188,3),G3178)</f>
        <v>5331.91</v>
      </c>
      <c r="H3179" s="11">
        <f t="shared" si="1687"/>
        <v>43895</v>
      </c>
      <c r="I3179" s="11">
        <f t="shared" si="1688"/>
        <v>43926</v>
      </c>
      <c r="J3179" s="26">
        <f t="shared" si="1666"/>
        <v>-3.0999403569978989E-3</v>
      </c>
      <c r="K3179" s="11">
        <f t="shared" si="1679"/>
        <v>43983</v>
      </c>
      <c r="L3179" s="11">
        <f t="shared" si="1667"/>
        <v>43983</v>
      </c>
      <c r="M3179" s="1">
        <f t="shared" si="1680"/>
        <v>20</v>
      </c>
      <c r="N3179" s="1">
        <f t="shared" si="1683"/>
        <v>10</v>
      </c>
      <c r="O3179" s="2">
        <f t="shared" si="1668"/>
        <v>0.99844882000000001</v>
      </c>
      <c r="P3179" s="10">
        <f t="shared" si="1693"/>
        <v>1.0006997500000001</v>
      </c>
      <c r="Q3179" s="10">
        <f t="shared" si="1689"/>
        <v>1.6027062955082325</v>
      </c>
      <c r="R3179" s="2">
        <f t="shared" si="1692"/>
        <v>1.6002202000000001</v>
      </c>
      <c r="S3179" s="2">
        <f t="shared" si="1684"/>
        <v>1.5671791399999999</v>
      </c>
      <c r="T3179" s="2">
        <f t="shared" si="1669"/>
        <v>91786.973346330007</v>
      </c>
      <c r="U3179" s="2">
        <f t="shared" si="1670"/>
        <v>8028.6162924439514</v>
      </c>
      <c r="V3179" s="2">
        <f t="shared" si="1671"/>
        <v>26657.535738458413</v>
      </c>
      <c r="W3179" s="2">
        <f t="shared" si="1672"/>
        <v>93254.423521762365</v>
      </c>
      <c r="X3179" s="27">
        <f t="shared" si="1673"/>
        <v>0</v>
      </c>
      <c r="Y3179" s="2">
        <f t="shared" si="1685"/>
        <v>0</v>
      </c>
      <c r="Z3179" s="67">
        <f t="shared" si="1674"/>
        <v>0</v>
      </c>
      <c r="AA3179" s="2">
        <f t="shared" si="1661"/>
        <v>0</v>
      </c>
      <c r="AB3179" s="26">
        <f t="shared" si="1681"/>
        <v>6.7299999999999999E-2</v>
      </c>
      <c r="AC3179" s="27">
        <f t="shared" si="1663"/>
        <v>10</v>
      </c>
      <c r="AD3179" s="27">
        <v>252</v>
      </c>
      <c r="AE3179" s="10">
        <f t="shared" si="1690"/>
        <v>1.0025879499999999</v>
      </c>
      <c r="AF3179" s="2">
        <f t="shared" si="1662"/>
        <v>237.54009766999999</v>
      </c>
      <c r="AG3179" s="2">
        <f t="shared" si="1675"/>
        <v>241.33778534999999</v>
      </c>
      <c r="AH3179" s="3" t="str">
        <f t="shared" si="1676"/>
        <v>-</v>
      </c>
      <c r="AI3179" s="4" t="str">
        <f t="shared" si="1691"/>
        <v>A+J=</v>
      </c>
      <c r="AJ3179" s="11">
        <f t="shared" si="1682"/>
        <v>43985</v>
      </c>
      <c r="AK3179" s="11"/>
      <c r="AL3179" s="4"/>
      <c r="AM3179" s="1"/>
      <c r="AN3179" s="11"/>
      <c r="AO3179" s="1"/>
      <c r="AP3179" s="1"/>
      <c r="AQ3179" s="1"/>
      <c r="AR3179" s="1"/>
      <c r="AS3179" s="6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</row>
    <row r="3180" spans="1:55" x14ac:dyDescent="0.2">
      <c r="A3180" s="144">
        <f t="shared" si="1677"/>
        <v>43969</v>
      </c>
      <c r="B3180" s="2">
        <f t="shared" si="1664"/>
        <v>93495.761307112363</v>
      </c>
      <c r="C3180" s="2">
        <f t="shared" si="1678"/>
        <v>58568.271490860003</v>
      </c>
      <c r="D3180" s="68">
        <f>SUM(Y3180:Y$3286)</f>
        <v>14155.344804189999</v>
      </c>
      <c r="E3180" s="68">
        <f t="shared" si="1665"/>
        <v>44412.926686670005</v>
      </c>
      <c r="F3180" s="72">
        <f t="shared" si="1686"/>
        <v>5348.49</v>
      </c>
      <c r="G3180" s="3">
        <f>IF(N3180=1,VLOOKUP(A3179,[1]Plan1!$BG$69:$BI$188,3),G3179)</f>
        <v>5331.91</v>
      </c>
      <c r="H3180" s="11">
        <f t="shared" si="1687"/>
        <v>43895</v>
      </c>
      <c r="I3180" s="11">
        <f t="shared" si="1688"/>
        <v>43926</v>
      </c>
      <c r="J3180" s="26">
        <f t="shared" si="1666"/>
        <v>-3.0999403569978989E-3</v>
      </c>
      <c r="K3180" s="11">
        <f t="shared" si="1679"/>
        <v>43983</v>
      </c>
      <c r="L3180" s="11">
        <f t="shared" si="1667"/>
        <v>43983</v>
      </c>
      <c r="M3180" s="1">
        <f t="shared" si="1680"/>
        <v>20</v>
      </c>
      <c r="N3180" s="1">
        <f t="shared" si="1683"/>
        <v>10</v>
      </c>
      <c r="O3180" s="2">
        <f t="shared" si="1668"/>
        <v>0.99844882000000001</v>
      </c>
      <c r="P3180" s="10">
        <f t="shared" si="1693"/>
        <v>1.0006997500000001</v>
      </c>
      <c r="Q3180" s="10">
        <f t="shared" si="1689"/>
        <v>1.6027062955082325</v>
      </c>
      <c r="R3180" s="2">
        <f t="shared" si="1692"/>
        <v>1.6002202000000001</v>
      </c>
      <c r="S3180" s="2">
        <f t="shared" si="1684"/>
        <v>1.5671791399999999</v>
      </c>
      <c r="T3180" s="2">
        <f t="shared" si="1669"/>
        <v>91786.973346330007</v>
      </c>
      <c r="U3180" s="2">
        <f t="shared" si="1670"/>
        <v>8028.6162924439514</v>
      </c>
      <c r="V3180" s="2">
        <f t="shared" si="1671"/>
        <v>26657.535738458413</v>
      </c>
      <c r="W3180" s="2">
        <f t="shared" si="1672"/>
        <v>93254.423521762365</v>
      </c>
      <c r="X3180" s="27">
        <f t="shared" si="1673"/>
        <v>0</v>
      </c>
      <c r="Y3180" s="2">
        <f t="shared" si="1685"/>
        <v>0</v>
      </c>
      <c r="Z3180" s="67">
        <f t="shared" si="1674"/>
        <v>0</v>
      </c>
      <c r="AA3180" s="2">
        <f t="shared" si="1661"/>
        <v>0</v>
      </c>
      <c r="AB3180" s="26">
        <f t="shared" si="1681"/>
        <v>6.7299999999999999E-2</v>
      </c>
      <c r="AC3180" s="27">
        <f t="shared" si="1663"/>
        <v>10</v>
      </c>
      <c r="AD3180" s="27">
        <v>252</v>
      </c>
      <c r="AE3180" s="10">
        <f t="shared" si="1690"/>
        <v>1.0025879499999999</v>
      </c>
      <c r="AF3180" s="2">
        <f t="shared" si="1662"/>
        <v>237.54009766999999</v>
      </c>
      <c r="AG3180" s="2">
        <f t="shared" si="1675"/>
        <v>241.33778534999999</v>
      </c>
      <c r="AH3180" s="3" t="str">
        <f t="shared" si="1676"/>
        <v>-</v>
      </c>
      <c r="AI3180" s="4" t="str">
        <f t="shared" si="1691"/>
        <v>A+J=</v>
      </c>
      <c r="AJ3180" s="11">
        <f t="shared" si="1682"/>
        <v>43985</v>
      </c>
      <c r="AK3180" s="11"/>
      <c r="AL3180" s="4"/>
      <c r="AM3180" s="1"/>
      <c r="AN3180" s="11"/>
      <c r="AO3180" s="1"/>
      <c r="AP3180" s="1"/>
      <c r="AQ3180" s="1"/>
      <c r="AR3180" s="1"/>
      <c r="AS3180" s="6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</row>
    <row r="3181" spans="1:55" x14ac:dyDescent="0.2">
      <c r="A3181" s="144">
        <f t="shared" si="1677"/>
        <v>43970</v>
      </c>
      <c r="B3181" s="2">
        <f t="shared" si="1664"/>
        <v>93508.866713231939</v>
      </c>
      <c r="C3181" s="2">
        <f t="shared" si="1678"/>
        <v>58568.271490860003</v>
      </c>
      <c r="D3181" s="68">
        <f>SUM(Y3181:Y$3286)</f>
        <v>14155.344804189999</v>
      </c>
      <c r="E3181" s="68">
        <f t="shared" si="1665"/>
        <v>44412.926686670005</v>
      </c>
      <c r="F3181" s="72">
        <f t="shared" si="1686"/>
        <v>5348.49</v>
      </c>
      <c r="G3181" s="3">
        <f>IF(N3181=1,VLOOKUP(A3180,[1]Plan1!$BG$69:$BI$188,3),G3180)</f>
        <v>5331.91</v>
      </c>
      <c r="H3181" s="11">
        <f t="shared" si="1687"/>
        <v>43895</v>
      </c>
      <c r="I3181" s="11">
        <f t="shared" si="1688"/>
        <v>43926</v>
      </c>
      <c r="J3181" s="26">
        <f t="shared" si="1666"/>
        <v>-3.0999403569978989E-3</v>
      </c>
      <c r="K3181" s="11">
        <f t="shared" si="1679"/>
        <v>43983</v>
      </c>
      <c r="L3181" s="11">
        <f t="shared" si="1667"/>
        <v>43983</v>
      </c>
      <c r="M3181" s="1">
        <f t="shared" si="1680"/>
        <v>20</v>
      </c>
      <c r="N3181" s="1">
        <f t="shared" si="1683"/>
        <v>11</v>
      </c>
      <c r="O3181" s="2">
        <f t="shared" si="1668"/>
        <v>0.99829383999999999</v>
      </c>
      <c r="P3181" s="10">
        <f t="shared" si="1693"/>
        <v>1.0006997500000001</v>
      </c>
      <c r="Q3181" s="10">
        <f t="shared" si="1689"/>
        <v>1.6027062955082325</v>
      </c>
      <c r="R3181" s="2">
        <f t="shared" si="1692"/>
        <v>1.5999718199999999</v>
      </c>
      <c r="S3181" s="2">
        <f t="shared" si="1684"/>
        <v>1.5671791399999999</v>
      </c>
      <c r="T3181" s="2">
        <f t="shared" si="1669"/>
        <v>91786.973346330007</v>
      </c>
      <c r="U3181" s="2">
        <f t="shared" si="1670"/>
        <v>8028.6162924439514</v>
      </c>
      <c r="V3181" s="2">
        <f t="shared" si="1671"/>
        <v>26646.504455727969</v>
      </c>
      <c r="W3181" s="2">
        <f t="shared" si="1672"/>
        <v>93243.392239031935</v>
      </c>
      <c r="X3181" s="27">
        <f t="shared" si="1673"/>
        <v>0</v>
      </c>
      <c r="Y3181" s="2">
        <f t="shared" si="1685"/>
        <v>0</v>
      </c>
      <c r="Z3181" s="67">
        <f t="shared" si="1674"/>
        <v>0</v>
      </c>
      <c r="AA3181" s="2">
        <f t="shared" si="1661"/>
        <v>0</v>
      </c>
      <c r="AB3181" s="26">
        <f t="shared" si="1681"/>
        <v>6.7299999999999999E-2</v>
      </c>
      <c r="AC3181" s="27">
        <f t="shared" si="1663"/>
        <v>11</v>
      </c>
      <c r="AD3181" s="27">
        <v>252</v>
      </c>
      <c r="AE3181" s="10">
        <f t="shared" si="1690"/>
        <v>1.0028471130000001</v>
      </c>
      <c r="AF3181" s="2">
        <f t="shared" si="1662"/>
        <v>261.32788504000001</v>
      </c>
      <c r="AG3181" s="2">
        <f t="shared" si="1675"/>
        <v>265.47447419999997</v>
      </c>
      <c r="AH3181" s="3" t="str">
        <f t="shared" si="1676"/>
        <v>-</v>
      </c>
      <c r="AI3181" s="4" t="str">
        <f t="shared" si="1691"/>
        <v>A+J=</v>
      </c>
      <c r="AJ3181" s="11">
        <f t="shared" si="1682"/>
        <v>43985</v>
      </c>
      <c r="AK3181" s="11"/>
      <c r="AL3181" s="4"/>
      <c r="AM3181" s="1"/>
      <c r="AN3181" s="11"/>
      <c r="AO3181" s="1"/>
      <c r="AP3181" s="1"/>
      <c r="AQ3181" s="1"/>
      <c r="AR3181" s="1"/>
      <c r="AS3181" s="6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</row>
    <row r="3182" spans="1:55" x14ac:dyDescent="0.2">
      <c r="A3182" s="144">
        <f t="shared" si="1677"/>
        <v>43971</v>
      </c>
      <c r="B3182" s="2">
        <f t="shared" si="1664"/>
        <v>93521.973539140032</v>
      </c>
      <c r="C3182" s="2">
        <f t="shared" si="1678"/>
        <v>58568.271490860003</v>
      </c>
      <c r="D3182" s="68">
        <f>SUM(Y3182:Y$3286)</f>
        <v>14155.344804189999</v>
      </c>
      <c r="E3182" s="68">
        <f t="shared" si="1665"/>
        <v>44412.926686670005</v>
      </c>
      <c r="F3182" s="72">
        <f t="shared" si="1686"/>
        <v>5348.49</v>
      </c>
      <c r="G3182" s="3">
        <f>IF(N3182=1,VLOOKUP(A3181,[1]Plan1!$BG$69:$BI$188,3),G3181)</f>
        <v>5331.91</v>
      </c>
      <c r="H3182" s="11">
        <f t="shared" si="1687"/>
        <v>43895</v>
      </c>
      <c r="I3182" s="11">
        <f t="shared" si="1688"/>
        <v>43926</v>
      </c>
      <c r="J3182" s="26">
        <f t="shared" si="1666"/>
        <v>-3.0999403569978989E-3</v>
      </c>
      <c r="K3182" s="11">
        <f t="shared" si="1679"/>
        <v>43983</v>
      </c>
      <c r="L3182" s="11">
        <f t="shared" si="1667"/>
        <v>43983</v>
      </c>
      <c r="M3182" s="1">
        <f t="shared" si="1680"/>
        <v>20</v>
      </c>
      <c r="N3182" s="1">
        <f t="shared" si="1683"/>
        <v>12</v>
      </c>
      <c r="O3182" s="2">
        <f t="shared" si="1668"/>
        <v>0.99813887999999995</v>
      </c>
      <c r="P3182" s="10">
        <f t="shared" si="1693"/>
        <v>1.0006997500000001</v>
      </c>
      <c r="Q3182" s="10">
        <f t="shared" si="1689"/>
        <v>1.6027062955082325</v>
      </c>
      <c r="R3182" s="2">
        <f t="shared" si="1692"/>
        <v>1.5997234600000001</v>
      </c>
      <c r="S3182" s="2">
        <f t="shared" si="1684"/>
        <v>1.5671791399999999</v>
      </c>
      <c r="T3182" s="2">
        <f t="shared" si="1669"/>
        <v>91786.973346330007</v>
      </c>
      <c r="U3182" s="2">
        <f t="shared" si="1670"/>
        <v>8028.6162924439514</v>
      </c>
      <c r="V3182" s="2">
        <f t="shared" si="1671"/>
        <v>26635.474061256074</v>
      </c>
      <c r="W3182" s="2">
        <f t="shared" si="1672"/>
        <v>93232.36184456003</v>
      </c>
      <c r="X3182" s="27">
        <f t="shared" si="1673"/>
        <v>0</v>
      </c>
      <c r="Y3182" s="2">
        <f t="shared" si="1685"/>
        <v>0</v>
      </c>
      <c r="Z3182" s="67">
        <f t="shared" si="1674"/>
        <v>0</v>
      </c>
      <c r="AA3182" s="2">
        <f t="shared" si="1661"/>
        <v>0</v>
      </c>
      <c r="AB3182" s="26">
        <f t="shared" si="1681"/>
        <v>6.7299999999999999E-2</v>
      </c>
      <c r="AC3182" s="27">
        <f t="shared" si="1663"/>
        <v>12</v>
      </c>
      <c r="AD3182" s="27">
        <v>252</v>
      </c>
      <c r="AE3182" s="10">
        <f t="shared" si="1690"/>
        <v>1.003106343</v>
      </c>
      <c r="AF3182" s="2">
        <f t="shared" si="1662"/>
        <v>285.12182214000001</v>
      </c>
      <c r="AG3182" s="2">
        <f t="shared" si="1675"/>
        <v>289.61169458000001</v>
      </c>
      <c r="AH3182" s="3" t="str">
        <f t="shared" si="1676"/>
        <v>-</v>
      </c>
      <c r="AI3182" s="4" t="str">
        <f t="shared" si="1691"/>
        <v>A+J=</v>
      </c>
      <c r="AJ3182" s="11">
        <f t="shared" si="1682"/>
        <v>43985</v>
      </c>
      <c r="AK3182" s="11"/>
      <c r="AL3182" s="4"/>
      <c r="AM3182" s="1"/>
      <c r="AN3182" s="11"/>
      <c r="AO3182" s="1"/>
      <c r="AP3182" s="1"/>
      <c r="AQ3182" s="1"/>
      <c r="AR3182" s="1"/>
      <c r="AS3182" s="6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</row>
    <row r="3183" spans="1:55" x14ac:dyDescent="0.2">
      <c r="A3183" s="144">
        <f t="shared" si="1677"/>
        <v>43972</v>
      </c>
      <c r="B3183" s="2">
        <f t="shared" si="1664"/>
        <v>93535.082674565201</v>
      </c>
      <c r="C3183" s="2">
        <f t="shared" si="1678"/>
        <v>58568.271490860003</v>
      </c>
      <c r="D3183" s="68">
        <f>SUM(Y3183:Y$3286)</f>
        <v>14155.344804189999</v>
      </c>
      <c r="E3183" s="68">
        <f t="shared" si="1665"/>
        <v>44412.926686670005</v>
      </c>
      <c r="F3183" s="72">
        <f t="shared" si="1686"/>
        <v>5348.49</v>
      </c>
      <c r="G3183" s="3">
        <f>IF(N3183=1,VLOOKUP(A3182,[1]Plan1!$BG$69:$BI$188,3),G3182)</f>
        <v>5331.91</v>
      </c>
      <c r="H3183" s="11">
        <f t="shared" si="1687"/>
        <v>43895</v>
      </c>
      <c r="I3183" s="11">
        <f t="shared" si="1688"/>
        <v>43926</v>
      </c>
      <c r="J3183" s="26">
        <f t="shared" si="1666"/>
        <v>-3.0999403569978989E-3</v>
      </c>
      <c r="K3183" s="11">
        <f t="shared" si="1679"/>
        <v>43983</v>
      </c>
      <c r="L3183" s="11">
        <f t="shared" si="1667"/>
        <v>43983</v>
      </c>
      <c r="M3183" s="1">
        <f t="shared" si="1680"/>
        <v>20</v>
      </c>
      <c r="N3183" s="1">
        <f t="shared" si="1683"/>
        <v>13</v>
      </c>
      <c r="O3183" s="2">
        <f t="shared" si="1668"/>
        <v>0.99798394000000001</v>
      </c>
      <c r="P3183" s="10">
        <f t="shared" si="1693"/>
        <v>1.0006997500000001</v>
      </c>
      <c r="Q3183" s="10">
        <f t="shared" si="1689"/>
        <v>1.6027062955082325</v>
      </c>
      <c r="R3183" s="2">
        <f t="shared" si="1692"/>
        <v>1.59947514</v>
      </c>
      <c r="S3183" s="2">
        <f t="shared" si="1684"/>
        <v>1.5671791399999999</v>
      </c>
      <c r="T3183" s="2">
        <f t="shared" si="1669"/>
        <v>91786.973346330007</v>
      </c>
      <c r="U3183" s="2">
        <f t="shared" si="1670"/>
        <v>8028.6162924439514</v>
      </c>
      <c r="V3183" s="2">
        <f t="shared" si="1671"/>
        <v>26624.44544330124</v>
      </c>
      <c r="W3183" s="2">
        <f t="shared" si="1672"/>
        <v>93221.333226605202</v>
      </c>
      <c r="X3183" s="27">
        <f t="shared" si="1673"/>
        <v>0</v>
      </c>
      <c r="Y3183" s="2">
        <f t="shared" si="1685"/>
        <v>0</v>
      </c>
      <c r="Z3183" s="67">
        <f t="shared" si="1674"/>
        <v>0</v>
      </c>
      <c r="AA3183" s="2">
        <f t="shared" si="1661"/>
        <v>0</v>
      </c>
      <c r="AB3183" s="26">
        <f t="shared" si="1681"/>
        <v>6.7299999999999999E-2</v>
      </c>
      <c r="AC3183" s="27">
        <f t="shared" si="1663"/>
        <v>13</v>
      </c>
      <c r="AD3183" s="27">
        <v>252</v>
      </c>
      <c r="AE3183" s="10">
        <f t="shared" si="1690"/>
        <v>1.0033656399999999</v>
      </c>
      <c r="AF3183" s="2">
        <f t="shared" si="1662"/>
        <v>308.92190897</v>
      </c>
      <c r="AG3183" s="2">
        <f t="shared" si="1675"/>
        <v>313.74944796</v>
      </c>
      <c r="AH3183" s="3" t="str">
        <f t="shared" si="1676"/>
        <v>-</v>
      </c>
      <c r="AI3183" s="4" t="str">
        <f t="shared" si="1691"/>
        <v>A+J=</v>
      </c>
      <c r="AJ3183" s="11">
        <f t="shared" si="1682"/>
        <v>43985</v>
      </c>
      <c r="AK3183" s="11"/>
      <c r="AL3183" s="4"/>
      <c r="AM3183" s="1"/>
      <c r="AN3183" s="11"/>
      <c r="AO3183" s="1"/>
      <c r="AP3183" s="1"/>
      <c r="AQ3183" s="1"/>
      <c r="AR3183" s="1"/>
      <c r="AS3183" s="6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</row>
    <row r="3184" spans="1:55" x14ac:dyDescent="0.2">
      <c r="A3184" s="144">
        <f t="shared" si="1677"/>
        <v>43973</v>
      </c>
      <c r="B3184" s="2">
        <f t="shared" si="1664"/>
        <v>93548.194118647429</v>
      </c>
      <c r="C3184" s="2">
        <f t="shared" si="1678"/>
        <v>58568.271490860003</v>
      </c>
      <c r="D3184" s="68">
        <f>SUM(Y3184:Y$3286)</f>
        <v>14155.344804189999</v>
      </c>
      <c r="E3184" s="68">
        <f t="shared" si="1665"/>
        <v>44412.926686670005</v>
      </c>
      <c r="F3184" s="72">
        <f t="shared" si="1686"/>
        <v>5348.49</v>
      </c>
      <c r="G3184" s="3">
        <f>IF(N3184=1,VLOOKUP(A3183,[1]Plan1!$BG$69:$BI$188,3),G3183)</f>
        <v>5331.91</v>
      </c>
      <c r="H3184" s="11">
        <f t="shared" si="1687"/>
        <v>43895</v>
      </c>
      <c r="I3184" s="11">
        <f t="shared" si="1688"/>
        <v>43926</v>
      </c>
      <c r="J3184" s="26">
        <f t="shared" si="1666"/>
        <v>-3.0999403569978989E-3</v>
      </c>
      <c r="K3184" s="11">
        <f t="shared" si="1679"/>
        <v>43983</v>
      </c>
      <c r="L3184" s="11">
        <f t="shared" si="1667"/>
        <v>43983</v>
      </c>
      <c r="M3184" s="1">
        <f t="shared" si="1680"/>
        <v>20</v>
      </c>
      <c r="N3184" s="1">
        <f t="shared" si="1683"/>
        <v>14</v>
      </c>
      <c r="O3184" s="2">
        <f t="shared" si="1668"/>
        <v>0.99782903000000001</v>
      </c>
      <c r="P3184" s="10">
        <f t="shared" si="1693"/>
        <v>1.0006997500000001</v>
      </c>
      <c r="Q3184" s="10">
        <f t="shared" si="1689"/>
        <v>1.6027062955082325</v>
      </c>
      <c r="R3184" s="2">
        <f t="shared" si="1692"/>
        <v>1.5992268599999999</v>
      </c>
      <c r="S3184" s="2">
        <f t="shared" si="1684"/>
        <v>1.5671791399999999</v>
      </c>
      <c r="T3184" s="2">
        <f t="shared" si="1669"/>
        <v>91786.973346330007</v>
      </c>
      <c r="U3184" s="2">
        <f t="shared" si="1670"/>
        <v>8028.6162924439514</v>
      </c>
      <c r="V3184" s="2">
        <f t="shared" si="1671"/>
        <v>26613.418601863468</v>
      </c>
      <c r="W3184" s="2">
        <f t="shared" si="1672"/>
        <v>93210.306385167423</v>
      </c>
      <c r="X3184" s="27">
        <f t="shared" si="1673"/>
        <v>0</v>
      </c>
      <c r="Y3184" s="2">
        <f t="shared" si="1685"/>
        <v>0</v>
      </c>
      <c r="Z3184" s="67">
        <f t="shared" si="1674"/>
        <v>0</v>
      </c>
      <c r="AA3184" s="2">
        <f t="shared" ref="AA3184:AA3247" si="1694">IF(Z3184&gt;0,TRUNC(Z3184*T3184,8),0)</f>
        <v>0</v>
      </c>
      <c r="AB3184" s="26">
        <f t="shared" si="1681"/>
        <v>6.7299999999999999E-2</v>
      </c>
      <c r="AC3184" s="27">
        <f t="shared" si="1663"/>
        <v>14</v>
      </c>
      <c r="AD3184" s="27">
        <v>252</v>
      </c>
      <c r="AE3184" s="10">
        <f t="shared" si="1690"/>
        <v>1.0036250040000001</v>
      </c>
      <c r="AF3184" s="2">
        <f t="shared" ref="AF3184:AF3247" si="1695">TRUNC((T3184*(AE3184-1)),8)</f>
        <v>332.72814552</v>
      </c>
      <c r="AG3184" s="2">
        <f t="shared" si="1675"/>
        <v>337.88773348000001</v>
      </c>
      <c r="AH3184" s="3" t="str">
        <f t="shared" si="1676"/>
        <v>-</v>
      </c>
      <c r="AI3184" s="4" t="str">
        <f t="shared" si="1691"/>
        <v>A+J=</v>
      </c>
      <c r="AJ3184" s="11">
        <f t="shared" si="1682"/>
        <v>43985</v>
      </c>
      <c r="AK3184" s="11"/>
      <c r="AL3184" s="4"/>
      <c r="AM3184" s="1"/>
      <c r="AN3184" s="11"/>
      <c r="AO3184" s="1"/>
      <c r="AP3184" s="1"/>
      <c r="AQ3184" s="1"/>
      <c r="AR3184" s="1"/>
      <c r="AS3184" s="6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</row>
    <row r="3185" spans="1:55" x14ac:dyDescent="0.2">
      <c r="A3185" s="144">
        <f t="shared" si="1677"/>
        <v>43974</v>
      </c>
      <c r="B3185" s="2">
        <f t="shared" si="1664"/>
        <v>93561.30787057674</v>
      </c>
      <c r="C3185" s="2">
        <f t="shared" si="1678"/>
        <v>58568.271490860003</v>
      </c>
      <c r="D3185" s="68">
        <f>SUM(Y3185:Y$3286)</f>
        <v>14155.344804189999</v>
      </c>
      <c r="E3185" s="68">
        <f t="shared" si="1665"/>
        <v>44412.926686670005</v>
      </c>
      <c r="F3185" s="72">
        <f t="shared" si="1686"/>
        <v>5348.49</v>
      </c>
      <c r="G3185" s="3">
        <f>IF(N3185=1,VLOOKUP(A3184,[1]Plan1!$BG$69:$BI$188,3),G3184)</f>
        <v>5331.91</v>
      </c>
      <c r="H3185" s="11">
        <f t="shared" si="1687"/>
        <v>43895</v>
      </c>
      <c r="I3185" s="11">
        <f t="shared" si="1688"/>
        <v>43926</v>
      </c>
      <c r="J3185" s="26">
        <f t="shared" si="1666"/>
        <v>-3.0999403569978989E-3</v>
      </c>
      <c r="K3185" s="11">
        <f t="shared" si="1679"/>
        <v>43983</v>
      </c>
      <c r="L3185" s="11">
        <f t="shared" si="1667"/>
        <v>43983</v>
      </c>
      <c r="M3185" s="1">
        <f t="shared" si="1680"/>
        <v>20</v>
      </c>
      <c r="N3185" s="1">
        <f t="shared" si="1683"/>
        <v>15</v>
      </c>
      <c r="O3185" s="2">
        <f t="shared" si="1668"/>
        <v>0.99767413999999999</v>
      </c>
      <c r="P3185" s="10">
        <f t="shared" si="1693"/>
        <v>1.0006997500000001</v>
      </c>
      <c r="Q3185" s="10">
        <f t="shared" si="1689"/>
        <v>1.6027062955082325</v>
      </c>
      <c r="R3185" s="2">
        <f t="shared" si="1692"/>
        <v>1.59897862</v>
      </c>
      <c r="S3185" s="2">
        <f t="shared" si="1684"/>
        <v>1.5671791399999999</v>
      </c>
      <c r="T3185" s="2">
        <f t="shared" si="1669"/>
        <v>91786.973346330007</v>
      </c>
      <c r="U3185" s="2">
        <f t="shared" si="1670"/>
        <v>8028.6162924439514</v>
      </c>
      <c r="V3185" s="2">
        <f t="shared" si="1671"/>
        <v>26602.393536942775</v>
      </c>
      <c r="W3185" s="2">
        <f t="shared" si="1672"/>
        <v>93199.281320246737</v>
      </c>
      <c r="X3185" s="27">
        <f t="shared" si="1673"/>
        <v>0</v>
      </c>
      <c r="Y3185" s="2">
        <f t="shared" si="1685"/>
        <v>0</v>
      </c>
      <c r="Z3185" s="67">
        <f t="shared" si="1674"/>
        <v>0</v>
      </c>
      <c r="AA3185" s="2">
        <f t="shared" si="1694"/>
        <v>0</v>
      </c>
      <c r="AB3185" s="26">
        <f t="shared" si="1681"/>
        <v>6.7299999999999999E-2</v>
      </c>
      <c r="AC3185" s="27">
        <f t="shared" si="1663"/>
        <v>15</v>
      </c>
      <c r="AD3185" s="27">
        <v>252</v>
      </c>
      <c r="AE3185" s="10">
        <f t="shared" si="1690"/>
        <v>1.003884435</v>
      </c>
      <c r="AF3185" s="2">
        <f t="shared" si="1695"/>
        <v>356.54053181</v>
      </c>
      <c r="AG3185" s="2">
        <f t="shared" si="1675"/>
        <v>362.02655033000002</v>
      </c>
      <c r="AH3185" s="3" t="str">
        <f t="shared" si="1676"/>
        <v>-</v>
      </c>
      <c r="AI3185" s="4" t="str">
        <f t="shared" si="1691"/>
        <v>A+J=</v>
      </c>
      <c r="AJ3185" s="11">
        <f t="shared" si="1682"/>
        <v>43985</v>
      </c>
      <c r="AK3185" s="11"/>
      <c r="AL3185" s="4"/>
      <c r="AM3185" s="1"/>
      <c r="AN3185" s="11"/>
      <c r="AO3185" s="1"/>
      <c r="AP3185" s="1"/>
      <c r="AQ3185" s="1"/>
      <c r="AR3185" s="1"/>
      <c r="AS3185" s="6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</row>
    <row r="3186" spans="1:55" x14ac:dyDescent="0.2">
      <c r="A3186" s="144">
        <f t="shared" si="1677"/>
        <v>43975</v>
      </c>
      <c r="B3186" s="2">
        <f t="shared" si="1664"/>
        <v>93561.30787057674</v>
      </c>
      <c r="C3186" s="2">
        <f t="shared" si="1678"/>
        <v>58568.271490860003</v>
      </c>
      <c r="D3186" s="68">
        <f>SUM(Y3186:Y$3286)</f>
        <v>14155.344804189999</v>
      </c>
      <c r="E3186" s="68">
        <f t="shared" si="1665"/>
        <v>44412.926686670005</v>
      </c>
      <c r="F3186" s="72">
        <f t="shared" si="1686"/>
        <v>5348.49</v>
      </c>
      <c r="G3186" s="3">
        <f>IF(N3186=1,VLOOKUP(A3185,[1]Plan1!$BG$69:$BI$188,3),G3185)</f>
        <v>5331.91</v>
      </c>
      <c r="H3186" s="11">
        <f t="shared" si="1687"/>
        <v>43895</v>
      </c>
      <c r="I3186" s="11">
        <f t="shared" si="1688"/>
        <v>43926</v>
      </c>
      <c r="J3186" s="26">
        <f t="shared" si="1666"/>
        <v>-3.0999403569978989E-3</v>
      </c>
      <c r="K3186" s="11">
        <f t="shared" si="1679"/>
        <v>43983</v>
      </c>
      <c r="L3186" s="11">
        <f t="shared" si="1667"/>
        <v>43983</v>
      </c>
      <c r="M3186" s="1">
        <f t="shared" si="1680"/>
        <v>20</v>
      </c>
      <c r="N3186" s="1">
        <f t="shared" si="1683"/>
        <v>15</v>
      </c>
      <c r="O3186" s="2">
        <f t="shared" si="1668"/>
        <v>0.99767413999999999</v>
      </c>
      <c r="P3186" s="10">
        <f t="shared" si="1693"/>
        <v>1.0006997500000001</v>
      </c>
      <c r="Q3186" s="10">
        <f t="shared" si="1689"/>
        <v>1.6027062955082325</v>
      </c>
      <c r="R3186" s="2">
        <f t="shared" si="1692"/>
        <v>1.59897862</v>
      </c>
      <c r="S3186" s="2">
        <f t="shared" si="1684"/>
        <v>1.5671791399999999</v>
      </c>
      <c r="T3186" s="2">
        <f t="shared" si="1669"/>
        <v>91786.973346330007</v>
      </c>
      <c r="U3186" s="2">
        <f t="shared" si="1670"/>
        <v>8028.6162924439514</v>
      </c>
      <c r="V3186" s="2">
        <f t="shared" si="1671"/>
        <v>26602.393536942775</v>
      </c>
      <c r="W3186" s="2">
        <f t="shared" si="1672"/>
        <v>93199.281320246737</v>
      </c>
      <c r="X3186" s="27">
        <f t="shared" si="1673"/>
        <v>0</v>
      </c>
      <c r="Y3186" s="2">
        <f t="shared" si="1685"/>
        <v>0</v>
      </c>
      <c r="Z3186" s="67">
        <f t="shared" si="1674"/>
        <v>0</v>
      </c>
      <c r="AA3186" s="2">
        <f t="shared" si="1694"/>
        <v>0</v>
      </c>
      <c r="AB3186" s="26">
        <f t="shared" si="1681"/>
        <v>6.7299999999999999E-2</v>
      </c>
      <c r="AC3186" s="27">
        <f t="shared" si="1663"/>
        <v>15</v>
      </c>
      <c r="AD3186" s="27">
        <v>252</v>
      </c>
      <c r="AE3186" s="10">
        <f t="shared" si="1690"/>
        <v>1.003884435</v>
      </c>
      <c r="AF3186" s="2">
        <f t="shared" si="1695"/>
        <v>356.54053181</v>
      </c>
      <c r="AG3186" s="2">
        <f t="shared" si="1675"/>
        <v>362.02655033000002</v>
      </c>
      <c r="AH3186" s="3" t="str">
        <f t="shared" si="1676"/>
        <v>-</v>
      </c>
      <c r="AI3186" s="4" t="str">
        <f t="shared" si="1691"/>
        <v>A+J=</v>
      </c>
      <c r="AJ3186" s="11">
        <f t="shared" si="1682"/>
        <v>43985</v>
      </c>
      <c r="AK3186" s="11"/>
      <c r="AL3186" s="4"/>
      <c r="AM3186" s="1"/>
      <c r="AN3186" s="11"/>
      <c r="AO3186" s="1"/>
      <c r="AP3186" s="1"/>
      <c r="AQ3186" s="1"/>
      <c r="AR3186" s="1"/>
      <c r="AS3186" s="6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</row>
    <row r="3187" spans="1:55" x14ac:dyDescent="0.2">
      <c r="A3187" s="144">
        <f t="shared" si="1677"/>
        <v>43976</v>
      </c>
      <c r="B3187" s="2">
        <f t="shared" si="1664"/>
        <v>93561.30787057674</v>
      </c>
      <c r="C3187" s="2">
        <f t="shared" si="1678"/>
        <v>58568.271490860003</v>
      </c>
      <c r="D3187" s="68">
        <f>SUM(Y3187:Y$3286)</f>
        <v>14155.344804189999</v>
      </c>
      <c r="E3187" s="68">
        <f t="shared" si="1665"/>
        <v>44412.926686670005</v>
      </c>
      <c r="F3187" s="72">
        <f t="shared" si="1686"/>
        <v>5348.49</v>
      </c>
      <c r="G3187" s="3">
        <f>IF(N3187=1,VLOOKUP(A3186,[1]Plan1!$BG$69:$BI$188,3),G3186)</f>
        <v>5331.91</v>
      </c>
      <c r="H3187" s="11">
        <f t="shared" si="1687"/>
        <v>43895</v>
      </c>
      <c r="I3187" s="11">
        <f t="shared" si="1688"/>
        <v>43926</v>
      </c>
      <c r="J3187" s="26">
        <f t="shared" si="1666"/>
        <v>-3.0999403569978989E-3</v>
      </c>
      <c r="K3187" s="11">
        <f t="shared" si="1679"/>
        <v>43983</v>
      </c>
      <c r="L3187" s="11">
        <f t="shared" si="1667"/>
        <v>43983</v>
      </c>
      <c r="M3187" s="1">
        <f t="shared" si="1680"/>
        <v>20</v>
      </c>
      <c r="N3187" s="1">
        <f t="shared" si="1683"/>
        <v>15</v>
      </c>
      <c r="O3187" s="2">
        <f t="shared" si="1668"/>
        <v>0.99767413999999999</v>
      </c>
      <c r="P3187" s="10">
        <f t="shared" si="1693"/>
        <v>1.0006997500000001</v>
      </c>
      <c r="Q3187" s="10">
        <f t="shared" si="1689"/>
        <v>1.6027062955082325</v>
      </c>
      <c r="R3187" s="2">
        <f t="shared" si="1692"/>
        <v>1.59897862</v>
      </c>
      <c r="S3187" s="2">
        <f t="shared" si="1684"/>
        <v>1.5671791399999999</v>
      </c>
      <c r="T3187" s="2">
        <f t="shared" si="1669"/>
        <v>91786.973346330007</v>
      </c>
      <c r="U3187" s="2">
        <f t="shared" si="1670"/>
        <v>8028.6162924439514</v>
      </c>
      <c r="V3187" s="2">
        <f t="shared" si="1671"/>
        <v>26602.393536942775</v>
      </c>
      <c r="W3187" s="2">
        <f t="shared" si="1672"/>
        <v>93199.281320246737</v>
      </c>
      <c r="X3187" s="27">
        <f t="shared" si="1673"/>
        <v>0</v>
      </c>
      <c r="Y3187" s="2">
        <f t="shared" si="1685"/>
        <v>0</v>
      </c>
      <c r="Z3187" s="67">
        <f t="shared" si="1674"/>
        <v>0</v>
      </c>
      <c r="AA3187" s="2">
        <f t="shared" si="1694"/>
        <v>0</v>
      </c>
      <c r="AB3187" s="26">
        <f t="shared" si="1681"/>
        <v>6.7299999999999999E-2</v>
      </c>
      <c r="AC3187" s="27">
        <f t="shared" si="1663"/>
        <v>15</v>
      </c>
      <c r="AD3187" s="27">
        <v>252</v>
      </c>
      <c r="AE3187" s="10">
        <f t="shared" si="1690"/>
        <v>1.003884435</v>
      </c>
      <c r="AF3187" s="2">
        <f t="shared" si="1695"/>
        <v>356.54053181</v>
      </c>
      <c r="AG3187" s="2">
        <f t="shared" si="1675"/>
        <v>362.02655033000002</v>
      </c>
      <c r="AH3187" s="3" t="str">
        <f t="shared" si="1676"/>
        <v>-</v>
      </c>
      <c r="AI3187" s="4" t="str">
        <f t="shared" si="1691"/>
        <v>A+J=</v>
      </c>
      <c r="AJ3187" s="11">
        <f t="shared" si="1682"/>
        <v>43985</v>
      </c>
      <c r="AK3187" s="11"/>
      <c r="AL3187" s="4"/>
      <c r="AM3187" s="1"/>
      <c r="AN3187" s="11"/>
      <c r="AO3187" s="1"/>
      <c r="AP3187" s="1"/>
      <c r="AQ3187" s="1"/>
      <c r="AR3187" s="1"/>
      <c r="AS3187" s="6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</row>
    <row r="3188" spans="1:55" x14ac:dyDescent="0.2">
      <c r="A3188" s="144">
        <f t="shared" si="1677"/>
        <v>43977</v>
      </c>
      <c r="B3188" s="2">
        <f t="shared" si="1664"/>
        <v>93574.423576723828</v>
      </c>
      <c r="C3188" s="2">
        <f t="shared" si="1678"/>
        <v>58568.271490860003</v>
      </c>
      <c r="D3188" s="68">
        <f>SUM(Y3188:Y$3286)</f>
        <v>14155.344804189999</v>
      </c>
      <c r="E3188" s="68">
        <f t="shared" si="1665"/>
        <v>44412.926686670005</v>
      </c>
      <c r="F3188" s="72">
        <f t="shared" si="1686"/>
        <v>5348.49</v>
      </c>
      <c r="G3188" s="3">
        <f>IF(N3188=1,VLOOKUP(A3187,[1]Plan1!$BG$69:$BI$188,3),G3187)</f>
        <v>5331.91</v>
      </c>
      <c r="H3188" s="11">
        <f t="shared" si="1687"/>
        <v>43895</v>
      </c>
      <c r="I3188" s="11">
        <f t="shared" si="1688"/>
        <v>43926</v>
      </c>
      <c r="J3188" s="26">
        <f t="shared" si="1666"/>
        <v>-3.0999403569978989E-3</v>
      </c>
      <c r="K3188" s="11">
        <f t="shared" si="1679"/>
        <v>43983</v>
      </c>
      <c r="L3188" s="11">
        <f t="shared" si="1667"/>
        <v>43983</v>
      </c>
      <c r="M3188" s="1">
        <f t="shared" si="1680"/>
        <v>20</v>
      </c>
      <c r="N3188" s="1">
        <f t="shared" si="1683"/>
        <v>16</v>
      </c>
      <c r="O3188" s="2">
        <f t="shared" si="1668"/>
        <v>0.99751926999999996</v>
      </c>
      <c r="P3188" s="10">
        <f t="shared" si="1693"/>
        <v>1.0006997500000001</v>
      </c>
      <c r="Q3188" s="10">
        <f t="shared" si="1689"/>
        <v>1.6027062955082325</v>
      </c>
      <c r="R3188" s="2">
        <f t="shared" si="1692"/>
        <v>1.5987304099999999</v>
      </c>
      <c r="S3188" s="2">
        <f t="shared" si="1684"/>
        <v>1.5671791399999999</v>
      </c>
      <c r="T3188" s="2">
        <f t="shared" si="1669"/>
        <v>91786.973346330007</v>
      </c>
      <c r="U3188" s="2">
        <f t="shared" si="1670"/>
        <v>8028.6162924439514</v>
      </c>
      <c r="V3188" s="2">
        <f t="shared" si="1671"/>
        <v>26591.369804409871</v>
      </c>
      <c r="W3188" s="2">
        <f t="shared" si="1672"/>
        <v>93188.25758771383</v>
      </c>
      <c r="X3188" s="27">
        <f t="shared" si="1673"/>
        <v>0</v>
      </c>
      <c r="Y3188" s="2">
        <f t="shared" si="1685"/>
        <v>0</v>
      </c>
      <c r="Z3188" s="67">
        <f t="shared" si="1674"/>
        <v>0</v>
      </c>
      <c r="AA3188" s="2">
        <f t="shared" si="1694"/>
        <v>0</v>
      </c>
      <c r="AB3188" s="26">
        <f t="shared" si="1681"/>
        <v>6.7299999999999999E-2</v>
      </c>
      <c r="AC3188" s="27">
        <f t="shared" si="1663"/>
        <v>16</v>
      </c>
      <c r="AD3188" s="27">
        <v>252</v>
      </c>
      <c r="AE3188" s="10">
        <f t="shared" si="1690"/>
        <v>1.004143934</v>
      </c>
      <c r="AF3188" s="2">
        <f t="shared" si="1695"/>
        <v>380.3591596</v>
      </c>
      <c r="AG3188" s="2">
        <f t="shared" si="1675"/>
        <v>386.16598900999998</v>
      </c>
      <c r="AH3188" s="3" t="str">
        <f t="shared" si="1676"/>
        <v>-</v>
      </c>
      <c r="AI3188" s="4" t="str">
        <f t="shared" si="1691"/>
        <v>A+J=</v>
      </c>
      <c r="AJ3188" s="11">
        <f t="shared" si="1682"/>
        <v>43985</v>
      </c>
      <c r="AK3188" s="11"/>
      <c r="AL3188" s="4"/>
      <c r="AM3188" s="1"/>
      <c r="AN3188" s="11"/>
      <c r="AO3188" s="1"/>
      <c r="AP3188" s="1"/>
      <c r="AQ3188" s="1"/>
      <c r="AR3188" s="1"/>
      <c r="AS3188" s="6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</row>
    <row r="3189" spans="1:55" x14ac:dyDescent="0.2">
      <c r="A3189" s="144">
        <f t="shared" si="1677"/>
        <v>43978</v>
      </c>
      <c r="B3189" s="2">
        <f t="shared" si="1664"/>
        <v>93587.54194170727</v>
      </c>
      <c r="C3189" s="2">
        <f t="shared" si="1678"/>
        <v>58568.271490860003</v>
      </c>
      <c r="D3189" s="68">
        <f>SUM(Y3189:Y$3286)</f>
        <v>14155.344804189999</v>
      </c>
      <c r="E3189" s="68">
        <f t="shared" si="1665"/>
        <v>44412.926686670005</v>
      </c>
      <c r="F3189" s="72">
        <f t="shared" si="1686"/>
        <v>5348.49</v>
      </c>
      <c r="G3189" s="3">
        <f>IF(N3189=1,VLOOKUP(A3188,[1]Plan1!$BG$69:$BI$188,3),G3188)</f>
        <v>5331.91</v>
      </c>
      <c r="H3189" s="11">
        <f t="shared" si="1687"/>
        <v>43895</v>
      </c>
      <c r="I3189" s="11">
        <f t="shared" si="1688"/>
        <v>43926</v>
      </c>
      <c r="J3189" s="26">
        <f t="shared" si="1666"/>
        <v>-3.0999403569978989E-3</v>
      </c>
      <c r="K3189" s="11">
        <f t="shared" si="1679"/>
        <v>43983</v>
      </c>
      <c r="L3189" s="11">
        <f t="shared" si="1667"/>
        <v>43983</v>
      </c>
      <c r="M3189" s="1">
        <f t="shared" si="1680"/>
        <v>20</v>
      </c>
      <c r="N3189" s="1">
        <f t="shared" si="1683"/>
        <v>17</v>
      </c>
      <c r="O3189" s="2">
        <f t="shared" si="1668"/>
        <v>0.99736442999999997</v>
      </c>
      <c r="P3189" s="10">
        <f t="shared" si="1693"/>
        <v>1.0006997500000001</v>
      </c>
      <c r="Q3189" s="10">
        <f t="shared" si="1689"/>
        <v>1.6027062955082325</v>
      </c>
      <c r="R3189" s="2">
        <f t="shared" si="1692"/>
        <v>1.59848225</v>
      </c>
      <c r="S3189" s="2">
        <f t="shared" si="1684"/>
        <v>1.5671791399999999</v>
      </c>
      <c r="T3189" s="2">
        <f t="shared" si="1669"/>
        <v>91786.973346330007</v>
      </c>
      <c r="U3189" s="2">
        <f t="shared" si="1670"/>
        <v>8028.6162924439514</v>
      </c>
      <c r="V3189" s="2">
        <f t="shared" si="1671"/>
        <v>26580.348292523311</v>
      </c>
      <c r="W3189" s="2">
        <f t="shared" si="1672"/>
        <v>93177.23607582727</v>
      </c>
      <c r="X3189" s="27">
        <f t="shared" si="1673"/>
        <v>0</v>
      </c>
      <c r="Y3189" s="2">
        <f t="shared" si="1685"/>
        <v>0</v>
      </c>
      <c r="Z3189" s="67">
        <f t="shared" si="1674"/>
        <v>0</v>
      </c>
      <c r="AA3189" s="2">
        <f t="shared" si="1694"/>
        <v>0</v>
      </c>
      <c r="AB3189" s="26">
        <f t="shared" si="1681"/>
        <v>6.7299999999999999E-2</v>
      </c>
      <c r="AC3189" s="27">
        <f t="shared" si="1663"/>
        <v>17</v>
      </c>
      <c r="AD3189" s="27">
        <v>252</v>
      </c>
      <c r="AE3189" s="10">
        <f t="shared" si="1690"/>
        <v>1.0044034989999999</v>
      </c>
      <c r="AF3189" s="2">
        <f t="shared" si="1695"/>
        <v>404.18384534</v>
      </c>
      <c r="AG3189" s="2">
        <f t="shared" si="1675"/>
        <v>410.30586588</v>
      </c>
      <c r="AH3189" s="3" t="str">
        <f t="shared" si="1676"/>
        <v>-</v>
      </c>
      <c r="AI3189" s="4" t="str">
        <f t="shared" si="1691"/>
        <v>A+J=</v>
      </c>
      <c r="AJ3189" s="11">
        <f t="shared" si="1682"/>
        <v>43985</v>
      </c>
      <c r="AK3189" s="11"/>
      <c r="AL3189" s="4"/>
      <c r="AM3189" s="1"/>
      <c r="AN3189" s="11"/>
      <c r="AO3189" s="1"/>
      <c r="AP3189" s="1"/>
      <c r="AQ3189" s="1"/>
      <c r="AR3189" s="1"/>
      <c r="AS3189" s="6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</row>
    <row r="3190" spans="1:55" x14ac:dyDescent="0.2">
      <c r="A3190" s="144">
        <f t="shared" si="1677"/>
        <v>43979</v>
      </c>
      <c r="B3190" s="2">
        <f t="shared" si="1664"/>
        <v>93600.662612017768</v>
      </c>
      <c r="C3190" s="2">
        <f t="shared" si="1678"/>
        <v>58568.271490860003</v>
      </c>
      <c r="D3190" s="68">
        <f>SUM(Y3190:Y$3286)</f>
        <v>14155.344804189999</v>
      </c>
      <c r="E3190" s="68">
        <f t="shared" si="1665"/>
        <v>44412.926686670005</v>
      </c>
      <c r="F3190" s="72">
        <f t="shared" si="1686"/>
        <v>5348.49</v>
      </c>
      <c r="G3190" s="3">
        <f>IF(N3190=1,VLOOKUP(A3189,[1]Plan1!$BG$69:$BI$188,3),G3189)</f>
        <v>5331.91</v>
      </c>
      <c r="H3190" s="11">
        <f t="shared" si="1687"/>
        <v>43895</v>
      </c>
      <c r="I3190" s="11">
        <f t="shared" si="1688"/>
        <v>43926</v>
      </c>
      <c r="J3190" s="26">
        <f t="shared" si="1666"/>
        <v>-3.0999403569978989E-3</v>
      </c>
      <c r="K3190" s="11">
        <f t="shared" si="1679"/>
        <v>43983</v>
      </c>
      <c r="L3190" s="11">
        <f t="shared" si="1667"/>
        <v>43983</v>
      </c>
      <c r="M3190" s="1">
        <f t="shared" si="1680"/>
        <v>20</v>
      </c>
      <c r="N3190" s="1">
        <f t="shared" si="1683"/>
        <v>18</v>
      </c>
      <c r="O3190" s="2">
        <f t="shared" si="1668"/>
        <v>0.99720962000000002</v>
      </c>
      <c r="P3190" s="10">
        <f t="shared" si="1693"/>
        <v>1.0006997500000001</v>
      </c>
      <c r="Q3190" s="10">
        <f t="shared" si="1689"/>
        <v>1.6027062955082325</v>
      </c>
      <c r="R3190" s="2">
        <f t="shared" si="1692"/>
        <v>1.59823413</v>
      </c>
      <c r="S3190" s="2">
        <f t="shared" si="1684"/>
        <v>1.5671791399999999</v>
      </c>
      <c r="T3190" s="2">
        <f t="shared" si="1669"/>
        <v>91786.973346330007</v>
      </c>
      <c r="U3190" s="2">
        <f t="shared" si="1670"/>
        <v>8028.6162924439514</v>
      </c>
      <c r="V3190" s="2">
        <f t="shared" si="1671"/>
        <v>26569.328557153814</v>
      </c>
      <c r="W3190" s="2">
        <f t="shared" si="1672"/>
        <v>93166.216340457773</v>
      </c>
      <c r="X3190" s="27">
        <f t="shared" si="1673"/>
        <v>0</v>
      </c>
      <c r="Y3190" s="2">
        <f t="shared" si="1685"/>
        <v>0</v>
      </c>
      <c r="Z3190" s="67">
        <f t="shared" si="1674"/>
        <v>0</v>
      </c>
      <c r="AA3190" s="2">
        <f t="shared" si="1694"/>
        <v>0</v>
      </c>
      <c r="AB3190" s="26">
        <f t="shared" si="1681"/>
        <v>6.7299999999999999E-2</v>
      </c>
      <c r="AC3190" s="27">
        <f t="shared" si="1663"/>
        <v>18</v>
      </c>
      <c r="AD3190" s="27">
        <v>252</v>
      </c>
      <c r="AE3190" s="10">
        <f t="shared" si="1690"/>
        <v>1.004663131</v>
      </c>
      <c r="AF3190" s="2">
        <f t="shared" si="1695"/>
        <v>428.01468080000001</v>
      </c>
      <c r="AG3190" s="2">
        <f t="shared" si="1675"/>
        <v>434.44627156000001</v>
      </c>
      <c r="AH3190" s="3" t="str">
        <f t="shared" si="1676"/>
        <v>-</v>
      </c>
      <c r="AI3190" s="4" t="str">
        <f t="shared" si="1691"/>
        <v>A+J=</v>
      </c>
      <c r="AJ3190" s="11">
        <f t="shared" si="1682"/>
        <v>43985</v>
      </c>
      <c r="AK3190" s="11"/>
      <c r="AL3190" s="4"/>
      <c r="AM3190" s="1"/>
      <c r="AN3190" s="11"/>
      <c r="AO3190" s="1"/>
      <c r="AP3190" s="1"/>
      <c r="AQ3190" s="1"/>
      <c r="AR3190" s="1"/>
      <c r="AS3190" s="6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</row>
    <row r="3191" spans="1:55" x14ac:dyDescent="0.2">
      <c r="A3191" s="144">
        <f t="shared" si="1677"/>
        <v>43980</v>
      </c>
      <c r="B3191" s="2">
        <f t="shared" si="1664"/>
        <v>93613.784787376819</v>
      </c>
      <c r="C3191" s="2">
        <f t="shared" si="1678"/>
        <v>58568.271490860003</v>
      </c>
      <c r="D3191" s="68">
        <f>SUM(Y3191:Y$3286)</f>
        <v>14155.344804189999</v>
      </c>
      <c r="E3191" s="68">
        <f t="shared" si="1665"/>
        <v>44412.926686670005</v>
      </c>
      <c r="F3191" s="72">
        <f t="shared" si="1686"/>
        <v>5348.49</v>
      </c>
      <c r="G3191" s="3">
        <f>IF(N3191=1,VLOOKUP(A3190,[1]Plan1!$BG$69:$BI$188,3),G3190)</f>
        <v>5331.91</v>
      </c>
      <c r="H3191" s="11">
        <f t="shared" si="1687"/>
        <v>43895</v>
      </c>
      <c r="I3191" s="11">
        <f t="shared" si="1688"/>
        <v>43926</v>
      </c>
      <c r="J3191" s="26">
        <f t="shared" si="1666"/>
        <v>-3.0999403569978989E-3</v>
      </c>
      <c r="K3191" s="11">
        <f t="shared" si="1679"/>
        <v>43983</v>
      </c>
      <c r="L3191" s="11">
        <f t="shared" si="1667"/>
        <v>43983</v>
      </c>
      <c r="M3191" s="1">
        <f t="shared" si="1680"/>
        <v>20</v>
      </c>
      <c r="N3191" s="1">
        <f t="shared" si="1683"/>
        <v>19</v>
      </c>
      <c r="O3191" s="2">
        <f t="shared" si="1668"/>
        <v>0.99705482000000001</v>
      </c>
      <c r="P3191" s="10">
        <f t="shared" si="1693"/>
        <v>1.0006997500000001</v>
      </c>
      <c r="Q3191" s="10">
        <f t="shared" si="1689"/>
        <v>1.6027062955082325</v>
      </c>
      <c r="R3191" s="2">
        <f t="shared" si="1692"/>
        <v>1.5979860299999999</v>
      </c>
      <c r="S3191" s="2">
        <f t="shared" si="1684"/>
        <v>1.5671791399999999</v>
      </c>
      <c r="T3191" s="2">
        <f t="shared" si="1669"/>
        <v>91786.973346330007</v>
      </c>
      <c r="U3191" s="2">
        <f t="shared" si="1670"/>
        <v>8028.6162924439514</v>
      </c>
      <c r="V3191" s="2">
        <f t="shared" si="1671"/>
        <v>26558.309710042849</v>
      </c>
      <c r="W3191" s="2">
        <f t="shared" si="1672"/>
        <v>93155.197493346815</v>
      </c>
      <c r="X3191" s="27">
        <f t="shared" si="1673"/>
        <v>0</v>
      </c>
      <c r="Y3191" s="2">
        <f t="shared" si="1685"/>
        <v>0</v>
      </c>
      <c r="Z3191" s="67">
        <f t="shared" si="1674"/>
        <v>0</v>
      </c>
      <c r="AA3191" s="2">
        <f t="shared" si="1694"/>
        <v>0</v>
      </c>
      <c r="AB3191" s="26">
        <f t="shared" si="1681"/>
        <v>6.7299999999999999E-2</v>
      </c>
      <c r="AC3191" s="27">
        <f t="shared" si="1663"/>
        <v>19</v>
      </c>
      <c r="AD3191" s="27">
        <v>252</v>
      </c>
      <c r="AE3191" s="10">
        <f t="shared" si="1690"/>
        <v>1.004922831</v>
      </c>
      <c r="AF3191" s="2">
        <f t="shared" si="1695"/>
        <v>451.85175778000001</v>
      </c>
      <c r="AG3191" s="2">
        <f t="shared" si="1675"/>
        <v>458.58729403000001</v>
      </c>
      <c r="AH3191" s="3" t="str">
        <f t="shared" si="1676"/>
        <v>-</v>
      </c>
      <c r="AI3191" s="4" t="str">
        <f t="shared" si="1691"/>
        <v>A+J=</v>
      </c>
      <c r="AJ3191" s="11">
        <f t="shared" si="1682"/>
        <v>43985</v>
      </c>
      <c r="AK3191" s="11"/>
      <c r="AL3191" s="4"/>
      <c r="AM3191" s="1"/>
      <c r="AN3191" s="11"/>
      <c r="AO3191" s="1"/>
      <c r="AP3191" s="1"/>
      <c r="AQ3191" s="1"/>
      <c r="AR3191" s="1"/>
      <c r="AS3191" s="6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</row>
    <row r="3192" spans="1:55" x14ac:dyDescent="0.2">
      <c r="A3192" s="144">
        <f t="shared" si="1677"/>
        <v>43981</v>
      </c>
      <c r="B3192" s="2">
        <f t="shared" si="1664"/>
        <v>93626.909619202183</v>
      </c>
      <c r="C3192" s="2">
        <f t="shared" si="1678"/>
        <v>58568.271490860003</v>
      </c>
      <c r="D3192" s="68">
        <f>SUM(Y3192:Y$3286)</f>
        <v>14155.344804189999</v>
      </c>
      <c r="E3192" s="68">
        <f t="shared" si="1665"/>
        <v>44412.926686670005</v>
      </c>
      <c r="F3192" s="72">
        <f t="shared" si="1686"/>
        <v>5348.49</v>
      </c>
      <c r="G3192" s="3">
        <f>IF(N3192=1,VLOOKUP(A3191,[1]Plan1!$BG$69:$BI$188,3),G3191)</f>
        <v>5331.91</v>
      </c>
      <c r="H3192" s="11">
        <f t="shared" si="1687"/>
        <v>43895</v>
      </c>
      <c r="I3192" s="11">
        <f t="shared" si="1688"/>
        <v>43926</v>
      </c>
      <c r="J3192" s="26">
        <f t="shared" si="1666"/>
        <v>-3.0999403569978989E-3</v>
      </c>
      <c r="K3192" s="11">
        <f t="shared" si="1679"/>
        <v>43983</v>
      </c>
      <c r="L3192" s="11">
        <f t="shared" si="1667"/>
        <v>43983</v>
      </c>
      <c r="M3192" s="1">
        <f t="shared" si="1680"/>
        <v>20</v>
      </c>
      <c r="N3192" s="1">
        <f t="shared" si="1683"/>
        <v>20</v>
      </c>
      <c r="O3192" s="2">
        <f t="shared" si="1668"/>
        <v>0.99690005000000004</v>
      </c>
      <c r="P3192" s="10">
        <f t="shared" si="1693"/>
        <v>1.0006997500000001</v>
      </c>
      <c r="Q3192" s="10">
        <f t="shared" si="1689"/>
        <v>1.6027062955082325</v>
      </c>
      <c r="R3192" s="2">
        <f t="shared" si="1692"/>
        <v>1.59773798</v>
      </c>
      <c r="S3192" s="2">
        <f t="shared" si="1684"/>
        <v>1.5671791399999999</v>
      </c>
      <c r="T3192" s="2">
        <f t="shared" si="1669"/>
        <v>91786.973346330007</v>
      </c>
      <c r="U3192" s="2">
        <f t="shared" si="1670"/>
        <v>8028.6162924439514</v>
      </c>
      <c r="V3192" s="2">
        <f t="shared" si="1671"/>
        <v>26547.293083578221</v>
      </c>
      <c r="W3192" s="2">
        <f t="shared" si="1672"/>
        <v>93144.180866882176</v>
      </c>
      <c r="X3192" s="27">
        <f t="shared" si="1673"/>
        <v>0</v>
      </c>
      <c r="Y3192" s="2">
        <f t="shared" si="1685"/>
        <v>0</v>
      </c>
      <c r="Z3192" s="67">
        <f t="shared" si="1674"/>
        <v>0</v>
      </c>
      <c r="AA3192" s="2">
        <f t="shared" si="1694"/>
        <v>0</v>
      </c>
      <c r="AB3192" s="26">
        <f t="shared" si="1681"/>
        <v>6.7299999999999999E-2</v>
      </c>
      <c r="AC3192" s="27">
        <f t="shared" si="1663"/>
        <v>20</v>
      </c>
      <c r="AD3192" s="27">
        <v>252</v>
      </c>
      <c r="AE3192" s="10">
        <f t="shared" si="1690"/>
        <v>1.0051825969999999</v>
      </c>
      <c r="AF3192" s="2">
        <f t="shared" si="1695"/>
        <v>475.69489270000003</v>
      </c>
      <c r="AG3192" s="2">
        <f t="shared" si="1675"/>
        <v>482.72875232000001</v>
      </c>
      <c r="AH3192" s="3" t="str">
        <f t="shared" si="1676"/>
        <v>-</v>
      </c>
      <c r="AI3192" s="4" t="str">
        <f t="shared" si="1691"/>
        <v>A+J=</v>
      </c>
      <c r="AJ3192" s="11">
        <f t="shared" si="1682"/>
        <v>43985</v>
      </c>
      <c r="AK3192" s="11"/>
      <c r="AL3192" s="4"/>
      <c r="AM3192" s="1"/>
      <c r="AN3192" s="11"/>
      <c r="AO3192" s="1"/>
      <c r="AP3192" s="1"/>
      <c r="AQ3192" s="1"/>
      <c r="AR3192" s="1"/>
      <c r="AS3192" s="6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</row>
    <row r="3193" spans="1:55" x14ac:dyDescent="0.2">
      <c r="A3193" s="144">
        <f t="shared" si="1677"/>
        <v>43982</v>
      </c>
      <c r="B3193" s="2">
        <f t="shared" si="1664"/>
        <v>93626.909619202183</v>
      </c>
      <c r="C3193" s="2">
        <f t="shared" si="1678"/>
        <v>58568.271490860003</v>
      </c>
      <c r="D3193" s="68">
        <f>SUM(Y3193:Y$3286)</f>
        <v>14155.344804189999</v>
      </c>
      <c r="E3193" s="68">
        <f t="shared" si="1665"/>
        <v>44412.926686670005</v>
      </c>
      <c r="F3193" s="72">
        <f t="shared" si="1686"/>
        <v>5348.49</v>
      </c>
      <c r="G3193" s="3">
        <f>IF(N3193=1,VLOOKUP(A3192,[1]Plan1!$BG$69:$BI$188,3),G3192)</f>
        <v>5331.91</v>
      </c>
      <c r="H3193" s="11">
        <f t="shared" si="1687"/>
        <v>43895</v>
      </c>
      <c r="I3193" s="11">
        <f t="shared" si="1688"/>
        <v>43926</v>
      </c>
      <c r="J3193" s="26">
        <f t="shared" si="1666"/>
        <v>-3.0999403569978989E-3</v>
      </c>
      <c r="K3193" s="11">
        <f t="shared" si="1679"/>
        <v>43983</v>
      </c>
      <c r="L3193" s="11">
        <f t="shared" si="1667"/>
        <v>43983</v>
      </c>
      <c r="M3193" s="1">
        <f t="shared" si="1680"/>
        <v>20</v>
      </c>
      <c r="N3193" s="1">
        <f t="shared" si="1683"/>
        <v>20</v>
      </c>
      <c r="O3193" s="2">
        <f t="shared" si="1668"/>
        <v>0.99690005000000004</v>
      </c>
      <c r="P3193" s="10">
        <f t="shared" si="1693"/>
        <v>1.0006997500000001</v>
      </c>
      <c r="Q3193" s="10">
        <f t="shared" si="1689"/>
        <v>1.6027062955082325</v>
      </c>
      <c r="R3193" s="2">
        <f t="shared" si="1692"/>
        <v>1.59773798</v>
      </c>
      <c r="S3193" s="2">
        <f t="shared" si="1684"/>
        <v>1.5671791399999999</v>
      </c>
      <c r="T3193" s="2">
        <f t="shared" si="1669"/>
        <v>91786.973346330007</v>
      </c>
      <c r="U3193" s="2">
        <f t="shared" si="1670"/>
        <v>8028.6162924439514</v>
      </c>
      <c r="V3193" s="2">
        <f t="shared" si="1671"/>
        <v>26547.293083578221</v>
      </c>
      <c r="W3193" s="2">
        <f t="shared" si="1672"/>
        <v>93144.180866882176</v>
      </c>
      <c r="X3193" s="27">
        <f t="shared" si="1673"/>
        <v>0</v>
      </c>
      <c r="Y3193" s="2">
        <f t="shared" si="1685"/>
        <v>0</v>
      </c>
      <c r="Z3193" s="67">
        <f t="shared" si="1674"/>
        <v>0</v>
      </c>
      <c r="AA3193" s="2">
        <f t="shared" si="1694"/>
        <v>0</v>
      </c>
      <c r="AB3193" s="26">
        <f t="shared" si="1681"/>
        <v>6.7299999999999999E-2</v>
      </c>
      <c r="AC3193" s="27">
        <f t="shared" si="1663"/>
        <v>20</v>
      </c>
      <c r="AD3193" s="27">
        <v>252</v>
      </c>
      <c r="AE3193" s="10">
        <f t="shared" si="1690"/>
        <v>1.0051825969999999</v>
      </c>
      <c r="AF3193" s="2">
        <f t="shared" si="1695"/>
        <v>475.69489270000003</v>
      </c>
      <c r="AG3193" s="2">
        <f t="shared" si="1675"/>
        <v>482.72875232000001</v>
      </c>
      <c r="AH3193" s="3" t="str">
        <f t="shared" si="1676"/>
        <v>-</v>
      </c>
      <c r="AI3193" s="4" t="str">
        <f t="shared" si="1691"/>
        <v>A+J=</v>
      </c>
      <c r="AJ3193" s="11">
        <f t="shared" si="1682"/>
        <v>43985</v>
      </c>
      <c r="AK3193" s="11"/>
      <c r="AL3193" s="4"/>
      <c r="AM3193" s="1"/>
      <c r="AN3193" s="11"/>
      <c r="AO3193" s="1"/>
      <c r="AP3193" s="1"/>
      <c r="AQ3193" s="1"/>
      <c r="AR3193" s="1"/>
      <c r="AS3193" s="6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</row>
    <row r="3194" spans="1:55" x14ac:dyDescent="0.2">
      <c r="A3194" s="144">
        <f t="shared" si="1677"/>
        <v>43983</v>
      </c>
      <c r="B3194" s="2">
        <f t="shared" si="1664"/>
        <v>93626.909619202183</v>
      </c>
      <c r="C3194" s="2">
        <f t="shared" si="1678"/>
        <v>58568.271490860003</v>
      </c>
      <c r="D3194" s="68">
        <f>SUM(Y3194:Y$3286)</f>
        <v>14155.344804189999</v>
      </c>
      <c r="E3194" s="68">
        <f t="shared" si="1665"/>
        <v>44412.926686670005</v>
      </c>
      <c r="F3194" s="72">
        <f t="shared" si="1686"/>
        <v>5348.49</v>
      </c>
      <c r="G3194" s="3">
        <f>IF(N3194=1,VLOOKUP(A3193,[1]Plan1!$BG$69:$BI$188,3),G3193)</f>
        <v>5331.91</v>
      </c>
      <c r="H3194" s="11">
        <f t="shared" si="1687"/>
        <v>43895</v>
      </c>
      <c r="I3194" s="11">
        <f t="shared" si="1688"/>
        <v>43926</v>
      </c>
      <c r="J3194" s="26">
        <f t="shared" si="1666"/>
        <v>-3.0999403569978989E-3</v>
      </c>
      <c r="K3194" s="11">
        <f t="shared" si="1679"/>
        <v>44013</v>
      </c>
      <c r="L3194" s="11">
        <f t="shared" si="1667"/>
        <v>43983</v>
      </c>
      <c r="M3194" s="1">
        <f t="shared" si="1680"/>
        <v>20</v>
      </c>
      <c r="N3194" s="1">
        <f t="shared" si="1683"/>
        <v>20</v>
      </c>
      <c r="O3194" s="2">
        <f t="shared" si="1668"/>
        <v>0.99690005000000004</v>
      </c>
      <c r="P3194" s="10">
        <f t="shared" si="1693"/>
        <v>1.0006997500000001</v>
      </c>
      <c r="Q3194" s="10">
        <f t="shared" si="1689"/>
        <v>1.6027062955082325</v>
      </c>
      <c r="R3194" s="2">
        <f t="shared" si="1692"/>
        <v>1.59773798</v>
      </c>
      <c r="S3194" s="2">
        <f t="shared" si="1684"/>
        <v>1.5671791399999999</v>
      </c>
      <c r="T3194" s="2">
        <f t="shared" si="1669"/>
        <v>91786.973346330007</v>
      </c>
      <c r="U3194" s="2">
        <f t="shared" si="1670"/>
        <v>8028.6162924439514</v>
      </c>
      <c r="V3194" s="2">
        <f t="shared" si="1671"/>
        <v>26547.293083578221</v>
      </c>
      <c r="W3194" s="2">
        <f t="shared" si="1672"/>
        <v>93144.180866882176</v>
      </c>
      <c r="X3194" s="27">
        <f t="shared" si="1673"/>
        <v>104</v>
      </c>
      <c r="Y3194" s="2">
        <f t="shared" si="1685"/>
        <v>3528.1356312399998</v>
      </c>
      <c r="Z3194" s="67">
        <f t="shared" si="1674"/>
        <v>6.0239709000000002E-2</v>
      </c>
      <c r="AA3194" s="2">
        <f t="shared" si="1694"/>
        <v>5529.2205643699999</v>
      </c>
      <c r="AB3194" s="26">
        <f t="shared" si="1681"/>
        <v>6.7299999999999999E-2</v>
      </c>
      <c r="AC3194" s="27">
        <f t="shared" si="1663"/>
        <v>20</v>
      </c>
      <c r="AD3194" s="27">
        <v>252</v>
      </c>
      <c r="AE3194" s="10">
        <f t="shared" si="1690"/>
        <v>1.0051825969999999</v>
      </c>
      <c r="AF3194" s="2">
        <f t="shared" si="1695"/>
        <v>475.69489270000003</v>
      </c>
      <c r="AG3194" s="2">
        <f t="shared" si="1675"/>
        <v>482.72875232000001</v>
      </c>
      <c r="AH3194" s="3">
        <f t="shared" si="1676"/>
        <v>6004.9154570700002</v>
      </c>
      <c r="AI3194" s="4" t="str">
        <f t="shared" si="1691"/>
        <v>A+J=</v>
      </c>
      <c r="AJ3194" s="11">
        <f t="shared" si="1682"/>
        <v>43985</v>
      </c>
      <c r="AK3194" s="11"/>
      <c r="AL3194" s="4"/>
      <c r="AM3194" s="1"/>
      <c r="AN3194" s="11"/>
      <c r="AO3194" s="1"/>
      <c r="AP3194" s="1"/>
      <c r="AQ3194" s="1"/>
      <c r="AR3194" s="1"/>
      <c r="AS3194" s="6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</row>
    <row r="3195" spans="1:55" x14ac:dyDescent="0.2">
      <c r="A3195" s="144">
        <f t="shared" si="1677"/>
        <v>43984</v>
      </c>
      <c r="B3195" s="2">
        <f t="shared" si="1664"/>
        <v>87624.742047239153</v>
      </c>
      <c r="C3195" s="2">
        <f t="shared" si="1678"/>
        <v>55040.135859610004</v>
      </c>
      <c r="D3195" s="68">
        <f>SUM(Y3195:Y$3286)</f>
        <v>10627.209172950001</v>
      </c>
      <c r="E3195" s="68">
        <f t="shared" si="1665"/>
        <v>44412.926686660001</v>
      </c>
      <c r="F3195" s="72">
        <f t="shared" si="1686"/>
        <v>5331.91</v>
      </c>
      <c r="G3195" s="3">
        <f>IF(N3195=1,VLOOKUP(A3194,[1]Plan1!$BG$69:$BI$188,3),G3194)</f>
        <v>5311.65</v>
      </c>
      <c r="H3195" s="11">
        <f t="shared" si="1687"/>
        <v>43923</v>
      </c>
      <c r="I3195" s="11">
        <f t="shared" si="1688"/>
        <v>43953</v>
      </c>
      <c r="J3195" s="26">
        <f t="shared" si="1666"/>
        <v>-3.7997640620340833E-3</v>
      </c>
      <c r="K3195" s="11">
        <f t="shared" si="1679"/>
        <v>44013</v>
      </c>
      <c r="L3195" s="11">
        <f t="shared" si="1667"/>
        <v>44013</v>
      </c>
      <c r="M3195" s="1">
        <f t="shared" si="1680"/>
        <v>21</v>
      </c>
      <c r="N3195" s="1">
        <f t="shared" si="1683"/>
        <v>1</v>
      </c>
      <c r="O3195" s="2">
        <f t="shared" si="1668"/>
        <v>0.99981872999999999</v>
      </c>
      <c r="P3195" s="10">
        <f t="shared" si="1693"/>
        <v>0.99690005000000004</v>
      </c>
      <c r="Q3195" s="10">
        <f t="shared" si="1689"/>
        <v>1.5977379861274719</v>
      </c>
      <c r="R3195" s="2">
        <f t="shared" si="1692"/>
        <v>1.59744836</v>
      </c>
      <c r="S3195" s="2">
        <f t="shared" si="1684"/>
        <v>1.5671791399999999</v>
      </c>
      <c r="T3195" s="2">
        <f t="shared" si="1669"/>
        <v>86257.752781939998</v>
      </c>
      <c r="U3195" s="2">
        <f t="shared" si="1670"/>
        <v>6027.5313593138917</v>
      </c>
      <c r="V3195" s="2">
        <f t="shared" si="1671"/>
        <v>26534.430211745253</v>
      </c>
      <c r="W3195" s="2">
        <f t="shared" si="1672"/>
        <v>87602.09743066915</v>
      </c>
      <c r="X3195" s="27">
        <f t="shared" si="1673"/>
        <v>0</v>
      </c>
      <c r="Y3195" s="2">
        <f t="shared" si="1685"/>
        <v>0</v>
      </c>
      <c r="Z3195" s="67">
        <f t="shared" si="1674"/>
        <v>0</v>
      </c>
      <c r="AA3195" s="2">
        <f t="shared" si="1694"/>
        <v>0</v>
      </c>
      <c r="AB3195" s="26">
        <f t="shared" si="1681"/>
        <v>6.7299999999999999E-2</v>
      </c>
      <c r="AC3195" s="27">
        <f t="shared" si="1663"/>
        <v>1</v>
      </c>
      <c r="AD3195" s="27">
        <v>252</v>
      </c>
      <c r="AE3195" s="10">
        <f t="shared" si="1690"/>
        <v>1.0002584940000001</v>
      </c>
      <c r="AF3195" s="2">
        <f t="shared" si="1695"/>
        <v>22.29711154</v>
      </c>
      <c r="AG3195" s="2">
        <f t="shared" si="1675"/>
        <v>22.64461657</v>
      </c>
      <c r="AH3195" s="3" t="str">
        <f t="shared" si="1676"/>
        <v>-</v>
      </c>
      <c r="AI3195" s="4" t="str">
        <f t="shared" si="1691"/>
        <v>A+J=</v>
      </c>
      <c r="AJ3195" s="11">
        <f t="shared" si="1682"/>
        <v>44015</v>
      </c>
      <c r="AK3195" s="11"/>
      <c r="AL3195" s="4"/>
      <c r="AM3195" s="1"/>
      <c r="AN3195" s="11"/>
      <c r="AO3195" s="1"/>
      <c r="AP3195" s="1"/>
      <c r="AQ3195" s="1"/>
      <c r="AR3195" s="1"/>
      <c r="AS3195" s="6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</row>
    <row r="3196" spans="1:55" x14ac:dyDescent="0.2">
      <c r="A3196" s="144">
        <f t="shared" si="1677"/>
        <v>43985</v>
      </c>
      <c r="B3196" s="2">
        <f t="shared" si="1664"/>
        <v>87634.525232308486</v>
      </c>
      <c r="C3196" s="2">
        <f t="shared" si="1678"/>
        <v>55040.135859610004</v>
      </c>
      <c r="D3196" s="68">
        <f>SUM(Y3196:Y$3286)</f>
        <v>10627.209172950001</v>
      </c>
      <c r="E3196" s="68">
        <f t="shared" si="1665"/>
        <v>44412.926686660001</v>
      </c>
      <c r="F3196" s="72">
        <f t="shared" si="1686"/>
        <v>5331.91</v>
      </c>
      <c r="G3196" s="3">
        <f>IF(N3196=1,VLOOKUP(A3195,[1]Plan1!$BG$69:$BI$188,3),G3195)</f>
        <v>5311.65</v>
      </c>
      <c r="H3196" s="11">
        <f t="shared" si="1687"/>
        <v>43923</v>
      </c>
      <c r="I3196" s="11">
        <f t="shared" si="1688"/>
        <v>43953</v>
      </c>
      <c r="J3196" s="26">
        <f t="shared" si="1666"/>
        <v>-3.7997640620340833E-3</v>
      </c>
      <c r="K3196" s="11">
        <f t="shared" si="1679"/>
        <v>44013</v>
      </c>
      <c r="L3196" s="11">
        <f t="shared" si="1667"/>
        <v>44013</v>
      </c>
      <c r="M3196" s="1">
        <f t="shared" si="1680"/>
        <v>21</v>
      </c>
      <c r="N3196" s="1">
        <f t="shared" si="1683"/>
        <v>2</v>
      </c>
      <c r="O3196" s="2">
        <f t="shared" si="1668"/>
        <v>0.99963749000000002</v>
      </c>
      <c r="P3196" s="10">
        <f t="shared" si="1693"/>
        <v>0.99690005000000004</v>
      </c>
      <c r="Q3196" s="10">
        <f t="shared" si="1689"/>
        <v>1.5977379861274719</v>
      </c>
      <c r="R3196" s="2">
        <f t="shared" si="1692"/>
        <v>1.5971587899999999</v>
      </c>
      <c r="S3196" s="2">
        <f t="shared" si="1684"/>
        <v>1.5671791399999999</v>
      </c>
      <c r="T3196" s="2">
        <f t="shared" si="1669"/>
        <v>86257.752781939998</v>
      </c>
      <c r="U3196" s="2">
        <f t="shared" si="1670"/>
        <v>6027.5313593138917</v>
      </c>
      <c r="V3196" s="2">
        <f t="shared" si="1671"/>
        <v>26521.569560564592</v>
      </c>
      <c r="W3196" s="2">
        <f t="shared" si="1672"/>
        <v>87589.236779488492</v>
      </c>
      <c r="X3196" s="27">
        <f t="shared" si="1673"/>
        <v>0</v>
      </c>
      <c r="Y3196" s="2">
        <f t="shared" si="1685"/>
        <v>0</v>
      </c>
      <c r="Z3196" s="67">
        <f t="shared" si="1674"/>
        <v>0</v>
      </c>
      <c r="AA3196" s="2">
        <f t="shared" si="1694"/>
        <v>0</v>
      </c>
      <c r="AB3196" s="26">
        <f t="shared" si="1681"/>
        <v>6.7299999999999999E-2</v>
      </c>
      <c r="AC3196" s="27">
        <f t="shared" ref="AC3196:AC3259" si="1696">N3196</f>
        <v>2</v>
      </c>
      <c r="AD3196" s="27">
        <v>252</v>
      </c>
      <c r="AE3196" s="10">
        <f t="shared" si="1690"/>
        <v>1.000517055</v>
      </c>
      <c r="AF3196" s="2">
        <f t="shared" si="1695"/>
        <v>44.600002359999998</v>
      </c>
      <c r="AG3196" s="2">
        <f t="shared" si="1675"/>
        <v>45.288452820000003</v>
      </c>
      <c r="AH3196" s="3" t="str">
        <f t="shared" si="1676"/>
        <v>-</v>
      </c>
      <c r="AI3196" s="4" t="str">
        <f t="shared" si="1691"/>
        <v>A+J=</v>
      </c>
      <c r="AJ3196" s="11">
        <f t="shared" si="1682"/>
        <v>44015</v>
      </c>
      <c r="AK3196" s="11"/>
      <c r="AL3196" s="4"/>
      <c r="AM3196" s="1"/>
      <c r="AN3196" s="11"/>
      <c r="AO3196" s="1"/>
      <c r="AP3196" s="1"/>
      <c r="AQ3196" s="1"/>
      <c r="AR3196" s="1"/>
      <c r="AS3196" s="6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</row>
    <row r="3197" spans="1:55" x14ac:dyDescent="0.2">
      <c r="A3197" s="144">
        <f t="shared" si="1677"/>
        <v>43986</v>
      </c>
      <c r="B3197" s="2">
        <f t="shared" si="1664"/>
        <v>87644.310301313439</v>
      </c>
      <c r="C3197" s="2">
        <f t="shared" si="1678"/>
        <v>55040.135859610004</v>
      </c>
      <c r="D3197" s="68">
        <f>SUM(Y3197:Y$3286)</f>
        <v>10627.209172950001</v>
      </c>
      <c r="E3197" s="68">
        <f t="shared" si="1665"/>
        <v>44412.926686660001</v>
      </c>
      <c r="F3197" s="72">
        <f t="shared" si="1686"/>
        <v>5331.91</v>
      </c>
      <c r="G3197" s="3">
        <f>IF(N3197=1,VLOOKUP(A3196,[1]Plan1!$BG$69:$BI$188,3),G3196)</f>
        <v>5311.65</v>
      </c>
      <c r="H3197" s="11">
        <f t="shared" si="1687"/>
        <v>43923</v>
      </c>
      <c r="I3197" s="11">
        <f t="shared" si="1688"/>
        <v>43953</v>
      </c>
      <c r="J3197" s="26">
        <f t="shared" si="1666"/>
        <v>-3.7997640620340833E-3</v>
      </c>
      <c r="K3197" s="11">
        <f t="shared" si="1679"/>
        <v>44013</v>
      </c>
      <c r="L3197" s="11">
        <f t="shared" si="1667"/>
        <v>44013</v>
      </c>
      <c r="M3197" s="1">
        <f t="shared" si="1680"/>
        <v>21</v>
      </c>
      <c r="N3197" s="1">
        <f t="shared" si="1683"/>
        <v>3</v>
      </c>
      <c r="O3197" s="2">
        <f t="shared" si="1668"/>
        <v>0.99945629000000002</v>
      </c>
      <c r="P3197" s="10">
        <f t="shared" si="1693"/>
        <v>0.99690005000000004</v>
      </c>
      <c r="Q3197" s="10">
        <f t="shared" si="1689"/>
        <v>1.5977379861274719</v>
      </c>
      <c r="R3197" s="2">
        <f t="shared" si="1692"/>
        <v>1.5968692799999999</v>
      </c>
      <c r="S3197" s="2">
        <f t="shared" si="1684"/>
        <v>1.5671791399999999</v>
      </c>
      <c r="T3197" s="2">
        <f t="shared" si="1669"/>
        <v>86257.752781939998</v>
      </c>
      <c r="U3197" s="2">
        <f t="shared" si="1670"/>
        <v>6027.5313593138917</v>
      </c>
      <c r="V3197" s="2">
        <f t="shared" si="1671"/>
        <v>26508.711574159537</v>
      </c>
      <c r="W3197" s="2">
        <f t="shared" si="1672"/>
        <v>87576.378793083437</v>
      </c>
      <c r="X3197" s="27">
        <f t="shared" si="1673"/>
        <v>0</v>
      </c>
      <c r="Y3197" s="2">
        <f t="shared" si="1685"/>
        <v>0</v>
      </c>
      <c r="Z3197" s="67">
        <f t="shared" si="1674"/>
        <v>0</v>
      </c>
      <c r="AA3197" s="2">
        <f t="shared" si="1694"/>
        <v>0</v>
      </c>
      <c r="AB3197" s="26">
        <f t="shared" si="1681"/>
        <v>6.7299999999999999E-2</v>
      </c>
      <c r="AC3197" s="27">
        <f t="shared" si="1696"/>
        <v>3</v>
      </c>
      <c r="AD3197" s="27">
        <v>252</v>
      </c>
      <c r="AE3197" s="10">
        <f t="shared" si="1690"/>
        <v>1.0007756830000001</v>
      </c>
      <c r="AF3197" s="2">
        <f t="shared" si="1695"/>
        <v>66.908672449999997</v>
      </c>
      <c r="AG3197" s="2">
        <f t="shared" si="1675"/>
        <v>67.931508230000006</v>
      </c>
      <c r="AH3197" s="3" t="str">
        <f t="shared" si="1676"/>
        <v>-</v>
      </c>
      <c r="AI3197" s="4" t="str">
        <f t="shared" si="1691"/>
        <v>A+J=</v>
      </c>
      <c r="AJ3197" s="11">
        <f t="shared" si="1682"/>
        <v>44015</v>
      </c>
      <c r="AK3197" s="11"/>
      <c r="AL3197" s="4"/>
      <c r="AM3197" s="1"/>
      <c r="AN3197" s="11"/>
      <c r="AO3197" s="1"/>
      <c r="AP3197" s="1"/>
      <c r="AQ3197" s="1"/>
      <c r="AR3197" s="1"/>
      <c r="AS3197" s="6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</row>
    <row r="3198" spans="1:55" x14ac:dyDescent="0.2">
      <c r="A3198" s="144">
        <f t="shared" si="1677"/>
        <v>43987</v>
      </c>
      <c r="B3198" s="2">
        <f t="shared" si="1664"/>
        <v>87654.095832396197</v>
      </c>
      <c r="C3198" s="2">
        <f t="shared" si="1678"/>
        <v>55040.135859610004</v>
      </c>
      <c r="D3198" s="68">
        <f>SUM(Y3198:Y$3286)</f>
        <v>10627.209172950001</v>
      </c>
      <c r="E3198" s="68">
        <f t="shared" si="1665"/>
        <v>44412.926686660001</v>
      </c>
      <c r="F3198" s="72">
        <f t="shared" si="1686"/>
        <v>5331.91</v>
      </c>
      <c r="G3198" s="3">
        <f>IF(N3198=1,VLOOKUP(A3197,[1]Plan1!$BG$69:$BI$188,3),G3197)</f>
        <v>5311.65</v>
      </c>
      <c r="H3198" s="11">
        <f t="shared" si="1687"/>
        <v>43923</v>
      </c>
      <c r="I3198" s="11">
        <f t="shared" si="1688"/>
        <v>43953</v>
      </c>
      <c r="J3198" s="26">
        <f t="shared" si="1666"/>
        <v>-3.7997640620340833E-3</v>
      </c>
      <c r="K3198" s="11">
        <f t="shared" si="1679"/>
        <v>44013</v>
      </c>
      <c r="L3198" s="11">
        <f t="shared" si="1667"/>
        <v>44013</v>
      </c>
      <c r="M3198" s="1">
        <f t="shared" si="1680"/>
        <v>21</v>
      </c>
      <c r="N3198" s="1">
        <f t="shared" si="1683"/>
        <v>4</v>
      </c>
      <c r="O3198" s="2">
        <f t="shared" si="1668"/>
        <v>0.99927511000000002</v>
      </c>
      <c r="P3198" s="10">
        <f t="shared" si="1693"/>
        <v>0.99690005000000004</v>
      </c>
      <c r="Q3198" s="10">
        <f t="shared" si="1689"/>
        <v>1.5977379861274719</v>
      </c>
      <c r="R3198" s="2">
        <f t="shared" si="1692"/>
        <v>1.5965798</v>
      </c>
      <c r="S3198" s="2">
        <f t="shared" si="1684"/>
        <v>1.5671791399999999</v>
      </c>
      <c r="T3198" s="2">
        <f t="shared" si="1669"/>
        <v>86257.752781939998</v>
      </c>
      <c r="U3198" s="2">
        <f t="shared" si="1670"/>
        <v>6027.5313593138917</v>
      </c>
      <c r="V3198" s="2">
        <f t="shared" si="1671"/>
        <v>26495.854920142287</v>
      </c>
      <c r="W3198" s="2">
        <f t="shared" si="1672"/>
        <v>87563.52213906619</v>
      </c>
      <c r="X3198" s="27">
        <f t="shared" si="1673"/>
        <v>0</v>
      </c>
      <c r="Y3198" s="2">
        <f t="shared" si="1685"/>
        <v>0</v>
      </c>
      <c r="Z3198" s="67">
        <f t="shared" si="1674"/>
        <v>0</v>
      </c>
      <c r="AA3198" s="2">
        <f t="shared" si="1694"/>
        <v>0</v>
      </c>
      <c r="AB3198" s="26">
        <f t="shared" si="1681"/>
        <v>6.7299999999999999E-2</v>
      </c>
      <c r="AC3198" s="27">
        <f t="shared" si="1696"/>
        <v>4</v>
      </c>
      <c r="AD3198" s="27">
        <v>252</v>
      </c>
      <c r="AE3198" s="10">
        <f t="shared" si="1690"/>
        <v>1.0010343770000001</v>
      </c>
      <c r="AF3198" s="2">
        <f t="shared" si="1695"/>
        <v>89.223035539999998</v>
      </c>
      <c r="AG3198" s="2">
        <f t="shared" si="1675"/>
        <v>90.573693329999998</v>
      </c>
      <c r="AH3198" s="3" t="str">
        <f t="shared" si="1676"/>
        <v>-</v>
      </c>
      <c r="AI3198" s="4" t="str">
        <f t="shared" si="1691"/>
        <v>A+J=</v>
      </c>
      <c r="AJ3198" s="11">
        <f t="shared" si="1682"/>
        <v>44015</v>
      </c>
      <c r="AK3198" s="11"/>
      <c r="AL3198" s="4"/>
      <c r="AM3198" s="1"/>
      <c r="AN3198" s="11"/>
      <c r="AO3198" s="1"/>
      <c r="AP3198" s="1"/>
      <c r="AQ3198" s="1"/>
      <c r="AR3198" s="1"/>
      <c r="AS3198" s="6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</row>
    <row r="3199" spans="1:55" x14ac:dyDescent="0.2">
      <c r="A3199" s="144">
        <f t="shared" si="1677"/>
        <v>43988</v>
      </c>
      <c r="B3199" s="2">
        <f t="shared" si="1664"/>
        <v>87663.88422268306</v>
      </c>
      <c r="C3199" s="2">
        <f t="shared" si="1678"/>
        <v>55040.135859610004</v>
      </c>
      <c r="D3199" s="68">
        <f>SUM(Y3199:Y$3286)</f>
        <v>10627.209172950001</v>
      </c>
      <c r="E3199" s="68">
        <f t="shared" si="1665"/>
        <v>44412.926686660001</v>
      </c>
      <c r="F3199" s="72">
        <f t="shared" si="1686"/>
        <v>5331.91</v>
      </c>
      <c r="G3199" s="3">
        <f>IF(N3199=1,VLOOKUP(A3198,[1]Plan1!$BG$69:$BI$188,3),G3198)</f>
        <v>5311.65</v>
      </c>
      <c r="H3199" s="11">
        <f t="shared" si="1687"/>
        <v>43923</v>
      </c>
      <c r="I3199" s="11">
        <f t="shared" si="1688"/>
        <v>43953</v>
      </c>
      <c r="J3199" s="26">
        <f t="shared" si="1666"/>
        <v>-3.7997640620340833E-3</v>
      </c>
      <c r="K3199" s="11">
        <f t="shared" si="1679"/>
        <v>44013</v>
      </c>
      <c r="L3199" s="11">
        <f t="shared" si="1667"/>
        <v>44013</v>
      </c>
      <c r="M3199" s="1">
        <f t="shared" si="1680"/>
        <v>21</v>
      </c>
      <c r="N3199" s="1">
        <f t="shared" si="1683"/>
        <v>5</v>
      </c>
      <c r="O3199" s="2">
        <f t="shared" si="1668"/>
        <v>0.99909398000000005</v>
      </c>
      <c r="P3199" s="10">
        <f t="shared" si="1693"/>
        <v>0.99690005000000004</v>
      </c>
      <c r="Q3199" s="10">
        <f t="shared" si="1689"/>
        <v>1.5977379861274719</v>
      </c>
      <c r="R3199" s="2">
        <f t="shared" si="1692"/>
        <v>1.5962904</v>
      </c>
      <c r="S3199" s="2">
        <f t="shared" si="1684"/>
        <v>1.5671791399999999</v>
      </c>
      <c r="T3199" s="2">
        <f t="shared" si="1669"/>
        <v>86257.752781939998</v>
      </c>
      <c r="U3199" s="2">
        <f t="shared" si="1670"/>
        <v>6027.5313593138917</v>
      </c>
      <c r="V3199" s="2">
        <f t="shared" si="1671"/>
        <v>26483.001819159166</v>
      </c>
      <c r="W3199" s="2">
        <f t="shared" si="1672"/>
        <v>87550.669038083055</v>
      </c>
      <c r="X3199" s="27">
        <f t="shared" si="1673"/>
        <v>0</v>
      </c>
      <c r="Y3199" s="2">
        <f t="shared" si="1685"/>
        <v>0</v>
      </c>
      <c r="Z3199" s="67">
        <f t="shared" si="1674"/>
        <v>0</v>
      </c>
      <c r="AA3199" s="2">
        <f t="shared" si="1694"/>
        <v>0</v>
      </c>
      <c r="AB3199" s="26">
        <f t="shared" si="1681"/>
        <v>6.7299999999999999E-2</v>
      </c>
      <c r="AC3199" s="27">
        <f t="shared" si="1696"/>
        <v>5</v>
      </c>
      <c r="AD3199" s="27">
        <v>252</v>
      </c>
      <c r="AE3199" s="10">
        <f t="shared" si="1690"/>
        <v>1.0012931389999999</v>
      </c>
      <c r="AF3199" s="2">
        <f t="shared" si="1695"/>
        <v>111.54326417</v>
      </c>
      <c r="AG3199" s="2">
        <f t="shared" si="1675"/>
        <v>113.2151846</v>
      </c>
      <c r="AH3199" s="3" t="str">
        <f t="shared" si="1676"/>
        <v>-</v>
      </c>
      <c r="AI3199" s="4" t="str">
        <f t="shared" si="1691"/>
        <v>A+J=</v>
      </c>
      <c r="AJ3199" s="11">
        <f t="shared" si="1682"/>
        <v>44015</v>
      </c>
      <c r="AK3199" s="11"/>
      <c r="AL3199" s="4"/>
      <c r="AM3199" s="1"/>
      <c r="AN3199" s="11"/>
      <c r="AO3199" s="1"/>
      <c r="AP3199" s="1"/>
      <c r="AQ3199" s="1"/>
      <c r="AR3199" s="1"/>
      <c r="AS3199" s="6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</row>
    <row r="3200" spans="1:55" x14ac:dyDescent="0.2">
      <c r="A3200" s="144">
        <f t="shared" si="1677"/>
        <v>43989</v>
      </c>
      <c r="B3200" s="2">
        <f t="shared" si="1664"/>
        <v>87663.88422268306</v>
      </c>
      <c r="C3200" s="2">
        <f t="shared" si="1678"/>
        <v>55040.135859610004</v>
      </c>
      <c r="D3200" s="68">
        <f>SUM(Y3200:Y$3286)</f>
        <v>10627.209172950001</v>
      </c>
      <c r="E3200" s="68">
        <f t="shared" si="1665"/>
        <v>44412.926686660001</v>
      </c>
      <c r="F3200" s="72">
        <f t="shared" si="1686"/>
        <v>5331.91</v>
      </c>
      <c r="G3200" s="3">
        <f>IF(N3200=1,VLOOKUP(A3199,[1]Plan1!$BG$69:$BI$188,3),G3199)</f>
        <v>5311.65</v>
      </c>
      <c r="H3200" s="11">
        <f t="shared" si="1687"/>
        <v>43923</v>
      </c>
      <c r="I3200" s="11">
        <f t="shared" si="1688"/>
        <v>43953</v>
      </c>
      <c r="J3200" s="26">
        <f t="shared" si="1666"/>
        <v>-3.7997640620340833E-3</v>
      </c>
      <c r="K3200" s="11">
        <f t="shared" si="1679"/>
        <v>44013</v>
      </c>
      <c r="L3200" s="11">
        <f t="shared" si="1667"/>
        <v>44013</v>
      </c>
      <c r="M3200" s="1">
        <f t="shared" si="1680"/>
        <v>21</v>
      </c>
      <c r="N3200" s="1">
        <f t="shared" si="1683"/>
        <v>5</v>
      </c>
      <c r="O3200" s="2">
        <f t="shared" si="1668"/>
        <v>0.99909398000000005</v>
      </c>
      <c r="P3200" s="10">
        <f t="shared" si="1693"/>
        <v>0.99690005000000004</v>
      </c>
      <c r="Q3200" s="10">
        <f t="shared" si="1689"/>
        <v>1.5977379861274719</v>
      </c>
      <c r="R3200" s="2">
        <f t="shared" si="1692"/>
        <v>1.5962904</v>
      </c>
      <c r="S3200" s="2">
        <f t="shared" si="1684"/>
        <v>1.5671791399999999</v>
      </c>
      <c r="T3200" s="2">
        <f t="shared" si="1669"/>
        <v>86257.752781939998</v>
      </c>
      <c r="U3200" s="2">
        <f t="shared" si="1670"/>
        <v>6027.5313593138917</v>
      </c>
      <c r="V3200" s="2">
        <f t="shared" si="1671"/>
        <v>26483.001819159166</v>
      </c>
      <c r="W3200" s="2">
        <f t="shared" si="1672"/>
        <v>87550.669038083055</v>
      </c>
      <c r="X3200" s="27">
        <f t="shared" si="1673"/>
        <v>0</v>
      </c>
      <c r="Y3200" s="2">
        <f t="shared" si="1685"/>
        <v>0</v>
      </c>
      <c r="Z3200" s="67">
        <f t="shared" si="1674"/>
        <v>0</v>
      </c>
      <c r="AA3200" s="2">
        <f t="shared" si="1694"/>
        <v>0</v>
      </c>
      <c r="AB3200" s="26">
        <f t="shared" si="1681"/>
        <v>6.7299999999999999E-2</v>
      </c>
      <c r="AC3200" s="27">
        <f t="shared" si="1696"/>
        <v>5</v>
      </c>
      <c r="AD3200" s="27">
        <v>252</v>
      </c>
      <c r="AE3200" s="10">
        <f t="shared" si="1690"/>
        <v>1.0012931389999999</v>
      </c>
      <c r="AF3200" s="2">
        <f t="shared" si="1695"/>
        <v>111.54326417</v>
      </c>
      <c r="AG3200" s="2">
        <f t="shared" si="1675"/>
        <v>113.2151846</v>
      </c>
      <c r="AH3200" s="3" t="str">
        <f t="shared" si="1676"/>
        <v>-</v>
      </c>
      <c r="AI3200" s="4" t="str">
        <f t="shared" si="1691"/>
        <v>A+J=</v>
      </c>
      <c r="AJ3200" s="11">
        <f t="shared" si="1682"/>
        <v>44015</v>
      </c>
      <c r="AK3200" s="11"/>
      <c r="AL3200" s="4"/>
      <c r="AM3200" s="1"/>
      <c r="AN3200" s="11"/>
      <c r="AO3200" s="1"/>
      <c r="AP3200" s="1"/>
      <c r="AQ3200" s="1"/>
      <c r="AR3200" s="1"/>
      <c r="AS3200" s="6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</row>
    <row r="3201" spans="1:55" x14ac:dyDescent="0.2">
      <c r="A3201" s="144">
        <f t="shared" si="1677"/>
        <v>43990</v>
      </c>
      <c r="B3201" s="2">
        <f t="shared" si="1664"/>
        <v>87663.88422268306</v>
      </c>
      <c r="C3201" s="2">
        <f t="shared" si="1678"/>
        <v>55040.135859610004</v>
      </c>
      <c r="D3201" s="68">
        <f>SUM(Y3201:Y$3286)</f>
        <v>10627.209172950001</v>
      </c>
      <c r="E3201" s="68">
        <f t="shared" si="1665"/>
        <v>44412.926686660001</v>
      </c>
      <c r="F3201" s="72">
        <f t="shared" si="1686"/>
        <v>5331.91</v>
      </c>
      <c r="G3201" s="3">
        <f>IF(N3201=1,VLOOKUP(A3200,[1]Plan1!$BG$69:$BI$188,3),G3200)</f>
        <v>5311.65</v>
      </c>
      <c r="H3201" s="11">
        <f t="shared" si="1687"/>
        <v>43923</v>
      </c>
      <c r="I3201" s="11">
        <f t="shared" si="1688"/>
        <v>43953</v>
      </c>
      <c r="J3201" s="26">
        <f t="shared" si="1666"/>
        <v>-3.7997640620340833E-3</v>
      </c>
      <c r="K3201" s="11">
        <f t="shared" si="1679"/>
        <v>44013</v>
      </c>
      <c r="L3201" s="11">
        <f t="shared" si="1667"/>
        <v>44013</v>
      </c>
      <c r="M3201" s="1">
        <f t="shared" si="1680"/>
        <v>21</v>
      </c>
      <c r="N3201" s="1">
        <f t="shared" si="1683"/>
        <v>5</v>
      </c>
      <c r="O3201" s="2">
        <f t="shared" si="1668"/>
        <v>0.99909398000000005</v>
      </c>
      <c r="P3201" s="10">
        <f t="shared" si="1693"/>
        <v>0.99690005000000004</v>
      </c>
      <c r="Q3201" s="10">
        <f t="shared" si="1689"/>
        <v>1.5977379861274719</v>
      </c>
      <c r="R3201" s="2">
        <f t="shared" si="1692"/>
        <v>1.5962904</v>
      </c>
      <c r="S3201" s="2">
        <f t="shared" si="1684"/>
        <v>1.5671791399999999</v>
      </c>
      <c r="T3201" s="2">
        <f t="shared" si="1669"/>
        <v>86257.752781939998</v>
      </c>
      <c r="U3201" s="2">
        <f t="shared" si="1670"/>
        <v>6027.5313593138917</v>
      </c>
      <c r="V3201" s="2">
        <f t="shared" si="1671"/>
        <v>26483.001819159166</v>
      </c>
      <c r="W3201" s="2">
        <f t="shared" si="1672"/>
        <v>87550.669038083055</v>
      </c>
      <c r="X3201" s="27">
        <f t="shared" si="1673"/>
        <v>0</v>
      </c>
      <c r="Y3201" s="2">
        <f t="shared" si="1685"/>
        <v>0</v>
      </c>
      <c r="Z3201" s="67">
        <f t="shared" si="1674"/>
        <v>0</v>
      </c>
      <c r="AA3201" s="2">
        <f t="shared" si="1694"/>
        <v>0</v>
      </c>
      <c r="AB3201" s="26">
        <f t="shared" si="1681"/>
        <v>6.7299999999999999E-2</v>
      </c>
      <c r="AC3201" s="27">
        <f t="shared" si="1696"/>
        <v>5</v>
      </c>
      <c r="AD3201" s="27">
        <v>252</v>
      </c>
      <c r="AE3201" s="10">
        <f t="shared" si="1690"/>
        <v>1.0012931389999999</v>
      </c>
      <c r="AF3201" s="2">
        <f t="shared" si="1695"/>
        <v>111.54326417</v>
      </c>
      <c r="AG3201" s="2">
        <f t="shared" si="1675"/>
        <v>113.2151846</v>
      </c>
      <c r="AH3201" s="3" t="str">
        <f t="shared" si="1676"/>
        <v>-</v>
      </c>
      <c r="AI3201" s="4" t="str">
        <f t="shared" si="1691"/>
        <v>A+J=</v>
      </c>
      <c r="AJ3201" s="11">
        <f t="shared" si="1682"/>
        <v>44015</v>
      </c>
      <c r="AK3201" s="11"/>
      <c r="AL3201" s="4"/>
      <c r="AM3201" s="1"/>
      <c r="AN3201" s="11"/>
      <c r="AO3201" s="1"/>
      <c r="AP3201" s="1"/>
      <c r="AQ3201" s="1"/>
      <c r="AR3201" s="1"/>
      <c r="AS3201" s="6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</row>
    <row r="3202" spans="1:55" x14ac:dyDescent="0.2">
      <c r="A3202" s="144">
        <f t="shared" si="1677"/>
        <v>43991</v>
      </c>
      <c r="B3202" s="2">
        <f t="shared" si="1664"/>
        <v>87673.673073137747</v>
      </c>
      <c r="C3202" s="2">
        <f t="shared" si="1678"/>
        <v>55040.135859610004</v>
      </c>
      <c r="D3202" s="68">
        <f>SUM(Y3202:Y$3286)</f>
        <v>10627.209172950001</v>
      </c>
      <c r="E3202" s="68">
        <f t="shared" si="1665"/>
        <v>44412.926686660001</v>
      </c>
      <c r="F3202" s="72">
        <f t="shared" si="1686"/>
        <v>5331.91</v>
      </c>
      <c r="G3202" s="3">
        <f>IF(N3202=1,VLOOKUP(A3201,[1]Plan1!$BG$69:$BI$188,3),G3201)</f>
        <v>5311.65</v>
      </c>
      <c r="H3202" s="11">
        <f t="shared" si="1687"/>
        <v>43923</v>
      </c>
      <c r="I3202" s="11">
        <f t="shared" si="1688"/>
        <v>43953</v>
      </c>
      <c r="J3202" s="26">
        <f t="shared" si="1666"/>
        <v>-3.7997640620340833E-3</v>
      </c>
      <c r="K3202" s="11">
        <f t="shared" si="1679"/>
        <v>44013</v>
      </c>
      <c r="L3202" s="11">
        <f t="shared" si="1667"/>
        <v>44013</v>
      </c>
      <c r="M3202" s="1">
        <f t="shared" si="1680"/>
        <v>21</v>
      </c>
      <c r="N3202" s="1">
        <f t="shared" si="1683"/>
        <v>6</v>
      </c>
      <c r="O3202" s="2">
        <f t="shared" si="1668"/>
        <v>0.99891286999999995</v>
      </c>
      <c r="P3202" s="10">
        <f t="shared" si="1693"/>
        <v>0.99690005000000004</v>
      </c>
      <c r="Q3202" s="10">
        <f t="shared" si="1689"/>
        <v>1.5977379861274719</v>
      </c>
      <c r="R3202" s="2">
        <f t="shared" si="1692"/>
        <v>1.59600103</v>
      </c>
      <c r="S3202" s="2">
        <f t="shared" si="1684"/>
        <v>1.5671791399999999</v>
      </c>
      <c r="T3202" s="2">
        <f t="shared" si="1669"/>
        <v>86257.752781939998</v>
      </c>
      <c r="U3202" s="2">
        <f t="shared" si="1670"/>
        <v>6027.5313593138917</v>
      </c>
      <c r="V3202" s="2">
        <f t="shared" si="1671"/>
        <v>26470.150050563851</v>
      </c>
      <c r="W3202" s="2">
        <f t="shared" si="1672"/>
        <v>87537.817269487743</v>
      </c>
      <c r="X3202" s="27">
        <f t="shared" si="1673"/>
        <v>0</v>
      </c>
      <c r="Y3202" s="2">
        <f t="shared" si="1685"/>
        <v>0</v>
      </c>
      <c r="Z3202" s="67">
        <f t="shared" si="1674"/>
        <v>0</v>
      </c>
      <c r="AA3202" s="2">
        <f t="shared" si="1694"/>
        <v>0</v>
      </c>
      <c r="AB3202" s="26">
        <f t="shared" si="1681"/>
        <v>6.7299999999999999E-2</v>
      </c>
      <c r="AC3202" s="27">
        <f t="shared" si="1696"/>
        <v>6</v>
      </c>
      <c r="AD3202" s="27">
        <v>252</v>
      </c>
      <c r="AE3202" s="10">
        <f t="shared" si="1690"/>
        <v>1.0015519669999999</v>
      </c>
      <c r="AF3202" s="2">
        <f t="shared" si="1695"/>
        <v>133.86918581</v>
      </c>
      <c r="AG3202" s="2">
        <f t="shared" si="1675"/>
        <v>135.85580365000001</v>
      </c>
      <c r="AH3202" s="3" t="str">
        <f t="shared" si="1676"/>
        <v>-</v>
      </c>
      <c r="AI3202" s="4" t="str">
        <f t="shared" si="1691"/>
        <v>A+J=</v>
      </c>
      <c r="AJ3202" s="11">
        <f t="shared" si="1682"/>
        <v>44015</v>
      </c>
      <c r="AK3202" s="11"/>
      <c r="AL3202" s="4"/>
      <c r="AM3202" s="1"/>
      <c r="AN3202" s="11"/>
      <c r="AO3202" s="1"/>
      <c r="AP3202" s="1"/>
      <c r="AQ3202" s="1"/>
      <c r="AR3202" s="1"/>
      <c r="AS3202" s="6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</row>
    <row r="3203" spans="1:55" x14ac:dyDescent="0.2">
      <c r="A3203" s="144">
        <f t="shared" si="1677"/>
        <v>43992</v>
      </c>
      <c r="B3203" s="2">
        <f t="shared" si="1664"/>
        <v>87683.464249497309</v>
      </c>
      <c r="C3203" s="2">
        <f t="shared" si="1678"/>
        <v>55040.135859610004</v>
      </c>
      <c r="D3203" s="68">
        <f>SUM(Y3203:Y$3286)</f>
        <v>10627.209172950001</v>
      </c>
      <c r="E3203" s="68">
        <f t="shared" si="1665"/>
        <v>44412.926686660001</v>
      </c>
      <c r="F3203" s="72">
        <f t="shared" si="1686"/>
        <v>5331.91</v>
      </c>
      <c r="G3203" s="3">
        <f>IF(N3203=1,VLOOKUP(A3202,[1]Plan1!$BG$69:$BI$188,3),G3202)</f>
        <v>5311.65</v>
      </c>
      <c r="H3203" s="11">
        <f t="shared" si="1687"/>
        <v>43923</v>
      </c>
      <c r="I3203" s="11">
        <f t="shared" si="1688"/>
        <v>43953</v>
      </c>
      <c r="J3203" s="26">
        <f t="shared" si="1666"/>
        <v>-3.7997640620340833E-3</v>
      </c>
      <c r="K3203" s="11">
        <f t="shared" si="1679"/>
        <v>44013</v>
      </c>
      <c r="L3203" s="11">
        <f t="shared" si="1667"/>
        <v>44013</v>
      </c>
      <c r="M3203" s="1">
        <f t="shared" si="1680"/>
        <v>21</v>
      </c>
      <c r="N3203" s="1">
        <f t="shared" si="1683"/>
        <v>7</v>
      </c>
      <c r="O3203" s="2">
        <f t="shared" si="1668"/>
        <v>0.99873179999999995</v>
      </c>
      <c r="P3203" s="10">
        <f t="shared" si="1693"/>
        <v>0.99690005000000004</v>
      </c>
      <c r="Q3203" s="10">
        <f t="shared" si="1689"/>
        <v>1.5977379861274719</v>
      </c>
      <c r="R3203" s="2">
        <f t="shared" si="1692"/>
        <v>1.5957117300000001</v>
      </c>
      <c r="S3203" s="2">
        <f t="shared" si="1684"/>
        <v>1.5671791399999999</v>
      </c>
      <c r="T3203" s="2">
        <f t="shared" si="1669"/>
        <v>86257.752781939998</v>
      </c>
      <c r="U3203" s="2">
        <f t="shared" si="1670"/>
        <v>6027.5313593138917</v>
      </c>
      <c r="V3203" s="2">
        <f t="shared" si="1671"/>
        <v>26457.301390873403</v>
      </c>
      <c r="W3203" s="2">
        <f t="shared" si="1672"/>
        <v>87524.968609797303</v>
      </c>
      <c r="X3203" s="27">
        <f t="shared" si="1673"/>
        <v>0</v>
      </c>
      <c r="Y3203" s="2">
        <f t="shared" si="1685"/>
        <v>0</v>
      </c>
      <c r="Z3203" s="67">
        <f t="shared" si="1674"/>
        <v>0</v>
      </c>
      <c r="AA3203" s="2">
        <f t="shared" si="1694"/>
        <v>0</v>
      </c>
      <c r="AB3203" s="26">
        <f t="shared" si="1681"/>
        <v>6.7299999999999999E-2</v>
      </c>
      <c r="AC3203" s="27">
        <f t="shared" si="1696"/>
        <v>7</v>
      </c>
      <c r="AD3203" s="27">
        <v>252</v>
      </c>
      <c r="AE3203" s="10">
        <f t="shared" si="1690"/>
        <v>1.0018108619999999</v>
      </c>
      <c r="AF3203" s="2">
        <f t="shared" si="1695"/>
        <v>156.20088670999999</v>
      </c>
      <c r="AG3203" s="2">
        <f t="shared" si="1675"/>
        <v>158.4956397</v>
      </c>
      <c r="AH3203" s="3" t="str">
        <f t="shared" si="1676"/>
        <v>-</v>
      </c>
      <c r="AI3203" s="4" t="str">
        <f t="shared" si="1691"/>
        <v>A+J=</v>
      </c>
      <c r="AJ3203" s="11">
        <f t="shared" si="1682"/>
        <v>44015</v>
      </c>
      <c r="AK3203" s="11"/>
      <c r="AL3203" s="4"/>
      <c r="AM3203" s="1"/>
      <c r="AN3203" s="11"/>
      <c r="AO3203" s="1"/>
      <c r="AP3203" s="1"/>
      <c r="AQ3203" s="1"/>
      <c r="AR3203" s="1"/>
      <c r="AS3203" s="6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</row>
    <row r="3204" spans="1:55" x14ac:dyDescent="0.2">
      <c r="A3204" s="144">
        <f t="shared" si="1677"/>
        <v>43993</v>
      </c>
      <c r="B3204" s="2">
        <f t="shared" si="1664"/>
        <v>87693.256949023184</v>
      </c>
      <c r="C3204" s="2">
        <f t="shared" si="1678"/>
        <v>55040.135859610004</v>
      </c>
      <c r="D3204" s="68">
        <f>SUM(Y3204:Y$3286)</f>
        <v>10627.209172950001</v>
      </c>
      <c r="E3204" s="68">
        <f t="shared" si="1665"/>
        <v>44412.926686660001</v>
      </c>
      <c r="F3204" s="72">
        <f t="shared" si="1686"/>
        <v>5331.91</v>
      </c>
      <c r="G3204" s="3">
        <f>IF(N3204=1,VLOOKUP(A3203,[1]Plan1!$BG$69:$BI$188,3),G3203)</f>
        <v>5311.65</v>
      </c>
      <c r="H3204" s="11">
        <f t="shared" si="1687"/>
        <v>43923</v>
      </c>
      <c r="I3204" s="11">
        <f t="shared" si="1688"/>
        <v>43953</v>
      </c>
      <c r="J3204" s="26">
        <f t="shared" si="1666"/>
        <v>-3.7997640620340833E-3</v>
      </c>
      <c r="K3204" s="11">
        <f t="shared" si="1679"/>
        <v>44013</v>
      </c>
      <c r="L3204" s="11">
        <f t="shared" si="1667"/>
        <v>44013</v>
      </c>
      <c r="M3204" s="1">
        <f t="shared" si="1680"/>
        <v>21</v>
      </c>
      <c r="N3204" s="1">
        <f t="shared" si="1683"/>
        <v>8</v>
      </c>
      <c r="O3204" s="2">
        <f t="shared" si="1668"/>
        <v>0.99855075999999998</v>
      </c>
      <c r="P3204" s="10">
        <f t="shared" si="1693"/>
        <v>0.99690005000000004</v>
      </c>
      <c r="Q3204" s="10">
        <f t="shared" si="1689"/>
        <v>1.5977379861274719</v>
      </c>
      <c r="R3204" s="2">
        <f t="shared" si="1692"/>
        <v>1.5954224800000001</v>
      </c>
      <c r="S3204" s="2">
        <f t="shared" si="1684"/>
        <v>1.5671791399999999</v>
      </c>
      <c r="T3204" s="2">
        <f t="shared" si="1669"/>
        <v>86257.752781939998</v>
      </c>
      <c r="U3204" s="2">
        <f t="shared" si="1670"/>
        <v>6027.5313593138917</v>
      </c>
      <c r="V3204" s="2">
        <f t="shared" si="1671"/>
        <v>26444.454951829284</v>
      </c>
      <c r="W3204" s="2">
        <f t="shared" si="1672"/>
        <v>87512.12217075318</v>
      </c>
      <c r="X3204" s="27">
        <f t="shared" si="1673"/>
        <v>0</v>
      </c>
      <c r="Y3204" s="2">
        <f t="shared" si="1685"/>
        <v>0</v>
      </c>
      <c r="Z3204" s="67">
        <f t="shared" si="1674"/>
        <v>0</v>
      </c>
      <c r="AA3204" s="2">
        <f t="shared" si="1694"/>
        <v>0</v>
      </c>
      <c r="AB3204" s="26">
        <f t="shared" si="1681"/>
        <v>6.7299999999999999E-2</v>
      </c>
      <c r="AC3204" s="27">
        <f t="shared" si="1696"/>
        <v>8</v>
      </c>
      <c r="AD3204" s="27">
        <v>252</v>
      </c>
      <c r="AE3204" s="10">
        <f t="shared" si="1690"/>
        <v>1.002069825</v>
      </c>
      <c r="AF3204" s="2">
        <f t="shared" si="1695"/>
        <v>178.53845315000001</v>
      </c>
      <c r="AG3204" s="2">
        <f t="shared" si="1675"/>
        <v>181.13477827</v>
      </c>
      <c r="AH3204" s="3" t="str">
        <f t="shared" si="1676"/>
        <v>-</v>
      </c>
      <c r="AI3204" s="4" t="str">
        <f t="shared" si="1691"/>
        <v>A+J=</v>
      </c>
      <c r="AJ3204" s="11">
        <f t="shared" si="1682"/>
        <v>44015</v>
      </c>
      <c r="AK3204" s="11"/>
      <c r="AL3204" s="4"/>
      <c r="AM3204" s="1"/>
      <c r="AN3204" s="11"/>
      <c r="AO3204" s="1"/>
      <c r="AP3204" s="1"/>
      <c r="AQ3204" s="1"/>
      <c r="AR3204" s="1"/>
      <c r="AS3204" s="6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</row>
    <row r="3205" spans="1:55" x14ac:dyDescent="0.2">
      <c r="A3205" s="144">
        <f t="shared" si="1677"/>
        <v>43994</v>
      </c>
      <c r="B3205" s="2">
        <f t="shared" si="1664"/>
        <v>87693.256949023184</v>
      </c>
      <c r="C3205" s="2">
        <f t="shared" si="1678"/>
        <v>55040.135859610004</v>
      </c>
      <c r="D3205" s="68">
        <f>SUM(Y3205:Y$3286)</f>
        <v>10627.209172950001</v>
      </c>
      <c r="E3205" s="68">
        <f t="shared" si="1665"/>
        <v>44412.926686660001</v>
      </c>
      <c r="F3205" s="72">
        <f t="shared" si="1686"/>
        <v>5331.91</v>
      </c>
      <c r="G3205" s="3">
        <f>IF(N3205=1,VLOOKUP(A3204,[1]Plan1!$BG$69:$BI$188,3),G3204)</f>
        <v>5311.65</v>
      </c>
      <c r="H3205" s="11">
        <f t="shared" si="1687"/>
        <v>43923</v>
      </c>
      <c r="I3205" s="11">
        <f t="shared" si="1688"/>
        <v>43953</v>
      </c>
      <c r="J3205" s="26">
        <f t="shared" si="1666"/>
        <v>-3.7997640620340833E-3</v>
      </c>
      <c r="K3205" s="11">
        <f t="shared" si="1679"/>
        <v>44013</v>
      </c>
      <c r="L3205" s="11">
        <f t="shared" si="1667"/>
        <v>44013</v>
      </c>
      <c r="M3205" s="1">
        <f t="shared" si="1680"/>
        <v>21</v>
      </c>
      <c r="N3205" s="1">
        <f t="shared" si="1683"/>
        <v>8</v>
      </c>
      <c r="O3205" s="2">
        <f t="shared" si="1668"/>
        <v>0.99855075999999998</v>
      </c>
      <c r="P3205" s="10">
        <f t="shared" si="1693"/>
        <v>0.99690005000000004</v>
      </c>
      <c r="Q3205" s="10">
        <f t="shared" si="1689"/>
        <v>1.5977379861274719</v>
      </c>
      <c r="R3205" s="2">
        <f t="shared" si="1692"/>
        <v>1.5954224800000001</v>
      </c>
      <c r="S3205" s="2">
        <f t="shared" si="1684"/>
        <v>1.5671791399999999</v>
      </c>
      <c r="T3205" s="2">
        <f t="shared" si="1669"/>
        <v>86257.752781939998</v>
      </c>
      <c r="U3205" s="2">
        <f t="shared" si="1670"/>
        <v>6027.5313593138917</v>
      </c>
      <c r="V3205" s="2">
        <f t="shared" si="1671"/>
        <v>26444.454951829284</v>
      </c>
      <c r="W3205" s="2">
        <f t="shared" si="1672"/>
        <v>87512.12217075318</v>
      </c>
      <c r="X3205" s="27">
        <f t="shared" si="1673"/>
        <v>0</v>
      </c>
      <c r="Y3205" s="2">
        <f t="shared" si="1685"/>
        <v>0</v>
      </c>
      <c r="Z3205" s="67">
        <f t="shared" si="1674"/>
        <v>0</v>
      </c>
      <c r="AA3205" s="2">
        <f t="shared" si="1694"/>
        <v>0</v>
      </c>
      <c r="AB3205" s="26">
        <f t="shared" si="1681"/>
        <v>6.7299999999999999E-2</v>
      </c>
      <c r="AC3205" s="27">
        <f t="shared" si="1696"/>
        <v>8</v>
      </c>
      <c r="AD3205" s="27">
        <v>252</v>
      </c>
      <c r="AE3205" s="10">
        <f t="shared" si="1690"/>
        <v>1.002069825</v>
      </c>
      <c r="AF3205" s="2">
        <f t="shared" si="1695"/>
        <v>178.53845315000001</v>
      </c>
      <c r="AG3205" s="2">
        <f t="shared" si="1675"/>
        <v>181.13477827</v>
      </c>
      <c r="AH3205" s="3" t="str">
        <f t="shared" si="1676"/>
        <v>-</v>
      </c>
      <c r="AI3205" s="4" t="str">
        <f t="shared" si="1691"/>
        <v>A+J=</v>
      </c>
      <c r="AJ3205" s="11">
        <f t="shared" si="1682"/>
        <v>44015</v>
      </c>
      <c r="AK3205" s="11"/>
      <c r="AL3205" s="4"/>
      <c r="AM3205" s="1"/>
      <c r="AN3205" s="11"/>
      <c r="AO3205" s="1"/>
      <c r="AP3205" s="1"/>
      <c r="AQ3205" s="1"/>
      <c r="AR3205" s="1"/>
      <c r="AS3205" s="6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</row>
    <row r="3206" spans="1:55" x14ac:dyDescent="0.2">
      <c r="A3206" s="144">
        <f t="shared" si="1677"/>
        <v>43995</v>
      </c>
      <c r="B3206" s="2">
        <f t="shared" si="1664"/>
        <v>87703.050550646134</v>
      </c>
      <c r="C3206" s="2">
        <f t="shared" si="1678"/>
        <v>55040.135859610004</v>
      </c>
      <c r="D3206" s="68">
        <f>SUM(Y3206:Y$3286)</f>
        <v>10627.209172950001</v>
      </c>
      <c r="E3206" s="68">
        <f t="shared" si="1665"/>
        <v>44412.926686660001</v>
      </c>
      <c r="F3206" s="72">
        <f t="shared" si="1686"/>
        <v>5331.91</v>
      </c>
      <c r="G3206" s="3">
        <f>IF(N3206=1,VLOOKUP(A3205,[1]Plan1!$BG$69:$BI$188,3),G3205)</f>
        <v>5311.65</v>
      </c>
      <c r="H3206" s="11">
        <f t="shared" si="1687"/>
        <v>43923</v>
      </c>
      <c r="I3206" s="11">
        <f t="shared" si="1688"/>
        <v>43953</v>
      </c>
      <c r="J3206" s="26">
        <f t="shared" si="1666"/>
        <v>-3.7997640620340833E-3</v>
      </c>
      <c r="K3206" s="11">
        <f t="shared" si="1679"/>
        <v>44013</v>
      </c>
      <c r="L3206" s="11">
        <f t="shared" si="1667"/>
        <v>44013</v>
      </c>
      <c r="M3206" s="1">
        <f t="shared" si="1680"/>
        <v>21</v>
      </c>
      <c r="N3206" s="1">
        <f t="shared" si="1683"/>
        <v>9</v>
      </c>
      <c r="O3206" s="2">
        <f t="shared" si="1668"/>
        <v>0.99836974999999994</v>
      </c>
      <c r="P3206" s="10">
        <f t="shared" si="1693"/>
        <v>0.99690005000000004</v>
      </c>
      <c r="Q3206" s="10">
        <f t="shared" si="1689"/>
        <v>1.5977379861274719</v>
      </c>
      <c r="R3206" s="2">
        <f t="shared" si="1692"/>
        <v>1.59513327</v>
      </c>
      <c r="S3206" s="2">
        <f t="shared" si="1684"/>
        <v>1.5671791399999999</v>
      </c>
      <c r="T3206" s="2">
        <f t="shared" si="1669"/>
        <v>86257.752781939998</v>
      </c>
      <c r="U3206" s="2">
        <f t="shared" si="1670"/>
        <v>6027.5313593138917</v>
      </c>
      <c r="V3206" s="2">
        <f t="shared" si="1671"/>
        <v>26431.610289302233</v>
      </c>
      <c r="W3206" s="2">
        <f t="shared" si="1672"/>
        <v>87499.277508226136</v>
      </c>
      <c r="X3206" s="27">
        <f t="shared" si="1673"/>
        <v>0</v>
      </c>
      <c r="Y3206" s="2">
        <f t="shared" si="1685"/>
        <v>0</v>
      </c>
      <c r="Z3206" s="67">
        <f t="shared" si="1674"/>
        <v>0</v>
      </c>
      <c r="AA3206" s="2">
        <f t="shared" si="1694"/>
        <v>0</v>
      </c>
      <c r="AB3206" s="26">
        <f t="shared" si="1681"/>
        <v>6.7299999999999999E-2</v>
      </c>
      <c r="AC3206" s="27">
        <f t="shared" si="1696"/>
        <v>9</v>
      </c>
      <c r="AD3206" s="27">
        <v>252</v>
      </c>
      <c r="AE3206" s="10">
        <f t="shared" si="1690"/>
        <v>1.0023288539999999</v>
      </c>
      <c r="AF3206" s="2">
        <f t="shared" si="1695"/>
        <v>200.88171259000001</v>
      </c>
      <c r="AG3206" s="2">
        <f t="shared" si="1675"/>
        <v>203.77304242</v>
      </c>
      <c r="AH3206" s="3" t="str">
        <f t="shared" si="1676"/>
        <v>-</v>
      </c>
      <c r="AI3206" s="4" t="str">
        <f t="shared" si="1691"/>
        <v>A+J=</v>
      </c>
      <c r="AJ3206" s="11">
        <f t="shared" si="1682"/>
        <v>44015</v>
      </c>
      <c r="AK3206" s="11"/>
      <c r="AL3206" s="4"/>
      <c r="AM3206" s="1"/>
      <c r="AN3206" s="11"/>
      <c r="AO3206" s="1"/>
      <c r="AP3206" s="1"/>
      <c r="AQ3206" s="1"/>
      <c r="AR3206" s="1"/>
      <c r="AS3206" s="6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</row>
    <row r="3207" spans="1:55" x14ac:dyDescent="0.2">
      <c r="A3207" s="144">
        <f t="shared" si="1677"/>
        <v>43996</v>
      </c>
      <c r="B3207" s="2">
        <f t="shared" si="1664"/>
        <v>87703.050550646134</v>
      </c>
      <c r="C3207" s="2">
        <f t="shared" si="1678"/>
        <v>55040.135859610004</v>
      </c>
      <c r="D3207" s="68">
        <f>SUM(Y3207:Y$3286)</f>
        <v>10627.209172950001</v>
      </c>
      <c r="E3207" s="68">
        <f t="shared" si="1665"/>
        <v>44412.926686660001</v>
      </c>
      <c r="F3207" s="72">
        <f t="shared" si="1686"/>
        <v>5331.91</v>
      </c>
      <c r="G3207" s="3">
        <f>IF(N3207=1,VLOOKUP(A3206,[1]Plan1!$BG$69:$BI$188,3),G3206)</f>
        <v>5311.65</v>
      </c>
      <c r="H3207" s="11">
        <f t="shared" si="1687"/>
        <v>43923</v>
      </c>
      <c r="I3207" s="11">
        <f t="shared" si="1688"/>
        <v>43953</v>
      </c>
      <c r="J3207" s="26">
        <f t="shared" si="1666"/>
        <v>-3.7997640620340833E-3</v>
      </c>
      <c r="K3207" s="11">
        <f t="shared" si="1679"/>
        <v>44013</v>
      </c>
      <c r="L3207" s="11">
        <f t="shared" si="1667"/>
        <v>44013</v>
      </c>
      <c r="M3207" s="1">
        <f t="shared" si="1680"/>
        <v>21</v>
      </c>
      <c r="N3207" s="1">
        <f t="shared" si="1683"/>
        <v>9</v>
      </c>
      <c r="O3207" s="2">
        <f t="shared" si="1668"/>
        <v>0.99836974999999994</v>
      </c>
      <c r="P3207" s="10">
        <f t="shared" si="1693"/>
        <v>0.99690005000000004</v>
      </c>
      <c r="Q3207" s="10">
        <f t="shared" si="1689"/>
        <v>1.5977379861274719</v>
      </c>
      <c r="R3207" s="2">
        <f t="shared" si="1692"/>
        <v>1.59513327</v>
      </c>
      <c r="S3207" s="2">
        <f t="shared" si="1684"/>
        <v>1.5671791399999999</v>
      </c>
      <c r="T3207" s="2">
        <f t="shared" si="1669"/>
        <v>86257.752781939998</v>
      </c>
      <c r="U3207" s="2">
        <f t="shared" si="1670"/>
        <v>6027.5313593138917</v>
      </c>
      <c r="V3207" s="2">
        <f t="shared" si="1671"/>
        <v>26431.610289302233</v>
      </c>
      <c r="W3207" s="2">
        <f t="shared" si="1672"/>
        <v>87499.277508226136</v>
      </c>
      <c r="X3207" s="27">
        <f t="shared" si="1673"/>
        <v>0</v>
      </c>
      <c r="Y3207" s="2">
        <f t="shared" si="1685"/>
        <v>0</v>
      </c>
      <c r="Z3207" s="67">
        <f t="shared" si="1674"/>
        <v>0</v>
      </c>
      <c r="AA3207" s="2">
        <f t="shared" si="1694"/>
        <v>0</v>
      </c>
      <c r="AB3207" s="26">
        <f t="shared" si="1681"/>
        <v>6.7299999999999999E-2</v>
      </c>
      <c r="AC3207" s="27">
        <f t="shared" si="1696"/>
        <v>9</v>
      </c>
      <c r="AD3207" s="27">
        <v>252</v>
      </c>
      <c r="AE3207" s="10">
        <f t="shared" si="1690"/>
        <v>1.0023288539999999</v>
      </c>
      <c r="AF3207" s="2">
        <f t="shared" si="1695"/>
        <v>200.88171259000001</v>
      </c>
      <c r="AG3207" s="2">
        <f t="shared" si="1675"/>
        <v>203.77304242</v>
      </c>
      <c r="AH3207" s="3" t="str">
        <f t="shared" si="1676"/>
        <v>-</v>
      </c>
      <c r="AI3207" s="4" t="str">
        <f t="shared" si="1691"/>
        <v>A+J=</v>
      </c>
      <c r="AJ3207" s="11">
        <f t="shared" si="1682"/>
        <v>44015</v>
      </c>
      <c r="AK3207" s="11"/>
      <c r="AL3207" s="4"/>
      <c r="AM3207" s="1"/>
      <c r="AN3207" s="11"/>
      <c r="AO3207" s="1"/>
      <c r="AP3207" s="1"/>
      <c r="AQ3207" s="1"/>
      <c r="AR3207" s="1"/>
      <c r="AS3207" s="6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</row>
    <row r="3208" spans="1:55" x14ac:dyDescent="0.2">
      <c r="A3208" s="144">
        <f t="shared" si="1677"/>
        <v>43997</v>
      </c>
      <c r="B3208" s="2">
        <f t="shared" si="1664"/>
        <v>87703.050550646134</v>
      </c>
      <c r="C3208" s="2">
        <f t="shared" si="1678"/>
        <v>55040.135859610004</v>
      </c>
      <c r="D3208" s="68">
        <f>SUM(Y3208:Y$3286)</f>
        <v>10627.209172950001</v>
      </c>
      <c r="E3208" s="68">
        <f t="shared" si="1665"/>
        <v>44412.926686660001</v>
      </c>
      <c r="F3208" s="72">
        <f t="shared" si="1686"/>
        <v>5331.91</v>
      </c>
      <c r="G3208" s="3">
        <f>IF(N3208=1,VLOOKUP(A3207,[1]Plan1!$BG$69:$BI$188,3),G3207)</f>
        <v>5311.65</v>
      </c>
      <c r="H3208" s="11">
        <f t="shared" si="1687"/>
        <v>43923</v>
      </c>
      <c r="I3208" s="11">
        <f t="shared" si="1688"/>
        <v>43953</v>
      </c>
      <c r="J3208" s="26">
        <f t="shared" si="1666"/>
        <v>-3.7997640620340833E-3</v>
      </c>
      <c r="K3208" s="11">
        <f t="shared" si="1679"/>
        <v>44013</v>
      </c>
      <c r="L3208" s="11">
        <f t="shared" si="1667"/>
        <v>44013</v>
      </c>
      <c r="M3208" s="1">
        <f t="shared" si="1680"/>
        <v>21</v>
      </c>
      <c r="N3208" s="1">
        <f t="shared" si="1683"/>
        <v>9</v>
      </c>
      <c r="O3208" s="2">
        <f t="shared" si="1668"/>
        <v>0.99836974999999994</v>
      </c>
      <c r="P3208" s="10">
        <f t="shared" si="1693"/>
        <v>0.99690005000000004</v>
      </c>
      <c r="Q3208" s="10">
        <f t="shared" si="1689"/>
        <v>1.5977379861274719</v>
      </c>
      <c r="R3208" s="2">
        <f t="shared" si="1692"/>
        <v>1.59513327</v>
      </c>
      <c r="S3208" s="2">
        <f t="shared" si="1684"/>
        <v>1.5671791399999999</v>
      </c>
      <c r="T3208" s="2">
        <f t="shared" si="1669"/>
        <v>86257.752781939998</v>
      </c>
      <c r="U3208" s="2">
        <f t="shared" si="1670"/>
        <v>6027.5313593138917</v>
      </c>
      <c r="V3208" s="2">
        <f t="shared" si="1671"/>
        <v>26431.610289302233</v>
      </c>
      <c r="W3208" s="2">
        <f t="shared" si="1672"/>
        <v>87499.277508226136</v>
      </c>
      <c r="X3208" s="27">
        <f t="shared" si="1673"/>
        <v>0</v>
      </c>
      <c r="Y3208" s="2">
        <f t="shared" si="1685"/>
        <v>0</v>
      </c>
      <c r="Z3208" s="67">
        <f t="shared" si="1674"/>
        <v>0</v>
      </c>
      <c r="AA3208" s="2">
        <f t="shared" si="1694"/>
        <v>0</v>
      </c>
      <c r="AB3208" s="26">
        <f t="shared" si="1681"/>
        <v>6.7299999999999999E-2</v>
      </c>
      <c r="AC3208" s="27">
        <f t="shared" si="1696"/>
        <v>9</v>
      </c>
      <c r="AD3208" s="27">
        <v>252</v>
      </c>
      <c r="AE3208" s="10">
        <f t="shared" si="1690"/>
        <v>1.0023288539999999</v>
      </c>
      <c r="AF3208" s="2">
        <f t="shared" si="1695"/>
        <v>200.88171259000001</v>
      </c>
      <c r="AG3208" s="2">
        <f t="shared" si="1675"/>
        <v>203.77304242</v>
      </c>
      <c r="AH3208" s="3" t="str">
        <f t="shared" si="1676"/>
        <v>-</v>
      </c>
      <c r="AI3208" s="4" t="str">
        <f t="shared" si="1691"/>
        <v>A+J=</v>
      </c>
      <c r="AJ3208" s="11">
        <f t="shared" si="1682"/>
        <v>44015</v>
      </c>
      <c r="AK3208" s="11"/>
      <c r="AL3208" s="4"/>
      <c r="AM3208" s="1"/>
      <c r="AN3208" s="11"/>
      <c r="AO3208" s="1"/>
      <c r="AP3208" s="1"/>
      <c r="AQ3208" s="1"/>
      <c r="AR3208" s="1"/>
      <c r="AS3208" s="6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</row>
    <row r="3209" spans="1:55" x14ac:dyDescent="0.2">
      <c r="A3209" s="144">
        <f t="shared" si="1677"/>
        <v>43998</v>
      </c>
      <c r="B3209" s="2">
        <f t="shared" si="1664"/>
        <v>87712.846476523948</v>
      </c>
      <c r="C3209" s="2">
        <f t="shared" si="1678"/>
        <v>55040.135859610004</v>
      </c>
      <c r="D3209" s="68">
        <f>SUM(Y3209:Y$3286)</f>
        <v>10627.209172950001</v>
      </c>
      <c r="E3209" s="68">
        <f t="shared" si="1665"/>
        <v>44412.926686660001</v>
      </c>
      <c r="F3209" s="72">
        <f t="shared" si="1686"/>
        <v>5331.91</v>
      </c>
      <c r="G3209" s="3">
        <f>IF(N3209=1,VLOOKUP(A3208,[1]Plan1!$BG$69:$BI$188,3),G3208)</f>
        <v>5311.65</v>
      </c>
      <c r="H3209" s="11">
        <f t="shared" si="1687"/>
        <v>43923</v>
      </c>
      <c r="I3209" s="11">
        <f t="shared" si="1688"/>
        <v>43953</v>
      </c>
      <c r="J3209" s="26">
        <f t="shared" si="1666"/>
        <v>-3.7997640620340833E-3</v>
      </c>
      <c r="K3209" s="11">
        <f t="shared" si="1679"/>
        <v>44013</v>
      </c>
      <c r="L3209" s="11">
        <f t="shared" si="1667"/>
        <v>44013</v>
      </c>
      <c r="M3209" s="1">
        <f t="shared" si="1680"/>
        <v>21</v>
      </c>
      <c r="N3209" s="1">
        <f t="shared" si="1683"/>
        <v>10</v>
      </c>
      <c r="O3209" s="2">
        <f t="shared" si="1668"/>
        <v>0.99818878</v>
      </c>
      <c r="P3209" s="10">
        <f t="shared" si="1693"/>
        <v>0.99690005000000004</v>
      </c>
      <c r="Q3209" s="10">
        <f t="shared" si="1689"/>
        <v>1.5977379861274719</v>
      </c>
      <c r="R3209" s="2">
        <f t="shared" si="1692"/>
        <v>1.59484413</v>
      </c>
      <c r="S3209" s="2">
        <f t="shared" si="1684"/>
        <v>1.5671791399999999</v>
      </c>
      <c r="T3209" s="2">
        <f t="shared" si="1669"/>
        <v>86257.752781939998</v>
      </c>
      <c r="U3209" s="2">
        <f t="shared" si="1670"/>
        <v>6027.5313593138917</v>
      </c>
      <c r="V3209" s="2">
        <f t="shared" si="1671"/>
        <v>26418.768735680052</v>
      </c>
      <c r="W3209" s="2">
        <f t="shared" si="1672"/>
        <v>87486.435954603949</v>
      </c>
      <c r="X3209" s="27">
        <f t="shared" si="1673"/>
        <v>0</v>
      </c>
      <c r="Y3209" s="2">
        <f t="shared" si="1685"/>
        <v>0</v>
      </c>
      <c r="Z3209" s="67">
        <f t="shared" si="1674"/>
        <v>0</v>
      </c>
      <c r="AA3209" s="2">
        <f t="shared" si="1694"/>
        <v>0</v>
      </c>
      <c r="AB3209" s="26">
        <f t="shared" si="1681"/>
        <v>6.7299999999999999E-2</v>
      </c>
      <c r="AC3209" s="27">
        <f t="shared" si="1696"/>
        <v>10</v>
      </c>
      <c r="AD3209" s="27">
        <v>252</v>
      </c>
      <c r="AE3209" s="10">
        <f t="shared" si="1690"/>
        <v>1.0025879499999999</v>
      </c>
      <c r="AF3209" s="2">
        <f t="shared" si="1695"/>
        <v>223.23075130999999</v>
      </c>
      <c r="AG3209" s="2">
        <f t="shared" si="1675"/>
        <v>226.41052192000001</v>
      </c>
      <c r="AH3209" s="3" t="str">
        <f t="shared" si="1676"/>
        <v>-</v>
      </c>
      <c r="AI3209" s="4" t="str">
        <f t="shared" si="1691"/>
        <v>A+J=</v>
      </c>
      <c r="AJ3209" s="11">
        <f t="shared" si="1682"/>
        <v>44015</v>
      </c>
      <c r="AK3209" s="11"/>
      <c r="AL3209" s="4"/>
      <c r="AM3209" s="1"/>
      <c r="AN3209" s="11"/>
      <c r="AO3209" s="1"/>
      <c r="AP3209" s="1"/>
      <c r="AQ3209" s="1"/>
      <c r="AR3209" s="1"/>
      <c r="AS3209" s="6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</row>
    <row r="3210" spans="1:55" x14ac:dyDescent="0.2">
      <c r="A3210" s="144">
        <f t="shared" si="1677"/>
        <v>43999</v>
      </c>
      <c r="B3210" s="2">
        <f t="shared" ref="B3210:B3273" si="1697">(W3210+AG3210)</f>
        <v>87722.643390328842</v>
      </c>
      <c r="C3210" s="2">
        <f t="shared" si="1678"/>
        <v>55040.135859610004</v>
      </c>
      <c r="D3210" s="68">
        <f>SUM(Y3210:Y$3286)</f>
        <v>10627.209172950001</v>
      </c>
      <c r="E3210" s="68">
        <f t="shared" ref="E3210:E3273" si="1698">(C3210-D3210)</f>
        <v>44412.926686660001</v>
      </c>
      <c r="F3210" s="72">
        <f t="shared" si="1686"/>
        <v>5331.91</v>
      </c>
      <c r="G3210" s="3">
        <f>IF(N3210=1,VLOOKUP(A3209,[1]Plan1!$BG$69:$BI$188,3),G3209)</f>
        <v>5311.65</v>
      </c>
      <c r="H3210" s="11">
        <f t="shared" si="1687"/>
        <v>43923</v>
      </c>
      <c r="I3210" s="11">
        <f t="shared" si="1688"/>
        <v>43953</v>
      </c>
      <c r="J3210" s="26">
        <f t="shared" ref="J3210:J3273" si="1699">(G3210/F3210)-1</f>
        <v>-3.7997640620340833E-3</v>
      </c>
      <c r="K3210" s="11">
        <f t="shared" si="1679"/>
        <v>44013</v>
      </c>
      <c r="L3210" s="11">
        <f t="shared" ref="L3210:L3273" si="1700">IF(A3210&gt;L3209,K3210,L3209)</f>
        <v>44013</v>
      </c>
      <c r="M3210" s="1">
        <f t="shared" si="1680"/>
        <v>21</v>
      </c>
      <c r="N3210" s="1">
        <f t="shared" si="1683"/>
        <v>11</v>
      </c>
      <c r="O3210" s="2">
        <f t="shared" ref="O3210:O3273" si="1701">TRUNC((G3210/F3210)^TRUNC((N3210/M3210),9),8)</f>
        <v>0.99800783999999998</v>
      </c>
      <c r="P3210" s="10">
        <f t="shared" si="1693"/>
        <v>0.99690005000000004</v>
      </c>
      <c r="Q3210" s="10">
        <f t="shared" si="1689"/>
        <v>1.5977379861274719</v>
      </c>
      <c r="R3210" s="2">
        <f t="shared" si="1692"/>
        <v>1.59455503</v>
      </c>
      <c r="S3210" s="2">
        <f t="shared" si="1684"/>
        <v>1.5671791399999999</v>
      </c>
      <c r="T3210" s="2">
        <f t="shared" ref="T3210:T3273" si="1702">TRUNC(C3210*S3210,8)</f>
        <v>86257.752781939998</v>
      </c>
      <c r="U3210" s="2">
        <f t="shared" ref="U3210:U3273" si="1703">(D3210*(S3210-1))</f>
        <v>6027.5313593138917</v>
      </c>
      <c r="V3210" s="2">
        <f t="shared" ref="V3210:V3273" si="1704">(E3210*(R3210-1))</f>
        <v>26405.928958574936</v>
      </c>
      <c r="W3210" s="2">
        <f t="shared" ref="W3210:W3273" si="1705">(C3210+U3210+V3210)</f>
        <v>87473.596177498839</v>
      </c>
      <c r="X3210" s="27">
        <f t="shared" ref="X3210:X3273" si="1706">IF(VLOOKUP(A3210,AN$10:AU$131,8)=VLOOKUP(A3209,AN$10:AU$131,8),0,VLOOKUP(A3210,AN$10:AU$131,8))</f>
        <v>0</v>
      </c>
      <c r="Y3210" s="2">
        <f t="shared" si="1685"/>
        <v>0</v>
      </c>
      <c r="Z3210" s="67">
        <f t="shared" ref="Z3210:Z3273" si="1707">IF(X3210&gt;0,VLOOKUP($A3210,$AN$10:$AS$131,6),0)</f>
        <v>0</v>
      </c>
      <c r="AA3210" s="2">
        <f t="shared" si="1694"/>
        <v>0</v>
      </c>
      <c r="AB3210" s="26">
        <f t="shared" si="1681"/>
        <v>6.7299999999999999E-2</v>
      </c>
      <c r="AC3210" s="27">
        <f t="shared" si="1696"/>
        <v>11</v>
      </c>
      <c r="AD3210" s="27">
        <v>252</v>
      </c>
      <c r="AE3210" s="10">
        <f t="shared" si="1690"/>
        <v>1.0028471130000001</v>
      </c>
      <c r="AF3210" s="2">
        <f t="shared" si="1695"/>
        <v>245.58556929</v>
      </c>
      <c r="AG3210" s="2">
        <f t="shared" ref="AG3210:AG3273" si="1708">TRUNC((W3210*(AE3210-1)),8)</f>
        <v>249.04721283000001</v>
      </c>
      <c r="AH3210" s="3" t="str">
        <f t="shared" ref="AH3210:AH3273" si="1709">IF(AA3210&gt;0,AA3210+AF3210,"-")</f>
        <v>-</v>
      </c>
      <c r="AI3210" s="4" t="str">
        <f t="shared" si="1691"/>
        <v>A+J=</v>
      </c>
      <c r="AJ3210" s="11">
        <f t="shared" si="1682"/>
        <v>44015</v>
      </c>
      <c r="AK3210" s="11"/>
      <c r="AL3210" s="4"/>
      <c r="AM3210" s="1"/>
      <c r="AN3210" s="11"/>
      <c r="AO3210" s="1"/>
      <c r="AP3210" s="1"/>
      <c r="AQ3210" s="1"/>
      <c r="AR3210" s="1"/>
      <c r="AS3210" s="6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</row>
    <row r="3211" spans="1:55" x14ac:dyDescent="0.2">
      <c r="A3211" s="144">
        <f t="shared" ref="A3211:A3274" si="1710">(A3210+1)</f>
        <v>44000</v>
      </c>
      <c r="B3211" s="2">
        <f t="shared" si="1697"/>
        <v>87732.441736350069</v>
      </c>
      <c r="C3211" s="2">
        <f t="shared" ref="C3211:C3274" si="1711">TRUNC(IF(X3210&gt;0,VLOOKUP(A3210,$AN$12:$AO$131,2),C3210),8)</f>
        <v>55040.135859610004</v>
      </c>
      <c r="D3211" s="68">
        <f>SUM(Y3211:Y$3286)</f>
        <v>10627.209172950001</v>
      </c>
      <c r="E3211" s="68">
        <f t="shared" si="1698"/>
        <v>44412.926686660001</v>
      </c>
      <c r="F3211" s="72">
        <f t="shared" si="1686"/>
        <v>5331.91</v>
      </c>
      <c r="G3211" s="3">
        <f>IF(N3211=1,VLOOKUP(A3210,[1]Plan1!$BG$69:$BI$188,3),G3210)</f>
        <v>5311.65</v>
      </c>
      <c r="H3211" s="11">
        <f t="shared" si="1687"/>
        <v>43923</v>
      </c>
      <c r="I3211" s="11">
        <f t="shared" si="1688"/>
        <v>43953</v>
      </c>
      <c r="J3211" s="26">
        <f t="shared" si="1699"/>
        <v>-3.7997640620340833E-3</v>
      </c>
      <c r="K3211" s="11">
        <f t="shared" ref="K3211:K3274" si="1712">IF(DAY(A3211)=1,VLOOKUP(A3211,AR$137:AW$275,4),K3210)</f>
        <v>44013</v>
      </c>
      <c r="L3211" s="11">
        <f t="shared" si="1700"/>
        <v>44013</v>
      </c>
      <c r="M3211" s="1">
        <f t="shared" ref="M3211:M3274" si="1713">IF(L3211=L3210,M3210,NETWORKDAYS(L3210,L3211,$AN$137:$AN$327)-1)</f>
        <v>21</v>
      </c>
      <c r="N3211" s="1">
        <f t="shared" si="1683"/>
        <v>12</v>
      </c>
      <c r="O3211" s="2">
        <f t="shared" si="1701"/>
        <v>0.99782693</v>
      </c>
      <c r="P3211" s="10">
        <f t="shared" si="1693"/>
        <v>0.99690005000000004</v>
      </c>
      <c r="Q3211" s="10">
        <f t="shared" si="1689"/>
        <v>1.5977379861274719</v>
      </c>
      <c r="R3211" s="2">
        <f t="shared" si="1692"/>
        <v>1.5942659800000001</v>
      </c>
      <c r="S3211" s="2">
        <f t="shared" si="1684"/>
        <v>1.5671791399999999</v>
      </c>
      <c r="T3211" s="2">
        <f t="shared" si="1702"/>
        <v>86257.752781939998</v>
      </c>
      <c r="U3211" s="2">
        <f t="shared" si="1703"/>
        <v>6027.5313593138917</v>
      </c>
      <c r="V3211" s="2">
        <f t="shared" si="1704"/>
        <v>26393.091402116162</v>
      </c>
      <c r="W3211" s="2">
        <f t="shared" si="1705"/>
        <v>87460.758621040062</v>
      </c>
      <c r="X3211" s="27">
        <f t="shared" si="1706"/>
        <v>0</v>
      </c>
      <c r="Y3211" s="2">
        <f t="shared" si="1685"/>
        <v>0</v>
      </c>
      <c r="Z3211" s="67">
        <f t="shared" si="1707"/>
        <v>0</v>
      </c>
      <c r="AA3211" s="2">
        <f t="shared" si="1694"/>
        <v>0</v>
      </c>
      <c r="AB3211" s="26">
        <f t="shared" ref="AB3211:AB3274" si="1714">(AB3210)</f>
        <v>6.7299999999999999E-2</v>
      </c>
      <c r="AC3211" s="27">
        <f t="shared" si="1696"/>
        <v>12</v>
      </c>
      <c r="AD3211" s="27">
        <v>252</v>
      </c>
      <c r="AE3211" s="10">
        <f t="shared" si="1690"/>
        <v>1.003106343</v>
      </c>
      <c r="AF3211" s="2">
        <f t="shared" si="1695"/>
        <v>267.94616653999998</v>
      </c>
      <c r="AG3211" s="2">
        <f t="shared" si="1708"/>
        <v>271.68311531000001</v>
      </c>
      <c r="AH3211" s="3" t="str">
        <f t="shared" si="1709"/>
        <v>-</v>
      </c>
      <c r="AI3211" s="4" t="str">
        <f t="shared" si="1691"/>
        <v>A+J=</v>
      </c>
      <c r="AJ3211" s="11">
        <f t="shared" ref="AJ3211:AJ3274" si="1715">IF(X3210&gt;0,VLOOKUP(A3210,$AN$10:$AW$130,10),AJ3210)</f>
        <v>44015</v>
      </c>
      <c r="AK3211" s="11"/>
      <c r="AL3211" s="4"/>
      <c r="AM3211" s="1"/>
      <c r="AN3211" s="11"/>
      <c r="AO3211" s="1"/>
      <c r="AP3211" s="1"/>
      <c r="AQ3211" s="1"/>
      <c r="AR3211" s="1"/>
      <c r="AS3211" s="6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</row>
    <row r="3212" spans="1:55" x14ac:dyDescent="0.2">
      <c r="A3212" s="144">
        <f t="shared" si="1710"/>
        <v>44001</v>
      </c>
      <c r="B3212" s="2">
        <f t="shared" si="1697"/>
        <v>87742.241959376872</v>
      </c>
      <c r="C3212" s="2">
        <f t="shared" si="1711"/>
        <v>55040.135859610004</v>
      </c>
      <c r="D3212" s="68">
        <f>SUM(Y3212:Y$3286)</f>
        <v>10627.209172950001</v>
      </c>
      <c r="E3212" s="68">
        <f t="shared" si="1698"/>
        <v>44412.926686660001</v>
      </c>
      <c r="F3212" s="72">
        <f t="shared" si="1686"/>
        <v>5331.91</v>
      </c>
      <c r="G3212" s="3">
        <f>IF(N3212=1,VLOOKUP(A3211,[1]Plan1!$BG$69:$BI$188,3),G3211)</f>
        <v>5311.65</v>
      </c>
      <c r="H3212" s="11">
        <f t="shared" si="1687"/>
        <v>43923</v>
      </c>
      <c r="I3212" s="11">
        <f t="shared" si="1688"/>
        <v>43953</v>
      </c>
      <c r="J3212" s="26">
        <f t="shared" si="1699"/>
        <v>-3.7997640620340833E-3</v>
      </c>
      <c r="K3212" s="11">
        <f t="shared" si="1712"/>
        <v>44013</v>
      </c>
      <c r="L3212" s="11">
        <f t="shared" si="1700"/>
        <v>44013</v>
      </c>
      <c r="M3212" s="1">
        <f t="shared" si="1713"/>
        <v>21</v>
      </c>
      <c r="N3212" s="1">
        <f t="shared" si="1683"/>
        <v>13</v>
      </c>
      <c r="O3212" s="2">
        <f t="shared" si="1701"/>
        <v>0.99764604999999995</v>
      </c>
      <c r="P3212" s="10">
        <f t="shared" si="1693"/>
        <v>0.99690005000000004</v>
      </c>
      <c r="Q3212" s="10">
        <f t="shared" si="1689"/>
        <v>1.5977379861274719</v>
      </c>
      <c r="R3212" s="2">
        <f t="shared" si="1692"/>
        <v>1.59397699</v>
      </c>
      <c r="S3212" s="2">
        <f t="shared" si="1684"/>
        <v>1.5671791399999999</v>
      </c>
      <c r="T3212" s="2">
        <f t="shared" si="1702"/>
        <v>86257.752781939998</v>
      </c>
      <c r="U3212" s="2">
        <f t="shared" si="1703"/>
        <v>6027.5313593138917</v>
      </c>
      <c r="V3212" s="2">
        <f t="shared" si="1704"/>
        <v>26380.256510432981</v>
      </c>
      <c r="W3212" s="2">
        <f t="shared" si="1705"/>
        <v>87447.923729356873</v>
      </c>
      <c r="X3212" s="27">
        <f t="shared" si="1706"/>
        <v>0</v>
      </c>
      <c r="Y3212" s="2">
        <f t="shared" si="1685"/>
        <v>0</v>
      </c>
      <c r="Z3212" s="67">
        <f t="shared" si="1707"/>
        <v>0</v>
      </c>
      <c r="AA3212" s="2">
        <f t="shared" si="1694"/>
        <v>0</v>
      </c>
      <c r="AB3212" s="26">
        <f t="shared" si="1714"/>
        <v>6.7299999999999999E-2</v>
      </c>
      <c r="AC3212" s="27">
        <f t="shared" si="1696"/>
        <v>13</v>
      </c>
      <c r="AD3212" s="27">
        <v>252</v>
      </c>
      <c r="AE3212" s="10">
        <f t="shared" si="1690"/>
        <v>1.0033656399999999</v>
      </c>
      <c r="AF3212" s="2">
        <f t="shared" si="1695"/>
        <v>290.31254307</v>
      </c>
      <c r="AG3212" s="2">
        <f t="shared" si="1708"/>
        <v>294.31823001999999</v>
      </c>
      <c r="AH3212" s="3" t="str">
        <f t="shared" si="1709"/>
        <v>-</v>
      </c>
      <c r="AI3212" s="4" t="str">
        <f t="shared" si="1691"/>
        <v>A+J=</v>
      </c>
      <c r="AJ3212" s="11">
        <f t="shared" si="1715"/>
        <v>44015</v>
      </c>
      <c r="AK3212" s="11"/>
      <c r="AL3212" s="4"/>
      <c r="AM3212" s="1"/>
      <c r="AN3212" s="11"/>
      <c r="AO3212" s="1"/>
      <c r="AP3212" s="1"/>
      <c r="AQ3212" s="1"/>
      <c r="AR3212" s="1"/>
      <c r="AS3212" s="6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</row>
    <row r="3213" spans="1:55" x14ac:dyDescent="0.2">
      <c r="A3213" s="144">
        <f t="shared" si="1710"/>
        <v>44002</v>
      </c>
      <c r="B3213" s="2">
        <f t="shared" si="1697"/>
        <v>87752.043613140035</v>
      </c>
      <c r="C3213" s="2">
        <f t="shared" si="1711"/>
        <v>55040.135859610004</v>
      </c>
      <c r="D3213" s="68">
        <f>SUM(Y3213:Y$3286)</f>
        <v>10627.209172950001</v>
      </c>
      <c r="E3213" s="68">
        <f t="shared" si="1698"/>
        <v>44412.926686660001</v>
      </c>
      <c r="F3213" s="72">
        <f t="shared" si="1686"/>
        <v>5331.91</v>
      </c>
      <c r="G3213" s="3">
        <f>IF(N3213=1,VLOOKUP(A3212,[1]Plan1!$BG$69:$BI$188,3),G3212)</f>
        <v>5311.65</v>
      </c>
      <c r="H3213" s="11">
        <f t="shared" si="1687"/>
        <v>43923</v>
      </c>
      <c r="I3213" s="11">
        <f t="shared" si="1688"/>
        <v>43953</v>
      </c>
      <c r="J3213" s="26">
        <f t="shared" si="1699"/>
        <v>-3.7997640620340833E-3</v>
      </c>
      <c r="K3213" s="11">
        <f t="shared" si="1712"/>
        <v>44013</v>
      </c>
      <c r="L3213" s="11">
        <f t="shared" si="1700"/>
        <v>44013</v>
      </c>
      <c r="M3213" s="1">
        <f t="shared" si="1713"/>
        <v>21</v>
      </c>
      <c r="N3213" s="1">
        <f t="shared" si="1683"/>
        <v>14</v>
      </c>
      <c r="O3213" s="2">
        <f t="shared" si="1701"/>
        <v>0.99746520999999999</v>
      </c>
      <c r="P3213" s="10">
        <f t="shared" si="1693"/>
        <v>0.99690005000000004</v>
      </c>
      <c r="Q3213" s="10">
        <f t="shared" si="1689"/>
        <v>1.5977379861274719</v>
      </c>
      <c r="R3213" s="2">
        <f t="shared" si="1692"/>
        <v>1.5936880499999999</v>
      </c>
      <c r="S3213" s="2">
        <f t="shared" si="1684"/>
        <v>1.5671791399999999</v>
      </c>
      <c r="T3213" s="2">
        <f t="shared" si="1702"/>
        <v>86257.752781939998</v>
      </c>
      <c r="U3213" s="2">
        <f t="shared" si="1703"/>
        <v>6027.5313593138917</v>
      </c>
      <c r="V3213" s="2">
        <f t="shared" si="1704"/>
        <v>26367.423839396131</v>
      </c>
      <c r="W3213" s="2">
        <f t="shared" si="1705"/>
        <v>87435.091058320031</v>
      </c>
      <c r="X3213" s="27">
        <f t="shared" si="1706"/>
        <v>0</v>
      </c>
      <c r="Y3213" s="2">
        <f t="shared" si="1685"/>
        <v>0</v>
      </c>
      <c r="Z3213" s="67">
        <f t="shared" si="1707"/>
        <v>0</v>
      </c>
      <c r="AA3213" s="2">
        <f t="shared" si="1694"/>
        <v>0</v>
      </c>
      <c r="AB3213" s="26">
        <f t="shared" si="1714"/>
        <v>6.7299999999999999E-2</v>
      </c>
      <c r="AC3213" s="27">
        <f t="shared" si="1696"/>
        <v>14</v>
      </c>
      <c r="AD3213" s="27">
        <v>252</v>
      </c>
      <c r="AE3213" s="10">
        <f t="shared" si="1690"/>
        <v>1.0036250040000001</v>
      </c>
      <c r="AF3213" s="2">
        <f t="shared" si="1695"/>
        <v>312.68469886000003</v>
      </c>
      <c r="AG3213" s="2">
        <f t="shared" si="1708"/>
        <v>316.95255481999999</v>
      </c>
      <c r="AH3213" s="3" t="str">
        <f t="shared" si="1709"/>
        <v>-</v>
      </c>
      <c r="AI3213" s="4" t="str">
        <f t="shared" si="1691"/>
        <v>A+J=</v>
      </c>
      <c r="AJ3213" s="11">
        <f t="shared" si="1715"/>
        <v>44015</v>
      </c>
      <c r="AK3213" s="11"/>
      <c r="AL3213" s="4"/>
      <c r="AM3213" s="1"/>
      <c r="AN3213" s="11"/>
      <c r="AO3213" s="1"/>
      <c r="AP3213" s="1"/>
      <c r="AQ3213" s="1"/>
      <c r="AR3213" s="1"/>
      <c r="AS3213" s="6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</row>
    <row r="3214" spans="1:55" x14ac:dyDescent="0.2">
      <c r="A3214" s="144">
        <f t="shared" si="1710"/>
        <v>44003</v>
      </c>
      <c r="B3214" s="2">
        <f t="shared" si="1697"/>
        <v>87752.043613140035</v>
      </c>
      <c r="C3214" s="2">
        <f t="shared" si="1711"/>
        <v>55040.135859610004</v>
      </c>
      <c r="D3214" s="68">
        <f>SUM(Y3214:Y$3286)</f>
        <v>10627.209172950001</v>
      </c>
      <c r="E3214" s="68">
        <f t="shared" si="1698"/>
        <v>44412.926686660001</v>
      </c>
      <c r="F3214" s="72">
        <f t="shared" si="1686"/>
        <v>5331.91</v>
      </c>
      <c r="G3214" s="3">
        <f>IF(N3214=1,VLOOKUP(A3213,[1]Plan1!$BG$69:$BI$188,3),G3213)</f>
        <v>5311.65</v>
      </c>
      <c r="H3214" s="11">
        <f t="shared" si="1687"/>
        <v>43923</v>
      </c>
      <c r="I3214" s="11">
        <f t="shared" si="1688"/>
        <v>43953</v>
      </c>
      <c r="J3214" s="26">
        <f t="shared" si="1699"/>
        <v>-3.7997640620340833E-3</v>
      </c>
      <c r="K3214" s="11">
        <f t="shared" si="1712"/>
        <v>44013</v>
      </c>
      <c r="L3214" s="11">
        <f t="shared" si="1700"/>
        <v>44013</v>
      </c>
      <c r="M3214" s="1">
        <f t="shared" si="1713"/>
        <v>21</v>
      </c>
      <c r="N3214" s="1">
        <f t="shared" si="1683"/>
        <v>14</v>
      </c>
      <c r="O3214" s="2">
        <f t="shared" si="1701"/>
        <v>0.99746520999999999</v>
      </c>
      <c r="P3214" s="10">
        <f t="shared" si="1693"/>
        <v>0.99690005000000004</v>
      </c>
      <c r="Q3214" s="10">
        <f t="shared" si="1689"/>
        <v>1.5977379861274719</v>
      </c>
      <c r="R3214" s="2">
        <f t="shared" si="1692"/>
        <v>1.5936880499999999</v>
      </c>
      <c r="S3214" s="2">
        <f t="shared" si="1684"/>
        <v>1.5671791399999999</v>
      </c>
      <c r="T3214" s="2">
        <f t="shared" si="1702"/>
        <v>86257.752781939998</v>
      </c>
      <c r="U3214" s="2">
        <f t="shared" si="1703"/>
        <v>6027.5313593138917</v>
      </c>
      <c r="V3214" s="2">
        <f t="shared" si="1704"/>
        <v>26367.423839396131</v>
      </c>
      <c r="W3214" s="2">
        <f t="shared" si="1705"/>
        <v>87435.091058320031</v>
      </c>
      <c r="X3214" s="27">
        <f t="shared" si="1706"/>
        <v>0</v>
      </c>
      <c r="Y3214" s="2">
        <f t="shared" si="1685"/>
        <v>0</v>
      </c>
      <c r="Z3214" s="67">
        <f t="shared" si="1707"/>
        <v>0</v>
      </c>
      <c r="AA3214" s="2">
        <f t="shared" si="1694"/>
        <v>0</v>
      </c>
      <c r="AB3214" s="26">
        <f t="shared" si="1714"/>
        <v>6.7299999999999999E-2</v>
      </c>
      <c r="AC3214" s="27">
        <f t="shared" si="1696"/>
        <v>14</v>
      </c>
      <c r="AD3214" s="27">
        <v>252</v>
      </c>
      <c r="AE3214" s="10">
        <f t="shared" si="1690"/>
        <v>1.0036250040000001</v>
      </c>
      <c r="AF3214" s="2">
        <f t="shared" si="1695"/>
        <v>312.68469886000003</v>
      </c>
      <c r="AG3214" s="2">
        <f t="shared" si="1708"/>
        <v>316.95255481999999</v>
      </c>
      <c r="AH3214" s="3" t="str">
        <f t="shared" si="1709"/>
        <v>-</v>
      </c>
      <c r="AI3214" s="4" t="str">
        <f t="shared" si="1691"/>
        <v>A+J=</v>
      </c>
      <c r="AJ3214" s="11">
        <f t="shared" si="1715"/>
        <v>44015</v>
      </c>
      <c r="AK3214" s="11"/>
      <c r="AL3214" s="4"/>
      <c r="AM3214" s="1"/>
      <c r="AN3214" s="11"/>
      <c r="AO3214" s="1"/>
      <c r="AP3214" s="1"/>
      <c r="AQ3214" s="1"/>
      <c r="AR3214" s="1"/>
      <c r="AS3214" s="6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</row>
    <row r="3215" spans="1:55" x14ac:dyDescent="0.2">
      <c r="A3215" s="144">
        <f t="shared" si="1710"/>
        <v>44004</v>
      </c>
      <c r="B3215" s="2">
        <f t="shared" si="1697"/>
        <v>87752.043613140035</v>
      </c>
      <c r="C3215" s="2">
        <f t="shared" si="1711"/>
        <v>55040.135859610004</v>
      </c>
      <c r="D3215" s="68">
        <f>SUM(Y3215:Y$3286)</f>
        <v>10627.209172950001</v>
      </c>
      <c r="E3215" s="68">
        <f t="shared" si="1698"/>
        <v>44412.926686660001</v>
      </c>
      <c r="F3215" s="72">
        <f t="shared" si="1686"/>
        <v>5331.91</v>
      </c>
      <c r="G3215" s="3">
        <f>IF(N3215=1,VLOOKUP(A3214,[1]Plan1!$BG$69:$BI$188,3),G3214)</f>
        <v>5311.65</v>
      </c>
      <c r="H3215" s="11">
        <f t="shared" si="1687"/>
        <v>43923</v>
      </c>
      <c r="I3215" s="11">
        <f t="shared" si="1688"/>
        <v>43953</v>
      </c>
      <c r="J3215" s="26">
        <f t="shared" si="1699"/>
        <v>-3.7997640620340833E-3</v>
      </c>
      <c r="K3215" s="11">
        <f t="shared" si="1712"/>
        <v>44013</v>
      </c>
      <c r="L3215" s="11">
        <f t="shared" si="1700"/>
        <v>44013</v>
      </c>
      <c r="M3215" s="1">
        <f t="shared" si="1713"/>
        <v>21</v>
      </c>
      <c r="N3215" s="1">
        <f t="shared" si="1683"/>
        <v>14</v>
      </c>
      <c r="O3215" s="2">
        <f t="shared" si="1701"/>
        <v>0.99746520999999999</v>
      </c>
      <c r="P3215" s="10">
        <f t="shared" si="1693"/>
        <v>0.99690005000000004</v>
      </c>
      <c r="Q3215" s="10">
        <f t="shared" si="1689"/>
        <v>1.5977379861274719</v>
      </c>
      <c r="R3215" s="2">
        <f t="shared" si="1692"/>
        <v>1.5936880499999999</v>
      </c>
      <c r="S3215" s="2">
        <f t="shared" si="1684"/>
        <v>1.5671791399999999</v>
      </c>
      <c r="T3215" s="2">
        <f t="shared" si="1702"/>
        <v>86257.752781939998</v>
      </c>
      <c r="U3215" s="2">
        <f t="shared" si="1703"/>
        <v>6027.5313593138917</v>
      </c>
      <c r="V3215" s="2">
        <f t="shared" si="1704"/>
        <v>26367.423839396131</v>
      </c>
      <c r="W3215" s="2">
        <f t="shared" si="1705"/>
        <v>87435.091058320031</v>
      </c>
      <c r="X3215" s="27">
        <f t="shared" si="1706"/>
        <v>0</v>
      </c>
      <c r="Y3215" s="2">
        <f t="shared" si="1685"/>
        <v>0</v>
      </c>
      <c r="Z3215" s="67">
        <f t="shared" si="1707"/>
        <v>0</v>
      </c>
      <c r="AA3215" s="2">
        <f t="shared" si="1694"/>
        <v>0</v>
      </c>
      <c r="AB3215" s="26">
        <f t="shared" si="1714"/>
        <v>6.7299999999999999E-2</v>
      </c>
      <c r="AC3215" s="27">
        <f t="shared" si="1696"/>
        <v>14</v>
      </c>
      <c r="AD3215" s="27">
        <v>252</v>
      </c>
      <c r="AE3215" s="10">
        <f t="shared" si="1690"/>
        <v>1.0036250040000001</v>
      </c>
      <c r="AF3215" s="2">
        <f t="shared" si="1695"/>
        <v>312.68469886000003</v>
      </c>
      <c r="AG3215" s="2">
        <f t="shared" si="1708"/>
        <v>316.95255481999999</v>
      </c>
      <c r="AH3215" s="3" t="str">
        <f t="shared" si="1709"/>
        <v>-</v>
      </c>
      <c r="AI3215" s="4" t="str">
        <f t="shared" si="1691"/>
        <v>A+J=</v>
      </c>
      <c r="AJ3215" s="11">
        <f t="shared" si="1715"/>
        <v>44015</v>
      </c>
      <c r="AK3215" s="11"/>
      <c r="AL3215" s="4"/>
      <c r="AM3215" s="1"/>
      <c r="AN3215" s="11"/>
      <c r="AO3215" s="1"/>
      <c r="AP3215" s="1"/>
      <c r="AQ3215" s="1"/>
      <c r="AR3215" s="1"/>
      <c r="AS3215" s="6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</row>
    <row r="3216" spans="1:55" x14ac:dyDescent="0.2">
      <c r="A3216" s="144">
        <f t="shared" si="1710"/>
        <v>44005</v>
      </c>
      <c r="B3216" s="2">
        <f t="shared" si="1697"/>
        <v>87761.846696809516</v>
      </c>
      <c r="C3216" s="2">
        <f t="shared" si="1711"/>
        <v>55040.135859610004</v>
      </c>
      <c r="D3216" s="68">
        <f>SUM(Y3216:Y$3286)</f>
        <v>10627.209172950001</v>
      </c>
      <c r="E3216" s="68">
        <f t="shared" si="1698"/>
        <v>44412.926686660001</v>
      </c>
      <c r="F3216" s="72">
        <f t="shared" si="1686"/>
        <v>5331.91</v>
      </c>
      <c r="G3216" s="3">
        <f>IF(N3216=1,VLOOKUP(A3215,[1]Plan1!$BG$69:$BI$188,3),G3215)</f>
        <v>5311.65</v>
      </c>
      <c r="H3216" s="11">
        <f t="shared" si="1687"/>
        <v>43923</v>
      </c>
      <c r="I3216" s="11">
        <f t="shared" si="1688"/>
        <v>43953</v>
      </c>
      <c r="J3216" s="26">
        <f t="shared" si="1699"/>
        <v>-3.7997640620340833E-3</v>
      </c>
      <c r="K3216" s="11">
        <f t="shared" si="1712"/>
        <v>44013</v>
      </c>
      <c r="L3216" s="11">
        <f t="shared" si="1700"/>
        <v>44013</v>
      </c>
      <c r="M3216" s="1">
        <f t="shared" si="1713"/>
        <v>21</v>
      </c>
      <c r="N3216" s="1">
        <f t="shared" si="1683"/>
        <v>15</v>
      </c>
      <c r="O3216" s="2">
        <f t="shared" si="1701"/>
        <v>0.99728439999999996</v>
      </c>
      <c r="P3216" s="10">
        <f t="shared" si="1693"/>
        <v>0.99690005000000004</v>
      </c>
      <c r="Q3216" s="10">
        <f t="shared" si="1689"/>
        <v>1.5977379861274719</v>
      </c>
      <c r="R3216" s="2">
        <f t="shared" si="1692"/>
        <v>1.5933991599999999</v>
      </c>
      <c r="S3216" s="2">
        <f t="shared" si="1684"/>
        <v>1.5671791399999999</v>
      </c>
      <c r="T3216" s="2">
        <f t="shared" si="1702"/>
        <v>86257.752781939998</v>
      </c>
      <c r="U3216" s="2">
        <f t="shared" si="1703"/>
        <v>6027.5313593138917</v>
      </c>
      <c r="V3216" s="2">
        <f t="shared" si="1704"/>
        <v>26354.593389005626</v>
      </c>
      <c r="W3216" s="2">
        <f t="shared" si="1705"/>
        <v>87422.260607929522</v>
      </c>
      <c r="X3216" s="27">
        <f t="shared" si="1706"/>
        <v>0</v>
      </c>
      <c r="Y3216" s="2">
        <f t="shared" si="1685"/>
        <v>0</v>
      </c>
      <c r="Z3216" s="67">
        <f t="shared" si="1707"/>
        <v>0</v>
      </c>
      <c r="AA3216" s="2">
        <f t="shared" si="1694"/>
        <v>0</v>
      </c>
      <c r="AB3216" s="26">
        <f t="shared" si="1714"/>
        <v>6.7299999999999999E-2</v>
      </c>
      <c r="AC3216" s="27">
        <f t="shared" si="1696"/>
        <v>15</v>
      </c>
      <c r="AD3216" s="27">
        <v>252</v>
      </c>
      <c r="AE3216" s="10">
        <f t="shared" si="1690"/>
        <v>1.003884435</v>
      </c>
      <c r="AF3216" s="2">
        <f t="shared" si="1695"/>
        <v>335.06263392</v>
      </c>
      <c r="AG3216" s="2">
        <f t="shared" si="1708"/>
        <v>339.58608887999998</v>
      </c>
      <c r="AH3216" s="3" t="str">
        <f t="shared" si="1709"/>
        <v>-</v>
      </c>
      <c r="AI3216" s="4" t="str">
        <f t="shared" si="1691"/>
        <v>A+J=</v>
      </c>
      <c r="AJ3216" s="11">
        <f t="shared" si="1715"/>
        <v>44015</v>
      </c>
      <c r="AK3216" s="11"/>
      <c r="AL3216" s="4"/>
      <c r="AM3216" s="1"/>
      <c r="AN3216" s="11"/>
      <c r="AO3216" s="1"/>
      <c r="AP3216" s="1"/>
      <c r="AQ3216" s="1"/>
      <c r="AR3216" s="1"/>
      <c r="AS3216" s="6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</row>
    <row r="3217" spans="1:55" x14ac:dyDescent="0.2">
      <c r="A3217" s="144">
        <f t="shared" si="1710"/>
        <v>44006</v>
      </c>
      <c r="B3217" s="2">
        <f t="shared" si="1697"/>
        <v>87771.652188873879</v>
      </c>
      <c r="C3217" s="2">
        <f t="shared" si="1711"/>
        <v>55040.135859610004</v>
      </c>
      <c r="D3217" s="68">
        <f>SUM(Y3217:Y$3286)</f>
        <v>10627.209172950001</v>
      </c>
      <c r="E3217" s="68">
        <f t="shared" si="1698"/>
        <v>44412.926686660001</v>
      </c>
      <c r="F3217" s="72">
        <f t="shared" si="1686"/>
        <v>5331.91</v>
      </c>
      <c r="G3217" s="3">
        <f>IF(N3217=1,VLOOKUP(A3216,[1]Plan1!$BG$69:$BI$188,3),G3216)</f>
        <v>5311.65</v>
      </c>
      <c r="H3217" s="11">
        <f t="shared" si="1687"/>
        <v>43923</v>
      </c>
      <c r="I3217" s="11">
        <f t="shared" si="1688"/>
        <v>43953</v>
      </c>
      <c r="J3217" s="26">
        <f t="shared" si="1699"/>
        <v>-3.7997640620340833E-3</v>
      </c>
      <c r="K3217" s="11">
        <f t="shared" si="1712"/>
        <v>44013</v>
      </c>
      <c r="L3217" s="11">
        <f t="shared" si="1700"/>
        <v>44013</v>
      </c>
      <c r="M3217" s="1">
        <f t="shared" si="1713"/>
        <v>21</v>
      </c>
      <c r="N3217" s="1">
        <f t="shared" si="1683"/>
        <v>16</v>
      </c>
      <c r="O3217" s="2">
        <f t="shared" si="1701"/>
        <v>0.99710363000000002</v>
      </c>
      <c r="P3217" s="10">
        <f t="shared" si="1693"/>
        <v>0.99690005000000004</v>
      </c>
      <c r="Q3217" s="10">
        <f t="shared" si="1689"/>
        <v>1.5977379861274719</v>
      </c>
      <c r="R3217" s="2">
        <f t="shared" si="1692"/>
        <v>1.59311034</v>
      </c>
      <c r="S3217" s="2">
        <f t="shared" si="1684"/>
        <v>1.5671791399999999</v>
      </c>
      <c r="T3217" s="2">
        <f t="shared" si="1702"/>
        <v>86257.752781939998</v>
      </c>
      <c r="U3217" s="2">
        <f t="shared" si="1703"/>
        <v>6027.5313593138917</v>
      </c>
      <c r="V3217" s="2">
        <f t="shared" si="1704"/>
        <v>26341.766047519985</v>
      </c>
      <c r="W3217" s="2">
        <f t="shared" si="1705"/>
        <v>87409.433266443884</v>
      </c>
      <c r="X3217" s="27">
        <f t="shared" si="1706"/>
        <v>0</v>
      </c>
      <c r="Y3217" s="2">
        <f t="shared" si="1685"/>
        <v>0</v>
      </c>
      <c r="Z3217" s="67">
        <f t="shared" si="1707"/>
        <v>0</v>
      </c>
      <c r="AA3217" s="2">
        <f t="shared" si="1694"/>
        <v>0</v>
      </c>
      <c r="AB3217" s="26">
        <f t="shared" si="1714"/>
        <v>6.7299999999999999E-2</v>
      </c>
      <c r="AC3217" s="27">
        <f t="shared" si="1696"/>
        <v>16</v>
      </c>
      <c r="AD3217" s="27">
        <v>252</v>
      </c>
      <c r="AE3217" s="10">
        <f t="shared" si="1690"/>
        <v>1.004143934</v>
      </c>
      <c r="AF3217" s="2">
        <f t="shared" si="1695"/>
        <v>357.44643451000002</v>
      </c>
      <c r="AG3217" s="2">
        <f t="shared" si="1708"/>
        <v>362.21892243000002</v>
      </c>
      <c r="AH3217" s="3" t="str">
        <f t="shared" si="1709"/>
        <v>-</v>
      </c>
      <c r="AI3217" s="4" t="str">
        <f t="shared" si="1691"/>
        <v>A+J=</v>
      </c>
      <c r="AJ3217" s="11">
        <f t="shared" si="1715"/>
        <v>44015</v>
      </c>
      <c r="AK3217" s="11"/>
      <c r="AL3217" s="4"/>
      <c r="AM3217" s="1"/>
      <c r="AN3217" s="11"/>
      <c r="AO3217" s="1"/>
      <c r="AP3217" s="1"/>
      <c r="AQ3217" s="1"/>
      <c r="AR3217" s="1"/>
      <c r="AS3217" s="6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</row>
    <row r="3218" spans="1:55" x14ac:dyDescent="0.2">
      <c r="A3218" s="144">
        <f t="shared" si="1710"/>
        <v>44007</v>
      </c>
      <c r="B3218" s="2">
        <f t="shared" si="1697"/>
        <v>87781.458130006038</v>
      </c>
      <c r="C3218" s="2">
        <f t="shared" si="1711"/>
        <v>55040.135859610004</v>
      </c>
      <c r="D3218" s="68">
        <f>SUM(Y3218:Y$3286)</f>
        <v>10627.209172950001</v>
      </c>
      <c r="E3218" s="68">
        <f t="shared" si="1698"/>
        <v>44412.926686660001</v>
      </c>
      <c r="F3218" s="72">
        <f t="shared" si="1686"/>
        <v>5331.91</v>
      </c>
      <c r="G3218" s="3">
        <f>IF(N3218=1,VLOOKUP(A3217,[1]Plan1!$BG$69:$BI$188,3),G3217)</f>
        <v>5311.65</v>
      </c>
      <c r="H3218" s="11">
        <f t="shared" si="1687"/>
        <v>43923</v>
      </c>
      <c r="I3218" s="11">
        <f t="shared" si="1688"/>
        <v>43953</v>
      </c>
      <c r="J3218" s="26">
        <f t="shared" si="1699"/>
        <v>-3.7997640620340833E-3</v>
      </c>
      <c r="K3218" s="11">
        <f t="shared" si="1712"/>
        <v>44013</v>
      </c>
      <c r="L3218" s="11">
        <f t="shared" si="1700"/>
        <v>44013</v>
      </c>
      <c r="M3218" s="1">
        <f t="shared" si="1713"/>
        <v>21</v>
      </c>
      <c r="N3218" s="1">
        <f t="shared" si="1683"/>
        <v>17</v>
      </c>
      <c r="O3218" s="2">
        <f t="shared" si="1701"/>
        <v>0.99692287999999996</v>
      </c>
      <c r="P3218" s="10">
        <f t="shared" si="1693"/>
        <v>0.99690005000000004</v>
      </c>
      <c r="Q3218" s="10">
        <f t="shared" si="1689"/>
        <v>1.5977379861274719</v>
      </c>
      <c r="R3218" s="2">
        <f t="shared" si="1692"/>
        <v>1.59282155</v>
      </c>
      <c r="S3218" s="2">
        <f t="shared" si="1684"/>
        <v>1.5671791399999999</v>
      </c>
      <c r="T3218" s="2">
        <f t="shared" si="1702"/>
        <v>86257.752781939998</v>
      </c>
      <c r="U3218" s="2">
        <f t="shared" si="1703"/>
        <v>6027.5313593138917</v>
      </c>
      <c r="V3218" s="2">
        <f t="shared" si="1704"/>
        <v>26328.940038422148</v>
      </c>
      <c r="W3218" s="2">
        <f t="shared" si="1705"/>
        <v>87396.607257346041</v>
      </c>
      <c r="X3218" s="27">
        <f t="shared" si="1706"/>
        <v>0</v>
      </c>
      <c r="Y3218" s="2">
        <f t="shared" si="1685"/>
        <v>0</v>
      </c>
      <c r="Z3218" s="67">
        <f t="shared" si="1707"/>
        <v>0</v>
      </c>
      <c r="AA3218" s="2">
        <f t="shared" si="1694"/>
        <v>0</v>
      </c>
      <c r="AB3218" s="26">
        <f t="shared" si="1714"/>
        <v>6.7299999999999999E-2</v>
      </c>
      <c r="AC3218" s="27">
        <f t="shared" si="1696"/>
        <v>17</v>
      </c>
      <c r="AD3218" s="27">
        <v>252</v>
      </c>
      <c r="AE3218" s="10">
        <f t="shared" si="1690"/>
        <v>1.0044034989999999</v>
      </c>
      <c r="AF3218" s="2">
        <f t="shared" si="1695"/>
        <v>379.83592811</v>
      </c>
      <c r="AG3218" s="2">
        <f t="shared" si="1708"/>
        <v>384.85087265999999</v>
      </c>
      <c r="AH3218" s="3" t="str">
        <f t="shared" si="1709"/>
        <v>-</v>
      </c>
      <c r="AI3218" s="4" t="str">
        <f t="shared" si="1691"/>
        <v>A+J=</v>
      </c>
      <c r="AJ3218" s="11">
        <f t="shared" si="1715"/>
        <v>44015</v>
      </c>
      <c r="AK3218" s="11"/>
      <c r="AL3218" s="4"/>
      <c r="AM3218" s="1"/>
      <c r="AN3218" s="11"/>
      <c r="AO3218" s="1"/>
      <c r="AP3218" s="1"/>
      <c r="AQ3218" s="1"/>
      <c r="AR3218" s="1"/>
      <c r="AS3218" s="6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</row>
    <row r="3219" spans="1:55" x14ac:dyDescent="0.2">
      <c r="A3219" s="144">
        <f t="shared" si="1710"/>
        <v>44008</v>
      </c>
      <c r="B3219" s="2">
        <f t="shared" si="1697"/>
        <v>87791.265944683793</v>
      </c>
      <c r="C3219" s="2">
        <f t="shared" si="1711"/>
        <v>55040.135859610004</v>
      </c>
      <c r="D3219" s="68">
        <f>SUM(Y3219:Y$3286)</f>
        <v>10627.209172950001</v>
      </c>
      <c r="E3219" s="68">
        <f t="shared" si="1698"/>
        <v>44412.926686660001</v>
      </c>
      <c r="F3219" s="72">
        <f t="shared" si="1686"/>
        <v>5331.91</v>
      </c>
      <c r="G3219" s="3">
        <f>IF(N3219=1,VLOOKUP(A3218,[1]Plan1!$BG$69:$BI$188,3),G3218)</f>
        <v>5311.65</v>
      </c>
      <c r="H3219" s="11">
        <f t="shared" si="1687"/>
        <v>43923</v>
      </c>
      <c r="I3219" s="11">
        <f t="shared" si="1688"/>
        <v>43953</v>
      </c>
      <c r="J3219" s="26">
        <f t="shared" si="1699"/>
        <v>-3.7997640620340833E-3</v>
      </c>
      <c r="K3219" s="11">
        <f t="shared" si="1712"/>
        <v>44013</v>
      </c>
      <c r="L3219" s="11">
        <f t="shared" si="1700"/>
        <v>44013</v>
      </c>
      <c r="M3219" s="1">
        <f t="shared" si="1713"/>
        <v>21</v>
      </c>
      <c r="N3219" s="1">
        <f t="shared" si="1683"/>
        <v>18</v>
      </c>
      <c r="O3219" s="2">
        <f t="shared" si="1701"/>
        <v>0.99674216999999998</v>
      </c>
      <c r="P3219" s="10">
        <f t="shared" si="1693"/>
        <v>0.99690005000000004</v>
      </c>
      <c r="Q3219" s="10">
        <f t="shared" si="1689"/>
        <v>1.5977379861274719</v>
      </c>
      <c r="R3219" s="2">
        <f t="shared" si="1692"/>
        <v>1.59253282</v>
      </c>
      <c r="S3219" s="2">
        <f t="shared" si="1684"/>
        <v>1.5671791399999999</v>
      </c>
      <c r="T3219" s="2">
        <f t="shared" si="1702"/>
        <v>86257.752781939998</v>
      </c>
      <c r="U3219" s="2">
        <f t="shared" si="1703"/>
        <v>6027.5313593138917</v>
      </c>
      <c r="V3219" s="2">
        <f t="shared" si="1704"/>
        <v>26316.116694099906</v>
      </c>
      <c r="W3219" s="2">
        <f t="shared" si="1705"/>
        <v>87383.783913023799</v>
      </c>
      <c r="X3219" s="27">
        <f t="shared" si="1706"/>
        <v>0</v>
      </c>
      <c r="Y3219" s="2">
        <f t="shared" si="1685"/>
        <v>0</v>
      </c>
      <c r="Z3219" s="67">
        <f t="shared" si="1707"/>
        <v>0</v>
      </c>
      <c r="AA3219" s="2">
        <f t="shared" si="1694"/>
        <v>0</v>
      </c>
      <c r="AB3219" s="26">
        <f t="shared" si="1714"/>
        <v>6.7299999999999999E-2</v>
      </c>
      <c r="AC3219" s="27">
        <f t="shared" si="1696"/>
        <v>18</v>
      </c>
      <c r="AD3219" s="27">
        <v>252</v>
      </c>
      <c r="AE3219" s="10">
        <f t="shared" si="1690"/>
        <v>1.004663131</v>
      </c>
      <c r="AF3219" s="2">
        <f t="shared" si="1695"/>
        <v>402.23120097999998</v>
      </c>
      <c r="AG3219" s="2">
        <f t="shared" si="1708"/>
        <v>407.48203166000002</v>
      </c>
      <c r="AH3219" s="3" t="str">
        <f t="shared" si="1709"/>
        <v>-</v>
      </c>
      <c r="AI3219" s="4" t="str">
        <f t="shared" si="1691"/>
        <v>A+J=</v>
      </c>
      <c r="AJ3219" s="11">
        <f t="shared" si="1715"/>
        <v>44015</v>
      </c>
      <c r="AK3219" s="11"/>
      <c r="AL3219" s="4"/>
      <c r="AM3219" s="1"/>
      <c r="AN3219" s="11"/>
      <c r="AO3219" s="1"/>
      <c r="AP3219" s="1"/>
      <c r="AQ3219" s="1"/>
      <c r="AR3219" s="1"/>
      <c r="AS3219" s="6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</row>
    <row r="3220" spans="1:55" x14ac:dyDescent="0.2">
      <c r="A3220" s="144">
        <f t="shared" si="1710"/>
        <v>44009</v>
      </c>
      <c r="B3220" s="2">
        <f t="shared" si="1697"/>
        <v>87801.0752734579</v>
      </c>
      <c r="C3220" s="2">
        <f t="shared" si="1711"/>
        <v>55040.135859610004</v>
      </c>
      <c r="D3220" s="68">
        <f>SUM(Y3220:Y$3286)</f>
        <v>10627.209172950001</v>
      </c>
      <c r="E3220" s="68">
        <f t="shared" si="1698"/>
        <v>44412.926686660001</v>
      </c>
      <c r="F3220" s="72">
        <f t="shared" si="1686"/>
        <v>5331.91</v>
      </c>
      <c r="G3220" s="3">
        <f>IF(N3220=1,VLOOKUP(A3219,[1]Plan1!$BG$69:$BI$188,3),G3219)</f>
        <v>5311.65</v>
      </c>
      <c r="H3220" s="11">
        <f t="shared" si="1687"/>
        <v>43923</v>
      </c>
      <c r="I3220" s="11">
        <f t="shared" si="1688"/>
        <v>43953</v>
      </c>
      <c r="J3220" s="26">
        <f t="shared" si="1699"/>
        <v>-3.7997640620340833E-3</v>
      </c>
      <c r="K3220" s="11">
        <f t="shared" si="1712"/>
        <v>44013</v>
      </c>
      <c r="L3220" s="11">
        <f t="shared" si="1700"/>
        <v>44013</v>
      </c>
      <c r="M3220" s="1">
        <f t="shared" si="1713"/>
        <v>21</v>
      </c>
      <c r="N3220" s="1">
        <f t="shared" si="1683"/>
        <v>19</v>
      </c>
      <c r="O3220" s="2">
        <f t="shared" si="1701"/>
        <v>0.99656149000000005</v>
      </c>
      <c r="P3220" s="10">
        <f t="shared" si="1693"/>
        <v>0.99690005000000004</v>
      </c>
      <c r="Q3220" s="10">
        <f t="shared" si="1689"/>
        <v>1.5977379861274719</v>
      </c>
      <c r="R3220" s="2">
        <f t="shared" si="1692"/>
        <v>1.59224414</v>
      </c>
      <c r="S3220" s="2">
        <f t="shared" si="1684"/>
        <v>1.5671791399999999</v>
      </c>
      <c r="T3220" s="2">
        <f t="shared" si="1702"/>
        <v>86257.752781939998</v>
      </c>
      <c r="U3220" s="2">
        <f t="shared" si="1703"/>
        <v>6027.5313593138917</v>
      </c>
      <c r="V3220" s="2">
        <f t="shared" si="1704"/>
        <v>26303.295570424005</v>
      </c>
      <c r="W3220" s="2">
        <f t="shared" si="1705"/>
        <v>87370.962789347905</v>
      </c>
      <c r="X3220" s="27">
        <f t="shared" si="1706"/>
        <v>0</v>
      </c>
      <c r="Y3220" s="2">
        <f t="shared" si="1685"/>
        <v>0</v>
      </c>
      <c r="Z3220" s="67">
        <f t="shared" si="1707"/>
        <v>0</v>
      </c>
      <c r="AA3220" s="2">
        <f t="shared" si="1694"/>
        <v>0</v>
      </c>
      <c r="AB3220" s="26">
        <f t="shared" si="1714"/>
        <v>6.7299999999999999E-2</v>
      </c>
      <c r="AC3220" s="27">
        <f t="shared" si="1696"/>
        <v>19</v>
      </c>
      <c r="AD3220" s="27">
        <v>252</v>
      </c>
      <c r="AE3220" s="10">
        <f t="shared" si="1690"/>
        <v>1.004922831</v>
      </c>
      <c r="AF3220" s="2">
        <f t="shared" si="1695"/>
        <v>424.63233938000002</v>
      </c>
      <c r="AG3220" s="2">
        <f t="shared" si="1708"/>
        <v>430.11248411000003</v>
      </c>
      <c r="AH3220" s="3" t="str">
        <f t="shared" si="1709"/>
        <v>-</v>
      </c>
      <c r="AI3220" s="4" t="str">
        <f t="shared" si="1691"/>
        <v>A+J=</v>
      </c>
      <c r="AJ3220" s="11">
        <f t="shared" si="1715"/>
        <v>44015</v>
      </c>
      <c r="AK3220" s="11"/>
      <c r="AL3220" s="4"/>
      <c r="AM3220" s="1"/>
      <c r="AN3220" s="11"/>
      <c r="AO3220" s="1"/>
      <c r="AP3220" s="1"/>
      <c r="AQ3220" s="1"/>
      <c r="AR3220" s="1"/>
      <c r="AS3220" s="6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</row>
    <row r="3221" spans="1:55" x14ac:dyDescent="0.2">
      <c r="A3221" s="144">
        <f t="shared" si="1710"/>
        <v>44010</v>
      </c>
      <c r="B3221" s="2">
        <f t="shared" si="1697"/>
        <v>87801.0752734579</v>
      </c>
      <c r="C3221" s="2">
        <f t="shared" si="1711"/>
        <v>55040.135859610004</v>
      </c>
      <c r="D3221" s="68">
        <f>SUM(Y3221:Y$3286)</f>
        <v>10627.209172950001</v>
      </c>
      <c r="E3221" s="68">
        <f t="shared" si="1698"/>
        <v>44412.926686660001</v>
      </c>
      <c r="F3221" s="72">
        <f t="shared" si="1686"/>
        <v>5331.91</v>
      </c>
      <c r="G3221" s="3">
        <f>IF(N3221=1,VLOOKUP(A3220,[1]Plan1!$BG$69:$BI$188,3),G3220)</f>
        <v>5311.65</v>
      </c>
      <c r="H3221" s="11">
        <f t="shared" si="1687"/>
        <v>43923</v>
      </c>
      <c r="I3221" s="11">
        <f t="shared" si="1688"/>
        <v>43953</v>
      </c>
      <c r="J3221" s="26">
        <f t="shared" si="1699"/>
        <v>-3.7997640620340833E-3</v>
      </c>
      <c r="K3221" s="11">
        <f t="shared" si="1712"/>
        <v>44013</v>
      </c>
      <c r="L3221" s="11">
        <f t="shared" si="1700"/>
        <v>44013</v>
      </c>
      <c r="M3221" s="1">
        <f t="shared" si="1713"/>
        <v>21</v>
      </c>
      <c r="N3221" s="1">
        <f t="shared" si="1683"/>
        <v>19</v>
      </c>
      <c r="O3221" s="2">
        <f t="shared" si="1701"/>
        <v>0.99656149000000005</v>
      </c>
      <c r="P3221" s="10">
        <f t="shared" si="1693"/>
        <v>0.99690005000000004</v>
      </c>
      <c r="Q3221" s="10">
        <f t="shared" si="1689"/>
        <v>1.5977379861274719</v>
      </c>
      <c r="R3221" s="2">
        <f t="shared" si="1692"/>
        <v>1.59224414</v>
      </c>
      <c r="S3221" s="2">
        <f t="shared" si="1684"/>
        <v>1.5671791399999999</v>
      </c>
      <c r="T3221" s="2">
        <f t="shared" si="1702"/>
        <v>86257.752781939998</v>
      </c>
      <c r="U3221" s="2">
        <f t="shared" si="1703"/>
        <v>6027.5313593138917</v>
      </c>
      <c r="V3221" s="2">
        <f t="shared" si="1704"/>
        <v>26303.295570424005</v>
      </c>
      <c r="W3221" s="2">
        <f t="shared" si="1705"/>
        <v>87370.962789347905</v>
      </c>
      <c r="X3221" s="27">
        <f t="shared" si="1706"/>
        <v>0</v>
      </c>
      <c r="Y3221" s="2">
        <f t="shared" si="1685"/>
        <v>0</v>
      </c>
      <c r="Z3221" s="67">
        <f t="shared" si="1707"/>
        <v>0</v>
      </c>
      <c r="AA3221" s="2">
        <f t="shared" si="1694"/>
        <v>0</v>
      </c>
      <c r="AB3221" s="26">
        <f t="shared" si="1714"/>
        <v>6.7299999999999999E-2</v>
      </c>
      <c r="AC3221" s="27">
        <f t="shared" si="1696"/>
        <v>19</v>
      </c>
      <c r="AD3221" s="27">
        <v>252</v>
      </c>
      <c r="AE3221" s="10">
        <f t="shared" si="1690"/>
        <v>1.004922831</v>
      </c>
      <c r="AF3221" s="2">
        <f t="shared" si="1695"/>
        <v>424.63233938000002</v>
      </c>
      <c r="AG3221" s="2">
        <f t="shared" si="1708"/>
        <v>430.11248411000003</v>
      </c>
      <c r="AH3221" s="3" t="str">
        <f t="shared" si="1709"/>
        <v>-</v>
      </c>
      <c r="AI3221" s="4" t="str">
        <f t="shared" si="1691"/>
        <v>A+J=</v>
      </c>
      <c r="AJ3221" s="11">
        <f t="shared" si="1715"/>
        <v>44015</v>
      </c>
      <c r="AK3221" s="11"/>
      <c r="AL3221" s="4"/>
      <c r="AM3221" s="1"/>
      <c r="AN3221" s="11"/>
      <c r="AO3221" s="1"/>
      <c r="AP3221" s="1"/>
      <c r="AQ3221" s="1"/>
      <c r="AR3221" s="1"/>
      <c r="AS3221" s="6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</row>
    <row r="3222" spans="1:55" x14ac:dyDescent="0.2">
      <c r="A3222" s="144">
        <f t="shared" si="1710"/>
        <v>44011</v>
      </c>
      <c r="B3222" s="2">
        <f t="shared" si="1697"/>
        <v>87801.0752734579</v>
      </c>
      <c r="C3222" s="2">
        <f t="shared" si="1711"/>
        <v>55040.135859610004</v>
      </c>
      <c r="D3222" s="68">
        <f>SUM(Y3222:Y$3286)</f>
        <v>10627.209172950001</v>
      </c>
      <c r="E3222" s="68">
        <f t="shared" si="1698"/>
        <v>44412.926686660001</v>
      </c>
      <c r="F3222" s="72">
        <f t="shared" si="1686"/>
        <v>5331.91</v>
      </c>
      <c r="G3222" s="3">
        <f>IF(N3222=1,VLOOKUP(A3221,[1]Plan1!$BG$69:$BI$188,3),G3221)</f>
        <v>5311.65</v>
      </c>
      <c r="H3222" s="11">
        <f t="shared" si="1687"/>
        <v>43923</v>
      </c>
      <c r="I3222" s="11">
        <f t="shared" si="1688"/>
        <v>43953</v>
      </c>
      <c r="J3222" s="26">
        <f t="shared" si="1699"/>
        <v>-3.7997640620340833E-3</v>
      </c>
      <c r="K3222" s="11">
        <f t="shared" si="1712"/>
        <v>44013</v>
      </c>
      <c r="L3222" s="11">
        <f t="shared" si="1700"/>
        <v>44013</v>
      </c>
      <c r="M3222" s="1">
        <f t="shared" si="1713"/>
        <v>21</v>
      </c>
      <c r="N3222" s="1">
        <f t="shared" si="1683"/>
        <v>19</v>
      </c>
      <c r="O3222" s="2">
        <f t="shared" si="1701"/>
        <v>0.99656149000000005</v>
      </c>
      <c r="P3222" s="10">
        <f t="shared" si="1693"/>
        <v>0.99690005000000004</v>
      </c>
      <c r="Q3222" s="10">
        <f t="shared" si="1689"/>
        <v>1.5977379861274719</v>
      </c>
      <c r="R3222" s="2">
        <f t="shared" si="1692"/>
        <v>1.59224414</v>
      </c>
      <c r="S3222" s="2">
        <f t="shared" si="1684"/>
        <v>1.5671791399999999</v>
      </c>
      <c r="T3222" s="2">
        <f t="shared" si="1702"/>
        <v>86257.752781939998</v>
      </c>
      <c r="U3222" s="2">
        <f t="shared" si="1703"/>
        <v>6027.5313593138917</v>
      </c>
      <c r="V3222" s="2">
        <f t="shared" si="1704"/>
        <v>26303.295570424005</v>
      </c>
      <c r="W3222" s="2">
        <f t="shared" si="1705"/>
        <v>87370.962789347905</v>
      </c>
      <c r="X3222" s="27">
        <f t="shared" si="1706"/>
        <v>0</v>
      </c>
      <c r="Y3222" s="2">
        <f t="shared" si="1685"/>
        <v>0</v>
      </c>
      <c r="Z3222" s="67">
        <f t="shared" si="1707"/>
        <v>0</v>
      </c>
      <c r="AA3222" s="2">
        <f t="shared" si="1694"/>
        <v>0</v>
      </c>
      <c r="AB3222" s="26">
        <f t="shared" si="1714"/>
        <v>6.7299999999999999E-2</v>
      </c>
      <c r="AC3222" s="27">
        <f t="shared" si="1696"/>
        <v>19</v>
      </c>
      <c r="AD3222" s="27">
        <v>252</v>
      </c>
      <c r="AE3222" s="10">
        <f t="shared" si="1690"/>
        <v>1.004922831</v>
      </c>
      <c r="AF3222" s="2">
        <f t="shared" si="1695"/>
        <v>424.63233938000002</v>
      </c>
      <c r="AG3222" s="2">
        <f t="shared" si="1708"/>
        <v>430.11248411000003</v>
      </c>
      <c r="AH3222" s="3" t="str">
        <f t="shared" si="1709"/>
        <v>-</v>
      </c>
      <c r="AI3222" s="4" t="str">
        <f t="shared" si="1691"/>
        <v>A+J=</v>
      </c>
      <c r="AJ3222" s="11">
        <f t="shared" si="1715"/>
        <v>44015</v>
      </c>
      <c r="AK3222" s="11"/>
      <c r="AL3222" s="4"/>
      <c r="AM3222" s="1"/>
      <c r="AN3222" s="11"/>
      <c r="AO3222" s="1"/>
      <c r="AP3222" s="1"/>
      <c r="AQ3222" s="1"/>
      <c r="AR3222" s="1"/>
      <c r="AS3222" s="6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</row>
    <row r="3223" spans="1:55" x14ac:dyDescent="0.2">
      <c r="A3223" s="144">
        <f t="shared" si="1710"/>
        <v>44012</v>
      </c>
      <c r="B3223" s="2">
        <f t="shared" si="1697"/>
        <v>87810.885940748325</v>
      </c>
      <c r="C3223" s="2">
        <f t="shared" si="1711"/>
        <v>55040.135859610004</v>
      </c>
      <c r="D3223" s="68">
        <f>SUM(Y3223:Y$3286)</f>
        <v>10627.209172950001</v>
      </c>
      <c r="E3223" s="68">
        <f t="shared" si="1698"/>
        <v>44412.926686660001</v>
      </c>
      <c r="F3223" s="72">
        <f t="shared" si="1686"/>
        <v>5331.91</v>
      </c>
      <c r="G3223" s="3">
        <f>IF(N3223=1,VLOOKUP(A3222,[1]Plan1!$BG$69:$BI$188,3),G3222)</f>
        <v>5311.65</v>
      </c>
      <c r="H3223" s="11">
        <f t="shared" si="1687"/>
        <v>43923</v>
      </c>
      <c r="I3223" s="11">
        <f t="shared" si="1688"/>
        <v>43953</v>
      </c>
      <c r="J3223" s="26">
        <f t="shared" si="1699"/>
        <v>-3.7997640620340833E-3</v>
      </c>
      <c r="K3223" s="11">
        <f t="shared" si="1712"/>
        <v>44013</v>
      </c>
      <c r="L3223" s="11">
        <f t="shared" si="1700"/>
        <v>44013</v>
      </c>
      <c r="M3223" s="1">
        <f t="shared" si="1713"/>
        <v>21</v>
      </c>
      <c r="N3223" s="1">
        <f t="shared" si="1683"/>
        <v>20</v>
      </c>
      <c r="O3223" s="2">
        <f t="shared" si="1701"/>
        <v>0.99638084000000005</v>
      </c>
      <c r="P3223" s="10">
        <f t="shared" si="1693"/>
        <v>0.99690005000000004</v>
      </c>
      <c r="Q3223" s="10">
        <f t="shared" si="1689"/>
        <v>1.5977379861274719</v>
      </c>
      <c r="R3223" s="2">
        <f t="shared" si="1692"/>
        <v>1.59195551</v>
      </c>
      <c r="S3223" s="2">
        <f t="shared" si="1684"/>
        <v>1.5671791399999999</v>
      </c>
      <c r="T3223" s="2">
        <f t="shared" si="1702"/>
        <v>86257.752781939998</v>
      </c>
      <c r="U3223" s="2">
        <f t="shared" si="1703"/>
        <v>6027.5313593138917</v>
      </c>
      <c r="V3223" s="2">
        <f t="shared" si="1704"/>
        <v>26290.476667394432</v>
      </c>
      <c r="W3223" s="2">
        <f t="shared" si="1705"/>
        <v>87358.143886318328</v>
      </c>
      <c r="X3223" s="27">
        <f t="shared" si="1706"/>
        <v>0</v>
      </c>
      <c r="Y3223" s="2">
        <f t="shared" si="1685"/>
        <v>0</v>
      </c>
      <c r="Z3223" s="67">
        <f t="shared" si="1707"/>
        <v>0</v>
      </c>
      <c r="AA3223" s="2">
        <f t="shared" si="1694"/>
        <v>0</v>
      </c>
      <c r="AB3223" s="26">
        <f t="shared" si="1714"/>
        <v>6.7299999999999999E-2</v>
      </c>
      <c r="AC3223" s="27">
        <f t="shared" si="1696"/>
        <v>20</v>
      </c>
      <c r="AD3223" s="27">
        <v>252</v>
      </c>
      <c r="AE3223" s="10">
        <f t="shared" si="1690"/>
        <v>1.0051825969999999</v>
      </c>
      <c r="AF3223" s="2">
        <f t="shared" si="1695"/>
        <v>447.03917079000001</v>
      </c>
      <c r="AG3223" s="2">
        <f t="shared" si="1708"/>
        <v>452.74205443</v>
      </c>
      <c r="AH3223" s="3" t="str">
        <f t="shared" si="1709"/>
        <v>-</v>
      </c>
      <c r="AI3223" s="4" t="str">
        <f t="shared" si="1691"/>
        <v>A+J=</v>
      </c>
      <c r="AJ3223" s="11">
        <f t="shared" si="1715"/>
        <v>44015</v>
      </c>
      <c r="AK3223" s="11"/>
      <c r="AL3223" s="4"/>
      <c r="AM3223" s="1"/>
      <c r="AN3223" s="11"/>
      <c r="AO3223" s="1"/>
      <c r="AP3223" s="1"/>
      <c r="AQ3223" s="1"/>
      <c r="AR3223" s="1"/>
      <c r="AS3223" s="6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</row>
    <row r="3224" spans="1:55" x14ac:dyDescent="0.2">
      <c r="A3224" s="144">
        <f t="shared" si="1710"/>
        <v>44013</v>
      </c>
      <c r="B3224" s="2">
        <f t="shared" si="1697"/>
        <v>87820.69856695435</v>
      </c>
      <c r="C3224" s="2">
        <f t="shared" si="1711"/>
        <v>55040.135859610004</v>
      </c>
      <c r="D3224" s="68">
        <f>SUM(Y3224:Y$3286)</f>
        <v>10627.209172950001</v>
      </c>
      <c r="E3224" s="68">
        <f t="shared" si="1698"/>
        <v>44412.926686660001</v>
      </c>
      <c r="F3224" s="72">
        <f t="shared" si="1686"/>
        <v>5331.91</v>
      </c>
      <c r="G3224" s="3">
        <f>IF(N3224=1,VLOOKUP(A3223,[1]Plan1!$BG$69:$BI$188,3),G3223)</f>
        <v>5311.65</v>
      </c>
      <c r="H3224" s="11">
        <f t="shared" si="1687"/>
        <v>43923</v>
      </c>
      <c r="I3224" s="11">
        <f t="shared" si="1688"/>
        <v>43953</v>
      </c>
      <c r="J3224" s="26">
        <f t="shared" si="1699"/>
        <v>-3.7997640620340833E-3</v>
      </c>
      <c r="K3224" s="11">
        <f t="shared" si="1712"/>
        <v>44046</v>
      </c>
      <c r="L3224" s="11">
        <f t="shared" si="1700"/>
        <v>44013</v>
      </c>
      <c r="M3224" s="1">
        <f t="shared" si="1713"/>
        <v>21</v>
      </c>
      <c r="N3224" s="1">
        <f t="shared" si="1683"/>
        <v>21</v>
      </c>
      <c r="O3224" s="2">
        <f t="shared" si="1701"/>
        <v>0.99620023000000002</v>
      </c>
      <c r="P3224" s="10">
        <f t="shared" si="1693"/>
        <v>0.99690005000000004</v>
      </c>
      <c r="Q3224" s="10">
        <f t="shared" si="1689"/>
        <v>1.5977379861274719</v>
      </c>
      <c r="R3224" s="2">
        <f t="shared" si="1692"/>
        <v>1.5916669400000001</v>
      </c>
      <c r="S3224" s="2">
        <f t="shared" si="1684"/>
        <v>1.5671791399999999</v>
      </c>
      <c r="T3224" s="2">
        <f t="shared" si="1702"/>
        <v>86257.752781939998</v>
      </c>
      <c r="U3224" s="2">
        <f t="shared" si="1703"/>
        <v>6027.5313593138917</v>
      </c>
      <c r="V3224" s="2">
        <f t="shared" si="1704"/>
        <v>26277.660429140466</v>
      </c>
      <c r="W3224" s="2">
        <f t="shared" si="1705"/>
        <v>87345.327648064354</v>
      </c>
      <c r="X3224" s="27">
        <f t="shared" si="1706"/>
        <v>105</v>
      </c>
      <c r="Y3224" s="2">
        <f t="shared" si="1685"/>
        <v>3532.1192538800001</v>
      </c>
      <c r="Z3224" s="67">
        <f t="shared" si="1707"/>
        <v>6.4173519900000003E-2</v>
      </c>
      <c r="AA3224" s="2">
        <f t="shared" si="1694"/>
        <v>5535.4636146800003</v>
      </c>
      <c r="AB3224" s="26">
        <f t="shared" si="1714"/>
        <v>6.7299999999999999E-2</v>
      </c>
      <c r="AC3224" s="27">
        <f t="shared" si="1696"/>
        <v>21</v>
      </c>
      <c r="AD3224" s="27">
        <v>252</v>
      </c>
      <c r="AE3224" s="10">
        <f t="shared" si="1690"/>
        <v>1.0054424310000001</v>
      </c>
      <c r="AF3224" s="2">
        <f t="shared" si="1695"/>
        <v>469.45186773</v>
      </c>
      <c r="AG3224" s="2">
        <f t="shared" si="1708"/>
        <v>475.37091888999998</v>
      </c>
      <c r="AH3224" s="3">
        <f t="shared" si="1709"/>
        <v>6004.9154824100005</v>
      </c>
      <c r="AI3224" s="4" t="str">
        <f t="shared" si="1691"/>
        <v>A+J=</v>
      </c>
      <c r="AJ3224" s="11">
        <f t="shared" si="1715"/>
        <v>44015</v>
      </c>
      <c r="AK3224" s="11"/>
      <c r="AL3224" s="4"/>
      <c r="AM3224" s="1"/>
      <c r="AN3224" s="11"/>
      <c r="AO3224" s="1"/>
      <c r="AP3224" s="1"/>
      <c r="AQ3224" s="1"/>
      <c r="AR3224" s="1"/>
      <c r="AS3224" s="6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</row>
    <row r="3225" spans="1:55" x14ac:dyDescent="0.2">
      <c r="A3225" s="144">
        <f t="shared" si="1710"/>
        <v>44014</v>
      </c>
      <c r="B3225" s="2">
        <f t="shared" si="1697"/>
        <v>81838.994458346831</v>
      </c>
      <c r="C3225" s="2">
        <f t="shared" si="1711"/>
        <v>51508.016605730001</v>
      </c>
      <c r="D3225" s="68">
        <f>SUM(Y3225:Y$3286)</f>
        <v>7095.0899190700002</v>
      </c>
      <c r="E3225" s="68">
        <f t="shared" si="1698"/>
        <v>44412.926686660001</v>
      </c>
      <c r="F3225" s="72">
        <f t="shared" si="1686"/>
        <v>5311.65</v>
      </c>
      <c r="G3225" s="3">
        <f>IF(N3225=1,VLOOKUP(A3224,[1]Plan1!$BG$69:$BI$188,3),G3224)</f>
        <v>5325.46</v>
      </c>
      <c r="H3225" s="11">
        <f t="shared" si="1687"/>
        <v>43953</v>
      </c>
      <c r="I3225" s="11">
        <f t="shared" si="1688"/>
        <v>43984</v>
      </c>
      <c r="J3225" s="26">
        <f t="shared" si="1699"/>
        <v>2.5999454030292135E-3</v>
      </c>
      <c r="K3225" s="11">
        <f t="shared" si="1712"/>
        <v>44046</v>
      </c>
      <c r="L3225" s="11">
        <f t="shared" si="1700"/>
        <v>44046</v>
      </c>
      <c r="M3225" s="1">
        <f t="shared" si="1713"/>
        <v>23</v>
      </c>
      <c r="N3225" s="1">
        <f t="shared" si="1683"/>
        <v>1</v>
      </c>
      <c r="O3225" s="2">
        <f t="shared" si="1701"/>
        <v>1.0001129</v>
      </c>
      <c r="P3225" s="10">
        <f t="shared" si="1693"/>
        <v>0.99620023000000002</v>
      </c>
      <c r="Q3225" s="10">
        <f t="shared" si="1689"/>
        <v>1.5916669492599242</v>
      </c>
      <c r="R3225" s="2">
        <f t="shared" si="1692"/>
        <v>1.59184664</v>
      </c>
      <c r="S3225" s="2">
        <f t="shared" si="1684"/>
        <v>1.5671791399999999</v>
      </c>
      <c r="T3225" s="2">
        <f t="shared" si="1702"/>
        <v>80722.289167270006</v>
      </c>
      <c r="U3225" s="2">
        <f t="shared" si="1703"/>
        <v>4024.1869985207918</v>
      </c>
      <c r="V3225" s="2">
        <f t="shared" si="1704"/>
        <v>26285.641432066055</v>
      </c>
      <c r="W3225" s="2">
        <f t="shared" si="1705"/>
        <v>81817.845036316838</v>
      </c>
      <c r="X3225" s="27">
        <f t="shared" si="1706"/>
        <v>0</v>
      </c>
      <c r="Y3225" s="2">
        <f t="shared" si="1685"/>
        <v>0</v>
      </c>
      <c r="Z3225" s="67">
        <f t="shared" si="1707"/>
        <v>0</v>
      </c>
      <c r="AA3225" s="2">
        <f t="shared" si="1694"/>
        <v>0</v>
      </c>
      <c r="AB3225" s="26">
        <f t="shared" si="1714"/>
        <v>6.7299999999999999E-2</v>
      </c>
      <c r="AC3225" s="27">
        <f t="shared" si="1696"/>
        <v>1</v>
      </c>
      <c r="AD3225" s="27">
        <v>252</v>
      </c>
      <c r="AE3225" s="10">
        <f t="shared" si="1690"/>
        <v>1.0002584940000001</v>
      </c>
      <c r="AF3225" s="2">
        <f t="shared" si="1695"/>
        <v>20.86622741</v>
      </c>
      <c r="AG3225" s="2">
        <f t="shared" si="1708"/>
        <v>21.14942203</v>
      </c>
      <c r="AH3225" s="3" t="str">
        <f t="shared" si="1709"/>
        <v>-</v>
      </c>
      <c r="AI3225" s="4" t="str">
        <f t="shared" si="1691"/>
        <v>A+J=</v>
      </c>
      <c r="AJ3225" s="11">
        <f t="shared" si="1715"/>
        <v>44048</v>
      </c>
      <c r="AK3225" s="11"/>
      <c r="AL3225" s="4"/>
      <c r="AM3225" s="1"/>
      <c r="AN3225" s="11"/>
      <c r="AO3225" s="1"/>
      <c r="AP3225" s="1"/>
      <c r="AQ3225" s="1"/>
      <c r="AR3225" s="1"/>
      <c r="AS3225" s="6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</row>
    <row r="3226" spans="1:55" x14ac:dyDescent="0.2">
      <c r="A3226" s="144">
        <f t="shared" si="1710"/>
        <v>44015</v>
      </c>
      <c r="B3226" s="2">
        <f t="shared" si="1697"/>
        <v>81868.135380440959</v>
      </c>
      <c r="C3226" s="2">
        <f t="shared" si="1711"/>
        <v>51508.016605730001</v>
      </c>
      <c r="D3226" s="68">
        <f>SUM(Y3226:Y$3286)</f>
        <v>7095.0899190700002</v>
      </c>
      <c r="E3226" s="68">
        <f t="shared" si="1698"/>
        <v>44412.926686660001</v>
      </c>
      <c r="F3226" s="72">
        <f t="shared" si="1686"/>
        <v>5311.65</v>
      </c>
      <c r="G3226" s="3">
        <f>IF(N3226=1,VLOOKUP(A3225,[1]Plan1!$BG$69:$BI$188,3),G3225)</f>
        <v>5325.46</v>
      </c>
      <c r="H3226" s="11">
        <f t="shared" si="1687"/>
        <v>43953</v>
      </c>
      <c r="I3226" s="11">
        <f t="shared" si="1688"/>
        <v>43984</v>
      </c>
      <c r="J3226" s="26">
        <f t="shared" si="1699"/>
        <v>2.5999454030292135E-3</v>
      </c>
      <c r="K3226" s="11">
        <f t="shared" si="1712"/>
        <v>44046</v>
      </c>
      <c r="L3226" s="11">
        <f t="shared" si="1700"/>
        <v>44046</v>
      </c>
      <c r="M3226" s="1">
        <f t="shared" si="1713"/>
        <v>23</v>
      </c>
      <c r="N3226" s="1">
        <f t="shared" si="1683"/>
        <v>2</v>
      </c>
      <c r="O3226" s="2">
        <f t="shared" si="1701"/>
        <v>1.0002258100000001</v>
      </c>
      <c r="P3226" s="10">
        <f t="shared" si="1693"/>
        <v>0.99620023000000002</v>
      </c>
      <c r="Q3226" s="10">
        <f t="shared" si="1689"/>
        <v>1.5916669492599242</v>
      </c>
      <c r="R3226" s="2">
        <f t="shared" si="1692"/>
        <v>1.59202636</v>
      </c>
      <c r="S3226" s="2">
        <f t="shared" si="1684"/>
        <v>1.5671791399999999</v>
      </c>
      <c r="T3226" s="2">
        <f t="shared" si="1702"/>
        <v>80722.289167270006</v>
      </c>
      <c r="U3226" s="2">
        <f t="shared" si="1703"/>
        <v>4024.1869985207918</v>
      </c>
      <c r="V3226" s="2">
        <f t="shared" si="1704"/>
        <v>26293.62332325018</v>
      </c>
      <c r="W3226" s="2">
        <f t="shared" si="1705"/>
        <v>81825.826927500966</v>
      </c>
      <c r="X3226" s="27">
        <f t="shared" si="1706"/>
        <v>0</v>
      </c>
      <c r="Y3226" s="2">
        <f t="shared" si="1685"/>
        <v>0</v>
      </c>
      <c r="Z3226" s="67">
        <f t="shared" si="1707"/>
        <v>0</v>
      </c>
      <c r="AA3226" s="2">
        <f t="shared" si="1694"/>
        <v>0</v>
      </c>
      <c r="AB3226" s="26">
        <f t="shared" si="1714"/>
        <v>6.7299999999999999E-2</v>
      </c>
      <c r="AC3226" s="27">
        <f t="shared" si="1696"/>
        <v>2</v>
      </c>
      <c r="AD3226" s="27">
        <v>252</v>
      </c>
      <c r="AE3226" s="10">
        <f t="shared" si="1690"/>
        <v>1.000517055</v>
      </c>
      <c r="AF3226" s="2">
        <f t="shared" si="1695"/>
        <v>41.737863220000001</v>
      </c>
      <c r="AG3226" s="2">
        <f t="shared" si="1708"/>
        <v>42.308452940000002</v>
      </c>
      <c r="AH3226" s="3" t="str">
        <f t="shared" si="1709"/>
        <v>-</v>
      </c>
      <c r="AI3226" s="4" t="str">
        <f t="shared" si="1691"/>
        <v>A+J=</v>
      </c>
      <c r="AJ3226" s="11">
        <f t="shared" si="1715"/>
        <v>44048</v>
      </c>
      <c r="AK3226" s="11"/>
      <c r="AL3226" s="4"/>
      <c r="AM3226" s="1"/>
      <c r="AN3226" s="11"/>
      <c r="AO3226" s="1"/>
      <c r="AP3226" s="1"/>
      <c r="AQ3226" s="1"/>
      <c r="AR3226" s="1"/>
      <c r="AS3226" s="6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</row>
    <row r="3227" spans="1:55" x14ac:dyDescent="0.2">
      <c r="A3227" s="144">
        <f t="shared" si="1710"/>
        <v>44016</v>
      </c>
      <c r="B3227" s="2">
        <f t="shared" si="1697"/>
        <v>81897.2872464229</v>
      </c>
      <c r="C3227" s="2">
        <f t="shared" si="1711"/>
        <v>51508.016605730001</v>
      </c>
      <c r="D3227" s="68">
        <f>SUM(Y3227:Y$3286)</f>
        <v>7095.0899190700002</v>
      </c>
      <c r="E3227" s="68">
        <f t="shared" si="1698"/>
        <v>44412.926686660001</v>
      </c>
      <c r="F3227" s="72">
        <f t="shared" si="1686"/>
        <v>5311.65</v>
      </c>
      <c r="G3227" s="3">
        <f>IF(N3227=1,VLOOKUP(A3226,[1]Plan1!$BG$69:$BI$188,3),G3226)</f>
        <v>5325.46</v>
      </c>
      <c r="H3227" s="11">
        <f t="shared" si="1687"/>
        <v>43953</v>
      </c>
      <c r="I3227" s="11">
        <f t="shared" si="1688"/>
        <v>43984</v>
      </c>
      <c r="J3227" s="26">
        <f t="shared" si="1699"/>
        <v>2.5999454030292135E-3</v>
      </c>
      <c r="K3227" s="11">
        <f t="shared" si="1712"/>
        <v>44046</v>
      </c>
      <c r="L3227" s="11">
        <f t="shared" si="1700"/>
        <v>44046</v>
      </c>
      <c r="M3227" s="1">
        <f t="shared" si="1713"/>
        <v>23</v>
      </c>
      <c r="N3227" s="1">
        <f t="shared" si="1683"/>
        <v>3</v>
      </c>
      <c r="O3227" s="2">
        <f t="shared" si="1701"/>
        <v>1.0003387399999999</v>
      </c>
      <c r="P3227" s="10">
        <f t="shared" si="1693"/>
        <v>0.99620023000000002</v>
      </c>
      <c r="Q3227" s="10">
        <f t="shared" si="1689"/>
        <v>1.5916669492599242</v>
      </c>
      <c r="R3227" s="2">
        <f t="shared" si="1692"/>
        <v>1.59220611</v>
      </c>
      <c r="S3227" s="2">
        <f t="shared" si="1684"/>
        <v>1.5671791399999999</v>
      </c>
      <c r="T3227" s="2">
        <f t="shared" si="1702"/>
        <v>80722.289167270006</v>
      </c>
      <c r="U3227" s="2">
        <f t="shared" si="1703"/>
        <v>4024.1869985207918</v>
      </c>
      <c r="V3227" s="2">
        <f t="shared" si="1704"/>
        <v>26301.60654682211</v>
      </c>
      <c r="W3227" s="2">
        <f t="shared" si="1705"/>
        <v>81833.810151072903</v>
      </c>
      <c r="X3227" s="27">
        <f t="shared" si="1706"/>
        <v>0</v>
      </c>
      <c r="Y3227" s="2">
        <f t="shared" si="1685"/>
        <v>0</v>
      </c>
      <c r="Z3227" s="67">
        <f t="shared" si="1707"/>
        <v>0</v>
      </c>
      <c r="AA3227" s="2">
        <f t="shared" si="1694"/>
        <v>0</v>
      </c>
      <c r="AB3227" s="26">
        <f t="shared" si="1714"/>
        <v>6.7299999999999999E-2</v>
      </c>
      <c r="AC3227" s="27">
        <f t="shared" si="1696"/>
        <v>3</v>
      </c>
      <c r="AD3227" s="27">
        <v>252</v>
      </c>
      <c r="AE3227" s="10">
        <f t="shared" si="1690"/>
        <v>1.0007756830000001</v>
      </c>
      <c r="AF3227" s="2">
        <f t="shared" si="1695"/>
        <v>62.614907420000002</v>
      </c>
      <c r="AG3227" s="2">
        <f t="shared" si="1708"/>
        <v>63.477095349999999</v>
      </c>
      <c r="AH3227" s="3" t="str">
        <f t="shared" si="1709"/>
        <v>-</v>
      </c>
      <c r="AI3227" s="4" t="str">
        <f t="shared" si="1691"/>
        <v>A+J=</v>
      </c>
      <c r="AJ3227" s="11">
        <f t="shared" si="1715"/>
        <v>44048</v>
      </c>
      <c r="AK3227" s="11"/>
      <c r="AL3227" s="4"/>
      <c r="AM3227" s="1"/>
      <c r="AN3227" s="11"/>
      <c r="AO3227" s="1"/>
      <c r="AP3227" s="1"/>
      <c r="AQ3227" s="1"/>
      <c r="AR3227" s="1"/>
      <c r="AS3227" s="6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</row>
    <row r="3228" spans="1:55" x14ac:dyDescent="0.2">
      <c r="A3228" s="144">
        <f t="shared" si="1710"/>
        <v>44017</v>
      </c>
      <c r="B3228" s="2">
        <f t="shared" si="1697"/>
        <v>81897.2872464229</v>
      </c>
      <c r="C3228" s="2">
        <f t="shared" si="1711"/>
        <v>51508.016605730001</v>
      </c>
      <c r="D3228" s="68">
        <f>SUM(Y3228:Y$3286)</f>
        <v>7095.0899190700002</v>
      </c>
      <c r="E3228" s="68">
        <f t="shared" si="1698"/>
        <v>44412.926686660001</v>
      </c>
      <c r="F3228" s="72">
        <f t="shared" si="1686"/>
        <v>5311.65</v>
      </c>
      <c r="G3228" s="3">
        <f>IF(N3228=1,VLOOKUP(A3227,[1]Plan1!$BG$69:$BI$188,3),G3227)</f>
        <v>5325.46</v>
      </c>
      <c r="H3228" s="11">
        <f t="shared" si="1687"/>
        <v>43953</v>
      </c>
      <c r="I3228" s="11">
        <f t="shared" si="1688"/>
        <v>43984</v>
      </c>
      <c r="J3228" s="26">
        <f t="shared" si="1699"/>
        <v>2.5999454030292135E-3</v>
      </c>
      <c r="K3228" s="11">
        <f t="shared" si="1712"/>
        <v>44046</v>
      </c>
      <c r="L3228" s="11">
        <f t="shared" si="1700"/>
        <v>44046</v>
      </c>
      <c r="M3228" s="1">
        <f t="shared" si="1713"/>
        <v>23</v>
      </c>
      <c r="N3228" s="1">
        <f t="shared" si="1683"/>
        <v>3</v>
      </c>
      <c r="O3228" s="2">
        <f t="shared" si="1701"/>
        <v>1.0003387399999999</v>
      </c>
      <c r="P3228" s="10">
        <f t="shared" si="1693"/>
        <v>0.99620023000000002</v>
      </c>
      <c r="Q3228" s="10">
        <f t="shared" si="1689"/>
        <v>1.5916669492599242</v>
      </c>
      <c r="R3228" s="2">
        <f t="shared" si="1692"/>
        <v>1.59220611</v>
      </c>
      <c r="S3228" s="2">
        <f t="shared" si="1684"/>
        <v>1.5671791399999999</v>
      </c>
      <c r="T3228" s="2">
        <f t="shared" si="1702"/>
        <v>80722.289167270006</v>
      </c>
      <c r="U3228" s="2">
        <f t="shared" si="1703"/>
        <v>4024.1869985207918</v>
      </c>
      <c r="V3228" s="2">
        <f t="shared" si="1704"/>
        <v>26301.60654682211</v>
      </c>
      <c r="W3228" s="2">
        <f t="shared" si="1705"/>
        <v>81833.810151072903</v>
      </c>
      <c r="X3228" s="27">
        <f t="shared" si="1706"/>
        <v>0</v>
      </c>
      <c r="Y3228" s="2">
        <f t="shared" si="1685"/>
        <v>0</v>
      </c>
      <c r="Z3228" s="67">
        <f t="shared" si="1707"/>
        <v>0</v>
      </c>
      <c r="AA3228" s="2">
        <f t="shared" si="1694"/>
        <v>0</v>
      </c>
      <c r="AB3228" s="26">
        <f t="shared" si="1714"/>
        <v>6.7299999999999999E-2</v>
      </c>
      <c r="AC3228" s="27">
        <f t="shared" si="1696"/>
        <v>3</v>
      </c>
      <c r="AD3228" s="27">
        <v>252</v>
      </c>
      <c r="AE3228" s="10">
        <f t="shared" si="1690"/>
        <v>1.0007756830000001</v>
      </c>
      <c r="AF3228" s="2">
        <f t="shared" si="1695"/>
        <v>62.614907420000002</v>
      </c>
      <c r="AG3228" s="2">
        <f t="shared" si="1708"/>
        <v>63.477095349999999</v>
      </c>
      <c r="AH3228" s="3" t="str">
        <f t="shared" si="1709"/>
        <v>-</v>
      </c>
      <c r="AI3228" s="4" t="str">
        <f t="shared" si="1691"/>
        <v>A+J=</v>
      </c>
      <c r="AJ3228" s="11">
        <f t="shared" si="1715"/>
        <v>44048</v>
      </c>
      <c r="AK3228" s="11"/>
      <c r="AL3228" s="4"/>
      <c r="AM3228" s="1"/>
      <c r="AN3228" s="11"/>
      <c r="AO3228" s="1"/>
      <c r="AP3228" s="1"/>
      <c r="AQ3228" s="1"/>
      <c r="AR3228" s="1"/>
      <c r="AS3228" s="6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</row>
    <row r="3229" spans="1:55" x14ac:dyDescent="0.2">
      <c r="A3229" s="144">
        <f t="shared" si="1710"/>
        <v>44018</v>
      </c>
      <c r="B3229" s="2">
        <f t="shared" si="1697"/>
        <v>81897.2872464229</v>
      </c>
      <c r="C3229" s="2">
        <f t="shared" si="1711"/>
        <v>51508.016605730001</v>
      </c>
      <c r="D3229" s="68">
        <f>SUM(Y3229:Y$3286)</f>
        <v>7095.0899190700002</v>
      </c>
      <c r="E3229" s="68">
        <f t="shared" si="1698"/>
        <v>44412.926686660001</v>
      </c>
      <c r="F3229" s="72">
        <f t="shared" si="1686"/>
        <v>5311.65</v>
      </c>
      <c r="G3229" s="3">
        <f>IF(N3229=1,VLOOKUP(A3228,[1]Plan1!$BG$69:$BI$188,3),G3228)</f>
        <v>5325.46</v>
      </c>
      <c r="H3229" s="11">
        <f t="shared" si="1687"/>
        <v>43953</v>
      </c>
      <c r="I3229" s="11">
        <f t="shared" si="1688"/>
        <v>43984</v>
      </c>
      <c r="J3229" s="26">
        <f t="shared" si="1699"/>
        <v>2.5999454030292135E-3</v>
      </c>
      <c r="K3229" s="11">
        <f t="shared" si="1712"/>
        <v>44046</v>
      </c>
      <c r="L3229" s="11">
        <f t="shared" si="1700"/>
        <v>44046</v>
      </c>
      <c r="M3229" s="1">
        <f t="shared" si="1713"/>
        <v>23</v>
      </c>
      <c r="N3229" s="1">
        <f t="shared" ref="N3229:N3292" si="1716">(M3229-(NETWORKDAYS(A3229,L3229,AN$137:AN$327)-1))</f>
        <v>3</v>
      </c>
      <c r="O3229" s="2">
        <f t="shared" si="1701"/>
        <v>1.0003387399999999</v>
      </c>
      <c r="P3229" s="10">
        <f t="shared" si="1693"/>
        <v>0.99620023000000002</v>
      </c>
      <c r="Q3229" s="10">
        <f t="shared" si="1689"/>
        <v>1.5916669492599242</v>
      </c>
      <c r="R3229" s="2">
        <f t="shared" si="1692"/>
        <v>1.59220611</v>
      </c>
      <c r="S3229" s="2">
        <f t="shared" si="1684"/>
        <v>1.5671791399999999</v>
      </c>
      <c r="T3229" s="2">
        <f t="shared" si="1702"/>
        <v>80722.289167270006</v>
      </c>
      <c r="U3229" s="2">
        <f t="shared" si="1703"/>
        <v>4024.1869985207918</v>
      </c>
      <c r="V3229" s="2">
        <f t="shared" si="1704"/>
        <v>26301.60654682211</v>
      </c>
      <c r="W3229" s="2">
        <f t="shared" si="1705"/>
        <v>81833.810151072903</v>
      </c>
      <c r="X3229" s="27">
        <f t="shared" si="1706"/>
        <v>0</v>
      </c>
      <c r="Y3229" s="2">
        <f t="shared" si="1685"/>
        <v>0</v>
      </c>
      <c r="Z3229" s="67">
        <f t="shared" si="1707"/>
        <v>0</v>
      </c>
      <c r="AA3229" s="2">
        <f t="shared" si="1694"/>
        <v>0</v>
      </c>
      <c r="AB3229" s="26">
        <f t="shared" si="1714"/>
        <v>6.7299999999999999E-2</v>
      </c>
      <c r="AC3229" s="27">
        <f t="shared" si="1696"/>
        <v>3</v>
      </c>
      <c r="AD3229" s="27">
        <v>252</v>
      </c>
      <c r="AE3229" s="10">
        <f t="shared" si="1690"/>
        <v>1.0007756830000001</v>
      </c>
      <c r="AF3229" s="2">
        <f t="shared" si="1695"/>
        <v>62.614907420000002</v>
      </c>
      <c r="AG3229" s="2">
        <f t="shared" si="1708"/>
        <v>63.477095349999999</v>
      </c>
      <c r="AH3229" s="3" t="str">
        <f t="shared" si="1709"/>
        <v>-</v>
      </c>
      <c r="AI3229" s="4" t="str">
        <f t="shared" si="1691"/>
        <v>A+J=</v>
      </c>
      <c r="AJ3229" s="11">
        <f t="shared" si="1715"/>
        <v>44048</v>
      </c>
      <c r="AK3229" s="11"/>
      <c r="AL3229" s="4"/>
      <c r="AM3229" s="1"/>
      <c r="AN3229" s="11"/>
      <c r="AO3229" s="1"/>
      <c r="AP3229" s="1"/>
      <c r="AQ3229" s="1"/>
      <c r="AR3229" s="1"/>
      <c r="AS3229" s="6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</row>
    <row r="3230" spans="1:55" x14ac:dyDescent="0.2">
      <c r="A3230" s="144">
        <f t="shared" si="1710"/>
        <v>44019</v>
      </c>
      <c r="B3230" s="2">
        <f t="shared" si="1697"/>
        <v>81926.448198755577</v>
      </c>
      <c r="C3230" s="2">
        <f t="shared" si="1711"/>
        <v>51508.016605730001</v>
      </c>
      <c r="D3230" s="68">
        <f>SUM(Y3230:Y$3286)</f>
        <v>7095.0899190700002</v>
      </c>
      <c r="E3230" s="68">
        <f t="shared" si="1698"/>
        <v>44412.926686660001</v>
      </c>
      <c r="F3230" s="72">
        <f t="shared" si="1686"/>
        <v>5311.65</v>
      </c>
      <c r="G3230" s="3">
        <f>IF(N3230=1,VLOOKUP(A3229,[1]Plan1!$BG$69:$BI$188,3),G3229)</f>
        <v>5325.46</v>
      </c>
      <c r="H3230" s="11">
        <f t="shared" si="1687"/>
        <v>43953</v>
      </c>
      <c r="I3230" s="11">
        <f t="shared" si="1688"/>
        <v>43984</v>
      </c>
      <c r="J3230" s="26">
        <f t="shared" si="1699"/>
        <v>2.5999454030292135E-3</v>
      </c>
      <c r="K3230" s="11">
        <f t="shared" si="1712"/>
        <v>44046</v>
      </c>
      <c r="L3230" s="11">
        <f t="shared" si="1700"/>
        <v>44046</v>
      </c>
      <c r="M3230" s="1">
        <f t="shared" si="1713"/>
        <v>23</v>
      </c>
      <c r="N3230" s="1">
        <f t="shared" si="1716"/>
        <v>4</v>
      </c>
      <c r="O3230" s="2">
        <f t="shared" si="1701"/>
        <v>1.0004516699999999</v>
      </c>
      <c r="P3230" s="10">
        <f t="shared" si="1693"/>
        <v>0.99620023000000002</v>
      </c>
      <c r="Q3230" s="10">
        <f t="shared" si="1689"/>
        <v>1.5916669492599242</v>
      </c>
      <c r="R3230" s="2">
        <f t="shared" si="1692"/>
        <v>1.5923858500000001</v>
      </c>
      <c r="S3230" s="2">
        <f t="shared" ref="S3230:S3293" si="1717">IF(AND(X3230&gt;0,MONTH(A3230)=10),R3230,S3229)</f>
        <v>1.5671791399999999</v>
      </c>
      <c r="T3230" s="2">
        <f t="shared" si="1702"/>
        <v>80722.289167270006</v>
      </c>
      <c r="U3230" s="2">
        <f t="shared" si="1703"/>
        <v>4024.1869985207918</v>
      </c>
      <c r="V3230" s="2">
        <f t="shared" si="1704"/>
        <v>26309.589326264773</v>
      </c>
      <c r="W3230" s="2">
        <f t="shared" si="1705"/>
        <v>81841.79293051557</v>
      </c>
      <c r="X3230" s="27">
        <f t="shared" si="1706"/>
        <v>0</v>
      </c>
      <c r="Y3230" s="2">
        <f t="shared" ref="Y3230:Y3293" si="1718">IF(X3230&gt;0,VLOOKUP(A3230,AN$12:AR$131,5),0)</f>
        <v>0</v>
      </c>
      <c r="Z3230" s="67">
        <f t="shared" si="1707"/>
        <v>0</v>
      </c>
      <c r="AA3230" s="2">
        <f t="shared" si="1694"/>
        <v>0</v>
      </c>
      <c r="AB3230" s="26">
        <f t="shared" si="1714"/>
        <v>6.7299999999999999E-2</v>
      </c>
      <c r="AC3230" s="27">
        <f t="shared" si="1696"/>
        <v>4</v>
      </c>
      <c r="AD3230" s="27">
        <v>252</v>
      </c>
      <c r="AE3230" s="10">
        <f t="shared" si="1690"/>
        <v>1.0010343770000001</v>
      </c>
      <c r="AF3230" s="2">
        <f t="shared" si="1695"/>
        <v>83.497279300000002</v>
      </c>
      <c r="AG3230" s="2">
        <f t="shared" si="1708"/>
        <v>84.655268239999998</v>
      </c>
      <c r="AH3230" s="3" t="str">
        <f t="shared" si="1709"/>
        <v>-</v>
      </c>
      <c r="AI3230" s="4" t="str">
        <f t="shared" si="1691"/>
        <v>A+J=</v>
      </c>
      <c r="AJ3230" s="11">
        <f t="shared" si="1715"/>
        <v>44048</v>
      </c>
      <c r="AK3230" s="11"/>
      <c r="AL3230" s="4"/>
      <c r="AM3230" s="1"/>
      <c r="AN3230" s="11"/>
      <c r="AO3230" s="1"/>
      <c r="AP3230" s="1"/>
      <c r="AQ3230" s="1"/>
      <c r="AR3230" s="1"/>
      <c r="AS3230" s="6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</row>
    <row r="3231" spans="1:55" x14ac:dyDescent="0.2">
      <c r="A3231" s="144">
        <f t="shared" si="1710"/>
        <v>44020</v>
      </c>
      <c r="B3231" s="2">
        <f t="shared" si="1697"/>
        <v>81955.621515283827</v>
      </c>
      <c r="C3231" s="2">
        <f t="shared" si="1711"/>
        <v>51508.016605730001</v>
      </c>
      <c r="D3231" s="68">
        <f>SUM(Y3231:Y$3286)</f>
        <v>7095.0899190700002</v>
      </c>
      <c r="E3231" s="68">
        <f t="shared" si="1698"/>
        <v>44412.926686660001</v>
      </c>
      <c r="F3231" s="72">
        <f t="shared" ref="F3231:F3294" si="1719">IF(G3231=G3230,F3230,G3230)</f>
        <v>5311.65</v>
      </c>
      <c r="G3231" s="3">
        <f>IF(N3231=1,VLOOKUP(A3230,[1]Plan1!$BG$69:$BI$188,3),G3230)</f>
        <v>5325.46</v>
      </c>
      <c r="H3231" s="11">
        <f t="shared" ref="H3231:H3294" si="1720">EDATE(I3231,-1)</f>
        <v>43953</v>
      </c>
      <c r="I3231" s="11">
        <f t="shared" ref="I3231:I3294" si="1721">IF(X3230&gt;0,EDATE(A3231,-1),+I3230)</f>
        <v>43984</v>
      </c>
      <c r="J3231" s="26">
        <f t="shared" si="1699"/>
        <v>2.5999454030292135E-3</v>
      </c>
      <c r="K3231" s="11">
        <f t="shared" si="1712"/>
        <v>44046</v>
      </c>
      <c r="L3231" s="11">
        <f t="shared" si="1700"/>
        <v>44046</v>
      </c>
      <c r="M3231" s="1">
        <f t="shared" si="1713"/>
        <v>23</v>
      </c>
      <c r="N3231" s="1">
        <f t="shared" si="1716"/>
        <v>5</v>
      </c>
      <c r="O3231" s="2">
        <f t="shared" si="1701"/>
        <v>1.00056463</v>
      </c>
      <c r="P3231" s="10">
        <f t="shared" si="1693"/>
        <v>0.99620023000000002</v>
      </c>
      <c r="Q3231" s="10">
        <f t="shared" ref="Q3231:Q3294" si="1722">IF(L3231&gt;L3230,Q3230*P3231,Q3230)</f>
        <v>1.5916669492599242</v>
      </c>
      <c r="R3231" s="2">
        <f t="shared" si="1692"/>
        <v>1.5925656500000001</v>
      </c>
      <c r="S3231" s="2">
        <f t="shared" si="1717"/>
        <v>1.5671791399999999</v>
      </c>
      <c r="T3231" s="2">
        <f t="shared" si="1702"/>
        <v>80722.289167270006</v>
      </c>
      <c r="U3231" s="2">
        <f t="shared" si="1703"/>
        <v>4024.1869985207918</v>
      </c>
      <c r="V3231" s="2">
        <f t="shared" si="1704"/>
        <v>26317.574770483032</v>
      </c>
      <c r="W3231" s="2">
        <f t="shared" si="1705"/>
        <v>81849.778374733825</v>
      </c>
      <c r="X3231" s="27">
        <f t="shared" si="1706"/>
        <v>0</v>
      </c>
      <c r="Y3231" s="2">
        <f t="shared" si="1718"/>
        <v>0</v>
      </c>
      <c r="Z3231" s="67">
        <f t="shared" si="1707"/>
        <v>0</v>
      </c>
      <c r="AA3231" s="2">
        <f t="shared" si="1694"/>
        <v>0</v>
      </c>
      <c r="AB3231" s="26">
        <f t="shared" si="1714"/>
        <v>6.7299999999999999E-2</v>
      </c>
      <c r="AC3231" s="27">
        <f t="shared" si="1696"/>
        <v>5</v>
      </c>
      <c r="AD3231" s="27">
        <v>252</v>
      </c>
      <c r="AE3231" s="10">
        <f t="shared" ref="AE3231:AE3294" si="1723">ROUND((1+AB3231)^TRUNC((AC3231/AD3231),9),9)</f>
        <v>1.0012931389999999</v>
      </c>
      <c r="AF3231" s="2">
        <f t="shared" si="1695"/>
        <v>104.38514029</v>
      </c>
      <c r="AG3231" s="2">
        <f t="shared" si="1708"/>
        <v>105.84314055</v>
      </c>
      <c r="AH3231" s="3" t="str">
        <f t="shared" si="1709"/>
        <v>-</v>
      </c>
      <c r="AI3231" s="4" t="str">
        <f t="shared" si="1691"/>
        <v>A+J=</v>
      </c>
      <c r="AJ3231" s="11">
        <f t="shared" si="1715"/>
        <v>44048</v>
      </c>
      <c r="AK3231" s="11"/>
      <c r="AL3231" s="4"/>
      <c r="AM3231" s="1"/>
      <c r="AN3231" s="11"/>
      <c r="AO3231" s="1"/>
      <c r="AP3231" s="1"/>
      <c r="AQ3231" s="1"/>
      <c r="AR3231" s="1"/>
      <c r="AS3231" s="6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</row>
    <row r="3232" spans="1:55" x14ac:dyDescent="0.2">
      <c r="A3232" s="144">
        <f t="shared" si="1710"/>
        <v>44021</v>
      </c>
      <c r="B3232" s="2">
        <f t="shared" si="1697"/>
        <v>81984.803922272826</v>
      </c>
      <c r="C3232" s="2">
        <f t="shared" si="1711"/>
        <v>51508.016605730001</v>
      </c>
      <c r="D3232" s="68">
        <f>SUM(Y3232:Y$3286)</f>
        <v>7095.0899190700002</v>
      </c>
      <c r="E3232" s="68">
        <f t="shared" si="1698"/>
        <v>44412.926686660001</v>
      </c>
      <c r="F3232" s="72">
        <f t="shared" si="1719"/>
        <v>5311.65</v>
      </c>
      <c r="G3232" s="3">
        <f>IF(N3232=1,VLOOKUP(A3231,[1]Plan1!$BG$69:$BI$188,3),G3231)</f>
        <v>5325.46</v>
      </c>
      <c r="H3232" s="11">
        <f t="shared" si="1720"/>
        <v>43953</v>
      </c>
      <c r="I3232" s="11">
        <f t="shared" si="1721"/>
        <v>43984</v>
      </c>
      <c r="J3232" s="26">
        <f t="shared" si="1699"/>
        <v>2.5999454030292135E-3</v>
      </c>
      <c r="K3232" s="11">
        <f t="shared" si="1712"/>
        <v>44046</v>
      </c>
      <c r="L3232" s="11">
        <f t="shared" si="1700"/>
        <v>44046</v>
      </c>
      <c r="M3232" s="1">
        <f t="shared" si="1713"/>
        <v>23</v>
      </c>
      <c r="N3232" s="1">
        <f t="shared" si="1716"/>
        <v>6</v>
      </c>
      <c r="O3232" s="2">
        <f t="shared" si="1701"/>
        <v>1.00067759</v>
      </c>
      <c r="P3232" s="10">
        <f t="shared" si="1693"/>
        <v>0.99620023000000002</v>
      </c>
      <c r="Q3232" s="10">
        <f t="shared" si="1722"/>
        <v>1.5916669492599242</v>
      </c>
      <c r="R3232" s="2">
        <f t="shared" si="1692"/>
        <v>1.5927454400000001</v>
      </c>
      <c r="S3232" s="2">
        <f t="shared" si="1717"/>
        <v>1.5671791399999999</v>
      </c>
      <c r="T3232" s="2">
        <f t="shared" si="1702"/>
        <v>80722.289167270006</v>
      </c>
      <c r="U3232" s="2">
        <f t="shared" si="1703"/>
        <v>4024.1869985207918</v>
      </c>
      <c r="V3232" s="2">
        <f t="shared" si="1704"/>
        <v>26325.559770572028</v>
      </c>
      <c r="W3232" s="2">
        <f t="shared" si="1705"/>
        <v>81857.763374822825</v>
      </c>
      <c r="X3232" s="27">
        <f t="shared" si="1706"/>
        <v>0</v>
      </c>
      <c r="Y3232" s="2">
        <f t="shared" si="1718"/>
        <v>0</v>
      </c>
      <c r="Z3232" s="67">
        <f t="shared" si="1707"/>
        <v>0</v>
      </c>
      <c r="AA3232" s="2">
        <f t="shared" si="1694"/>
        <v>0</v>
      </c>
      <c r="AB3232" s="26">
        <f t="shared" si="1714"/>
        <v>6.7299999999999999E-2</v>
      </c>
      <c r="AC3232" s="27">
        <f t="shared" si="1696"/>
        <v>6</v>
      </c>
      <c r="AD3232" s="27">
        <v>252</v>
      </c>
      <c r="AE3232" s="10">
        <f t="shared" si="1723"/>
        <v>1.0015519669999999</v>
      </c>
      <c r="AF3232" s="2">
        <f t="shared" si="1695"/>
        <v>125.27832895</v>
      </c>
      <c r="AG3232" s="2">
        <f t="shared" si="1708"/>
        <v>127.04054745000001</v>
      </c>
      <c r="AH3232" s="3" t="str">
        <f t="shared" si="1709"/>
        <v>-</v>
      </c>
      <c r="AI3232" s="4" t="str">
        <f t="shared" si="1691"/>
        <v>A+J=</v>
      </c>
      <c r="AJ3232" s="11">
        <f t="shared" si="1715"/>
        <v>44048</v>
      </c>
      <c r="AK3232" s="11"/>
      <c r="AL3232" s="4"/>
      <c r="AM3232" s="1"/>
      <c r="AN3232" s="11"/>
      <c r="AO3232" s="1"/>
      <c r="AP3232" s="1"/>
      <c r="AQ3232" s="1"/>
      <c r="AR3232" s="1"/>
      <c r="AS3232" s="6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</row>
    <row r="3233" spans="1:55" x14ac:dyDescent="0.2">
      <c r="A3233" s="144">
        <f t="shared" si="1710"/>
        <v>44022</v>
      </c>
      <c r="B3233" s="2">
        <f t="shared" si="1697"/>
        <v>82013.997727478869</v>
      </c>
      <c r="C3233" s="2">
        <f t="shared" si="1711"/>
        <v>51508.016605730001</v>
      </c>
      <c r="D3233" s="68">
        <f>SUM(Y3233:Y$3286)</f>
        <v>7095.0899190700002</v>
      </c>
      <c r="E3233" s="68">
        <f t="shared" si="1698"/>
        <v>44412.926686660001</v>
      </c>
      <c r="F3233" s="72">
        <f t="shared" si="1719"/>
        <v>5311.65</v>
      </c>
      <c r="G3233" s="3">
        <f>IF(N3233=1,VLOOKUP(A3232,[1]Plan1!$BG$69:$BI$188,3),G3232)</f>
        <v>5325.46</v>
      </c>
      <c r="H3233" s="11">
        <f t="shared" si="1720"/>
        <v>43953</v>
      </c>
      <c r="I3233" s="11">
        <f t="shared" si="1721"/>
        <v>43984</v>
      </c>
      <c r="J3233" s="26">
        <f t="shared" si="1699"/>
        <v>2.5999454030292135E-3</v>
      </c>
      <c r="K3233" s="11">
        <f t="shared" si="1712"/>
        <v>44046</v>
      </c>
      <c r="L3233" s="11">
        <f t="shared" si="1700"/>
        <v>44046</v>
      </c>
      <c r="M3233" s="1">
        <f t="shared" si="1713"/>
        <v>23</v>
      </c>
      <c r="N3233" s="1">
        <f t="shared" si="1716"/>
        <v>7</v>
      </c>
      <c r="O3233" s="2">
        <f t="shared" si="1701"/>
        <v>1.0007905699999999</v>
      </c>
      <c r="P3233" s="10">
        <f t="shared" si="1693"/>
        <v>0.99620023000000002</v>
      </c>
      <c r="Q3233" s="10">
        <f t="shared" si="1722"/>
        <v>1.5916669492599242</v>
      </c>
      <c r="R3233" s="2">
        <f t="shared" si="1692"/>
        <v>1.5929252700000001</v>
      </c>
      <c r="S3233" s="2">
        <f t="shared" si="1717"/>
        <v>1.5671791399999999</v>
      </c>
      <c r="T3233" s="2">
        <f t="shared" si="1702"/>
        <v>80722.289167270006</v>
      </c>
      <c r="U3233" s="2">
        <f t="shared" si="1703"/>
        <v>4024.1869985207918</v>
      </c>
      <c r="V3233" s="2">
        <f t="shared" si="1704"/>
        <v>26333.546547178088</v>
      </c>
      <c r="W3233" s="2">
        <f t="shared" si="1705"/>
        <v>81865.750151428874</v>
      </c>
      <c r="X3233" s="27">
        <f t="shared" si="1706"/>
        <v>0</v>
      </c>
      <c r="Y3233" s="2">
        <f t="shared" si="1718"/>
        <v>0</v>
      </c>
      <c r="Z3233" s="67">
        <f t="shared" si="1707"/>
        <v>0</v>
      </c>
      <c r="AA3233" s="2">
        <f t="shared" si="1694"/>
        <v>0</v>
      </c>
      <c r="AB3233" s="26">
        <f t="shared" si="1714"/>
        <v>6.7299999999999999E-2</v>
      </c>
      <c r="AC3233" s="27">
        <f t="shared" si="1696"/>
        <v>7</v>
      </c>
      <c r="AD3233" s="27">
        <v>252</v>
      </c>
      <c r="AE3233" s="10">
        <f t="shared" si="1723"/>
        <v>1.0018108619999999</v>
      </c>
      <c r="AF3233" s="2">
        <f t="shared" si="1695"/>
        <v>146.17692600000001</v>
      </c>
      <c r="AG3233" s="2">
        <f t="shared" si="1708"/>
        <v>148.24757604999999</v>
      </c>
      <c r="AH3233" s="3" t="str">
        <f t="shared" si="1709"/>
        <v>-</v>
      </c>
      <c r="AI3233" s="4" t="str">
        <f t="shared" si="1691"/>
        <v>A+J=</v>
      </c>
      <c r="AJ3233" s="11">
        <f t="shared" si="1715"/>
        <v>44048</v>
      </c>
      <c r="AK3233" s="11"/>
      <c r="AL3233" s="4"/>
      <c r="AM3233" s="1"/>
      <c r="AN3233" s="11"/>
      <c r="AO3233" s="1"/>
      <c r="AP3233" s="1"/>
      <c r="AQ3233" s="1"/>
      <c r="AR3233" s="1"/>
      <c r="AS3233" s="6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</row>
    <row r="3234" spans="1:55" x14ac:dyDescent="0.2">
      <c r="A3234" s="144">
        <f t="shared" si="1710"/>
        <v>44023</v>
      </c>
      <c r="B3234" s="2">
        <f t="shared" si="1697"/>
        <v>82043.201680614206</v>
      </c>
      <c r="C3234" s="2">
        <f t="shared" si="1711"/>
        <v>51508.016605730001</v>
      </c>
      <c r="D3234" s="68">
        <f>SUM(Y3234:Y$3286)</f>
        <v>7095.0899190700002</v>
      </c>
      <c r="E3234" s="68">
        <f t="shared" si="1698"/>
        <v>44412.926686660001</v>
      </c>
      <c r="F3234" s="72">
        <f t="shared" si="1719"/>
        <v>5311.65</v>
      </c>
      <c r="G3234" s="3">
        <f>IF(N3234=1,VLOOKUP(A3233,[1]Plan1!$BG$69:$BI$188,3),G3233)</f>
        <v>5325.46</v>
      </c>
      <c r="H3234" s="11">
        <f t="shared" si="1720"/>
        <v>43953</v>
      </c>
      <c r="I3234" s="11">
        <f t="shared" si="1721"/>
        <v>43984</v>
      </c>
      <c r="J3234" s="26">
        <f t="shared" si="1699"/>
        <v>2.5999454030292135E-3</v>
      </c>
      <c r="K3234" s="11">
        <f t="shared" si="1712"/>
        <v>44046</v>
      </c>
      <c r="L3234" s="11">
        <f t="shared" si="1700"/>
        <v>44046</v>
      </c>
      <c r="M3234" s="1">
        <f t="shared" si="1713"/>
        <v>23</v>
      </c>
      <c r="N3234" s="1">
        <f t="shared" si="1716"/>
        <v>8</v>
      </c>
      <c r="O3234" s="2">
        <f t="shared" si="1701"/>
        <v>1.00090356</v>
      </c>
      <c r="P3234" s="10">
        <f t="shared" si="1693"/>
        <v>0.99620023000000002</v>
      </c>
      <c r="Q3234" s="10">
        <f t="shared" si="1722"/>
        <v>1.5916669492599242</v>
      </c>
      <c r="R3234" s="2">
        <f t="shared" si="1692"/>
        <v>1.59310511</v>
      </c>
      <c r="S3234" s="2">
        <f t="shared" si="1717"/>
        <v>1.5671791399999999</v>
      </c>
      <c r="T3234" s="2">
        <f t="shared" si="1702"/>
        <v>80722.289167270006</v>
      </c>
      <c r="U3234" s="2">
        <f t="shared" si="1703"/>
        <v>4024.1869985207918</v>
      </c>
      <c r="V3234" s="2">
        <f t="shared" si="1704"/>
        <v>26341.533767913414</v>
      </c>
      <c r="W3234" s="2">
        <f t="shared" si="1705"/>
        <v>81873.737372164207</v>
      </c>
      <c r="X3234" s="27">
        <f t="shared" si="1706"/>
        <v>0</v>
      </c>
      <c r="Y3234" s="2">
        <f t="shared" si="1718"/>
        <v>0</v>
      </c>
      <c r="Z3234" s="67">
        <f t="shared" si="1707"/>
        <v>0</v>
      </c>
      <c r="AA3234" s="2">
        <f t="shared" si="1694"/>
        <v>0</v>
      </c>
      <c r="AB3234" s="26">
        <f t="shared" si="1714"/>
        <v>6.7299999999999999E-2</v>
      </c>
      <c r="AC3234" s="27">
        <f t="shared" si="1696"/>
        <v>8</v>
      </c>
      <c r="AD3234" s="27">
        <v>252</v>
      </c>
      <c r="AE3234" s="10">
        <f t="shared" si="1723"/>
        <v>1.002069825</v>
      </c>
      <c r="AF3234" s="2">
        <f t="shared" si="1695"/>
        <v>167.08101217000001</v>
      </c>
      <c r="AG3234" s="2">
        <f t="shared" si="1708"/>
        <v>169.46430845</v>
      </c>
      <c r="AH3234" s="3" t="str">
        <f t="shared" si="1709"/>
        <v>-</v>
      </c>
      <c r="AI3234" s="4" t="str">
        <f t="shared" ref="AI3234:AI3297" si="1724">AI3233</f>
        <v>A+J=</v>
      </c>
      <c r="AJ3234" s="11">
        <f t="shared" si="1715"/>
        <v>44048</v>
      </c>
      <c r="AK3234" s="11"/>
      <c r="AL3234" s="4"/>
      <c r="AM3234" s="1"/>
      <c r="AN3234" s="11"/>
      <c r="AO3234" s="1"/>
      <c r="AP3234" s="1"/>
      <c r="AQ3234" s="1"/>
      <c r="AR3234" s="1"/>
      <c r="AS3234" s="6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</row>
    <row r="3235" spans="1:55" x14ac:dyDescent="0.2">
      <c r="A3235" s="144">
        <f t="shared" si="1710"/>
        <v>44024</v>
      </c>
      <c r="B3235" s="2">
        <f t="shared" si="1697"/>
        <v>82043.201680614206</v>
      </c>
      <c r="C3235" s="2">
        <f t="shared" si="1711"/>
        <v>51508.016605730001</v>
      </c>
      <c r="D3235" s="68">
        <f>SUM(Y3235:Y$3286)</f>
        <v>7095.0899190700002</v>
      </c>
      <c r="E3235" s="68">
        <f t="shared" si="1698"/>
        <v>44412.926686660001</v>
      </c>
      <c r="F3235" s="72">
        <f t="shared" si="1719"/>
        <v>5311.65</v>
      </c>
      <c r="G3235" s="3">
        <f>IF(N3235=1,VLOOKUP(A3234,[1]Plan1!$BG$69:$BI$188,3),G3234)</f>
        <v>5325.46</v>
      </c>
      <c r="H3235" s="11">
        <f t="shared" si="1720"/>
        <v>43953</v>
      </c>
      <c r="I3235" s="11">
        <f t="shared" si="1721"/>
        <v>43984</v>
      </c>
      <c r="J3235" s="26">
        <f t="shared" si="1699"/>
        <v>2.5999454030292135E-3</v>
      </c>
      <c r="K3235" s="11">
        <f t="shared" si="1712"/>
        <v>44046</v>
      </c>
      <c r="L3235" s="11">
        <f t="shared" si="1700"/>
        <v>44046</v>
      </c>
      <c r="M3235" s="1">
        <f t="shared" si="1713"/>
        <v>23</v>
      </c>
      <c r="N3235" s="1">
        <f t="shared" si="1716"/>
        <v>8</v>
      </c>
      <c r="O3235" s="2">
        <f t="shared" si="1701"/>
        <v>1.00090356</v>
      </c>
      <c r="P3235" s="10">
        <f t="shared" si="1693"/>
        <v>0.99620023000000002</v>
      </c>
      <c r="Q3235" s="10">
        <f t="shared" si="1722"/>
        <v>1.5916669492599242</v>
      </c>
      <c r="R3235" s="2">
        <f t="shared" si="1692"/>
        <v>1.59310511</v>
      </c>
      <c r="S3235" s="2">
        <f t="shared" si="1717"/>
        <v>1.5671791399999999</v>
      </c>
      <c r="T3235" s="2">
        <f t="shared" si="1702"/>
        <v>80722.289167270006</v>
      </c>
      <c r="U3235" s="2">
        <f t="shared" si="1703"/>
        <v>4024.1869985207918</v>
      </c>
      <c r="V3235" s="2">
        <f t="shared" si="1704"/>
        <v>26341.533767913414</v>
      </c>
      <c r="W3235" s="2">
        <f t="shared" si="1705"/>
        <v>81873.737372164207</v>
      </c>
      <c r="X3235" s="27">
        <f t="shared" si="1706"/>
        <v>0</v>
      </c>
      <c r="Y3235" s="2">
        <f t="shared" si="1718"/>
        <v>0</v>
      </c>
      <c r="Z3235" s="67">
        <f t="shared" si="1707"/>
        <v>0</v>
      </c>
      <c r="AA3235" s="2">
        <f t="shared" si="1694"/>
        <v>0</v>
      </c>
      <c r="AB3235" s="26">
        <f t="shared" si="1714"/>
        <v>6.7299999999999999E-2</v>
      </c>
      <c r="AC3235" s="27">
        <f t="shared" si="1696"/>
        <v>8</v>
      </c>
      <c r="AD3235" s="27">
        <v>252</v>
      </c>
      <c r="AE3235" s="10">
        <f t="shared" si="1723"/>
        <v>1.002069825</v>
      </c>
      <c r="AF3235" s="2">
        <f t="shared" si="1695"/>
        <v>167.08101217000001</v>
      </c>
      <c r="AG3235" s="2">
        <f t="shared" si="1708"/>
        <v>169.46430845</v>
      </c>
      <c r="AH3235" s="3" t="str">
        <f t="shared" si="1709"/>
        <v>-</v>
      </c>
      <c r="AI3235" s="4" t="str">
        <f t="shared" si="1724"/>
        <v>A+J=</v>
      </c>
      <c r="AJ3235" s="11">
        <f t="shared" si="1715"/>
        <v>44048</v>
      </c>
      <c r="AK3235" s="11"/>
      <c r="AL3235" s="4"/>
      <c r="AM3235" s="1"/>
      <c r="AN3235" s="11"/>
      <c r="AO3235" s="1"/>
      <c r="AP3235" s="1"/>
      <c r="AQ3235" s="1"/>
      <c r="AR3235" s="1"/>
      <c r="AS3235" s="6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</row>
    <row r="3236" spans="1:55" x14ac:dyDescent="0.2">
      <c r="A3236" s="144">
        <f t="shared" si="1710"/>
        <v>44025</v>
      </c>
      <c r="B3236" s="2">
        <f t="shared" si="1697"/>
        <v>82043.201680614206</v>
      </c>
      <c r="C3236" s="2">
        <f t="shared" si="1711"/>
        <v>51508.016605730001</v>
      </c>
      <c r="D3236" s="68">
        <f>SUM(Y3236:Y$3286)</f>
        <v>7095.0899190700002</v>
      </c>
      <c r="E3236" s="68">
        <f t="shared" si="1698"/>
        <v>44412.926686660001</v>
      </c>
      <c r="F3236" s="72">
        <f t="shared" si="1719"/>
        <v>5311.65</v>
      </c>
      <c r="G3236" s="3">
        <f>IF(N3236=1,VLOOKUP(A3235,[1]Plan1!$BG$69:$BI$188,3),G3235)</f>
        <v>5325.46</v>
      </c>
      <c r="H3236" s="11">
        <f t="shared" si="1720"/>
        <v>43953</v>
      </c>
      <c r="I3236" s="11">
        <f t="shared" si="1721"/>
        <v>43984</v>
      </c>
      <c r="J3236" s="26">
        <f t="shared" si="1699"/>
        <v>2.5999454030292135E-3</v>
      </c>
      <c r="K3236" s="11">
        <f t="shared" si="1712"/>
        <v>44046</v>
      </c>
      <c r="L3236" s="11">
        <f t="shared" si="1700"/>
        <v>44046</v>
      </c>
      <c r="M3236" s="1">
        <f t="shared" si="1713"/>
        <v>23</v>
      </c>
      <c r="N3236" s="1">
        <f t="shared" si="1716"/>
        <v>8</v>
      </c>
      <c r="O3236" s="2">
        <f t="shared" si="1701"/>
        <v>1.00090356</v>
      </c>
      <c r="P3236" s="10">
        <f t="shared" si="1693"/>
        <v>0.99620023000000002</v>
      </c>
      <c r="Q3236" s="10">
        <f t="shared" si="1722"/>
        <v>1.5916669492599242</v>
      </c>
      <c r="R3236" s="2">
        <f t="shared" si="1692"/>
        <v>1.59310511</v>
      </c>
      <c r="S3236" s="2">
        <f t="shared" si="1717"/>
        <v>1.5671791399999999</v>
      </c>
      <c r="T3236" s="2">
        <f t="shared" si="1702"/>
        <v>80722.289167270006</v>
      </c>
      <c r="U3236" s="2">
        <f t="shared" si="1703"/>
        <v>4024.1869985207918</v>
      </c>
      <c r="V3236" s="2">
        <f t="shared" si="1704"/>
        <v>26341.533767913414</v>
      </c>
      <c r="W3236" s="2">
        <f t="shared" si="1705"/>
        <v>81873.737372164207</v>
      </c>
      <c r="X3236" s="27">
        <f t="shared" si="1706"/>
        <v>0</v>
      </c>
      <c r="Y3236" s="2">
        <f t="shared" si="1718"/>
        <v>0</v>
      </c>
      <c r="Z3236" s="67">
        <f t="shared" si="1707"/>
        <v>0</v>
      </c>
      <c r="AA3236" s="2">
        <f t="shared" si="1694"/>
        <v>0</v>
      </c>
      <c r="AB3236" s="26">
        <f t="shared" si="1714"/>
        <v>6.7299999999999999E-2</v>
      </c>
      <c r="AC3236" s="27">
        <f t="shared" si="1696"/>
        <v>8</v>
      </c>
      <c r="AD3236" s="27">
        <v>252</v>
      </c>
      <c r="AE3236" s="10">
        <f t="shared" si="1723"/>
        <v>1.002069825</v>
      </c>
      <c r="AF3236" s="2">
        <f t="shared" si="1695"/>
        <v>167.08101217000001</v>
      </c>
      <c r="AG3236" s="2">
        <f t="shared" si="1708"/>
        <v>169.46430845</v>
      </c>
      <c r="AH3236" s="3" t="str">
        <f t="shared" si="1709"/>
        <v>-</v>
      </c>
      <c r="AI3236" s="4" t="str">
        <f t="shared" si="1724"/>
        <v>A+J=</v>
      </c>
      <c r="AJ3236" s="11">
        <f t="shared" si="1715"/>
        <v>44048</v>
      </c>
      <c r="AK3236" s="11"/>
      <c r="AL3236" s="4"/>
      <c r="AM3236" s="1"/>
      <c r="AN3236" s="11"/>
      <c r="AO3236" s="1"/>
      <c r="AP3236" s="1"/>
      <c r="AQ3236" s="1"/>
      <c r="AR3236" s="1"/>
      <c r="AS3236" s="6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</row>
    <row r="3237" spans="1:55" x14ac:dyDescent="0.2">
      <c r="A3237" s="144">
        <f t="shared" si="1710"/>
        <v>44026</v>
      </c>
      <c r="B3237" s="2">
        <f t="shared" si="1697"/>
        <v>82072.416065068071</v>
      </c>
      <c r="C3237" s="2">
        <f t="shared" si="1711"/>
        <v>51508.016605730001</v>
      </c>
      <c r="D3237" s="68">
        <f>SUM(Y3237:Y$3286)</f>
        <v>7095.0899190700002</v>
      </c>
      <c r="E3237" s="68">
        <f t="shared" si="1698"/>
        <v>44412.926686660001</v>
      </c>
      <c r="F3237" s="72">
        <f t="shared" si="1719"/>
        <v>5311.65</v>
      </c>
      <c r="G3237" s="3">
        <f>IF(N3237=1,VLOOKUP(A3236,[1]Plan1!$BG$69:$BI$188,3),G3236)</f>
        <v>5325.46</v>
      </c>
      <c r="H3237" s="11">
        <f t="shared" si="1720"/>
        <v>43953</v>
      </c>
      <c r="I3237" s="11">
        <f t="shared" si="1721"/>
        <v>43984</v>
      </c>
      <c r="J3237" s="26">
        <f t="shared" si="1699"/>
        <v>2.5999454030292135E-3</v>
      </c>
      <c r="K3237" s="11">
        <f t="shared" si="1712"/>
        <v>44046</v>
      </c>
      <c r="L3237" s="11">
        <f t="shared" si="1700"/>
        <v>44046</v>
      </c>
      <c r="M3237" s="1">
        <f t="shared" si="1713"/>
        <v>23</v>
      </c>
      <c r="N3237" s="1">
        <f t="shared" si="1716"/>
        <v>9</v>
      </c>
      <c r="O3237" s="2">
        <f t="shared" si="1701"/>
        <v>1.0010165600000001</v>
      </c>
      <c r="P3237" s="10">
        <f t="shared" si="1693"/>
        <v>0.99620023000000002</v>
      </c>
      <c r="Q3237" s="10">
        <f t="shared" si="1722"/>
        <v>1.5916669492599242</v>
      </c>
      <c r="R3237" s="2">
        <f t="shared" si="1692"/>
        <v>1.59328497</v>
      </c>
      <c r="S3237" s="2">
        <f t="shared" si="1717"/>
        <v>1.5671791399999999</v>
      </c>
      <c r="T3237" s="2">
        <f t="shared" si="1702"/>
        <v>80722.289167270006</v>
      </c>
      <c r="U3237" s="2">
        <f t="shared" si="1703"/>
        <v>4024.1869985207918</v>
      </c>
      <c r="V3237" s="2">
        <f t="shared" si="1704"/>
        <v>26349.521876907278</v>
      </c>
      <c r="W3237" s="2">
        <f t="shared" si="1705"/>
        <v>81881.725481158064</v>
      </c>
      <c r="X3237" s="27">
        <f t="shared" si="1706"/>
        <v>0</v>
      </c>
      <c r="Y3237" s="2">
        <f t="shared" si="1718"/>
        <v>0</v>
      </c>
      <c r="Z3237" s="67">
        <f t="shared" si="1707"/>
        <v>0</v>
      </c>
      <c r="AA3237" s="2">
        <f t="shared" si="1694"/>
        <v>0</v>
      </c>
      <c r="AB3237" s="26">
        <f t="shared" si="1714"/>
        <v>6.7299999999999999E-2</v>
      </c>
      <c r="AC3237" s="27">
        <f t="shared" si="1696"/>
        <v>9</v>
      </c>
      <c r="AD3237" s="27">
        <v>252</v>
      </c>
      <c r="AE3237" s="10">
        <f t="shared" si="1723"/>
        <v>1.0023288539999999</v>
      </c>
      <c r="AF3237" s="2">
        <f t="shared" si="1695"/>
        <v>187.99042600999999</v>
      </c>
      <c r="AG3237" s="2">
        <f t="shared" si="1708"/>
        <v>190.69058390999999</v>
      </c>
      <c r="AH3237" s="3" t="str">
        <f t="shared" si="1709"/>
        <v>-</v>
      </c>
      <c r="AI3237" s="4" t="str">
        <f t="shared" si="1724"/>
        <v>A+J=</v>
      </c>
      <c r="AJ3237" s="11">
        <f t="shared" si="1715"/>
        <v>44048</v>
      </c>
      <c r="AK3237" s="11"/>
      <c r="AL3237" s="4"/>
      <c r="AM3237" s="1"/>
      <c r="AN3237" s="11"/>
      <c r="AO3237" s="1"/>
      <c r="AP3237" s="1"/>
      <c r="AQ3237" s="1"/>
      <c r="AR3237" s="1"/>
      <c r="AS3237" s="6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</row>
    <row r="3238" spans="1:55" x14ac:dyDescent="0.2">
      <c r="A3238" s="144">
        <f t="shared" si="1710"/>
        <v>44027</v>
      </c>
      <c r="B3238" s="2">
        <f t="shared" si="1697"/>
        <v>82101.641410269745</v>
      </c>
      <c r="C3238" s="2">
        <f t="shared" si="1711"/>
        <v>51508.016605730001</v>
      </c>
      <c r="D3238" s="68">
        <f>SUM(Y3238:Y$3286)</f>
        <v>7095.0899190700002</v>
      </c>
      <c r="E3238" s="68">
        <f t="shared" si="1698"/>
        <v>44412.926686660001</v>
      </c>
      <c r="F3238" s="72">
        <f t="shared" si="1719"/>
        <v>5311.65</v>
      </c>
      <c r="G3238" s="3">
        <f>IF(N3238=1,VLOOKUP(A3237,[1]Plan1!$BG$69:$BI$188,3),G3237)</f>
        <v>5325.46</v>
      </c>
      <c r="H3238" s="11">
        <f t="shared" si="1720"/>
        <v>43953</v>
      </c>
      <c r="I3238" s="11">
        <f t="shared" si="1721"/>
        <v>43984</v>
      </c>
      <c r="J3238" s="26">
        <f t="shared" si="1699"/>
        <v>2.5999454030292135E-3</v>
      </c>
      <c r="K3238" s="11">
        <f t="shared" si="1712"/>
        <v>44046</v>
      </c>
      <c r="L3238" s="11">
        <f t="shared" si="1700"/>
        <v>44046</v>
      </c>
      <c r="M3238" s="1">
        <f t="shared" si="1713"/>
        <v>23</v>
      </c>
      <c r="N3238" s="1">
        <f t="shared" si="1716"/>
        <v>10</v>
      </c>
      <c r="O3238" s="2">
        <f t="shared" si="1701"/>
        <v>1.00112958</v>
      </c>
      <c r="P3238" s="10">
        <f t="shared" si="1693"/>
        <v>0.99620023000000002</v>
      </c>
      <c r="Q3238" s="10">
        <f t="shared" si="1722"/>
        <v>1.5916669492599242</v>
      </c>
      <c r="R3238" s="2">
        <f t="shared" si="1692"/>
        <v>1.5934648600000001</v>
      </c>
      <c r="S3238" s="2">
        <f t="shared" si="1717"/>
        <v>1.5671791399999999</v>
      </c>
      <c r="T3238" s="2">
        <f t="shared" si="1702"/>
        <v>80722.289167270006</v>
      </c>
      <c r="U3238" s="2">
        <f t="shared" si="1703"/>
        <v>4024.1869985207918</v>
      </c>
      <c r="V3238" s="2">
        <f t="shared" si="1704"/>
        <v>26357.511318288947</v>
      </c>
      <c r="W3238" s="2">
        <f t="shared" si="1705"/>
        <v>81889.714922539744</v>
      </c>
      <c r="X3238" s="27">
        <f t="shared" si="1706"/>
        <v>0</v>
      </c>
      <c r="Y3238" s="2">
        <f t="shared" si="1718"/>
        <v>0</v>
      </c>
      <c r="Z3238" s="67">
        <f t="shared" si="1707"/>
        <v>0</v>
      </c>
      <c r="AA3238" s="2">
        <f t="shared" si="1694"/>
        <v>0</v>
      </c>
      <c r="AB3238" s="26">
        <f t="shared" si="1714"/>
        <v>6.7299999999999999E-2</v>
      </c>
      <c r="AC3238" s="27">
        <f t="shared" si="1696"/>
        <v>10</v>
      </c>
      <c r="AD3238" s="27">
        <v>252</v>
      </c>
      <c r="AE3238" s="10">
        <f t="shared" si="1723"/>
        <v>1.0025879499999999</v>
      </c>
      <c r="AF3238" s="2">
        <f t="shared" si="1695"/>
        <v>208.90524825</v>
      </c>
      <c r="AG3238" s="2">
        <f t="shared" si="1708"/>
        <v>211.92648772999999</v>
      </c>
      <c r="AH3238" s="3" t="str">
        <f t="shared" si="1709"/>
        <v>-</v>
      </c>
      <c r="AI3238" s="4" t="str">
        <f t="shared" si="1724"/>
        <v>A+J=</v>
      </c>
      <c r="AJ3238" s="11">
        <f t="shared" si="1715"/>
        <v>44048</v>
      </c>
      <c r="AK3238" s="11"/>
      <c r="AL3238" s="4"/>
      <c r="AM3238" s="1"/>
      <c r="AN3238" s="11"/>
      <c r="AO3238" s="1"/>
      <c r="AP3238" s="1"/>
      <c r="AQ3238" s="1"/>
      <c r="AR3238" s="1"/>
      <c r="AS3238" s="6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</row>
    <row r="3239" spans="1:55" x14ac:dyDescent="0.2">
      <c r="A3239" s="144">
        <f t="shared" si="1710"/>
        <v>44028</v>
      </c>
      <c r="B3239" s="2">
        <f t="shared" si="1697"/>
        <v>82130.876382681396</v>
      </c>
      <c r="C3239" s="2">
        <f t="shared" si="1711"/>
        <v>51508.016605730001</v>
      </c>
      <c r="D3239" s="68">
        <f>SUM(Y3239:Y$3286)</f>
        <v>7095.0899190700002</v>
      </c>
      <c r="E3239" s="68">
        <f t="shared" si="1698"/>
        <v>44412.926686660001</v>
      </c>
      <c r="F3239" s="72">
        <f t="shared" si="1719"/>
        <v>5311.65</v>
      </c>
      <c r="G3239" s="3">
        <f>IF(N3239=1,VLOOKUP(A3238,[1]Plan1!$BG$69:$BI$188,3),G3238)</f>
        <v>5325.46</v>
      </c>
      <c r="H3239" s="11">
        <f t="shared" si="1720"/>
        <v>43953</v>
      </c>
      <c r="I3239" s="11">
        <f t="shared" si="1721"/>
        <v>43984</v>
      </c>
      <c r="J3239" s="26">
        <f t="shared" si="1699"/>
        <v>2.5999454030292135E-3</v>
      </c>
      <c r="K3239" s="11">
        <f t="shared" si="1712"/>
        <v>44046</v>
      </c>
      <c r="L3239" s="11">
        <f t="shared" si="1700"/>
        <v>44046</v>
      </c>
      <c r="M3239" s="1">
        <f t="shared" si="1713"/>
        <v>23</v>
      </c>
      <c r="N3239" s="1">
        <f t="shared" si="1716"/>
        <v>11</v>
      </c>
      <c r="O3239" s="2">
        <f t="shared" si="1701"/>
        <v>1.0012426000000001</v>
      </c>
      <c r="P3239" s="10">
        <f t="shared" si="1693"/>
        <v>0.99620023000000002</v>
      </c>
      <c r="Q3239" s="10">
        <f t="shared" si="1722"/>
        <v>1.5916669492599242</v>
      </c>
      <c r="R3239" s="2">
        <f t="shared" si="1692"/>
        <v>1.5936447499999999</v>
      </c>
      <c r="S3239" s="2">
        <f t="shared" si="1717"/>
        <v>1.5671791399999999</v>
      </c>
      <c r="T3239" s="2">
        <f t="shared" si="1702"/>
        <v>80722.289167270006</v>
      </c>
      <c r="U3239" s="2">
        <f t="shared" si="1703"/>
        <v>4024.1869985207918</v>
      </c>
      <c r="V3239" s="2">
        <f t="shared" si="1704"/>
        <v>26365.500759670602</v>
      </c>
      <c r="W3239" s="2">
        <f t="shared" si="1705"/>
        <v>81897.704363921395</v>
      </c>
      <c r="X3239" s="27">
        <f t="shared" si="1706"/>
        <v>0</v>
      </c>
      <c r="Y3239" s="2">
        <f t="shared" si="1718"/>
        <v>0</v>
      </c>
      <c r="Z3239" s="67">
        <f t="shared" si="1707"/>
        <v>0</v>
      </c>
      <c r="AA3239" s="2">
        <f t="shared" si="1694"/>
        <v>0</v>
      </c>
      <c r="AB3239" s="26">
        <f t="shared" si="1714"/>
        <v>6.7299999999999999E-2</v>
      </c>
      <c r="AC3239" s="27">
        <f t="shared" si="1696"/>
        <v>11</v>
      </c>
      <c r="AD3239" s="27">
        <v>252</v>
      </c>
      <c r="AE3239" s="10">
        <f t="shared" si="1723"/>
        <v>1.0028471130000001</v>
      </c>
      <c r="AF3239" s="2">
        <f t="shared" si="1695"/>
        <v>229.82547887000001</v>
      </c>
      <c r="AG3239" s="2">
        <f t="shared" si="1708"/>
        <v>233.17201875999999</v>
      </c>
      <c r="AH3239" s="3" t="str">
        <f t="shared" si="1709"/>
        <v>-</v>
      </c>
      <c r="AI3239" s="4" t="str">
        <f t="shared" si="1724"/>
        <v>A+J=</v>
      </c>
      <c r="AJ3239" s="11">
        <f t="shared" si="1715"/>
        <v>44048</v>
      </c>
      <c r="AK3239" s="11"/>
      <c r="AL3239" s="4"/>
      <c r="AM3239" s="1"/>
      <c r="AN3239" s="11"/>
      <c r="AO3239" s="1"/>
      <c r="AP3239" s="1"/>
      <c r="AQ3239" s="1"/>
      <c r="AR3239" s="1"/>
      <c r="AS3239" s="6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</row>
    <row r="3240" spans="1:55" x14ac:dyDescent="0.2">
      <c r="A3240" s="144">
        <f t="shared" si="1710"/>
        <v>44029</v>
      </c>
      <c r="B3240" s="2">
        <f t="shared" si="1697"/>
        <v>82160.123211459388</v>
      </c>
      <c r="C3240" s="2">
        <f t="shared" si="1711"/>
        <v>51508.016605730001</v>
      </c>
      <c r="D3240" s="68">
        <f>SUM(Y3240:Y$3286)</f>
        <v>7095.0899190700002</v>
      </c>
      <c r="E3240" s="68">
        <f t="shared" si="1698"/>
        <v>44412.926686660001</v>
      </c>
      <c r="F3240" s="72">
        <f t="shared" si="1719"/>
        <v>5311.65</v>
      </c>
      <c r="G3240" s="3">
        <f>IF(N3240=1,VLOOKUP(A3239,[1]Plan1!$BG$69:$BI$188,3),G3239)</f>
        <v>5325.46</v>
      </c>
      <c r="H3240" s="11">
        <f t="shared" si="1720"/>
        <v>43953</v>
      </c>
      <c r="I3240" s="11">
        <f t="shared" si="1721"/>
        <v>43984</v>
      </c>
      <c r="J3240" s="26">
        <f t="shared" si="1699"/>
        <v>2.5999454030292135E-3</v>
      </c>
      <c r="K3240" s="11">
        <f t="shared" si="1712"/>
        <v>44046</v>
      </c>
      <c r="L3240" s="11">
        <f t="shared" si="1700"/>
        <v>44046</v>
      </c>
      <c r="M3240" s="1">
        <f t="shared" si="1713"/>
        <v>23</v>
      </c>
      <c r="N3240" s="1">
        <f t="shared" si="1716"/>
        <v>12</v>
      </c>
      <c r="O3240" s="2">
        <f t="shared" si="1701"/>
        <v>1.00135565</v>
      </c>
      <c r="P3240" s="10">
        <f t="shared" si="1693"/>
        <v>0.99620023000000002</v>
      </c>
      <c r="Q3240" s="10">
        <f t="shared" si="1722"/>
        <v>1.5916669492599242</v>
      </c>
      <c r="R3240" s="2">
        <f t="shared" si="1692"/>
        <v>1.5938246899999999</v>
      </c>
      <c r="S3240" s="2">
        <f t="shared" si="1717"/>
        <v>1.5671791399999999</v>
      </c>
      <c r="T3240" s="2">
        <f t="shared" si="1702"/>
        <v>80722.289167270006</v>
      </c>
      <c r="U3240" s="2">
        <f t="shared" si="1703"/>
        <v>4024.1869985207918</v>
      </c>
      <c r="V3240" s="2">
        <f t="shared" si="1704"/>
        <v>26373.4924216986</v>
      </c>
      <c r="W3240" s="2">
        <f t="shared" si="1705"/>
        <v>81905.696025949394</v>
      </c>
      <c r="X3240" s="27">
        <f t="shared" si="1706"/>
        <v>0</v>
      </c>
      <c r="Y3240" s="2">
        <f t="shared" si="1718"/>
        <v>0</v>
      </c>
      <c r="Z3240" s="67">
        <f t="shared" si="1707"/>
        <v>0</v>
      </c>
      <c r="AA3240" s="2">
        <f t="shared" si="1694"/>
        <v>0</v>
      </c>
      <c r="AB3240" s="26">
        <f t="shared" si="1714"/>
        <v>6.7299999999999999E-2</v>
      </c>
      <c r="AC3240" s="27">
        <f t="shared" si="1696"/>
        <v>12</v>
      </c>
      <c r="AD3240" s="27">
        <v>252</v>
      </c>
      <c r="AE3240" s="10">
        <f t="shared" si="1723"/>
        <v>1.003106343</v>
      </c>
      <c r="AF3240" s="2">
        <f t="shared" si="1695"/>
        <v>250.75111788999999</v>
      </c>
      <c r="AG3240" s="2">
        <f t="shared" si="1708"/>
        <v>254.42718550999999</v>
      </c>
      <c r="AH3240" s="3" t="str">
        <f t="shared" si="1709"/>
        <v>-</v>
      </c>
      <c r="AI3240" s="4" t="str">
        <f t="shared" si="1724"/>
        <v>A+J=</v>
      </c>
      <c r="AJ3240" s="11">
        <f t="shared" si="1715"/>
        <v>44048</v>
      </c>
      <c r="AK3240" s="11"/>
      <c r="AL3240" s="4"/>
      <c r="AM3240" s="1"/>
      <c r="AN3240" s="11"/>
      <c r="AO3240" s="1"/>
      <c r="AP3240" s="1"/>
      <c r="AQ3240" s="1"/>
      <c r="AR3240" s="1"/>
      <c r="AS3240" s="6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</row>
    <row r="3241" spans="1:55" x14ac:dyDescent="0.2">
      <c r="A3241" s="144">
        <f t="shared" si="1710"/>
        <v>44030</v>
      </c>
      <c r="B3241" s="2">
        <f t="shared" si="1697"/>
        <v>82189.379671807386</v>
      </c>
      <c r="C3241" s="2">
        <f t="shared" si="1711"/>
        <v>51508.016605730001</v>
      </c>
      <c r="D3241" s="68">
        <f>SUM(Y3241:Y$3286)</f>
        <v>7095.0899190700002</v>
      </c>
      <c r="E3241" s="68">
        <f t="shared" si="1698"/>
        <v>44412.926686660001</v>
      </c>
      <c r="F3241" s="72">
        <f t="shared" si="1719"/>
        <v>5311.65</v>
      </c>
      <c r="G3241" s="3">
        <f>IF(N3241=1,VLOOKUP(A3240,[1]Plan1!$BG$69:$BI$188,3),G3240)</f>
        <v>5325.46</v>
      </c>
      <c r="H3241" s="11">
        <f t="shared" si="1720"/>
        <v>43953</v>
      </c>
      <c r="I3241" s="11">
        <f t="shared" si="1721"/>
        <v>43984</v>
      </c>
      <c r="J3241" s="26">
        <f t="shared" si="1699"/>
        <v>2.5999454030292135E-3</v>
      </c>
      <c r="K3241" s="11">
        <f t="shared" si="1712"/>
        <v>44046</v>
      </c>
      <c r="L3241" s="11">
        <f t="shared" si="1700"/>
        <v>44046</v>
      </c>
      <c r="M3241" s="1">
        <f t="shared" si="1713"/>
        <v>23</v>
      </c>
      <c r="N3241" s="1">
        <f t="shared" si="1716"/>
        <v>13</v>
      </c>
      <c r="O3241" s="2">
        <f t="shared" si="1701"/>
        <v>1.0014687</v>
      </c>
      <c r="P3241" s="10">
        <f t="shared" si="1693"/>
        <v>0.99620023000000002</v>
      </c>
      <c r="Q3241" s="10">
        <f t="shared" si="1722"/>
        <v>1.5916669492599242</v>
      </c>
      <c r="R3241" s="2">
        <f t="shared" ref="R3241:R3304" si="1725">TRUNC(TRUNC((O3241*Q3241),15),8)</f>
        <v>1.5940046299999999</v>
      </c>
      <c r="S3241" s="2">
        <f t="shared" si="1717"/>
        <v>1.5671791399999999</v>
      </c>
      <c r="T3241" s="2">
        <f t="shared" si="1702"/>
        <v>80722.289167270006</v>
      </c>
      <c r="U3241" s="2">
        <f t="shared" si="1703"/>
        <v>4024.1869985207918</v>
      </c>
      <c r="V3241" s="2">
        <f t="shared" si="1704"/>
        <v>26381.484083726595</v>
      </c>
      <c r="W3241" s="2">
        <f t="shared" si="1705"/>
        <v>81913.687687977392</v>
      </c>
      <c r="X3241" s="27">
        <f t="shared" si="1706"/>
        <v>0</v>
      </c>
      <c r="Y3241" s="2">
        <f t="shared" si="1718"/>
        <v>0</v>
      </c>
      <c r="Z3241" s="67">
        <f t="shared" si="1707"/>
        <v>0</v>
      </c>
      <c r="AA3241" s="2">
        <f t="shared" si="1694"/>
        <v>0</v>
      </c>
      <c r="AB3241" s="26">
        <f t="shared" si="1714"/>
        <v>6.7299999999999999E-2</v>
      </c>
      <c r="AC3241" s="27">
        <f t="shared" si="1696"/>
        <v>13</v>
      </c>
      <c r="AD3241" s="27">
        <v>252</v>
      </c>
      <c r="AE3241" s="10">
        <f t="shared" si="1723"/>
        <v>1.0033656399999999</v>
      </c>
      <c r="AF3241" s="2">
        <f t="shared" si="1695"/>
        <v>271.68216531000002</v>
      </c>
      <c r="AG3241" s="2">
        <f t="shared" si="1708"/>
        <v>275.69198383000003</v>
      </c>
      <c r="AH3241" s="3" t="str">
        <f t="shared" si="1709"/>
        <v>-</v>
      </c>
      <c r="AI3241" s="4" t="str">
        <f t="shared" si="1724"/>
        <v>A+J=</v>
      </c>
      <c r="AJ3241" s="11">
        <f t="shared" si="1715"/>
        <v>44048</v>
      </c>
      <c r="AK3241" s="11"/>
      <c r="AL3241" s="4"/>
      <c r="AM3241" s="1"/>
      <c r="AN3241" s="11"/>
      <c r="AO3241" s="1"/>
      <c r="AP3241" s="1"/>
      <c r="AQ3241" s="1"/>
      <c r="AR3241" s="1"/>
      <c r="AS3241" s="6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</row>
    <row r="3242" spans="1:55" x14ac:dyDescent="0.2">
      <c r="A3242" s="144">
        <f t="shared" si="1710"/>
        <v>44031</v>
      </c>
      <c r="B3242" s="2">
        <f t="shared" si="1697"/>
        <v>82189.379671807386</v>
      </c>
      <c r="C3242" s="2">
        <f t="shared" si="1711"/>
        <v>51508.016605730001</v>
      </c>
      <c r="D3242" s="68">
        <f>SUM(Y3242:Y$3286)</f>
        <v>7095.0899190700002</v>
      </c>
      <c r="E3242" s="68">
        <f t="shared" si="1698"/>
        <v>44412.926686660001</v>
      </c>
      <c r="F3242" s="72">
        <f t="shared" si="1719"/>
        <v>5311.65</v>
      </c>
      <c r="G3242" s="3">
        <f>IF(N3242=1,VLOOKUP(A3241,[1]Plan1!$BG$69:$BI$188,3),G3241)</f>
        <v>5325.46</v>
      </c>
      <c r="H3242" s="11">
        <f t="shared" si="1720"/>
        <v>43953</v>
      </c>
      <c r="I3242" s="11">
        <f t="shared" si="1721"/>
        <v>43984</v>
      </c>
      <c r="J3242" s="26">
        <f t="shared" si="1699"/>
        <v>2.5999454030292135E-3</v>
      </c>
      <c r="K3242" s="11">
        <f t="shared" si="1712"/>
        <v>44046</v>
      </c>
      <c r="L3242" s="11">
        <f t="shared" si="1700"/>
        <v>44046</v>
      </c>
      <c r="M3242" s="1">
        <f t="shared" si="1713"/>
        <v>23</v>
      </c>
      <c r="N3242" s="1">
        <f t="shared" si="1716"/>
        <v>13</v>
      </c>
      <c r="O3242" s="2">
        <f t="shared" si="1701"/>
        <v>1.0014687</v>
      </c>
      <c r="P3242" s="10">
        <f t="shared" ref="P3242:P3305" si="1726">IF(L3242&gt;L3241,O3241,P3241)</f>
        <v>0.99620023000000002</v>
      </c>
      <c r="Q3242" s="10">
        <f t="shared" si="1722"/>
        <v>1.5916669492599242</v>
      </c>
      <c r="R3242" s="2">
        <f t="shared" si="1725"/>
        <v>1.5940046299999999</v>
      </c>
      <c r="S3242" s="2">
        <f t="shared" si="1717"/>
        <v>1.5671791399999999</v>
      </c>
      <c r="T3242" s="2">
        <f t="shared" si="1702"/>
        <v>80722.289167270006</v>
      </c>
      <c r="U3242" s="2">
        <f t="shared" si="1703"/>
        <v>4024.1869985207918</v>
      </c>
      <c r="V3242" s="2">
        <f t="shared" si="1704"/>
        <v>26381.484083726595</v>
      </c>
      <c r="W3242" s="2">
        <f t="shared" si="1705"/>
        <v>81913.687687977392</v>
      </c>
      <c r="X3242" s="27">
        <f t="shared" si="1706"/>
        <v>0</v>
      </c>
      <c r="Y3242" s="2">
        <f t="shared" si="1718"/>
        <v>0</v>
      </c>
      <c r="Z3242" s="67">
        <f t="shared" si="1707"/>
        <v>0</v>
      </c>
      <c r="AA3242" s="2">
        <f t="shared" si="1694"/>
        <v>0</v>
      </c>
      <c r="AB3242" s="26">
        <f t="shared" si="1714"/>
        <v>6.7299999999999999E-2</v>
      </c>
      <c r="AC3242" s="27">
        <f t="shared" si="1696"/>
        <v>13</v>
      </c>
      <c r="AD3242" s="27">
        <v>252</v>
      </c>
      <c r="AE3242" s="10">
        <f t="shared" si="1723"/>
        <v>1.0033656399999999</v>
      </c>
      <c r="AF3242" s="2">
        <f t="shared" si="1695"/>
        <v>271.68216531000002</v>
      </c>
      <c r="AG3242" s="2">
        <f t="shared" si="1708"/>
        <v>275.69198383000003</v>
      </c>
      <c r="AH3242" s="3" t="str">
        <f t="shared" si="1709"/>
        <v>-</v>
      </c>
      <c r="AI3242" s="4" t="str">
        <f t="shared" si="1724"/>
        <v>A+J=</v>
      </c>
      <c r="AJ3242" s="11">
        <f t="shared" si="1715"/>
        <v>44048</v>
      </c>
      <c r="AK3242" s="11"/>
      <c r="AL3242" s="4"/>
      <c r="AM3242" s="1"/>
      <c r="AN3242" s="11"/>
      <c r="AO3242" s="1"/>
      <c r="AP3242" s="1"/>
      <c r="AQ3242" s="1"/>
      <c r="AR3242" s="1"/>
      <c r="AS3242" s="6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</row>
    <row r="3243" spans="1:55" x14ac:dyDescent="0.2">
      <c r="A3243" s="144">
        <f t="shared" si="1710"/>
        <v>44032</v>
      </c>
      <c r="B3243" s="2">
        <f t="shared" si="1697"/>
        <v>82189.379671807386</v>
      </c>
      <c r="C3243" s="2">
        <f t="shared" si="1711"/>
        <v>51508.016605730001</v>
      </c>
      <c r="D3243" s="68">
        <f>SUM(Y3243:Y$3286)</f>
        <v>7095.0899190700002</v>
      </c>
      <c r="E3243" s="68">
        <f t="shared" si="1698"/>
        <v>44412.926686660001</v>
      </c>
      <c r="F3243" s="72">
        <f t="shared" si="1719"/>
        <v>5311.65</v>
      </c>
      <c r="G3243" s="3">
        <f>IF(N3243=1,VLOOKUP(A3242,[1]Plan1!$BG$69:$BI$188,3),G3242)</f>
        <v>5325.46</v>
      </c>
      <c r="H3243" s="11">
        <f t="shared" si="1720"/>
        <v>43953</v>
      </c>
      <c r="I3243" s="11">
        <f t="shared" si="1721"/>
        <v>43984</v>
      </c>
      <c r="J3243" s="26">
        <f t="shared" si="1699"/>
        <v>2.5999454030292135E-3</v>
      </c>
      <c r="K3243" s="11">
        <f t="shared" si="1712"/>
        <v>44046</v>
      </c>
      <c r="L3243" s="11">
        <f t="shared" si="1700"/>
        <v>44046</v>
      </c>
      <c r="M3243" s="1">
        <f t="shared" si="1713"/>
        <v>23</v>
      </c>
      <c r="N3243" s="1">
        <f t="shared" si="1716"/>
        <v>13</v>
      </c>
      <c r="O3243" s="2">
        <f t="shared" si="1701"/>
        <v>1.0014687</v>
      </c>
      <c r="P3243" s="10">
        <f t="shared" si="1726"/>
        <v>0.99620023000000002</v>
      </c>
      <c r="Q3243" s="10">
        <f t="shared" si="1722"/>
        <v>1.5916669492599242</v>
      </c>
      <c r="R3243" s="2">
        <f t="shared" si="1725"/>
        <v>1.5940046299999999</v>
      </c>
      <c r="S3243" s="2">
        <f t="shared" si="1717"/>
        <v>1.5671791399999999</v>
      </c>
      <c r="T3243" s="2">
        <f t="shared" si="1702"/>
        <v>80722.289167270006</v>
      </c>
      <c r="U3243" s="2">
        <f t="shared" si="1703"/>
        <v>4024.1869985207918</v>
      </c>
      <c r="V3243" s="2">
        <f t="shared" si="1704"/>
        <v>26381.484083726595</v>
      </c>
      <c r="W3243" s="2">
        <f t="shared" si="1705"/>
        <v>81913.687687977392</v>
      </c>
      <c r="X3243" s="27">
        <f t="shared" si="1706"/>
        <v>0</v>
      </c>
      <c r="Y3243" s="2">
        <f t="shared" si="1718"/>
        <v>0</v>
      </c>
      <c r="Z3243" s="67">
        <f t="shared" si="1707"/>
        <v>0</v>
      </c>
      <c r="AA3243" s="2">
        <f t="shared" si="1694"/>
        <v>0</v>
      </c>
      <c r="AB3243" s="26">
        <f t="shared" si="1714"/>
        <v>6.7299999999999999E-2</v>
      </c>
      <c r="AC3243" s="27">
        <f t="shared" si="1696"/>
        <v>13</v>
      </c>
      <c r="AD3243" s="27">
        <v>252</v>
      </c>
      <c r="AE3243" s="10">
        <f t="shared" si="1723"/>
        <v>1.0033656399999999</v>
      </c>
      <c r="AF3243" s="2">
        <f t="shared" si="1695"/>
        <v>271.68216531000002</v>
      </c>
      <c r="AG3243" s="2">
        <f t="shared" si="1708"/>
        <v>275.69198383000003</v>
      </c>
      <c r="AH3243" s="3" t="str">
        <f t="shared" si="1709"/>
        <v>-</v>
      </c>
      <c r="AI3243" s="4" t="str">
        <f t="shared" si="1724"/>
        <v>A+J=</v>
      </c>
      <c r="AJ3243" s="11">
        <f t="shared" si="1715"/>
        <v>44048</v>
      </c>
      <c r="AK3243" s="11"/>
      <c r="AL3243" s="4"/>
      <c r="AM3243" s="1"/>
      <c r="AN3243" s="11"/>
      <c r="AO3243" s="1"/>
      <c r="AP3243" s="1"/>
      <c r="AQ3243" s="1"/>
      <c r="AR3243" s="1"/>
      <c r="AS3243" s="6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</row>
    <row r="3244" spans="1:55" x14ac:dyDescent="0.2">
      <c r="A3244" s="144">
        <f t="shared" si="1710"/>
        <v>44033</v>
      </c>
      <c r="B3244" s="2">
        <f t="shared" si="1697"/>
        <v>82218.647102553179</v>
      </c>
      <c r="C3244" s="2">
        <f t="shared" si="1711"/>
        <v>51508.016605730001</v>
      </c>
      <c r="D3244" s="68">
        <f>SUM(Y3244:Y$3286)</f>
        <v>7095.0899190700002</v>
      </c>
      <c r="E3244" s="68">
        <f t="shared" si="1698"/>
        <v>44412.926686660001</v>
      </c>
      <c r="F3244" s="72">
        <f t="shared" si="1719"/>
        <v>5311.65</v>
      </c>
      <c r="G3244" s="3">
        <f>IF(N3244=1,VLOOKUP(A3243,[1]Plan1!$BG$69:$BI$188,3),G3243)</f>
        <v>5325.46</v>
      </c>
      <c r="H3244" s="11">
        <f t="shared" si="1720"/>
        <v>43953</v>
      </c>
      <c r="I3244" s="11">
        <f t="shared" si="1721"/>
        <v>43984</v>
      </c>
      <c r="J3244" s="26">
        <f t="shared" si="1699"/>
        <v>2.5999454030292135E-3</v>
      </c>
      <c r="K3244" s="11">
        <f t="shared" si="1712"/>
        <v>44046</v>
      </c>
      <c r="L3244" s="11">
        <f t="shared" si="1700"/>
        <v>44046</v>
      </c>
      <c r="M3244" s="1">
        <f t="shared" si="1713"/>
        <v>23</v>
      </c>
      <c r="N3244" s="1">
        <f t="shared" si="1716"/>
        <v>14</v>
      </c>
      <c r="O3244" s="2">
        <f t="shared" si="1701"/>
        <v>1.00158177</v>
      </c>
      <c r="P3244" s="10">
        <f t="shared" si="1726"/>
        <v>0.99620023000000002</v>
      </c>
      <c r="Q3244" s="10">
        <f t="shared" si="1722"/>
        <v>1.5916669492599242</v>
      </c>
      <c r="R3244" s="2">
        <f t="shared" si="1725"/>
        <v>1.5941846</v>
      </c>
      <c r="S3244" s="2">
        <f t="shared" si="1717"/>
        <v>1.5671791399999999</v>
      </c>
      <c r="T3244" s="2">
        <f t="shared" si="1702"/>
        <v>80722.289167270006</v>
      </c>
      <c r="U3244" s="2">
        <f t="shared" si="1703"/>
        <v>4024.1869985207918</v>
      </c>
      <c r="V3244" s="2">
        <f t="shared" si="1704"/>
        <v>26389.477078142398</v>
      </c>
      <c r="W3244" s="2">
        <f t="shared" si="1705"/>
        <v>81921.680682393184</v>
      </c>
      <c r="X3244" s="27">
        <f t="shared" si="1706"/>
        <v>0</v>
      </c>
      <c r="Y3244" s="2">
        <f t="shared" si="1718"/>
        <v>0</v>
      </c>
      <c r="Z3244" s="67">
        <f t="shared" si="1707"/>
        <v>0</v>
      </c>
      <c r="AA3244" s="2">
        <f t="shared" si="1694"/>
        <v>0</v>
      </c>
      <c r="AB3244" s="26">
        <f t="shared" si="1714"/>
        <v>6.7299999999999999E-2</v>
      </c>
      <c r="AC3244" s="27">
        <f t="shared" si="1696"/>
        <v>14</v>
      </c>
      <c r="AD3244" s="27">
        <v>252</v>
      </c>
      <c r="AE3244" s="10">
        <f t="shared" si="1723"/>
        <v>1.0036250040000001</v>
      </c>
      <c r="AF3244" s="2">
        <f t="shared" si="1695"/>
        <v>292.61862112</v>
      </c>
      <c r="AG3244" s="2">
        <f t="shared" si="1708"/>
        <v>296.96642015999998</v>
      </c>
      <c r="AH3244" s="3" t="str">
        <f t="shared" si="1709"/>
        <v>-</v>
      </c>
      <c r="AI3244" s="4" t="str">
        <f t="shared" si="1724"/>
        <v>A+J=</v>
      </c>
      <c r="AJ3244" s="11">
        <f t="shared" si="1715"/>
        <v>44048</v>
      </c>
      <c r="AK3244" s="11"/>
      <c r="AL3244" s="4"/>
      <c r="AM3244" s="1"/>
      <c r="AN3244" s="11"/>
      <c r="AO3244" s="1"/>
      <c r="AP3244" s="1"/>
      <c r="AQ3244" s="1"/>
      <c r="AR3244" s="1"/>
      <c r="AS3244" s="6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</row>
    <row r="3245" spans="1:55" x14ac:dyDescent="0.2">
      <c r="A3245" s="144">
        <f t="shared" si="1710"/>
        <v>44034</v>
      </c>
      <c r="B3245" s="2">
        <f t="shared" si="1697"/>
        <v>82247.924614628238</v>
      </c>
      <c r="C3245" s="2">
        <f t="shared" si="1711"/>
        <v>51508.016605730001</v>
      </c>
      <c r="D3245" s="68">
        <f>SUM(Y3245:Y$3286)</f>
        <v>7095.0899190700002</v>
      </c>
      <c r="E3245" s="68">
        <f t="shared" si="1698"/>
        <v>44412.926686660001</v>
      </c>
      <c r="F3245" s="72">
        <f t="shared" si="1719"/>
        <v>5311.65</v>
      </c>
      <c r="G3245" s="3">
        <f>IF(N3245=1,VLOOKUP(A3244,[1]Plan1!$BG$69:$BI$188,3),G3244)</f>
        <v>5325.46</v>
      </c>
      <c r="H3245" s="11">
        <f t="shared" si="1720"/>
        <v>43953</v>
      </c>
      <c r="I3245" s="11">
        <f t="shared" si="1721"/>
        <v>43984</v>
      </c>
      <c r="J3245" s="26">
        <f t="shared" si="1699"/>
        <v>2.5999454030292135E-3</v>
      </c>
      <c r="K3245" s="11">
        <f t="shared" si="1712"/>
        <v>44046</v>
      </c>
      <c r="L3245" s="11">
        <f t="shared" si="1700"/>
        <v>44046</v>
      </c>
      <c r="M3245" s="1">
        <f t="shared" si="1713"/>
        <v>23</v>
      </c>
      <c r="N3245" s="1">
        <f t="shared" si="1716"/>
        <v>15</v>
      </c>
      <c r="O3245" s="2">
        <f t="shared" si="1701"/>
        <v>1.00169485</v>
      </c>
      <c r="P3245" s="10">
        <f t="shared" si="1726"/>
        <v>0.99620023000000002</v>
      </c>
      <c r="Q3245" s="10">
        <f t="shared" si="1722"/>
        <v>1.5916669492599242</v>
      </c>
      <c r="R3245" s="2">
        <f t="shared" si="1725"/>
        <v>1.5943645799999999</v>
      </c>
      <c r="S3245" s="2">
        <f t="shared" si="1717"/>
        <v>1.5671791399999999</v>
      </c>
      <c r="T3245" s="2">
        <f t="shared" si="1702"/>
        <v>80722.289167270006</v>
      </c>
      <c r="U3245" s="2">
        <f t="shared" si="1703"/>
        <v>4024.1869985207918</v>
      </c>
      <c r="V3245" s="2">
        <f t="shared" si="1704"/>
        <v>26397.470516687459</v>
      </c>
      <c r="W3245" s="2">
        <f t="shared" si="1705"/>
        <v>81929.674120938245</v>
      </c>
      <c r="X3245" s="27">
        <f t="shared" si="1706"/>
        <v>0</v>
      </c>
      <c r="Y3245" s="2">
        <f t="shared" si="1718"/>
        <v>0</v>
      </c>
      <c r="Z3245" s="67">
        <f t="shared" si="1707"/>
        <v>0</v>
      </c>
      <c r="AA3245" s="2">
        <f t="shared" si="1694"/>
        <v>0</v>
      </c>
      <c r="AB3245" s="26">
        <f t="shared" si="1714"/>
        <v>6.7299999999999999E-2</v>
      </c>
      <c r="AC3245" s="27">
        <f t="shared" si="1696"/>
        <v>15</v>
      </c>
      <c r="AD3245" s="27">
        <v>252</v>
      </c>
      <c r="AE3245" s="10">
        <f t="shared" si="1723"/>
        <v>1.003884435</v>
      </c>
      <c r="AF3245" s="2">
        <f t="shared" si="1695"/>
        <v>313.56048532</v>
      </c>
      <c r="AG3245" s="2">
        <f t="shared" si="1708"/>
        <v>318.25049368999998</v>
      </c>
      <c r="AH3245" s="3" t="str">
        <f t="shared" si="1709"/>
        <v>-</v>
      </c>
      <c r="AI3245" s="4" t="str">
        <f t="shared" si="1724"/>
        <v>A+J=</v>
      </c>
      <c r="AJ3245" s="11">
        <f t="shared" si="1715"/>
        <v>44048</v>
      </c>
      <c r="AK3245" s="11"/>
      <c r="AL3245" s="4"/>
      <c r="AM3245" s="1"/>
      <c r="AN3245" s="11"/>
      <c r="AO3245" s="1"/>
      <c r="AP3245" s="1"/>
      <c r="AQ3245" s="1"/>
      <c r="AR3245" s="1"/>
      <c r="AS3245" s="6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</row>
    <row r="3246" spans="1:55" x14ac:dyDescent="0.2">
      <c r="A3246" s="144">
        <f t="shared" si="1710"/>
        <v>44035</v>
      </c>
      <c r="B3246" s="2">
        <f t="shared" si="1697"/>
        <v>82277.212737901864</v>
      </c>
      <c r="C3246" s="2">
        <f t="shared" si="1711"/>
        <v>51508.016605730001</v>
      </c>
      <c r="D3246" s="68">
        <f>SUM(Y3246:Y$3286)</f>
        <v>7095.0899190700002</v>
      </c>
      <c r="E3246" s="68">
        <f t="shared" si="1698"/>
        <v>44412.926686660001</v>
      </c>
      <c r="F3246" s="72">
        <f t="shared" si="1719"/>
        <v>5311.65</v>
      </c>
      <c r="G3246" s="3">
        <f>IF(N3246=1,VLOOKUP(A3245,[1]Plan1!$BG$69:$BI$188,3),G3245)</f>
        <v>5325.46</v>
      </c>
      <c r="H3246" s="11">
        <f t="shared" si="1720"/>
        <v>43953</v>
      </c>
      <c r="I3246" s="11">
        <f t="shared" si="1721"/>
        <v>43984</v>
      </c>
      <c r="J3246" s="26">
        <f t="shared" si="1699"/>
        <v>2.5999454030292135E-3</v>
      </c>
      <c r="K3246" s="11">
        <f t="shared" si="1712"/>
        <v>44046</v>
      </c>
      <c r="L3246" s="11">
        <f t="shared" si="1700"/>
        <v>44046</v>
      </c>
      <c r="M3246" s="1">
        <f t="shared" si="1713"/>
        <v>23</v>
      </c>
      <c r="N3246" s="1">
        <f t="shared" si="1716"/>
        <v>16</v>
      </c>
      <c r="O3246" s="2">
        <f t="shared" si="1701"/>
        <v>1.00180794</v>
      </c>
      <c r="P3246" s="10">
        <f t="shared" si="1726"/>
        <v>0.99620023000000002</v>
      </c>
      <c r="Q3246" s="10">
        <f t="shared" si="1722"/>
        <v>1.5916669492599242</v>
      </c>
      <c r="R3246" s="2">
        <f t="shared" si="1725"/>
        <v>1.59454458</v>
      </c>
      <c r="S3246" s="2">
        <f t="shared" si="1717"/>
        <v>1.5671791399999999</v>
      </c>
      <c r="T3246" s="2">
        <f t="shared" si="1702"/>
        <v>80722.289167270006</v>
      </c>
      <c r="U3246" s="2">
        <f t="shared" si="1703"/>
        <v>4024.1869985207918</v>
      </c>
      <c r="V3246" s="2">
        <f t="shared" si="1704"/>
        <v>26405.464843491063</v>
      </c>
      <c r="W3246" s="2">
        <f t="shared" si="1705"/>
        <v>81937.66844774186</v>
      </c>
      <c r="X3246" s="27">
        <f t="shared" si="1706"/>
        <v>0</v>
      </c>
      <c r="Y3246" s="2">
        <f t="shared" si="1718"/>
        <v>0</v>
      </c>
      <c r="Z3246" s="67">
        <f t="shared" si="1707"/>
        <v>0</v>
      </c>
      <c r="AA3246" s="2">
        <f t="shared" si="1694"/>
        <v>0</v>
      </c>
      <c r="AB3246" s="26">
        <f t="shared" si="1714"/>
        <v>6.7299999999999999E-2</v>
      </c>
      <c r="AC3246" s="27">
        <f t="shared" si="1696"/>
        <v>16</v>
      </c>
      <c r="AD3246" s="27">
        <v>252</v>
      </c>
      <c r="AE3246" s="10">
        <f t="shared" si="1723"/>
        <v>1.004143934</v>
      </c>
      <c r="AF3246" s="2">
        <f t="shared" si="1695"/>
        <v>334.50783862999998</v>
      </c>
      <c r="AG3246" s="2">
        <f t="shared" si="1708"/>
        <v>339.54429016</v>
      </c>
      <c r="AH3246" s="3" t="str">
        <f t="shared" si="1709"/>
        <v>-</v>
      </c>
      <c r="AI3246" s="4" t="str">
        <f t="shared" si="1724"/>
        <v>A+J=</v>
      </c>
      <c r="AJ3246" s="11">
        <f t="shared" si="1715"/>
        <v>44048</v>
      </c>
      <c r="AK3246" s="11"/>
      <c r="AL3246" s="4"/>
      <c r="AM3246" s="1"/>
      <c r="AN3246" s="11"/>
      <c r="AO3246" s="1"/>
      <c r="AP3246" s="1"/>
      <c r="AQ3246" s="1"/>
      <c r="AR3246" s="1"/>
      <c r="AS3246" s="6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</row>
    <row r="3247" spans="1:55" x14ac:dyDescent="0.2">
      <c r="A3247" s="144">
        <f t="shared" si="1710"/>
        <v>44036</v>
      </c>
      <c r="B3247" s="2">
        <f t="shared" si="1697"/>
        <v>82306.511310793983</v>
      </c>
      <c r="C3247" s="2">
        <f t="shared" si="1711"/>
        <v>51508.016605730001</v>
      </c>
      <c r="D3247" s="68">
        <f>SUM(Y3247:Y$3286)</f>
        <v>7095.0899190700002</v>
      </c>
      <c r="E3247" s="68">
        <f t="shared" si="1698"/>
        <v>44412.926686660001</v>
      </c>
      <c r="F3247" s="72">
        <f t="shared" si="1719"/>
        <v>5311.65</v>
      </c>
      <c r="G3247" s="3">
        <f>IF(N3247=1,VLOOKUP(A3246,[1]Plan1!$BG$69:$BI$188,3),G3246)</f>
        <v>5325.46</v>
      </c>
      <c r="H3247" s="11">
        <f t="shared" si="1720"/>
        <v>43953</v>
      </c>
      <c r="I3247" s="11">
        <f t="shared" si="1721"/>
        <v>43984</v>
      </c>
      <c r="J3247" s="26">
        <f t="shared" si="1699"/>
        <v>2.5999454030292135E-3</v>
      </c>
      <c r="K3247" s="11">
        <f t="shared" si="1712"/>
        <v>44046</v>
      </c>
      <c r="L3247" s="11">
        <f t="shared" si="1700"/>
        <v>44046</v>
      </c>
      <c r="M3247" s="1">
        <f t="shared" si="1713"/>
        <v>23</v>
      </c>
      <c r="N3247" s="1">
        <f t="shared" si="1716"/>
        <v>17</v>
      </c>
      <c r="O3247" s="2">
        <f t="shared" si="1701"/>
        <v>1.00192104</v>
      </c>
      <c r="P3247" s="10">
        <f t="shared" si="1726"/>
        <v>0.99620023000000002</v>
      </c>
      <c r="Q3247" s="10">
        <f t="shared" si="1722"/>
        <v>1.5916669492599242</v>
      </c>
      <c r="R3247" s="2">
        <f t="shared" si="1725"/>
        <v>1.5947245999999999</v>
      </c>
      <c r="S3247" s="2">
        <f t="shared" si="1717"/>
        <v>1.5671791399999999</v>
      </c>
      <c r="T3247" s="2">
        <f t="shared" si="1702"/>
        <v>80722.289167270006</v>
      </c>
      <c r="U3247" s="2">
        <f t="shared" si="1703"/>
        <v>4024.1869985207918</v>
      </c>
      <c r="V3247" s="2">
        <f t="shared" si="1704"/>
        <v>26413.460058553192</v>
      </c>
      <c r="W3247" s="2">
        <f t="shared" si="1705"/>
        <v>81945.663662803985</v>
      </c>
      <c r="X3247" s="27">
        <f t="shared" si="1706"/>
        <v>0</v>
      </c>
      <c r="Y3247" s="2">
        <f t="shared" si="1718"/>
        <v>0</v>
      </c>
      <c r="Z3247" s="67">
        <f t="shared" si="1707"/>
        <v>0</v>
      </c>
      <c r="AA3247" s="2">
        <f t="shared" si="1694"/>
        <v>0</v>
      </c>
      <c r="AB3247" s="26">
        <f t="shared" si="1714"/>
        <v>6.7299999999999999E-2</v>
      </c>
      <c r="AC3247" s="27">
        <f t="shared" si="1696"/>
        <v>17</v>
      </c>
      <c r="AD3247" s="27">
        <v>252</v>
      </c>
      <c r="AE3247" s="10">
        <f t="shared" si="1723"/>
        <v>1.0044034989999999</v>
      </c>
      <c r="AF3247" s="2">
        <f t="shared" si="1695"/>
        <v>355.46051962000001</v>
      </c>
      <c r="AG3247" s="2">
        <f t="shared" si="1708"/>
        <v>360.84764798999998</v>
      </c>
      <c r="AH3247" s="3" t="str">
        <f t="shared" si="1709"/>
        <v>-</v>
      </c>
      <c r="AI3247" s="4" t="str">
        <f t="shared" si="1724"/>
        <v>A+J=</v>
      </c>
      <c r="AJ3247" s="11">
        <f t="shared" si="1715"/>
        <v>44048</v>
      </c>
      <c r="AK3247" s="11"/>
      <c r="AL3247" s="4"/>
      <c r="AM3247" s="1"/>
      <c r="AN3247" s="11"/>
      <c r="AO3247" s="1"/>
      <c r="AP3247" s="1"/>
      <c r="AQ3247" s="1"/>
      <c r="AR3247" s="1"/>
      <c r="AS3247" s="6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</row>
    <row r="3248" spans="1:55" x14ac:dyDescent="0.2">
      <c r="A3248" s="144">
        <f t="shared" si="1710"/>
        <v>44037</v>
      </c>
      <c r="B3248" s="2">
        <f t="shared" si="1697"/>
        <v>82335.820863733912</v>
      </c>
      <c r="C3248" s="2">
        <f t="shared" si="1711"/>
        <v>51508.016605730001</v>
      </c>
      <c r="D3248" s="68">
        <f>SUM(Y3248:Y$3286)</f>
        <v>7095.0899190700002</v>
      </c>
      <c r="E3248" s="68">
        <f t="shared" si="1698"/>
        <v>44412.926686660001</v>
      </c>
      <c r="F3248" s="72">
        <f t="shared" si="1719"/>
        <v>5311.65</v>
      </c>
      <c r="G3248" s="3">
        <f>IF(N3248=1,VLOOKUP(A3247,[1]Plan1!$BG$69:$BI$188,3),G3247)</f>
        <v>5325.46</v>
      </c>
      <c r="H3248" s="11">
        <f t="shared" si="1720"/>
        <v>43953</v>
      </c>
      <c r="I3248" s="11">
        <f t="shared" si="1721"/>
        <v>43984</v>
      </c>
      <c r="J3248" s="26">
        <f t="shared" si="1699"/>
        <v>2.5999454030292135E-3</v>
      </c>
      <c r="K3248" s="11">
        <f t="shared" si="1712"/>
        <v>44046</v>
      </c>
      <c r="L3248" s="11">
        <f t="shared" si="1700"/>
        <v>44046</v>
      </c>
      <c r="M3248" s="1">
        <f t="shared" si="1713"/>
        <v>23</v>
      </c>
      <c r="N3248" s="1">
        <f t="shared" si="1716"/>
        <v>18</v>
      </c>
      <c r="O3248" s="2">
        <f t="shared" si="1701"/>
        <v>1.00203416</v>
      </c>
      <c r="P3248" s="10">
        <f t="shared" si="1726"/>
        <v>0.99620023000000002</v>
      </c>
      <c r="Q3248" s="10">
        <f t="shared" si="1722"/>
        <v>1.5916669492599242</v>
      </c>
      <c r="R3248" s="2">
        <f t="shared" si="1725"/>
        <v>1.5949046499999999</v>
      </c>
      <c r="S3248" s="2">
        <f t="shared" si="1717"/>
        <v>1.5671791399999999</v>
      </c>
      <c r="T3248" s="2">
        <f t="shared" si="1702"/>
        <v>80722.289167270006</v>
      </c>
      <c r="U3248" s="2">
        <f t="shared" si="1703"/>
        <v>4024.1869985207918</v>
      </c>
      <c r="V3248" s="2">
        <f t="shared" si="1704"/>
        <v>26421.456606003125</v>
      </c>
      <c r="W3248" s="2">
        <f t="shared" si="1705"/>
        <v>81953.660210253918</v>
      </c>
      <c r="X3248" s="27">
        <f t="shared" si="1706"/>
        <v>0</v>
      </c>
      <c r="Y3248" s="2">
        <f t="shared" si="1718"/>
        <v>0</v>
      </c>
      <c r="Z3248" s="67">
        <f t="shared" si="1707"/>
        <v>0</v>
      </c>
      <c r="AA3248" s="2">
        <f t="shared" ref="AA3248:AA3311" si="1727">IF(Z3248&gt;0,TRUNC(Z3248*T3248,8),0)</f>
        <v>0</v>
      </c>
      <c r="AB3248" s="26">
        <f t="shared" si="1714"/>
        <v>6.7299999999999999E-2</v>
      </c>
      <c r="AC3248" s="27">
        <f t="shared" si="1696"/>
        <v>18</v>
      </c>
      <c r="AD3248" s="27">
        <v>252</v>
      </c>
      <c r="AE3248" s="10">
        <f t="shared" si="1723"/>
        <v>1.004663131</v>
      </c>
      <c r="AF3248" s="2">
        <f t="shared" ref="AF3248:AF3311" si="1728">TRUNC((T3248*(AE3248-1)),8)</f>
        <v>376.418609</v>
      </c>
      <c r="AG3248" s="2">
        <f t="shared" si="1708"/>
        <v>382.16065348000001</v>
      </c>
      <c r="AH3248" s="3" t="str">
        <f t="shared" si="1709"/>
        <v>-</v>
      </c>
      <c r="AI3248" s="4" t="str">
        <f t="shared" si="1724"/>
        <v>A+J=</v>
      </c>
      <c r="AJ3248" s="11">
        <f t="shared" si="1715"/>
        <v>44048</v>
      </c>
      <c r="AK3248" s="11"/>
      <c r="AL3248" s="4"/>
      <c r="AM3248" s="1"/>
      <c r="AN3248" s="11"/>
      <c r="AO3248" s="1"/>
      <c r="AP3248" s="1"/>
      <c r="AQ3248" s="1"/>
      <c r="AR3248" s="1"/>
      <c r="AS3248" s="6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</row>
    <row r="3249" spans="1:55" x14ac:dyDescent="0.2">
      <c r="A3249" s="144">
        <f t="shared" si="1710"/>
        <v>44038</v>
      </c>
      <c r="B3249" s="2">
        <f t="shared" si="1697"/>
        <v>82335.820863733912</v>
      </c>
      <c r="C3249" s="2">
        <f t="shared" si="1711"/>
        <v>51508.016605730001</v>
      </c>
      <c r="D3249" s="68">
        <f>SUM(Y3249:Y$3286)</f>
        <v>7095.0899190700002</v>
      </c>
      <c r="E3249" s="68">
        <f t="shared" si="1698"/>
        <v>44412.926686660001</v>
      </c>
      <c r="F3249" s="72">
        <f t="shared" si="1719"/>
        <v>5311.65</v>
      </c>
      <c r="G3249" s="3">
        <f>IF(N3249=1,VLOOKUP(A3248,[1]Plan1!$BG$69:$BI$188,3),G3248)</f>
        <v>5325.46</v>
      </c>
      <c r="H3249" s="11">
        <f t="shared" si="1720"/>
        <v>43953</v>
      </c>
      <c r="I3249" s="11">
        <f t="shared" si="1721"/>
        <v>43984</v>
      </c>
      <c r="J3249" s="26">
        <f t="shared" si="1699"/>
        <v>2.5999454030292135E-3</v>
      </c>
      <c r="K3249" s="11">
        <f t="shared" si="1712"/>
        <v>44046</v>
      </c>
      <c r="L3249" s="11">
        <f t="shared" si="1700"/>
        <v>44046</v>
      </c>
      <c r="M3249" s="1">
        <f t="shared" si="1713"/>
        <v>23</v>
      </c>
      <c r="N3249" s="1">
        <f t="shared" si="1716"/>
        <v>18</v>
      </c>
      <c r="O3249" s="2">
        <f t="shared" si="1701"/>
        <v>1.00203416</v>
      </c>
      <c r="P3249" s="10">
        <f t="shared" si="1726"/>
        <v>0.99620023000000002</v>
      </c>
      <c r="Q3249" s="10">
        <f t="shared" si="1722"/>
        <v>1.5916669492599242</v>
      </c>
      <c r="R3249" s="2">
        <f t="shared" si="1725"/>
        <v>1.5949046499999999</v>
      </c>
      <c r="S3249" s="2">
        <f t="shared" si="1717"/>
        <v>1.5671791399999999</v>
      </c>
      <c r="T3249" s="2">
        <f t="shared" si="1702"/>
        <v>80722.289167270006</v>
      </c>
      <c r="U3249" s="2">
        <f t="shared" si="1703"/>
        <v>4024.1869985207918</v>
      </c>
      <c r="V3249" s="2">
        <f t="shared" si="1704"/>
        <v>26421.456606003125</v>
      </c>
      <c r="W3249" s="2">
        <f t="shared" si="1705"/>
        <v>81953.660210253918</v>
      </c>
      <c r="X3249" s="27">
        <f t="shared" si="1706"/>
        <v>0</v>
      </c>
      <c r="Y3249" s="2">
        <f t="shared" si="1718"/>
        <v>0</v>
      </c>
      <c r="Z3249" s="67">
        <f t="shared" si="1707"/>
        <v>0</v>
      </c>
      <c r="AA3249" s="2">
        <f t="shared" si="1727"/>
        <v>0</v>
      </c>
      <c r="AB3249" s="26">
        <f t="shared" si="1714"/>
        <v>6.7299999999999999E-2</v>
      </c>
      <c r="AC3249" s="27">
        <f t="shared" si="1696"/>
        <v>18</v>
      </c>
      <c r="AD3249" s="27">
        <v>252</v>
      </c>
      <c r="AE3249" s="10">
        <f t="shared" si="1723"/>
        <v>1.004663131</v>
      </c>
      <c r="AF3249" s="2">
        <f t="shared" si="1728"/>
        <v>376.418609</v>
      </c>
      <c r="AG3249" s="2">
        <f t="shared" si="1708"/>
        <v>382.16065348000001</v>
      </c>
      <c r="AH3249" s="3" t="str">
        <f t="shared" si="1709"/>
        <v>-</v>
      </c>
      <c r="AI3249" s="4" t="str">
        <f t="shared" si="1724"/>
        <v>A+J=</v>
      </c>
      <c r="AJ3249" s="11">
        <f t="shared" si="1715"/>
        <v>44048</v>
      </c>
      <c r="AK3249" s="11"/>
      <c r="AL3249" s="4"/>
      <c r="AM3249" s="1"/>
      <c r="AN3249" s="11"/>
      <c r="AO3249" s="1"/>
      <c r="AP3249" s="1"/>
      <c r="AQ3249" s="1"/>
      <c r="AR3249" s="1"/>
      <c r="AS3249" s="6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</row>
    <row r="3250" spans="1:55" x14ac:dyDescent="0.2">
      <c r="A3250" s="144">
        <f t="shared" si="1710"/>
        <v>44039</v>
      </c>
      <c r="B3250" s="2">
        <f t="shared" si="1697"/>
        <v>82335.820863733912</v>
      </c>
      <c r="C3250" s="2">
        <f t="shared" si="1711"/>
        <v>51508.016605730001</v>
      </c>
      <c r="D3250" s="68">
        <f>SUM(Y3250:Y$3286)</f>
        <v>7095.0899190700002</v>
      </c>
      <c r="E3250" s="68">
        <f t="shared" si="1698"/>
        <v>44412.926686660001</v>
      </c>
      <c r="F3250" s="72">
        <f t="shared" si="1719"/>
        <v>5311.65</v>
      </c>
      <c r="G3250" s="3">
        <f>IF(N3250=1,VLOOKUP(A3249,[1]Plan1!$BG$69:$BI$188,3),G3249)</f>
        <v>5325.46</v>
      </c>
      <c r="H3250" s="11">
        <f t="shared" si="1720"/>
        <v>43953</v>
      </c>
      <c r="I3250" s="11">
        <f t="shared" si="1721"/>
        <v>43984</v>
      </c>
      <c r="J3250" s="26">
        <f t="shared" si="1699"/>
        <v>2.5999454030292135E-3</v>
      </c>
      <c r="K3250" s="11">
        <f t="shared" si="1712"/>
        <v>44046</v>
      </c>
      <c r="L3250" s="11">
        <f t="shared" si="1700"/>
        <v>44046</v>
      </c>
      <c r="M3250" s="1">
        <f t="shared" si="1713"/>
        <v>23</v>
      </c>
      <c r="N3250" s="1">
        <f t="shared" si="1716"/>
        <v>18</v>
      </c>
      <c r="O3250" s="2">
        <f t="shared" si="1701"/>
        <v>1.00203416</v>
      </c>
      <c r="P3250" s="10">
        <f t="shared" si="1726"/>
        <v>0.99620023000000002</v>
      </c>
      <c r="Q3250" s="10">
        <f t="shared" si="1722"/>
        <v>1.5916669492599242</v>
      </c>
      <c r="R3250" s="2">
        <f t="shared" si="1725"/>
        <v>1.5949046499999999</v>
      </c>
      <c r="S3250" s="2">
        <f t="shared" si="1717"/>
        <v>1.5671791399999999</v>
      </c>
      <c r="T3250" s="2">
        <f t="shared" si="1702"/>
        <v>80722.289167270006</v>
      </c>
      <c r="U3250" s="2">
        <f t="shared" si="1703"/>
        <v>4024.1869985207918</v>
      </c>
      <c r="V3250" s="2">
        <f t="shared" si="1704"/>
        <v>26421.456606003125</v>
      </c>
      <c r="W3250" s="2">
        <f t="shared" si="1705"/>
        <v>81953.660210253918</v>
      </c>
      <c r="X3250" s="27">
        <f t="shared" si="1706"/>
        <v>0</v>
      </c>
      <c r="Y3250" s="2">
        <f t="shared" si="1718"/>
        <v>0</v>
      </c>
      <c r="Z3250" s="67">
        <f t="shared" si="1707"/>
        <v>0</v>
      </c>
      <c r="AA3250" s="2">
        <f t="shared" si="1727"/>
        <v>0</v>
      </c>
      <c r="AB3250" s="26">
        <f t="shared" si="1714"/>
        <v>6.7299999999999999E-2</v>
      </c>
      <c r="AC3250" s="27">
        <f t="shared" si="1696"/>
        <v>18</v>
      </c>
      <c r="AD3250" s="27">
        <v>252</v>
      </c>
      <c r="AE3250" s="10">
        <f t="shared" si="1723"/>
        <v>1.004663131</v>
      </c>
      <c r="AF3250" s="2">
        <f t="shared" si="1728"/>
        <v>376.418609</v>
      </c>
      <c r="AG3250" s="2">
        <f t="shared" si="1708"/>
        <v>382.16065348000001</v>
      </c>
      <c r="AH3250" s="3" t="str">
        <f t="shared" si="1709"/>
        <v>-</v>
      </c>
      <c r="AI3250" s="4" t="str">
        <f t="shared" si="1724"/>
        <v>A+J=</v>
      </c>
      <c r="AJ3250" s="11">
        <f t="shared" si="1715"/>
        <v>44048</v>
      </c>
      <c r="AK3250" s="11"/>
      <c r="AL3250" s="4"/>
      <c r="AM3250" s="1"/>
      <c r="AN3250" s="11"/>
      <c r="AO3250" s="1"/>
      <c r="AP3250" s="1"/>
      <c r="AQ3250" s="1"/>
      <c r="AR3250" s="1"/>
      <c r="AS3250" s="6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</row>
    <row r="3251" spans="1:55" x14ac:dyDescent="0.2">
      <c r="A3251" s="144">
        <f t="shared" si="1710"/>
        <v>44040</v>
      </c>
      <c r="B3251" s="2">
        <f t="shared" si="1697"/>
        <v>82365.140588713126</v>
      </c>
      <c r="C3251" s="2">
        <f t="shared" si="1711"/>
        <v>51508.016605730001</v>
      </c>
      <c r="D3251" s="68">
        <f>SUM(Y3251:Y$3286)</f>
        <v>7095.0899190700002</v>
      </c>
      <c r="E3251" s="68">
        <f t="shared" si="1698"/>
        <v>44412.926686660001</v>
      </c>
      <c r="F3251" s="72">
        <f t="shared" si="1719"/>
        <v>5311.65</v>
      </c>
      <c r="G3251" s="3">
        <f>IF(N3251=1,VLOOKUP(A3250,[1]Plan1!$BG$69:$BI$188,3),G3250)</f>
        <v>5325.46</v>
      </c>
      <c r="H3251" s="11">
        <f t="shared" si="1720"/>
        <v>43953</v>
      </c>
      <c r="I3251" s="11">
        <f t="shared" si="1721"/>
        <v>43984</v>
      </c>
      <c r="J3251" s="26">
        <f t="shared" si="1699"/>
        <v>2.5999454030292135E-3</v>
      </c>
      <c r="K3251" s="11">
        <f t="shared" si="1712"/>
        <v>44046</v>
      </c>
      <c r="L3251" s="11">
        <f t="shared" si="1700"/>
        <v>44046</v>
      </c>
      <c r="M3251" s="1">
        <f t="shared" si="1713"/>
        <v>23</v>
      </c>
      <c r="N3251" s="1">
        <f t="shared" si="1716"/>
        <v>19</v>
      </c>
      <c r="O3251" s="2">
        <f t="shared" si="1701"/>
        <v>1.0021472899999999</v>
      </c>
      <c r="P3251" s="10">
        <f t="shared" si="1726"/>
        <v>0.99620023000000002</v>
      </c>
      <c r="Q3251" s="10">
        <f t="shared" si="1722"/>
        <v>1.5916669492599242</v>
      </c>
      <c r="R3251" s="2">
        <f t="shared" si="1725"/>
        <v>1.5950847100000001</v>
      </c>
      <c r="S3251" s="2">
        <f t="shared" si="1717"/>
        <v>1.5671791399999999</v>
      </c>
      <c r="T3251" s="2">
        <f t="shared" si="1702"/>
        <v>80722.289167270006</v>
      </c>
      <c r="U3251" s="2">
        <f t="shared" si="1703"/>
        <v>4024.1869985207918</v>
      </c>
      <c r="V3251" s="2">
        <f t="shared" si="1704"/>
        <v>26429.453597582331</v>
      </c>
      <c r="W3251" s="2">
        <f t="shared" si="1705"/>
        <v>81961.657201833121</v>
      </c>
      <c r="X3251" s="27">
        <f t="shared" si="1706"/>
        <v>0</v>
      </c>
      <c r="Y3251" s="2">
        <f t="shared" si="1718"/>
        <v>0</v>
      </c>
      <c r="Z3251" s="67">
        <f t="shared" si="1707"/>
        <v>0</v>
      </c>
      <c r="AA3251" s="2">
        <f t="shared" si="1727"/>
        <v>0</v>
      </c>
      <c r="AB3251" s="26">
        <f t="shared" si="1714"/>
        <v>6.7299999999999999E-2</v>
      </c>
      <c r="AC3251" s="27">
        <f t="shared" si="1696"/>
        <v>19</v>
      </c>
      <c r="AD3251" s="27">
        <v>252</v>
      </c>
      <c r="AE3251" s="10">
        <f t="shared" si="1723"/>
        <v>1.004922831</v>
      </c>
      <c r="AF3251" s="2">
        <f t="shared" si="1728"/>
        <v>397.38218749999999</v>
      </c>
      <c r="AG3251" s="2">
        <f t="shared" si="1708"/>
        <v>403.48338688000001</v>
      </c>
      <c r="AH3251" s="3" t="str">
        <f t="shared" si="1709"/>
        <v>-</v>
      </c>
      <c r="AI3251" s="4" t="str">
        <f t="shared" si="1724"/>
        <v>A+J=</v>
      </c>
      <c r="AJ3251" s="11">
        <f t="shared" si="1715"/>
        <v>44048</v>
      </c>
      <c r="AK3251" s="11"/>
      <c r="AL3251" s="4"/>
      <c r="AM3251" s="1"/>
      <c r="AN3251" s="11"/>
      <c r="AO3251" s="1"/>
      <c r="AP3251" s="1"/>
      <c r="AQ3251" s="1"/>
      <c r="AR3251" s="1"/>
      <c r="AS3251" s="6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</row>
    <row r="3252" spans="1:55" x14ac:dyDescent="0.2">
      <c r="A3252" s="144">
        <f t="shared" si="1710"/>
        <v>44041</v>
      </c>
      <c r="B3252" s="2">
        <f t="shared" si="1697"/>
        <v>82394.471216610124</v>
      </c>
      <c r="C3252" s="2">
        <f t="shared" si="1711"/>
        <v>51508.016605730001</v>
      </c>
      <c r="D3252" s="68">
        <f>SUM(Y3252:Y$3286)</f>
        <v>7095.0899190700002</v>
      </c>
      <c r="E3252" s="68">
        <f t="shared" si="1698"/>
        <v>44412.926686660001</v>
      </c>
      <c r="F3252" s="72">
        <f t="shared" si="1719"/>
        <v>5311.65</v>
      </c>
      <c r="G3252" s="3">
        <f>IF(N3252=1,VLOOKUP(A3251,[1]Plan1!$BG$69:$BI$188,3),G3251)</f>
        <v>5325.46</v>
      </c>
      <c r="H3252" s="11">
        <f t="shared" si="1720"/>
        <v>43953</v>
      </c>
      <c r="I3252" s="11">
        <f t="shared" si="1721"/>
        <v>43984</v>
      </c>
      <c r="J3252" s="26">
        <f t="shared" si="1699"/>
        <v>2.5999454030292135E-3</v>
      </c>
      <c r="K3252" s="11">
        <f t="shared" si="1712"/>
        <v>44046</v>
      </c>
      <c r="L3252" s="11">
        <f t="shared" si="1700"/>
        <v>44046</v>
      </c>
      <c r="M3252" s="1">
        <f t="shared" si="1713"/>
        <v>23</v>
      </c>
      <c r="N3252" s="1">
        <f t="shared" si="1716"/>
        <v>20</v>
      </c>
      <c r="O3252" s="2">
        <f t="shared" si="1701"/>
        <v>1.00226043</v>
      </c>
      <c r="P3252" s="10">
        <f t="shared" si="1726"/>
        <v>0.99620023000000002</v>
      </c>
      <c r="Q3252" s="10">
        <f t="shared" si="1722"/>
        <v>1.5916669492599242</v>
      </c>
      <c r="R3252" s="2">
        <f t="shared" si="1725"/>
        <v>1.5952648</v>
      </c>
      <c r="S3252" s="2">
        <f t="shared" si="1717"/>
        <v>1.5671791399999999</v>
      </c>
      <c r="T3252" s="2">
        <f t="shared" si="1702"/>
        <v>80722.289167270006</v>
      </c>
      <c r="U3252" s="2">
        <f t="shared" si="1703"/>
        <v>4024.1869985207918</v>
      </c>
      <c r="V3252" s="2">
        <f t="shared" si="1704"/>
        <v>26437.451921549331</v>
      </c>
      <c r="W3252" s="2">
        <f t="shared" si="1705"/>
        <v>81969.655525800117</v>
      </c>
      <c r="X3252" s="27">
        <f t="shared" si="1706"/>
        <v>0</v>
      </c>
      <c r="Y3252" s="2">
        <f t="shared" si="1718"/>
        <v>0</v>
      </c>
      <c r="Z3252" s="67">
        <f t="shared" si="1707"/>
        <v>0</v>
      </c>
      <c r="AA3252" s="2">
        <f t="shared" si="1727"/>
        <v>0</v>
      </c>
      <c r="AB3252" s="26">
        <f t="shared" si="1714"/>
        <v>6.7299999999999999E-2</v>
      </c>
      <c r="AC3252" s="27">
        <f t="shared" si="1696"/>
        <v>20</v>
      </c>
      <c r="AD3252" s="27">
        <v>252</v>
      </c>
      <c r="AE3252" s="10">
        <f t="shared" si="1723"/>
        <v>1.0051825969999999</v>
      </c>
      <c r="AF3252" s="2">
        <f t="shared" si="1728"/>
        <v>418.35109367000001</v>
      </c>
      <c r="AG3252" s="2">
        <f t="shared" si="1708"/>
        <v>424.81569080999998</v>
      </c>
      <c r="AH3252" s="3" t="str">
        <f t="shared" si="1709"/>
        <v>-</v>
      </c>
      <c r="AI3252" s="4" t="str">
        <f t="shared" si="1724"/>
        <v>A+J=</v>
      </c>
      <c r="AJ3252" s="11">
        <f t="shared" si="1715"/>
        <v>44048</v>
      </c>
      <c r="AK3252" s="11"/>
      <c r="AL3252" s="4"/>
      <c r="AM3252" s="1"/>
      <c r="AN3252" s="11"/>
      <c r="AO3252" s="1"/>
      <c r="AP3252" s="1"/>
      <c r="AQ3252" s="1"/>
      <c r="AR3252" s="1"/>
      <c r="AS3252" s="6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</row>
    <row r="3253" spans="1:55" x14ac:dyDescent="0.2">
      <c r="A3253" s="144">
        <f t="shared" si="1710"/>
        <v>44042</v>
      </c>
      <c r="B3253" s="2">
        <f t="shared" si="1697"/>
        <v>82423.812467475655</v>
      </c>
      <c r="C3253" s="2">
        <f t="shared" si="1711"/>
        <v>51508.016605730001</v>
      </c>
      <c r="D3253" s="68">
        <f>SUM(Y3253:Y$3286)</f>
        <v>7095.0899190700002</v>
      </c>
      <c r="E3253" s="68">
        <f t="shared" si="1698"/>
        <v>44412.926686660001</v>
      </c>
      <c r="F3253" s="72">
        <f t="shared" si="1719"/>
        <v>5311.65</v>
      </c>
      <c r="G3253" s="3">
        <f>IF(N3253=1,VLOOKUP(A3252,[1]Plan1!$BG$69:$BI$188,3),G3252)</f>
        <v>5325.46</v>
      </c>
      <c r="H3253" s="11">
        <f t="shared" si="1720"/>
        <v>43953</v>
      </c>
      <c r="I3253" s="11">
        <f t="shared" si="1721"/>
        <v>43984</v>
      </c>
      <c r="J3253" s="26">
        <f t="shared" si="1699"/>
        <v>2.5999454030292135E-3</v>
      </c>
      <c r="K3253" s="11">
        <f t="shared" si="1712"/>
        <v>44046</v>
      </c>
      <c r="L3253" s="11">
        <f t="shared" si="1700"/>
        <v>44046</v>
      </c>
      <c r="M3253" s="1">
        <f t="shared" si="1713"/>
        <v>23</v>
      </c>
      <c r="N3253" s="1">
        <f t="shared" si="1716"/>
        <v>21</v>
      </c>
      <c r="O3253" s="2">
        <f t="shared" si="1701"/>
        <v>1.0023735899999999</v>
      </c>
      <c r="P3253" s="10">
        <f t="shared" si="1726"/>
        <v>0.99620023000000002</v>
      </c>
      <c r="Q3253" s="10">
        <f t="shared" si="1722"/>
        <v>1.5916669492599242</v>
      </c>
      <c r="R3253" s="2">
        <f t="shared" si="1725"/>
        <v>1.5954449100000001</v>
      </c>
      <c r="S3253" s="2">
        <f t="shared" si="1717"/>
        <v>1.5671791399999999</v>
      </c>
      <c r="T3253" s="2">
        <f t="shared" si="1702"/>
        <v>80722.289167270006</v>
      </c>
      <c r="U3253" s="2">
        <f t="shared" si="1703"/>
        <v>4024.1869985207918</v>
      </c>
      <c r="V3253" s="2">
        <f t="shared" si="1704"/>
        <v>26445.451133774866</v>
      </c>
      <c r="W3253" s="2">
        <f t="shared" si="1705"/>
        <v>81977.654738025652</v>
      </c>
      <c r="X3253" s="27">
        <f t="shared" si="1706"/>
        <v>0</v>
      </c>
      <c r="Y3253" s="2">
        <f t="shared" si="1718"/>
        <v>0</v>
      </c>
      <c r="Z3253" s="67">
        <f t="shared" si="1707"/>
        <v>0</v>
      </c>
      <c r="AA3253" s="2">
        <f t="shared" si="1727"/>
        <v>0</v>
      </c>
      <c r="AB3253" s="26">
        <f t="shared" si="1714"/>
        <v>6.7299999999999999E-2</v>
      </c>
      <c r="AC3253" s="27">
        <f t="shared" si="1696"/>
        <v>21</v>
      </c>
      <c r="AD3253" s="27">
        <v>252</v>
      </c>
      <c r="AE3253" s="10">
        <f t="shared" si="1723"/>
        <v>1.0054424310000001</v>
      </c>
      <c r="AF3253" s="2">
        <f t="shared" si="1728"/>
        <v>439.32548895000002</v>
      </c>
      <c r="AG3253" s="2">
        <f t="shared" si="1708"/>
        <v>446.15772944999998</v>
      </c>
      <c r="AH3253" s="3" t="str">
        <f t="shared" si="1709"/>
        <v>-</v>
      </c>
      <c r="AI3253" s="4" t="str">
        <f t="shared" si="1724"/>
        <v>A+J=</v>
      </c>
      <c r="AJ3253" s="11">
        <f t="shared" si="1715"/>
        <v>44048</v>
      </c>
      <c r="AK3253" s="11"/>
      <c r="AL3253" s="4"/>
      <c r="AM3253" s="1"/>
      <c r="AN3253" s="11"/>
      <c r="AO3253" s="1"/>
      <c r="AP3253" s="1"/>
      <c r="AQ3253" s="1"/>
      <c r="AR3253" s="1"/>
      <c r="AS3253" s="6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</row>
    <row r="3254" spans="1:55" x14ac:dyDescent="0.2">
      <c r="A3254" s="144">
        <f t="shared" si="1710"/>
        <v>44043</v>
      </c>
      <c r="B3254" s="2">
        <f t="shared" si="1697"/>
        <v>82453.164261629732</v>
      </c>
      <c r="C3254" s="2">
        <f t="shared" si="1711"/>
        <v>51508.016605730001</v>
      </c>
      <c r="D3254" s="68">
        <f>SUM(Y3254:Y$3286)</f>
        <v>7095.0899190700002</v>
      </c>
      <c r="E3254" s="68">
        <f t="shared" si="1698"/>
        <v>44412.926686660001</v>
      </c>
      <c r="F3254" s="72">
        <f t="shared" si="1719"/>
        <v>5311.65</v>
      </c>
      <c r="G3254" s="3">
        <f>IF(N3254=1,VLOOKUP(A3253,[1]Plan1!$BG$69:$BI$188,3),G3253)</f>
        <v>5325.46</v>
      </c>
      <c r="H3254" s="11">
        <f t="shared" si="1720"/>
        <v>43953</v>
      </c>
      <c r="I3254" s="11">
        <f t="shared" si="1721"/>
        <v>43984</v>
      </c>
      <c r="J3254" s="26">
        <f t="shared" si="1699"/>
        <v>2.5999454030292135E-3</v>
      </c>
      <c r="K3254" s="11">
        <f t="shared" si="1712"/>
        <v>44046</v>
      </c>
      <c r="L3254" s="11">
        <f t="shared" si="1700"/>
        <v>44046</v>
      </c>
      <c r="M3254" s="1">
        <f t="shared" si="1713"/>
        <v>23</v>
      </c>
      <c r="N3254" s="1">
        <f t="shared" si="1716"/>
        <v>22</v>
      </c>
      <c r="O3254" s="2">
        <f t="shared" si="1701"/>
        <v>1.00248676</v>
      </c>
      <c r="P3254" s="10">
        <f t="shared" si="1726"/>
        <v>0.99620023000000002</v>
      </c>
      <c r="Q3254" s="10">
        <f t="shared" si="1722"/>
        <v>1.5916669492599242</v>
      </c>
      <c r="R3254" s="2">
        <f t="shared" si="1725"/>
        <v>1.5956250400000001</v>
      </c>
      <c r="S3254" s="2">
        <f t="shared" si="1717"/>
        <v>1.5671791399999999</v>
      </c>
      <c r="T3254" s="2">
        <f t="shared" si="1702"/>
        <v>80722.289167270006</v>
      </c>
      <c r="U3254" s="2">
        <f t="shared" si="1703"/>
        <v>4024.1869985207918</v>
      </c>
      <c r="V3254" s="2">
        <f t="shared" si="1704"/>
        <v>26453.451234258933</v>
      </c>
      <c r="W3254" s="2">
        <f t="shared" si="1705"/>
        <v>81985.654838509727</v>
      </c>
      <c r="X3254" s="27">
        <f t="shared" si="1706"/>
        <v>0</v>
      </c>
      <c r="Y3254" s="2">
        <f t="shared" si="1718"/>
        <v>0</v>
      </c>
      <c r="Z3254" s="67">
        <f t="shared" si="1707"/>
        <v>0</v>
      </c>
      <c r="AA3254" s="2">
        <f t="shared" si="1727"/>
        <v>0</v>
      </c>
      <c r="AB3254" s="26">
        <f t="shared" si="1714"/>
        <v>6.7299999999999999E-2</v>
      </c>
      <c r="AC3254" s="27">
        <f t="shared" si="1696"/>
        <v>22</v>
      </c>
      <c r="AD3254" s="27">
        <v>252</v>
      </c>
      <c r="AE3254" s="10">
        <f t="shared" si="1723"/>
        <v>1.005702332</v>
      </c>
      <c r="AF3254" s="2">
        <f t="shared" si="1728"/>
        <v>460.30529263</v>
      </c>
      <c r="AG3254" s="2">
        <f t="shared" si="1708"/>
        <v>467.50942312000001</v>
      </c>
      <c r="AH3254" s="3" t="str">
        <f t="shared" si="1709"/>
        <v>-</v>
      </c>
      <c r="AI3254" s="4" t="str">
        <f t="shared" si="1724"/>
        <v>A+J=</v>
      </c>
      <c r="AJ3254" s="11">
        <f t="shared" si="1715"/>
        <v>44048</v>
      </c>
      <c r="AK3254" s="11"/>
      <c r="AL3254" s="4"/>
      <c r="AM3254" s="1"/>
      <c r="AN3254" s="11"/>
      <c r="AO3254" s="1"/>
      <c r="AP3254" s="1"/>
      <c r="AQ3254" s="1"/>
      <c r="AR3254" s="1"/>
      <c r="AS3254" s="6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</row>
    <row r="3255" spans="1:55" x14ac:dyDescent="0.2">
      <c r="A3255" s="144">
        <f t="shared" si="1710"/>
        <v>44044</v>
      </c>
      <c r="B3255" s="2">
        <f t="shared" si="1697"/>
        <v>82482.52615461305</v>
      </c>
      <c r="C3255" s="2">
        <f t="shared" si="1711"/>
        <v>51508.016605730001</v>
      </c>
      <c r="D3255" s="68">
        <f>SUM(Y3255:Y$3286)</f>
        <v>7095.0899190700002</v>
      </c>
      <c r="E3255" s="68">
        <f t="shared" si="1698"/>
        <v>44412.926686660001</v>
      </c>
      <c r="F3255" s="72">
        <f t="shared" si="1719"/>
        <v>5311.65</v>
      </c>
      <c r="G3255" s="3">
        <f>IF(N3255=1,VLOOKUP(A3254,[1]Plan1!$BG$69:$BI$188,3),G3254)</f>
        <v>5325.46</v>
      </c>
      <c r="H3255" s="11">
        <f t="shared" si="1720"/>
        <v>43953</v>
      </c>
      <c r="I3255" s="11">
        <f t="shared" si="1721"/>
        <v>43984</v>
      </c>
      <c r="J3255" s="26">
        <f t="shared" si="1699"/>
        <v>2.5999454030292135E-3</v>
      </c>
      <c r="K3255" s="11">
        <f t="shared" si="1712"/>
        <v>44075</v>
      </c>
      <c r="L3255" s="11">
        <f t="shared" si="1700"/>
        <v>44046</v>
      </c>
      <c r="M3255" s="1">
        <f t="shared" si="1713"/>
        <v>23</v>
      </c>
      <c r="N3255" s="1">
        <f t="shared" si="1716"/>
        <v>23</v>
      </c>
      <c r="O3255" s="2">
        <f t="shared" si="1701"/>
        <v>1.0025999400000001</v>
      </c>
      <c r="P3255" s="10">
        <f t="shared" si="1726"/>
        <v>0.99620023000000002</v>
      </c>
      <c r="Q3255" s="10">
        <f t="shared" si="1722"/>
        <v>1.5916669492599242</v>
      </c>
      <c r="R3255" s="2">
        <f t="shared" si="1725"/>
        <v>1.5958051799999999</v>
      </c>
      <c r="S3255" s="2">
        <f t="shared" si="1717"/>
        <v>1.5671791399999999</v>
      </c>
      <c r="T3255" s="2">
        <f t="shared" si="1702"/>
        <v>80722.289167270006</v>
      </c>
      <c r="U3255" s="2">
        <f t="shared" si="1703"/>
        <v>4024.1869985207918</v>
      </c>
      <c r="V3255" s="2">
        <f t="shared" si="1704"/>
        <v>26461.451778872262</v>
      </c>
      <c r="W3255" s="2">
        <f t="shared" si="1705"/>
        <v>81993.655383123056</v>
      </c>
      <c r="X3255" s="27">
        <f t="shared" si="1706"/>
        <v>0</v>
      </c>
      <c r="Y3255" s="2">
        <f t="shared" si="1718"/>
        <v>0</v>
      </c>
      <c r="Z3255" s="67">
        <f t="shared" si="1707"/>
        <v>0</v>
      </c>
      <c r="AA3255" s="2">
        <f t="shared" si="1727"/>
        <v>0</v>
      </c>
      <c r="AB3255" s="26">
        <f t="shared" si="1714"/>
        <v>6.7299999999999999E-2</v>
      </c>
      <c r="AC3255" s="27">
        <f t="shared" si="1696"/>
        <v>23</v>
      </c>
      <c r="AD3255" s="27">
        <v>252</v>
      </c>
      <c r="AE3255" s="10">
        <f t="shared" si="1723"/>
        <v>1.0059623</v>
      </c>
      <c r="AF3255" s="2">
        <f t="shared" si="1728"/>
        <v>481.29050469999999</v>
      </c>
      <c r="AG3255" s="2">
        <f t="shared" si="1708"/>
        <v>488.87077148999998</v>
      </c>
      <c r="AH3255" s="3" t="str">
        <f t="shared" si="1709"/>
        <v>-</v>
      </c>
      <c r="AI3255" s="4" t="str">
        <f t="shared" si="1724"/>
        <v>A+J=</v>
      </c>
      <c r="AJ3255" s="11">
        <f t="shared" si="1715"/>
        <v>44048</v>
      </c>
      <c r="AK3255" s="11"/>
      <c r="AL3255" s="4"/>
      <c r="AM3255" s="1"/>
      <c r="AN3255" s="11"/>
      <c r="AO3255" s="1"/>
      <c r="AP3255" s="1"/>
      <c r="AQ3255" s="1"/>
      <c r="AR3255" s="1"/>
      <c r="AS3255" s="6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</row>
    <row r="3256" spans="1:55" x14ac:dyDescent="0.2">
      <c r="A3256" s="144">
        <f t="shared" si="1710"/>
        <v>44045</v>
      </c>
      <c r="B3256" s="2">
        <f t="shared" si="1697"/>
        <v>82482.52615461305</v>
      </c>
      <c r="C3256" s="2">
        <f t="shared" si="1711"/>
        <v>51508.016605730001</v>
      </c>
      <c r="D3256" s="68">
        <f>SUM(Y3256:Y$3286)</f>
        <v>7095.0899190700002</v>
      </c>
      <c r="E3256" s="68">
        <f t="shared" si="1698"/>
        <v>44412.926686660001</v>
      </c>
      <c r="F3256" s="72">
        <f t="shared" si="1719"/>
        <v>5311.65</v>
      </c>
      <c r="G3256" s="3">
        <f>IF(N3256=1,VLOOKUP(A3255,[1]Plan1!$BG$69:$BI$188,3),G3255)</f>
        <v>5325.46</v>
      </c>
      <c r="H3256" s="11">
        <f t="shared" si="1720"/>
        <v>43953</v>
      </c>
      <c r="I3256" s="11">
        <f t="shared" si="1721"/>
        <v>43984</v>
      </c>
      <c r="J3256" s="26">
        <f t="shared" si="1699"/>
        <v>2.5999454030292135E-3</v>
      </c>
      <c r="K3256" s="11">
        <f t="shared" si="1712"/>
        <v>44075</v>
      </c>
      <c r="L3256" s="11">
        <f t="shared" si="1700"/>
        <v>44046</v>
      </c>
      <c r="M3256" s="1">
        <f t="shared" si="1713"/>
        <v>23</v>
      </c>
      <c r="N3256" s="1">
        <f t="shared" si="1716"/>
        <v>23</v>
      </c>
      <c r="O3256" s="2">
        <f t="shared" si="1701"/>
        <v>1.0025999400000001</v>
      </c>
      <c r="P3256" s="10">
        <f t="shared" si="1726"/>
        <v>0.99620023000000002</v>
      </c>
      <c r="Q3256" s="10">
        <f t="shared" si="1722"/>
        <v>1.5916669492599242</v>
      </c>
      <c r="R3256" s="2">
        <f t="shared" si="1725"/>
        <v>1.5958051799999999</v>
      </c>
      <c r="S3256" s="2">
        <f t="shared" si="1717"/>
        <v>1.5671791399999999</v>
      </c>
      <c r="T3256" s="2">
        <f t="shared" si="1702"/>
        <v>80722.289167270006</v>
      </c>
      <c r="U3256" s="2">
        <f t="shared" si="1703"/>
        <v>4024.1869985207918</v>
      </c>
      <c r="V3256" s="2">
        <f t="shared" si="1704"/>
        <v>26461.451778872262</v>
      </c>
      <c r="W3256" s="2">
        <f t="shared" si="1705"/>
        <v>81993.655383123056</v>
      </c>
      <c r="X3256" s="27">
        <f t="shared" si="1706"/>
        <v>0</v>
      </c>
      <c r="Y3256" s="2">
        <f t="shared" si="1718"/>
        <v>0</v>
      </c>
      <c r="Z3256" s="67">
        <f t="shared" si="1707"/>
        <v>0</v>
      </c>
      <c r="AA3256" s="2">
        <f t="shared" si="1727"/>
        <v>0</v>
      </c>
      <c r="AB3256" s="26">
        <f t="shared" si="1714"/>
        <v>6.7299999999999999E-2</v>
      </c>
      <c r="AC3256" s="27">
        <f t="shared" si="1696"/>
        <v>23</v>
      </c>
      <c r="AD3256" s="27">
        <v>252</v>
      </c>
      <c r="AE3256" s="10">
        <f t="shared" si="1723"/>
        <v>1.0059623</v>
      </c>
      <c r="AF3256" s="2">
        <f t="shared" si="1728"/>
        <v>481.29050469999999</v>
      </c>
      <c r="AG3256" s="2">
        <f t="shared" si="1708"/>
        <v>488.87077148999998</v>
      </c>
      <c r="AH3256" s="3" t="str">
        <f t="shared" si="1709"/>
        <v>-</v>
      </c>
      <c r="AI3256" s="4" t="str">
        <f t="shared" si="1724"/>
        <v>A+J=</v>
      </c>
      <c r="AJ3256" s="11">
        <f t="shared" si="1715"/>
        <v>44048</v>
      </c>
      <c r="AK3256" s="11"/>
      <c r="AL3256" s="4"/>
      <c r="AM3256" s="1"/>
      <c r="AN3256" s="11"/>
      <c r="AO3256" s="1"/>
      <c r="AP3256" s="1"/>
      <c r="AQ3256" s="1"/>
      <c r="AR3256" s="1"/>
      <c r="AS3256" s="6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</row>
    <row r="3257" spans="1:55" x14ac:dyDescent="0.2">
      <c r="A3257" s="160">
        <f t="shared" si="1710"/>
        <v>44046</v>
      </c>
      <c r="B3257" s="161">
        <f t="shared" si="1697"/>
        <v>82482.52615461305</v>
      </c>
      <c r="C3257" s="161">
        <f t="shared" si="1711"/>
        <v>51508.016605730001</v>
      </c>
      <c r="D3257" s="162">
        <f>SUM(Y3257:Y$3286)</f>
        <v>7095.0899190700002</v>
      </c>
      <c r="E3257" s="162">
        <f t="shared" si="1698"/>
        <v>44412.926686660001</v>
      </c>
      <c r="F3257" s="163">
        <f t="shared" si="1719"/>
        <v>5311.65</v>
      </c>
      <c r="G3257" s="164">
        <f>IF(N3257=1,VLOOKUP(A3256,[1]Plan1!$BG$69:$BI$188,3),G3256)</f>
        <v>5325.46</v>
      </c>
      <c r="H3257" s="165">
        <f t="shared" si="1720"/>
        <v>43953</v>
      </c>
      <c r="I3257" s="165">
        <f t="shared" si="1721"/>
        <v>43984</v>
      </c>
      <c r="J3257" s="166">
        <f t="shared" si="1699"/>
        <v>2.5999454030292135E-3</v>
      </c>
      <c r="K3257" s="165">
        <f t="shared" si="1712"/>
        <v>44075</v>
      </c>
      <c r="L3257" s="165">
        <f t="shared" si="1700"/>
        <v>44046</v>
      </c>
      <c r="M3257" s="167">
        <f t="shared" si="1713"/>
        <v>23</v>
      </c>
      <c r="N3257" s="167">
        <f t="shared" si="1716"/>
        <v>23</v>
      </c>
      <c r="O3257" s="161">
        <f t="shared" si="1701"/>
        <v>1.0025999400000001</v>
      </c>
      <c r="P3257" s="168">
        <f t="shared" si="1726"/>
        <v>0.99620023000000002</v>
      </c>
      <c r="Q3257" s="168">
        <f t="shared" si="1722"/>
        <v>1.5916669492599242</v>
      </c>
      <c r="R3257" s="161">
        <f t="shared" si="1725"/>
        <v>1.5958051799999999</v>
      </c>
      <c r="S3257" s="161">
        <f t="shared" si="1717"/>
        <v>1.5671791399999999</v>
      </c>
      <c r="T3257" s="161">
        <f t="shared" si="1702"/>
        <v>80722.289167270006</v>
      </c>
      <c r="U3257" s="161">
        <f t="shared" si="1703"/>
        <v>4024.1869985207918</v>
      </c>
      <c r="V3257" s="161">
        <f t="shared" si="1704"/>
        <v>26461.451778872262</v>
      </c>
      <c r="W3257" s="161">
        <f t="shared" si="1705"/>
        <v>81993.655383123056</v>
      </c>
      <c r="X3257" s="169">
        <f t="shared" si="1706"/>
        <v>106</v>
      </c>
      <c r="Y3257" s="161">
        <f t="shared" si="1718"/>
        <v>3524.5651462400001</v>
      </c>
      <c r="Z3257" s="170">
        <f t="shared" si="1707"/>
        <v>6.8427506600000007E-2</v>
      </c>
      <c r="AA3257" s="161">
        <f t="shared" si="1727"/>
        <v>5523.6249747600004</v>
      </c>
      <c r="AB3257" s="166">
        <f t="shared" si="1714"/>
        <v>6.7299999999999999E-2</v>
      </c>
      <c r="AC3257" s="169">
        <f t="shared" si="1696"/>
        <v>23</v>
      </c>
      <c r="AD3257" s="169">
        <v>252</v>
      </c>
      <c r="AE3257" s="168">
        <f t="shared" si="1723"/>
        <v>1.0059623</v>
      </c>
      <c r="AF3257" s="161">
        <f t="shared" si="1728"/>
        <v>481.29050469999999</v>
      </c>
      <c r="AG3257" s="161">
        <f t="shared" si="1708"/>
        <v>488.87077148999998</v>
      </c>
      <c r="AH3257" s="164">
        <f t="shared" si="1709"/>
        <v>6004.9154794600008</v>
      </c>
      <c r="AI3257" s="171" t="str">
        <f t="shared" si="1724"/>
        <v>A+J=</v>
      </c>
      <c r="AJ3257" s="165">
        <f t="shared" si="1715"/>
        <v>44048</v>
      </c>
      <c r="AK3257" s="11"/>
      <c r="AL3257" s="4"/>
      <c r="AM3257" s="1"/>
      <c r="AN3257" s="11"/>
      <c r="AO3257" s="1"/>
      <c r="AP3257" s="1"/>
      <c r="AQ3257" s="1"/>
      <c r="AR3257" s="1"/>
      <c r="AS3257" s="6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</row>
    <row r="3258" spans="1:55" x14ac:dyDescent="0.2">
      <c r="A3258" s="144">
        <f t="shared" si="1710"/>
        <v>44047</v>
      </c>
      <c r="B3258" s="2">
        <f t="shared" si="1697"/>
        <v>76501.928869504278</v>
      </c>
      <c r="C3258" s="2">
        <f t="shared" si="1711"/>
        <v>47983.451459490003</v>
      </c>
      <c r="D3258" s="68">
        <f>SUM(Y3258:Y$3286)</f>
        <v>3570.5247728300001</v>
      </c>
      <c r="E3258" s="68">
        <f t="shared" si="1698"/>
        <v>44412.926686660001</v>
      </c>
      <c r="F3258" s="72">
        <f t="shared" si="1719"/>
        <v>5325.46</v>
      </c>
      <c r="G3258" s="3">
        <f>IF(N3258=1,VLOOKUP(A3257,[1]Plan1!$BG$69:$BI$188,3),G3257)</f>
        <v>5344.63</v>
      </c>
      <c r="H3258" s="11">
        <f t="shared" si="1720"/>
        <v>43986</v>
      </c>
      <c r="I3258" s="11">
        <f t="shared" si="1721"/>
        <v>44016</v>
      </c>
      <c r="J3258" s="26">
        <f t="shared" si="1699"/>
        <v>3.599689040946652E-3</v>
      </c>
      <c r="K3258" s="11">
        <f t="shared" si="1712"/>
        <v>44075</v>
      </c>
      <c r="L3258" s="11">
        <f t="shared" si="1700"/>
        <v>44075</v>
      </c>
      <c r="M3258" s="1">
        <f t="shared" si="1713"/>
        <v>21</v>
      </c>
      <c r="N3258" s="1">
        <f t="shared" si="1716"/>
        <v>1</v>
      </c>
      <c r="O3258" s="2">
        <f t="shared" si="1701"/>
        <v>1.0001711200000001</v>
      </c>
      <c r="P3258" s="10">
        <f t="shared" si="1726"/>
        <v>1.0025999400000001</v>
      </c>
      <c r="Q3258" s="10">
        <f t="shared" si="1722"/>
        <v>1.5958051878279833</v>
      </c>
      <c r="R3258" s="2">
        <f t="shared" si="1725"/>
        <v>1.5960782600000001</v>
      </c>
      <c r="S3258" s="2">
        <f t="shared" si="1717"/>
        <v>1.5671791399999999</v>
      </c>
      <c r="T3258" s="2">
        <f t="shared" si="1702"/>
        <v>75198.664192509998</v>
      </c>
      <c r="U3258" s="2">
        <f t="shared" si="1703"/>
        <v>2025.1271700024145</v>
      </c>
      <c r="V3258" s="2">
        <f t="shared" si="1704"/>
        <v>26473.580060891862</v>
      </c>
      <c r="W3258" s="2">
        <f t="shared" si="1705"/>
        <v>76482.158690384284</v>
      </c>
      <c r="X3258" s="27">
        <f t="shared" si="1706"/>
        <v>0</v>
      </c>
      <c r="Y3258" s="2">
        <f t="shared" si="1718"/>
        <v>0</v>
      </c>
      <c r="Z3258" s="67">
        <f t="shared" si="1707"/>
        <v>0</v>
      </c>
      <c r="AA3258" s="2">
        <f t="shared" si="1727"/>
        <v>0</v>
      </c>
      <c r="AB3258" s="26">
        <f t="shared" si="1714"/>
        <v>6.7299999999999999E-2</v>
      </c>
      <c r="AC3258" s="27">
        <f t="shared" si="1696"/>
        <v>1</v>
      </c>
      <c r="AD3258" s="27">
        <v>252</v>
      </c>
      <c r="AE3258" s="10">
        <f t="shared" si="1723"/>
        <v>1.0002584940000001</v>
      </c>
      <c r="AF3258" s="2">
        <f t="shared" si="1728"/>
        <v>19.4384035</v>
      </c>
      <c r="AG3258" s="2">
        <f t="shared" si="1708"/>
        <v>19.770179120000002</v>
      </c>
      <c r="AH3258" s="3" t="str">
        <f t="shared" si="1709"/>
        <v>-</v>
      </c>
      <c r="AI3258" s="4" t="str">
        <f t="shared" si="1724"/>
        <v>A+J=</v>
      </c>
      <c r="AJ3258" s="11">
        <f t="shared" si="1715"/>
        <v>44077</v>
      </c>
      <c r="AK3258" s="11"/>
      <c r="AL3258" s="4"/>
      <c r="AM3258" s="1"/>
      <c r="AN3258" s="11"/>
      <c r="AO3258" s="1"/>
      <c r="AP3258" s="1"/>
      <c r="AQ3258" s="1"/>
      <c r="AR3258" s="1"/>
      <c r="AS3258" s="6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</row>
    <row r="3259" spans="1:55" x14ac:dyDescent="0.2">
      <c r="A3259" s="144">
        <f t="shared" si="1710"/>
        <v>44048</v>
      </c>
      <c r="B3259" s="2">
        <f t="shared" si="1697"/>
        <v>76533.840503380939</v>
      </c>
      <c r="C3259" s="2">
        <f t="shared" si="1711"/>
        <v>47983.451459490003</v>
      </c>
      <c r="D3259" s="68">
        <f>SUM(Y3259:Y$3286)</f>
        <v>3570.5247728300001</v>
      </c>
      <c r="E3259" s="68">
        <f t="shared" si="1698"/>
        <v>44412.926686660001</v>
      </c>
      <c r="F3259" s="72">
        <f t="shared" si="1719"/>
        <v>5325.46</v>
      </c>
      <c r="G3259" s="3">
        <f>IF(N3259=1,VLOOKUP(A3258,[1]Plan1!$BG$69:$BI$188,3),G3258)</f>
        <v>5344.63</v>
      </c>
      <c r="H3259" s="11">
        <f t="shared" si="1720"/>
        <v>43986</v>
      </c>
      <c r="I3259" s="11">
        <f t="shared" si="1721"/>
        <v>44016</v>
      </c>
      <c r="J3259" s="26">
        <f t="shared" si="1699"/>
        <v>3.599689040946652E-3</v>
      </c>
      <c r="K3259" s="11">
        <f t="shared" si="1712"/>
        <v>44075</v>
      </c>
      <c r="L3259" s="11">
        <f t="shared" si="1700"/>
        <v>44075</v>
      </c>
      <c r="M3259" s="1">
        <f t="shared" si="1713"/>
        <v>21</v>
      </c>
      <c r="N3259" s="1">
        <f t="shared" si="1716"/>
        <v>2</v>
      </c>
      <c r="O3259" s="2">
        <f t="shared" si="1701"/>
        <v>1.00034227</v>
      </c>
      <c r="P3259" s="10">
        <f t="shared" si="1726"/>
        <v>1.0025999400000001</v>
      </c>
      <c r="Q3259" s="10">
        <f t="shared" si="1722"/>
        <v>1.5958051878279833</v>
      </c>
      <c r="R3259" s="2">
        <f t="shared" si="1725"/>
        <v>1.59635138</v>
      </c>
      <c r="S3259" s="2">
        <f t="shared" si="1717"/>
        <v>1.5671791399999999</v>
      </c>
      <c r="T3259" s="2">
        <f t="shared" si="1702"/>
        <v>75198.664192509998</v>
      </c>
      <c r="U3259" s="2">
        <f t="shared" si="1703"/>
        <v>2025.1271700024145</v>
      </c>
      <c r="V3259" s="2">
        <f t="shared" si="1704"/>
        <v>26485.710119428517</v>
      </c>
      <c r="W3259" s="2">
        <f t="shared" si="1705"/>
        <v>76494.288748920939</v>
      </c>
      <c r="X3259" s="27">
        <f t="shared" si="1706"/>
        <v>0</v>
      </c>
      <c r="Y3259" s="2">
        <f t="shared" si="1718"/>
        <v>0</v>
      </c>
      <c r="Z3259" s="67">
        <f t="shared" si="1707"/>
        <v>0</v>
      </c>
      <c r="AA3259" s="2">
        <f t="shared" si="1727"/>
        <v>0</v>
      </c>
      <c r="AB3259" s="26">
        <f t="shared" si="1714"/>
        <v>6.7299999999999999E-2</v>
      </c>
      <c r="AC3259" s="27">
        <f t="shared" si="1696"/>
        <v>2</v>
      </c>
      <c r="AD3259" s="27">
        <v>252</v>
      </c>
      <c r="AE3259" s="10">
        <f t="shared" si="1723"/>
        <v>1.000517055</v>
      </c>
      <c r="AF3259" s="2">
        <f t="shared" si="1728"/>
        <v>38.881845310000003</v>
      </c>
      <c r="AG3259" s="2">
        <f t="shared" si="1708"/>
        <v>39.551754459999998</v>
      </c>
      <c r="AH3259" s="3" t="str">
        <f t="shared" si="1709"/>
        <v>-</v>
      </c>
      <c r="AI3259" s="4" t="str">
        <f t="shared" si="1724"/>
        <v>A+J=</v>
      </c>
      <c r="AJ3259" s="11">
        <f t="shared" si="1715"/>
        <v>44077</v>
      </c>
      <c r="AK3259" s="11"/>
      <c r="AL3259" s="4"/>
      <c r="AM3259" s="1"/>
      <c r="AN3259" s="11"/>
      <c r="AO3259" s="1"/>
      <c r="AP3259" s="1"/>
      <c r="AQ3259" s="1"/>
      <c r="AR3259" s="1"/>
      <c r="AS3259" s="6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</row>
    <row r="3260" spans="1:55" x14ac:dyDescent="0.2">
      <c r="A3260" s="144">
        <f t="shared" si="1710"/>
        <v>44049</v>
      </c>
      <c r="B3260" s="2">
        <f t="shared" si="1697"/>
        <v>76565.764869335399</v>
      </c>
      <c r="C3260" s="2">
        <f t="shared" si="1711"/>
        <v>47983.451459490003</v>
      </c>
      <c r="D3260" s="68">
        <f>SUM(Y3260:Y$3286)</f>
        <v>3570.5247728300001</v>
      </c>
      <c r="E3260" s="68">
        <f t="shared" si="1698"/>
        <v>44412.926686660001</v>
      </c>
      <c r="F3260" s="72">
        <f t="shared" si="1719"/>
        <v>5325.46</v>
      </c>
      <c r="G3260" s="3">
        <f>IF(N3260=1,VLOOKUP(A3259,[1]Plan1!$BG$69:$BI$188,3),G3259)</f>
        <v>5344.63</v>
      </c>
      <c r="H3260" s="11">
        <f t="shared" si="1720"/>
        <v>43986</v>
      </c>
      <c r="I3260" s="11">
        <f t="shared" si="1721"/>
        <v>44016</v>
      </c>
      <c r="J3260" s="26">
        <f t="shared" si="1699"/>
        <v>3.599689040946652E-3</v>
      </c>
      <c r="K3260" s="11">
        <f t="shared" si="1712"/>
        <v>44075</v>
      </c>
      <c r="L3260" s="11">
        <f t="shared" si="1700"/>
        <v>44075</v>
      </c>
      <c r="M3260" s="1">
        <f t="shared" si="1713"/>
        <v>21</v>
      </c>
      <c r="N3260" s="1">
        <f t="shared" si="1716"/>
        <v>3</v>
      </c>
      <c r="O3260" s="2">
        <f t="shared" si="1701"/>
        <v>1.00051344</v>
      </c>
      <c r="P3260" s="10">
        <f t="shared" si="1726"/>
        <v>1.0025999400000001</v>
      </c>
      <c r="Q3260" s="10">
        <f t="shared" si="1722"/>
        <v>1.5958051878279833</v>
      </c>
      <c r="R3260" s="2">
        <f t="shared" si="1725"/>
        <v>1.5966245299999999</v>
      </c>
      <c r="S3260" s="2">
        <f t="shared" si="1717"/>
        <v>1.5671791399999999</v>
      </c>
      <c r="T3260" s="2">
        <f t="shared" si="1702"/>
        <v>75198.664192509998</v>
      </c>
      <c r="U3260" s="2">
        <f t="shared" si="1703"/>
        <v>2025.1271700024145</v>
      </c>
      <c r="V3260" s="2">
        <f t="shared" si="1704"/>
        <v>26497.841510352977</v>
      </c>
      <c r="W3260" s="2">
        <f t="shared" si="1705"/>
        <v>76506.420139845402</v>
      </c>
      <c r="X3260" s="27">
        <f t="shared" si="1706"/>
        <v>0</v>
      </c>
      <c r="Y3260" s="2">
        <f t="shared" si="1718"/>
        <v>0</v>
      </c>
      <c r="Z3260" s="67">
        <f t="shared" si="1707"/>
        <v>0</v>
      </c>
      <c r="AA3260" s="2">
        <f t="shared" si="1727"/>
        <v>0</v>
      </c>
      <c r="AB3260" s="26">
        <f t="shared" si="1714"/>
        <v>6.7299999999999999E-2</v>
      </c>
      <c r="AC3260" s="27">
        <f t="shared" ref="AC3260:AC3323" si="1729">N3260</f>
        <v>3</v>
      </c>
      <c r="AD3260" s="27">
        <v>252</v>
      </c>
      <c r="AE3260" s="10">
        <f t="shared" si="1723"/>
        <v>1.0007756830000001</v>
      </c>
      <c r="AF3260" s="2">
        <f t="shared" si="1728"/>
        <v>58.330325430000002</v>
      </c>
      <c r="AG3260" s="2">
        <f t="shared" si="1708"/>
        <v>59.344729489999999</v>
      </c>
      <c r="AH3260" s="3" t="str">
        <f t="shared" si="1709"/>
        <v>-</v>
      </c>
      <c r="AI3260" s="4" t="str">
        <f t="shared" si="1724"/>
        <v>A+J=</v>
      </c>
      <c r="AJ3260" s="11">
        <f t="shared" si="1715"/>
        <v>44077</v>
      </c>
      <c r="AK3260" s="11"/>
      <c r="AL3260" s="4"/>
      <c r="AM3260" s="1"/>
      <c r="AN3260" s="11"/>
      <c r="AO3260" s="1"/>
      <c r="AP3260" s="1"/>
      <c r="AQ3260" s="1"/>
      <c r="AR3260" s="1"/>
      <c r="AS3260" s="6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</row>
    <row r="3261" spans="1:55" x14ac:dyDescent="0.2">
      <c r="A3261" s="144">
        <f t="shared" si="1710"/>
        <v>44050</v>
      </c>
      <c r="B3261" s="2">
        <f t="shared" si="1697"/>
        <v>76597.70367266472</v>
      </c>
      <c r="C3261" s="2">
        <f t="shared" si="1711"/>
        <v>47983.451459490003</v>
      </c>
      <c r="D3261" s="68">
        <f>SUM(Y3261:Y$3286)</f>
        <v>3570.5247728300001</v>
      </c>
      <c r="E3261" s="68">
        <f t="shared" si="1698"/>
        <v>44412.926686660001</v>
      </c>
      <c r="F3261" s="72">
        <f t="shared" si="1719"/>
        <v>5325.46</v>
      </c>
      <c r="G3261" s="3">
        <f>IF(N3261=1,VLOOKUP(A3260,[1]Plan1!$BG$69:$BI$188,3),G3260)</f>
        <v>5344.63</v>
      </c>
      <c r="H3261" s="11">
        <f t="shared" si="1720"/>
        <v>43986</v>
      </c>
      <c r="I3261" s="11">
        <f t="shared" si="1721"/>
        <v>44016</v>
      </c>
      <c r="J3261" s="26">
        <f t="shared" si="1699"/>
        <v>3.599689040946652E-3</v>
      </c>
      <c r="K3261" s="11">
        <f t="shared" si="1712"/>
        <v>44075</v>
      </c>
      <c r="L3261" s="11">
        <f t="shared" si="1700"/>
        <v>44075</v>
      </c>
      <c r="M3261" s="1">
        <f t="shared" si="1713"/>
        <v>21</v>
      </c>
      <c r="N3261" s="1">
        <f t="shared" si="1716"/>
        <v>4</v>
      </c>
      <c r="O3261" s="2">
        <f t="shared" si="1701"/>
        <v>1.00068465</v>
      </c>
      <c r="P3261" s="10">
        <f t="shared" si="1726"/>
        <v>1.0025999400000001</v>
      </c>
      <c r="Q3261" s="10">
        <f t="shared" si="1722"/>
        <v>1.5958051878279833</v>
      </c>
      <c r="R3261" s="2">
        <f t="shared" si="1725"/>
        <v>1.5968977499999999</v>
      </c>
      <c r="S3261" s="2">
        <f t="shared" si="1717"/>
        <v>1.5671791399999999</v>
      </c>
      <c r="T3261" s="2">
        <f t="shared" si="1702"/>
        <v>75198.664192509998</v>
      </c>
      <c r="U3261" s="2">
        <f t="shared" si="1703"/>
        <v>2025.1271700024145</v>
      </c>
      <c r="V3261" s="2">
        <f t="shared" si="1704"/>
        <v>26509.976010182305</v>
      </c>
      <c r="W3261" s="2">
        <f t="shared" si="1705"/>
        <v>76518.554639674723</v>
      </c>
      <c r="X3261" s="27">
        <f t="shared" si="1706"/>
        <v>0</v>
      </c>
      <c r="Y3261" s="2">
        <f t="shared" si="1718"/>
        <v>0</v>
      </c>
      <c r="Z3261" s="67">
        <f t="shared" si="1707"/>
        <v>0</v>
      </c>
      <c r="AA3261" s="2">
        <f t="shared" si="1727"/>
        <v>0</v>
      </c>
      <c r="AB3261" s="26">
        <f t="shared" si="1714"/>
        <v>6.7299999999999999E-2</v>
      </c>
      <c r="AC3261" s="27">
        <f t="shared" si="1729"/>
        <v>4</v>
      </c>
      <c r="AD3261" s="27">
        <v>252</v>
      </c>
      <c r="AE3261" s="10">
        <f t="shared" si="1723"/>
        <v>1.0010343770000001</v>
      </c>
      <c r="AF3261" s="2">
        <f t="shared" si="1728"/>
        <v>77.783768670000001</v>
      </c>
      <c r="AG3261" s="2">
        <f t="shared" si="1708"/>
        <v>79.149032989999995</v>
      </c>
      <c r="AH3261" s="3" t="str">
        <f t="shared" si="1709"/>
        <v>-</v>
      </c>
      <c r="AI3261" s="4" t="str">
        <f t="shared" si="1724"/>
        <v>A+J=</v>
      </c>
      <c r="AJ3261" s="11">
        <f t="shared" si="1715"/>
        <v>44077</v>
      </c>
      <c r="AK3261" s="11"/>
      <c r="AL3261" s="4"/>
      <c r="AM3261" s="1"/>
      <c r="AN3261" s="11"/>
      <c r="AO3261" s="1"/>
      <c r="AP3261" s="1"/>
      <c r="AQ3261" s="1"/>
      <c r="AR3261" s="1"/>
      <c r="AS3261" s="6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</row>
    <row r="3262" spans="1:55" x14ac:dyDescent="0.2">
      <c r="A3262" s="144">
        <f t="shared" si="1710"/>
        <v>44051</v>
      </c>
      <c r="B3262" s="2">
        <f t="shared" si="1697"/>
        <v>76629.656181840386</v>
      </c>
      <c r="C3262" s="2">
        <f t="shared" si="1711"/>
        <v>47983.451459490003</v>
      </c>
      <c r="D3262" s="68">
        <f>SUM(Y3262:Y$3286)</f>
        <v>3570.5247728300001</v>
      </c>
      <c r="E3262" s="68">
        <f t="shared" si="1698"/>
        <v>44412.926686660001</v>
      </c>
      <c r="F3262" s="72">
        <f t="shared" si="1719"/>
        <v>5325.46</v>
      </c>
      <c r="G3262" s="3">
        <f>IF(N3262=1,VLOOKUP(A3261,[1]Plan1!$BG$69:$BI$188,3),G3261)</f>
        <v>5344.63</v>
      </c>
      <c r="H3262" s="11">
        <f t="shared" si="1720"/>
        <v>43986</v>
      </c>
      <c r="I3262" s="11">
        <f t="shared" si="1721"/>
        <v>44016</v>
      </c>
      <c r="J3262" s="26">
        <f t="shared" si="1699"/>
        <v>3.599689040946652E-3</v>
      </c>
      <c r="K3262" s="11">
        <f t="shared" si="1712"/>
        <v>44075</v>
      </c>
      <c r="L3262" s="11">
        <f t="shared" si="1700"/>
        <v>44075</v>
      </c>
      <c r="M3262" s="1">
        <f t="shared" si="1713"/>
        <v>21</v>
      </c>
      <c r="N3262" s="1">
        <f t="shared" si="1716"/>
        <v>5</v>
      </c>
      <c r="O3262" s="2">
        <f t="shared" si="1701"/>
        <v>1.00085589</v>
      </c>
      <c r="P3262" s="10">
        <f t="shared" si="1726"/>
        <v>1.0025999400000001</v>
      </c>
      <c r="Q3262" s="10">
        <f t="shared" si="1722"/>
        <v>1.5958051878279833</v>
      </c>
      <c r="R3262" s="2">
        <f t="shared" si="1725"/>
        <v>1.59717102</v>
      </c>
      <c r="S3262" s="2">
        <f t="shared" si="1717"/>
        <v>1.5671791399999999</v>
      </c>
      <c r="T3262" s="2">
        <f t="shared" si="1702"/>
        <v>75198.664192509998</v>
      </c>
      <c r="U3262" s="2">
        <f t="shared" si="1703"/>
        <v>2025.1271700024145</v>
      </c>
      <c r="V3262" s="2">
        <f t="shared" si="1704"/>
        <v>26522.112730657973</v>
      </c>
      <c r="W3262" s="2">
        <f t="shared" si="1705"/>
        <v>76530.691360150391</v>
      </c>
      <c r="X3262" s="27">
        <f t="shared" si="1706"/>
        <v>0</v>
      </c>
      <c r="Y3262" s="2">
        <f t="shared" si="1718"/>
        <v>0</v>
      </c>
      <c r="Z3262" s="67">
        <f t="shared" si="1707"/>
        <v>0</v>
      </c>
      <c r="AA3262" s="2">
        <f t="shared" si="1727"/>
        <v>0</v>
      </c>
      <c r="AB3262" s="26">
        <f t="shared" si="1714"/>
        <v>6.7299999999999999E-2</v>
      </c>
      <c r="AC3262" s="27">
        <f t="shared" si="1729"/>
        <v>5</v>
      </c>
      <c r="AD3262" s="27">
        <v>252</v>
      </c>
      <c r="AE3262" s="10">
        <f t="shared" si="1723"/>
        <v>1.0012931389999999</v>
      </c>
      <c r="AF3262" s="2">
        <f t="shared" si="1728"/>
        <v>97.242325410000007</v>
      </c>
      <c r="AG3262" s="2">
        <f t="shared" si="1708"/>
        <v>98.964821689999994</v>
      </c>
      <c r="AH3262" s="3" t="str">
        <f t="shared" si="1709"/>
        <v>-</v>
      </c>
      <c r="AI3262" s="4" t="str">
        <f t="shared" si="1724"/>
        <v>A+J=</v>
      </c>
      <c r="AJ3262" s="11">
        <f t="shared" si="1715"/>
        <v>44077</v>
      </c>
      <c r="AK3262" s="11"/>
      <c r="AL3262" s="4"/>
      <c r="AM3262" s="1"/>
      <c r="AN3262" s="11"/>
      <c r="AO3262" s="1"/>
      <c r="AP3262" s="1"/>
      <c r="AQ3262" s="1"/>
      <c r="AR3262" s="1"/>
      <c r="AS3262" s="6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</row>
    <row r="3263" spans="1:55" x14ac:dyDescent="0.2">
      <c r="A3263" s="144">
        <f t="shared" si="1710"/>
        <v>44052</v>
      </c>
      <c r="B3263" s="2">
        <f t="shared" si="1697"/>
        <v>76629.656181840386</v>
      </c>
      <c r="C3263" s="2">
        <f t="shared" si="1711"/>
        <v>47983.451459490003</v>
      </c>
      <c r="D3263" s="68">
        <f>SUM(Y3263:Y$3286)</f>
        <v>3570.5247728300001</v>
      </c>
      <c r="E3263" s="68">
        <f t="shared" si="1698"/>
        <v>44412.926686660001</v>
      </c>
      <c r="F3263" s="72">
        <f t="shared" si="1719"/>
        <v>5325.46</v>
      </c>
      <c r="G3263" s="3">
        <f>IF(N3263=1,VLOOKUP(A3262,[1]Plan1!$BG$69:$BI$188,3),G3262)</f>
        <v>5344.63</v>
      </c>
      <c r="H3263" s="11">
        <f t="shared" si="1720"/>
        <v>43986</v>
      </c>
      <c r="I3263" s="11">
        <f t="shared" si="1721"/>
        <v>44016</v>
      </c>
      <c r="J3263" s="26">
        <f t="shared" si="1699"/>
        <v>3.599689040946652E-3</v>
      </c>
      <c r="K3263" s="11">
        <f t="shared" si="1712"/>
        <v>44075</v>
      </c>
      <c r="L3263" s="11">
        <f t="shared" si="1700"/>
        <v>44075</v>
      </c>
      <c r="M3263" s="1">
        <f t="shared" si="1713"/>
        <v>21</v>
      </c>
      <c r="N3263" s="1">
        <f t="shared" si="1716"/>
        <v>5</v>
      </c>
      <c r="O3263" s="2">
        <f t="shared" si="1701"/>
        <v>1.00085589</v>
      </c>
      <c r="P3263" s="10">
        <f t="shared" si="1726"/>
        <v>1.0025999400000001</v>
      </c>
      <c r="Q3263" s="10">
        <f t="shared" si="1722"/>
        <v>1.5958051878279833</v>
      </c>
      <c r="R3263" s="2">
        <f t="shared" si="1725"/>
        <v>1.59717102</v>
      </c>
      <c r="S3263" s="2">
        <f t="shared" si="1717"/>
        <v>1.5671791399999999</v>
      </c>
      <c r="T3263" s="2">
        <f t="shared" si="1702"/>
        <v>75198.664192509998</v>
      </c>
      <c r="U3263" s="2">
        <f t="shared" si="1703"/>
        <v>2025.1271700024145</v>
      </c>
      <c r="V3263" s="2">
        <f t="shared" si="1704"/>
        <v>26522.112730657973</v>
      </c>
      <c r="W3263" s="2">
        <f t="shared" si="1705"/>
        <v>76530.691360150391</v>
      </c>
      <c r="X3263" s="27">
        <f t="shared" si="1706"/>
        <v>0</v>
      </c>
      <c r="Y3263" s="2">
        <f t="shared" si="1718"/>
        <v>0</v>
      </c>
      <c r="Z3263" s="67">
        <f t="shared" si="1707"/>
        <v>0</v>
      </c>
      <c r="AA3263" s="2">
        <f t="shared" si="1727"/>
        <v>0</v>
      </c>
      <c r="AB3263" s="26">
        <f t="shared" si="1714"/>
        <v>6.7299999999999999E-2</v>
      </c>
      <c r="AC3263" s="27">
        <f t="shared" si="1729"/>
        <v>5</v>
      </c>
      <c r="AD3263" s="27">
        <v>252</v>
      </c>
      <c r="AE3263" s="10">
        <f t="shared" si="1723"/>
        <v>1.0012931389999999</v>
      </c>
      <c r="AF3263" s="2">
        <f t="shared" si="1728"/>
        <v>97.242325410000007</v>
      </c>
      <c r="AG3263" s="2">
        <f t="shared" si="1708"/>
        <v>98.964821689999994</v>
      </c>
      <c r="AH3263" s="3" t="str">
        <f t="shared" si="1709"/>
        <v>-</v>
      </c>
      <c r="AI3263" s="4" t="str">
        <f t="shared" si="1724"/>
        <v>A+J=</v>
      </c>
      <c r="AJ3263" s="11">
        <f t="shared" si="1715"/>
        <v>44077</v>
      </c>
      <c r="AK3263" s="11"/>
      <c r="AL3263" s="4"/>
      <c r="AM3263" s="1"/>
      <c r="AN3263" s="11"/>
      <c r="AO3263" s="1"/>
      <c r="AP3263" s="1"/>
      <c r="AQ3263" s="1"/>
      <c r="AR3263" s="1"/>
      <c r="AS3263" s="6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</row>
    <row r="3264" spans="1:55" x14ac:dyDescent="0.2">
      <c r="A3264" s="144">
        <f t="shared" si="1710"/>
        <v>44053</v>
      </c>
      <c r="B3264" s="2">
        <f t="shared" si="1697"/>
        <v>76629.656181840386</v>
      </c>
      <c r="C3264" s="2">
        <f t="shared" si="1711"/>
        <v>47983.451459490003</v>
      </c>
      <c r="D3264" s="68">
        <f>SUM(Y3264:Y$3286)</f>
        <v>3570.5247728300001</v>
      </c>
      <c r="E3264" s="68">
        <f t="shared" si="1698"/>
        <v>44412.926686660001</v>
      </c>
      <c r="F3264" s="72">
        <f t="shared" si="1719"/>
        <v>5325.46</v>
      </c>
      <c r="G3264" s="3">
        <f>IF(N3264=1,VLOOKUP(A3263,[1]Plan1!$BG$69:$BI$188,3),G3263)</f>
        <v>5344.63</v>
      </c>
      <c r="H3264" s="11">
        <f t="shared" si="1720"/>
        <v>43986</v>
      </c>
      <c r="I3264" s="11">
        <f t="shared" si="1721"/>
        <v>44016</v>
      </c>
      <c r="J3264" s="26">
        <f t="shared" si="1699"/>
        <v>3.599689040946652E-3</v>
      </c>
      <c r="K3264" s="11">
        <f t="shared" si="1712"/>
        <v>44075</v>
      </c>
      <c r="L3264" s="11">
        <f t="shared" si="1700"/>
        <v>44075</v>
      </c>
      <c r="M3264" s="1">
        <f t="shared" si="1713"/>
        <v>21</v>
      </c>
      <c r="N3264" s="1">
        <f t="shared" si="1716"/>
        <v>5</v>
      </c>
      <c r="O3264" s="2">
        <f t="shared" si="1701"/>
        <v>1.00085589</v>
      </c>
      <c r="P3264" s="10">
        <f t="shared" si="1726"/>
        <v>1.0025999400000001</v>
      </c>
      <c r="Q3264" s="10">
        <f t="shared" si="1722"/>
        <v>1.5958051878279833</v>
      </c>
      <c r="R3264" s="2">
        <f t="shared" si="1725"/>
        <v>1.59717102</v>
      </c>
      <c r="S3264" s="2">
        <f t="shared" si="1717"/>
        <v>1.5671791399999999</v>
      </c>
      <c r="T3264" s="2">
        <f t="shared" si="1702"/>
        <v>75198.664192509998</v>
      </c>
      <c r="U3264" s="2">
        <f t="shared" si="1703"/>
        <v>2025.1271700024145</v>
      </c>
      <c r="V3264" s="2">
        <f t="shared" si="1704"/>
        <v>26522.112730657973</v>
      </c>
      <c r="W3264" s="2">
        <f t="shared" si="1705"/>
        <v>76530.691360150391</v>
      </c>
      <c r="X3264" s="27">
        <f t="shared" si="1706"/>
        <v>0</v>
      </c>
      <c r="Y3264" s="2">
        <f t="shared" si="1718"/>
        <v>0</v>
      </c>
      <c r="Z3264" s="67">
        <f t="shared" si="1707"/>
        <v>0</v>
      </c>
      <c r="AA3264" s="2">
        <f t="shared" si="1727"/>
        <v>0</v>
      </c>
      <c r="AB3264" s="26">
        <f t="shared" si="1714"/>
        <v>6.7299999999999999E-2</v>
      </c>
      <c r="AC3264" s="27">
        <f t="shared" si="1729"/>
        <v>5</v>
      </c>
      <c r="AD3264" s="27">
        <v>252</v>
      </c>
      <c r="AE3264" s="10">
        <f t="shared" si="1723"/>
        <v>1.0012931389999999</v>
      </c>
      <c r="AF3264" s="2">
        <f t="shared" si="1728"/>
        <v>97.242325410000007</v>
      </c>
      <c r="AG3264" s="2">
        <f t="shared" si="1708"/>
        <v>98.964821689999994</v>
      </c>
      <c r="AH3264" s="3" t="str">
        <f t="shared" si="1709"/>
        <v>-</v>
      </c>
      <c r="AI3264" s="4" t="str">
        <f t="shared" si="1724"/>
        <v>A+J=</v>
      </c>
      <c r="AJ3264" s="11">
        <f t="shared" si="1715"/>
        <v>44077</v>
      </c>
      <c r="AK3264" s="11"/>
      <c r="AL3264" s="4"/>
      <c r="AM3264" s="1"/>
      <c r="AN3264" s="11"/>
      <c r="AO3264" s="1"/>
      <c r="AP3264" s="1"/>
      <c r="AQ3264" s="1"/>
      <c r="AR3264" s="1"/>
      <c r="AS3264" s="6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</row>
    <row r="3265" spans="1:55" x14ac:dyDescent="0.2">
      <c r="A3265" s="144">
        <f t="shared" si="1710"/>
        <v>44054</v>
      </c>
      <c r="B3265" s="2">
        <f t="shared" si="1697"/>
        <v>76661.621803163129</v>
      </c>
      <c r="C3265" s="2">
        <f t="shared" si="1711"/>
        <v>47983.451459490003</v>
      </c>
      <c r="D3265" s="68">
        <f>SUM(Y3265:Y$3286)</f>
        <v>3570.5247728300001</v>
      </c>
      <c r="E3265" s="68">
        <f t="shared" si="1698"/>
        <v>44412.926686660001</v>
      </c>
      <c r="F3265" s="72">
        <f t="shared" si="1719"/>
        <v>5325.46</v>
      </c>
      <c r="G3265" s="3">
        <f>IF(N3265=1,VLOOKUP(A3264,[1]Plan1!$BG$69:$BI$188,3),G3264)</f>
        <v>5344.63</v>
      </c>
      <c r="H3265" s="11">
        <f t="shared" si="1720"/>
        <v>43986</v>
      </c>
      <c r="I3265" s="11">
        <f t="shared" si="1721"/>
        <v>44016</v>
      </c>
      <c r="J3265" s="26">
        <f t="shared" si="1699"/>
        <v>3.599689040946652E-3</v>
      </c>
      <c r="K3265" s="11">
        <f t="shared" si="1712"/>
        <v>44075</v>
      </c>
      <c r="L3265" s="11">
        <f t="shared" si="1700"/>
        <v>44075</v>
      </c>
      <c r="M3265" s="1">
        <f t="shared" si="1713"/>
        <v>21</v>
      </c>
      <c r="N3265" s="1">
        <f t="shared" si="1716"/>
        <v>6</v>
      </c>
      <c r="O3265" s="2">
        <f t="shared" si="1701"/>
        <v>1.00102716</v>
      </c>
      <c r="P3265" s="10">
        <f t="shared" si="1726"/>
        <v>1.0025999400000001</v>
      </c>
      <c r="Q3265" s="10">
        <f t="shared" si="1722"/>
        <v>1.5958051878279833</v>
      </c>
      <c r="R3265" s="2">
        <f t="shared" si="1725"/>
        <v>1.5974443300000001</v>
      </c>
      <c r="S3265" s="2">
        <f t="shared" si="1717"/>
        <v>1.5671791399999999</v>
      </c>
      <c r="T3265" s="2">
        <f t="shared" si="1702"/>
        <v>75198.664192509998</v>
      </c>
      <c r="U3265" s="2">
        <f t="shared" si="1703"/>
        <v>2025.1271700024145</v>
      </c>
      <c r="V3265" s="2">
        <f t="shared" si="1704"/>
        <v>26534.251227650708</v>
      </c>
      <c r="W3265" s="2">
        <f t="shared" si="1705"/>
        <v>76542.829857143122</v>
      </c>
      <c r="X3265" s="27">
        <f t="shared" si="1706"/>
        <v>0</v>
      </c>
      <c r="Y3265" s="2">
        <f t="shared" si="1718"/>
        <v>0</v>
      </c>
      <c r="Z3265" s="67">
        <f t="shared" si="1707"/>
        <v>0</v>
      </c>
      <c r="AA3265" s="2">
        <f t="shared" si="1727"/>
        <v>0</v>
      </c>
      <c r="AB3265" s="26">
        <f t="shared" si="1714"/>
        <v>6.7299999999999999E-2</v>
      </c>
      <c r="AC3265" s="27">
        <f t="shared" si="1729"/>
        <v>6</v>
      </c>
      <c r="AD3265" s="27">
        <v>252</v>
      </c>
      <c r="AE3265" s="10">
        <f t="shared" si="1723"/>
        <v>1.0015519669999999</v>
      </c>
      <c r="AF3265" s="2">
        <f t="shared" si="1728"/>
        <v>116.70584527</v>
      </c>
      <c r="AG3265" s="2">
        <f t="shared" si="1708"/>
        <v>118.79194602</v>
      </c>
      <c r="AH3265" s="3" t="str">
        <f t="shared" si="1709"/>
        <v>-</v>
      </c>
      <c r="AI3265" s="4" t="str">
        <f t="shared" si="1724"/>
        <v>A+J=</v>
      </c>
      <c r="AJ3265" s="11">
        <f t="shared" si="1715"/>
        <v>44077</v>
      </c>
      <c r="AK3265" s="11"/>
      <c r="AL3265" s="4"/>
      <c r="AM3265" s="1"/>
      <c r="AN3265" s="11"/>
      <c r="AO3265" s="1"/>
      <c r="AP3265" s="1"/>
      <c r="AQ3265" s="1"/>
      <c r="AR3265" s="1"/>
      <c r="AS3265" s="6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</row>
    <row r="3266" spans="1:55" x14ac:dyDescent="0.2">
      <c r="A3266" s="144">
        <f t="shared" si="1710"/>
        <v>44055</v>
      </c>
      <c r="B3266" s="2">
        <f t="shared" si="1697"/>
        <v>76693.600616972923</v>
      </c>
      <c r="C3266" s="2">
        <f t="shared" si="1711"/>
        <v>47983.451459490003</v>
      </c>
      <c r="D3266" s="68">
        <f>SUM(Y3266:Y$3286)</f>
        <v>3570.5247728300001</v>
      </c>
      <c r="E3266" s="68">
        <f t="shared" si="1698"/>
        <v>44412.926686660001</v>
      </c>
      <c r="F3266" s="72">
        <f t="shared" si="1719"/>
        <v>5325.46</v>
      </c>
      <c r="G3266" s="3">
        <f>IF(N3266=1,VLOOKUP(A3265,[1]Plan1!$BG$69:$BI$188,3),G3265)</f>
        <v>5344.63</v>
      </c>
      <c r="H3266" s="11">
        <f t="shared" si="1720"/>
        <v>43986</v>
      </c>
      <c r="I3266" s="11">
        <f t="shared" si="1721"/>
        <v>44016</v>
      </c>
      <c r="J3266" s="26">
        <f t="shared" si="1699"/>
        <v>3.599689040946652E-3</v>
      </c>
      <c r="K3266" s="11">
        <f t="shared" si="1712"/>
        <v>44075</v>
      </c>
      <c r="L3266" s="11">
        <f t="shared" si="1700"/>
        <v>44075</v>
      </c>
      <c r="M3266" s="1">
        <f t="shared" si="1713"/>
        <v>21</v>
      </c>
      <c r="N3266" s="1">
        <f t="shared" si="1716"/>
        <v>7</v>
      </c>
      <c r="O3266" s="2">
        <f t="shared" si="1701"/>
        <v>1.00119845</v>
      </c>
      <c r="P3266" s="10">
        <f t="shared" si="1726"/>
        <v>1.0025999400000001</v>
      </c>
      <c r="Q3266" s="10">
        <f t="shared" si="1722"/>
        <v>1.5958051878279833</v>
      </c>
      <c r="R3266" s="2">
        <f t="shared" si="1725"/>
        <v>1.5977176799999999</v>
      </c>
      <c r="S3266" s="2">
        <f t="shared" si="1717"/>
        <v>1.5671791399999999</v>
      </c>
      <c r="T3266" s="2">
        <f t="shared" si="1702"/>
        <v>75198.664192509998</v>
      </c>
      <c r="U3266" s="2">
        <f t="shared" si="1703"/>
        <v>2025.1271700024145</v>
      </c>
      <c r="V3266" s="2">
        <f t="shared" si="1704"/>
        <v>26546.391501160499</v>
      </c>
      <c r="W3266" s="2">
        <f t="shared" si="1705"/>
        <v>76554.970130652917</v>
      </c>
      <c r="X3266" s="27">
        <f t="shared" si="1706"/>
        <v>0</v>
      </c>
      <c r="Y3266" s="2">
        <f t="shared" si="1718"/>
        <v>0</v>
      </c>
      <c r="Z3266" s="67">
        <f t="shared" si="1707"/>
        <v>0</v>
      </c>
      <c r="AA3266" s="2">
        <f t="shared" si="1727"/>
        <v>0</v>
      </c>
      <c r="AB3266" s="26">
        <f t="shared" si="1714"/>
        <v>6.7299999999999999E-2</v>
      </c>
      <c r="AC3266" s="27">
        <f t="shared" si="1729"/>
        <v>7</v>
      </c>
      <c r="AD3266" s="27">
        <v>252</v>
      </c>
      <c r="AE3266" s="10">
        <f t="shared" si="1723"/>
        <v>1.0018108619999999</v>
      </c>
      <c r="AF3266" s="2">
        <f t="shared" si="1728"/>
        <v>136.17440343000001</v>
      </c>
      <c r="AG3266" s="2">
        <f t="shared" si="1708"/>
        <v>138.63048631999999</v>
      </c>
      <c r="AH3266" s="3" t="str">
        <f t="shared" si="1709"/>
        <v>-</v>
      </c>
      <c r="AI3266" s="4" t="str">
        <f t="shared" si="1724"/>
        <v>A+J=</v>
      </c>
      <c r="AJ3266" s="11">
        <f t="shared" si="1715"/>
        <v>44077</v>
      </c>
      <c r="AK3266" s="11"/>
      <c r="AL3266" s="4"/>
      <c r="AM3266" s="1"/>
      <c r="AN3266" s="11"/>
      <c r="AO3266" s="1"/>
      <c r="AP3266" s="1"/>
      <c r="AQ3266" s="1"/>
      <c r="AR3266" s="1"/>
      <c r="AS3266" s="6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</row>
    <row r="3267" spans="1:55" x14ac:dyDescent="0.2">
      <c r="A3267" s="144">
        <f t="shared" si="1710"/>
        <v>44056</v>
      </c>
      <c r="B3267" s="2">
        <f t="shared" si="1697"/>
        <v>76725.593148689048</v>
      </c>
      <c r="C3267" s="2">
        <f t="shared" si="1711"/>
        <v>47983.451459490003</v>
      </c>
      <c r="D3267" s="68">
        <f>SUM(Y3267:Y$3286)</f>
        <v>3570.5247728300001</v>
      </c>
      <c r="E3267" s="68">
        <f t="shared" si="1698"/>
        <v>44412.926686660001</v>
      </c>
      <c r="F3267" s="72">
        <f t="shared" si="1719"/>
        <v>5325.46</v>
      </c>
      <c r="G3267" s="3">
        <f>IF(N3267=1,VLOOKUP(A3266,[1]Plan1!$BG$69:$BI$188,3),G3266)</f>
        <v>5344.63</v>
      </c>
      <c r="H3267" s="11">
        <f t="shared" si="1720"/>
        <v>43986</v>
      </c>
      <c r="I3267" s="11">
        <f t="shared" si="1721"/>
        <v>44016</v>
      </c>
      <c r="J3267" s="26">
        <f t="shared" si="1699"/>
        <v>3.599689040946652E-3</v>
      </c>
      <c r="K3267" s="11">
        <f t="shared" si="1712"/>
        <v>44075</v>
      </c>
      <c r="L3267" s="11">
        <f t="shared" si="1700"/>
        <v>44075</v>
      </c>
      <c r="M3267" s="1">
        <f t="shared" si="1713"/>
        <v>21</v>
      </c>
      <c r="N3267" s="1">
        <f t="shared" si="1716"/>
        <v>8</v>
      </c>
      <c r="O3267" s="2">
        <f t="shared" si="1701"/>
        <v>1.0013697800000001</v>
      </c>
      <c r="P3267" s="10">
        <f t="shared" si="1726"/>
        <v>1.0025999400000001</v>
      </c>
      <c r="Q3267" s="10">
        <f t="shared" si="1722"/>
        <v>1.5958051878279833</v>
      </c>
      <c r="R3267" s="2">
        <f t="shared" si="1725"/>
        <v>1.5979910799999999</v>
      </c>
      <c r="S3267" s="2">
        <f t="shared" si="1717"/>
        <v>1.5671791399999999</v>
      </c>
      <c r="T3267" s="2">
        <f t="shared" si="1702"/>
        <v>75198.664192509998</v>
      </c>
      <c r="U3267" s="2">
        <f t="shared" si="1703"/>
        <v>2025.1271700024145</v>
      </c>
      <c r="V3267" s="2">
        <f t="shared" si="1704"/>
        <v>26558.533995316629</v>
      </c>
      <c r="W3267" s="2">
        <f t="shared" si="1705"/>
        <v>76567.112624809044</v>
      </c>
      <c r="X3267" s="27">
        <f t="shared" si="1706"/>
        <v>0</v>
      </c>
      <c r="Y3267" s="2">
        <f t="shared" si="1718"/>
        <v>0</v>
      </c>
      <c r="Z3267" s="67">
        <f t="shared" si="1707"/>
        <v>0</v>
      </c>
      <c r="AA3267" s="2">
        <f t="shared" si="1727"/>
        <v>0</v>
      </c>
      <c r="AB3267" s="26">
        <f t="shared" si="1714"/>
        <v>6.7299999999999999E-2</v>
      </c>
      <c r="AC3267" s="27">
        <f t="shared" si="1729"/>
        <v>8</v>
      </c>
      <c r="AD3267" s="27">
        <v>252</v>
      </c>
      <c r="AE3267" s="10">
        <f t="shared" si="1723"/>
        <v>1.002069825</v>
      </c>
      <c r="AF3267" s="2">
        <f t="shared" si="1728"/>
        <v>155.64807511000001</v>
      </c>
      <c r="AG3267" s="2">
        <f t="shared" si="1708"/>
        <v>158.48052387999999</v>
      </c>
      <c r="AH3267" s="3" t="str">
        <f t="shared" si="1709"/>
        <v>-</v>
      </c>
      <c r="AI3267" s="4" t="str">
        <f t="shared" si="1724"/>
        <v>A+J=</v>
      </c>
      <c r="AJ3267" s="11">
        <f t="shared" si="1715"/>
        <v>44077</v>
      </c>
      <c r="AK3267" s="11"/>
      <c r="AL3267" s="4"/>
      <c r="AM3267" s="1"/>
      <c r="AN3267" s="11"/>
      <c r="AO3267" s="1"/>
      <c r="AP3267" s="1"/>
      <c r="AQ3267" s="1"/>
      <c r="AR3267" s="1"/>
      <c r="AS3267" s="6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</row>
    <row r="3268" spans="1:55" x14ac:dyDescent="0.2">
      <c r="A3268" s="144">
        <f t="shared" si="1710"/>
        <v>44057</v>
      </c>
      <c r="B3268" s="2">
        <f t="shared" si="1697"/>
        <v>76757.599694540782</v>
      </c>
      <c r="C3268" s="2">
        <f t="shared" si="1711"/>
        <v>47983.451459490003</v>
      </c>
      <c r="D3268" s="68">
        <f>SUM(Y3268:Y$3286)</f>
        <v>3570.5247728300001</v>
      </c>
      <c r="E3268" s="68">
        <f t="shared" si="1698"/>
        <v>44412.926686660001</v>
      </c>
      <c r="F3268" s="72">
        <f t="shared" si="1719"/>
        <v>5325.46</v>
      </c>
      <c r="G3268" s="3">
        <f>IF(N3268=1,VLOOKUP(A3267,[1]Plan1!$BG$69:$BI$188,3),G3267)</f>
        <v>5344.63</v>
      </c>
      <c r="H3268" s="11">
        <f t="shared" si="1720"/>
        <v>43986</v>
      </c>
      <c r="I3268" s="11">
        <f t="shared" si="1721"/>
        <v>44016</v>
      </c>
      <c r="J3268" s="26">
        <f t="shared" si="1699"/>
        <v>3.599689040946652E-3</v>
      </c>
      <c r="K3268" s="11">
        <f t="shared" si="1712"/>
        <v>44075</v>
      </c>
      <c r="L3268" s="11">
        <f t="shared" si="1700"/>
        <v>44075</v>
      </c>
      <c r="M3268" s="1">
        <f t="shared" si="1713"/>
        <v>21</v>
      </c>
      <c r="N3268" s="1">
        <f t="shared" si="1716"/>
        <v>9</v>
      </c>
      <c r="O3268" s="2">
        <f t="shared" si="1701"/>
        <v>1.0015411400000001</v>
      </c>
      <c r="P3268" s="10">
        <f t="shared" si="1726"/>
        <v>1.0025999400000001</v>
      </c>
      <c r="Q3268" s="10">
        <f t="shared" si="1722"/>
        <v>1.5958051878279833</v>
      </c>
      <c r="R3268" s="2">
        <f t="shared" si="1725"/>
        <v>1.59826454</v>
      </c>
      <c r="S3268" s="2">
        <f t="shared" si="1717"/>
        <v>1.5671791399999999</v>
      </c>
      <c r="T3268" s="2">
        <f t="shared" si="1702"/>
        <v>75198.664192509998</v>
      </c>
      <c r="U3268" s="2">
        <f t="shared" si="1703"/>
        <v>2025.1271700024145</v>
      </c>
      <c r="V3268" s="2">
        <f t="shared" si="1704"/>
        <v>26570.679154248366</v>
      </c>
      <c r="W3268" s="2">
        <f t="shared" si="1705"/>
        <v>76579.257783740788</v>
      </c>
      <c r="X3268" s="27">
        <f t="shared" si="1706"/>
        <v>0</v>
      </c>
      <c r="Y3268" s="2">
        <f t="shared" si="1718"/>
        <v>0</v>
      </c>
      <c r="Z3268" s="67">
        <f t="shared" si="1707"/>
        <v>0</v>
      </c>
      <c r="AA3268" s="2">
        <f t="shared" si="1727"/>
        <v>0</v>
      </c>
      <c r="AB3268" s="26">
        <f t="shared" si="1714"/>
        <v>6.7299999999999999E-2</v>
      </c>
      <c r="AC3268" s="27">
        <f t="shared" si="1729"/>
        <v>9</v>
      </c>
      <c r="AD3268" s="27">
        <v>252</v>
      </c>
      <c r="AE3268" s="10">
        <f t="shared" si="1723"/>
        <v>1.0023288539999999</v>
      </c>
      <c r="AF3268" s="2">
        <f t="shared" si="1728"/>
        <v>175.12670989</v>
      </c>
      <c r="AG3268" s="2">
        <f t="shared" si="1708"/>
        <v>178.34191079999999</v>
      </c>
      <c r="AH3268" s="3" t="str">
        <f t="shared" si="1709"/>
        <v>-</v>
      </c>
      <c r="AI3268" s="4" t="str">
        <f t="shared" si="1724"/>
        <v>A+J=</v>
      </c>
      <c r="AJ3268" s="11">
        <f t="shared" si="1715"/>
        <v>44077</v>
      </c>
      <c r="AK3268" s="11"/>
      <c r="AL3268" s="4"/>
      <c r="AM3268" s="1"/>
      <c r="AN3268" s="11"/>
      <c r="AO3268" s="1"/>
      <c r="AP3268" s="1"/>
      <c r="AQ3268" s="1"/>
      <c r="AR3268" s="1"/>
      <c r="AS3268" s="6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</row>
    <row r="3269" spans="1:55" x14ac:dyDescent="0.2">
      <c r="A3269" s="144">
        <f t="shared" si="1710"/>
        <v>44058</v>
      </c>
      <c r="B3269" s="2">
        <f t="shared" si="1697"/>
        <v>76789.618999750324</v>
      </c>
      <c r="C3269" s="2">
        <f t="shared" si="1711"/>
        <v>47983.451459490003</v>
      </c>
      <c r="D3269" s="68">
        <f>SUM(Y3269:Y$3286)</f>
        <v>3570.5247728300001</v>
      </c>
      <c r="E3269" s="68">
        <f t="shared" si="1698"/>
        <v>44412.926686660001</v>
      </c>
      <c r="F3269" s="72">
        <f t="shared" si="1719"/>
        <v>5325.46</v>
      </c>
      <c r="G3269" s="3">
        <f>IF(N3269=1,VLOOKUP(A3268,[1]Plan1!$BG$69:$BI$188,3),G3268)</f>
        <v>5344.63</v>
      </c>
      <c r="H3269" s="11">
        <f t="shared" si="1720"/>
        <v>43986</v>
      </c>
      <c r="I3269" s="11">
        <f t="shared" si="1721"/>
        <v>44016</v>
      </c>
      <c r="J3269" s="26">
        <f t="shared" si="1699"/>
        <v>3.599689040946652E-3</v>
      </c>
      <c r="K3269" s="11">
        <f t="shared" si="1712"/>
        <v>44075</v>
      </c>
      <c r="L3269" s="11">
        <f t="shared" si="1700"/>
        <v>44075</v>
      </c>
      <c r="M3269" s="1">
        <f t="shared" si="1713"/>
        <v>21</v>
      </c>
      <c r="N3269" s="1">
        <f t="shared" si="1716"/>
        <v>10</v>
      </c>
      <c r="O3269" s="2">
        <f t="shared" si="1701"/>
        <v>1.0017125200000001</v>
      </c>
      <c r="P3269" s="10">
        <f t="shared" si="1726"/>
        <v>1.0025999400000001</v>
      </c>
      <c r="Q3269" s="10">
        <f t="shared" si="1722"/>
        <v>1.5958051878279833</v>
      </c>
      <c r="R3269" s="2">
        <f t="shared" si="1725"/>
        <v>1.5985380300000001</v>
      </c>
      <c r="S3269" s="2">
        <f t="shared" si="1717"/>
        <v>1.5671791399999999</v>
      </c>
      <c r="T3269" s="2">
        <f t="shared" si="1702"/>
        <v>75198.664192509998</v>
      </c>
      <c r="U3269" s="2">
        <f t="shared" si="1703"/>
        <v>2025.1271700024145</v>
      </c>
      <c r="V3269" s="2">
        <f t="shared" si="1704"/>
        <v>26582.825645567907</v>
      </c>
      <c r="W3269" s="2">
        <f t="shared" si="1705"/>
        <v>76591.404275060326</v>
      </c>
      <c r="X3269" s="27">
        <f t="shared" si="1706"/>
        <v>0</v>
      </c>
      <c r="Y3269" s="2">
        <f t="shared" si="1718"/>
        <v>0</v>
      </c>
      <c r="Z3269" s="67">
        <f t="shared" si="1707"/>
        <v>0</v>
      </c>
      <c r="AA3269" s="2">
        <f t="shared" si="1727"/>
        <v>0</v>
      </c>
      <c r="AB3269" s="26">
        <f t="shared" si="1714"/>
        <v>6.7299999999999999E-2</v>
      </c>
      <c r="AC3269" s="27">
        <f t="shared" si="1729"/>
        <v>10</v>
      </c>
      <c r="AD3269" s="27">
        <v>252</v>
      </c>
      <c r="AE3269" s="10">
        <f t="shared" si="1723"/>
        <v>1.0025879499999999</v>
      </c>
      <c r="AF3269" s="2">
        <f t="shared" si="1728"/>
        <v>194.61038299000001</v>
      </c>
      <c r="AG3269" s="2">
        <f t="shared" si="1708"/>
        <v>198.21472469</v>
      </c>
      <c r="AH3269" s="3" t="str">
        <f t="shared" si="1709"/>
        <v>-</v>
      </c>
      <c r="AI3269" s="4" t="str">
        <f t="shared" si="1724"/>
        <v>A+J=</v>
      </c>
      <c r="AJ3269" s="11">
        <f t="shared" si="1715"/>
        <v>44077</v>
      </c>
      <c r="AK3269" s="11"/>
      <c r="AL3269" s="4"/>
      <c r="AM3269" s="1"/>
      <c r="AN3269" s="11"/>
      <c r="AO3269" s="1"/>
      <c r="AP3269" s="1"/>
      <c r="AQ3269" s="1"/>
      <c r="AR3269" s="1"/>
      <c r="AS3269" s="6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</row>
    <row r="3270" spans="1:55" x14ac:dyDescent="0.2">
      <c r="A3270" s="144">
        <f t="shared" si="1710"/>
        <v>44059</v>
      </c>
      <c r="B3270" s="2">
        <f t="shared" si="1697"/>
        <v>76789.618999750324</v>
      </c>
      <c r="C3270" s="2">
        <f t="shared" si="1711"/>
        <v>47983.451459490003</v>
      </c>
      <c r="D3270" s="68">
        <f>SUM(Y3270:Y$3286)</f>
        <v>3570.5247728300001</v>
      </c>
      <c r="E3270" s="68">
        <f t="shared" si="1698"/>
        <v>44412.926686660001</v>
      </c>
      <c r="F3270" s="72">
        <f t="shared" si="1719"/>
        <v>5325.46</v>
      </c>
      <c r="G3270" s="3">
        <f>IF(N3270=1,VLOOKUP(A3269,[1]Plan1!$BG$69:$BI$188,3),G3269)</f>
        <v>5344.63</v>
      </c>
      <c r="H3270" s="11">
        <f t="shared" si="1720"/>
        <v>43986</v>
      </c>
      <c r="I3270" s="11">
        <f t="shared" si="1721"/>
        <v>44016</v>
      </c>
      <c r="J3270" s="26">
        <f t="shared" si="1699"/>
        <v>3.599689040946652E-3</v>
      </c>
      <c r="K3270" s="11">
        <f t="shared" si="1712"/>
        <v>44075</v>
      </c>
      <c r="L3270" s="11">
        <f t="shared" si="1700"/>
        <v>44075</v>
      </c>
      <c r="M3270" s="1">
        <f t="shared" si="1713"/>
        <v>21</v>
      </c>
      <c r="N3270" s="1">
        <f t="shared" si="1716"/>
        <v>10</v>
      </c>
      <c r="O3270" s="2">
        <f t="shared" si="1701"/>
        <v>1.0017125200000001</v>
      </c>
      <c r="P3270" s="10">
        <f t="shared" si="1726"/>
        <v>1.0025999400000001</v>
      </c>
      <c r="Q3270" s="10">
        <f t="shared" si="1722"/>
        <v>1.5958051878279833</v>
      </c>
      <c r="R3270" s="2">
        <f t="shared" si="1725"/>
        <v>1.5985380300000001</v>
      </c>
      <c r="S3270" s="2">
        <f t="shared" si="1717"/>
        <v>1.5671791399999999</v>
      </c>
      <c r="T3270" s="2">
        <f t="shared" si="1702"/>
        <v>75198.664192509998</v>
      </c>
      <c r="U3270" s="2">
        <f t="shared" si="1703"/>
        <v>2025.1271700024145</v>
      </c>
      <c r="V3270" s="2">
        <f t="shared" si="1704"/>
        <v>26582.825645567907</v>
      </c>
      <c r="W3270" s="2">
        <f t="shared" si="1705"/>
        <v>76591.404275060326</v>
      </c>
      <c r="X3270" s="27">
        <f t="shared" si="1706"/>
        <v>0</v>
      </c>
      <c r="Y3270" s="2">
        <f t="shared" si="1718"/>
        <v>0</v>
      </c>
      <c r="Z3270" s="67">
        <f t="shared" si="1707"/>
        <v>0</v>
      </c>
      <c r="AA3270" s="2">
        <f t="shared" si="1727"/>
        <v>0</v>
      </c>
      <c r="AB3270" s="26">
        <f t="shared" si="1714"/>
        <v>6.7299999999999999E-2</v>
      </c>
      <c r="AC3270" s="27">
        <f t="shared" si="1729"/>
        <v>10</v>
      </c>
      <c r="AD3270" s="27">
        <v>252</v>
      </c>
      <c r="AE3270" s="10">
        <f t="shared" si="1723"/>
        <v>1.0025879499999999</v>
      </c>
      <c r="AF3270" s="2">
        <f t="shared" si="1728"/>
        <v>194.61038299000001</v>
      </c>
      <c r="AG3270" s="2">
        <f t="shared" si="1708"/>
        <v>198.21472469</v>
      </c>
      <c r="AH3270" s="3" t="str">
        <f t="shared" si="1709"/>
        <v>-</v>
      </c>
      <c r="AI3270" s="4" t="str">
        <f t="shared" si="1724"/>
        <v>A+J=</v>
      </c>
      <c r="AJ3270" s="11">
        <f t="shared" si="1715"/>
        <v>44077</v>
      </c>
      <c r="AK3270" s="11"/>
      <c r="AL3270" s="4"/>
      <c r="AM3270" s="1"/>
      <c r="AN3270" s="11"/>
      <c r="AO3270" s="1"/>
      <c r="AP3270" s="1"/>
      <c r="AQ3270" s="1"/>
      <c r="AR3270" s="1"/>
      <c r="AS3270" s="6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</row>
    <row r="3271" spans="1:55" x14ac:dyDescent="0.2">
      <c r="A3271" s="144">
        <f t="shared" si="1710"/>
        <v>44060</v>
      </c>
      <c r="B3271" s="2">
        <f t="shared" si="1697"/>
        <v>76789.618999750324</v>
      </c>
      <c r="C3271" s="2">
        <f t="shared" si="1711"/>
        <v>47983.451459490003</v>
      </c>
      <c r="D3271" s="68">
        <f>SUM(Y3271:Y$3286)</f>
        <v>3570.5247728300001</v>
      </c>
      <c r="E3271" s="68">
        <f t="shared" si="1698"/>
        <v>44412.926686660001</v>
      </c>
      <c r="F3271" s="72">
        <f t="shared" si="1719"/>
        <v>5325.46</v>
      </c>
      <c r="G3271" s="3">
        <f>IF(N3271=1,VLOOKUP(A3270,[1]Plan1!$BG$69:$BI$188,3),G3270)</f>
        <v>5344.63</v>
      </c>
      <c r="H3271" s="11">
        <f t="shared" si="1720"/>
        <v>43986</v>
      </c>
      <c r="I3271" s="11">
        <f t="shared" si="1721"/>
        <v>44016</v>
      </c>
      <c r="J3271" s="26">
        <f t="shared" si="1699"/>
        <v>3.599689040946652E-3</v>
      </c>
      <c r="K3271" s="11">
        <f t="shared" si="1712"/>
        <v>44075</v>
      </c>
      <c r="L3271" s="11">
        <f t="shared" si="1700"/>
        <v>44075</v>
      </c>
      <c r="M3271" s="1">
        <f t="shared" si="1713"/>
        <v>21</v>
      </c>
      <c r="N3271" s="1">
        <f t="shared" si="1716"/>
        <v>10</v>
      </c>
      <c r="O3271" s="2">
        <f t="shared" si="1701"/>
        <v>1.0017125200000001</v>
      </c>
      <c r="P3271" s="10">
        <f t="shared" si="1726"/>
        <v>1.0025999400000001</v>
      </c>
      <c r="Q3271" s="10">
        <f t="shared" si="1722"/>
        <v>1.5958051878279833</v>
      </c>
      <c r="R3271" s="2">
        <f t="shared" si="1725"/>
        <v>1.5985380300000001</v>
      </c>
      <c r="S3271" s="2">
        <f t="shared" si="1717"/>
        <v>1.5671791399999999</v>
      </c>
      <c r="T3271" s="2">
        <f t="shared" si="1702"/>
        <v>75198.664192509998</v>
      </c>
      <c r="U3271" s="2">
        <f t="shared" si="1703"/>
        <v>2025.1271700024145</v>
      </c>
      <c r="V3271" s="2">
        <f t="shared" si="1704"/>
        <v>26582.825645567907</v>
      </c>
      <c r="W3271" s="2">
        <f t="shared" si="1705"/>
        <v>76591.404275060326</v>
      </c>
      <c r="X3271" s="27">
        <f t="shared" si="1706"/>
        <v>0</v>
      </c>
      <c r="Y3271" s="2">
        <f t="shared" si="1718"/>
        <v>0</v>
      </c>
      <c r="Z3271" s="67">
        <f t="shared" si="1707"/>
        <v>0</v>
      </c>
      <c r="AA3271" s="2">
        <f t="shared" si="1727"/>
        <v>0</v>
      </c>
      <c r="AB3271" s="26">
        <f t="shared" si="1714"/>
        <v>6.7299999999999999E-2</v>
      </c>
      <c r="AC3271" s="27">
        <f t="shared" si="1729"/>
        <v>10</v>
      </c>
      <c r="AD3271" s="27">
        <v>252</v>
      </c>
      <c r="AE3271" s="10">
        <f t="shared" si="1723"/>
        <v>1.0025879499999999</v>
      </c>
      <c r="AF3271" s="2">
        <f t="shared" si="1728"/>
        <v>194.61038299000001</v>
      </c>
      <c r="AG3271" s="2">
        <f t="shared" si="1708"/>
        <v>198.21472469</v>
      </c>
      <c r="AH3271" s="3" t="str">
        <f t="shared" si="1709"/>
        <v>-</v>
      </c>
      <c r="AI3271" s="4" t="str">
        <f t="shared" si="1724"/>
        <v>A+J=</v>
      </c>
      <c r="AJ3271" s="11">
        <f t="shared" si="1715"/>
        <v>44077</v>
      </c>
      <c r="AK3271" s="11"/>
      <c r="AL3271" s="4"/>
      <c r="AM3271" s="1"/>
      <c r="AN3271" s="11"/>
      <c r="AO3271" s="1"/>
      <c r="AP3271" s="1"/>
      <c r="AQ3271" s="1"/>
      <c r="AR3271" s="1"/>
      <c r="AS3271" s="6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</row>
    <row r="3272" spans="1:55" x14ac:dyDescent="0.2">
      <c r="A3272" s="144">
        <f t="shared" si="1710"/>
        <v>44061</v>
      </c>
      <c r="B3272" s="2">
        <f t="shared" si="1697"/>
        <v>76821.6519585762</v>
      </c>
      <c r="C3272" s="2">
        <f t="shared" si="1711"/>
        <v>47983.451459490003</v>
      </c>
      <c r="D3272" s="68">
        <f>SUM(Y3272:Y$3286)</f>
        <v>3570.5247728300001</v>
      </c>
      <c r="E3272" s="68">
        <f t="shared" si="1698"/>
        <v>44412.926686660001</v>
      </c>
      <c r="F3272" s="72">
        <f t="shared" si="1719"/>
        <v>5325.46</v>
      </c>
      <c r="G3272" s="3">
        <f>IF(N3272=1,VLOOKUP(A3271,[1]Plan1!$BG$69:$BI$188,3),G3271)</f>
        <v>5344.63</v>
      </c>
      <c r="H3272" s="11">
        <f t="shared" si="1720"/>
        <v>43986</v>
      </c>
      <c r="I3272" s="11">
        <f t="shared" si="1721"/>
        <v>44016</v>
      </c>
      <c r="J3272" s="26">
        <f t="shared" si="1699"/>
        <v>3.599689040946652E-3</v>
      </c>
      <c r="K3272" s="11">
        <f t="shared" si="1712"/>
        <v>44075</v>
      </c>
      <c r="L3272" s="11">
        <f t="shared" si="1700"/>
        <v>44075</v>
      </c>
      <c r="M3272" s="1">
        <f t="shared" si="1713"/>
        <v>21</v>
      </c>
      <c r="N3272" s="1">
        <f t="shared" si="1716"/>
        <v>11</v>
      </c>
      <c r="O3272" s="2">
        <f t="shared" si="1701"/>
        <v>1.00188393</v>
      </c>
      <c r="P3272" s="10">
        <f t="shared" si="1726"/>
        <v>1.0025999400000001</v>
      </c>
      <c r="Q3272" s="10">
        <f t="shared" si="1722"/>
        <v>1.5958051878279833</v>
      </c>
      <c r="R3272" s="2">
        <f t="shared" si="1725"/>
        <v>1.5988115700000001</v>
      </c>
      <c r="S3272" s="2">
        <f t="shared" si="1717"/>
        <v>1.5671791399999999</v>
      </c>
      <c r="T3272" s="2">
        <f t="shared" si="1702"/>
        <v>75198.664192509998</v>
      </c>
      <c r="U3272" s="2">
        <f t="shared" si="1703"/>
        <v>2025.1271700024145</v>
      </c>
      <c r="V3272" s="2">
        <f t="shared" si="1704"/>
        <v>26594.974357533778</v>
      </c>
      <c r="W3272" s="2">
        <f t="shared" si="1705"/>
        <v>76603.552987026196</v>
      </c>
      <c r="X3272" s="27">
        <f t="shared" si="1706"/>
        <v>0</v>
      </c>
      <c r="Y3272" s="2">
        <f t="shared" si="1718"/>
        <v>0</v>
      </c>
      <c r="Z3272" s="67">
        <f t="shared" si="1707"/>
        <v>0</v>
      </c>
      <c r="AA3272" s="2">
        <f t="shared" si="1727"/>
        <v>0</v>
      </c>
      <c r="AB3272" s="26">
        <f t="shared" si="1714"/>
        <v>6.7299999999999999E-2</v>
      </c>
      <c r="AC3272" s="27">
        <f t="shared" si="1729"/>
        <v>11</v>
      </c>
      <c r="AD3272" s="27">
        <v>252</v>
      </c>
      <c r="AE3272" s="10">
        <f t="shared" si="1723"/>
        <v>1.0028471130000001</v>
      </c>
      <c r="AF3272" s="2">
        <f t="shared" si="1728"/>
        <v>214.09909440000001</v>
      </c>
      <c r="AG3272" s="2">
        <f t="shared" si="1708"/>
        <v>218.09897154999999</v>
      </c>
      <c r="AH3272" s="3" t="str">
        <f t="shared" si="1709"/>
        <v>-</v>
      </c>
      <c r="AI3272" s="4" t="str">
        <f t="shared" si="1724"/>
        <v>A+J=</v>
      </c>
      <c r="AJ3272" s="11">
        <f t="shared" si="1715"/>
        <v>44077</v>
      </c>
      <c r="AK3272" s="11"/>
      <c r="AL3272" s="4"/>
      <c r="AM3272" s="1"/>
      <c r="AN3272" s="11"/>
      <c r="AO3272" s="1"/>
      <c r="AP3272" s="1"/>
      <c r="AQ3272" s="1"/>
      <c r="AR3272" s="1"/>
      <c r="AS3272" s="6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</row>
    <row r="3273" spans="1:55" x14ac:dyDescent="0.2">
      <c r="A3273" s="144">
        <f t="shared" si="1710"/>
        <v>44062</v>
      </c>
      <c r="B3273" s="2">
        <f t="shared" si="1697"/>
        <v>76853.69902070766</v>
      </c>
      <c r="C3273" s="2">
        <f t="shared" si="1711"/>
        <v>47983.451459490003</v>
      </c>
      <c r="D3273" s="68">
        <f>SUM(Y3273:Y$3286)</f>
        <v>3570.5247728300001</v>
      </c>
      <c r="E3273" s="68">
        <f t="shared" si="1698"/>
        <v>44412.926686660001</v>
      </c>
      <c r="F3273" s="72">
        <f t="shared" si="1719"/>
        <v>5325.46</v>
      </c>
      <c r="G3273" s="3">
        <f>IF(N3273=1,VLOOKUP(A3272,[1]Plan1!$BG$69:$BI$188,3),G3272)</f>
        <v>5344.63</v>
      </c>
      <c r="H3273" s="11">
        <f t="shared" si="1720"/>
        <v>43986</v>
      </c>
      <c r="I3273" s="11">
        <f t="shared" si="1721"/>
        <v>44016</v>
      </c>
      <c r="J3273" s="26">
        <f t="shared" si="1699"/>
        <v>3.599689040946652E-3</v>
      </c>
      <c r="K3273" s="11">
        <f t="shared" si="1712"/>
        <v>44075</v>
      </c>
      <c r="L3273" s="11">
        <f t="shared" si="1700"/>
        <v>44075</v>
      </c>
      <c r="M3273" s="1">
        <f t="shared" si="1713"/>
        <v>21</v>
      </c>
      <c r="N3273" s="1">
        <f t="shared" si="1716"/>
        <v>12</v>
      </c>
      <c r="O3273" s="2">
        <f t="shared" si="1701"/>
        <v>1.0020553800000001</v>
      </c>
      <c r="P3273" s="10">
        <f t="shared" si="1726"/>
        <v>1.0025999400000001</v>
      </c>
      <c r="Q3273" s="10">
        <f t="shared" si="1722"/>
        <v>1.5958051878279833</v>
      </c>
      <c r="R3273" s="2">
        <f t="shared" si="1725"/>
        <v>1.5990851699999999</v>
      </c>
      <c r="S3273" s="2">
        <f t="shared" si="1717"/>
        <v>1.5671791399999999</v>
      </c>
      <c r="T3273" s="2">
        <f t="shared" si="1702"/>
        <v>75198.664192509998</v>
      </c>
      <c r="U3273" s="2">
        <f t="shared" si="1703"/>
        <v>2025.1271700024145</v>
      </c>
      <c r="V3273" s="2">
        <f t="shared" si="1704"/>
        <v>26607.12573427524</v>
      </c>
      <c r="W3273" s="2">
        <f t="shared" si="1705"/>
        <v>76615.704363767654</v>
      </c>
      <c r="X3273" s="27">
        <f t="shared" si="1706"/>
        <v>0</v>
      </c>
      <c r="Y3273" s="2">
        <f t="shared" si="1718"/>
        <v>0</v>
      </c>
      <c r="Z3273" s="67">
        <f t="shared" si="1707"/>
        <v>0</v>
      </c>
      <c r="AA3273" s="2">
        <f t="shared" si="1727"/>
        <v>0</v>
      </c>
      <c r="AB3273" s="26">
        <f t="shared" si="1714"/>
        <v>6.7299999999999999E-2</v>
      </c>
      <c r="AC3273" s="27">
        <f t="shared" si="1729"/>
        <v>12</v>
      </c>
      <c r="AD3273" s="27">
        <v>252</v>
      </c>
      <c r="AE3273" s="10">
        <f t="shared" si="1723"/>
        <v>1.003106343</v>
      </c>
      <c r="AF3273" s="2">
        <f t="shared" si="1728"/>
        <v>233.59284412</v>
      </c>
      <c r="AG3273" s="2">
        <f t="shared" si="1708"/>
        <v>237.99465694</v>
      </c>
      <c r="AH3273" s="3" t="str">
        <f t="shared" si="1709"/>
        <v>-</v>
      </c>
      <c r="AI3273" s="4" t="str">
        <f t="shared" si="1724"/>
        <v>A+J=</v>
      </c>
      <c r="AJ3273" s="11">
        <f t="shared" si="1715"/>
        <v>44077</v>
      </c>
      <c r="AK3273" s="11"/>
      <c r="AL3273" s="4"/>
      <c r="AM3273" s="1"/>
      <c r="AN3273" s="11"/>
      <c r="AO3273" s="1"/>
      <c r="AP3273" s="1"/>
      <c r="AQ3273" s="1"/>
      <c r="AR3273" s="1"/>
      <c r="AS3273" s="6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</row>
    <row r="3274" spans="1:55" x14ac:dyDescent="0.2">
      <c r="A3274" s="144">
        <f t="shared" si="1710"/>
        <v>44063</v>
      </c>
      <c r="B3274" s="2">
        <f t="shared" ref="B3274:B3337" si="1730">(W3274+AG3274)</f>
        <v>76885.758853766936</v>
      </c>
      <c r="C3274" s="2">
        <f t="shared" si="1711"/>
        <v>47983.451459490003</v>
      </c>
      <c r="D3274" s="68">
        <f>SUM(Y3274:Y$3286)</f>
        <v>3570.5247728300001</v>
      </c>
      <c r="E3274" s="68">
        <f t="shared" ref="E3274:E3337" si="1731">(C3274-D3274)</f>
        <v>44412.926686660001</v>
      </c>
      <c r="F3274" s="72">
        <f t="shared" si="1719"/>
        <v>5325.46</v>
      </c>
      <c r="G3274" s="3">
        <f>IF(N3274=1,VLOOKUP(A3273,[1]Plan1!$BG$69:$BI$188,3),G3273)</f>
        <v>5344.63</v>
      </c>
      <c r="H3274" s="11">
        <f t="shared" si="1720"/>
        <v>43986</v>
      </c>
      <c r="I3274" s="11">
        <f t="shared" si="1721"/>
        <v>44016</v>
      </c>
      <c r="J3274" s="26">
        <f t="shared" ref="J3274:J3337" si="1732">(G3274/F3274)-1</f>
        <v>3.599689040946652E-3</v>
      </c>
      <c r="K3274" s="11">
        <f t="shared" si="1712"/>
        <v>44075</v>
      </c>
      <c r="L3274" s="11">
        <f t="shared" ref="L3274:L3337" si="1733">IF(A3274&gt;L3273,K3274,L3273)</f>
        <v>44075</v>
      </c>
      <c r="M3274" s="1">
        <f t="shared" si="1713"/>
        <v>21</v>
      </c>
      <c r="N3274" s="1">
        <f t="shared" si="1716"/>
        <v>13</v>
      </c>
      <c r="O3274" s="2">
        <f t="shared" ref="O3274:O3337" si="1734">TRUNC((G3274/F3274)^TRUNC((N3274/M3274),9),8)</f>
        <v>1.00222685</v>
      </c>
      <c r="P3274" s="10">
        <f t="shared" si="1726"/>
        <v>1.0025999400000001</v>
      </c>
      <c r="Q3274" s="10">
        <f t="shared" si="1722"/>
        <v>1.5958051878279833</v>
      </c>
      <c r="R3274" s="2">
        <f t="shared" si="1725"/>
        <v>1.5993588000000001</v>
      </c>
      <c r="S3274" s="2">
        <f t="shared" si="1717"/>
        <v>1.5671791399999999</v>
      </c>
      <c r="T3274" s="2">
        <f t="shared" ref="T3274:T3337" si="1735">TRUNC(C3274*S3274,8)</f>
        <v>75198.664192509998</v>
      </c>
      <c r="U3274" s="2">
        <f t="shared" ref="U3274:U3337" si="1736">(D3274*(S3274-1))</f>
        <v>2025.1271700024145</v>
      </c>
      <c r="V3274" s="2">
        <f t="shared" ref="V3274:V3337" si="1737">(E3274*(R3274-1))</f>
        <v>26619.278443404517</v>
      </c>
      <c r="W3274" s="2">
        <f t="shared" ref="W3274:W3337" si="1738">(C3274+U3274+V3274)</f>
        <v>76627.857072896935</v>
      </c>
      <c r="X3274" s="27">
        <f t="shared" ref="X3274:X3337" si="1739">IF(VLOOKUP(A3274,AN$10:AU$131,8)=VLOOKUP(A3273,AN$10:AU$131,8),0,VLOOKUP(A3274,AN$10:AU$131,8))</f>
        <v>0</v>
      </c>
      <c r="Y3274" s="2">
        <f t="shared" si="1718"/>
        <v>0</v>
      </c>
      <c r="Z3274" s="67">
        <f t="shared" ref="Z3274:Z3337" si="1740">IF(X3274&gt;0,VLOOKUP($A3274,$AN$10:$AS$131,6),0)</f>
        <v>0</v>
      </c>
      <c r="AA3274" s="2">
        <f t="shared" si="1727"/>
        <v>0</v>
      </c>
      <c r="AB3274" s="26">
        <f t="shared" si="1714"/>
        <v>6.7299999999999999E-2</v>
      </c>
      <c r="AC3274" s="27">
        <f t="shared" si="1729"/>
        <v>13</v>
      </c>
      <c r="AD3274" s="27">
        <v>252</v>
      </c>
      <c r="AE3274" s="10">
        <f t="shared" si="1723"/>
        <v>1.0033656399999999</v>
      </c>
      <c r="AF3274" s="2">
        <f t="shared" si="1728"/>
        <v>253.09163215000001</v>
      </c>
      <c r="AG3274" s="2">
        <f t="shared" ref="AG3274:AG3337" si="1741">TRUNC((W3274*(AE3274-1)),8)</f>
        <v>257.90178086999998</v>
      </c>
      <c r="AH3274" s="3" t="str">
        <f t="shared" ref="AH3274:AH3337" si="1742">IF(AA3274&gt;0,AA3274+AF3274,"-")</f>
        <v>-</v>
      </c>
      <c r="AI3274" s="4" t="str">
        <f t="shared" si="1724"/>
        <v>A+J=</v>
      </c>
      <c r="AJ3274" s="11">
        <f t="shared" si="1715"/>
        <v>44077</v>
      </c>
      <c r="AK3274" s="11"/>
      <c r="AL3274" s="4"/>
      <c r="AM3274" s="1"/>
      <c r="AN3274" s="11"/>
      <c r="AO3274" s="1"/>
      <c r="AP3274" s="1"/>
      <c r="AQ3274" s="1"/>
      <c r="AR3274" s="1"/>
      <c r="AS3274" s="6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</row>
    <row r="3275" spans="1:55" x14ac:dyDescent="0.2">
      <c r="A3275" s="144">
        <f t="shared" ref="A3275:A3338" si="1743">(A3274+1)</f>
        <v>44064</v>
      </c>
      <c r="B3275" s="2">
        <f t="shared" si="1730"/>
        <v>76917.832352732541</v>
      </c>
      <c r="C3275" s="2">
        <f t="shared" ref="C3275:C3338" si="1744">TRUNC(IF(X3274&gt;0,VLOOKUP(A3274,$AN$12:$AO$131,2),C3274),8)</f>
        <v>47983.451459490003</v>
      </c>
      <c r="D3275" s="68">
        <f>SUM(Y3275:Y$3286)</f>
        <v>3570.5247728300001</v>
      </c>
      <c r="E3275" s="68">
        <f t="shared" si="1731"/>
        <v>44412.926686660001</v>
      </c>
      <c r="F3275" s="72">
        <f t="shared" si="1719"/>
        <v>5325.46</v>
      </c>
      <c r="G3275" s="3">
        <f>IF(N3275=1,VLOOKUP(A3274,[1]Plan1!$BG$69:$BI$188,3),G3274)</f>
        <v>5344.63</v>
      </c>
      <c r="H3275" s="11">
        <f t="shared" si="1720"/>
        <v>43986</v>
      </c>
      <c r="I3275" s="11">
        <f t="shared" si="1721"/>
        <v>44016</v>
      </c>
      <c r="J3275" s="26">
        <f t="shared" si="1732"/>
        <v>3.599689040946652E-3</v>
      </c>
      <c r="K3275" s="11">
        <f t="shared" ref="K3275:K3338" si="1745">IF(DAY(A3275)=1,VLOOKUP(A3275,AR$137:AW$275,4),K3274)</f>
        <v>44075</v>
      </c>
      <c r="L3275" s="11">
        <f t="shared" si="1733"/>
        <v>44075</v>
      </c>
      <c r="M3275" s="1">
        <f t="shared" ref="M3275:M3338" si="1746">IF(L3275=L3274,M3274,NETWORKDAYS(L3274,L3275,$AN$137:$AN$327)-1)</f>
        <v>21</v>
      </c>
      <c r="N3275" s="1">
        <f t="shared" si="1716"/>
        <v>14</v>
      </c>
      <c r="O3275" s="2">
        <f t="shared" si="1734"/>
        <v>1.00239835</v>
      </c>
      <c r="P3275" s="10">
        <f t="shared" si="1726"/>
        <v>1.0025999400000001</v>
      </c>
      <c r="Q3275" s="10">
        <f t="shared" si="1722"/>
        <v>1.5958051878279833</v>
      </c>
      <c r="R3275" s="2">
        <f t="shared" si="1725"/>
        <v>1.5996324799999999</v>
      </c>
      <c r="S3275" s="2">
        <f t="shared" si="1717"/>
        <v>1.5671791399999999</v>
      </c>
      <c r="T3275" s="2">
        <f t="shared" si="1735"/>
        <v>75198.664192509998</v>
      </c>
      <c r="U3275" s="2">
        <f t="shared" si="1736"/>
        <v>2025.1271700024145</v>
      </c>
      <c r="V3275" s="2">
        <f t="shared" si="1737"/>
        <v>26631.433373180116</v>
      </c>
      <c r="W3275" s="2">
        <f t="shared" si="1738"/>
        <v>76640.012002672534</v>
      </c>
      <c r="X3275" s="27">
        <f t="shared" si="1739"/>
        <v>0</v>
      </c>
      <c r="Y3275" s="2">
        <f t="shared" si="1718"/>
        <v>0</v>
      </c>
      <c r="Z3275" s="67">
        <f t="shared" si="1740"/>
        <v>0</v>
      </c>
      <c r="AA3275" s="2">
        <f t="shared" si="1727"/>
        <v>0</v>
      </c>
      <c r="AB3275" s="26">
        <f t="shared" ref="AB3275:AB3338" si="1747">(AB3274)</f>
        <v>6.7299999999999999E-2</v>
      </c>
      <c r="AC3275" s="27">
        <f t="shared" si="1729"/>
        <v>14</v>
      </c>
      <c r="AD3275" s="27">
        <v>252</v>
      </c>
      <c r="AE3275" s="10">
        <f t="shared" si="1723"/>
        <v>1.0036250040000001</v>
      </c>
      <c r="AF3275" s="2">
        <f t="shared" si="1728"/>
        <v>272.59545849</v>
      </c>
      <c r="AG3275" s="2">
        <f t="shared" si="1741"/>
        <v>277.82035006000001</v>
      </c>
      <c r="AH3275" s="3" t="str">
        <f t="shared" si="1742"/>
        <v>-</v>
      </c>
      <c r="AI3275" s="4" t="str">
        <f t="shared" si="1724"/>
        <v>A+J=</v>
      </c>
      <c r="AJ3275" s="11">
        <f t="shared" ref="AJ3275:AJ3338" si="1748">IF(X3274&gt;0,VLOOKUP(A3274,$AN$10:$AW$130,10),AJ3274)</f>
        <v>44077</v>
      </c>
      <c r="AK3275" s="11"/>
      <c r="AL3275" s="4"/>
      <c r="AM3275" s="1"/>
      <c r="AN3275" s="11"/>
      <c r="AO3275" s="1"/>
      <c r="AP3275" s="1"/>
      <c r="AQ3275" s="1"/>
      <c r="AR3275" s="1"/>
      <c r="AS3275" s="6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</row>
    <row r="3276" spans="1:55" x14ac:dyDescent="0.2">
      <c r="A3276" s="144">
        <f t="shared" si="1743"/>
        <v>44065</v>
      </c>
      <c r="B3276" s="2">
        <f t="shared" si="1730"/>
        <v>76949.919521774485</v>
      </c>
      <c r="C3276" s="2">
        <f t="shared" si="1744"/>
        <v>47983.451459490003</v>
      </c>
      <c r="D3276" s="68">
        <f>SUM(Y3276:Y$3286)</f>
        <v>3570.5247728300001</v>
      </c>
      <c r="E3276" s="68">
        <f t="shared" si="1731"/>
        <v>44412.926686660001</v>
      </c>
      <c r="F3276" s="72">
        <f t="shared" si="1719"/>
        <v>5325.46</v>
      </c>
      <c r="G3276" s="3">
        <f>IF(N3276=1,VLOOKUP(A3275,[1]Plan1!$BG$69:$BI$188,3),G3275)</f>
        <v>5344.63</v>
      </c>
      <c r="H3276" s="11">
        <f t="shared" si="1720"/>
        <v>43986</v>
      </c>
      <c r="I3276" s="11">
        <f t="shared" si="1721"/>
        <v>44016</v>
      </c>
      <c r="J3276" s="26">
        <f t="shared" si="1732"/>
        <v>3.599689040946652E-3</v>
      </c>
      <c r="K3276" s="11">
        <f t="shared" si="1745"/>
        <v>44075</v>
      </c>
      <c r="L3276" s="11">
        <f t="shared" si="1733"/>
        <v>44075</v>
      </c>
      <c r="M3276" s="1">
        <f t="shared" si="1746"/>
        <v>21</v>
      </c>
      <c r="N3276" s="1">
        <f t="shared" si="1716"/>
        <v>15</v>
      </c>
      <c r="O3276" s="2">
        <f t="shared" si="1734"/>
        <v>1.00256988</v>
      </c>
      <c r="P3276" s="10">
        <f t="shared" si="1726"/>
        <v>1.0025999400000001</v>
      </c>
      <c r="Q3276" s="10">
        <f t="shared" si="1722"/>
        <v>1.5958051878279833</v>
      </c>
      <c r="R3276" s="2">
        <f t="shared" si="1725"/>
        <v>1.5999062100000001</v>
      </c>
      <c r="S3276" s="2">
        <f t="shared" si="1717"/>
        <v>1.5671791399999999</v>
      </c>
      <c r="T3276" s="2">
        <f t="shared" si="1735"/>
        <v>75198.664192509998</v>
      </c>
      <c r="U3276" s="2">
        <f t="shared" si="1736"/>
        <v>2025.1271700024145</v>
      </c>
      <c r="V3276" s="2">
        <f t="shared" si="1737"/>
        <v>26643.590523602063</v>
      </c>
      <c r="W3276" s="2">
        <f t="shared" si="1738"/>
        <v>76652.169153094481</v>
      </c>
      <c r="X3276" s="27">
        <f t="shared" si="1739"/>
        <v>0</v>
      </c>
      <c r="Y3276" s="2">
        <f t="shared" si="1718"/>
        <v>0</v>
      </c>
      <c r="Z3276" s="67">
        <f t="shared" si="1740"/>
        <v>0</v>
      </c>
      <c r="AA3276" s="2">
        <f t="shared" si="1727"/>
        <v>0</v>
      </c>
      <c r="AB3276" s="26">
        <f t="shared" si="1747"/>
        <v>6.7299999999999999E-2</v>
      </c>
      <c r="AC3276" s="27">
        <f t="shared" si="1729"/>
        <v>15</v>
      </c>
      <c r="AD3276" s="27">
        <v>252</v>
      </c>
      <c r="AE3276" s="10">
        <f t="shared" si="1723"/>
        <v>1.003884435</v>
      </c>
      <c r="AF3276" s="2">
        <f t="shared" si="1728"/>
        <v>292.10432314000002</v>
      </c>
      <c r="AG3276" s="2">
        <f t="shared" si="1741"/>
        <v>297.75036868000001</v>
      </c>
      <c r="AH3276" s="3" t="str">
        <f t="shared" si="1742"/>
        <v>-</v>
      </c>
      <c r="AI3276" s="4" t="str">
        <f t="shared" si="1724"/>
        <v>A+J=</v>
      </c>
      <c r="AJ3276" s="11">
        <f t="shared" si="1748"/>
        <v>44077</v>
      </c>
      <c r="AK3276" s="11"/>
      <c r="AL3276" s="4"/>
      <c r="AM3276" s="1"/>
      <c r="AN3276" s="11"/>
      <c r="AO3276" s="1"/>
      <c r="AP3276" s="1"/>
      <c r="AQ3276" s="1"/>
      <c r="AR3276" s="1"/>
      <c r="AS3276" s="6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</row>
    <row r="3277" spans="1:55" x14ac:dyDescent="0.2">
      <c r="A3277" s="144">
        <f t="shared" si="1743"/>
        <v>44066</v>
      </c>
      <c r="B3277" s="2">
        <f t="shared" si="1730"/>
        <v>76949.919521774485</v>
      </c>
      <c r="C3277" s="2">
        <f t="shared" si="1744"/>
        <v>47983.451459490003</v>
      </c>
      <c r="D3277" s="68">
        <f>SUM(Y3277:Y$3286)</f>
        <v>3570.5247728300001</v>
      </c>
      <c r="E3277" s="68">
        <f t="shared" si="1731"/>
        <v>44412.926686660001</v>
      </c>
      <c r="F3277" s="72">
        <f t="shared" si="1719"/>
        <v>5325.46</v>
      </c>
      <c r="G3277" s="3">
        <f>IF(N3277=1,VLOOKUP(A3276,[1]Plan1!$BG$69:$BI$188,3),G3276)</f>
        <v>5344.63</v>
      </c>
      <c r="H3277" s="11">
        <f t="shared" si="1720"/>
        <v>43986</v>
      </c>
      <c r="I3277" s="11">
        <f t="shared" si="1721"/>
        <v>44016</v>
      </c>
      <c r="J3277" s="26">
        <f t="shared" si="1732"/>
        <v>3.599689040946652E-3</v>
      </c>
      <c r="K3277" s="11">
        <f t="shared" si="1745"/>
        <v>44075</v>
      </c>
      <c r="L3277" s="11">
        <f t="shared" si="1733"/>
        <v>44075</v>
      </c>
      <c r="M3277" s="1">
        <f t="shared" si="1746"/>
        <v>21</v>
      </c>
      <c r="N3277" s="1">
        <f t="shared" si="1716"/>
        <v>15</v>
      </c>
      <c r="O3277" s="2">
        <f t="shared" si="1734"/>
        <v>1.00256988</v>
      </c>
      <c r="P3277" s="10">
        <f t="shared" si="1726"/>
        <v>1.0025999400000001</v>
      </c>
      <c r="Q3277" s="10">
        <f t="shared" si="1722"/>
        <v>1.5958051878279833</v>
      </c>
      <c r="R3277" s="2">
        <f t="shared" si="1725"/>
        <v>1.5999062100000001</v>
      </c>
      <c r="S3277" s="2">
        <f t="shared" si="1717"/>
        <v>1.5671791399999999</v>
      </c>
      <c r="T3277" s="2">
        <f t="shared" si="1735"/>
        <v>75198.664192509998</v>
      </c>
      <c r="U3277" s="2">
        <f t="shared" si="1736"/>
        <v>2025.1271700024145</v>
      </c>
      <c r="V3277" s="2">
        <f t="shared" si="1737"/>
        <v>26643.590523602063</v>
      </c>
      <c r="W3277" s="2">
        <f t="shared" si="1738"/>
        <v>76652.169153094481</v>
      </c>
      <c r="X3277" s="27">
        <f t="shared" si="1739"/>
        <v>0</v>
      </c>
      <c r="Y3277" s="2">
        <f t="shared" si="1718"/>
        <v>0</v>
      </c>
      <c r="Z3277" s="67">
        <f t="shared" si="1740"/>
        <v>0</v>
      </c>
      <c r="AA3277" s="2">
        <f t="shared" si="1727"/>
        <v>0</v>
      </c>
      <c r="AB3277" s="26">
        <f t="shared" si="1747"/>
        <v>6.7299999999999999E-2</v>
      </c>
      <c r="AC3277" s="27">
        <f t="shared" si="1729"/>
        <v>15</v>
      </c>
      <c r="AD3277" s="27">
        <v>252</v>
      </c>
      <c r="AE3277" s="10">
        <f t="shared" si="1723"/>
        <v>1.003884435</v>
      </c>
      <c r="AF3277" s="2">
        <f t="shared" si="1728"/>
        <v>292.10432314000002</v>
      </c>
      <c r="AG3277" s="2">
        <f t="shared" si="1741"/>
        <v>297.75036868000001</v>
      </c>
      <c r="AH3277" s="3" t="str">
        <f t="shared" si="1742"/>
        <v>-</v>
      </c>
      <c r="AI3277" s="4" t="str">
        <f t="shared" si="1724"/>
        <v>A+J=</v>
      </c>
      <c r="AJ3277" s="11">
        <f t="shared" si="1748"/>
        <v>44077</v>
      </c>
      <c r="AK3277" s="11"/>
      <c r="AL3277" s="4"/>
      <c r="AM3277" s="1"/>
      <c r="AN3277" s="11"/>
      <c r="AO3277" s="1"/>
      <c r="AP3277" s="1"/>
      <c r="AQ3277" s="1"/>
      <c r="AR3277" s="1"/>
      <c r="AS3277" s="6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</row>
    <row r="3278" spans="1:55" x14ac:dyDescent="0.2">
      <c r="A3278" s="144">
        <f t="shared" si="1743"/>
        <v>44067</v>
      </c>
      <c r="B3278" s="2">
        <f t="shared" si="1730"/>
        <v>76949.919521774485</v>
      </c>
      <c r="C3278" s="2">
        <f t="shared" si="1744"/>
        <v>47983.451459490003</v>
      </c>
      <c r="D3278" s="68">
        <f>SUM(Y3278:Y$3286)</f>
        <v>3570.5247728300001</v>
      </c>
      <c r="E3278" s="68">
        <f t="shared" si="1731"/>
        <v>44412.926686660001</v>
      </c>
      <c r="F3278" s="72">
        <f t="shared" si="1719"/>
        <v>5325.46</v>
      </c>
      <c r="G3278" s="3">
        <f>IF(N3278=1,VLOOKUP(A3277,[1]Plan1!$BG$69:$BI$188,3),G3277)</f>
        <v>5344.63</v>
      </c>
      <c r="H3278" s="11">
        <f t="shared" si="1720"/>
        <v>43986</v>
      </c>
      <c r="I3278" s="11">
        <f t="shared" si="1721"/>
        <v>44016</v>
      </c>
      <c r="J3278" s="26">
        <f t="shared" si="1732"/>
        <v>3.599689040946652E-3</v>
      </c>
      <c r="K3278" s="11">
        <f t="shared" si="1745"/>
        <v>44075</v>
      </c>
      <c r="L3278" s="11">
        <f t="shared" si="1733"/>
        <v>44075</v>
      </c>
      <c r="M3278" s="1">
        <f t="shared" si="1746"/>
        <v>21</v>
      </c>
      <c r="N3278" s="1">
        <f t="shared" si="1716"/>
        <v>15</v>
      </c>
      <c r="O3278" s="2">
        <f t="shared" si="1734"/>
        <v>1.00256988</v>
      </c>
      <c r="P3278" s="10">
        <f t="shared" si="1726"/>
        <v>1.0025999400000001</v>
      </c>
      <c r="Q3278" s="10">
        <f t="shared" si="1722"/>
        <v>1.5958051878279833</v>
      </c>
      <c r="R3278" s="2">
        <f t="shared" si="1725"/>
        <v>1.5999062100000001</v>
      </c>
      <c r="S3278" s="2">
        <f t="shared" si="1717"/>
        <v>1.5671791399999999</v>
      </c>
      <c r="T3278" s="2">
        <f t="shared" si="1735"/>
        <v>75198.664192509998</v>
      </c>
      <c r="U3278" s="2">
        <f t="shared" si="1736"/>
        <v>2025.1271700024145</v>
      </c>
      <c r="V3278" s="2">
        <f t="shared" si="1737"/>
        <v>26643.590523602063</v>
      </c>
      <c r="W3278" s="2">
        <f t="shared" si="1738"/>
        <v>76652.169153094481</v>
      </c>
      <c r="X3278" s="27">
        <f t="shared" si="1739"/>
        <v>0</v>
      </c>
      <c r="Y3278" s="2">
        <f t="shared" si="1718"/>
        <v>0</v>
      </c>
      <c r="Z3278" s="67">
        <f t="shared" si="1740"/>
        <v>0</v>
      </c>
      <c r="AA3278" s="2">
        <f t="shared" si="1727"/>
        <v>0</v>
      </c>
      <c r="AB3278" s="26">
        <f t="shared" si="1747"/>
        <v>6.7299999999999999E-2</v>
      </c>
      <c r="AC3278" s="27">
        <f t="shared" si="1729"/>
        <v>15</v>
      </c>
      <c r="AD3278" s="27">
        <v>252</v>
      </c>
      <c r="AE3278" s="10">
        <f t="shared" si="1723"/>
        <v>1.003884435</v>
      </c>
      <c r="AF3278" s="2">
        <f t="shared" si="1728"/>
        <v>292.10432314000002</v>
      </c>
      <c r="AG3278" s="2">
        <f t="shared" si="1741"/>
        <v>297.75036868000001</v>
      </c>
      <c r="AH3278" s="3" t="str">
        <f t="shared" si="1742"/>
        <v>-</v>
      </c>
      <c r="AI3278" s="4" t="str">
        <f t="shared" si="1724"/>
        <v>A+J=</v>
      </c>
      <c r="AJ3278" s="11">
        <f t="shared" si="1748"/>
        <v>44077</v>
      </c>
      <c r="AK3278" s="11"/>
      <c r="AL3278" s="4"/>
      <c r="AM3278" s="1"/>
      <c r="AN3278" s="11"/>
      <c r="AO3278" s="1"/>
      <c r="AP3278" s="1"/>
      <c r="AQ3278" s="1"/>
      <c r="AR3278" s="1"/>
      <c r="AS3278" s="6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</row>
    <row r="3279" spans="1:55" x14ac:dyDescent="0.2">
      <c r="A3279" s="144">
        <f t="shared" si="1743"/>
        <v>44068</v>
      </c>
      <c r="B3279" s="2">
        <f t="shared" si="1730"/>
        <v>76982.020441712739</v>
      </c>
      <c r="C3279" s="2">
        <f t="shared" si="1744"/>
        <v>47983.451459490003</v>
      </c>
      <c r="D3279" s="68">
        <f>SUM(Y3279:Y$3286)</f>
        <v>3570.5247728300001</v>
      </c>
      <c r="E3279" s="68">
        <f t="shared" si="1731"/>
        <v>44412.926686660001</v>
      </c>
      <c r="F3279" s="72">
        <f t="shared" si="1719"/>
        <v>5325.46</v>
      </c>
      <c r="G3279" s="3">
        <f>IF(N3279=1,VLOOKUP(A3278,[1]Plan1!$BG$69:$BI$188,3),G3278)</f>
        <v>5344.63</v>
      </c>
      <c r="H3279" s="11">
        <f t="shared" si="1720"/>
        <v>43986</v>
      </c>
      <c r="I3279" s="11">
        <f t="shared" si="1721"/>
        <v>44016</v>
      </c>
      <c r="J3279" s="26">
        <f t="shared" si="1732"/>
        <v>3.599689040946652E-3</v>
      </c>
      <c r="K3279" s="11">
        <f t="shared" si="1745"/>
        <v>44075</v>
      </c>
      <c r="L3279" s="11">
        <f t="shared" si="1733"/>
        <v>44075</v>
      </c>
      <c r="M3279" s="1">
        <f t="shared" si="1746"/>
        <v>21</v>
      </c>
      <c r="N3279" s="1">
        <f t="shared" si="1716"/>
        <v>16</v>
      </c>
      <c r="O3279" s="2">
        <f t="shared" si="1734"/>
        <v>1.0027414400000001</v>
      </c>
      <c r="P3279" s="10">
        <f t="shared" si="1726"/>
        <v>1.0025999400000001</v>
      </c>
      <c r="Q3279" s="10">
        <f t="shared" si="1722"/>
        <v>1.5958051878279833</v>
      </c>
      <c r="R3279" s="2">
        <f t="shared" si="1725"/>
        <v>1.60017999</v>
      </c>
      <c r="S3279" s="2">
        <f t="shared" si="1717"/>
        <v>1.5671791399999999</v>
      </c>
      <c r="T3279" s="2">
        <f t="shared" si="1735"/>
        <v>75198.664192509998</v>
      </c>
      <c r="U3279" s="2">
        <f t="shared" si="1736"/>
        <v>2025.1271700024145</v>
      </c>
      <c r="V3279" s="2">
        <f t="shared" si="1737"/>
        <v>26655.749894670331</v>
      </c>
      <c r="W3279" s="2">
        <f t="shared" si="1738"/>
        <v>76664.328524162745</v>
      </c>
      <c r="X3279" s="27">
        <f t="shared" si="1739"/>
        <v>0</v>
      </c>
      <c r="Y3279" s="2">
        <f t="shared" si="1718"/>
        <v>0</v>
      </c>
      <c r="Z3279" s="67">
        <f t="shared" si="1740"/>
        <v>0</v>
      </c>
      <c r="AA3279" s="2">
        <f t="shared" si="1727"/>
        <v>0</v>
      </c>
      <c r="AB3279" s="26">
        <f t="shared" si="1747"/>
        <v>6.7299999999999999E-2</v>
      </c>
      <c r="AC3279" s="27">
        <f t="shared" si="1729"/>
        <v>16</v>
      </c>
      <c r="AD3279" s="27">
        <v>252</v>
      </c>
      <c r="AE3279" s="10">
        <f t="shared" si="1723"/>
        <v>1.004143934</v>
      </c>
      <c r="AF3279" s="2">
        <f t="shared" si="1728"/>
        <v>311.61830129999998</v>
      </c>
      <c r="AG3279" s="2">
        <f t="shared" si="1741"/>
        <v>317.69191755000003</v>
      </c>
      <c r="AH3279" s="3" t="str">
        <f t="shared" si="1742"/>
        <v>-</v>
      </c>
      <c r="AI3279" s="4" t="str">
        <f t="shared" si="1724"/>
        <v>A+J=</v>
      </c>
      <c r="AJ3279" s="11">
        <f t="shared" si="1748"/>
        <v>44077</v>
      </c>
      <c r="AK3279" s="11"/>
      <c r="AL3279" s="4"/>
      <c r="AM3279" s="1"/>
      <c r="AN3279" s="11"/>
      <c r="AO3279" s="1"/>
      <c r="AP3279" s="1"/>
      <c r="AQ3279" s="1"/>
      <c r="AR3279" s="1"/>
      <c r="AS3279" s="6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</row>
    <row r="3280" spans="1:55" x14ac:dyDescent="0.2">
      <c r="A3280" s="144">
        <f t="shared" si="1743"/>
        <v>44069</v>
      </c>
      <c r="B3280" s="2">
        <f t="shared" si="1730"/>
        <v>77014.134517338098</v>
      </c>
      <c r="C3280" s="2">
        <f t="shared" si="1744"/>
        <v>47983.451459490003</v>
      </c>
      <c r="D3280" s="68">
        <f>SUM(Y3280:Y$3286)</f>
        <v>3570.5247728300001</v>
      </c>
      <c r="E3280" s="68">
        <f t="shared" si="1731"/>
        <v>44412.926686660001</v>
      </c>
      <c r="F3280" s="72">
        <f t="shared" si="1719"/>
        <v>5325.46</v>
      </c>
      <c r="G3280" s="3">
        <f>IF(N3280=1,VLOOKUP(A3279,[1]Plan1!$BG$69:$BI$188,3),G3279)</f>
        <v>5344.63</v>
      </c>
      <c r="H3280" s="11">
        <f t="shared" si="1720"/>
        <v>43986</v>
      </c>
      <c r="I3280" s="11">
        <f t="shared" si="1721"/>
        <v>44016</v>
      </c>
      <c r="J3280" s="26">
        <f t="shared" si="1732"/>
        <v>3.599689040946652E-3</v>
      </c>
      <c r="K3280" s="11">
        <f t="shared" si="1745"/>
        <v>44075</v>
      </c>
      <c r="L3280" s="11">
        <f t="shared" si="1733"/>
        <v>44075</v>
      </c>
      <c r="M3280" s="1">
        <f t="shared" si="1746"/>
        <v>21</v>
      </c>
      <c r="N3280" s="1">
        <f t="shared" si="1716"/>
        <v>17</v>
      </c>
      <c r="O3280" s="2">
        <f t="shared" si="1734"/>
        <v>1.00291303</v>
      </c>
      <c r="P3280" s="10">
        <f t="shared" si="1726"/>
        <v>1.0025999400000001</v>
      </c>
      <c r="Q3280" s="10">
        <f t="shared" si="1722"/>
        <v>1.5958051878279833</v>
      </c>
      <c r="R3280" s="2">
        <f t="shared" si="1725"/>
        <v>1.6004538100000001</v>
      </c>
      <c r="S3280" s="2">
        <f t="shared" si="1717"/>
        <v>1.5671791399999999</v>
      </c>
      <c r="T3280" s="2">
        <f t="shared" si="1735"/>
        <v>75198.664192509998</v>
      </c>
      <c r="U3280" s="2">
        <f t="shared" si="1736"/>
        <v>2025.1271700024145</v>
      </c>
      <c r="V3280" s="2">
        <f t="shared" si="1737"/>
        <v>26667.911042255677</v>
      </c>
      <c r="W3280" s="2">
        <f t="shared" si="1738"/>
        <v>76676.489671748102</v>
      </c>
      <c r="X3280" s="27">
        <f t="shared" si="1739"/>
        <v>0</v>
      </c>
      <c r="Y3280" s="2">
        <f t="shared" si="1718"/>
        <v>0</v>
      </c>
      <c r="Z3280" s="67">
        <f t="shared" si="1740"/>
        <v>0</v>
      </c>
      <c r="AA3280" s="2">
        <f t="shared" si="1727"/>
        <v>0</v>
      </c>
      <c r="AB3280" s="26">
        <f t="shared" si="1747"/>
        <v>6.7299999999999999E-2</v>
      </c>
      <c r="AC3280" s="27">
        <f t="shared" si="1729"/>
        <v>17</v>
      </c>
      <c r="AD3280" s="27">
        <v>252</v>
      </c>
      <c r="AE3280" s="10">
        <f t="shared" si="1723"/>
        <v>1.0044034989999999</v>
      </c>
      <c r="AF3280" s="2">
        <f t="shared" si="1728"/>
        <v>331.13724257000001</v>
      </c>
      <c r="AG3280" s="2">
        <f t="shared" si="1741"/>
        <v>337.64484558999999</v>
      </c>
      <c r="AH3280" s="3" t="str">
        <f t="shared" si="1742"/>
        <v>-</v>
      </c>
      <c r="AI3280" s="4" t="str">
        <f t="shared" si="1724"/>
        <v>A+J=</v>
      </c>
      <c r="AJ3280" s="11">
        <f t="shared" si="1748"/>
        <v>44077</v>
      </c>
      <c r="AK3280" s="11"/>
      <c r="AL3280" s="4"/>
      <c r="AM3280" s="1"/>
      <c r="AN3280" s="11"/>
      <c r="AO3280" s="1"/>
      <c r="AP3280" s="1"/>
      <c r="AQ3280" s="1"/>
      <c r="AR3280" s="1"/>
      <c r="AS3280" s="6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</row>
    <row r="3281" spans="1:55" x14ac:dyDescent="0.2">
      <c r="A3281" s="144">
        <f t="shared" si="1743"/>
        <v>44070</v>
      </c>
      <c r="B3281" s="2">
        <f t="shared" si="1730"/>
        <v>77046.262275309782</v>
      </c>
      <c r="C3281" s="2">
        <f t="shared" si="1744"/>
        <v>47983.451459490003</v>
      </c>
      <c r="D3281" s="68">
        <f>SUM(Y3281:Y$3286)</f>
        <v>3570.5247728300001</v>
      </c>
      <c r="E3281" s="68">
        <f t="shared" si="1731"/>
        <v>44412.926686660001</v>
      </c>
      <c r="F3281" s="72">
        <f t="shared" si="1719"/>
        <v>5325.46</v>
      </c>
      <c r="G3281" s="3">
        <f>IF(N3281=1,VLOOKUP(A3280,[1]Plan1!$BG$69:$BI$188,3),G3280)</f>
        <v>5344.63</v>
      </c>
      <c r="H3281" s="11">
        <f t="shared" si="1720"/>
        <v>43986</v>
      </c>
      <c r="I3281" s="11">
        <f t="shared" si="1721"/>
        <v>44016</v>
      </c>
      <c r="J3281" s="26">
        <f t="shared" si="1732"/>
        <v>3.599689040946652E-3</v>
      </c>
      <c r="K3281" s="11">
        <f t="shared" si="1745"/>
        <v>44075</v>
      </c>
      <c r="L3281" s="11">
        <f t="shared" si="1733"/>
        <v>44075</v>
      </c>
      <c r="M3281" s="1">
        <f t="shared" si="1746"/>
        <v>21</v>
      </c>
      <c r="N3281" s="1">
        <f t="shared" si="1716"/>
        <v>18</v>
      </c>
      <c r="O3281" s="2">
        <f t="shared" si="1734"/>
        <v>1.0030846499999999</v>
      </c>
      <c r="P3281" s="10">
        <f t="shared" si="1726"/>
        <v>1.0025999400000001</v>
      </c>
      <c r="Q3281" s="10">
        <f t="shared" si="1722"/>
        <v>1.5958051878279833</v>
      </c>
      <c r="R3281" s="2">
        <f t="shared" si="1725"/>
        <v>1.6007276800000001</v>
      </c>
      <c r="S3281" s="2">
        <f t="shared" si="1717"/>
        <v>1.5671791399999999</v>
      </c>
      <c r="T3281" s="2">
        <f t="shared" si="1735"/>
        <v>75198.664192509998</v>
      </c>
      <c r="U3281" s="2">
        <f t="shared" si="1736"/>
        <v>2025.1271700024145</v>
      </c>
      <c r="V3281" s="2">
        <f t="shared" si="1737"/>
        <v>26680.074410487352</v>
      </c>
      <c r="W3281" s="2">
        <f t="shared" si="1738"/>
        <v>76688.653039979778</v>
      </c>
      <c r="X3281" s="27">
        <f t="shared" si="1739"/>
        <v>0</v>
      </c>
      <c r="Y3281" s="2">
        <f t="shared" si="1718"/>
        <v>0</v>
      </c>
      <c r="Z3281" s="67">
        <f t="shared" si="1740"/>
        <v>0</v>
      </c>
      <c r="AA3281" s="2">
        <f t="shared" si="1727"/>
        <v>0</v>
      </c>
      <c r="AB3281" s="26">
        <f t="shared" si="1747"/>
        <v>6.7299999999999999E-2</v>
      </c>
      <c r="AC3281" s="27">
        <f t="shared" si="1729"/>
        <v>18</v>
      </c>
      <c r="AD3281" s="27">
        <v>252</v>
      </c>
      <c r="AE3281" s="10">
        <f t="shared" si="1723"/>
        <v>1.004663131</v>
      </c>
      <c r="AF3281" s="2">
        <f t="shared" si="1728"/>
        <v>350.66122215000001</v>
      </c>
      <c r="AG3281" s="2">
        <f t="shared" si="1741"/>
        <v>357.60923532999999</v>
      </c>
      <c r="AH3281" s="3" t="str">
        <f t="shared" si="1742"/>
        <v>-</v>
      </c>
      <c r="AI3281" s="4" t="str">
        <f t="shared" si="1724"/>
        <v>A+J=</v>
      </c>
      <c r="AJ3281" s="11">
        <f t="shared" si="1748"/>
        <v>44077</v>
      </c>
      <c r="AK3281" s="11"/>
      <c r="AL3281" s="4"/>
      <c r="AM3281" s="1"/>
      <c r="AN3281" s="11"/>
      <c r="AO3281" s="1"/>
      <c r="AP3281" s="1"/>
      <c r="AQ3281" s="1"/>
      <c r="AR3281" s="1"/>
      <c r="AS3281" s="6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</row>
    <row r="3282" spans="1:55" x14ac:dyDescent="0.2">
      <c r="A3282" s="144">
        <f t="shared" si="1743"/>
        <v>44071</v>
      </c>
      <c r="B3282" s="2">
        <f t="shared" si="1730"/>
        <v>77078.403796527782</v>
      </c>
      <c r="C3282" s="2">
        <f t="shared" si="1744"/>
        <v>47983.451459490003</v>
      </c>
      <c r="D3282" s="68">
        <f>SUM(Y3282:Y$3286)</f>
        <v>3570.5247728300001</v>
      </c>
      <c r="E3282" s="68">
        <f t="shared" si="1731"/>
        <v>44412.926686660001</v>
      </c>
      <c r="F3282" s="72">
        <f t="shared" si="1719"/>
        <v>5325.46</v>
      </c>
      <c r="G3282" s="3">
        <f>IF(N3282=1,VLOOKUP(A3281,[1]Plan1!$BG$69:$BI$188,3),G3281)</f>
        <v>5344.63</v>
      </c>
      <c r="H3282" s="11">
        <f t="shared" si="1720"/>
        <v>43986</v>
      </c>
      <c r="I3282" s="11">
        <f t="shared" si="1721"/>
        <v>44016</v>
      </c>
      <c r="J3282" s="26">
        <f t="shared" si="1732"/>
        <v>3.599689040946652E-3</v>
      </c>
      <c r="K3282" s="11">
        <f t="shared" si="1745"/>
        <v>44075</v>
      </c>
      <c r="L3282" s="11">
        <f t="shared" si="1733"/>
        <v>44075</v>
      </c>
      <c r="M3282" s="1">
        <f t="shared" si="1746"/>
        <v>21</v>
      </c>
      <c r="N3282" s="1">
        <f t="shared" si="1716"/>
        <v>19</v>
      </c>
      <c r="O3282" s="2">
        <f t="shared" si="1734"/>
        <v>1.0032563000000001</v>
      </c>
      <c r="P3282" s="10">
        <f t="shared" si="1726"/>
        <v>1.0025999400000001</v>
      </c>
      <c r="Q3282" s="10">
        <f t="shared" si="1722"/>
        <v>1.5958051878279833</v>
      </c>
      <c r="R3282" s="2">
        <f t="shared" si="1725"/>
        <v>1.6010016</v>
      </c>
      <c r="S3282" s="2">
        <f t="shared" si="1717"/>
        <v>1.5671791399999999</v>
      </c>
      <c r="T3282" s="2">
        <f t="shared" si="1735"/>
        <v>75198.664192509998</v>
      </c>
      <c r="U3282" s="2">
        <f t="shared" si="1736"/>
        <v>2025.1271700024145</v>
      </c>
      <c r="V3282" s="2">
        <f t="shared" si="1737"/>
        <v>26692.23999936536</v>
      </c>
      <c r="W3282" s="2">
        <f t="shared" si="1738"/>
        <v>76700.818628857785</v>
      </c>
      <c r="X3282" s="27">
        <f t="shared" si="1739"/>
        <v>0</v>
      </c>
      <c r="Y3282" s="2">
        <f t="shared" si="1718"/>
        <v>0</v>
      </c>
      <c r="Z3282" s="67">
        <f t="shared" si="1740"/>
        <v>0</v>
      </c>
      <c r="AA3282" s="2">
        <f t="shared" si="1727"/>
        <v>0</v>
      </c>
      <c r="AB3282" s="26">
        <f t="shared" si="1747"/>
        <v>6.7299999999999999E-2</v>
      </c>
      <c r="AC3282" s="27">
        <f t="shared" si="1729"/>
        <v>19</v>
      </c>
      <c r="AD3282" s="27">
        <v>252</v>
      </c>
      <c r="AE3282" s="10">
        <f t="shared" si="1723"/>
        <v>1.004922831</v>
      </c>
      <c r="AF3282" s="2">
        <f t="shared" si="1728"/>
        <v>370.19031524000002</v>
      </c>
      <c r="AG3282" s="2">
        <f t="shared" si="1741"/>
        <v>377.58516766999998</v>
      </c>
      <c r="AH3282" s="3" t="str">
        <f t="shared" si="1742"/>
        <v>-</v>
      </c>
      <c r="AI3282" s="4" t="str">
        <f t="shared" si="1724"/>
        <v>A+J=</v>
      </c>
      <c r="AJ3282" s="11">
        <f t="shared" si="1748"/>
        <v>44077</v>
      </c>
      <c r="AK3282" s="11"/>
      <c r="AL3282" s="4"/>
      <c r="AM3282" s="1"/>
      <c r="AN3282" s="11"/>
      <c r="AO3282" s="1"/>
      <c r="AP3282" s="1"/>
      <c r="AQ3282" s="1"/>
      <c r="AR3282" s="1"/>
      <c r="AS3282" s="6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</row>
    <row r="3283" spans="1:55" x14ac:dyDescent="0.2">
      <c r="A3283" s="144">
        <f t="shared" si="1743"/>
        <v>44072</v>
      </c>
      <c r="B3283" s="2">
        <f t="shared" si="1730"/>
        <v>77110.558931752123</v>
      </c>
      <c r="C3283" s="2">
        <f t="shared" si="1744"/>
        <v>47983.451459490003</v>
      </c>
      <c r="D3283" s="68">
        <f>SUM(Y3283:Y$3286)</f>
        <v>3570.5247728300001</v>
      </c>
      <c r="E3283" s="68">
        <f t="shared" si="1731"/>
        <v>44412.926686660001</v>
      </c>
      <c r="F3283" s="72">
        <f t="shared" si="1719"/>
        <v>5325.46</v>
      </c>
      <c r="G3283" s="3">
        <f>IF(N3283=1,VLOOKUP(A3282,[1]Plan1!$BG$69:$BI$188,3),G3282)</f>
        <v>5344.63</v>
      </c>
      <c r="H3283" s="11">
        <f t="shared" si="1720"/>
        <v>43986</v>
      </c>
      <c r="I3283" s="11">
        <f t="shared" si="1721"/>
        <v>44016</v>
      </c>
      <c r="J3283" s="26">
        <f t="shared" si="1732"/>
        <v>3.599689040946652E-3</v>
      </c>
      <c r="K3283" s="11">
        <f t="shared" si="1745"/>
        <v>44075</v>
      </c>
      <c r="L3283" s="11">
        <f t="shared" si="1733"/>
        <v>44075</v>
      </c>
      <c r="M3283" s="1">
        <f t="shared" si="1746"/>
        <v>21</v>
      </c>
      <c r="N3283" s="1">
        <f t="shared" si="1716"/>
        <v>20</v>
      </c>
      <c r="O3283" s="2">
        <f t="shared" si="1734"/>
        <v>1.0034279800000001</v>
      </c>
      <c r="P3283" s="10">
        <f t="shared" si="1726"/>
        <v>1.0025999400000001</v>
      </c>
      <c r="Q3283" s="10">
        <f t="shared" si="1722"/>
        <v>1.5958051878279833</v>
      </c>
      <c r="R3283" s="2">
        <f t="shared" si="1725"/>
        <v>1.6012755700000001</v>
      </c>
      <c r="S3283" s="2">
        <f t="shared" si="1717"/>
        <v>1.5671791399999999</v>
      </c>
      <c r="T3283" s="2">
        <f t="shared" si="1735"/>
        <v>75198.664192509998</v>
      </c>
      <c r="U3283" s="2">
        <f t="shared" si="1736"/>
        <v>2025.1271700024145</v>
      </c>
      <c r="V3283" s="2">
        <f t="shared" si="1737"/>
        <v>26704.407808889708</v>
      </c>
      <c r="W3283" s="2">
        <f t="shared" si="1738"/>
        <v>76712.986438382126</v>
      </c>
      <c r="X3283" s="27">
        <f t="shared" si="1739"/>
        <v>0</v>
      </c>
      <c r="Y3283" s="2">
        <f t="shared" si="1718"/>
        <v>0</v>
      </c>
      <c r="Z3283" s="67">
        <f t="shared" si="1740"/>
        <v>0</v>
      </c>
      <c r="AA3283" s="2">
        <f t="shared" si="1727"/>
        <v>0</v>
      </c>
      <c r="AB3283" s="26">
        <f t="shared" si="1747"/>
        <v>6.7299999999999999E-2</v>
      </c>
      <c r="AC3283" s="27">
        <f t="shared" si="1729"/>
        <v>20</v>
      </c>
      <c r="AD3283" s="27">
        <v>252</v>
      </c>
      <c r="AE3283" s="10">
        <f t="shared" si="1723"/>
        <v>1.0051825969999999</v>
      </c>
      <c r="AF3283" s="2">
        <f t="shared" si="1728"/>
        <v>389.72437144000003</v>
      </c>
      <c r="AG3283" s="2">
        <f t="shared" si="1741"/>
        <v>397.57249337000002</v>
      </c>
      <c r="AH3283" s="3" t="str">
        <f t="shared" si="1742"/>
        <v>-</v>
      </c>
      <c r="AI3283" s="4" t="str">
        <f t="shared" si="1724"/>
        <v>A+J=</v>
      </c>
      <c r="AJ3283" s="11">
        <f t="shared" si="1748"/>
        <v>44077</v>
      </c>
      <c r="AK3283" s="11"/>
      <c r="AL3283" s="4"/>
      <c r="AM3283" s="1"/>
      <c r="AN3283" s="11"/>
      <c r="AO3283" s="1"/>
      <c r="AP3283" s="1"/>
      <c r="AQ3283" s="1"/>
      <c r="AR3283" s="1"/>
      <c r="AS3283" s="6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</row>
    <row r="3284" spans="1:55" x14ac:dyDescent="0.2">
      <c r="A3284" s="144">
        <f t="shared" si="1743"/>
        <v>44073</v>
      </c>
      <c r="B3284" s="2">
        <f t="shared" si="1730"/>
        <v>77110.558931752123</v>
      </c>
      <c r="C3284" s="2">
        <f t="shared" si="1744"/>
        <v>47983.451459490003</v>
      </c>
      <c r="D3284" s="68">
        <f>SUM(Y3284:Y$3286)</f>
        <v>3570.5247728300001</v>
      </c>
      <c r="E3284" s="68">
        <f t="shared" si="1731"/>
        <v>44412.926686660001</v>
      </c>
      <c r="F3284" s="72">
        <f t="shared" si="1719"/>
        <v>5325.46</v>
      </c>
      <c r="G3284" s="3">
        <f>IF(N3284=1,VLOOKUP(A3283,[1]Plan1!$BG$69:$BI$188,3),G3283)</f>
        <v>5344.63</v>
      </c>
      <c r="H3284" s="11">
        <f t="shared" si="1720"/>
        <v>43986</v>
      </c>
      <c r="I3284" s="11">
        <f t="shared" si="1721"/>
        <v>44016</v>
      </c>
      <c r="J3284" s="26">
        <f t="shared" si="1732"/>
        <v>3.599689040946652E-3</v>
      </c>
      <c r="K3284" s="11">
        <f t="shared" si="1745"/>
        <v>44075</v>
      </c>
      <c r="L3284" s="11">
        <f t="shared" si="1733"/>
        <v>44075</v>
      </c>
      <c r="M3284" s="1">
        <f t="shared" si="1746"/>
        <v>21</v>
      </c>
      <c r="N3284" s="1">
        <f t="shared" si="1716"/>
        <v>20</v>
      </c>
      <c r="O3284" s="2">
        <f t="shared" si="1734"/>
        <v>1.0034279800000001</v>
      </c>
      <c r="P3284" s="10">
        <f t="shared" si="1726"/>
        <v>1.0025999400000001</v>
      </c>
      <c r="Q3284" s="10">
        <f t="shared" si="1722"/>
        <v>1.5958051878279833</v>
      </c>
      <c r="R3284" s="2">
        <f t="shared" si="1725"/>
        <v>1.6012755700000001</v>
      </c>
      <c r="S3284" s="2">
        <f t="shared" si="1717"/>
        <v>1.5671791399999999</v>
      </c>
      <c r="T3284" s="2">
        <f t="shared" si="1735"/>
        <v>75198.664192509998</v>
      </c>
      <c r="U3284" s="2">
        <f t="shared" si="1736"/>
        <v>2025.1271700024145</v>
      </c>
      <c r="V3284" s="2">
        <f t="shared" si="1737"/>
        <v>26704.407808889708</v>
      </c>
      <c r="W3284" s="2">
        <f t="shared" si="1738"/>
        <v>76712.986438382126</v>
      </c>
      <c r="X3284" s="27">
        <f t="shared" si="1739"/>
        <v>0</v>
      </c>
      <c r="Y3284" s="2">
        <f t="shared" si="1718"/>
        <v>0</v>
      </c>
      <c r="Z3284" s="67">
        <f t="shared" si="1740"/>
        <v>0</v>
      </c>
      <c r="AA3284" s="2">
        <f t="shared" si="1727"/>
        <v>0</v>
      </c>
      <c r="AB3284" s="26">
        <f t="shared" si="1747"/>
        <v>6.7299999999999999E-2</v>
      </c>
      <c r="AC3284" s="27">
        <f t="shared" si="1729"/>
        <v>20</v>
      </c>
      <c r="AD3284" s="27">
        <v>252</v>
      </c>
      <c r="AE3284" s="10">
        <f t="shared" si="1723"/>
        <v>1.0051825969999999</v>
      </c>
      <c r="AF3284" s="2">
        <f t="shared" si="1728"/>
        <v>389.72437144000003</v>
      </c>
      <c r="AG3284" s="2">
        <f t="shared" si="1741"/>
        <v>397.57249337000002</v>
      </c>
      <c r="AH3284" s="3" t="str">
        <f t="shared" si="1742"/>
        <v>-</v>
      </c>
      <c r="AI3284" s="4" t="str">
        <f t="shared" si="1724"/>
        <v>A+J=</v>
      </c>
      <c r="AJ3284" s="11">
        <f t="shared" si="1748"/>
        <v>44077</v>
      </c>
      <c r="AK3284" s="11"/>
      <c r="AL3284" s="4"/>
      <c r="AM3284" s="1"/>
      <c r="AN3284" s="11"/>
      <c r="AO3284" s="1"/>
      <c r="AP3284" s="1"/>
      <c r="AQ3284" s="1"/>
      <c r="AR3284" s="1"/>
      <c r="AS3284" s="6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</row>
    <row r="3285" spans="1:55" x14ac:dyDescent="0.2">
      <c r="A3285" s="144">
        <f t="shared" si="1743"/>
        <v>44074</v>
      </c>
      <c r="B3285" s="2">
        <f t="shared" si="1730"/>
        <v>77110.558931752123</v>
      </c>
      <c r="C3285" s="2">
        <f t="shared" si="1744"/>
        <v>47983.451459490003</v>
      </c>
      <c r="D3285" s="68">
        <f>SUM(Y3285:Y$3286)</f>
        <v>3570.5247728300001</v>
      </c>
      <c r="E3285" s="68">
        <f t="shared" si="1731"/>
        <v>44412.926686660001</v>
      </c>
      <c r="F3285" s="72">
        <f t="shared" si="1719"/>
        <v>5325.46</v>
      </c>
      <c r="G3285" s="3">
        <f>IF(N3285=1,VLOOKUP(A3284,[1]Plan1!$BG$69:$BI$188,3),G3284)</f>
        <v>5344.63</v>
      </c>
      <c r="H3285" s="11">
        <f t="shared" si="1720"/>
        <v>43986</v>
      </c>
      <c r="I3285" s="11">
        <f t="shared" si="1721"/>
        <v>44016</v>
      </c>
      <c r="J3285" s="26">
        <f t="shared" si="1732"/>
        <v>3.599689040946652E-3</v>
      </c>
      <c r="K3285" s="11">
        <f t="shared" si="1745"/>
        <v>44075</v>
      </c>
      <c r="L3285" s="11">
        <f t="shared" si="1733"/>
        <v>44075</v>
      </c>
      <c r="M3285" s="1">
        <f t="shared" si="1746"/>
        <v>21</v>
      </c>
      <c r="N3285" s="1">
        <f t="shared" si="1716"/>
        <v>20</v>
      </c>
      <c r="O3285" s="2">
        <f t="shared" si="1734"/>
        <v>1.0034279800000001</v>
      </c>
      <c r="P3285" s="10">
        <f t="shared" si="1726"/>
        <v>1.0025999400000001</v>
      </c>
      <c r="Q3285" s="10">
        <f t="shared" si="1722"/>
        <v>1.5958051878279833</v>
      </c>
      <c r="R3285" s="2">
        <f t="shared" si="1725"/>
        <v>1.6012755700000001</v>
      </c>
      <c r="S3285" s="2">
        <f t="shared" si="1717"/>
        <v>1.5671791399999999</v>
      </c>
      <c r="T3285" s="2">
        <f t="shared" si="1735"/>
        <v>75198.664192509998</v>
      </c>
      <c r="U3285" s="2">
        <f t="shared" si="1736"/>
        <v>2025.1271700024145</v>
      </c>
      <c r="V3285" s="2">
        <f t="shared" si="1737"/>
        <v>26704.407808889708</v>
      </c>
      <c r="W3285" s="2">
        <f t="shared" si="1738"/>
        <v>76712.986438382126</v>
      </c>
      <c r="X3285" s="27">
        <f t="shared" si="1739"/>
        <v>0</v>
      </c>
      <c r="Y3285" s="2">
        <f t="shared" si="1718"/>
        <v>0</v>
      </c>
      <c r="Z3285" s="67">
        <f t="shared" si="1740"/>
        <v>0</v>
      </c>
      <c r="AA3285" s="2">
        <f t="shared" si="1727"/>
        <v>0</v>
      </c>
      <c r="AB3285" s="26">
        <f t="shared" si="1747"/>
        <v>6.7299999999999999E-2</v>
      </c>
      <c r="AC3285" s="27">
        <f t="shared" si="1729"/>
        <v>20</v>
      </c>
      <c r="AD3285" s="27">
        <v>252</v>
      </c>
      <c r="AE3285" s="10">
        <f t="shared" si="1723"/>
        <v>1.0051825969999999</v>
      </c>
      <c r="AF3285" s="2">
        <f t="shared" si="1728"/>
        <v>389.72437144000003</v>
      </c>
      <c r="AG3285" s="2">
        <f t="shared" si="1741"/>
        <v>397.57249337000002</v>
      </c>
      <c r="AH3285" s="3" t="str">
        <f t="shared" si="1742"/>
        <v>-</v>
      </c>
      <c r="AI3285" s="4" t="str">
        <f t="shared" si="1724"/>
        <v>A+J=</v>
      </c>
      <c r="AJ3285" s="11">
        <f t="shared" si="1748"/>
        <v>44077</v>
      </c>
      <c r="AK3285" s="11"/>
      <c r="AL3285" s="4"/>
      <c r="AM3285" s="1"/>
      <c r="AN3285" s="11"/>
      <c r="AO3285" s="1"/>
      <c r="AP3285" s="1"/>
      <c r="AQ3285" s="1"/>
      <c r="AR3285" s="1"/>
      <c r="AS3285" s="6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</row>
    <row r="3286" spans="1:55" x14ac:dyDescent="0.2">
      <c r="A3286" s="144">
        <f t="shared" si="1743"/>
        <v>44075</v>
      </c>
      <c r="B3286" s="2">
        <f t="shared" si="1730"/>
        <v>77142.726945504255</v>
      </c>
      <c r="C3286" s="2">
        <f t="shared" si="1744"/>
        <v>47983.451459490003</v>
      </c>
      <c r="D3286" s="68">
        <f>SUM(Y3286:Y$3286)</f>
        <v>3570.5247728300001</v>
      </c>
      <c r="E3286" s="68">
        <f t="shared" si="1731"/>
        <v>44412.926686660001</v>
      </c>
      <c r="F3286" s="72">
        <f t="shared" si="1719"/>
        <v>5325.46</v>
      </c>
      <c r="G3286" s="3">
        <f>IF(N3286=1,VLOOKUP(A3285,[1]Plan1!$BG$69:$BI$188,3),G3285)</f>
        <v>5344.63</v>
      </c>
      <c r="H3286" s="11">
        <f t="shared" si="1720"/>
        <v>43986</v>
      </c>
      <c r="I3286" s="11">
        <f t="shared" si="1721"/>
        <v>44016</v>
      </c>
      <c r="J3286" s="26">
        <f t="shared" si="1732"/>
        <v>3.599689040946652E-3</v>
      </c>
      <c r="K3286" s="11">
        <f t="shared" si="1745"/>
        <v>44105</v>
      </c>
      <c r="L3286" s="11">
        <f t="shared" si="1733"/>
        <v>44075</v>
      </c>
      <c r="M3286" s="1">
        <f t="shared" si="1746"/>
        <v>21</v>
      </c>
      <c r="N3286" s="1">
        <f t="shared" si="1716"/>
        <v>21</v>
      </c>
      <c r="O3286" s="2">
        <f t="shared" si="1734"/>
        <v>1.00359968</v>
      </c>
      <c r="P3286" s="10">
        <f t="shared" si="1726"/>
        <v>1.0025999400000001</v>
      </c>
      <c r="Q3286" s="10">
        <f t="shared" si="1722"/>
        <v>1.5958051878279833</v>
      </c>
      <c r="R3286" s="2">
        <f t="shared" si="1725"/>
        <v>1.60154957</v>
      </c>
      <c r="S3286" s="2">
        <f t="shared" si="1717"/>
        <v>1.5671791399999999</v>
      </c>
      <c r="T3286" s="2">
        <f t="shared" si="1735"/>
        <v>75198.664192509998</v>
      </c>
      <c r="U3286" s="2">
        <f t="shared" si="1736"/>
        <v>2025.1271700024145</v>
      </c>
      <c r="V3286" s="2">
        <f t="shared" si="1737"/>
        <v>26716.576950801846</v>
      </c>
      <c r="W3286" s="2">
        <f t="shared" si="1738"/>
        <v>76725.15558029426</v>
      </c>
      <c r="X3286" s="27">
        <f t="shared" si="1739"/>
        <v>107</v>
      </c>
      <c r="Y3286" s="2">
        <f t="shared" si="1718"/>
        <v>3570.5247728300001</v>
      </c>
      <c r="Z3286" s="67">
        <f t="shared" si="1740"/>
        <v>7.4411587000000001E-2</v>
      </c>
      <c r="AA3286" s="2">
        <f t="shared" si="1727"/>
        <v>5595.6519428399997</v>
      </c>
      <c r="AB3286" s="26">
        <f t="shared" si="1747"/>
        <v>6.7299999999999999E-2</v>
      </c>
      <c r="AC3286" s="27">
        <f t="shared" si="1729"/>
        <v>21</v>
      </c>
      <c r="AD3286" s="27">
        <v>252</v>
      </c>
      <c r="AE3286" s="10">
        <f t="shared" si="1723"/>
        <v>1.0054424310000001</v>
      </c>
      <c r="AF3286" s="2">
        <f t="shared" si="1728"/>
        <v>409.26354114999998</v>
      </c>
      <c r="AG3286" s="2">
        <f t="shared" si="1741"/>
        <v>417.57136521000001</v>
      </c>
      <c r="AH3286" s="3">
        <f t="shared" si="1742"/>
        <v>6004.9154839899993</v>
      </c>
      <c r="AI3286" s="4" t="str">
        <f t="shared" si="1724"/>
        <v>A+J=</v>
      </c>
      <c r="AJ3286" s="11">
        <f t="shared" si="1748"/>
        <v>44077</v>
      </c>
      <c r="AK3286" s="11"/>
      <c r="AL3286" s="4"/>
      <c r="AM3286" s="1"/>
      <c r="AN3286" s="11"/>
      <c r="AO3286" s="1"/>
      <c r="AP3286" s="1"/>
      <c r="AQ3286" s="1"/>
      <c r="AR3286" s="1"/>
      <c r="AS3286" s="6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</row>
    <row r="3287" spans="1:55" x14ac:dyDescent="0.2">
      <c r="A3287" s="144">
        <f t="shared" si="1743"/>
        <v>44076</v>
      </c>
      <c r="B3287" s="2">
        <f t="shared" si="1730"/>
        <v>71156.014078705033</v>
      </c>
      <c r="C3287" s="2">
        <f t="shared" si="1744"/>
        <v>44412.926686660001</v>
      </c>
      <c r="D3287" s="2">
        <v>0</v>
      </c>
      <c r="E3287" s="68">
        <f t="shared" si="1731"/>
        <v>44412.926686660001</v>
      </c>
      <c r="F3287" s="72">
        <f t="shared" si="1719"/>
        <v>5344.63</v>
      </c>
      <c r="G3287" s="3">
        <f>IF(N3287=1,VLOOKUP(A3286,[1]Plan1!$BG$69:$BI$188,3),G3286)</f>
        <v>5357.46</v>
      </c>
      <c r="H3287" s="11">
        <f t="shared" si="1720"/>
        <v>44014</v>
      </c>
      <c r="I3287" s="11">
        <f t="shared" si="1721"/>
        <v>44045</v>
      </c>
      <c r="J3287" s="26">
        <f t="shared" si="1732"/>
        <v>2.4005403554596683E-3</v>
      </c>
      <c r="K3287" s="11">
        <f t="shared" si="1745"/>
        <v>44105</v>
      </c>
      <c r="L3287" s="11">
        <f t="shared" si="1733"/>
        <v>44105</v>
      </c>
      <c r="M3287" s="1">
        <f t="shared" si="1746"/>
        <v>21</v>
      </c>
      <c r="N3287" s="1">
        <f t="shared" si="1716"/>
        <v>1</v>
      </c>
      <c r="O3287" s="2">
        <f t="shared" si="1734"/>
        <v>1.00011418</v>
      </c>
      <c r="P3287" s="10">
        <f t="shared" si="1726"/>
        <v>1.00359968</v>
      </c>
      <c r="Q3287" s="10">
        <f t="shared" si="1722"/>
        <v>1.6015495758465039</v>
      </c>
      <c r="R3287" s="2">
        <f t="shared" si="1725"/>
        <v>1.6017324399999999</v>
      </c>
      <c r="S3287" s="2">
        <f t="shared" si="1717"/>
        <v>1.5671791399999999</v>
      </c>
      <c r="T3287" s="2">
        <f t="shared" si="1735"/>
        <v>69603.012249680003</v>
      </c>
      <c r="U3287" s="2">
        <f t="shared" si="1736"/>
        <v>0</v>
      </c>
      <c r="V3287" s="2">
        <f t="shared" si="1737"/>
        <v>26724.698742705034</v>
      </c>
      <c r="W3287" s="2">
        <f t="shared" si="1738"/>
        <v>71137.625429365027</v>
      </c>
      <c r="X3287" s="27">
        <f t="shared" si="1739"/>
        <v>0</v>
      </c>
      <c r="Y3287" s="2">
        <f t="shared" si="1718"/>
        <v>0</v>
      </c>
      <c r="Z3287" s="67">
        <f t="shared" si="1740"/>
        <v>0</v>
      </c>
      <c r="AA3287" s="2">
        <f t="shared" si="1727"/>
        <v>0</v>
      </c>
      <c r="AB3287" s="26">
        <f t="shared" si="1747"/>
        <v>6.7299999999999999E-2</v>
      </c>
      <c r="AC3287" s="27">
        <f t="shared" si="1729"/>
        <v>1</v>
      </c>
      <c r="AD3287" s="27">
        <v>252</v>
      </c>
      <c r="AE3287" s="10">
        <f t="shared" si="1723"/>
        <v>1.0002584940000001</v>
      </c>
      <c r="AF3287" s="2">
        <f t="shared" si="1728"/>
        <v>17.99196104</v>
      </c>
      <c r="AG3287" s="2">
        <f t="shared" si="1741"/>
        <v>18.388649340000001</v>
      </c>
      <c r="AH3287" s="3" t="str">
        <f t="shared" si="1742"/>
        <v>-</v>
      </c>
      <c r="AI3287" s="4" t="str">
        <f t="shared" si="1724"/>
        <v>A+J=</v>
      </c>
      <c r="AJ3287" s="11">
        <f t="shared" si="1748"/>
        <v>44109</v>
      </c>
      <c r="AK3287" s="11"/>
      <c r="AL3287" s="4"/>
      <c r="AM3287" s="1"/>
      <c r="AN3287" s="11"/>
      <c r="AO3287" s="1"/>
      <c r="AP3287" s="1"/>
      <c r="AQ3287" s="1"/>
      <c r="AR3287" s="1"/>
      <c r="AS3287" s="6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</row>
    <row r="3288" spans="1:55" x14ac:dyDescent="0.2">
      <c r="A3288" s="144">
        <f t="shared" si="1743"/>
        <v>44077</v>
      </c>
      <c r="B3288" s="2">
        <f t="shared" si="1730"/>
        <v>71182.533929947502</v>
      </c>
      <c r="C3288" s="2">
        <f t="shared" si="1744"/>
        <v>44412.926686660001</v>
      </c>
      <c r="D3288" s="2">
        <v>0</v>
      </c>
      <c r="E3288" s="68">
        <f t="shared" si="1731"/>
        <v>44412.926686660001</v>
      </c>
      <c r="F3288" s="72">
        <f t="shared" si="1719"/>
        <v>5344.63</v>
      </c>
      <c r="G3288" s="3">
        <f>IF(N3288=1,VLOOKUP(A3287,[1]Plan1!$BG$69:$BI$188,3),G3287)</f>
        <v>5357.46</v>
      </c>
      <c r="H3288" s="11">
        <f t="shared" si="1720"/>
        <v>44014</v>
      </c>
      <c r="I3288" s="11">
        <f t="shared" si="1721"/>
        <v>44045</v>
      </c>
      <c r="J3288" s="26">
        <f t="shared" si="1732"/>
        <v>2.4005403554596683E-3</v>
      </c>
      <c r="K3288" s="11">
        <f t="shared" si="1745"/>
        <v>44105</v>
      </c>
      <c r="L3288" s="11">
        <f t="shared" si="1733"/>
        <v>44105</v>
      </c>
      <c r="M3288" s="1">
        <f t="shared" si="1746"/>
        <v>21</v>
      </c>
      <c r="N3288" s="1">
        <f t="shared" si="1716"/>
        <v>2</v>
      </c>
      <c r="O3288" s="2">
        <f t="shared" si="1734"/>
        <v>1.0002283700000001</v>
      </c>
      <c r="P3288" s="10">
        <f t="shared" si="1726"/>
        <v>1.00359968</v>
      </c>
      <c r="Q3288" s="10">
        <f t="shared" si="1722"/>
        <v>1.6015495758465039</v>
      </c>
      <c r="R3288" s="2">
        <f t="shared" si="1725"/>
        <v>1.60191532</v>
      </c>
      <c r="S3288" s="2">
        <f t="shared" si="1717"/>
        <v>1.5671791399999999</v>
      </c>
      <c r="T3288" s="2">
        <f t="shared" si="1735"/>
        <v>69603.012249680003</v>
      </c>
      <c r="U3288" s="2">
        <f t="shared" si="1736"/>
        <v>0</v>
      </c>
      <c r="V3288" s="2">
        <f t="shared" si="1737"/>
        <v>26732.820978737494</v>
      </c>
      <c r="W3288" s="2">
        <f t="shared" si="1738"/>
        <v>71145.747665397503</v>
      </c>
      <c r="X3288" s="27">
        <f t="shared" si="1739"/>
        <v>0</v>
      </c>
      <c r="Y3288" s="2">
        <f t="shared" si="1718"/>
        <v>0</v>
      </c>
      <c r="Z3288" s="67">
        <f t="shared" si="1740"/>
        <v>0</v>
      </c>
      <c r="AA3288" s="2">
        <f t="shared" si="1727"/>
        <v>0</v>
      </c>
      <c r="AB3288" s="26">
        <f t="shared" si="1747"/>
        <v>6.7299999999999999E-2</v>
      </c>
      <c r="AC3288" s="27">
        <f t="shared" si="1729"/>
        <v>2</v>
      </c>
      <c r="AD3288" s="27">
        <v>252</v>
      </c>
      <c r="AE3288" s="10">
        <f t="shared" si="1723"/>
        <v>1.000517055</v>
      </c>
      <c r="AF3288" s="2">
        <f t="shared" si="1728"/>
        <v>35.988585489999998</v>
      </c>
      <c r="AG3288" s="2">
        <f t="shared" si="1741"/>
        <v>36.786264549999999</v>
      </c>
      <c r="AH3288" s="3" t="str">
        <f t="shared" si="1742"/>
        <v>-</v>
      </c>
      <c r="AI3288" s="4" t="str">
        <f t="shared" si="1724"/>
        <v>A+J=</v>
      </c>
      <c r="AJ3288" s="11">
        <f t="shared" si="1748"/>
        <v>44109</v>
      </c>
      <c r="AK3288" s="11"/>
      <c r="AL3288" s="4"/>
      <c r="AM3288" s="1"/>
      <c r="AN3288" s="11"/>
      <c r="AO3288" s="1"/>
      <c r="AP3288" s="1"/>
      <c r="AQ3288" s="1"/>
      <c r="AR3288" s="1"/>
      <c r="AS3288" s="6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</row>
    <row r="3289" spans="1:55" x14ac:dyDescent="0.2">
      <c r="A3289" s="144">
        <f t="shared" si="1743"/>
        <v>44078</v>
      </c>
      <c r="B3289" s="2">
        <f t="shared" si="1730"/>
        <v>71209.064082117737</v>
      </c>
      <c r="C3289" s="2">
        <f t="shared" si="1744"/>
        <v>44412.926686660001</v>
      </c>
      <c r="D3289" s="2">
        <v>0</v>
      </c>
      <c r="E3289" s="68">
        <f t="shared" si="1731"/>
        <v>44412.926686660001</v>
      </c>
      <c r="F3289" s="72">
        <f t="shared" si="1719"/>
        <v>5344.63</v>
      </c>
      <c r="G3289" s="3">
        <f>IF(N3289=1,VLOOKUP(A3288,[1]Plan1!$BG$69:$BI$188,3),G3288)</f>
        <v>5357.46</v>
      </c>
      <c r="H3289" s="11">
        <f t="shared" si="1720"/>
        <v>44014</v>
      </c>
      <c r="I3289" s="11">
        <f t="shared" si="1721"/>
        <v>44045</v>
      </c>
      <c r="J3289" s="26">
        <f t="shared" si="1732"/>
        <v>2.4005403554596683E-3</v>
      </c>
      <c r="K3289" s="11">
        <f t="shared" si="1745"/>
        <v>44105</v>
      </c>
      <c r="L3289" s="11">
        <f t="shared" si="1733"/>
        <v>44105</v>
      </c>
      <c r="M3289" s="1">
        <f t="shared" si="1746"/>
        <v>21</v>
      </c>
      <c r="N3289" s="1">
        <f t="shared" si="1716"/>
        <v>3</v>
      </c>
      <c r="O3289" s="2">
        <f t="shared" si="1734"/>
        <v>1.0003425800000001</v>
      </c>
      <c r="P3289" s="10">
        <f t="shared" si="1726"/>
        <v>1.00359968</v>
      </c>
      <c r="Q3289" s="10">
        <f t="shared" si="1722"/>
        <v>1.6015495758465039</v>
      </c>
      <c r="R3289" s="2">
        <f t="shared" si="1725"/>
        <v>1.60209823</v>
      </c>
      <c r="S3289" s="2">
        <f t="shared" si="1717"/>
        <v>1.5671791399999999</v>
      </c>
      <c r="T3289" s="2">
        <f t="shared" si="1735"/>
        <v>69603.012249680003</v>
      </c>
      <c r="U3289" s="2">
        <f t="shared" si="1736"/>
        <v>0</v>
      </c>
      <c r="V3289" s="2">
        <f t="shared" si="1737"/>
        <v>26740.944547157749</v>
      </c>
      <c r="W3289" s="2">
        <f t="shared" si="1738"/>
        <v>71153.871233817743</v>
      </c>
      <c r="X3289" s="27">
        <f t="shared" si="1739"/>
        <v>0</v>
      </c>
      <c r="Y3289" s="2">
        <f t="shared" si="1718"/>
        <v>0</v>
      </c>
      <c r="Z3289" s="67">
        <f t="shared" si="1740"/>
        <v>0</v>
      </c>
      <c r="AA3289" s="2">
        <f t="shared" si="1727"/>
        <v>0</v>
      </c>
      <c r="AB3289" s="26">
        <f t="shared" si="1747"/>
        <v>6.7299999999999999E-2</v>
      </c>
      <c r="AC3289" s="27">
        <f t="shared" si="1729"/>
        <v>3</v>
      </c>
      <c r="AD3289" s="27">
        <v>252</v>
      </c>
      <c r="AE3289" s="10">
        <f t="shared" si="1723"/>
        <v>1.0007756830000001</v>
      </c>
      <c r="AF3289" s="2">
        <f t="shared" si="1728"/>
        <v>53.989873350000003</v>
      </c>
      <c r="AG3289" s="2">
        <f t="shared" si="1741"/>
        <v>55.192848300000001</v>
      </c>
      <c r="AH3289" s="3" t="str">
        <f t="shared" si="1742"/>
        <v>-</v>
      </c>
      <c r="AI3289" s="4" t="str">
        <f t="shared" si="1724"/>
        <v>A+J=</v>
      </c>
      <c r="AJ3289" s="11">
        <f t="shared" si="1748"/>
        <v>44109</v>
      </c>
      <c r="AK3289" s="11"/>
      <c r="AL3289" s="4"/>
      <c r="AM3289" s="1"/>
      <c r="AN3289" s="11"/>
      <c r="AO3289" s="1"/>
      <c r="AP3289" s="1"/>
      <c r="AQ3289" s="1"/>
      <c r="AR3289" s="1"/>
      <c r="AS3289" s="6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</row>
    <row r="3290" spans="1:55" x14ac:dyDescent="0.2">
      <c r="A3290" s="144">
        <f t="shared" si="1743"/>
        <v>44079</v>
      </c>
      <c r="B3290" s="2">
        <f t="shared" si="1730"/>
        <v>71235.604022106549</v>
      </c>
      <c r="C3290" s="2">
        <f t="shared" si="1744"/>
        <v>44412.926686660001</v>
      </c>
      <c r="D3290" s="2">
        <v>0</v>
      </c>
      <c r="E3290" s="68">
        <f t="shared" si="1731"/>
        <v>44412.926686660001</v>
      </c>
      <c r="F3290" s="72">
        <f t="shared" si="1719"/>
        <v>5344.63</v>
      </c>
      <c r="G3290" s="3">
        <f>IF(N3290=1,VLOOKUP(A3289,[1]Plan1!$BG$69:$BI$188,3),G3289)</f>
        <v>5357.46</v>
      </c>
      <c r="H3290" s="11">
        <f t="shared" si="1720"/>
        <v>44014</v>
      </c>
      <c r="I3290" s="11">
        <f t="shared" si="1721"/>
        <v>44045</v>
      </c>
      <c r="J3290" s="26">
        <f t="shared" si="1732"/>
        <v>2.4005403554596683E-3</v>
      </c>
      <c r="K3290" s="11">
        <f t="shared" si="1745"/>
        <v>44105</v>
      </c>
      <c r="L3290" s="11">
        <f t="shared" si="1733"/>
        <v>44105</v>
      </c>
      <c r="M3290" s="1">
        <f t="shared" si="1746"/>
        <v>21</v>
      </c>
      <c r="N3290" s="1">
        <f t="shared" si="1716"/>
        <v>4</v>
      </c>
      <c r="O3290" s="2">
        <f t="shared" si="1734"/>
        <v>1.0004568</v>
      </c>
      <c r="P3290" s="10">
        <f t="shared" si="1726"/>
        <v>1.00359968</v>
      </c>
      <c r="Q3290" s="10">
        <f t="shared" si="1722"/>
        <v>1.6015495758465039</v>
      </c>
      <c r="R3290" s="2">
        <f t="shared" si="1725"/>
        <v>1.60228116</v>
      </c>
      <c r="S3290" s="2">
        <f t="shared" si="1717"/>
        <v>1.5671791399999999</v>
      </c>
      <c r="T3290" s="2">
        <f t="shared" si="1735"/>
        <v>69603.012249680003</v>
      </c>
      <c r="U3290" s="2">
        <f t="shared" si="1736"/>
        <v>0</v>
      </c>
      <c r="V3290" s="2">
        <f t="shared" si="1737"/>
        <v>26749.069003836543</v>
      </c>
      <c r="W3290" s="2">
        <f t="shared" si="1738"/>
        <v>71161.995690496551</v>
      </c>
      <c r="X3290" s="27">
        <f t="shared" si="1739"/>
        <v>0</v>
      </c>
      <c r="Y3290" s="2">
        <f t="shared" si="1718"/>
        <v>0</v>
      </c>
      <c r="Z3290" s="67">
        <f t="shared" si="1740"/>
        <v>0</v>
      </c>
      <c r="AA3290" s="2">
        <f t="shared" si="1727"/>
        <v>0</v>
      </c>
      <c r="AB3290" s="26">
        <f t="shared" si="1747"/>
        <v>6.7299999999999999E-2</v>
      </c>
      <c r="AC3290" s="27">
        <f t="shared" si="1729"/>
        <v>4</v>
      </c>
      <c r="AD3290" s="27">
        <v>252</v>
      </c>
      <c r="AE3290" s="10">
        <f t="shared" si="1723"/>
        <v>1.0010343770000001</v>
      </c>
      <c r="AF3290" s="2">
        <f t="shared" si="1728"/>
        <v>71.995755000000003</v>
      </c>
      <c r="AG3290" s="2">
        <f t="shared" si="1741"/>
        <v>73.608331609999993</v>
      </c>
      <c r="AH3290" s="3" t="str">
        <f t="shared" si="1742"/>
        <v>-</v>
      </c>
      <c r="AI3290" s="4" t="str">
        <f t="shared" si="1724"/>
        <v>A+J=</v>
      </c>
      <c r="AJ3290" s="11">
        <f t="shared" si="1748"/>
        <v>44109</v>
      </c>
      <c r="AK3290" s="11"/>
      <c r="AL3290" s="4"/>
      <c r="AM3290" s="1"/>
      <c r="AN3290" s="11"/>
      <c r="AO3290" s="1"/>
      <c r="AP3290" s="1"/>
      <c r="AQ3290" s="1"/>
      <c r="AR3290" s="1"/>
      <c r="AS3290" s="6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</row>
    <row r="3291" spans="1:55" x14ac:dyDescent="0.2">
      <c r="A3291" s="144">
        <f t="shared" si="1743"/>
        <v>44080</v>
      </c>
      <c r="B3291" s="2">
        <f t="shared" si="1730"/>
        <v>71235.604022106549</v>
      </c>
      <c r="C3291" s="2">
        <f t="shared" si="1744"/>
        <v>44412.926686660001</v>
      </c>
      <c r="D3291" s="2">
        <v>0</v>
      </c>
      <c r="E3291" s="68">
        <f t="shared" si="1731"/>
        <v>44412.926686660001</v>
      </c>
      <c r="F3291" s="72">
        <f t="shared" si="1719"/>
        <v>5344.63</v>
      </c>
      <c r="G3291" s="3">
        <f>IF(N3291=1,VLOOKUP(A3290,[1]Plan1!$BG$69:$BI$188,3),G3290)</f>
        <v>5357.46</v>
      </c>
      <c r="H3291" s="11">
        <f t="shared" si="1720"/>
        <v>44014</v>
      </c>
      <c r="I3291" s="11">
        <f t="shared" si="1721"/>
        <v>44045</v>
      </c>
      <c r="J3291" s="26">
        <f t="shared" si="1732"/>
        <v>2.4005403554596683E-3</v>
      </c>
      <c r="K3291" s="11">
        <f t="shared" si="1745"/>
        <v>44105</v>
      </c>
      <c r="L3291" s="11">
        <f t="shared" si="1733"/>
        <v>44105</v>
      </c>
      <c r="M3291" s="1">
        <f t="shared" si="1746"/>
        <v>21</v>
      </c>
      <c r="N3291" s="1">
        <f t="shared" si="1716"/>
        <v>4</v>
      </c>
      <c r="O3291" s="2">
        <f t="shared" si="1734"/>
        <v>1.0004568</v>
      </c>
      <c r="P3291" s="10">
        <f t="shared" si="1726"/>
        <v>1.00359968</v>
      </c>
      <c r="Q3291" s="10">
        <f t="shared" si="1722"/>
        <v>1.6015495758465039</v>
      </c>
      <c r="R3291" s="2">
        <f t="shared" si="1725"/>
        <v>1.60228116</v>
      </c>
      <c r="S3291" s="2">
        <f t="shared" si="1717"/>
        <v>1.5671791399999999</v>
      </c>
      <c r="T3291" s="2">
        <f t="shared" si="1735"/>
        <v>69603.012249680003</v>
      </c>
      <c r="U3291" s="2">
        <f t="shared" si="1736"/>
        <v>0</v>
      </c>
      <c r="V3291" s="2">
        <f t="shared" si="1737"/>
        <v>26749.069003836543</v>
      </c>
      <c r="W3291" s="2">
        <f t="shared" si="1738"/>
        <v>71161.995690496551</v>
      </c>
      <c r="X3291" s="27">
        <f t="shared" si="1739"/>
        <v>0</v>
      </c>
      <c r="Y3291" s="2">
        <f t="shared" si="1718"/>
        <v>0</v>
      </c>
      <c r="Z3291" s="67">
        <f t="shared" si="1740"/>
        <v>0</v>
      </c>
      <c r="AA3291" s="2">
        <f t="shared" si="1727"/>
        <v>0</v>
      </c>
      <c r="AB3291" s="26">
        <f t="shared" si="1747"/>
        <v>6.7299999999999999E-2</v>
      </c>
      <c r="AC3291" s="27">
        <f t="shared" si="1729"/>
        <v>4</v>
      </c>
      <c r="AD3291" s="27">
        <v>252</v>
      </c>
      <c r="AE3291" s="10">
        <f t="shared" si="1723"/>
        <v>1.0010343770000001</v>
      </c>
      <c r="AF3291" s="2">
        <f t="shared" si="1728"/>
        <v>71.995755000000003</v>
      </c>
      <c r="AG3291" s="2">
        <f t="shared" si="1741"/>
        <v>73.608331609999993</v>
      </c>
      <c r="AH3291" s="3" t="str">
        <f t="shared" si="1742"/>
        <v>-</v>
      </c>
      <c r="AI3291" s="4" t="str">
        <f t="shared" si="1724"/>
        <v>A+J=</v>
      </c>
      <c r="AJ3291" s="11">
        <f t="shared" si="1748"/>
        <v>44109</v>
      </c>
      <c r="AK3291" s="11"/>
      <c r="AL3291" s="4"/>
      <c r="AM3291" s="1"/>
      <c r="AN3291" s="11"/>
      <c r="AO3291" s="1"/>
      <c r="AP3291" s="1"/>
      <c r="AQ3291" s="1"/>
      <c r="AR3291" s="1"/>
      <c r="AS3291" s="6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</row>
    <row r="3292" spans="1:55" x14ac:dyDescent="0.2">
      <c r="A3292" s="144">
        <f t="shared" si="1743"/>
        <v>44081</v>
      </c>
      <c r="B3292" s="2">
        <f t="shared" si="1730"/>
        <v>71235.604022106549</v>
      </c>
      <c r="C3292" s="2">
        <f t="shared" si="1744"/>
        <v>44412.926686660001</v>
      </c>
      <c r="D3292" s="2">
        <v>0</v>
      </c>
      <c r="E3292" s="68">
        <f t="shared" si="1731"/>
        <v>44412.926686660001</v>
      </c>
      <c r="F3292" s="72">
        <f t="shared" si="1719"/>
        <v>5344.63</v>
      </c>
      <c r="G3292" s="3">
        <f>IF(N3292=1,VLOOKUP(A3291,[1]Plan1!$BG$69:$BI$188,3),G3291)</f>
        <v>5357.46</v>
      </c>
      <c r="H3292" s="11">
        <f t="shared" si="1720"/>
        <v>44014</v>
      </c>
      <c r="I3292" s="11">
        <f t="shared" si="1721"/>
        <v>44045</v>
      </c>
      <c r="J3292" s="26">
        <f t="shared" si="1732"/>
        <v>2.4005403554596683E-3</v>
      </c>
      <c r="K3292" s="11">
        <f t="shared" si="1745"/>
        <v>44105</v>
      </c>
      <c r="L3292" s="11">
        <f t="shared" si="1733"/>
        <v>44105</v>
      </c>
      <c r="M3292" s="1">
        <f t="shared" si="1746"/>
        <v>21</v>
      </c>
      <c r="N3292" s="1">
        <f t="shared" si="1716"/>
        <v>4</v>
      </c>
      <c r="O3292" s="2">
        <f t="shared" si="1734"/>
        <v>1.0004568</v>
      </c>
      <c r="P3292" s="10">
        <f t="shared" si="1726"/>
        <v>1.00359968</v>
      </c>
      <c r="Q3292" s="10">
        <f t="shared" si="1722"/>
        <v>1.6015495758465039</v>
      </c>
      <c r="R3292" s="2">
        <f t="shared" si="1725"/>
        <v>1.60228116</v>
      </c>
      <c r="S3292" s="2">
        <f t="shared" si="1717"/>
        <v>1.5671791399999999</v>
      </c>
      <c r="T3292" s="2">
        <f t="shared" si="1735"/>
        <v>69603.012249680003</v>
      </c>
      <c r="U3292" s="2">
        <f t="shared" si="1736"/>
        <v>0</v>
      </c>
      <c r="V3292" s="2">
        <f t="shared" si="1737"/>
        <v>26749.069003836543</v>
      </c>
      <c r="W3292" s="2">
        <f t="shared" si="1738"/>
        <v>71161.995690496551</v>
      </c>
      <c r="X3292" s="27">
        <f t="shared" si="1739"/>
        <v>0</v>
      </c>
      <c r="Y3292" s="2">
        <f t="shared" si="1718"/>
        <v>0</v>
      </c>
      <c r="Z3292" s="67">
        <f t="shared" si="1740"/>
        <v>0</v>
      </c>
      <c r="AA3292" s="2">
        <f t="shared" si="1727"/>
        <v>0</v>
      </c>
      <c r="AB3292" s="26">
        <f t="shared" si="1747"/>
        <v>6.7299999999999999E-2</v>
      </c>
      <c r="AC3292" s="27">
        <f t="shared" si="1729"/>
        <v>4</v>
      </c>
      <c r="AD3292" s="27">
        <v>252</v>
      </c>
      <c r="AE3292" s="10">
        <f t="shared" si="1723"/>
        <v>1.0010343770000001</v>
      </c>
      <c r="AF3292" s="2">
        <f t="shared" si="1728"/>
        <v>71.995755000000003</v>
      </c>
      <c r="AG3292" s="2">
        <f t="shared" si="1741"/>
        <v>73.608331609999993</v>
      </c>
      <c r="AH3292" s="3" t="str">
        <f t="shared" si="1742"/>
        <v>-</v>
      </c>
      <c r="AI3292" s="4" t="str">
        <f t="shared" si="1724"/>
        <v>A+J=</v>
      </c>
      <c r="AJ3292" s="11">
        <f t="shared" si="1748"/>
        <v>44109</v>
      </c>
      <c r="AK3292" s="11"/>
      <c r="AL3292" s="4"/>
      <c r="AM3292" s="1"/>
      <c r="AN3292" s="11"/>
      <c r="AO3292" s="1"/>
      <c r="AP3292" s="1"/>
      <c r="AQ3292" s="1"/>
      <c r="AR3292" s="1"/>
      <c r="AS3292" s="6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</row>
    <row r="3293" spans="1:55" x14ac:dyDescent="0.2">
      <c r="A3293" s="144">
        <f t="shared" si="1743"/>
        <v>44082</v>
      </c>
      <c r="B3293" s="2">
        <f t="shared" si="1730"/>
        <v>71235.604022106549</v>
      </c>
      <c r="C3293" s="2">
        <f t="shared" si="1744"/>
        <v>44412.926686660001</v>
      </c>
      <c r="D3293" s="2">
        <v>0</v>
      </c>
      <c r="E3293" s="68">
        <f t="shared" si="1731"/>
        <v>44412.926686660001</v>
      </c>
      <c r="F3293" s="72">
        <f t="shared" si="1719"/>
        <v>5344.63</v>
      </c>
      <c r="G3293" s="3">
        <f>IF(N3293=1,VLOOKUP(A3292,[1]Plan1!$BG$69:$BI$188,3),G3292)</f>
        <v>5357.46</v>
      </c>
      <c r="H3293" s="11">
        <f t="shared" si="1720"/>
        <v>44014</v>
      </c>
      <c r="I3293" s="11">
        <f t="shared" si="1721"/>
        <v>44045</v>
      </c>
      <c r="J3293" s="26">
        <f t="shared" si="1732"/>
        <v>2.4005403554596683E-3</v>
      </c>
      <c r="K3293" s="11">
        <f t="shared" si="1745"/>
        <v>44105</v>
      </c>
      <c r="L3293" s="11">
        <f t="shared" si="1733"/>
        <v>44105</v>
      </c>
      <c r="M3293" s="1">
        <f t="shared" si="1746"/>
        <v>21</v>
      </c>
      <c r="N3293" s="1">
        <f t="shared" ref="N3293:N3356" si="1749">(M3293-(NETWORKDAYS(A3293,L3293,AN$137:AN$327)-1))</f>
        <v>4</v>
      </c>
      <c r="O3293" s="2">
        <f t="shared" si="1734"/>
        <v>1.0004568</v>
      </c>
      <c r="P3293" s="10">
        <f t="shared" si="1726"/>
        <v>1.00359968</v>
      </c>
      <c r="Q3293" s="10">
        <f t="shared" si="1722"/>
        <v>1.6015495758465039</v>
      </c>
      <c r="R3293" s="2">
        <f t="shared" si="1725"/>
        <v>1.60228116</v>
      </c>
      <c r="S3293" s="2">
        <f t="shared" si="1717"/>
        <v>1.5671791399999999</v>
      </c>
      <c r="T3293" s="2">
        <f t="shared" si="1735"/>
        <v>69603.012249680003</v>
      </c>
      <c r="U3293" s="2">
        <f t="shared" si="1736"/>
        <v>0</v>
      </c>
      <c r="V3293" s="2">
        <f t="shared" si="1737"/>
        <v>26749.069003836543</v>
      </c>
      <c r="W3293" s="2">
        <f t="shared" si="1738"/>
        <v>71161.995690496551</v>
      </c>
      <c r="X3293" s="27">
        <f t="shared" si="1739"/>
        <v>0</v>
      </c>
      <c r="Y3293" s="2">
        <f t="shared" si="1718"/>
        <v>0</v>
      </c>
      <c r="Z3293" s="67">
        <f t="shared" si="1740"/>
        <v>0</v>
      </c>
      <c r="AA3293" s="2">
        <f t="shared" si="1727"/>
        <v>0</v>
      </c>
      <c r="AB3293" s="26">
        <f t="shared" si="1747"/>
        <v>6.7299999999999999E-2</v>
      </c>
      <c r="AC3293" s="27">
        <f t="shared" si="1729"/>
        <v>4</v>
      </c>
      <c r="AD3293" s="27">
        <v>252</v>
      </c>
      <c r="AE3293" s="10">
        <f t="shared" si="1723"/>
        <v>1.0010343770000001</v>
      </c>
      <c r="AF3293" s="2">
        <f t="shared" si="1728"/>
        <v>71.995755000000003</v>
      </c>
      <c r="AG3293" s="2">
        <f t="shared" si="1741"/>
        <v>73.608331609999993</v>
      </c>
      <c r="AH3293" s="3" t="str">
        <f t="shared" si="1742"/>
        <v>-</v>
      </c>
      <c r="AI3293" s="4" t="str">
        <f t="shared" si="1724"/>
        <v>A+J=</v>
      </c>
      <c r="AJ3293" s="11">
        <f t="shared" si="1748"/>
        <v>44109</v>
      </c>
      <c r="AK3293" s="11"/>
      <c r="AL3293" s="4"/>
      <c r="AM3293" s="1"/>
      <c r="AN3293" s="11"/>
      <c r="AO3293" s="1"/>
      <c r="AP3293" s="1"/>
      <c r="AQ3293" s="1"/>
      <c r="AR3293" s="1"/>
      <c r="AS3293" s="6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</row>
    <row r="3294" spans="1:55" x14ac:dyDescent="0.2">
      <c r="A3294" s="144">
        <f t="shared" si="1743"/>
        <v>44083</v>
      </c>
      <c r="B3294" s="2">
        <f t="shared" si="1730"/>
        <v>71262.153449874604</v>
      </c>
      <c r="C3294" s="2">
        <f t="shared" si="1744"/>
        <v>44412.926686660001</v>
      </c>
      <c r="D3294" s="2">
        <v>0</v>
      </c>
      <c r="E3294" s="68">
        <f t="shared" si="1731"/>
        <v>44412.926686660001</v>
      </c>
      <c r="F3294" s="72">
        <f t="shared" si="1719"/>
        <v>5344.63</v>
      </c>
      <c r="G3294" s="3">
        <f>IF(N3294=1,VLOOKUP(A3293,[1]Plan1!$BG$69:$BI$188,3),G3293)</f>
        <v>5357.46</v>
      </c>
      <c r="H3294" s="11">
        <f t="shared" si="1720"/>
        <v>44014</v>
      </c>
      <c r="I3294" s="11">
        <f t="shared" si="1721"/>
        <v>44045</v>
      </c>
      <c r="J3294" s="26">
        <f t="shared" si="1732"/>
        <v>2.4005403554596683E-3</v>
      </c>
      <c r="K3294" s="11">
        <f t="shared" si="1745"/>
        <v>44105</v>
      </c>
      <c r="L3294" s="11">
        <f t="shared" si="1733"/>
        <v>44105</v>
      </c>
      <c r="M3294" s="1">
        <f t="shared" si="1746"/>
        <v>21</v>
      </c>
      <c r="N3294" s="1">
        <f t="shared" si="1749"/>
        <v>5</v>
      </c>
      <c r="O3294" s="2">
        <f t="shared" si="1734"/>
        <v>1.0005710299999999</v>
      </c>
      <c r="P3294" s="10">
        <f t="shared" si="1726"/>
        <v>1.00359968</v>
      </c>
      <c r="Q3294" s="10">
        <f t="shared" si="1722"/>
        <v>1.6015495758465039</v>
      </c>
      <c r="R3294" s="2">
        <f t="shared" si="1725"/>
        <v>1.6024640999999999</v>
      </c>
      <c r="S3294" s="2">
        <f t="shared" ref="S3294:S3357" si="1750">IF(AND(X3294&gt;0,MONTH(A3294)=10),R3294,S3293)</f>
        <v>1.5671791399999999</v>
      </c>
      <c r="T3294" s="2">
        <f t="shared" si="1735"/>
        <v>69603.012249680003</v>
      </c>
      <c r="U3294" s="2">
        <f t="shared" si="1736"/>
        <v>0</v>
      </c>
      <c r="V3294" s="2">
        <f t="shared" si="1737"/>
        <v>26757.193904644599</v>
      </c>
      <c r="W3294" s="2">
        <f t="shared" si="1738"/>
        <v>71170.1205913046</v>
      </c>
      <c r="X3294" s="27">
        <f t="shared" si="1739"/>
        <v>0</v>
      </c>
      <c r="Y3294" s="2">
        <f t="shared" ref="Y3294:Y3357" si="1751">IF(X3294&gt;0,VLOOKUP(A3294,AN$12:AR$131,5),0)</f>
        <v>0</v>
      </c>
      <c r="Z3294" s="67">
        <f t="shared" si="1740"/>
        <v>0</v>
      </c>
      <c r="AA3294" s="2">
        <f t="shared" si="1727"/>
        <v>0</v>
      </c>
      <c r="AB3294" s="26">
        <f t="shared" si="1747"/>
        <v>6.7299999999999999E-2</v>
      </c>
      <c r="AC3294" s="27">
        <f t="shared" si="1729"/>
        <v>5</v>
      </c>
      <c r="AD3294" s="27">
        <v>252</v>
      </c>
      <c r="AE3294" s="10">
        <f t="shared" si="1723"/>
        <v>1.0012931389999999</v>
      </c>
      <c r="AF3294" s="2">
        <f t="shared" si="1728"/>
        <v>90.006369649999996</v>
      </c>
      <c r="AG3294" s="2">
        <f t="shared" si="1741"/>
        <v>92.032858570000002</v>
      </c>
      <c r="AH3294" s="3" t="str">
        <f t="shared" si="1742"/>
        <v>-</v>
      </c>
      <c r="AI3294" s="4" t="str">
        <f t="shared" si="1724"/>
        <v>A+J=</v>
      </c>
      <c r="AJ3294" s="11">
        <f t="shared" si="1748"/>
        <v>44109</v>
      </c>
      <c r="AK3294" s="11"/>
      <c r="AL3294" s="4"/>
      <c r="AM3294" s="1"/>
      <c r="AN3294" s="11"/>
      <c r="AO3294" s="1"/>
      <c r="AP3294" s="1"/>
      <c r="AQ3294" s="1"/>
      <c r="AR3294" s="1"/>
      <c r="AS3294" s="6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</row>
    <row r="3295" spans="1:55" x14ac:dyDescent="0.2">
      <c r="A3295" s="144">
        <f t="shared" si="1743"/>
        <v>44084</v>
      </c>
      <c r="B3295" s="2">
        <f t="shared" si="1730"/>
        <v>71288.713559499723</v>
      </c>
      <c r="C3295" s="2">
        <f t="shared" si="1744"/>
        <v>44412.926686660001</v>
      </c>
      <c r="D3295" s="2">
        <v>0</v>
      </c>
      <c r="E3295" s="68">
        <f t="shared" si="1731"/>
        <v>44412.926686660001</v>
      </c>
      <c r="F3295" s="72">
        <f t="shared" ref="F3295:F3358" si="1752">IF(G3295=G3294,F3294,G3294)</f>
        <v>5344.63</v>
      </c>
      <c r="G3295" s="3">
        <f>IF(N3295=1,VLOOKUP(A3294,[1]Plan1!$BG$69:$BI$188,3),G3294)</f>
        <v>5357.46</v>
      </c>
      <c r="H3295" s="11">
        <f t="shared" ref="H3295:H3358" si="1753">EDATE(I3295,-1)</f>
        <v>44014</v>
      </c>
      <c r="I3295" s="11">
        <f t="shared" ref="I3295:I3358" si="1754">IF(X3294&gt;0,EDATE(A3295,-1),+I3294)</f>
        <v>44045</v>
      </c>
      <c r="J3295" s="26">
        <f t="shared" si="1732"/>
        <v>2.4005403554596683E-3</v>
      </c>
      <c r="K3295" s="11">
        <f t="shared" si="1745"/>
        <v>44105</v>
      </c>
      <c r="L3295" s="11">
        <f t="shared" si="1733"/>
        <v>44105</v>
      </c>
      <c r="M3295" s="1">
        <f t="shared" si="1746"/>
        <v>21</v>
      </c>
      <c r="N3295" s="1">
        <f t="shared" si="1749"/>
        <v>6</v>
      </c>
      <c r="O3295" s="2">
        <f t="shared" si="1734"/>
        <v>1.0006852799999999</v>
      </c>
      <c r="P3295" s="10">
        <f t="shared" si="1726"/>
        <v>1.00359968</v>
      </c>
      <c r="Q3295" s="10">
        <f t="shared" ref="Q3295:Q3358" si="1755">IF(L3295&gt;L3294,Q3294*P3295,Q3294)</f>
        <v>1.6015495758465039</v>
      </c>
      <c r="R3295" s="2">
        <f t="shared" si="1725"/>
        <v>1.6026470799999999</v>
      </c>
      <c r="S3295" s="2">
        <f t="shared" si="1750"/>
        <v>1.5671791399999999</v>
      </c>
      <c r="T3295" s="2">
        <f t="shared" si="1735"/>
        <v>69603.012249680003</v>
      </c>
      <c r="U3295" s="2">
        <f t="shared" si="1736"/>
        <v>0</v>
      </c>
      <c r="V3295" s="2">
        <f t="shared" si="1737"/>
        <v>26765.320581969721</v>
      </c>
      <c r="W3295" s="2">
        <f t="shared" si="1738"/>
        <v>71178.247268629726</v>
      </c>
      <c r="X3295" s="27">
        <f t="shared" si="1739"/>
        <v>0</v>
      </c>
      <c r="Y3295" s="2">
        <f t="shared" si="1751"/>
        <v>0</v>
      </c>
      <c r="Z3295" s="67">
        <f t="shared" si="1740"/>
        <v>0</v>
      </c>
      <c r="AA3295" s="2">
        <f t="shared" si="1727"/>
        <v>0</v>
      </c>
      <c r="AB3295" s="26">
        <f t="shared" si="1747"/>
        <v>6.7299999999999999E-2</v>
      </c>
      <c r="AC3295" s="27">
        <f t="shared" si="1729"/>
        <v>6</v>
      </c>
      <c r="AD3295" s="27">
        <v>252</v>
      </c>
      <c r="AE3295" s="10">
        <f t="shared" ref="AE3295:AE3358" si="1756">ROUND((1+AB3295)^TRUNC((AC3295/AD3295),9),9)</f>
        <v>1.0015519669999999</v>
      </c>
      <c r="AF3295" s="2">
        <f t="shared" si="1728"/>
        <v>108.02157810999999</v>
      </c>
      <c r="AG3295" s="2">
        <f t="shared" si="1741"/>
        <v>110.46629086999999</v>
      </c>
      <c r="AH3295" s="3" t="str">
        <f t="shared" si="1742"/>
        <v>-</v>
      </c>
      <c r="AI3295" s="4" t="str">
        <f t="shared" si="1724"/>
        <v>A+J=</v>
      </c>
      <c r="AJ3295" s="11">
        <f t="shared" si="1748"/>
        <v>44109</v>
      </c>
      <c r="AK3295" s="11"/>
      <c r="AL3295" s="81"/>
      <c r="AM3295" s="38"/>
      <c r="AN3295" s="16"/>
      <c r="AO3295" s="38"/>
      <c r="AP3295" s="38"/>
      <c r="AQ3295" s="38"/>
      <c r="AR3295" s="38"/>
      <c r="AS3295" s="66"/>
      <c r="AT3295" s="38"/>
      <c r="AU3295" s="38"/>
      <c r="AV3295" s="38"/>
      <c r="AW3295" s="38"/>
      <c r="AX3295" s="38"/>
      <c r="AY3295" s="38"/>
      <c r="AZ3295" s="38"/>
      <c r="BA3295" s="38"/>
      <c r="BB3295" s="38"/>
      <c r="BC3295" s="38"/>
    </row>
    <row r="3296" spans="1:55" x14ac:dyDescent="0.2">
      <c r="A3296" s="144">
        <f t="shared" si="1743"/>
        <v>44085</v>
      </c>
      <c r="B3296" s="2">
        <f t="shared" si="1730"/>
        <v>71315.283090384124</v>
      </c>
      <c r="C3296" s="2">
        <f t="shared" si="1744"/>
        <v>44412.926686660001</v>
      </c>
      <c r="D3296" s="2">
        <v>0</v>
      </c>
      <c r="E3296" s="68">
        <f t="shared" si="1731"/>
        <v>44412.926686660001</v>
      </c>
      <c r="F3296" s="72">
        <f t="shared" si="1752"/>
        <v>5344.63</v>
      </c>
      <c r="G3296" s="3">
        <f>IF(N3296=1,VLOOKUP(A3295,[1]Plan1!$BG$69:$BI$188,3),G3295)</f>
        <v>5357.46</v>
      </c>
      <c r="H3296" s="11">
        <f t="shared" si="1753"/>
        <v>44014</v>
      </c>
      <c r="I3296" s="11">
        <f t="shared" si="1754"/>
        <v>44045</v>
      </c>
      <c r="J3296" s="26">
        <f t="shared" si="1732"/>
        <v>2.4005403554596683E-3</v>
      </c>
      <c r="K3296" s="11">
        <f t="shared" si="1745"/>
        <v>44105</v>
      </c>
      <c r="L3296" s="11">
        <f t="shared" si="1733"/>
        <v>44105</v>
      </c>
      <c r="M3296" s="1">
        <f t="shared" si="1746"/>
        <v>21</v>
      </c>
      <c r="N3296" s="1">
        <f t="shared" si="1749"/>
        <v>7</v>
      </c>
      <c r="O3296" s="2">
        <f t="shared" si="1734"/>
        <v>1.00079954</v>
      </c>
      <c r="P3296" s="10">
        <f t="shared" si="1726"/>
        <v>1.00359968</v>
      </c>
      <c r="Q3296" s="10">
        <f t="shared" si="1755"/>
        <v>1.6015495758465039</v>
      </c>
      <c r="R3296" s="2">
        <f t="shared" si="1725"/>
        <v>1.60283007</v>
      </c>
      <c r="S3296" s="2">
        <f t="shared" si="1750"/>
        <v>1.5671791399999999</v>
      </c>
      <c r="T3296" s="2">
        <f t="shared" si="1735"/>
        <v>69603.012249680003</v>
      </c>
      <c r="U3296" s="2">
        <f t="shared" si="1736"/>
        <v>0</v>
      </c>
      <c r="V3296" s="2">
        <f t="shared" si="1737"/>
        <v>26773.447703424117</v>
      </c>
      <c r="W3296" s="2">
        <f t="shared" si="1738"/>
        <v>71186.374390084122</v>
      </c>
      <c r="X3296" s="27">
        <f t="shared" si="1739"/>
        <v>0</v>
      </c>
      <c r="Y3296" s="2">
        <f t="shared" si="1751"/>
        <v>0</v>
      </c>
      <c r="Z3296" s="67">
        <f t="shared" si="1740"/>
        <v>0</v>
      </c>
      <c r="AA3296" s="2">
        <f t="shared" si="1727"/>
        <v>0</v>
      </c>
      <c r="AB3296" s="26">
        <f t="shared" si="1747"/>
        <v>6.7299999999999999E-2</v>
      </c>
      <c r="AC3296" s="27">
        <f t="shared" si="1729"/>
        <v>7</v>
      </c>
      <c r="AD3296" s="27">
        <v>252</v>
      </c>
      <c r="AE3296" s="10">
        <f t="shared" si="1756"/>
        <v>1.0018108619999999</v>
      </c>
      <c r="AF3296" s="2">
        <f t="shared" si="1728"/>
        <v>126.04144995999999</v>
      </c>
      <c r="AG3296" s="2">
        <f t="shared" si="1741"/>
        <v>128.90870029999999</v>
      </c>
      <c r="AH3296" s="3" t="str">
        <f t="shared" si="1742"/>
        <v>-</v>
      </c>
      <c r="AI3296" s="4" t="str">
        <f t="shared" si="1724"/>
        <v>A+J=</v>
      </c>
      <c r="AJ3296" s="11">
        <f t="shared" si="1748"/>
        <v>44109</v>
      </c>
      <c r="AK3296" s="11"/>
      <c r="AL3296" s="4"/>
      <c r="AM3296" s="1"/>
      <c r="AN3296" s="11"/>
      <c r="AO3296" s="1"/>
      <c r="AP3296" s="1"/>
      <c r="AQ3296" s="1"/>
      <c r="AR3296" s="1"/>
      <c r="AS3296" s="6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</row>
    <row r="3297" spans="1:55" x14ac:dyDescent="0.2">
      <c r="A3297" s="144">
        <f t="shared" si="1743"/>
        <v>44086</v>
      </c>
      <c r="B3297" s="2">
        <f t="shared" si="1730"/>
        <v>71341.86256071704</v>
      </c>
      <c r="C3297" s="2">
        <f t="shared" si="1744"/>
        <v>44412.926686660001</v>
      </c>
      <c r="D3297" s="2">
        <v>0</v>
      </c>
      <c r="E3297" s="68">
        <f t="shared" si="1731"/>
        <v>44412.926686660001</v>
      </c>
      <c r="F3297" s="72">
        <f t="shared" si="1752"/>
        <v>5344.63</v>
      </c>
      <c r="G3297" s="3">
        <f>IF(N3297=1,VLOOKUP(A3296,[1]Plan1!$BG$69:$BI$188,3),G3296)</f>
        <v>5357.46</v>
      </c>
      <c r="H3297" s="11">
        <f t="shared" si="1753"/>
        <v>44014</v>
      </c>
      <c r="I3297" s="11">
        <f t="shared" si="1754"/>
        <v>44045</v>
      </c>
      <c r="J3297" s="26">
        <f t="shared" si="1732"/>
        <v>2.4005403554596683E-3</v>
      </c>
      <c r="K3297" s="11">
        <f t="shared" si="1745"/>
        <v>44105</v>
      </c>
      <c r="L3297" s="11">
        <f t="shared" si="1733"/>
        <v>44105</v>
      </c>
      <c r="M3297" s="1">
        <f t="shared" si="1746"/>
        <v>21</v>
      </c>
      <c r="N3297" s="1">
        <f t="shared" si="1749"/>
        <v>8</v>
      </c>
      <c r="O3297" s="2">
        <f t="shared" si="1734"/>
        <v>1.0009138099999999</v>
      </c>
      <c r="P3297" s="10">
        <f t="shared" si="1726"/>
        <v>1.00359968</v>
      </c>
      <c r="Q3297" s="10">
        <f t="shared" si="1755"/>
        <v>1.6015495758465039</v>
      </c>
      <c r="R3297" s="2">
        <f t="shared" si="1725"/>
        <v>1.60301308</v>
      </c>
      <c r="S3297" s="2">
        <f t="shared" si="1750"/>
        <v>1.5671791399999999</v>
      </c>
      <c r="T3297" s="2">
        <f t="shared" si="1735"/>
        <v>69603.012249680003</v>
      </c>
      <c r="U3297" s="2">
        <f t="shared" si="1736"/>
        <v>0</v>
      </c>
      <c r="V3297" s="2">
        <f t="shared" si="1737"/>
        <v>26781.575713137041</v>
      </c>
      <c r="W3297" s="2">
        <f t="shared" si="1738"/>
        <v>71194.502399797042</v>
      </c>
      <c r="X3297" s="27">
        <f t="shared" si="1739"/>
        <v>0</v>
      </c>
      <c r="Y3297" s="2">
        <f t="shared" si="1751"/>
        <v>0</v>
      </c>
      <c r="Z3297" s="67">
        <f t="shared" si="1740"/>
        <v>0</v>
      </c>
      <c r="AA3297" s="2">
        <f t="shared" si="1727"/>
        <v>0</v>
      </c>
      <c r="AB3297" s="26">
        <f t="shared" si="1747"/>
        <v>6.7299999999999999E-2</v>
      </c>
      <c r="AC3297" s="27">
        <f t="shared" si="1729"/>
        <v>8</v>
      </c>
      <c r="AD3297" s="27">
        <v>252</v>
      </c>
      <c r="AE3297" s="10">
        <f t="shared" si="1756"/>
        <v>1.002069825</v>
      </c>
      <c r="AF3297" s="2">
        <f t="shared" si="1728"/>
        <v>144.06605482000001</v>
      </c>
      <c r="AG3297" s="2">
        <f t="shared" si="1741"/>
        <v>147.36016092</v>
      </c>
      <c r="AH3297" s="3" t="str">
        <f t="shared" si="1742"/>
        <v>-</v>
      </c>
      <c r="AI3297" s="4" t="str">
        <f t="shared" si="1724"/>
        <v>A+J=</v>
      </c>
      <c r="AJ3297" s="11">
        <f t="shared" si="1748"/>
        <v>44109</v>
      </c>
      <c r="AK3297" s="11"/>
      <c r="AL3297" s="4"/>
      <c r="AM3297" s="1"/>
      <c r="AN3297" s="11"/>
      <c r="AO3297" s="1"/>
      <c r="AP3297" s="1"/>
      <c r="AQ3297" s="1"/>
      <c r="AR3297" s="1"/>
      <c r="AS3297" s="6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</row>
    <row r="3298" spans="1:55" x14ac:dyDescent="0.2">
      <c r="A3298" s="144">
        <f t="shared" si="1743"/>
        <v>44087</v>
      </c>
      <c r="B3298" s="2">
        <f t="shared" si="1730"/>
        <v>71341.86256071704</v>
      </c>
      <c r="C3298" s="2">
        <f t="shared" si="1744"/>
        <v>44412.926686660001</v>
      </c>
      <c r="D3298" s="2">
        <v>0</v>
      </c>
      <c r="E3298" s="68">
        <f t="shared" si="1731"/>
        <v>44412.926686660001</v>
      </c>
      <c r="F3298" s="72">
        <f t="shared" si="1752"/>
        <v>5344.63</v>
      </c>
      <c r="G3298" s="3">
        <f>IF(N3298=1,VLOOKUP(A3297,[1]Plan1!$BG$69:$BI$188,3),G3297)</f>
        <v>5357.46</v>
      </c>
      <c r="H3298" s="11">
        <f t="shared" si="1753"/>
        <v>44014</v>
      </c>
      <c r="I3298" s="11">
        <f t="shared" si="1754"/>
        <v>44045</v>
      </c>
      <c r="J3298" s="26">
        <f t="shared" si="1732"/>
        <v>2.4005403554596683E-3</v>
      </c>
      <c r="K3298" s="11">
        <f t="shared" si="1745"/>
        <v>44105</v>
      </c>
      <c r="L3298" s="11">
        <f t="shared" si="1733"/>
        <v>44105</v>
      </c>
      <c r="M3298" s="1">
        <f t="shared" si="1746"/>
        <v>21</v>
      </c>
      <c r="N3298" s="1">
        <f t="shared" si="1749"/>
        <v>8</v>
      </c>
      <c r="O3298" s="2">
        <f t="shared" si="1734"/>
        <v>1.0009138099999999</v>
      </c>
      <c r="P3298" s="10">
        <f t="shared" si="1726"/>
        <v>1.00359968</v>
      </c>
      <c r="Q3298" s="10">
        <f t="shared" si="1755"/>
        <v>1.6015495758465039</v>
      </c>
      <c r="R3298" s="2">
        <f t="shared" si="1725"/>
        <v>1.60301308</v>
      </c>
      <c r="S3298" s="2">
        <f t="shared" si="1750"/>
        <v>1.5671791399999999</v>
      </c>
      <c r="T3298" s="2">
        <f t="shared" si="1735"/>
        <v>69603.012249680003</v>
      </c>
      <c r="U3298" s="2">
        <f t="shared" si="1736"/>
        <v>0</v>
      </c>
      <c r="V3298" s="2">
        <f t="shared" si="1737"/>
        <v>26781.575713137041</v>
      </c>
      <c r="W3298" s="2">
        <f t="shared" si="1738"/>
        <v>71194.502399797042</v>
      </c>
      <c r="X3298" s="27">
        <f t="shared" si="1739"/>
        <v>0</v>
      </c>
      <c r="Y3298" s="2">
        <f t="shared" si="1751"/>
        <v>0</v>
      </c>
      <c r="Z3298" s="67">
        <f t="shared" si="1740"/>
        <v>0</v>
      </c>
      <c r="AA3298" s="2">
        <f t="shared" si="1727"/>
        <v>0</v>
      </c>
      <c r="AB3298" s="26">
        <f t="shared" si="1747"/>
        <v>6.7299999999999999E-2</v>
      </c>
      <c r="AC3298" s="27">
        <f t="shared" si="1729"/>
        <v>8</v>
      </c>
      <c r="AD3298" s="27">
        <v>252</v>
      </c>
      <c r="AE3298" s="10">
        <f t="shared" si="1756"/>
        <v>1.002069825</v>
      </c>
      <c r="AF3298" s="2">
        <f t="shared" si="1728"/>
        <v>144.06605482000001</v>
      </c>
      <c r="AG3298" s="2">
        <f t="shared" si="1741"/>
        <v>147.36016092</v>
      </c>
      <c r="AH3298" s="3" t="str">
        <f t="shared" si="1742"/>
        <v>-</v>
      </c>
      <c r="AI3298" s="4" t="str">
        <f t="shared" ref="AI3298:AI3361" si="1757">AI3297</f>
        <v>A+J=</v>
      </c>
      <c r="AJ3298" s="11">
        <f t="shared" si="1748"/>
        <v>44109</v>
      </c>
      <c r="AK3298" s="11"/>
      <c r="AL3298" s="4"/>
      <c r="AM3298" s="1"/>
      <c r="AN3298" s="11"/>
      <c r="AO3298" s="1"/>
      <c r="AP3298" s="1"/>
      <c r="AQ3298" s="1"/>
      <c r="AR3298" s="1"/>
      <c r="AS3298" s="6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</row>
    <row r="3299" spans="1:55" x14ac:dyDescent="0.2">
      <c r="A3299" s="144">
        <f t="shared" si="1743"/>
        <v>44088</v>
      </c>
      <c r="B3299" s="2">
        <f t="shared" si="1730"/>
        <v>71341.86256071704</v>
      </c>
      <c r="C3299" s="2">
        <f t="shared" si="1744"/>
        <v>44412.926686660001</v>
      </c>
      <c r="D3299" s="2">
        <v>0</v>
      </c>
      <c r="E3299" s="68">
        <f t="shared" si="1731"/>
        <v>44412.926686660001</v>
      </c>
      <c r="F3299" s="72">
        <f t="shared" si="1752"/>
        <v>5344.63</v>
      </c>
      <c r="G3299" s="3">
        <f>IF(N3299=1,VLOOKUP(A3298,[1]Plan1!$BG$69:$BI$188,3),G3298)</f>
        <v>5357.46</v>
      </c>
      <c r="H3299" s="11">
        <f t="shared" si="1753"/>
        <v>44014</v>
      </c>
      <c r="I3299" s="11">
        <f t="shared" si="1754"/>
        <v>44045</v>
      </c>
      <c r="J3299" s="26">
        <f t="shared" si="1732"/>
        <v>2.4005403554596683E-3</v>
      </c>
      <c r="K3299" s="11">
        <f t="shared" si="1745"/>
        <v>44105</v>
      </c>
      <c r="L3299" s="11">
        <f t="shared" si="1733"/>
        <v>44105</v>
      </c>
      <c r="M3299" s="1">
        <f t="shared" si="1746"/>
        <v>21</v>
      </c>
      <c r="N3299" s="1">
        <f t="shared" si="1749"/>
        <v>8</v>
      </c>
      <c r="O3299" s="2">
        <f t="shared" si="1734"/>
        <v>1.0009138099999999</v>
      </c>
      <c r="P3299" s="10">
        <f t="shared" si="1726"/>
        <v>1.00359968</v>
      </c>
      <c r="Q3299" s="10">
        <f t="shared" si="1755"/>
        <v>1.6015495758465039</v>
      </c>
      <c r="R3299" s="2">
        <f t="shared" si="1725"/>
        <v>1.60301308</v>
      </c>
      <c r="S3299" s="2">
        <f t="shared" si="1750"/>
        <v>1.5671791399999999</v>
      </c>
      <c r="T3299" s="2">
        <f t="shared" si="1735"/>
        <v>69603.012249680003</v>
      </c>
      <c r="U3299" s="2">
        <f t="shared" si="1736"/>
        <v>0</v>
      </c>
      <c r="V3299" s="2">
        <f t="shared" si="1737"/>
        <v>26781.575713137041</v>
      </c>
      <c r="W3299" s="2">
        <f t="shared" si="1738"/>
        <v>71194.502399797042</v>
      </c>
      <c r="X3299" s="27">
        <f t="shared" si="1739"/>
        <v>0</v>
      </c>
      <c r="Y3299" s="2">
        <f t="shared" si="1751"/>
        <v>0</v>
      </c>
      <c r="Z3299" s="67">
        <f t="shared" si="1740"/>
        <v>0</v>
      </c>
      <c r="AA3299" s="2">
        <f t="shared" si="1727"/>
        <v>0</v>
      </c>
      <c r="AB3299" s="26">
        <f t="shared" si="1747"/>
        <v>6.7299999999999999E-2</v>
      </c>
      <c r="AC3299" s="27">
        <f t="shared" si="1729"/>
        <v>8</v>
      </c>
      <c r="AD3299" s="27">
        <v>252</v>
      </c>
      <c r="AE3299" s="10">
        <f t="shared" si="1756"/>
        <v>1.002069825</v>
      </c>
      <c r="AF3299" s="2">
        <f t="shared" si="1728"/>
        <v>144.06605482000001</v>
      </c>
      <c r="AG3299" s="2">
        <f t="shared" si="1741"/>
        <v>147.36016092</v>
      </c>
      <c r="AH3299" s="3" t="str">
        <f t="shared" si="1742"/>
        <v>-</v>
      </c>
      <c r="AI3299" s="4" t="str">
        <f t="shared" si="1757"/>
        <v>A+J=</v>
      </c>
      <c r="AJ3299" s="11">
        <f t="shared" si="1748"/>
        <v>44109</v>
      </c>
      <c r="AK3299" s="11"/>
      <c r="AL3299" s="4"/>
      <c r="AM3299" s="1"/>
      <c r="AN3299" s="11"/>
      <c r="AO3299" s="1"/>
      <c r="AP3299" s="1"/>
      <c r="AQ3299" s="1"/>
      <c r="AR3299" s="1"/>
      <c r="AS3299" s="6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</row>
    <row r="3300" spans="1:55" x14ac:dyDescent="0.2">
      <c r="A3300" s="144">
        <f t="shared" si="1743"/>
        <v>44089</v>
      </c>
      <c r="B3300" s="2">
        <f t="shared" si="1730"/>
        <v>71368.451830468504</v>
      </c>
      <c r="C3300" s="2">
        <f t="shared" si="1744"/>
        <v>44412.926686660001</v>
      </c>
      <c r="D3300" s="2">
        <v>0</v>
      </c>
      <c r="E3300" s="68">
        <f t="shared" si="1731"/>
        <v>44412.926686660001</v>
      </c>
      <c r="F3300" s="72">
        <f t="shared" si="1752"/>
        <v>5344.63</v>
      </c>
      <c r="G3300" s="3">
        <f>IF(N3300=1,VLOOKUP(A3299,[1]Plan1!$BG$69:$BI$188,3),G3299)</f>
        <v>5357.46</v>
      </c>
      <c r="H3300" s="11">
        <f t="shared" si="1753"/>
        <v>44014</v>
      </c>
      <c r="I3300" s="11">
        <f t="shared" si="1754"/>
        <v>44045</v>
      </c>
      <c r="J3300" s="26">
        <f t="shared" si="1732"/>
        <v>2.4005403554596683E-3</v>
      </c>
      <c r="K3300" s="11">
        <f t="shared" si="1745"/>
        <v>44105</v>
      </c>
      <c r="L3300" s="11">
        <f t="shared" si="1733"/>
        <v>44105</v>
      </c>
      <c r="M3300" s="1">
        <f t="shared" si="1746"/>
        <v>21</v>
      </c>
      <c r="N3300" s="1">
        <f t="shared" si="1749"/>
        <v>9</v>
      </c>
      <c r="O3300" s="2">
        <f t="shared" si="1734"/>
        <v>1.0010280899999999</v>
      </c>
      <c r="P3300" s="10">
        <f t="shared" si="1726"/>
        <v>1.00359968</v>
      </c>
      <c r="Q3300" s="10">
        <f t="shared" si="1755"/>
        <v>1.6015495758465039</v>
      </c>
      <c r="R3300" s="2">
        <f t="shared" si="1725"/>
        <v>1.6031961100000001</v>
      </c>
      <c r="S3300" s="2">
        <f t="shared" si="1750"/>
        <v>1.5671791399999999</v>
      </c>
      <c r="T3300" s="2">
        <f t="shared" si="1735"/>
        <v>69603.012249680003</v>
      </c>
      <c r="U3300" s="2">
        <f t="shared" si="1736"/>
        <v>0</v>
      </c>
      <c r="V3300" s="2">
        <f t="shared" si="1737"/>
        <v>26789.704611108504</v>
      </c>
      <c r="W3300" s="2">
        <f t="shared" si="1738"/>
        <v>71202.631297768501</v>
      </c>
      <c r="X3300" s="27">
        <f t="shared" si="1739"/>
        <v>0</v>
      </c>
      <c r="Y3300" s="2">
        <f t="shared" si="1751"/>
        <v>0</v>
      </c>
      <c r="Z3300" s="67">
        <f t="shared" si="1740"/>
        <v>0</v>
      </c>
      <c r="AA3300" s="2">
        <f t="shared" si="1727"/>
        <v>0</v>
      </c>
      <c r="AB3300" s="26">
        <f t="shared" si="1747"/>
        <v>6.7299999999999999E-2</v>
      </c>
      <c r="AC3300" s="27">
        <f t="shared" si="1729"/>
        <v>9</v>
      </c>
      <c r="AD3300" s="27">
        <v>252</v>
      </c>
      <c r="AE3300" s="10">
        <f t="shared" si="1756"/>
        <v>1.0023288539999999</v>
      </c>
      <c r="AF3300" s="2">
        <f t="shared" si="1728"/>
        <v>162.09525348</v>
      </c>
      <c r="AG3300" s="2">
        <f t="shared" si="1741"/>
        <v>165.8205327</v>
      </c>
      <c r="AH3300" s="3" t="str">
        <f t="shared" si="1742"/>
        <v>-</v>
      </c>
      <c r="AI3300" s="4" t="str">
        <f t="shared" si="1757"/>
        <v>A+J=</v>
      </c>
      <c r="AJ3300" s="11">
        <f t="shared" si="1748"/>
        <v>44109</v>
      </c>
      <c r="AK3300" s="11"/>
      <c r="AL3300" s="4"/>
      <c r="AM3300" s="1"/>
      <c r="AN3300" s="11"/>
      <c r="AO3300" s="1"/>
      <c r="AP3300" s="1"/>
      <c r="AQ3300" s="1"/>
      <c r="AR3300" s="1"/>
      <c r="AS3300" s="6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</row>
    <row r="3301" spans="1:55" x14ac:dyDescent="0.2">
      <c r="A3301" s="144">
        <f t="shared" si="1743"/>
        <v>44090</v>
      </c>
      <c r="B3301" s="2">
        <f t="shared" si="1730"/>
        <v>71395.051418417774</v>
      </c>
      <c r="C3301" s="2">
        <f t="shared" si="1744"/>
        <v>44412.926686660001</v>
      </c>
      <c r="D3301" s="2">
        <v>0</v>
      </c>
      <c r="E3301" s="68">
        <f t="shared" si="1731"/>
        <v>44412.926686660001</v>
      </c>
      <c r="F3301" s="72">
        <f t="shared" si="1752"/>
        <v>5344.63</v>
      </c>
      <c r="G3301" s="3">
        <f>IF(N3301=1,VLOOKUP(A3300,[1]Plan1!$BG$69:$BI$188,3),G3300)</f>
        <v>5357.46</v>
      </c>
      <c r="H3301" s="11">
        <f t="shared" si="1753"/>
        <v>44014</v>
      </c>
      <c r="I3301" s="11">
        <f t="shared" si="1754"/>
        <v>44045</v>
      </c>
      <c r="J3301" s="26">
        <f t="shared" si="1732"/>
        <v>2.4005403554596683E-3</v>
      </c>
      <c r="K3301" s="11">
        <f t="shared" si="1745"/>
        <v>44105</v>
      </c>
      <c r="L3301" s="11">
        <f t="shared" si="1733"/>
        <v>44105</v>
      </c>
      <c r="M3301" s="1">
        <f t="shared" si="1746"/>
        <v>21</v>
      </c>
      <c r="N3301" s="1">
        <f t="shared" si="1749"/>
        <v>10</v>
      </c>
      <c r="O3301" s="2">
        <f t="shared" si="1734"/>
        <v>1.00114239</v>
      </c>
      <c r="P3301" s="10">
        <f t="shared" si="1726"/>
        <v>1.00359968</v>
      </c>
      <c r="Q3301" s="10">
        <f t="shared" si="1755"/>
        <v>1.6015495758465039</v>
      </c>
      <c r="R3301" s="2">
        <f t="shared" si="1725"/>
        <v>1.60337917</v>
      </c>
      <c r="S3301" s="2">
        <f t="shared" si="1750"/>
        <v>1.5671791399999999</v>
      </c>
      <c r="T3301" s="2">
        <f t="shared" si="1735"/>
        <v>69603.012249680003</v>
      </c>
      <c r="U3301" s="2">
        <f t="shared" si="1736"/>
        <v>0</v>
      </c>
      <c r="V3301" s="2">
        <f t="shared" si="1737"/>
        <v>26797.83484146776</v>
      </c>
      <c r="W3301" s="2">
        <f t="shared" si="1738"/>
        <v>71210.761528127769</v>
      </c>
      <c r="X3301" s="27">
        <f t="shared" si="1739"/>
        <v>0</v>
      </c>
      <c r="Y3301" s="2">
        <f t="shared" si="1751"/>
        <v>0</v>
      </c>
      <c r="Z3301" s="67">
        <f t="shared" si="1740"/>
        <v>0</v>
      </c>
      <c r="AA3301" s="2">
        <f t="shared" si="1727"/>
        <v>0</v>
      </c>
      <c r="AB3301" s="26">
        <f t="shared" si="1747"/>
        <v>6.7299999999999999E-2</v>
      </c>
      <c r="AC3301" s="27">
        <f t="shared" si="1729"/>
        <v>10</v>
      </c>
      <c r="AD3301" s="27">
        <v>252</v>
      </c>
      <c r="AE3301" s="10">
        <f t="shared" si="1756"/>
        <v>1.0025879499999999</v>
      </c>
      <c r="AF3301" s="2">
        <f t="shared" si="1728"/>
        <v>180.12911554999999</v>
      </c>
      <c r="AG3301" s="2">
        <f t="shared" si="1741"/>
        <v>184.28989028999999</v>
      </c>
      <c r="AH3301" s="3" t="str">
        <f t="shared" si="1742"/>
        <v>-</v>
      </c>
      <c r="AI3301" s="4" t="str">
        <f t="shared" si="1757"/>
        <v>A+J=</v>
      </c>
      <c r="AJ3301" s="11">
        <f t="shared" si="1748"/>
        <v>44109</v>
      </c>
      <c r="AK3301" s="11"/>
      <c r="AL3301" s="4"/>
      <c r="AM3301" s="1"/>
      <c r="AN3301" s="11"/>
      <c r="AO3301" s="1"/>
      <c r="AP3301" s="1"/>
      <c r="AQ3301" s="1"/>
      <c r="AR3301" s="1"/>
      <c r="AS3301" s="6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</row>
    <row r="3302" spans="1:55" x14ac:dyDescent="0.2">
      <c r="A3302" s="144">
        <f t="shared" si="1743"/>
        <v>44091</v>
      </c>
      <c r="B3302" s="2">
        <f t="shared" si="1730"/>
        <v>71421.660436446284</v>
      </c>
      <c r="C3302" s="2">
        <f t="shared" si="1744"/>
        <v>44412.926686660001</v>
      </c>
      <c r="D3302" s="2">
        <v>0</v>
      </c>
      <c r="E3302" s="68">
        <f t="shared" si="1731"/>
        <v>44412.926686660001</v>
      </c>
      <c r="F3302" s="72">
        <f t="shared" si="1752"/>
        <v>5344.63</v>
      </c>
      <c r="G3302" s="3">
        <f>IF(N3302=1,VLOOKUP(A3301,[1]Plan1!$BG$69:$BI$188,3),G3301)</f>
        <v>5357.46</v>
      </c>
      <c r="H3302" s="11">
        <f t="shared" si="1753"/>
        <v>44014</v>
      </c>
      <c r="I3302" s="11">
        <f t="shared" si="1754"/>
        <v>44045</v>
      </c>
      <c r="J3302" s="26">
        <f t="shared" si="1732"/>
        <v>2.4005403554596683E-3</v>
      </c>
      <c r="K3302" s="11">
        <f t="shared" si="1745"/>
        <v>44105</v>
      </c>
      <c r="L3302" s="11">
        <f t="shared" si="1733"/>
        <v>44105</v>
      </c>
      <c r="M3302" s="1">
        <f t="shared" si="1746"/>
        <v>21</v>
      </c>
      <c r="N3302" s="1">
        <f t="shared" si="1749"/>
        <v>11</v>
      </c>
      <c r="O3302" s="2">
        <f t="shared" si="1734"/>
        <v>1.0012567000000001</v>
      </c>
      <c r="P3302" s="10">
        <f t="shared" si="1726"/>
        <v>1.00359968</v>
      </c>
      <c r="Q3302" s="10">
        <f t="shared" si="1755"/>
        <v>1.6015495758465039</v>
      </c>
      <c r="R3302" s="2">
        <f t="shared" si="1725"/>
        <v>1.60356224</v>
      </c>
      <c r="S3302" s="2">
        <f t="shared" si="1750"/>
        <v>1.5671791399999999</v>
      </c>
      <c r="T3302" s="2">
        <f t="shared" si="1735"/>
        <v>69603.012249680003</v>
      </c>
      <c r="U3302" s="2">
        <f t="shared" si="1736"/>
        <v>0</v>
      </c>
      <c r="V3302" s="2">
        <f t="shared" si="1737"/>
        <v>26805.96551595629</v>
      </c>
      <c r="W3302" s="2">
        <f t="shared" si="1738"/>
        <v>71218.892202616291</v>
      </c>
      <c r="X3302" s="27">
        <f t="shared" si="1739"/>
        <v>0</v>
      </c>
      <c r="Y3302" s="2">
        <f t="shared" si="1751"/>
        <v>0</v>
      </c>
      <c r="Z3302" s="67">
        <f t="shared" si="1740"/>
        <v>0</v>
      </c>
      <c r="AA3302" s="2">
        <f t="shared" si="1727"/>
        <v>0</v>
      </c>
      <c r="AB3302" s="26">
        <f t="shared" si="1747"/>
        <v>6.7299999999999999E-2</v>
      </c>
      <c r="AC3302" s="27">
        <f t="shared" si="1729"/>
        <v>11</v>
      </c>
      <c r="AD3302" s="27">
        <v>252</v>
      </c>
      <c r="AE3302" s="10">
        <f t="shared" si="1756"/>
        <v>1.0028471130000001</v>
      </c>
      <c r="AF3302" s="2">
        <f t="shared" si="1728"/>
        <v>198.16764101000001</v>
      </c>
      <c r="AG3302" s="2">
        <f t="shared" si="1741"/>
        <v>202.76823383000001</v>
      </c>
      <c r="AH3302" s="3" t="str">
        <f t="shared" si="1742"/>
        <v>-</v>
      </c>
      <c r="AI3302" s="4" t="str">
        <f t="shared" si="1757"/>
        <v>A+J=</v>
      </c>
      <c r="AJ3302" s="11">
        <f t="shared" si="1748"/>
        <v>44109</v>
      </c>
      <c r="AK3302" s="11"/>
      <c r="AL3302" s="4"/>
      <c r="AM3302" s="1"/>
      <c r="AN3302" s="11"/>
      <c r="AO3302" s="1"/>
      <c r="AP3302" s="1"/>
      <c r="AQ3302" s="1"/>
      <c r="AR3302" s="1"/>
      <c r="AS3302" s="6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</row>
    <row r="3303" spans="1:55" x14ac:dyDescent="0.2">
      <c r="A3303" s="144">
        <f t="shared" si="1743"/>
        <v>44092</v>
      </c>
      <c r="B3303" s="2">
        <f t="shared" si="1730"/>
        <v>71448.279777552612</v>
      </c>
      <c r="C3303" s="2">
        <f t="shared" si="1744"/>
        <v>44412.926686660001</v>
      </c>
      <c r="D3303" s="2">
        <v>0</v>
      </c>
      <c r="E3303" s="68">
        <f t="shared" si="1731"/>
        <v>44412.926686660001</v>
      </c>
      <c r="F3303" s="72">
        <f t="shared" si="1752"/>
        <v>5344.63</v>
      </c>
      <c r="G3303" s="3">
        <f>IF(N3303=1,VLOOKUP(A3302,[1]Plan1!$BG$69:$BI$188,3),G3302)</f>
        <v>5357.46</v>
      </c>
      <c r="H3303" s="11">
        <f t="shared" si="1753"/>
        <v>44014</v>
      </c>
      <c r="I3303" s="11">
        <f t="shared" si="1754"/>
        <v>44045</v>
      </c>
      <c r="J3303" s="26">
        <f t="shared" si="1732"/>
        <v>2.4005403554596683E-3</v>
      </c>
      <c r="K3303" s="11">
        <f t="shared" si="1745"/>
        <v>44105</v>
      </c>
      <c r="L3303" s="11">
        <f t="shared" si="1733"/>
        <v>44105</v>
      </c>
      <c r="M3303" s="1">
        <f t="shared" si="1746"/>
        <v>21</v>
      </c>
      <c r="N3303" s="1">
        <f t="shared" si="1749"/>
        <v>12</v>
      </c>
      <c r="O3303" s="2">
        <f t="shared" si="1734"/>
        <v>1.0013710300000001</v>
      </c>
      <c r="P3303" s="10">
        <f t="shared" si="1726"/>
        <v>1.00359968</v>
      </c>
      <c r="Q3303" s="10">
        <f t="shared" si="1755"/>
        <v>1.6015495758465039</v>
      </c>
      <c r="R3303" s="2">
        <f t="shared" si="1725"/>
        <v>1.6037453399999999</v>
      </c>
      <c r="S3303" s="2">
        <f t="shared" si="1750"/>
        <v>1.5671791399999999</v>
      </c>
      <c r="T3303" s="2">
        <f t="shared" si="1735"/>
        <v>69603.012249680003</v>
      </c>
      <c r="U3303" s="2">
        <f t="shared" si="1736"/>
        <v>0</v>
      </c>
      <c r="V3303" s="2">
        <f t="shared" si="1737"/>
        <v>26814.097522832613</v>
      </c>
      <c r="W3303" s="2">
        <f t="shared" si="1738"/>
        <v>71227.024209492607</v>
      </c>
      <c r="X3303" s="27">
        <f t="shared" si="1739"/>
        <v>0</v>
      </c>
      <c r="Y3303" s="2">
        <f t="shared" si="1751"/>
        <v>0</v>
      </c>
      <c r="Z3303" s="67">
        <f t="shared" si="1740"/>
        <v>0</v>
      </c>
      <c r="AA3303" s="2">
        <f t="shared" si="1727"/>
        <v>0</v>
      </c>
      <c r="AB3303" s="26">
        <f t="shared" si="1747"/>
        <v>6.7299999999999999E-2</v>
      </c>
      <c r="AC3303" s="27">
        <f t="shared" si="1729"/>
        <v>12</v>
      </c>
      <c r="AD3303" s="27">
        <v>252</v>
      </c>
      <c r="AE3303" s="10">
        <f t="shared" si="1756"/>
        <v>1.003106343</v>
      </c>
      <c r="AF3303" s="2">
        <f t="shared" si="1728"/>
        <v>216.21082988000001</v>
      </c>
      <c r="AG3303" s="2">
        <f t="shared" si="1741"/>
        <v>221.25556806</v>
      </c>
      <c r="AH3303" s="3" t="str">
        <f t="shared" si="1742"/>
        <v>-</v>
      </c>
      <c r="AI3303" s="4" t="str">
        <f t="shared" si="1757"/>
        <v>A+J=</v>
      </c>
      <c r="AJ3303" s="11">
        <f t="shared" si="1748"/>
        <v>44109</v>
      </c>
      <c r="AK3303" s="11"/>
      <c r="AL3303" s="4"/>
      <c r="AM3303" s="1"/>
      <c r="AN3303" s="11"/>
      <c r="AO3303" s="1"/>
      <c r="AP3303" s="1"/>
      <c r="AQ3303" s="1"/>
      <c r="AR3303" s="1"/>
      <c r="AS3303" s="6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</row>
    <row r="3304" spans="1:55" x14ac:dyDescent="0.2">
      <c r="A3304" s="144">
        <f t="shared" si="1743"/>
        <v>44093</v>
      </c>
      <c r="B3304" s="2">
        <f t="shared" si="1730"/>
        <v>71474.908998777479</v>
      </c>
      <c r="C3304" s="2">
        <f t="shared" si="1744"/>
        <v>44412.926686660001</v>
      </c>
      <c r="D3304" s="2">
        <v>0</v>
      </c>
      <c r="E3304" s="68">
        <f t="shared" si="1731"/>
        <v>44412.926686660001</v>
      </c>
      <c r="F3304" s="72">
        <f t="shared" si="1752"/>
        <v>5344.63</v>
      </c>
      <c r="G3304" s="3">
        <f>IF(N3304=1,VLOOKUP(A3303,[1]Plan1!$BG$69:$BI$188,3),G3303)</f>
        <v>5357.46</v>
      </c>
      <c r="H3304" s="11">
        <f t="shared" si="1753"/>
        <v>44014</v>
      </c>
      <c r="I3304" s="11">
        <f t="shared" si="1754"/>
        <v>44045</v>
      </c>
      <c r="J3304" s="26">
        <f t="shared" si="1732"/>
        <v>2.4005403554596683E-3</v>
      </c>
      <c r="K3304" s="11">
        <f t="shared" si="1745"/>
        <v>44105</v>
      </c>
      <c r="L3304" s="11">
        <f t="shared" si="1733"/>
        <v>44105</v>
      </c>
      <c r="M3304" s="1">
        <f t="shared" si="1746"/>
        <v>21</v>
      </c>
      <c r="N3304" s="1">
        <f t="shared" si="1749"/>
        <v>13</v>
      </c>
      <c r="O3304" s="2">
        <f t="shared" si="1734"/>
        <v>1.0014853699999999</v>
      </c>
      <c r="P3304" s="10">
        <f t="shared" si="1726"/>
        <v>1.00359968</v>
      </c>
      <c r="Q3304" s="10">
        <f t="shared" si="1755"/>
        <v>1.6015495758465039</v>
      </c>
      <c r="R3304" s="2">
        <f t="shared" si="1725"/>
        <v>1.6039284599999999</v>
      </c>
      <c r="S3304" s="2">
        <f t="shared" si="1750"/>
        <v>1.5671791399999999</v>
      </c>
      <c r="T3304" s="2">
        <f t="shared" si="1735"/>
        <v>69603.012249680003</v>
      </c>
      <c r="U3304" s="2">
        <f t="shared" si="1736"/>
        <v>0</v>
      </c>
      <c r="V3304" s="2">
        <f t="shared" si="1737"/>
        <v>26822.230417967472</v>
      </c>
      <c r="W3304" s="2">
        <f t="shared" si="1738"/>
        <v>71235.157104627477</v>
      </c>
      <c r="X3304" s="27">
        <f t="shared" si="1739"/>
        <v>0</v>
      </c>
      <c r="Y3304" s="2">
        <f t="shared" si="1751"/>
        <v>0</v>
      </c>
      <c r="Z3304" s="67">
        <f t="shared" si="1740"/>
        <v>0</v>
      </c>
      <c r="AA3304" s="2">
        <f t="shared" si="1727"/>
        <v>0</v>
      </c>
      <c r="AB3304" s="26">
        <f t="shared" si="1747"/>
        <v>6.7299999999999999E-2</v>
      </c>
      <c r="AC3304" s="27">
        <f t="shared" si="1729"/>
        <v>13</v>
      </c>
      <c r="AD3304" s="27">
        <v>252</v>
      </c>
      <c r="AE3304" s="10">
        <f t="shared" si="1756"/>
        <v>1.0033656399999999</v>
      </c>
      <c r="AF3304" s="2">
        <f t="shared" si="1728"/>
        <v>234.25868213999999</v>
      </c>
      <c r="AG3304" s="2">
        <f t="shared" si="1741"/>
        <v>239.75189415</v>
      </c>
      <c r="AH3304" s="3" t="str">
        <f t="shared" si="1742"/>
        <v>-</v>
      </c>
      <c r="AI3304" s="4" t="str">
        <f t="shared" si="1757"/>
        <v>A+J=</v>
      </c>
      <c r="AJ3304" s="11">
        <f t="shared" si="1748"/>
        <v>44109</v>
      </c>
      <c r="AK3304" s="11"/>
      <c r="AL3304" s="4"/>
      <c r="AM3304" s="1"/>
      <c r="AN3304" s="11"/>
      <c r="AO3304" s="1"/>
      <c r="AP3304" s="1"/>
      <c r="AQ3304" s="1"/>
      <c r="AR3304" s="1"/>
      <c r="AS3304" s="6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</row>
    <row r="3305" spans="1:55" x14ac:dyDescent="0.2">
      <c r="A3305" s="144">
        <f t="shared" si="1743"/>
        <v>44094</v>
      </c>
      <c r="B3305" s="2">
        <f t="shared" si="1730"/>
        <v>71474.908998777479</v>
      </c>
      <c r="C3305" s="2">
        <f t="shared" si="1744"/>
        <v>44412.926686660001</v>
      </c>
      <c r="D3305" s="2">
        <v>0</v>
      </c>
      <c r="E3305" s="68">
        <f t="shared" si="1731"/>
        <v>44412.926686660001</v>
      </c>
      <c r="F3305" s="72">
        <f t="shared" si="1752"/>
        <v>5344.63</v>
      </c>
      <c r="G3305" s="3">
        <f>IF(N3305=1,VLOOKUP(A3304,[1]Plan1!$BG$69:$BI$188,3),G3304)</f>
        <v>5357.46</v>
      </c>
      <c r="H3305" s="11">
        <f t="shared" si="1753"/>
        <v>44014</v>
      </c>
      <c r="I3305" s="11">
        <f t="shared" si="1754"/>
        <v>44045</v>
      </c>
      <c r="J3305" s="26">
        <f t="shared" si="1732"/>
        <v>2.4005403554596683E-3</v>
      </c>
      <c r="K3305" s="11">
        <f t="shared" si="1745"/>
        <v>44105</v>
      </c>
      <c r="L3305" s="11">
        <f t="shared" si="1733"/>
        <v>44105</v>
      </c>
      <c r="M3305" s="1">
        <f t="shared" si="1746"/>
        <v>21</v>
      </c>
      <c r="N3305" s="1">
        <f t="shared" si="1749"/>
        <v>13</v>
      </c>
      <c r="O3305" s="2">
        <f t="shared" si="1734"/>
        <v>1.0014853699999999</v>
      </c>
      <c r="P3305" s="10">
        <f t="shared" si="1726"/>
        <v>1.00359968</v>
      </c>
      <c r="Q3305" s="10">
        <f t="shared" si="1755"/>
        <v>1.6015495758465039</v>
      </c>
      <c r="R3305" s="2">
        <f t="shared" ref="R3305:R3368" si="1758">TRUNC(TRUNC((O3305*Q3305),15),8)</f>
        <v>1.6039284599999999</v>
      </c>
      <c r="S3305" s="2">
        <f t="shared" si="1750"/>
        <v>1.5671791399999999</v>
      </c>
      <c r="T3305" s="2">
        <f t="shared" si="1735"/>
        <v>69603.012249680003</v>
      </c>
      <c r="U3305" s="2">
        <f t="shared" si="1736"/>
        <v>0</v>
      </c>
      <c r="V3305" s="2">
        <f t="shared" si="1737"/>
        <v>26822.230417967472</v>
      </c>
      <c r="W3305" s="2">
        <f t="shared" si="1738"/>
        <v>71235.157104627477</v>
      </c>
      <c r="X3305" s="27">
        <f t="shared" si="1739"/>
        <v>0</v>
      </c>
      <c r="Y3305" s="2">
        <f t="shared" si="1751"/>
        <v>0</v>
      </c>
      <c r="Z3305" s="67">
        <f t="shared" si="1740"/>
        <v>0</v>
      </c>
      <c r="AA3305" s="2">
        <f t="shared" si="1727"/>
        <v>0</v>
      </c>
      <c r="AB3305" s="26">
        <f t="shared" si="1747"/>
        <v>6.7299999999999999E-2</v>
      </c>
      <c r="AC3305" s="27">
        <f t="shared" si="1729"/>
        <v>13</v>
      </c>
      <c r="AD3305" s="27">
        <v>252</v>
      </c>
      <c r="AE3305" s="10">
        <f t="shared" si="1756"/>
        <v>1.0033656399999999</v>
      </c>
      <c r="AF3305" s="2">
        <f t="shared" si="1728"/>
        <v>234.25868213999999</v>
      </c>
      <c r="AG3305" s="2">
        <f t="shared" si="1741"/>
        <v>239.75189415</v>
      </c>
      <c r="AH3305" s="3" t="str">
        <f t="shared" si="1742"/>
        <v>-</v>
      </c>
      <c r="AI3305" s="4" t="str">
        <f t="shared" si="1757"/>
        <v>A+J=</v>
      </c>
      <c r="AJ3305" s="11">
        <f t="shared" si="1748"/>
        <v>44109</v>
      </c>
      <c r="AK3305" s="11"/>
      <c r="AL3305" s="4"/>
      <c r="AM3305" s="1"/>
      <c r="AN3305" s="11"/>
      <c r="AO3305" s="1"/>
      <c r="AP3305" s="1"/>
      <c r="AQ3305" s="1"/>
      <c r="AR3305" s="1"/>
      <c r="AS3305" s="6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</row>
    <row r="3306" spans="1:55" x14ac:dyDescent="0.2">
      <c r="A3306" s="144">
        <f t="shared" si="1743"/>
        <v>44095</v>
      </c>
      <c r="B3306" s="2">
        <f t="shared" si="1730"/>
        <v>71474.908998777479</v>
      </c>
      <c r="C3306" s="2">
        <f t="shared" si="1744"/>
        <v>44412.926686660001</v>
      </c>
      <c r="D3306" s="2">
        <v>0</v>
      </c>
      <c r="E3306" s="68">
        <f t="shared" si="1731"/>
        <v>44412.926686660001</v>
      </c>
      <c r="F3306" s="72">
        <f t="shared" si="1752"/>
        <v>5344.63</v>
      </c>
      <c r="G3306" s="3">
        <f>IF(N3306=1,VLOOKUP(A3305,[1]Plan1!$BG$69:$BI$188,3),G3305)</f>
        <v>5357.46</v>
      </c>
      <c r="H3306" s="11">
        <f t="shared" si="1753"/>
        <v>44014</v>
      </c>
      <c r="I3306" s="11">
        <f t="shared" si="1754"/>
        <v>44045</v>
      </c>
      <c r="J3306" s="26">
        <f t="shared" si="1732"/>
        <v>2.4005403554596683E-3</v>
      </c>
      <c r="K3306" s="11">
        <f t="shared" si="1745"/>
        <v>44105</v>
      </c>
      <c r="L3306" s="11">
        <f t="shared" si="1733"/>
        <v>44105</v>
      </c>
      <c r="M3306" s="1">
        <f t="shared" si="1746"/>
        <v>21</v>
      </c>
      <c r="N3306" s="1">
        <f t="shared" si="1749"/>
        <v>13</v>
      </c>
      <c r="O3306" s="2">
        <f t="shared" si="1734"/>
        <v>1.0014853699999999</v>
      </c>
      <c r="P3306" s="10">
        <f t="shared" ref="P3306:P3369" si="1759">IF(L3306&gt;L3305,O3305,P3305)</f>
        <v>1.00359968</v>
      </c>
      <c r="Q3306" s="10">
        <f t="shared" si="1755"/>
        <v>1.6015495758465039</v>
      </c>
      <c r="R3306" s="2">
        <f t="shared" si="1758"/>
        <v>1.6039284599999999</v>
      </c>
      <c r="S3306" s="2">
        <f t="shared" si="1750"/>
        <v>1.5671791399999999</v>
      </c>
      <c r="T3306" s="2">
        <f t="shared" si="1735"/>
        <v>69603.012249680003</v>
      </c>
      <c r="U3306" s="2">
        <f t="shared" si="1736"/>
        <v>0</v>
      </c>
      <c r="V3306" s="2">
        <f t="shared" si="1737"/>
        <v>26822.230417967472</v>
      </c>
      <c r="W3306" s="2">
        <f t="shared" si="1738"/>
        <v>71235.157104627477</v>
      </c>
      <c r="X3306" s="27">
        <f t="shared" si="1739"/>
        <v>0</v>
      </c>
      <c r="Y3306" s="2">
        <f t="shared" si="1751"/>
        <v>0</v>
      </c>
      <c r="Z3306" s="67">
        <f t="shared" si="1740"/>
        <v>0</v>
      </c>
      <c r="AA3306" s="2">
        <f t="shared" si="1727"/>
        <v>0</v>
      </c>
      <c r="AB3306" s="26">
        <f t="shared" si="1747"/>
        <v>6.7299999999999999E-2</v>
      </c>
      <c r="AC3306" s="27">
        <f t="shared" si="1729"/>
        <v>13</v>
      </c>
      <c r="AD3306" s="27">
        <v>252</v>
      </c>
      <c r="AE3306" s="10">
        <f t="shared" si="1756"/>
        <v>1.0033656399999999</v>
      </c>
      <c r="AF3306" s="2">
        <f t="shared" si="1728"/>
        <v>234.25868213999999</v>
      </c>
      <c r="AG3306" s="2">
        <f t="shared" si="1741"/>
        <v>239.75189415</v>
      </c>
      <c r="AH3306" s="3" t="str">
        <f t="shared" si="1742"/>
        <v>-</v>
      </c>
      <c r="AI3306" s="4" t="str">
        <f t="shared" si="1757"/>
        <v>A+J=</v>
      </c>
      <c r="AJ3306" s="11">
        <f t="shared" si="1748"/>
        <v>44109</v>
      </c>
      <c r="AK3306" s="11"/>
      <c r="AL3306" s="4"/>
      <c r="AM3306" s="1"/>
      <c r="AN3306" s="11"/>
      <c r="AO3306" s="1"/>
      <c r="AP3306" s="1"/>
      <c r="AQ3306" s="1"/>
      <c r="AR3306" s="1"/>
      <c r="AS3306" s="6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</row>
    <row r="3307" spans="1:55" x14ac:dyDescent="0.2">
      <c r="A3307" s="144">
        <f t="shared" si="1743"/>
        <v>44096</v>
      </c>
      <c r="B3307" s="2">
        <f t="shared" si="1730"/>
        <v>71501.548102460874</v>
      </c>
      <c r="C3307" s="2">
        <f t="shared" si="1744"/>
        <v>44412.926686660001</v>
      </c>
      <c r="D3307" s="2">
        <v>0</v>
      </c>
      <c r="E3307" s="68">
        <f t="shared" si="1731"/>
        <v>44412.926686660001</v>
      </c>
      <c r="F3307" s="72">
        <f t="shared" si="1752"/>
        <v>5344.63</v>
      </c>
      <c r="G3307" s="3">
        <f>IF(N3307=1,VLOOKUP(A3306,[1]Plan1!$BG$69:$BI$188,3),G3306)</f>
        <v>5357.46</v>
      </c>
      <c r="H3307" s="11">
        <f t="shared" si="1753"/>
        <v>44014</v>
      </c>
      <c r="I3307" s="11">
        <f t="shared" si="1754"/>
        <v>44045</v>
      </c>
      <c r="J3307" s="26">
        <f t="shared" si="1732"/>
        <v>2.4005403554596683E-3</v>
      </c>
      <c r="K3307" s="11">
        <f t="shared" si="1745"/>
        <v>44105</v>
      </c>
      <c r="L3307" s="11">
        <f t="shared" si="1733"/>
        <v>44105</v>
      </c>
      <c r="M3307" s="1">
        <f t="shared" si="1746"/>
        <v>21</v>
      </c>
      <c r="N3307" s="1">
        <f t="shared" si="1749"/>
        <v>14</v>
      </c>
      <c r="O3307" s="2">
        <f t="shared" si="1734"/>
        <v>1.00159972</v>
      </c>
      <c r="P3307" s="10">
        <f t="shared" si="1759"/>
        <v>1.00359968</v>
      </c>
      <c r="Q3307" s="10">
        <f t="shared" si="1755"/>
        <v>1.6015495758465039</v>
      </c>
      <c r="R3307" s="2">
        <f t="shared" si="1758"/>
        <v>1.6041116</v>
      </c>
      <c r="S3307" s="2">
        <f t="shared" si="1750"/>
        <v>1.5671791399999999</v>
      </c>
      <c r="T3307" s="2">
        <f t="shared" si="1735"/>
        <v>69603.012249680003</v>
      </c>
      <c r="U3307" s="2">
        <f t="shared" si="1736"/>
        <v>0</v>
      </c>
      <c r="V3307" s="2">
        <f t="shared" si="1737"/>
        <v>26830.36420136087</v>
      </c>
      <c r="W3307" s="2">
        <f t="shared" si="1738"/>
        <v>71243.290888020871</v>
      </c>
      <c r="X3307" s="27">
        <f t="shared" si="1739"/>
        <v>0</v>
      </c>
      <c r="Y3307" s="2">
        <f t="shared" si="1751"/>
        <v>0</v>
      </c>
      <c r="Z3307" s="67">
        <f t="shared" si="1740"/>
        <v>0</v>
      </c>
      <c r="AA3307" s="2">
        <f t="shared" si="1727"/>
        <v>0</v>
      </c>
      <c r="AB3307" s="26">
        <f t="shared" si="1747"/>
        <v>6.7299999999999999E-2</v>
      </c>
      <c r="AC3307" s="27">
        <f t="shared" si="1729"/>
        <v>14</v>
      </c>
      <c r="AD3307" s="27">
        <v>252</v>
      </c>
      <c r="AE3307" s="10">
        <f t="shared" si="1756"/>
        <v>1.0036250040000001</v>
      </c>
      <c r="AF3307" s="2">
        <f t="shared" si="1728"/>
        <v>252.31119781000001</v>
      </c>
      <c r="AG3307" s="2">
        <f t="shared" si="1741"/>
        <v>258.25721443999998</v>
      </c>
      <c r="AH3307" s="3" t="str">
        <f t="shared" si="1742"/>
        <v>-</v>
      </c>
      <c r="AI3307" s="4" t="str">
        <f t="shared" si="1757"/>
        <v>A+J=</v>
      </c>
      <c r="AJ3307" s="11">
        <f t="shared" si="1748"/>
        <v>44109</v>
      </c>
      <c r="AK3307" s="11"/>
      <c r="AL3307" s="4"/>
      <c r="AM3307" s="1"/>
      <c r="AN3307" s="11"/>
      <c r="AO3307" s="1"/>
      <c r="AP3307" s="1"/>
      <c r="AQ3307" s="1"/>
      <c r="AR3307" s="1"/>
      <c r="AS3307" s="6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</row>
    <row r="3308" spans="1:55" x14ac:dyDescent="0.2">
      <c r="A3308" s="144">
        <f t="shared" si="1743"/>
        <v>44097</v>
      </c>
      <c r="B3308" s="2">
        <f t="shared" si="1730"/>
        <v>71528.19664505354</v>
      </c>
      <c r="C3308" s="2">
        <f t="shared" si="1744"/>
        <v>44412.926686660001</v>
      </c>
      <c r="D3308" s="2">
        <v>0</v>
      </c>
      <c r="E3308" s="68">
        <f t="shared" si="1731"/>
        <v>44412.926686660001</v>
      </c>
      <c r="F3308" s="72">
        <f t="shared" si="1752"/>
        <v>5344.63</v>
      </c>
      <c r="G3308" s="3">
        <f>IF(N3308=1,VLOOKUP(A3307,[1]Plan1!$BG$69:$BI$188,3),G3307)</f>
        <v>5357.46</v>
      </c>
      <c r="H3308" s="11">
        <f t="shared" si="1753"/>
        <v>44014</v>
      </c>
      <c r="I3308" s="11">
        <f t="shared" si="1754"/>
        <v>44045</v>
      </c>
      <c r="J3308" s="26">
        <f t="shared" si="1732"/>
        <v>2.4005403554596683E-3</v>
      </c>
      <c r="K3308" s="11">
        <f t="shared" si="1745"/>
        <v>44105</v>
      </c>
      <c r="L3308" s="11">
        <f t="shared" si="1733"/>
        <v>44105</v>
      </c>
      <c r="M3308" s="1">
        <f t="shared" si="1746"/>
        <v>21</v>
      </c>
      <c r="N3308" s="1">
        <f t="shared" si="1749"/>
        <v>15</v>
      </c>
      <c r="O3308" s="2">
        <f t="shared" si="1734"/>
        <v>1.00171408</v>
      </c>
      <c r="P3308" s="10">
        <f t="shared" si="1759"/>
        <v>1.00359968</v>
      </c>
      <c r="Q3308" s="10">
        <f t="shared" si="1755"/>
        <v>1.6015495758465039</v>
      </c>
      <c r="R3308" s="2">
        <f t="shared" si="1758"/>
        <v>1.60429475</v>
      </c>
      <c r="S3308" s="2">
        <f t="shared" si="1750"/>
        <v>1.5671791399999999</v>
      </c>
      <c r="T3308" s="2">
        <f t="shared" si="1735"/>
        <v>69603.012249680003</v>
      </c>
      <c r="U3308" s="2">
        <f t="shared" si="1736"/>
        <v>0</v>
      </c>
      <c r="V3308" s="2">
        <f t="shared" si="1737"/>
        <v>26838.498428883533</v>
      </c>
      <c r="W3308" s="2">
        <f t="shared" si="1738"/>
        <v>71251.425115543534</v>
      </c>
      <c r="X3308" s="27">
        <f t="shared" si="1739"/>
        <v>0</v>
      </c>
      <c r="Y3308" s="2">
        <f t="shared" si="1751"/>
        <v>0</v>
      </c>
      <c r="Z3308" s="67">
        <f t="shared" si="1740"/>
        <v>0</v>
      </c>
      <c r="AA3308" s="2">
        <f t="shared" si="1727"/>
        <v>0</v>
      </c>
      <c r="AB3308" s="26">
        <f t="shared" si="1747"/>
        <v>6.7299999999999999E-2</v>
      </c>
      <c r="AC3308" s="27">
        <f t="shared" si="1729"/>
        <v>15</v>
      </c>
      <c r="AD3308" s="27">
        <v>252</v>
      </c>
      <c r="AE3308" s="10">
        <f t="shared" si="1756"/>
        <v>1.003884435</v>
      </c>
      <c r="AF3308" s="2">
        <f t="shared" si="1728"/>
        <v>270.36837688000003</v>
      </c>
      <c r="AG3308" s="2">
        <f t="shared" si="1741"/>
        <v>276.77152950999999</v>
      </c>
      <c r="AH3308" s="3" t="str">
        <f t="shared" si="1742"/>
        <v>-</v>
      </c>
      <c r="AI3308" s="4" t="str">
        <f t="shared" si="1757"/>
        <v>A+J=</v>
      </c>
      <c r="AJ3308" s="11">
        <f t="shared" si="1748"/>
        <v>44109</v>
      </c>
      <c r="AK3308" s="11"/>
      <c r="AL3308" s="4"/>
      <c r="AM3308" s="1"/>
      <c r="AN3308" s="11"/>
      <c r="AO3308" s="1"/>
      <c r="AP3308" s="1"/>
      <c r="AQ3308" s="1"/>
      <c r="AR3308" s="1"/>
      <c r="AS3308" s="6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</row>
    <row r="3309" spans="1:55" x14ac:dyDescent="0.2">
      <c r="A3309" s="144">
        <f t="shared" si="1743"/>
        <v>44098</v>
      </c>
      <c r="B3309" s="2">
        <f t="shared" si="1730"/>
        <v>71554.856037723264</v>
      </c>
      <c r="C3309" s="2">
        <f t="shared" si="1744"/>
        <v>44412.926686660001</v>
      </c>
      <c r="D3309" s="2">
        <v>0</v>
      </c>
      <c r="E3309" s="68">
        <f t="shared" si="1731"/>
        <v>44412.926686660001</v>
      </c>
      <c r="F3309" s="72">
        <f t="shared" si="1752"/>
        <v>5344.63</v>
      </c>
      <c r="G3309" s="3">
        <f>IF(N3309=1,VLOOKUP(A3308,[1]Plan1!$BG$69:$BI$188,3),G3308)</f>
        <v>5357.46</v>
      </c>
      <c r="H3309" s="11">
        <f t="shared" si="1753"/>
        <v>44014</v>
      </c>
      <c r="I3309" s="11">
        <f t="shared" si="1754"/>
        <v>44045</v>
      </c>
      <c r="J3309" s="26">
        <f t="shared" si="1732"/>
        <v>2.4005403554596683E-3</v>
      </c>
      <c r="K3309" s="11">
        <f t="shared" si="1745"/>
        <v>44105</v>
      </c>
      <c r="L3309" s="11">
        <f t="shared" si="1733"/>
        <v>44105</v>
      </c>
      <c r="M3309" s="1">
        <f t="shared" si="1746"/>
        <v>21</v>
      </c>
      <c r="N3309" s="1">
        <f t="shared" si="1749"/>
        <v>16</v>
      </c>
      <c r="O3309" s="2">
        <f t="shared" si="1734"/>
        <v>1.00182846</v>
      </c>
      <c r="P3309" s="10">
        <f t="shared" si="1759"/>
        <v>1.00359968</v>
      </c>
      <c r="Q3309" s="10">
        <f t="shared" si="1755"/>
        <v>1.6015495758465039</v>
      </c>
      <c r="R3309" s="2">
        <f t="shared" si="1758"/>
        <v>1.60447794</v>
      </c>
      <c r="S3309" s="2">
        <f t="shared" si="1750"/>
        <v>1.5671791399999999</v>
      </c>
      <c r="T3309" s="2">
        <f t="shared" si="1735"/>
        <v>69603.012249680003</v>
      </c>
      <c r="U3309" s="2">
        <f t="shared" si="1736"/>
        <v>0</v>
      </c>
      <c r="V3309" s="2">
        <f t="shared" si="1737"/>
        <v>26846.634432923263</v>
      </c>
      <c r="W3309" s="2">
        <f t="shared" si="1738"/>
        <v>71259.561119583261</v>
      </c>
      <c r="X3309" s="27">
        <f t="shared" si="1739"/>
        <v>0</v>
      </c>
      <c r="Y3309" s="2">
        <f t="shared" si="1751"/>
        <v>0</v>
      </c>
      <c r="Z3309" s="67">
        <f t="shared" si="1740"/>
        <v>0</v>
      </c>
      <c r="AA3309" s="2">
        <f t="shared" si="1727"/>
        <v>0</v>
      </c>
      <c r="AB3309" s="26">
        <f t="shared" si="1747"/>
        <v>6.7299999999999999E-2</v>
      </c>
      <c r="AC3309" s="27">
        <f t="shared" si="1729"/>
        <v>16</v>
      </c>
      <c r="AD3309" s="27">
        <v>252</v>
      </c>
      <c r="AE3309" s="10">
        <f t="shared" si="1756"/>
        <v>1.004143934</v>
      </c>
      <c r="AF3309" s="2">
        <f t="shared" si="1728"/>
        <v>288.43028895999998</v>
      </c>
      <c r="AG3309" s="2">
        <f t="shared" si="1741"/>
        <v>295.29491813999999</v>
      </c>
      <c r="AH3309" s="3" t="str">
        <f t="shared" si="1742"/>
        <v>-</v>
      </c>
      <c r="AI3309" s="4" t="str">
        <f t="shared" si="1757"/>
        <v>A+J=</v>
      </c>
      <c r="AJ3309" s="11">
        <f t="shared" si="1748"/>
        <v>44109</v>
      </c>
      <c r="AK3309" s="11"/>
      <c r="AL3309" s="4"/>
      <c r="AM3309" s="1"/>
      <c r="AN3309" s="11"/>
      <c r="AO3309" s="1"/>
      <c r="AP3309" s="1"/>
      <c r="AQ3309" s="1"/>
      <c r="AR3309" s="1"/>
      <c r="AS3309" s="6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</row>
    <row r="3310" spans="1:55" x14ac:dyDescent="0.2">
      <c r="A3310" s="144">
        <f t="shared" si="1743"/>
        <v>44099</v>
      </c>
      <c r="B3310" s="2">
        <f t="shared" si="1730"/>
        <v>71581.524802722255</v>
      </c>
      <c r="C3310" s="2">
        <f t="shared" si="1744"/>
        <v>44412.926686660001</v>
      </c>
      <c r="D3310" s="2">
        <v>0</v>
      </c>
      <c r="E3310" s="68">
        <f t="shared" si="1731"/>
        <v>44412.926686660001</v>
      </c>
      <c r="F3310" s="72">
        <f t="shared" si="1752"/>
        <v>5344.63</v>
      </c>
      <c r="G3310" s="3">
        <f>IF(N3310=1,VLOOKUP(A3309,[1]Plan1!$BG$69:$BI$188,3),G3309)</f>
        <v>5357.46</v>
      </c>
      <c r="H3310" s="11">
        <f t="shared" si="1753"/>
        <v>44014</v>
      </c>
      <c r="I3310" s="11">
        <f t="shared" si="1754"/>
        <v>44045</v>
      </c>
      <c r="J3310" s="26">
        <f t="shared" si="1732"/>
        <v>2.4005403554596683E-3</v>
      </c>
      <c r="K3310" s="11">
        <f t="shared" si="1745"/>
        <v>44105</v>
      </c>
      <c r="L3310" s="11">
        <f t="shared" si="1733"/>
        <v>44105</v>
      </c>
      <c r="M3310" s="1">
        <f t="shared" si="1746"/>
        <v>21</v>
      </c>
      <c r="N3310" s="1">
        <f t="shared" si="1749"/>
        <v>17</v>
      </c>
      <c r="O3310" s="2">
        <f t="shared" si="1734"/>
        <v>1.0019428500000001</v>
      </c>
      <c r="P3310" s="10">
        <f t="shared" si="1759"/>
        <v>1.00359968</v>
      </c>
      <c r="Q3310" s="10">
        <f t="shared" si="1755"/>
        <v>1.6015495758465039</v>
      </c>
      <c r="R3310" s="2">
        <f t="shared" si="1758"/>
        <v>1.6046611399999999</v>
      </c>
      <c r="S3310" s="2">
        <f t="shared" si="1750"/>
        <v>1.5671791399999999</v>
      </c>
      <c r="T3310" s="2">
        <f t="shared" si="1735"/>
        <v>69603.012249680003</v>
      </c>
      <c r="U3310" s="2">
        <f t="shared" si="1736"/>
        <v>0</v>
      </c>
      <c r="V3310" s="2">
        <f t="shared" si="1737"/>
        <v>26854.770881092256</v>
      </c>
      <c r="W3310" s="2">
        <f t="shared" si="1738"/>
        <v>71267.697567752257</v>
      </c>
      <c r="X3310" s="27">
        <f t="shared" si="1739"/>
        <v>0</v>
      </c>
      <c r="Y3310" s="2">
        <f t="shared" si="1751"/>
        <v>0</v>
      </c>
      <c r="Z3310" s="67">
        <f t="shared" si="1740"/>
        <v>0</v>
      </c>
      <c r="AA3310" s="2">
        <f t="shared" si="1727"/>
        <v>0</v>
      </c>
      <c r="AB3310" s="26">
        <f t="shared" si="1747"/>
        <v>6.7299999999999999E-2</v>
      </c>
      <c r="AC3310" s="27">
        <f t="shared" si="1729"/>
        <v>17</v>
      </c>
      <c r="AD3310" s="27">
        <v>252</v>
      </c>
      <c r="AE3310" s="10">
        <f t="shared" si="1756"/>
        <v>1.0044034989999999</v>
      </c>
      <c r="AF3310" s="2">
        <f t="shared" si="1728"/>
        <v>306.49679483</v>
      </c>
      <c r="AG3310" s="2">
        <f t="shared" si="1741"/>
        <v>313.82723497000001</v>
      </c>
      <c r="AH3310" s="3" t="str">
        <f t="shared" si="1742"/>
        <v>-</v>
      </c>
      <c r="AI3310" s="4" t="str">
        <f t="shared" si="1757"/>
        <v>A+J=</v>
      </c>
      <c r="AJ3310" s="11">
        <f t="shared" si="1748"/>
        <v>44109</v>
      </c>
      <c r="AK3310" s="11"/>
      <c r="AL3310" s="4"/>
      <c r="AM3310" s="1"/>
      <c r="AN3310" s="11"/>
      <c r="AO3310" s="1"/>
      <c r="AP3310" s="1"/>
      <c r="AQ3310" s="1"/>
      <c r="AR3310" s="1"/>
      <c r="AS3310" s="6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</row>
    <row r="3311" spans="1:55" x14ac:dyDescent="0.2">
      <c r="A3311" s="144">
        <f t="shared" si="1743"/>
        <v>44100</v>
      </c>
      <c r="B3311" s="2">
        <f t="shared" si="1730"/>
        <v>71608.203459469791</v>
      </c>
      <c r="C3311" s="2">
        <f t="shared" si="1744"/>
        <v>44412.926686660001</v>
      </c>
      <c r="D3311" s="2">
        <v>0</v>
      </c>
      <c r="E3311" s="68">
        <f t="shared" si="1731"/>
        <v>44412.926686660001</v>
      </c>
      <c r="F3311" s="72">
        <f t="shared" si="1752"/>
        <v>5344.63</v>
      </c>
      <c r="G3311" s="3">
        <f>IF(N3311=1,VLOOKUP(A3310,[1]Plan1!$BG$69:$BI$188,3),G3310)</f>
        <v>5357.46</v>
      </c>
      <c r="H3311" s="11">
        <f t="shared" si="1753"/>
        <v>44014</v>
      </c>
      <c r="I3311" s="11">
        <f t="shared" si="1754"/>
        <v>44045</v>
      </c>
      <c r="J3311" s="26">
        <f t="shared" si="1732"/>
        <v>2.4005403554596683E-3</v>
      </c>
      <c r="K3311" s="11">
        <f t="shared" si="1745"/>
        <v>44105</v>
      </c>
      <c r="L3311" s="11">
        <f t="shared" si="1733"/>
        <v>44105</v>
      </c>
      <c r="M3311" s="1">
        <f t="shared" si="1746"/>
        <v>21</v>
      </c>
      <c r="N3311" s="1">
        <f t="shared" si="1749"/>
        <v>18</v>
      </c>
      <c r="O3311" s="2">
        <f t="shared" si="1734"/>
        <v>1.00205725</v>
      </c>
      <c r="P3311" s="10">
        <f t="shared" si="1759"/>
        <v>1.00359968</v>
      </c>
      <c r="Q3311" s="10">
        <f t="shared" si="1755"/>
        <v>1.6015495758465039</v>
      </c>
      <c r="R3311" s="2">
        <f t="shared" si="1758"/>
        <v>1.60484436</v>
      </c>
      <c r="S3311" s="2">
        <f t="shared" si="1750"/>
        <v>1.5671791399999999</v>
      </c>
      <c r="T3311" s="2">
        <f t="shared" si="1735"/>
        <v>69603.012249680003</v>
      </c>
      <c r="U3311" s="2">
        <f t="shared" si="1736"/>
        <v>0</v>
      </c>
      <c r="V3311" s="2">
        <f t="shared" si="1737"/>
        <v>26862.908217519787</v>
      </c>
      <c r="W3311" s="2">
        <f t="shared" si="1738"/>
        <v>71275.834904179792</v>
      </c>
      <c r="X3311" s="27">
        <f t="shared" si="1739"/>
        <v>0</v>
      </c>
      <c r="Y3311" s="2">
        <f t="shared" si="1751"/>
        <v>0</v>
      </c>
      <c r="Z3311" s="67">
        <f t="shared" si="1740"/>
        <v>0</v>
      </c>
      <c r="AA3311" s="2">
        <f t="shared" si="1727"/>
        <v>0</v>
      </c>
      <c r="AB3311" s="26">
        <f t="shared" si="1747"/>
        <v>6.7299999999999999E-2</v>
      </c>
      <c r="AC3311" s="27">
        <f t="shared" si="1729"/>
        <v>18</v>
      </c>
      <c r="AD3311" s="27">
        <v>252</v>
      </c>
      <c r="AE3311" s="10">
        <f t="shared" si="1756"/>
        <v>1.004663131</v>
      </c>
      <c r="AF3311" s="2">
        <f t="shared" si="1728"/>
        <v>324.56796410999999</v>
      </c>
      <c r="AG3311" s="2">
        <f t="shared" si="1741"/>
        <v>332.36855529000002</v>
      </c>
      <c r="AH3311" s="3" t="str">
        <f t="shared" si="1742"/>
        <v>-</v>
      </c>
      <c r="AI3311" s="4" t="str">
        <f t="shared" si="1757"/>
        <v>A+J=</v>
      </c>
      <c r="AJ3311" s="11">
        <f t="shared" si="1748"/>
        <v>44109</v>
      </c>
      <c r="AK3311" s="11"/>
      <c r="AL3311" s="4"/>
      <c r="AM3311" s="1"/>
      <c r="AN3311" s="11"/>
      <c r="AO3311" s="1"/>
      <c r="AP3311" s="1"/>
      <c r="AQ3311" s="1"/>
      <c r="AR3311" s="1"/>
      <c r="AS3311" s="6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</row>
    <row r="3312" spans="1:55" x14ac:dyDescent="0.2">
      <c r="A3312" s="144">
        <f t="shared" si="1743"/>
        <v>44101</v>
      </c>
      <c r="B3312" s="2">
        <f t="shared" si="1730"/>
        <v>71608.203459469791</v>
      </c>
      <c r="C3312" s="2">
        <f t="shared" si="1744"/>
        <v>44412.926686660001</v>
      </c>
      <c r="D3312" s="2">
        <v>0</v>
      </c>
      <c r="E3312" s="68">
        <f t="shared" si="1731"/>
        <v>44412.926686660001</v>
      </c>
      <c r="F3312" s="72">
        <f t="shared" si="1752"/>
        <v>5344.63</v>
      </c>
      <c r="G3312" s="3">
        <f>IF(N3312=1,VLOOKUP(A3311,[1]Plan1!$BG$69:$BI$188,3),G3311)</f>
        <v>5357.46</v>
      </c>
      <c r="H3312" s="11">
        <f t="shared" si="1753"/>
        <v>44014</v>
      </c>
      <c r="I3312" s="11">
        <f t="shared" si="1754"/>
        <v>44045</v>
      </c>
      <c r="J3312" s="26">
        <f t="shared" si="1732"/>
        <v>2.4005403554596683E-3</v>
      </c>
      <c r="K3312" s="11">
        <f t="shared" si="1745"/>
        <v>44105</v>
      </c>
      <c r="L3312" s="11">
        <f t="shared" si="1733"/>
        <v>44105</v>
      </c>
      <c r="M3312" s="1">
        <f t="shared" si="1746"/>
        <v>21</v>
      </c>
      <c r="N3312" s="1">
        <f t="shared" si="1749"/>
        <v>18</v>
      </c>
      <c r="O3312" s="2">
        <f t="shared" si="1734"/>
        <v>1.00205725</v>
      </c>
      <c r="P3312" s="10">
        <f t="shared" si="1759"/>
        <v>1.00359968</v>
      </c>
      <c r="Q3312" s="10">
        <f t="shared" si="1755"/>
        <v>1.6015495758465039</v>
      </c>
      <c r="R3312" s="2">
        <f t="shared" si="1758"/>
        <v>1.60484436</v>
      </c>
      <c r="S3312" s="2">
        <f t="shared" si="1750"/>
        <v>1.5671791399999999</v>
      </c>
      <c r="T3312" s="2">
        <f t="shared" si="1735"/>
        <v>69603.012249680003</v>
      </c>
      <c r="U3312" s="2">
        <f t="shared" si="1736"/>
        <v>0</v>
      </c>
      <c r="V3312" s="2">
        <f t="shared" si="1737"/>
        <v>26862.908217519787</v>
      </c>
      <c r="W3312" s="2">
        <f t="shared" si="1738"/>
        <v>71275.834904179792</v>
      </c>
      <c r="X3312" s="27">
        <f t="shared" si="1739"/>
        <v>0</v>
      </c>
      <c r="Y3312" s="2">
        <f t="shared" si="1751"/>
        <v>0</v>
      </c>
      <c r="Z3312" s="67">
        <f t="shared" si="1740"/>
        <v>0</v>
      </c>
      <c r="AA3312" s="2">
        <f t="shared" ref="AA3312:AA3375" si="1760">IF(Z3312&gt;0,TRUNC(Z3312*T3312,8),0)</f>
        <v>0</v>
      </c>
      <c r="AB3312" s="26">
        <f t="shared" si="1747"/>
        <v>6.7299999999999999E-2</v>
      </c>
      <c r="AC3312" s="27">
        <f t="shared" si="1729"/>
        <v>18</v>
      </c>
      <c r="AD3312" s="27">
        <v>252</v>
      </c>
      <c r="AE3312" s="10">
        <f t="shared" si="1756"/>
        <v>1.004663131</v>
      </c>
      <c r="AF3312" s="2">
        <f t="shared" ref="AF3312:AF3375" si="1761">TRUNC((T3312*(AE3312-1)),8)</f>
        <v>324.56796410999999</v>
      </c>
      <c r="AG3312" s="2">
        <f t="shared" si="1741"/>
        <v>332.36855529000002</v>
      </c>
      <c r="AH3312" s="3" t="str">
        <f t="shared" si="1742"/>
        <v>-</v>
      </c>
      <c r="AI3312" s="4" t="str">
        <f t="shared" si="1757"/>
        <v>A+J=</v>
      </c>
      <c r="AJ3312" s="11">
        <f t="shared" si="1748"/>
        <v>44109</v>
      </c>
      <c r="AK3312" s="11"/>
      <c r="AL3312" s="4"/>
      <c r="AM3312" s="1"/>
      <c r="AN3312" s="11"/>
      <c r="AO3312" s="1"/>
      <c r="AP3312" s="1"/>
      <c r="AQ3312" s="1"/>
      <c r="AR3312" s="1"/>
      <c r="AS3312" s="6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</row>
    <row r="3313" spans="1:154" x14ac:dyDescent="0.2">
      <c r="A3313" s="144">
        <f t="shared" si="1743"/>
        <v>44102</v>
      </c>
      <c r="B3313" s="2">
        <f t="shared" si="1730"/>
        <v>71608.203459469791</v>
      </c>
      <c r="C3313" s="2">
        <f t="shared" si="1744"/>
        <v>44412.926686660001</v>
      </c>
      <c r="D3313" s="2">
        <v>0</v>
      </c>
      <c r="E3313" s="68">
        <f t="shared" si="1731"/>
        <v>44412.926686660001</v>
      </c>
      <c r="F3313" s="72">
        <f t="shared" si="1752"/>
        <v>5344.63</v>
      </c>
      <c r="G3313" s="3">
        <f>IF(N3313=1,VLOOKUP(A3312,[1]Plan1!$BG$69:$BI$188,3),G3312)</f>
        <v>5357.46</v>
      </c>
      <c r="H3313" s="11">
        <f t="shared" si="1753"/>
        <v>44014</v>
      </c>
      <c r="I3313" s="11">
        <f t="shared" si="1754"/>
        <v>44045</v>
      </c>
      <c r="J3313" s="26">
        <f t="shared" si="1732"/>
        <v>2.4005403554596683E-3</v>
      </c>
      <c r="K3313" s="11">
        <f t="shared" si="1745"/>
        <v>44105</v>
      </c>
      <c r="L3313" s="11">
        <f t="shared" si="1733"/>
        <v>44105</v>
      </c>
      <c r="M3313" s="1">
        <f t="shared" si="1746"/>
        <v>21</v>
      </c>
      <c r="N3313" s="1">
        <f t="shared" si="1749"/>
        <v>18</v>
      </c>
      <c r="O3313" s="2">
        <f t="shared" si="1734"/>
        <v>1.00205725</v>
      </c>
      <c r="P3313" s="10">
        <f t="shared" si="1759"/>
        <v>1.00359968</v>
      </c>
      <c r="Q3313" s="10">
        <f t="shared" si="1755"/>
        <v>1.6015495758465039</v>
      </c>
      <c r="R3313" s="2">
        <f t="shared" si="1758"/>
        <v>1.60484436</v>
      </c>
      <c r="S3313" s="2">
        <f t="shared" si="1750"/>
        <v>1.5671791399999999</v>
      </c>
      <c r="T3313" s="2">
        <f t="shared" si="1735"/>
        <v>69603.012249680003</v>
      </c>
      <c r="U3313" s="2">
        <f t="shared" si="1736"/>
        <v>0</v>
      </c>
      <c r="V3313" s="2">
        <f t="shared" si="1737"/>
        <v>26862.908217519787</v>
      </c>
      <c r="W3313" s="2">
        <f t="shared" si="1738"/>
        <v>71275.834904179792</v>
      </c>
      <c r="X3313" s="27">
        <f t="shared" si="1739"/>
        <v>0</v>
      </c>
      <c r="Y3313" s="2">
        <f t="shared" si="1751"/>
        <v>0</v>
      </c>
      <c r="Z3313" s="67">
        <f t="shared" si="1740"/>
        <v>0</v>
      </c>
      <c r="AA3313" s="2">
        <f t="shared" si="1760"/>
        <v>0</v>
      </c>
      <c r="AB3313" s="26">
        <f t="shared" si="1747"/>
        <v>6.7299999999999999E-2</v>
      </c>
      <c r="AC3313" s="27">
        <f t="shared" si="1729"/>
        <v>18</v>
      </c>
      <c r="AD3313" s="27">
        <v>252</v>
      </c>
      <c r="AE3313" s="10">
        <f t="shared" si="1756"/>
        <v>1.004663131</v>
      </c>
      <c r="AF3313" s="2">
        <f t="shared" si="1761"/>
        <v>324.56796410999999</v>
      </c>
      <c r="AG3313" s="2">
        <f t="shared" si="1741"/>
        <v>332.36855529000002</v>
      </c>
      <c r="AH3313" s="3" t="str">
        <f t="shared" si="1742"/>
        <v>-</v>
      </c>
      <c r="AI3313" s="4" t="str">
        <f t="shared" si="1757"/>
        <v>A+J=</v>
      </c>
      <c r="AJ3313" s="11">
        <f t="shared" si="1748"/>
        <v>44109</v>
      </c>
      <c r="AK3313" s="11"/>
      <c r="AL3313" s="4"/>
      <c r="AM3313" s="1"/>
      <c r="AN3313" s="11"/>
      <c r="AO3313" s="1"/>
      <c r="AP3313" s="1"/>
      <c r="AQ3313" s="1"/>
      <c r="AR3313" s="1"/>
      <c r="AS3313" s="6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</row>
    <row r="3314" spans="1:154" x14ac:dyDescent="0.2">
      <c r="A3314" s="144">
        <f t="shared" si="1743"/>
        <v>44103</v>
      </c>
      <c r="B3314" s="2">
        <f t="shared" si="1730"/>
        <v>71634.891635266584</v>
      </c>
      <c r="C3314" s="2">
        <f t="shared" si="1744"/>
        <v>44412.926686660001</v>
      </c>
      <c r="D3314" s="2">
        <v>0</v>
      </c>
      <c r="E3314" s="68">
        <f t="shared" si="1731"/>
        <v>44412.926686660001</v>
      </c>
      <c r="F3314" s="72">
        <f t="shared" si="1752"/>
        <v>5344.63</v>
      </c>
      <c r="G3314" s="3">
        <f>IF(N3314=1,VLOOKUP(A3313,[1]Plan1!$BG$69:$BI$188,3),G3313)</f>
        <v>5357.46</v>
      </c>
      <c r="H3314" s="11">
        <f t="shared" si="1753"/>
        <v>44014</v>
      </c>
      <c r="I3314" s="11">
        <f t="shared" si="1754"/>
        <v>44045</v>
      </c>
      <c r="J3314" s="26">
        <f t="shared" si="1732"/>
        <v>2.4005403554596683E-3</v>
      </c>
      <c r="K3314" s="11">
        <f t="shared" si="1745"/>
        <v>44105</v>
      </c>
      <c r="L3314" s="11">
        <f t="shared" si="1733"/>
        <v>44105</v>
      </c>
      <c r="M3314" s="1">
        <f t="shared" si="1746"/>
        <v>21</v>
      </c>
      <c r="N3314" s="1">
        <f t="shared" si="1749"/>
        <v>19</v>
      </c>
      <c r="O3314" s="2">
        <f t="shared" si="1734"/>
        <v>1.0021716599999999</v>
      </c>
      <c r="P3314" s="10">
        <f t="shared" si="1759"/>
        <v>1.00359968</v>
      </c>
      <c r="Q3314" s="10">
        <f t="shared" si="1755"/>
        <v>1.6015495758465039</v>
      </c>
      <c r="R3314" s="2">
        <f t="shared" si="1758"/>
        <v>1.6050275899999999</v>
      </c>
      <c r="S3314" s="2">
        <f t="shared" si="1750"/>
        <v>1.5671791399999999</v>
      </c>
      <c r="T3314" s="2">
        <f t="shared" si="1735"/>
        <v>69603.012249680003</v>
      </c>
      <c r="U3314" s="2">
        <f t="shared" si="1736"/>
        <v>0</v>
      </c>
      <c r="V3314" s="2">
        <f t="shared" si="1737"/>
        <v>26871.045998076585</v>
      </c>
      <c r="W3314" s="2">
        <f t="shared" si="1738"/>
        <v>71283.972684736582</v>
      </c>
      <c r="X3314" s="27">
        <f t="shared" si="1739"/>
        <v>0</v>
      </c>
      <c r="Y3314" s="2">
        <f t="shared" si="1751"/>
        <v>0</v>
      </c>
      <c r="Z3314" s="67">
        <f t="shared" si="1740"/>
        <v>0</v>
      </c>
      <c r="AA3314" s="2">
        <f t="shared" si="1760"/>
        <v>0</v>
      </c>
      <c r="AB3314" s="26">
        <f t="shared" si="1747"/>
        <v>6.7299999999999999E-2</v>
      </c>
      <c r="AC3314" s="27">
        <f t="shared" si="1729"/>
        <v>19</v>
      </c>
      <c r="AD3314" s="27">
        <v>252</v>
      </c>
      <c r="AE3314" s="10">
        <f t="shared" si="1756"/>
        <v>1.004922831</v>
      </c>
      <c r="AF3314" s="2">
        <f t="shared" si="1761"/>
        <v>342.64386639000003</v>
      </c>
      <c r="AG3314" s="2">
        <f t="shared" si="1741"/>
        <v>350.91895053000002</v>
      </c>
      <c r="AH3314" s="3" t="str">
        <f t="shared" si="1742"/>
        <v>-</v>
      </c>
      <c r="AI3314" s="4" t="str">
        <f t="shared" si="1757"/>
        <v>A+J=</v>
      </c>
      <c r="AJ3314" s="11">
        <f t="shared" si="1748"/>
        <v>44109</v>
      </c>
      <c r="AK3314" s="11"/>
      <c r="AL3314" s="4"/>
      <c r="AM3314" s="1"/>
      <c r="AN3314" s="11"/>
      <c r="AO3314" s="1"/>
      <c r="AP3314" s="1"/>
      <c r="AQ3314" s="1"/>
      <c r="AR3314" s="1"/>
      <c r="AS3314" s="6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</row>
    <row r="3315" spans="1:154" x14ac:dyDescent="0.2">
      <c r="A3315" s="144">
        <f t="shared" si="1743"/>
        <v>44104</v>
      </c>
      <c r="B3315" s="2">
        <f t="shared" si="1730"/>
        <v>71661.590528830449</v>
      </c>
      <c r="C3315" s="2">
        <f t="shared" si="1744"/>
        <v>44412.926686660001</v>
      </c>
      <c r="D3315" s="2">
        <v>0</v>
      </c>
      <c r="E3315" s="68">
        <f t="shared" si="1731"/>
        <v>44412.926686660001</v>
      </c>
      <c r="F3315" s="72">
        <f t="shared" si="1752"/>
        <v>5344.63</v>
      </c>
      <c r="G3315" s="3">
        <f>IF(N3315=1,VLOOKUP(A3314,[1]Plan1!$BG$69:$BI$188,3),G3314)</f>
        <v>5357.46</v>
      </c>
      <c r="H3315" s="11">
        <f t="shared" si="1753"/>
        <v>44014</v>
      </c>
      <c r="I3315" s="11">
        <f t="shared" si="1754"/>
        <v>44045</v>
      </c>
      <c r="J3315" s="26">
        <f t="shared" si="1732"/>
        <v>2.4005403554596683E-3</v>
      </c>
      <c r="K3315" s="11">
        <f t="shared" si="1745"/>
        <v>44105</v>
      </c>
      <c r="L3315" s="11">
        <f t="shared" si="1733"/>
        <v>44105</v>
      </c>
      <c r="M3315" s="1">
        <f t="shared" si="1746"/>
        <v>21</v>
      </c>
      <c r="N3315" s="1">
        <f t="shared" si="1749"/>
        <v>20</v>
      </c>
      <c r="O3315" s="2">
        <f t="shared" si="1734"/>
        <v>1.0022860899999999</v>
      </c>
      <c r="P3315" s="10">
        <f t="shared" si="1759"/>
        <v>1.00359968</v>
      </c>
      <c r="Q3315" s="10">
        <f t="shared" si="1755"/>
        <v>1.6015495758465039</v>
      </c>
      <c r="R3315" s="2">
        <f t="shared" si="1758"/>
        <v>1.6052108599999999</v>
      </c>
      <c r="S3315" s="2">
        <f t="shared" si="1750"/>
        <v>1.5671791399999999</v>
      </c>
      <c r="T3315" s="2">
        <f t="shared" si="1735"/>
        <v>69603.012249680003</v>
      </c>
      <c r="U3315" s="2">
        <f t="shared" si="1736"/>
        <v>0</v>
      </c>
      <c r="V3315" s="2">
        <f t="shared" si="1737"/>
        <v>26879.185555150445</v>
      </c>
      <c r="W3315" s="2">
        <f t="shared" si="1738"/>
        <v>71292.11224181045</v>
      </c>
      <c r="X3315" s="27">
        <f t="shared" si="1739"/>
        <v>0</v>
      </c>
      <c r="Y3315" s="2">
        <f t="shared" si="1751"/>
        <v>0</v>
      </c>
      <c r="Z3315" s="67">
        <f t="shared" si="1740"/>
        <v>0</v>
      </c>
      <c r="AA3315" s="2">
        <f t="shared" si="1760"/>
        <v>0</v>
      </c>
      <c r="AB3315" s="26">
        <f t="shared" si="1747"/>
        <v>6.7299999999999999E-2</v>
      </c>
      <c r="AC3315" s="27">
        <f t="shared" si="1729"/>
        <v>20</v>
      </c>
      <c r="AD3315" s="27">
        <v>252</v>
      </c>
      <c r="AE3315" s="10">
        <f t="shared" si="1756"/>
        <v>1.0051825969999999</v>
      </c>
      <c r="AF3315" s="2">
        <f t="shared" si="1761"/>
        <v>360.72436247000002</v>
      </c>
      <c r="AG3315" s="2">
        <f t="shared" si="1741"/>
        <v>369.47828701999998</v>
      </c>
      <c r="AH3315" s="3" t="str">
        <f t="shared" si="1742"/>
        <v>-</v>
      </c>
      <c r="AI3315" s="4" t="str">
        <f t="shared" si="1757"/>
        <v>A+J=</v>
      </c>
      <c r="AJ3315" s="11">
        <f t="shared" si="1748"/>
        <v>44109</v>
      </c>
      <c r="AK3315" s="11"/>
      <c r="AL3315" s="4"/>
      <c r="AM3315" s="1"/>
      <c r="AN3315" s="11"/>
      <c r="AO3315" s="1"/>
      <c r="AP3315" s="1"/>
      <c r="AQ3315" s="1"/>
      <c r="AR3315" s="1"/>
      <c r="AS3315" s="6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</row>
    <row r="3316" spans="1:154" x14ac:dyDescent="0.2">
      <c r="A3316" s="143">
        <f t="shared" si="1743"/>
        <v>44105</v>
      </c>
      <c r="B3316" s="73">
        <f t="shared" si="1730"/>
        <v>71688.299392672838</v>
      </c>
      <c r="C3316" s="73">
        <f t="shared" si="1744"/>
        <v>44412.926686660001</v>
      </c>
      <c r="D3316" s="73">
        <v>0</v>
      </c>
      <c r="E3316" s="74">
        <f t="shared" si="1731"/>
        <v>44412.926686660001</v>
      </c>
      <c r="F3316" s="75">
        <f t="shared" si="1752"/>
        <v>5344.63</v>
      </c>
      <c r="G3316" s="76">
        <f>IF(N3316=1,VLOOKUP(A3315,[1]Plan1!$BG$69:$BI$188,3),G3315)</f>
        <v>5357.46</v>
      </c>
      <c r="H3316" s="16">
        <f t="shared" si="1753"/>
        <v>44014</v>
      </c>
      <c r="I3316" s="16">
        <f t="shared" si="1754"/>
        <v>44045</v>
      </c>
      <c r="J3316" s="77">
        <f t="shared" si="1732"/>
        <v>2.4005403554596683E-3</v>
      </c>
      <c r="K3316" s="16">
        <f t="shared" si="1745"/>
        <v>44138</v>
      </c>
      <c r="L3316" s="16">
        <f t="shared" si="1733"/>
        <v>44105</v>
      </c>
      <c r="M3316" s="38">
        <f t="shared" si="1746"/>
        <v>21</v>
      </c>
      <c r="N3316" s="38">
        <f t="shared" si="1749"/>
        <v>21</v>
      </c>
      <c r="O3316" s="73">
        <f t="shared" si="1734"/>
        <v>1.00240054</v>
      </c>
      <c r="P3316" s="78">
        <f t="shared" si="1759"/>
        <v>1.00359968</v>
      </c>
      <c r="Q3316" s="78">
        <f t="shared" si="1755"/>
        <v>1.6015495758465039</v>
      </c>
      <c r="R3316" s="73">
        <f t="shared" si="1758"/>
        <v>1.60539415</v>
      </c>
      <c r="S3316" s="73">
        <f t="shared" si="1750"/>
        <v>1.60539415</v>
      </c>
      <c r="T3316" s="73">
        <f t="shared" si="1735"/>
        <v>71300.252687140004</v>
      </c>
      <c r="U3316" s="73">
        <f t="shared" si="1736"/>
        <v>0</v>
      </c>
      <c r="V3316" s="73">
        <f t="shared" si="1737"/>
        <v>26887.326000482844</v>
      </c>
      <c r="W3316" s="73">
        <f t="shared" si="1738"/>
        <v>71300.252687142842</v>
      </c>
      <c r="X3316" s="79">
        <f t="shared" si="1739"/>
        <v>108</v>
      </c>
      <c r="Y3316" s="73">
        <f t="shared" si="1751"/>
        <v>3589.9571102099999</v>
      </c>
      <c r="Z3316" s="80">
        <f t="shared" si="1740"/>
        <v>8.0831356499999993E-2</v>
      </c>
      <c r="AA3316" s="73">
        <f t="shared" si="1760"/>
        <v>5763.2961434899998</v>
      </c>
      <c r="AB3316" s="77">
        <f t="shared" si="1747"/>
        <v>6.7299999999999999E-2</v>
      </c>
      <c r="AC3316" s="79">
        <f t="shared" si="1729"/>
        <v>21</v>
      </c>
      <c r="AD3316" s="79">
        <v>252</v>
      </c>
      <c r="AE3316" s="78">
        <f t="shared" si="1756"/>
        <v>1.0054424310000001</v>
      </c>
      <c r="AF3316" s="73">
        <f t="shared" si="1761"/>
        <v>388.04670553</v>
      </c>
      <c r="AG3316" s="73">
        <f t="shared" si="1741"/>
        <v>388.04670553</v>
      </c>
      <c r="AH3316" s="76">
        <f t="shared" si="1742"/>
        <v>6151.3428490199994</v>
      </c>
      <c r="AI3316" s="81" t="str">
        <f t="shared" si="1757"/>
        <v>A+J=</v>
      </c>
      <c r="AJ3316" s="16">
        <f t="shared" si="1748"/>
        <v>44109</v>
      </c>
      <c r="AK3316" s="16"/>
      <c r="AL3316" s="81"/>
      <c r="AM3316" s="38"/>
      <c r="AN3316" s="16"/>
      <c r="AO3316" s="38"/>
      <c r="AP3316" s="38"/>
      <c r="AQ3316" s="38"/>
      <c r="AR3316" s="38"/>
      <c r="AS3316" s="66"/>
      <c r="AT3316" s="38"/>
      <c r="AU3316" s="38"/>
      <c r="AV3316" s="38"/>
      <c r="AW3316" s="38"/>
      <c r="AX3316" s="38"/>
      <c r="AY3316" s="38"/>
      <c r="AZ3316" s="38"/>
      <c r="BA3316" s="38"/>
      <c r="BB3316" s="38"/>
      <c r="BC3316" s="38"/>
      <c r="BD3316" s="38"/>
      <c r="BE3316" s="38"/>
      <c r="BF3316" s="38"/>
      <c r="BG3316" s="38"/>
      <c r="BH3316" s="38"/>
      <c r="BI3316" s="38"/>
      <c r="BJ3316" s="38"/>
      <c r="BK3316" s="38"/>
      <c r="BL3316" s="38"/>
      <c r="BM3316" s="38"/>
      <c r="BN3316" s="38"/>
      <c r="BO3316" s="38"/>
      <c r="BP3316" s="38"/>
      <c r="BQ3316" s="38"/>
      <c r="BR3316" s="38"/>
      <c r="BS3316" s="38"/>
      <c r="BT3316" s="38"/>
      <c r="BU3316" s="38"/>
      <c r="BV3316" s="38"/>
      <c r="BW3316" s="38"/>
      <c r="BX3316" s="38"/>
      <c r="BY3316" s="38"/>
      <c r="BZ3316" s="38"/>
      <c r="CA3316" s="38"/>
      <c r="CB3316" s="38"/>
      <c r="CC3316" s="38"/>
      <c r="CD3316" s="38"/>
      <c r="CE3316" s="38"/>
      <c r="CF3316" s="38"/>
      <c r="CG3316" s="38"/>
      <c r="CH3316" s="38"/>
      <c r="CI3316" s="38"/>
      <c r="CJ3316" s="38"/>
      <c r="CK3316" s="38"/>
      <c r="CL3316" s="38"/>
      <c r="CM3316" s="38"/>
      <c r="CN3316" s="38"/>
      <c r="CO3316" s="38"/>
      <c r="CP3316" s="38"/>
      <c r="CQ3316" s="38"/>
      <c r="CR3316" s="38"/>
      <c r="CS3316" s="38"/>
      <c r="CT3316" s="38"/>
      <c r="CU3316" s="38"/>
      <c r="CV3316" s="38"/>
      <c r="CW3316" s="38"/>
      <c r="CX3316" s="38"/>
      <c r="CY3316" s="38"/>
      <c r="CZ3316" s="38"/>
      <c r="DA3316" s="38"/>
      <c r="DB3316" s="38"/>
      <c r="DC3316" s="38"/>
      <c r="DD3316" s="38"/>
      <c r="DE3316" s="38"/>
      <c r="DF3316" s="38"/>
      <c r="DG3316" s="38"/>
      <c r="DH3316" s="38"/>
      <c r="DI3316" s="38"/>
      <c r="DJ3316" s="38"/>
      <c r="DK3316" s="38"/>
      <c r="DL3316" s="38"/>
      <c r="DM3316" s="38"/>
      <c r="DN3316" s="38"/>
      <c r="DO3316" s="38"/>
      <c r="DP3316" s="38"/>
      <c r="DQ3316" s="38"/>
      <c r="DR3316" s="38"/>
      <c r="DS3316" s="38"/>
      <c r="DT3316" s="38"/>
      <c r="DU3316" s="38"/>
      <c r="DV3316" s="38"/>
      <c r="DW3316" s="38"/>
      <c r="DX3316" s="38"/>
      <c r="DY3316" s="38"/>
      <c r="DZ3316" s="38"/>
      <c r="EA3316" s="38"/>
      <c r="EB3316" s="38"/>
      <c r="EC3316" s="38"/>
      <c r="ED3316" s="38"/>
      <c r="EE3316" s="38"/>
      <c r="EF3316" s="38"/>
      <c r="EG3316" s="38"/>
      <c r="EH3316" s="38"/>
      <c r="EI3316" s="38"/>
      <c r="EJ3316" s="38"/>
      <c r="EK3316" s="38"/>
      <c r="EL3316" s="38"/>
      <c r="EM3316" s="38"/>
      <c r="EN3316" s="38"/>
      <c r="EO3316" s="38"/>
      <c r="EP3316" s="38"/>
      <c r="EQ3316" s="38"/>
      <c r="ER3316" s="38"/>
      <c r="ES3316" s="38"/>
      <c r="ET3316" s="38"/>
      <c r="EU3316" s="38"/>
      <c r="EV3316" s="38"/>
      <c r="EW3316" s="38"/>
      <c r="EX3316" s="38"/>
    </row>
    <row r="3317" spans="1:154" x14ac:dyDescent="0.2">
      <c r="A3317" s="144">
        <f t="shared" si="1743"/>
        <v>44106</v>
      </c>
      <c r="B3317" s="2">
        <f t="shared" si="1730"/>
        <v>65553.897453700789</v>
      </c>
      <c r="C3317" s="2">
        <f t="shared" si="1744"/>
        <v>40822.969576449999</v>
      </c>
      <c r="D3317" s="68">
        <f>SUM(Y3317:Y$3651)</f>
        <v>40822.969576449992</v>
      </c>
      <c r="E3317" s="68">
        <f t="shared" si="1731"/>
        <v>7.2759576141834259E-12</v>
      </c>
      <c r="F3317" s="72">
        <f t="shared" si="1752"/>
        <v>5357.46</v>
      </c>
      <c r="G3317" s="3">
        <f>IF(N3317=1,VLOOKUP(A3316,[1]Plan1!$BG$69:$BI$188,3),G3316)</f>
        <v>5391.75</v>
      </c>
      <c r="H3317" s="11">
        <f t="shared" si="1753"/>
        <v>44045</v>
      </c>
      <c r="I3317" s="11">
        <f t="shared" si="1754"/>
        <v>44076</v>
      </c>
      <c r="J3317" s="26">
        <f t="shared" si="1732"/>
        <v>6.4004210950712181E-3</v>
      </c>
      <c r="K3317" s="11">
        <f t="shared" si="1745"/>
        <v>44138</v>
      </c>
      <c r="L3317" s="11">
        <f t="shared" si="1733"/>
        <v>44138</v>
      </c>
      <c r="M3317" s="1">
        <f t="shared" si="1746"/>
        <v>21</v>
      </c>
      <c r="N3317" s="1">
        <f t="shared" si="1749"/>
        <v>1</v>
      </c>
      <c r="O3317" s="2">
        <f t="shared" si="1734"/>
        <v>1.0003038500000001</v>
      </c>
      <c r="P3317" s="10">
        <f t="shared" si="1759"/>
        <v>1.00240054</v>
      </c>
      <c r="Q3317" s="10">
        <f t="shared" si="1755"/>
        <v>1.6053941596653065</v>
      </c>
      <c r="R3317" s="2">
        <f t="shared" si="1758"/>
        <v>1.6058819499999999</v>
      </c>
      <c r="S3317" s="2">
        <f t="shared" si="1750"/>
        <v>1.60539415</v>
      </c>
      <c r="T3317" s="2">
        <f t="shared" si="1735"/>
        <v>65536.956543659995</v>
      </c>
      <c r="U3317" s="2">
        <f t="shared" si="1736"/>
        <v>24713.9869672108</v>
      </c>
      <c r="V3317" s="2">
        <f t="shared" si="1737"/>
        <v>4.408371387398801E-12</v>
      </c>
      <c r="W3317" s="2">
        <f t="shared" si="1738"/>
        <v>65536.956543660795</v>
      </c>
      <c r="X3317" s="27">
        <f t="shared" si="1739"/>
        <v>0</v>
      </c>
      <c r="Y3317" s="2">
        <f t="shared" si="1751"/>
        <v>0</v>
      </c>
      <c r="Z3317" s="67">
        <f t="shared" si="1740"/>
        <v>0</v>
      </c>
      <c r="AA3317" s="2">
        <f t="shared" si="1760"/>
        <v>0</v>
      </c>
      <c r="AB3317" s="26">
        <f t="shared" si="1747"/>
        <v>6.7299999999999999E-2</v>
      </c>
      <c r="AC3317" s="27">
        <f t="shared" si="1729"/>
        <v>1</v>
      </c>
      <c r="AD3317" s="27">
        <v>252</v>
      </c>
      <c r="AE3317" s="10">
        <f t="shared" si="1756"/>
        <v>1.0002584940000001</v>
      </c>
      <c r="AF3317" s="2">
        <f t="shared" si="1761"/>
        <v>16.940910039999999</v>
      </c>
      <c r="AG3317" s="2">
        <f t="shared" si="1741"/>
        <v>16.940910039999999</v>
      </c>
      <c r="AH3317" s="3" t="str">
        <f t="shared" si="1742"/>
        <v>-</v>
      </c>
      <c r="AI3317" s="4" t="str">
        <f t="shared" si="1757"/>
        <v>A+J=</v>
      </c>
      <c r="AJ3317" s="11">
        <f t="shared" si="1748"/>
        <v>44140</v>
      </c>
      <c r="AK3317" s="11"/>
      <c r="AL3317" s="4"/>
      <c r="AM3317" s="1"/>
      <c r="AN3317" s="11"/>
      <c r="AO3317" s="1"/>
      <c r="AP3317" s="1"/>
      <c r="AQ3317" s="1"/>
      <c r="AR3317" s="1"/>
      <c r="AS3317" s="6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</row>
    <row r="3318" spans="1:154" x14ac:dyDescent="0.2">
      <c r="A3318" s="144">
        <f t="shared" si="1743"/>
        <v>44107</v>
      </c>
      <c r="B3318" s="2">
        <f t="shared" si="1730"/>
        <v>65570.842754720798</v>
      </c>
      <c r="C3318" s="2">
        <f t="shared" si="1744"/>
        <v>40822.969576449999</v>
      </c>
      <c r="D3318" s="68">
        <f>SUM(Y3318:Y$3651)</f>
        <v>40822.969576449992</v>
      </c>
      <c r="E3318" s="68">
        <f t="shared" si="1731"/>
        <v>7.2759576141834259E-12</v>
      </c>
      <c r="F3318" s="72">
        <f t="shared" si="1752"/>
        <v>5357.46</v>
      </c>
      <c r="G3318" s="3">
        <f>IF(N3318=1,VLOOKUP(A3317,[1]Plan1!$BG$69:$BI$188,3),G3317)</f>
        <v>5391.75</v>
      </c>
      <c r="H3318" s="11">
        <f t="shared" si="1753"/>
        <v>44045</v>
      </c>
      <c r="I3318" s="11">
        <f t="shared" si="1754"/>
        <v>44076</v>
      </c>
      <c r="J3318" s="26">
        <f t="shared" si="1732"/>
        <v>6.4004210950712181E-3</v>
      </c>
      <c r="K3318" s="11">
        <f t="shared" si="1745"/>
        <v>44138</v>
      </c>
      <c r="L3318" s="11">
        <f t="shared" si="1733"/>
        <v>44138</v>
      </c>
      <c r="M3318" s="1">
        <f t="shared" si="1746"/>
        <v>21</v>
      </c>
      <c r="N3318" s="1">
        <f t="shared" si="1749"/>
        <v>2</v>
      </c>
      <c r="O3318" s="2">
        <f t="shared" si="1734"/>
        <v>1.0006078</v>
      </c>
      <c r="P3318" s="10">
        <f t="shared" si="1759"/>
        <v>1.00240054</v>
      </c>
      <c r="Q3318" s="10">
        <f t="shared" si="1755"/>
        <v>1.6053941596653065</v>
      </c>
      <c r="R3318" s="2">
        <f t="shared" si="1758"/>
        <v>1.60636991</v>
      </c>
      <c r="S3318" s="2">
        <f t="shared" si="1750"/>
        <v>1.60539415</v>
      </c>
      <c r="T3318" s="2">
        <f t="shared" si="1735"/>
        <v>65536.956543659995</v>
      </c>
      <c r="U3318" s="2">
        <f t="shared" si="1736"/>
        <v>24713.9869672108</v>
      </c>
      <c r="V3318" s="2">
        <f t="shared" si="1737"/>
        <v>4.4119217636762184E-12</v>
      </c>
      <c r="W3318" s="2">
        <f t="shared" si="1738"/>
        <v>65536.956543660795</v>
      </c>
      <c r="X3318" s="27">
        <f t="shared" si="1739"/>
        <v>0</v>
      </c>
      <c r="Y3318" s="2">
        <f t="shared" si="1751"/>
        <v>0</v>
      </c>
      <c r="Z3318" s="67">
        <f t="shared" si="1740"/>
        <v>0</v>
      </c>
      <c r="AA3318" s="2">
        <f t="shared" si="1760"/>
        <v>0</v>
      </c>
      <c r="AB3318" s="26">
        <f t="shared" si="1747"/>
        <v>6.7299999999999999E-2</v>
      </c>
      <c r="AC3318" s="27">
        <f t="shared" si="1729"/>
        <v>2</v>
      </c>
      <c r="AD3318" s="27">
        <v>252</v>
      </c>
      <c r="AE3318" s="10">
        <f t="shared" si="1756"/>
        <v>1.000517055</v>
      </c>
      <c r="AF3318" s="2">
        <f t="shared" si="1761"/>
        <v>33.886211060000001</v>
      </c>
      <c r="AG3318" s="2">
        <f t="shared" si="1741"/>
        <v>33.886211060000001</v>
      </c>
      <c r="AH3318" s="3" t="str">
        <f t="shared" si="1742"/>
        <v>-</v>
      </c>
      <c r="AI3318" s="4" t="str">
        <f t="shared" si="1757"/>
        <v>A+J=</v>
      </c>
      <c r="AJ3318" s="11">
        <f t="shared" si="1748"/>
        <v>44140</v>
      </c>
      <c r="AK3318" s="11"/>
      <c r="AL3318" s="4"/>
      <c r="AM3318" s="1"/>
      <c r="AN3318" s="11"/>
      <c r="AO3318" s="1"/>
      <c r="AP3318" s="1"/>
      <c r="AQ3318" s="1"/>
      <c r="AR3318" s="1"/>
      <c r="AS3318" s="6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</row>
    <row r="3319" spans="1:154" x14ac:dyDescent="0.2">
      <c r="A3319" s="144">
        <f t="shared" si="1743"/>
        <v>44108</v>
      </c>
      <c r="B3319" s="2">
        <f t="shared" si="1730"/>
        <v>65570.842754720798</v>
      </c>
      <c r="C3319" s="2">
        <f t="shared" si="1744"/>
        <v>40822.969576449999</v>
      </c>
      <c r="D3319" s="68">
        <f>SUM(Y3319:Y$3651)</f>
        <v>40822.969576449992</v>
      </c>
      <c r="E3319" s="68">
        <f t="shared" si="1731"/>
        <v>7.2759576141834259E-12</v>
      </c>
      <c r="F3319" s="72">
        <f t="shared" si="1752"/>
        <v>5357.46</v>
      </c>
      <c r="G3319" s="3">
        <f>IF(N3319=1,VLOOKUP(A3318,[1]Plan1!$BG$69:$BI$188,3),G3318)</f>
        <v>5391.75</v>
      </c>
      <c r="H3319" s="11">
        <f t="shared" si="1753"/>
        <v>44045</v>
      </c>
      <c r="I3319" s="11">
        <f t="shared" si="1754"/>
        <v>44076</v>
      </c>
      <c r="J3319" s="26">
        <f t="shared" si="1732"/>
        <v>6.4004210950712181E-3</v>
      </c>
      <c r="K3319" s="11">
        <f t="shared" si="1745"/>
        <v>44138</v>
      </c>
      <c r="L3319" s="11">
        <f t="shared" si="1733"/>
        <v>44138</v>
      </c>
      <c r="M3319" s="1">
        <f t="shared" si="1746"/>
        <v>21</v>
      </c>
      <c r="N3319" s="1">
        <f t="shared" si="1749"/>
        <v>2</v>
      </c>
      <c r="O3319" s="2">
        <f t="shared" si="1734"/>
        <v>1.0006078</v>
      </c>
      <c r="P3319" s="10">
        <f t="shared" si="1759"/>
        <v>1.00240054</v>
      </c>
      <c r="Q3319" s="10">
        <f t="shared" si="1755"/>
        <v>1.6053941596653065</v>
      </c>
      <c r="R3319" s="2">
        <f t="shared" si="1758"/>
        <v>1.60636991</v>
      </c>
      <c r="S3319" s="2">
        <f t="shared" si="1750"/>
        <v>1.60539415</v>
      </c>
      <c r="T3319" s="2">
        <f t="shared" si="1735"/>
        <v>65536.956543659995</v>
      </c>
      <c r="U3319" s="2">
        <f t="shared" si="1736"/>
        <v>24713.9869672108</v>
      </c>
      <c r="V3319" s="2">
        <f t="shared" si="1737"/>
        <v>4.4119217636762184E-12</v>
      </c>
      <c r="W3319" s="2">
        <f t="shared" si="1738"/>
        <v>65536.956543660795</v>
      </c>
      <c r="X3319" s="27">
        <f t="shared" si="1739"/>
        <v>0</v>
      </c>
      <c r="Y3319" s="2">
        <f t="shared" si="1751"/>
        <v>0</v>
      </c>
      <c r="Z3319" s="67">
        <f t="shared" si="1740"/>
        <v>0</v>
      </c>
      <c r="AA3319" s="2">
        <f t="shared" si="1760"/>
        <v>0</v>
      </c>
      <c r="AB3319" s="26">
        <f t="shared" si="1747"/>
        <v>6.7299999999999999E-2</v>
      </c>
      <c r="AC3319" s="27">
        <f t="shared" si="1729"/>
        <v>2</v>
      </c>
      <c r="AD3319" s="27">
        <v>252</v>
      </c>
      <c r="AE3319" s="10">
        <f t="shared" si="1756"/>
        <v>1.000517055</v>
      </c>
      <c r="AF3319" s="2">
        <f t="shared" si="1761"/>
        <v>33.886211060000001</v>
      </c>
      <c r="AG3319" s="2">
        <f t="shared" si="1741"/>
        <v>33.886211060000001</v>
      </c>
      <c r="AH3319" s="3" t="str">
        <f t="shared" si="1742"/>
        <v>-</v>
      </c>
      <c r="AI3319" s="4" t="str">
        <f t="shared" si="1757"/>
        <v>A+J=</v>
      </c>
      <c r="AJ3319" s="11">
        <f t="shared" si="1748"/>
        <v>44140</v>
      </c>
      <c r="AK3319" s="11"/>
      <c r="AL3319" s="4"/>
      <c r="AM3319" s="1"/>
      <c r="AN3319" s="11"/>
      <c r="AO3319" s="1"/>
      <c r="AP3319" s="1"/>
      <c r="AQ3319" s="1"/>
      <c r="AR3319" s="1"/>
      <c r="AS3319" s="6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</row>
    <row r="3320" spans="1:154" x14ac:dyDescent="0.2">
      <c r="A3320" s="144">
        <f t="shared" si="1743"/>
        <v>44109</v>
      </c>
      <c r="B3320" s="2">
        <f t="shared" si="1730"/>
        <v>65570.842754720798</v>
      </c>
      <c r="C3320" s="2">
        <f t="shared" si="1744"/>
        <v>40822.969576449999</v>
      </c>
      <c r="D3320" s="68">
        <f>SUM(Y3320:Y$3651)</f>
        <v>40822.969576449992</v>
      </c>
      <c r="E3320" s="68">
        <f t="shared" si="1731"/>
        <v>7.2759576141834259E-12</v>
      </c>
      <c r="F3320" s="72">
        <f t="shared" si="1752"/>
        <v>5357.46</v>
      </c>
      <c r="G3320" s="3">
        <f>IF(N3320=1,VLOOKUP(A3319,[1]Plan1!$BG$69:$BI$188,3),G3319)</f>
        <v>5391.75</v>
      </c>
      <c r="H3320" s="11">
        <f t="shared" si="1753"/>
        <v>44045</v>
      </c>
      <c r="I3320" s="11">
        <f t="shared" si="1754"/>
        <v>44076</v>
      </c>
      <c r="J3320" s="26">
        <f t="shared" si="1732"/>
        <v>6.4004210950712181E-3</v>
      </c>
      <c r="K3320" s="11">
        <f t="shared" si="1745"/>
        <v>44138</v>
      </c>
      <c r="L3320" s="11">
        <f t="shared" si="1733"/>
        <v>44138</v>
      </c>
      <c r="M3320" s="1">
        <f t="shared" si="1746"/>
        <v>21</v>
      </c>
      <c r="N3320" s="1">
        <f t="shared" si="1749"/>
        <v>2</v>
      </c>
      <c r="O3320" s="2">
        <f t="shared" si="1734"/>
        <v>1.0006078</v>
      </c>
      <c r="P3320" s="10">
        <f t="shared" si="1759"/>
        <v>1.00240054</v>
      </c>
      <c r="Q3320" s="10">
        <f t="shared" si="1755"/>
        <v>1.6053941596653065</v>
      </c>
      <c r="R3320" s="2">
        <f t="shared" si="1758"/>
        <v>1.60636991</v>
      </c>
      <c r="S3320" s="2">
        <f t="shared" si="1750"/>
        <v>1.60539415</v>
      </c>
      <c r="T3320" s="2">
        <f t="shared" si="1735"/>
        <v>65536.956543659995</v>
      </c>
      <c r="U3320" s="2">
        <f t="shared" si="1736"/>
        <v>24713.9869672108</v>
      </c>
      <c r="V3320" s="2">
        <f t="shared" si="1737"/>
        <v>4.4119217636762184E-12</v>
      </c>
      <c r="W3320" s="2">
        <f t="shared" si="1738"/>
        <v>65536.956543660795</v>
      </c>
      <c r="X3320" s="27">
        <f t="shared" si="1739"/>
        <v>0</v>
      </c>
      <c r="Y3320" s="2">
        <f t="shared" si="1751"/>
        <v>0</v>
      </c>
      <c r="Z3320" s="67">
        <f t="shared" si="1740"/>
        <v>0</v>
      </c>
      <c r="AA3320" s="2">
        <f t="shared" si="1760"/>
        <v>0</v>
      </c>
      <c r="AB3320" s="26">
        <f t="shared" si="1747"/>
        <v>6.7299999999999999E-2</v>
      </c>
      <c r="AC3320" s="27">
        <f t="shared" si="1729"/>
        <v>2</v>
      </c>
      <c r="AD3320" s="27">
        <v>252</v>
      </c>
      <c r="AE3320" s="10">
        <f t="shared" si="1756"/>
        <v>1.000517055</v>
      </c>
      <c r="AF3320" s="2">
        <f t="shared" si="1761"/>
        <v>33.886211060000001</v>
      </c>
      <c r="AG3320" s="2">
        <f t="shared" si="1741"/>
        <v>33.886211060000001</v>
      </c>
      <c r="AH3320" s="3" t="str">
        <f t="shared" si="1742"/>
        <v>-</v>
      </c>
      <c r="AI3320" s="4" t="str">
        <f t="shared" si="1757"/>
        <v>A+J=</v>
      </c>
      <c r="AJ3320" s="11">
        <f t="shared" si="1748"/>
        <v>44140</v>
      </c>
      <c r="AK3320" s="11"/>
      <c r="AL3320" s="4"/>
      <c r="AM3320" s="1"/>
      <c r="AN3320" s="11"/>
      <c r="AO3320" s="1"/>
      <c r="AP3320" s="1"/>
      <c r="AQ3320" s="1"/>
      <c r="AR3320" s="1"/>
      <c r="AS3320" s="6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</row>
    <row r="3321" spans="1:154" x14ac:dyDescent="0.2">
      <c r="A3321" s="144">
        <f t="shared" si="1743"/>
        <v>44110</v>
      </c>
      <c r="B3321" s="2">
        <f t="shared" si="1730"/>
        <v>65587.792446720792</v>
      </c>
      <c r="C3321" s="2">
        <f t="shared" si="1744"/>
        <v>40822.969576449999</v>
      </c>
      <c r="D3321" s="68">
        <f>SUM(Y3321:Y$3651)</f>
        <v>40822.969576449992</v>
      </c>
      <c r="E3321" s="68">
        <f t="shared" si="1731"/>
        <v>7.2759576141834259E-12</v>
      </c>
      <c r="F3321" s="72">
        <f t="shared" si="1752"/>
        <v>5357.46</v>
      </c>
      <c r="G3321" s="3">
        <f>IF(N3321=1,VLOOKUP(A3320,[1]Plan1!$BG$69:$BI$188,3),G3320)</f>
        <v>5391.75</v>
      </c>
      <c r="H3321" s="11">
        <f t="shared" si="1753"/>
        <v>44045</v>
      </c>
      <c r="I3321" s="11">
        <f t="shared" si="1754"/>
        <v>44076</v>
      </c>
      <c r="J3321" s="26">
        <f t="shared" si="1732"/>
        <v>6.4004210950712181E-3</v>
      </c>
      <c r="K3321" s="11">
        <f t="shared" si="1745"/>
        <v>44138</v>
      </c>
      <c r="L3321" s="11">
        <f t="shared" si="1733"/>
        <v>44138</v>
      </c>
      <c r="M3321" s="1">
        <f t="shared" si="1746"/>
        <v>21</v>
      </c>
      <c r="N3321" s="1">
        <f t="shared" si="1749"/>
        <v>3</v>
      </c>
      <c r="O3321" s="2">
        <f t="shared" si="1734"/>
        <v>1.0009118400000001</v>
      </c>
      <c r="P3321" s="10">
        <f t="shared" si="1759"/>
        <v>1.00240054</v>
      </c>
      <c r="Q3321" s="10">
        <f t="shared" si="1755"/>
        <v>1.6053941596653065</v>
      </c>
      <c r="R3321" s="2">
        <f t="shared" si="1758"/>
        <v>1.60685802</v>
      </c>
      <c r="S3321" s="2">
        <f t="shared" si="1750"/>
        <v>1.60539415</v>
      </c>
      <c r="T3321" s="2">
        <f t="shared" si="1735"/>
        <v>65536.956543659995</v>
      </c>
      <c r="U3321" s="2">
        <f t="shared" si="1736"/>
        <v>24713.9869672108</v>
      </c>
      <c r="V3321" s="2">
        <f t="shared" si="1737"/>
        <v>4.4154732313472777E-12</v>
      </c>
      <c r="W3321" s="2">
        <f t="shared" si="1738"/>
        <v>65536.956543660795</v>
      </c>
      <c r="X3321" s="27">
        <f t="shared" si="1739"/>
        <v>0</v>
      </c>
      <c r="Y3321" s="2">
        <f t="shared" si="1751"/>
        <v>0</v>
      </c>
      <c r="Z3321" s="67">
        <f t="shared" si="1740"/>
        <v>0</v>
      </c>
      <c r="AA3321" s="2">
        <f t="shared" si="1760"/>
        <v>0</v>
      </c>
      <c r="AB3321" s="26">
        <f t="shared" si="1747"/>
        <v>6.7299999999999999E-2</v>
      </c>
      <c r="AC3321" s="27">
        <f t="shared" si="1729"/>
        <v>3</v>
      </c>
      <c r="AD3321" s="27">
        <v>252</v>
      </c>
      <c r="AE3321" s="10">
        <f t="shared" si="1756"/>
        <v>1.0007756830000001</v>
      </c>
      <c r="AF3321" s="2">
        <f t="shared" si="1761"/>
        <v>50.83590306</v>
      </c>
      <c r="AG3321" s="2">
        <f t="shared" si="1741"/>
        <v>50.83590306</v>
      </c>
      <c r="AH3321" s="3" t="str">
        <f t="shared" si="1742"/>
        <v>-</v>
      </c>
      <c r="AI3321" s="4" t="str">
        <f t="shared" si="1757"/>
        <v>A+J=</v>
      </c>
      <c r="AJ3321" s="11">
        <f t="shared" si="1748"/>
        <v>44140</v>
      </c>
      <c r="AK3321" s="11"/>
      <c r="AL3321" s="4"/>
      <c r="AM3321" s="1"/>
      <c r="AN3321" s="11"/>
      <c r="AO3321" s="1"/>
      <c r="AP3321" s="1"/>
      <c r="AQ3321" s="1"/>
      <c r="AR3321" s="1"/>
      <c r="AS3321" s="6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</row>
    <row r="3322" spans="1:154" x14ac:dyDescent="0.2">
      <c r="A3322" s="144">
        <f t="shared" si="1743"/>
        <v>44111</v>
      </c>
      <c r="B3322" s="2">
        <f t="shared" si="1730"/>
        <v>65604.746464150798</v>
      </c>
      <c r="C3322" s="2">
        <f t="shared" si="1744"/>
        <v>40822.969576449999</v>
      </c>
      <c r="D3322" s="68">
        <f>SUM(Y3322:Y$3651)</f>
        <v>40822.969576449992</v>
      </c>
      <c r="E3322" s="68">
        <f t="shared" si="1731"/>
        <v>7.2759576141834259E-12</v>
      </c>
      <c r="F3322" s="72">
        <f t="shared" si="1752"/>
        <v>5357.46</v>
      </c>
      <c r="G3322" s="3">
        <f>IF(N3322=1,VLOOKUP(A3321,[1]Plan1!$BG$69:$BI$188,3),G3321)</f>
        <v>5391.75</v>
      </c>
      <c r="H3322" s="11">
        <f t="shared" si="1753"/>
        <v>44045</v>
      </c>
      <c r="I3322" s="11">
        <f t="shared" si="1754"/>
        <v>44076</v>
      </c>
      <c r="J3322" s="26">
        <f t="shared" si="1732"/>
        <v>6.4004210950712181E-3</v>
      </c>
      <c r="K3322" s="11">
        <f t="shared" si="1745"/>
        <v>44138</v>
      </c>
      <c r="L3322" s="11">
        <f t="shared" si="1733"/>
        <v>44138</v>
      </c>
      <c r="M3322" s="1">
        <f t="shared" si="1746"/>
        <v>21</v>
      </c>
      <c r="N3322" s="1">
        <f t="shared" si="1749"/>
        <v>4</v>
      </c>
      <c r="O3322" s="2">
        <f t="shared" si="1734"/>
        <v>1.00121598</v>
      </c>
      <c r="P3322" s="10">
        <f t="shared" si="1759"/>
        <v>1.00240054</v>
      </c>
      <c r="Q3322" s="10">
        <f t="shared" si="1755"/>
        <v>1.6053941596653065</v>
      </c>
      <c r="R3322" s="2">
        <f t="shared" si="1758"/>
        <v>1.60734628</v>
      </c>
      <c r="S3322" s="2">
        <f t="shared" si="1750"/>
        <v>1.60539415</v>
      </c>
      <c r="T3322" s="2">
        <f t="shared" si="1735"/>
        <v>65536.956543659995</v>
      </c>
      <c r="U3322" s="2">
        <f t="shared" si="1736"/>
        <v>24713.9869672108</v>
      </c>
      <c r="V3322" s="2">
        <f t="shared" si="1737"/>
        <v>4.4190257904119791E-12</v>
      </c>
      <c r="W3322" s="2">
        <f t="shared" si="1738"/>
        <v>65536.956543660795</v>
      </c>
      <c r="X3322" s="27">
        <f t="shared" si="1739"/>
        <v>0</v>
      </c>
      <c r="Y3322" s="2">
        <f t="shared" si="1751"/>
        <v>0</v>
      </c>
      <c r="Z3322" s="67">
        <f t="shared" si="1740"/>
        <v>0</v>
      </c>
      <c r="AA3322" s="2">
        <f t="shared" si="1760"/>
        <v>0</v>
      </c>
      <c r="AB3322" s="26">
        <f t="shared" si="1747"/>
        <v>6.7299999999999999E-2</v>
      </c>
      <c r="AC3322" s="27">
        <f t="shared" si="1729"/>
        <v>4</v>
      </c>
      <c r="AD3322" s="27">
        <v>252</v>
      </c>
      <c r="AE3322" s="10">
        <f t="shared" si="1756"/>
        <v>1.0010343770000001</v>
      </c>
      <c r="AF3322" s="2">
        <f t="shared" si="1761"/>
        <v>67.78992049</v>
      </c>
      <c r="AG3322" s="2">
        <f t="shared" si="1741"/>
        <v>67.78992049</v>
      </c>
      <c r="AH3322" s="3" t="str">
        <f t="shared" si="1742"/>
        <v>-</v>
      </c>
      <c r="AI3322" s="4" t="str">
        <f t="shared" si="1757"/>
        <v>A+J=</v>
      </c>
      <c r="AJ3322" s="11">
        <f t="shared" si="1748"/>
        <v>44140</v>
      </c>
      <c r="AK3322" s="11"/>
      <c r="AL3322" s="4"/>
      <c r="AM3322" s="1"/>
      <c r="AN3322" s="11"/>
      <c r="AO3322" s="1"/>
      <c r="AP3322" s="1"/>
      <c r="AQ3322" s="1"/>
      <c r="AR3322" s="1"/>
      <c r="AS3322" s="6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</row>
    <row r="3323" spans="1:154" x14ac:dyDescent="0.2">
      <c r="A3323" s="144">
        <f t="shared" si="1743"/>
        <v>44112</v>
      </c>
      <c r="B3323" s="2">
        <f t="shared" si="1730"/>
        <v>65621.704938100796</v>
      </c>
      <c r="C3323" s="2">
        <f t="shared" si="1744"/>
        <v>40822.969576449999</v>
      </c>
      <c r="D3323" s="68">
        <f>SUM(Y3323:Y$3651)</f>
        <v>40822.969576449992</v>
      </c>
      <c r="E3323" s="68">
        <f t="shared" si="1731"/>
        <v>7.2759576141834259E-12</v>
      </c>
      <c r="F3323" s="72">
        <f t="shared" si="1752"/>
        <v>5357.46</v>
      </c>
      <c r="G3323" s="3">
        <f>IF(N3323=1,VLOOKUP(A3322,[1]Plan1!$BG$69:$BI$188,3),G3322)</f>
        <v>5391.75</v>
      </c>
      <c r="H3323" s="11">
        <f t="shared" si="1753"/>
        <v>44045</v>
      </c>
      <c r="I3323" s="11">
        <f t="shared" si="1754"/>
        <v>44076</v>
      </c>
      <c r="J3323" s="26">
        <f t="shared" si="1732"/>
        <v>6.4004210950712181E-3</v>
      </c>
      <c r="K3323" s="11">
        <f t="shared" si="1745"/>
        <v>44138</v>
      </c>
      <c r="L3323" s="11">
        <f t="shared" si="1733"/>
        <v>44138</v>
      </c>
      <c r="M3323" s="1">
        <f t="shared" si="1746"/>
        <v>21</v>
      </c>
      <c r="N3323" s="1">
        <f t="shared" si="1749"/>
        <v>5</v>
      </c>
      <c r="O3323" s="2">
        <f t="shared" si="1734"/>
        <v>1.0015202000000001</v>
      </c>
      <c r="P3323" s="10">
        <f t="shared" si="1759"/>
        <v>1.00240054</v>
      </c>
      <c r="Q3323" s="10">
        <f t="shared" si="1755"/>
        <v>1.6053941596653065</v>
      </c>
      <c r="R3323" s="2">
        <f t="shared" si="1758"/>
        <v>1.6078346699999999</v>
      </c>
      <c r="S3323" s="2">
        <f t="shared" si="1750"/>
        <v>1.60539415</v>
      </c>
      <c r="T3323" s="2">
        <f t="shared" si="1735"/>
        <v>65536.956543659995</v>
      </c>
      <c r="U3323" s="2">
        <f t="shared" si="1736"/>
        <v>24713.9869672108</v>
      </c>
      <c r="V3323" s="2">
        <f t="shared" si="1737"/>
        <v>4.4225792953511694E-12</v>
      </c>
      <c r="W3323" s="2">
        <f t="shared" si="1738"/>
        <v>65536.956543660795</v>
      </c>
      <c r="X3323" s="27">
        <f t="shared" si="1739"/>
        <v>0</v>
      </c>
      <c r="Y3323" s="2">
        <f t="shared" si="1751"/>
        <v>0</v>
      </c>
      <c r="Z3323" s="67">
        <f t="shared" si="1740"/>
        <v>0</v>
      </c>
      <c r="AA3323" s="2">
        <f t="shared" si="1760"/>
        <v>0</v>
      </c>
      <c r="AB3323" s="26">
        <f t="shared" si="1747"/>
        <v>6.7299999999999999E-2</v>
      </c>
      <c r="AC3323" s="27">
        <f t="shared" si="1729"/>
        <v>5</v>
      </c>
      <c r="AD3323" s="27">
        <v>252</v>
      </c>
      <c r="AE3323" s="10">
        <f t="shared" si="1756"/>
        <v>1.0012931389999999</v>
      </c>
      <c r="AF3323" s="2">
        <f t="shared" si="1761"/>
        <v>84.748394439999998</v>
      </c>
      <c r="AG3323" s="2">
        <f t="shared" si="1741"/>
        <v>84.748394439999998</v>
      </c>
      <c r="AH3323" s="3" t="str">
        <f t="shared" si="1742"/>
        <v>-</v>
      </c>
      <c r="AI3323" s="4" t="str">
        <f t="shared" si="1757"/>
        <v>A+J=</v>
      </c>
      <c r="AJ3323" s="11">
        <f t="shared" si="1748"/>
        <v>44140</v>
      </c>
      <c r="AK3323" s="11"/>
      <c r="AL3323" s="4"/>
      <c r="AM3323" s="1"/>
      <c r="AN3323" s="11"/>
      <c r="AO3323" s="1"/>
      <c r="AP3323" s="1"/>
      <c r="AQ3323" s="1"/>
      <c r="AR3323" s="1"/>
      <c r="AS3323" s="6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</row>
    <row r="3324" spans="1:154" x14ac:dyDescent="0.2">
      <c r="A3324" s="144">
        <f t="shared" si="1743"/>
        <v>44113</v>
      </c>
      <c r="B3324" s="2">
        <f t="shared" si="1730"/>
        <v>65638.667737490789</v>
      </c>
      <c r="C3324" s="2">
        <f t="shared" si="1744"/>
        <v>40822.969576449999</v>
      </c>
      <c r="D3324" s="68">
        <f>SUM(Y3324:Y$3651)</f>
        <v>40822.969576449992</v>
      </c>
      <c r="E3324" s="68">
        <f t="shared" si="1731"/>
        <v>7.2759576141834259E-12</v>
      </c>
      <c r="F3324" s="72">
        <f t="shared" si="1752"/>
        <v>5357.46</v>
      </c>
      <c r="G3324" s="3">
        <f>IF(N3324=1,VLOOKUP(A3323,[1]Plan1!$BG$69:$BI$188,3),G3323)</f>
        <v>5391.75</v>
      </c>
      <c r="H3324" s="11">
        <f t="shared" si="1753"/>
        <v>44045</v>
      </c>
      <c r="I3324" s="11">
        <f t="shared" si="1754"/>
        <v>44076</v>
      </c>
      <c r="J3324" s="26">
        <f t="shared" si="1732"/>
        <v>6.4004210950712181E-3</v>
      </c>
      <c r="K3324" s="11">
        <f t="shared" si="1745"/>
        <v>44138</v>
      </c>
      <c r="L3324" s="11">
        <f t="shared" si="1733"/>
        <v>44138</v>
      </c>
      <c r="M3324" s="1">
        <f t="shared" si="1746"/>
        <v>21</v>
      </c>
      <c r="N3324" s="1">
        <f t="shared" si="1749"/>
        <v>6</v>
      </c>
      <c r="O3324" s="2">
        <f t="shared" si="1734"/>
        <v>1.00182452</v>
      </c>
      <c r="P3324" s="10">
        <f t="shared" si="1759"/>
        <v>1.00240054</v>
      </c>
      <c r="Q3324" s="10">
        <f t="shared" si="1755"/>
        <v>1.6053941596653065</v>
      </c>
      <c r="R3324" s="2">
        <f t="shared" si="1758"/>
        <v>1.6083232300000001</v>
      </c>
      <c r="S3324" s="2">
        <f t="shared" si="1750"/>
        <v>1.60539415</v>
      </c>
      <c r="T3324" s="2">
        <f t="shared" si="1735"/>
        <v>65536.956543659995</v>
      </c>
      <c r="U3324" s="2">
        <f t="shared" si="1736"/>
        <v>24713.9869672108</v>
      </c>
      <c r="V3324" s="2">
        <f t="shared" si="1737"/>
        <v>4.4261340372031562E-12</v>
      </c>
      <c r="W3324" s="2">
        <f t="shared" si="1738"/>
        <v>65536.956543660795</v>
      </c>
      <c r="X3324" s="27">
        <f t="shared" si="1739"/>
        <v>0</v>
      </c>
      <c r="Y3324" s="2">
        <f t="shared" si="1751"/>
        <v>0</v>
      </c>
      <c r="Z3324" s="67">
        <f t="shared" si="1740"/>
        <v>0</v>
      </c>
      <c r="AA3324" s="2">
        <f t="shared" si="1760"/>
        <v>0</v>
      </c>
      <c r="AB3324" s="26">
        <f t="shared" si="1747"/>
        <v>6.7299999999999999E-2</v>
      </c>
      <c r="AC3324" s="27">
        <f t="shared" ref="AC3324:AC3387" si="1762">N3324</f>
        <v>6</v>
      </c>
      <c r="AD3324" s="27">
        <v>252</v>
      </c>
      <c r="AE3324" s="10">
        <f t="shared" si="1756"/>
        <v>1.0015519669999999</v>
      </c>
      <c r="AF3324" s="2">
        <f t="shared" si="1761"/>
        <v>101.71119383</v>
      </c>
      <c r="AG3324" s="2">
        <f t="shared" si="1741"/>
        <v>101.71119383</v>
      </c>
      <c r="AH3324" s="3" t="str">
        <f t="shared" si="1742"/>
        <v>-</v>
      </c>
      <c r="AI3324" s="4" t="str">
        <f t="shared" si="1757"/>
        <v>A+J=</v>
      </c>
      <c r="AJ3324" s="11">
        <f t="shared" si="1748"/>
        <v>44140</v>
      </c>
      <c r="AK3324" s="11"/>
      <c r="AL3324" s="4"/>
      <c r="AM3324" s="1"/>
      <c r="AN3324" s="11"/>
      <c r="AO3324" s="1"/>
      <c r="AP3324" s="1"/>
      <c r="AQ3324" s="1"/>
      <c r="AR3324" s="1"/>
      <c r="AS3324" s="6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</row>
    <row r="3325" spans="1:154" x14ac:dyDescent="0.2">
      <c r="A3325" s="144">
        <f t="shared" si="1743"/>
        <v>44114</v>
      </c>
      <c r="B3325" s="2">
        <f t="shared" si="1730"/>
        <v>65655.634927860796</v>
      </c>
      <c r="C3325" s="2">
        <f t="shared" si="1744"/>
        <v>40822.969576449999</v>
      </c>
      <c r="D3325" s="68">
        <f>SUM(Y3325:Y$3651)</f>
        <v>40822.969576449992</v>
      </c>
      <c r="E3325" s="68">
        <f t="shared" si="1731"/>
        <v>7.2759576141834259E-12</v>
      </c>
      <c r="F3325" s="72">
        <f t="shared" si="1752"/>
        <v>5357.46</v>
      </c>
      <c r="G3325" s="3">
        <f>IF(N3325=1,VLOOKUP(A3324,[1]Plan1!$BG$69:$BI$188,3),G3324)</f>
        <v>5391.75</v>
      </c>
      <c r="H3325" s="11">
        <f t="shared" si="1753"/>
        <v>44045</v>
      </c>
      <c r="I3325" s="11">
        <f t="shared" si="1754"/>
        <v>44076</v>
      </c>
      <c r="J3325" s="26">
        <f t="shared" si="1732"/>
        <v>6.4004210950712181E-3</v>
      </c>
      <c r="K3325" s="11">
        <f t="shared" si="1745"/>
        <v>44138</v>
      </c>
      <c r="L3325" s="11">
        <f t="shared" si="1733"/>
        <v>44138</v>
      </c>
      <c r="M3325" s="1">
        <f t="shared" si="1746"/>
        <v>21</v>
      </c>
      <c r="N3325" s="1">
        <f t="shared" si="1749"/>
        <v>7</v>
      </c>
      <c r="O3325" s="2">
        <f t="shared" si="1734"/>
        <v>1.00212893</v>
      </c>
      <c r="P3325" s="10">
        <f t="shared" si="1759"/>
        <v>1.00240054</v>
      </c>
      <c r="Q3325" s="10">
        <f t="shared" si="1755"/>
        <v>1.6053941596653065</v>
      </c>
      <c r="R3325" s="2">
        <f t="shared" si="1758"/>
        <v>1.6088119299999999</v>
      </c>
      <c r="S3325" s="2">
        <f t="shared" si="1750"/>
        <v>1.60539415</v>
      </c>
      <c r="T3325" s="2">
        <f t="shared" si="1735"/>
        <v>65536.956543659995</v>
      </c>
      <c r="U3325" s="2">
        <f t="shared" si="1736"/>
        <v>24713.9869672108</v>
      </c>
      <c r="V3325" s="2">
        <f t="shared" si="1737"/>
        <v>4.4296897976892061E-12</v>
      </c>
      <c r="W3325" s="2">
        <f t="shared" si="1738"/>
        <v>65536.956543660795</v>
      </c>
      <c r="X3325" s="27">
        <f t="shared" si="1739"/>
        <v>0</v>
      </c>
      <c r="Y3325" s="2">
        <f t="shared" si="1751"/>
        <v>0</v>
      </c>
      <c r="Z3325" s="67">
        <f t="shared" si="1740"/>
        <v>0</v>
      </c>
      <c r="AA3325" s="2">
        <f t="shared" si="1760"/>
        <v>0</v>
      </c>
      <c r="AB3325" s="26">
        <f t="shared" si="1747"/>
        <v>6.7299999999999999E-2</v>
      </c>
      <c r="AC3325" s="27">
        <f t="shared" si="1762"/>
        <v>7</v>
      </c>
      <c r="AD3325" s="27">
        <v>252</v>
      </c>
      <c r="AE3325" s="10">
        <f t="shared" si="1756"/>
        <v>1.0018108619999999</v>
      </c>
      <c r="AF3325" s="2">
        <f t="shared" si="1761"/>
        <v>118.6783842</v>
      </c>
      <c r="AG3325" s="2">
        <f t="shared" si="1741"/>
        <v>118.6783842</v>
      </c>
      <c r="AH3325" s="3" t="str">
        <f t="shared" si="1742"/>
        <v>-</v>
      </c>
      <c r="AI3325" s="4" t="str">
        <f t="shared" si="1757"/>
        <v>A+J=</v>
      </c>
      <c r="AJ3325" s="11">
        <f t="shared" si="1748"/>
        <v>44140</v>
      </c>
      <c r="AK3325" s="11"/>
      <c r="AL3325" s="4"/>
      <c r="AM3325" s="1"/>
      <c r="AN3325" s="11"/>
      <c r="AO3325" s="1"/>
      <c r="AP3325" s="1"/>
      <c r="AQ3325" s="1"/>
      <c r="AR3325" s="1"/>
      <c r="AS3325" s="6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</row>
    <row r="3326" spans="1:154" x14ac:dyDescent="0.2">
      <c r="A3326" s="144">
        <f t="shared" si="1743"/>
        <v>44115</v>
      </c>
      <c r="B3326" s="2">
        <f t="shared" si="1730"/>
        <v>65655.634927860796</v>
      </c>
      <c r="C3326" s="2">
        <f t="shared" si="1744"/>
        <v>40822.969576449999</v>
      </c>
      <c r="D3326" s="68">
        <f>SUM(Y3326:Y$3651)</f>
        <v>40822.969576449992</v>
      </c>
      <c r="E3326" s="68">
        <f t="shared" si="1731"/>
        <v>7.2759576141834259E-12</v>
      </c>
      <c r="F3326" s="72">
        <f t="shared" si="1752"/>
        <v>5357.46</v>
      </c>
      <c r="G3326" s="3">
        <f>IF(N3326=1,VLOOKUP(A3325,[1]Plan1!$BG$69:$BI$188,3),G3325)</f>
        <v>5391.75</v>
      </c>
      <c r="H3326" s="11">
        <f t="shared" si="1753"/>
        <v>44045</v>
      </c>
      <c r="I3326" s="11">
        <f t="shared" si="1754"/>
        <v>44076</v>
      </c>
      <c r="J3326" s="26">
        <f t="shared" si="1732"/>
        <v>6.4004210950712181E-3</v>
      </c>
      <c r="K3326" s="11">
        <f t="shared" si="1745"/>
        <v>44138</v>
      </c>
      <c r="L3326" s="11">
        <f t="shared" si="1733"/>
        <v>44138</v>
      </c>
      <c r="M3326" s="1">
        <f t="shared" si="1746"/>
        <v>21</v>
      </c>
      <c r="N3326" s="1">
        <f t="shared" si="1749"/>
        <v>7</v>
      </c>
      <c r="O3326" s="2">
        <f t="shared" si="1734"/>
        <v>1.00212893</v>
      </c>
      <c r="P3326" s="10">
        <f t="shared" si="1759"/>
        <v>1.00240054</v>
      </c>
      <c r="Q3326" s="10">
        <f t="shared" si="1755"/>
        <v>1.6053941596653065</v>
      </c>
      <c r="R3326" s="2">
        <f t="shared" si="1758"/>
        <v>1.6088119299999999</v>
      </c>
      <c r="S3326" s="2">
        <f t="shared" si="1750"/>
        <v>1.60539415</v>
      </c>
      <c r="T3326" s="2">
        <f t="shared" si="1735"/>
        <v>65536.956543659995</v>
      </c>
      <c r="U3326" s="2">
        <f t="shared" si="1736"/>
        <v>24713.9869672108</v>
      </c>
      <c r="V3326" s="2">
        <f t="shared" si="1737"/>
        <v>4.4296897976892061E-12</v>
      </c>
      <c r="W3326" s="2">
        <f t="shared" si="1738"/>
        <v>65536.956543660795</v>
      </c>
      <c r="X3326" s="27">
        <f t="shared" si="1739"/>
        <v>0</v>
      </c>
      <c r="Y3326" s="2">
        <f t="shared" si="1751"/>
        <v>0</v>
      </c>
      <c r="Z3326" s="67">
        <f t="shared" si="1740"/>
        <v>0</v>
      </c>
      <c r="AA3326" s="2">
        <f t="shared" si="1760"/>
        <v>0</v>
      </c>
      <c r="AB3326" s="26">
        <f t="shared" si="1747"/>
        <v>6.7299999999999999E-2</v>
      </c>
      <c r="AC3326" s="27">
        <f t="shared" si="1762"/>
        <v>7</v>
      </c>
      <c r="AD3326" s="27">
        <v>252</v>
      </c>
      <c r="AE3326" s="10">
        <f t="shared" si="1756"/>
        <v>1.0018108619999999</v>
      </c>
      <c r="AF3326" s="2">
        <f t="shared" si="1761"/>
        <v>118.6783842</v>
      </c>
      <c r="AG3326" s="2">
        <f t="shared" si="1741"/>
        <v>118.6783842</v>
      </c>
      <c r="AH3326" s="3" t="str">
        <f t="shared" si="1742"/>
        <v>-</v>
      </c>
      <c r="AI3326" s="4" t="str">
        <f t="shared" si="1757"/>
        <v>A+J=</v>
      </c>
      <c r="AJ3326" s="11">
        <f t="shared" si="1748"/>
        <v>44140</v>
      </c>
      <c r="AK3326" s="11"/>
      <c r="AL3326" s="4"/>
      <c r="AM3326" s="1"/>
      <c r="AN3326" s="11"/>
      <c r="AO3326" s="1"/>
      <c r="AP3326" s="1"/>
      <c r="AQ3326" s="1"/>
      <c r="AR3326" s="1"/>
      <c r="AS3326" s="6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</row>
    <row r="3327" spans="1:154" x14ac:dyDescent="0.2">
      <c r="A3327" s="144">
        <f t="shared" si="1743"/>
        <v>44116</v>
      </c>
      <c r="B3327" s="2">
        <f t="shared" si="1730"/>
        <v>65655.634927860796</v>
      </c>
      <c r="C3327" s="2">
        <f t="shared" si="1744"/>
        <v>40822.969576449999</v>
      </c>
      <c r="D3327" s="68">
        <f>SUM(Y3327:Y$3651)</f>
        <v>40822.969576449992</v>
      </c>
      <c r="E3327" s="68">
        <f t="shared" si="1731"/>
        <v>7.2759576141834259E-12</v>
      </c>
      <c r="F3327" s="72">
        <f t="shared" si="1752"/>
        <v>5357.46</v>
      </c>
      <c r="G3327" s="3">
        <f>IF(N3327=1,VLOOKUP(A3326,[1]Plan1!$BG$69:$BI$188,3),G3326)</f>
        <v>5391.75</v>
      </c>
      <c r="H3327" s="11">
        <f t="shared" si="1753"/>
        <v>44045</v>
      </c>
      <c r="I3327" s="11">
        <f t="shared" si="1754"/>
        <v>44076</v>
      </c>
      <c r="J3327" s="26">
        <f t="shared" si="1732"/>
        <v>6.4004210950712181E-3</v>
      </c>
      <c r="K3327" s="11">
        <f t="shared" si="1745"/>
        <v>44138</v>
      </c>
      <c r="L3327" s="11">
        <f t="shared" si="1733"/>
        <v>44138</v>
      </c>
      <c r="M3327" s="1">
        <f t="shared" si="1746"/>
        <v>21</v>
      </c>
      <c r="N3327" s="1">
        <f t="shared" si="1749"/>
        <v>7</v>
      </c>
      <c r="O3327" s="2">
        <f t="shared" si="1734"/>
        <v>1.00212893</v>
      </c>
      <c r="P3327" s="10">
        <f t="shared" si="1759"/>
        <v>1.00240054</v>
      </c>
      <c r="Q3327" s="10">
        <f t="shared" si="1755"/>
        <v>1.6053941596653065</v>
      </c>
      <c r="R3327" s="2">
        <f t="shared" si="1758"/>
        <v>1.6088119299999999</v>
      </c>
      <c r="S3327" s="2">
        <f t="shared" si="1750"/>
        <v>1.60539415</v>
      </c>
      <c r="T3327" s="2">
        <f t="shared" si="1735"/>
        <v>65536.956543659995</v>
      </c>
      <c r="U3327" s="2">
        <f t="shared" si="1736"/>
        <v>24713.9869672108</v>
      </c>
      <c r="V3327" s="2">
        <f t="shared" si="1737"/>
        <v>4.4296897976892061E-12</v>
      </c>
      <c r="W3327" s="2">
        <f t="shared" si="1738"/>
        <v>65536.956543660795</v>
      </c>
      <c r="X3327" s="27">
        <f t="shared" si="1739"/>
        <v>0</v>
      </c>
      <c r="Y3327" s="2">
        <f t="shared" si="1751"/>
        <v>0</v>
      </c>
      <c r="Z3327" s="67">
        <f t="shared" si="1740"/>
        <v>0</v>
      </c>
      <c r="AA3327" s="2">
        <f t="shared" si="1760"/>
        <v>0</v>
      </c>
      <c r="AB3327" s="26">
        <f t="shared" si="1747"/>
        <v>6.7299999999999999E-2</v>
      </c>
      <c r="AC3327" s="27">
        <f t="shared" si="1762"/>
        <v>7</v>
      </c>
      <c r="AD3327" s="27">
        <v>252</v>
      </c>
      <c r="AE3327" s="10">
        <f t="shared" si="1756"/>
        <v>1.0018108619999999</v>
      </c>
      <c r="AF3327" s="2">
        <f t="shared" si="1761"/>
        <v>118.6783842</v>
      </c>
      <c r="AG3327" s="2">
        <f t="shared" si="1741"/>
        <v>118.6783842</v>
      </c>
      <c r="AH3327" s="3" t="str">
        <f t="shared" si="1742"/>
        <v>-</v>
      </c>
      <c r="AI3327" s="4" t="str">
        <f t="shared" si="1757"/>
        <v>A+J=</v>
      </c>
      <c r="AJ3327" s="11">
        <f t="shared" si="1748"/>
        <v>44140</v>
      </c>
      <c r="AK3327" s="11"/>
      <c r="AL3327" s="4"/>
      <c r="AM3327" s="1"/>
      <c r="AN3327" s="11"/>
      <c r="AO3327" s="1"/>
      <c r="AP3327" s="1"/>
      <c r="AQ3327" s="1"/>
      <c r="AR3327" s="1"/>
      <c r="AS3327" s="6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</row>
    <row r="3328" spans="1:154" x14ac:dyDescent="0.2">
      <c r="A3328" s="144">
        <f t="shared" si="1743"/>
        <v>44117</v>
      </c>
      <c r="B3328" s="2">
        <f t="shared" si="1730"/>
        <v>65655.634927860796</v>
      </c>
      <c r="C3328" s="2">
        <f t="shared" si="1744"/>
        <v>40822.969576449999</v>
      </c>
      <c r="D3328" s="68">
        <f>SUM(Y3328:Y$3651)</f>
        <v>40822.969576449992</v>
      </c>
      <c r="E3328" s="68">
        <f t="shared" si="1731"/>
        <v>7.2759576141834259E-12</v>
      </c>
      <c r="F3328" s="72">
        <f t="shared" si="1752"/>
        <v>5357.46</v>
      </c>
      <c r="G3328" s="3">
        <f>IF(N3328=1,VLOOKUP(A3327,[1]Plan1!$BG$69:$BI$188,3),G3327)</f>
        <v>5391.75</v>
      </c>
      <c r="H3328" s="11">
        <f t="shared" si="1753"/>
        <v>44045</v>
      </c>
      <c r="I3328" s="11">
        <f t="shared" si="1754"/>
        <v>44076</v>
      </c>
      <c r="J3328" s="26">
        <f t="shared" si="1732"/>
        <v>6.4004210950712181E-3</v>
      </c>
      <c r="K3328" s="11">
        <f t="shared" si="1745"/>
        <v>44138</v>
      </c>
      <c r="L3328" s="11">
        <f t="shared" si="1733"/>
        <v>44138</v>
      </c>
      <c r="M3328" s="1">
        <f t="shared" si="1746"/>
        <v>21</v>
      </c>
      <c r="N3328" s="1">
        <f t="shared" si="1749"/>
        <v>7</v>
      </c>
      <c r="O3328" s="2">
        <f t="shared" si="1734"/>
        <v>1.00212893</v>
      </c>
      <c r="P3328" s="10">
        <f t="shared" si="1759"/>
        <v>1.00240054</v>
      </c>
      <c r="Q3328" s="10">
        <f t="shared" si="1755"/>
        <v>1.6053941596653065</v>
      </c>
      <c r="R3328" s="2">
        <f t="shared" si="1758"/>
        <v>1.6088119299999999</v>
      </c>
      <c r="S3328" s="2">
        <f t="shared" si="1750"/>
        <v>1.60539415</v>
      </c>
      <c r="T3328" s="2">
        <f t="shared" si="1735"/>
        <v>65536.956543659995</v>
      </c>
      <c r="U3328" s="2">
        <f t="shared" si="1736"/>
        <v>24713.9869672108</v>
      </c>
      <c r="V3328" s="2">
        <f t="shared" si="1737"/>
        <v>4.4296897976892061E-12</v>
      </c>
      <c r="W3328" s="2">
        <f t="shared" si="1738"/>
        <v>65536.956543660795</v>
      </c>
      <c r="X3328" s="27">
        <f t="shared" si="1739"/>
        <v>0</v>
      </c>
      <c r="Y3328" s="2">
        <f t="shared" si="1751"/>
        <v>0</v>
      </c>
      <c r="Z3328" s="67">
        <f t="shared" si="1740"/>
        <v>0</v>
      </c>
      <c r="AA3328" s="2">
        <f t="shared" si="1760"/>
        <v>0</v>
      </c>
      <c r="AB3328" s="26">
        <f t="shared" si="1747"/>
        <v>6.7299999999999999E-2</v>
      </c>
      <c r="AC3328" s="27">
        <f t="shared" si="1762"/>
        <v>7</v>
      </c>
      <c r="AD3328" s="27">
        <v>252</v>
      </c>
      <c r="AE3328" s="10">
        <f t="shared" si="1756"/>
        <v>1.0018108619999999</v>
      </c>
      <c r="AF3328" s="2">
        <f t="shared" si="1761"/>
        <v>118.6783842</v>
      </c>
      <c r="AG3328" s="2">
        <f t="shared" si="1741"/>
        <v>118.6783842</v>
      </c>
      <c r="AH3328" s="3" t="str">
        <f t="shared" si="1742"/>
        <v>-</v>
      </c>
      <c r="AI3328" s="4" t="str">
        <f t="shared" si="1757"/>
        <v>A+J=</v>
      </c>
      <c r="AJ3328" s="11">
        <f t="shared" si="1748"/>
        <v>44140</v>
      </c>
      <c r="AK3328" s="11"/>
      <c r="AL3328" s="4"/>
      <c r="AM3328" s="1"/>
      <c r="AN3328" s="11"/>
      <c r="AO3328" s="1"/>
      <c r="AP3328" s="1"/>
      <c r="AQ3328" s="1"/>
      <c r="AR3328" s="1"/>
      <c r="AS3328" s="6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</row>
    <row r="3329" spans="1:55" x14ac:dyDescent="0.2">
      <c r="A3329" s="144">
        <f t="shared" si="1743"/>
        <v>44118</v>
      </c>
      <c r="B3329" s="2">
        <f t="shared" si="1730"/>
        <v>65672.606574730802</v>
      </c>
      <c r="C3329" s="2">
        <f t="shared" si="1744"/>
        <v>40822.969576449999</v>
      </c>
      <c r="D3329" s="68">
        <f>SUM(Y3329:Y$3651)</f>
        <v>40822.969576449992</v>
      </c>
      <c r="E3329" s="68">
        <f t="shared" si="1731"/>
        <v>7.2759576141834259E-12</v>
      </c>
      <c r="F3329" s="72">
        <f t="shared" si="1752"/>
        <v>5357.46</v>
      </c>
      <c r="G3329" s="3">
        <f>IF(N3329=1,VLOOKUP(A3328,[1]Plan1!$BG$69:$BI$188,3),G3328)</f>
        <v>5391.75</v>
      </c>
      <c r="H3329" s="11">
        <f t="shared" si="1753"/>
        <v>44045</v>
      </c>
      <c r="I3329" s="11">
        <f t="shared" si="1754"/>
        <v>44076</v>
      </c>
      <c r="J3329" s="26">
        <f t="shared" si="1732"/>
        <v>6.4004210950712181E-3</v>
      </c>
      <c r="K3329" s="11">
        <f t="shared" si="1745"/>
        <v>44138</v>
      </c>
      <c r="L3329" s="11">
        <f t="shared" si="1733"/>
        <v>44138</v>
      </c>
      <c r="M3329" s="1">
        <f t="shared" si="1746"/>
        <v>21</v>
      </c>
      <c r="N3329" s="1">
        <f t="shared" si="1749"/>
        <v>8</v>
      </c>
      <c r="O3329" s="2">
        <f t="shared" si="1734"/>
        <v>1.0024334399999999</v>
      </c>
      <c r="P3329" s="10">
        <f t="shared" si="1759"/>
        <v>1.00240054</v>
      </c>
      <c r="Q3329" s="10">
        <f t="shared" si="1755"/>
        <v>1.6053941596653065</v>
      </c>
      <c r="R3329" s="2">
        <f t="shared" si="1758"/>
        <v>1.60930079</v>
      </c>
      <c r="S3329" s="2">
        <f t="shared" si="1750"/>
        <v>1.60539415</v>
      </c>
      <c r="T3329" s="2">
        <f t="shared" si="1735"/>
        <v>65536.956543659995</v>
      </c>
      <c r="U3329" s="2">
        <f t="shared" si="1736"/>
        <v>24713.9869672108</v>
      </c>
      <c r="V3329" s="2">
        <f t="shared" si="1737"/>
        <v>4.4332467223284769E-12</v>
      </c>
      <c r="W3329" s="2">
        <f t="shared" si="1738"/>
        <v>65536.956543660795</v>
      </c>
      <c r="X3329" s="27">
        <f t="shared" si="1739"/>
        <v>0</v>
      </c>
      <c r="Y3329" s="2">
        <f t="shared" si="1751"/>
        <v>0</v>
      </c>
      <c r="Z3329" s="67">
        <f t="shared" si="1740"/>
        <v>0</v>
      </c>
      <c r="AA3329" s="2">
        <f t="shared" si="1760"/>
        <v>0</v>
      </c>
      <c r="AB3329" s="26">
        <f t="shared" si="1747"/>
        <v>6.7299999999999999E-2</v>
      </c>
      <c r="AC3329" s="27">
        <f t="shared" si="1762"/>
        <v>8</v>
      </c>
      <c r="AD3329" s="27">
        <v>252</v>
      </c>
      <c r="AE3329" s="10">
        <f t="shared" si="1756"/>
        <v>1.002069825</v>
      </c>
      <c r="AF3329" s="2">
        <f t="shared" si="1761"/>
        <v>135.65003107000001</v>
      </c>
      <c r="AG3329" s="2">
        <f t="shared" si="1741"/>
        <v>135.65003107000001</v>
      </c>
      <c r="AH3329" s="3" t="str">
        <f t="shared" si="1742"/>
        <v>-</v>
      </c>
      <c r="AI3329" s="4" t="str">
        <f t="shared" si="1757"/>
        <v>A+J=</v>
      </c>
      <c r="AJ3329" s="11">
        <f t="shared" si="1748"/>
        <v>44140</v>
      </c>
      <c r="AK3329" s="11"/>
      <c r="AL3329" s="4"/>
      <c r="AM3329" s="1"/>
      <c r="AN3329" s="11"/>
      <c r="AO3329" s="1"/>
      <c r="AP3329" s="1"/>
      <c r="AQ3329" s="1"/>
      <c r="AR3329" s="1"/>
      <c r="AS3329" s="6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</row>
    <row r="3330" spans="1:55" x14ac:dyDescent="0.2">
      <c r="A3330" s="144">
        <f t="shared" si="1743"/>
        <v>44119</v>
      </c>
      <c r="B3330" s="2">
        <f t="shared" si="1730"/>
        <v>65689.582547050799</v>
      </c>
      <c r="C3330" s="2">
        <f t="shared" si="1744"/>
        <v>40822.969576449999</v>
      </c>
      <c r="D3330" s="68">
        <f>SUM(Y3330:Y$3651)</f>
        <v>40822.969576449992</v>
      </c>
      <c r="E3330" s="68">
        <f t="shared" si="1731"/>
        <v>7.2759576141834259E-12</v>
      </c>
      <c r="F3330" s="72">
        <f t="shared" si="1752"/>
        <v>5357.46</v>
      </c>
      <c r="G3330" s="3">
        <f>IF(N3330=1,VLOOKUP(A3329,[1]Plan1!$BG$69:$BI$188,3),G3329)</f>
        <v>5391.75</v>
      </c>
      <c r="H3330" s="11">
        <f t="shared" si="1753"/>
        <v>44045</v>
      </c>
      <c r="I3330" s="11">
        <f t="shared" si="1754"/>
        <v>44076</v>
      </c>
      <c r="J3330" s="26">
        <f t="shared" si="1732"/>
        <v>6.4004210950712181E-3</v>
      </c>
      <c r="K3330" s="11">
        <f t="shared" si="1745"/>
        <v>44138</v>
      </c>
      <c r="L3330" s="11">
        <f t="shared" si="1733"/>
        <v>44138</v>
      </c>
      <c r="M3330" s="1">
        <f t="shared" si="1746"/>
        <v>21</v>
      </c>
      <c r="N3330" s="1">
        <f t="shared" si="1749"/>
        <v>9</v>
      </c>
      <c r="O3330" s="2">
        <f t="shared" si="1734"/>
        <v>1.0027380299999999</v>
      </c>
      <c r="P3330" s="10">
        <f t="shared" si="1759"/>
        <v>1.00240054</v>
      </c>
      <c r="Q3330" s="10">
        <f t="shared" si="1755"/>
        <v>1.6053941596653065</v>
      </c>
      <c r="R3330" s="2">
        <f t="shared" si="1758"/>
        <v>1.6097897699999999</v>
      </c>
      <c r="S3330" s="2">
        <f t="shared" si="1750"/>
        <v>1.60539415</v>
      </c>
      <c r="T3330" s="2">
        <f t="shared" si="1735"/>
        <v>65536.956543659995</v>
      </c>
      <c r="U3330" s="2">
        <f t="shared" si="1736"/>
        <v>24713.9869672108</v>
      </c>
      <c r="V3330" s="2">
        <f t="shared" si="1737"/>
        <v>4.4368045200826593E-12</v>
      </c>
      <c r="W3330" s="2">
        <f t="shared" si="1738"/>
        <v>65536.956543660795</v>
      </c>
      <c r="X3330" s="27">
        <f t="shared" si="1739"/>
        <v>0</v>
      </c>
      <c r="Y3330" s="2">
        <f t="shared" si="1751"/>
        <v>0</v>
      </c>
      <c r="Z3330" s="67">
        <f t="shared" si="1740"/>
        <v>0</v>
      </c>
      <c r="AA3330" s="2">
        <f t="shared" si="1760"/>
        <v>0</v>
      </c>
      <c r="AB3330" s="26">
        <f t="shared" si="1747"/>
        <v>6.7299999999999999E-2</v>
      </c>
      <c r="AC3330" s="27">
        <f t="shared" si="1762"/>
        <v>9</v>
      </c>
      <c r="AD3330" s="27">
        <v>252</v>
      </c>
      <c r="AE3330" s="10">
        <f t="shared" si="1756"/>
        <v>1.0023288539999999</v>
      </c>
      <c r="AF3330" s="2">
        <f t="shared" si="1761"/>
        <v>152.62600338999999</v>
      </c>
      <c r="AG3330" s="2">
        <f t="shared" si="1741"/>
        <v>152.62600338999999</v>
      </c>
      <c r="AH3330" s="3" t="str">
        <f t="shared" si="1742"/>
        <v>-</v>
      </c>
      <c r="AI3330" s="4" t="str">
        <f t="shared" si="1757"/>
        <v>A+J=</v>
      </c>
      <c r="AJ3330" s="11">
        <f t="shared" si="1748"/>
        <v>44140</v>
      </c>
      <c r="AK3330" s="11"/>
      <c r="AL3330" s="4"/>
      <c r="AM3330" s="1"/>
      <c r="AN3330" s="11"/>
      <c r="AO3330" s="1"/>
      <c r="AP3330" s="1"/>
      <c r="AQ3330" s="1"/>
      <c r="AR3330" s="1"/>
      <c r="AS3330" s="6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</row>
    <row r="3331" spans="1:55" x14ac:dyDescent="0.2">
      <c r="A3331" s="144">
        <f t="shared" si="1743"/>
        <v>44120</v>
      </c>
      <c r="B3331" s="2">
        <f t="shared" si="1730"/>
        <v>65706.562910340799</v>
      </c>
      <c r="C3331" s="2">
        <f t="shared" si="1744"/>
        <v>40822.969576449999</v>
      </c>
      <c r="D3331" s="68">
        <f>SUM(Y3331:Y$3651)</f>
        <v>40822.969576449992</v>
      </c>
      <c r="E3331" s="68">
        <f t="shared" si="1731"/>
        <v>7.2759576141834259E-12</v>
      </c>
      <c r="F3331" s="72">
        <f t="shared" si="1752"/>
        <v>5357.46</v>
      </c>
      <c r="G3331" s="3">
        <f>IF(N3331=1,VLOOKUP(A3330,[1]Plan1!$BG$69:$BI$188,3),G3330)</f>
        <v>5391.75</v>
      </c>
      <c r="H3331" s="11">
        <f t="shared" si="1753"/>
        <v>44045</v>
      </c>
      <c r="I3331" s="11">
        <f t="shared" si="1754"/>
        <v>44076</v>
      </c>
      <c r="J3331" s="26">
        <f t="shared" si="1732"/>
        <v>6.4004210950712181E-3</v>
      </c>
      <c r="K3331" s="11">
        <f t="shared" si="1745"/>
        <v>44138</v>
      </c>
      <c r="L3331" s="11">
        <f t="shared" si="1733"/>
        <v>44138</v>
      </c>
      <c r="M3331" s="1">
        <f t="shared" si="1746"/>
        <v>21</v>
      </c>
      <c r="N3331" s="1">
        <f t="shared" si="1749"/>
        <v>10</v>
      </c>
      <c r="O3331" s="2">
        <f t="shared" si="1734"/>
        <v>1.0030427200000001</v>
      </c>
      <c r="P3331" s="10">
        <f t="shared" si="1759"/>
        <v>1.00240054</v>
      </c>
      <c r="Q3331" s="10">
        <f t="shared" si="1755"/>
        <v>1.6053941596653065</v>
      </c>
      <c r="R3331" s="2">
        <f t="shared" si="1758"/>
        <v>1.6102789200000001</v>
      </c>
      <c r="S3331" s="2">
        <f t="shared" si="1750"/>
        <v>1.60539415</v>
      </c>
      <c r="T3331" s="2">
        <f t="shared" si="1735"/>
        <v>65536.956543659995</v>
      </c>
      <c r="U3331" s="2">
        <f t="shared" si="1736"/>
        <v>24713.9869672108</v>
      </c>
      <c r="V3331" s="2">
        <f t="shared" si="1737"/>
        <v>4.4403635547496383E-12</v>
      </c>
      <c r="W3331" s="2">
        <f t="shared" si="1738"/>
        <v>65536.956543660795</v>
      </c>
      <c r="X3331" s="27">
        <f t="shared" si="1739"/>
        <v>0</v>
      </c>
      <c r="Y3331" s="2">
        <f t="shared" si="1751"/>
        <v>0</v>
      </c>
      <c r="Z3331" s="67">
        <f t="shared" si="1740"/>
        <v>0</v>
      </c>
      <c r="AA3331" s="2">
        <f t="shared" si="1760"/>
        <v>0</v>
      </c>
      <c r="AB3331" s="26">
        <f t="shared" si="1747"/>
        <v>6.7299999999999999E-2</v>
      </c>
      <c r="AC3331" s="27">
        <f t="shared" si="1762"/>
        <v>10</v>
      </c>
      <c r="AD3331" s="27">
        <v>252</v>
      </c>
      <c r="AE3331" s="10">
        <f t="shared" si="1756"/>
        <v>1.0025879499999999</v>
      </c>
      <c r="AF3331" s="2">
        <f t="shared" si="1761"/>
        <v>169.60636668000001</v>
      </c>
      <c r="AG3331" s="2">
        <f t="shared" si="1741"/>
        <v>169.60636668000001</v>
      </c>
      <c r="AH3331" s="3" t="str">
        <f t="shared" si="1742"/>
        <v>-</v>
      </c>
      <c r="AI3331" s="4" t="str">
        <f t="shared" si="1757"/>
        <v>A+J=</v>
      </c>
      <c r="AJ3331" s="11">
        <f t="shared" si="1748"/>
        <v>44140</v>
      </c>
      <c r="AK3331" s="11"/>
      <c r="AL3331" s="4"/>
      <c r="AM3331" s="1"/>
      <c r="AN3331" s="11"/>
      <c r="AO3331" s="1"/>
      <c r="AP3331" s="1"/>
      <c r="AQ3331" s="1"/>
      <c r="AR3331" s="1"/>
      <c r="AS3331" s="6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</row>
    <row r="3332" spans="1:55" x14ac:dyDescent="0.2">
      <c r="A3332" s="144">
        <f t="shared" si="1743"/>
        <v>44121</v>
      </c>
      <c r="B3332" s="2">
        <f t="shared" si="1730"/>
        <v>65723.5476646108</v>
      </c>
      <c r="C3332" s="2">
        <f t="shared" si="1744"/>
        <v>40822.969576449999</v>
      </c>
      <c r="D3332" s="68">
        <f>SUM(Y3332:Y$3651)</f>
        <v>40822.969576449992</v>
      </c>
      <c r="E3332" s="68">
        <f t="shared" si="1731"/>
        <v>7.2759576141834259E-12</v>
      </c>
      <c r="F3332" s="72">
        <f t="shared" si="1752"/>
        <v>5357.46</v>
      </c>
      <c r="G3332" s="3">
        <f>IF(N3332=1,VLOOKUP(A3331,[1]Plan1!$BG$69:$BI$188,3),G3331)</f>
        <v>5391.75</v>
      </c>
      <c r="H3332" s="11">
        <f t="shared" si="1753"/>
        <v>44045</v>
      </c>
      <c r="I3332" s="11">
        <f t="shared" si="1754"/>
        <v>44076</v>
      </c>
      <c r="J3332" s="26">
        <f t="shared" si="1732"/>
        <v>6.4004210950712181E-3</v>
      </c>
      <c r="K3332" s="11">
        <f t="shared" si="1745"/>
        <v>44138</v>
      </c>
      <c r="L3332" s="11">
        <f t="shared" si="1733"/>
        <v>44138</v>
      </c>
      <c r="M3332" s="1">
        <f t="shared" si="1746"/>
        <v>21</v>
      </c>
      <c r="N3332" s="1">
        <f t="shared" si="1749"/>
        <v>11</v>
      </c>
      <c r="O3332" s="2">
        <f t="shared" si="1734"/>
        <v>1.0033475000000001</v>
      </c>
      <c r="P3332" s="10">
        <f t="shared" si="1759"/>
        <v>1.00240054</v>
      </c>
      <c r="Q3332" s="10">
        <f t="shared" si="1755"/>
        <v>1.6053941596653065</v>
      </c>
      <c r="R3332" s="2">
        <f t="shared" si="1758"/>
        <v>1.61076821</v>
      </c>
      <c r="S3332" s="2">
        <f t="shared" si="1750"/>
        <v>1.60539415</v>
      </c>
      <c r="T3332" s="2">
        <f t="shared" si="1735"/>
        <v>65536.956543659995</v>
      </c>
      <c r="U3332" s="2">
        <f t="shared" si="1736"/>
        <v>24713.9869672108</v>
      </c>
      <c r="V3332" s="2">
        <f t="shared" si="1737"/>
        <v>4.4439236080506819E-12</v>
      </c>
      <c r="W3332" s="2">
        <f t="shared" si="1738"/>
        <v>65536.956543660795</v>
      </c>
      <c r="X3332" s="27">
        <f t="shared" si="1739"/>
        <v>0</v>
      </c>
      <c r="Y3332" s="2">
        <f t="shared" si="1751"/>
        <v>0</v>
      </c>
      <c r="Z3332" s="67">
        <f t="shared" si="1740"/>
        <v>0</v>
      </c>
      <c r="AA3332" s="2">
        <f t="shared" si="1760"/>
        <v>0</v>
      </c>
      <c r="AB3332" s="26">
        <f t="shared" si="1747"/>
        <v>6.7299999999999999E-2</v>
      </c>
      <c r="AC3332" s="27">
        <f t="shared" si="1762"/>
        <v>11</v>
      </c>
      <c r="AD3332" s="27">
        <v>252</v>
      </c>
      <c r="AE3332" s="10">
        <f t="shared" si="1756"/>
        <v>1.0028471130000001</v>
      </c>
      <c r="AF3332" s="2">
        <f t="shared" si="1761"/>
        <v>186.59112095</v>
      </c>
      <c r="AG3332" s="2">
        <f t="shared" si="1741"/>
        <v>186.59112095</v>
      </c>
      <c r="AH3332" s="3" t="str">
        <f t="shared" si="1742"/>
        <v>-</v>
      </c>
      <c r="AI3332" s="4" t="str">
        <f t="shared" si="1757"/>
        <v>A+J=</v>
      </c>
      <c r="AJ3332" s="11">
        <f t="shared" si="1748"/>
        <v>44140</v>
      </c>
      <c r="AK3332" s="11"/>
      <c r="AL3332" s="4"/>
      <c r="AM3332" s="1"/>
      <c r="AN3332" s="11"/>
      <c r="AO3332" s="1"/>
      <c r="AP3332" s="1"/>
      <c r="AQ3332" s="1"/>
      <c r="AR3332" s="1"/>
      <c r="AS3332" s="6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</row>
    <row r="3333" spans="1:55" x14ac:dyDescent="0.2">
      <c r="A3333" s="144">
        <f t="shared" si="1743"/>
        <v>44122</v>
      </c>
      <c r="B3333" s="2">
        <f t="shared" si="1730"/>
        <v>65723.5476646108</v>
      </c>
      <c r="C3333" s="2">
        <f t="shared" si="1744"/>
        <v>40822.969576449999</v>
      </c>
      <c r="D3333" s="68">
        <f>SUM(Y3333:Y$3651)</f>
        <v>40822.969576449992</v>
      </c>
      <c r="E3333" s="68">
        <f t="shared" si="1731"/>
        <v>7.2759576141834259E-12</v>
      </c>
      <c r="F3333" s="72">
        <f t="shared" si="1752"/>
        <v>5357.46</v>
      </c>
      <c r="G3333" s="3">
        <f>IF(N3333=1,VLOOKUP(A3332,[1]Plan1!$BG$69:$BI$188,3),G3332)</f>
        <v>5391.75</v>
      </c>
      <c r="H3333" s="11">
        <f t="shared" si="1753"/>
        <v>44045</v>
      </c>
      <c r="I3333" s="11">
        <f t="shared" si="1754"/>
        <v>44076</v>
      </c>
      <c r="J3333" s="26">
        <f t="shared" si="1732"/>
        <v>6.4004210950712181E-3</v>
      </c>
      <c r="K3333" s="11">
        <f t="shared" si="1745"/>
        <v>44138</v>
      </c>
      <c r="L3333" s="11">
        <f t="shared" si="1733"/>
        <v>44138</v>
      </c>
      <c r="M3333" s="1">
        <f t="shared" si="1746"/>
        <v>21</v>
      </c>
      <c r="N3333" s="1">
        <f t="shared" si="1749"/>
        <v>11</v>
      </c>
      <c r="O3333" s="2">
        <f t="shared" si="1734"/>
        <v>1.0033475000000001</v>
      </c>
      <c r="P3333" s="10">
        <f t="shared" si="1759"/>
        <v>1.00240054</v>
      </c>
      <c r="Q3333" s="10">
        <f t="shared" si="1755"/>
        <v>1.6053941596653065</v>
      </c>
      <c r="R3333" s="2">
        <f t="shared" si="1758"/>
        <v>1.61076821</v>
      </c>
      <c r="S3333" s="2">
        <f t="shared" si="1750"/>
        <v>1.60539415</v>
      </c>
      <c r="T3333" s="2">
        <f t="shared" si="1735"/>
        <v>65536.956543659995</v>
      </c>
      <c r="U3333" s="2">
        <f t="shared" si="1736"/>
        <v>24713.9869672108</v>
      </c>
      <c r="V3333" s="2">
        <f t="shared" si="1737"/>
        <v>4.4439236080506819E-12</v>
      </c>
      <c r="W3333" s="2">
        <f t="shared" si="1738"/>
        <v>65536.956543660795</v>
      </c>
      <c r="X3333" s="27">
        <f t="shared" si="1739"/>
        <v>0</v>
      </c>
      <c r="Y3333" s="2">
        <f t="shared" si="1751"/>
        <v>0</v>
      </c>
      <c r="Z3333" s="67">
        <f t="shared" si="1740"/>
        <v>0</v>
      </c>
      <c r="AA3333" s="2">
        <f t="shared" si="1760"/>
        <v>0</v>
      </c>
      <c r="AB3333" s="26">
        <f t="shared" si="1747"/>
        <v>6.7299999999999999E-2</v>
      </c>
      <c r="AC3333" s="27">
        <f t="shared" si="1762"/>
        <v>11</v>
      </c>
      <c r="AD3333" s="27">
        <v>252</v>
      </c>
      <c r="AE3333" s="10">
        <f t="shared" si="1756"/>
        <v>1.0028471130000001</v>
      </c>
      <c r="AF3333" s="2">
        <f t="shared" si="1761"/>
        <v>186.59112095</v>
      </c>
      <c r="AG3333" s="2">
        <f t="shared" si="1741"/>
        <v>186.59112095</v>
      </c>
      <c r="AH3333" s="3" t="str">
        <f t="shared" si="1742"/>
        <v>-</v>
      </c>
      <c r="AI3333" s="4" t="str">
        <f t="shared" si="1757"/>
        <v>A+J=</v>
      </c>
      <c r="AJ3333" s="11">
        <f t="shared" si="1748"/>
        <v>44140</v>
      </c>
      <c r="AK3333" s="11"/>
      <c r="AL3333" s="4"/>
      <c r="AM3333" s="1"/>
      <c r="AN3333" s="11"/>
      <c r="AO3333" s="1"/>
      <c r="AP3333" s="1"/>
      <c r="AQ3333" s="1"/>
      <c r="AR3333" s="1"/>
      <c r="AS3333" s="6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</row>
    <row r="3334" spans="1:55" x14ac:dyDescent="0.2">
      <c r="A3334" s="144">
        <f t="shared" si="1743"/>
        <v>44123</v>
      </c>
      <c r="B3334" s="2">
        <f t="shared" si="1730"/>
        <v>65723.5476646108</v>
      </c>
      <c r="C3334" s="2">
        <f t="shared" si="1744"/>
        <v>40822.969576449999</v>
      </c>
      <c r="D3334" s="68">
        <f>SUM(Y3334:Y$3651)</f>
        <v>40822.969576449992</v>
      </c>
      <c r="E3334" s="68">
        <f t="shared" si="1731"/>
        <v>7.2759576141834259E-12</v>
      </c>
      <c r="F3334" s="72">
        <f t="shared" si="1752"/>
        <v>5357.46</v>
      </c>
      <c r="G3334" s="3">
        <f>IF(N3334=1,VLOOKUP(A3333,[1]Plan1!$BG$69:$BI$188,3),G3333)</f>
        <v>5391.75</v>
      </c>
      <c r="H3334" s="11">
        <f t="shared" si="1753"/>
        <v>44045</v>
      </c>
      <c r="I3334" s="11">
        <f t="shared" si="1754"/>
        <v>44076</v>
      </c>
      <c r="J3334" s="26">
        <f t="shared" si="1732"/>
        <v>6.4004210950712181E-3</v>
      </c>
      <c r="K3334" s="11">
        <f t="shared" si="1745"/>
        <v>44138</v>
      </c>
      <c r="L3334" s="11">
        <f t="shared" si="1733"/>
        <v>44138</v>
      </c>
      <c r="M3334" s="1">
        <f t="shared" si="1746"/>
        <v>21</v>
      </c>
      <c r="N3334" s="1">
        <f t="shared" si="1749"/>
        <v>11</v>
      </c>
      <c r="O3334" s="2">
        <f t="shared" si="1734"/>
        <v>1.0033475000000001</v>
      </c>
      <c r="P3334" s="10">
        <f t="shared" si="1759"/>
        <v>1.00240054</v>
      </c>
      <c r="Q3334" s="10">
        <f t="shared" si="1755"/>
        <v>1.6053941596653065</v>
      </c>
      <c r="R3334" s="2">
        <f t="shared" si="1758"/>
        <v>1.61076821</v>
      </c>
      <c r="S3334" s="2">
        <f t="shared" si="1750"/>
        <v>1.60539415</v>
      </c>
      <c r="T3334" s="2">
        <f t="shared" si="1735"/>
        <v>65536.956543659995</v>
      </c>
      <c r="U3334" s="2">
        <f t="shared" si="1736"/>
        <v>24713.9869672108</v>
      </c>
      <c r="V3334" s="2">
        <f t="shared" si="1737"/>
        <v>4.4439236080506819E-12</v>
      </c>
      <c r="W3334" s="2">
        <f t="shared" si="1738"/>
        <v>65536.956543660795</v>
      </c>
      <c r="X3334" s="27">
        <f t="shared" si="1739"/>
        <v>0</v>
      </c>
      <c r="Y3334" s="2">
        <f t="shared" si="1751"/>
        <v>0</v>
      </c>
      <c r="Z3334" s="67">
        <f t="shared" si="1740"/>
        <v>0</v>
      </c>
      <c r="AA3334" s="2">
        <f t="shared" si="1760"/>
        <v>0</v>
      </c>
      <c r="AB3334" s="26">
        <f t="shared" si="1747"/>
        <v>6.7299999999999999E-2</v>
      </c>
      <c r="AC3334" s="27">
        <f t="shared" si="1762"/>
        <v>11</v>
      </c>
      <c r="AD3334" s="27">
        <v>252</v>
      </c>
      <c r="AE3334" s="10">
        <f t="shared" si="1756"/>
        <v>1.0028471130000001</v>
      </c>
      <c r="AF3334" s="2">
        <f t="shared" si="1761"/>
        <v>186.59112095</v>
      </c>
      <c r="AG3334" s="2">
        <f t="shared" si="1741"/>
        <v>186.59112095</v>
      </c>
      <c r="AH3334" s="3" t="str">
        <f t="shared" si="1742"/>
        <v>-</v>
      </c>
      <c r="AI3334" s="4" t="str">
        <f t="shared" si="1757"/>
        <v>A+J=</v>
      </c>
      <c r="AJ3334" s="11">
        <f t="shared" si="1748"/>
        <v>44140</v>
      </c>
      <c r="AK3334" s="11"/>
      <c r="AL3334" s="4"/>
      <c r="AM3334" s="1"/>
      <c r="AN3334" s="11"/>
      <c r="AO3334" s="1"/>
      <c r="AP3334" s="1"/>
      <c r="AQ3334" s="1"/>
      <c r="AR3334" s="1"/>
      <c r="AS3334" s="6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</row>
    <row r="3335" spans="1:55" x14ac:dyDescent="0.2">
      <c r="A3335" s="144">
        <f t="shared" si="1743"/>
        <v>44124</v>
      </c>
      <c r="B3335" s="2">
        <f t="shared" si="1730"/>
        <v>65740.536809860801</v>
      </c>
      <c r="C3335" s="2">
        <f t="shared" si="1744"/>
        <v>40822.969576449999</v>
      </c>
      <c r="D3335" s="68">
        <f>SUM(Y3335:Y$3651)</f>
        <v>40822.969576449992</v>
      </c>
      <c r="E3335" s="68">
        <f t="shared" si="1731"/>
        <v>7.2759576141834259E-12</v>
      </c>
      <c r="F3335" s="72">
        <f t="shared" si="1752"/>
        <v>5357.46</v>
      </c>
      <c r="G3335" s="3">
        <f>IF(N3335=1,VLOOKUP(A3334,[1]Plan1!$BG$69:$BI$188,3),G3334)</f>
        <v>5391.75</v>
      </c>
      <c r="H3335" s="11">
        <f t="shared" si="1753"/>
        <v>44045</v>
      </c>
      <c r="I3335" s="11">
        <f t="shared" si="1754"/>
        <v>44076</v>
      </c>
      <c r="J3335" s="26">
        <f t="shared" si="1732"/>
        <v>6.4004210950712181E-3</v>
      </c>
      <c r="K3335" s="11">
        <f t="shared" si="1745"/>
        <v>44138</v>
      </c>
      <c r="L3335" s="11">
        <f t="shared" si="1733"/>
        <v>44138</v>
      </c>
      <c r="M3335" s="1">
        <f t="shared" si="1746"/>
        <v>21</v>
      </c>
      <c r="N3335" s="1">
        <f t="shared" si="1749"/>
        <v>12</v>
      </c>
      <c r="O3335" s="2">
        <f t="shared" si="1734"/>
        <v>1.0036523799999999</v>
      </c>
      <c r="P3335" s="10">
        <f t="shared" si="1759"/>
        <v>1.00240054</v>
      </c>
      <c r="Q3335" s="10">
        <f t="shared" si="1755"/>
        <v>1.6053941596653065</v>
      </c>
      <c r="R3335" s="2">
        <f t="shared" si="1758"/>
        <v>1.6112576599999999</v>
      </c>
      <c r="S3335" s="2">
        <f t="shared" si="1750"/>
        <v>1.60539415</v>
      </c>
      <c r="T3335" s="2">
        <f t="shared" si="1735"/>
        <v>65536.956543659995</v>
      </c>
      <c r="U3335" s="2">
        <f t="shared" si="1736"/>
        <v>24713.9869672108</v>
      </c>
      <c r="V3335" s="2">
        <f t="shared" si="1737"/>
        <v>4.4474848255049432E-12</v>
      </c>
      <c r="W3335" s="2">
        <f t="shared" si="1738"/>
        <v>65536.956543660795</v>
      </c>
      <c r="X3335" s="27">
        <f t="shared" si="1739"/>
        <v>0</v>
      </c>
      <c r="Y3335" s="2">
        <f t="shared" si="1751"/>
        <v>0</v>
      </c>
      <c r="Z3335" s="67">
        <f t="shared" si="1740"/>
        <v>0</v>
      </c>
      <c r="AA3335" s="2">
        <f t="shared" si="1760"/>
        <v>0</v>
      </c>
      <c r="AB3335" s="26">
        <f t="shared" si="1747"/>
        <v>6.7299999999999999E-2</v>
      </c>
      <c r="AC3335" s="27">
        <f t="shared" si="1762"/>
        <v>12</v>
      </c>
      <c r="AD3335" s="27">
        <v>252</v>
      </c>
      <c r="AE3335" s="10">
        <f t="shared" si="1756"/>
        <v>1.003106343</v>
      </c>
      <c r="AF3335" s="2">
        <f t="shared" si="1761"/>
        <v>203.58026620000001</v>
      </c>
      <c r="AG3335" s="2">
        <f t="shared" si="1741"/>
        <v>203.58026620000001</v>
      </c>
      <c r="AH3335" s="3" t="str">
        <f t="shared" si="1742"/>
        <v>-</v>
      </c>
      <c r="AI3335" s="4" t="str">
        <f t="shared" si="1757"/>
        <v>A+J=</v>
      </c>
      <c r="AJ3335" s="11">
        <f t="shared" si="1748"/>
        <v>44140</v>
      </c>
      <c r="AK3335" s="11"/>
      <c r="AL3335" s="4"/>
      <c r="AM3335" s="1"/>
      <c r="AN3335" s="11"/>
      <c r="AO3335" s="1"/>
      <c r="AP3335" s="1"/>
      <c r="AQ3335" s="1"/>
      <c r="AR3335" s="1"/>
      <c r="AS3335" s="6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</row>
    <row r="3336" spans="1:55" x14ac:dyDescent="0.2">
      <c r="A3336" s="144">
        <f t="shared" si="1743"/>
        <v>44125</v>
      </c>
      <c r="B3336" s="2">
        <f t="shared" si="1730"/>
        <v>65757.530346080792</v>
      </c>
      <c r="C3336" s="2">
        <f t="shared" si="1744"/>
        <v>40822.969576449999</v>
      </c>
      <c r="D3336" s="68">
        <f>SUM(Y3336:Y$3651)</f>
        <v>40822.969576449992</v>
      </c>
      <c r="E3336" s="68">
        <f t="shared" si="1731"/>
        <v>7.2759576141834259E-12</v>
      </c>
      <c r="F3336" s="72">
        <f t="shared" si="1752"/>
        <v>5357.46</v>
      </c>
      <c r="G3336" s="3">
        <f>IF(N3336=1,VLOOKUP(A3335,[1]Plan1!$BG$69:$BI$188,3),G3335)</f>
        <v>5391.75</v>
      </c>
      <c r="H3336" s="11">
        <f t="shared" si="1753"/>
        <v>44045</v>
      </c>
      <c r="I3336" s="11">
        <f t="shared" si="1754"/>
        <v>44076</v>
      </c>
      <c r="J3336" s="26">
        <f t="shared" si="1732"/>
        <v>6.4004210950712181E-3</v>
      </c>
      <c r="K3336" s="11">
        <f t="shared" si="1745"/>
        <v>44138</v>
      </c>
      <c r="L3336" s="11">
        <f t="shared" si="1733"/>
        <v>44138</v>
      </c>
      <c r="M3336" s="1">
        <f t="shared" si="1746"/>
        <v>21</v>
      </c>
      <c r="N3336" s="1">
        <f t="shared" si="1749"/>
        <v>13</v>
      </c>
      <c r="O3336" s="2">
        <f t="shared" si="1734"/>
        <v>1.0039573399999999</v>
      </c>
      <c r="P3336" s="10">
        <f t="shared" si="1759"/>
        <v>1.00240054</v>
      </c>
      <c r="Q3336" s="10">
        <f t="shared" si="1755"/>
        <v>1.6053941596653065</v>
      </c>
      <c r="R3336" s="2">
        <f t="shared" si="1758"/>
        <v>1.6117472500000001</v>
      </c>
      <c r="S3336" s="2">
        <f t="shared" si="1750"/>
        <v>1.60539415</v>
      </c>
      <c r="T3336" s="2">
        <f t="shared" si="1735"/>
        <v>65536.956543659995</v>
      </c>
      <c r="U3336" s="2">
        <f t="shared" si="1736"/>
        <v>24713.9869672108</v>
      </c>
      <c r="V3336" s="2">
        <f t="shared" si="1737"/>
        <v>4.4510470615932723E-12</v>
      </c>
      <c r="W3336" s="2">
        <f t="shared" si="1738"/>
        <v>65536.956543660795</v>
      </c>
      <c r="X3336" s="27">
        <f t="shared" si="1739"/>
        <v>0</v>
      </c>
      <c r="Y3336" s="2">
        <f t="shared" si="1751"/>
        <v>0</v>
      </c>
      <c r="Z3336" s="67">
        <f t="shared" si="1740"/>
        <v>0</v>
      </c>
      <c r="AA3336" s="2">
        <f t="shared" si="1760"/>
        <v>0</v>
      </c>
      <c r="AB3336" s="26">
        <f t="shared" si="1747"/>
        <v>6.7299999999999999E-2</v>
      </c>
      <c r="AC3336" s="27">
        <f t="shared" si="1762"/>
        <v>13</v>
      </c>
      <c r="AD3336" s="27">
        <v>252</v>
      </c>
      <c r="AE3336" s="10">
        <f t="shared" si="1756"/>
        <v>1.0033656399999999</v>
      </c>
      <c r="AF3336" s="2">
        <f t="shared" si="1761"/>
        <v>220.57380241999999</v>
      </c>
      <c r="AG3336" s="2">
        <f t="shared" si="1741"/>
        <v>220.57380241999999</v>
      </c>
      <c r="AH3336" s="3" t="str">
        <f t="shared" si="1742"/>
        <v>-</v>
      </c>
      <c r="AI3336" s="4" t="str">
        <f t="shared" si="1757"/>
        <v>A+J=</v>
      </c>
      <c r="AJ3336" s="11">
        <f t="shared" si="1748"/>
        <v>44140</v>
      </c>
      <c r="AK3336" s="11"/>
      <c r="AL3336" s="4"/>
      <c r="AM3336" s="1"/>
      <c r="AN3336" s="11"/>
      <c r="AO3336" s="1"/>
      <c r="AP3336" s="1"/>
      <c r="AQ3336" s="1"/>
      <c r="AR3336" s="1"/>
      <c r="AS3336" s="6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</row>
    <row r="3337" spans="1:55" x14ac:dyDescent="0.2">
      <c r="A3337" s="144">
        <f t="shared" si="1743"/>
        <v>44126</v>
      </c>
      <c r="B3337" s="2">
        <f t="shared" si="1730"/>
        <v>65774.5282732708</v>
      </c>
      <c r="C3337" s="2">
        <f t="shared" si="1744"/>
        <v>40822.969576449999</v>
      </c>
      <c r="D3337" s="68">
        <f>SUM(Y3337:Y$3651)</f>
        <v>40822.969576449992</v>
      </c>
      <c r="E3337" s="68">
        <f t="shared" si="1731"/>
        <v>7.2759576141834259E-12</v>
      </c>
      <c r="F3337" s="72">
        <f t="shared" si="1752"/>
        <v>5357.46</v>
      </c>
      <c r="G3337" s="3">
        <f>IF(N3337=1,VLOOKUP(A3336,[1]Plan1!$BG$69:$BI$188,3),G3336)</f>
        <v>5391.75</v>
      </c>
      <c r="H3337" s="11">
        <f t="shared" si="1753"/>
        <v>44045</v>
      </c>
      <c r="I3337" s="11">
        <f t="shared" si="1754"/>
        <v>44076</v>
      </c>
      <c r="J3337" s="26">
        <f t="shared" si="1732"/>
        <v>6.4004210950712181E-3</v>
      </c>
      <c r="K3337" s="11">
        <f t="shared" si="1745"/>
        <v>44138</v>
      </c>
      <c r="L3337" s="11">
        <f t="shared" si="1733"/>
        <v>44138</v>
      </c>
      <c r="M3337" s="1">
        <f t="shared" si="1746"/>
        <v>21</v>
      </c>
      <c r="N3337" s="1">
        <f t="shared" si="1749"/>
        <v>14</v>
      </c>
      <c r="O3337" s="2">
        <f t="shared" si="1734"/>
        <v>1.0042624</v>
      </c>
      <c r="P3337" s="10">
        <f t="shared" si="1759"/>
        <v>1.00240054</v>
      </c>
      <c r="Q3337" s="10">
        <f t="shared" si="1755"/>
        <v>1.6053941596653065</v>
      </c>
      <c r="R3337" s="2">
        <f t="shared" si="1758"/>
        <v>1.61223699</v>
      </c>
      <c r="S3337" s="2">
        <f t="shared" si="1750"/>
        <v>1.60539415</v>
      </c>
      <c r="T3337" s="2">
        <f t="shared" si="1735"/>
        <v>65536.956543659995</v>
      </c>
      <c r="U3337" s="2">
        <f t="shared" si="1736"/>
        <v>24713.9869672108</v>
      </c>
      <c r="V3337" s="2">
        <f t="shared" si="1737"/>
        <v>4.4546103890752418E-12</v>
      </c>
      <c r="W3337" s="2">
        <f t="shared" si="1738"/>
        <v>65536.956543660795</v>
      </c>
      <c r="X3337" s="27">
        <f t="shared" si="1739"/>
        <v>0</v>
      </c>
      <c r="Y3337" s="2">
        <f t="shared" si="1751"/>
        <v>0</v>
      </c>
      <c r="Z3337" s="67">
        <f t="shared" si="1740"/>
        <v>0</v>
      </c>
      <c r="AA3337" s="2">
        <f t="shared" si="1760"/>
        <v>0</v>
      </c>
      <c r="AB3337" s="26">
        <f t="shared" si="1747"/>
        <v>6.7299999999999999E-2</v>
      </c>
      <c r="AC3337" s="27">
        <f t="shared" si="1762"/>
        <v>14</v>
      </c>
      <c r="AD3337" s="27">
        <v>252</v>
      </c>
      <c r="AE3337" s="10">
        <f t="shared" si="1756"/>
        <v>1.0036250040000001</v>
      </c>
      <c r="AF3337" s="2">
        <f t="shared" si="1761"/>
        <v>237.57172961000001</v>
      </c>
      <c r="AG3337" s="2">
        <f t="shared" si="1741"/>
        <v>237.57172961000001</v>
      </c>
      <c r="AH3337" s="3" t="str">
        <f t="shared" si="1742"/>
        <v>-</v>
      </c>
      <c r="AI3337" s="4" t="str">
        <f t="shared" si="1757"/>
        <v>A+J=</v>
      </c>
      <c r="AJ3337" s="11">
        <f t="shared" si="1748"/>
        <v>44140</v>
      </c>
      <c r="AK3337" s="11"/>
      <c r="AL3337" s="4"/>
      <c r="AM3337" s="1"/>
      <c r="AN3337" s="11"/>
      <c r="AO3337" s="1"/>
      <c r="AP3337" s="1"/>
      <c r="AQ3337" s="1"/>
      <c r="AR3337" s="1"/>
      <c r="AS3337" s="6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</row>
    <row r="3338" spans="1:55" x14ac:dyDescent="0.2">
      <c r="A3338" s="144">
        <f t="shared" si="1743"/>
        <v>44127</v>
      </c>
      <c r="B3338" s="2">
        <f t="shared" ref="B3338:B3401" si="1763">(W3338+AG3338)</f>
        <v>65791.530591450792</v>
      </c>
      <c r="C3338" s="2">
        <f t="shared" si="1744"/>
        <v>40822.969576449999</v>
      </c>
      <c r="D3338" s="68">
        <f>SUM(Y3338:Y$3651)</f>
        <v>40822.969576449992</v>
      </c>
      <c r="E3338" s="68">
        <f t="shared" ref="E3338:E3401" si="1764">(C3338-D3338)</f>
        <v>7.2759576141834259E-12</v>
      </c>
      <c r="F3338" s="72">
        <f t="shared" si="1752"/>
        <v>5357.46</v>
      </c>
      <c r="G3338" s="3">
        <f>IF(N3338=1,VLOOKUP(A3337,[1]Plan1!$BG$69:$BI$188,3),G3337)</f>
        <v>5391.75</v>
      </c>
      <c r="H3338" s="11">
        <f t="shared" si="1753"/>
        <v>44045</v>
      </c>
      <c r="I3338" s="11">
        <f t="shared" si="1754"/>
        <v>44076</v>
      </c>
      <c r="J3338" s="26">
        <f t="shared" ref="J3338:J3401" si="1765">(G3338/F3338)-1</f>
        <v>6.4004210950712181E-3</v>
      </c>
      <c r="K3338" s="11">
        <f t="shared" si="1745"/>
        <v>44138</v>
      </c>
      <c r="L3338" s="11">
        <f t="shared" ref="L3338:L3401" si="1766">IF(A3338&gt;L3337,K3338,L3337)</f>
        <v>44138</v>
      </c>
      <c r="M3338" s="1">
        <f t="shared" si="1746"/>
        <v>21</v>
      </c>
      <c r="N3338" s="1">
        <f t="shared" si="1749"/>
        <v>15</v>
      </c>
      <c r="O3338" s="2">
        <f t="shared" ref="O3338:O3401" si="1767">TRUNC((G3338/F3338)^TRUNC((N3338/M3338),9),8)</f>
        <v>1.0045675599999999</v>
      </c>
      <c r="P3338" s="10">
        <f t="shared" si="1759"/>
        <v>1.00240054</v>
      </c>
      <c r="Q3338" s="10">
        <f t="shared" si="1755"/>
        <v>1.6053941596653065</v>
      </c>
      <c r="R3338" s="2">
        <f t="shared" si="1758"/>
        <v>1.61272689</v>
      </c>
      <c r="S3338" s="2">
        <f t="shared" si="1750"/>
        <v>1.60539415</v>
      </c>
      <c r="T3338" s="2">
        <f t="shared" ref="T3338:T3401" si="1768">TRUNC(C3338*S3338,8)</f>
        <v>65536.956543659995</v>
      </c>
      <c r="U3338" s="2">
        <f t="shared" ref="U3338:U3401" si="1769">(D3338*(S3338-1))</f>
        <v>24713.9869672108</v>
      </c>
      <c r="V3338" s="2">
        <f t="shared" ref="V3338:V3401" si="1770">(E3338*(R3338-1))</f>
        <v>4.4581748807104306E-12</v>
      </c>
      <c r="W3338" s="2">
        <f t="shared" ref="W3338:W3401" si="1771">(C3338+U3338+V3338)</f>
        <v>65536.956543660795</v>
      </c>
      <c r="X3338" s="27">
        <f t="shared" ref="X3338:X3401" si="1772">IF(VLOOKUP(A3338,AN$10:AU$131,8)=VLOOKUP(A3337,AN$10:AU$131,8),0,VLOOKUP(A3338,AN$10:AU$131,8))</f>
        <v>0</v>
      </c>
      <c r="Y3338" s="2">
        <f t="shared" si="1751"/>
        <v>0</v>
      </c>
      <c r="Z3338" s="67">
        <f t="shared" ref="Z3338:Z3401" si="1773">IF(X3338&gt;0,VLOOKUP($A3338,$AN$10:$AS$131,6),0)</f>
        <v>0</v>
      </c>
      <c r="AA3338" s="2">
        <f t="shared" si="1760"/>
        <v>0</v>
      </c>
      <c r="AB3338" s="26">
        <f t="shared" si="1747"/>
        <v>6.7299999999999999E-2</v>
      </c>
      <c r="AC3338" s="27">
        <f t="shared" si="1762"/>
        <v>15</v>
      </c>
      <c r="AD3338" s="27">
        <v>252</v>
      </c>
      <c r="AE3338" s="10">
        <f t="shared" si="1756"/>
        <v>1.003884435</v>
      </c>
      <c r="AF3338" s="2">
        <f t="shared" si="1761"/>
        <v>254.57404779000001</v>
      </c>
      <c r="AG3338" s="2">
        <f t="shared" ref="AG3338:AG3401" si="1774">TRUNC((W3338*(AE3338-1)),8)</f>
        <v>254.57404779000001</v>
      </c>
      <c r="AH3338" s="3" t="str">
        <f t="shared" ref="AH3338:AH3401" si="1775">IF(AA3338&gt;0,AA3338+AF3338,"-")</f>
        <v>-</v>
      </c>
      <c r="AI3338" s="4" t="str">
        <f t="shared" si="1757"/>
        <v>A+J=</v>
      </c>
      <c r="AJ3338" s="11">
        <f t="shared" si="1748"/>
        <v>44140</v>
      </c>
      <c r="AK3338" s="11"/>
      <c r="AL3338" s="4"/>
      <c r="AM3338" s="1"/>
      <c r="AN3338" s="11"/>
      <c r="AO3338" s="1"/>
      <c r="AP3338" s="1"/>
      <c r="AQ3338" s="1"/>
      <c r="AR3338" s="1"/>
      <c r="AS3338" s="6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</row>
    <row r="3339" spans="1:55" x14ac:dyDescent="0.2">
      <c r="A3339" s="144">
        <f t="shared" ref="A3339:A3402" si="1776">(A3338+1)</f>
        <v>44128</v>
      </c>
      <c r="B3339" s="2">
        <f t="shared" si="1763"/>
        <v>65808.537366130797</v>
      </c>
      <c r="C3339" s="2">
        <f t="shared" ref="C3339:C3402" si="1777">TRUNC(IF(X3338&gt;0,VLOOKUP(A3338,$AN$12:$AO$131,2),C3338),8)</f>
        <v>40822.969576449999</v>
      </c>
      <c r="D3339" s="68">
        <f>SUM(Y3339:Y$3651)</f>
        <v>40822.969576449992</v>
      </c>
      <c r="E3339" s="68">
        <f t="shared" si="1764"/>
        <v>7.2759576141834259E-12</v>
      </c>
      <c r="F3339" s="72">
        <f t="shared" si="1752"/>
        <v>5357.46</v>
      </c>
      <c r="G3339" s="3">
        <f>IF(N3339=1,VLOOKUP(A3338,[1]Plan1!$BG$69:$BI$188,3),G3338)</f>
        <v>5391.75</v>
      </c>
      <c r="H3339" s="11">
        <f t="shared" si="1753"/>
        <v>44045</v>
      </c>
      <c r="I3339" s="11">
        <f t="shared" si="1754"/>
        <v>44076</v>
      </c>
      <c r="J3339" s="26">
        <f t="shared" si="1765"/>
        <v>6.4004210950712181E-3</v>
      </c>
      <c r="K3339" s="11">
        <f t="shared" ref="K3339:K3402" si="1778">IF(DAY(A3339)=1,VLOOKUP(A3339,AR$137:AW$275,4),K3338)</f>
        <v>44138</v>
      </c>
      <c r="L3339" s="11">
        <f t="shared" si="1766"/>
        <v>44138</v>
      </c>
      <c r="M3339" s="1">
        <f t="shared" ref="M3339:M3402" si="1779">IF(L3339=L3338,M3338,NETWORKDAYS(L3338,L3339,$AN$137:$AN$327)-1)</f>
        <v>21</v>
      </c>
      <c r="N3339" s="1">
        <f t="shared" si="1749"/>
        <v>16</v>
      </c>
      <c r="O3339" s="2">
        <f t="shared" si="1767"/>
        <v>1.0048728</v>
      </c>
      <c r="P3339" s="10">
        <f t="shared" si="1759"/>
        <v>1.00240054</v>
      </c>
      <c r="Q3339" s="10">
        <f t="shared" si="1755"/>
        <v>1.6053941596653065</v>
      </c>
      <c r="R3339" s="2">
        <f t="shared" si="1758"/>
        <v>1.6132169199999999</v>
      </c>
      <c r="S3339" s="2">
        <f t="shared" si="1750"/>
        <v>1.60539415</v>
      </c>
      <c r="T3339" s="2">
        <f t="shared" si="1768"/>
        <v>65536.956543659995</v>
      </c>
      <c r="U3339" s="2">
        <f t="shared" si="1769"/>
        <v>24713.9869672108</v>
      </c>
      <c r="V3339" s="2">
        <f t="shared" si="1770"/>
        <v>4.4617403182201083E-12</v>
      </c>
      <c r="W3339" s="2">
        <f t="shared" si="1771"/>
        <v>65536.956543660795</v>
      </c>
      <c r="X3339" s="27">
        <f t="shared" si="1772"/>
        <v>0</v>
      </c>
      <c r="Y3339" s="2">
        <f t="shared" si="1751"/>
        <v>0</v>
      </c>
      <c r="Z3339" s="67">
        <f t="shared" si="1773"/>
        <v>0</v>
      </c>
      <c r="AA3339" s="2">
        <f t="shared" si="1760"/>
        <v>0</v>
      </c>
      <c r="AB3339" s="26">
        <f t="shared" ref="AB3339:AB3402" si="1780">(AB3338)</f>
        <v>6.7299999999999999E-2</v>
      </c>
      <c r="AC3339" s="27">
        <f t="shared" si="1762"/>
        <v>16</v>
      </c>
      <c r="AD3339" s="27">
        <v>252</v>
      </c>
      <c r="AE3339" s="10">
        <f t="shared" si="1756"/>
        <v>1.004143934</v>
      </c>
      <c r="AF3339" s="2">
        <f t="shared" si="1761"/>
        <v>271.58082246999999</v>
      </c>
      <c r="AG3339" s="2">
        <f t="shared" si="1774"/>
        <v>271.58082246999999</v>
      </c>
      <c r="AH3339" s="3" t="str">
        <f t="shared" si="1775"/>
        <v>-</v>
      </c>
      <c r="AI3339" s="4" t="str">
        <f t="shared" si="1757"/>
        <v>A+J=</v>
      </c>
      <c r="AJ3339" s="11">
        <f t="shared" ref="AJ3339:AJ3402" si="1781">IF(X3338&gt;0,VLOOKUP(A3338,$AN$10:$AW$130,10),AJ3338)</f>
        <v>44140</v>
      </c>
      <c r="AK3339" s="11"/>
      <c r="AL3339" s="4"/>
      <c r="AM3339" s="1"/>
      <c r="AN3339" s="11"/>
      <c r="AO3339" s="1"/>
      <c r="AP3339" s="1"/>
      <c r="AQ3339" s="1"/>
      <c r="AR3339" s="1"/>
      <c r="AS3339" s="6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</row>
    <row r="3340" spans="1:55" x14ac:dyDescent="0.2">
      <c r="A3340" s="144">
        <f t="shared" si="1776"/>
        <v>44129</v>
      </c>
      <c r="B3340" s="2">
        <f t="shared" si="1763"/>
        <v>65808.537366130797</v>
      </c>
      <c r="C3340" s="2">
        <f t="shared" si="1777"/>
        <v>40822.969576449999</v>
      </c>
      <c r="D3340" s="68">
        <f>SUM(Y3340:Y$3651)</f>
        <v>40822.969576449992</v>
      </c>
      <c r="E3340" s="68">
        <f t="shared" si="1764"/>
        <v>7.2759576141834259E-12</v>
      </c>
      <c r="F3340" s="72">
        <f t="shared" si="1752"/>
        <v>5357.46</v>
      </c>
      <c r="G3340" s="3">
        <f>IF(N3340=1,VLOOKUP(A3339,[1]Plan1!$BG$69:$BI$188,3),G3339)</f>
        <v>5391.75</v>
      </c>
      <c r="H3340" s="11">
        <f t="shared" si="1753"/>
        <v>44045</v>
      </c>
      <c r="I3340" s="11">
        <f t="shared" si="1754"/>
        <v>44076</v>
      </c>
      <c r="J3340" s="26">
        <f t="shared" si="1765"/>
        <v>6.4004210950712181E-3</v>
      </c>
      <c r="K3340" s="11">
        <f t="shared" si="1778"/>
        <v>44138</v>
      </c>
      <c r="L3340" s="11">
        <f t="shared" si="1766"/>
        <v>44138</v>
      </c>
      <c r="M3340" s="1">
        <f t="shared" si="1779"/>
        <v>21</v>
      </c>
      <c r="N3340" s="1">
        <f t="shared" si="1749"/>
        <v>16</v>
      </c>
      <c r="O3340" s="2">
        <f t="shared" si="1767"/>
        <v>1.0048728</v>
      </c>
      <c r="P3340" s="10">
        <f t="shared" si="1759"/>
        <v>1.00240054</v>
      </c>
      <c r="Q3340" s="10">
        <f t="shared" si="1755"/>
        <v>1.6053941596653065</v>
      </c>
      <c r="R3340" s="2">
        <f t="shared" si="1758"/>
        <v>1.6132169199999999</v>
      </c>
      <c r="S3340" s="2">
        <f t="shared" si="1750"/>
        <v>1.60539415</v>
      </c>
      <c r="T3340" s="2">
        <f t="shared" si="1768"/>
        <v>65536.956543659995</v>
      </c>
      <c r="U3340" s="2">
        <f t="shared" si="1769"/>
        <v>24713.9869672108</v>
      </c>
      <c r="V3340" s="2">
        <f t="shared" si="1770"/>
        <v>4.4617403182201083E-12</v>
      </c>
      <c r="W3340" s="2">
        <f t="shared" si="1771"/>
        <v>65536.956543660795</v>
      </c>
      <c r="X3340" s="27">
        <f t="shared" si="1772"/>
        <v>0</v>
      </c>
      <c r="Y3340" s="2">
        <f t="shared" si="1751"/>
        <v>0</v>
      </c>
      <c r="Z3340" s="67">
        <f t="shared" si="1773"/>
        <v>0</v>
      </c>
      <c r="AA3340" s="2">
        <f t="shared" si="1760"/>
        <v>0</v>
      </c>
      <c r="AB3340" s="26">
        <f t="shared" si="1780"/>
        <v>6.7299999999999999E-2</v>
      </c>
      <c r="AC3340" s="27">
        <f t="shared" si="1762"/>
        <v>16</v>
      </c>
      <c r="AD3340" s="27">
        <v>252</v>
      </c>
      <c r="AE3340" s="10">
        <f t="shared" si="1756"/>
        <v>1.004143934</v>
      </c>
      <c r="AF3340" s="2">
        <f t="shared" si="1761"/>
        <v>271.58082246999999</v>
      </c>
      <c r="AG3340" s="2">
        <f t="shared" si="1774"/>
        <v>271.58082246999999</v>
      </c>
      <c r="AH3340" s="3" t="str">
        <f t="shared" si="1775"/>
        <v>-</v>
      </c>
      <c r="AI3340" s="4" t="str">
        <f t="shared" si="1757"/>
        <v>A+J=</v>
      </c>
      <c r="AJ3340" s="11">
        <f t="shared" si="1781"/>
        <v>44140</v>
      </c>
      <c r="AK3340" s="11"/>
      <c r="AL3340" s="4"/>
      <c r="AM3340" s="1"/>
      <c r="AN3340" s="11"/>
      <c r="AO3340" s="1"/>
      <c r="AP3340" s="1"/>
      <c r="AQ3340" s="1"/>
      <c r="AR3340" s="1"/>
      <c r="AS3340" s="6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</row>
    <row r="3341" spans="1:55" x14ac:dyDescent="0.2">
      <c r="A3341" s="144">
        <f t="shared" si="1776"/>
        <v>44130</v>
      </c>
      <c r="B3341" s="2">
        <f t="shared" si="1763"/>
        <v>65808.537366130797</v>
      </c>
      <c r="C3341" s="2">
        <f t="shared" si="1777"/>
        <v>40822.969576449999</v>
      </c>
      <c r="D3341" s="68">
        <f>SUM(Y3341:Y$3651)</f>
        <v>40822.969576449992</v>
      </c>
      <c r="E3341" s="68">
        <f t="shared" si="1764"/>
        <v>7.2759576141834259E-12</v>
      </c>
      <c r="F3341" s="72">
        <f t="shared" si="1752"/>
        <v>5357.46</v>
      </c>
      <c r="G3341" s="3">
        <f>IF(N3341=1,VLOOKUP(A3340,[1]Plan1!$BG$69:$BI$188,3),G3340)</f>
        <v>5391.75</v>
      </c>
      <c r="H3341" s="11">
        <f t="shared" si="1753"/>
        <v>44045</v>
      </c>
      <c r="I3341" s="11">
        <f t="shared" si="1754"/>
        <v>44076</v>
      </c>
      <c r="J3341" s="26">
        <f t="shared" si="1765"/>
        <v>6.4004210950712181E-3</v>
      </c>
      <c r="K3341" s="11">
        <f t="shared" si="1778"/>
        <v>44138</v>
      </c>
      <c r="L3341" s="11">
        <f t="shared" si="1766"/>
        <v>44138</v>
      </c>
      <c r="M3341" s="1">
        <f t="shared" si="1779"/>
        <v>21</v>
      </c>
      <c r="N3341" s="1">
        <f t="shared" si="1749"/>
        <v>16</v>
      </c>
      <c r="O3341" s="2">
        <f t="shared" si="1767"/>
        <v>1.0048728</v>
      </c>
      <c r="P3341" s="10">
        <f t="shared" si="1759"/>
        <v>1.00240054</v>
      </c>
      <c r="Q3341" s="10">
        <f t="shared" si="1755"/>
        <v>1.6053941596653065</v>
      </c>
      <c r="R3341" s="2">
        <f t="shared" si="1758"/>
        <v>1.6132169199999999</v>
      </c>
      <c r="S3341" s="2">
        <f t="shared" si="1750"/>
        <v>1.60539415</v>
      </c>
      <c r="T3341" s="2">
        <f t="shared" si="1768"/>
        <v>65536.956543659995</v>
      </c>
      <c r="U3341" s="2">
        <f t="shared" si="1769"/>
        <v>24713.9869672108</v>
      </c>
      <c r="V3341" s="2">
        <f t="shared" si="1770"/>
        <v>4.4617403182201083E-12</v>
      </c>
      <c r="W3341" s="2">
        <f t="shared" si="1771"/>
        <v>65536.956543660795</v>
      </c>
      <c r="X3341" s="27">
        <f t="shared" si="1772"/>
        <v>0</v>
      </c>
      <c r="Y3341" s="2">
        <f t="shared" si="1751"/>
        <v>0</v>
      </c>
      <c r="Z3341" s="67">
        <f t="shared" si="1773"/>
        <v>0</v>
      </c>
      <c r="AA3341" s="2">
        <f t="shared" si="1760"/>
        <v>0</v>
      </c>
      <c r="AB3341" s="26">
        <f t="shared" si="1780"/>
        <v>6.7299999999999999E-2</v>
      </c>
      <c r="AC3341" s="27">
        <f t="shared" si="1762"/>
        <v>16</v>
      </c>
      <c r="AD3341" s="27">
        <v>252</v>
      </c>
      <c r="AE3341" s="10">
        <f t="shared" si="1756"/>
        <v>1.004143934</v>
      </c>
      <c r="AF3341" s="2">
        <f t="shared" si="1761"/>
        <v>271.58082246999999</v>
      </c>
      <c r="AG3341" s="2">
        <f t="shared" si="1774"/>
        <v>271.58082246999999</v>
      </c>
      <c r="AH3341" s="3" t="str">
        <f t="shared" si="1775"/>
        <v>-</v>
      </c>
      <c r="AI3341" s="4" t="str">
        <f t="shared" si="1757"/>
        <v>A+J=</v>
      </c>
      <c r="AJ3341" s="11">
        <f t="shared" si="1781"/>
        <v>44140</v>
      </c>
      <c r="AK3341" s="11"/>
      <c r="AL3341" s="4"/>
      <c r="AM3341" s="1"/>
      <c r="AN3341" s="11"/>
      <c r="AO3341" s="1"/>
      <c r="AP3341" s="1"/>
      <c r="AQ3341" s="1"/>
      <c r="AR3341" s="1"/>
      <c r="AS3341" s="6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</row>
    <row r="3342" spans="1:55" x14ac:dyDescent="0.2">
      <c r="A3342" s="144">
        <f t="shared" si="1776"/>
        <v>44131</v>
      </c>
      <c r="B3342" s="2">
        <f t="shared" si="1763"/>
        <v>65825.548466260792</v>
      </c>
      <c r="C3342" s="2">
        <f t="shared" si="1777"/>
        <v>40822.969576449999</v>
      </c>
      <c r="D3342" s="68">
        <f>SUM(Y3342:Y$3651)</f>
        <v>40822.969576449992</v>
      </c>
      <c r="E3342" s="68">
        <f t="shared" si="1764"/>
        <v>7.2759576141834259E-12</v>
      </c>
      <c r="F3342" s="72">
        <f t="shared" si="1752"/>
        <v>5357.46</v>
      </c>
      <c r="G3342" s="3">
        <f>IF(N3342=1,VLOOKUP(A3341,[1]Plan1!$BG$69:$BI$188,3),G3341)</f>
        <v>5391.75</v>
      </c>
      <c r="H3342" s="11">
        <f t="shared" si="1753"/>
        <v>44045</v>
      </c>
      <c r="I3342" s="11">
        <f t="shared" si="1754"/>
        <v>44076</v>
      </c>
      <c r="J3342" s="26">
        <f t="shared" si="1765"/>
        <v>6.4004210950712181E-3</v>
      </c>
      <c r="K3342" s="11">
        <f t="shared" si="1778"/>
        <v>44138</v>
      </c>
      <c r="L3342" s="11">
        <f t="shared" si="1766"/>
        <v>44138</v>
      </c>
      <c r="M3342" s="1">
        <f t="shared" si="1779"/>
        <v>21</v>
      </c>
      <c r="N3342" s="1">
        <f t="shared" si="1749"/>
        <v>17</v>
      </c>
      <c r="O3342" s="2">
        <f t="shared" si="1767"/>
        <v>1.0051781399999999</v>
      </c>
      <c r="P3342" s="10">
        <f t="shared" si="1759"/>
        <v>1.00240054</v>
      </c>
      <c r="Q3342" s="10">
        <f t="shared" si="1755"/>
        <v>1.6053941596653065</v>
      </c>
      <c r="R3342" s="2">
        <f t="shared" si="1758"/>
        <v>1.61370711</v>
      </c>
      <c r="S3342" s="2">
        <f t="shared" si="1750"/>
        <v>1.60539415</v>
      </c>
      <c r="T3342" s="2">
        <f t="shared" si="1768"/>
        <v>65536.956543659995</v>
      </c>
      <c r="U3342" s="2">
        <f t="shared" si="1769"/>
        <v>24713.9869672108</v>
      </c>
      <c r="V3342" s="2">
        <f t="shared" si="1770"/>
        <v>4.4653069198830053E-12</v>
      </c>
      <c r="W3342" s="2">
        <f t="shared" si="1771"/>
        <v>65536.956543660795</v>
      </c>
      <c r="X3342" s="27">
        <f t="shared" si="1772"/>
        <v>0</v>
      </c>
      <c r="Y3342" s="2">
        <f t="shared" si="1751"/>
        <v>0</v>
      </c>
      <c r="Z3342" s="67">
        <f t="shared" si="1773"/>
        <v>0</v>
      </c>
      <c r="AA3342" s="2">
        <f t="shared" si="1760"/>
        <v>0</v>
      </c>
      <c r="AB3342" s="26">
        <f t="shared" si="1780"/>
        <v>6.7299999999999999E-2</v>
      </c>
      <c r="AC3342" s="27">
        <f t="shared" si="1762"/>
        <v>17</v>
      </c>
      <c r="AD3342" s="27">
        <v>252</v>
      </c>
      <c r="AE3342" s="10">
        <f t="shared" si="1756"/>
        <v>1.0044034989999999</v>
      </c>
      <c r="AF3342" s="2">
        <f t="shared" si="1761"/>
        <v>288.59192259999998</v>
      </c>
      <c r="AG3342" s="2">
        <f t="shared" si="1774"/>
        <v>288.59192259999998</v>
      </c>
      <c r="AH3342" s="3" t="str">
        <f t="shared" si="1775"/>
        <v>-</v>
      </c>
      <c r="AI3342" s="4" t="str">
        <f t="shared" si="1757"/>
        <v>A+J=</v>
      </c>
      <c r="AJ3342" s="11">
        <f t="shared" si="1781"/>
        <v>44140</v>
      </c>
      <c r="AK3342" s="11"/>
      <c r="AL3342" s="4"/>
      <c r="AM3342" s="1"/>
      <c r="AN3342" s="11"/>
      <c r="AO3342" s="1"/>
      <c r="AP3342" s="1"/>
      <c r="AQ3342" s="1"/>
      <c r="AR3342" s="1"/>
      <c r="AS3342" s="6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</row>
    <row r="3343" spans="1:55" x14ac:dyDescent="0.2">
      <c r="A3343" s="144">
        <f t="shared" si="1776"/>
        <v>44132</v>
      </c>
      <c r="B3343" s="2">
        <f t="shared" si="1763"/>
        <v>65842.563957360791</v>
      </c>
      <c r="C3343" s="2">
        <f t="shared" si="1777"/>
        <v>40822.969576449999</v>
      </c>
      <c r="D3343" s="68">
        <f>SUM(Y3343:Y$3651)</f>
        <v>40822.969576449992</v>
      </c>
      <c r="E3343" s="68">
        <f t="shared" si="1764"/>
        <v>7.2759576141834259E-12</v>
      </c>
      <c r="F3343" s="72">
        <f t="shared" si="1752"/>
        <v>5357.46</v>
      </c>
      <c r="G3343" s="3">
        <f>IF(N3343=1,VLOOKUP(A3342,[1]Plan1!$BG$69:$BI$188,3),G3342)</f>
        <v>5391.75</v>
      </c>
      <c r="H3343" s="11">
        <f t="shared" si="1753"/>
        <v>44045</v>
      </c>
      <c r="I3343" s="11">
        <f t="shared" si="1754"/>
        <v>44076</v>
      </c>
      <c r="J3343" s="26">
        <f t="shared" si="1765"/>
        <v>6.4004210950712181E-3</v>
      </c>
      <c r="K3343" s="11">
        <f t="shared" si="1778"/>
        <v>44138</v>
      </c>
      <c r="L3343" s="11">
        <f t="shared" si="1766"/>
        <v>44138</v>
      </c>
      <c r="M3343" s="1">
        <f t="shared" si="1779"/>
        <v>21</v>
      </c>
      <c r="N3343" s="1">
        <f t="shared" si="1749"/>
        <v>18</v>
      </c>
      <c r="O3343" s="2">
        <f t="shared" si="1767"/>
        <v>1.00548357</v>
      </c>
      <c r="P3343" s="10">
        <f t="shared" si="1759"/>
        <v>1.00240054</v>
      </c>
      <c r="Q3343" s="10">
        <f t="shared" si="1755"/>
        <v>1.6053941596653065</v>
      </c>
      <c r="R3343" s="2">
        <f t="shared" si="1758"/>
        <v>1.61419745</v>
      </c>
      <c r="S3343" s="2">
        <f t="shared" si="1750"/>
        <v>1.60539415</v>
      </c>
      <c r="T3343" s="2">
        <f t="shared" si="1768"/>
        <v>65536.956543659995</v>
      </c>
      <c r="U3343" s="2">
        <f t="shared" si="1769"/>
        <v>24713.9869672108</v>
      </c>
      <c r="V3343" s="2">
        <f t="shared" si="1770"/>
        <v>4.4688746129395443E-12</v>
      </c>
      <c r="W3343" s="2">
        <f t="shared" si="1771"/>
        <v>65536.956543660795</v>
      </c>
      <c r="X3343" s="27">
        <f t="shared" si="1772"/>
        <v>0</v>
      </c>
      <c r="Y3343" s="2">
        <f t="shared" si="1751"/>
        <v>0</v>
      </c>
      <c r="Z3343" s="67">
        <f t="shared" si="1773"/>
        <v>0</v>
      </c>
      <c r="AA3343" s="2">
        <f t="shared" si="1760"/>
        <v>0</v>
      </c>
      <c r="AB3343" s="26">
        <f t="shared" si="1780"/>
        <v>6.7299999999999999E-2</v>
      </c>
      <c r="AC3343" s="27">
        <f t="shared" si="1762"/>
        <v>18</v>
      </c>
      <c r="AD3343" s="27">
        <v>252</v>
      </c>
      <c r="AE3343" s="10">
        <f t="shared" si="1756"/>
        <v>1.004663131</v>
      </c>
      <c r="AF3343" s="2">
        <f t="shared" si="1761"/>
        <v>305.6074137</v>
      </c>
      <c r="AG3343" s="2">
        <f t="shared" si="1774"/>
        <v>305.6074137</v>
      </c>
      <c r="AH3343" s="3" t="str">
        <f t="shared" si="1775"/>
        <v>-</v>
      </c>
      <c r="AI3343" s="4" t="str">
        <f t="shared" si="1757"/>
        <v>A+J=</v>
      </c>
      <c r="AJ3343" s="11">
        <f t="shared" si="1781"/>
        <v>44140</v>
      </c>
      <c r="AK3343" s="11"/>
      <c r="AL3343" s="4"/>
      <c r="AM3343" s="1"/>
      <c r="AN3343" s="11"/>
      <c r="AO3343" s="1"/>
      <c r="AP3343" s="1"/>
      <c r="AQ3343" s="1"/>
      <c r="AR3343" s="1"/>
      <c r="AS3343" s="6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</row>
    <row r="3344" spans="1:55" x14ac:dyDescent="0.2">
      <c r="A3344" s="144">
        <f t="shared" si="1776"/>
        <v>44133</v>
      </c>
      <c r="B3344" s="2">
        <f t="shared" si="1763"/>
        <v>65859.583904970801</v>
      </c>
      <c r="C3344" s="2">
        <f t="shared" si="1777"/>
        <v>40822.969576449999</v>
      </c>
      <c r="D3344" s="68">
        <f>SUM(Y3344:Y$3651)</f>
        <v>40822.969576449992</v>
      </c>
      <c r="E3344" s="68">
        <f t="shared" si="1764"/>
        <v>7.2759576141834259E-12</v>
      </c>
      <c r="F3344" s="72">
        <f t="shared" si="1752"/>
        <v>5357.46</v>
      </c>
      <c r="G3344" s="3">
        <f>IF(N3344=1,VLOOKUP(A3343,[1]Plan1!$BG$69:$BI$188,3),G3343)</f>
        <v>5391.75</v>
      </c>
      <c r="H3344" s="11">
        <f t="shared" si="1753"/>
        <v>44045</v>
      </c>
      <c r="I3344" s="11">
        <f t="shared" si="1754"/>
        <v>44076</v>
      </c>
      <c r="J3344" s="26">
        <f t="shared" si="1765"/>
        <v>6.4004210950712181E-3</v>
      </c>
      <c r="K3344" s="11">
        <f t="shared" si="1778"/>
        <v>44138</v>
      </c>
      <c r="L3344" s="11">
        <f t="shared" si="1766"/>
        <v>44138</v>
      </c>
      <c r="M3344" s="1">
        <f t="shared" si="1779"/>
        <v>21</v>
      </c>
      <c r="N3344" s="1">
        <f t="shared" si="1749"/>
        <v>19</v>
      </c>
      <c r="O3344" s="2">
        <f t="shared" si="1767"/>
        <v>1.0057890899999999</v>
      </c>
      <c r="P3344" s="10">
        <f t="shared" si="1759"/>
        <v>1.00240054</v>
      </c>
      <c r="Q3344" s="10">
        <f t="shared" si="1755"/>
        <v>1.6053941596653065</v>
      </c>
      <c r="R3344" s="2">
        <f t="shared" si="1758"/>
        <v>1.6146879300000001</v>
      </c>
      <c r="S3344" s="2">
        <f t="shared" si="1750"/>
        <v>1.60539415</v>
      </c>
      <c r="T3344" s="2">
        <f t="shared" si="1768"/>
        <v>65536.956543659995</v>
      </c>
      <c r="U3344" s="2">
        <f t="shared" si="1769"/>
        <v>24713.9869672108</v>
      </c>
      <c r="V3344" s="2">
        <f t="shared" si="1770"/>
        <v>4.4724433246301495E-12</v>
      </c>
      <c r="W3344" s="2">
        <f t="shared" si="1771"/>
        <v>65536.956543660795</v>
      </c>
      <c r="X3344" s="27">
        <f t="shared" si="1772"/>
        <v>0</v>
      </c>
      <c r="Y3344" s="2">
        <f t="shared" si="1751"/>
        <v>0</v>
      </c>
      <c r="Z3344" s="67">
        <f t="shared" si="1773"/>
        <v>0</v>
      </c>
      <c r="AA3344" s="2">
        <f t="shared" si="1760"/>
        <v>0</v>
      </c>
      <c r="AB3344" s="26">
        <f t="shared" si="1780"/>
        <v>6.7299999999999999E-2</v>
      </c>
      <c r="AC3344" s="27">
        <f t="shared" si="1762"/>
        <v>19</v>
      </c>
      <c r="AD3344" s="27">
        <v>252</v>
      </c>
      <c r="AE3344" s="10">
        <f t="shared" si="1756"/>
        <v>1.004922831</v>
      </c>
      <c r="AF3344" s="2">
        <f t="shared" si="1761"/>
        <v>322.62736131000003</v>
      </c>
      <c r="AG3344" s="2">
        <f t="shared" si="1774"/>
        <v>322.62736131000003</v>
      </c>
      <c r="AH3344" s="3" t="str">
        <f t="shared" si="1775"/>
        <v>-</v>
      </c>
      <c r="AI3344" s="4" t="str">
        <f t="shared" si="1757"/>
        <v>A+J=</v>
      </c>
      <c r="AJ3344" s="11">
        <f t="shared" si="1781"/>
        <v>44140</v>
      </c>
      <c r="AK3344" s="11"/>
      <c r="AL3344" s="4"/>
      <c r="AM3344" s="1"/>
      <c r="AN3344" s="11"/>
      <c r="AO3344" s="1"/>
      <c r="AP3344" s="1"/>
      <c r="AQ3344" s="1"/>
      <c r="AR3344" s="1"/>
      <c r="AS3344" s="6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</row>
    <row r="3345" spans="1:55" x14ac:dyDescent="0.2">
      <c r="A3345" s="144">
        <f t="shared" si="1776"/>
        <v>44134</v>
      </c>
      <c r="B3345" s="2">
        <f t="shared" si="1763"/>
        <v>65876.608178030801</v>
      </c>
      <c r="C3345" s="2">
        <f t="shared" si="1777"/>
        <v>40822.969576449999</v>
      </c>
      <c r="D3345" s="68">
        <f>SUM(Y3345:Y$3651)</f>
        <v>40822.969576449992</v>
      </c>
      <c r="E3345" s="68">
        <f t="shared" si="1764"/>
        <v>7.2759576141834259E-12</v>
      </c>
      <c r="F3345" s="72">
        <f t="shared" si="1752"/>
        <v>5357.46</v>
      </c>
      <c r="G3345" s="3">
        <f>IF(N3345=1,VLOOKUP(A3344,[1]Plan1!$BG$69:$BI$188,3),G3344)</f>
        <v>5391.75</v>
      </c>
      <c r="H3345" s="11">
        <f t="shared" si="1753"/>
        <v>44045</v>
      </c>
      <c r="I3345" s="11">
        <f t="shared" si="1754"/>
        <v>44076</v>
      </c>
      <c r="J3345" s="26">
        <f t="shared" si="1765"/>
        <v>6.4004210950712181E-3</v>
      </c>
      <c r="K3345" s="11">
        <f t="shared" si="1778"/>
        <v>44138</v>
      </c>
      <c r="L3345" s="11">
        <f t="shared" si="1766"/>
        <v>44138</v>
      </c>
      <c r="M3345" s="1">
        <f t="shared" si="1779"/>
        <v>21</v>
      </c>
      <c r="N3345" s="1">
        <f t="shared" si="1749"/>
        <v>20</v>
      </c>
      <c r="O3345" s="2">
        <f t="shared" si="1767"/>
        <v>1.0060947099999999</v>
      </c>
      <c r="P3345" s="10">
        <f t="shared" si="1759"/>
        <v>1.00240054</v>
      </c>
      <c r="Q3345" s="10">
        <f t="shared" si="1755"/>
        <v>1.6053941596653065</v>
      </c>
      <c r="R3345" s="2">
        <f t="shared" si="1758"/>
        <v>1.6151785700000001</v>
      </c>
      <c r="S3345" s="2">
        <f t="shared" si="1750"/>
        <v>1.60539415</v>
      </c>
      <c r="T3345" s="2">
        <f t="shared" si="1768"/>
        <v>65536.956543659995</v>
      </c>
      <c r="U3345" s="2">
        <f t="shared" si="1769"/>
        <v>24713.9869672108</v>
      </c>
      <c r="V3345" s="2">
        <f t="shared" si="1770"/>
        <v>4.4760132004739723E-12</v>
      </c>
      <c r="W3345" s="2">
        <f t="shared" si="1771"/>
        <v>65536.956543660795</v>
      </c>
      <c r="X3345" s="27">
        <f t="shared" si="1772"/>
        <v>0</v>
      </c>
      <c r="Y3345" s="2">
        <f t="shared" si="1751"/>
        <v>0</v>
      </c>
      <c r="Z3345" s="67">
        <f t="shared" si="1773"/>
        <v>0</v>
      </c>
      <c r="AA3345" s="2">
        <f t="shared" si="1760"/>
        <v>0</v>
      </c>
      <c r="AB3345" s="26">
        <f t="shared" si="1780"/>
        <v>6.7299999999999999E-2</v>
      </c>
      <c r="AC3345" s="27">
        <f t="shared" si="1762"/>
        <v>20</v>
      </c>
      <c r="AD3345" s="27">
        <v>252</v>
      </c>
      <c r="AE3345" s="10">
        <f t="shared" si="1756"/>
        <v>1.0051825969999999</v>
      </c>
      <c r="AF3345" s="2">
        <f t="shared" si="1761"/>
        <v>339.65163437000001</v>
      </c>
      <c r="AG3345" s="2">
        <f t="shared" si="1774"/>
        <v>339.65163437000001</v>
      </c>
      <c r="AH3345" s="3" t="str">
        <f t="shared" si="1775"/>
        <v>-</v>
      </c>
      <c r="AI3345" s="4" t="str">
        <f t="shared" si="1757"/>
        <v>A+J=</v>
      </c>
      <c r="AJ3345" s="11">
        <f t="shared" si="1781"/>
        <v>44140</v>
      </c>
      <c r="AK3345" s="11"/>
      <c r="AL3345" s="4"/>
      <c r="AM3345" s="1"/>
      <c r="AN3345" s="11"/>
      <c r="AO3345" s="1"/>
      <c r="AP3345" s="1"/>
      <c r="AQ3345" s="1"/>
      <c r="AR3345" s="1"/>
      <c r="AS3345" s="6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</row>
    <row r="3346" spans="1:55" x14ac:dyDescent="0.2">
      <c r="A3346" s="144">
        <f t="shared" si="1776"/>
        <v>44135</v>
      </c>
      <c r="B3346" s="2">
        <f t="shared" si="1763"/>
        <v>65893.636907590801</v>
      </c>
      <c r="C3346" s="2">
        <f t="shared" si="1777"/>
        <v>40822.969576449999</v>
      </c>
      <c r="D3346" s="68">
        <f>SUM(Y3346:Y$3651)</f>
        <v>40822.969576449992</v>
      </c>
      <c r="E3346" s="68">
        <f t="shared" si="1764"/>
        <v>7.2759576141834259E-12</v>
      </c>
      <c r="F3346" s="72">
        <f t="shared" si="1752"/>
        <v>5357.46</v>
      </c>
      <c r="G3346" s="3">
        <f>IF(N3346=1,VLOOKUP(A3345,[1]Plan1!$BG$69:$BI$188,3),G3345)</f>
        <v>5391.75</v>
      </c>
      <c r="H3346" s="11">
        <f t="shared" si="1753"/>
        <v>44045</v>
      </c>
      <c r="I3346" s="11">
        <f t="shared" si="1754"/>
        <v>44076</v>
      </c>
      <c r="J3346" s="26">
        <f t="shared" si="1765"/>
        <v>6.4004210950712181E-3</v>
      </c>
      <c r="K3346" s="11">
        <f t="shared" si="1778"/>
        <v>44138</v>
      </c>
      <c r="L3346" s="11">
        <f t="shared" si="1766"/>
        <v>44138</v>
      </c>
      <c r="M3346" s="1">
        <f t="shared" si="1779"/>
        <v>21</v>
      </c>
      <c r="N3346" s="1">
        <f t="shared" si="1749"/>
        <v>21</v>
      </c>
      <c r="O3346" s="2">
        <f t="shared" si="1767"/>
        <v>1.0064004200000001</v>
      </c>
      <c r="P3346" s="10">
        <f t="shared" si="1759"/>
        <v>1.00240054</v>
      </c>
      <c r="Q3346" s="10">
        <f t="shared" si="1755"/>
        <v>1.6053941596653065</v>
      </c>
      <c r="R3346" s="2">
        <f t="shared" si="1758"/>
        <v>1.6156693499999999</v>
      </c>
      <c r="S3346" s="2">
        <f t="shared" si="1750"/>
        <v>1.60539415</v>
      </c>
      <c r="T3346" s="2">
        <f t="shared" si="1768"/>
        <v>65536.956543659995</v>
      </c>
      <c r="U3346" s="2">
        <f t="shared" si="1769"/>
        <v>24713.9869672108</v>
      </c>
      <c r="V3346" s="2">
        <f t="shared" si="1770"/>
        <v>4.4795840949518598E-12</v>
      </c>
      <c r="W3346" s="2">
        <f t="shared" si="1771"/>
        <v>65536.956543660795</v>
      </c>
      <c r="X3346" s="27">
        <f t="shared" si="1772"/>
        <v>0</v>
      </c>
      <c r="Y3346" s="2">
        <f t="shared" si="1751"/>
        <v>0</v>
      </c>
      <c r="Z3346" s="67">
        <f t="shared" si="1773"/>
        <v>0</v>
      </c>
      <c r="AA3346" s="2">
        <f t="shared" si="1760"/>
        <v>0</v>
      </c>
      <c r="AB3346" s="26">
        <f t="shared" si="1780"/>
        <v>6.7299999999999999E-2</v>
      </c>
      <c r="AC3346" s="27">
        <f t="shared" si="1762"/>
        <v>21</v>
      </c>
      <c r="AD3346" s="27">
        <v>252</v>
      </c>
      <c r="AE3346" s="10">
        <f t="shared" si="1756"/>
        <v>1.0054424310000001</v>
      </c>
      <c r="AF3346" s="2">
        <f t="shared" si="1761"/>
        <v>356.68036393</v>
      </c>
      <c r="AG3346" s="2">
        <f t="shared" si="1774"/>
        <v>356.68036393</v>
      </c>
      <c r="AH3346" s="3" t="str">
        <f t="shared" si="1775"/>
        <v>-</v>
      </c>
      <c r="AI3346" s="4" t="str">
        <f t="shared" si="1757"/>
        <v>A+J=</v>
      </c>
      <c r="AJ3346" s="11">
        <f t="shared" si="1781"/>
        <v>44140</v>
      </c>
      <c r="AK3346" s="11"/>
      <c r="AL3346" s="4"/>
      <c r="AM3346" s="1"/>
      <c r="AN3346" s="11"/>
      <c r="AO3346" s="1"/>
      <c r="AP3346" s="1"/>
      <c r="AQ3346" s="1"/>
      <c r="AR3346" s="1"/>
      <c r="AS3346" s="6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</row>
    <row r="3347" spans="1:55" x14ac:dyDescent="0.2">
      <c r="A3347" s="144">
        <f t="shared" si="1776"/>
        <v>44136</v>
      </c>
      <c r="B3347" s="2">
        <f t="shared" si="1763"/>
        <v>65893.636907590801</v>
      </c>
      <c r="C3347" s="2">
        <f t="shared" si="1777"/>
        <v>40822.969576449999</v>
      </c>
      <c r="D3347" s="68">
        <f>SUM(Y3347:Y$3651)</f>
        <v>40822.969576449992</v>
      </c>
      <c r="E3347" s="68">
        <f t="shared" si="1764"/>
        <v>7.2759576141834259E-12</v>
      </c>
      <c r="F3347" s="72">
        <f t="shared" si="1752"/>
        <v>5357.46</v>
      </c>
      <c r="G3347" s="3">
        <f>IF(N3347=1,VLOOKUP(A3346,[1]Plan1!$BG$69:$BI$188,3),G3346)</f>
        <v>5391.75</v>
      </c>
      <c r="H3347" s="11">
        <f t="shared" si="1753"/>
        <v>44045</v>
      </c>
      <c r="I3347" s="11">
        <f t="shared" si="1754"/>
        <v>44076</v>
      </c>
      <c r="J3347" s="26">
        <f t="shared" si="1765"/>
        <v>6.4004210950712181E-3</v>
      </c>
      <c r="K3347" s="11">
        <f t="shared" si="1778"/>
        <v>44166</v>
      </c>
      <c r="L3347" s="11">
        <f t="shared" si="1766"/>
        <v>44138</v>
      </c>
      <c r="M3347" s="1">
        <f t="shared" si="1779"/>
        <v>21</v>
      </c>
      <c r="N3347" s="1">
        <f t="shared" si="1749"/>
        <v>21</v>
      </c>
      <c r="O3347" s="2">
        <f t="shared" si="1767"/>
        <v>1.0064004200000001</v>
      </c>
      <c r="P3347" s="10">
        <f t="shared" si="1759"/>
        <v>1.00240054</v>
      </c>
      <c r="Q3347" s="10">
        <f t="shared" si="1755"/>
        <v>1.6053941596653065</v>
      </c>
      <c r="R3347" s="2">
        <f t="shared" si="1758"/>
        <v>1.6156693499999999</v>
      </c>
      <c r="S3347" s="2">
        <f t="shared" si="1750"/>
        <v>1.60539415</v>
      </c>
      <c r="T3347" s="2">
        <f t="shared" si="1768"/>
        <v>65536.956543659995</v>
      </c>
      <c r="U3347" s="2">
        <f t="shared" si="1769"/>
        <v>24713.9869672108</v>
      </c>
      <c r="V3347" s="2">
        <f t="shared" si="1770"/>
        <v>4.4795840949518598E-12</v>
      </c>
      <c r="W3347" s="2">
        <f t="shared" si="1771"/>
        <v>65536.956543660795</v>
      </c>
      <c r="X3347" s="27">
        <f t="shared" si="1772"/>
        <v>0</v>
      </c>
      <c r="Y3347" s="2">
        <f t="shared" si="1751"/>
        <v>0</v>
      </c>
      <c r="Z3347" s="67">
        <f t="shared" si="1773"/>
        <v>0</v>
      </c>
      <c r="AA3347" s="2">
        <f t="shared" si="1760"/>
        <v>0</v>
      </c>
      <c r="AB3347" s="26">
        <f t="shared" si="1780"/>
        <v>6.7299999999999999E-2</v>
      </c>
      <c r="AC3347" s="27">
        <f t="shared" si="1762"/>
        <v>21</v>
      </c>
      <c r="AD3347" s="27">
        <v>252</v>
      </c>
      <c r="AE3347" s="10">
        <f t="shared" si="1756"/>
        <v>1.0054424310000001</v>
      </c>
      <c r="AF3347" s="2">
        <f t="shared" si="1761"/>
        <v>356.68036393</v>
      </c>
      <c r="AG3347" s="2">
        <f t="shared" si="1774"/>
        <v>356.68036393</v>
      </c>
      <c r="AH3347" s="3" t="str">
        <f t="shared" si="1775"/>
        <v>-</v>
      </c>
      <c r="AI3347" s="4" t="str">
        <f t="shared" si="1757"/>
        <v>A+J=</v>
      </c>
      <c r="AJ3347" s="11">
        <f t="shared" si="1781"/>
        <v>44140</v>
      </c>
      <c r="AK3347" s="11"/>
      <c r="AL3347" s="4"/>
      <c r="AM3347" s="1"/>
      <c r="AN3347" s="11"/>
      <c r="AO3347" s="1"/>
      <c r="AP3347" s="1"/>
      <c r="AQ3347" s="1"/>
      <c r="AR3347" s="1"/>
      <c r="AS3347" s="6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</row>
    <row r="3348" spans="1:55" x14ac:dyDescent="0.2">
      <c r="A3348" s="144">
        <f t="shared" si="1776"/>
        <v>44137</v>
      </c>
      <c r="B3348" s="2">
        <f t="shared" si="1763"/>
        <v>65893.636907590801</v>
      </c>
      <c r="C3348" s="2">
        <f t="shared" si="1777"/>
        <v>40822.969576449999</v>
      </c>
      <c r="D3348" s="68">
        <f>SUM(Y3348:Y$3651)</f>
        <v>40822.969576449992</v>
      </c>
      <c r="E3348" s="68">
        <f t="shared" si="1764"/>
        <v>7.2759576141834259E-12</v>
      </c>
      <c r="F3348" s="72">
        <f t="shared" si="1752"/>
        <v>5357.46</v>
      </c>
      <c r="G3348" s="3">
        <f>IF(N3348=1,VLOOKUP(A3347,[1]Plan1!$BG$69:$BI$188,3),G3347)</f>
        <v>5391.75</v>
      </c>
      <c r="H3348" s="11">
        <f t="shared" si="1753"/>
        <v>44045</v>
      </c>
      <c r="I3348" s="11">
        <f t="shared" si="1754"/>
        <v>44076</v>
      </c>
      <c r="J3348" s="26">
        <f t="shared" si="1765"/>
        <v>6.4004210950712181E-3</v>
      </c>
      <c r="K3348" s="11">
        <f t="shared" si="1778"/>
        <v>44166</v>
      </c>
      <c r="L3348" s="11">
        <f t="shared" si="1766"/>
        <v>44138</v>
      </c>
      <c r="M3348" s="1">
        <f t="shared" si="1779"/>
        <v>21</v>
      </c>
      <c r="N3348" s="1">
        <f t="shared" si="1749"/>
        <v>21</v>
      </c>
      <c r="O3348" s="2">
        <f t="shared" si="1767"/>
        <v>1.0064004200000001</v>
      </c>
      <c r="P3348" s="10">
        <f t="shared" si="1759"/>
        <v>1.00240054</v>
      </c>
      <c r="Q3348" s="10">
        <f t="shared" si="1755"/>
        <v>1.6053941596653065</v>
      </c>
      <c r="R3348" s="2">
        <f t="shared" si="1758"/>
        <v>1.6156693499999999</v>
      </c>
      <c r="S3348" s="2">
        <f t="shared" si="1750"/>
        <v>1.60539415</v>
      </c>
      <c r="T3348" s="2">
        <f t="shared" si="1768"/>
        <v>65536.956543659995</v>
      </c>
      <c r="U3348" s="2">
        <f t="shared" si="1769"/>
        <v>24713.9869672108</v>
      </c>
      <c r="V3348" s="2">
        <f t="shared" si="1770"/>
        <v>4.4795840949518598E-12</v>
      </c>
      <c r="W3348" s="2">
        <f t="shared" si="1771"/>
        <v>65536.956543660795</v>
      </c>
      <c r="X3348" s="27">
        <f t="shared" si="1772"/>
        <v>0</v>
      </c>
      <c r="Y3348" s="2">
        <f t="shared" si="1751"/>
        <v>0</v>
      </c>
      <c r="Z3348" s="67">
        <f t="shared" si="1773"/>
        <v>0</v>
      </c>
      <c r="AA3348" s="2">
        <f t="shared" si="1760"/>
        <v>0</v>
      </c>
      <c r="AB3348" s="26">
        <f t="shared" si="1780"/>
        <v>6.7299999999999999E-2</v>
      </c>
      <c r="AC3348" s="27">
        <f t="shared" si="1762"/>
        <v>21</v>
      </c>
      <c r="AD3348" s="27">
        <v>252</v>
      </c>
      <c r="AE3348" s="10">
        <f t="shared" si="1756"/>
        <v>1.0054424310000001</v>
      </c>
      <c r="AF3348" s="2">
        <f t="shared" si="1761"/>
        <v>356.68036393</v>
      </c>
      <c r="AG3348" s="2">
        <f t="shared" si="1774"/>
        <v>356.68036393</v>
      </c>
      <c r="AH3348" s="3" t="str">
        <f t="shared" si="1775"/>
        <v>-</v>
      </c>
      <c r="AI3348" s="4" t="str">
        <f t="shared" si="1757"/>
        <v>A+J=</v>
      </c>
      <c r="AJ3348" s="11">
        <f t="shared" si="1781"/>
        <v>44140</v>
      </c>
      <c r="AK3348" s="11"/>
      <c r="AL3348" s="4"/>
      <c r="AM3348" s="1"/>
      <c r="AN3348" s="11"/>
      <c r="AO3348" s="1"/>
      <c r="AP3348" s="1"/>
      <c r="AQ3348" s="1"/>
      <c r="AR3348" s="1"/>
      <c r="AS3348" s="6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</row>
    <row r="3349" spans="1:55" x14ac:dyDescent="0.2">
      <c r="A3349" s="144">
        <f t="shared" si="1776"/>
        <v>44138</v>
      </c>
      <c r="B3349" s="2">
        <f t="shared" si="1763"/>
        <v>65893.636907590801</v>
      </c>
      <c r="C3349" s="2">
        <f t="shared" si="1777"/>
        <v>40822.969576449999</v>
      </c>
      <c r="D3349" s="68">
        <f>SUM(Y3349:Y$3651)</f>
        <v>40822.969576449992</v>
      </c>
      <c r="E3349" s="68">
        <f t="shared" si="1764"/>
        <v>7.2759576141834259E-12</v>
      </c>
      <c r="F3349" s="72">
        <f t="shared" si="1752"/>
        <v>5357.46</v>
      </c>
      <c r="G3349" s="3">
        <f>IF(N3349=1,VLOOKUP(A3348,[1]Plan1!$BG$69:$BI$188,3),G3348)</f>
        <v>5391.75</v>
      </c>
      <c r="H3349" s="11">
        <f t="shared" si="1753"/>
        <v>44045</v>
      </c>
      <c r="I3349" s="11">
        <f t="shared" si="1754"/>
        <v>44076</v>
      </c>
      <c r="J3349" s="26">
        <f t="shared" si="1765"/>
        <v>6.4004210950712181E-3</v>
      </c>
      <c r="K3349" s="11">
        <f t="shared" si="1778"/>
        <v>44166</v>
      </c>
      <c r="L3349" s="11">
        <f t="shared" si="1766"/>
        <v>44138</v>
      </c>
      <c r="M3349" s="1">
        <f t="shared" si="1779"/>
        <v>21</v>
      </c>
      <c r="N3349" s="1">
        <f t="shared" si="1749"/>
        <v>21</v>
      </c>
      <c r="O3349" s="2">
        <f t="shared" si="1767"/>
        <v>1.0064004200000001</v>
      </c>
      <c r="P3349" s="10">
        <f t="shared" si="1759"/>
        <v>1.00240054</v>
      </c>
      <c r="Q3349" s="10">
        <f t="shared" si="1755"/>
        <v>1.6053941596653065</v>
      </c>
      <c r="R3349" s="2">
        <f t="shared" si="1758"/>
        <v>1.6156693499999999</v>
      </c>
      <c r="S3349" s="2">
        <f t="shared" si="1750"/>
        <v>1.60539415</v>
      </c>
      <c r="T3349" s="2">
        <f t="shared" si="1768"/>
        <v>65536.956543659995</v>
      </c>
      <c r="U3349" s="2">
        <f t="shared" si="1769"/>
        <v>24713.9869672108</v>
      </c>
      <c r="V3349" s="2">
        <f t="shared" si="1770"/>
        <v>4.4795840949518598E-12</v>
      </c>
      <c r="W3349" s="2">
        <f t="shared" si="1771"/>
        <v>65536.956543660795</v>
      </c>
      <c r="X3349" s="27">
        <f t="shared" si="1772"/>
        <v>109</v>
      </c>
      <c r="Y3349" s="2">
        <f t="shared" si="1751"/>
        <v>3609.49520317</v>
      </c>
      <c r="Z3349" s="67">
        <f t="shared" si="1773"/>
        <v>8.8418241999999994E-2</v>
      </c>
      <c r="AA3349" s="2">
        <f t="shared" si="1760"/>
        <v>5794.6624836199999</v>
      </c>
      <c r="AB3349" s="26">
        <f t="shared" si="1780"/>
        <v>6.7299999999999999E-2</v>
      </c>
      <c r="AC3349" s="27">
        <f t="shared" si="1762"/>
        <v>21</v>
      </c>
      <c r="AD3349" s="27">
        <v>252</v>
      </c>
      <c r="AE3349" s="10">
        <f t="shared" si="1756"/>
        <v>1.0054424310000001</v>
      </c>
      <c r="AF3349" s="2">
        <f t="shared" si="1761"/>
        <v>356.68036393</v>
      </c>
      <c r="AG3349" s="2">
        <f t="shared" si="1774"/>
        <v>356.68036393</v>
      </c>
      <c r="AH3349" s="3">
        <f t="shared" si="1775"/>
        <v>6151.3428475499995</v>
      </c>
      <c r="AI3349" s="4" t="str">
        <f t="shared" si="1757"/>
        <v>A+J=</v>
      </c>
      <c r="AJ3349" s="11">
        <f t="shared" si="1781"/>
        <v>44140</v>
      </c>
      <c r="AK3349" s="11"/>
      <c r="AL3349" s="4"/>
      <c r="AM3349" s="1"/>
      <c r="AN3349" s="11"/>
      <c r="AO3349" s="1"/>
      <c r="AP3349" s="1"/>
      <c r="AQ3349" s="1"/>
      <c r="AR3349" s="1"/>
      <c r="AS3349" s="6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</row>
    <row r="3350" spans="1:55" x14ac:dyDescent="0.2">
      <c r="A3350" s="144">
        <f t="shared" si="1776"/>
        <v>44139</v>
      </c>
      <c r="B3350" s="2">
        <f t="shared" si="1763"/>
        <v>59757.737084598622</v>
      </c>
      <c r="C3350" s="2">
        <f t="shared" si="1777"/>
        <v>37213.474373279998</v>
      </c>
      <c r="D3350" s="68">
        <f>SUM(Y3350:Y$3651)</f>
        <v>37213.474373279998</v>
      </c>
      <c r="E3350" s="68">
        <f t="shared" si="1764"/>
        <v>0</v>
      </c>
      <c r="F3350" s="72">
        <f t="shared" si="1752"/>
        <v>5391.75</v>
      </c>
      <c r="G3350" s="3">
        <f>IF(N3350=1,VLOOKUP(A3349,[1]Plan1!$BG$69:$BI$188,3),G3349)</f>
        <v>5438.12</v>
      </c>
      <c r="H3350" s="11">
        <f t="shared" si="1753"/>
        <v>44078</v>
      </c>
      <c r="I3350" s="11">
        <f t="shared" si="1754"/>
        <v>44108</v>
      </c>
      <c r="J3350" s="26">
        <f t="shared" si="1765"/>
        <v>8.6001761951128852E-3</v>
      </c>
      <c r="K3350" s="11">
        <f t="shared" si="1778"/>
        <v>44166</v>
      </c>
      <c r="L3350" s="11">
        <f t="shared" si="1766"/>
        <v>44166</v>
      </c>
      <c r="M3350" s="1">
        <f t="shared" si="1779"/>
        <v>20</v>
      </c>
      <c r="N3350" s="1">
        <f t="shared" si="1749"/>
        <v>1</v>
      </c>
      <c r="O3350" s="2">
        <f t="shared" si="1767"/>
        <v>1.0004282600000001</v>
      </c>
      <c r="P3350" s="10">
        <f t="shared" si="1759"/>
        <v>1.0064004200000001</v>
      </c>
      <c r="Q3350" s="10">
        <f t="shared" si="1755"/>
        <v>1.6156693565527116</v>
      </c>
      <c r="R3350" s="2">
        <f t="shared" si="1758"/>
        <v>1.61636128</v>
      </c>
      <c r="S3350" s="2">
        <f t="shared" si="1750"/>
        <v>1.60539415</v>
      </c>
      <c r="T3350" s="2">
        <f t="shared" si="1768"/>
        <v>59742.294060029999</v>
      </c>
      <c r="U3350" s="2">
        <f t="shared" si="1769"/>
        <v>22528.819686758627</v>
      </c>
      <c r="V3350" s="2">
        <f t="shared" si="1770"/>
        <v>0</v>
      </c>
      <c r="W3350" s="2">
        <f t="shared" si="1771"/>
        <v>59742.294060038621</v>
      </c>
      <c r="X3350" s="27">
        <f t="shared" si="1772"/>
        <v>0</v>
      </c>
      <c r="Y3350" s="2">
        <f t="shared" si="1751"/>
        <v>0</v>
      </c>
      <c r="Z3350" s="67">
        <f t="shared" si="1773"/>
        <v>0</v>
      </c>
      <c r="AA3350" s="2">
        <f t="shared" si="1760"/>
        <v>0</v>
      </c>
      <c r="AB3350" s="26">
        <f t="shared" si="1780"/>
        <v>6.7299999999999999E-2</v>
      </c>
      <c r="AC3350" s="27">
        <f t="shared" si="1762"/>
        <v>1</v>
      </c>
      <c r="AD3350" s="27">
        <v>252</v>
      </c>
      <c r="AE3350" s="10">
        <f t="shared" si="1756"/>
        <v>1.0002584940000001</v>
      </c>
      <c r="AF3350" s="2">
        <f t="shared" si="1761"/>
        <v>15.44302456</v>
      </c>
      <c r="AG3350" s="2">
        <f t="shared" si="1774"/>
        <v>15.44302456</v>
      </c>
      <c r="AH3350" s="3" t="str">
        <f t="shared" si="1775"/>
        <v>-</v>
      </c>
      <c r="AI3350" s="4" t="str">
        <f t="shared" si="1757"/>
        <v>A+J=</v>
      </c>
      <c r="AJ3350" s="11">
        <f t="shared" si="1781"/>
        <v>44168</v>
      </c>
      <c r="AK3350" s="11"/>
      <c r="AL3350" s="4"/>
      <c r="AM3350" s="1"/>
      <c r="AN3350" s="11"/>
      <c r="AO3350" s="1"/>
      <c r="AP3350" s="1"/>
      <c r="AQ3350" s="1"/>
      <c r="AR3350" s="1"/>
      <c r="AS3350" s="6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</row>
    <row r="3351" spans="1:55" x14ac:dyDescent="0.2">
      <c r="A3351" s="144">
        <f t="shared" si="1776"/>
        <v>44140</v>
      </c>
      <c r="B3351" s="2">
        <f t="shared" si="1763"/>
        <v>59773.184111888622</v>
      </c>
      <c r="C3351" s="2">
        <f t="shared" si="1777"/>
        <v>37213.474373279998</v>
      </c>
      <c r="D3351" s="68">
        <f>SUM(Y3351:Y$3651)</f>
        <v>37213.474373279998</v>
      </c>
      <c r="E3351" s="68">
        <f t="shared" si="1764"/>
        <v>0</v>
      </c>
      <c r="F3351" s="72">
        <f t="shared" si="1752"/>
        <v>5391.75</v>
      </c>
      <c r="G3351" s="3">
        <f>IF(N3351=1,VLOOKUP(A3350,[1]Plan1!$BG$69:$BI$188,3),G3350)</f>
        <v>5438.12</v>
      </c>
      <c r="H3351" s="11">
        <f t="shared" si="1753"/>
        <v>44078</v>
      </c>
      <c r="I3351" s="11">
        <f t="shared" si="1754"/>
        <v>44108</v>
      </c>
      <c r="J3351" s="26">
        <f t="shared" si="1765"/>
        <v>8.6001761951128852E-3</v>
      </c>
      <c r="K3351" s="11">
        <f t="shared" si="1778"/>
        <v>44166</v>
      </c>
      <c r="L3351" s="11">
        <f t="shared" si="1766"/>
        <v>44166</v>
      </c>
      <c r="M3351" s="1">
        <f t="shared" si="1779"/>
        <v>20</v>
      </c>
      <c r="N3351" s="1">
        <f t="shared" si="1749"/>
        <v>2</v>
      </c>
      <c r="O3351" s="2">
        <f t="shared" si="1767"/>
        <v>1.0008566999999999</v>
      </c>
      <c r="P3351" s="10">
        <f t="shared" si="1759"/>
        <v>1.0064004200000001</v>
      </c>
      <c r="Q3351" s="10">
        <f t="shared" si="1755"/>
        <v>1.6156693565527116</v>
      </c>
      <c r="R3351" s="2">
        <f t="shared" si="1758"/>
        <v>1.6170534999999999</v>
      </c>
      <c r="S3351" s="2">
        <f t="shared" si="1750"/>
        <v>1.60539415</v>
      </c>
      <c r="T3351" s="2">
        <f t="shared" si="1768"/>
        <v>59742.294060029999</v>
      </c>
      <c r="U3351" s="2">
        <f t="shared" si="1769"/>
        <v>22528.819686758627</v>
      </c>
      <c r="V3351" s="2">
        <f t="shared" si="1770"/>
        <v>0</v>
      </c>
      <c r="W3351" s="2">
        <f t="shared" si="1771"/>
        <v>59742.294060038621</v>
      </c>
      <c r="X3351" s="27">
        <f t="shared" si="1772"/>
        <v>0</v>
      </c>
      <c r="Y3351" s="2">
        <f t="shared" si="1751"/>
        <v>0</v>
      </c>
      <c r="Z3351" s="67">
        <f t="shared" si="1773"/>
        <v>0</v>
      </c>
      <c r="AA3351" s="2">
        <f t="shared" si="1760"/>
        <v>0</v>
      </c>
      <c r="AB3351" s="26">
        <f t="shared" si="1780"/>
        <v>6.7299999999999999E-2</v>
      </c>
      <c r="AC3351" s="27">
        <f t="shared" si="1762"/>
        <v>2</v>
      </c>
      <c r="AD3351" s="27">
        <v>252</v>
      </c>
      <c r="AE3351" s="10">
        <f t="shared" si="1756"/>
        <v>1.000517055</v>
      </c>
      <c r="AF3351" s="2">
        <f t="shared" si="1761"/>
        <v>30.890051849999999</v>
      </c>
      <c r="AG3351" s="2">
        <f t="shared" si="1774"/>
        <v>30.890051849999999</v>
      </c>
      <c r="AH3351" s="3" t="str">
        <f t="shared" si="1775"/>
        <v>-</v>
      </c>
      <c r="AI3351" s="4" t="str">
        <f t="shared" si="1757"/>
        <v>A+J=</v>
      </c>
      <c r="AJ3351" s="11">
        <f t="shared" si="1781"/>
        <v>44168</v>
      </c>
      <c r="AK3351" s="11"/>
      <c r="AL3351" s="4"/>
      <c r="AM3351" s="1"/>
      <c r="AN3351" s="11"/>
      <c r="AO3351" s="1"/>
      <c r="AP3351" s="1"/>
      <c r="AQ3351" s="1"/>
      <c r="AR3351" s="1"/>
      <c r="AS3351" s="6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</row>
    <row r="3352" spans="1:55" x14ac:dyDescent="0.2">
      <c r="A3352" s="144">
        <f t="shared" si="1776"/>
        <v>44141</v>
      </c>
      <c r="B3352" s="2">
        <f t="shared" si="1763"/>
        <v>59788.635141918618</v>
      </c>
      <c r="C3352" s="2">
        <f t="shared" si="1777"/>
        <v>37213.474373279998</v>
      </c>
      <c r="D3352" s="68">
        <f>SUM(Y3352:Y$3651)</f>
        <v>37213.474373279998</v>
      </c>
      <c r="E3352" s="68">
        <f t="shared" si="1764"/>
        <v>0</v>
      </c>
      <c r="F3352" s="72">
        <f t="shared" si="1752"/>
        <v>5391.75</v>
      </c>
      <c r="G3352" s="3">
        <f>IF(N3352=1,VLOOKUP(A3351,[1]Plan1!$BG$69:$BI$188,3),G3351)</f>
        <v>5438.12</v>
      </c>
      <c r="H3352" s="11">
        <f t="shared" si="1753"/>
        <v>44078</v>
      </c>
      <c r="I3352" s="11">
        <f t="shared" si="1754"/>
        <v>44108</v>
      </c>
      <c r="J3352" s="26">
        <f t="shared" si="1765"/>
        <v>8.6001761951128852E-3</v>
      </c>
      <c r="K3352" s="11">
        <f t="shared" si="1778"/>
        <v>44166</v>
      </c>
      <c r="L3352" s="11">
        <f t="shared" si="1766"/>
        <v>44166</v>
      </c>
      <c r="M3352" s="1">
        <f t="shared" si="1779"/>
        <v>20</v>
      </c>
      <c r="N3352" s="1">
        <f t="shared" si="1749"/>
        <v>3</v>
      </c>
      <c r="O3352" s="2">
        <f t="shared" si="1767"/>
        <v>1.00128533</v>
      </c>
      <c r="P3352" s="10">
        <f t="shared" si="1759"/>
        <v>1.0064004200000001</v>
      </c>
      <c r="Q3352" s="10">
        <f t="shared" si="1755"/>
        <v>1.6156693565527116</v>
      </c>
      <c r="R3352" s="2">
        <f t="shared" si="1758"/>
        <v>1.61774602</v>
      </c>
      <c r="S3352" s="2">
        <f t="shared" si="1750"/>
        <v>1.60539415</v>
      </c>
      <c r="T3352" s="2">
        <f t="shared" si="1768"/>
        <v>59742.294060029999</v>
      </c>
      <c r="U3352" s="2">
        <f t="shared" si="1769"/>
        <v>22528.819686758627</v>
      </c>
      <c r="V3352" s="2">
        <f t="shared" si="1770"/>
        <v>0</v>
      </c>
      <c r="W3352" s="2">
        <f t="shared" si="1771"/>
        <v>59742.294060038621</v>
      </c>
      <c r="X3352" s="27">
        <f t="shared" si="1772"/>
        <v>0</v>
      </c>
      <c r="Y3352" s="2">
        <f t="shared" si="1751"/>
        <v>0</v>
      </c>
      <c r="Z3352" s="67">
        <f t="shared" si="1773"/>
        <v>0</v>
      </c>
      <c r="AA3352" s="2">
        <f t="shared" si="1760"/>
        <v>0</v>
      </c>
      <c r="AB3352" s="26">
        <f t="shared" si="1780"/>
        <v>6.7299999999999999E-2</v>
      </c>
      <c r="AC3352" s="27">
        <f t="shared" si="1762"/>
        <v>3</v>
      </c>
      <c r="AD3352" s="27">
        <v>252</v>
      </c>
      <c r="AE3352" s="10">
        <f t="shared" si="1756"/>
        <v>1.0007756830000001</v>
      </c>
      <c r="AF3352" s="2">
        <f t="shared" si="1761"/>
        <v>46.341081879999997</v>
      </c>
      <c r="AG3352" s="2">
        <f t="shared" si="1774"/>
        <v>46.341081879999997</v>
      </c>
      <c r="AH3352" s="3" t="str">
        <f t="shared" si="1775"/>
        <v>-</v>
      </c>
      <c r="AI3352" s="4" t="str">
        <f t="shared" si="1757"/>
        <v>A+J=</v>
      </c>
      <c r="AJ3352" s="11">
        <f t="shared" si="1781"/>
        <v>44168</v>
      </c>
      <c r="AK3352" s="11"/>
      <c r="AL3352" s="4"/>
      <c r="AM3352" s="1"/>
      <c r="AN3352" s="11"/>
      <c r="AO3352" s="1"/>
      <c r="AP3352" s="1"/>
      <c r="AQ3352" s="1"/>
      <c r="AR3352" s="1"/>
      <c r="AS3352" s="6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</row>
    <row r="3353" spans="1:55" x14ac:dyDescent="0.2">
      <c r="A3353" s="144">
        <f t="shared" si="1776"/>
        <v>44142</v>
      </c>
      <c r="B3353" s="2">
        <f t="shared" si="1763"/>
        <v>59804.090114938619</v>
      </c>
      <c r="C3353" s="2">
        <f t="shared" si="1777"/>
        <v>37213.474373279998</v>
      </c>
      <c r="D3353" s="68">
        <f>SUM(Y3353:Y$3651)</f>
        <v>37213.474373279998</v>
      </c>
      <c r="E3353" s="68">
        <f t="shared" si="1764"/>
        <v>0</v>
      </c>
      <c r="F3353" s="72">
        <f t="shared" si="1752"/>
        <v>5391.75</v>
      </c>
      <c r="G3353" s="3">
        <f>IF(N3353=1,VLOOKUP(A3352,[1]Plan1!$BG$69:$BI$188,3),G3352)</f>
        <v>5438.12</v>
      </c>
      <c r="H3353" s="11">
        <f t="shared" si="1753"/>
        <v>44078</v>
      </c>
      <c r="I3353" s="11">
        <f t="shared" si="1754"/>
        <v>44108</v>
      </c>
      <c r="J3353" s="26">
        <f t="shared" si="1765"/>
        <v>8.6001761951128852E-3</v>
      </c>
      <c r="K3353" s="11">
        <f t="shared" si="1778"/>
        <v>44166</v>
      </c>
      <c r="L3353" s="11">
        <f t="shared" si="1766"/>
        <v>44166</v>
      </c>
      <c r="M3353" s="1">
        <f t="shared" si="1779"/>
        <v>20</v>
      </c>
      <c r="N3353" s="1">
        <f t="shared" si="1749"/>
        <v>4</v>
      </c>
      <c r="O3353" s="2">
        <f t="shared" si="1767"/>
        <v>1.00171414</v>
      </c>
      <c r="P3353" s="10">
        <f t="shared" si="1759"/>
        <v>1.0064004200000001</v>
      </c>
      <c r="Q3353" s="10">
        <f t="shared" si="1755"/>
        <v>1.6156693565527116</v>
      </c>
      <c r="R3353" s="2">
        <f t="shared" si="1758"/>
        <v>1.61843884</v>
      </c>
      <c r="S3353" s="2">
        <f t="shared" si="1750"/>
        <v>1.60539415</v>
      </c>
      <c r="T3353" s="2">
        <f t="shared" si="1768"/>
        <v>59742.294060029999</v>
      </c>
      <c r="U3353" s="2">
        <f t="shared" si="1769"/>
        <v>22528.819686758627</v>
      </c>
      <c r="V3353" s="2">
        <f t="shared" si="1770"/>
        <v>0</v>
      </c>
      <c r="W3353" s="2">
        <f t="shared" si="1771"/>
        <v>59742.294060038621</v>
      </c>
      <c r="X3353" s="27">
        <f t="shared" si="1772"/>
        <v>0</v>
      </c>
      <c r="Y3353" s="2">
        <f t="shared" si="1751"/>
        <v>0</v>
      </c>
      <c r="Z3353" s="67">
        <f t="shared" si="1773"/>
        <v>0</v>
      </c>
      <c r="AA3353" s="2">
        <f t="shared" si="1760"/>
        <v>0</v>
      </c>
      <c r="AB3353" s="26">
        <f t="shared" si="1780"/>
        <v>6.7299999999999999E-2</v>
      </c>
      <c r="AC3353" s="27">
        <f t="shared" si="1762"/>
        <v>4</v>
      </c>
      <c r="AD3353" s="27">
        <v>252</v>
      </c>
      <c r="AE3353" s="10">
        <f t="shared" si="1756"/>
        <v>1.0010343770000001</v>
      </c>
      <c r="AF3353" s="2">
        <f t="shared" si="1761"/>
        <v>61.796054900000001</v>
      </c>
      <c r="AG3353" s="2">
        <f t="shared" si="1774"/>
        <v>61.796054900000001</v>
      </c>
      <c r="AH3353" s="3" t="str">
        <f t="shared" si="1775"/>
        <v>-</v>
      </c>
      <c r="AI3353" s="4" t="str">
        <f t="shared" si="1757"/>
        <v>A+J=</v>
      </c>
      <c r="AJ3353" s="11">
        <f t="shared" si="1781"/>
        <v>44168</v>
      </c>
      <c r="AK3353" s="11"/>
      <c r="AL3353" s="4"/>
      <c r="AM3353" s="1"/>
      <c r="AN3353" s="11"/>
      <c r="AO3353" s="1"/>
      <c r="AP3353" s="1"/>
      <c r="AQ3353" s="1"/>
      <c r="AR3353" s="1"/>
      <c r="AS3353" s="6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</row>
    <row r="3354" spans="1:55" x14ac:dyDescent="0.2">
      <c r="A3354" s="144">
        <f t="shared" si="1776"/>
        <v>44143</v>
      </c>
      <c r="B3354" s="2">
        <f t="shared" si="1763"/>
        <v>59804.090114938619</v>
      </c>
      <c r="C3354" s="2">
        <f t="shared" si="1777"/>
        <v>37213.474373279998</v>
      </c>
      <c r="D3354" s="68">
        <f>SUM(Y3354:Y$3651)</f>
        <v>37213.474373279998</v>
      </c>
      <c r="E3354" s="68">
        <f t="shared" si="1764"/>
        <v>0</v>
      </c>
      <c r="F3354" s="72">
        <f t="shared" si="1752"/>
        <v>5391.75</v>
      </c>
      <c r="G3354" s="3">
        <f>IF(N3354=1,VLOOKUP(A3353,[1]Plan1!$BG$69:$BI$188,3),G3353)</f>
        <v>5438.12</v>
      </c>
      <c r="H3354" s="11">
        <f t="shared" si="1753"/>
        <v>44078</v>
      </c>
      <c r="I3354" s="11">
        <f t="shared" si="1754"/>
        <v>44108</v>
      </c>
      <c r="J3354" s="26">
        <f t="shared" si="1765"/>
        <v>8.6001761951128852E-3</v>
      </c>
      <c r="K3354" s="11">
        <f t="shared" si="1778"/>
        <v>44166</v>
      </c>
      <c r="L3354" s="11">
        <f t="shared" si="1766"/>
        <v>44166</v>
      </c>
      <c r="M3354" s="1">
        <f t="shared" si="1779"/>
        <v>20</v>
      </c>
      <c r="N3354" s="1">
        <f t="shared" si="1749"/>
        <v>4</v>
      </c>
      <c r="O3354" s="2">
        <f t="shared" si="1767"/>
        <v>1.00171414</v>
      </c>
      <c r="P3354" s="10">
        <f t="shared" si="1759"/>
        <v>1.0064004200000001</v>
      </c>
      <c r="Q3354" s="10">
        <f t="shared" si="1755"/>
        <v>1.6156693565527116</v>
      </c>
      <c r="R3354" s="2">
        <f t="shared" si="1758"/>
        <v>1.61843884</v>
      </c>
      <c r="S3354" s="2">
        <f t="shared" si="1750"/>
        <v>1.60539415</v>
      </c>
      <c r="T3354" s="2">
        <f t="shared" si="1768"/>
        <v>59742.294060029999</v>
      </c>
      <c r="U3354" s="2">
        <f t="shared" si="1769"/>
        <v>22528.819686758627</v>
      </c>
      <c r="V3354" s="2">
        <f t="shared" si="1770"/>
        <v>0</v>
      </c>
      <c r="W3354" s="2">
        <f t="shared" si="1771"/>
        <v>59742.294060038621</v>
      </c>
      <c r="X3354" s="27">
        <f t="shared" si="1772"/>
        <v>0</v>
      </c>
      <c r="Y3354" s="2">
        <f t="shared" si="1751"/>
        <v>0</v>
      </c>
      <c r="Z3354" s="67">
        <f t="shared" si="1773"/>
        <v>0</v>
      </c>
      <c r="AA3354" s="2">
        <f t="shared" si="1760"/>
        <v>0</v>
      </c>
      <c r="AB3354" s="26">
        <f t="shared" si="1780"/>
        <v>6.7299999999999999E-2</v>
      </c>
      <c r="AC3354" s="27">
        <f t="shared" si="1762"/>
        <v>4</v>
      </c>
      <c r="AD3354" s="27">
        <v>252</v>
      </c>
      <c r="AE3354" s="10">
        <f t="shared" si="1756"/>
        <v>1.0010343770000001</v>
      </c>
      <c r="AF3354" s="2">
        <f t="shared" si="1761"/>
        <v>61.796054900000001</v>
      </c>
      <c r="AG3354" s="2">
        <f t="shared" si="1774"/>
        <v>61.796054900000001</v>
      </c>
      <c r="AH3354" s="3" t="str">
        <f t="shared" si="1775"/>
        <v>-</v>
      </c>
      <c r="AI3354" s="4" t="str">
        <f t="shared" si="1757"/>
        <v>A+J=</v>
      </c>
      <c r="AJ3354" s="11">
        <f t="shared" si="1781"/>
        <v>44168</v>
      </c>
      <c r="AK3354" s="11"/>
      <c r="AL3354" s="4"/>
      <c r="AM3354" s="1"/>
      <c r="AN3354" s="11"/>
      <c r="AO3354" s="1"/>
      <c r="AP3354" s="1"/>
      <c r="AQ3354" s="1"/>
      <c r="AR3354" s="1"/>
      <c r="AS3354" s="6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</row>
    <row r="3355" spans="1:55" x14ac:dyDescent="0.2">
      <c r="A3355" s="144">
        <f t="shared" si="1776"/>
        <v>44144</v>
      </c>
      <c r="B3355" s="2">
        <f t="shared" si="1763"/>
        <v>59804.090114938619</v>
      </c>
      <c r="C3355" s="2">
        <f t="shared" si="1777"/>
        <v>37213.474373279998</v>
      </c>
      <c r="D3355" s="68">
        <f>SUM(Y3355:Y$3651)</f>
        <v>37213.474373279998</v>
      </c>
      <c r="E3355" s="68">
        <f t="shared" si="1764"/>
        <v>0</v>
      </c>
      <c r="F3355" s="72">
        <f t="shared" si="1752"/>
        <v>5391.75</v>
      </c>
      <c r="G3355" s="3">
        <f>IF(N3355=1,VLOOKUP(A3354,[1]Plan1!$BG$69:$BI$188,3),G3354)</f>
        <v>5438.12</v>
      </c>
      <c r="H3355" s="11">
        <f t="shared" si="1753"/>
        <v>44078</v>
      </c>
      <c r="I3355" s="11">
        <f t="shared" si="1754"/>
        <v>44108</v>
      </c>
      <c r="J3355" s="26">
        <f t="shared" si="1765"/>
        <v>8.6001761951128852E-3</v>
      </c>
      <c r="K3355" s="11">
        <f t="shared" si="1778"/>
        <v>44166</v>
      </c>
      <c r="L3355" s="11">
        <f t="shared" si="1766"/>
        <v>44166</v>
      </c>
      <c r="M3355" s="1">
        <f t="shared" si="1779"/>
        <v>20</v>
      </c>
      <c r="N3355" s="1">
        <f t="shared" si="1749"/>
        <v>4</v>
      </c>
      <c r="O3355" s="2">
        <f t="shared" si="1767"/>
        <v>1.00171414</v>
      </c>
      <c r="P3355" s="10">
        <f t="shared" si="1759"/>
        <v>1.0064004200000001</v>
      </c>
      <c r="Q3355" s="10">
        <f t="shared" si="1755"/>
        <v>1.6156693565527116</v>
      </c>
      <c r="R3355" s="2">
        <f t="shared" si="1758"/>
        <v>1.61843884</v>
      </c>
      <c r="S3355" s="2">
        <f t="shared" si="1750"/>
        <v>1.60539415</v>
      </c>
      <c r="T3355" s="2">
        <f t="shared" si="1768"/>
        <v>59742.294060029999</v>
      </c>
      <c r="U3355" s="2">
        <f t="shared" si="1769"/>
        <v>22528.819686758627</v>
      </c>
      <c r="V3355" s="2">
        <f t="shared" si="1770"/>
        <v>0</v>
      </c>
      <c r="W3355" s="2">
        <f t="shared" si="1771"/>
        <v>59742.294060038621</v>
      </c>
      <c r="X3355" s="27">
        <f t="shared" si="1772"/>
        <v>0</v>
      </c>
      <c r="Y3355" s="2">
        <f t="shared" si="1751"/>
        <v>0</v>
      </c>
      <c r="Z3355" s="67">
        <f t="shared" si="1773"/>
        <v>0</v>
      </c>
      <c r="AA3355" s="2">
        <f t="shared" si="1760"/>
        <v>0</v>
      </c>
      <c r="AB3355" s="26">
        <f t="shared" si="1780"/>
        <v>6.7299999999999999E-2</v>
      </c>
      <c r="AC3355" s="27">
        <f t="shared" si="1762"/>
        <v>4</v>
      </c>
      <c r="AD3355" s="27">
        <v>252</v>
      </c>
      <c r="AE3355" s="10">
        <f t="shared" si="1756"/>
        <v>1.0010343770000001</v>
      </c>
      <c r="AF3355" s="2">
        <f t="shared" si="1761"/>
        <v>61.796054900000001</v>
      </c>
      <c r="AG3355" s="2">
        <f t="shared" si="1774"/>
        <v>61.796054900000001</v>
      </c>
      <c r="AH3355" s="3" t="str">
        <f t="shared" si="1775"/>
        <v>-</v>
      </c>
      <c r="AI3355" s="4" t="str">
        <f t="shared" si="1757"/>
        <v>A+J=</v>
      </c>
      <c r="AJ3355" s="11">
        <f t="shared" si="1781"/>
        <v>44168</v>
      </c>
      <c r="AK3355" s="11"/>
      <c r="AL3355" s="4"/>
      <c r="AM3355" s="1"/>
      <c r="AN3355" s="11"/>
      <c r="AO3355" s="1"/>
      <c r="AP3355" s="1"/>
      <c r="AQ3355" s="1"/>
      <c r="AR3355" s="1"/>
      <c r="AS3355" s="6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</row>
    <row r="3356" spans="1:55" x14ac:dyDescent="0.2">
      <c r="A3356" s="144">
        <f t="shared" si="1776"/>
        <v>44145</v>
      </c>
      <c r="B3356" s="2">
        <f t="shared" si="1763"/>
        <v>59819.549150428618</v>
      </c>
      <c r="C3356" s="2">
        <f t="shared" si="1777"/>
        <v>37213.474373279998</v>
      </c>
      <c r="D3356" s="68">
        <f>SUM(Y3356:Y$3651)</f>
        <v>37213.474373279998</v>
      </c>
      <c r="E3356" s="68">
        <f t="shared" si="1764"/>
        <v>0</v>
      </c>
      <c r="F3356" s="72">
        <f t="shared" si="1752"/>
        <v>5391.75</v>
      </c>
      <c r="G3356" s="3">
        <f>IF(N3356=1,VLOOKUP(A3355,[1]Plan1!$BG$69:$BI$188,3),G3355)</f>
        <v>5438.12</v>
      </c>
      <c r="H3356" s="11">
        <f t="shared" si="1753"/>
        <v>44078</v>
      </c>
      <c r="I3356" s="11">
        <f t="shared" si="1754"/>
        <v>44108</v>
      </c>
      <c r="J3356" s="26">
        <f t="shared" si="1765"/>
        <v>8.6001761951128852E-3</v>
      </c>
      <c r="K3356" s="11">
        <f t="shared" si="1778"/>
        <v>44166</v>
      </c>
      <c r="L3356" s="11">
        <f t="shared" si="1766"/>
        <v>44166</v>
      </c>
      <c r="M3356" s="1">
        <f t="shared" si="1779"/>
        <v>20</v>
      </c>
      <c r="N3356" s="1">
        <f t="shared" si="1749"/>
        <v>5</v>
      </c>
      <c r="O3356" s="2">
        <f t="shared" si="1767"/>
        <v>1.00214314</v>
      </c>
      <c r="P3356" s="10">
        <f t="shared" si="1759"/>
        <v>1.0064004200000001</v>
      </c>
      <c r="Q3356" s="10">
        <f t="shared" si="1755"/>
        <v>1.6156693565527116</v>
      </c>
      <c r="R3356" s="2">
        <f t="shared" si="1758"/>
        <v>1.61913196</v>
      </c>
      <c r="S3356" s="2">
        <f t="shared" si="1750"/>
        <v>1.60539415</v>
      </c>
      <c r="T3356" s="2">
        <f t="shared" si="1768"/>
        <v>59742.294060029999</v>
      </c>
      <c r="U3356" s="2">
        <f t="shared" si="1769"/>
        <v>22528.819686758627</v>
      </c>
      <c r="V3356" s="2">
        <f t="shared" si="1770"/>
        <v>0</v>
      </c>
      <c r="W3356" s="2">
        <f t="shared" si="1771"/>
        <v>59742.294060038621</v>
      </c>
      <c r="X3356" s="27">
        <f t="shared" si="1772"/>
        <v>0</v>
      </c>
      <c r="Y3356" s="2">
        <f t="shared" si="1751"/>
        <v>0</v>
      </c>
      <c r="Z3356" s="67">
        <f t="shared" si="1773"/>
        <v>0</v>
      </c>
      <c r="AA3356" s="2">
        <f t="shared" si="1760"/>
        <v>0</v>
      </c>
      <c r="AB3356" s="26">
        <f t="shared" si="1780"/>
        <v>6.7299999999999999E-2</v>
      </c>
      <c r="AC3356" s="27">
        <f t="shared" si="1762"/>
        <v>5</v>
      </c>
      <c r="AD3356" s="27">
        <v>252</v>
      </c>
      <c r="AE3356" s="10">
        <f t="shared" si="1756"/>
        <v>1.0012931389999999</v>
      </c>
      <c r="AF3356" s="2">
        <f t="shared" si="1761"/>
        <v>77.255090390000007</v>
      </c>
      <c r="AG3356" s="2">
        <f t="shared" si="1774"/>
        <v>77.255090390000007</v>
      </c>
      <c r="AH3356" s="3" t="str">
        <f t="shared" si="1775"/>
        <v>-</v>
      </c>
      <c r="AI3356" s="4" t="str">
        <f t="shared" si="1757"/>
        <v>A+J=</v>
      </c>
      <c r="AJ3356" s="11">
        <f t="shared" si="1781"/>
        <v>44168</v>
      </c>
      <c r="AK3356" s="11"/>
      <c r="AL3356" s="4"/>
      <c r="AM3356" s="1"/>
      <c r="AN3356" s="11"/>
      <c r="AO3356" s="1"/>
      <c r="AP3356" s="1"/>
      <c r="AQ3356" s="1"/>
      <c r="AR3356" s="1"/>
      <c r="AS3356" s="6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</row>
    <row r="3357" spans="1:55" x14ac:dyDescent="0.2">
      <c r="A3357" s="144">
        <f t="shared" si="1776"/>
        <v>44146</v>
      </c>
      <c r="B3357" s="2">
        <f t="shared" si="1763"/>
        <v>59835.012128918621</v>
      </c>
      <c r="C3357" s="2">
        <f t="shared" si="1777"/>
        <v>37213.474373279998</v>
      </c>
      <c r="D3357" s="68">
        <f>SUM(Y3357:Y$3651)</f>
        <v>37213.474373279998</v>
      </c>
      <c r="E3357" s="68">
        <f t="shared" si="1764"/>
        <v>0</v>
      </c>
      <c r="F3357" s="72">
        <f t="shared" si="1752"/>
        <v>5391.75</v>
      </c>
      <c r="G3357" s="3">
        <f>IF(N3357=1,VLOOKUP(A3356,[1]Plan1!$BG$69:$BI$188,3),G3356)</f>
        <v>5438.12</v>
      </c>
      <c r="H3357" s="11">
        <f t="shared" si="1753"/>
        <v>44078</v>
      </c>
      <c r="I3357" s="11">
        <f t="shared" si="1754"/>
        <v>44108</v>
      </c>
      <c r="J3357" s="26">
        <f t="shared" si="1765"/>
        <v>8.6001761951128852E-3</v>
      </c>
      <c r="K3357" s="11">
        <f t="shared" si="1778"/>
        <v>44166</v>
      </c>
      <c r="L3357" s="11">
        <f t="shared" si="1766"/>
        <v>44166</v>
      </c>
      <c r="M3357" s="1">
        <f t="shared" si="1779"/>
        <v>20</v>
      </c>
      <c r="N3357" s="1">
        <f t="shared" ref="N3357:N3420" si="1782">(M3357-(NETWORKDAYS(A3357,L3357,AN$137:AN$327)-1))</f>
        <v>6</v>
      </c>
      <c r="O3357" s="2">
        <f t="shared" si="1767"/>
        <v>1.0025723200000001</v>
      </c>
      <c r="P3357" s="10">
        <f t="shared" si="1759"/>
        <v>1.0064004200000001</v>
      </c>
      <c r="Q3357" s="10">
        <f t="shared" si="1755"/>
        <v>1.6156693565527116</v>
      </c>
      <c r="R3357" s="2">
        <f t="shared" si="1758"/>
        <v>1.61982537</v>
      </c>
      <c r="S3357" s="2">
        <f t="shared" si="1750"/>
        <v>1.60539415</v>
      </c>
      <c r="T3357" s="2">
        <f t="shared" si="1768"/>
        <v>59742.294060029999</v>
      </c>
      <c r="U3357" s="2">
        <f t="shared" si="1769"/>
        <v>22528.819686758627</v>
      </c>
      <c r="V3357" s="2">
        <f t="shared" si="1770"/>
        <v>0</v>
      </c>
      <c r="W3357" s="2">
        <f t="shared" si="1771"/>
        <v>59742.294060038621</v>
      </c>
      <c r="X3357" s="27">
        <f t="shared" si="1772"/>
        <v>0</v>
      </c>
      <c r="Y3357" s="2">
        <f t="shared" si="1751"/>
        <v>0</v>
      </c>
      <c r="Z3357" s="67">
        <f t="shared" si="1773"/>
        <v>0</v>
      </c>
      <c r="AA3357" s="2">
        <f t="shared" si="1760"/>
        <v>0</v>
      </c>
      <c r="AB3357" s="26">
        <f t="shared" si="1780"/>
        <v>6.7299999999999999E-2</v>
      </c>
      <c r="AC3357" s="27">
        <f t="shared" si="1762"/>
        <v>6</v>
      </c>
      <c r="AD3357" s="27">
        <v>252</v>
      </c>
      <c r="AE3357" s="10">
        <f t="shared" si="1756"/>
        <v>1.0015519669999999</v>
      </c>
      <c r="AF3357" s="2">
        <f t="shared" si="1761"/>
        <v>92.718068880000004</v>
      </c>
      <c r="AG3357" s="2">
        <f t="shared" si="1774"/>
        <v>92.718068880000004</v>
      </c>
      <c r="AH3357" s="3" t="str">
        <f t="shared" si="1775"/>
        <v>-</v>
      </c>
      <c r="AI3357" s="4" t="str">
        <f t="shared" si="1757"/>
        <v>A+J=</v>
      </c>
      <c r="AJ3357" s="11">
        <f t="shared" si="1781"/>
        <v>44168</v>
      </c>
      <c r="AK3357" s="11"/>
      <c r="AL3357" s="4"/>
      <c r="AM3357" s="1"/>
      <c r="AN3357" s="11"/>
      <c r="AO3357" s="1"/>
      <c r="AP3357" s="1"/>
      <c r="AQ3357" s="1"/>
      <c r="AR3357" s="1"/>
      <c r="AS3357" s="6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</row>
    <row r="3358" spans="1:55" x14ac:dyDescent="0.2">
      <c r="A3358" s="144">
        <f t="shared" si="1776"/>
        <v>44147</v>
      </c>
      <c r="B3358" s="2">
        <f t="shared" si="1763"/>
        <v>59850.479110138622</v>
      </c>
      <c r="C3358" s="2">
        <f t="shared" si="1777"/>
        <v>37213.474373279998</v>
      </c>
      <c r="D3358" s="68">
        <f>SUM(Y3358:Y$3651)</f>
        <v>37213.474373279998</v>
      </c>
      <c r="E3358" s="68">
        <f t="shared" si="1764"/>
        <v>0</v>
      </c>
      <c r="F3358" s="72">
        <f t="shared" si="1752"/>
        <v>5391.75</v>
      </c>
      <c r="G3358" s="3">
        <f>IF(N3358=1,VLOOKUP(A3357,[1]Plan1!$BG$69:$BI$188,3),G3357)</f>
        <v>5438.12</v>
      </c>
      <c r="H3358" s="11">
        <f t="shared" si="1753"/>
        <v>44078</v>
      </c>
      <c r="I3358" s="11">
        <f t="shared" si="1754"/>
        <v>44108</v>
      </c>
      <c r="J3358" s="26">
        <f t="shared" si="1765"/>
        <v>8.6001761951128852E-3</v>
      </c>
      <c r="K3358" s="11">
        <f t="shared" si="1778"/>
        <v>44166</v>
      </c>
      <c r="L3358" s="11">
        <f t="shared" si="1766"/>
        <v>44166</v>
      </c>
      <c r="M3358" s="1">
        <f t="shared" si="1779"/>
        <v>20</v>
      </c>
      <c r="N3358" s="1">
        <f t="shared" si="1782"/>
        <v>7</v>
      </c>
      <c r="O3358" s="2">
        <f t="shared" si="1767"/>
        <v>1.0030016799999999</v>
      </c>
      <c r="P3358" s="10">
        <f t="shared" si="1759"/>
        <v>1.0064004200000001</v>
      </c>
      <c r="Q3358" s="10">
        <f t="shared" si="1755"/>
        <v>1.6156693565527116</v>
      </c>
      <c r="R3358" s="2">
        <f t="shared" si="1758"/>
        <v>1.6205190700000001</v>
      </c>
      <c r="S3358" s="2">
        <f t="shared" ref="S3358:S3421" si="1783">IF(AND(X3358&gt;0,MONTH(A3358)=10),R3358,S3357)</f>
        <v>1.60539415</v>
      </c>
      <c r="T3358" s="2">
        <f t="shared" si="1768"/>
        <v>59742.294060029999</v>
      </c>
      <c r="U3358" s="2">
        <f t="shared" si="1769"/>
        <v>22528.819686758627</v>
      </c>
      <c r="V3358" s="2">
        <f t="shared" si="1770"/>
        <v>0</v>
      </c>
      <c r="W3358" s="2">
        <f t="shared" si="1771"/>
        <v>59742.294060038621</v>
      </c>
      <c r="X3358" s="27">
        <f t="shared" si="1772"/>
        <v>0</v>
      </c>
      <c r="Y3358" s="2">
        <f t="shared" ref="Y3358:Y3421" si="1784">IF(X3358&gt;0,VLOOKUP(A3358,AN$12:AR$131,5),0)</f>
        <v>0</v>
      </c>
      <c r="Z3358" s="67">
        <f t="shared" si="1773"/>
        <v>0</v>
      </c>
      <c r="AA3358" s="2">
        <f t="shared" si="1760"/>
        <v>0</v>
      </c>
      <c r="AB3358" s="26">
        <f t="shared" si="1780"/>
        <v>6.7299999999999999E-2</v>
      </c>
      <c r="AC3358" s="27">
        <f t="shared" si="1762"/>
        <v>7</v>
      </c>
      <c r="AD3358" s="27">
        <v>252</v>
      </c>
      <c r="AE3358" s="10">
        <f t="shared" si="1756"/>
        <v>1.0018108619999999</v>
      </c>
      <c r="AF3358" s="2">
        <f t="shared" si="1761"/>
        <v>108.1850501</v>
      </c>
      <c r="AG3358" s="2">
        <f t="shared" si="1774"/>
        <v>108.1850501</v>
      </c>
      <c r="AH3358" s="3" t="str">
        <f t="shared" si="1775"/>
        <v>-</v>
      </c>
      <c r="AI3358" s="4" t="str">
        <f t="shared" si="1757"/>
        <v>A+J=</v>
      </c>
      <c r="AJ3358" s="11">
        <f t="shared" si="1781"/>
        <v>44168</v>
      </c>
      <c r="AK3358" s="11"/>
      <c r="AL3358" s="4"/>
      <c r="AM3358" s="1"/>
      <c r="AN3358" s="11"/>
      <c r="AO3358" s="1"/>
      <c r="AP3358" s="1"/>
      <c r="AQ3358" s="1"/>
      <c r="AR3358" s="1"/>
      <c r="AS3358" s="6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</row>
    <row r="3359" spans="1:55" x14ac:dyDescent="0.2">
      <c r="A3359" s="144">
        <f t="shared" si="1776"/>
        <v>44148</v>
      </c>
      <c r="B3359" s="2">
        <f t="shared" si="1763"/>
        <v>59865.950153838618</v>
      </c>
      <c r="C3359" s="2">
        <f t="shared" si="1777"/>
        <v>37213.474373279998</v>
      </c>
      <c r="D3359" s="68">
        <f>SUM(Y3359:Y$3651)</f>
        <v>37213.474373279998</v>
      </c>
      <c r="E3359" s="68">
        <f t="shared" si="1764"/>
        <v>0</v>
      </c>
      <c r="F3359" s="72">
        <f t="shared" ref="F3359:F3422" si="1785">IF(G3359=G3358,F3358,G3358)</f>
        <v>5391.75</v>
      </c>
      <c r="G3359" s="3">
        <f>IF(N3359=1,VLOOKUP(A3358,[1]Plan1!$BG$69:$BI$188,3),G3358)</f>
        <v>5438.12</v>
      </c>
      <c r="H3359" s="11">
        <f t="shared" ref="H3359:H3422" si="1786">EDATE(I3359,-1)</f>
        <v>44078</v>
      </c>
      <c r="I3359" s="11">
        <f t="shared" ref="I3359:I3422" si="1787">IF(X3358&gt;0,EDATE(A3359,-1),+I3358)</f>
        <v>44108</v>
      </c>
      <c r="J3359" s="26">
        <f t="shared" si="1765"/>
        <v>8.6001761951128852E-3</v>
      </c>
      <c r="K3359" s="11">
        <f t="shared" si="1778"/>
        <v>44166</v>
      </c>
      <c r="L3359" s="11">
        <f t="shared" si="1766"/>
        <v>44166</v>
      </c>
      <c r="M3359" s="1">
        <f t="shared" si="1779"/>
        <v>20</v>
      </c>
      <c r="N3359" s="1">
        <f t="shared" si="1782"/>
        <v>8</v>
      </c>
      <c r="O3359" s="2">
        <f t="shared" si="1767"/>
        <v>1.0034312299999999</v>
      </c>
      <c r="P3359" s="10">
        <f t="shared" si="1759"/>
        <v>1.0064004200000001</v>
      </c>
      <c r="Q3359" s="10">
        <f t="shared" ref="Q3359:Q3422" si="1788">IF(L3359&gt;L3358,Q3358*P3359,Q3358)</f>
        <v>1.6156693565527116</v>
      </c>
      <c r="R3359" s="2">
        <f t="shared" si="1758"/>
        <v>1.62121308</v>
      </c>
      <c r="S3359" s="2">
        <f t="shared" si="1783"/>
        <v>1.60539415</v>
      </c>
      <c r="T3359" s="2">
        <f t="shared" si="1768"/>
        <v>59742.294060029999</v>
      </c>
      <c r="U3359" s="2">
        <f t="shared" si="1769"/>
        <v>22528.819686758627</v>
      </c>
      <c r="V3359" s="2">
        <f t="shared" si="1770"/>
        <v>0</v>
      </c>
      <c r="W3359" s="2">
        <f t="shared" si="1771"/>
        <v>59742.294060038621</v>
      </c>
      <c r="X3359" s="27">
        <f t="shared" si="1772"/>
        <v>0</v>
      </c>
      <c r="Y3359" s="2">
        <f t="shared" si="1784"/>
        <v>0</v>
      </c>
      <c r="Z3359" s="67">
        <f t="shared" si="1773"/>
        <v>0</v>
      </c>
      <c r="AA3359" s="2">
        <f t="shared" si="1760"/>
        <v>0</v>
      </c>
      <c r="AB3359" s="26">
        <f t="shared" si="1780"/>
        <v>6.7299999999999999E-2</v>
      </c>
      <c r="AC3359" s="27">
        <f t="shared" si="1762"/>
        <v>8</v>
      </c>
      <c r="AD3359" s="27">
        <v>252</v>
      </c>
      <c r="AE3359" s="10">
        <f t="shared" ref="AE3359:AE3422" si="1789">ROUND((1+AB3359)^TRUNC((AC3359/AD3359),9),9)</f>
        <v>1.002069825</v>
      </c>
      <c r="AF3359" s="2">
        <f t="shared" si="1761"/>
        <v>123.65609379999999</v>
      </c>
      <c r="AG3359" s="2">
        <f t="shared" si="1774"/>
        <v>123.65609379999999</v>
      </c>
      <c r="AH3359" s="3" t="str">
        <f t="shared" si="1775"/>
        <v>-</v>
      </c>
      <c r="AI3359" s="4" t="str">
        <f t="shared" si="1757"/>
        <v>A+J=</v>
      </c>
      <c r="AJ3359" s="11">
        <f t="shared" si="1781"/>
        <v>44168</v>
      </c>
      <c r="AK3359" s="11"/>
      <c r="AL3359" s="4"/>
      <c r="AM3359" s="1"/>
      <c r="AN3359" s="11"/>
      <c r="AO3359" s="1"/>
      <c r="AP3359" s="1"/>
      <c r="AQ3359" s="1"/>
      <c r="AR3359" s="1"/>
      <c r="AS3359" s="6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</row>
    <row r="3360" spans="1:55" x14ac:dyDescent="0.2">
      <c r="A3360" s="144">
        <f t="shared" si="1776"/>
        <v>44149</v>
      </c>
      <c r="B3360" s="2">
        <f t="shared" si="1763"/>
        <v>59881.42514052862</v>
      </c>
      <c r="C3360" s="2">
        <f t="shared" si="1777"/>
        <v>37213.474373279998</v>
      </c>
      <c r="D3360" s="68">
        <f>SUM(Y3360:Y$3651)</f>
        <v>37213.474373279998</v>
      </c>
      <c r="E3360" s="68">
        <f t="shared" si="1764"/>
        <v>0</v>
      </c>
      <c r="F3360" s="72">
        <f t="shared" si="1785"/>
        <v>5391.75</v>
      </c>
      <c r="G3360" s="3">
        <f>IF(N3360=1,VLOOKUP(A3359,[1]Plan1!$BG$69:$BI$188,3),G3359)</f>
        <v>5438.12</v>
      </c>
      <c r="H3360" s="11">
        <f t="shared" si="1786"/>
        <v>44078</v>
      </c>
      <c r="I3360" s="11">
        <f t="shared" si="1787"/>
        <v>44108</v>
      </c>
      <c r="J3360" s="26">
        <f t="shared" si="1765"/>
        <v>8.6001761951128852E-3</v>
      </c>
      <c r="K3360" s="11">
        <f t="shared" si="1778"/>
        <v>44166</v>
      </c>
      <c r="L3360" s="11">
        <f t="shared" si="1766"/>
        <v>44166</v>
      </c>
      <c r="M3360" s="1">
        <f t="shared" si="1779"/>
        <v>20</v>
      </c>
      <c r="N3360" s="1">
        <f t="shared" si="1782"/>
        <v>9</v>
      </c>
      <c r="O3360" s="2">
        <f t="shared" si="1767"/>
        <v>1.0038609599999999</v>
      </c>
      <c r="P3360" s="10">
        <f t="shared" si="1759"/>
        <v>1.0064004200000001</v>
      </c>
      <c r="Q3360" s="10">
        <f t="shared" si="1788"/>
        <v>1.6156693565527116</v>
      </c>
      <c r="R3360" s="2">
        <f t="shared" si="1758"/>
        <v>1.6219073900000001</v>
      </c>
      <c r="S3360" s="2">
        <f t="shared" si="1783"/>
        <v>1.60539415</v>
      </c>
      <c r="T3360" s="2">
        <f t="shared" si="1768"/>
        <v>59742.294060029999</v>
      </c>
      <c r="U3360" s="2">
        <f t="shared" si="1769"/>
        <v>22528.819686758627</v>
      </c>
      <c r="V3360" s="2">
        <f t="shared" si="1770"/>
        <v>0</v>
      </c>
      <c r="W3360" s="2">
        <f t="shared" si="1771"/>
        <v>59742.294060038621</v>
      </c>
      <c r="X3360" s="27">
        <f t="shared" si="1772"/>
        <v>0</v>
      </c>
      <c r="Y3360" s="2">
        <f t="shared" si="1784"/>
        <v>0</v>
      </c>
      <c r="Z3360" s="67">
        <f t="shared" si="1773"/>
        <v>0</v>
      </c>
      <c r="AA3360" s="2">
        <f t="shared" si="1760"/>
        <v>0</v>
      </c>
      <c r="AB3360" s="26">
        <f t="shared" si="1780"/>
        <v>6.7299999999999999E-2</v>
      </c>
      <c r="AC3360" s="27">
        <f t="shared" si="1762"/>
        <v>9</v>
      </c>
      <c r="AD3360" s="27">
        <v>252</v>
      </c>
      <c r="AE3360" s="10">
        <f t="shared" si="1789"/>
        <v>1.0023288539999999</v>
      </c>
      <c r="AF3360" s="2">
        <f t="shared" si="1761"/>
        <v>139.13108048999999</v>
      </c>
      <c r="AG3360" s="2">
        <f t="shared" si="1774"/>
        <v>139.13108048999999</v>
      </c>
      <c r="AH3360" s="3" t="str">
        <f t="shared" si="1775"/>
        <v>-</v>
      </c>
      <c r="AI3360" s="4" t="str">
        <f t="shared" si="1757"/>
        <v>A+J=</v>
      </c>
      <c r="AJ3360" s="11">
        <f t="shared" si="1781"/>
        <v>44168</v>
      </c>
      <c r="AK3360" s="11"/>
      <c r="AL3360" s="4"/>
      <c r="AM3360" s="1"/>
      <c r="AN3360" s="11"/>
      <c r="AO3360" s="1"/>
      <c r="AP3360" s="1"/>
      <c r="AQ3360" s="1"/>
      <c r="AR3360" s="1"/>
      <c r="AS3360" s="6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</row>
    <row r="3361" spans="1:55" x14ac:dyDescent="0.2">
      <c r="A3361" s="144">
        <f t="shared" si="1776"/>
        <v>44150</v>
      </c>
      <c r="B3361" s="2">
        <f t="shared" si="1763"/>
        <v>59881.42514052862</v>
      </c>
      <c r="C3361" s="2">
        <f t="shared" si="1777"/>
        <v>37213.474373279998</v>
      </c>
      <c r="D3361" s="68">
        <f>SUM(Y3361:Y$3651)</f>
        <v>37213.474373279998</v>
      </c>
      <c r="E3361" s="68">
        <f t="shared" si="1764"/>
        <v>0</v>
      </c>
      <c r="F3361" s="72">
        <f t="shared" si="1785"/>
        <v>5391.75</v>
      </c>
      <c r="G3361" s="3">
        <f>IF(N3361=1,VLOOKUP(A3360,[1]Plan1!$BG$69:$BI$188,3),G3360)</f>
        <v>5438.12</v>
      </c>
      <c r="H3361" s="11">
        <f t="shared" si="1786"/>
        <v>44078</v>
      </c>
      <c r="I3361" s="11">
        <f t="shared" si="1787"/>
        <v>44108</v>
      </c>
      <c r="J3361" s="26">
        <f t="shared" si="1765"/>
        <v>8.6001761951128852E-3</v>
      </c>
      <c r="K3361" s="11">
        <f t="shared" si="1778"/>
        <v>44166</v>
      </c>
      <c r="L3361" s="11">
        <f t="shared" si="1766"/>
        <v>44166</v>
      </c>
      <c r="M3361" s="1">
        <f t="shared" si="1779"/>
        <v>20</v>
      </c>
      <c r="N3361" s="1">
        <f t="shared" si="1782"/>
        <v>9</v>
      </c>
      <c r="O3361" s="2">
        <f t="shared" si="1767"/>
        <v>1.0038609599999999</v>
      </c>
      <c r="P3361" s="10">
        <f t="shared" si="1759"/>
        <v>1.0064004200000001</v>
      </c>
      <c r="Q3361" s="10">
        <f t="shared" si="1788"/>
        <v>1.6156693565527116</v>
      </c>
      <c r="R3361" s="2">
        <f t="shared" si="1758"/>
        <v>1.6219073900000001</v>
      </c>
      <c r="S3361" s="2">
        <f t="shared" si="1783"/>
        <v>1.60539415</v>
      </c>
      <c r="T3361" s="2">
        <f t="shared" si="1768"/>
        <v>59742.294060029999</v>
      </c>
      <c r="U3361" s="2">
        <f t="shared" si="1769"/>
        <v>22528.819686758627</v>
      </c>
      <c r="V3361" s="2">
        <f t="shared" si="1770"/>
        <v>0</v>
      </c>
      <c r="W3361" s="2">
        <f t="shared" si="1771"/>
        <v>59742.294060038621</v>
      </c>
      <c r="X3361" s="27">
        <f t="shared" si="1772"/>
        <v>0</v>
      </c>
      <c r="Y3361" s="2">
        <f t="shared" si="1784"/>
        <v>0</v>
      </c>
      <c r="Z3361" s="67">
        <f t="shared" si="1773"/>
        <v>0</v>
      </c>
      <c r="AA3361" s="2">
        <f t="shared" si="1760"/>
        <v>0</v>
      </c>
      <c r="AB3361" s="26">
        <f t="shared" si="1780"/>
        <v>6.7299999999999999E-2</v>
      </c>
      <c r="AC3361" s="27">
        <f t="shared" si="1762"/>
        <v>9</v>
      </c>
      <c r="AD3361" s="27">
        <v>252</v>
      </c>
      <c r="AE3361" s="10">
        <f t="shared" si="1789"/>
        <v>1.0023288539999999</v>
      </c>
      <c r="AF3361" s="2">
        <f t="shared" si="1761"/>
        <v>139.13108048999999</v>
      </c>
      <c r="AG3361" s="2">
        <f t="shared" si="1774"/>
        <v>139.13108048999999</v>
      </c>
      <c r="AH3361" s="3" t="str">
        <f t="shared" si="1775"/>
        <v>-</v>
      </c>
      <c r="AI3361" s="4" t="str">
        <f t="shared" si="1757"/>
        <v>A+J=</v>
      </c>
      <c r="AJ3361" s="11">
        <f t="shared" si="1781"/>
        <v>44168</v>
      </c>
      <c r="AK3361" s="11"/>
      <c r="AL3361" s="4"/>
      <c r="AM3361" s="1"/>
      <c r="AN3361" s="11"/>
      <c r="AO3361" s="1"/>
      <c r="AP3361" s="1"/>
      <c r="AQ3361" s="1"/>
      <c r="AR3361" s="1"/>
      <c r="AS3361" s="6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</row>
    <row r="3362" spans="1:55" x14ac:dyDescent="0.2">
      <c r="A3362" s="144">
        <f t="shared" si="1776"/>
        <v>44151</v>
      </c>
      <c r="B3362" s="2">
        <f t="shared" si="1763"/>
        <v>59881.42514052862</v>
      </c>
      <c r="C3362" s="2">
        <f t="shared" si="1777"/>
        <v>37213.474373279998</v>
      </c>
      <c r="D3362" s="68">
        <f>SUM(Y3362:Y$3651)</f>
        <v>37213.474373279998</v>
      </c>
      <c r="E3362" s="68">
        <f t="shared" si="1764"/>
        <v>0</v>
      </c>
      <c r="F3362" s="72">
        <f t="shared" si="1785"/>
        <v>5391.75</v>
      </c>
      <c r="G3362" s="3">
        <f>IF(N3362=1,VLOOKUP(A3361,[1]Plan1!$BG$69:$BI$188,3),G3361)</f>
        <v>5438.12</v>
      </c>
      <c r="H3362" s="11">
        <f t="shared" si="1786"/>
        <v>44078</v>
      </c>
      <c r="I3362" s="11">
        <f t="shared" si="1787"/>
        <v>44108</v>
      </c>
      <c r="J3362" s="26">
        <f t="shared" si="1765"/>
        <v>8.6001761951128852E-3</v>
      </c>
      <c r="K3362" s="11">
        <f t="shared" si="1778"/>
        <v>44166</v>
      </c>
      <c r="L3362" s="11">
        <f t="shared" si="1766"/>
        <v>44166</v>
      </c>
      <c r="M3362" s="1">
        <f t="shared" si="1779"/>
        <v>20</v>
      </c>
      <c r="N3362" s="1">
        <f t="shared" si="1782"/>
        <v>9</v>
      </c>
      <c r="O3362" s="2">
        <f t="shared" si="1767"/>
        <v>1.0038609599999999</v>
      </c>
      <c r="P3362" s="10">
        <f t="shared" si="1759"/>
        <v>1.0064004200000001</v>
      </c>
      <c r="Q3362" s="10">
        <f t="shared" si="1788"/>
        <v>1.6156693565527116</v>
      </c>
      <c r="R3362" s="2">
        <f t="shared" si="1758"/>
        <v>1.6219073900000001</v>
      </c>
      <c r="S3362" s="2">
        <f t="shared" si="1783"/>
        <v>1.60539415</v>
      </c>
      <c r="T3362" s="2">
        <f t="shared" si="1768"/>
        <v>59742.294060029999</v>
      </c>
      <c r="U3362" s="2">
        <f t="shared" si="1769"/>
        <v>22528.819686758627</v>
      </c>
      <c r="V3362" s="2">
        <f t="shared" si="1770"/>
        <v>0</v>
      </c>
      <c r="W3362" s="2">
        <f t="shared" si="1771"/>
        <v>59742.294060038621</v>
      </c>
      <c r="X3362" s="27">
        <f t="shared" si="1772"/>
        <v>0</v>
      </c>
      <c r="Y3362" s="2">
        <f t="shared" si="1784"/>
        <v>0</v>
      </c>
      <c r="Z3362" s="67">
        <f t="shared" si="1773"/>
        <v>0</v>
      </c>
      <c r="AA3362" s="2">
        <f t="shared" si="1760"/>
        <v>0</v>
      </c>
      <c r="AB3362" s="26">
        <f t="shared" si="1780"/>
        <v>6.7299999999999999E-2</v>
      </c>
      <c r="AC3362" s="27">
        <f t="shared" si="1762"/>
        <v>9</v>
      </c>
      <c r="AD3362" s="27">
        <v>252</v>
      </c>
      <c r="AE3362" s="10">
        <f t="shared" si="1789"/>
        <v>1.0023288539999999</v>
      </c>
      <c r="AF3362" s="2">
        <f t="shared" si="1761"/>
        <v>139.13108048999999</v>
      </c>
      <c r="AG3362" s="2">
        <f t="shared" si="1774"/>
        <v>139.13108048999999</v>
      </c>
      <c r="AH3362" s="3" t="str">
        <f t="shared" si="1775"/>
        <v>-</v>
      </c>
      <c r="AI3362" s="4" t="str">
        <f t="shared" ref="AI3362:AI3425" si="1790">AI3361</f>
        <v>A+J=</v>
      </c>
      <c r="AJ3362" s="11">
        <f t="shared" si="1781"/>
        <v>44168</v>
      </c>
      <c r="AK3362" s="11"/>
      <c r="AL3362" s="4"/>
      <c r="AM3362" s="1"/>
      <c r="AN3362" s="11"/>
      <c r="AO3362" s="1"/>
      <c r="AP3362" s="1"/>
      <c r="AQ3362" s="1"/>
      <c r="AR3362" s="1"/>
      <c r="AS3362" s="6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</row>
    <row r="3363" spans="1:55" x14ac:dyDescent="0.2">
      <c r="A3363" s="144">
        <f t="shared" si="1776"/>
        <v>44152</v>
      </c>
      <c r="B3363" s="2">
        <f t="shared" si="1763"/>
        <v>59896.90412994862</v>
      </c>
      <c r="C3363" s="2">
        <f t="shared" si="1777"/>
        <v>37213.474373279998</v>
      </c>
      <c r="D3363" s="68">
        <f>SUM(Y3363:Y$3651)</f>
        <v>37213.474373279998</v>
      </c>
      <c r="E3363" s="68">
        <f t="shared" si="1764"/>
        <v>0</v>
      </c>
      <c r="F3363" s="72">
        <f t="shared" si="1785"/>
        <v>5391.75</v>
      </c>
      <c r="G3363" s="3">
        <f>IF(N3363=1,VLOOKUP(A3362,[1]Plan1!$BG$69:$BI$188,3),G3362)</f>
        <v>5438.12</v>
      </c>
      <c r="H3363" s="11">
        <f t="shared" si="1786"/>
        <v>44078</v>
      </c>
      <c r="I3363" s="11">
        <f t="shared" si="1787"/>
        <v>44108</v>
      </c>
      <c r="J3363" s="26">
        <f t="shared" si="1765"/>
        <v>8.6001761951128852E-3</v>
      </c>
      <c r="K3363" s="11">
        <f t="shared" si="1778"/>
        <v>44166</v>
      </c>
      <c r="L3363" s="11">
        <f t="shared" si="1766"/>
        <v>44166</v>
      </c>
      <c r="M3363" s="1">
        <f t="shared" si="1779"/>
        <v>20</v>
      </c>
      <c r="N3363" s="1">
        <f t="shared" si="1782"/>
        <v>10</v>
      </c>
      <c r="O3363" s="2">
        <f t="shared" si="1767"/>
        <v>1.0042908800000001</v>
      </c>
      <c r="P3363" s="10">
        <f t="shared" si="1759"/>
        <v>1.0064004200000001</v>
      </c>
      <c r="Q3363" s="10">
        <f t="shared" si="1788"/>
        <v>1.6156693565527116</v>
      </c>
      <c r="R3363" s="2">
        <f t="shared" si="1758"/>
        <v>1.6226019899999999</v>
      </c>
      <c r="S3363" s="2">
        <f t="shared" si="1783"/>
        <v>1.60539415</v>
      </c>
      <c r="T3363" s="2">
        <f t="shared" si="1768"/>
        <v>59742.294060029999</v>
      </c>
      <c r="U3363" s="2">
        <f t="shared" si="1769"/>
        <v>22528.819686758627</v>
      </c>
      <c r="V3363" s="2">
        <f t="shared" si="1770"/>
        <v>0</v>
      </c>
      <c r="W3363" s="2">
        <f t="shared" si="1771"/>
        <v>59742.294060038621</v>
      </c>
      <c r="X3363" s="27">
        <f t="shared" si="1772"/>
        <v>0</v>
      </c>
      <c r="Y3363" s="2">
        <f t="shared" si="1784"/>
        <v>0</v>
      </c>
      <c r="Z3363" s="67">
        <f t="shared" si="1773"/>
        <v>0</v>
      </c>
      <c r="AA3363" s="2">
        <f t="shared" si="1760"/>
        <v>0</v>
      </c>
      <c r="AB3363" s="26">
        <f t="shared" si="1780"/>
        <v>6.7299999999999999E-2</v>
      </c>
      <c r="AC3363" s="27">
        <f t="shared" si="1762"/>
        <v>10</v>
      </c>
      <c r="AD3363" s="27">
        <v>252</v>
      </c>
      <c r="AE3363" s="10">
        <f t="shared" si="1789"/>
        <v>1.0025879499999999</v>
      </c>
      <c r="AF3363" s="2">
        <f t="shared" si="1761"/>
        <v>154.61006990999999</v>
      </c>
      <c r="AG3363" s="2">
        <f t="shared" si="1774"/>
        <v>154.61006990999999</v>
      </c>
      <c r="AH3363" s="3" t="str">
        <f t="shared" si="1775"/>
        <v>-</v>
      </c>
      <c r="AI3363" s="4" t="str">
        <f t="shared" si="1790"/>
        <v>A+J=</v>
      </c>
      <c r="AJ3363" s="11">
        <f t="shared" si="1781"/>
        <v>44168</v>
      </c>
      <c r="AK3363" s="11"/>
      <c r="AL3363" s="4"/>
      <c r="AM3363" s="1"/>
      <c r="AN3363" s="11"/>
      <c r="AO3363" s="1"/>
      <c r="AP3363" s="1"/>
      <c r="AQ3363" s="1"/>
      <c r="AR3363" s="1"/>
      <c r="AS3363" s="6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</row>
    <row r="3364" spans="1:55" x14ac:dyDescent="0.2">
      <c r="A3364" s="144">
        <f t="shared" si="1776"/>
        <v>44153</v>
      </c>
      <c r="B3364" s="2">
        <f t="shared" si="1763"/>
        <v>59912.387122098618</v>
      </c>
      <c r="C3364" s="2">
        <f t="shared" si="1777"/>
        <v>37213.474373279998</v>
      </c>
      <c r="D3364" s="68">
        <f>SUM(Y3364:Y$3651)</f>
        <v>37213.474373279998</v>
      </c>
      <c r="E3364" s="68">
        <f t="shared" si="1764"/>
        <v>0</v>
      </c>
      <c r="F3364" s="72">
        <f t="shared" si="1785"/>
        <v>5391.75</v>
      </c>
      <c r="G3364" s="3">
        <f>IF(N3364=1,VLOOKUP(A3363,[1]Plan1!$BG$69:$BI$188,3),G3363)</f>
        <v>5438.12</v>
      </c>
      <c r="H3364" s="11">
        <f t="shared" si="1786"/>
        <v>44078</v>
      </c>
      <c r="I3364" s="11">
        <f t="shared" si="1787"/>
        <v>44108</v>
      </c>
      <c r="J3364" s="26">
        <f t="shared" si="1765"/>
        <v>8.6001761951128852E-3</v>
      </c>
      <c r="K3364" s="11">
        <f t="shared" si="1778"/>
        <v>44166</v>
      </c>
      <c r="L3364" s="11">
        <f t="shared" si="1766"/>
        <v>44166</v>
      </c>
      <c r="M3364" s="1">
        <f t="shared" si="1779"/>
        <v>20</v>
      </c>
      <c r="N3364" s="1">
        <f t="shared" si="1782"/>
        <v>11</v>
      </c>
      <c r="O3364" s="2">
        <f t="shared" si="1767"/>
        <v>1.0047209800000001</v>
      </c>
      <c r="P3364" s="10">
        <f t="shared" si="1759"/>
        <v>1.0064004200000001</v>
      </c>
      <c r="Q3364" s="10">
        <f t="shared" si="1788"/>
        <v>1.6156693565527116</v>
      </c>
      <c r="R3364" s="2">
        <f t="shared" si="1758"/>
        <v>1.62329689</v>
      </c>
      <c r="S3364" s="2">
        <f t="shared" si="1783"/>
        <v>1.60539415</v>
      </c>
      <c r="T3364" s="2">
        <f t="shared" si="1768"/>
        <v>59742.294060029999</v>
      </c>
      <c r="U3364" s="2">
        <f t="shared" si="1769"/>
        <v>22528.819686758627</v>
      </c>
      <c r="V3364" s="2">
        <f t="shared" si="1770"/>
        <v>0</v>
      </c>
      <c r="W3364" s="2">
        <f t="shared" si="1771"/>
        <v>59742.294060038621</v>
      </c>
      <c r="X3364" s="27">
        <f t="shared" si="1772"/>
        <v>0</v>
      </c>
      <c r="Y3364" s="2">
        <f t="shared" si="1784"/>
        <v>0</v>
      </c>
      <c r="Z3364" s="67">
        <f t="shared" si="1773"/>
        <v>0</v>
      </c>
      <c r="AA3364" s="2">
        <f t="shared" si="1760"/>
        <v>0</v>
      </c>
      <c r="AB3364" s="26">
        <f t="shared" si="1780"/>
        <v>6.7299999999999999E-2</v>
      </c>
      <c r="AC3364" s="27">
        <f t="shared" si="1762"/>
        <v>11</v>
      </c>
      <c r="AD3364" s="27">
        <v>252</v>
      </c>
      <c r="AE3364" s="10">
        <f t="shared" si="1789"/>
        <v>1.0028471130000001</v>
      </c>
      <c r="AF3364" s="2">
        <f t="shared" si="1761"/>
        <v>170.09306205999999</v>
      </c>
      <c r="AG3364" s="2">
        <f t="shared" si="1774"/>
        <v>170.09306205999999</v>
      </c>
      <c r="AH3364" s="3" t="str">
        <f t="shared" si="1775"/>
        <v>-</v>
      </c>
      <c r="AI3364" s="4" t="str">
        <f t="shared" si="1790"/>
        <v>A+J=</v>
      </c>
      <c r="AJ3364" s="11">
        <f t="shared" si="1781"/>
        <v>44168</v>
      </c>
      <c r="AK3364" s="11"/>
      <c r="AL3364" s="4"/>
      <c r="AM3364" s="1"/>
      <c r="AN3364" s="11"/>
      <c r="AO3364" s="1"/>
      <c r="AP3364" s="1"/>
      <c r="AQ3364" s="1"/>
      <c r="AR3364" s="1"/>
      <c r="AS3364" s="6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</row>
    <row r="3365" spans="1:55" x14ac:dyDescent="0.2">
      <c r="A3365" s="144">
        <f t="shared" si="1776"/>
        <v>44154</v>
      </c>
      <c r="B3365" s="2">
        <f t="shared" si="1763"/>
        <v>59927.87411698862</v>
      </c>
      <c r="C3365" s="2">
        <f t="shared" si="1777"/>
        <v>37213.474373279998</v>
      </c>
      <c r="D3365" s="68">
        <f>SUM(Y3365:Y$3651)</f>
        <v>37213.474373279998</v>
      </c>
      <c r="E3365" s="68">
        <f t="shared" si="1764"/>
        <v>0</v>
      </c>
      <c r="F3365" s="72">
        <f t="shared" si="1785"/>
        <v>5391.75</v>
      </c>
      <c r="G3365" s="3">
        <f>IF(N3365=1,VLOOKUP(A3364,[1]Plan1!$BG$69:$BI$188,3),G3364)</f>
        <v>5438.12</v>
      </c>
      <c r="H3365" s="11">
        <f t="shared" si="1786"/>
        <v>44078</v>
      </c>
      <c r="I3365" s="11">
        <f t="shared" si="1787"/>
        <v>44108</v>
      </c>
      <c r="J3365" s="26">
        <f t="shared" si="1765"/>
        <v>8.6001761951128852E-3</v>
      </c>
      <c r="K3365" s="11">
        <f t="shared" si="1778"/>
        <v>44166</v>
      </c>
      <c r="L3365" s="11">
        <f t="shared" si="1766"/>
        <v>44166</v>
      </c>
      <c r="M3365" s="1">
        <f t="shared" si="1779"/>
        <v>20</v>
      </c>
      <c r="N3365" s="1">
        <f t="shared" si="1782"/>
        <v>12</v>
      </c>
      <c r="O3365" s="2">
        <f t="shared" si="1767"/>
        <v>1.0051512600000001</v>
      </c>
      <c r="P3365" s="10">
        <f t="shared" si="1759"/>
        <v>1.0064004200000001</v>
      </c>
      <c r="Q3365" s="10">
        <f t="shared" si="1788"/>
        <v>1.6156693565527116</v>
      </c>
      <c r="R3365" s="2">
        <f t="shared" si="1758"/>
        <v>1.6239920800000001</v>
      </c>
      <c r="S3365" s="2">
        <f t="shared" si="1783"/>
        <v>1.60539415</v>
      </c>
      <c r="T3365" s="2">
        <f t="shared" si="1768"/>
        <v>59742.294060029999</v>
      </c>
      <c r="U3365" s="2">
        <f t="shared" si="1769"/>
        <v>22528.819686758627</v>
      </c>
      <c r="V3365" s="2">
        <f t="shared" si="1770"/>
        <v>0</v>
      </c>
      <c r="W3365" s="2">
        <f t="shared" si="1771"/>
        <v>59742.294060038621</v>
      </c>
      <c r="X3365" s="27">
        <f t="shared" si="1772"/>
        <v>0</v>
      </c>
      <c r="Y3365" s="2">
        <f t="shared" si="1784"/>
        <v>0</v>
      </c>
      <c r="Z3365" s="67">
        <f t="shared" si="1773"/>
        <v>0</v>
      </c>
      <c r="AA3365" s="2">
        <f t="shared" si="1760"/>
        <v>0</v>
      </c>
      <c r="AB3365" s="26">
        <f t="shared" si="1780"/>
        <v>6.7299999999999999E-2</v>
      </c>
      <c r="AC3365" s="27">
        <f t="shared" si="1762"/>
        <v>12</v>
      </c>
      <c r="AD3365" s="27">
        <v>252</v>
      </c>
      <c r="AE3365" s="10">
        <f t="shared" si="1789"/>
        <v>1.003106343</v>
      </c>
      <c r="AF3365" s="2">
        <f t="shared" si="1761"/>
        <v>185.58005695</v>
      </c>
      <c r="AG3365" s="2">
        <f t="shared" si="1774"/>
        <v>185.58005695</v>
      </c>
      <c r="AH3365" s="3" t="str">
        <f t="shared" si="1775"/>
        <v>-</v>
      </c>
      <c r="AI3365" s="4" t="str">
        <f t="shared" si="1790"/>
        <v>A+J=</v>
      </c>
      <c r="AJ3365" s="11">
        <f t="shared" si="1781"/>
        <v>44168</v>
      </c>
      <c r="AK3365" s="11"/>
      <c r="AL3365" s="4"/>
      <c r="AM3365" s="1"/>
      <c r="AN3365" s="11"/>
      <c r="AO3365" s="1"/>
      <c r="AP3365" s="1"/>
      <c r="AQ3365" s="1"/>
      <c r="AR3365" s="1"/>
      <c r="AS3365" s="6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</row>
    <row r="3366" spans="1:55" x14ac:dyDescent="0.2">
      <c r="A3366" s="144">
        <f t="shared" si="1776"/>
        <v>44155</v>
      </c>
      <c r="B3366" s="2">
        <f t="shared" si="1763"/>
        <v>59943.365114618624</v>
      </c>
      <c r="C3366" s="2">
        <f t="shared" si="1777"/>
        <v>37213.474373279998</v>
      </c>
      <c r="D3366" s="68">
        <f>SUM(Y3366:Y$3651)</f>
        <v>37213.474373279998</v>
      </c>
      <c r="E3366" s="68">
        <f t="shared" si="1764"/>
        <v>0</v>
      </c>
      <c r="F3366" s="72">
        <f t="shared" si="1785"/>
        <v>5391.75</v>
      </c>
      <c r="G3366" s="3">
        <f>IF(N3366=1,VLOOKUP(A3365,[1]Plan1!$BG$69:$BI$188,3),G3365)</f>
        <v>5438.12</v>
      </c>
      <c r="H3366" s="11">
        <f t="shared" si="1786"/>
        <v>44078</v>
      </c>
      <c r="I3366" s="11">
        <f t="shared" si="1787"/>
        <v>44108</v>
      </c>
      <c r="J3366" s="26">
        <f t="shared" si="1765"/>
        <v>8.6001761951128852E-3</v>
      </c>
      <c r="K3366" s="11">
        <f t="shared" si="1778"/>
        <v>44166</v>
      </c>
      <c r="L3366" s="11">
        <f t="shared" si="1766"/>
        <v>44166</v>
      </c>
      <c r="M3366" s="1">
        <f t="shared" si="1779"/>
        <v>20</v>
      </c>
      <c r="N3366" s="1">
        <f t="shared" si="1782"/>
        <v>13</v>
      </c>
      <c r="O3366" s="2">
        <f t="shared" si="1767"/>
        <v>1.0055817300000001</v>
      </c>
      <c r="P3366" s="10">
        <f t="shared" si="1759"/>
        <v>1.0064004200000001</v>
      </c>
      <c r="Q3366" s="10">
        <f t="shared" si="1788"/>
        <v>1.6156693565527116</v>
      </c>
      <c r="R3366" s="2">
        <f t="shared" si="1758"/>
        <v>1.62468758</v>
      </c>
      <c r="S3366" s="2">
        <f t="shared" si="1783"/>
        <v>1.60539415</v>
      </c>
      <c r="T3366" s="2">
        <f t="shared" si="1768"/>
        <v>59742.294060029999</v>
      </c>
      <c r="U3366" s="2">
        <f t="shared" si="1769"/>
        <v>22528.819686758627</v>
      </c>
      <c r="V3366" s="2">
        <f t="shared" si="1770"/>
        <v>0</v>
      </c>
      <c r="W3366" s="2">
        <f t="shared" si="1771"/>
        <v>59742.294060038621</v>
      </c>
      <c r="X3366" s="27">
        <f t="shared" si="1772"/>
        <v>0</v>
      </c>
      <c r="Y3366" s="2">
        <f t="shared" si="1784"/>
        <v>0</v>
      </c>
      <c r="Z3366" s="67">
        <f t="shared" si="1773"/>
        <v>0</v>
      </c>
      <c r="AA3366" s="2">
        <f t="shared" si="1760"/>
        <v>0</v>
      </c>
      <c r="AB3366" s="26">
        <f t="shared" si="1780"/>
        <v>6.7299999999999999E-2</v>
      </c>
      <c r="AC3366" s="27">
        <f t="shared" si="1762"/>
        <v>13</v>
      </c>
      <c r="AD3366" s="27">
        <v>252</v>
      </c>
      <c r="AE3366" s="10">
        <f t="shared" si="1789"/>
        <v>1.0033656399999999</v>
      </c>
      <c r="AF3366" s="2">
        <f t="shared" si="1761"/>
        <v>201.07105458000001</v>
      </c>
      <c r="AG3366" s="2">
        <f t="shared" si="1774"/>
        <v>201.07105458000001</v>
      </c>
      <c r="AH3366" s="3" t="str">
        <f t="shared" si="1775"/>
        <v>-</v>
      </c>
      <c r="AI3366" s="4" t="str">
        <f t="shared" si="1790"/>
        <v>A+J=</v>
      </c>
      <c r="AJ3366" s="11">
        <f t="shared" si="1781"/>
        <v>44168</v>
      </c>
      <c r="AK3366" s="11"/>
      <c r="AL3366" s="4"/>
      <c r="AM3366" s="1"/>
      <c r="AN3366" s="11"/>
      <c r="AO3366" s="1"/>
      <c r="AP3366" s="1"/>
      <c r="AQ3366" s="1"/>
      <c r="AR3366" s="1"/>
      <c r="AS3366" s="6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</row>
    <row r="3367" spans="1:55" x14ac:dyDescent="0.2">
      <c r="A3367" s="144">
        <f t="shared" si="1776"/>
        <v>44156</v>
      </c>
      <c r="B3367" s="2">
        <f t="shared" si="1763"/>
        <v>59958.860114968622</v>
      </c>
      <c r="C3367" s="2">
        <f t="shared" si="1777"/>
        <v>37213.474373279998</v>
      </c>
      <c r="D3367" s="68">
        <f>SUM(Y3367:Y$3651)</f>
        <v>37213.474373279998</v>
      </c>
      <c r="E3367" s="68">
        <f t="shared" si="1764"/>
        <v>0</v>
      </c>
      <c r="F3367" s="72">
        <f t="shared" si="1785"/>
        <v>5391.75</v>
      </c>
      <c r="G3367" s="3">
        <f>IF(N3367=1,VLOOKUP(A3366,[1]Plan1!$BG$69:$BI$188,3),G3366)</f>
        <v>5438.12</v>
      </c>
      <c r="H3367" s="11">
        <f t="shared" si="1786"/>
        <v>44078</v>
      </c>
      <c r="I3367" s="11">
        <f t="shared" si="1787"/>
        <v>44108</v>
      </c>
      <c r="J3367" s="26">
        <f t="shared" si="1765"/>
        <v>8.6001761951128852E-3</v>
      </c>
      <c r="K3367" s="11">
        <f t="shared" si="1778"/>
        <v>44166</v>
      </c>
      <c r="L3367" s="11">
        <f t="shared" si="1766"/>
        <v>44166</v>
      </c>
      <c r="M3367" s="1">
        <f t="shared" si="1779"/>
        <v>20</v>
      </c>
      <c r="N3367" s="1">
        <f t="shared" si="1782"/>
        <v>14</v>
      </c>
      <c r="O3367" s="2">
        <f t="shared" si="1767"/>
        <v>1.00601238</v>
      </c>
      <c r="P3367" s="10">
        <f t="shared" si="1759"/>
        <v>1.0064004200000001</v>
      </c>
      <c r="Q3367" s="10">
        <f t="shared" si="1788"/>
        <v>1.6156693565527116</v>
      </c>
      <c r="R3367" s="2">
        <f t="shared" si="1758"/>
        <v>1.62538337</v>
      </c>
      <c r="S3367" s="2">
        <f t="shared" si="1783"/>
        <v>1.60539415</v>
      </c>
      <c r="T3367" s="2">
        <f t="shared" si="1768"/>
        <v>59742.294060029999</v>
      </c>
      <c r="U3367" s="2">
        <f t="shared" si="1769"/>
        <v>22528.819686758627</v>
      </c>
      <c r="V3367" s="2">
        <f t="shared" si="1770"/>
        <v>0</v>
      </c>
      <c r="W3367" s="2">
        <f t="shared" si="1771"/>
        <v>59742.294060038621</v>
      </c>
      <c r="X3367" s="27">
        <f t="shared" si="1772"/>
        <v>0</v>
      </c>
      <c r="Y3367" s="2">
        <f t="shared" si="1784"/>
        <v>0</v>
      </c>
      <c r="Z3367" s="67">
        <f t="shared" si="1773"/>
        <v>0</v>
      </c>
      <c r="AA3367" s="2">
        <f t="shared" si="1760"/>
        <v>0</v>
      </c>
      <c r="AB3367" s="26">
        <f t="shared" si="1780"/>
        <v>6.7299999999999999E-2</v>
      </c>
      <c r="AC3367" s="27">
        <f t="shared" si="1762"/>
        <v>14</v>
      </c>
      <c r="AD3367" s="27">
        <v>252</v>
      </c>
      <c r="AE3367" s="10">
        <f t="shared" si="1789"/>
        <v>1.0036250040000001</v>
      </c>
      <c r="AF3367" s="2">
        <f t="shared" si="1761"/>
        <v>216.56605493000001</v>
      </c>
      <c r="AG3367" s="2">
        <f t="shared" si="1774"/>
        <v>216.56605493000001</v>
      </c>
      <c r="AH3367" s="3" t="str">
        <f t="shared" si="1775"/>
        <v>-</v>
      </c>
      <c r="AI3367" s="4" t="str">
        <f t="shared" si="1790"/>
        <v>A+J=</v>
      </c>
      <c r="AJ3367" s="11">
        <f t="shared" si="1781"/>
        <v>44168</v>
      </c>
      <c r="AK3367" s="11"/>
      <c r="AL3367" s="4"/>
      <c r="AM3367" s="1"/>
      <c r="AN3367" s="11"/>
      <c r="AO3367" s="1"/>
      <c r="AP3367" s="1"/>
      <c r="AQ3367" s="1"/>
      <c r="AR3367" s="1"/>
      <c r="AS3367" s="6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</row>
    <row r="3368" spans="1:55" x14ac:dyDescent="0.2">
      <c r="A3368" s="144">
        <f t="shared" si="1776"/>
        <v>44157</v>
      </c>
      <c r="B3368" s="2">
        <f t="shared" si="1763"/>
        <v>59958.860114968622</v>
      </c>
      <c r="C3368" s="2">
        <f t="shared" si="1777"/>
        <v>37213.474373279998</v>
      </c>
      <c r="D3368" s="68">
        <f>SUM(Y3368:Y$3651)</f>
        <v>37213.474373279998</v>
      </c>
      <c r="E3368" s="68">
        <f t="shared" si="1764"/>
        <v>0</v>
      </c>
      <c r="F3368" s="72">
        <f t="shared" si="1785"/>
        <v>5391.75</v>
      </c>
      <c r="G3368" s="3">
        <f>IF(N3368=1,VLOOKUP(A3367,[1]Plan1!$BG$69:$BI$188,3),G3367)</f>
        <v>5438.12</v>
      </c>
      <c r="H3368" s="11">
        <f t="shared" si="1786"/>
        <v>44078</v>
      </c>
      <c r="I3368" s="11">
        <f t="shared" si="1787"/>
        <v>44108</v>
      </c>
      <c r="J3368" s="26">
        <f t="shared" si="1765"/>
        <v>8.6001761951128852E-3</v>
      </c>
      <c r="K3368" s="11">
        <f t="shared" si="1778"/>
        <v>44166</v>
      </c>
      <c r="L3368" s="11">
        <f t="shared" si="1766"/>
        <v>44166</v>
      </c>
      <c r="M3368" s="1">
        <f t="shared" si="1779"/>
        <v>20</v>
      </c>
      <c r="N3368" s="1">
        <f t="shared" si="1782"/>
        <v>14</v>
      </c>
      <c r="O3368" s="2">
        <f t="shared" si="1767"/>
        <v>1.00601238</v>
      </c>
      <c r="P3368" s="10">
        <f t="shared" si="1759"/>
        <v>1.0064004200000001</v>
      </c>
      <c r="Q3368" s="10">
        <f t="shared" si="1788"/>
        <v>1.6156693565527116</v>
      </c>
      <c r="R3368" s="2">
        <f t="shared" si="1758"/>
        <v>1.62538337</v>
      </c>
      <c r="S3368" s="2">
        <f t="shared" si="1783"/>
        <v>1.60539415</v>
      </c>
      <c r="T3368" s="2">
        <f t="shared" si="1768"/>
        <v>59742.294060029999</v>
      </c>
      <c r="U3368" s="2">
        <f t="shared" si="1769"/>
        <v>22528.819686758627</v>
      </c>
      <c r="V3368" s="2">
        <f t="shared" si="1770"/>
        <v>0</v>
      </c>
      <c r="W3368" s="2">
        <f t="shared" si="1771"/>
        <v>59742.294060038621</v>
      </c>
      <c r="X3368" s="27">
        <f t="shared" si="1772"/>
        <v>0</v>
      </c>
      <c r="Y3368" s="2">
        <f t="shared" si="1784"/>
        <v>0</v>
      </c>
      <c r="Z3368" s="67">
        <f t="shared" si="1773"/>
        <v>0</v>
      </c>
      <c r="AA3368" s="2">
        <f t="shared" si="1760"/>
        <v>0</v>
      </c>
      <c r="AB3368" s="26">
        <f t="shared" si="1780"/>
        <v>6.7299999999999999E-2</v>
      </c>
      <c r="AC3368" s="27">
        <f t="shared" si="1762"/>
        <v>14</v>
      </c>
      <c r="AD3368" s="27">
        <v>252</v>
      </c>
      <c r="AE3368" s="10">
        <f t="shared" si="1789"/>
        <v>1.0036250040000001</v>
      </c>
      <c r="AF3368" s="2">
        <f t="shared" si="1761"/>
        <v>216.56605493000001</v>
      </c>
      <c r="AG3368" s="2">
        <f t="shared" si="1774"/>
        <v>216.56605493000001</v>
      </c>
      <c r="AH3368" s="3" t="str">
        <f t="shared" si="1775"/>
        <v>-</v>
      </c>
      <c r="AI3368" s="4" t="str">
        <f t="shared" si="1790"/>
        <v>A+J=</v>
      </c>
      <c r="AJ3368" s="11">
        <f t="shared" si="1781"/>
        <v>44168</v>
      </c>
      <c r="AK3368" s="11"/>
      <c r="AL3368" s="4"/>
      <c r="AM3368" s="1"/>
      <c r="AN3368" s="11"/>
      <c r="AO3368" s="1"/>
      <c r="AP3368" s="1"/>
      <c r="AQ3368" s="1"/>
      <c r="AR3368" s="1"/>
      <c r="AS3368" s="6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</row>
    <row r="3369" spans="1:55" x14ac:dyDescent="0.2">
      <c r="A3369" s="144">
        <f t="shared" si="1776"/>
        <v>44158</v>
      </c>
      <c r="B3369" s="2">
        <f t="shared" si="1763"/>
        <v>59958.860114968622</v>
      </c>
      <c r="C3369" s="2">
        <f t="shared" si="1777"/>
        <v>37213.474373279998</v>
      </c>
      <c r="D3369" s="68">
        <f>SUM(Y3369:Y$3651)</f>
        <v>37213.474373279998</v>
      </c>
      <c r="E3369" s="68">
        <f t="shared" si="1764"/>
        <v>0</v>
      </c>
      <c r="F3369" s="72">
        <f t="shared" si="1785"/>
        <v>5391.75</v>
      </c>
      <c r="G3369" s="3">
        <f>IF(N3369=1,VLOOKUP(A3368,[1]Plan1!$BG$69:$BI$188,3),G3368)</f>
        <v>5438.12</v>
      </c>
      <c r="H3369" s="11">
        <f t="shared" si="1786"/>
        <v>44078</v>
      </c>
      <c r="I3369" s="11">
        <f t="shared" si="1787"/>
        <v>44108</v>
      </c>
      <c r="J3369" s="26">
        <f t="shared" si="1765"/>
        <v>8.6001761951128852E-3</v>
      </c>
      <c r="K3369" s="11">
        <f t="shared" si="1778"/>
        <v>44166</v>
      </c>
      <c r="L3369" s="11">
        <f t="shared" si="1766"/>
        <v>44166</v>
      </c>
      <c r="M3369" s="1">
        <f t="shared" si="1779"/>
        <v>20</v>
      </c>
      <c r="N3369" s="1">
        <f t="shared" si="1782"/>
        <v>14</v>
      </c>
      <c r="O3369" s="2">
        <f t="shared" si="1767"/>
        <v>1.00601238</v>
      </c>
      <c r="P3369" s="10">
        <f t="shared" si="1759"/>
        <v>1.0064004200000001</v>
      </c>
      <c r="Q3369" s="10">
        <f t="shared" si="1788"/>
        <v>1.6156693565527116</v>
      </c>
      <c r="R3369" s="2">
        <f t="shared" ref="R3369:R3432" si="1791">TRUNC(TRUNC((O3369*Q3369),15),8)</f>
        <v>1.62538337</v>
      </c>
      <c r="S3369" s="2">
        <f t="shared" si="1783"/>
        <v>1.60539415</v>
      </c>
      <c r="T3369" s="2">
        <f t="shared" si="1768"/>
        <v>59742.294060029999</v>
      </c>
      <c r="U3369" s="2">
        <f t="shared" si="1769"/>
        <v>22528.819686758627</v>
      </c>
      <c r="V3369" s="2">
        <f t="shared" si="1770"/>
        <v>0</v>
      </c>
      <c r="W3369" s="2">
        <f t="shared" si="1771"/>
        <v>59742.294060038621</v>
      </c>
      <c r="X3369" s="27">
        <f t="shared" si="1772"/>
        <v>0</v>
      </c>
      <c r="Y3369" s="2">
        <f t="shared" si="1784"/>
        <v>0</v>
      </c>
      <c r="Z3369" s="67">
        <f t="shared" si="1773"/>
        <v>0</v>
      </c>
      <c r="AA3369" s="2">
        <f t="shared" si="1760"/>
        <v>0</v>
      </c>
      <c r="AB3369" s="26">
        <f t="shared" si="1780"/>
        <v>6.7299999999999999E-2</v>
      </c>
      <c r="AC3369" s="27">
        <f t="shared" si="1762"/>
        <v>14</v>
      </c>
      <c r="AD3369" s="27">
        <v>252</v>
      </c>
      <c r="AE3369" s="10">
        <f t="shared" si="1789"/>
        <v>1.0036250040000001</v>
      </c>
      <c r="AF3369" s="2">
        <f t="shared" si="1761"/>
        <v>216.56605493000001</v>
      </c>
      <c r="AG3369" s="2">
        <f t="shared" si="1774"/>
        <v>216.56605493000001</v>
      </c>
      <c r="AH3369" s="3" t="str">
        <f t="shared" si="1775"/>
        <v>-</v>
      </c>
      <c r="AI3369" s="4" t="str">
        <f t="shared" si="1790"/>
        <v>A+J=</v>
      </c>
      <c r="AJ3369" s="11">
        <f t="shared" si="1781"/>
        <v>44168</v>
      </c>
      <c r="AK3369" s="11"/>
      <c r="AL3369" s="4"/>
      <c r="AM3369" s="1"/>
      <c r="AN3369" s="11"/>
      <c r="AO3369" s="1"/>
      <c r="AP3369" s="1"/>
      <c r="AQ3369" s="1"/>
      <c r="AR3369" s="1"/>
      <c r="AS3369" s="6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</row>
    <row r="3370" spans="1:55" x14ac:dyDescent="0.2">
      <c r="A3370" s="144">
        <f t="shared" si="1776"/>
        <v>44159</v>
      </c>
      <c r="B3370" s="2">
        <f t="shared" si="1763"/>
        <v>59974.359118058623</v>
      </c>
      <c r="C3370" s="2">
        <f t="shared" si="1777"/>
        <v>37213.474373279998</v>
      </c>
      <c r="D3370" s="68">
        <f>SUM(Y3370:Y$3651)</f>
        <v>37213.474373279998</v>
      </c>
      <c r="E3370" s="68">
        <f t="shared" si="1764"/>
        <v>0</v>
      </c>
      <c r="F3370" s="72">
        <f t="shared" si="1785"/>
        <v>5391.75</v>
      </c>
      <c r="G3370" s="3">
        <f>IF(N3370=1,VLOOKUP(A3369,[1]Plan1!$BG$69:$BI$188,3),G3369)</f>
        <v>5438.12</v>
      </c>
      <c r="H3370" s="11">
        <f t="shared" si="1786"/>
        <v>44078</v>
      </c>
      <c r="I3370" s="11">
        <f t="shared" si="1787"/>
        <v>44108</v>
      </c>
      <c r="J3370" s="26">
        <f t="shared" si="1765"/>
        <v>8.6001761951128852E-3</v>
      </c>
      <c r="K3370" s="11">
        <f t="shared" si="1778"/>
        <v>44166</v>
      </c>
      <c r="L3370" s="11">
        <f t="shared" si="1766"/>
        <v>44166</v>
      </c>
      <c r="M3370" s="1">
        <f t="shared" si="1779"/>
        <v>20</v>
      </c>
      <c r="N3370" s="1">
        <f t="shared" si="1782"/>
        <v>15</v>
      </c>
      <c r="O3370" s="2">
        <f t="shared" si="1767"/>
        <v>1.00644322</v>
      </c>
      <c r="P3370" s="10">
        <f t="shared" ref="P3370:P3433" si="1792">IF(L3370&gt;L3369,O3369,P3369)</f>
        <v>1.0064004200000001</v>
      </c>
      <c r="Q3370" s="10">
        <f t="shared" si="1788"/>
        <v>1.6156693565527116</v>
      </c>
      <c r="R3370" s="2">
        <f t="shared" si="1791"/>
        <v>1.6260794599999999</v>
      </c>
      <c r="S3370" s="2">
        <f t="shared" si="1783"/>
        <v>1.60539415</v>
      </c>
      <c r="T3370" s="2">
        <f t="shared" si="1768"/>
        <v>59742.294060029999</v>
      </c>
      <c r="U3370" s="2">
        <f t="shared" si="1769"/>
        <v>22528.819686758627</v>
      </c>
      <c r="V3370" s="2">
        <f t="shared" si="1770"/>
        <v>0</v>
      </c>
      <c r="W3370" s="2">
        <f t="shared" si="1771"/>
        <v>59742.294060038621</v>
      </c>
      <c r="X3370" s="27">
        <f t="shared" si="1772"/>
        <v>0</v>
      </c>
      <c r="Y3370" s="2">
        <f t="shared" si="1784"/>
        <v>0</v>
      </c>
      <c r="Z3370" s="67">
        <f t="shared" si="1773"/>
        <v>0</v>
      </c>
      <c r="AA3370" s="2">
        <f t="shared" si="1760"/>
        <v>0</v>
      </c>
      <c r="AB3370" s="26">
        <f t="shared" si="1780"/>
        <v>6.7299999999999999E-2</v>
      </c>
      <c r="AC3370" s="27">
        <f t="shared" si="1762"/>
        <v>15</v>
      </c>
      <c r="AD3370" s="27">
        <v>252</v>
      </c>
      <c r="AE3370" s="10">
        <f t="shared" si="1789"/>
        <v>1.003884435</v>
      </c>
      <c r="AF3370" s="2">
        <f t="shared" si="1761"/>
        <v>232.06505802000001</v>
      </c>
      <c r="AG3370" s="2">
        <f t="shared" si="1774"/>
        <v>232.06505802000001</v>
      </c>
      <c r="AH3370" s="3" t="str">
        <f t="shared" si="1775"/>
        <v>-</v>
      </c>
      <c r="AI3370" s="4" t="str">
        <f t="shared" si="1790"/>
        <v>A+J=</v>
      </c>
      <c r="AJ3370" s="11">
        <f t="shared" si="1781"/>
        <v>44168</v>
      </c>
      <c r="AK3370" s="11"/>
      <c r="AL3370" s="4"/>
      <c r="AM3370" s="1"/>
      <c r="AN3370" s="11"/>
      <c r="AO3370" s="1"/>
      <c r="AP3370" s="1"/>
      <c r="AQ3370" s="1"/>
      <c r="AR3370" s="1"/>
      <c r="AS3370" s="6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</row>
    <row r="3371" spans="1:55" x14ac:dyDescent="0.2">
      <c r="A3371" s="144">
        <f t="shared" si="1776"/>
        <v>44160</v>
      </c>
      <c r="B3371" s="2">
        <f t="shared" si="1763"/>
        <v>59989.862183628618</v>
      </c>
      <c r="C3371" s="2">
        <f t="shared" si="1777"/>
        <v>37213.474373279998</v>
      </c>
      <c r="D3371" s="68">
        <f>SUM(Y3371:Y$3651)</f>
        <v>37213.474373279998</v>
      </c>
      <c r="E3371" s="68">
        <f t="shared" si="1764"/>
        <v>0</v>
      </c>
      <c r="F3371" s="72">
        <f t="shared" si="1785"/>
        <v>5391.75</v>
      </c>
      <c r="G3371" s="3">
        <f>IF(N3371=1,VLOOKUP(A3370,[1]Plan1!$BG$69:$BI$188,3),G3370)</f>
        <v>5438.12</v>
      </c>
      <c r="H3371" s="11">
        <f t="shared" si="1786"/>
        <v>44078</v>
      </c>
      <c r="I3371" s="11">
        <f t="shared" si="1787"/>
        <v>44108</v>
      </c>
      <c r="J3371" s="26">
        <f t="shared" si="1765"/>
        <v>8.6001761951128852E-3</v>
      </c>
      <c r="K3371" s="11">
        <f t="shared" si="1778"/>
        <v>44166</v>
      </c>
      <c r="L3371" s="11">
        <f t="shared" si="1766"/>
        <v>44166</v>
      </c>
      <c r="M3371" s="1">
        <f t="shared" si="1779"/>
        <v>20</v>
      </c>
      <c r="N3371" s="1">
        <f t="shared" si="1782"/>
        <v>16</v>
      </c>
      <c r="O3371" s="2">
        <f t="shared" si="1767"/>
        <v>1.0068742399999999</v>
      </c>
      <c r="P3371" s="10">
        <f t="shared" si="1792"/>
        <v>1.0064004200000001</v>
      </c>
      <c r="Q3371" s="10">
        <f t="shared" si="1788"/>
        <v>1.6156693565527116</v>
      </c>
      <c r="R3371" s="2">
        <f t="shared" si="1791"/>
        <v>1.62677585</v>
      </c>
      <c r="S3371" s="2">
        <f t="shared" si="1783"/>
        <v>1.60539415</v>
      </c>
      <c r="T3371" s="2">
        <f t="shared" si="1768"/>
        <v>59742.294060029999</v>
      </c>
      <c r="U3371" s="2">
        <f t="shared" si="1769"/>
        <v>22528.819686758627</v>
      </c>
      <c r="V3371" s="2">
        <f t="shared" si="1770"/>
        <v>0</v>
      </c>
      <c r="W3371" s="2">
        <f t="shared" si="1771"/>
        <v>59742.294060038621</v>
      </c>
      <c r="X3371" s="27">
        <f t="shared" si="1772"/>
        <v>0</v>
      </c>
      <c r="Y3371" s="2">
        <f t="shared" si="1784"/>
        <v>0</v>
      </c>
      <c r="Z3371" s="67">
        <f t="shared" si="1773"/>
        <v>0</v>
      </c>
      <c r="AA3371" s="2">
        <f t="shared" si="1760"/>
        <v>0</v>
      </c>
      <c r="AB3371" s="26">
        <f t="shared" si="1780"/>
        <v>6.7299999999999999E-2</v>
      </c>
      <c r="AC3371" s="27">
        <f t="shared" si="1762"/>
        <v>16</v>
      </c>
      <c r="AD3371" s="27">
        <v>252</v>
      </c>
      <c r="AE3371" s="10">
        <f t="shared" si="1789"/>
        <v>1.004143934</v>
      </c>
      <c r="AF3371" s="2">
        <f t="shared" si="1761"/>
        <v>247.56812359</v>
      </c>
      <c r="AG3371" s="2">
        <f t="shared" si="1774"/>
        <v>247.56812359</v>
      </c>
      <c r="AH3371" s="3" t="str">
        <f t="shared" si="1775"/>
        <v>-</v>
      </c>
      <c r="AI3371" s="4" t="str">
        <f t="shared" si="1790"/>
        <v>A+J=</v>
      </c>
      <c r="AJ3371" s="11">
        <f t="shared" si="1781"/>
        <v>44168</v>
      </c>
      <c r="AK3371" s="11"/>
      <c r="AL3371" s="4"/>
      <c r="AM3371" s="1"/>
      <c r="AN3371" s="11"/>
      <c r="AO3371" s="1"/>
      <c r="AP3371" s="1"/>
      <c r="AQ3371" s="1"/>
      <c r="AR3371" s="1"/>
      <c r="AS3371" s="6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</row>
    <row r="3372" spans="1:55" x14ac:dyDescent="0.2">
      <c r="A3372" s="144">
        <f t="shared" si="1776"/>
        <v>44161</v>
      </c>
      <c r="B3372" s="2">
        <f t="shared" si="1763"/>
        <v>60005.36919218862</v>
      </c>
      <c r="C3372" s="2">
        <f t="shared" si="1777"/>
        <v>37213.474373279998</v>
      </c>
      <c r="D3372" s="68">
        <f>SUM(Y3372:Y$3651)</f>
        <v>37213.474373279998</v>
      </c>
      <c r="E3372" s="68">
        <f t="shared" si="1764"/>
        <v>0</v>
      </c>
      <c r="F3372" s="72">
        <f t="shared" si="1785"/>
        <v>5391.75</v>
      </c>
      <c r="G3372" s="3">
        <f>IF(N3372=1,VLOOKUP(A3371,[1]Plan1!$BG$69:$BI$188,3),G3371)</f>
        <v>5438.12</v>
      </c>
      <c r="H3372" s="11">
        <f t="shared" si="1786"/>
        <v>44078</v>
      </c>
      <c r="I3372" s="11">
        <f t="shared" si="1787"/>
        <v>44108</v>
      </c>
      <c r="J3372" s="26">
        <f t="shared" si="1765"/>
        <v>8.6001761951128852E-3</v>
      </c>
      <c r="K3372" s="11">
        <f t="shared" si="1778"/>
        <v>44166</v>
      </c>
      <c r="L3372" s="11">
        <f t="shared" si="1766"/>
        <v>44166</v>
      </c>
      <c r="M3372" s="1">
        <f t="shared" si="1779"/>
        <v>20</v>
      </c>
      <c r="N3372" s="1">
        <f t="shared" si="1782"/>
        <v>17</v>
      </c>
      <c r="O3372" s="2">
        <f t="shared" si="1767"/>
        <v>1.00730545</v>
      </c>
      <c r="P3372" s="10">
        <f t="shared" si="1792"/>
        <v>1.0064004200000001</v>
      </c>
      <c r="Q3372" s="10">
        <f t="shared" si="1788"/>
        <v>1.6156693565527116</v>
      </c>
      <c r="R3372" s="2">
        <f t="shared" si="1791"/>
        <v>1.6274725400000001</v>
      </c>
      <c r="S3372" s="2">
        <f t="shared" si="1783"/>
        <v>1.60539415</v>
      </c>
      <c r="T3372" s="2">
        <f t="shared" si="1768"/>
        <v>59742.294060029999</v>
      </c>
      <c r="U3372" s="2">
        <f t="shared" si="1769"/>
        <v>22528.819686758627</v>
      </c>
      <c r="V3372" s="2">
        <f t="shared" si="1770"/>
        <v>0</v>
      </c>
      <c r="W3372" s="2">
        <f t="shared" si="1771"/>
        <v>59742.294060038621</v>
      </c>
      <c r="X3372" s="27">
        <f t="shared" si="1772"/>
        <v>0</v>
      </c>
      <c r="Y3372" s="2">
        <f t="shared" si="1784"/>
        <v>0</v>
      </c>
      <c r="Z3372" s="67">
        <f t="shared" si="1773"/>
        <v>0</v>
      </c>
      <c r="AA3372" s="2">
        <f t="shared" si="1760"/>
        <v>0</v>
      </c>
      <c r="AB3372" s="26">
        <f t="shared" si="1780"/>
        <v>6.7299999999999999E-2</v>
      </c>
      <c r="AC3372" s="27">
        <f t="shared" si="1762"/>
        <v>17</v>
      </c>
      <c r="AD3372" s="27">
        <v>252</v>
      </c>
      <c r="AE3372" s="10">
        <f t="shared" si="1789"/>
        <v>1.0044034989999999</v>
      </c>
      <c r="AF3372" s="2">
        <f t="shared" si="1761"/>
        <v>263.07513215</v>
      </c>
      <c r="AG3372" s="2">
        <f t="shared" si="1774"/>
        <v>263.07513215</v>
      </c>
      <c r="AH3372" s="3" t="str">
        <f t="shared" si="1775"/>
        <v>-</v>
      </c>
      <c r="AI3372" s="4" t="str">
        <f t="shared" si="1790"/>
        <v>A+J=</v>
      </c>
      <c r="AJ3372" s="11">
        <f t="shared" si="1781"/>
        <v>44168</v>
      </c>
      <c r="AK3372" s="11"/>
      <c r="AL3372" s="4"/>
      <c r="AM3372" s="1"/>
      <c r="AN3372" s="11"/>
      <c r="AO3372" s="1"/>
      <c r="AP3372" s="1"/>
      <c r="AQ3372" s="1"/>
      <c r="AR3372" s="1"/>
      <c r="AS3372" s="6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</row>
    <row r="3373" spans="1:55" x14ac:dyDescent="0.2">
      <c r="A3373" s="144">
        <f t="shared" si="1776"/>
        <v>44162</v>
      </c>
      <c r="B3373" s="2">
        <f t="shared" si="1763"/>
        <v>60020.88020347862</v>
      </c>
      <c r="C3373" s="2">
        <f t="shared" si="1777"/>
        <v>37213.474373279998</v>
      </c>
      <c r="D3373" s="68">
        <f>SUM(Y3373:Y$3651)</f>
        <v>37213.474373279998</v>
      </c>
      <c r="E3373" s="68">
        <f t="shared" si="1764"/>
        <v>0</v>
      </c>
      <c r="F3373" s="72">
        <f t="shared" si="1785"/>
        <v>5391.75</v>
      </c>
      <c r="G3373" s="3">
        <f>IF(N3373=1,VLOOKUP(A3372,[1]Plan1!$BG$69:$BI$188,3),G3372)</f>
        <v>5438.12</v>
      </c>
      <c r="H3373" s="11">
        <f t="shared" si="1786"/>
        <v>44078</v>
      </c>
      <c r="I3373" s="11">
        <f t="shared" si="1787"/>
        <v>44108</v>
      </c>
      <c r="J3373" s="26">
        <f t="shared" si="1765"/>
        <v>8.6001761951128852E-3</v>
      </c>
      <c r="K3373" s="11">
        <f t="shared" si="1778"/>
        <v>44166</v>
      </c>
      <c r="L3373" s="11">
        <f t="shared" si="1766"/>
        <v>44166</v>
      </c>
      <c r="M3373" s="1">
        <f t="shared" si="1779"/>
        <v>20</v>
      </c>
      <c r="N3373" s="1">
        <f t="shared" si="1782"/>
        <v>18</v>
      </c>
      <c r="O3373" s="2">
        <f t="shared" si="1767"/>
        <v>1.00773684</v>
      </c>
      <c r="P3373" s="10">
        <f t="shared" si="1792"/>
        <v>1.0064004200000001</v>
      </c>
      <c r="Q3373" s="10">
        <f t="shared" si="1788"/>
        <v>1.6156693565527116</v>
      </c>
      <c r="R3373" s="2">
        <f t="shared" si="1791"/>
        <v>1.6281695300000001</v>
      </c>
      <c r="S3373" s="2">
        <f t="shared" si="1783"/>
        <v>1.60539415</v>
      </c>
      <c r="T3373" s="2">
        <f t="shared" si="1768"/>
        <v>59742.294060029999</v>
      </c>
      <c r="U3373" s="2">
        <f t="shared" si="1769"/>
        <v>22528.819686758627</v>
      </c>
      <c r="V3373" s="2">
        <f t="shared" si="1770"/>
        <v>0</v>
      </c>
      <c r="W3373" s="2">
        <f t="shared" si="1771"/>
        <v>59742.294060038621</v>
      </c>
      <c r="X3373" s="27">
        <f t="shared" si="1772"/>
        <v>0</v>
      </c>
      <c r="Y3373" s="2">
        <f t="shared" si="1784"/>
        <v>0</v>
      </c>
      <c r="Z3373" s="67">
        <f t="shared" si="1773"/>
        <v>0</v>
      </c>
      <c r="AA3373" s="2">
        <f t="shared" si="1760"/>
        <v>0</v>
      </c>
      <c r="AB3373" s="26">
        <f t="shared" si="1780"/>
        <v>6.7299999999999999E-2</v>
      </c>
      <c r="AC3373" s="27">
        <f t="shared" si="1762"/>
        <v>18</v>
      </c>
      <c r="AD3373" s="27">
        <v>252</v>
      </c>
      <c r="AE3373" s="10">
        <f t="shared" si="1789"/>
        <v>1.004663131</v>
      </c>
      <c r="AF3373" s="2">
        <f t="shared" si="1761"/>
        <v>278.58614344</v>
      </c>
      <c r="AG3373" s="2">
        <f t="shared" si="1774"/>
        <v>278.58614344</v>
      </c>
      <c r="AH3373" s="3" t="str">
        <f t="shared" si="1775"/>
        <v>-</v>
      </c>
      <c r="AI3373" s="4" t="str">
        <f t="shared" si="1790"/>
        <v>A+J=</v>
      </c>
      <c r="AJ3373" s="11">
        <f t="shared" si="1781"/>
        <v>44168</v>
      </c>
      <c r="AK3373" s="11"/>
      <c r="AL3373" s="4"/>
      <c r="AM3373" s="1"/>
      <c r="AN3373" s="11"/>
      <c r="AO3373" s="1"/>
      <c r="AP3373" s="1"/>
      <c r="AQ3373" s="1"/>
      <c r="AR3373" s="1"/>
      <c r="AS3373" s="6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</row>
    <row r="3374" spans="1:55" x14ac:dyDescent="0.2">
      <c r="A3374" s="144">
        <f t="shared" si="1776"/>
        <v>44163</v>
      </c>
      <c r="B3374" s="2">
        <f t="shared" si="1763"/>
        <v>60036.395277238618</v>
      </c>
      <c r="C3374" s="2">
        <f t="shared" si="1777"/>
        <v>37213.474373279998</v>
      </c>
      <c r="D3374" s="68">
        <f>SUM(Y3374:Y$3651)</f>
        <v>37213.474373279998</v>
      </c>
      <c r="E3374" s="68">
        <f t="shared" si="1764"/>
        <v>0</v>
      </c>
      <c r="F3374" s="72">
        <f t="shared" si="1785"/>
        <v>5391.75</v>
      </c>
      <c r="G3374" s="3">
        <f>IF(N3374=1,VLOOKUP(A3373,[1]Plan1!$BG$69:$BI$188,3),G3373)</f>
        <v>5438.12</v>
      </c>
      <c r="H3374" s="11">
        <f t="shared" si="1786"/>
        <v>44078</v>
      </c>
      <c r="I3374" s="11">
        <f t="shared" si="1787"/>
        <v>44108</v>
      </c>
      <c r="J3374" s="26">
        <f t="shared" si="1765"/>
        <v>8.6001761951128852E-3</v>
      </c>
      <c r="K3374" s="11">
        <f t="shared" si="1778"/>
        <v>44166</v>
      </c>
      <c r="L3374" s="11">
        <f t="shared" si="1766"/>
        <v>44166</v>
      </c>
      <c r="M3374" s="1">
        <f t="shared" si="1779"/>
        <v>20</v>
      </c>
      <c r="N3374" s="1">
        <f t="shared" si="1782"/>
        <v>19</v>
      </c>
      <c r="O3374" s="2">
        <f t="shared" si="1767"/>
        <v>1.0081684099999999</v>
      </c>
      <c r="P3374" s="10">
        <f t="shared" si="1792"/>
        <v>1.0064004200000001</v>
      </c>
      <c r="Q3374" s="10">
        <f t="shared" si="1788"/>
        <v>1.6156693565527116</v>
      </c>
      <c r="R3374" s="2">
        <f t="shared" si="1791"/>
        <v>1.6288667999999999</v>
      </c>
      <c r="S3374" s="2">
        <f t="shared" si="1783"/>
        <v>1.60539415</v>
      </c>
      <c r="T3374" s="2">
        <f t="shared" si="1768"/>
        <v>59742.294060029999</v>
      </c>
      <c r="U3374" s="2">
        <f t="shared" si="1769"/>
        <v>22528.819686758627</v>
      </c>
      <c r="V3374" s="2">
        <f t="shared" si="1770"/>
        <v>0</v>
      </c>
      <c r="W3374" s="2">
        <f t="shared" si="1771"/>
        <v>59742.294060038621</v>
      </c>
      <c r="X3374" s="27">
        <f t="shared" si="1772"/>
        <v>0</v>
      </c>
      <c r="Y3374" s="2">
        <f t="shared" si="1784"/>
        <v>0</v>
      </c>
      <c r="Z3374" s="67">
        <f t="shared" si="1773"/>
        <v>0</v>
      </c>
      <c r="AA3374" s="2">
        <f t="shared" si="1760"/>
        <v>0</v>
      </c>
      <c r="AB3374" s="26">
        <f t="shared" si="1780"/>
        <v>6.7299999999999999E-2</v>
      </c>
      <c r="AC3374" s="27">
        <f t="shared" si="1762"/>
        <v>19</v>
      </c>
      <c r="AD3374" s="27">
        <v>252</v>
      </c>
      <c r="AE3374" s="10">
        <f t="shared" si="1789"/>
        <v>1.004922831</v>
      </c>
      <c r="AF3374" s="2">
        <f t="shared" si="1761"/>
        <v>294.10121720000001</v>
      </c>
      <c r="AG3374" s="2">
        <f t="shared" si="1774"/>
        <v>294.10121720000001</v>
      </c>
      <c r="AH3374" s="3" t="str">
        <f t="shared" si="1775"/>
        <v>-</v>
      </c>
      <c r="AI3374" s="4" t="str">
        <f t="shared" si="1790"/>
        <v>A+J=</v>
      </c>
      <c r="AJ3374" s="11">
        <f t="shared" si="1781"/>
        <v>44168</v>
      </c>
      <c r="AK3374" s="11"/>
      <c r="AL3374" s="4"/>
      <c r="AM3374" s="1"/>
      <c r="AN3374" s="11"/>
      <c r="AO3374" s="1"/>
      <c r="AP3374" s="1"/>
      <c r="AQ3374" s="1"/>
      <c r="AR3374" s="1"/>
      <c r="AS3374" s="6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</row>
    <row r="3375" spans="1:55" x14ac:dyDescent="0.2">
      <c r="A3375" s="144">
        <f t="shared" si="1776"/>
        <v>44164</v>
      </c>
      <c r="B3375" s="2">
        <f t="shared" si="1763"/>
        <v>60036.395277238618</v>
      </c>
      <c r="C3375" s="2">
        <f t="shared" si="1777"/>
        <v>37213.474373279998</v>
      </c>
      <c r="D3375" s="68">
        <f>SUM(Y3375:Y$3651)</f>
        <v>37213.474373279998</v>
      </c>
      <c r="E3375" s="68">
        <f t="shared" si="1764"/>
        <v>0</v>
      </c>
      <c r="F3375" s="72">
        <f t="shared" si="1785"/>
        <v>5391.75</v>
      </c>
      <c r="G3375" s="3">
        <f>IF(N3375=1,VLOOKUP(A3374,[1]Plan1!$BG$69:$BI$188,3),G3374)</f>
        <v>5438.12</v>
      </c>
      <c r="H3375" s="11">
        <f t="shared" si="1786"/>
        <v>44078</v>
      </c>
      <c r="I3375" s="11">
        <f t="shared" si="1787"/>
        <v>44108</v>
      </c>
      <c r="J3375" s="26">
        <f t="shared" si="1765"/>
        <v>8.6001761951128852E-3</v>
      </c>
      <c r="K3375" s="11">
        <f t="shared" si="1778"/>
        <v>44166</v>
      </c>
      <c r="L3375" s="11">
        <f t="shared" si="1766"/>
        <v>44166</v>
      </c>
      <c r="M3375" s="1">
        <f t="shared" si="1779"/>
        <v>20</v>
      </c>
      <c r="N3375" s="1">
        <f t="shared" si="1782"/>
        <v>19</v>
      </c>
      <c r="O3375" s="2">
        <f t="shared" si="1767"/>
        <v>1.0081684099999999</v>
      </c>
      <c r="P3375" s="10">
        <f t="shared" si="1792"/>
        <v>1.0064004200000001</v>
      </c>
      <c r="Q3375" s="10">
        <f t="shared" si="1788"/>
        <v>1.6156693565527116</v>
      </c>
      <c r="R3375" s="2">
        <f t="shared" si="1791"/>
        <v>1.6288667999999999</v>
      </c>
      <c r="S3375" s="2">
        <f t="shared" si="1783"/>
        <v>1.60539415</v>
      </c>
      <c r="T3375" s="2">
        <f t="shared" si="1768"/>
        <v>59742.294060029999</v>
      </c>
      <c r="U3375" s="2">
        <f t="shared" si="1769"/>
        <v>22528.819686758627</v>
      </c>
      <c r="V3375" s="2">
        <f t="shared" si="1770"/>
        <v>0</v>
      </c>
      <c r="W3375" s="2">
        <f t="shared" si="1771"/>
        <v>59742.294060038621</v>
      </c>
      <c r="X3375" s="27">
        <f t="shared" si="1772"/>
        <v>0</v>
      </c>
      <c r="Y3375" s="2">
        <f t="shared" si="1784"/>
        <v>0</v>
      </c>
      <c r="Z3375" s="67">
        <f t="shared" si="1773"/>
        <v>0</v>
      </c>
      <c r="AA3375" s="2">
        <f t="shared" si="1760"/>
        <v>0</v>
      </c>
      <c r="AB3375" s="26">
        <f t="shared" si="1780"/>
        <v>6.7299999999999999E-2</v>
      </c>
      <c r="AC3375" s="27">
        <f t="shared" si="1762"/>
        <v>19</v>
      </c>
      <c r="AD3375" s="27">
        <v>252</v>
      </c>
      <c r="AE3375" s="10">
        <f t="shared" si="1789"/>
        <v>1.004922831</v>
      </c>
      <c r="AF3375" s="2">
        <f t="shared" si="1761"/>
        <v>294.10121720000001</v>
      </c>
      <c r="AG3375" s="2">
        <f t="shared" si="1774"/>
        <v>294.10121720000001</v>
      </c>
      <c r="AH3375" s="3" t="str">
        <f t="shared" si="1775"/>
        <v>-</v>
      </c>
      <c r="AI3375" s="4" t="str">
        <f t="shared" si="1790"/>
        <v>A+J=</v>
      </c>
      <c r="AJ3375" s="11">
        <f t="shared" si="1781"/>
        <v>44168</v>
      </c>
      <c r="AK3375" s="11"/>
      <c r="AL3375" s="4"/>
      <c r="AM3375" s="1"/>
      <c r="AN3375" s="11"/>
      <c r="AO3375" s="1"/>
      <c r="AP3375" s="1"/>
      <c r="AQ3375" s="1"/>
      <c r="AR3375" s="1"/>
      <c r="AS3375" s="6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</row>
    <row r="3376" spans="1:55" x14ac:dyDescent="0.2">
      <c r="A3376" s="144">
        <f t="shared" si="1776"/>
        <v>44165</v>
      </c>
      <c r="B3376" s="2">
        <f t="shared" si="1763"/>
        <v>60036.395277238618</v>
      </c>
      <c r="C3376" s="2">
        <f t="shared" si="1777"/>
        <v>37213.474373279998</v>
      </c>
      <c r="D3376" s="68">
        <f>SUM(Y3376:Y$3651)</f>
        <v>37213.474373279998</v>
      </c>
      <c r="E3376" s="68">
        <f t="shared" si="1764"/>
        <v>0</v>
      </c>
      <c r="F3376" s="72">
        <f t="shared" si="1785"/>
        <v>5391.75</v>
      </c>
      <c r="G3376" s="3">
        <f>IF(N3376=1,VLOOKUP(A3375,[1]Plan1!$BG$69:$BI$188,3),G3375)</f>
        <v>5438.12</v>
      </c>
      <c r="H3376" s="11">
        <f t="shared" si="1786"/>
        <v>44078</v>
      </c>
      <c r="I3376" s="11">
        <f t="shared" si="1787"/>
        <v>44108</v>
      </c>
      <c r="J3376" s="26">
        <f t="shared" si="1765"/>
        <v>8.6001761951128852E-3</v>
      </c>
      <c r="K3376" s="11">
        <f t="shared" si="1778"/>
        <v>44166</v>
      </c>
      <c r="L3376" s="11">
        <f t="shared" si="1766"/>
        <v>44166</v>
      </c>
      <c r="M3376" s="1">
        <f t="shared" si="1779"/>
        <v>20</v>
      </c>
      <c r="N3376" s="1">
        <f t="shared" si="1782"/>
        <v>19</v>
      </c>
      <c r="O3376" s="2">
        <f t="shared" si="1767"/>
        <v>1.0081684099999999</v>
      </c>
      <c r="P3376" s="10">
        <f t="shared" si="1792"/>
        <v>1.0064004200000001</v>
      </c>
      <c r="Q3376" s="10">
        <f t="shared" si="1788"/>
        <v>1.6156693565527116</v>
      </c>
      <c r="R3376" s="2">
        <f t="shared" si="1791"/>
        <v>1.6288667999999999</v>
      </c>
      <c r="S3376" s="2">
        <f t="shared" si="1783"/>
        <v>1.60539415</v>
      </c>
      <c r="T3376" s="2">
        <f t="shared" si="1768"/>
        <v>59742.294060029999</v>
      </c>
      <c r="U3376" s="2">
        <f t="shared" si="1769"/>
        <v>22528.819686758627</v>
      </c>
      <c r="V3376" s="2">
        <f t="shared" si="1770"/>
        <v>0</v>
      </c>
      <c r="W3376" s="2">
        <f t="shared" si="1771"/>
        <v>59742.294060038621</v>
      </c>
      <c r="X3376" s="27">
        <f t="shared" si="1772"/>
        <v>0</v>
      </c>
      <c r="Y3376" s="2">
        <f t="shared" si="1784"/>
        <v>0</v>
      </c>
      <c r="Z3376" s="67">
        <f t="shared" si="1773"/>
        <v>0</v>
      </c>
      <c r="AA3376" s="2">
        <f t="shared" ref="AA3376:AA3439" si="1793">IF(Z3376&gt;0,TRUNC(Z3376*T3376,8),0)</f>
        <v>0</v>
      </c>
      <c r="AB3376" s="26">
        <f t="shared" si="1780"/>
        <v>6.7299999999999999E-2</v>
      </c>
      <c r="AC3376" s="27">
        <f t="shared" si="1762"/>
        <v>19</v>
      </c>
      <c r="AD3376" s="27">
        <v>252</v>
      </c>
      <c r="AE3376" s="10">
        <f t="shared" si="1789"/>
        <v>1.004922831</v>
      </c>
      <c r="AF3376" s="2">
        <f t="shared" ref="AF3376:AF3439" si="1794">TRUNC((T3376*(AE3376-1)),8)</f>
        <v>294.10121720000001</v>
      </c>
      <c r="AG3376" s="2">
        <f t="shared" si="1774"/>
        <v>294.10121720000001</v>
      </c>
      <c r="AH3376" s="3" t="str">
        <f t="shared" si="1775"/>
        <v>-</v>
      </c>
      <c r="AI3376" s="4" t="str">
        <f t="shared" si="1790"/>
        <v>A+J=</v>
      </c>
      <c r="AJ3376" s="11">
        <f t="shared" si="1781"/>
        <v>44168</v>
      </c>
      <c r="AK3376" s="11"/>
      <c r="AL3376" s="4"/>
      <c r="AM3376" s="1"/>
      <c r="AN3376" s="11"/>
      <c r="AO3376" s="1"/>
      <c r="AP3376" s="1"/>
      <c r="AQ3376" s="1"/>
      <c r="AR3376" s="1"/>
      <c r="AS3376" s="6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</row>
    <row r="3377" spans="1:55" x14ac:dyDescent="0.2">
      <c r="A3377" s="144">
        <f t="shared" si="1776"/>
        <v>44166</v>
      </c>
      <c r="B3377" s="2">
        <f t="shared" si="1763"/>
        <v>60051.91429399862</v>
      </c>
      <c r="C3377" s="2">
        <f t="shared" si="1777"/>
        <v>37213.474373279998</v>
      </c>
      <c r="D3377" s="68">
        <f>SUM(Y3377:Y$3651)</f>
        <v>37213.474373279998</v>
      </c>
      <c r="E3377" s="68">
        <f t="shared" si="1764"/>
        <v>0</v>
      </c>
      <c r="F3377" s="72">
        <f t="shared" si="1785"/>
        <v>5391.75</v>
      </c>
      <c r="G3377" s="3">
        <f>IF(N3377=1,VLOOKUP(A3376,[1]Plan1!$BG$69:$BI$188,3),G3376)</f>
        <v>5438.12</v>
      </c>
      <c r="H3377" s="11">
        <f t="shared" si="1786"/>
        <v>44078</v>
      </c>
      <c r="I3377" s="11">
        <f t="shared" si="1787"/>
        <v>44108</v>
      </c>
      <c r="J3377" s="26">
        <f t="shared" si="1765"/>
        <v>8.6001761951128852E-3</v>
      </c>
      <c r="K3377" s="11">
        <f t="shared" si="1778"/>
        <v>44200</v>
      </c>
      <c r="L3377" s="11">
        <f t="shared" si="1766"/>
        <v>44166</v>
      </c>
      <c r="M3377" s="1">
        <f t="shared" si="1779"/>
        <v>20</v>
      </c>
      <c r="N3377" s="1">
        <f t="shared" si="1782"/>
        <v>20</v>
      </c>
      <c r="O3377" s="2">
        <f t="shared" si="1767"/>
        <v>1.00860017</v>
      </c>
      <c r="P3377" s="10">
        <f t="shared" si="1792"/>
        <v>1.0064004200000001</v>
      </c>
      <c r="Q3377" s="10">
        <f t="shared" si="1788"/>
        <v>1.6156693565527116</v>
      </c>
      <c r="R3377" s="2">
        <f t="shared" si="1791"/>
        <v>1.6295643799999999</v>
      </c>
      <c r="S3377" s="2">
        <f t="shared" si="1783"/>
        <v>1.60539415</v>
      </c>
      <c r="T3377" s="2">
        <f t="shared" si="1768"/>
        <v>59742.294060029999</v>
      </c>
      <c r="U3377" s="2">
        <f t="shared" si="1769"/>
        <v>22528.819686758627</v>
      </c>
      <c r="V3377" s="2">
        <f t="shared" si="1770"/>
        <v>0</v>
      </c>
      <c r="W3377" s="2">
        <f t="shared" si="1771"/>
        <v>59742.294060038621</v>
      </c>
      <c r="X3377" s="27">
        <f t="shared" si="1772"/>
        <v>110</v>
      </c>
      <c r="Y3377" s="2">
        <f t="shared" si="1784"/>
        <v>3638.8089484900001</v>
      </c>
      <c r="Z3377" s="67">
        <f t="shared" si="1773"/>
        <v>9.7782026799999991E-2</v>
      </c>
      <c r="AA3377" s="2">
        <f t="shared" si="1793"/>
        <v>5841.7225988700002</v>
      </c>
      <c r="AB3377" s="26">
        <f t="shared" si="1780"/>
        <v>6.7299999999999999E-2</v>
      </c>
      <c r="AC3377" s="27">
        <f t="shared" si="1762"/>
        <v>20</v>
      </c>
      <c r="AD3377" s="27">
        <v>252</v>
      </c>
      <c r="AE3377" s="10">
        <f t="shared" si="1789"/>
        <v>1.0051825969999999</v>
      </c>
      <c r="AF3377" s="2">
        <f t="shared" si="1794"/>
        <v>309.62023396000001</v>
      </c>
      <c r="AG3377" s="2">
        <f t="shared" si="1774"/>
        <v>309.62023396000001</v>
      </c>
      <c r="AH3377" s="3">
        <f t="shared" si="1775"/>
        <v>6151.3428328300006</v>
      </c>
      <c r="AI3377" s="4" t="str">
        <f t="shared" si="1790"/>
        <v>A+J=</v>
      </c>
      <c r="AJ3377" s="11">
        <f t="shared" si="1781"/>
        <v>44168</v>
      </c>
      <c r="AK3377" s="11"/>
      <c r="AL3377" s="4"/>
      <c r="AM3377" s="1"/>
      <c r="AN3377" s="11"/>
      <c r="AO3377" s="1"/>
      <c r="AP3377" s="1"/>
      <c r="AQ3377" s="1"/>
      <c r="AR3377" s="1"/>
      <c r="AS3377" s="6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</row>
    <row r="3378" spans="1:55" x14ac:dyDescent="0.2">
      <c r="A3378" s="144">
        <f t="shared" si="1776"/>
        <v>44167</v>
      </c>
      <c r="B3378" s="2">
        <f t="shared" si="1763"/>
        <v>53914.504435475137</v>
      </c>
      <c r="C3378" s="2">
        <f t="shared" si="1777"/>
        <v>33574.665424790001</v>
      </c>
      <c r="D3378" s="68">
        <f>SUM(Y3378:Y$3651)</f>
        <v>33574.665424790001</v>
      </c>
      <c r="E3378" s="68">
        <f t="shared" si="1764"/>
        <v>0</v>
      </c>
      <c r="F3378" s="72">
        <f t="shared" si="1785"/>
        <v>5438.12</v>
      </c>
      <c r="G3378" s="3">
        <f>IF(N3378=1,VLOOKUP(A3377,[1]Plan1!$BG$69:$BI$188,3),G3377)</f>
        <v>5486.52</v>
      </c>
      <c r="H3378" s="11">
        <f t="shared" si="1786"/>
        <v>44106</v>
      </c>
      <c r="I3378" s="11">
        <f t="shared" si="1787"/>
        <v>44137</v>
      </c>
      <c r="J3378" s="26">
        <f t="shared" si="1765"/>
        <v>8.9001346053416697E-3</v>
      </c>
      <c r="K3378" s="11">
        <f t="shared" si="1778"/>
        <v>44200</v>
      </c>
      <c r="L3378" s="11">
        <f t="shared" si="1766"/>
        <v>44200</v>
      </c>
      <c r="M3378" s="1">
        <f t="shared" si="1779"/>
        <v>22</v>
      </c>
      <c r="N3378" s="1">
        <f t="shared" si="1782"/>
        <v>1</v>
      </c>
      <c r="O3378" s="2">
        <f t="shared" si="1767"/>
        <v>1.00040284</v>
      </c>
      <c r="P3378" s="10">
        <f t="shared" si="1792"/>
        <v>1.00860017</v>
      </c>
      <c r="Q3378" s="10">
        <f t="shared" si="1788"/>
        <v>1.6295643876828556</v>
      </c>
      <c r="R3378" s="2">
        <f t="shared" si="1791"/>
        <v>1.63022084</v>
      </c>
      <c r="S3378" s="2">
        <f t="shared" si="1783"/>
        <v>1.60539415</v>
      </c>
      <c r="T3378" s="2">
        <f t="shared" si="1768"/>
        <v>53900.571461159998</v>
      </c>
      <c r="U3378" s="2">
        <f t="shared" si="1769"/>
        <v>20325.90603637513</v>
      </c>
      <c r="V3378" s="2">
        <f t="shared" si="1770"/>
        <v>0</v>
      </c>
      <c r="W3378" s="2">
        <f t="shared" si="1771"/>
        <v>53900.571461165135</v>
      </c>
      <c r="X3378" s="27">
        <f t="shared" si="1772"/>
        <v>0</v>
      </c>
      <c r="Y3378" s="2">
        <f t="shared" si="1784"/>
        <v>0</v>
      </c>
      <c r="Z3378" s="67">
        <f t="shared" si="1773"/>
        <v>0</v>
      </c>
      <c r="AA3378" s="2">
        <f t="shared" si="1793"/>
        <v>0</v>
      </c>
      <c r="AB3378" s="26">
        <f t="shared" si="1780"/>
        <v>6.7299999999999999E-2</v>
      </c>
      <c r="AC3378" s="27">
        <f t="shared" si="1762"/>
        <v>1</v>
      </c>
      <c r="AD3378" s="27">
        <v>252</v>
      </c>
      <c r="AE3378" s="10">
        <f t="shared" si="1789"/>
        <v>1.0002584940000001</v>
      </c>
      <c r="AF3378" s="2">
        <f t="shared" si="1794"/>
        <v>13.932974310000001</v>
      </c>
      <c r="AG3378" s="2">
        <f t="shared" si="1774"/>
        <v>13.932974310000001</v>
      </c>
      <c r="AH3378" s="3" t="str">
        <f t="shared" si="1775"/>
        <v>-</v>
      </c>
      <c r="AI3378" s="4" t="str">
        <f t="shared" si="1790"/>
        <v>A+J=</v>
      </c>
      <c r="AJ3378" s="11">
        <f t="shared" si="1781"/>
        <v>44202</v>
      </c>
      <c r="AK3378" s="11"/>
      <c r="AL3378" s="4"/>
      <c r="AM3378" s="1"/>
      <c r="AN3378" s="11"/>
      <c r="AO3378" s="1"/>
      <c r="AP3378" s="1"/>
      <c r="AQ3378" s="1"/>
      <c r="AR3378" s="1"/>
      <c r="AS3378" s="6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</row>
    <row r="3379" spans="1:55" x14ac:dyDescent="0.2">
      <c r="A3379" s="144">
        <f t="shared" si="1776"/>
        <v>44168</v>
      </c>
      <c r="B3379" s="2">
        <f t="shared" si="1763"/>
        <v>53928.441021135135</v>
      </c>
      <c r="C3379" s="2">
        <f t="shared" si="1777"/>
        <v>33574.665424790001</v>
      </c>
      <c r="D3379" s="68">
        <f>SUM(Y3379:Y$3651)</f>
        <v>33574.665424790001</v>
      </c>
      <c r="E3379" s="68">
        <f t="shared" si="1764"/>
        <v>0</v>
      </c>
      <c r="F3379" s="72">
        <f t="shared" si="1785"/>
        <v>5438.12</v>
      </c>
      <c r="G3379" s="3">
        <f>IF(N3379=1,VLOOKUP(A3378,[1]Plan1!$BG$69:$BI$188,3),G3378)</f>
        <v>5486.52</v>
      </c>
      <c r="H3379" s="11">
        <f t="shared" si="1786"/>
        <v>44106</v>
      </c>
      <c r="I3379" s="11">
        <f t="shared" si="1787"/>
        <v>44137</v>
      </c>
      <c r="J3379" s="26">
        <f t="shared" si="1765"/>
        <v>8.9001346053416697E-3</v>
      </c>
      <c r="K3379" s="11">
        <f t="shared" si="1778"/>
        <v>44200</v>
      </c>
      <c r="L3379" s="11">
        <f t="shared" si="1766"/>
        <v>44200</v>
      </c>
      <c r="M3379" s="1">
        <f t="shared" si="1779"/>
        <v>22</v>
      </c>
      <c r="N3379" s="1">
        <f t="shared" si="1782"/>
        <v>2</v>
      </c>
      <c r="O3379" s="2">
        <f t="shared" si="1767"/>
        <v>1.0008058399999999</v>
      </c>
      <c r="P3379" s="10">
        <f t="shared" si="1792"/>
        <v>1.00860017</v>
      </c>
      <c r="Q3379" s="10">
        <f t="shared" si="1788"/>
        <v>1.6295643876828556</v>
      </c>
      <c r="R3379" s="2">
        <f t="shared" si="1791"/>
        <v>1.6308775499999999</v>
      </c>
      <c r="S3379" s="2">
        <f t="shared" si="1783"/>
        <v>1.60539415</v>
      </c>
      <c r="T3379" s="2">
        <f t="shared" si="1768"/>
        <v>53900.571461159998</v>
      </c>
      <c r="U3379" s="2">
        <f t="shared" si="1769"/>
        <v>20325.90603637513</v>
      </c>
      <c r="V3379" s="2">
        <f t="shared" si="1770"/>
        <v>0</v>
      </c>
      <c r="W3379" s="2">
        <f t="shared" si="1771"/>
        <v>53900.571461165135</v>
      </c>
      <c r="X3379" s="27">
        <f t="shared" si="1772"/>
        <v>0</v>
      </c>
      <c r="Y3379" s="2">
        <f t="shared" si="1784"/>
        <v>0</v>
      </c>
      <c r="Z3379" s="67">
        <f t="shared" si="1773"/>
        <v>0</v>
      </c>
      <c r="AA3379" s="2">
        <f t="shared" si="1793"/>
        <v>0</v>
      </c>
      <c r="AB3379" s="26">
        <f t="shared" si="1780"/>
        <v>6.7299999999999999E-2</v>
      </c>
      <c r="AC3379" s="27">
        <f t="shared" si="1762"/>
        <v>2</v>
      </c>
      <c r="AD3379" s="27">
        <v>252</v>
      </c>
      <c r="AE3379" s="10">
        <f t="shared" si="1789"/>
        <v>1.000517055</v>
      </c>
      <c r="AF3379" s="2">
        <f t="shared" si="1794"/>
        <v>27.869559970000001</v>
      </c>
      <c r="AG3379" s="2">
        <f t="shared" si="1774"/>
        <v>27.869559970000001</v>
      </c>
      <c r="AH3379" s="3" t="str">
        <f t="shared" si="1775"/>
        <v>-</v>
      </c>
      <c r="AI3379" s="4" t="str">
        <f t="shared" si="1790"/>
        <v>A+J=</v>
      </c>
      <c r="AJ3379" s="11">
        <f t="shared" si="1781"/>
        <v>44202</v>
      </c>
      <c r="AK3379" s="11"/>
      <c r="AL3379" s="4"/>
      <c r="AM3379" s="1"/>
      <c r="AN3379" s="11"/>
      <c r="AO3379" s="1"/>
      <c r="AP3379" s="1"/>
      <c r="AQ3379" s="1"/>
      <c r="AR3379" s="1"/>
      <c r="AS3379" s="6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</row>
    <row r="3380" spans="1:55" x14ac:dyDescent="0.2">
      <c r="A3380" s="144">
        <f t="shared" si="1776"/>
        <v>44169</v>
      </c>
      <c r="B3380" s="2">
        <f t="shared" si="1763"/>
        <v>53942.381218135131</v>
      </c>
      <c r="C3380" s="2">
        <f t="shared" si="1777"/>
        <v>33574.665424790001</v>
      </c>
      <c r="D3380" s="68">
        <f>SUM(Y3380:Y$3651)</f>
        <v>33574.665424790001</v>
      </c>
      <c r="E3380" s="68">
        <f t="shared" si="1764"/>
        <v>0</v>
      </c>
      <c r="F3380" s="72">
        <f t="shared" si="1785"/>
        <v>5438.12</v>
      </c>
      <c r="G3380" s="3">
        <f>IF(N3380=1,VLOOKUP(A3379,[1]Plan1!$BG$69:$BI$188,3),G3379)</f>
        <v>5486.52</v>
      </c>
      <c r="H3380" s="11">
        <f t="shared" si="1786"/>
        <v>44106</v>
      </c>
      <c r="I3380" s="11">
        <f t="shared" si="1787"/>
        <v>44137</v>
      </c>
      <c r="J3380" s="26">
        <f t="shared" si="1765"/>
        <v>8.9001346053416697E-3</v>
      </c>
      <c r="K3380" s="11">
        <f t="shared" si="1778"/>
        <v>44200</v>
      </c>
      <c r="L3380" s="11">
        <f t="shared" si="1766"/>
        <v>44200</v>
      </c>
      <c r="M3380" s="1">
        <f t="shared" si="1779"/>
        <v>22</v>
      </c>
      <c r="N3380" s="1">
        <f t="shared" si="1782"/>
        <v>3</v>
      </c>
      <c r="O3380" s="2">
        <f t="shared" si="1767"/>
        <v>1.00120901</v>
      </c>
      <c r="P3380" s="10">
        <f t="shared" si="1792"/>
        <v>1.00860017</v>
      </c>
      <c r="Q3380" s="10">
        <f t="shared" si="1788"/>
        <v>1.6295643876828556</v>
      </c>
      <c r="R3380" s="2">
        <f t="shared" si="1791"/>
        <v>1.6315345400000001</v>
      </c>
      <c r="S3380" s="2">
        <f t="shared" si="1783"/>
        <v>1.60539415</v>
      </c>
      <c r="T3380" s="2">
        <f t="shared" si="1768"/>
        <v>53900.571461159998</v>
      </c>
      <c r="U3380" s="2">
        <f t="shared" si="1769"/>
        <v>20325.90603637513</v>
      </c>
      <c r="V3380" s="2">
        <f t="shared" si="1770"/>
        <v>0</v>
      </c>
      <c r="W3380" s="2">
        <f t="shared" si="1771"/>
        <v>53900.571461165135</v>
      </c>
      <c r="X3380" s="27">
        <f t="shared" si="1772"/>
        <v>0</v>
      </c>
      <c r="Y3380" s="2">
        <f t="shared" si="1784"/>
        <v>0</v>
      </c>
      <c r="Z3380" s="67">
        <f t="shared" si="1773"/>
        <v>0</v>
      </c>
      <c r="AA3380" s="2">
        <f t="shared" si="1793"/>
        <v>0</v>
      </c>
      <c r="AB3380" s="26">
        <f t="shared" si="1780"/>
        <v>6.7299999999999999E-2</v>
      </c>
      <c r="AC3380" s="27">
        <f t="shared" si="1762"/>
        <v>3</v>
      </c>
      <c r="AD3380" s="27">
        <v>252</v>
      </c>
      <c r="AE3380" s="10">
        <f t="shared" si="1789"/>
        <v>1.0007756830000001</v>
      </c>
      <c r="AF3380" s="2">
        <f t="shared" si="1794"/>
        <v>41.809756970000002</v>
      </c>
      <c r="AG3380" s="2">
        <f t="shared" si="1774"/>
        <v>41.809756970000002</v>
      </c>
      <c r="AH3380" s="3" t="str">
        <f t="shared" si="1775"/>
        <v>-</v>
      </c>
      <c r="AI3380" s="4" t="str">
        <f t="shared" si="1790"/>
        <v>A+J=</v>
      </c>
      <c r="AJ3380" s="11">
        <f t="shared" si="1781"/>
        <v>44202</v>
      </c>
      <c r="AK3380" s="11"/>
      <c r="AL3380" s="4"/>
      <c r="AM3380" s="1"/>
      <c r="AN3380" s="11"/>
      <c r="AO3380" s="1"/>
      <c r="AP3380" s="1"/>
      <c r="AQ3380" s="1"/>
      <c r="AR3380" s="1"/>
      <c r="AS3380" s="6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</row>
    <row r="3381" spans="1:55" x14ac:dyDescent="0.2">
      <c r="A3381" s="144">
        <f t="shared" si="1776"/>
        <v>44170</v>
      </c>
      <c r="B3381" s="2">
        <f t="shared" si="1763"/>
        <v>53956.324972565133</v>
      </c>
      <c r="C3381" s="2">
        <f t="shared" si="1777"/>
        <v>33574.665424790001</v>
      </c>
      <c r="D3381" s="68">
        <f>SUM(Y3381:Y$3651)</f>
        <v>33574.665424790001</v>
      </c>
      <c r="E3381" s="68">
        <f t="shared" si="1764"/>
        <v>0</v>
      </c>
      <c r="F3381" s="72">
        <f t="shared" si="1785"/>
        <v>5438.12</v>
      </c>
      <c r="G3381" s="3">
        <f>IF(N3381=1,VLOOKUP(A3380,[1]Plan1!$BG$69:$BI$188,3),G3380)</f>
        <v>5486.52</v>
      </c>
      <c r="H3381" s="11">
        <f t="shared" si="1786"/>
        <v>44106</v>
      </c>
      <c r="I3381" s="11">
        <f t="shared" si="1787"/>
        <v>44137</v>
      </c>
      <c r="J3381" s="26">
        <f t="shared" si="1765"/>
        <v>8.9001346053416697E-3</v>
      </c>
      <c r="K3381" s="11">
        <f t="shared" si="1778"/>
        <v>44200</v>
      </c>
      <c r="L3381" s="11">
        <f t="shared" si="1766"/>
        <v>44200</v>
      </c>
      <c r="M3381" s="1">
        <f t="shared" si="1779"/>
        <v>22</v>
      </c>
      <c r="N3381" s="1">
        <f t="shared" si="1782"/>
        <v>4</v>
      </c>
      <c r="O3381" s="2">
        <f t="shared" si="1767"/>
        <v>1.0016123400000001</v>
      </c>
      <c r="P3381" s="10">
        <f t="shared" si="1792"/>
        <v>1.00860017</v>
      </c>
      <c r="Q3381" s="10">
        <f t="shared" si="1788"/>
        <v>1.6295643876828556</v>
      </c>
      <c r="R3381" s="2">
        <f t="shared" si="1791"/>
        <v>1.63219179</v>
      </c>
      <c r="S3381" s="2">
        <f t="shared" si="1783"/>
        <v>1.60539415</v>
      </c>
      <c r="T3381" s="2">
        <f t="shared" si="1768"/>
        <v>53900.571461159998</v>
      </c>
      <c r="U3381" s="2">
        <f t="shared" si="1769"/>
        <v>20325.90603637513</v>
      </c>
      <c r="V3381" s="2">
        <f t="shared" si="1770"/>
        <v>0</v>
      </c>
      <c r="W3381" s="2">
        <f t="shared" si="1771"/>
        <v>53900.571461165135</v>
      </c>
      <c r="X3381" s="27">
        <f t="shared" si="1772"/>
        <v>0</v>
      </c>
      <c r="Y3381" s="2">
        <f t="shared" si="1784"/>
        <v>0</v>
      </c>
      <c r="Z3381" s="67">
        <f t="shared" si="1773"/>
        <v>0</v>
      </c>
      <c r="AA3381" s="2">
        <f t="shared" si="1793"/>
        <v>0</v>
      </c>
      <c r="AB3381" s="26">
        <f t="shared" si="1780"/>
        <v>6.7299999999999999E-2</v>
      </c>
      <c r="AC3381" s="27">
        <f t="shared" si="1762"/>
        <v>4</v>
      </c>
      <c r="AD3381" s="27">
        <v>252</v>
      </c>
      <c r="AE3381" s="10">
        <f t="shared" si="1789"/>
        <v>1.0010343770000001</v>
      </c>
      <c r="AF3381" s="2">
        <f t="shared" si="1794"/>
        <v>55.753511400000001</v>
      </c>
      <c r="AG3381" s="2">
        <f t="shared" si="1774"/>
        <v>55.753511400000001</v>
      </c>
      <c r="AH3381" s="3" t="str">
        <f t="shared" si="1775"/>
        <v>-</v>
      </c>
      <c r="AI3381" s="4" t="str">
        <f t="shared" si="1790"/>
        <v>A+J=</v>
      </c>
      <c r="AJ3381" s="11">
        <f t="shared" si="1781"/>
        <v>44202</v>
      </c>
      <c r="AK3381" s="11"/>
      <c r="AL3381" s="4"/>
      <c r="AM3381" s="1"/>
      <c r="AN3381" s="11"/>
      <c r="AO3381" s="1"/>
      <c r="AP3381" s="1"/>
      <c r="AQ3381" s="1"/>
      <c r="AR3381" s="1"/>
      <c r="AS3381" s="6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</row>
    <row r="3382" spans="1:55" x14ac:dyDescent="0.2">
      <c r="A3382" s="144">
        <f t="shared" si="1776"/>
        <v>44171</v>
      </c>
      <c r="B3382" s="2">
        <f t="shared" si="1763"/>
        <v>53956.324972565133</v>
      </c>
      <c r="C3382" s="2">
        <f t="shared" si="1777"/>
        <v>33574.665424790001</v>
      </c>
      <c r="D3382" s="68">
        <f>SUM(Y3382:Y$3651)</f>
        <v>33574.665424790001</v>
      </c>
      <c r="E3382" s="68">
        <f t="shared" si="1764"/>
        <v>0</v>
      </c>
      <c r="F3382" s="72">
        <f t="shared" si="1785"/>
        <v>5438.12</v>
      </c>
      <c r="G3382" s="3">
        <f>IF(N3382=1,VLOOKUP(A3381,[1]Plan1!$BG$69:$BI$188,3),G3381)</f>
        <v>5486.52</v>
      </c>
      <c r="H3382" s="11">
        <f t="shared" si="1786"/>
        <v>44106</v>
      </c>
      <c r="I3382" s="11">
        <f t="shared" si="1787"/>
        <v>44137</v>
      </c>
      <c r="J3382" s="26">
        <f t="shared" si="1765"/>
        <v>8.9001346053416697E-3</v>
      </c>
      <c r="K3382" s="11">
        <f t="shared" si="1778"/>
        <v>44200</v>
      </c>
      <c r="L3382" s="11">
        <f t="shared" si="1766"/>
        <v>44200</v>
      </c>
      <c r="M3382" s="1">
        <f t="shared" si="1779"/>
        <v>22</v>
      </c>
      <c r="N3382" s="1">
        <f t="shared" si="1782"/>
        <v>4</v>
      </c>
      <c r="O3382" s="2">
        <f t="shared" si="1767"/>
        <v>1.0016123400000001</v>
      </c>
      <c r="P3382" s="10">
        <f t="shared" si="1792"/>
        <v>1.00860017</v>
      </c>
      <c r="Q3382" s="10">
        <f t="shared" si="1788"/>
        <v>1.6295643876828556</v>
      </c>
      <c r="R3382" s="2">
        <f t="shared" si="1791"/>
        <v>1.63219179</v>
      </c>
      <c r="S3382" s="2">
        <f t="shared" si="1783"/>
        <v>1.60539415</v>
      </c>
      <c r="T3382" s="2">
        <f t="shared" si="1768"/>
        <v>53900.571461159998</v>
      </c>
      <c r="U3382" s="2">
        <f t="shared" si="1769"/>
        <v>20325.90603637513</v>
      </c>
      <c r="V3382" s="2">
        <f t="shared" si="1770"/>
        <v>0</v>
      </c>
      <c r="W3382" s="2">
        <f t="shared" si="1771"/>
        <v>53900.571461165135</v>
      </c>
      <c r="X3382" s="27">
        <f t="shared" si="1772"/>
        <v>0</v>
      </c>
      <c r="Y3382" s="2">
        <f t="shared" si="1784"/>
        <v>0</v>
      </c>
      <c r="Z3382" s="67">
        <f t="shared" si="1773"/>
        <v>0</v>
      </c>
      <c r="AA3382" s="2">
        <f t="shared" si="1793"/>
        <v>0</v>
      </c>
      <c r="AB3382" s="26">
        <f t="shared" si="1780"/>
        <v>6.7299999999999999E-2</v>
      </c>
      <c r="AC3382" s="27">
        <f t="shared" si="1762"/>
        <v>4</v>
      </c>
      <c r="AD3382" s="27">
        <v>252</v>
      </c>
      <c r="AE3382" s="10">
        <f t="shared" si="1789"/>
        <v>1.0010343770000001</v>
      </c>
      <c r="AF3382" s="2">
        <f t="shared" si="1794"/>
        <v>55.753511400000001</v>
      </c>
      <c r="AG3382" s="2">
        <f t="shared" si="1774"/>
        <v>55.753511400000001</v>
      </c>
      <c r="AH3382" s="3" t="str">
        <f t="shared" si="1775"/>
        <v>-</v>
      </c>
      <c r="AI3382" s="4" t="str">
        <f t="shared" si="1790"/>
        <v>A+J=</v>
      </c>
      <c r="AJ3382" s="11">
        <f t="shared" si="1781"/>
        <v>44202</v>
      </c>
      <c r="AK3382" s="11"/>
      <c r="AL3382" s="4"/>
      <c r="AM3382" s="1"/>
      <c r="AN3382" s="11"/>
      <c r="AO3382" s="1"/>
      <c r="AP3382" s="1"/>
      <c r="AQ3382" s="1"/>
      <c r="AR3382" s="1"/>
      <c r="AS3382" s="6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</row>
    <row r="3383" spans="1:55" x14ac:dyDescent="0.2">
      <c r="A3383" s="144">
        <f t="shared" si="1776"/>
        <v>44172</v>
      </c>
      <c r="B3383" s="2">
        <f t="shared" si="1763"/>
        <v>53956.324972565133</v>
      </c>
      <c r="C3383" s="2">
        <f t="shared" si="1777"/>
        <v>33574.665424790001</v>
      </c>
      <c r="D3383" s="68">
        <f>SUM(Y3383:Y$3651)</f>
        <v>33574.665424790001</v>
      </c>
      <c r="E3383" s="68">
        <f t="shared" si="1764"/>
        <v>0</v>
      </c>
      <c r="F3383" s="72">
        <f t="shared" si="1785"/>
        <v>5438.12</v>
      </c>
      <c r="G3383" s="3">
        <f>IF(N3383=1,VLOOKUP(A3382,[1]Plan1!$BG$69:$BI$188,3),G3382)</f>
        <v>5486.52</v>
      </c>
      <c r="H3383" s="11">
        <f t="shared" si="1786"/>
        <v>44106</v>
      </c>
      <c r="I3383" s="11">
        <f t="shared" si="1787"/>
        <v>44137</v>
      </c>
      <c r="J3383" s="26">
        <f t="shared" si="1765"/>
        <v>8.9001346053416697E-3</v>
      </c>
      <c r="K3383" s="11">
        <f t="shared" si="1778"/>
        <v>44200</v>
      </c>
      <c r="L3383" s="11">
        <f t="shared" si="1766"/>
        <v>44200</v>
      </c>
      <c r="M3383" s="1">
        <f t="shared" si="1779"/>
        <v>22</v>
      </c>
      <c r="N3383" s="1">
        <f t="shared" si="1782"/>
        <v>4</v>
      </c>
      <c r="O3383" s="2">
        <f t="shared" si="1767"/>
        <v>1.0016123400000001</v>
      </c>
      <c r="P3383" s="10">
        <f t="shared" si="1792"/>
        <v>1.00860017</v>
      </c>
      <c r="Q3383" s="10">
        <f t="shared" si="1788"/>
        <v>1.6295643876828556</v>
      </c>
      <c r="R3383" s="2">
        <f t="shared" si="1791"/>
        <v>1.63219179</v>
      </c>
      <c r="S3383" s="2">
        <f t="shared" si="1783"/>
        <v>1.60539415</v>
      </c>
      <c r="T3383" s="2">
        <f t="shared" si="1768"/>
        <v>53900.571461159998</v>
      </c>
      <c r="U3383" s="2">
        <f t="shared" si="1769"/>
        <v>20325.90603637513</v>
      </c>
      <c r="V3383" s="2">
        <f t="shared" si="1770"/>
        <v>0</v>
      </c>
      <c r="W3383" s="2">
        <f t="shared" si="1771"/>
        <v>53900.571461165135</v>
      </c>
      <c r="X3383" s="27">
        <f t="shared" si="1772"/>
        <v>0</v>
      </c>
      <c r="Y3383" s="2">
        <f t="shared" si="1784"/>
        <v>0</v>
      </c>
      <c r="Z3383" s="67">
        <f t="shared" si="1773"/>
        <v>0</v>
      </c>
      <c r="AA3383" s="2">
        <f t="shared" si="1793"/>
        <v>0</v>
      </c>
      <c r="AB3383" s="26">
        <f t="shared" si="1780"/>
        <v>6.7299999999999999E-2</v>
      </c>
      <c r="AC3383" s="27">
        <f t="shared" si="1762"/>
        <v>4</v>
      </c>
      <c r="AD3383" s="27">
        <v>252</v>
      </c>
      <c r="AE3383" s="10">
        <f t="shared" si="1789"/>
        <v>1.0010343770000001</v>
      </c>
      <c r="AF3383" s="2">
        <f t="shared" si="1794"/>
        <v>55.753511400000001</v>
      </c>
      <c r="AG3383" s="2">
        <f t="shared" si="1774"/>
        <v>55.753511400000001</v>
      </c>
      <c r="AH3383" s="3" t="str">
        <f t="shared" si="1775"/>
        <v>-</v>
      </c>
      <c r="AI3383" s="4" t="str">
        <f t="shared" si="1790"/>
        <v>A+J=</v>
      </c>
      <c r="AJ3383" s="11">
        <f t="shared" si="1781"/>
        <v>44202</v>
      </c>
      <c r="AK3383" s="11"/>
      <c r="AL3383" s="4"/>
      <c r="AM3383" s="1"/>
      <c r="AN3383" s="11"/>
      <c r="AO3383" s="1"/>
      <c r="AP3383" s="1"/>
      <c r="AQ3383" s="1"/>
      <c r="AR3383" s="1"/>
      <c r="AS3383" s="6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</row>
    <row r="3384" spans="1:55" x14ac:dyDescent="0.2">
      <c r="A3384" s="144">
        <f t="shared" si="1776"/>
        <v>44173</v>
      </c>
      <c r="B3384" s="2">
        <f t="shared" si="1763"/>
        <v>53970.272392235136</v>
      </c>
      <c r="C3384" s="2">
        <f t="shared" si="1777"/>
        <v>33574.665424790001</v>
      </c>
      <c r="D3384" s="68">
        <f>SUM(Y3384:Y$3651)</f>
        <v>33574.665424790001</v>
      </c>
      <c r="E3384" s="68">
        <f t="shared" si="1764"/>
        <v>0</v>
      </c>
      <c r="F3384" s="72">
        <f t="shared" si="1785"/>
        <v>5438.12</v>
      </c>
      <c r="G3384" s="3">
        <f>IF(N3384=1,VLOOKUP(A3383,[1]Plan1!$BG$69:$BI$188,3),G3383)</f>
        <v>5486.52</v>
      </c>
      <c r="H3384" s="11">
        <f t="shared" si="1786"/>
        <v>44106</v>
      </c>
      <c r="I3384" s="11">
        <f t="shared" si="1787"/>
        <v>44137</v>
      </c>
      <c r="J3384" s="26">
        <f t="shared" si="1765"/>
        <v>8.9001346053416697E-3</v>
      </c>
      <c r="K3384" s="11">
        <f t="shared" si="1778"/>
        <v>44200</v>
      </c>
      <c r="L3384" s="11">
        <f t="shared" si="1766"/>
        <v>44200</v>
      </c>
      <c r="M3384" s="1">
        <f t="shared" si="1779"/>
        <v>22</v>
      </c>
      <c r="N3384" s="1">
        <f t="shared" si="1782"/>
        <v>5</v>
      </c>
      <c r="O3384" s="2">
        <f t="shared" si="1767"/>
        <v>1.0020158299999999</v>
      </c>
      <c r="P3384" s="10">
        <f t="shared" si="1792"/>
        <v>1.00860017</v>
      </c>
      <c r="Q3384" s="10">
        <f t="shared" si="1788"/>
        <v>1.6295643876828556</v>
      </c>
      <c r="R3384" s="2">
        <f t="shared" si="1791"/>
        <v>1.6328493100000001</v>
      </c>
      <c r="S3384" s="2">
        <f t="shared" si="1783"/>
        <v>1.60539415</v>
      </c>
      <c r="T3384" s="2">
        <f t="shared" si="1768"/>
        <v>53900.571461159998</v>
      </c>
      <c r="U3384" s="2">
        <f t="shared" si="1769"/>
        <v>20325.90603637513</v>
      </c>
      <c r="V3384" s="2">
        <f t="shared" si="1770"/>
        <v>0</v>
      </c>
      <c r="W3384" s="2">
        <f t="shared" si="1771"/>
        <v>53900.571461165135</v>
      </c>
      <c r="X3384" s="27">
        <f t="shared" si="1772"/>
        <v>0</v>
      </c>
      <c r="Y3384" s="2">
        <f t="shared" si="1784"/>
        <v>0</v>
      </c>
      <c r="Z3384" s="67">
        <f t="shared" si="1773"/>
        <v>0</v>
      </c>
      <c r="AA3384" s="2">
        <f t="shared" si="1793"/>
        <v>0</v>
      </c>
      <c r="AB3384" s="26">
        <f t="shared" si="1780"/>
        <v>6.7299999999999999E-2</v>
      </c>
      <c r="AC3384" s="27">
        <f t="shared" si="1762"/>
        <v>5</v>
      </c>
      <c r="AD3384" s="27">
        <v>252</v>
      </c>
      <c r="AE3384" s="10">
        <f t="shared" si="1789"/>
        <v>1.0012931389999999</v>
      </c>
      <c r="AF3384" s="2">
        <f t="shared" si="1794"/>
        <v>69.700931069999996</v>
      </c>
      <c r="AG3384" s="2">
        <f t="shared" si="1774"/>
        <v>69.700931069999996</v>
      </c>
      <c r="AH3384" s="3" t="str">
        <f t="shared" si="1775"/>
        <v>-</v>
      </c>
      <c r="AI3384" s="4" t="str">
        <f t="shared" si="1790"/>
        <v>A+J=</v>
      </c>
      <c r="AJ3384" s="11">
        <f t="shared" si="1781"/>
        <v>44202</v>
      </c>
      <c r="AK3384" s="11"/>
      <c r="AL3384" s="4"/>
      <c r="AM3384" s="1"/>
      <c r="AN3384" s="11"/>
      <c r="AO3384" s="1"/>
      <c r="AP3384" s="1"/>
      <c r="AQ3384" s="1"/>
      <c r="AR3384" s="1"/>
      <c r="AS3384" s="6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</row>
    <row r="3385" spans="1:55" x14ac:dyDescent="0.2">
      <c r="A3385" s="144">
        <f t="shared" si="1776"/>
        <v>44174</v>
      </c>
      <c r="B3385" s="2">
        <f t="shared" si="1763"/>
        <v>53984.223369345134</v>
      </c>
      <c r="C3385" s="2">
        <f t="shared" si="1777"/>
        <v>33574.665424790001</v>
      </c>
      <c r="D3385" s="68">
        <f>SUM(Y3385:Y$3651)</f>
        <v>33574.665424790001</v>
      </c>
      <c r="E3385" s="68">
        <f t="shared" si="1764"/>
        <v>0</v>
      </c>
      <c r="F3385" s="72">
        <f t="shared" si="1785"/>
        <v>5438.12</v>
      </c>
      <c r="G3385" s="3">
        <f>IF(N3385=1,VLOOKUP(A3384,[1]Plan1!$BG$69:$BI$188,3),G3384)</f>
        <v>5486.52</v>
      </c>
      <c r="H3385" s="11">
        <f t="shared" si="1786"/>
        <v>44106</v>
      </c>
      <c r="I3385" s="11">
        <f t="shared" si="1787"/>
        <v>44137</v>
      </c>
      <c r="J3385" s="26">
        <f t="shared" si="1765"/>
        <v>8.9001346053416697E-3</v>
      </c>
      <c r="K3385" s="11">
        <f t="shared" si="1778"/>
        <v>44200</v>
      </c>
      <c r="L3385" s="11">
        <f t="shared" si="1766"/>
        <v>44200</v>
      </c>
      <c r="M3385" s="1">
        <f t="shared" si="1779"/>
        <v>22</v>
      </c>
      <c r="N3385" s="1">
        <f t="shared" si="1782"/>
        <v>6</v>
      </c>
      <c r="O3385" s="2">
        <f t="shared" si="1767"/>
        <v>1.0024194900000001</v>
      </c>
      <c r="P3385" s="10">
        <f t="shared" si="1792"/>
        <v>1.00860017</v>
      </c>
      <c r="Q3385" s="10">
        <f t="shared" si="1788"/>
        <v>1.6295643876828556</v>
      </c>
      <c r="R3385" s="2">
        <f t="shared" si="1791"/>
        <v>1.6335071000000001</v>
      </c>
      <c r="S3385" s="2">
        <f t="shared" si="1783"/>
        <v>1.60539415</v>
      </c>
      <c r="T3385" s="2">
        <f t="shared" si="1768"/>
        <v>53900.571461159998</v>
      </c>
      <c r="U3385" s="2">
        <f t="shared" si="1769"/>
        <v>20325.90603637513</v>
      </c>
      <c r="V3385" s="2">
        <f t="shared" si="1770"/>
        <v>0</v>
      </c>
      <c r="W3385" s="2">
        <f t="shared" si="1771"/>
        <v>53900.571461165135</v>
      </c>
      <c r="X3385" s="27">
        <f t="shared" si="1772"/>
        <v>0</v>
      </c>
      <c r="Y3385" s="2">
        <f t="shared" si="1784"/>
        <v>0</v>
      </c>
      <c r="Z3385" s="67">
        <f t="shared" si="1773"/>
        <v>0</v>
      </c>
      <c r="AA3385" s="2">
        <f t="shared" si="1793"/>
        <v>0</v>
      </c>
      <c r="AB3385" s="26">
        <f t="shared" si="1780"/>
        <v>6.7299999999999999E-2</v>
      </c>
      <c r="AC3385" s="27">
        <f t="shared" si="1762"/>
        <v>6</v>
      </c>
      <c r="AD3385" s="27">
        <v>252</v>
      </c>
      <c r="AE3385" s="10">
        <f t="shared" si="1789"/>
        <v>1.0015519669999999</v>
      </c>
      <c r="AF3385" s="2">
        <f t="shared" si="1794"/>
        <v>83.651908180000007</v>
      </c>
      <c r="AG3385" s="2">
        <f t="shared" si="1774"/>
        <v>83.651908180000007</v>
      </c>
      <c r="AH3385" s="3" t="str">
        <f t="shared" si="1775"/>
        <v>-</v>
      </c>
      <c r="AI3385" s="4" t="str">
        <f t="shared" si="1790"/>
        <v>A+J=</v>
      </c>
      <c r="AJ3385" s="11">
        <f t="shared" si="1781"/>
        <v>44202</v>
      </c>
      <c r="AK3385" s="11"/>
      <c r="AL3385" s="4"/>
      <c r="AM3385" s="1"/>
      <c r="AN3385" s="11"/>
      <c r="AO3385" s="1"/>
      <c r="AP3385" s="1"/>
      <c r="AQ3385" s="1"/>
      <c r="AR3385" s="1"/>
      <c r="AS3385" s="6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</row>
    <row r="3386" spans="1:55" x14ac:dyDescent="0.2">
      <c r="A3386" s="144">
        <f t="shared" si="1776"/>
        <v>44175</v>
      </c>
      <c r="B3386" s="2">
        <f t="shared" si="1763"/>
        <v>53998.177957795131</v>
      </c>
      <c r="C3386" s="2">
        <f t="shared" si="1777"/>
        <v>33574.665424790001</v>
      </c>
      <c r="D3386" s="68">
        <f>SUM(Y3386:Y$3651)</f>
        <v>33574.665424790001</v>
      </c>
      <c r="E3386" s="68">
        <f t="shared" si="1764"/>
        <v>0</v>
      </c>
      <c r="F3386" s="72">
        <f t="shared" si="1785"/>
        <v>5438.12</v>
      </c>
      <c r="G3386" s="3">
        <f>IF(N3386=1,VLOOKUP(A3385,[1]Plan1!$BG$69:$BI$188,3),G3385)</f>
        <v>5486.52</v>
      </c>
      <c r="H3386" s="11">
        <f t="shared" si="1786"/>
        <v>44106</v>
      </c>
      <c r="I3386" s="11">
        <f t="shared" si="1787"/>
        <v>44137</v>
      </c>
      <c r="J3386" s="26">
        <f t="shared" si="1765"/>
        <v>8.9001346053416697E-3</v>
      </c>
      <c r="K3386" s="11">
        <f t="shared" si="1778"/>
        <v>44200</v>
      </c>
      <c r="L3386" s="11">
        <f t="shared" si="1766"/>
        <v>44200</v>
      </c>
      <c r="M3386" s="1">
        <f t="shared" si="1779"/>
        <v>22</v>
      </c>
      <c r="N3386" s="1">
        <f t="shared" si="1782"/>
        <v>7</v>
      </c>
      <c r="O3386" s="2">
        <f t="shared" si="1767"/>
        <v>1.0028233099999999</v>
      </c>
      <c r="P3386" s="10">
        <f t="shared" si="1792"/>
        <v>1.00860017</v>
      </c>
      <c r="Q3386" s="10">
        <f t="shared" si="1788"/>
        <v>1.6295643876828556</v>
      </c>
      <c r="R3386" s="2">
        <f t="shared" si="1791"/>
        <v>1.6341651500000001</v>
      </c>
      <c r="S3386" s="2">
        <f t="shared" si="1783"/>
        <v>1.60539415</v>
      </c>
      <c r="T3386" s="2">
        <f t="shared" si="1768"/>
        <v>53900.571461159998</v>
      </c>
      <c r="U3386" s="2">
        <f t="shared" si="1769"/>
        <v>20325.90603637513</v>
      </c>
      <c r="V3386" s="2">
        <f t="shared" si="1770"/>
        <v>0</v>
      </c>
      <c r="W3386" s="2">
        <f t="shared" si="1771"/>
        <v>53900.571461165135</v>
      </c>
      <c r="X3386" s="27">
        <f t="shared" si="1772"/>
        <v>0</v>
      </c>
      <c r="Y3386" s="2">
        <f t="shared" si="1784"/>
        <v>0</v>
      </c>
      <c r="Z3386" s="67">
        <f t="shared" si="1773"/>
        <v>0</v>
      </c>
      <c r="AA3386" s="2">
        <f t="shared" si="1793"/>
        <v>0</v>
      </c>
      <c r="AB3386" s="26">
        <f t="shared" si="1780"/>
        <v>6.7299999999999999E-2</v>
      </c>
      <c r="AC3386" s="27">
        <f t="shared" si="1762"/>
        <v>7</v>
      </c>
      <c r="AD3386" s="27">
        <v>252</v>
      </c>
      <c r="AE3386" s="10">
        <f t="shared" si="1789"/>
        <v>1.0018108619999999</v>
      </c>
      <c r="AF3386" s="2">
        <f t="shared" si="1794"/>
        <v>97.606496629999995</v>
      </c>
      <c r="AG3386" s="2">
        <f t="shared" si="1774"/>
        <v>97.606496629999995</v>
      </c>
      <c r="AH3386" s="3" t="str">
        <f t="shared" si="1775"/>
        <v>-</v>
      </c>
      <c r="AI3386" s="4" t="str">
        <f t="shared" si="1790"/>
        <v>A+J=</v>
      </c>
      <c r="AJ3386" s="11">
        <f t="shared" si="1781"/>
        <v>44202</v>
      </c>
      <c r="AK3386" s="11"/>
      <c r="AL3386" s="4"/>
      <c r="AM3386" s="1"/>
      <c r="AN3386" s="11"/>
      <c r="AO3386" s="1"/>
      <c r="AP3386" s="1"/>
      <c r="AQ3386" s="1"/>
      <c r="AR3386" s="1"/>
      <c r="AS3386" s="6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</row>
    <row r="3387" spans="1:55" x14ac:dyDescent="0.2">
      <c r="A3387" s="144">
        <f t="shared" si="1776"/>
        <v>44176</v>
      </c>
      <c r="B3387" s="2">
        <f t="shared" si="1763"/>
        <v>54012.136211485136</v>
      </c>
      <c r="C3387" s="2">
        <f t="shared" si="1777"/>
        <v>33574.665424790001</v>
      </c>
      <c r="D3387" s="68">
        <f>SUM(Y3387:Y$3651)</f>
        <v>33574.665424790001</v>
      </c>
      <c r="E3387" s="68">
        <f t="shared" si="1764"/>
        <v>0</v>
      </c>
      <c r="F3387" s="72">
        <f t="shared" si="1785"/>
        <v>5438.12</v>
      </c>
      <c r="G3387" s="3">
        <f>IF(N3387=1,VLOOKUP(A3386,[1]Plan1!$BG$69:$BI$188,3),G3386)</f>
        <v>5486.52</v>
      </c>
      <c r="H3387" s="11">
        <f t="shared" si="1786"/>
        <v>44106</v>
      </c>
      <c r="I3387" s="11">
        <f t="shared" si="1787"/>
        <v>44137</v>
      </c>
      <c r="J3387" s="26">
        <f t="shared" si="1765"/>
        <v>8.9001346053416697E-3</v>
      </c>
      <c r="K3387" s="11">
        <f t="shared" si="1778"/>
        <v>44200</v>
      </c>
      <c r="L3387" s="11">
        <f t="shared" si="1766"/>
        <v>44200</v>
      </c>
      <c r="M3387" s="1">
        <f t="shared" si="1779"/>
        <v>22</v>
      </c>
      <c r="N3387" s="1">
        <f t="shared" si="1782"/>
        <v>8</v>
      </c>
      <c r="O3387" s="2">
        <f t="shared" si="1767"/>
        <v>1.0032272900000001</v>
      </c>
      <c r="P3387" s="10">
        <f t="shared" si="1792"/>
        <v>1.00860017</v>
      </c>
      <c r="Q3387" s="10">
        <f t="shared" si="1788"/>
        <v>1.6295643876828556</v>
      </c>
      <c r="R3387" s="2">
        <f t="shared" si="1791"/>
        <v>1.63482346</v>
      </c>
      <c r="S3387" s="2">
        <f t="shared" si="1783"/>
        <v>1.60539415</v>
      </c>
      <c r="T3387" s="2">
        <f t="shared" si="1768"/>
        <v>53900.571461159998</v>
      </c>
      <c r="U3387" s="2">
        <f t="shared" si="1769"/>
        <v>20325.90603637513</v>
      </c>
      <c r="V3387" s="2">
        <f t="shared" si="1770"/>
        <v>0</v>
      </c>
      <c r="W3387" s="2">
        <f t="shared" si="1771"/>
        <v>53900.571461165135</v>
      </c>
      <c r="X3387" s="27">
        <f t="shared" si="1772"/>
        <v>0</v>
      </c>
      <c r="Y3387" s="2">
        <f t="shared" si="1784"/>
        <v>0</v>
      </c>
      <c r="Z3387" s="67">
        <f t="shared" si="1773"/>
        <v>0</v>
      </c>
      <c r="AA3387" s="2">
        <f t="shared" si="1793"/>
        <v>0</v>
      </c>
      <c r="AB3387" s="26">
        <f t="shared" si="1780"/>
        <v>6.7299999999999999E-2</v>
      </c>
      <c r="AC3387" s="27">
        <f t="shared" si="1762"/>
        <v>8</v>
      </c>
      <c r="AD3387" s="27">
        <v>252</v>
      </c>
      <c r="AE3387" s="10">
        <f t="shared" si="1789"/>
        <v>1.002069825</v>
      </c>
      <c r="AF3387" s="2">
        <f t="shared" si="1794"/>
        <v>111.56475032</v>
      </c>
      <c r="AG3387" s="2">
        <f t="shared" si="1774"/>
        <v>111.56475032</v>
      </c>
      <c r="AH3387" s="3" t="str">
        <f t="shared" si="1775"/>
        <v>-</v>
      </c>
      <c r="AI3387" s="4" t="str">
        <f t="shared" si="1790"/>
        <v>A+J=</v>
      </c>
      <c r="AJ3387" s="11">
        <f t="shared" si="1781"/>
        <v>44202</v>
      </c>
      <c r="AK3387" s="11"/>
      <c r="AL3387" s="4"/>
      <c r="AM3387" s="1"/>
      <c r="AN3387" s="11"/>
      <c r="AO3387" s="1"/>
      <c r="AP3387" s="1"/>
      <c r="AQ3387" s="1"/>
      <c r="AR3387" s="1"/>
      <c r="AS3387" s="6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</row>
    <row r="3388" spans="1:55" x14ac:dyDescent="0.2">
      <c r="A3388" s="144">
        <f t="shared" si="1776"/>
        <v>44177</v>
      </c>
      <c r="B3388" s="2">
        <f t="shared" si="1763"/>
        <v>54026.098022605132</v>
      </c>
      <c r="C3388" s="2">
        <f t="shared" si="1777"/>
        <v>33574.665424790001</v>
      </c>
      <c r="D3388" s="68">
        <f>SUM(Y3388:Y$3651)</f>
        <v>33574.665424790001</v>
      </c>
      <c r="E3388" s="68">
        <f t="shared" si="1764"/>
        <v>0</v>
      </c>
      <c r="F3388" s="72">
        <f t="shared" si="1785"/>
        <v>5438.12</v>
      </c>
      <c r="G3388" s="3">
        <f>IF(N3388=1,VLOOKUP(A3387,[1]Plan1!$BG$69:$BI$188,3),G3387)</f>
        <v>5486.52</v>
      </c>
      <c r="H3388" s="11">
        <f t="shared" si="1786"/>
        <v>44106</v>
      </c>
      <c r="I3388" s="11">
        <f t="shared" si="1787"/>
        <v>44137</v>
      </c>
      <c r="J3388" s="26">
        <f t="shared" si="1765"/>
        <v>8.9001346053416697E-3</v>
      </c>
      <c r="K3388" s="11">
        <f t="shared" si="1778"/>
        <v>44200</v>
      </c>
      <c r="L3388" s="11">
        <f t="shared" si="1766"/>
        <v>44200</v>
      </c>
      <c r="M3388" s="1">
        <f t="shared" si="1779"/>
        <v>22</v>
      </c>
      <c r="N3388" s="1">
        <f t="shared" si="1782"/>
        <v>9</v>
      </c>
      <c r="O3388" s="2">
        <f t="shared" si="1767"/>
        <v>1.00363143</v>
      </c>
      <c r="P3388" s="10">
        <f t="shared" si="1792"/>
        <v>1.00860017</v>
      </c>
      <c r="Q3388" s="10">
        <f t="shared" si="1788"/>
        <v>1.6295643876828556</v>
      </c>
      <c r="R3388" s="2">
        <f t="shared" si="1791"/>
        <v>1.6354820299999999</v>
      </c>
      <c r="S3388" s="2">
        <f t="shared" si="1783"/>
        <v>1.60539415</v>
      </c>
      <c r="T3388" s="2">
        <f t="shared" si="1768"/>
        <v>53900.571461159998</v>
      </c>
      <c r="U3388" s="2">
        <f t="shared" si="1769"/>
        <v>20325.90603637513</v>
      </c>
      <c r="V3388" s="2">
        <f t="shared" si="1770"/>
        <v>0</v>
      </c>
      <c r="W3388" s="2">
        <f t="shared" si="1771"/>
        <v>53900.571461165135</v>
      </c>
      <c r="X3388" s="27">
        <f t="shared" si="1772"/>
        <v>0</v>
      </c>
      <c r="Y3388" s="2">
        <f t="shared" si="1784"/>
        <v>0</v>
      </c>
      <c r="Z3388" s="67">
        <f t="shared" si="1773"/>
        <v>0</v>
      </c>
      <c r="AA3388" s="2">
        <f t="shared" si="1793"/>
        <v>0</v>
      </c>
      <c r="AB3388" s="26">
        <f t="shared" si="1780"/>
        <v>6.7299999999999999E-2</v>
      </c>
      <c r="AC3388" s="27">
        <f t="shared" ref="AC3388:AC3451" si="1795">N3388</f>
        <v>9</v>
      </c>
      <c r="AD3388" s="27">
        <v>252</v>
      </c>
      <c r="AE3388" s="10">
        <f t="shared" si="1789"/>
        <v>1.0023288539999999</v>
      </c>
      <c r="AF3388" s="2">
        <f t="shared" si="1794"/>
        <v>125.52656143999999</v>
      </c>
      <c r="AG3388" s="2">
        <f t="shared" si="1774"/>
        <v>125.52656143999999</v>
      </c>
      <c r="AH3388" s="3" t="str">
        <f t="shared" si="1775"/>
        <v>-</v>
      </c>
      <c r="AI3388" s="4" t="str">
        <f t="shared" si="1790"/>
        <v>A+J=</v>
      </c>
      <c r="AJ3388" s="11">
        <f t="shared" si="1781"/>
        <v>44202</v>
      </c>
      <c r="AK3388" s="11"/>
      <c r="AL3388" s="4"/>
      <c r="AM3388" s="1"/>
      <c r="AN3388" s="11"/>
      <c r="AO3388" s="1"/>
      <c r="AP3388" s="1"/>
      <c r="AQ3388" s="1"/>
      <c r="AR3388" s="1"/>
      <c r="AS3388" s="6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</row>
    <row r="3389" spans="1:55" x14ac:dyDescent="0.2">
      <c r="A3389" s="144">
        <f t="shared" si="1776"/>
        <v>44178</v>
      </c>
      <c r="B3389" s="2">
        <f t="shared" si="1763"/>
        <v>54026.098022605132</v>
      </c>
      <c r="C3389" s="2">
        <f t="shared" si="1777"/>
        <v>33574.665424790001</v>
      </c>
      <c r="D3389" s="68">
        <f>SUM(Y3389:Y$3651)</f>
        <v>33574.665424790001</v>
      </c>
      <c r="E3389" s="68">
        <f t="shared" si="1764"/>
        <v>0</v>
      </c>
      <c r="F3389" s="72">
        <f t="shared" si="1785"/>
        <v>5438.12</v>
      </c>
      <c r="G3389" s="3">
        <f>IF(N3389=1,VLOOKUP(A3388,[1]Plan1!$BG$69:$BI$188,3),G3388)</f>
        <v>5486.52</v>
      </c>
      <c r="H3389" s="11">
        <f t="shared" si="1786"/>
        <v>44106</v>
      </c>
      <c r="I3389" s="11">
        <f t="shared" si="1787"/>
        <v>44137</v>
      </c>
      <c r="J3389" s="26">
        <f t="shared" si="1765"/>
        <v>8.9001346053416697E-3</v>
      </c>
      <c r="K3389" s="11">
        <f t="shared" si="1778"/>
        <v>44200</v>
      </c>
      <c r="L3389" s="11">
        <f t="shared" si="1766"/>
        <v>44200</v>
      </c>
      <c r="M3389" s="1">
        <f t="shared" si="1779"/>
        <v>22</v>
      </c>
      <c r="N3389" s="1">
        <f t="shared" si="1782"/>
        <v>9</v>
      </c>
      <c r="O3389" s="2">
        <f t="shared" si="1767"/>
        <v>1.00363143</v>
      </c>
      <c r="P3389" s="10">
        <f t="shared" si="1792"/>
        <v>1.00860017</v>
      </c>
      <c r="Q3389" s="10">
        <f t="shared" si="1788"/>
        <v>1.6295643876828556</v>
      </c>
      <c r="R3389" s="2">
        <f t="shared" si="1791"/>
        <v>1.6354820299999999</v>
      </c>
      <c r="S3389" s="2">
        <f t="shared" si="1783"/>
        <v>1.60539415</v>
      </c>
      <c r="T3389" s="2">
        <f t="shared" si="1768"/>
        <v>53900.571461159998</v>
      </c>
      <c r="U3389" s="2">
        <f t="shared" si="1769"/>
        <v>20325.90603637513</v>
      </c>
      <c r="V3389" s="2">
        <f t="shared" si="1770"/>
        <v>0</v>
      </c>
      <c r="W3389" s="2">
        <f t="shared" si="1771"/>
        <v>53900.571461165135</v>
      </c>
      <c r="X3389" s="27">
        <f t="shared" si="1772"/>
        <v>0</v>
      </c>
      <c r="Y3389" s="2">
        <f t="shared" si="1784"/>
        <v>0</v>
      </c>
      <c r="Z3389" s="67">
        <f t="shared" si="1773"/>
        <v>0</v>
      </c>
      <c r="AA3389" s="2">
        <f t="shared" si="1793"/>
        <v>0</v>
      </c>
      <c r="AB3389" s="26">
        <f t="shared" si="1780"/>
        <v>6.7299999999999999E-2</v>
      </c>
      <c r="AC3389" s="27">
        <f t="shared" si="1795"/>
        <v>9</v>
      </c>
      <c r="AD3389" s="27">
        <v>252</v>
      </c>
      <c r="AE3389" s="10">
        <f t="shared" si="1789"/>
        <v>1.0023288539999999</v>
      </c>
      <c r="AF3389" s="2">
        <f t="shared" si="1794"/>
        <v>125.52656143999999</v>
      </c>
      <c r="AG3389" s="2">
        <f t="shared" si="1774"/>
        <v>125.52656143999999</v>
      </c>
      <c r="AH3389" s="3" t="str">
        <f t="shared" si="1775"/>
        <v>-</v>
      </c>
      <c r="AI3389" s="4" t="str">
        <f t="shared" si="1790"/>
        <v>A+J=</v>
      </c>
      <c r="AJ3389" s="11">
        <f t="shared" si="1781"/>
        <v>44202</v>
      </c>
      <c r="AK3389" s="11"/>
      <c r="AL3389" s="4"/>
      <c r="AM3389" s="1"/>
      <c r="AN3389" s="11"/>
      <c r="AO3389" s="1"/>
      <c r="AP3389" s="1"/>
      <c r="AQ3389" s="1"/>
      <c r="AR3389" s="1"/>
      <c r="AS3389" s="6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</row>
    <row r="3390" spans="1:55" x14ac:dyDescent="0.2">
      <c r="A3390" s="144">
        <f t="shared" si="1776"/>
        <v>44179</v>
      </c>
      <c r="B3390" s="2">
        <f t="shared" si="1763"/>
        <v>54026.098022605132</v>
      </c>
      <c r="C3390" s="2">
        <f t="shared" si="1777"/>
        <v>33574.665424790001</v>
      </c>
      <c r="D3390" s="68">
        <f>SUM(Y3390:Y$3651)</f>
        <v>33574.665424790001</v>
      </c>
      <c r="E3390" s="68">
        <f t="shared" si="1764"/>
        <v>0</v>
      </c>
      <c r="F3390" s="72">
        <f t="shared" si="1785"/>
        <v>5438.12</v>
      </c>
      <c r="G3390" s="3">
        <f>IF(N3390=1,VLOOKUP(A3389,[1]Plan1!$BG$69:$BI$188,3),G3389)</f>
        <v>5486.52</v>
      </c>
      <c r="H3390" s="11">
        <f t="shared" si="1786"/>
        <v>44106</v>
      </c>
      <c r="I3390" s="11">
        <f t="shared" si="1787"/>
        <v>44137</v>
      </c>
      <c r="J3390" s="26">
        <f t="shared" si="1765"/>
        <v>8.9001346053416697E-3</v>
      </c>
      <c r="K3390" s="11">
        <f t="shared" si="1778"/>
        <v>44200</v>
      </c>
      <c r="L3390" s="11">
        <f t="shared" si="1766"/>
        <v>44200</v>
      </c>
      <c r="M3390" s="1">
        <f t="shared" si="1779"/>
        <v>22</v>
      </c>
      <c r="N3390" s="1">
        <f t="shared" si="1782"/>
        <v>9</v>
      </c>
      <c r="O3390" s="2">
        <f t="shared" si="1767"/>
        <v>1.00363143</v>
      </c>
      <c r="P3390" s="10">
        <f t="shared" si="1792"/>
        <v>1.00860017</v>
      </c>
      <c r="Q3390" s="10">
        <f t="shared" si="1788"/>
        <v>1.6295643876828556</v>
      </c>
      <c r="R3390" s="2">
        <f t="shared" si="1791"/>
        <v>1.6354820299999999</v>
      </c>
      <c r="S3390" s="2">
        <f t="shared" si="1783"/>
        <v>1.60539415</v>
      </c>
      <c r="T3390" s="2">
        <f t="shared" si="1768"/>
        <v>53900.571461159998</v>
      </c>
      <c r="U3390" s="2">
        <f t="shared" si="1769"/>
        <v>20325.90603637513</v>
      </c>
      <c r="V3390" s="2">
        <f t="shared" si="1770"/>
        <v>0</v>
      </c>
      <c r="W3390" s="2">
        <f t="shared" si="1771"/>
        <v>53900.571461165135</v>
      </c>
      <c r="X3390" s="27">
        <f t="shared" si="1772"/>
        <v>0</v>
      </c>
      <c r="Y3390" s="2">
        <f t="shared" si="1784"/>
        <v>0</v>
      </c>
      <c r="Z3390" s="67">
        <f t="shared" si="1773"/>
        <v>0</v>
      </c>
      <c r="AA3390" s="2">
        <f t="shared" si="1793"/>
        <v>0</v>
      </c>
      <c r="AB3390" s="26">
        <f t="shared" si="1780"/>
        <v>6.7299999999999999E-2</v>
      </c>
      <c r="AC3390" s="27">
        <f t="shared" si="1795"/>
        <v>9</v>
      </c>
      <c r="AD3390" s="27">
        <v>252</v>
      </c>
      <c r="AE3390" s="10">
        <f t="shared" si="1789"/>
        <v>1.0023288539999999</v>
      </c>
      <c r="AF3390" s="2">
        <f t="shared" si="1794"/>
        <v>125.52656143999999</v>
      </c>
      <c r="AG3390" s="2">
        <f t="shared" si="1774"/>
        <v>125.52656143999999</v>
      </c>
      <c r="AH3390" s="3" t="str">
        <f t="shared" si="1775"/>
        <v>-</v>
      </c>
      <c r="AI3390" s="4" t="str">
        <f t="shared" si="1790"/>
        <v>A+J=</v>
      </c>
      <c r="AJ3390" s="11">
        <f t="shared" si="1781"/>
        <v>44202</v>
      </c>
      <c r="AK3390" s="11"/>
      <c r="AL3390" s="4"/>
      <c r="AM3390" s="1"/>
      <c r="AN3390" s="11"/>
      <c r="AO3390" s="1"/>
      <c r="AP3390" s="1"/>
      <c r="AQ3390" s="1"/>
      <c r="AR3390" s="1"/>
      <c r="AS3390" s="6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</row>
    <row r="3391" spans="1:55" x14ac:dyDescent="0.2">
      <c r="A3391" s="144">
        <f t="shared" si="1776"/>
        <v>44180</v>
      </c>
      <c r="B3391" s="2">
        <f t="shared" si="1763"/>
        <v>54040.063445075131</v>
      </c>
      <c r="C3391" s="2">
        <f t="shared" si="1777"/>
        <v>33574.665424790001</v>
      </c>
      <c r="D3391" s="68">
        <f>SUM(Y3391:Y$3651)</f>
        <v>33574.665424790001</v>
      </c>
      <c r="E3391" s="68">
        <f t="shared" si="1764"/>
        <v>0</v>
      </c>
      <c r="F3391" s="72">
        <f t="shared" si="1785"/>
        <v>5438.12</v>
      </c>
      <c r="G3391" s="3">
        <f>IF(N3391=1,VLOOKUP(A3390,[1]Plan1!$BG$69:$BI$188,3),G3390)</f>
        <v>5486.52</v>
      </c>
      <c r="H3391" s="11">
        <f t="shared" si="1786"/>
        <v>44106</v>
      </c>
      <c r="I3391" s="11">
        <f t="shared" si="1787"/>
        <v>44137</v>
      </c>
      <c r="J3391" s="26">
        <f t="shared" si="1765"/>
        <v>8.9001346053416697E-3</v>
      </c>
      <c r="K3391" s="11">
        <f t="shared" si="1778"/>
        <v>44200</v>
      </c>
      <c r="L3391" s="11">
        <f t="shared" si="1766"/>
        <v>44200</v>
      </c>
      <c r="M3391" s="1">
        <f t="shared" si="1779"/>
        <v>22</v>
      </c>
      <c r="N3391" s="1">
        <f t="shared" si="1782"/>
        <v>10</v>
      </c>
      <c r="O3391" s="2">
        <f t="shared" si="1767"/>
        <v>1.00403574</v>
      </c>
      <c r="P3391" s="10">
        <f t="shared" si="1792"/>
        <v>1.00860017</v>
      </c>
      <c r="Q3391" s="10">
        <f t="shared" si="1788"/>
        <v>1.6295643876828556</v>
      </c>
      <c r="R3391" s="2">
        <f t="shared" si="1791"/>
        <v>1.6361408799999999</v>
      </c>
      <c r="S3391" s="2">
        <f t="shared" si="1783"/>
        <v>1.60539415</v>
      </c>
      <c r="T3391" s="2">
        <f t="shared" si="1768"/>
        <v>53900.571461159998</v>
      </c>
      <c r="U3391" s="2">
        <f t="shared" si="1769"/>
        <v>20325.90603637513</v>
      </c>
      <c r="V3391" s="2">
        <f t="shared" si="1770"/>
        <v>0</v>
      </c>
      <c r="W3391" s="2">
        <f t="shared" si="1771"/>
        <v>53900.571461165135</v>
      </c>
      <c r="X3391" s="27">
        <f t="shared" si="1772"/>
        <v>0</v>
      </c>
      <c r="Y3391" s="2">
        <f t="shared" si="1784"/>
        <v>0</v>
      </c>
      <c r="Z3391" s="67">
        <f t="shared" si="1773"/>
        <v>0</v>
      </c>
      <c r="AA3391" s="2">
        <f t="shared" si="1793"/>
        <v>0</v>
      </c>
      <c r="AB3391" s="26">
        <f t="shared" si="1780"/>
        <v>6.7299999999999999E-2</v>
      </c>
      <c r="AC3391" s="27">
        <f t="shared" si="1795"/>
        <v>10</v>
      </c>
      <c r="AD3391" s="27">
        <v>252</v>
      </c>
      <c r="AE3391" s="10">
        <f t="shared" si="1789"/>
        <v>1.0025879499999999</v>
      </c>
      <c r="AF3391" s="2">
        <f t="shared" si="1794"/>
        <v>139.49198390999999</v>
      </c>
      <c r="AG3391" s="2">
        <f t="shared" si="1774"/>
        <v>139.49198390999999</v>
      </c>
      <c r="AH3391" s="3" t="str">
        <f t="shared" si="1775"/>
        <v>-</v>
      </c>
      <c r="AI3391" s="4" t="str">
        <f t="shared" si="1790"/>
        <v>A+J=</v>
      </c>
      <c r="AJ3391" s="11">
        <f t="shared" si="1781"/>
        <v>44202</v>
      </c>
      <c r="AK3391" s="11"/>
      <c r="AL3391" s="4"/>
      <c r="AM3391" s="1"/>
      <c r="AN3391" s="11"/>
      <c r="AO3391" s="1"/>
      <c r="AP3391" s="1"/>
      <c r="AQ3391" s="1"/>
      <c r="AR3391" s="1"/>
      <c r="AS3391" s="6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</row>
    <row r="3392" spans="1:55" x14ac:dyDescent="0.2">
      <c r="A3392" s="144">
        <f t="shared" si="1776"/>
        <v>44181</v>
      </c>
      <c r="B3392" s="2">
        <f t="shared" si="1763"/>
        <v>54054.032478875131</v>
      </c>
      <c r="C3392" s="2">
        <f t="shared" si="1777"/>
        <v>33574.665424790001</v>
      </c>
      <c r="D3392" s="68">
        <f>SUM(Y3392:Y$3651)</f>
        <v>33574.665424790001</v>
      </c>
      <c r="E3392" s="68">
        <f t="shared" si="1764"/>
        <v>0</v>
      </c>
      <c r="F3392" s="72">
        <f t="shared" si="1785"/>
        <v>5438.12</v>
      </c>
      <c r="G3392" s="3">
        <f>IF(N3392=1,VLOOKUP(A3391,[1]Plan1!$BG$69:$BI$188,3),G3391)</f>
        <v>5486.52</v>
      </c>
      <c r="H3392" s="11">
        <f t="shared" si="1786"/>
        <v>44106</v>
      </c>
      <c r="I3392" s="11">
        <f t="shared" si="1787"/>
        <v>44137</v>
      </c>
      <c r="J3392" s="26">
        <f t="shared" si="1765"/>
        <v>8.9001346053416697E-3</v>
      </c>
      <c r="K3392" s="11">
        <f t="shared" si="1778"/>
        <v>44200</v>
      </c>
      <c r="L3392" s="11">
        <f t="shared" si="1766"/>
        <v>44200</v>
      </c>
      <c r="M3392" s="1">
        <f t="shared" si="1779"/>
        <v>22</v>
      </c>
      <c r="N3392" s="1">
        <f t="shared" si="1782"/>
        <v>11</v>
      </c>
      <c r="O3392" s="2">
        <f t="shared" si="1767"/>
        <v>1.0044401999999999</v>
      </c>
      <c r="P3392" s="10">
        <f t="shared" si="1792"/>
        <v>1.00860017</v>
      </c>
      <c r="Q3392" s="10">
        <f t="shared" si="1788"/>
        <v>1.6295643876828556</v>
      </c>
      <c r="R3392" s="2">
        <f t="shared" si="1791"/>
        <v>1.63679997</v>
      </c>
      <c r="S3392" s="2">
        <f t="shared" si="1783"/>
        <v>1.60539415</v>
      </c>
      <c r="T3392" s="2">
        <f t="shared" si="1768"/>
        <v>53900.571461159998</v>
      </c>
      <c r="U3392" s="2">
        <f t="shared" si="1769"/>
        <v>20325.90603637513</v>
      </c>
      <c r="V3392" s="2">
        <f t="shared" si="1770"/>
        <v>0</v>
      </c>
      <c r="W3392" s="2">
        <f t="shared" si="1771"/>
        <v>53900.571461165135</v>
      </c>
      <c r="X3392" s="27">
        <f t="shared" si="1772"/>
        <v>0</v>
      </c>
      <c r="Y3392" s="2">
        <f t="shared" si="1784"/>
        <v>0</v>
      </c>
      <c r="Z3392" s="67">
        <f t="shared" si="1773"/>
        <v>0</v>
      </c>
      <c r="AA3392" s="2">
        <f t="shared" si="1793"/>
        <v>0</v>
      </c>
      <c r="AB3392" s="26">
        <f t="shared" si="1780"/>
        <v>6.7299999999999999E-2</v>
      </c>
      <c r="AC3392" s="27">
        <f t="shared" si="1795"/>
        <v>11</v>
      </c>
      <c r="AD3392" s="27">
        <v>252</v>
      </c>
      <c r="AE3392" s="10">
        <f t="shared" si="1789"/>
        <v>1.0028471130000001</v>
      </c>
      <c r="AF3392" s="2">
        <f t="shared" si="1794"/>
        <v>153.46101770999999</v>
      </c>
      <c r="AG3392" s="2">
        <f t="shared" si="1774"/>
        <v>153.46101770999999</v>
      </c>
      <c r="AH3392" s="3" t="str">
        <f t="shared" si="1775"/>
        <v>-</v>
      </c>
      <c r="AI3392" s="4" t="str">
        <f t="shared" si="1790"/>
        <v>A+J=</v>
      </c>
      <c r="AJ3392" s="11">
        <f t="shared" si="1781"/>
        <v>44202</v>
      </c>
      <c r="AK3392" s="11"/>
      <c r="AL3392" s="4"/>
      <c r="AM3392" s="1"/>
      <c r="AN3392" s="11"/>
      <c r="AO3392" s="1"/>
      <c r="AP3392" s="1"/>
      <c r="AQ3392" s="1"/>
      <c r="AR3392" s="1"/>
      <c r="AS3392" s="6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</row>
    <row r="3393" spans="1:55" x14ac:dyDescent="0.2">
      <c r="A3393" s="144">
        <f t="shared" si="1776"/>
        <v>44182</v>
      </c>
      <c r="B3393" s="2">
        <f t="shared" si="1763"/>
        <v>54068.005124015137</v>
      </c>
      <c r="C3393" s="2">
        <f t="shared" si="1777"/>
        <v>33574.665424790001</v>
      </c>
      <c r="D3393" s="68">
        <f>SUM(Y3393:Y$3651)</f>
        <v>33574.665424790001</v>
      </c>
      <c r="E3393" s="68">
        <f t="shared" si="1764"/>
        <v>0</v>
      </c>
      <c r="F3393" s="72">
        <f t="shared" si="1785"/>
        <v>5438.12</v>
      </c>
      <c r="G3393" s="3">
        <f>IF(N3393=1,VLOOKUP(A3392,[1]Plan1!$BG$69:$BI$188,3),G3392)</f>
        <v>5486.52</v>
      </c>
      <c r="H3393" s="11">
        <f t="shared" si="1786"/>
        <v>44106</v>
      </c>
      <c r="I3393" s="11">
        <f t="shared" si="1787"/>
        <v>44137</v>
      </c>
      <c r="J3393" s="26">
        <f t="shared" si="1765"/>
        <v>8.9001346053416697E-3</v>
      </c>
      <c r="K3393" s="11">
        <f t="shared" si="1778"/>
        <v>44200</v>
      </c>
      <c r="L3393" s="11">
        <f t="shared" si="1766"/>
        <v>44200</v>
      </c>
      <c r="M3393" s="1">
        <f t="shared" si="1779"/>
        <v>22</v>
      </c>
      <c r="N3393" s="1">
        <f t="shared" si="1782"/>
        <v>12</v>
      </c>
      <c r="O3393" s="2">
        <f t="shared" si="1767"/>
        <v>1.0048448400000001</v>
      </c>
      <c r="P3393" s="10">
        <f t="shared" si="1792"/>
        <v>1.00860017</v>
      </c>
      <c r="Q3393" s="10">
        <f t="shared" si="1788"/>
        <v>1.6295643876828556</v>
      </c>
      <c r="R3393" s="2">
        <f t="shared" si="1791"/>
        <v>1.63745936</v>
      </c>
      <c r="S3393" s="2">
        <f t="shared" si="1783"/>
        <v>1.60539415</v>
      </c>
      <c r="T3393" s="2">
        <f t="shared" si="1768"/>
        <v>53900.571461159998</v>
      </c>
      <c r="U3393" s="2">
        <f t="shared" si="1769"/>
        <v>20325.90603637513</v>
      </c>
      <c r="V3393" s="2">
        <f t="shared" si="1770"/>
        <v>0</v>
      </c>
      <c r="W3393" s="2">
        <f t="shared" si="1771"/>
        <v>53900.571461165135</v>
      </c>
      <c r="X3393" s="27">
        <f t="shared" si="1772"/>
        <v>0</v>
      </c>
      <c r="Y3393" s="2">
        <f t="shared" si="1784"/>
        <v>0</v>
      </c>
      <c r="Z3393" s="67">
        <f t="shared" si="1773"/>
        <v>0</v>
      </c>
      <c r="AA3393" s="2">
        <f t="shared" si="1793"/>
        <v>0</v>
      </c>
      <c r="AB3393" s="26">
        <f t="shared" si="1780"/>
        <v>6.7299999999999999E-2</v>
      </c>
      <c r="AC3393" s="27">
        <f t="shared" si="1795"/>
        <v>12</v>
      </c>
      <c r="AD3393" s="27">
        <v>252</v>
      </c>
      <c r="AE3393" s="10">
        <f t="shared" si="1789"/>
        <v>1.003106343</v>
      </c>
      <c r="AF3393" s="2">
        <f t="shared" si="1794"/>
        <v>167.43366284999999</v>
      </c>
      <c r="AG3393" s="2">
        <f t="shared" si="1774"/>
        <v>167.43366284999999</v>
      </c>
      <c r="AH3393" s="3" t="str">
        <f t="shared" si="1775"/>
        <v>-</v>
      </c>
      <c r="AI3393" s="4" t="str">
        <f t="shared" si="1790"/>
        <v>A+J=</v>
      </c>
      <c r="AJ3393" s="11">
        <f t="shared" si="1781"/>
        <v>44202</v>
      </c>
      <c r="AK3393" s="11"/>
      <c r="AL3393" s="4"/>
      <c r="AM3393" s="1"/>
      <c r="AN3393" s="11"/>
      <c r="AO3393" s="1"/>
      <c r="AP3393" s="1"/>
      <c r="AQ3393" s="1"/>
      <c r="AR3393" s="1"/>
      <c r="AS3393" s="6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</row>
    <row r="3394" spans="1:55" x14ac:dyDescent="0.2">
      <c r="A3394" s="144">
        <f t="shared" si="1776"/>
        <v>44183</v>
      </c>
      <c r="B3394" s="2">
        <f t="shared" si="1763"/>
        <v>54081.981380495134</v>
      </c>
      <c r="C3394" s="2">
        <f t="shared" si="1777"/>
        <v>33574.665424790001</v>
      </c>
      <c r="D3394" s="68">
        <f>SUM(Y3394:Y$3651)</f>
        <v>33574.665424790001</v>
      </c>
      <c r="E3394" s="68">
        <f t="shared" si="1764"/>
        <v>0</v>
      </c>
      <c r="F3394" s="72">
        <f t="shared" si="1785"/>
        <v>5438.12</v>
      </c>
      <c r="G3394" s="3">
        <f>IF(N3394=1,VLOOKUP(A3393,[1]Plan1!$BG$69:$BI$188,3),G3393)</f>
        <v>5486.52</v>
      </c>
      <c r="H3394" s="11">
        <f t="shared" si="1786"/>
        <v>44106</v>
      </c>
      <c r="I3394" s="11">
        <f t="shared" si="1787"/>
        <v>44137</v>
      </c>
      <c r="J3394" s="26">
        <f t="shared" si="1765"/>
        <v>8.9001346053416697E-3</v>
      </c>
      <c r="K3394" s="11">
        <f t="shared" si="1778"/>
        <v>44200</v>
      </c>
      <c r="L3394" s="11">
        <f t="shared" si="1766"/>
        <v>44200</v>
      </c>
      <c r="M3394" s="1">
        <f t="shared" si="1779"/>
        <v>22</v>
      </c>
      <c r="N3394" s="1">
        <f t="shared" si="1782"/>
        <v>13</v>
      </c>
      <c r="O3394" s="2">
        <f t="shared" si="1767"/>
        <v>1.00524963</v>
      </c>
      <c r="P3394" s="10">
        <f t="shared" si="1792"/>
        <v>1.00860017</v>
      </c>
      <c r="Q3394" s="10">
        <f t="shared" si="1788"/>
        <v>1.6295643876828556</v>
      </c>
      <c r="R3394" s="2">
        <f t="shared" si="1791"/>
        <v>1.6381189899999999</v>
      </c>
      <c r="S3394" s="2">
        <f t="shared" si="1783"/>
        <v>1.60539415</v>
      </c>
      <c r="T3394" s="2">
        <f t="shared" si="1768"/>
        <v>53900.571461159998</v>
      </c>
      <c r="U3394" s="2">
        <f t="shared" si="1769"/>
        <v>20325.90603637513</v>
      </c>
      <c r="V3394" s="2">
        <f t="shared" si="1770"/>
        <v>0</v>
      </c>
      <c r="W3394" s="2">
        <f t="shared" si="1771"/>
        <v>53900.571461165135</v>
      </c>
      <c r="X3394" s="27">
        <f t="shared" si="1772"/>
        <v>0</v>
      </c>
      <c r="Y3394" s="2">
        <f t="shared" si="1784"/>
        <v>0</v>
      </c>
      <c r="Z3394" s="67">
        <f t="shared" si="1773"/>
        <v>0</v>
      </c>
      <c r="AA3394" s="2">
        <f t="shared" si="1793"/>
        <v>0</v>
      </c>
      <c r="AB3394" s="26">
        <f t="shared" si="1780"/>
        <v>6.7299999999999999E-2</v>
      </c>
      <c r="AC3394" s="27">
        <f t="shared" si="1795"/>
        <v>13</v>
      </c>
      <c r="AD3394" s="27">
        <v>252</v>
      </c>
      <c r="AE3394" s="10">
        <f t="shared" si="1789"/>
        <v>1.0033656399999999</v>
      </c>
      <c r="AF3394" s="2">
        <f t="shared" si="1794"/>
        <v>181.40991933000001</v>
      </c>
      <c r="AG3394" s="2">
        <f t="shared" si="1774"/>
        <v>181.40991933000001</v>
      </c>
      <c r="AH3394" s="3" t="str">
        <f t="shared" si="1775"/>
        <v>-</v>
      </c>
      <c r="AI3394" s="4" t="str">
        <f t="shared" si="1790"/>
        <v>A+J=</v>
      </c>
      <c r="AJ3394" s="11">
        <f t="shared" si="1781"/>
        <v>44202</v>
      </c>
      <c r="AK3394" s="11"/>
      <c r="AL3394" s="4"/>
      <c r="AM3394" s="1"/>
      <c r="AN3394" s="11"/>
      <c r="AO3394" s="1"/>
      <c r="AP3394" s="1"/>
      <c r="AQ3394" s="1"/>
      <c r="AR3394" s="1"/>
      <c r="AS3394" s="6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</row>
    <row r="3395" spans="1:55" x14ac:dyDescent="0.2">
      <c r="A3395" s="144">
        <f t="shared" si="1776"/>
        <v>44184</v>
      </c>
      <c r="B3395" s="2">
        <f t="shared" si="1763"/>
        <v>54095.961248305131</v>
      </c>
      <c r="C3395" s="2">
        <f t="shared" si="1777"/>
        <v>33574.665424790001</v>
      </c>
      <c r="D3395" s="68">
        <f>SUM(Y3395:Y$3651)</f>
        <v>33574.665424790001</v>
      </c>
      <c r="E3395" s="68">
        <f t="shared" si="1764"/>
        <v>0</v>
      </c>
      <c r="F3395" s="72">
        <f t="shared" si="1785"/>
        <v>5438.12</v>
      </c>
      <c r="G3395" s="3">
        <f>IF(N3395=1,VLOOKUP(A3394,[1]Plan1!$BG$69:$BI$188,3),G3394)</f>
        <v>5486.52</v>
      </c>
      <c r="H3395" s="11">
        <f t="shared" si="1786"/>
        <v>44106</v>
      </c>
      <c r="I3395" s="11">
        <f t="shared" si="1787"/>
        <v>44137</v>
      </c>
      <c r="J3395" s="26">
        <f t="shared" si="1765"/>
        <v>8.9001346053416697E-3</v>
      </c>
      <c r="K3395" s="11">
        <f t="shared" si="1778"/>
        <v>44200</v>
      </c>
      <c r="L3395" s="11">
        <f t="shared" si="1766"/>
        <v>44200</v>
      </c>
      <c r="M3395" s="1">
        <f t="shared" si="1779"/>
        <v>22</v>
      </c>
      <c r="N3395" s="1">
        <f t="shared" si="1782"/>
        <v>14</v>
      </c>
      <c r="O3395" s="2">
        <f t="shared" si="1767"/>
        <v>1.00565459</v>
      </c>
      <c r="P3395" s="10">
        <f t="shared" si="1792"/>
        <v>1.00860017</v>
      </c>
      <c r="Q3395" s="10">
        <f t="shared" si="1788"/>
        <v>1.6295643876828556</v>
      </c>
      <c r="R3395" s="2">
        <f t="shared" si="1791"/>
        <v>1.6387788999999999</v>
      </c>
      <c r="S3395" s="2">
        <f t="shared" si="1783"/>
        <v>1.60539415</v>
      </c>
      <c r="T3395" s="2">
        <f t="shared" si="1768"/>
        <v>53900.571461159998</v>
      </c>
      <c r="U3395" s="2">
        <f t="shared" si="1769"/>
        <v>20325.90603637513</v>
      </c>
      <c r="V3395" s="2">
        <f t="shared" si="1770"/>
        <v>0</v>
      </c>
      <c r="W3395" s="2">
        <f t="shared" si="1771"/>
        <v>53900.571461165135</v>
      </c>
      <c r="X3395" s="27">
        <f t="shared" si="1772"/>
        <v>0</v>
      </c>
      <c r="Y3395" s="2">
        <f t="shared" si="1784"/>
        <v>0</v>
      </c>
      <c r="Z3395" s="67">
        <f t="shared" si="1773"/>
        <v>0</v>
      </c>
      <c r="AA3395" s="2">
        <f t="shared" si="1793"/>
        <v>0</v>
      </c>
      <c r="AB3395" s="26">
        <f t="shared" si="1780"/>
        <v>6.7299999999999999E-2</v>
      </c>
      <c r="AC3395" s="27">
        <f t="shared" si="1795"/>
        <v>14</v>
      </c>
      <c r="AD3395" s="27">
        <v>252</v>
      </c>
      <c r="AE3395" s="10">
        <f t="shared" si="1789"/>
        <v>1.0036250040000001</v>
      </c>
      <c r="AF3395" s="2">
        <f t="shared" si="1794"/>
        <v>195.38978714000001</v>
      </c>
      <c r="AG3395" s="2">
        <f t="shared" si="1774"/>
        <v>195.38978714000001</v>
      </c>
      <c r="AH3395" s="3" t="str">
        <f t="shared" si="1775"/>
        <v>-</v>
      </c>
      <c r="AI3395" s="4" t="str">
        <f t="shared" si="1790"/>
        <v>A+J=</v>
      </c>
      <c r="AJ3395" s="11">
        <f t="shared" si="1781"/>
        <v>44202</v>
      </c>
      <c r="AK3395" s="11"/>
      <c r="AL3395" s="4"/>
      <c r="AM3395" s="1"/>
      <c r="AN3395" s="11"/>
      <c r="AO3395" s="1"/>
      <c r="AP3395" s="1"/>
      <c r="AQ3395" s="1"/>
      <c r="AR3395" s="1"/>
      <c r="AS3395" s="6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</row>
    <row r="3396" spans="1:55" x14ac:dyDescent="0.2">
      <c r="A3396" s="144">
        <f t="shared" si="1776"/>
        <v>44185</v>
      </c>
      <c r="B3396" s="2">
        <f t="shared" si="1763"/>
        <v>54095.961248305131</v>
      </c>
      <c r="C3396" s="2">
        <f t="shared" si="1777"/>
        <v>33574.665424790001</v>
      </c>
      <c r="D3396" s="68">
        <f>SUM(Y3396:Y$3651)</f>
        <v>33574.665424790001</v>
      </c>
      <c r="E3396" s="68">
        <f t="shared" si="1764"/>
        <v>0</v>
      </c>
      <c r="F3396" s="72">
        <f t="shared" si="1785"/>
        <v>5438.12</v>
      </c>
      <c r="G3396" s="3">
        <f>IF(N3396=1,VLOOKUP(A3395,[1]Plan1!$BG$69:$BI$188,3),G3395)</f>
        <v>5486.52</v>
      </c>
      <c r="H3396" s="11">
        <f t="shared" si="1786"/>
        <v>44106</v>
      </c>
      <c r="I3396" s="11">
        <f t="shared" si="1787"/>
        <v>44137</v>
      </c>
      <c r="J3396" s="26">
        <f t="shared" si="1765"/>
        <v>8.9001346053416697E-3</v>
      </c>
      <c r="K3396" s="11">
        <f t="shared" si="1778"/>
        <v>44200</v>
      </c>
      <c r="L3396" s="11">
        <f t="shared" si="1766"/>
        <v>44200</v>
      </c>
      <c r="M3396" s="1">
        <f t="shared" si="1779"/>
        <v>22</v>
      </c>
      <c r="N3396" s="1">
        <f t="shared" si="1782"/>
        <v>14</v>
      </c>
      <c r="O3396" s="2">
        <f t="shared" si="1767"/>
        <v>1.00565459</v>
      </c>
      <c r="P3396" s="10">
        <f t="shared" si="1792"/>
        <v>1.00860017</v>
      </c>
      <c r="Q3396" s="10">
        <f t="shared" si="1788"/>
        <v>1.6295643876828556</v>
      </c>
      <c r="R3396" s="2">
        <f t="shared" si="1791"/>
        <v>1.6387788999999999</v>
      </c>
      <c r="S3396" s="2">
        <f t="shared" si="1783"/>
        <v>1.60539415</v>
      </c>
      <c r="T3396" s="2">
        <f t="shared" si="1768"/>
        <v>53900.571461159998</v>
      </c>
      <c r="U3396" s="2">
        <f t="shared" si="1769"/>
        <v>20325.90603637513</v>
      </c>
      <c r="V3396" s="2">
        <f t="shared" si="1770"/>
        <v>0</v>
      </c>
      <c r="W3396" s="2">
        <f t="shared" si="1771"/>
        <v>53900.571461165135</v>
      </c>
      <c r="X3396" s="27">
        <f t="shared" si="1772"/>
        <v>0</v>
      </c>
      <c r="Y3396" s="2">
        <f t="shared" si="1784"/>
        <v>0</v>
      </c>
      <c r="Z3396" s="67">
        <f t="shared" si="1773"/>
        <v>0</v>
      </c>
      <c r="AA3396" s="2">
        <f t="shared" si="1793"/>
        <v>0</v>
      </c>
      <c r="AB3396" s="26">
        <f t="shared" si="1780"/>
        <v>6.7299999999999999E-2</v>
      </c>
      <c r="AC3396" s="27">
        <f t="shared" si="1795"/>
        <v>14</v>
      </c>
      <c r="AD3396" s="27">
        <v>252</v>
      </c>
      <c r="AE3396" s="10">
        <f t="shared" si="1789"/>
        <v>1.0036250040000001</v>
      </c>
      <c r="AF3396" s="2">
        <f t="shared" si="1794"/>
        <v>195.38978714000001</v>
      </c>
      <c r="AG3396" s="2">
        <f t="shared" si="1774"/>
        <v>195.38978714000001</v>
      </c>
      <c r="AH3396" s="3" t="str">
        <f t="shared" si="1775"/>
        <v>-</v>
      </c>
      <c r="AI3396" s="4" t="str">
        <f t="shared" si="1790"/>
        <v>A+J=</v>
      </c>
      <c r="AJ3396" s="11">
        <f t="shared" si="1781"/>
        <v>44202</v>
      </c>
      <c r="AK3396" s="11"/>
      <c r="AL3396" s="4"/>
      <c r="AM3396" s="1"/>
      <c r="AN3396" s="11"/>
      <c r="AO3396" s="1"/>
      <c r="AP3396" s="1"/>
      <c r="AQ3396" s="1"/>
      <c r="AR3396" s="1"/>
      <c r="AS3396" s="6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</row>
    <row r="3397" spans="1:55" x14ac:dyDescent="0.2">
      <c r="A3397" s="144">
        <f t="shared" si="1776"/>
        <v>44186</v>
      </c>
      <c r="B3397" s="2">
        <f t="shared" si="1763"/>
        <v>54095.961248305131</v>
      </c>
      <c r="C3397" s="2">
        <f t="shared" si="1777"/>
        <v>33574.665424790001</v>
      </c>
      <c r="D3397" s="68">
        <f>SUM(Y3397:Y$3651)</f>
        <v>33574.665424790001</v>
      </c>
      <c r="E3397" s="68">
        <f t="shared" si="1764"/>
        <v>0</v>
      </c>
      <c r="F3397" s="72">
        <f t="shared" si="1785"/>
        <v>5438.12</v>
      </c>
      <c r="G3397" s="3">
        <f>IF(N3397=1,VLOOKUP(A3396,[1]Plan1!$BG$69:$BI$188,3),G3396)</f>
        <v>5486.52</v>
      </c>
      <c r="H3397" s="11">
        <f t="shared" si="1786"/>
        <v>44106</v>
      </c>
      <c r="I3397" s="11">
        <f t="shared" si="1787"/>
        <v>44137</v>
      </c>
      <c r="J3397" s="26">
        <f t="shared" si="1765"/>
        <v>8.9001346053416697E-3</v>
      </c>
      <c r="K3397" s="11">
        <f t="shared" si="1778"/>
        <v>44200</v>
      </c>
      <c r="L3397" s="11">
        <f t="shared" si="1766"/>
        <v>44200</v>
      </c>
      <c r="M3397" s="1">
        <f t="shared" si="1779"/>
        <v>22</v>
      </c>
      <c r="N3397" s="1">
        <f t="shared" si="1782"/>
        <v>14</v>
      </c>
      <c r="O3397" s="2">
        <f t="shared" si="1767"/>
        <v>1.00565459</v>
      </c>
      <c r="P3397" s="10">
        <f t="shared" si="1792"/>
        <v>1.00860017</v>
      </c>
      <c r="Q3397" s="10">
        <f t="shared" si="1788"/>
        <v>1.6295643876828556</v>
      </c>
      <c r="R3397" s="2">
        <f t="shared" si="1791"/>
        <v>1.6387788999999999</v>
      </c>
      <c r="S3397" s="2">
        <f t="shared" si="1783"/>
        <v>1.60539415</v>
      </c>
      <c r="T3397" s="2">
        <f t="shared" si="1768"/>
        <v>53900.571461159998</v>
      </c>
      <c r="U3397" s="2">
        <f t="shared" si="1769"/>
        <v>20325.90603637513</v>
      </c>
      <c r="V3397" s="2">
        <f t="shared" si="1770"/>
        <v>0</v>
      </c>
      <c r="W3397" s="2">
        <f t="shared" si="1771"/>
        <v>53900.571461165135</v>
      </c>
      <c r="X3397" s="27">
        <f t="shared" si="1772"/>
        <v>0</v>
      </c>
      <c r="Y3397" s="2">
        <f t="shared" si="1784"/>
        <v>0</v>
      </c>
      <c r="Z3397" s="67">
        <f t="shared" si="1773"/>
        <v>0</v>
      </c>
      <c r="AA3397" s="2">
        <f t="shared" si="1793"/>
        <v>0</v>
      </c>
      <c r="AB3397" s="26">
        <f t="shared" si="1780"/>
        <v>6.7299999999999999E-2</v>
      </c>
      <c r="AC3397" s="27">
        <f t="shared" si="1795"/>
        <v>14</v>
      </c>
      <c r="AD3397" s="27">
        <v>252</v>
      </c>
      <c r="AE3397" s="10">
        <f t="shared" si="1789"/>
        <v>1.0036250040000001</v>
      </c>
      <c r="AF3397" s="2">
        <f t="shared" si="1794"/>
        <v>195.38978714000001</v>
      </c>
      <c r="AG3397" s="2">
        <f t="shared" si="1774"/>
        <v>195.38978714000001</v>
      </c>
      <c r="AH3397" s="3" t="str">
        <f t="shared" si="1775"/>
        <v>-</v>
      </c>
      <c r="AI3397" s="4" t="str">
        <f t="shared" si="1790"/>
        <v>A+J=</v>
      </c>
      <c r="AJ3397" s="11">
        <f t="shared" si="1781"/>
        <v>44202</v>
      </c>
      <c r="AK3397" s="11"/>
      <c r="AL3397" s="4"/>
      <c r="AM3397" s="1"/>
      <c r="AN3397" s="11"/>
      <c r="AO3397" s="1"/>
      <c r="AP3397" s="1"/>
      <c r="AQ3397" s="1"/>
      <c r="AR3397" s="1"/>
      <c r="AS3397" s="6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</row>
    <row r="3398" spans="1:55" x14ac:dyDescent="0.2">
      <c r="A3398" s="144">
        <f t="shared" si="1776"/>
        <v>44187</v>
      </c>
      <c r="B3398" s="2">
        <f t="shared" si="1763"/>
        <v>54109.944727465132</v>
      </c>
      <c r="C3398" s="2">
        <f t="shared" si="1777"/>
        <v>33574.665424790001</v>
      </c>
      <c r="D3398" s="68">
        <f>SUM(Y3398:Y$3651)</f>
        <v>33574.665424790001</v>
      </c>
      <c r="E3398" s="68">
        <f t="shared" si="1764"/>
        <v>0</v>
      </c>
      <c r="F3398" s="72">
        <f t="shared" si="1785"/>
        <v>5438.12</v>
      </c>
      <c r="G3398" s="3">
        <f>IF(N3398=1,VLOOKUP(A3397,[1]Plan1!$BG$69:$BI$188,3),G3397)</f>
        <v>5486.52</v>
      </c>
      <c r="H3398" s="11">
        <f t="shared" si="1786"/>
        <v>44106</v>
      </c>
      <c r="I3398" s="11">
        <f t="shared" si="1787"/>
        <v>44137</v>
      </c>
      <c r="J3398" s="26">
        <f t="shared" si="1765"/>
        <v>8.9001346053416697E-3</v>
      </c>
      <c r="K3398" s="11">
        <f t="shared" si="1778"/>
        <v>44200</v>
      </c>
      <c r="L3398" s="11">
        <f t="shared" si="1766"/>
        <v>44200</v>
      </c>
      <c r="M3398" s="1">
        <f t="shared" si="1779"/>
        <v>22</v>
      </c>
      <c r="N3398" s="1">
        <f t="shared" si="1782"/>
        <v>15</v>
      </c>
      <c r="O3398" s="2">
        <f t="shared" si="1767"/>
        <v>1.0060597099999999</v>
      </c>
      <c r="P3398" s="10">
        <f t="shared" si="1792"/>
        <v>1.00860017</v>
      </c>
      <c r="Q3398" s="10">
        <f t="shared" si="1788"/>
        <v>1.6295643876828556</v>
      </c>
      <c r="R3398" s="2">
        <f t="shared" si="1791"/>
        <v>1.6394390700000001</v>
      </c>
      <c r="S3398" s="2">
        <f t="shared" si="1783"/>
        <v>1.60539415</v>
      </c>
      <c r="T3398" s="2">
        <f t="shared" si="1768"/>
        <v>53900.571461159998</v>
      </c>
      <c r="U3398" s="2">
        <f t="shared" si="1769"/>
        <v>20325.90603637513</v>
      </c>
      <c r="V3398" s="2">
        <f t="shared" si="1770"/>
        <v>0</v>
      </c>
      <c r="W3398" s="2">
        <f t="shared" si="1771"/>
        <v>53900.571461165135</v>
      </c>
      <c r="X3398" s="27">
        <f t="shared" si="1772"/>
        <v>0</v>
      </c>
      <c r="Y3398" s="2">
        <f t="shared" si="1784"/>
        <v>0</v>
      </c>
      <c r="Z3398" s="67">
        <f t="shared" si="1773"/>
        <v>0</v>
      </c>
      <c r="AA3398" s="2">
        <f t="shared" si="1793"/>
        <v>0</v>
      </c>
      <c r="AB3398" s="26">
        <f t="shared" si="1780"/>
        <v>6.7299999999999999E-2</v>
      </c>
      <c r="AC3398" s="27">
        <f t="shared" si="1795"/>
        <v>15</v>
      </c>
      <c r="AD3398" s="27">
        <v>252</v>
      </c>
      <c r="AE3398" s="10">
        <f t="shared" si="1789"/>
        <v>1.003884435</v>
      </c>
      <c r="AF3398" s="2">
        <f t="shared" si="1794"/>
        <v>209.37326630000001</v>
      </c>
      <c r="AG3398" s="2">
        <f t="shared" si="1774"/>
        <v>209.37326630000001</v>
      </c>
      <c r="AH3398" s="3" t="str">
        <f t="shared" si="1775"/>
        <v>-</v>
      </c>
      <c r="AI3398" s="4" t="str">
        <f t="shared" si="1790"/>
        <v>A+J=</v>
      </c>
      <c r="AJ3398" s="11">
        <f t="shared" si="1781"/>
        <v>44202</v>
      </c>
      <c r="AK3398" s="11"/>
      <c r="AL3398" s="4"/>
      <c r="AM3398" s="1"/>
      <c r="AN3398" s="11"/>
      <c r="AO3398" s="1"/>
      <c r="AP3398" s="1"/>
      <c r="AQ3398" s="1"/>
      <c r="AR3398" s="1"/>
      <c r="AS3398" s="6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</row>
    <row r="3399" spans="1:55" x14ac:dyDescent="0.2">
      <c r="A3399" s="144">
        <f t="shared" si="1776"/>
        <v>44188</v>
      </c>
      <c r="B3399" s="2">
        <f t="shared" si="1763"/>
        <v>54123.931871855137</v>
      </c>
      <c r="C3399" s="2">
        <f t="shared" si="1777"/>
        <v>33574.665424790001</v>
      </c>
      <c r="D3399" s="68">
        <f>SUM(Y3399:Y$3651)</f>
        <v>33574.665424790001</v>
      </c>
      <c r="E3399" s="68">
        <f t="shared" si="1764"/>
        <v>0</v>
      </c>
      <c r="F3399" s="72">
        <f t="shared" si="1785"/>
        <v>5438.12</v>
      </c>
      <c r="G3399" s="3">
        <f>IF(N3399=1,VLOOKUP(A3398,[1]Plan1!$BG$69:$BI$188,3),G3398)</f>
        <v>5486.52</v>
      </c>
      <c r="H3399" s="11">
        <f t="shared" si="1786"/>
        <v>44106</v>
      </c>
      <c r="I3399" s="11">
        <f t="shared" si="1787"/>
        <v>44137</v>
      </c>
      <c r="J3399" s="26">
        <f t="shared" si="1765"/>
        <v>8.9001346053416697E-3</v>
      </c>
      <c r="K3399" s="11">
        <f t="shared" si="1778"/>
        <v>44200</v>
      </c>
      <c r="L3399" s="11">
        <f t="shared" si="1766"/>
        <v>44200</v>
      </c>
      <c r="M3399" s="1">
        <f t="shared" si="1779"/>
        <v>22</v>
      </c>
      <c r="N3399" s="1">
        <f t="shared" si="1782"/>
        <v>16</v>
      </c>
      <c r="O3399" s="2">
        <f t="shared" si="1767"/>
        <v>1.00646499</v>
      </c>
      <c r="P3399" s="10">
        <f t="shared" si="1792"/>
        <v>1.00860017</v>
      </c>
      <c r="Q3399" s="10">
        <f t="shared" si="1788"/>
        <v>1.6295643876828556</v>
      </c>
      <c r="R3399" s="2">
        <f t="shared" si="1791"/>
        <v>1.6400995</v>
      </c>
      <c r="S3399" s="2">
        <f t="shared" si="1783"/>
        <v>1.60539415</v>
      </c>
      <c r="T3399" s="2">
        <f t="shared" si="1768"/>
        <v>53900.571461159998</v>
      </c>
      <c r="U3399" s="2">
        <f t="shared" si="1769"/>
        <v>20325.90603637513</v>
      </c>
      <c r="V3399" s="2">
        <f t="shared" si="1770"/>
        <v>0</v>
      </c>
      <c r="W3399" s="2">
        <f t="shared" si="1771"/>
        <v>53900.571461165135</v>
      </c>
      <c r="X3399" s="27">
        <f t="shared" si="1772"/>
        <v>0</v>
      </c>
      <c r="Y3399" s="2">
        <f t="shared" si="1784"/>
        <v>0</v>
      </c>
      <c r="Z3399" s="67">
        <f t="shared" si="1773"/>
        <v>0</v>
      </c>
      <c r="AA3399" s="2">
        <f t="shared" si="1793"/>
        <v>0</v>
      </c>
      <c r="AB3399" s="26">
        <f t="shared" si="1780"/>
        <v>6.7299999999999999E-2</v>
      </c>
      <c r="AC3399" s="27">
        <f t="shared" si="1795"/>
        <v>16</v>
      </c>
      <c r="AD3399" s="27">
        <v>252</v>
      </c>
      <c r="AE3399" s="10">
        <f t="shared" si="1789"/>
        <v>1.004143934</v>
      </c>
      <c r="AF3399" s="2">
        <f t="shared" si="1794"/>
        <v>223.36041069000001</v>
      </c>
      <c r="AG3399" s="2">
        <f t="shared" si="1774"/>
        <v>223.36041069000001</v>
      </c>
      <c r="AH3399" s="3" t="str">
        <f t="shared" si="1775"/>
        <v>-</v>
      </c>
      <c r="AI3399" s="4" t="str">
        <f t="shared" si="1790"/>
        <v>A+J=</v>
      </c>
      <c r="AJ3399" s="11">
        <f t="shared" si="1781"/>
        <v>44202</v>
      </c>
      <c r="AK3399" s="11"/>
      <c r="AL3399" s="4"/>
      <c r="AM3399" s="1"/>
      <c r="AN3399" s="11"/>
      <c r="AO3399" s="1"/>
      <c r="AP3399" s="1"/>
      <c r="AQ3399" s="1"/>
      <c r="AR3399" s="1"/>
      <c r="AS3399" s="6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</row>
    <row r="3400" spans="1:55" x14ac:dyDescent="0.2">
      <c r="A3400" s="144">
        <f t="shared" si="1776"/>
        <v>44189</v>
      </c>
      <c r="B3400" s="2">
        <f t="shared" si="1763"/>
        <v>54137.922573685137</v>
      </c>
      <c r="C3400" s="2">
        <f t="shared" si="1777"/>
        <v>33574.665424790001</v>
      </c>
      <c r="D3400" s="68">
        <f>SUM(Y3400:Y$3651)</f>
        <v>33574.665424790001</v>
      </c>
      <c r="E3400" s="68">
        <f t="shared" si="1764"/>
        <v>0</v>
      </c>
      <c r="F3400" s="72">
        <f t="shared" si="1785"/>
        <v>5438.12</v>
      </c>
      <c r="G3400" s="3">
        <f>IF(N3400=1,VLOOKUP(A3399,[1]Plan1!$BG$69:$BI$188,3),G3399)</f>
        <v>5486.52</v>
      </c>
      <c r="H3400" s="11">
        <f t="shared" si="1786"/>
        <v>44106</v>
      </c>
      <c r="I3400" s="11">
        <f t="shared" si="1787"/>
        <v>44137</v>
      </c>
      <c r="J3400" s="26">
        <f t="shared" si="1765"/>
        <v>8.9001346053416697E-3</v>
      </c>
      <c r="K3400" s="11">
        <f t="shared" si="1778"/>
        <v>44200</v>
      </c>
      <c r="L3400" s="11">
        <f t="shared" si="1766"/>
        <v>44200</v>
      </c>
      <c r="M3400" s="1">
        <f t="shared" si="1779"/>
        <v>22</v>
      </c>
      <c r="N3400" s="1">
        <f t="shared" si="1782"/>
        <v>17</v>
      </c>
      <c r="O3400" s="2">
        <f t="shared" si="1767"/>
        <v>1.0068704399999999</v>
      </c>
      <c r="P3400" s="10">
        <f t="shared" si="1792"/>
        <v>1.00860017</v>
      </c>
      <c r="Q3400" s="10">
        <f t="shared" si="1788"/>
        <v>1.6295643876828556</v>
      </c>
      <c r="R3400" s="2">
        <f t="shared" si="1791"/>
        <v>1.6407602100000001</v>
      </c>
      <c r="S3400" s="2">
        <f t="shared" si="1783"/>
        <v>1.60539415</v>
      </c>
      <c r="T3400" s="2">
        <f t="shared" si="1768"/>
        <v>53900.571461159998</v>
      </c>
      <c r="U3400" s="2">
        <f t="shared" si="1769"/>
        <v>20325.90603637513</v>
      </c>
      <c r="V3400" s="2">
        <f t="shared" si="1770"/>
        <v>0</v>
      </c>
      <c r="W3400" s="2">
        <f t="shared" si="1771"/>
        <v>53900.571461165135</v>
      </c>
      <c r="X3400" s="27">
        <f t="shared" si="1772"/>
        <v>0</v>
      </c>
      <c r="Y3400" s="2">
        <f t="shared" si="1784"/>
        <v>0</v>
      </c>
      <c r="Z3400" s="67">
        <f t="shared" si="1773"/>
        <v>0</v>
      </c>
      <c r="AA3400" s="2">
        <f t="shared" si="1793"/>
        <v>0</v>
      </c>
      <c r="AB3400" s="26">
        <f t="shared" si="1780"/>
        <v>6.7299999999999999E-2</v>
      </c>
      <c r="AC3400" s="27">
        <f t="shared" si="1795"/>
        <v>17</v>
      </c>
      <c r="AD3400" s="27">
        <v>252</v>
      </c>
      <c r="AE3400" s="10">
        <f t="shared" si="1789"/>
        <v>1.0044034989999999</v>
      </c>
      <c r="AF3400" s="2">
        <f t="shared" si="1794"/>
        <v>237.35111251999999</v>
      </c>
      <c r="AG3400" s="2">
        <f t="shared" si="1774"/>
        <v>237.35111251999999</v>
      </c>
      <c r="AH3400" s="3" t="str">
        <f t="shared" si="1775"/>
        <v>-</v>
      </c>
      <c r="AI3400" s="4" t="str">
        <f t="shared" si="1790"/>
        <v>A+J=</v>
      </c>
      <c r="AJ3400" s="11">
        <f t="shared" si="1781"/>
        <v>44202</v>
      </c>
      <c r="AK3400" s="11"/>
      <c r="AL3400" s="4"/>
      <c r="AM3400" s="1"/>
      <c r="AN3400" s="11"/>
      <c r="AO3400" s="1"/>
      <c r="AP3400" s="1"/>
      <c r="AQ3400" s="1"/>
      <c r="AR3400" s="1"/>
      <c r="AS3400" s="6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</row>
    <row r="3401" spans="1:55" x14ac:dyDescent="0.2">
      <c r="A3401" s="144">
        <f t="shared" si="1776"/>
        <v>44190</v>
      </c>
      <c r="B3401" s="2">
        <f t="shared" si="1763"/>
        <v>54151.916886855135</v>
      </c>
      <c r="C3401" s="2">
        <f t="shared" si="1777"/>
        <v>33574.665424790001</v>
      </c>
      <c r="D3401" s="68">
        <f>SUM(Y3401:Y$3651)</f>
        <v>33574.665424790001</v>
      </c>
      <c r="E3401" s="68">
        <f t="shared" si="1764"/>
        <v>0</v>
      </c>
      <c r="F3401" s="72">
        <f t="shared" si="1785"/>
        <v>5438.12</v>
      </c>
      <c r="G3401" s="3">
        <f>IF(N3401=1,VLOOKUP(A3400,[1]Plan1!$BG$69:$BI$188,3),G3400)</f>
        <v>5486.52</v>
      </c>
      <c r="H3401" s="11">
        <f t="shared" si="1786"/>
        <v>44106</v>
      </c>
      <c r="I3401" s="11">
        <f t="shared" si="1787"/>
        <v>44137</v>
      </c>
      <c r="J3401" s="26">
        <f t="shared" si="1765"/>
        <v>8.9001346053416697E-3</v>
      </c>
      <c r="K3401" s="11">
        <f t="shared" si="1778"/>
        <v>44200</v>
      </c>
      <c r="L3401" s="11">
        <f t="shared" si="1766"/>
        <v>44200</v>
      </c>
      <c r="M3401" s="1">
        <f t="shared" si="1779"/>
        <v>22</v>
      </c>
      <c r="N3401" s="1">
        <f t="shared" si="1782"/>
        <v>18</v>
      </c>
      <c r="O3401" s="2">
        <f t="shared" si="1767"/>
        <v>1.00727605</v>
      </c>
      <c r="P3401" s="10">
        <f t="shared" si="1792"/>
        <v>1.00860017</v>
      </c>
      <c r="Q3401" s="10">
        <f t="shared" si="1788"/>
        <v>1.6295643876828556</v>
      </c>
      <c r="R3401" s="2">
        <f t="shared" si="1791"/>
        <v>1.6414211700000001</v>
      </c>
      <c r="S3401" s="2">
        <f t="shared" si="1783"/>
        <v>1.60539415</v>
      </c>
      <c r="T3401" s="2">
        <f t="shared" si="1768"/>
        <v>53900.571461159998</v>
      </c>
      <c r="U3401" s="2">
        <f t="shared" si="1769"/>
        <v>20325.90603637513</v>
      </c>
      <c r="V3401" s="2">
        <f t="shared" si="1770"/>
        <v>0</v>
      </c>
      <c r="W3401" s="2">
        <f t="shared" si="1771"/>
        <v>53900.571461165135</v>
      </c>
      <c r="X3401" s="27">
        <f t="shared" si="1772"/>
        <v>0</v>
      </c>
      <c r="Y3401" s="2">
        <f t="shared" si="1784"/>
        <v>0</v>
      </c>
      <c r="Z3401" s="67">
        <f t="shared" si="1773"/>
        <v>0</v>
      </c>
      <c r="AA3401" s="2">
        <f t="shared" si="1793"/>
        <v>0</v>
      </c>
      <c r="AB3401" s="26">
        <f t="shared" si="1780"/>
        <v>6.7299999999999999E-2</v>
      </c>
      <c r="AC3401" s="27">
        <f t="shared" si="1795"/>
        <v>18</v>
      </c>
      <c r="AD3401" s="27">
        <v>252</v>
      </c>
      <c r="AE3401" s="10">
        <f t="shared" si="1789"/>
        <v>1.004663131</v>
      </c>
      <c r="AF3401" s="2">
        <f t="shared" si="1794"/>
        <v>251.34542569000001</v>
      </c>
      <c r="AG3401" s="2">
        <f t="shared" si="1774"/>
        <v>251.34542569000001</v>
      </c>
      <c r="AH3401" s="3" t="str">
        <f t="shared" si="1775"/>
        <v>-</v>
      </c>
      <c r="AI3401" s="4" t="str">
        <f t="shared" si="1790"/>
        <v>A+J=</v>
      </c>
      <c r="AJ3401" s="11">
        <f t="shared" si="1781"/>
        <v>44202</v>
      </c>
      <c r="AK3401" s="11"/>
      <c r="AL3401" s="4"/>
      <c r="AM3401" s="1"/>
      <c r="AN3401" s="11"/>
      <c r="AO3401" s="1"/>
      <c r="AP3401" s="1"/>
      <c r="AQ3401" s="1"/>
      <c r="AR3401" s="1"/>
      <c r="AS3401" s="6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</row>
    <row r="3402" spans="1:55" x14ac:dyDescent="0.2">
      <c r="A3402" s="144">
        <f t="shared" si="1776"/>
        <v>44191</v>
      </c>
      <c r="B3402" s="2">
        <f t="shared" ref="B3402:B3465" si="1796">(W3402+AG3402)</f>
        <v>54151.916886855135</v>
      </c>
      <c r="C3402" s="2">
        <f t="shared" si="1777"/>
        <v>33574.665424790001</v>
      </c>
      <c r="D3402" s="68">
        <f>SUM(Y3402:Y$3651)</f>
        <v>33574.665424790001</v>
      </c>
      <c r="E3402" s="68">
        <f t="shared" ref="E3402:E3465" si="1797">(C3402-D3402)</f>
        <v>0</v>
      </c>
      <c r="F3402" s="72">
        <f t="shared" si="1785"/>
        <v>5438.12</v>
      </c>
      <c r="G3402" s="3">
        <f>IF(N3402=1,VLOOKUP(A3401,[1]Plan1!$BG$69:$BI$188,3),G3401)</f>
        <v>5486.52</v>
      </c>
      <c r="H3402" s="11">
        <f t="shared" si="1786"/>
        <v>44106</v>
      </c>
      <c r="I3402" s="11">
        <f t="shared" si="1787"/>
        <v>44137</v>
      </c>
      <c r="J3402" s="26">
        <f t="shared" ref="J3402:J3465" si="1798">(G3402/F3402)-1</f>
        <v>8.9001346053416697E-3</v>
      </c>
      <c r="K3402" s="11">
        <f t="shared" si="1778"/>
        <v>44200</v>
      </c>
      <c r="L3402" s="11">
        <f t="shared" ref="L3402:L3465" si="1799">IF(A3402&gt;L3401,K3402,L3401)</f>
        <v>44200</v>
      </c>
      <c r="M3402" s="1">
        <f t="shared" si="1779"/>
        <v>22</v>
      </c>
      <c r="N3402" s="1">
        <f t="shared" si="1782"/>
        <v>18</v>
      </c>
      <c r="O3402" s="2">
        <f t="shared" ref="O3402:O3465" si="1800">TRUNC((G3402/F3402)^TRUNC((N3402/M3402),9),8)</f>
        <v>1.00727605</v>
      </c>
      <c r="P3402" s="10">
        <f t="shared" si="1792"/>
        <v>1.00860017</v>
      </c>
      <c r="Q3402" s="10">
        <f t="shared" si="1788"/>
        <v>1.6295643876828556</v>
      </c>
      <c r="R3402" s="2">
        <f t="shared" si="1791"/>
        <v>1.6414211700000001</v>
      </c>
      <c r="S3402" s="2">
        <f t="shared" si="1783"/>
        <v>1.60539415</v>
      </c>
      <c r="T3402" s="2">
        <f t="shared" ref="T3402:T3465" si="1801">TRUNC(C3402*S3402,8)</f>
        <v>53900.571461159998</v>
      </c>
      <c r="U3402" s="2">
        <f t="shared" ref="U3402:U3465" si="1802">(D3402*(S3402-1))</f>
        <v>20325.90603637513</v>
      </c>
      <c r="V3402" s="2">
        <f t="shared" ref="V3402:V3465" si="1803">(E3402*(R3402-1))</f>
        <v>0</v>
      </c>
      <c r="W3402" s="2">
        <f t="shared" ref="W3402:W3465" si="1804">(C3402+U3402+V3402)</f>
        <v>53900.571461165135</v>
      </c>
      <c r="X3402" s="27">
        <f t="shared" ref="X3402:X3465" si="1805">IF(VLOOKUP(A3402,AN$10:AU$131,8)=VLOOKUP(A3401,AN$10:AU$131,8),0,VLOOKUP(A3402,AN$10:AU$131,8))</f>
        <v>0</v>
      </c>
      <c r="Y3402" s="2">
        <f t="shared" si="1784"/>
        <v>0</v>
      </c>
      <c r="Z3402" s="67">
        <f t="shared" ref="Z3402:Z3465" si="1806">IF(X3402&gt;0,VLOOKUP($A3402,$AN$10:$AS$131,6),0)</f>
        <v>0</v>
      </c>
      <c r="AA3402" s="2">
        <f t="shared" si="1793"/>
        <v>0</v>
      </c>
      <c r="AB3402" s="26">
        <f t="shared" si="1780"/>
        <v>6.7299999999999999E-2</v>
      </c>
      <c r="AC3402" s="27">
        <f t="shared" si="1795"/>
        <v>18</v>
      </c>
      <c r="AD3402" s="27">
        <v>252</v>
      </c>
      <c r="AE3402" s="10">
        <f t="shared" si="1789"/>
        <v>1.004663131</v>
      </c>
      <c r="AF3402" s="2">
        <f t="shared" si="1794"/>
        <v>251.34542569000001</v>
      </c>
      <c r="AG3402" s="2">
        <f t="shared" ref="AG3402:AG3465" si="1807">TRUNC((W3402*(AE3402-1)),8)</f>
        <v>251.34542569000001</v>
      </c>
      <c r="AH3402" s="3" t="str">
        <f t="shared" ref="AH3402:AH3465" si="1808">IF(AA3402&gt;0,AA3402+AF3402,"-")</f>
        <v>-</v>
      </c>
      <c r="AI3402" s="4" t="str">
        <f t="shared" si="1790"/>
        <v>A+J=</v>
      </c>
      <c r="AJ3402" s="11">
        <f t="shared" si="1781"/>
        <v>44202</v>
      </c>
      <c r="AK3402" s="11"/>
      <c r="AL3402" s="4"/>
      <c r="AM3402" s="1"/>
      <c r="AN3402" s="11"/>
      <c r="AO3402" s="1"/>
      <c r="AP3402" s="1"/>
      <c r="AQ3402" s="1"/>
      <c r="AR3402" s="1"/>
      <c r="AS3402" s="6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</row>
    <row r="3403" spans="1:55" x14ac:dyDescent="0.2">
      <c r="A3403" s="144">
        <f t="shared" ref="A3403:A3466" si="1809">(A3402+1)</f>
        <v>44192</v>
      </c>
      <c r="B3403" s="2">
        <f t="shared" si="1796"/>
        <v>54151.916886855135</v>
      </c>
      <c r="C3403" s="2">
        <f t="shared" ref="C3403:C3466" si="1810">TRUNC(IF(X3402&gt;0,VLOOKUP(A3402,$AN$12:$AO$131,2),C3402),8)</f>
        <v>33574.665424790001</v>
      </c>
      <c r="D3403" s="68">
        <f>SUM(Y3403:Y$3651)</f>
        <v>33574.665424790001</v>
      </c>
      <c r="E3403" s="68">
        <f t="shared" si="1797"/>
        <v>0</v>
      </c>
      <c r="F3403" s="72">
        <f t="shared" si="1785"/>
        <v>5438.12</v>
      </c>
      <c r="G3403" s="3">
        <f>IF(N3403=1,VLOOKUP(A3402,[1]Plan1!$BG$69:$BI$188,3),G3402)</f>
        <v>5486.52</v>
      </c>
      <c r="H3403" s="11">
        <f t="shared" si="1786"/>
        <v>44106</v>
      </c>
      <c r="I3403" s="11">
        <f t="shared" si="1787"/>
        <v>44137</v>
      </c>
      <c r="J3403" s="26">
        <f t="shared" si="1798"/>
        <v>8.9001346053416697E-3</v>
      </c>
      <c r="K3403" s="11">
        <f t="shared" ref="K3403:K3466" si="1811">IF(DAY(A3403)=1,VLOOKUP(A3403,AR$137:AW$275,4),K3402)</f>
        <v>44200</v>
      </c>
      <c r="L3403" s="11">
        <f t="shared" si="1799"/>
        <v>44200</v>
      </c>
      <c r="M3403" s="1">
        <f t="shared" ref="M3403:M3466" si="1812">IF(L3403=L3402,M3402,NETWORKDAYS(L3402,L3403,$AN$137:$AN$327)-1)</f>
        <v>22</v>
      </c>
      <c r="N3403" s="1">
        <f t="shared" si="1782"/>
        <v>18</v>
      </c>
      <c r="O3403" s="2">
        <f t="shared" si="1800"/>
        <v>1.00727605</v>
      </c>
      <c r="P3403" s="10">
        <f t="shared" si="1792"/>
        <v>1.00860017</v>
      </c>
      <c r="Q3403" s="10">
        <f t="shared" si="1788"/>
        <v>1.6295643876828556</v>
      </c>
      <c r="R3403" s="2">
        <f t="shared" si="1791"/>
        <v>1.6414211700000001</v>
      </c>
      <c r="S3403" s="2">
        <f t="shared" si="1783"/>
        <v>1.60539415</v>
      </c>
      <c r="T3403" s="2">
        <f t="shared" si="1801"/>
        <v>53900.571461159998</v>
      </c>
      <c r="U3403" s="2">
        <f t="shared" si="1802"/>
        <v>20325.90603637513</v>
      </c>
      <c r="V3403" s="2">
        <f t="shared" si="1803"/>
        <v>0</v>
      </c>
      <c r="W3403" s="2">
        <f t="shared" si="1804"/>
        <v>53900.571461165135</v>
      </c>
      <c r="X3403" s="27">
        <f t="shared" si="1805"/>
        <v>0</v>
      </c>
      <c r="Y3403" s="2">
        <f t="shared" si="1784"/>
        <v>0</v>
      </c>
      <c r="Z3403" s="67">
        <f t="shared" si="1806"/>
        <v>0</v>
      </c>
      <c r="AA3403" s="2">
        <f t="shared" si="1793"/>
        <v>0</v>
      </c>
      <c r="AB3403" s="26">
        <f t="shared" ref="AB3403:AB3466" si="1813">(AB3402)</f>
        <v>6.7299999999999999E-2</v>
      </c>
      <c r="AC3403" s="27">
        <f t="shared" si="1795"/>
        <v>18</v>
      </c>
      <c r="AD3403" s="27">
        <v>252</v>
      </c>
      <c r="AE3403" s="10">
        <f t="shared" si="1789"/>
        <v>1.004663131</v>
      </c>
      <c r="AF3403" s="2">
        <f t="shared" si="1794"/>
        <v>251.34542569000001</v>
      </c>
      <c r="AG3403" s="2">
        <f t="shared" si="1807"/>
        <v>251.34542569000001</v>
      </c>
      <c r="AH3403" s="3" t="str">
        <f t="shared" si="1808"/>
        <v>-</v>
      </c>
      <c r="AI3403" s="4" t="str">
        <f t="shared" si="1790"/>
        <v>A+J=</v>
      </c>
      <c r="AJ3403" s="11">
        <f t="shared" ref="AJ3403:AJ3466" si="1814">IF(X3402&gt;0,VLOOKUP(A3402,$AN$10:$AW$130,10),AJ3402)</f>
        <v>44202</v>
      </c>
      <c r="AK3403" s="11"/>
      <c r="AL3403" s="4"/>
      <c r="AM3403" s="1"/>
      <c r="AN3403" s="11"/>
      <c r="AO3403" s="1"/>
      <c r="AP3403" s="1"/>
      <c r="AQ3403" s="1"/>
      <c r="AR3403" s="1"/>
      <c r="AS3403" s="6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</row>
    <row r="3404" spans="1:55" x14ac:dyDescent="0.2">
      <c r="A3404" s="144">
        <f t="shared" si="1809"/>
        <v>44193</v>
      </c>
      <c r="B3404" s="2">
        <f t="shared" si="1796"/>
        <v>54151.916886855135</v>
      </c>
      <c r="C3404" s="2">
        <f t="shared" si="1810"/>
        <v>33574.665424790001</v>
      </c>
      <c r="D3404" s="68">
        <f>SUM(Y3404:Y$3651)</f>
        <v>33574.665424790001</v>
      </c>
      <c r="E3404" s="68">
        <f t="shared" si="1797"/>
        <v>0</v>
      </c>
      <c r="F3404" s="72">
        <f t="shared" si="1785"/>
        <v>5438.12</v>
      </c>
      <c r="G3404" s="3">
        <f>IF(N3404=1,VLOOKUP(A3403,[1]Plan1!$BG$69:$BI$188,3),G3403)</f>
        <v>5486.52</v>
      </c>
      <c r="H3404" s="11">
        <f t="shared" si="1786"/>
        <v>44106</v>
      </c>
      <c r="I3404" s="11">
        <f t="shared" si="1787"/>
        <v>44137</v>
      </c>
      <c r="J3404" s="26">
        <f t="shared" si="1798"/>
        <v>8.9001346053416697E-3</v>
      </c>
      <c r="K3404" s="11">
        <f t="shared" si="1811"/>
        <v>44200</v>
      </c>
      <c r="L3404" s="11">
        <f t="shared" si="1799"/>
        <v>44200</v>
      </c>
      <c r="M3404" s="1">
        <f t="shared" si="1812"/>
        <v>22</v>
      </c>
      <c r="N3404" s="1">
        <f t="shared" si="1782"/>
        <v>18</v>
      </c>
      <c r="O3404" s="2">
        <f t="shared" si="1800"/>
        <v>1.00727605</v>
      </c>
      <c r="P3404" s="10">
        <f t="shared" si="1792"/>
        <v>1.00860017</v>
      </c>
      <c r="Q3404" s="10">
        <f t="shared" si="1788"/>
        <v>1.6295643876828556</v>
      </c>
      <c r="R3404" s="2">
        <f t="shared" si="1791"/>
        <v>1.6414211700000001</v>
      </c>
      <c r="S3404" s="2">
        <f t="shared" si="1783"/>
        <v>1.60539415</v>
      </c>
      <c r="T3404" s="2">
        <f t="shared" si="1801"/>
        <v>53900.571461159998</v>
      </c>
      <c r="U3404" s="2">
        <f t="shared" si="1802"/>
        <v>20325.90603637513</v>
      </c>
      <c r="V3404" s="2">
        <f t="shared" si="1803"/>
        <v>0</v>
      </c>
      <c r="W3404" s="2">
        <f t="shared" si="1804"/>
        <v>53900.571461165135</v>
      </c>
      <c r="X3404" s="27">
        <f t="shared" si="1805"/>
        <v>0</v>
      </c>
      <c r="Y3404" s="2">
        <f t="shared" si="1784"/>
        <v>0</v>
      </c>
      <c r="Z3404" s="67">
        <f t="shared" si="1806"/>
        <v>0</v>
      </c>
      <c r="AA3404" s="2">
        <f t="shared" si="1793"/>
        <v>0</v>
      </c>
      <c r="AB3404" s="26">
        <f t="shared" si="1813"/>
        <v>6.7299999999999999E-2</v>
      </c>
      <c r="AC3404" s="27">
        <f t="shared" si="1795"/>
        <v>18</v>
      </c>
      <c r="AD3404" s="27">
        <v>252</v>
      </c>
      <c r="AE3404" s="10">
        <f t="shared" si="1789"/>
        <v>1.004663131</v>
      </c>
      <c r="AF3404" s="2">
        <f t="shared" si="1794"/>
        <v>251.34542569000001</v>
      </c>
      <c r="AG3404" s="2">
        <f t="shared" si="1807"/>
        <v>251.34542569000001</v>
      </c>
      <c r="AH3404" s="3" t="str">
        <f t="shared" si="1808"/>
        <v>-</v>
      </c>
      <c r="AI3404" s="4" t="str">
        <f t="shared" si="1790"/>
        <v>A+J=</v>
      </c>
      <c r="AJ3404" s="11">
        <f t="shared" si="1814"/>
        <v>44202</v>
      </c>
      <c r="AK3404" s="11"/>
      <c r="AL3404" s="4"/>
      <c r="AM3404" s="1"/>
      <c r="AN3404" s="11"/>
      <c r="AO3404" s="1"/>
      <c r="AP3404" s="1"/>
      <c r="AQ3404" s="1"/>
      <c r="AR3404" s="1"/>
      <c r="AS3404" s="6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</row>
    <row r="3405" spans="1:55" x14ac:dyDescent="0.2">
      <c r="A3405" s="144">
        <f t="shared" si="1809"/>
        <v>44194</v>
      </c>
      <c r="B3405" s="2">
        <f t="shared" si="1796"/>
        <v>54165.914865265135</v>
      </c>
      <c r="C3405" s="2">
        <f t="shared" si="1810"/>
        <v>33574.665424790001</v>
      </c>
      <c r="D3405" s="68">
        <f>SUM(Y3405:Y$3651)</f>
        <v>33574.665424790001</v>
      </c>
      <c r="E3405" s="68">
        <f t="shared" si="1797"/>
        <v>0</v>
      </c>
      <c r="F3405" s="72">
        <f t="shared" si="1785"/>
        <v>5438.12</v>
      </c>
      <c r="G3405" s="3">
        <f>IF(N3405=1,VLOOKUP(A3404,[1]Plan1!$BG$69:$BI$188,3),G3404)</f>
        <v>5486.52</v>
      </c>
      <c r="H3405" s="11">
        <f t="shared" si="1786"/>
        <v>44106</v>
      </c>
      <c r="I3405" s="11">
        <f t="shared" si="1787"/>
        <v>44137</v>
      </c>
      <c r="J3405" s="26">
        <f t="shared" si="1798"/>
        <v>8.9001346053416697E-3</v>
      </c>
      <c r="K3405" s="11">
        <f t="shared" si="1811"/>
        <v>44200</v>
      </c>
      <c r="L3405" s="11">
        <f t="shared" si="1799"/>
        <v>44200</v>
      </c>
      <c r="M3405" s="1">
        <f t="shared" si="1812"/>
        <v>22</v>
      </c>
      <c r="N3405" s="1">
        <f t="shared" si="1782"/>
        <v>19</v>
      </c>
      <c r="O3405" s="2">
        <f t="shared" si="1800"/>
        <v>1.0076818299999999</v>
      </c>
      <c r="P3405" s="10">
        <f t="shared" si="1792"/>
        <v>1.00860017</v>
      </c>
      <c r="Q3405" s="10">
        <f t="shared" si="1788"/>
        <v>1.6295643876828556</v>
      </c>
      <c r="R3405" s="2">
        <f t="shared" si="1791"/>
        <v>1.6420824199999999</v>
      </c>
      <c r="S3405" s="2">
        <f t="shared" si="1783"/>
        <v>1.60539415</v>
      </c>
      <c r="T3405" s="2">
        <f t="shared" si="1801"/>
        <v>53900.571461159998</v>
      </c>
      <c r="U3405" s="2">
        <f t="shared" si="1802"/>
        <v>20325.90603637513</v>
      </c>
      <c r="V3405" s="2">
        <f t="shared" si="1803"/>
        <v>0</v>
      </c>
      <c r="W3405" s="2">
        <f t="shared" si="1804"/>
        <v>53900.571461165135</v>
      </c>
      <c r="X3405" s="27">
        <f t="shared" si="1805"/>
        <v>0</v>
      </c>
      <c r="Y3405" s="2">
        <f t="shared" si="1784"/>
        <v>0</v>
      </c>
      <c r="Z3405" s="67">
        <f t="shared" si="1806"/>
        <v>0</v>
      </c>
      <c r="AA3405" s="2">
        <f t="shared" si="1793"/>
        <v>0</v>
      </c>
      <c r="AB3405" s="26">
        <f t="shared" si="1813"/>
        <v>6.7299999999999999E-2</v>
      </c>
      <c r="AC3405" s="27">
        <f t="shared" si="1795"/>
        <v>19</v>
      </c>
      <c r="AD3405" s="27">
        <v>252</v>
      </c>
      <c r="AE3405" s="10">
        <f t="shared" si="1789"/>
        <v>1.004922831</v>
      </c>
      <c r="AF3405" s="2">
        <f t="shared" si="1794"/>
        <v>265.34340409999999</v>
      </c>
      <c r="AG3405" s="2">
        <f t="shared" si="1807"/>
        <v>265.34340409999999</v>
      </c>
      <c r="AH3405" s="3" t="str">
        <f t="shared" si="1808"/>
        <v>-</v>
      </c>
      <c r="AI3405" s="4" t="str">
        <f t="shared" si="1790"/>
        <v>A+J=</v>
      </c>
      <c r="AJ3405" s="11">
        <f t="shared" si="1814"/>
        <v>44202</v>
      </c>
      <c r="AK3405" s="11"/>
      <c r="AL3405" s="4"/>
      <c r="AM3405" s="1"/>
      <c r="AN3405" s="11"/>
      <c r="AO3405" s="1"/>
      <c r="AP3405" s="1"/>
      <c r="AQ3405" s="1"/>
      <c r="AR3405" s="1"/>
      <c r="AS3405" s="6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</row>
    <row r="3406" spans="1:55" x14ac:dyDescent="0.2">
      <c r="A3406" s="144">
        <f t="shared" si="1809"/>
        <v>44195</v>
      </c>
      <c r="B3406" s="2">
        <f t="shared" si="1796"/>
        <v>54179.916401115137</v>
      </c>
      <c r="C3406" s="2">
        <f t="shared" si="1810"/>
        <v>33574.665424790001</v>
      </c>
      <c r="D3406" s="68">
        <f>SUM(Y3406:Y$3651)</f>
        <v>33574.665424790001</v>
      </c>
      <c r="E3406" s="68">
        <f t="shared" si="1797"/>
        <v>0</v>
      </c>
      <c r="F3406" s="72">
        <f t="shared" si="1785"/>
        <v>5438.12</v>
      </c>
      <c r="G3406" s="3">
        <f>IF(N3406=1,VLOOKUP(A3405,[1]Plan1!$BG$69:$BI$188,3),G3405)</f>
        <v>5486.52</v>
      </c>
      <c r="H3406" s="11">
        <f t="shared" si="1786"/>
        <v>44106</v>
      </c>
      <c r="I3406" s="11">
        <f t="shared" si="1787"/>
        <v>44137</v>
      </c>
      <c r="J3406" s="26">
        <f t="shared" si="1798"/>
        <v>8.9001346053416697E-3</v>
      </c>
      <c r="K3406" s="11">
        <f t="shared" si="1811"/>
        <v>44200</v>
      </c>
      <c r="L3406" s="11">
        <f t="shared" si="1799"/>
        <v>44200</v>
      </c>
      <c r="M3406" s="1">
        <f t="shared" si="1812"/>
        <v>22</v>
      </c>
      <c r="N3406" s="1">
        <f t="shared" si="1782"/>
        <v>20</v>
      </c>
      <c r="O3406" s="2">
        <f t="shared" si="1800"/>
        <v>1.00808776</v>
      </c>
      <c r="P3406" s="10">
        <f t="shared" si="1792"/>
        <v>1.00860017</v>
      </c>
      <c r="Q3406" s="10">
        <f t="shared" si="1788"/>
        <v>1.6295643876828556</v>
      </c>
      <c r="R3406" s="2">
        <f t="shared" si="1791"/>
        <v>1.6427439100000001</v>
      </c>
      <c r="S3406" s="2">
        <f t="shared" si="1783"/>
        <v>1.60539415</v>
      </c>
      <c r="T3406" s="2">
        <f t="shared" si="1801"/>
        <v>53900.571461159998</v>
      </c>
      <c r="U3406" s="2">
        <f t="shared" si="1802"/>
        <v>20325.90603637513</v>
      </c>
      <c r="V3406" s="2">
        <f t="shared" si="1803"/>
        <v>0</v>
      </c>
      <c r="W3406" s="2">
        <f t="shared" si="1804"/>
        <v>53900.571461165135</v>
      </c>
      <c r="X3406" s="27">
        <f t="shared" si="1805"/>
        <v>0</v>
      </c>
      <c r="Y3406" s="2">
        <f t="shared" si="1784"/>
        <v>0</v>
      </c>
      <c r="Z3406" s="67">
        <f t="shared" si="1806"/>
        <v>0</v>
      </c>
      <c r="AA3406" s="2">
        <f t="shared" si="1793"/>
        <v>0</v>
      </c>
      <c r="AB3406" s="26">
        <f t="shared" si="1813"/>
        <v>6.7299999999999999E-2</v>
      </c>
      <c r="AC3406" s="27">
        <f t="shared" si="1795"/>
        <v>20</v>
      </c>
      <c r="AD3406" s="27">
        <v>252</v>
      </c>
      <c r="AE3406" s="10">
        <f t="shared" si="1789"/>
        <v>1.0051825969999999</v>
      </c>
      <c r="AF3406" s="2">
        <f t="shared" si="1794"/>
        <v>279.34493995000003</v>
      </c>
      <c r="AG3406" s="2">
        <f t="shared" si="1807"/>
        <v>279.34493995000003</v>
      </c>
      <c r="AH3406" s="3" t="str">
        <f t="shared" si="1808"/>
        <v>-</v>
      </c>
      <c r="AI3406" s="4" t="str">
        <f t="shared" si="1790"/>
        <v>A+J=</v>
      </c>
      <c r="AJ3406" s="11">
        <f t="shared" si="1814"/>
        <v>44202</v>
      </c>
      <c r="AK3406" s="11"/>
      <c r="AL3406" s="4"/>
      <c r="AM3406" s="1"/>
      <c r="AN3406" s="11"/>
      <c r="AO3406" s="1"/>
      <c r="AP3406" s="1"/>
      <c r="AQ3406" s="1"/>
      <c r="AR3406" s="1"/>
      <c r="AS3406" s="6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</row>
    <row r="3407" spans="1:55" x14ac:dyDescent="0.2">
      <c r="A3407" s="144">
        <f t="shared" si="1809"/>
        <v>44196</v>
      </c>
      <c r="B3407" s="2">
        <f t="shared" si="1796"/>
        <v>54193.921602195136</v>
      </c>
      <c r="C3407" s="2">
        <f t="shared" si="1810"/>
        <v>33574.665424790001</v>
      </c>
      <c r="D3407" s="68">
        <f>SUM(Y3407:Y$3651)</f>
        <v>33574.665424790001</v>
      </c>
      <c r="E3407" s="68">
        <f t="shared" si="1797"/>
        <v>0</v>
      </c>
      <c r="F3407" s="72">
        <f t="shared" si="1785"/>
        <v>5438.12</v>
      </c>
      <c r="G3407" s="3">
        <f>IF(N3407=1,VLOOKUP(A3406,[1]Plan1!$BG$69:$BI$188,3),G3406)</f>
        <v>5486.52</v>
      </c>
      <c r="H3407" s="11">
        <f t="shared" si="1786"/>
        <v>44106</v>
      </c>
      <c r="I3407" s="11">
        <f t="shared" si="1787"/>
        <v>44137</v>
      </c>
      <c r="J3407" s="26">
        <f t="shared" si="1798"/>
        <v>8.9001346053416697E-3</v>
      </c>
      <c r="K3407" s="11">
        <f t="shared" si="1811"/>
        <v>44200</v>
      </c>
      <c r="L3407" s="11">
        <f t="shared" si="1799"/>
        <v>44200</v>
      </c>
      <c r="M3407" s="1">
        <f t="shared" si="1812"/>
        <v>22</v>
      </c>
      <c r="N3407" s="1">
        <f t="shared" si="1782"/>
        <v>21</v>
      </c>
      <c r="O3407" s="2">
        <f t="shared" si="1800"/>
        <v>1.00849386</v>
      </c>
      <c r="P3407" s="10">
        <f t="shared" si="1792"/>
        <v>1.00860017</v>
      </c>
      <c r="Q3407" s="10">
        <f t="shared" si="1788"/>
        <v>1.6295643876828556</v>
      </c>
      <c r="R3407" s="2">
        <f t="shared" si="1791"/>
        <v>1.6434056699999999</v>
      </c>
      <c r="S3407" s="2">
        <f t="shared" si="1783"/>
        <v>1.60539415</v>
      </c>
      <c r="T3407" s="2">
        <f t="shared" si="1801"/>
        <v>53900.571461159998</v>
      </c>
      <c r="U3407" s="2">
        <f t="shared" si="1802"/>
        <v>20325.90603637513</v>
      </c>
      <c r="V3407" s="2">
        <f t="shared" si="1803"/>
        <v>0</v>
      </c>
      <c r="W3407" s="2">
        <f t="shared" si="1804"/>
        <v>53900.571461165135</v>
      </c>
      <c r="X3407" s="27">
        <f t="shared" si="1805"/>
        <v>0</v>
      </c>
      <c r="Y3407" s="2">
        <f t="shared" si="1784"/>
        <v>0</v>
      </c>
      <c r="Z3407" s="67">
        <f t="shared" si="1806"/>
        <v>0</v>
      </c>
      <c r="AA3407" s="2">
        <f t="shared" si="1793"/>
        <v>0</v>
      </c>
      <c r="AB3407" s="26">
        <f t="shared" si="1813"/>
        <v>6.7299999999999999E-2</v>
      </c>
      <c r="AC3407" s="27">
        <f t="shared" si="1795"/>
        <v>21</v>
      </c>
      <c r="AD3407" s="27">
        <v>252</v>
      </c>
      <c r="AE3407" s="10">
        <f t="shared" si="1789"/>
        <v>1.0054424310000001</v>
      </c>
      <c r="AF3407" s="2">
        <f t="shared" si="1794"/>
        <v>293.35014102999997</v>
      </c>
      <c r="AG3407" s="2">
        <f t="shared" si="1807"/>
        <v>293.35014102999997</v>
      </c>
      <c r="AH3407" s="3" t="str">
        <f t="shared" si="1808"/>
        <v>-</v>
      </c>
      <c r="AI3407" s="4" t="str">
        <f t="shared" si="1790"/>
        <v>A+J=</v>
      </c>
      <c r="AJ3407" s="11">
        <f t="shared" si="1814"/>
        <v>44202</v>
      </c>
      <c r="AK3407" s="11"/>
      <c r="AL3407" s="4"/>
      <c r="AM3407" s="1"/>
      <c r="AN3407" s="11"/>
      <c r="AO3407" s="1"/>
      <c r="AP3407" s="1"/>
      <c r="AQ3407" s="1"/>
      <c r="AR3407" s="1"/>
      <c r="AS3407" s="6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</row>
    <row r="3408" spans="1:55" x14ac:dyDescent="0.2">
      <c r="A3408" s="144">
        <f t="shared" si="1809"/>
        <v>44197</v>
      </c>
      <c r="B3408" s="2">
        <f t="shared" si="1796"/>
        <v>54207.930414625138</v>
      </c>
      <c r="C3408" s="2">
        <f t="shared" si="1810"/>
        <v>33574.665424790001</v>
      </c>
      <c r="D3408" s="68">
        <f>SUM(Y3408:Y$3651)</f>
        <v>33574.665424790001</v>
      </c>
      <c r="E3408" s="68">
        <f t="shared" si="1797"/>
        <v>0</v>
      </c>
      <c r="F3408" s="72">
        <f t="shared" si="1785"/>
        <v>5438.12</v>
      </c>
      <c r="G3408" s="3">
        <f>IF(N3408=1,VLOOKUP(A3407,[1]Plan1!$BG$69:$BI$188,3),G3407)</f>
        <v>5486.52</v>
      </c>
      <c r="H3408" s="11">
        <f t="shared" si="1786"/>
        <v>44106</v>
      </c>
      <c r="I3408" s="11">
        <f t="shared" si="1787"/>
        <v>44137</v>
      </c>
      <c r="J3408" s="26">
        <f t="shared" si="1798"/>
        <v>8.9001346053416697E-3</v>
      </c>
      <c r="K3408" s="11">
        <f t="shared" si="1811"/>
        <v>44228</v>
      </c>
      <c r="L3408" s="11">
        <f t="shared" si="1799"/>
        <v>44200</v>
      </c>
      <c r="M3408" s="1">
        <f t="shared" si="1812"/>
        <v>22</v>
      </c>
      <c r="N3408" s="1">
        <f t="shared" si="1782"/>
        <v>22</v>
      </c>
      <c r="O3408" s="2">
        <f t="shared" si="1800"/>
        <v>1.00890013</v>
      </c>
      <c r="P3408" s="10">
        <f t="shared" si="1792"/>
        <v>1.00860017</v>
      </c>
      <c r="Q3408" s="10">
        <f t="shared" si="1788"/>
        <v>1.6295643876828556</v>
      </c>
      <c r="R3408" s="2">
        <f t="shared" si="1791"/>
        <v>1.64406772</v>
      </c>
      <c r="S3408" s="2">
        <f t="shared" si="1783"/>
        <v>1.60539415</v>
      </c>
      <c r="T3408" s="2">
        <f t="shared" si="1801"/>
        <v>53900.571461159998</v>
      </c>
      <c r="U3408" s="2">
        <f t="shared" si="1802"/>
        <v>20325.90603637513</v>
      </c>
      <c r="V3408" s="2">
        <f t="shared" si="1803"/>
        <v>0</v>
      </c>
      <c r="W3408" s="2">
        <f t="shared" si="1804"/>
        <v>53900.571461165135</v>
      </c>
      <c r="X3408" s="27">
        <f t="shared" si="1805"/>
        <v>0</v>
      </c>
      <c r="Y3408" s="2">
        <f t="shared" si="1784"/>
        <v>0</v>
      </c>
      <c r="Z3408" s="67">
        <f t="shared" si="1806"/>
        <v>0</v>
      </c>
      <c r="AA3408" s="2">
        <f t="shared" si="1793"/>
        <v>0</v>
      </c>
      <c r="AB3408" s="26">
        <f t="shared" si="1813"/>
        <v>6.7299999999999999E-2</v>
      </c>
      <c r="AC3408" s="27">
        <f t="shared" si="1795"/>
        <v>22</v>
      </c>
      <c r="AD3408" s="27">
        <v>252</v>
      </c>
      <c r="AE3408" s="10">
        <f t="shared" si="1789"/>
        <v>1.005702332</v>
      </c>
      <c r="AF3408" s="2">
        <f t="shared" si="1794"/>
        <v>307.35895346000001</v>
      </c>
      <c r="AG3408" s="2">
        <f t="shared" si="1807"/>
        <v>307.35895346000001</v>
      </c>
      <c r="AH3408" s="3" t="str">
        <f t="shared" si="1808"/>
        <v>-</v>
      </c>
      <c r="AI3408" s="4" t="str">
        <f t="shared" si="1790"/>
        <v>A+J=</v>
      </c>
      <c r="AJ3408" s="11">
        <f t="shared" si="1814"/>
        <v>44202</v>
      </c>
      <c r="AK3408" s="11"/>
      <c r="AL3408" s="4"/>
      <c r="AM3408" s="1"/>
      <c r="AN3408" s="11"/>
      <c r="AO3408" s="1"/>
      <c r="AP3408" s="1"/>
      <c r="AQ3408" s="1"/>
      <c r="AR3408" s="1"/>
      <c r="AS3408" s="6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</row>
    <row r="3409" spans="1:55" x14ac:dyDescent="0.2">
      <c r="A3409" s="144">
        <f t="shared" si="1809"/>
        <v>44198</v>
      </c>
      <c r="B3409" s="2">
        <f t="shared" si="1796"/>
        <v>54207.930414625138</v>
      </c>
      <c r="C3409" s="2">
        <f t="shared" si="1810"/>
        <v>33574.665424790001</v>
      </c>
      <c r="D3409" s="68">
        <f>SUM(Y3409:Y$3651)</f>
        <v>33574.665424790001</v>
      </c>
      <c r="E3409" s="68">
        <f t="shared" si="1797"/>
        <v>0</v>
      </c>
      <c r="F3409" s="72">
        <f t="shared" si="1785"/>
        <v>5438.12</v>
      </c>
      <c r="G3409" s="3">
        <f>IF(N3409=1,VLOOKUP(A3408,[1]Plan1!$BG$69:$BI$188,3),G3408)</f>
        <v>5486.52</v>
      </c>
      <c r="H3409" s="11">
        <f t="shared" si="1786"/>
        <v>44106</v>
      </c>
      <c r="I3409" s="11">
        <f t="shared" si="1787"/>
        <v>44137</v>
      </c>
      <c r="J3409" s="26">
        <f t="shared" si="1798"/>
        <v>8.9001346053416697E-3</v>
      </c>
      <c r="K3409" s="11">
        <f t="shared" si="1811"/>
        <v>44228</v>
      </c>
      <c r="L3409" s="11">
        <f t="shared" si="1799"/>
        <v>44200</v>
      </c>
      <c r="M3409" s="1">
        <f t="shared" si="1812"/>
        <v>22</v>
      </c>
      <c r="N3409" s="1">
        <f t="shared" si="1782"/>
        <v>22</v>
      </c>
      <c r="O3409" s="2">
        <f t="shared" si="1800"/>
        <v>1.00890013</v>
      </c>
      <c r="P3409" s="10">
        <f t="shared" si="1792"/>
        <v>1.00860017</v>
      </c>
      <c r="Q3409" s="10">
        <f t="shared" si="1788"/>
        <v>1.6295643876828556</v>
      </c>
      <c r="R3409" s="2">
        <f t="shared" si="1791"/>
        <v>1.64406772</v>
      </c>
      <c r="S3409" s="2">
        <f t="shared" si="1783"/>
        <v>1.60539415</v>
      </c>
      <c r="T3409" s="2">
        <f t="shared" si="1801"/>
        <v>53900.571461159998</v>
      </c>
      <c r="U3409" s="2">
        <f t="shared" si="1802"/>
        <v>20325.90603637513</v>
      </c>
      <c r="V3409" s="2">
        <f t="shared" si="1803"/>
        <v>0</v>
      </c>
      <c r="W3409" s="2">
        <f t="shared" si="1804"/>
        <v>53900.571461165135</v>
      </c>
      <c r="X3409" s="27">
        <f t="shared" si="1805"/>
        <v>0</v>
      </c>
      <c r="Y3409" s="2">
        <f t="shared" si="1784"/>
        <v>0</v>
      </c>
      <c r="Z3409" s="67">
        <f t="shared" si="1806"/>
        <v>0</v>
      </c>
      <c r="AA3409" s="2">
        <f t="shared" si="1793"/>
        <v>0</v>
      </c>
      <c r="AB3409" s="26">
        <f t="shared" si="1813"/>
        <v>6.7299999999999999E-2</v>
      </c>
      <c r="AC3409" s="27">
        <f t="shared" si="1795"/>
        <v>22</v>
      </c>
      <c r="AD3409" s="27">
        <v>252</v>
      </c>
      <c r="AE3409" s="10">
        <f t="shared" si="1789"/>
        <v>1.005702332</v>
      </c>
      <c r="AF3409" s="2">
        <f t="shared" si="1794"/>
        <v>307.35895346000001</v>
      </c>
      <c r="AG3409" s="2">
        <f t="shared" si="1807"/>
        <v>307.35895346000001</v>
      </c>
      <c r="AH3409" s="3" t="str">
        <f t="shared" si="1808"/>
        <v>-</v>
      </c>
      <c r="AI3409" s="4" t="str">
        <f t="shared" si="1790"/>
        <v>A+J=</v>
      </c>
      <c r="AJ3409" s="11">
        <f t="shared" si="1814"/>
        <v>44202</v>
      </c>
      <c r="AK3409" s="11"/>
      <c r="AL3409" s="4"/>
      <c r="AM3409" s="1"/>
      <c r="AN3409" s="11"/>
      <c r="AO3409" s="1"/>
      <c r="AP3409" s="1"/>
      <c r="AQ3409" s="1"/>
      <c r="AR3409" s="1"/>
      <c r="AS3409" s="6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</row>
    <row r="3410" spans="1:55" x14ac:dyDescent="0.2">
      <c r="A3410" s="144">
        <f t="shared" si="1809"/>
        <v>44199</v>
      </c>
      <c r="B3410" s="2">
        <f t="shared" si="1796"/>
        <v>54207.930414625138</v>
      </c>
      <c r="C3410" s="2">
        <f t="shared" si="1810"/>
        <v>33574.665424790001</v>
      </c>
      <c r="D3410" s="68">
        <f>SUM(Y3410:Y$3651)</f>
        <v>33574.665424790001</v>
      </c>
      <c r="E3410" s="68">
        <f t="shared" si="1797"/>
        <v>0</v>
      </c>
      <c r="F3410" s="72">
        <f t="shared" si="1785"/>
        <v>5438.12</v>
      </c>
      <c r="G3410" s="3">
        <f>IF(N3410=1,VLOOKUP(A3409,[1]Plan1!$BG$69:$BI$188,3),G3409)</f>
        <v>5486.52</v>
      </c>
      <c r="H3410" s="11">
        <f t="shared" si="1786"/>
        <v>44106</v>
      </c>
      <c r="I3410" s="11">
        <f t="shared" si="1787"/>
        <v>44137</v>
      </c>
      <c r="J3410" s="26">
        <f t="shared" si="1798"/>
        <v>8.9001346053416697E-3</v>
      </c>
      <c r="K3410" s="11">
        <f t="shared" si="1811"/>
        <v>44228</v>
      </c>
      <c r="L3410" s="11">
        <f t="shared" si="1799"/>
        <v>44200</v>
      </c>
      <c r="M3410" s="1">
        <f t="shared" si="1812"/>
        <v>22</v>
      </c>
      <c r="N3410" s="1">
        <f t="shared" si="1782"/>
        <v>22</v>
      </c>
      <c r="O3410" s="2">
        <f t="shared" si="1800"/>
        <v>1.00890013</v>
      </c>
      <c r="P3410" s="10">
        <f t="shared" si="1792"/>
        <v>1.00860017</v>
      </c>
      <c r="Q3410" s="10">
        <f t="shared" si="1788"/>
        <v>1.6295643876828556</v>
      </c>
      <c r="R3410" s="2">
        <f t="shared" si="1791"/>
        <v>1.64406772</v>
      </c>
      <c r="S3410" s="2">
        <f t="shared" si="1783"/>
        <v>1.60539415</v>
      </c>
      <c r="T3410" s="2">
        <f t="shared" si="1801"/>
        <v>53900.571461159998</v>
      </c>
      <c r="U3410" s="2">
        <f t="shared" si="1802"/>
        <v>20325.90603637513</v>
      </c>
      <c r="V3410" s="2">
        <f t="shared" si="1803"/>
        <v>0</v>
      </c>
      <c r="W3410" s="2">
        <f t="shared" si="1804"/>
        <v>53900.571461165135</v>
      </c>
      <c r="X3410" s="27">
        <f t="shared" si="1805"/>
        <v>0</v>
      </c>
      <c r="Y3410" s="2">
        <f t="shared" si="1784"/>
        <v>0</v>
      </c>
      <c r="Z3410" s="67">
        <f t="shared" si="1806"/>
        <v>0</v>
      </c>
      <c r="AA3410" s="2">
        <f t="shared" si="1793"/>
        <v>0</v>
      </c>
      <c r="AB3410" s="26">
        <f t="shared" si="1813"/>
        <v>6.7299999999999999E-2</v>
      </c>
      <c r="AC3410" s="27">
        <f t="shared" si="1795"/>
        <v>22</v>
      </c>
      <c r="AD3410" s="27">
        <v>252</v>
      </c>
      <c r="AE3410" s="10">
        <f t="shared" si="1789"/>
        <v>1.005702332</v>
      </c>
      <c r="AF3410" s="2">
        <f t="shared" si="1794"/>
        <v>307.35895346000001</v>
      </c>
      <c r="AG3410" s="2">
        <f t="shared" si="1807"/>
        <v>307.35895346000001</v>
      </c>
      <c r="AH3410" s="3" t="str">
        <f t="shared" si="1808"/>
        <v>-</v>
      </c>
      <c r="AI3410" s="4" t="str">
        <f t="shared" si="1790"/>
        <v>A+J=</v>
      </c>
      <c r="AJ3410" s="11">
        <f t="shared" si="1814"/>
        <v>44202</v>
      </c>
      <c r="AK3410" s="11"/>
      <c r="AL3410" s="4"/>
      <c r="AM3410" s="1"/>
      <c r="AN3410" s="11"/>
      <c r="AO3410" s="1"/>
      <c r="AP3410" s="1"/>
      <c r="AQ3410" s="1"/>
      <c r="AR3410" s="1"/>
      <c r="AS3410" s="6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</row>
    <row r="3411" spans="1:55" x14ac:dyDescent="0.2">
      <c r="A3411" s="144">
        <f t="shared" si="1809"/>
        <v>44200</v>
      </c>
      <c r="B3411" s="2">
        <f t="shared" si="1796"/>
        <v>54207.930414625138</v>
      </c>
      <c r="C3411" s="2">
        <f t="shared" si="1810"/>
        <v>33574.665424790001</v>
      </c>
      <c r="D3411" s="68">
        <f>SUM(Y3411:Y$3651)</f>
        <v>33574.665424790001</v>
      </c>
      <c r="E3411" s="68">
        <f t="shared" si="1797"/>
        <v>0</v>
      </c>
      <c r="F3411" s="72">
        <f t="shared" si="1785"/>
        <v>5438.12</v>
      </c>
      <c r="G3411" s="3">
        <f>IF(N3411=1,VLOOKUP(A3410,[1]Plan1!$BG$69:$BI$188,3),G3410)</f>
        <v>5486.52</v>
      </c>
      <c r="H3411" s="11">
        <f t="shared" si="1786"/>
        <v>44106</v>
      </c>
      <c r="I3411" s="11">
        <f t="shared" si="1787"/>
        <v>44137</v>
      </c>
      <c r="J3411" s="26">
        <f t="shared" si="1798"/>
        <v>8.9001346053416697E-3</v>
      </c>
      <c r="K3411" s="11">
        <f t="shared" si="1811"/>
        <v>44228</v>
      </c>
      <c r="L3411" s="11">
        <f t="shared" si="1799"/>
        <v>44200</v>
      </c>
      <c r="M3411" s="1">
        <f t="shared" si="1812"/>
        <v>22</v>
      </c>
      <c r="N3411" s="1">
        <f t="shared" si="1782"/>
        <v>22</v>
      </c>
      <c r="O3411" s="2">
        <f t="shared" si="1800"/>
        <v>1.00890013</v>
      </c>
      <c r="P3411" s="10">
        <f t="shared" si="1792"/>
        <v>1.00860017</v>
      </c>
      <c r="Q3411" s="10">
        <f t="shared" si="1788"/>
        <v>1.6295643876828556</v>
      </c>
      <c r="R3411" s="2">
        <f t="shared" si="1791"/>
        <v>1.64406772</v>
      </c>
      <c r="S3411" s="2">
        <f t="shared" si="1783"/>
        <v>1.60539415</v>
      </c>
      <c r="T3411" s="2">
        <f t="shared" si="1801"/>
        <v>53900.571461159998</v>
      </c>
      <c r="U3411" s="2">
        <f t="shared" si="1802"/>
        <v>20325.90603637513</v>
      </c>
      <c r="V3411" s="2">
        <f t="shared" si="1803"/>
        <v>0</v>
      </c>
      <c r="W3411" s="2">
        <f t="shared" si="1804"/>
        <v>53900.571461165135</v>
      </c>
      <c r="X3411" s="27">
        <f t="shared" si="1805"/>
        <v>111</v>
      </c>
      <c r="Y3411" s="2">
        <f t="shared" si="1784"/>
        <v>3640.2175111800002</v>
      </c>
      <c r="Z3411" s="67">
        <f t="shared" si="1806"/>
        <v>0.1084215573</v>
      </c>
      <c r="AA3411" s="2">
        <f t="shared" si="1793"/>
        <v>5843.9838971700001</v>
      </c>
      <c r="AB3411" s="26">
        <f t="shared" si="1813"/>
        <v>6.7299999999999999E-2</v>
      </c>
      <c r="AC3411" s="27">
        <f t="shared" si="1795"/>
        <v>22</v>
      </c>
      <c r="AD3411" s="27">
        <v>252</v>
      </c>
      <c r="AE3411" s="10">
        <f t="shared" si="1789"/>
        <v>1.005702332</v>
      </c>
      <c r="AF3411" s="2">
        <f t="shared" si="1794"/>
        <v>307.35895346000001</v>
      </c>
      <c r="AG3411" s="2">
        <f t="shared" si="1807"/>
        <v>307.35895346000001</v>
      </c>
      <c r="AH3411" s="3">
        <f t="shared" si="1808"/>
        <v>6151.3428506299997</v>
      </c>
      <c r="AI3411" s="4" t="str">
        <f t="shared" si="1790"/>
        <v>A+J=</v>
      </c>
      <c r="AJ3411" s="11">
        <f t="shared" si="1814"/>
        <v>44202</v>
      </c>
      <c r="AK3411" s="11"/>
      <c r="AL3411" s="4"/>
      <c r="AM3411" s="1"/>
      <c r="AN3411" s="11"/>
      <c r="AO3411" s="1"/>
      <c r="AP3411" s="1"/>
      <c r="AQ3411" s="1"/>
      <c r="AR3411" s="1"/>
      <c r="AS3411" s="6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</row>
    <row r="3412" spans="1:55" x14ac:dyDescent="0.2">
      <c r="A3412" s="144">
        <f t="shared" si="1809"/>
        <v>44201</v>
      </c>
      <c r="B3412" s="2">
        <f t="shared" si="1796"/>
        <v>48069.009903529201</v>
      </c>
      <c r="C3412" s="2">
        <f t="shared" si="1810"/>
        <v>29934.447913610002</v>
      </c>
      <c r="D3412" s="68">
        <f>SUM(Y3412:Y$3651)</f>
        <v>29934.447913610002</v>
      </c>
      <c r="E3412" s="68">
        <f t="shared" si="1797"/>
        <v>0</v>
      </c>
      <c r="F3412" s="72">
        <f t="shared" si="1785"/>
        <v>5486.52</v>
      </c>
      <c r="G3412" s="3">
        <f>IF(N3412=1,VLOOKUP(A3411,[1]Plan1!$BG$69:$BI$188,3),G3411)</f>
        <v>5560.59</v>
      </c>
      <c r="H3412" s="11">
        <f t="shared" si="1786"/>
        <v>44140</v>
      </c>
      <c r="I3412" s="11">
        <f t="shared" si="1787"/>
        <v>44170</v>
      </c>
      <c r="J3412" s="26">
        <f t="shared" si="1798"/>
        <v>1.3500360884495022E-2</v>
      </c>
      <c r="K3412" s="11">
        <f t="shared" si="1811"/>
        <v>44228</v>
      </c>
      <c r="L3412" s="11">
        <f t="shared" si="1799"/>
        <v>44228</v>
      </c>
      <c r="M3412" s="1">
        <f t="shared" si="1812"/>
        <v>20</v>
      </c>
      <c r="N3412" s="1">
        <f t="shared" si="1782"/>
        <v>1</v>
      </c>
      <c r="O3412" s="2">
        <f t="shared" si="1800"/>
        <v>1.00067072</v>
      </c>
      <c r="P3412" s="10">
        <f t="shared" si="1792"/>
        <v>1.00890013</v>
      </c>
      <c r="Q3412" s="10">
        <f t="shared" si="1788"/>
        <v>1.6440677225766034</v>
      </c>
      <c r="R3412" s="2">
        <f t="shared" si="1791"/>
        <v>1.6451704300000001</v>
      </c>
      <c r="S3412" s="2">
        <f t="shared" si="1783"/>
        <v>1.60539415</v>
      </c>
      <c r="T3412" s="2">
        <f t="shared" si="1801"/>
        <v>48056.58756398</v>
      </c>
      <c r="U3412" s="2">
        <f t="shared" si="1802"/>
        <v>18122.139650379198</v>
      </c>
      <c r="V3412" s="2">
        <f t="shared" si="1803"/>
        <v>0</v>
      </c>
      <c r="W3412" s="2">
        <f t="shared" si="1804"/>
        <v>48056.587563989204</v>
      </c>
      <c r="X3412" s="27">
        <f t="shared" si="1805"/>
        <v>0</v>
      </c>
      <c r="Y3412" s="2">
        <f t="shared" si="1784"/>
        <v>0</v>
      </c>
      <c r="Z3412" s="67">
        <f t="shared" si="1806"/>
        <v>0</v>
      </c>
      <c r="AA3412" s="2">
        <f t="shared" si="1793"/>
        <v>0</v>
      </c>
      <c r="AB3412" s="26">
        <f t="shared" si="1813"/>
        <v>6.7299999999999999E-2</v>
      </c>
      <c r="AC3412" s="27">
        <f t="shared" si="1795"/>
        <v>1</v>
      </c>
      <c r="AD3412" s="27">
        <v>252</v>
      </c>
      <c r="AE3412" s="10">
        <f t="shared" si="1789"/>
        <v>1.0002584940000001</v>
      </c>
      <c r="AF3412" s="2">
        <f t="shared" si="1794"/>
        <v>12.422339539999999</v>
      </c>
      <c r="AG3412" s="2">
        <f t="shared" si="1807"/>
        <v>12.422339539999999</v>
      </c>
      <c r="AH3412" s="3" t="str">
        <f t="shared" si="1808"/>
        <v>-</v>
      </c>
      <c r="AI3412" s="4" t="str">
        <f t="shared" si="1790"/>
        <v>A+J=</v>
      </c>
      <c r="AJ3412" s="11">
        <f t="shared" si="1814"/>
        <v>44230</v>
      </c>
      <c r="AK3412" s="11"/>
      <c r="AL3412" s="4"/>
      <c r="AM3412" s="1"/>
      <c r="AN3412" s="11"/>
      <c r="AO3412" s="1"/>
      <c r="AP3412" s="1"/>
      <c r="AQ3412" s="1"/>
      <c r="AR3412" s="1"/>
      <c r="AS3412" s="6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</row>
    <row r="3413" spans="1:55" x14ac:dyDescent="0.2">
      <c r="A3413" s="144">
        <f t="shared" si="1809"/>
        <v>44202</v>
      </c>
      <c r="B3413" s="2">
        <f t="shared" si="1796"/>
        <v>48081.435462869202</v>
      </c>
      <c r="C3413" s="2">
        <f t="shared" si="1810"/>
        <v>29934.447913610002</v>
      </c>
      <c r="D3413" s="68">
        <f>SUM(Y3413:Y$3651)</f>
        <v>29934.447913610002</v>
      </c>
      <c r="E3413" s="68">
        <f t="shared" si="1797"/>
        <v>0</v>
      </c>
      <c r="F3413" s="72">
        <f t="shared" si="1785"/>
        <v>5486.52</v>
      </c>
      <c r="G3413" s="3">
        <f>IF(N3413=1,VLOOKUP(A3412,[1]Plan1!$BG$69:$BI$188,3),G3412)</f>
        <v>5560.59</v>
      </c>
      <c r="H3413" s="11">
        <f t="shared" si="1786"/>
        <v>44140</v>
      </c>
      <c r="I3413" s="11">
        <f t="shared" si="1787"/>
        <v>44170</v>
      </c>
      <c r="J3413" s="26">
        <f t="shared" si="1798"/>
        <v>1.3500360884495022E-2</v>
      </c>
      <c r="K3413" s="11">
        <f t="shared" si="1811"/>
        <v>44228</v>
      </c>
      <c r="L3413" s="11">
        <f t="shared" si="1799"/>
        <v>44228</v>
      </c>
      <c r="M3413" s="1">
        <f t="shared" si="1812"/>
        <v>20</v>
      </c>
      <c r="N3413" s="1">
        <f t="shared" si="1782"/>
        <v>2</v>
      </c>
      <c r="O3413" s="2">
        <f t="shared" si="1800"/>
        <v>1.0013418999999999</v>
      </c>
      <c r="P3413" s="10">
        <f t="shared" si="1792"/>
        <v>1.00890013</v>
      </c>
      <c r="Q3413" s="10">
        <f t="shared" si="1788"/>
        <v>1.6440677225766034</v>
      </c>
      <c r="R3413" s="2">
        <f t="shared" si="1791"/>
        <v>1.64627389</v>
      </c>
      <c r="S3413" s="2">
        <f t="shared" si="1783"/>
        <v>1.60539415</v>
      </c>
      <c r="T3413" s="2">
        <f t="shared" si="1801"/>
        <v>48056.58756398</v>
      </c>
      <c r="U3413" s="2">
        <f t="shared" si="1802"/>
        <v>18122.139650379198</v>
      </c>
      <c r="V3413" s="2">
        <f t="shared" si="1803"/>
        <v>0</v>
      </c>
      <c r="W3413" s="2">
        <f t="shared" si="1804"/>
        <v>48056.587563989204</v>
      </c>
      <c r="X3413" s="27">
        <f t="shared" si="1805"/>
        <v>0</v>
      </c>
      <c r="Y3413" s="2">
        <f t="shared" si="1784"/>
        <v>0</v>
      </c>
      <c r="Z3413" s="67">
        <f t="shared" si="1806"/>
        <v>0</v>
      </c>
      <c r="AA3413" s="2">
        <f t="shared" si="1793"/>
        <v>0</v>
      </c>
      <c r="AB3413" s="26">
        <f t="shared" si="1813"/>
        <v>6.7299999999999999E-2</v>
      </c>
      <c r="AC3413" s="27">
        <f t="shared" si="1795"/>
        <v>2</v>
      </c>
      <c r="AD3413" s="27">
        <v>252</v>
      </c>
      <c r="AE3413" s="10">
        <f t="shared" si="1789"/>
        <v>1.000517055</v>
      </c>
      <c r="AF3413" s="2">
        <f t="shared" si="1794"/>
        <v>24.847898879999999</v>
      </c>
      <c r="AG3413" s="2">
        <f t="shared" si="1807"/>
        <v>24.847898879999999</v>
      </c>
      <c r="AH3413" s="3" t="str">
        <f t="shared" si="1808"/>
        <v>-</v>
      </c>
      <c r="AI3413" s="4" t="str">
        <f t="shared" si="1790"/>
        <v>A+J=</v>
      </c>
      <c r="AJ3413" s="11">
        <f t="shared" si="1814"/>
        <v>44230</v>
      </c>
      <c r="AK3413" s="11"/>
      <c r="AL3413" s="4"/>
      <c r="AM3413" s="1"/>
      <c r="AN3413" s="11"/>
      <c r="AO3413" s="1"/>
      <c r="AP3413" s="1"/>
      <c r="AQ3413" s="1"/>
      <c r="AR3413" s="1"/>
      <c r="AS3413" s="6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</row>
    <row r="3414" spans="1:55" x14ac:dyDescent="0.2">
      <c r="A3414" s="144">
        <f t="shared" si="1809"/>
        <v>44203</v>
      </c>
      <c r="B3414" s="2">
        <f t="shared" si="1796"/>
        <v>48093.864241999203</v>
      </c>
      <c r="C3414" s="2">
        <f t="shared" si="1810"/>
        <v>29934.447913610002</v>
      </c>
      <c r="D3414" s="68">
        <f>SUM(Y3414:Y$3651)</f>
        <v>29934.447913610002</v>
      </c>
      <c r="E3414" s="68">
        <f t="shared" si="1797"/>
        <v>0</v>
      </c>
      <c r="F3414" s="72">
        <f t="shared" si="1785"/>
        <v>5486.52</v>
      </c>
      <c r="G3414" s="3">
        <f>IF(N3414=1,VLOOKUP(A3413,[1]Plan1!$BG$69:$BI$188,3),G3413)</f>
        <v>5560.59</v>
      </c>
      <c r="H3414" s="11">
        <f t="shared" si="1786"/>
        <v>44140</v>
      </c>
      <c r="I3414" s="11">
        <f t="shared" si="1787"/>
        <v>44170</v>
      </c>
      <c r="J3414" s="26">
        <f t="shared" si="1798"/>
        <v>1.3500360884495022E-2</v>
      </c>
      <c r="K3414" s="11">
        <f t="shared" si="1811"/>
        <v>44228</v>
      </c>
      <c r="L3414" s="11">
        <f t="shared" si="1799"/>
        <v>44228</v>
      </c>
      <c r="M3414" s="1">
        <f t="shared" si="1812"/>
        <v>20</v>
      </c>
      <c r="N3414" s="1">
        <f t="shared" si="1782"/>
        <v>3</v>
      </c>
      <c r="O3414" s="2">
        <f t="shared" si="1800"/>
        <v>1.0020135299999999</v>
      </c>
      <c r="P3414" s="10">
        <f t="shared" si="1792"/>
        <v>1.00890013</v>
      </c>
      <c r="Q3414" s="10">
        <f t="shared" si="1788"/>
        <v>1.6440677225766034</v>
      </c>
      <c r="R3414" s="2">
        <f t="shared" si="1791"/>
        <v>1.6473781000000001</v>
      </c>
      <c r="S3414" s="2">
        <f t="shared" si="1783"/>
        <v>1.60539415</v>
      </c>
      <c r="T3414" s="2">
        <f t="shared" si="1801"/>
        <v>48056.58756398</v>
      </c>
      <c r="U3414" s="2">
        <f t="shared" si="1802"/>
        <v>18122.139650379198</v>
      </c>
      <c r="V3414" s="2">
        <f t="shared" si="1803"/>
        <v>0</v>
      </c>
      <c r="W3414" s="2">
        <f t="shared" si="1804"/>
        <v>48056.587563989204</v>
      </c>
      <c r="X3414" s="27">
        <f t="shared" si="1805"/>
        <v>0</v>
      </c>
      <c r="Y3414" s="2">
        <f t="shared" si="1784"/>
        <v>0</v>
      </c>
      <c r="Z3414" s="67">
        <f t="shared" si="1806"/>
        <v>0</v>
      </c>
      <c r="AA3414" s="2">
        <f t="shared" si="1793"/>
        <v>0</v>
      </c>
      <c r="AB3414" s="26">
        <f t="shared" si="1813"/>
        <v>6.7299999999999999E-2</v>
      </c>
      <c r="AC3414" s="27">
        <f t="shared" si="1795"/>
        <v>3</v>
      </c>
      <c r="AD3414" s="27">
        <v>252</v>
      </c>
      <c r="AE3414" s="10">
        <f t="shared" si="1789"/>
        <v>1.0007756830000001</v>
      </c>
      <c r="AF3414" s="2">
        <f t="shared" si="1794"/>
        <v>37.276678009999998</v>
      </c>
      <c r="AG3414" s="2">
        <f t="shared" si="1807"/>
        <v>37.276678009999998</v>
      </c>
      <c r="AH3414" s="3" t="str">
        <f t="shared" si="1808"/>
        <v>-</v>
      </c>
      <c r="AI3414" s="4" t="str">
        <f t="shared" si="1790"/>
        <v>A+J=</v>
      </c>
      <c r="AJ3414" s="11">
        <f t="shared" si="1814"/>
        <v>44230</v>
      </c>
      <c r="AK3414" s="11"/>
      <c r="AL3414" s="4"/>
      <c r="AM3414" s="1"/>
      <c r="AN3414" s="11"/>
      <c r="AO3414" s="1"/>
      <c r="AP3414" s="1"/>
      <c r="AQ3414" s="1"/>
      <c r="AR3414" s="1"/>
      <c r="AS3414" s="6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</row>
    <row r="3415" spans="1:55" x14ac:dyDescent="0.2">
      <c r="A3415" s="144">
        <f t="shared" si="1809"/>
        <v>44204</v>
      </c>
      <c r="B3415" s="2">
        <f t="shared" si="1796"/>
        <v>48106.296192859205</v>
      </c>
      <c r="C3415" s="2">
        <f t="shared" si="1810"/>
        <v>29934.447913610002</v>
      </c>
      <c r="D3415" s="68">
        <f>SUM(Y3415:Y$3651)</f>
        <v>29934.447913610002</v>
      </c>
      <c r="E3415" s="68">
        <f t="shared" si="1797"/>
        <v>0</v>
      </c>
      <c r="F3415" s="72">
        <f t="shared" si="1785"/>
        <v>5486.52</v>
      </c>
      <c r="G3415" s="3">
        <f>IF(N3415=1,VLOOKUP(A3414,[1]Plan1!$BG$69:$BI$188,3),G3414)</f>
        <v>5560.59</v>
      </c>
      <c r="H3415" s="11">
        <f t="shared" si="1786"/>
        <v>44140</v>
      </c>
      <c r="I3415" s="11">
        <f t="shared" si="1787"/>
        <v>44170</v>
      </c>
      <c r="J3415" s="26">
        <f t="shared" si="1798"/>
        <v>1.3500360884495022E-2</v>
      </c>
      <c r="K3415" s="11">
        <f t="shared" si="1811"/>
        <v>44228</v>
      </c>
      <c r="L3415" s="11">
        <f t="shared" si="1799"/>
        <v>44228</v>
      </c>
      <c r="M3415" s="1">
        <f t="shared" si="1812"/>
        <v>20</v>
      </c>
      <c r="N3415" s="1">
        <f t="shared" si="1782"/>
        <v>4</v>
      </c>
      <c r="O3415" s="2">
        <f t="shared" si="1800"/>
        <v>1.0026856</v>
      </c>
      <c r="P3415" s="10">
        <f t="shared" si="1792"/>
        <v>1.00890013</v>
      </c>
      <c r="Q3415" s="10">
        <f t="shared" si="1788"/>
        <v>1.6440677225766034</v>
      </c>
      <c r="R3415" s="2">
        <f t="shared" si="1791"/>
        <v>1.64848303</v>
      </c>
      <c r="S3415" s="2">
        <f t="shared" si="1783"/>
        <v>1.60539415</v>
      </c>
      <c r="T3415" s="2">
        <f t="shared" si="1801"/>
        <v>48056.58756398</v>
      </c>
      <c r="U3415" s="2">
        <f t="shared" si="1802"/>
        <v>18122.139650379198</v>
      </c>
      <c r="V3415" s="2">
        <f t="shared" si="1803"/>
        <v>0</v>
      </c>
      <c r="W3415" s="2">
        <f t="shared" si="1804"/>
        <v>48056.587563989204</v>
      </c>
      <c r="X3415" s="27">
        <f t="shared" si="1805"/>
        <v>0</v>
      </c>
      <c r="Y3415" s="2">
        <f t="shared" si="1784"/>
        <v>0</v>
      </c>
      <c r="Z3415" s="67">
        <f t="shared" si="1806"/>
        <v>0</v>
      </c>
      <c r="AA3415" s="2">
        <f t="shared" si="1793"/>
        <v>0</v>
      </c>
      <c r="AB3415" s="26">
        <f t="shared" si="1813"/>
        <v>6.7299999999999999E-2</v>
      </c>
      <c r="AC3415" s="27">
        <f t="shared" si="1795"/>
        <v>4</v>
      </c>
      <c r="AD3415" s="27">
        <v>252</v>
      </c>
      <c r="AE3415" s="10">
        <f t="shared" si="1789"/>
        <v>1.0010343770000001</v>
      </c>
      <c r="AF3415" s="2">
        <f t="shared" si="1794"/>
        <v>49.708628869999998</v>
      </c>
      <c r="AG3415" s="2">
        <f t="shared" si="1807"/>
        <v>49.708628869999998</v>
      </c>
      <c r="AH3415" s="3" t="str">
        <f t="shared" si="1808"/>
        <v>-</v>
      </c>
      <c r="AI3415" s="4" t="str">
        <f t="shared" si="1790"/>
        <v>A+J=</v>
      </c>
      <c r="AJ3415" s="11">
        <f t="shared" si="1814"/>
        <v>44230</v>
      </c>
      <c r="AK3415" s="11"/>
      <c r="AL3415" s="4"/>
      <c r="AM3415" s="1"/>
      <c r="AN3415" s="11"/>
      <c r="AO3415" s="1"/>
      <c r="AP3415" s="1"/>
      <c r="AQ3415" s="1"/>
      <c r="AR3415" s="1"/>
      <c r="AS3415" s="6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</row>
    <row r="3416" spans="1:55" x14ac:dyDescent="0.2">
      <c r="A3416" s="144">
        <f t="shared" si="1809"/>
        <v>44205</v>
      </c>
      <c r="B3416" s="2">
        <f t="shared" si="1796"/>
        <v>48118.731411569206</v>
      </c>
      <c r="C3416" s="2">
        <f t="shared" si="1810"/>
        <v>29934.447913610002</v>
      </c>
      <c r="D3416" s="68">
        <f>SUM(Y3416:Y$3651)</f>
        <v>29934.447913610002</v>
      </c>
      <c r="E3416" s="68">
        <f t="shared" si="1797"/>
        <v>0</v>
      </c>
      <c r="F3416" s="72">
        <f t="shared" si="1785"/>
        <v>5486.52</v>
      </c>
      <c r="G3416" s="3">
        <f>IF(N3416=1,VLOOKUP(A3415,[1]Plan1!$BG$69:$BI$188,3),G3415)</f>
        <v>5560.59</v>
      </c>
      <c r="H3416" s="11">
        <f t="shared" si="1786"/>
        <v>44140</v>
      </c>
      <c r="I3416" s="11">
        <f t="shared" si="1787"/>
        <v>44170</v>
      </c>
      <c r="J3416" s="26">
        <f t="shared" si="1798"/>
        <v>1.3500360884495022E-2</v>
      </c>
      <c r="K3416" s="11">
        <f t="shared" si="1811"/>
        <v>44228</v>
      </c>
      <c r="L3416" s="11">
        <f t="shared" si="1799"/>
        <v>44228</v>
      </c>
      <c r="M3416" s="1">
        <f t="shared" si="1812"/>
        <v>20</v>
      </c>
      <c r="N3416" s="1">
        <f t="shared" si="1782"/>
        <v>5</v>
      </c>
      <c r="O3416" s="2">
        <f t="shared" si="1800"/>
        <v>1.0033581300000001</v>
      </c>
      <c r="P3416" s="10">
        <f t="shared" si="1792"/>
        <v>1.00890013</v>
      </c>
      <c r="Q3416" s="10">
        <f t="shared" si="1788"/>
        <v>1.6440677225766034</v>
      </c>
      <c r="R3416" s="2">
        <f t="shared" si="1791"/>
        <v>1.64958871</v>
      </c>
      <c r="S3416" s="2">
        <f t="shared" si="1783"/>
        <v>1.60539415</v>
      </c>
      <c r="T3416" s="2">
        <f t="shared" si="1801"/>
        <v>48056.58756398</v>
      </c>
      <c r="U3416" s="2">
        <f t="shared" si="1802"/>
        <v>18122.139650379198</v>
      </c>
      <c r="V3416" s="2">
        <f t="shared" si="1803"/>
        <v>0</v>
      </c>
      <c r="W3416" s="2">
        <f t="shared" si="1804"/>
        <v>48056.587563989204</v>
      </c>
      <c r="X3416" s="27">
        <f t="shared" si="1805"/>
        <v>0</v>
      </c>
      <c r="Y3416" s="2">
        <f t="shared" si="1784"/>
        <v>0</v>
      </c>
      <c r="Z3416" s="67">
        <f t="shared" si="1806"/>
        <v>0</v>
      </c>
      <c r="AA3416" s="2">
        <f t="shared" si="1793"/>
        <v>0</v>
      </c>
      <c r="AB3416" s="26">
        <f t="shared" si="1813"/>
        <v>6.7299999999999999E-2</v>
      </c>
      <c r="AC3416" s="27">
        <f t="shared" si="1795"/>
        <v>5</v>
      </c>
      <c r="AD3416" s="27">
        <v>252</v>
      </c>
      <c r="AE3416" s="10">
        <f t="shared" si="1789"/>
        <v>1.0012931389999999</v>
      </c>
      <c r="AF3416" s="2">
        <f t="shared" si="1794"/>
        <v>62.143847579999999</v>
      </c>
      <c r="AG3416" s="2">
        <f t="shared" si="1807"/>
        <v>62.143847579999999</v>
      </c>
      <c r="AH3416" s="3" t="str">
        <f t="shared" si="1808"/>
        <v>-</v>
      </c>
      <c r="AI3416" s="4" t="str">
        <f t="shared" si="1790"/>
        <v>A+J=</v>
      </c>
      <c r="AJ3416" s="11">
        <f t="shared" si="1814"/>
        <v>44230</v>
      </c>
      <c r="AK3416" s="11"/>
      <c r="AL3416" s="4"/>
      <c r="AM3416" s="1"/>
      <c r="AN3416" s="11"/>
      <c r="AO3416" s="1"/>
      <c r="AP3416" s="1"/>
      <c r="AQ3416" s="1"/>
      <c r="AR3416" s="1"/>
      <c r="AS3416" s="6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</row>
    <row r="3417" spans="1:55" x14ac:dyDescent="0.2">
      <c r="A3417" s="144">
        <f t="shared" si="1809"/>
        <v>44206</v>
      </c>
      <c r="B3417" s="2">
        <f t="shared" si="1796"/>
        <v>48118.731411569206</v>
      </c>
      <c r="C3417" s="2">
        <f t="shared" si="1810"/>
        <v>29934.447913610002</v>
      </c>
      <c r="D3417" s="68">
        <f>SUM(Y3417:Y$3651)</f>
        <v>29934.447913610002</v>
      </c>
      <c r="E3417" s="68">
        <f t="shared" si="1797"/>
        <v>0</v>
      </c>
      <c r="F3417" s="72">
        <f t="shared" si="1785"/>
        <v>5486.52</v>
      </c>
      <c r="G3417" s="3">
        <f>IF(N3417=1,VLOOKUP(A3416,[1]Plan1!$BG$69:$BI$188,3),G3416)</f>
        <v>5560.59</v>
      </c>
      <c r="H3417" s="11">
        <f t="shared" si="1786"/>
        <v>44140</v>
      </c>
      <c r="I3417" s="11">
        <f t="shared" si="1787"/>
        <v>44170</v>
      </c>
      <c r="J3417" s="26">
        <f t="shared" si="1798"/>
        <v>1.3500360884495022E-2</v>
      </c>
      <c r="K3417" s="11">
        <f t="shared" si="1811"/>
        <v>44228</v>
      </c>
      <c r="L3417" s="11">
        <f t="shared" si="1799"/>
        <v>44228</v>
      </c>
      <c r="M3417" s="1">
        <f t="shared" si="1812"/>
        <v>20</v>
      </c>
      <c r="N3417" s="1">
        <f t="shared" si="1782"/>
        <v>5</v>
      </c>
      <c r="O3417" s="2">
        <f t="shared" si="1800"/>
        <v>1.0033581300000001</v>
      </c>
      <c r="P3417" s="10">
        <f t="shared" si="1792"/>
        <v>1.00890013</v>
      </c>
      <c r="Q3417" s="10">
        <f t="shared" si="1788"/>
        <v>1.6440677225766034</v>
      </c>
      <c r="R3417" s="2">
        <f t="shared" si="1791"/>
        <v>1.64958871</v>
      </c>
      <c r="S3417" s="2">
        <f t="shared" si="1783"/>
        <v>1.60539415</v>
      </c>
      <c r="T3417" s="2">
        <f t="shared" si="1801"/>
        <v>48056.58756398</v>
      </c>
      <c r="U3417" s="2">
        <f t="shared" si="1802"/>
        <v>18122.139650379198</v>
      </c>
      <c r="V3417" s="2">
        <f t="shared" si="1803"/>
        <v>0</v>
      </c>
      <c r="W3417" s="2">
        <f t="shared" si="1804"/>
        <v>48056.587563989204</v>
      </c>
      <c r="X3417" s="27">
        <f t="shared" si="1805"/>
        <v>0</v>
      </c>
      <c r="Y3417" s="2">
        <f t="shared" si="1784"/>
        <v>0</v>
      </c>
      <c r="Z3417" s="67">
        <f t="shared" si="1806"/>
        <v>0</v>
      </c>
      <c r="AA3417" s="2">
        <f t="shared" si="1793"/>
        <v>0</v>
      </c>
      <c r="AB3417" s="26">
        <f t="shared" si="1813"/>
        <v>6.7299999999999999E-2</v>
      </c>
      <c r="AC3417" s="27">
        <f t="shared" si="1795"/>
        <v>5</v>
      </c>
      <c r="AD3417" s="27">
        <v>252</v>
      </c>
      <c r="AE3417" s="10">
        <f t="shared" si="1789"/>
        <v>1.0012931389999999</v>
      </c>
      <c r="AF3417" s="2">
        <f t="shared" si="1794"/>
        <v>62.143847579999999</v>
      </c>
      <c r="AG3417" s="2">
        <f t="shared" si="1807"/>
        <v>62.143847579999999</v>
      </c>
      <c r="AH3417" s="3" t="str">
        <f t="shared" si="1808"/>
        <v>-</v>
      </c>
      <c r="AI3417" s="4" t="str">
        <f t="shared" si="1790"/>
        <v>A+J=</v>
      </c>
      <c r="AJ3417" s="11">
        <f t="shared" si="1814"/>
        <v>44230</v>
      </c>
      <c r="AK3417" s="11"/>
      <c r="AL3417" s="4"/>
      <c r="AM3417" s="1"/>
      <c r="AN3417" s="11"/>
      <c r="AO3417" s="1"/>
      <c r="AP3417" s="1"/>
      <c r="AQ3417" s="1"/>
      <c r="AR3417" s="1"/>
      <c r="AS3417" s="6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</row>
    <row r="3418" spans="1:55" x14ac:dyDescent="0.2">
      <c r="A3418" s="144">
        <f t="shared" si="1809"/>
        <v>44207</v>
      </c>
      <c r="B3418" s="2">
        <f t="shared" si="1796"/>
        <v>48118.731411569206</v>
      </c>
      <c r="C3418" s="2">
        <f t="shared" si="1810"/>
        <v>29934.447913610002</v>
      </c>
      <c r="D3418" s="68">
        <f>SUM(Y3418:Y$3651)</f>
        <v>29934.447913610002</v>
      </c>
      <c r="E3418" s="68">
        <f t="shared" si="1797"/>
        <v>0</v>
      </c>
      <c r="F3418" s="72">
        <f t="shared" si="1785"/>
        <v>5486.52</v>
      </c>
      <c r="G3418" s="3">
        <f>IF(N3418=1,VLOOKUP(A3417,[1]Plan1!$BG$69:$BI$188,3),G3417)</f>
        <v>5560.59</v>
      </c>
      <c r="H3418" s="11">
        <f t="shared" si="1786"/>
        <v>44140</v>
      </c>
      <c r="I3418" s="11">
        <f t="shared" si="1787"/>
        <v>44170</v>
      </c>
      <c r="J3418" s="26">
        <f t="shared" si="1798"/>
        <v>1.3500360884495022E-2</v>
      </c>
      <c r="K3418" s="11">
        <f t="shared" si="1811"/>
        <v>44228</v>
      </c>
      <c r="L3418" s="11">
        <f t="shared" si="1799"/>
        <v>44228</v>
      </c>
      <c r="M3418" s="1">
        <f t="shared" si="1812"/>
        <v>20</v>
      </c>
      <c r="N3418" s="1">
        <f t="shared" si="1782"/>
        <v>5</v>
      </c>
      <c r="O3418" s="2">
        <f t="shared" si="1800"/>
        <v>1.0033581300000001</v>
      </c>
      <c r="P3418" s="10">
        <f t="shared" si="1792"/>
        <v>1.00890013</v>
      </c>
      <c r="Q3418" s="10">
        <f t="shared" si="1788"/>
        <v>1.6440677225766034</v>
      </c>
      <c r="R3418" s="2">
        <f t="shared" si="1791"/>
        <v>1.64958871</v>
      </c>
      <c r="S3418" s="2">
        <f t="shared" si="1783"/>
        <v>1.60539415</v>
      </c>
      <c r="T3418" s="2">
        <f t="shared" si="1801"/>
        <v>48056.58756398</v>
      </c>
      <c r="U3418" s="2">
        <f t="shared" si="1802"/>
        <v>18122.139650379198</v>
      </c>
      <c r="V3418" s="2">
        <f t="shared" si="1803"/>
        <v>0</v>
      </c>
      <c r="W3418" s="2">
        <f t="shared" si="1804"/>
        <v>48056.587563989204</v>
      </c>
      <c r="X3418" s="27">
        <f t="shared" si="1805"/>
        <v>0</v>
      </c>
      <c r="Y3418" s="2">
        <f t="shared" si="1784"/>
        <v>0</v>
      </c>
      <c r="Z3418" s="67">
        <f t="shared" si="1806"/>
        <v>0</v>
      </c>
      <c r="AA3418" s="2">
        <f t="shared" si="1793"/>
        <v>0</v>
      </c>
      <c r="AB3418" s="26">
        <f t="shared" si="1813"/>
        <v>6.7299999999999999E-2</v>
      </c>
      <c r="AC3418" s="27">
        <f t="shared" si="1795"/>
        <v>5</v>
      </c>
      <c r="AD3418" s="27">
        <v>252</v>
      </c>
      <c r="AE3418" s="10">
        <f t="shared" si="1789"/>
        <v>1.0012931389999999</v>
      </c>
      <c r="AF3418" s="2">
        <f t="shared" si="1794"/>
        <v>62.143847579999999</v>
      </c>
      <c r="AG3418" s="2">
        <f t="shared" si="1807"/>
        <v>62.143847579999999</v>
      </c>
      <c r="AH3418" s="3" t="str">
        <f t="shared" si="1808"/>
        <v>-</v>
      </c>
      <c r="AI3418" s="4" t="str">
        <f t="shared" si="1790"/>
        <v>A+J=</v>
      </c>
      <c r="AJ3418" s="11">
        <f t="shared" si="1814"/>
        <v>44230</v>
      </c>
      <c r="AK3418" s="11"/>
      <c r="AL3418" s="4"/>
      <c r="AM3418" s="1"/>
      <c r="AN3418" s="11"/>
      <c r="AO3418" s="1"/>
      <c r="AP3418" s="1"/>
      <c r="AQ3418" s="1"/>
      <c r="AR3418" s="1"/>
      <c r="AS3418" s="6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</row>
    <row r="3419" spans="1:55" x14ac:dyDescent="0.2">
      <c r="A3419" s="144">
        <f t="shared" si="1809"/>
        <v>44208</v>
      </c>
      <c r="B3419" s="2">
        <f t="shared" si="1796"/>
        <v>48131.169802019205</v>
      </c>
      <c r="C3419" s="2">
        <f t="shared" si="1810"/>
        <v>29934.447913610002</v>
      </c>
      <c r="D3419" s="68">
        <f>SUM(Y3419:Y$3651)</f>
        <v>29934.447913610002</v>
      </c>
      <c r="E3419" s="68">
        <f t="shared" si="1797"/>
        <v>0</v>
      </c>
      <c r="F3419" s="72">
        <f t="shared" si="1785"/>
        <v>5486.52</v>
      </c>
      <c r="G3419" s="3">
        <f>IF(N3419=1,VLOOKUP(A3418,[1]Plan1!$BG$69:$BI$188,3),G3418)</f>
        <v>5560.59</v>
      </c>
      <c r="H3419" s="11">
        <f t="shared" si="1786"/>
        <v>44140</v>
      </c>
      <c r="I3419" s="11">
        <f t="shared" si="1787"/>
        <v>44170</v>
      </c>
      <c r="J3419" s="26">
        <f t="shared" si="1798"/>
        <v>1.3500360884495022E-2</v>
      </c>
      <c r="K3419" s="11">
        <f t="shared" si="1811"/>
        <v>44228</v>
      </c>
      <c r="L3419" s="11">
        <f t="shared" si="1799"/>
        <v>44228</v>
      </c>
      <c r="M3419" s="1">
        <f t="shared" si="1812"/>
        <v>20</v>
      </c>
      <c r="N3419" s="1">
        <f t="shared" si="1782"/>
        <v>6</v>
      </c>
      <c r="O3419" s="2">
        <f t="shared" si="1800"/>
        <v>1.0040311099999999</v>
      </c>
      <c r="P3419" s="10">
        <f t="shared" si="1792"/>
        <v>1.00890013</v>
      </c>
      <c r="Q3419" s="10">
        <f t="shared" si="1788"/>
        <v>1.6440677225766034</v>
      </c>
      <c r="R3419" s="2">
        <f t="shared" si="1791"/>
        <v>1.6506951400000001</v>
      </c>
      <c r="S3419" s="2">
        <f t="shared" si="1783"/>
        <v>1.60539415</v>
      </c>
      <c r="T3419" s="2">
        <f t="shared" si="1801"/>
        <v>48056.58756398</v>
      </c>
      <c r="U3419" s="2">
        <f t="shared" si="1802"/>
        <v>18122.139650379198</v>
      </c>
      <c r="V3419" s="2">
        <f t="shared" si="1803"/>
        <v>0</v>
      </c>
      <c r="W3419" s="2">
        <f t="shared" si="1804"/>
        <v>48056.587563989204</v>
      </c>
      <c r="X3419" s="27">
        <f t="shared" si="1805"/>
        <v>0</v>
      </c>
      <c r="Y3419" s="2">
        <f t="shared" si="1784"/>
        <v>0</v>
      </c>
      <c r="Z3419" s="67">
        <f t="shared" si="1806"/>
        <v>0</v>
      </c>
      <c r="AA3419" s="2">
        <f t="shared" si="1793"/>
        <v>0</v>
      </c>
      <c r="AB3419" s="26">
        <f t="shared" si="1813"/>
        <v>6.7299999999999999E-2</v>
      </c>
      <c r="AC3419" s="27">
        <f t="shared" si="1795"/>
        <v>6</v>
      </c>
      <c r="AD3419" s="27">
        <v>252</v>
      </c>
      <c r="AE3419" s="10">
        <f t="shared" si="1789"/>
        <v>1.0015519669999999</v>
      </c>
      <c r="AF3419" s="2">
        <f t="shared" si="1794"/>
        <v>74.582238029999999</v>
      </c>
      <c r="AG3419" s="2">
        <f t="shared" si="1807"/>
        <v>74.582238029999999</v>
      </c>
      <c r="AH3419" s="3" t="str">
        <f t="shared" si="1808"/>
        <v>-</v>
      </c>
      <c r="AI3419" s="4" t="str">
        <f t="shared" si="1790"/>
        <v>A+J=</v>
      </c>
      <c r="AJ3419" s="11">
        <f t="shared" si="1814"/>
        <v>44230</v>
      </c>
      <c r="AK3419" s="11"/>
      <c r="AL3419" s="4"/>
      <c r="AM3419" s="1"/>
      <c r="AN3419" s="11"/>
      <c r="AO3419" s="1"/>
      <c r="AP3419" s="1"/>
      <c r="AQ3419" s="1"/>
      <c r="AR3419" s="1"/>
      <c r="AS3419" s="6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</row>
    <row r="3420" spans="1:55" x14ac:dyDescent="0.2">
      <c r="A3420" s="144">
        <f t="shared" si="1809"/>
        <v>44209</v>
      </c>
      <c r="B3420" s="2">
        <f t="shared" si="1796"/>
        <v>48143.611412249207</v>
      </c>
      <c r="C3420" s="2">
        <f t="shared" si="1810"/>
        <v>29934.447913610002</v>
      </c>
      <c r="D3420" s="68">
        <f>SUM(Y3420:Y$3651)</f>
        <v>29934.447913610002</v>
      </c>
      <c r="E3420" s="68">
        <f t="shared" si="1797"/>
        <v>0</v>
      </c>
      <c r="F3420" s="72">
        <f t="shared" si="1785"/>
        <v>5486.52</v>
      </c>
      <c r="G3420" s="3">
        <f>IF(N3420=1,VLOOKUP(A3419,[1]Plan1!$BG$69:$BI$188,3),G3419)</f>
        <v>5560.59</v>
      </c>
      <c r="H3420" s="11">
        <f t="shared" si="1786"/>
        <v>44140</v>
      </c>
      <c r="I3420" s="11">
        <f t="shared" si="1787"/>
        <v>44170</v>
      </c>
      <c r="J3420" s="26">
        <f t="shared" si="1798"/>
        <v>1.3500360884495022E-2</v>
      </c>
      <c r="K3420" s="11">
        <f t="shared" si="1811"/>
        <v>44228</v>
      </c>
      <c r="L3420" s="11">
        <f t="shared" si="1799"/>
        <v>44228</v>
      </c>
      <c r="M3420" s="1">
        <f t="shared" si="1812"/>
        <v>20</v>
      </c>
      <c r="N3420" s="1">
        <f t="shared" si="1782"/>
        <v>7</v>
      </c>
      <c r="O3420" s="2">
        <f t="shared" si="1800"/>
        <v>1.0047045400000001</v>
      </c>
      <c r="P3420" s="10">
        <f t="shared" si="1792"/>
        <v>1.00890013</v>
      </c>
      <c r="Q3420" s="10">
        <f t="shared" si="1788"/>
        <v>1.6440677225766034</v>
      </c>
      <c r="R3420" s="2">
        <f t="shared" si="1791"/>
        <v>1.6518022999999999</v>
      </c>
      <c r="S3420" s="2">
        <f t="shared" si="1783"/>
        <v>1.60539415</v>
      </c>
      <c r="T3420" s="2">
        <f t="shared" si="1801"/>
        <v>48056.58756398</v>
      </c>
      <c r="U3420" s="2">
        <f t="shared" si="1802"/>
        <v>18122.139650379198</v>
      </c>
      <c r="V3420" s="2">
        <f t="shared" si="1803"/>
        <v>0</v>
      </c>
      <c r="W3420" s="2">
        <f t="shared" si="1804"/>
        <v>48056.587563989204</v>
      </c>
      <c r="X3420" s="27">
        <f t="shared" si="1805"/>
        <v>0</v>
      </c>
      <c r="Y3420" s="2">
        <f t="shared" si="1784"/>
        <v>0</v>
      </c>
      <c r="Z3420" s="67">
        <f t="shared" si="1806"/>
        <v>0</v>
      </c>
      <c r="AA3420" s="2">
        <f t="shared" si="1793"/>
        <v>0</v>
      </c>
      <c r="AB3420" s="26">
        <f t="shared" si="1813"/>
        <v>6.7299999999999999E-2</v>
      </c>
      <c r="AC3420" s="27">
        <f t="shared" si="1795"/>
        <v>7</v>
      </c>
      <c r="AD3420" s="27">
        <v>252</v>
      </c>
      <c r="AE3420" s="10">
        <f t="shared" si="1789"/>
        <v>1.0018108619999999</v>
      </c>
      <c r="AF3420" s="2">
        <f t="shared" si="1794"/>
        <v>87.023848259999994</v>
      </c>
      <c r="AG3420" s="2">
        <f t="shared" si="1807"/>
        <v>87.023848259999994</v>
      </c>
      <c r="AH3420" s="3" t="str">
        <f t="shared" si="1808"/>
        <v>-</v>
      </c>
      <c r="AI3420" s="4" t="str">
        <f t="shared" si="1790"/>
        <v>A+J=</v>
      </c>
      <c r="AJ3420" s="11">
        <f t="shared" si="1814"/>
        <v>44230</v>
      </c>
      <c r="AK3420" s="11"/>
      <c r="AL3420" s="4"/>
      <c r="AM3420" s="1"/>
      <c r="AN3420" s="11"/>
      <c r="AO3420" s="1"/>
      <c r="AP3420" s="1"/>
      <c r="AQ3420" s="1"/>
      <c r="AR3420" s="1"/>
      <c r="AS3420" s="6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</row>
    <row r="3421" spans="1:55" x14ac:dyDescent="0.2">
      <c r="A3421" s="144">
        <f t="shared" si="1809"/>
        <v>44210</v>
      </c>
      <c r="B3421" s="2">
        <f t="shared" si="1796"/>
        <v>48156.056290339206</v>
      </c>
      <c r="C3421" s="2">
        <f t="shared" si="1810"/>
        <v>29934.447913610002</v>
      </c>
      <c r="D3421" s="68">
        <f>SUM(Y3421:Y$3651)</f>
        <v>29934.447913610002</v>
      </c>
      <c r="E3421" s="68">
        <f t="shared" si="1797"/>
        <v>0</v>
      </c>
      <c r="F3421" s="72">
        <f t="shared" si="1785"/>
        <v>5486.52</v>
      </c>
      <c r="G3421" s="3">
        <f>IF(N3421=1,VLOOKUP(A3420,[1]Plan1!$BG$69:$BI$188,3),G3420)</f>
        <v>5560.59</v>
      </c>
      <c r="H3421" s="11">
        <f t="shared" si="1786"/>
        <v>44140</v>
      </c>
      <c r="I3421" s="11">
        <f t="shared" si="1787"/>
        <v>44170</v>
      </c>
      <c r="J3421" s="26">
        <f t="shared" si="1798"/>
        <v>1.3500360884495022E-2</v>
      </c>
      <c r="K3421" s="11">
        <f t="shared" si="1811"/>
        <v>44228</v>
      </c>
      <c r="L3421" s="11">
        <f t="shared" si="1799"/>
        <v>44228</v>
      </c>
      <c r="M3421" s="1">
        <f t="shared" si="1812"/>
        <v>20</v>
      </c>
      <c r="N3421" s="1">
        <f t="shared" ref="N3421:N3484" si="1815">(M3421-(NETWORKDAYS(A3421,L3421,AN$137:AN$327)-1))</f>
        <v>8</v>
      </c>
      <c r="O3421" s="2">
        <f t="shared" si="1800"/>
        <v>1.00537842</v>
      </c>
      <c r="P3421" s="10">
        <f t="shared" si="1792"/>
        <v>1.00890013</v>
      </c>
      <c r="Q3421" s="10">
        <f t="shared" si="1788"/>
        <v>1.6440677225766034</v>
      </c>
      <c r="R3421" s="2">
        <f t="shared" si="1791"/>
        <v>1.6529102</v>
      </c>
      <c r="S3421" s="2">
        <f t="shared" si="1783"/>
        <v>1.60539415</v>
      </c>
      <c r="T3421" s="2">
        <f t="shared" si="1801"/>
        <v>48056.58756398</v>
      </c>
      <c r="U3421" s="2">
        <f t="shared" si="1802"/>
        <v>18122.139650379198</v>
      </c>
      <c r="V3421" s="2">
        <f t="shared" si="1803"/>
        <v>0</v>
      </c>
      <c r="W3421" s="2">
        <f t="shared" si="1804"/>
        <v>48056.587563989204</v>
      </c>
      <c r="X3421" s="27">
        <f t="shared" si="1805"/>
        <v>0</v>
      </c>
      <c r="Y3421" s="2">
        <f t="shared" si="1784"/>
        <v>0</v>
      </c>
      <c r="Z3421" s="67">
        <f t="shared" si="1806"/>
        <v>0</v>
      </c>
      <c r="AA3421" s="2">
        <f t="shared" si="1793"/>
        <v>0</v>
      </c>
      <c r="AB3421" s="26">
        <f t="shared" si="1813"/>
        <v>6.7299999999999999E-2</v>
      </c>
      <c r="AC3421" s="27">
        <f t="shared" si="1795"/>
        <v>8</v>
      </c>
      <c r="AD3421" s="27">
        <v>252</v>
      </c>
      <c r="AE3421" s="10">
        <f t="shared" si="1789"/>
        <v>1.002069825</v>
      </c>
      <c r="AF3421" s="2">
        <f t="shared" si="1794"/>
        <v>99.468726349999997</v>
      </c>
      <c r="AG3421" s="2">
        <f t="shared" si="1807"/>
        <v>99.468726349999997</v>
      </c>
      <c r="AH3421" s="3" t="str">
        <f t="shared" si="1808"/>
        <v>-</v>
      </c>
      <c r="AI3421" s="4" t="str">
        <f t="shared" si="1790"/>
        <v>A+J=</v>
      </c>
      <c r="AJ3421" s="11">
        <f t="shared" si="1814"/>
        <v>44230</v>
      </c>
      <c r="AK3421" s="11"/>
      <c r="AL3421" s="4"/>
      <c r="AM3421" s="1"/>
      <c r="AN3421" s="11"/>
      <c r="AO3421" s="1"/>
      <c r="AP3421" s="1"/>
      <c r="AQ3421" s="1"/>
      <c r="AR3421" s="1"/>
      <c r="AS3421" s="6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</row>
    <row r="3422" spans="1:55" x14ac:dyDescent="0.2">
      <c r="A3422" s="144">
        <f t="shared" si="1809"/>
        <v>44211</v>
      </c>
      <c r="B3422" s="2">
        <f t="shared" si="1796"/>
        <v>48168.504340159205</v>
      </c>
      <c r="C3422" s="2">
        <f t="shared" si="1810"/>
        <v>29934.447913610002</v>
      </c>
      <c r="D3422" s="68">
        <f>SUM(Y3422:Y$3651)</f>
        <v>29934.447913610002</v>
      </c>
      <c r="E3422" s="68">
        <f t="shared" si="1797"/>
        <v>0</v>
      </c>
      <c r="F3422" s="72">
        <f t="shared" si="1785"/>
        <v>5486.52</v>
      </c>
      <c r="G3422" s="3">
        <f>IF(N3422=1,VLOOKUP(A3421,[1]Plan1!$BG$69:$BI$188,3),G3421)</f>
        <v>5560.59</v>
      </c>
      <c r="H3422" s="11">
        <f t="shared" si="1786"/>
        <v>44140</v>
      </c>
      <c r="I3422" s="11">
        <f t="shared" si="1787"/>
        <v>44170</v>
      </c>
      <c r="J3422" s="26">
        <f t="shared" si="1798"/>
        <v>1.3500360884495022E-2</v>
      </c>
      <c r="K3422" s="11">
        <f t="shared" si="1811"/>
        <v>44228</v>
      </c>
      <c r="L3422" s="11">
        <f t="shared" si="1799"/>
        <v>44228</v>
      </c>
      <c r="M3422" s="1">
        <f t="shared" si="1812"/>
        <v>20</v>
      </c>
      <c r="N3422" s="1">
        <f t="shared" si="1815"/>
        <v>9</v>
      </c>
      <c r="O3422" s="2">
        <f t="shared" si="1800"/>
        <v>1.00605276</v>
      </c>
      <c r="P3422" s="10">
        <f t="shared" si="1792"/>
        <v>1.00890013</v>
      </c>
      <c r="Q3422" s="10">
        <f t="shared" si="1788"/>
        <v>1.6440677225766034</v>
      </c>
      <c r="R3422" s="2">
        <f t="shared" si="1791"/>
        <v>1.6540188600000001</v>
      </c>
      <c r="S3422" s="2">
        <f t="shared" ref="S3422:S3485" si="1816">IF(AND(X3422&gt;0,MONTH(A3422)=10),R3422,S3421)</f>
        <v>1.60539415</v>
      </c>
      <c r="T3422" s="2">
        <f t="shared" si="1801"/>
        <v>48056.58756398</v>
      </c>
      <c r="U3422" s="2">
        <f t="shared" si="1802"/>
        <v>18122.139650379198</v>
      </c>
      <c r="V3422" s="2">
        <f t="shared" si="1803"/>
        <v>0</v>
      </c>
      <c r="W3422" s="2">
        <f t="shared" si="1804"/>
        <v>48056.587563989204</v>
      </c>
      <c r="X3422" s="27">
        <f t="shared" si="1805"/>
        <v>0</v>
      </c>
      <c r="Y3422" s="2">
        <f t="shared" ref="Y3422:Y3485" si="1817">IF(X3422&gt;0,VLOOKUP(A3422,AN$12:AR$131,5),0)</f>
        <v>0</v>
      </c>
      <c r="Z3422" s="67">
        <f t="shared" si="1806"/>
        <v>0</v>
      </c>
      <c r="AA3422" s="2">
        <f t="shared" si="1793"/>
        <v>0</v>
      </c>
      <c r="AB3422" s="26">
        <f t="shared" si="1813"/>
        <v>6.7299999999999999E-2</v>
      </c>
      <c r="AC3422" s="27">
        <f t="shared" si="1795"/>
        <v>9</v>
      </c>
      <c r="AD3422" s="27">
        <v>252</v>
      </c>
      <c r="AE3422" s="10">
        <f t="shared" si="1789"/>
        <v>1.0023288539999999</v>
      </c>
      <c r="AF3422" s="2">
        <f t="shared" si="1794"/>
        <v>111.91677617000001</v>
      </c>
      <c r="AG3422" s="2">
        <f t="shared" si="1807"/>
        <v>111.91677617000001</v>
      </c>
      <c r="AH3422" s="3" t="str">
        <f t="shared" si="1808"/>
        <v>-</v>
      </c>
      <c r="AI3422" s="4" t="str">
        <f t="shared" si="1790"/>
        <v>A+J=</v>
      </c>
      <c r="AJ3422" s="11">
        <f t="shared" si="1814"/>
        <v>44230</v>
      </c>
      <c r="AK3422" s="11"/>
      <c r="AL3422" s="4"/>
      <c r="AM3422" s="1"/>
      <c r="AN3422" s="11"/>
      <c r="AO3422" s="1"/>
      <c r="AP3422" s="1"/>
      <c r="AQ3422" s="1"/>
      <c r="AR3422" s="1"/>
      <c r="AS3422" s="6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</row>
    <row r="3423" spans="1:55" x14ac:dyDescent="0.2">
      <c r="A3423" s="144">
        <f t="shared" si="1809"/>
        <v>44212</v>
      </c>
      <c r="B3423" s="2">
        <f t="shared" si="1796"/>
        <v>48180.955609769204</v>
      </c>
      <c r="C3423" s="2">
        <f t="shared" si="1810"/>
        <v>29934.447913610002</v>
      </c>
      <c r="D3423" s="68">
        <f>SUM(Y3423:Y$3651)</f>
        <v>29934.447913610002</v>
      </c>
      <c r="E3423" s="68">
        <f t="shared" si="1797"/>
        <v>0</v>
      </c>
      <c r="F3423" s="72">
        <f t="shared" ref="F3423:F3486" si="1818">IF(G3423=G3422,F3422,G3422)</f>
        <v>5486.52</v>
      </c>
      <c r="G3423" s="3">
        <f>IF(N3423=1,VLOOKUP(A3422,[1]Plan1!$BG$69:$BI$188,3),G3422)</f>
        <v>5560.59</v>
      </c>
      <c r="H3423" s="11">
        <f t="shared" ref="H3423:H3486" si="1819">EDATE(I3423,-1)</f>
        <v>44140</v>
      </c>
      <c r="I3423" s="11">
        <f t="shared" ref="I3423:I3486" si="1820">IF(X3422&gt;0,EDATE(A3423,-1),+I3422)</f>
        <v>44170</v>
      </c>
      <c r="J3423" s="26">
        <f t="shared" si="1798"/>
        <v>1.3500360884495022E-2</v>
      </c>
      <c r="K3423" s="11">
        <f t="shared" si="1811"/>
        <v>44228</v>
      </c>
      <c r="L3423" s="11">
        <f t="shared" si="1799"/>
        <v>44228</v>
      </c>
      <c r="M3423" s="1">
        <f t="shared" si="1812"/>
        <v>20</v>
      </c>
      <c r="N3423" s="1">
        <f t="shared" si="1815"/>
        <v>10</v>
      </c>
      <c r="O3423" s="2">
        <f t="shared" si="1800"/>
        <v>1.0067275499999999</v>
      </c>
      <c r="P3423" s="10">
        <f t="shared" si="1792"/>
        <v>1.00890013</v>
      </c>
      <c r="Q3423" s="10">
        <f t="shared" ref="Q3423:Q3486" si="1821">IF(L3423&gt;L3422,Q3422*P3423,Q3422)</f>
        <v>1.6440677225766034</v>
      </c>
      <c r="R3423" s="2">
        <f t="shared" si="1791"/>
        <v>1.6551282700000001</v>
      </c>
      <c r="S3423" s="2">
        <f t="shared" si="1816"/>
        <v>1.60539415</v>
      </c>
      <c r="T3423" s="2">
        <f t="shared" si="1801"/>
        <v>48056.58756398</v>
      </c>
      <c r="U3423" s="2">
        <f t="shared" si="1802"/>
        <v>18122.139650379198</v>
      </c>
      <c r="V3423" s="2">
        <f t="shared" si="1803"/>
        <v>0</v>
      </c>
      <c r="W3423" s="2">
        <f t="shared" si="1804"/>
        <v>48056.587563989204</v>
      </c>
      <c r="X3423" s="27">
        <f t="shared" si="1805"/>
        <v>0</v>
      </c>
      <c r="Y3423" s="2">
        <f t="shared" si="1817"/>
        <v>0</v>
      </c>
      <c r="Z3423" s="67">
        <f t="shared" si="1806"/>
        <v>0</v>
      </c>
      <c r="AA3423" s="2">
        <f t="shared" si="1793"/>
        <v>0</v>
      </c>
      <c r="AB3423" s="26">
        <f t="shared" si="1813"/>
        <v>6.7299999999999999E-2</v>
      </c>
      <c r="AC3423" s="27">
        <f t="shared" si="1795"/>
        <v>10</v>
      </c>
      <c r="AD3423" s="27">
        <v>252</v>
      </c>
      <c r="AE3423" s="10">
        <f t="shared" ref="AE3423:AE3486" si="1822">ROUND((1+AB3423)^TRUNC((AC3423/AD3423),9),9)</f>
        <v>1.0025879499999999</v>
      </c>
      <c r="AF3423" s="2">
        <f t="shared" si="1794"/>
        <v>124.36804578</v>
      </c>
      <c r="AG3423" s="2">
        <f t="shared" si="1807"/>
        <v>124.36804578</v>
      </c>
      <c r="AH3423" s="3" t="str">
        <f t="shared" si="1808"/>
        <v>-</v>
      </c>
      <c r="AI3423" s="4" t="str">
        <f t="shared" si="1790"/>
        <v>A+J=</v>
      </c>
      <c r="AJ3423" s="11">
        <f t="shared" si="1814"/>
        <v>44230</v>
      </c>
      <c r="AK3423" s="11"/>
      <c r="AL3423" s="4"/>
      <c r="AM3423" s="1"/>
      <c r="AN3423" s="11"/>
      <c r="AO3423" s="1"/>
      <c r="AP3423" s="1"/>
      <c r="AQ3423" s="1"/>
      <c r="AR3423" s="1"/>
      <c r="AS3423" s="6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</row>
    <row r="3424" spans="1:55" x14ac:dyDescent="0.2">
      <c r="A3424" s="144">
        <f t="shared" si="1809"/>
        <v>44213</v>
      </c>
      <c r="B3424" s="2">
        <f t="shared" si="1796"/>
        <v>48180.955609769204</v>
      </c>
      <c r="C3424" s="2">
        <f t="shared" si="1810"/>
        <v>29934.447913610002</v>
      </c>
      <c r="D3424" s="68">
        <f>SUM(Y3424:Y$3651)</f>
        <v>29934.447913610002</v>
      </c>
      <c r="E3424" s="68">
        <f t="shared" si="1797"/>
        <v>0</v>
      </c>
      <c r="F3424" s="72">
        <f t="shared" si="1818"/>
        <v>5486.52</v>
      </c>
      <c r="G3424" s="3">
        <f>IF(N3424=1,VLOOKUP(A3423,[1]Plan1!$BG$69:$BI$188,3),G3423)</f>
        <v>5560.59</v>
      </c>
      <c r="H3424" s="11">
        <f t="shared" si="1819"/>
        <v>44140</v>
      </c>
      <c r="I3424" s="11">
        <f t="shared" si="1820"/>
        <v>44170</v>
      </c>
      <c r="J3424" s="26">
        <f t="shared" si="1798"/>
        <v>1.3500360884495022E-2</v>
      </c>
      <c r="K3424" s="11">
        <f t="shared" si="1811"/>
        <v>44228</v>
      </c>
      <c r="L3424" s="11">
        <f t="shared" si="1799"/>
        <v>44228</v>
      </c>
      <c r="M3424" s="1">
        <f t="shared" si="1812"/>
        <v>20</v>
      </c>
      <c r="N3424" s="1">
        <f t="shared" si="1815"/>
        <v>10</v>
      </c>
      <c r="O3424" s="2">
        <f t="shared" si="1800"/>
        <v>1.0067275499999999</v>
      </c>
      <c r="P3424" s="10">
        <f t="shared" si="1792"/>
        <v>1.00890013</v>
      </c>
      <c r="Q3424" s="10">
        <f t="shared" si="1821"/>
        <v>1.6440677225766034</v>
      </c>
      <c r="R3424" s="2">
        <f t="shared" si="1791"/>
        <v>1.6551282700000001</v>
      </c>
      <c r="S3424" s="2">
        <f t="shared" si="1816"/>
        <v>1.60539415</v>
      </c>
      <c r="T3424" s="2">
        <f t="shared" si="1801"/>
        <v>48056.58756398</v>
      </c>
      <c r="U3424" s="2">
        <f t="shared" si="1802"/>
        <v>18122.139650379198</v>
      </c>
      <c r="V3424" s="2">
        <f t="shared" si="1803"/>
        <v>0</v>
      </c>
      <c r="W3424" s="2">
        <f t="shared" si="1804"/>
        <v>48056.587563989204</v>
      </c>
      <c r="X3424" s="27">
        <f t="shared" si="1805"/>
        <v>0</v>
      </c>
      <c r="Y3424" s="2">
        <f t="shared" si="1817"/>
        <v>0</v>
      </c>
      <c r="Z3424" s="67">
        <f t="shared" si="1806"/>
        <v>0</v>
      </c>
      <c r="AA3424" s="2">
        <f t="shared" si="1793"/>
        <v>0</v>
      </c>
      <c r="AB3424" s="26">
        <f t="shared" si="1813"/>
        <v>6.7299999999999999E-2</v>
      </c>
      <c r="AC3424" s="27">
        <f t="shared" si="1795"/>
        <v>10</v>
      </c>
      <c r="AD3424" s="27">
        <v>252</v>
      </c>
      <c r="AE3424" s="10">
        <f t="shared" si="1822"/>
        <v>1.0025879499999999</v>
      </c>
      <c r="AF3424" s="2">
        <f t="shared" si="1794"/>
        <v>124.36804578</v>
      </c>
      <c r="AG3424" s="2">
        <f t="shared" si="1807"/>
        <v>124.36804578</v>
      </c>
      <c r="AH3424" s="3" t="str">
        <f t="shared" si="1808"/>
        <v>-</v>
      </c>
      <c r="AI3424" s="4" t="str">
        <f t="shared" si="1790"/>
        <v>A+J=</v>
      </c>
      <c r="AJ3424" s="11">
        <f t="shared" si="1814"/>
        <v>44230</v>
      </c>
      <c r="AK3424" s="11"/>
      <c r="AL3424" s="4"/>
      <c r="AM3424" s="1"/>
      <c r="AN3424" s="11"/>
      <c r="AO3424" s="1"/>
      <c r="AP3424" s="1"/>
      <c r="AQ3424" s="1"/>
      <c r="AR3424" s="1"/>
      <c r="AS3424" s="6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</row>
    <row r="3425" spans="1:55" x14ac:dyDescent="0.2">
      <c r="A3425" s="144">
        <f t="shared" si="1809"/>
        <v>44214</v>
      </c>
      <c r="B3425" s="2">
        <f t="shared" si="1796"/>
        <v>48180.955609769204</v>
      </c>
      <c r="C3425" s="2">
        <f t="shared" si="1810"/>
        <v>29934.447913610002</v>
      </c>
      <c r="D3425" s="68">
        <f>SUM(Y3425:Y$3651)</f>
        <v>29934.447913610002</v>
      </c>
      <c r="E3425" s="68">
        <f t="shared" si="1797"/>
        <v>0</v>
      </c>
      <c r="F3425" s="72">
        <f t="shared" si="1818"/>
        <v>5486.52</v>
      </c>
      <c r="G3425" s="3">
        <f>IF(N3425=1,VLOOKUP(A3424,[1]Plan1!$BG$69:$BI$188,3),G3424)</f>
        <v>5560.59</v>
      </c>
      <c r="H3425" s="11">
        <f t="shared" si="1819"/>
        <v>44140</v>
      </c>
      <c r="I3425" s="11">
        <f t="shared" si="1820"/>
        <v>44170</v>
      </c>
      <c r="J3425" s="26">
        <f t="shared" si="1798"/>
        <v>1.3500360884495022E-2</v>
      </c>
      <c r="K3425" s="11">
        <f t="shared" si="1811"/>
        <v>44228</v>
      </c>
      <c r="L3425" s="11">
        <f t="shared" si="1799"/>
        <v>44228</v>
      </c>
      <c r="M3425" s="1">
        <f t="shared" si="1812"/>
        <v>20</v>
      </c>
      <c r="N3425" s="1">
        <f t="shared" si="1815"/>
        <v>10</v>
      </c>
      <c r="O3425" s="2">
        <f t="shared" si="1800"/>
        <v>1.0067275499999999</v>
      </c>
      <c r="P3425" s="10">
        <f t="shared" si="1792"/>
        <v>1.00890013</v>
      </c>
      <c r="Q3425" s="10">
        <f t="shared" si="1821"/>
        <v>1.6440677225766034</v>
      </c>
      <c r="R3425" s="2">
        <f t="shared" si="1791"/>
        <v>1.6551282700000001</v>
      </c>
      <c r="S3425" s="2">
        <f t="shared" si="1816"/>
        <v>1.60539415</v>
      </c>
      <c r="T3425" s="2">
        <f t="shared" si="1801"/>
        <v>48056.58756398</v>
      </c>
      <c r="U3425" s="2">
        <f t="shared" si="1802"/>
        <v>18122.139650379198</v>
      </c>
      <c r="V3425" s="2">
        <f t="shared" si="1803"/>
        <v>0</v>
      </c>
      <c r="W3425" s="2">
        <f t="shared" si="1804"/>
        <v>48056.587563989204</v>
      </c>
      <c r="X3425" s="27">
        <f t="shared" si="1805"/>
        <v>0</v>
      </c>
      <c r="Y3425" s="2">
        <f t="shared" si="1817"/>
        <v>0</v>
      </c>
      <c r="Z3425" s="67">
        <f t="shared" si="1806"/>
        <v>0</v>
      </c>
      <c r="AA3425" s="2">
        <f t="shared" si="1793"/>
        <v>0</v>
      </c>
      <c r="AB3425" s="26">
        <f t="shared" si="1813"/>
        <v>6.7299999999999999E-2</v>
      </c>
      <c r="AC3425" s="27">
        <f t="shared" si="1795"/>
        <v>10</v>
      </c>
      <c r="AD3425" s="27">
        <v>252</v>
      </c>
      <c r="AE3425" s="10">
        <f t="shared" si="1822"/>
        <v>1.0025879499999999</v>
      </c>
      <c r="AF3425" s="2">
        <f t="shared" si="1794"/>
        <v>124.36804578</v>
      </c>
      <c r="AG3425" s="2">
        <f t="shared" si="1807"/>
        <v>124.36804578</v>
      </c>
      <c r="AH3425" s="3" t="str">
        <f t="shared" si="1808"/>
        <v>-</v>
      </c>
      <c r="AI3425" s="4" t="str">
        <f t="shared" si="1790"/>
        <v>A+J=</v>
      </c>
      <c r="AJ3425" s="11">
        <f t="shared" si="1814"/>
        <v>44230</v>
      </c>
      <c r="AK3425" s="11"/>
      <c r="AL3425" s="4"/>
      <c r="AM3425" s="1"/>
      <c r="AN3425" s="11"/>
      <c r="AO3425" s="1"/>
      <c r="AP3425" s="1"/>
      <c r="AQ3425" s="1"/>
      <c r="AR3425" s="1"/>
      <c r="AS3425" s="6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</row>
    <row r="3426" spans="1:55" x14ac:dyDescent="0.2">
      <c r="A3426" s="144">
        <f t="shared" si="1809"/>
        <v>44215</v>
      </c>
      <c r="B3426" s="2">
        <f t="shared" si="1796"/>
        <v>48193.410099169203</v>
      </c>
      <c r="C3426" s="2">
        <f t="shared" si="1810"/>
        <v>29934.447913610002</v>
      </c>
      <c r="D3426" s="68">
        <f>SUM(Y3426:Y$3651)</f>
        <v>29934.447913610002</v>
      </c>
      <c r="E3426" s="68">
        <f t="shared" si="1797"/>
        <v>0</v>
      </c>
      <c r="F3426" s="72">
        <f t="shared" si="1818"/>
        <v>5486.52</v>
      </c>
      <c r="G3426" s="3">
        <f>IF(N3426=1,VLOOKUP(A3425,[1]Plan1!$BG$69:$BI$188,3),G3425)</f>
        <v>5560.59</v>
      </c>
      <c r="H3426" s="11">
        <f t="shared" si="1819"/>
        <v>44140</v>
      </c>
      <c r="I3426" s="11">
        <f t="shared" si="1820"/>
        <v>44170</v>
      </c>
      <c r="J3426" s="26">
        <f t="shared" si="1798"/>
        <v>1.3500360884495022E-2</v>
      </c>
      <c r="K3426" s="11">
        <f t="shared" si="1811"/>
        <v>44228</v>
      </c>
      <c r="L3426" s="11">
        <f t="shared" si="1799"/>
        <v>44228</v>
      </c>
      <c r="M3426" s="1">
        <f t="shared" si="1812"/>
        <v>20</v>
      </c>
      <c r="N3426" s="1">
        <f t="shared" si="1815"/>
        <v>11</v>
      </c>
      <c r="O3426" s="2">
        <f t="shared" si="1800"/>
        <v>1.0074027800000001</v>
      </c>
      <c r="P3426" s="10">
        <f t="shared" si="1792"/>
        <v>1.00890013</v>
      </c>
      <c r="Q3426" s="10">
        <f t="shared" si="1821"/>
        <v>1.6440677225766034</v>
      </c>
      <c r="R3426" s="2">
        <f t="shared" si="1791"/>
        <v>1.6562383899999999</v>
      </c>
      <c r="S3426" s="2">
        <f t="shared" si="1816"/>
        <v>1.60539415</v>
      </c>
      <c r="T3426" s="2">
        <f t="shared" si="1801"/>
        <v>48056.58756398</v>
      </c>
      <c r="U3426" s="2">
        <f t="shared" si="1802"/>
        <v>18122.139650379198</v>
      </c>
      <c r="V3426" s="2">
        <f t="shared" si="1803"/>
        <v>0</v>
      </c>
      <c r="W3426" s="2">
        <f t="shared" si="1804"/>
        <v>48056.587563989204</v>
      </c>
      <c r="X3426" s="27">
        <f t="shared" si="1805"/>
        <v>0</v>
      </c>
      <c r="Y3426" s="2">
        <f t="shared" si="1817"/>
        <v>0</v>
      </c>
      <c r="Z3426" s="67">
        <f t="shared" si="1806"/>
        <v>0</v>
      </c>
      <c r="AA3426" s="2">
        <f t="shared" si="1793"/>
        <v>0</v>
      </c>
      <c r="AB3426" s="26">
        <f t="shared" si="1813"/>
        <v>6.7299999999999999E-2</v>
      </c>
      <c r="AC3426" s="27">
        <f t="shared" si="1795"/>
        <v>11</v>
      </c>
      <c r="AD3426" s="27">
        <v>252</v>
      </c>
      <c r="AE3426" s="10">
        <f t="shared" si="1822"/>
        <v>1.0028471130000001</v>
      </c>
      <c r="AF3426" s="2">
        <f t="shared" si="1794"/>
        <v>136.82253517999999</v>
      </c>
      <c r="AG3426" s="2">
        <f t="shared" si="1807"/>
        <v>136.82253517999999</v>
      </c>
      <c r="AH3426" s="3" t="str">
        <f t="shared" si="1808"/>
        <v>-</v>
      </c>
      <c r="AI3426" s="4" t="str">
        <f t="shared" ref="AI3426:AI3489" si="1823">AI3425</f>
        <v>A+J=</v>
      </c>
      <c r="AJ3426" s="11">
        <f t="shared" si="1814"/>
        <v>44230</v>
      </c>
      <c r="AK3426" s="11"/>
      <c r="AL3426" s="4"/>
      <c r="AM3426" s="1"/>
      <c r="AN3426" s="11"/>
      <c r="AO3426" s="1"/>
      <c r="AP3426" s="1"/>
      <c r="AQ3426" s="1"/>
      <c r="AR3426" s="1"/>
      <c r="AS3426" s="6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</row>
    <row r="3427" spans="1:55" x14ac:dyDescent="0.2">
      <c r="A3427" s="144">
        <f t="shared" si="1809"/>
        <v>44216</v>
      </c>
      <c r="B3427" s="2">
        <f t="shared" si="1796"/>
        <v>48205.867808369207</v>
      </c>
      <c r="C3427" s="2">
        <f t="shared" si="1810"/>
        <v>29934.447913610002</v>
      </c>
      <c r="D3427" s="68">
        <f>SUM(Y3427:Y$3651)</f>
        <v>29934.447913610002</v>
      </c>
      <c r="E3427" s="68">
        <f t="shared" si="1797"/>
        <v>0</v>
      </c>
      <c r="F3427" s="72">
        <f t="shared" si="1818"/>
        <v>5486.52</v>
      </c>
      <c r="G3427" s="3">
        <f>IF(N3427=1,VLOOKUP(A3426,[1]Plan1!$BG$69:$BI$188,3),G3426)</f>
        <v>5560.59</v>
      </c>
      <c r="H3427" s="11">
        <f t="shared" si="1819"/>
        <v>44140</v>
      </c>
      <c r="I3427" s="11">
        <f t="shared" si="1820"/>
        <v>44170</v>
      </c>
      <c r="J3427" s="26">
        <f t="shared" si="1798"/>
        <v>1.3500360884495022E-2</v>
      </c>
      <c r="K3427" s="11">
        <f t="shared" si="1811"/>
        <v>44228</v>
      </c>
      <c r="L3427" s="11">
        <f t="shared" si="1799"/>
        <v>44228</v>
      </c>
      <c r="M3427" s="1">
        <f t="shared" si="1812"/>
        <v>20</v>
      </c>
      <c r="N3427" s="1">
        <f t="shared" si="1815"/>
        <v>12</v>
      </c>
      <c r="O3427" s="2">
        <f t="shared" si="1800"/>
        <v>1.00807848</v>
      </c>
      <c r="P3427" s="10">
        <f t="shared" si="1792"/>
        <v>1.00890013</v>
      </c>
      <c r="Q3427" s="10">
        <f t="shared" si="1821"/>
        <v>1.6440677225766034</v>
      </c>
      <c r="R3427" s="2">
        <f t="shared" si="1791"/>
        <v>1.65734929</v>
      </c>
      <c r="S3427" s="2">
        <f t="shared" si="1816"/>
        <v>1.60539415</v>
      </c>
      <c r="T3427" s="2">
        <f t="shared" si="1801"/>
        <v>48056.58756398</v>
      </c>
      <c r="U3427" s="2">
        <f t="shared" si="1802"/>
        <v>18122.139650379198</v>
      </c>
      <c r="V3427" s="2">
        <f t="shared" si="1803"/>
        <v>0</v>
      </c>
      <c r="W3427" s="2">
        <f t="shared" si="1804"/>
        <v>48056.587563989204</v>
      </c>
      <c r="X3427" s="27">
        <f t="shared" si="1805"/>
        <v>0</v>
      </c>
      <c r="Y3427" s="2">
        <f t="shared" si="1817"/>
        <v>0</v>
      </c>
      <c r="Z3427" s="67">
        <f t="shared" si="1806"/>
        <v>0</v>
      </c>
      <c r="AA3427" s="2">
        <f t="shared" si="1793"/>
        <v>0</v>
      </c>
      <c r="AB3427" s="26">
        <f t="shared" si="1813"/>
        <v>6.7299999999999999E-2</v>
      </c>
      <c r="AC3427" s="27">
        <f t="shared" si="1795"/>
        <v>12</v>
      </c>
      <c r="AD3427" s="27">
        <v>252</v>
      </c>
      <c r="AE3427" s="10">
        <f t="shared" si="1822"/>
        <v>1.003106343</v>
      </c>
      <c r="AF3427" s="2">
        <f t="shared" si="1794"/>
        <v>149.28024438</v>
      </c>
      <c r="AG3427" s="2">
        <f t="shared" si="1807"/>
        <v>149.28024438</v>
      </c>
      <c r="AH3427" s="3" t="str">
        <f t="shared" si="1808"/>
        <v>-</v>
      </c>
      <c r="AI3427" s="4" t="str">
        <f t="shared" si="1823"/>
        <v>A+J=</v>
      </c>
      <c r="AJ3427" s="11">
        <f t="shared" si="1814"/>
        <v>44230</v>
      </c>
      <c r="AK3427" s="11"/>
      <c r="AL3427" s="4"/>
      <c r="AM3427" s="1"/>
      <c r="AN3427" s="11"/>
      <c r="AO3427" s="1"/>
      <c r="AP3427" s="1"/>
      <c r="AQ3427" s="1"/>
      <c r="AR3427" s="1"/>
      <c r="AS3427" s="6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</row>
    <row r="3428" spans="1:55" x14ac:dyDescent="0.2">
      <c r="A3428" s="144">
        <f t="shared" si="1809"/>
        <v>44217</v>
      </c>
      <c r="B3428" s="2">
        <f t="shared" si="1796"/>
        <v>48218.328737349206</v>
      </c>
      <c r="C3428" s="2">
        <f t="shared" si="1810"/>
        <v>29934.447913610002</v>
      </c>
      <c r="D3428" s="68">
        <f>SUM(Y3428:Y$3651)</f>
        <v>29934.447913610002</v>
      </c>
      <c r="E3428" s="68">
        <f t="shared" si="1797"/>
        <v>0</v>
      </c>
      <c r="F3428" s="72">
        <f t="shared" si="1818"/>
        <v>5486.52</v>
      </c>
      <c r="G3428" s="3">
        <f>IF(N3428=1,VLOOKUP(A3427,[1]Plan1!$BG$69:$BI$188,3),G3427)</f>
        <v>5560.59</v>
      </c>
      <c r="H3428" s="11">
        <f t="shared" si="1819"/>
        <v>44140</v>
      </c>
      <c r="I3428" s="11">
        <f t="shared" si="1820"/>
        <v>44170</v>
      </c>
      <c r="J3428" s="26">
        <f t="shared" si="1798"/>
        <v>1.3500360884495022E-2</v>
      </c>
      <c r="K3428" s="11">
        <f t="shared" si="1811"/>
        <v>44228</v>
      </c>
      <c r="L3428" s="11">
        <f t="shared" si="1799"/>
        <v>44228</v>
      </c>
      <c r="M3428" s="1">
        <f t="shared" si="1812"/>
        <v>20</v>
      </c>
      <c r="N3428" s="1">
        <f t="shared" si="1815"/>
        <v>13</v>
      </c>
      <c r="O3428" s="2">
        <f t="shared" si="1800"/>
        <v>1.0087546199999999</v>
      </c>
      <c r="P3428" s="10">
        <f t="shared" si="1792"/>
        <v>1.00890013</v>
      </c>
      <c r="Q3428" s="10">
        <f t="shared" si="1821"/>
        <v>1.6440677225766034</v>
      </c>
      <c r="R3428" s="2">
        <f t="shared" si="1791"/>
        <v>1.6584609100000001</v>
      </c>
      <c r="S3428" s="2">
        <f t="shared" si="1816"/>
        <v>1.60539415</v>
      </c>
      <c r="T3428" s="2">
        <f t="shared" si="1801"/>
        <v>48056.58756398</v>
      </c>
      <c r="U3428" s="2">
        <f t="shared" si="1802"/>
        <v>18122.139650379198</v>
      </c>
      <c r="V3428" s="2">
        <f t="shared" si="1803"/>
        <v>0</v>
      </c>
      <c r="W3428" s="2">
        <f t="shared" si="1804"/>
        <v>48056.587563989204</v>
      </c>
      <c r="X3428" s="27">
        <f t="shared" si="1805"/>
        <v>0</v>
      </c>
      <c r="Y3428" s="2">
        <f t="shared" si="1817"/>
        <v>0</v>
      </c>
      <c r="Z3428" s="67">
        <f t="shared" si="1806"/>
        <v>0</v>
      </c>
      <c r="AA3428" s="2">
        <f t="shared" si="1793"/>
        <v>0</v>
      </c>
      <c r="AB3428" s="26">
        <f t="shared" si="1813"/>
        <v>6.7299999999999999E-2</v>
      </c>
      <c r="AC3428" s="27">
        <f t="shared" si="1795"/>
        <v>13</v>
      </c>
      <c r="AD3428" s="27">
        <v>252</v>
      </c>
      <c r="AE3428" s="10">
        <f t="shared" si="1822"/>
        <v>1.0033656399999999</v>
      </c>
      <c r="AF3428" s="2">
        <f t="shared" si="1794"/>
        <v>161.74117336</v>
      </c>
      <c r="AG3428" s="2">
        <f t="shared" si="1807"/>
        <v>161.74117336</v>
      </c>
      <c r="AH3428" s="3" t="str">
        <f t="shared" si="1808"/>
        <v>-</v>
      </c>
      <c r="AI3428" s="4" t="str">
        <f t="shared" si="1823"/>
        <v>A+J=</v>
      </c>
      <c r="AJ3428" s="11">
        <f t="shared" si="1814"/>
        <v>44230</v>
      </c>
      <c r="AK3428" s="11"/>
      <c r="AL3428" s="4"/>
      <c r="AM3428" s="1"/>
      <c r="AN3428" s="11"/>
      <c r="AO3428" s="1"/>
      <c r="AP3428" s="1"/>
      <c r="AQ3428" s="1"/>
      <c r="AR3428" s="1"/>
      <c r="AS3428" s="6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</row>
    <row r="3429" spans="1:55" x14ac:dyDescent="0.2">
      <c r="A3429" s="144">
        <f t="shared" si="1809"/>
        <v>44218</v>
      </c>
      <c r="B3429" s="2">
        <f t="shared" si="1796"/>
        <v>48230.792886129202</v>
      </c>
      <c r="C3429" s="2">
        <f t="shared" si="1810"/>
        <v>29934.447913610002</v>
      </c>
      <c r="D3429" s="68">
        <f>SUM(Y3429:Y$3651)</f>
        <v>29934.447913610002</v>
      </c>
      <c r="E3429" s="68">
        <f t="shared" si="1797"/>
        <v>0</v>
      </c>
      <c r="F3429" s="72">
        <f t="shared" si="1818"/>
        <v>5486.52</v>
      </c>
      <c r="G3429" s="3">
        <f>IF(N3429=1,VLOOKUP(A3428,[1]Plan1!$BG$69:$BI$188,3),G3428)</f>
        <v>5560.59</v>
      </c>
      <c r="H3429" s="11">
        <f t="shared" si="1819"/>
        <v>44140</v>
      </c>
      <c r="I3429" s="11">
        <f t="shared" si="1820"/>
        <v>44170</v>
      </c>
      <c r="J3429" s="26">
        <f t="shared" si="1798"/>
        <v>1.3500360884495022E-2</v>
      </c>
      <c r="K3429" s="11">
        <f t="shared" si="1811"/>
        <v>44228</v>
      </c>
      <c r="L3429" s="11">
        <f t="shared" si="1799"/>
        <v>44228</v>
      </c>
      <c r="M3429" s="1">
        <f t="shared" si="1812"/>
        <v>20</v>
      </c>
      <c r="N3429" s="1">
        <f t="shared" si="1815"/>
        <v>14</v>
      </c>
      <c r="O3429" s="2">
        <f t="shared" si="1800"/>
        <v>1.00943122</v>
      </c>
      <c r="P3429" s="10">
        <f t="shared" si="1792"/>
        <v>1.00890013</v>
      </c>
      <c r="Q3429" s="10">
        <f t="shared" si="1821"/>
        <v>1.6440677225766034</v>
      </c>
      <c r="R3429" s="2">
        <f t="shared" si="1791"/>
        <v>1.65957328</v>
      </c>
      <c r="S3429" s="2">
        <f t="shared" si="1816"/>
        <v>1.60539415</v>
      </c>
      <c r="T3429" s="2">
        <f t="shared" si="1801"/>
        <v>48056.58756398</v>
      </c>
      <c r="U3429" s="2">
        <f t="shared" si="1802"/>
        <v>18122.139650379198</v>
      </c>
      <c r="V3429" s="2">
        <f t="shared" si="1803"/>
        <v>0</v>
      </c>
      <c r="W3429" s="2">
        <f t="shared" si="1804"/>
        <v>48056.587563989204</v>
      </c>
      <c r="X3429" s="27">
        <f t="shared" si="1805"/>
        <v>0</v>
      </c>
      <c r="Y3429" s="2">
        <f t="shared" si="1817"/>
        <v>0</v>
      </c>
      <c r="Z3429" s="67">
        <f t="shared" si="1806"/>
        <v>0</v>
      </c>
      <c r="AA3429" s="2">
        <f t="shared" si="1793"/>
        <v>0</v>
      </c>
      <c r="AB3429" s="26">
        <f t="shared" si="1813"/>
        <v>6.7299999999999999E-2</v>
      </c>
      <c r="AC3429" s="27">
        <f t="shared" si="1795"/>
        <v>14</v>
      </c>
      <c r="AD3429" s="27">
        <v>252</v>
      </c>
      <c r="AE3429" s="10">
        <f t="shared" si="1822"/>
        <v>1.0036250040000001</v>
      </c>
      <c r="AF3429" s="2">
        <f t="shared" si="1794"/>
        <v>174.20532213999999</v>
      </c>
      <c r="AG3429" s="2">
        <f t="shared" si="1807"/>
        <v>174.20532213999999</v>
      </c>
      <c r="AH3429" s="3" t="str">
        <f t="shared" si="1808"/>
        <v>-</v>
      </c>
      <c r="AI3429" s="4" t="str">
        <f t="shared" si="1823"/>
        <v>A+J=</v>
      </c>
      <c r="AJ3429" s="11">
        <f t="shared" si="1814"/>
        <v>44230</v>
      </c>
      <c r="AK3429" s="11"/>
      <c r="AL3429" s="4"/>
      <c r="AM3429" s="1"/>
      <c r="AN3429" s="11"/>
      <c r="AO3429" s="1"/>
      <c r="AP3429" s="1"/>
      <c r="AQ3429" s="1"/>
      <c r="AR3429" s="1"/>
      <c r="AS3429" s="6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</row>
    <row r="3430" spans="1:55" x14ac:dyDescent="0.2">
      <c r="A3430" s="144">
        <f t="shared" si="1809"/>
        <v>44219</v>
      </c>
      <c r="B3430" s="2">
        <f t="shared" si="1796"/>
        <v>48243.260254699206</v>
      </c>
      <c r="C3430" s="2">
        <f t="shared" si="1810"/>
        <v>29934.447913610002</v>
      </c>
      <c r="D3430" s="68">
        <f>SUM(Y3430:Y$3651)</f>
        <v>29934.447913610002</v>
      </c>
      <c r="E3430" s="68">
        <f t="shared" si="1797"/>
        <v>0</v>
      </c>
      <c r="F3430" s="72">
        <f t="shared" si="1818"/>
        <v>5486.52</v>
      </c>
      <c r="G3430" s="3">
        <f>IF(N3430=1,VLOOKUP(A3429,[1]Plan1!$BG$69:$BI$188,3),G3429)</f>
        <v>5560.59</v>
      </c>
      <c r="H3430" s="11">
        <f t="shared" si="1819"/>
        <v>44140</v>
      </c>
      <c r="I3430" s="11">
        <f t="shared" si="1820"/>
        <v>44170</v>
      </c>
      <c r="J3430" s="26">
        <f t="shared" si="1798"/>
        <v>1.3500360884495022E-2</v>
      </c>
      <c r="K3430" s="11">
        <f t="shared" si="1811"/>
        <v>44228</v>
      </c>
      <c r="L3430" s="11">
        <f t="shared" si="1799"/>
        <v>44228</v>
      </c>
      <c r="M3430" s="1">
        <f t="shared" si="1812"/>
        <v>20</v>
      </c>
      <c r="N3430" s="1">
        <f t="shared" si="1815"/>
        <v>15</v>
      </c>
      <c r="O3430" s="2">
        <f t="shared" si="1800"/>
        <v>1.0101082699999999</v>
      </c>
      <c r="P3430" s="10">
        <f t="shared" si="1792"/>
        <v>1.00890013</v>
      </c>
      <c r="Q3430" s="10">
        <f t="shared" si="1821"/>
        <v>1.6440677225766034</v>
      </c>
      <c r="R3430" s="2">
        <f t="shared" si="1791"/>
        <v>1.6606863999999999</v>
      </c>
      <c r="S3430" s="2">
        <f t="shared" si="1816"/>
        <v>1.60539415</v>
      </c>
      <c r="T3430" s="2">
        <f t="shared" si="1801"/>
        <v>48056.58756398</v>
      </c>
      <c r="U3430" s="2">
        <f t="shared" si="1802"/>
        <v>18122.139650379198</v>
      </c>
      <c r="V3430" s="2">
        <f t="shared" si="1803"/>
        <v>0</v>
      </c>
      <c r="W3430" s="2">
        <f t="shared" si="1804"/>
        <v>48056.587563989204</v>
      </c>
      <c r="X3430" s="27">
        <f t="shared" si="1805"/>
        <v>0</v>
      </c>
      <c r="Y3430" s="2">
        <f t="shared" si="1817"/>
        <v>0</v>
      </c>
      <c r="Z3430" s="67">
        <f t="shared" si="1806"/>
        <v>0</v>
      </c>
      <c r="AA3430" s="2">
        <f t="shared" si="1793"/>
        <v>0</v>
      </c>
      <c r="AB3430" s="26">
        <f t="shared" si="1813"/>
        <v>6.7299999999999999E-2</v>
      </c>
      <c r="AC3430" s="27">
        <f t="shared" si="1795"/>
        <v>15</v>
      </c>
      <c r="AD3430" s="27">
        <v>252</v>
      </c>
      <c r="AE3430" s="10">
        <f t="shared" si="1822"/>
        <v>1.003884435</v>
      </c>
      <c r="AF3430" s="2">
        <f t="shared" si="1794"/>
        <v>186.67269071000001</v>
      </c>
      <c r="AG3430" s="2">
        <f t="shared" si="1807"/>
        <v>186.67269071000001</v>
      </c>
      <c r="AH3430" s="3" t="str">
        <f t="shared" si="1808"/>
        <v>-</v>
      </c>
      <c r="AI3430" s="4" t="str">
        <f t="shared" si="1823"/>
        <v>A+J=</v>
      </c>
      <c r="AJ3430" s="11">
        <f t="shared" si="1814"/>
        <v>44230</v>
      </c>
      <c r="AK3430" s="11"/>
      <c r="AL3430" s="4"/>
      <c r="AM3430" s="1"/>
      <c r="AN3430" s="11"/>
      <c r="AO3430" s="1"/>
      <c r="AP3430" s="1"/>
      <c r="AQ3430" s="1"/>
      <c r="AR3430" s="1"/>
      <c r="AS3430" s="6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</row>
    <row r="3431" spans="1:55" x14ac:dyDescent="0.2">
      <c r="A3431" s="144">
        <f t="shared" si="1809"/>
        <v>44220</v>
      </c>
      <c r="B3431" s="2">
        <f t="shared" si="1796"/>
        <v>48243.260254699206</v>
      </c>
      <c r="C3431" s="2">
        <f t="shared" si="1810"/>
        <v>29934.447913610002</v>
      </c>
      <c r="D3431" s="68">
        <f>SUM(Y3431:Y$3651)</f>
        <v>29934.447913610002</v>
      </c>
      <c r="E3431" s="68">
        <f t="shared" si="1797"/>
        <v>0</v>
      </c>
      <c r="F3431" s="72">
        <f t="shared" si="1818"/>
        <v>5486.52</v>
      </c>
      <c r="G3431" s="3">
        <f>IF(N3431=1,VLOOKUP(A3430,[1]Plan1!$BG$69:$BI$188,3),G3430)</f>
        <v>5560.59</v>
      </c>
      <c r="H3431" s="11">
        <f t="shared" si="1819"/>
        <v>44140</v>
      </c>
      <c r="I3431" s="11">
        <f t="shared" si="1820"/>
        <v>44170</v>
      </c>
      <c r="J3431" s="26">
        <f t="shared" si="1798"/>
        <v>1.3500360884495022E-2</v>
      </c>
      <c r="K3431" s="11">
        <f t="shared" si="1811"/>
        <v>44228</v>
      </c>
      <c r="L3431" s="11">
        <f t="shared" si="1799"/>
        <v>44228</v>
      </c>
      <c r="M3431" s="1">
        <f t="shared" si="1812"/>
        <v>20</v>
      </c>
      <c r="N3431" s="1">
        <f t="shared" si="1815"/>
        <v>15</v>
      </c>
      <c r="O3431" s="2">
        <f t="shared" si="1800"/>
        <v>1.0101082699999999</v>
      </c>
      <c r="P3431" s="10">
        <f t="shared" si="1792"/>
        <v>1.00890013</v>
      </c>
      <c r="Q3431" s="10">
        <f t="shared" si="1821"/>
        <v>1.6440677225766034</v>
      </c>
      <c r="R3431" s="2">
        <f t="shared" si="1791"/>
        <v>1.6606863999999999</v>
      </c>
      <c r="S3431" s="2">
        <f t="shared" si="1816"/>
        <v>1.60539415</v>
      </c>
      <c r="T3431" s="2">
        <f t="shared" si="1801"/>
        <v>48056.58756398</v>
      </c>
      <c r="U3431" s="2">
        <f t="shared" si="1802"/>
        <v>18122.139650379198</v>
      </c>
      <c r="V3431" s="2">
        <f t="shared" si="1803"/>
        <v>0</v>
      </c>
      <c r="W3431" s="2">
        <f t="shared" si="1804"/>
        <v>48056.587563989204</v>
      </c>
      <c r="X3431" s="27">
        <f t="shared" si="1805"/>
        <v>0</v>
      </c>
      <c r="Y3431" s="2">
        <f t="shared" si="1817"/>
        <v>0</v>
      </c>
      <c r="Z3431" s="67">
        <f t="shared" si="1806"/>
        <v>0</v>
      </c>
      <c r="AA3431" s="2">
        <f t="shared" si="1793"/>
        <v>0</v>
      </c>
      <c r="AB3431" s="26">
        <f t="shared" si="1813"/>
        <v>6.7299999999999999E-2</v>
      </c>
      <c r="AC3431" s="27">
        <f t="shared" si="1795"/>
        <v>15</v>
      </c>
      <c r="AD3431" s="27">
        <v>252</v>
      </c>
      <c r="AE3431" s="10">
        <f t="shared" si="1822"/>
        <v>1.003884435</v>
      </c>
      <c r="AF3431" s="2">
        <f t="shared" si="1794"/>
        <v>186.67269071000001</v>
      </c>
      <c r="AG3431" s="2">
        <f t="shared" si="1807"/>
        <v>186.67269071000001</v>
      </c>
      <c r="AH3431" s="3" t="str">
        <f t="shared" si="1808"/>
        <v>-</v>
      </c>
      <c r="AI3431" s="4" t="str">
        <f t="shared" si="1823"/>
        <v>A+J=</v>
      </c>
      <c r="AJ3431" s="11">
        <f t="shared" si="1814"/>
        <v>44230</v>
      </c>
      <c r="AK3431" s="11"/>
      <c r="AL3431" s="4"/>
      <c r="AM3431" s="1"/>
      <c r="AN3431" s="11"/>
      <c r="AO3431" s="1"/>
      <c r="AP3431" s="1"/>
      <c r="AQ3431" s="1"/>
      <c r="AR3431" s="1"/>
      <c r="AS3431" s="6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</row>
    <row r="3432" spans="1:55" x14ac:dyDescent="0.2">
      <c r="A3432" s="144">
        <f t="shared" si="1809"/>
        <v>44221</v>
      </c>
      <c r="B3432" s="2">
        <f t="shared" si="1796"/>
        <v>48243.260254699206</v>
      </c>
      <c r="C3432" s="2">
        <f t="shared" si="1810"/>
        <v>29934.447913610002</v>
      </c>
      <c r="D3432" s="68">
        <f>SUM(Y3432:Y$3651)</f>
        <v>29934.447913610002</v>
      </c>
      <c r="E3432" s="68">
        <f t="shared" si="1797"/>
        <v>0</v>
      </c>
      <c r="F3432" s="72">
        <f t="shared" si="1818"/>
        <v>5486.52</v>
      </c>
      <c r="G3432" s="3">
        <f>IF(N3432=1,VLOOKUP(A3431,[1]Plan1!$BG$69:$BI$188,3),G3431)</f>
        <v>5560.59</v>
      </c>
      <c r="H3432" s="11">
        <f t="shared" si="1819"/>
        <v>44140</v>
      </c>
      <c r="I3432" s="11">
        <f t="shared" si="1820"/>
        <v>44170</v>
      </c>
      <c r="J3432" s="26">
        <f t="shared" si="1798"/>
        <v>1.3500360884495022E-2</v>
      </c>
      <c r="K3432" s="11">
        <f t="shared" si="1811"/>
        <v>44228</v>
      </c>
      <c r="L3432" s="11">
        <f t="shared" si="1799"/>
        <v>44228</v>
      </c>
      <c r="M3432" s="1">
        <f t="shared" si="1812"/>
        <v>20</v>
      </c>
      <c r="N3432" s="1">
        <f t="shared" si="1815"/>
        <v>15</v>
      </c>
      <c r="O3432" s="2">
        <f t="shared" si="1800"/>
        <v>1.0101082699999999</v>
      </c>
      <c r="P3432" s="10">
        <f t="shared" si="1792"/>
        <v>1.00890013</v>
      </c>
      <c r="Q3432" s="10">
        <f t="shared" si="1821"/>
        <v>1.6440677225766034</v>
      </c>
      <c r="R3432" s="2">
        <f t="shared" si="1791"/>
        <v>1.6606863999999999</v>
      </c>
      <c r="S3432" s="2">
        <f t="shared" si="1816"/>
        <v>1.60539415</v>
      </c>
      <c r="T3432" s="2">
        <f t="shared" si="1801"/>
        <v>48056.58756398</v>
      </c>
      <c r="U3432" s="2">
        <f t="shared" si="1802"/>
        <v>18122.139650379198</v>
      </c>
      <c r="V3432" s="2">
        <f t="shared" si="1803"/>
        <v>0</v>
      </c>
      <c r="W3432" s="2">
        <f t="shared" si="1804"/>
        <v>48056.587563989204</v>
      </c>
      <c r="X3432" s="27">
        <f t="shared" si="1805"/>
        <v>0</v>
      </c>
      <c r="Y3432" s="2">
        <f t="shared" si="1817"/>
        <v>0</v>
      </c>
      <c r="Z3432" s="67">
        <f t="shared" si="1806"/>
        <v>0</v>
      </c>
      <c r="AA3432" s="2">
        <f t="shared" si="1793"/>
        <v>0</v>
      </c>
      <c r="AB3432" s="26">
        <f t="shared" si="1813"/>
        <v>6.7299999999999999E-2</v>
      </c>
      <c r="AC3432" s="27">
        <f t="shared" si="1795"/>
        <v>15</v>
      </c>
      <c r="AD3432" s="27">
        <v>252</v>
      </c>
      <c r="AE3432" s="10">
        <f t="shared" si="1822"/>
        <v>1.003884435</v>
      </c>
      <c r="AF3432" s="2">
        <f t="shared" si="1794"/>
        <v>186.67269071000001</v>
      </c>
      <c r="AG3432" s="2">
        <f t="shared" si="1807"/>
        <v>186.67269071000001</v>
      </c>
      <c r="AH3432" s="3" t="str">
        <f t="shared" si="1808"/>
        <v>-</v>
      </c>
      <c r="AI3432" s="4" t="str">
        <f t="shared" si="1823"/>
        <v>A+J=</v>
      </c>
      <c r="AJ3432" s="11">
        <f t="shared" si="1814"/>
        <v>44230</v>
      </c>
      <c r="AK3432" s="11"/>
      <c r="AL3432" s="4"/>
      <c r="AM3432" s="1"/>
      <c r="AN3432" s="11"/>
      <c r="AO3432" s="1"/>
      <c r="AP3432" s="1"/>
      <c r="AQ3432" s="1"/>
      <c r="AR3432" s="1"/>
      <c r="AS3432" s="6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</row>
    <row r="3433" spans="1:55" x14ac:dyDescent="0.2">
      <c r="A3433" s="144">
        <f t="shared" si="1809"/>
        <v>44222</v>
      </c>
      <c r="B3433" s="2">
        <f t="shared" si="1796"/>
        <v>48255.730891119201</v>
      </c>
      <c r="C3433" s="2">
        <f t="shared" si="1810"/>
        <v>29934.447913610002</v>
      </c>
      <c r="D3433" s="68">
        <f>SUM(Y3433:Y$3651)</f>
        <v>29934.447913610002</v>
      </c>
      <c r="E3433" s="68">
        <f t="shared" si="1797"/>
        <v>0</v>
      </c>
      <c r="F3433" s="72">
        <f t="shared" si="1818"/>
        <v>5486.52</v>
      </c>
      <c r="G3433" s="3">
        <f>IF(N3433=1,VLOOKUP(A3432,[1]Plan1!$BG$69:$BI$188,3),G3432)</f>
        <v>5560.59</v>
      </c>
      <c r="H3433" s="11">
        <f t="shared" si="1819"/>
        <v>44140</v>
      </c>
      <c r="I3433" s="11">
        <f t="shared" si="1820"/>
        <v>44170</v>
      </c>
      <c r="J3433" s="26">
        <f t="shared" si="1798"/>
        <v>1.3500360884495022E-2</v>
      </c>
      <c r="K3433" s="11">
        <f t="shared" si="1811"/>
        <v>44228</v>
      </c>
      <c r="L3433" s="11">
        <f t="shared" si="1799"/>
        <v>44228</v>
      </c>
      <c r="M3433" s="1">
        <f t="shared" si="1812"/>
        <v>20</v>
      </c>
      <c r="N3433" s="1">
        <f t="shared" si="1815"/>
        <v>16</v>
      </c>
      <c r="O3433" s="2">
        <f t="shared" si="1800"/>
        <v>1.01078578</v>
      </c>
      <c r="P3433" s="10">
        <f t="shared" si="1792"/>
        <v>1.00890013</v>
      </c>
      <c r="Q3433" s="10">
        <f t="shared" si="1821"/>
        <v>1.6440677225766034</v>
      </c>
      <c r="R3433" s="2">
        <f t="shared" ref="R3433:R3496" si="1824">TRUNC(TRUNC((O3433*Q3433),15),8)</f>
        <v>1.6618002700000001</v>
      </c>
      <c r="S3433" s="2">
        <f t="shared" si="1816"/>
        <v>1.60539415</v>
      </c>
      <c r="T3433" s="2">
        <f t="shared" si="1801"/>
        <v>48056.58756398</v>
      </c>
      <c r="U3433" s="2">
        <f t="shared" si="1802"/>
        <v>18122.139650379198</v>
      </c>
      <c r="V3433" s="2">
        <f t="shared" si="1803"/>
        <v>0</v>
      </c>
      <c r="W3433" s="2">
        <f t="shared" si="1804"/>
        <v>48056.587563989204</v>
      </c>
      <c r="X3433" s="27">
        <f t="shared" si="1805"/>
        <v>0</v>
      </c>
      <c r="Y3433" s="2">
        <f t="shared" si="1817"/>
        <v>0</v>
      </c>
      <c r="Z3433" s="67">
        <f t="shared" si="1806"/>
        <v>0</v>
      </c>
      <c r="AA3433" s="2">
        <f t="shared" si="1793"/>
        <v>0</v>
      </c>
      <c r="AB3433" s="26">
        <f t="shared" si="1813"/>
        <v>6.7299999999999999E-2</v>
      </c>
      <c r="AC3433" s="27">
        <f t="shared" si="1795"/>
        <v>16</v>
      </c>
      <c r="AD3433" s="27">
        <v>252</v>
      </c>
      <c r="AE3433" s="10">
        <f t="shared" si="1822"/>
        <v>1.004143934</v>
      </c>
      <c r="AF3433" s="2">
        <f t="shared" si="1794"/>
        <v>199.14332712999999</v>
      </c>
      <c r="AG3433" s="2">
        <f t="shared" si="1807"/>
        <v>199.14332712999999</v>
      </c>
      <c r="AH3433" s="3" t="str">
        <f t="shared" si="1808"/>
        <v>-</v>
      </c>
      <c r="AI3433" s="4" t="str">
        <f t="shared" si="1823"/>
        <v>A+J=</v>
      </c>
      <c r="AJ3433" s="11">
        <f t="shared" si="1814"/>
        <v>44230</v>
      </c>
      <c r="AK3433" s="11"/>
      <c r="AL3433" s="4"/>
      <c r="AM3433" s="1"/>
      <c r="AN3433" s="11"/>
      <c r="AO3433" s="1"/>
      <c r="AP3433" s="1"/>
      <c r="AQ3433" s="1"/>
      <c r="AR3433" s="1"/>
      <c r="AS3433" s="6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</row>
    <row r="3434" spans="1:55" x14ac:dyDescent="0.2">
      <c r="A3434" s="144">
        <f t="shared" si="1809"/>
        <v>44223</v>
      </c>
      <c r="B3434" s="2">
        <f t="shared" si="1796"/>
        <v>48268.204699269205</v>
      </c>
      <c r="C3434" s="2">
        <f t="shared" si="1810"/>
        <v>29934.447913610002</v>
      </c>
      <c r="D3434" s="68">
        <f>SUM(Y3434:Y$3651)</f>
        <v>29934.447913610002</v>
      </c>
      <c r="E3434" s="68">
        <f t="shared" si="1797"/>
        <v>0</v>
      </c>
      <c r="F3434" s="72">
        <f t="shared" si="1818"/>
        <v>5486.52</v>
      </c>
      <c r="G3434" s="3">
        <f>IF(N3434=1,VLOOKUP(A3433,[1]Plan1!$BG$69:$BI$188,3),G3433)</f>
        <v>5560.59</v>
      </c>
      <c r="H3434" s="11">
        <f t="shared" si="1819"/>
        <v>44140</v>
      </c>
      <c r="I3434" s="11">
        <f t="shared" si="1820"/>
        <v>44170</v>
      </c>
      <c r="J3434" s="26">
        <f t="shared" si="1798"/>
        <v>1.3500360884495022E-2</v>
      </c>
      <c r="K3434" s="11">
        <f t="shared" si="1811"/>
        <v>44228</v>
      </c>
      <c r="L3434" s="11">
        <f t="shared" si="1799"/>
        <v>44228</v>
      </c>
      <c r="M3434" s="1">
        <f t="shared" si="1812"/>
        <v>20</v>
      </c>
      <c r="N3434" s="1">
        <f t="shared" si="1815"/>
        <v>17</v>
      </c>
      <c r="O3434" s="2">
        <f t="shared" si="1800"/>
        <v>1.0114637399999999</v>
      </c>
      <c r="P3434" s="10">
        <f t="shared" ref="P3434:P3497" si="1825">IF(L3434&gt;L3433,O3433,P3433)</f>
        <v>1.00890013</v>
      </c>
      <c r="Q3434" s="10">
        <f t="shared" si="1821"/>
        <v>1.6440677225766034</v>
      </c>
      <c r="R3434" s="2">
        <f t="shared" si="1824"/>
        <v>1.66291488</v>
      </c>
      <c r="S3434" s="2">
        <f t="shared" si="1816"/>
        <v>1.60539415</v>
      </c>
      <c r="T3434" s="2">
        <f t="shared" si="1801"/>
        <v>48056.58756398</v>
      </c>
      <c r="U3434" s="2">
        <f t="shared" si="1802"/>
        <v>18122.139650379198</v>
      </c>
      <c r="V3434" s="2">
        <f t="shared" si="1803"/>
        <v>0</v>
      </c>
      <c r="W3434" s="2">
        <f t="shared" si="1804"/>
        <v>48056.587563989204</v>
      </c>
      <c r="X3434" s="27">
        <f t="shared" si="1805"/>
        <v>0</v>
      </c>
      <c r="Y3434" s="2">
        <f t="shared" si="1817"/>
        <v>0</v>
      </c>
      <c r="Z3434" s="67">
        <f t="shared" si="1806"/>
        <v>0</v>
      </c>
      <c r="AA3434" s="2">
        <f t="shared" si="1793"/>
        <v>0</v>
      </c>
      <c r="AB3434" s="26">
        <f t="shared" si="1813"/>
        <v>6.7299999999999999E-2</v>
      </c>
      <c r="AC3434" s="27">
        <f t="shared" si="1795"/>
        <v>17</v>
      </c>
      <c r="AD3434" s="27">
        <v>252</v>
      </c>
      <c r="AE3434" s="10">
        <f t="shared" si="1822"/>
        <v>1.0044034989999999</v>
      </c>
      <c r="AF3434" s="2">
        <f t="shared" si="1794"/>
        <v>211.61713528000001</v>
      </c>
      <c r="AG3434" s="2">
        <f t="shared" si="1807"/>
        <v>211.61713528000001</v>
      </c>
      <c r="AH3434" s="3" t="str">
        <f t="shared" si="1808"/>
        <v>-</v>
      </c>
      <c r="AI3434" s="4" t="str">
        <f t="shared" si="1823"/>
        <v>A+J=</v>
      </c>
      <c r="AJ3434" s="11">
        <f t="shared" si="1814"/>
        <v>44230</v>
      </c>
      <c r="AK3434" s="11"/>
      <c r="AL3434" s="4"/>
      <c r="AM3434" s="1"/>
      <c r="AN3434" s="11"/>
      <c r="AO3434" s="1"/>
      <c r="AP3434" s="1"/>
      <c r="AQ3434" s="1"/>
      <c r="AR3434" s="1"/>
      <c r="AS3434" s="6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</row>
    <row r="3435" spans="1:55" x14ac:dyDescent="0.2">
      <c r="A3435" s="144">
        <f t="shared" si="1809"/>
        <v>44224</v>
      </c>
      <c r="B3435" s="2">
        <f t="shared" si="1796"/>
        <v>48280.681727209201</v>
      </c>
      <c r="C3435" s="2">
        <f t="shared" si="1810"/>
        <v>29934.447913610002</v>
      </c>
      <c r="D3435" s="68">
        <f>SUM(Y3435:Y$3651)</f>
        <v>29934.447913610002</v>
      </c>
      <c r="E3435" s="68">
        <f t="shared" si="1797"/>
        <v>0</v>
      </c>
      <c r="F3435" s="72">
        <f t="shared" si="1818"/>
        <v>5486.52</v>
      </c>
      <c r="G3435" s="3">
        <f>IF(N3435=1,VLOOKUP(A3434,[1]Plan1!$BG$69:$BI$188,3),G3434)</f>
        <v>5560.59</v>
      </c>
      <c r="H3435" s="11">
        <f t="shared" si="1819"/>
        <v>44140</v>
      </c>
      <c r="I3435" s="11">
        <f t="shared" si="1820"/>
        <v>44170</v>
      </c>
      <c r="J3435" s="26">
        <f t="shared" si="1798"/>
        <v>1.3500360884495022E-2</v>
      </c>
      <c r="K3435" s="11">
        <f t="shared" si="1811"/>
        <v>44228</v>
      </c>
      <c r="L3435" s="11">
        <f t="shared" si="1799"/>
        <v>44228</v>
      </c>
      <c r="M3435" s="1">
        <f t="shared" si="1812"/>
        <v>20</v>
      </c>
      <c r="N3435" s="1">
        <f t="shared" si="1815"/>
        <v>18</v>
      </c>
      <c r="O3435" s="2">
        <f t="shared" si="1800"/>
        <v>1.01214216</v>
      </c>
      <c r="P3435" s="10">
        <f t="shared" si="1825"/>
        <v>1.00890013</v>
      </c>
      <c r="Q3435" s="10">
        <f t="shared" si="1821"/>
        <v>1.6440677225766034</v>
      </c>
      <c r="R3435" s="2">
        <f t="shared" si="1824"/>
        <v>1.6640302499999999</v>
      </c>
      <c r="S3435" s="2">
        <f t="shared" si="1816"/>
        <v>1.60539415</v>
      </c>
      <c r="T3435" s="2">
        <f t="shared" si="1801"/>
        <v>48056.58756398</v>
      </c>
      <c r="U3435" s="2">
        <f t="shared" si="1802"/>
        <v>18122.139650379198</v>
      </c>
      <c r="V3435" s="2">
        <f t="shared" si="1803"/>
        <v>0</v>
      </c>
      <c r="W3435" s="2">
        <f t="shared" si="1804"/>
        <v>48056.587563989204</v>
      </c>
      <c r="X3435" s="27">
        <f t="shared" si="1805"/>
        <v>0</v>
      </c>
      <c r="Y3435" s="2">
        <f t="shared" si="1817"/>
        <v>0</v>
      </c>
      <c r="Z3435" s="67">
        <f t="shared" si="1806"/>
        <v>0</v>
      </c>
      <c r="AA3435" s="2">
        <f t="shared" si="1793"/>
        <v>0</v>
      </c>
      <c r="AB3435" s="26">
        <f t="shared" si="1813"/>
        <v>6.7299999999999999E-2</v>
      </c>
      <c r="AC3435" s="27">
        <f t="shared" si="1795"/>
        <v>18</v>
      </c>
      <c r="AD3435" s="27">
        <v>252</v>
      </c>
      <c r="AE3435" s="10">
        <f t="shared" si="1822"/>
        <v>1.004663131</v>
      </c>
      <c r="AF3435" s="2">
        <f t="shared" si="1794"/>
        <v>224.09416322000001</v>
      </c>
      <c r="AG3435" s="2">
        <f t="shared" si="1807"/>
        <v>224.09416322000001</v>
      </c>
      <c r="AH3435" s="3" t="str">
        <f t="shared" si="1808"/>
        <v>-</v>
      </c>
      <c r="AI3435" s="4" t="str">
        <f t="shared" si="1823"/>
        <v>A+J=</v>
      </c>
      <c r="AJ3435" s="11">
        <f t="shared" si="1814"/>
        <v>44230</v>
      </c>
      <c r="AK3435" s="11"/>
      <c r="AL3435" s="4"/>
      <c r="AM3435" s="1"/>
      <c r="AN3435" s="11"/>
      <c r="AO3435" s="1"/>
      <c r="AP3435" s="1"/>
      <c r="AQ3435" s="1"/>
      <c r="AR3435" s="1"/>
      <c r="AS3435" s="6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</row>
    <row r="3436" spans="1:55" x14ac:dyDescent="0.2">
      <c r="A3436" s="144">
        <f t="shared" si="1809"/>
        <v>44225</v>
      </c>
      <c r="B3436" s="2">
        <f t="shared" si="1796"/>
        <v>48293.162022999204</v>
      </c>
      <c r="C3436" s="2">
        <f t="shared" si="1810"/>
        <v>29934.447913610002</v>
      </c>
      <c r="D3436" s="68">
        <f>SUM(Y3436:Y$3651)</f>
        <v>29934.447913610002</v>
      </c>
      <c r="E3436" s="68">
        <f t="shared" si="1797"/>
        <v>0</v>
      </c>
      <c r="F3436" s="72">
        <f t="shared" si="1818"/>
        <v>5486.52</v>
      </c>
      <c r="G3436" s="3">
        <f>IF(N3436=1,VLOOKUP(A3435,[1]Plan1!$BG$69:$BI$188,3),G3435)</f>
        <v>5560.59</v>
      </c>
      <c r="H3436" s="11">
        <f t="shared" si="1819"/>
        <v>44140</v>
      </c>
      <c r="I3436" s="11">
        <f t="shared" si="1820"/>
        <v>44170</v>
      </c>
      <c r="J3436" s="26">
        <f t="shared" si="1798"/>
        <v>1.3500360884495022E-2</v>
      </c>
      <c r="K3436" s="11">
        <f t="shared" si="1811"/>
        <v>44228</v>
      </c>
      <c r="L3436" s="11">
        <f t="shared" si="1799"/>
        <v>44228</v>
      </c>
      <c r="M3436" s="1">
        <f t="shared" si="1812"/>
        <v>20</v>
      </c>
      <c r="N3436" s="1">
        <f t="shared" si="1815"/>
        <v>19</v>
      </c>
      <c r="O3436" s="2">
        <f t="shared" si="1800"/>
        <v>1.01282103</v>
      </c>
      <c r="P3436" s="10">
        <f t="shared" si="1825"/>
        <v>1.00890013</v>
      </c>
      <c r="Q3436" s="10">
        <f t="shared" si="1821"/>
        <v>1.6440677225766034</v>
      </c>
      <c r="R3436" s="2">
        <f t="shared" si="1824"/>
        <v>1.66514636</v>
      </c>
      <c r="S3436" s="2">
        <f t="shared" si="1816"/>
        <v>1.60539415</v>
      </c>
      <c r="T3436" s="2">
        <f t="shared" si="1801"/>
        <v>48056.58756398</v>
      </c>
      <c r="U3436" s="2">
        <f t="shared" si="1802"/>
        <v>18122.139650379198</v>
      </c>
      <c r="V3436" s="2">
        <f t="shared" si="1803"/>
        <v>0</v>
      </c>
      <c r="W3436" s="2">
        <f t="shared" si="1804"/>
        <v>48056.587563989204</v>
      </c>
      <c r="X3436" s="27">
        <f t="shared" si="1805"/>
        <v>0</v>
      </c>
      <c r="Y3436" s="2">
        <f t="shared" si="1817"/>
        <v>0</v>
      </c>
      <c r="Z3436" s="67">
        <f t="shared" si="1806"/>
        <v>0</v>
      </c>
      <c r="AA3436" s="2">
        <f t="shared" si="1793"/>
        <v>0</v>
      </c>
      <c r="AB3436" s="26">
        <f t="shared" si="1813"/>
        <v>6.7299999999999999E-2</v>
      </c>
      <c r="AC3436" s="27">
        <f t="shared" si="1795"/>
        <v>19</v>
      </c>
      <c r="AD3436" s="27">
        <v>252</v>
      </c>
      <c r="AE3436" s="10">
        <f t="shared" si="1822"/>
        <v>1.004922831</v>
      </c>
      <c r="AF3436" s="2">
        <f t="shared" si="1794"/>
        <v>236.57445901</v>
      </c>
      <c r="AG3436" s="2">
        <f t="shared" si="1807"/>
        <v>236.57445901</v>
      </c>
      <c r="AH3436" s="3" t="str">
        <f t="shared" si="1808"/>
        <v>-</v>
      </c>
      <c r="AI3436" s="4" t="str">
        <f t="shared" si="1823"/>
        <v>A+J=</v>
      </c>
      <c r="AJ3436" s="11">
        <f t="shared" si="1814"/>
        <v>44230</v>
      </c>
      <c r="AK3436" s="11"/>
      <c r="AL3436" s="4"/>
      <c r="AM3436" s="1"/>
      <c r="AN3436" s="11"/>
      <c r="AO3436" s="1"/>
      <c r="AP3436" s="1"/>
      <c r="AQ3436" s="1"/>
      <c r="AR3436" s="1"/>
      <c r="AS3436" s="6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</row>
    <row r="3437" spans="1:55" x14ac:dyDescent="0.2">
      <c r="A3437" s="144">
        <f t="shared" si="1809"/>
        <v>44226</v>
      </c>
      <c r="B3437" s="2">
        <f t="shared" si="1796"/>
        <v>48305.6454905192</v>
      </c>
      <c r="C3437" s="2">
        <f t="shared" si="1810"/>
        <v>29934.447913610002</v>
      </c>
      <c r="D3437" s="68">
        <f>SUM(Y3437:Y$3651)</f>
        <v>29934.447913610002</v>
      </c>
      <c r="E3437" s="68">
        <f t="shared" si="1797"/>
        <v>0</v>
      </c>
      <c r="F3437" s="72">
        <f t="shared" si="1818"/>
        <v>5486.52</v>
      </c>
      <c r="G3437" s="3">
        <f>IF(N3437=1,VLOOKUP(A3436,[1]Plan1!$BG$69:$BI$188,3),G3436)</f>
        <v>5560.59</v>
      </c>
      <c r="H3437" s="11">
        <f t="shared" si="1819"/>
        <v>44140</v>
      </c>
      <c r="I3437" s="11">
        <f t="shared" si="1820"/>
        <v>44170</v>
      </c>
      <c r="J3437" s="26">
        <f t="shared" si="1798"/>
        <v>1.3500360884495022E-2</v>
      </c>
      <c r="K3437" s="11">
        <f t="shared" si="1811"/>
        <v>44228</v>
      </c>
      <c r="L3437" s="11">
        <f t="shared" si="1799"/>
        <v>44228</v>
      </c>
      <c r="M3437" s="1">
        <f t="shared" si="1812"/>
        <v>20</v>
      </c>
      <c r="N3437" s="1">
        <f t="shared" si="1815"/>
        <v>20</v>
      </c>
      <c r="O3437" s="2">
        <f t="shared" si="1800"/>
        <v>1.0135003600000001</v>
      </c>
      <c r="P3437" s="10">
        <f t="shared" si="1825"/>
        <v>1.00890013</v>
      </c>
      <c r="Q3437" s="10">
        <f t="shared" si="1821"/>
        <v>1.6440677225766034</v>
      </c>
      <c r="R3437" s="2">
        <f t="shared" si="1824"/>
        <v>1.66626322</v>
      </c>
      <c r="S3437" s="2">
        <f t="shared" si="1816"/>
        <v>1.60539415</v>
      </c>
      <c r="T3437" s="2">
        <f t="shared" si="1801"/>
        <v>48056.58756398</v>
      </c>
      <c r="U3437" s="2">
        <f t="shared" si="1802"/>
        <v>18122.139650379198</v>
      </c>
      <c r="V3437" s="2">
        <f t="shared" si="1803"/>
        <v>0</v>
      </c>
      <c r="W3437" s="2">
        <f t="shared" si="1804"/>
        <v>48056.587563989204</v>
      </c>
      <c r="X3437" s="27">
        <f t="shared" si="1805"/>
        <v>0</v>
      </c>
      <c r="Y3437" s="2">
        <f t="shared" si="1817"/>
        <v>0</v>
      </c>
      <c r="Z3437" s="67">
        <f t="shared" si="1806"/>
        <v>0</v>
      </c>
      <c r="AA3437" s="2">
        <f t="shared" si="1793"/>
        <v>0</v>
      </c>
      <c r="AB3437" s="26">
        <f t="shared" si="1813"/>
        <v>6.7299999999999999E-2</v>
      </c>
      <c r="AC3437" s="27">
        <f t="shared" si="1795"/>
        <v>20</v>
      </c>
      <c r="AD3437" s="27">
        <v>252</v>
      </c>
      <c r="AE3437" s="10">
        <f t="shared" si="1822"/>
        <v>1.0051825969999999</v>
      </c>
      <c r="AF3437" s="2">
        <f t="shared" si="1794"/>
        <v>249.05792653</v>
      </c>
      <c r="AG3437" s="2">
        <f t="shared" si="1807"/>
        <v>249.05792653</v>
      </c>
      <c r="AH3437" s="3" t="str">
        <f t="shared" si="1808"/>
        <v>-</v>
      </c>
      <c r="AI3437" s="4" t="str">
        <f t="shared" si="1823"/>
        <v>A+J=</v>
      </c>
      <c r="AJ3437" s="11">
        <f t="shared" si="1814"/>
        <v>44230</v>
      </c>
      <c r="AK3437" s="11"/>
      <c r="AL3437" s="4"/>
      <c r="AM3437" s="1"/>
      <c r="AN3437" s="11"/>
      <c r="AO3437" s="1"/>
      <c r="AP3437" s="1"/>
      <c r="AQ3437" s="1"/>
      <c r="AR3437" s="1"/>
      <c r="AS3437" s="6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</row>
    <row r="3438" spans="1:55" x14ac:dyDescent="0.2">
      <c r="A3438" s="144">
        <f t="shared" si="1809"/>
        <v>44227</v>
      </c>
      <c r="B3438" s="2">
        <f t="shared" si="1796"/>
        <v>48305.6454905192</v>
      </c>
      <c r="C3438" s="2">
        <f t="shared" si="1810"/>
        <v>29934.447913610002</v>
      </c>
      <c r="D3438" s="68">
        <f>SUM(Y3438:Y$3651)</f>
        <v>29934.447913610002</v>
      </c>
      <c r="E3438" s="68">
        <f t="shared" si="1797"/>
        <v>0</v>
      </c>
      <c r="F3438" s="72">
        <f t="shared" si="1818"/>
        <v>5486.52</v>
      </c>
      <c r="G3438" s="3">
        <f>IF(N3438=1,VLOOKUP(A3437,[1]Plan1!$BG$69:$BI$188,3),G3437)</f>
        <v>5560.59</v>
      </c>
      <c r="H3438" s="11">
        <f t="shared" si="1819"/>
        <v>44140</v>
      </c>
      <c r="I3438" s="11">
        <f t="shared" si="1820"/>
        <v>44170</v>
      </c>
      <c r="J3438" s="26">
        <f t="shared" si="1798"/>
        <v>1.3500360884495022E-2</v>
      </c>
      <c r="K3438" s="11">
        <f t="shared" si="1811"/>
        <v>44228</v>
      </c>
      <c r="L3438" s="11">
        <f t="shared" si="1799"/>
        <v>44228</v>
      </c>
      <c r="M3438" s="1">
        <f t="shared" si="1812"/>
        <v>20</v>
      </c>
      <c r="N3438" s="1">
        <f t="shared" si="1815"/>
        <v>20</v>
      </c>
      <c r="O3438" s="2">
        <f t="shared" si="1800"/>
        <v>1.0135003600000001</v>
      </c>
      <c r="P3438" s="10">
        <f t="shared" si="1825"/>
        <v>1.00890013</v>
      </c>
      <c r="Q3438" s="10">
        <f t="shared" si="1821"/>
        <v>1.6440677225766034</v>
      </c>
      <c r="R3438" s="2">
        <f t="shared" si="1824"/>
        <v>1.66626322</v>
      </c>
      <c r="S3438" s="2">
        <f t="shared" si="1816"/>
        <v>1.60539415</v>
      </c>
      <c r="T3438" s="2">
        <f t="shared" si="1801"/>
        <v>48056.58756398</v>
      </c>
      <c r="U3438" s="2">
        <f t="shared" si="1802"/>
        <v>18122.139650379198</v>
      </c>
      <c r="V3438" s="2">
        <f t="shared" si="1803"/>
        <v>0</v>
      </c>
      <c r="W3438" s="2">
        <f t="shared" si="1804"/>
        <v>48056.587563989204</v>
      </c>
      <c r="X3438" s="27">
        <f t="shared" si="1805"/>
        <v>0</v>
      </c>
      <c r="Y3438" s="2">
        <f t="shared" si="1817"/>
        <v>0</v>
      </c>
      <c r="Z3438" s="67">
        <f t="shared" si="1806"/>
        <v>0</v>
      </c>
      <c r="AA3438" s="2">
        <f t="shared" si="1793"/>
        <v>0</v>
      </c>
      <c r="AB3438" s="26">
        <f t="shared" si="1813"/>
        <v>6.7299999999999999E-2</v>
      </c>
      <c r="AC3438" s="27">
        <f t="shared" si="1795"/>
        <v>20</v>
      </c>
      <c r="AD3438" s="27">
        <v>252</v>
      </c>
      <c r="AE3438" s="10">
        <f t="shared" si="1822"/>
        <v>1.0051825969999999</v>
      </c>
      <c r="AF3438" s="2">
        <f t="shared" si="1794"/>
        <v>249.05792653</v>
      </c>
      <c r="AG3438" s="2">
        <f t="shared" si="1807"/>
        <v>249.05792653</v>
      </c>
      <c r="AH3438" s="3" t="str">
        <f t="shared" si="1808"/>
        <v>-</v>
      </c>
      <c r="AI3438" s="4" t="str">
        <f t="shared" si="1823"/>
        <v>A+J=</v>
      </c>
      <c r="AJ3438" s="11">
        <f t="shared" si="1814"/>
        <v>44230</v>
      </c>
      <c r="AK3438" s="11"/>
      <c r="AL3438" s="4"/>
      <c r="AM3438" s="1"/>
      <c r="AN3438" s="11"/>
      <c r="AO3438" s="1"/>
      <c r="AP3438" s="1"/>
      <c r="AQ3438" s="1"/>
      <c r="AR3438" s="1"/>
      <c r="AS3438" s="6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</row>
    <row r="3439" spans="1:55" x14ac:dyDescent="0.2">
      <c r="A3439" s="144">
        <f t="shared" si="1809"/>
        <v>44228</v>
      </c>
      <c r="B3439" s="2">
        <f t="shared" si="1796"/>
        <v>48305.6454905192</v>
      </c>
      <c r="C3439" s="2">
        <f t="shared" si="1810"/>
        <v>29934.447913610002</v>
      </c>
      <c r="D3439" s="68">
        <f>SUM(Y3439:Y$3651)</f>
        <v>29934.447913610002</v>
      </c>
      <c r="E3439" s="68">
        <f t="shared" si="1797"/>
        <v>0</v>
      </c>
      <c r="F3439" s="72">
        <f t="shared" si="1818"/>
        <v>5486.52</v>
      </c>
      <c r="G3439" s="3">
        <f>IF(N3439=1,VLOOKUP(A3438,[1]Plan1!$BG$69:$BI$188,3),G3438)</f>
        <v>5560.59</v>
      </c>
      <c r="H3439" s="11">
        <f t="shared" si="1819"/>
        <v>44140</v>
      </c>
      <c r="I3439" s="11">
        <f t="shared" si="1820"/>
        <v>44170</v>
      </c>
      <c r="J3439" s="26">
        <f t="shared" si="1798"/>
        <v>1.3500360884495022E-2</v>
      </c>
      <c r="K3439" s="11">
        <f t="shared" si="1811"/>
        <v>44256</v>
      </c>
      <c r="L3439" s="11">
        <f t="shared" si="1799"/>
        <v>44228</v>
      </c>
      <c r="M3439" s="1">
        <f t="shared" si="1812"/>
        <v>20</v>
      </c>
      <c r="N3439" s="1">
        <f t="shared" si="1815"/>
        <v>20</v>
      </c>
      <c r="O3439" s="2">
        <f t="shared" si="1800"/>
        <v>1.0135003600000001</v>
      </c>
      <c r="P3439" s="10">
        <f t="shared" si="1825"/>
        <v>1.00890013</v>
      </c>
      <c r="Q3439" s="10">
        <f t="shared" si="1821"/>
        <v>1.6440677225766034</v>
      </c>
      <c r="R3439" s="2">
        <f t="shared" si="1824"/>
        <v>1.66626322</v>
      </c>
      <c r="S3439" s="2">
        <f t="shared" si="1816"/>
        <v>1.60539415</v>
      </c>
      <c r="T3439" s="2">
        <f t="shared" si="1801"/>
        <v>48056.58756398</v>
      </c>
      <c r="U3439" s="2">
        <f t="shared" si="1802"/>
        <v>18122.139650379198</v>
      </c>
      <c r="V3439" s="2">
        <f t="shared" si="1803"/>
        <v>0</v>
      </c>
      <c r="W3439" s="2">
        <f t="shared" si="1804"/>
        <v>48056.587563989204</v>
      </c>
      <c r="X3439" s="27">
        <f t="shared" si="1805"/>
        <v>112</v>
      </c>
      <c r="Y3439" s="2">
        <f t="shared" si="1817"/>
        <v>3676.5332130800002</v>
      </c>
      <c r="Z3439" s="67">
        <f t="shared" si="1806"/>
        <v>0.1228194762</v>
      </c>
      <c r="AA3439" s="2">
        <f t="shared" si="1793"/>
        <v>5902.2849125599996</v>
      </c>
      <c r="AB3439" s="26">
        <f t="shared" si="1813"/>
        <v>6.7299999999999999E-2</v>
      </c>
      <c r="AC3439" s="27">
        <f t="shared" si="1795"/>
        <v>20</v>
      </c>
      <c r="AD3439" s="27">
        <v>252</v>
      </c>
      <c r="AE3439" s="10">
        <f t="shared" si="1822"/>
        <v>1.0051825969999999</v>
      </c>
      <c r="AF3439" s="2">
        <f t="shared" si="1794"/>
        <v>249.05792653</v>
      </c>
      <c r="AG3439" s="2">
        <f t="shared" si="1807"/>
        <v>249.05792653</v>
      </c>
      <c r="AH3439" s="3">
        <f t="shared" si="1808"/>
        <v>6151.3428390899999</v>
      </c>
      <c r="AI3439" s="4" t="str">
        <f t="shared" si="1823"/>
        <v>A+J=</v>
      </c>
      <c r="AJ3439" s="11">
        <f t="shared" si="1814"/>
        <v>44230</v>
      </c>
      <c r="AK3439" s="11"/>
      <c r="AL3439" s="4"/>
      <c r="AM3439" s="1"/>
      <c r="AN3439" s="11"/>
      <c r="AO3439" s="1"/>
      <c r="AP3439" s="1"/>
      <c r="AQ3439" s="1"/>
      <c r="AR3439" s="1"/>
      <c r="AS3439" s="6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</row>
    <row r="3440" spans="1:55" x14ac:dyDescent="0.2">
      <c r="A3440" s="144">
        <f t="shared" si="1809"/>
        <v>44229</v>
      </c>
      <c r="B3440" s="2">
        <f t="shared" si="1796"/>
        <v>42165.199285729861</v>
      </c>
      <c r="C3440" s="2">
        <f t="shared" si="1810"/>
        <v>26257.91470053</v>
      </c>
      <c r="D3440" s="68">
        <f>SUM(Y3440:Y$3651)</f>
        <v>26257.914700529996</v>
      </c>
      <c r="E3440" s="68">
        <f t="shared" si="1797"/>
        <v>3.637978807091713E-12</v>
      </c>
      <c r="F3440" s="72">
        <f t="shared" si="1818"/>
        <v>5560.59</v>
      </c>
      <c r="G3440" s="3">
        <f>IF(N3440=1,VLOOKUP(A3439,[1]Plan1!$BG$69:$BI$188,3),G3439)</f>
        <v>5574.49</v>
      </c>
      <c r="H3440" s="11">
        <f t="shared" si="1819"/>
        <v>44167</v>
      </c>
      <c r="I3440" s="11">
        <f t="shared" si="1820"/>
        <v>44198</v>
      </c>
      <c r="J3440" s="26">
        <f t="shared" si="1798"/>
        <v>2.4997347403781234E-3</v>
      </c>
      <c r="K3440" s="11">
        <f t="shared" si="1811"/>
        <v>44256</v>
      </c>
      <c r="L3440" s="11">
        <f t="shared" si="1799"/>
        <v>44256</v>
      </c>
      <c r="M3440" s="1">
        <f t="shared" si="1812"/>
        <v>18</v>
      </c>
      <c r="N3440" s="1">
        <f t="shared" si="1815"/>
        <v>1</v>
      </c>
      <c r="O3440" s="2">
        <f t="shared" si="1800"/>
        <v>1.0001387100000001</v>
      </c>
      <c r="P3440" s="10">
        <f t="shared" si="1825"/>
        <v>1.0135003600000001</v>
      </c>
      <c r="Q3440" s="10">
        <f t="shared" si="1821"/>
        <v>1.6662632286957679</v>
      </c>
      <c r="R3440" s="2">
        <f t="shared" si="1824"/>
        <v>1.66649435</v>
      </c>
      <c r="S3440" s="2">
        <f t="shared" si="1816"/>
        <v>1.60539415</v>
      </c>
      <c r="T3440" s="2">
        <f t="shared" si="1801"/>
        <v>42154.302651420003</v>
      </c>
      <c r="U3440" s="2">
        <f t="shared" si="1802"/>
        <v>15896.387950899862</v>
      </c>
      <c r="V3440" s="2">
        <f t="shared" si="1803"/>
        <v>2.4246923203463667E-12</v>
      </c>
      <c r="W3440" s="2">
        <f t="shared" si="1804"/>
        <v>42154.302651429862</v>
      </c>
      <c r="X3440" s="27">
        <f t="shared" si="1805"/>
        <v>0</v>
      </c>
      <c r="Y3440" s="2">
        <f t="shared" si="1817"/>
        <v>0</v>
      </c>
      <c r="Z3440" s="67">
        <f t="shared" si="1806"/>
        <v>0</v>
      </c>
      <c r="AA3440" s="2">
        <f t="shared" ref="AA3440:AA3503" si="1826">IF(Z3440&gt;0,TRUNC(Z3440*T3440,8),0)</f>
        <v>0</v>
      </c>
      <c r="AB3440" s="26">
        <f t="shared" si="1813"/>
        <v>6.7299999999999999E-2</v>
      </c>
      <c r="AC3440" s="27">
        <f t="shared" si="1795"/>
        <v>1</v>
      </c>
      <c r="AD3440" s="27">
        <v>252</v>
      </c>
      <c r="AE3440" s="10">
        <f t="shared" si="1822"/>
        <v>1.0002584940000001</v>
      </c>
      <c r="AF3440" s="2">
        <f t="shared" ref="AF3440:AF3484" si="1827">TRUNC((T3440*(AE3440-1)),8)</f>
        <v>10.896634300000001</v>
      </c>
      <c r="AG3440" s="2">
        <f t="shared" si="1807"/>
        <v>10.896634300000001</v>
      </c>
      <c r="AH3440" s="3" t="str">
        <f t="shared" si="1808"/>
        <v>-</v>
      </c>
      <c r="AI3440" s="4" t="str">
        <f t="shared" si="1823"/>
        <v>A+J=</v>
      </c>
      <c r="AJ3440" s="11">
        <f t="shared" si="1814"/>
        <v>44258</v>
      </c>
      <c r="AK3440" s="11"/>
      <c r="AL3440" s="4"/>
      <c r="AM3440" s="1"/>
      <c r="AN3440" s="11"/>
      <c r="AO3440" s="1"/>
      <c r="AP3440" s="1"/>
      <c r="AQ3440" s="1"/>
      <c r="AR3440" s="1"/>
      <c r="AS3440" s="6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</row>
    <row r="3441" spans="1:55" x14ac:dyDescent="0.2">
      <c r="A3441" s="144">
        <f t="shared" si="1809"/>
        <v>44230</v>
      </c>
      <c r="B3441" s="2">
        <f t="shared" si="1796"/>
        <v>42176.098744379859</v>
      </c>
      <c r="C3441" s="2">
        <f t="shared" si="1810"/>
        <v>26257.91470053</v>
      </c>
      <c r="D3441" s="68">
        <f>SUM(Y3441:Y$3651)</f>
        <v>26257.914700529996</v>
      </c>
      <c r="E3441" s="68">
        <f t="shared" si="1797"/>
        <v>3.637978807091713E-12</v>
      </c>
      <c r="F3441" s="72">
        <f t="shared" si="1818"/>
        <v>5560.59</v>
      </c>
      <c r="G3441" s="3">
        <f>IF(N3441=1,VLOOKUP(A3440,[1]Plan1!$BG$69:$BI$188,3),G3440)</f>
        <v>5574.49</v>
      </c>
      <c r="H3441" s="11">
        <f t="shared" si="1819"/>
        <v>44167</v>
      </c>
      <c r="I3441" s="11">
        <f t="shared" si="1820"/>
        <v>44198</v>
      </c>
      <c r="J3441" s="26">
        <f t="shared" si="1798"/>
        <v>2.4997347403781234E-3</v>
      </c>
      <c r="K3441" s="11">
        <f t="shared" si="1811"/>
        <v>44256</v>
      </c>
      <c r="L3441" s="11">
        <f t="shared" si="1799"/>
        <v>44256</v>
      </c>
      <c r="M3441" s="1">
        <f t="shared" si="1812"/>
        <v>18</v>
      </c>
      <c r="N3441" s="1">
        <f t="shared" si="1815"/>
        <v>2</v>
      </c>
      <c r="O3441" s="2">
        <f t="shared" si="1800"/>
        <v>1.0002774400000001</v>
      </c>
      <c r="P3441" s="10">
        <f t="shared" si="1825"/>
        <v>1.0135003600000001</v>
      </c>
      <c r="Q3441" s="10">
        <f t="shared" si="1821"/>
        <v>1.6662632286957679</v>
      </c>
      <c r="R3441" s="2">
        <f t="shared" si="1824"/>
        <v>1.66672551</v>
      </c>
      <c r="S3441" s="2">
        <f t="shared" si="1816"/>
        <v>1.60539415</v>
      </c>
      <c r="T3441" s="2">
        <f t="shared" si="1801"/>
        <v>42154.302651420003</v>
      </c>
      <c r="U3441" s="2">
        <f t="shared" si="1802"/>
        <v>15896.387950899862</v>
      </c>
      <c r="V3441" s="2">
        <f t="shared" si="1803"/>
        <v>2.425533275527414E-12</v>
      </c>
      <c r="W3441" s="2">
        <f t="shared" si="1804"/>
        <v>42154.302651429862</v>
      </c>
      <c r="X3441" s="27">
        <f t="shared" si="1805"/>
        <v>0</v>
      </c>
      <c r="Y3441" s="2">
        <f t="shared" si="1817"/>
        <v>0</v>
      </c>
      <c r="Z3441" s="67">
        <f t="shared" si="1806"/>
        <v>0</v>
      </c>
      <c r="AA3441" s="2">
        <f t="shared" si="1826"/>
        <v>0</v>
      </c>
      <c r="AB3441" s="26">
        <f t="shared" si="1813"/>
        <v>6.7299999999999999E-2</v>
      </c>
      <c r="AC3441" s="27">
        <f t="shared" si="1795"/>
        <v>2</v>
      </c>
      <c r="AD3441" s="27">
        <v>252</v>
      </c>
      <c r="AE3441" s="10">
        <f t="shared" si="1822"/>
        <v>1.000517055</v>
      </c>
      <c r="AF3441" s="2">
        <f t="shared" si="1827"/>
        <v>21.796092949999998</v>
      </c>
      <c r="AG3441" s="2">
        <f t="shared" si="1807"/>
        <v>21.796092949999998</v>
      </c>
      <c r="AH3441" s="3" t="str">
        <f t="shared" si="1808"/>
        <v>-</v>
      </c>
      <c r="AI3441" s="4" t="str">
        <f t="shared" si="1823"/>
        <v>A+J=</v>
      </c>
      <c r="AJ3441" s="11">
        <f t="shared" si="1814"/>
        <v>44258</v>
      </c>
      <c r="AK3441" s="11"/>
      <c r="AL3441" s="4"/>
      <c r="AM3441" s="1"/>
      <c r="AN3441" s="11"/>
      <c r="AO3441" s="1"/>
      <c r="AP3441" s="1"/>
      <c r="AQ3441" s="1"/>
      <c r="AR3441" s="1"/>
      <c r="AS3441" s="6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</row>
    <row r="3442" spans="1:55" x14ac:dyDescent="0.2">
      <c r="A3442" s="144">
        <f t="shared" si="1809"/>
        <v>44231</v>
      </c>
      <c r="B3442" s="2">
        <f t="shared" si="1796"/>
        <v>42187.001027369864</v>
      </c>
      <c r="C3442" s="2">
        <f t="shared" si="1810"/>
        <v>26257.91470053</v>
      </c>
      <c r="D3442" s="68">
        <f>SUM(Y3442:Y$3651)</f>
        <v>26257.914700529996</v>
      </c>
      <c r="E3442" s="68">
        <f t="shared" si="1797"/>
        <v>3.637978807091713E-12</v>
      </c>
      <c r="F3442" s="72">
        <f t="shared" si="1818"/>
        <v>5560.59</v>
      </c>
      <c r="G3442" s="3">
        <f>IF(N3442=1,VLOOKUP(A3441,[1]Plan1!$BG$69:$BI$188,3),G3441)</f>
        <v>5574.49</v>
      </c>
      <c r="H3442" s="11">
        <f t="shared" si="1819"/>
        <v>44167</v>
      </c>
      <c r="I3442" s="11">
        <f t="shared" si="1820"/>
        <v>44198</v>
      </c>
      <c r="J3442" s="26">
        <f t="shared" si="1798"/>
        <v>2.4997347403781234E-3</v>
      </c>
      <c r="K3442" s="11">
        <f t="shared" si="1811"/>
        <v>44256</v>
      </c>
      <c r="L3442" s="11">
        <f t="shared" si="1799"/>
        <v>44256</v>
      </c>
      <c r="M3442" s="1">
        <f t="shared" si="1812"/>
        <v>18</v>
      </c>
      <c r="N3442" s="1">
        <f t="shared" si="1815"/>
        <v>3</v>
      </c>
      <c r="O3442" s="2">
        <f t="shared" si="1800"/>
        <v>1.00041618</v>
      </c>
      <c r="P3442" s="10">
        <f t="shared" si="1825"/>
        <v>1.0135003600000001</v>
      </c>
      <c r="Q3442" s="10">
        <f t="shared" si="1821"/>
        <v>1.6662632286957679</v>
      </c>
      <c r="R3442" s="2">
        <f t="shared" si="1824"/>
        <v>1.6669566899999999</v>
      </c>
      <c r="S3442" s="2">
        <f t="shared" si="1816"/>
        <v>1.60539415</v>
      </c>
      <c r="T3442" s="2">
        <f t="shared" si="1801"/>
        <v>42154.302651420003</v>
      </c>
      <c r="U3442" s="2">
        <f t="shared" si="1802"/>
        <v>15896.387950899862</v>
      </c>
      <c r="V3442" s="2">
        <f t="shared" si="1803"/>
        <v>2.4263743034680371E-12</v>
      </c>
      <c r="W3442" s="2">
        <f t="shared" si="1804"/>
        <v>42154.302651429862</v>
      </c>
      <c r="X3442" s="27">
        <f t="shared" si="1805"/>
        <v>0</v>
      </c>
      <c r="Y3442" s="2">
        <f t="shared" si="1817"/>
        <v>0</v>
      </c>
      <c r="Z3442" s="67">
        <f t="shared" si="1806"/>
        <v>0</v>
      </c>
      <c r="AA3442" s="2">
        <f t="shared" si="1826"/>
        <v>0</v>
      </c>
      <c r="AB3442" s="26">
        <f t="shared" si="1813"/>
        <v>6.7299999999999999E-2</v>
      </c>
      <c r="AC3442" s="27">
        <f t="shared" si="1795"/>
        <v>3</v>
      </c>
      <c r="AD3442" s="27">
        <v>252</v>
      </c>
      <c r="AE3442" s="10">
        <f t="shared" si="1822"/>
        <v>1.0007756830000001</v>
      </c>
      <c r="AF3442" s="2">
        <f t="shared" si="1827"/>
        <v>32.698375939999998</v>
      </c>
      <c r="AG3442" s="2">
        <f t="shared" si="1807"/>
        <v>32.698375939999998</v>
      </c>
      <c r="AH3442" s="3" t="str">
        <f t="shared" si="1808"/>
        <v>-</v>
      </c>
      <c r="AI3442" s="4" t="str">
        <f t="shared" si="1823"/>
        <v>A+J=</v>
      </c>
      <c r="AJ3442" s="11">
        <f t="shared" si="1814"/>
        <v>44258</v>
      </c>
      <c r="AK3442" s="11"/>
      <c r="AL3442" s="4"/>
      <c r="AM3442" s="1"/>
      <c r="AN3442" s="11"/>
      <c r="AO3442" s="1"/>
      <c r="AP3442" s="1"/>
      <c r="AQ3442" s="1"/>
      <c r="AR3442" s="1"/>
      <c r="AS3442" s="6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</row>
    <row r="3443" spans="1:55" x14ac:dyDescent="0.2">
      <c r="A3443" s="144">
        <f t="shared" si="1809"/>
        <v>44232</v>
      </c>
      <c r="B3443" s="2">
        <f t="shared" si="1796"/>
        <v>42197.906092539859</v>
      </c>
      <c r="C3443" s="2">
        <f t="shared" si="1810"/>
        <v>26257.91470053</v>
      </c>
      <c r="D3443" s="68">
        <f>SUM(Y3443:Y$3651)</f>
        <v>26257.914700529996</v>
      </c>
      <c r="E3443" s="68">
        <f t="shared" si="1797"/>
        <v>3.637978807091713E-12</v>
      </c>
      <c r="F3443" s="72">
        <f t="shared" si="1818"/>
        <v>5560.59</v>
      </c>
      <c r="G3443" s="3">
        <f>IF(N3443=1,VLOOKUP(A3442,[1]Plan1!$BG$69:$BI$188,3),G3442)</f>
        <v>5574.49</v>
      </c>
      <c r="H3443" s="11">
        <f t="shared" si="1819"/>
        <v>44167</v>
      </c>
      <c r="I3443" s="11">
        <f t="shared" si="1820"/>
        <v>44198</v>
      </c>
      <c r="J3443" s="26">
        <f t="shared" si="1798"/>
        <v>2.4997347403781234E-3</v>
      </c>
      <c r="K3443" s="11">
        <f t="shared" si="1811"/>
        <v>44256</v>
      </c>
      <c r="L3443" s="11">
        <f t="shared" si="1799"/>
        <v>44256</v>
      </c>
      <c r="M3443" s="1">
        <f t="shared" si="1812"/>
        <v>18</v>
      </c>
      <c r="N3443" s="1">
        <f t="shared" si="1815"/>
        <v>4</v>
      </c>
      <c r="O3443" s="2">
        <f t="shared" si="1800"/>
        <v>1.0005549499999999</v>
      </c>
      <c r="P3443" s="10">
        <f t="shared" si="1825"/>
        <v>1.0135003600000001</v>
      </c>
      <c r="Q3443" s="10">
        <f t="shared" si="1821"/>
        <v>1.6662632286957679</v>
      </c>
      <c r="R3443" s="2">
        <f t="shared" si="1824"/>
        <v>1.6671879199999999</v>
      </c>
      <c r="S3443" s="2">
        <f t="shared" si="1816"/>
        <v>1.60539415</v>
      </c>
      <c r="T3443" s="2">
        <f t="shared" si="1801"/>
        <v>42154.302651420003</v>
      </c>
      <c r="U3443" s="2">
        <f t="shared" si="1802"/>
        <v>15896.387950899862</v>
      </c>
      <c r="V3443" s="2">
        <f t="shared" si="1803"/>
        <v>2.427215513307601E-12</v>
      </c>
      <c r="W3443" s="2">
        <f t="shared" si="1804"/>
        <v>42154.302651429862</v>
      </c>
      <c r="X3443" s="27">
        <f t="shared" si="1805"/>
        <v>0</v>
      </c>
      <c r="Y3443" s="2">
        <f t="shared" si="1817"/>
        <v>0</v>
      </c>
      <c r="Z3443" s="67">
        <f t="shared" si="1806"/>
        <v>0</v>
      </c>
      <c r="AA3443" s="2">
        <f t="shared" si="1826"/>
        <v>0</v>
      </c>
      <c r="AB3443" s="26">
        <f t="shared" si="1813"/>
        <v>6.7299999999999999E-2</v>
      </c>
      <c r="AC3443" s="27">
        <f t="shared" si="1795"/>
        <v>4</v>
      </c>
      <c r="AD3443" s="27">
        <v>252</v>
      </c>
      <c r="AE3443" s="10">
        <f t="shared" si="1822"/>
        <v>1.0010343770000001</v>
      </c>
      <c r="AF3443" s="2">
        <f t="shared" si="1827"/>
        <v>43.603441109999999</v>
      </c>
      <c r="AG3443" s="2">
        <f t="shared" si="1807"/>
        <v>43.603441109999999</v>
      </c>
      <c r="AH3443" s="3" t="str">
        <f t="shared" si="1808"/>
        <v>-</v>
      </c>
      <c r="AI3443" s="4" t="str">
        <f t="shared" si="1823"/>
        <v>A+J=</v>
      </c>
      <c r="AJ3443" s="11">
        <f t="shared" si="1814"/>
        <v>44258</v>
      </c>
      <c r="AK3443" s="11"/>
      <c r="AL3443" s="4"/>
      <c r="AM3443" s="1"/>
      <c r="AN3443" s="11"/>
      <c r="AO3443" s="1"/>
      <c r="AP3443" s="1"/>
      <c r="AQ3443" s="1"/>
      <c r="AR3443" s="1"/>
      <c r="AS3443" s="6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</row>
    <row r="3444" spans="1:55" x14ac:dyDescent="0.2">
      <c r="A3444" s="144">
        <f t="shared" si="1809"/>
        <v>44233</v>
      </c>
      <c r="B3444" s="2">
        <f t="shared" si="1796"/>
        <v>42208.814024199863</v>
      </c>
      <c r="C3444" s="2">
        <f t="shared" si="1810"/>
        <v>26257.91470053</v>
      </c>
      <c r="D3444" s="68">
        <f>SUM(Y3444:Y$3651)</f>
        <v>26257.914700529996</v>
      </c>
      <c r="E3444" s="68">
        <f t="shared" si="1797"/>
        <v>3.637978807091713E-12</v>
      </c>
      <c r="F3444" s="72">
        <f t="shared" si="1818"/>
        <v>5560.59</v>
      </c>
      <c r="G3444" s="3">
        <f>IF(N3444=1,VLOOKUP(A3443,[1]Plan1!$BG$69:$BI$188,3),G3443)</f>
        <v>5574.49</v>
      </c>
      <c r="H3444" s="11">
        <f t="shared" si="1819"/>
        <v>44167</v>
      </c>
      <c r="I3444" s="11">
        <f t="shared" si="1820"/>
        <v>44198</v>
      </c>
      <c r="J3444" s="26">
        <f t="shared" si="1798"/>
        <v>2.4997347403781234E-3</v>
      </c>
      <c r="K3444" s="11">
        <f t="shared" si="1811"/>
        <v>44256</v>
      </c>
      <c r="L3444" s="11">
        <f t="shared" si="1799"/>
        <v>44256</v>
      </c>
      <c r="M3444" s="1">
        <f t="shared" si="1812"/>
        <v>18</v>
      </c>
      <c r="N3444" s="1">
        <f t="shared" si="1815"/>
        <v>5</v>
      </c>
      <c r="O3444" s="2">
        <f t="shared" si="1800"/>
        <v>1.00069374</v>
      </c>
      <c r="P3444" s="10">
        <f t="shared" si="1825"/>
        <v>1.0135003600000001</v>
      </c>
      <c r="Q3444" s="10">
        <f t="shared" si="1821"/>
        <v>1.6662632286957679</v>
      </c>
      <c r="R3444" s="2">
        <f t="shared" si="1824"/>
        <v>1.66741918</v>
      </c>
      <c r="S3444" s="2">
        <f t="shared" si="1816"/>
        <v>1.60539415</v>
      </c>
      <c r="T3444" s="2">
        <f t="shared" si="1801"/>
        <v>42154.302651420003</v>
      </c>
      <c r="U3444" s="2">
        <f t="shared" si="1802"/>
        <v>15896.387950899862</v>
      </c>
      <c r="V3444" s="2">
        <f t="shared" si="1803"/>
        <v>2.4280568322865292E-12</v>
      </c>
      <c r="W3444" s="2">
        <f t="shared" si="1804"/>
        <v>42154.302651429862</v>
      </c>
      <c r="X3444" s="27">
        <f t="shared" si="1805"/>
        <v>0</v>
      </c>
      <c r="Y3444" s="2">
        <f t="shared" si="1817"/>
        <v>0</v>
      </c>
      <c r="Z3444" s="67">
        <f t="shared" si="1806"/>
        <v>0</v>
      </c>
      <c r="AA3444" s="2">
        <f t="shared" si="1826"/>
        <v>0</v>
      </c>
      <c r="AB3444" s="26">
        <f t="shared" si="1813"/>
        <v>6.7299999999999999E-2</v>
      </c>
      <c r="AC3444" s="27">
        <f t="shared" si="1795"/>
        <v>5</v>
      </c>
      <c r="AD3444" s="27">
        <v>252</v>
      </c>
      <c r="AE3444" s="10">
        <f t="shared" si="1822"/>
        <v>1.0012931389999999</v>
      </c>
      <c r="AF3444" s="2">
        <f t="shared" si="1827"/>
        <v>54.511372770000001</v>
      </c>
      <c r="AG3444" s="2">
        <f t="shared" si="1807"/>
        <v>54.511372770000001</v>
      </c>
      <c r="AH3444" s="3" t="str">
        <f t="shared" si="1808"/>
        <v>-</v>
      </c>
      <c r="AI3444" s="4" t="str">
        <f t="shared" si="1823"/>
        <v>A+J=</v>
      </c>
      <c r="AJ3444" s="11">
        <f t="shared" si="1814"/>
        <v>44258</v>
      </c>
      <c r="AK3444" s="11"/>
      <c r="AL3444" s="4"/>
      <c r="AM3444" s="1"/>
      <c r="AN3444" s="11"/>
      <c r="AO3444" s="1"/>
      <c r="AP3444" s="1"/>
      <c r="AQ3444" s="1"/>
      <c r="AR3444" s="1"/>
      <c r="AS3444" s="6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</row>
    <row r="3445" spans="1:55" x14ac:dyDescent="0.2">
      <c r="A3445" s="144">
        <f t="shared" si="1809"/>
        <v>44234</v>
      </c>
      <c r="B3445" s="2">
        <f t="shared" si="1796"/>
        <v>42208.814024199863</v>
      </c>
      <c r="C3445" s="2">
        <f t="shared" si="1810"/>
        <v>26257.91470053</v>
      </c>
      <c r="D3445" s="68">
        <f>SUM(Y3445:Y$3651)</f>
        <v>26257.914700529996</v>
      </c>
      <c r="E3445" s="68">
        <f t="shared" si="1797"/>
        <v>3.637978807091713E-12</v>
      </c>
      <c r="F3445" s="72">
        <f t="shared" si="1818"/>
        <v>5560.59</v>
      </c>
      <c r="G3445" s="3">
        <f>IF(N3445=1,VLOOKUP(A3444,[1]Plan1!$BG$69:$BI$188,3),G3444)</f>
        <v>5574.49</v>
      </c>
      <c r="H3445" s="11">
        <f t="shared" si="1819"/>
        <v>44167</v>
      </c>
      <c r="I3445" s="11">
        <f t="shared" si="1820"/>
        <v>44198</v>
      </c>
      <c r="J3445" s="26">
        <f t="shared" si="1798"/>
        <v>2.4997347403781234E-3</v>
      </c>
      <c r="K3445" s="11">
        <f t="shared" si="1811"/>
        <v>44256</v>
      </c>
      <c r="L3445" s="11">
        <f t="shared" si="1799"/>
        <v>44256</v>
      </c>
      <c r="M3445" s="1">
        <f t="shared" si="1812"/>
        <v>18</v>
      </c>
      <c r="N3445" s="1">
        <f t="shared" si="1815"/>
        <v>5</v>
      </c>
      <c r="O3445" s="2">
        <f t="shared" si="1800"/>
        <v>1.00069374</v>
      </c>
      <c r="P3445" s="10">
        <f t="shared" si="1825"/>
        <v>1.0135003600000001</v>
      </c>
      <c r="Q3445" s="10">
        <f t="shared" si="1821"/>
        <v>1.6662632286957679</v>
      </c>
      <c r="R3445" s="2">
        <f t="shared" si="1824"/>
        <v>1.66741918</v>
      </c>
      <c r="S3445" s="2">
        <f t="shared" si="1816"/>
        <v>1.60539415</v>
      </c>
      <c r="T3445" s="2">
        <f t="shared" si="1801"/>
        <v>42154.302651420003</v>
      </c>
      <c r="U3445" s="2">
        <f t="shared" si="1802"/>
        <v>15896.387950899862</v>
      </c>
      <c r="V3445" s="2">
        <f t="shared" si="1803"/>
        <v>2.4280568322865292E-12</v>
      </c>
      <c r="W3445" s="2">
        <f t="shared" si="1804"/>
        <v>42154.302651429862</v>
      </c>
      <c r="X3445" s="27">
        <f t="shared" si="1805"/>
        <v>0</v>
      </c>
      <c r="Y3445" s="2">
        <f t="shared" si="1817"/>
        <v>0</v>
      </c>
      <c r="Z3445" s="67">
        <f t="shared" si="1806"/>
        <v>0</v>
      </c>
      <c r="AA3445" s="2">
        <f t="shared" si="1826"/>
        <v>0</v>
      </c>
      <c r="AB3445" s="26">
        <f t="shared" si="1813"/>
        <v>6.7299999999999999E-2</v>
      </c>
      <c r="AC3445" s="27">
        <f t="shared" si="1795"/>
        <v>5</v>
      </c>
      <c r="AD3445" s="27">
        <v>252</v>
      </c>
      <c r="AE3445" s="10">
        <f t="shared" si="1822"/>
        <v>1.0012931389999999</v>
      </c>
      <c r="AF3445" s="2">
        <f t="shared" si="1827"/>
        <v>54.511372770000001</v>
      </c>
      <c r="AG3445" s="2">
        <f t="shared" si="1807"/>
        <v>54.511372770000001</v>
      </c>
      <c r="AH3445" s="3" t="str">
        <f t="shared" si="1808"/>
        <v>-</v>
      </c>
      <c r="AI3445" s="4" t="str">
        <f t="shared" si="1823"/>
        <v>A+J=</v>
      </c>
      <c r="AJ3445" s="11">
        <f t="shared" si="1814"/>
        <v>44258</v>
      </c>
      <c r="AK3445" s="11"/>
      <c r="AL3445" s="4"/>
      <c r="AM3445" s="1"/>
      <c r="AN3445" s="11"/>
      <c r="AO3445" s="1"/>
      <c r="AP3445" s="1"/>
      <c r="AQ3445" s="1"/>
      <c r="AR3445" s="1"/>
      <c r="AS3445" s="6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</row>
    <row r="3446" spans="1:55" x14ac:dyDescent="0.2">
      <c r="A3446" s="144">
        <f t="shared" si="1809"/>
        <v>44235</v>
      </c>
      <c r="B3446" s="2">
        <f t="shared" si="1796"/>
        <v>42208.814024199863</v>
      </c>
      <c r="C3446" s="2">
        <f t="shared" si="1810"/>
        <v>26257.91470053</v>
      </c>
      <c r="D3446" s="68">
        <f>SUM(Y3446:Y$3651)</f>
        <v>26257.914700529996</v>
      </c>
      <c r="E3446" s="68">
        <f t="shared" si="1797"/>
        <v>3.637978807091713E-12</v>
      </c>
      <c r="F3446" s="72">
        <f t="shared" si="1818"/>
        <v>5560.59</v>
      </c>
      <c r="G3446" s="3">
        <f>IF(N3446=1,VLOOKUP(A3445,[1]Plan1!$BG$69:$BI$188,3),G3445)</f>
        <v>5574.49</v>
      </c>
      <c r="H3446" s="11">
        <f t="shared" si="1819"/>
        <v>44167</v>
      </c>
      <c r="I3446" s="11">
        <f t="shared" si="1820"/>
        <v>44198</v>
      </c>
      <c r="J3446" s="26">
        <f t="shared" si="1798"/>
        <v>2.4997347403781234E-3</v>
      </c>
      <c r="K3446" s="11">
        <f t="shared" si="1811"/>
        <v>44256</v>
      </c>
      <c r="L3446" s="11">
        <f t="shared" si="1799"/>
        <v>44256</v>
      </c>
      <c r="M3446" s="1">
        <f t="shared" si="1812"/>
        <v>18</v>
      </c>
      <c r="N3446" s="1">
        <f t="shared" si="1815"/>
        <v>5</v>
      </c>
      <c r="O3446" s="2">
        <f t="shared" si="1800"/>
        <v>1.00069374</v>
      </c>
      <c r="P3446" s="10">
        <f t="shared" si="1825"/>
        <v>1.0135003600000001</v>
      </c>
      <c r="Q3446" s="10">
        <f t="shared" si="1821"/>
        <v>1.6662632286957679</v>
      </c>
      <c r="R3446" s="2">
        <f t="shared" si="1824"/>
        <v>1.66741918</v>
      </c>
      <c r="S3446" s="2">
        <f t="shared" si="1816"/>
        <v>1.60539415</v>
      </c>
      <c r="T3446" s="2">
        <f t="shared" si="1801"/>
        <v>42154.302651420003</v>
      </c>
      <c r="U3446" s="2">
        <f t="shared" si="1802"/>
        <v>15896.387950899862</v>
      </c>
      <c r="V3446" s="2">
        <f t="shared" si="1803"/>
        <v>2.4280568322865292E-12</v>
      </c>
      <c r="W3446" s="2">
        <f t="shared" si="1804"/>
        <v>42154.302651429862</v>
      </c>
      <c r="X3446" s="27">
        <f t="shared" si="1805"/>
        <v>0</v>
      </c>
      <c r="Y3446" s="2">
        <f t="shared" si="1817"/>
        <v>0</v>
      </c>
      <c r="Z3446" s="67">
        <f t="shared" si="1806"/>
        <v>0</v>
      </c>
      <c r="AA3446" s="2">
        <f t="shared" si="1826"/>
        <v>0</v>
      </c>
      <c r="AB3446" s="26">
        <f t="shared" si="1813"/>
        <v>6.7299999999999999E-2</v>
      </c>
      <c r="AC3446" s="27">
        <f t="shared" si="1795"/>
        <v>5</v>
      </c>
      <c r="AD3446" s="27">
        <v>252</v>
      </c>
      <c r="AE3446" s="10">
        <f t="shared" si="1822"/>
        <v>1.0012931389999999</v>
      </c>
      <c r="AF3446" s="2">
        <f t="shared" si="1827"/>
        <v>54.511372770000001</v>
      </c>
      <c r="AG3446" s="2">
        <f t="shared" si="1807"/>
        <v>54.511372770000001</v>
      </c>
      <c r="AH3446" s="3" t="str">
        <f t="shared" si="1808"/>
        <v>-</v>
      </c>
      <c r="AI3446" s="4" t="str">
        <f t="shared" si="1823"/>
        <v>A+J=</v>
      </c>
      <c r="AJ3446" s="11">
        <f t="shared" si="1814"/>
        <v>44258</v>
      </c>
      <c r="AK3446" s="11"/>
      <c r="AL3446" s="4"/>
      <c r="AM3446" s="1"/>
      <c r="AN3446" s="11"/>
      <c r="AO3446" s="1"/>
      <c r="AP3446" s="1"/>
      <c r="AQ3446" s="1"/>
      <c r="AR3446" s="1"/>
      <c r="AS3446" s="6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</row>
    <row r="3447" spans="1:55" x14ac:dyDescent="0.2">
      <c r="A3447" s="144">
        <f t="shared" si="1809"/>
        <v>44236</v>
      </c>
      <c r="B3447" s="2">
        <f t="shared" si="1796"/>
        <v>42219.724738049859</v>
      </c>
      <c r="C3447" s="2">
        <f t="shared" si="1810"/>
        <v>26257.91470053</v>
      </c>
      <c r="D3447" s="68">
        <f>SUM(Y3447:Y$3651)</f>
        <v>26257.914700529996</v>
      </c>
      <c r="E3447" s="68">
        <f t="shared" si="1797"/>
        <v>3.637978807091713E-12</v>
      </c>
      <c r="F3447" s="72">
        <f t="shared" si="1818"/>
        <v>5560.59</v>
      </c>
      <c r="G3447" s="3">
        <f>IF(N3447=1,VLOOKUP(A3446,[1]Plan1!$BG$69:$BI$188,3),G3446)</f>
        <v>5574.49</v>
      </c>
      <c r="H3447" s="11">
        <f t="shared" si="1819"/>
        <v>44167</v>
      </c>
      <c r="I3447" s="11">
        <f t="shared" si="1820"/>
        <v>44198</v>
      </c>
      <c r="J3447" s="26">
        <f t="shared" si="1798"/>
        <v>2.4997347403781234E-3</v>
      </c>
      <c r="K3447" s="11">
        <f t="shared" si="1811"/>
        <v>44256</v>
      </c>
      <c r="L3447" s="11">
        <f t="shared" si="1799"/>
        <v>44256</v>
      </c>
      <c r="M3447" s="1">
        <f t="shared" si="1812"/>
        <v>18</v>
      </c>
      <c r="N3447" s="1">
        <f t="shared" si="1815"/>
        <v>6</v>
      </c>
      <c r="O3447" s="2">
        <f t="shared" si="1800"/>
        <v>1.0008325499999999</v>
      </c>
      <c r="P3447" s="10">
        <f t="shared" si="1825"/>
        <v>1.0135003600000001</v>
      </c>
      <c r="Q3447" s="10">
        <f t="shared" si="1821"/>
        <v>1.6662632286957679</v>
      </c>
      <c r="R3447" s="2">
        <f t="shared" si="1824"/>
        <v>1.6676504700000001</v>
      </c>
      <c r="S3447" s="2">
        <f t="shared" si="1816"/>
        <v>1.60539415</v>
      </c>
      <c r="T3447" s="2">
        <f t="shared" si="1801"/>
        <v>42154.302651420003</v>
      </c>
      <c r="U3447" s="2">
        <f t="shared" si="1802"/>
        <v>15896.387950899862</v>
      </c>
      <c r="V3447" s="2">
        <f t="shared" si="1803"/>
        <v>2.4288982604048219E-12</v>
      </c>
      <c r="W3447" s="2">
        <f t="shared" si="1804"/>
        <v>42154.302651429862</v>
      </c>
      <c r="X3447" s="27">
        <f t="shared" si="1805"/>
        <v>0</v>
      </c>
      <c r="Y3447" s="2">
        <f t="shared" si="1817"/>
        <v>0</v>
      </c>
      <c r="Z3447" s="67">
        <f t="shared" si="1806"/>
        <v>0</v>
      </c>
      <c r="AA3447" s="2">
        <f t="shared" si="1826"/>
        <v>0</v>
      </c>
      <c r="AB3447" s="26">
        <f t="shared" si="1813"/>
        <v>6.7299999999999999E-2</v>
      </c>
      <c r="AC3447" s="27">
        <f t="shared" si="1795"/>
        <v>6</v>
      </c>
      <c r="AD3447" s="27">
        <v>252</v>
      </c>
      <c r="AE3447" s="10">
        <f t="shared" si="1822"/>
        <v>1.0015519669999999</v>
      </c>
      <c r="AF3447" s="2">
        <f t="shared" si="1827"/>
        <v>65.422086620000002</v>
      </c>
      <c r="AG3447" s="2">
        <f t="shared" si="1807"/>
        <v>65.422086620000002</v>
      </c>
      <c r="AH3447" s="3" t="str">
        <f t="shared" si="1808"/>
        <v>-</v>
      </c>
      <c r="AI3447" s="4" t="str">
        <f t="shared" si="1823"/>
        <v>A+J=</v>
      </c>
      <c r="AJ3447" s="11">
        <f t="shared" si="1814"/>
        <v>44258</v>
      </c>
      <c r="AK3447" s="11"/>
      <c r="AL3447" s="4"/>
      <c r="AM3447" s="1"/>
      <c r="AN3447" s="11"/>
      <c r="AO3447" s="1"/>
      <c r="AP3447" s="1"/>
      <c r="AQ3447" s="1"/>
      <c r="AR3447" s="1"/>
      <c r="AS3447" s="6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</row>
    <row r="3448" spans="1:55" x14ac:dyDescent="0.2">
      <c r="A3448" s="144">
        <f t="shared" si="1809"/>
        <v>44237</v>
      </c>
      <c r="B3448" s="2">
        <f t="shared" si="1796"/>
        <v>42230.63827622986</v>
      </c>
      <c r="C3448" s="2">
        <f t="shared" si="1810"/>
        <v>26257.91470053</v>
      </c>
      <c r="D3448" s="68">
        <f>SUM(Y3448:Y$3651)</f>
        <v>26257.914700529996</v>
      </c>
      <c r="E3448" s="68">
        <f t="shared" si="1797"/>
        <v>3.637978807091713E-12</v>
      </c>
      <c r="F3448" s="72">
        <f t="shared" si="1818"/>
        <v>5560.59</v>
      </c>
      <c r="G3448" s="3">
        <f>IF(N3448=1,VLOOKUP(A3447,[1]Plan1!$BG$69:$BI$188,3),G3447)</f>
        <v>5574.49</v>
      </c>
      <c r="H3448" s="11">
        <f t="shared" si="1819"/>
        <v>44167</v>
      </c>
      <c r="I3448" s="11">
        <f t="shared" si="1820"/>
        <v>44198</v>
      </c>
      <c r="J3448" s="26">
        <f t="shared" si="1798"/>
        <v>2.4997347403781234E-3</v>
      </c>
      <c r="K3448" s="11">
        <f t="shared" si="1811"/>
        <v>44256</v>
      </c>
      <c r="L3448" s="11">
        <f t="shared" si="1799"/>
        <v>44256</v>
      </c>
      <c r="M3448" s="1">
        <f t="shared" si="1812"/>
        <v>18</v>
      </c>
      <c r="N3448" s="1">
        <f t="shared" si="1815"/>
        <v>7</v>
      </c>
      <c r="O3448" s="2">
        <f t="shared" si="1800"/>
        <v>1.00097137</v>
      </c>
      <c r="P3448" s="10">
        <f t="shared" si="1825"/>
        <v>1.0135003600000001</v>
      </c>
      <c r="Q3448" s="10">
        <f t="shared" si="1821"/>
        <v>1.6662632286957679</v>
      </c>
      <c r="R3448" s="2">
        <f t="shared" si="1824"/>
        <v>1.6678817800000001</v>
      </c>
      <c r="S3448" s="2">
        <f t="shared" si="1816"/>
        <v>1.60539415</v>
      </c>
      <c r="T3448" s="2">
        <f t="shared" si="1801"/>
        <v>42154.302651420003</v>
      </c>
      <c r="U3448" s="2">
        <f t="shared" si="1802"/>
        <v>15896.387950899862</v>
      </c>
      <c r="V3448" s="2">
        <f t="shared" si="1803"/>
        <v>2.4297397612826902E-12</v>
      </c>
      <c r="W3448" s="2">
        <f t="shared" si="1804"/>
        <v>42154.302651429862</v>
      </c>
      <c r="X3448" s="27">
        <f t="shared" si="1805"/>
        <v>0</v>
      </c>
      <c r="Y3448" s="2">
        <f t="shared" si="1817"/>
        <v>0</v>
      </c>
      <c r="Z3448" s="67">
        <f t="shared" si="1806"/>
        <v>0</v>
      </c>
      <c r="AA3448" s="2">
        <f t="shared" si="1826"/>
        <v>0</v>
      </c>
      <c r="AB3448" s="26">
        <f t="shared" si="1813"/>
        <v>6.7299999999999999E-2</v>
      </c>
      <c r="AC3448" s="27">
        <f t="shared" si="1795"/>
        <v>7</v>
      </c>
      <c r="AD3448" s="27">
        <v>252</v>
      </c>
      <c r="AE3448" s="10">
        <f t="shared" si="1822"/>
        <v>1.0018108619999999</v>
      </c>
      <c r="AF3448" s="2">
        <f t="shared" si="1827"/>
        <v>76.335624800000005</v>
      </c>
      <c r="AG3448" s="2">
        <f t="shared" si="1807"/>
        <v>76.335624800000005</v>
      </c>
      <c r="AH3448" s="3" t="str">
        <f t="shared" si="1808"/>
        <v>-</v>
      </c>
      <c r="AI3448" s="4" t="str">
        <f t="shared" si="1823"/>
        <v>A+J=</v>
      </c>
      <c r="AJ3448" s="11">
        <f t="shared" si="1814"/>
        <v>44258</v>
      </c>
      <c r="AK3448" s="11"/>
      <c r="AL3448" s="4"/>
      <c r="AM3448" s="1"/>
      <c r="AN3448" s="11"/>
      <c r="AO3448" s="1"/>
      <c r="AP3448" s="1"/>
      <c r="AQ3448" s="1"/>
      <c r="AR3448" s="1"/>
      <c r="AS3448" s="6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</row>
    <row r="3449" spans="1:55" x14ac:dyDescent="0.2">
      <c r="A3449" s="144">
        <f t="shared" si="1809"/>
        <v>44238</v>
      </c>
      <c r="B3449" s="2">
        <f t="shared" si="1796"/>
        <v>42241.55468090986</v>
      </c>
      <c r="C3449" s="2">
        <f t="shared" si="1810"/>
        <v>26257.91470053</v>
      </c>
      <c r="D3449" s="68">
        <f>SUM(Y3449:Y$3651)</f>
        <v>26257.914700529996</v>
      </c>
      <c r="E3449" s="68">
        <f t="shared" si="1797"/>
        <v>3.637978807091713E-12</v>
      </c>
      <c r="F3449" s="72">
        <f t="shared" si="1818"/>
        <v>5560.59</v>
      </c>
      <c r="G3449" s="3">
        <f>IF(N3449=1,VLOOKUP(A3448,[1]Plan1!$BG$69:$BI$188,3),G3448)</f>
        <v>5574.49</v>
      </c>
      <c r="H3449" s="11">
        <f t="shared" si="1819"/>
        <v>44167</v>
      </c>
      <c r="I3449" s="11">
        <f t="shared" si="1820"/>
        <v>44198</v>
      </c>
      <c r="J3449" s="26">
        <f t="shared" si="1798"/>
        <v>2.4997347403781234E-3</v>
      </c>
      <c r="K3449" s="11">
        <f t="shared" si="1811"/>
        <v>44256</v>
      </c>
      <c r="L3449" s="11">
        <f t="shared" si="1799"/>
        <v>44256</v>
      </c>
      <c r="M3449" s="1">
        <f t="shared" si="1812"/>
        <v>18</v>
      </c>
      <c r="N3449" s="1">
        <f t="shared" si="1815"/>
        <v>8</v>
      </c>
      <c r="O3449" s="2">
        <f t="shared" si="1800"/>
        <v>1.0011102199999999</v>
      </c>
      <c r="P3449" s="10">
        <f t="shared" si="1825"/>
        <v>1.0135003600000001</v>
      </c>
      <c r="Q3449" s="10">
        <f t="shared" si="1821"/>
        <v>1.6662632286957679</v>
      </c>
      <c r="R3449" s="2">
        <f t="shared" si="1824"/>
        <v>1.66811314</v>
      </c>
      <c r="S3449" s="2">
        <f t="shared" si="1816"/>
        <v>1.60539415</v>
      </c>
      <c r="T3449" s="2">
        <f t="shared" si="1801"/>
        <v>42154.302651420003</v>
      </c>
      <c r="U3449" s="2">
        <f t="shared" si="1802"/>
        <v>15896.387950899862</v>
      </c>
      <c r="V3449" s="2">
        <f t="shared" si="1803"/>
        <v>2.4305814440594986E-12</v>
      </c>
      <c r="W3449" s="2">
        <f t="shared" si="1804"/>
        <v>42154.302651429862</v>
      </c>
      <c r="X3449" s="27">
        <f t="shared" si="1805"/>
        <v>0</v>
      </c>
      <c r="Y3449" s="2">
        <f t="shared" si="1817"/>
        <v>0</v>
      </c>
      <c r="Z3449" s="67">
        <f t="shared" si="1806"/>
        <v>0</v>
      </c>
      <c r="AA3449" s="2">
        <f t="shared" si="1826"/>
        <v>0</v>
      </c>
      <c r="AB3449" s="26">
        <f t="shared" si="1813"/>
        <v>6.7299999999999999E-2</v>
      </c>
      <c r="AC3449" s="27">
        <f t="shared" si="1795"/>
        <v>8</v>
      </c>
      <c r="AD3449" s="27">
        <v>252</v>
      </c>
      <c r="AE3449" s="10">
        <f t="shared" si="1822"/>
        <v>1.002069825</v>
      </c>
      <c r="AF3449" s="2">
        <f t="shared" si="1827"/>
        <v>87.252029480000004</v>
      </c>
      <c r="AG3449" s="2">
        <f t="shared" si="1807"/>
        <v>87.252029480000004</v>
      </c>
      <c r="AH3449" s="3" t="str">
        <f t="shared" si="1808"/>
        <v>-</v>
      </c>
      <c r="AI3449" s="4" t="str">
        <f t="shared" si="1823"/>
        <v>A+J=</v>
      </c>
      <c r="AJ3449" s="11">
        <f t="shared" si="1814"/>
        <v>44258</v>
      </c>
      <c r="AK3449" s="11"/>
      <c r="AL3449" s="4"/>
      <c r="AM3449" s="1"/>
      <c r="AN3449" s="11"/>
      <c r="AO3449" s="1"/>
      <c r="AP3449" s="1"/>
      <c r="AQ3449" s="1"/>
      <c r="AR3449" s="1"/>
      <c r="AS3449" s="6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</row>
    <row r="3450" spans="1:55" x14ac:dyDescent="0.2">
      <c r="A3450" s="144">
        <f t="shared" si="1809"/>
        <v>44239</v>
      </c>
      <c r="B3450" s="2">
        <f t="shared" si="1796"/>
        <v>42252.473867769862</v>
      </c>
      <c r="C3450" s="2">
        <f t="shared" si="1810"/>
        <v>26257.91470053</v>
      </c>
      <c r="D3450" s="68">
        <f>SUM(Y3450:Y$3651)</f>
        <v>26257.914700529996</v>
      </c>
      <c r="E3450" s="68">
        <f t="shared" si="1797"/>
        <v>3.637978807091713E-12</v>
      </c>
      <c r="F3450" s="72">
        <f t="shared" si="1818"/>
        <v>5560.59</v>
      </c>
      <c r="G3450" s="3">
        <f>IF(N3450=1,VLOOKUP(A3449,[1]Plan1!$BG$69:$BI$188,3),G3449)</f>
        <v>5574.49</v>
      </c>
      <c r="H3450" s="11">
        <f t="shared" si="1819"/>
        <v>44167</v>
      </c>
      <c r="I3450" s="11">
        <f t="shared" si="1820"/>
        <v>44198</v>
      </c>
      <c r="J3450" s="26">
        <f t="shared" si="1798"/>
        <v>2.4997347403781234E-3</v>
      </c>
      <c r="K3450" s="11">
        <f t="shared" si="1811"/>
        <v>44256</v>
      </c>
      <c r="L3450" s="11">
        <f t="shared" si="1799"/>
        <v>44256</v>
      </c>
      <c r="M3450" s="1">
        <f t="shared" si="1812"/>
        <v>18</v>
      </c>
      <c r="N3450" s="1">
        <f t="shared" si="1815"/>
        <v>9</v>
      </c>
      <c r="O3450" s="2">
        <f t="shared" si="1800"/>
        <v>1.00124908</v>
      </c>
      <c r="P3450" s="10">
        <f t="shared" si="1825"/>
        <v>1.0135003600000001</v>
      </c>
      <c r="Q3450" s="10">
        <f t="shared" si="1821"/>
        <v>1.6662632286957679</v>
      </c>
      <c r="R3450" s="2">
        <f t="shared" si="1824"/>
        <v>1.66834452</v>
      </c>
      <c r="S3450" s="2">
        <f t="shared" si="1816"/>
        <v>1.60539415</v>
      </c>
      <c r="T3450" s="2">
        <f t="shared" si="1801"/>
        <v>42154.302651420003</v>
      </c>
      <c r="U3450" s="2">
        <f t="shared" si="1802"/>
        <v>15896.387950899862</v>
      </c>
      <c r="V3450" s="2">
        <f t="shared" si="1803"/>
        <v>2.4314231995958835E-12</v>
      </c>
      <c r="W3450" s="2">
        <f t="shared" si="1804"/>
        <v>42154.302651429862</v>
      </c>
      <c r="X3450" s="27">
        <f t="shared" si="1805"/>
        <v>0</v>
      </c>
      <c r="Y3450" s="2">
        <f t="shared" si="1817"/>
        <v>0</v>
      </c>
      <c r="Z3450" s="67">
        <f t="shared" si="1806"/>
        <v>0</v>
      </c>
      <c r="AA3450" s="2">
        <f t="shared" si="1826"/>
        <v>0</v>
      </c>
      <c r="AB3450" s="26">
        <f t="shared" si="1813"/>
        <v>6.7299999999999999E-2</v>
      </c>
      <c r="AC3450" s="27">
        <f t="shared" si="1795"/>
        <v>9</v>
      </c>
      <c r="AD3450" s="27">
        <v>252</v>
      </c>
      <c r="AE3450" s="10">
        <f t="shared" si="1822"/>
        <v>1.0023288539999999</v>
      </c>
      <c r="AF3450" s="2">
        <f t="shared" si="1827"/>
        <v>98.171216340000001</v>
      </c>
      <c r="AG3450" s="2">
        <f t="shared" si="1807"/>
        <v>98.171216340000001</v>
      </c>
      <c r="AH3450" s="3" t="str">
        <f t="shared" si="1808"/>
        <v>-</v>
      </c>
      <c r="AI3450" s="4" t="str">
        <f t="shared" si="1823"/>
        <v>A+J=</v>
      </c>
      <c r="AJ3450" s="11">
        <f t="shared" si="1814"/>
        <v>44258</v>
      </c>
      <c r="AK3450" s="11"/>
      <c r="AL3450" s="4"/>
      <c r="AM3450" s="1"/>
      <c r="AN3450" s="11"/>
      <c r="AO3450" s="1"/>
      <c r="AP3450" s="1"/>
      <c r="AQ3450" s="1"/>
      <c r="AR3450" s="1"/>
      <c r="AS3450" s="6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</row>
    <row r="3451" spans="1:55" x14ac:dyDescent="0.2">
      <c r="A3451" s="144">
        <f t="shared" si="1809"/>
        <v>44240</v>
      </c>
      <c r="B3451" s="2">
        <f t="shared" si="1796"/>
        <v>42263.395878969859</v>
      </c>
      <c r="C3451" s="2">
        <f t="shared" si="1810"/>
        <v>26257.91470053</v>
      </c>
      <c r="D3451" s="68">
        <f>SUM(Y3451:Y$3651)</f>
        <v>26257.914700529996</v>
      </c>
      <c r="E3451" s="68">
        <f t="shared" si="1797"/>
        <v>3.637978807091713E-12</v>
      </c>
      <c r="F3451" s="72">
        <f t="shared" si="1818"/>
        <v>5560.59</v>
      </c>
      <c r="G3451" s="3">
        <f>IF(N3451=1,VLOOKUP(A3450,[1]Plan1!$BG$69:$BI$188,3),G3450)</f>
        <v>5574.49</v>
      </c>
      <c r="H3451" s="11">
        <f t="shared" si="1819"/>
        <v>44167</v>
      </c>
      <c r="I3451" s="11">
        <f t="shared" si="1820"/>
        <v>44198</v>
      </c>
      <c r="J3451" s="26">
        <f t="shared" si="1798"/>
        <v>2.4997347403781234E-3</v>
      </c>
      <c r="K3451" s="11">
        <f t="shared" si="1811"/>
        <v>44256</v>
      </c>
      <c r="L3451" s="11">
        <f t="shared" si="1799"/>
        <v>44256</v>
      </c>
      <c r="M3451" s="1">
        <f t="shared" si="1812"/>
        <v>18</v>
      </c>
      <c r="N3451" s="1">
        <f t="shared" si="1815"/>
        <v>10</v>
      </c>
      <c r="O3451" s="2">
        <f t="shared" si="1800"/>
        <v>1.0013879699999999</v>
      </c>
      <c r="P3451" s="10">
        <f t="shared" si="1825"/>
        <v>1.0135003600000001</v>
      </c>
      <c r="Q3451" s="10">
        <f t="shared" si="1821"/>
        <v>1.6662632286957679</v>
      </c>
      <c r="R3451" s="2">
        <f t="shared" si="1824"/>
        <v>1.6685759499999999</v>
      </c>
      <c r="S3451" s="2">
        <f t="shared" si="1816"/>
        <v>1.60539415</v>
      </c>
      <c r="T3451" s="2">
        <f t="shared" si="1801"/>
        <v>42154.302651420003</v>
      </c>
      <c r="U3451" s="2">
        <f t="shared" si="1802"/>
        <v>15896.387950899862</v>
      </c>
      <c r="V3451" s="2">
        <f t="shared" si="1803"/>
        <v>2.4322651370312084E-12</v>
      </c>
      <c r="W3451" s="2">
        <f t="shared" si="1804"/>
        <v>42154.302651429862</v>
      </c>
      <c r="X3451" s="27">
        <f t="shared" si="1805"/>
        <v>0</v>
      </c>
      <c r="Y3451" s="2">
        <f t="shared" si="1817"/>
        <v>0</v>
      </c>
      <c r="Z3451" s="67">
        <f t="shared" si="1806"/>
        <v>0</v>
      </c>
      <c r="AA3451" s="2">
        <f t="shared" si="1826"/>
        <v>0</v>
      </c>
      <c r="AB3451" s="26">
        <f t="shared" si="1813"/>
        <v>6.7299999999999999E-2</v>
      </c>
      <c r="AC3451" s="27">
        <f t="shared" si="1795"/>
        <v>10</v>
      </c>
      <c r="AD3451" s="27">
        <v>252</v>
      </c>
      <c r="AE3451" s="10">
        <f t="shared" si="1822"/>
        <v>1.0025879499999999</v>
      </c>
      <c r="AF3451" s="2">
        <f t="shared" si="1827"/>
        <v>109.09322754</v>
      </c>
      <c r="AG3451" s="2">
        <f t="shared" si="1807"/>
        <v>109.09322754</v>
      </c>
      <c r="AH3451" s="3" t="str">
        <f t="shared" si="1808"/>
        <v>-</v>
      </c>
      <c r="AI3451" s="4" t="str">
        <f t="shared" si="1823"/>
        <v>A+J=</v>
      </c>
      <c r="AJ3451" s="11">
        <f t="shared" si="1814"/>
        <v>44258</v>
      </c>
      <c r="AK3451" s="11"/>
      <c r="AL3451" s="4"/>
      <c r="AM3451" s="1"/>
      <c r="AN3451" s="11"/>
      <c r="AO3451" s="1"/>
      <c r="AP3451" s="1"/>
      <c r="AQ3451" s="1"/>
      <c r="AR3451" s="1"/>
      <c r="AS3451" s="6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</row>
    <row r="3452" spans="1:55" x14ac:dyDescent="0.2">
      <c r="A3452" s="144">
        <f t="shared" si="1809"/>
        <v>44241</v>
      </c>
      <c r="B3452" s="2">
        <f t="shared" si="1796"/>
        <v>42263.395878969859</v>
      </c>
      <c r="C3452" s="2">
        <f t="shared" si="1810"/>
        <v>26257.91470053</v>
      </c>
      <c r="D3452" s="68">
        <f>SUM(Y3452:Y$3651)</f>
        <v>26257.914700529996</v>
      </c>
      <c r="E3452" s="68">
        <f t="shared" si="1797"/>
        <v>3.637978807091713E-12</v>
      </c>
      <c r="F3452" s="72">
        <f t="shared" si="1818"/>
        <v>5560.59</v>
      </c>
      <c r="G3452" s="3">
        <f>IF(N3452=1,VLOOKUP(A3451,[1]Plan1!$BG$69:$BI$188,3),G3451)</f>
        <v>5574.49</v>
      </c>
      <c r="H3452" s="11">
        <f t="shared" si="1819"/>
        <v>44167</v>
      </c>
      <c r="I3452" s="11">
        <f t="shared" si="1820"/>
        <v>44198</v>
      </c>
      <c r="J3452" s="26">
        <f t="shared" si="1798"/>
        <v>2.4997347403781234E-3</v>
      </c>
      <c r="K3452" s="11">
        <f t="shared" si="1811"/>
        <v>44256</v>
      </c>
      <c r="L3452" s="11">
        <f t="shared" si="1799"/>
        <v>44256</v>
      </c>
      <c r="M3452" s="1">
        <f t="shared" si="1812"/>
        <v>18</v>
      </c>
      <c r="N3452" s="1">
        <f t="shared" si="1815"/>
        <v>10</v>
      </c>
      <c r="O3452" s="2">
        <f t="shared" si="1800"/>
        <v>1.0013879699999999</v>
      </c>
      <c r="P3452" s="10">
        <f t="shared" si="1825"/>
        <v>1.0135003600000001</v>
      </c>
      <c r="Q3452" s="10">
        <f t="shared" si="1821"/>
        <v>1.6662632286957679</v>
      </c>
      <c r="R3452" s="2">
        <f t="shared" si="1824"/>
        <v>1.6685759499999999</v>
      </c>
      <c r="S3452" s="2">
        <f t="shared" si="1816"/>
        <v>1.60539415</v>
      </c>
      <c r="T3452" s="2">
        <f t="shared" si="1801"/>
        <v>42154.302651420003</v>
      </c>
      <c r="U3452" s="2">
        <f t="shared" si="1802"/>
        <v>15896.387950899862</v>
      </c>
      <c r="V3452" s="2">
        <f t="shared" si="1803"/>
        <v>2.4322651370312084E-12</v>
      </c>
      <c r="W3452" s="2">
        <f t="shared" si="1804"/>
        <v>42154.302651429862</v>
      </c>
      <c r="X3452" s="27">
        <f t="shared" si="1805"/>
        <v>0</v>
      </c>
      <c r="Y3452" s="2">
        <f t="shared" si="1817"/>
        <v>0</v>
      </c>
      <c r="Z3452" s="67">
        <f t="shared" si="1806"/>
        <v>0</v>
      </c>
      <c r="AA3452" s="2">
        <f t="shared" si="1826"/>
        <v>0</v>
      </c>
      <c r="AB3452" s="26">
        <f t="shared" si="1813"/>
        <v>6.7299999999999999E-2</v>
      </c>
      <c r="AC3452" s="27">
        <f t="shared" ref="AC3452:AC3515" si="1828">N3452</f>
        <v>10</v>
      </c>
      <c r="AD3452" s="27">
        <v>252</v>
      </c>
      <c r="AE3452" s="10">
        <f t="shared" si="1822"/>
        <v>1.0025879499999999</v>
      </c>
      <c r="AF3452" s="2">
        <f t="shared" si="1827"/>
        <v>109.09322754</v>
      </c>
      <c r="AG3452" s="2">
        <f t="shared" si="1807"/>
        <v>109.09322754</v>
      </c>
      <c r="AH3452" s="3" t="str">
        <f t="shared" si="1808"/>
        <v>-</v>
      </c>
      <c r="AI3452" s="4" t="str">
        <f t="shared" si="1823"/>
        <v>A+J=</v>
      </c>
      <c r="AJ3452" s="11">
        <f t="shared" si="1814"/>
        <v>44258</v>
      </c>
      <c r="AK3452" s="11"/>
      <c r="AL3452" s="4"/>
      <c r="AM3452" s="1"/>
      <c r="AN3452" s="11"/>
      <c r="AO3452" s="1"/>
      <c r="AP3452" s="1"/>
      <c r="AQ3452" s="1"/>
      <c r="AR3452" s="1"/>
      <c r="AS3452" s="6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</row>
    <row r="3453" spans="1:55" x14ac:dyDescent="0.2">
      <c r="A3453" s="144">
        <f t="shared" si="1809"/>
        <v>44242</v>
      </c>
      <c r="B3453" s="2">
        <f t="shared" si="1796"/>
        <v>42263.395878969859</v>
      </c>
      <c r="C3453" s="2">
        <f t="shared" si="1810"/>
        <v>26257.91470053</v>
      </c>
      <c r="D3453" s="68">
        <f>SUM(Y3453:Y$3651)</f>
        <v>26257.914700529996</v>
      </c>
      <c r="E3453" s="68">
        <f t="shared" si="1797"/>
        <v>3.637978807091713E-12</v>
      </c>
      <c r="F3453" s="72">
        <f t="shared" si="1818"/>
        <v>5560.59</v>
      </c>
      <c r="G3453" s="3">
        <f>IF(N3453=1,VLOOKUP(A3452,[1]Plan1!$BG$69:$BI$188,3),G3452)</f>
        <v>5574.49</v>
      </c>
      <c r="H3453" s="11">
        <f t="shared" si="1819"/>
        <v>44167</v>
      </c>
      <c r="I3453" s="11">
        <f t="shared" si="1820"/>
        <v>44198</v>
      </c>
      <c r="J3453" s="26">
        <f t="shared" si="1798"/>
        <v>2.4997347403781234E-3</v>
      </c>
      <c r="K3453" s="11">
        <f t="shared" si="1811"/>
        <v>44256</v>
      </c>
      <c r="L3453" s="11">
        <f t="shared" si="1799"/>
        <v>44256</v>
      </c>
      <c r="M3453" s="1">
        <f t="shared" si="1812"/>
        <v>18</v>
      </c>
      <c r="N3453" s="1">
        <f t="shared" si="1815"/>
        <v>10</v>
      </c>
      <c r="O3453" s="2">
        <f t="shared" si="1800"/>
        <v>1.0013879699999999</v>
      </c>
      <c r="P3453" s="10">
        <f t="shared" si="1825"/>
        <v>1.0135003600000001</v>
      </c>
      <c r="Q3453" s="10">
        <f t="shared" si="1821"/>
        <v>1.6662632286957679</v>
      </c>
      <c r="R3453" s="2">
        <f t="shared" si="1824"/>
        <v>1.6685759499999999</v>
      </c>
      <c r="S3453" s="2">
        <f t="shared" si="1816"/>
        <v>1.60539415</v>
      </c>
      <c r="T3453" s="2">
        <f t="shared" si="1801"/>
        <v>42154.302651420003</v>
      </c>
      <c r="U3453" s="2">
        <f t="shared" si="1802"/>
        <v>15896.387950899862</v>
      </c>
      <c r="V3453" s="2">
        <f t="shared" si="1803"/>
        <v>2.4322651370312084E-12</v>
      </c>
      <c r="W3453" s="2">
        <f t="shared" si="1804"/>
        <v>42154.302651429862</v>
      </c>
      <c r="X3453" s="27">
        <f t="shared" si="1805"/>
        <v>0</v>
      </c>
      <c r="Y3453" s="2">
        <f t="shared" si="1817"/>
        <v>0</v>
      </c>
      <c r="Z3453" s="67">
        <f t="shared" si="1806"/>
        <v>0</v>
      </c>
      <c r="AA3453" s="2">
        <f t="shared" si="1826"/>
        <v>0</v>
      </c>
      <c r="AB3453" s="26">
        <f t="shared" si="1813"/>
        <v>6.7299999999999999E-2</v>
      </c>
      <c r="AC3453" s="27">
        <f t="shared" si="1828"/>
        <v>10</v>
      </c>
      <c r="AD3453" s="27">
        <v>252</v>
      </c>
      <c r="AE3453" s="10">
        <f t="shared" si="1822"/>
        <v>1.0025879499999999</v>
      </c>
      <c r="AF3453" s="2">
        <f t="shared" si="1827"/>
        <v>109.09322754</v>
      </c>
      <c r="AG3453" s="2">
        <f t="shared" si="1807"/>
        <v>109.09322754</v>
      </c>
      <c r="AH3453" s="3" t="str">
        <f t="shared" si="1808"/>
        <v>-</v>
      </c>
      <c r="AI3453" s="4" t="str">
        <f t="shared" si="1823"/>
        <v>A+J=</v>
      </c>
      <c r="AJ3453" s="11">
        <f t="shared" si="1814"/>
        <v>44258</v>
      </c>
      <c r="AK3453" s="11"/>
      <c r="AL3453" s="4"/>
      <c r="AM3453" s="1"/>
      <c r="AN3453" s="11"/>
      <c r="AO3453" s="1"/>
      <c r="AP3453" s="1"/>
      <c r="AQ3453" s="1"/>
      <c r="AR3453" s="1"/>
      <c r="AS3453" s="6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</row>
    <row r="3454" spans="1:55" x14ac:dyDescent="0.2">
      <c r="A3454" s="144">
        <f t="shared" si="1809"/>
        <v>44243</v>
      </c>
      <c r="B3454" s="2">
        <f t="shared" si="1796"/>
        <v>42263.395878969859</v>
      </c>
      <c r="C3454" s="2">
        <f t="shared" si="1810"/>
        <v>26257.91470053</v>
      </c>
      <c r="D3454" s="68">
        <f>SUM(Y3454:Y$3651)</f>
        <v>26257.914700529996</v>
      </c>
      <c r="E3454" s="68">
        <f t="shared" si="1797"/>
        <v>3.637978807091713E-12</v>
      </c>
      <c r="F3454" s="72">
        <f t="shared" si="1818"/>
        <v>5560.59</v>
      </c>
      <c r="G3454" s="3">
        <f>IF(N3454=1,VLOOKUP(A3453,[1]Plan1!$BG$69:$BI$188,3),G3453)</f>
        <v>5574.49</v>
      </c>
      <c r="H3454" s="11">
        <f t="shared" si="1819"/>
        <v>44167</v>
      </c>
      <c r="I3454" s="11">
        <f t="shared" si="1820"/>
        <v>44198</v>
      </c>
      <c r="J3454" s="26">
        <f t="shared" si="1798"/>
        <v>2.4997347403781234E-3</v>
      </c>
      <c r="K3454" s="11">
        <f t="shared" si="1811"/>
        <v>44256</v>
      </c>
      <c r="L3454" s="11">
        <f t="shared" si="1799"/>
        <v>44256</v>
      </c>
      <c r="M3454" s="1">
        <f t="shared" si="1812"/>
        <v>18</v>
      </c>
      <c r="N3454" s="1">
        <f t="shared" si="1815"/>
        <v>10</v>
      </c>
      <c r="O3454" s="2">
        <f t="shared" si="1800"/>
        <v>1.0013879699999999</v>
      </c>
      <c r="P3454" s="10">
        <f t="shared" si="1825"/>
        <v>1.0135003600000001</v>
      </c>
      <c r="Q3454" s="10">
        <f t="shared" si="1821"/>
        <v>1.6662632286957679</v>
      </c>
      <c r="R3454" s="2">
        <f t="shared" si="1824"/>
        <v>1.6685759499999999</v>
      </c>
      <c r="S3454" s="2">
        <f t="shared" si="1816"/>
        <v>1.60539415</v>
      </c>
      <c r="T3454" s="2">
        <f t="shared" si="1801"/>
        <v>42154.302651420003</v>
      </c>
      <c r="U3454" s="2">
        <f t="shared" si="1802"/>
        <v>15896.387950899862</v>
      </c>
      <c r="V3454" s="2">
        <f t="shared" si="1803"/>
        <v>2.4322651370312084E-12</v>
      </c>
      <c r="W3454" s="2">
        <f t="shared" si="1804"/>
        <v>42154.302651429862</v>
      </c>
      <c r="X3454" s="27">
        <f t="shared" si="1805"/>
        <v>0</v>
      </c>
      <c r="Y3454" s="2">
        <f t="shared" si="1817"/>
        <v>0</v>
      </c>
      <c r="Z3454" s="67">
        <f t="shared" si="1806"/>
        <v>0</v>
      </c>
      <c r="AA3454" s="2">
        <f t="shared" si="1826"/>
        <v>0</v>
      </c>
      <c r="AB3454" s="26">
        <f t="shared" si="1813"/>
        <v>6.7299999999999999E-2</v>
      </c>
      <c r="AC3454" s="27">
        <f t="shared" si="1828"/>
        <v>10</v>
      </c>
      <c r="AD3454" s="27">
        <v>252</v>
      </c>
      <c r="AE3454" s="10">
        <f t="shared" si="1822"/>
        <v>1.0025879499999999</v>
      </c>
      <c r="AF3454" s="2">
        <f t="shared" si="1827"/>
        <v>109.09322754</v>
      </c>
      <c r="AG3454" s="2">
        <f t="shared" si="1807"/>
        <v>109.09322754</v>
      </c>
      <c r="AH3454" s="3" t="str">
        <f t="shared" si="1808"/>
        <v>-</v>
      </c>
      <c r="AI3454" s="4" t="str">
        <f t="shared" si="1823"/>
        <v>A+J=</v>
      </c>
      <c r="AJ3454" s="11">
        <f t="shared" si="1814"/>
        <v>44258</v>
      </c>
      <c r="AK3454" s="11"/>
      <c r="AL3454" s="4"/>
      <c r="AM3454" s="1"/>
      <c r="AN3454" s="11"/>
      <c r="AO3454" s="1"/>
      <c r="AP3454" s="1"/>
      <c r="AQ3454" s="1"/>
      <c r="AR3454" s="1"/>
      <c r="AS3454" s="6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</row>
    <row r="3455" spans="1:55" x14ac:dyDescent="0.2">
      <c r="A3455" s="144">
        <f t="shared" si="1809"/>
        <v>44244</v>
      </c>
      <c r="B3455" s="2">
        <f t="shared" si="1796"/>
        <v>42263.395878969859</v>
      </c>
      <c r="C3455" s="2">
        <f t="shared" si="1810"/>
        <v>26257.91470053</v>
      </c>
      <c r="D3455" s="68">
        <f>SUM(Y3455:Y$3651)</f>
        <v>26257.914700529996</v>
      </c>
      <c r="E3455" s="68">
        <f t="shared" si="1797"/>
        <v>3.637978807091713E-12</v>
      </c>
      <c r="F3455" s="72">
        <f t="shared" si="1818"/>
        <v>5560.59</v>
      </c>
      <c r="G3455" s="3">
        <f>IF(N3455=1,VLOOKUP(A3454,[1]Plan1!$BG$69:$BI$188,3),G3454)</f>
        <v>5574.49</v>
      </c>
      <c r="H3455" s="11">
        <f t="shared" si="1819"/>
        <v>44167</v>
      </c>
      <c r="I3455" s="11">
        <f t="shared" si="1820"/>
        <v>44198</v>
      </c>
      <c r="J3455" s="26">
        <f t="shared" si="1798"/>
        <v>2.4997347403781234E-3</v>
      </c>
      <c r="K3455" s="11">
        <f t="shared" si="1811"/>
        <v>44256</v>
      </c>
      <c r="L3455" s="11">
        <f t="shared" si="1799"/>
        <v>44256</v>
      </c>
      <c r="M3455" s="1">
        <f t="shared" si="1812"/>
        <v>18</v>
      </c>
      <c r="N3455" s="1">
        <f t="shared" si="1815"/>
        <v>10</v>
      </c>
      <c r="O3455" s="2">
        <f t="shared" si="1800"/>
        <v>1.0013879699999999</v>
      </c>
      <c r="P3455" s="10">
        <f t="shared" si="1825"/>
        <v>1.0135003600000001</v>
      </c>
      <c r="Q3455" s="10">
        <f t="shared" si="1821"/>
        <v>1.6662632286957679</v>
      </c>
      <c r="R3455" s="2">
        <f t="shared" si="1824"/>
        <v>1.6685759499999999</v>
      </c>
      <c r="S3455" s="2">
        <f t="shared" si="1816"/>
        <v>1.60539415</v>
      </c>
      <c r="T3455" s="2">
        <f t="shared" si="1801"/>
        <v>42154.302651420003</v>
      </c>
      <c r="U3455" s="2">
        <f t="shared" si="1802"/>
        <v>15896.387950899862</v>
      </c>
      <c r="V3455" s="2">
        <f t="shared" si="1803"/>
        <v>2.4322651370312084E-12</v>
      </c>
      <c r="W3455" s="2">
        <f t="shared" si="1804"/>
        <v>42154.302651429862</v>
      </c>
      <c r="X3455" s="27">
        <f t="shared" si="1805"/>
        <v>0</v>
      </c>
      <c r="Y3455" s="2">
        <f t="shared" si="1817"/>
        <v>0</v>
      </c>
      <c r="Z3455" s="67">
        <f t="shared" si="1806"/>
        <v>0</v>
      </c>
      <c r="AA3455" s="2">
        <f t="shared" si="1826"/>
        <v>0</v>
      </c>
      <c r="AB3455" s="26">
        <f t="shared" si="1813"/>
        <v>6.7299999999999999E-2</v>
      </c>
      <c r="AC3455" s="27">
        <f t="shared" si="1828"/>
        <v>10</v>
      </c>
      <c r="AD3455" s="27">
        <v>252</v>
      </c>
      <c r="AE3455" s="10">
        <f t="shared" si="1822"/>
        <v>1.0025879499999999</v>
      </c>
      <c r="AF3455" s="2">
        <f t="shared" si="1827"/>
        <v>109.09322754</v>
      </c>
      <c r="AG3455" s="2">
        <f t="shared" si="1807"/>
        <v>109.09322754</v>
      </c>
      <c r="AH3455" s="3" t="str">
        <f t="shared" si="1808"/>
        <v>-</v>
      </c>
      <c r="AI3455" s="4" t="str">
        <f t="shared" si="1823"/>
        <v>A+J=</v>
      </c>
      <c r="AJ3455" s="11">
        <f t="shared" si="1814"/>
        <v>44258</v>
      </c>
      <c r="AK3455" s="11"/>
      <c r="AL3455" s="4"/>
      <c r="AM3455" s="1"/>
      <c r="AN3455" s="11"/>
      <c r="AO3455" s="1"/>
      <c r="AP3455" s="1"/>
      <c r="AQ3455" s="1"/>
      <c r="AR3455" s="1"/>
      <c r="AS3455" s="6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</row>
    <row r="3456" spans="1:55" x14ac:dyDescent="0.2">
      <c r="A3456" s="144">
        <f t="shared" si="1809"/>
        <v>44245</v>
      </c>
      <c r="B3456" s="2">
        <f t="shared" si="1796"/>
        <v>42274.320714509864</v>
      </c>
      <c r="C3456" s="2">
        <f t="shared" si="1810"/>
        <v>26257.91470053</v>
      </c>
      <c r="D3456" s="68">
        <f>SUM(Y3456:Y$3651)</f>
        <v>26257.914700529996</v>
      </c>
      <c r="E3456" s="68">
        <f t="shared" si="1797"/>
        <v>3.637978807091713E-12</v>
      </c>
      <c r="F3456" s="72">
        <f t="shared" si="1818"/>
        <v>5560.59</v>
      </c>
      <c r="G3456" s="3">
        <f>IF(N3456=1,VLOOKUP(A3455,[1]Plan1!$BG$69:$BI$188,3),G3455)</f>
        <v>5574.49</v>
      </c>
      <c r="H3456" s="11">
        <f t="shared" si="1819"/>
        <v>44167</v>
      </c>
      <c r="I3456" s="11">
        <f t="shared" si="1820"/>
        <v>44198</v>
      </c>
      <c r="J3456" s="26">
        <f t="shared" si="1798"/>
        <v>2.4997347403781234E-3</v>
      </c>
      <c r="K3456" s="11">
        <f t="shared" si="1811"/>
        <v>44256</v>
      </c>
      <c r="L3456" s="11">
        <f t="shared" si="1799"/>
        <v>44256</v>
      </c>
      <c r="M3456" s="1">
        <f t="shared" si="1812"/>
        <v>18</v>
      </c>
      <c r="N3456" s="1">
        <f t="shared" si="1815"/>
        <v>11</v>
      </c>
      <c r="O3456" s="2">
        <f t="shared" si="1800"/>
        <v>1.00152687</v>
      </c>
      <c r="P3456" s="10">
        <f t="shared" si="1825"/>
        <v>1.0135003600000001</v>
      </c>
      <c r="Q3456" s="10">
        <f t="shared" si="1821"/>
        <v>1.6662632286957679</v>
      </c>
      <c r="R3456" s="2">
        <f t="shared" si="1824"/>
        <v>1.66880739</v>
      </c>
      <c r="S3456" s="2">
        <f t="shared" si="1816"/>
        <v>1.60539415</v>
      </c>
      <c r="T3456" s="2">
        <f t="shared" si="1801"/>
        <v>42154.302651420003</v>
      </c>
      <c r="U3456" s="2">
        <f t="shared" si="1802"/>
        <v>15896.387950899862</v>
      </c>
      <c r="V3456" s="2">
        <f t="shared" si="1803"/>
        <v>2.433107110846322E-12</v>
      </c>
      <c r="W3456" s="2">
        <f t="shared" si="1804"/>
        <v>42154.302651429862</v>
      </c>
      <c r="X3456" s="27">
        <f t="shared" si="1805"/>
        <v>0</v>
      </c>
      <c r="Y3456" s="2">
        <f t="shared" si="1817"/>
        <v>0</v>
      </c>
      <c r="Z3456" s="67">
        <f t="shared" si="1806"/>
        <v>0</v>
      </c>
      <c r="AA3456" s="2">
        <f t="shared" si="1826"/>
        <v>0</v>
      </c>
      <c r="AB3456" s="26">
        <f t="shared" si="1813"/>
        <v>6.7299999999999999E-2</v>
      </c>
      <c r="AC3456" s="27">
        <f t="shared" si="1828"/>
        <v>11</v>
      </c>
      <c r="AD3456" s="27">
        <v>252</v>
      </c>
      <c r="AE3456" s="10">
        <f t="shared" si="1822"/>
        <v>1.0028471130000001</v>
      </c>
      <c r="AF3456" s="2">
        <f t="shared" si="1827"/>
        <v>120.01806308</v>
      </c>
      <c r="AG3456" s="2">
        <f t="shared" si="1807"/>
        <v>120.01806308</v>
      </c>
      <c r="AH3456" s="3" t="str">
        <f t="shared" si="1808"/>
        <v>-</v>
      </c>
      <c r="AI3456" s="4" t="str">
        <f t="shared" si="1823"/>
        <v>A+J=</v>
      </c>
      <c r="AJ3456" s="11">
        <f t="shared" si="1814"/>
        <v>44258</v>
      </c>
      <c r="AK3456" s="11"/>
      <c r="AL3456" s="4"/>
      <c r="AM3456" s="1"/>
      <c r="AN3456" s="11"/>
      <c r="AO3456" s="1"/>
      <c r="AP3456" s="1"/>
      <c r="AQ3456" s="1"/>
      <c r="AR3456" s="1"/>
      <c r="AS3456" s="6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</row>
    <row r="3457" spans="1:55" x14ac:dyDescent="0.2">
      <c r="A3457" s="144">
        <f t="shared" si="1809"/>
        <v>44246</v>
      </c>
      <c r="B3457" s="2">
        <f t="shared" si="1796"/>
        <v>42285.248374389863</v>
      </c>
      <c r="C3457" s="2">
        <f t="shared" si="1810"/>
        <v>26257.91470053</v>
      </c>
      <c r="D3457" s="68">
        <f>SUM(Y3457:Y$3651)</f>
        <v>26257.914700529996</v>
      </c>
      <c r="E3457" s="68">
        <f t="shared" si="1797"/>
        <v>3.637978807091713E-12</v>
      </c>
      <c r="F3457" s="72">
        <f t="shared" si="1818"/>
        <v>5560.59</v>
      </c>
      <c r="G3457" s="3">
        <f>IF(N3457=1,VLOOKUP(A3456,[1]Plan1!$BG$69:$BI$188,3),G3456)</f>
        <v>5574.49</v>
      </c>
      <c r="H3457" s="11">
        <f t="shared" si="1819"/>
        <v>44167</v>
      </c>
      <c r="I3457" s="11">
        <f t="shared" si="1820"/>
        <v>44198</v>
      </c>
      <c r="J3457" s="26">
        <f t="shared" si="1798"/>
        <v>2.4997347403781234E-3</v>
      </c>
      <c r="K3457" s="11">
        <f t="shared" si="1811"/>
        <v>44256</v>
      </c>
      <c r="L3457" s="11">
        <f t="shared" si="1799"/>
        <v>44256</v>
      </c>
      <c r="M3457" s="1">
        <f t="shared" si="1812"/>
        <v>18</v>
      </c>
      <c r="N3457" s="1">
        <f t="shared" si="1815"/>
        <v>12</v>
      </c>
      <c r="O3457" s="2">
        <f t="shared" si="1800"/>
        <v>1.0016657899999999</v>
      </c>
      <c r="P3457" s="10">
        <f t="shared" si="1825"/>
        <v>1.0135003600000001</v>
      </c>
      <c r="Q3457" s="10">
        <f t="shared" si="1821"/>
        <v>1.6662632286957679</v>
      </c>
      <c r="R3457" s="2">
        <f t="shared" si="1824"/>
        <v>1.6690388700000001</v>
      </c>
      <c r="S3457" s="2">
        <f t="shared" si="1816"/>
        <v>1.60539415</v>
      </c>
      <c r="T3457" s="2">
        <f t="shared" si="1801"/>
        <v>42154.302651420003</v>
      </c>
      <c r="U3457" s="2">
        <f t="shared" si="1802"/>
        <v>15896.387950899862</v>
      </c>
      <c r="V3457" s="2">
        <f t="shared" si="1803"/>
        <v>2.4339492301805878E-12</v>
      </c>
      <c r="W3457" s="2">
        <f t="shared" si="1804"/>
        <v>42154.302651429862</v>
      </c>
      <c r="X3457" s="27">
        <f t="shared" si="1805"/>
        <v>0</v>
      </c>
      <c r="Y3457" s="2">
        <f t="shared" si="1817"/>
        <v>0</v>
      </c>
      <c r="Z3457" s="67">
        <f t="shared" si="1806"/>
        <v>0</v>
      </c>
      <c r="AA3457" s="2">
        <f t="shared" si="1826"/>
        <v>0</v>
      </c>
      <c r="AB3457" s="26">
        <f t="shared" si="1813"/>
        <v>6.7299999999999999E-2</v>
      </c>
      <c r="AC3457" s="27">
        <f t="shared" si="1828"/>
        <v>12</v>
      </c>
      <c r="AD3457" s="27">
        <v>252</v>
      </c>
      <c r="AE3457" s="10">
        <f t="shared" si="1822"/>
        <v>1.003106343</v>
      </c>
      <c r="AF3457" s="2">
        <f t="shared" si="1827"/>
        <v>130.94572296000001</v>
      </c>
      <c r="AG3457" s="2">
        <f t="shared" si="1807"/>
        <v>130.94572296000001</v>
      </c>
      <c r="AH3457" s="3" t="str">
        <f t="shared" si="1808"/>
        <v>-</v>
      </c>
      <c r="AI3457" s="4" t="str">
        <f t="shared" si="1823"/>
        <v>A+J=</v>
      </c>
      <c r="AJ3457" s="11">
        <f t="shared" si="1814"/>
        <v>44258</v>
      </c>
      <c r="AK3457" s="11"/>
      <c r="AL3457" s="4"/>
      <c r="AM3457" s="1"/>
      <c r="AN3457" s="11"/>
      <c r="AO3457" s="1"/>
      <c r="AP3457" s="1"/>
      <c r="AQ3457" s="1"/>
      <c r="AR3457" s="1"/>
      <c r="AS3457" s="6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</row>
    <row r="3458" spans="1:55" x14ac:dyDescent="0.2">
      <c r="A3458" s="144">
        <f t="shared" si="1809"/>
        <v>44247</v>
      </c>
      <c r="B3458" s="2">
        <f t="shared" si="1796"/>
        <v>42296.178858599858</v>
      </c>
      <c r="C3458" s="2">
        <f t="shared" si="1810"/>
        <v>26257.91470053</v>
      </c>
      <c r="D3458" s="68">
        <f>SUM(Y3458:Y$3651)</f>
        <v>26257.914700529996</v>
      </c>
      <c r="E3458" s="68">
        <f t="shared" si="1797"/>
        <v>3.637978807091713E-12</v>
      </c>
      <c r="F3458" s="72">
        <f t="shared" si="1818"/>
        <v>5560.59</v>
      </c>
      <c r="G3458" s="3">
        <f>IF(N3458=1,VLOOKUP(A3457,[1]Plan1!$BG$69:$BI$188,3),G3457)</f>
        <v>5574.49</v>
      </c>
      <c r="H3458" s="11">
        <f t="shared" si="1819"/>
        <v>44167</v>
      </c>
      <c r="I3458" s="11">
        <f t="shared" si="1820"/>
        <v>44198</v>
      </c>
      <c r="J3458" s="26">
        <f t="shared" si="1798"/>
        <v>2.4997347403781234E-3</v>
      </c>
      <c r="K3458" s="11">
        <f t="shared" si="1811"/>
        <v>44256</v>
      </c>
      <c r="L3458" s="11">
        <f t="shared" si="1799"/>
        <v>44256</v>
      </c>
      <c r="M3458" s="1">
        <f t="shared" si="1812"/>
        <v>18</v>
      </c>
      <c r="N3458" s="1">
        <f t="shared" si="1815"/>
        <v>13</v>
      </c>
      <c r="O3458" s="2">
        <f t="shared" si="1800"/>
        <v>1.0018047299999999</v>
      </c>
      <c r="P3458" s="10">
        <f t="shared" si="1825"/>
        <v>1.0135003600000001</v>
      </c>
      <c r="Q3458" s="10">
        <f t="shared" si="1821"/>
        <v>1.6662632286957679</v>
      </c>
      <c r="R3458" s="2">
        <f t="shared" si="1824"/>
        <v>1.6692703799999999</v>
      </c>
      <c r="S3458" s="2">
        <f t="shared" si="1816"/>
        <v>1.60539415</v>
      </c>
      <c r="T3458" s="2">
        <f t="shared" si="1801"/>
        <v>42154.302651420003</v>
      </c>
      <c r="U3458" s="2">
        <f t="shared" si="1802"/>
        <v>15896.387950899862</v>
      </c>
      <c r="V3458" s="2">
        <f t="shared" si="1803"/>
        <v>2.4347914586542172E-12</v>
      </c>
      <c r="W3458" s="2">
        <f t="shared" si="1804"/>
        <v>42154.302651429862</v>
      </c>
      <c r="X3458" s="27">
        <f t="shared" si="1805"/>
        <v>0</v>
      </c>
      <c r="Y3458" s="2">
        <f t="shared" si="1817"/>
        <v>0</v>
      </c>
      <c r="Z3458" s="67">
        <f t="shared" si="1806"/>
        <v>0</v>
      </c>
      <c r="AA3458" s="2">
        <f t="shared" si="1826"/>
        <v>0</v>
      </c>
      <c r="AB3458" s="26">
        <f t="shared" si="1813"/>
        <v>6.7299999999999999E-2</v>
      </c>
      <c r="AC3458" s="27">
        <f t="shared" si="1828"/>
        <v>13</v>
      </c>
      <c r="AD3458" s="27">
        <v>252</v>
      </c>
      <c r="AE3458" s="10">
        <f t="shared" si="1822"/>
        <v>1.0033656399999999</v>
      </c>
      <c r="AF3458" s="2">
        <f t="shared" si="1827"/>
        <v>141.87620716999999</v>
      </c>
      <c r="AG3458" s="2">
        <f t="shared" si="1807"/>
        <v>141.87620716999999</v>
      </c>
      <c r="AH3458" s="3" t="str">
        <f t="shared" si="1808"/>
        <v>-</v>
      </c>
      <c r="AI3458" s="4" t="str">
        <f t="shared" si="1823"/>
        <v>A+J=</v>
      </c>
      <c r="AJ3458" s="11">
        <f t="shared" si="1814"/>
        <v>44258</v>
      </c>
      <c r="AK3458" s="11"/>
      <c r="AL3458" s="4"/>
      <c r="AM3458" s="1"/>
      <c r="AN3458" s="11"/>
      <c r="AO3458" s="1"/>
      <c r="AP3458" s="1"/>
      <c r="AQ3458" s="1"/>
      <c r="AR3458" s="1"/>
      <c r="AS3458" s="6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</row>
    <row r="3459" spans="1:55" x14ac:dyDescent="0.2">
      <c r="A3459" s="144">
        <f t="shared" si="1809"/>
        <v>44248</v>
      </c>
      <c r="B3459" s="2">
        <f t="shared" si="1796"/>
        <v>42296.178858599858</v>
      </c>
      <c r="C3459" s="2">
        <f t="shared" si="1810"/>
        <v>26257.91470053</v>
      </c>
      <c r="D3459" s="68">
        <f>SUM(Y3459:Y$3651)</f>
        <v>26257.914700529996</v>
      </c>
      <c r="E3459" s="68">
        <f t="shared" si="1797"/>
        <v>3.637978807091713E-12</v>
      </c>
      <c r="F3459" s="72">
        <f t="shared" si="1818"/>
        <v>5560.59</v>
      </c>
      <c r="G3459" s="3">
        <f>IF(N3459=1,VLOOKUP(A3458,[1]Plan1!$BG$69:$BI$188,3),G3458)</f>
        <v>5574.49</v>
      </c>
      <c r="H3459" s="11">
        <f t="shared" si="1819"/>
        <v>44167</v>
      </c>
      <c r="I3459" s="11">
        <f t="shared" si="1820"/>
        <v>44198</v>
      </c>
      <c r="J3459" s="26">
        <f t="shared" si="1798"/>
        <v>2.4997347403781234E-3</v>
      </c>
      <c r="K3459" s="11">
        <f t="shared" si="1811"/>
        <v>44256</v>
      </c>
      <c r="L3459" s="11">
        <f t="shared" si="1799"/>
        <v>44256</v>
      </c>
      <c r="M3459" s="1">
        <f t="shared" si="1812"/>
        <v>18</v>
      </c>
      <c r="N3459" s="1">
        <f t="shared" si="1815"/>
        <v>13</v>
      </c>
      <c r="O3459" s="2">
        <f t="shared" si="1800"/>
        <v>1.0018047299999999</v>
      </c>
      <c r="P3459" s="10">
        <f t="shared" si="1825"/>
        <v>1.0135003600000001</v>
      </c>
      <c r="Q3459" s="10">
        <f t="shared" si="1821"/>
        <v>1.6662632286957679</v>
      </c>
      <c r="R3459" s="2">
        <f t="shared" si="1824"/>
        <v>1.6692703799999999</v>
      </c>
      <c r="S3459" s="2">
        <f t="shared" si="1816"/>
        <v>1.60539415</v>
      </c>
      <c r="T3459" s="2">
        <f t="shared" si="1801"/>
        <v>42154.302651420003</v>
      </c>
      <c r="U3459" s="2">
        <f t="shared" si="1802"/>
        <v>15896.387950899862</v>
      </c>
      <c r="V3459" s="2">
        <f t="shared" si="1803"/>
        <v>2.4347914586542172E-12</v>
      </c>
      <c r="W3459" s="2">
        <f t="shared" si="1804"/>
        <v>42154.302651429862</v>
      </c>
      <c r="X3459" s="27">
        <f t="shared" si="1805"/>
        <v>0</v>
      </c>
      <c r="Y3459" s="2">
        <f t="shared" si="1817"/>
        <v>0</v>
      </c>
      <c r="Z3459" s="67">
        <f t="shared" si="1806"/>
        <v>0</v>
      </c>
      <c r="AA3459" s="2">
        <f t="shared" si="1826"/>
        <v>0</v>
      </c>
      <c r="AB3459" s="26">
        <f t="shared" si="1813"/>
        <v>6.7299999999999999E-2</v>
      </c>
      <c r="AC3459" s="27">
        <f t="shared" si="1828"/>
        <v>13</v>
      </c>
      <c r="AD3459" s="27">
        <v>252</v>
      </c>
      <c r="AE3459" s="10">
        <f t="shared" si="1822"/>
        <v>1.0033656399999999</v>
      </c>
      <c r="AF3459" s="2">
        <f t="shared" si="1827"/>
        <v>141.87620716999999</v>
      </c>
      <c r="AG3459" s="2">
        <f t="shared" si="1807"/>
        <v>141.87620716999999</v>
      </c>
      <c r="AH3459" s="3" t="str">
        <f t="shared" si="1808"/>
        <v>-</v>
      </c>
      <c r="AI3459" s="4" t="str">
        <f t="shared" si="1823"/>
        <v>A+J=</v>
      </c>
      <c r="AJ3459" s="11">
        <f t="shared" si="1814"/>
        <v>44258</v>
      </c>
      <c r="AK3459" s="11"/>
      <c r="AL3459" s="4"/>
      <c r="AM3459" s="1"/>
      <c r="AN3459" s="11"/>
      <c r="AO3459" s="1"/>
      <c r="AP3459" s="1"/>
      <c r="AQ3459" s="1"/>
      <c r="AR3459" s="1"/>
      <c r="AS3459" s="6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</row>
    <row r="3460" spans="1:55" x14ac:dyDescent="0.2">
      <c r="A3460" s="144">
        <f t="shared" si="1809"/>
        <v>44249</v>
      </c>
      <c r="B3460" s="2">
        <f t="shared" si="1796"/>
        <v>42296.178858599858</v>
      </c>
      <c r="C3460" s="2">
        <f t="shared" si="1810"/>
        <v>26257.91470053</v>
      </c>
      <c r="D3460" s="68">
        <f>SUM(Y3460:Y$3651)</f>
        <v>26257.914700529996</v>
      </c>
      <c r="E3460" s="68">
        <f t="shared" si="1797"/>
        <v>3.637978807091713E-12</v>
      </c>
      <c r="F3460" s="72">
        <f t="shared" si="1818"/>
        <v>5560.59</v>
      </c>
      <c r="G3460" s="3">
        <f>IF(N3460=1,VLOOKUP(A3459,[1]Plan1!$BG$69:$BI$188,3),G3459)</f>
        <v>5574.49</v>
      </c>
      <c r="H3460" s="11">
        <f t="shared" si="1819"/>
        <v>44167</v>
      </c>
      <c r="I3460" s="11">
        <f t="shared" si="1820"/>
        <v>44198</v>
      </c>
      <c r="J3460" s="26">
        <f t="shared" si="1798"/>
        <v>2.4997347403781234E-3</v>
      </c>
      <c r="K3460" s="11">
        <f t="shared" si="1811"/>
        <v>44256</v>
      </c>
      <c r="L3460" s="11">
        <f t="shared" si="1799"/>
        <v>44256</v>
      </c>
      <c r="M3460" s="1">
        <f t="shared" si="1812"/>
        <v>18</v>
      </c>
      <c r="N3460" s="1">
        <f t="shared" si="1815"/>
        <v>13</v>
      </c>
      <c r="O3460" s="2">
        <f t="shared" si="1800"/>
        <v>1.0018047299999999</v>
      </c>
      <c r="P3460" s="10">
        <f t="shared" si="1825"/>
        <v>1.0135003600000001</v>
      </c>
      <c r="Q3460" s="10">
        <f t="shared" si="1821"/>
        <v>1.6662632286957679</v>
      </c>
      <c r="R3460" s="2">
        <f t="shared" si="1824"/>
        <v>1.6692703799999999</v>
      </c>
      <c r="S3460" s="2">
        <f t="shared" si="1816"/>
        <v>1.60539415</v>
      </c>
      <c r="T3460" s="2">
        <f t="shared" si="1801"/>
        <v>42154.302651420003</v>
      </c>
      <c r="U3460" s="2">
        <f t="shared" si="1802"/>
        <v>15896.387950899862</v>
      </c>
      <c r="V3460" s="2">
        <f t="shared" si="1803"/>
        <v>2.4347914586542172E-12</v>
      </c>
      <c r="W3460" s="2">
        <f t="shared" si="1804"/>
        <v>42154.302651429862</v>
      </c>
      <c r="X3460" s="27">
        <f t="shared" si="1805"/>
        <v>0</v>
      </c>
      <c r="Y3460" s="2">
        <f t="shared" si="1817"/>
        <v>0</v>
      </c>
      <c r="Z3460" s="67">
        <f t="shared" si="1806"/>
        <v>0</v>
      </c>
      <c r="AA3460" s="2">
        <f t="shared" si="1826"/>
        <v>0</v>
      </c>
      <c r="AB3460" s="26">
        <f t="shared" si="1813"/>
        <v>6.7299999999999999E-2</v>
      </c>
      <c r="AC3460" s="27">
        <f t="shared" si="1828"/>
        <v>13</v>
      </c>
      <c r="AD3460" s="27">
        <v>252</v>
      </c>
      <c r="AE3460" s="10">
        <f t="shared" si="1822"/>
        <v>1.0033656399999999</v>
      </c>
      <c r="AF3460" s="2">
        <f t="shared" si="1827"/>
        <v>141.87620716999999</v>
      </c>
      <c r="AG3460" s="2">
        <f t="shared" si="1807"/>
        <v>141.87620716999999</v>
      </c>
      <c r="AH3460" s="3" t="str">
        <f t="shared" si="1808"/>
        <v>-</v>
      </c>
      <c r="AI3460" s="4" t="str">
        <f t="shared" si="1823"/>
        <v>A+J=</v>
      </c>
      <c r="AJ3460" s="11">
        <f t="shared" si="1814"/>
        <v>44258</v>
      </c>
      <c r="AK3460" s="11"/>
      <c r="AL3460" s="4"/>
      <c r="AM3460" s="1"/>
      <c r="AN3460" s="11"/>
      <c r="AO3460" s="1"/>
      <c r="AP3460" s="1"/>
      <c r="AQ3460" s="1"/>
      <c r="AR3460" s="1"/>
      <c r="AS3460" s="6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</row>
    <row r="3461" spans="1:55" x14ac:dyDescent="0.2">
      <c r="A3461" s="144">
        <f t="shared" si="1809"/>
        <v>44250</v>
      </c>
      <c r="B3461" s="2">
        <f t="shared" si="1796"/>
        <v>42307.112167149862</v>
      </c>
      <c r="C3461" s="2">
        <f t="shared" si="1810"/>
        <v>26257.91470053</v>
      </c>
      <c r="D3461" s="68">
        <f>SUM(Y3461:Y$3651)</f>
        <v>26257.914700529996</v>
      </c>
      <c r="E3461" s="68">
        <f t="shared" si="1797"/>
        <v>3.637978807091713E-12</v>
      </c>
      <c r="F3461" s="72">
        <f t="shared" si="1818"/>
        <v>5560.59</v>
      </c>
      <c r="G3461" s="3">
        <f>IF(N3461=1,VLOOKUP(A3460,[1]Plan1!$BG$69:$BI$188,3),G3460)</f>
        <v>5574.49</v>
      </c>
      <c r="H3461" s="11">
        <f t="shared" si="1819"/>
        <v>44167</v>
      </c>
      <c r="I3461" s="11">
        <f t="shared" si="1820"/>
        <v>44198</v>
      </c>
      <c r="J3461" s="26">
        <f t="shared" si="1798"/>
        <v>2.4997347403781234E-3</v>
      </c>
      <c r="K3461" s="11">
        <f t="shared" si="1811"/>
        <v>44256</v>
      </c>
      <c r="L3461" s="11">
        <f t="shared" si="1799"/>
        <v>44256</v>
      </c>
      <c r="M3461" s="1">
        <f t="shared" si="1812"/>
        <v>18</v>
      </c>
      <c r="N3461" s="1">
        <f t="shared" si="1815"/>
        <v>14</v>
      </c>
      <c r="O3461" s="2">
        <f t="shared" si="1800"/>
        <v>1.0019436900000001</v>
      </c>
      <c r="P3461" s="10">
        <f t="shared" si="1825"/>
        <v>1.0135003600000001</v>
      </c>
      <c r="Q3461" s="10">
        <f t="shared" si="1821"/>
        <v>1.6662632286957679</v>
      </c>
      <c r="R3461" s="2">
        <f t="shared" si="1824"/>
        <v>1.6695019200000001</v>
      </c>
      <c r="S3461" s="2">
        <f t="shared" si="1816"/>
        <v>1.60539415</v>
      </c>
      <c r="T3461" s="2">
        <f t="shared" si="1801"/>
        <v>42154.302651420003</v>
      </c>
      <c r="U3461" s="2">
        <f t="shared" si="1802"/>
        <v>15896.387950899862</v>
      </c>
      <c r="V3461" s="2">
        <f t="shared" si="1803"/>
        <v>2.4356337962672117E-12</v>
      </c>
      <c r="W3461" s="2">
        <f t="shared" si="1804"/>
        <v>42154.302651429862</v>
      </c>
      <c r="X3461" s="27">
        <f t="shared" si="1805"/>
        <v>0</v>
      </c>
      <c r="Y3461" s="2">
        <f t="shared" si="1817"/>
        <v>0</v>
      </c>
      <c r="Z3461" s="67">
        <f t="shared" si="1806"/>
        <v>0</v>
      </c>
      <c r="AA3461" s="2">
        <f t="shared" si="1826"/>
        <v>0</v>
      </c>
      <c r="AB3461" s="26">
        <f t="shared" si="1813"/>
        <v>6.7299999999999999E-2</v>
      </c>
      <c r="AC3461" s="27">
        <f t="shared" si="1828"/>
        <v>14</v>
      </c>
      <c r="AD3461" s="27">
        <v>252</v>
      </c>
      <c r="AE3461" s="10">
        <f t="shared" si="1822"/>
        <v>1.0036250040000001</v>
      </c>
      <c r="AF3461" s="2">
        <f t="shared" si="1827"/>
        <v>152.80951572000001</v>
      </c>
      <c r="AG3461" s="2">
        <f t="shared" si="1807"/>
        <v>152.80951572000001</v>
      </c>
      <c r="AH3461" s="3" t="str">
        <f t="shared" si="1808"/>
        <v>-</v>
      </c>
      <c r="AI3461" s="4" t="str">
        <f t="shared" si="1823"/>
        <v>A+J=</v>
      </c>
      <c r="AJ3461" s="11">
        <f t="shared" si="1814"/>
        <v>44258</v>
      </c>
      <c r="AK3461" s="11"/>
      <c r="AL3461" s="4"/>
      <c r="AM3461" s="1"/>
      <c r="AN3461" s="11"/>
      <c r="AO3461" s="1"/>
      <c r="AP3461" s="1"/>
      <c r="AQ3461" s="1"/>
      <c r="AR3461" s="1"/>
      <c r="AS3461" s="6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</row>
    <row r="3462" spans="1:55" x14ac:dyDescent="0.2">
      <c r="A3462" s="144">
        <f t="shared" si="1809"/>
        <v>44251</v>
      </c>
      <c r="B3462" s="2">
        <f t="shared" si="1796"/>
        <v>42318.04830003986</v>
      </c>
      <c r="C3462" s="2">
        <f t="shared" si="1810"/>
        <v>26257.91470053</v>
      </c>
      <c r="D3462" s="68">
        <f>SUM(Y3462:Y$3651)</f>
        <v>26257.914700529996</v>
      </c>
      <c r="E3462" s="68">
        <f t="shared" si="1797"/>
        <v>3.637978807091713E-12</v>
      </c>
      <c r="F3462" s="72">
        <f t="shared" si="1818"/>
        <v>5560.59</v>
      </c>
      <c r="G3462" s="3">
        <f>IF(N3462=1,VLOOKUP(A3461,[1]Plan1!$BG$69:$BI$188,3),G3461)</f>
        <v>5574.49</v>
      </c>
      <c r="H3462" s="11">
        <f t="shared" si="1819"/>
        <v>44167</v>
      </c>
      <c r="I3462" s="11">
        <f t="shared" si="1820"/>
        <v>44198</v>
      </c>
      <c r="J3462" s="26">
        <f t="shared" si="1798"/>
        <v>2.4997347403781234E-3</v>
      </c>
      <c r="K3462" s="11">
        <f t="shared" si="1811"/>
        <v>44256</v>
      </c>
      <c r="L3462" s="11">
        <f t="shared" si="1799"/>
        <v>44256</v>
      </c>
      <c r="M3462" s="1">
        <f t="shared" si="1812"/>
        <v>18</v>
      </c>
      <c r="N3462" s="1">
        <f t="shared" si="1815"/>
        <v>15</v>
      </c>
      <c r="O3462" s="2">
        <f t="shared" si="1800"/>
        <v>1.0020826700000001</v>
      </c>
      <c r="P3462" s="10">
        <f t="shared" si="1825"/>
        <v>1.0135003600000001</v>
      </c>
      <c r="Q3462" s="10">
        <f t="shared" si="1821"/>
        <v>1.6662632286957679</v>
      </c>
      <c r="R3462" s="2">
        <f t="shared" si="1824"/>
        <v>1.6697335</v>
      </c>
      <c r="S3462" s="2">
        <f t="shared" si="1816"/>
        <v>1.60539415</v>
      </c>
      <c r="T3462" s="2">
        <f t="shared" si="1801"/>
        <v>42154.302651420003</v>
      </c>
      <c r="U3462" s="2">
        <f t="shared" si="1802"/>
        <v>15896.387950899862</v>
      </c>
      <c r="V3462" s="2">
        <f t="shared" si="1803"/>
        <v>2.4364762793993577E-12</v>
      </c>
      <c r="W3462" s="2">
        <f t="shared" si="1804"/>
        <v>42154.302651429862</v>
      </c>
      <c r="X3462" s="27">
        <f t="shared" si="1805"/>
        <v>0</v>
      </c>
      <c r="Y3462" s="2">
        <f t="shared" si="1817"/>
        <v>0</v>
      </c>
      <c r="Z3462" s="67">
        <f t="shared" si="1806"/>
        <v>0</v>
      </c>
      <c r="AA3462" s="2">
        <f t="shared" si="1826"/>
        <v>0</v>
      </c>
      <c r="AB3462" s="26">
        <f t="shared" si="1813"/>
        <v>6.7299999999999999E-2</v>
      </c>
      <c r="AC3462" s="27">
        <f t="shared" si="1828"/>
        <v>15</v>
      </c>
      <c r="AD3462" s="27">
        <v>252</v>
      </c>
      <c r="AE3462" s="10">
        <f t="shared" si="1822"/>
        <v>1.003884435</v>
      </c>
      <c r="AF3462" s="2">
        <f t="shared" si="1827"/>
        <v>163.74564860999999</v>
      </c>
      <c r="AG3462" s="2">
        <f t="shared" si="1807"/>
        <v>163.74564860999999</v>
      </c>
      <c r="AH3462" s="3" t="str">
        <f t="shared" si="1808"/>
        <v>-</v>
      </c>
      <c r="AI3462" s="4" t="str">
        <f t="shared" si="1823"/>
        <v>A+J=</v>
      </c>
      <c r="AJ3462" s="11">
        <f t="shared" si="1814"/>
        <v>44258</v>
      </c>
      <c r="AK3462" s="11"/>
      <c r="AL3462" s="4"/>
      <c r="AM3462" s="1"/>
      <c r="AN3462" s="11"/>
      <c r="AO3462" s="1"/>
      <c r="AP3462" s="1"/>
      <c r="AQ3462" s="1"/>
      <c r="AR3462" s="1"/>
      <c r="AS3462" s="6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</row>
    <row r="3463" spans="1:55" x14ac:dyDescent="0.2">
      <c r="A3463" s="144">
        <f t="shared" si="1809"/>
        <v>44252</v>
      </c>
      <c r="B3463" s="2">
        <f t="shared" si="1796"/>
        <v>42328.987299429864</v>
      </c>
      <c r="C3463" s="2">
        <f t="shared" si="1810"/>
        <v>26257.91470053</v>
      </c>
      <c r="D3463" s="68">
        <f>SUM(Y3463:Y$3651)</f>
        <v>26257.914700529996</v>
      </c>
      <c r="E3463" s="68">
        <f t="shared" si="1797"/>
        <v>3.637978807091713E-12</v>
      </c>
      <c r="F3463" s="72">
        <f t="shared" si="1818"/>
        <v>5560.59</v>
      </c>
      <c r="G3463" s="3">
        <f>IF(N3463=1,VLOOKUP(A3462,[1]Plan1!$BG$69:$BI$188,3),G3462)</f>
        <v>5574.49</v>
      </c>
      <c r="H3463" s="11">
        <f t="shared" si="1819"/>
        <v>44167</v>
      </c>
      <c r="I3463" s="11">
        <f t="shared" si="1820"/>
        <v>44198</v>
      </c>
      <c r="J3463" s="26">
        <f t="shared" si="1798"/>
        <v>2.4997347403781234E-3</v>
      </c>
      <c r="K3463" s="11">
        <f t="shared" si="1811"/>
        <v>44256</v>
      </c>
      <c r="L3463" s="11">
        <f t="shared" si="1799"/>
        <v>44256</v>
      </c>
      <c r="M3463" s="1">
        <f t="shared" si="1812"/>
        <v>18</v>
      </c>
      <c r="N3463" s="1">
        <f t="shared" si="1815"/>
        <v>16</v>
      </c>
      <c r="O3463" s="2">
        <f t="shared" si="1800"/>
        <v>1.00222167</v>
      </c>
      <c r="P3463" s="10">
        <f t="shared" si="1825"/>
        <v>1.0135003600000001</v>
      </c>
      <c r="Q3463" s="10">
        <f t="shared" si="1821"/>
        <v>1.6662632286957679</v>
      </c>
      <c r="R3463" s="2">
        <f t="shared" si="1824"/>
        <v>1.6699651099999999</v>
      </c>
      <c r="S3463" s="2">
        <f t="shared" si="1816"/>
        <v>1.60539415</v>
      </c>
      <c r="T3463" s="2">
        <f t="shared" si="1801"/>
        <v>42154.302651420003</v>
      </c>
      <c r="U3463" s="2">
        <f t="shared" si="1802"/>
        <v>15896.387950899862</v>
      </c>
      <c r="V3463" s="2">
        <f t="shared" si="1803"/>
        <v>2.437318871670868E-12</v>
      </c>
      <c r="W3463" s="2">
        <f t="shared" si="1804"/>
        <v>42154.302651429862</v>
      </c>
      <c r="X3463" s="27">
        <f t="shared" si="1805"/>
        <v>0</v>
      </c>
      <c r="Y3463" s="2">
        <f t="shared" si="1817"/>
        <v>0</v>
      </c>
      <c r="Z3463" s="67">
        <f t="shared" si="1806"/>
        <v>0</v>
      </c>
      <c r="AA3463" s="2">
        <f t="shared" si="1826"/>
        <v>0</v>
      </c>
      <c r="AB3463" s="26">
        <f t="shared" si="1813"/>
        <v>6.7299999999999999E-2</v>
      </c>
      <c r="AC3463" s="27">
        <f t="shared" si="1828"/>
        <v>16</v>
      </c>
      <c r="AD3463" s="27">
        <v>252</v>
      </c>
      <c r="AE3463" s="10">
        <f t="shared" si="1822"/>
        <v>1.004143934</v>
      </c>
      <c r="AF3463" s="2">
        <f t="shared" si="1827"/>
        <v>174.68464800000001</v>
      </c>
      <c r="AG3463" s="2">
        <f t="shared" si="1807"/>
        <v>174.68464800000001</v>
      </c>
      <c r="AH3463" s="3" t="str">
        <f t="shared" si="1808"/>
        <v>-</v>
      </c>
      <c r="AI3463" s="4" t="str">
        <f t="shared" si="1823"/>
        <v>A+J=</v>
      </c>
      <c r="AJ3463" s="11">
        <f t="shared" si="1814"/>
        <v>44258</v>
      </c>
      <c r="AK3463" s="11"/>
      <c r="AL3463" s="4"/>
      <c r="AM3463" s="1"/>
      <c r="AN3463" s="11"/>
      <c r="AO3463" s="1"/>
      <c r="AP3463" s="1"/>
      <c r="AQ3463" s="1"/>
      <c r="AR3463" s="1"/>
      <c r="AS3463" s="6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</row>
    <row r="3464" spans="1:55" x14ac:dyDescent="0.2">
      <c r="A3464" s="144">
        <f t="shared" si="1809"/>
        <v>44253</v>
      </c>
      <c r="B3464" s="2">
        <f t="shared" si="1796"/>
        <v>42339.929080999864</v>
      </c>
      <c r="C3464" s="2">
        <f t="shared" si="1810"/>
        <v>26257.91470053</v>
      </c>
      <c r="D3464" s="68">
        <f>SUM(Y3464:Y$3651)</f>
        <v>26257.914700529996</v>
      </c>
      <c r="E3464" s="68">
        <f t="shared" si="1797"/>
        <v>3.637978807091713E-12</v>
      </c>
      <c r="F3464" s="72">
        <f t="shared" si="1818"/>
        <v>5560.59</v>
      </c>
      <c r="G3464" s="3">
        <f>IF(N3464=1,VLOOKUP(A3463,[1]Plan1!$BG$69:$BI$188,3),G3463)</f>
        <v>5574.49</v>
      </c>
      <c r="H3464" s="11">
        <f t="shared" si="1819"/>
        <v>44167</v>
      </c>
      <c r="I3464" s="11">
        <f t="shared" si="1820"/>
        <v>44198</v>
      </c>
      <c r="J3464" s="26">
        <f t="shared" si="1798"/>
        <v>2.4997347403781234E-3</v>
      </c>
      <c r="K3464" s="11">
        <f t="shared" si="1811"/>
        <v>44256</v>
      </c>
      <c r="L3464" s="11">
        <f t="shared" si="1799"/>
        <v>44256</v>
      </c>
      <c r="M3464" s="1">
        <f t="shared" si="1812"/>
        <v>18</v>
      </c>
      <c r="N3464" s="1">
        <f t="shared" si="1815"/>
        <v>17</v>
      </c>
      <c r="O3464" s="2">
        <f t="shared" si="1800"/>
        <v>1.0023606899999999</v>
      </c>
      <c r="P3464" s="10">
        <f t="shared" si="1825"/>
        <v>1.0135003600000001</v>
      </c>
      <c r="Q3464" s="10">
        <f t="shared" si="1821"/>
        <v>1.6662632286957679</v>
      </c>
      <c r="R3464" s="2">
        <f t="shared" si="1824"/>
        <v>1.6701967499999999</v>
      </c>
      <c r="S3464" s="2">
        <f t="shared" si="1816"/>
        <v>1.60539415</v>
      </c>
      <c r="T3464" s="2">
        <f t="shared" si="1801"/>
        <v>42154.302651420003</v>
      </c>
      <c r="U3464" s="2">
        <f t="shared" si="1802"/>
        <v>15896.387950899862</v>
      </c>
      <c r="V3464" s="2">
        <f t="shared" si="1803"/>
        <v>2.4381615730817426E-12</v>
      </c>
      <c r="W3464" s="2">
        <f t="shared" si="1804"/>
        <v>42154.302651429862</v>
      </c>
      <c r="X3464" s="27">
        <f t="shared" si="1805"/>
        <v>0</v>
      </c>
      <c r="Y3464" s="2">
        <f t="shared" si="1817"/>
        <v>0</v>
      </c>
      <c r="Z3464" s="67">
        <f t="shared" si="1806"/>
        <v>0</v>
      </c>
      <c r="AA3464" s="2">
        <f t="shared" si="1826"/>
        <v>0</v>
      </c>
      <c r="AB3464" s="26">
        <f t="shared" si="1813"/>
        <v>6.7299999999999999E-2</v>
      </c>
      <c r="AC3464" s="27">
        <f t="shared" si="1828"/>
        <v>17</v>
      </c>
      <c r="AD3464" s="27">
        <v>252</v>
      </c>
      <c r="AE3464" s="10">
        <f t="shared" si="1822"/>
        <v>1.0044034989999999</v>
      </c>
      <c r="AF3464" s="2">
        <f t="shared" si="1827"/>
        <v>185.62642957</v>
      </c>
      <c r="AG3464" s="2">
        <f t="shared" si="1807"/>
        <v>185.62642957</v>
      </c>
      <c r="AH3464" s="3" t="str">
        <f t="shared" si="1808"/>
        <v>-</v>
      </c>
      <c r="AI3464" s="4" t="str">
        <f t="shared" si="1823"/>
        <v>A+J=</v>
      </c>
      <c r="AJ3464" s="11">
        <f t="shared" si="1814"/>
        <v>44258</v>
      </c>
      <c r="AK3464" s="11"/>
      <c r="AL3464" s="4"/>
      <c r="AM3464" s="1"/>
      <c r="AN3464" s="11"/>
      <c r="AO3464" s="1"/>
      <c r="AP3464" s="1"/>
      <c r="AQ3464" s="1"/>
      <c r="AR3464" s="1"/>
      <c r="AS3464" s="6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</row>
    <row r="3465" spans="1:55" x14ac:dyDescent="0.2">
      <c r="A3465" s="144">
        <f t="shared" si="1809"/>
        <v>44254</v>
      </c>
      <c r="B3465" s="2">
        <f t="shared" si="1796"/>
        <v>42350.87368689986</v>
      </c>
      <c r="C3465" s="2">
        <f t="shared" si="1810"/>
        <v>26257.91470053</v>
      </c>
      <c r="D3465" s="68">
        <f>SUM(Y3465:Y$3651)</f>
        <v>26257.914700529996</v>
      </c>
      <c r="E3465" s="68">
        <f t="shared" si="1797"/>
        <v>3.637978807091713E-12</v>
      </c>
      <c r="F3465" s="72">
        <f t="shared" si="1818"/>
        <v>5560.59</v>
      </c>
      <c r="G3465" s="3">
        <f>IF(N3465=1,VLOOKUP(A3464,[1]Plan1!$BG$69:$BI$188,3),G3464)</f>
        <v>5574.49</v>
      </c>
      <c r="H3465" s="11">
        <f t="shared" si="1819"/>
        <v>44167</v>
      </c>
      <c r="I3465" s="11">
        <f t="shared" si="1820"/>
        <v>44198</v>
      </c>
      <c r="J3465" s="26">
        <f t="shared" si="1798"/>
        <v>2.4997347403781234E-3</v>
      </c>
      <c r="K3465" s="11">
        <f t="shared" si="1811"/>
        <v>44256</v>
      </c>
      <c r="L3465" s="11">
        <f t="shared" si="1799"/>
        <v>44256</v>
      </c>
      <c r="M3465" s="1">
        <f t="shared" si="1812"/>
        <v>18</v>
      </c>
      <c r="N3465" s="1">
        <f t="shared" si="1815"/>
        <v>18</v>
      </c>
      <c r="O3465" s="2">
        <f t="shared" si="1800"/>
        <v>1.00249973</v>
      </c>
      <c r="P3465" s="10">
        <f t="shared" si="1825"/>
        <v>1.0135003600000001</v>
      </c>
      <c r="Q3465" s="10">
        <f t="shared" si="1821"/>
        <v>1.6662632286957679</v>
      </c>
      <c r="R3465" s="2">
        <f t="shared" si="1824"/>
        <v>1.6704284300000001</v>
      </c>
      <c r="S3465" s="2">
        <f t="shared" si="1816"/>
        <v>1.60539415</v>
      </c>
      <c r="T3465" s="2">
        <f t="shared" si="1801"/>
        <v>42154.302651420003</v>
      </c>
      <c r="U3465" s="2">
        <f t="shared" si="1802"/>
        <v>15896.387950899862</v>
      </c>
      <c r="V3465" s="2">
        <f t="shared" si="1803"/>
        <v>2.4390044200117703E-12</v>
      </c>
      <c r="W3465" s="2">
        <f t="shared" si="1804"/>
        <v>42154.302651429862</v>
      </c>
      <c r="X3465" s="27">
        <f t="shared" si="1805"/>
        <v>0</v>
      </c>
      <c r="Y3465" s="2">
        <f t="shared" si="1817"/>
        <v>0</v>
      </c>
      <c r="Z3465" s="67">
        <f t="shared" si="1806"/>
        <v>0</v>
      </c>
      <c r="AA3465" s="2">
        <f t="shared" si="1826"/>
        <v>0</v>
      </c>
      <c r="AB3465" s="26">
        <f t="shared" si="1813"/>
        <v>6.7299999999999999E-2</v>
      </c>
      <c r="AC3465" s="27">
        <f t="shared" si="1828"/>
        <v>18</v>
      </c>
      <c r="AD3465" s="27">
        <v>252</v>
      </c>
      <c r="AE3465" s="10">
        <f t="shared" si="1822"/>
        <v>1.004663131</v>
      </c>
      <c r="AF3465" s="2">
        <f t="shared" si="1827"/>
        <v>196.57103547</v>
      </c>
      <c r="AG3465" s="2">
        <f t="shared" si="1807"/>
        <v>196.57103547</v>
      </c>
      <c r="AH3465" s="3" t="str">
        <f t="shared" si="1808"/>
        <v>-</v>
      </c>
      <c r="AI3465" s="4" t="str">
        <f t="shared" si="1823"/>
        <v>A+J=</v>
      </c>
      <c r="AJ3465" s="11">
        <f t="shared" si="1814"/>
        <v>44258</v>
      </c>
      <c r="AK3465" s="11"/>
      <c r="AL3465" s="4"/>
      <c r="AM3465" s="1"/>
      <c r="AN3465" s="11"/>
      <c r="AO3465" s="1"/>
      <c r="AP3465" s="1"/>
      <c r="AQ3465" s="1"/>
      <c r="AR3465" s="1"/>
      <c r="AS3465" s="6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</row>
    <row r="3466" spans="1:55" x14ac:dyDescent="0.2">
      <c r="A3466" s="144">
        <f t="shared" si="1809"/>
        <v>44255</v>
      </c>
      <c r="B3466" s="2">
        <f t="shared" ref="B3466:B3529" si="1829">(W3466+AG3466)</f>
        <v>42350.87368689986</v>
      </c>
      <c r="C3466" s="2">
        <f t="shared" si="1810"/>
        <v>26257.91470053</v>
      </c>
      <c r="D3466" s="68">
        <f>SUM(Y3466:Y$3651)</f>
        <v>26257.914700529996</v>
      </c>
      <c r="E3466" s="68">
        <f t="shared" ref="E3466:E3529" si="1830">(C3466-D3466)</f>
        <v>3.637978807091713E-12</v>
      </c>
      <c r="F3466" s="72">
        <f t="shared" si="1818"/>
        <v>5560.59</v>
      </c>
      <c r="G3466" s="3">
        <f>IF(N3466=1,VLOOKUP(A3465,[1]Plan1!$BG$69:$BI$188,3),G3465)</f>
        <v>5574.49</v>
      </c>
      <c r="H3466" s="11">
        <f t="shared" si="1819"/>
        <v>44167</v>
      </c>
      <c r="I3466" s="11">
        <f t="shared" si="1820"/>
        <v>44198</v>
      </c>
      <c r="J3466" s="26">
        <f t="shared" ref="J3466:J3529" si="1831">(G3466/F3466)-1</f>
        <v>2.4997347403781234E-3</v>
      </c>
      <c r="K3466" s="11">
        <f t="shared" si="1811"/>
        <v>44256</v>
      </c>
      <c r="L3466" s="11">
        <f t="shared" ref="L3466:L3529" si="1832">IF(A3466&gt;L3465,K3466,L3465)</f>
        <v>44256</v>
      </c>
      <c r="M3466" s="1">
        <f t="shared" si="1812"/>
        <v>18</v>
      </c>
      <c r="N3466" s="1">
        <f t="shared" si="1815"/>
        <v>18</v>
      </c>
      <c r="O3466" s="2">
        <f t="shared" ref="O3466:O3529" si="1833">TRUNC((G3466/F3466)^TRUNC((N3466/M3466),9),8)</f>
        <v>1.00249973</v>
      </c>
      <c r="P3466" s="10">
        <f t="shared" si="1825"/>
        <v>1.0135003600000001</v>
      </c>
      <c r="Q3466" s="10">
        <f t="shared" si="1821"/>
        <v>1.6662632286957679</v>
      </c>
      <c r="R3466" s="2">
        <f t="shared" si="1824"/>
        <v>1.6704284300000001</v>
      </c>
      <c r="S3466" s="2">
        <f t="shared" si="1816"/>
        <v>1.60539415</v>
      </c>
      <c r="T3466" s="2">
        <f t="shared" ref="T3466:T3529" si="1834">TRUNC(C3466*S3466,8)</f>
        <v>42154.302651420003</v>
      </c>
      <c r="U3466" s="2">
        <f t="shared" ref="U3466:U3529" si="1835">(D3466*(S3466-1))</f>
        <v>15896.387950899862</v>
      </c>
      <c r="V3466" s="2">
        <f t="shared" ref="V3466:V3529" si="1836">(E3466*(R3466-1))</f>
        <v>2.4390044200117703E-12</v>
      </c>
      <c r="W3466" s="2">
        <f t="shared" ref="W3466:W3529" si="1837">(C3466+U3466+V3466)</f>
        <v>42154.302651429862</v>
      </c>
      <c r="X3466" s="27">
        <f t="shared" ref="X3466:X3529" si="1838">IF(VLOOKUP(A3466,AN$10:AU$131,8)=VLOOKUP(A3465,AN$10:AU$131,8),0,VLOOKUP(A3466,AN$10:AU$131,8))</f>
        <v>0</v>
      </c>
      <c r="Y3466" s="2">
        <f t="shared" si="1817"/>
        <v>0</v>
      </c>
      <c r="Z3466" s="67">
        <f t="shared" ref="Z3466:Z3529" si="1839">IF(X3466&gt;0,VLOOKUP($A3466,$AN$10:$AS$131,6),0)</f>
        <v>0</v>
      </c>
      <c r="AA3466" s="2">
        <f t="shared" si="1826"/>
        <v>0</v>
      </c>
      <c r="AB3466" s="26">
        <f t="shared" si="1813"/>
        <v>6.7299999999999999E-2</v>
      </c>
      <c r="AC3466" s="27">
        <f t="shared" si="1828"/>
        <v>18</v>
      </c>
      <c r="AD3466" s="27">
        <v>252</v>
      </c>
      <c r="AE3466" s="10">
        <f t="shared" si="1822"/>
        <v>1.004663131</v>
      </c>
      <c r="AF3466" s="2">
        <f t="shared" si="1827"/>
        <v>196.57103547</v>
      </c>
      <c r="AG3466" s="2">
        <f t="shared" ref="AG3466:AG3529" si="1840">TRUNC((W3466*(AE3466-1)),8)</f>
        <v>196.57103547</v>
      </c>
      <c r="AH3466" s="3" t="str">
        <f t="shared" ref="AH3466:AH3529" si="1841">IF(AA3466&gt;0,AA3466+AF3466,"-")</f>
        <v>-</v>
      </c>
      <c r="AI3466" s="4" t="str">
        <f t="shared" si="1823"/>
        <v>A+J=</v>
      </c>
      <c r="AJ3466" s="11">
        <f t="shared" si="1814"/>
        <v>44258</v>
      </c>
      <c r="AK3466" s="11"/>
      <c r="AL3466" s="4"/>
      <c r="AM3466" s="1"/>
      <c r="AN3466" s="11"/>
      <c r="AO3466" s="1"/>
      <c r="AP3466" s="1"/>
      <c r="AQ3466" s="1"/>
      <c r="AR3466" s="1"/>
      <c r="AS3466" s="6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</row>
    <row r="3467" spans="1:55" x14ac:dyDescent="0.2">
      <c r="A3467" s="144">
        <f t="shared" ref="A3467:A3530" si="1842">(A3466+1)</f>
        <v>44256</v>
      </c>
      <c r="B3467" s="2">
        <f t="shared" si="1829"/>
        <v>42350.87368689986</v>
      </c>
      <c r="C3467" s="2">
        <f t="shared" ref="C3467:C3530" si="1843">TRUNC(IF(X3466&gt;0,VLOOKUP(A3466,$AN$12:$AO$131,2),C3466),8)</f>
        <v>26257.91470053</v>
      </c>
      <c r="D3467" s="68">
        <f>SUM(Y3467:Y$3651)</f>
        <v>26257.914700529996</v>
      </c>
      <c r="E3467" s="68">
        <f t="shared" si="1830"/>
        <v>3.637978807091713E-12</v>
      </c>
      <c r="F3467" s="72">
        <f t="shared" si="1818"/>
        <v>5560.59</v>
      </c>
      <c r="G3467" s="3">
        <f>IF(N3467=1,VLOOKUP(A3466,[1]Plan1!$BG$69:$BI$188,3),G3466)</f>
        <v>5574.49</v>
      </c>
      <c r="H3467" s="11">
        <f t="shared" si="1819"/>
        <v>44167</v>
      </c>
      <c r="I3467" s="11">
        <f t="shared" si="1820"/>
        <v>44198</v>
      </c>
      <c r="J3467" s="26">
        <f t="shared" si="1831"/>
        <v>2.4997347403781234E-3</v>
      </c>
      <c r="K3467" s="11">
        <f t="shared" ref="K3467:K3530" si="1844">IF(DAY(A3467)=1,VLOOKUP(A3467,AR$137:AW$275,4),K3466)</f>
        <v>44287</v>
      </c>
      <c r="L3467" s="11">
        <f t="shared" si="1832"/>
        <v>44256</v>
      </c>
      <c r="M3467" s="1">
        <f t="shared" ref="M3467:M3530" si="1845">IF(L3467=L3466,M3466,NETWORKDAYS(L3466,L3467,$AN$137:$AN$327)-1)</f>
        <v>18</v>
      </c>
      <c r="N3467" s="1">
        <f t="shared" si="1815"/>
        <v>18</v>
      </c>
      <c r="O3467" s="2">
        <f t="shared" si="1833"/>
        <v>1.00249973</v>
      </c>
      <c r="P3467" s="10">
        <f t="shared" si="1825"/>
        <v>1.0135003600000001</v>
      </c>
      <c r="Q3467" s="10">
        <f t="shared" si="1821"/>
        <v>1.6662632286957679</v>
      </c>
      <c r="R3467" s="2">
        <f t="shared" si="1824"/>
        <v>1.6704284300000001</v>
      </c>
      <c r="S3467" s="2">
        <f t="shared" si="1816"/>
        <v>1.60539415</v>
      </c>
      <c r="T3467" s="2">
        <f t="shared" si="1834"/>
        <v>42154.302651420003</v>
      </c>
      <c r="U3467" s="2">
        <f t="shared" si="1835"/>
        <v>15896.387950899862</v>
      </c>
      <c r="V3467" s="2">
        <f t="shared" si="1836"/>
        <v>2.4390044200117703E-12</v>
      </c>
      <c r="W3467" s="2">
        <f t="shared" si="1837"/>
        <v>42154.302651429862</v>
      </c>
      <c r="X3467" s="27">
        <f t="shared" si="1838"/>
        <v>113</v>
      </c>
      <c r="Y3467" s="2">
        <f t="shared" si="1817"/>
        <v>3709.2273024199999</v>
      </c>
      <c r="Z3467" s="67">
        <f t="shared" si="1839"/>
        <v>0.14126130519999999</v>
      </c>
      <c r="AA3467" s="2">
        <f t="shared" si="1826"/>
        <v>5954.7718123300001</v>
      </c>
      <c r="AB3467" s="26">
        <f t="shared" ref="AB3467:AB3530" si="1846">(AB3466)</f>
        <v>6.7299999999999999E-2</v>
      </c>
      <c r="AC3467" s="27">
        <f t="shared" si="1828"/>
        <v>18</v>
      </c>
      <c r="AD3467" s="27">
        <v>252</v>
      </c>
      <c r="AE3467" s="10">
        <f t="shared" si="1822"/>
        <v>1.004663131</v>
      </c>
      <c r="AF3467" s="2">
        <f t="shared" si="1827"/>
        <v>196.57103547</v>
      </c>
      <c r="AG3467" s="2">
        <f t="shared" si="1840"/>
        <v>196.57103547</v>
      </c>
      <c r="AH3467" s="3">
        <f t="shared" si="1841"/>
        <v>6151.3428478000005</v>
      </c>
      <c r="AI3467" s="4" t="str">
        <f t="shared" si="1823"/>
        <v>A+J=</v>
      </c>
      <c r="AJ3467" s="11">
        <f t="shared" ref="AJ3467:AJ3530" si="1847">IF(X3466&gt;0,VLOOKUP(A3466,$AN$10:$AW$130,10),AJ3466)</f>
        <v>44258</v>
      </c>
      <c r="AK3467" s="11"/>
      <c r="AL3467" s="4"/>
      <c r="AM3467" s="1"/>
      <c r="AN3467" s="11"/>
      <c r="AO3467" s="1"/>
      <c r="AP3467" s="1"/>
      <c r="AQ3467" s="1"/>
      <c r="AR3467" s="1"/>
      <c r="AS3467" s="6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</row>
    <row r="3468" spans="1:55" x14ac:dyDescent="0.2">
      <c r="A3468" s="144">
        <f t="shared" si="1842"/>
        <v>44257</v>
      </c>
      <c r="B3468" s="2">
        <f t="shared" si="1829"/>
        <v>36208.888200624511</v>
      </c>
      <c r="C3468" s="2">
        <f t="shared" si="1843"/>
        <v>22548.68739811</v>
      </c>
      <c r="D3468" s="68">
        <f>SUM(Y3468:Y$3651)</f>
        <v>22548.68739811</v>
      </c>
      <c r="E3468" s="68">
        <f t="shared" si="1830"/>
        <v>0</v>
      </c>
      <c r="F3468" s="72">
        <f t="shared" si="1818"/>
        <v>5574.49</v>
      </c>
      <c r="G3468" s="3">
        <f>IF(N3468=1,VLOOKUP(A3467,[1]Plan1!$BG$69:$BI$188,3),G3467)</f>
        <v>5622.43</v>
      </c>
      <c r="H3468" s="11">
        <f t="shared" si="1819"/>
        <v>44198</v>
      </c>
      <c r="I3468" s="11">
        <f t="shared" si="1820"/>
        <v>44229</v>
      </c>
      <c r="J3468" s="26">
        <f t="shared" si="1831"/>
        <v>8.5998898553949488E-3</v>
      </c>
      <c r="K3468" s="11">
        <f t="shared" si="1844"/>
        <v>44287</v>
      </c>
      <c r="L3468" s="11">
        <f t="shared" si="1832"/>
        <v>44287</v>
      </c>
      <c r="M3468" s="1">
        <f t="shared" si="1845"/>
        <v>23</v>
      </c>
      <c r="N3468" s="1">
        <f t="shared" si="1815"/>
        <v>1</v>
      </c>
      <c r="O3468" s="2">
        <f t="shared" si="1833"/>
        <v>1.00037237</v>
      </c>
      <c r="P3468" s="10">
        <f t="shared" si="1825"/>
        <v>1.00249973</v>
      </c>
      <c r="Q3468" s="10">
        <f t="shared" si="1821"/>
        <v>1.6704284368764357</v>
      </c>
      <c r="R3468" s="2">
        <f t="shared" si="1824"/>
        <v>1.6710504500000001</v>
      </c>
      <c r="S3468" s="2">
        <f t="shared" si="1816"/>
        <v>1.60539415</v>
      </c>
      <c r="T3468" s="2">
        <f t="shared" si="1834"/>
        <v>36199.5308391</v>
      </c>
      <c r="U3468" s="2">
        <f t="shared" si="1835"/>
        <v>13650.843440994515</v>
      </c>
      <c r="V3468" s="2">
        <f t="shared" si="1836"/>
        <v>0</v>
      </c>
      <c r="W3468" s="2">
        <f t="shared" si="1837"/>
        <v>36199.530839104511</v>
      </c>
      <c r="X3468" s="27">
        <f t="shared" si="1838"/>
        <v>0</v>
      </c>
      <c r="Y3468" s="2">
        <f t="shared" si="1817"/>
        <v>0</v>
      </c>
      <c r="Z3468" s="67">
        <f t="shared" si="1839"/>
        <v>0</v>
      </c>
      <c r="AA3468" s="2">
        <f t="shared" si="1826"/>
        <v>0</v>
      </c>
      <c r="AB3468" s="26">
        <f t="shared" si="1846"/>
        <v>6.7299999999999999E-2</v>
      </c>
      <c r="AC3468" s="27">
        <f t="shared" si="1828"/>
        <v>1</v>
      </c>
      <c r="AD3468" s="27">
        <v>252</v>
      </c>
      <c r="AE3468" s="10">
        <f t="shared" si="1822"/>
        <v>1.0002584940000001</v>
      </c>
      <c r="AF3468" s="2">
        <f t="shared" si="1827"/>
        <v>9.3573615199999995</v>
      </c>
      <c r="AG3468" s="2">
        <f t="shared" si="1840"/>
        <v>9.3573615199999995</v>
      </c>
      <c r="AH3468" s="3" t="str">
        <f t="shared" si="1841"/>
        <v>-</v>
      </c>
      <c r="AI3468" s="4" t="str">
        <f t="shared" si="1823"/>
        <v>A+J=</v>
      </c>
      <c r="AJ3468" s="11">
        <f t="shared" si="1847"/>
        <v>44292</v>
      </c>
      <c r="AK3468" s="11"/>
      <c r="AL3468" s="4"/>
      <c r="AM3468" s="1"/>
      <c r="AN3468" s="11"/>
      <c r="AO3468" s="1"/>
      <c r="AP3468" s="1"/>
      <c r="AQ3468" s="1"/>
      <c r="AR3468" s="1"/>
      <c r="AS3468" s="6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</row>
    <row r="3469" spans="1:55" x14ac:dyDescent="0.2">
      <c r="A3469" s="144">
        <f t="shared" si="1842"/>
        <v>44258</v>
      </c>
      <c r="B3469" s="2">
        <f t="shared" si="1829"/>
        <v>36218.247987514515</v>
      </c>
      <c r="C3469" s="2">
        <f t="shared" si="1843"/>
        <v>22548.68739811</v>
      </c>
      <c r="D3469" s="68">
        <f>SUM(Y3469:Y$3651)</f>
        <v>22548.68739811</v>
      </c>
      <c r="E3469" s="68">
        <f t="shared" si="1830"/>
        <v>0</v>
      </c>
      <c r="F3469" s="72">
        <f t="shared" si="1818"/>
        <v>5574.49</v>
      </c>
      <c r="G3469" s="3">
        <f>IF(N3469=1,VLOOKUP(A3468,[1]Plan1!$BG$69:$BI$188,3),G3468)</f>
        <v>5622.43</v>
      </c>
      <c r="H3469" s="11">
        <f t="shared" si="1819"/>
        <v>44198</v>
      </c>
      <c r="I3469" s="11">
        <f t="shared" si="1820"/>
        <v>44229</v>
      </c>
      <c r="J3469" s="26">
        <f t="shared" si="1831"/>
        <v>8.5998898553949488E-3</v>
      </c>
      <c r="K3469" s="11">
        <f t="shared" si="1844"/>
        <v>44287</v>
      </c>
      <c r="L3469" s="11">
        <f t="shared" si="1832"/>
        <v>44287</v>
      </c>
      <c r="M3469" s="1">
        <f t="shared" si="1845"/>
        <v>23</v>
      </c>
      <c r="N3469" s="1">
        <f t="shared" si="1815"/>
        <v>2</v>
      </c>
      <c r="O3469" s="2">
        <f t="shared" si="1833"/>
        <v>1.00074489</v>
      </c>
      <c r="P3469" s="10">
        <f t="shared" si="1825"/>
        <v>1.00249973</v>
      </c>
      <c r="Q3469" s="10">
        <f t="shared" si="1821"/>
        <v>1.6704284368764357</v>
      </c>
      <c r="R3469" s="2">
        <f t="shared" si="1824"/>
        <v>1.6716727199999999</v>
      </c>
      <c r="S3469" s="2">
        <f t="shared" si="1816"/>
        <v>1.60539415</v>
      </c>
      <c r="T3469" s="2">
        <f t="shared" si="1834"/>
        <v>36199.5308391</v>
      </c>
      <c r="U3469" s="2">
        <f t="shared" si="1835"/>
        <v>13650.843440994515</v>
      </c>
      <c r="V3469" s="2">
        <f t="shared" si="1836"/>
        <v>0</v>
      </c>
      <c r="W3469" s="2">
        <f t="shared" si="1837"/>
        <v>36199.530839104511</v>
      </c>
      <c r="X3469" s="27">
        <f t="shared" si="1838"/>
        <v>0</v>
      </c>
      <c r="Y3469" s="2">
        <f t="shared" si="1817"/>
        <v>0</v>
      </c>
      <c r="Z3469" s="67">
        <f t="shared" si="1839"/>
        <v>0</v>
      </c>
      <c r="AA3469" s="2">
        <f t="shared" si="1826"/>
        <v>0</v>
      </c>
      <c r="AB3469" s="26">
        <f t="shared" si="1846"/>
        <v>6.7299999999999999E-2</v>
      </c>
      <c r="AC3469" s="27">
        <f t="shared" si="1828"/>
        <v>2</v>
      </c>
      <c r="AD3469" s="27">
        <v>252</v>
      </c>
      <c r="AE3469" s="10">
        <f t="shared" si="1822"/>
        <v>1.000517055</v>
      </c>
      <c r="AF3469" s="2">
        <f t="shared" si="1827"/>
        <v>18.71714841</v>
      </c>
      <c r="AG3469" s="2">
        <f t="shared" si="1840"/>
        <v>18.71714841</v>
      </c>
      <c r="AH3469" s="3" t="str">
        <f t="shared" si="1841"/>
        <v>-</v>
      </c>
      <c r="AI3469" s="4" t="str">
        <f t="shared" si="1823"/>
        <v>A+J=</v>
      </c>
      <c r="AJ3469" s="11">
        <f t="shared" si="1847"/>
        <v>44292</v>
      </c>
      <c r="AK3469" s="11"/>
      <c r="AL3469" s="4"/>
      <c r="AM3469" s="1"/>
      <c r="AN3469" s="11"/>
      <c r="AO3469" s="1"/>
      <c r="AP3469" s="1"/>
      <c r="AQ3469" s="1"/>
      <c r="AR3469" s="1"/>
      <c r="AS3469" s="6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</row>
    <row r="3470" spans="1:55" x14ac:dyDescent="0.2">
      <c r="A3470" s="144">
        <f t="shared" si="1842"/>
        <v>44259</v>
      </c>
      <c r="B3470" s="2">
        <f t="shared" si="1829"/>
        <v>36227.610199774514</v>
      </c>
      <c r="C3470" s="2">
        <f t="shared" si="1843"/>
        <v>22548.68739811</v>
      </c>
      <c r="D3470" s="68">
        <f>SUM(Y3470:Y$3651)</f>
        <v>22548.68739811</v>
      </c>
      <c r="E3470" s="68">
        <f t="shared" si="1830"/>
        <v>0</v>
      </c>
      <c r="F3470" s="72">
        <f t="shared" si="1818"/>
        <v>5574.49</v>
      </c>
      <c r="G3470" s="3">
        <f>IF(N3470=1,VLOOKUP(A3469,[1]Plan1!$BG$69:$BI$188,3),G3469)</f>
        <v>5622.43</v>
      </c>
      <c r="H3470" s="11">
        <f t="shared" si="1819"/>
        <v>44198</v>
      </c>
      <c r="I3470" s="11">
        <f t="shared" si="1820"/>
        <v>44229</v>
      </c>
      <c r="J3470" s="26">
        <f t="shared" si="1831"/>
        <v>8.5998898553949488E-3</v>
      </c>
      <c r="K3470" s="11">
        <f t="shared" si="1844"/>
        <v>44287</v>
      </c>
      <c r="L3470" s="11">
        <f t="shared" si="1832"/>
        <v>44287</v>
      </c>
      <c r="M3470" s="1">
        <f t="shared" si="1845"/>
        <v>23</v>
      </c>
      <c r="N3470" s="1">
        <f t="shared" si="1815"/>
        <v>3</v>
      </c>
      <c r="O3470" s="2">
        <f t="shared" si="1833"/>
        <v>1.00111755</v>
      </c>
      <c r="P3470" s="10">
        <f t="shared" si="1825"/>
        <v>1.00249973</v>
      </c>
      <c r="Q3470" s="10">
        <f t="shared" si="1821"/>
        <v>1.6704284368764357</v>
      </c>
      <c r="R3470" s="2">
        <f t="shared" si="1824"/>
        <v>1.6722952200000001</v>
      </c>
      <c r="S3470" s="2">
        <f t="shared" si="1816"/>
        <v>1.60539415</v>
      </c>
      <c r="T3470" s="2">
        <f t="shared" si="1834"/>
        <v>36199.5308391</v>
      </c>
      <c r="U3470" s="2">
        <f t="shared" si="1835"/>
        <v>13650.843440994515</v>
      </c>
      <c r="V3470" s="2">
        <f t="shared" si="1836"/>
        <v>0</v>
      </c>
      <c r="W3470" s="2">
        <f t="shared" si="1837"/>
        <v>36199.530839104511</v>
      </c>
      <c r="X3470" s="27">
        <f t="shared" si="1838"/>
        <v>0</v>
      </c>
      <c r="Y3470" s="2">
        <f t="shared" si="1817"/>
        <v>0</v>
      </c>
      <c r="Z3470" s="67">
        <f t="shared" si="1839"/>
        <v>0</v>
      </c>
      <c r="AA3470" s="2">
        <f t="shared" si="1826"/>
        <v>0</v>
      </c>
      <c r="AB3470" s="26">
        <f t="shared" si="1846"/>
        <v>6.7299999999999999E-2</v>
      </c>
      <c r="AC3470" s="27">
        <f t="shared" si="1828"/>
        <v>3</v>
      </c>
      <c r="AD3470" s="27">
        <v>252</v>
      </c>
      <c r="AE3470" s="10">
        <f t="shared" si="1822"/>
        <v>1.0007756830000001</v>
      </c>
      <c r="AF3470" s="2">
        <f t="shared" si="1827"/>
        <v>28.07936067</v>
      </c>
      <c r="AG3470" s="2">
        <f t="shared" si="1840"/>
        <v>28.07936067</v>
      </c>
      <c r="AH3470" s="3" t="str">
        <f t="shared" si="1841"/>
        <v>-</v>
      </c>
      <c r="AI3470" s="4" t="str">
        <f t="shared" si="1823"/>
        <v>A+J=</v>
      </c>
      <c r="AJ3470" s="11">
        <f t="shared" si="1847"/>
        <v>44292</v>
      </c>
      <c r="AK3470" s="11"/>
      <c r="AL3470" s="4"/>
      <c r="AM3470" s="1"/>
      <c r="AN3470" s="11"/>
      <c r="AO3470" s="1"/>
      <c r="AP3470" s="1"/>
      <c r="AQ3470" s="1"/>
      <c r="AR3470" s="1"/>
      <c r="AS3470" s="6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</row>
    <row r="3471" spans="1:55" x14ac:dyDescent="0.2">
      <c r="A3471" s="144">
        <f t="shared" si="1842"/>
        <v>44260</v>
      </c>
      <c r="B3471" s="2">
        <f t="shared" si="1829"/>
        <v>36236.974801214514</v>
      </c>
      <c r="C3471" s="2">
        <f t="shared" si="1843"/>
        <v>22548.68739811</v>
      </c>
      <c r="D3471" s="68">
        <f>SUM(Y3471:Y$3651)</f>
        <v>22548.68739811</v>
      </c>
      <c r="E3471" s="68">
        <f t="shared" si="1830"/>
        <v>0</v>
      </c>
      <c r="F3471" s="72">
        <f t="shared" si="1818"/>
        <v>5574.49</v>
      </c>
      <c r="G3471" s="3">
        <f>IF(N3471=1,VLOOKUP(A3470,[1]Plan1!$BG$69:$BI$188,3),G3470)</f>
        <v>5622.43</v>
      </c>
      <c r="H3471" s="11">
        <f t="shared" si="1819"/>
        <v>44198</v>
      </c>
      <c r="I3471" s="11">
        <f t="shared" si="1820"/>
        <v>44229</v>
      </c>
      <c r="J3471" s="26">
        <f t="shared" si="1831"/>
        <v>8.5998898553949488E-3</v>
      </c>
      <c r="K3471" s="11">
        <f t="shared" si="1844"/>
        <v>44287</v>
      </c>
      <c r="L3471" s="11">
        <f t="shared" si="1832"/>
        <v>44287</v>
      </c>
      <c r="M3471" s="1">
        <f t="shared" si="1845"/>
        <v>23</v>
      </c>
      <c r="N3471" s="1">
        <f t="shared" si="1815"/>
        <v>4</v>
      </c>
      <c r="O3471" s="2">
        <f t="shared" si="1833"/>
        <v>1.0014903399999999</v>
      </c>
      <c r="P3471" s="10">
        <f t="shared" si="1825"/>
        <v>1.00249973</v>
      </c>
      <c r="Q3471" s="10">
        <f t="shared" si="1821"/>
        <v>1.6704284368764357</v>
      </c>
      <c r="R3471" s="2">
        <f t="shared" si="1824"/>
        <v>1.67291794</v>
      </c>
      <c r="S3471" s="2">
        <f t="shared" si="1816"/>
        <v>1.60539415</v>
      </c>
      <c r="T3471" s="2">
        <f t="shared" si="1834"/>
        <v>36199.5308391</v>
      </c>
      <c r="U3471" s="2">
        <f t="shared" si="1835"/>
        <v>13650.843440994515</v>
      </c>
      <c r="V3471" s="2">
        <f t="shared" si="1836"/>
        <v>0</v>
      </c>
      <c r="W3471" s="2">
        <f t="shared" si="1837"/>
        <v>36199.530839104511</v>
      </c>
      <c r="X3471" s="27">
        <f t="shared" si="1838"/>
        <v>0</v>
      </c>
      <c r="Y3471" s="2">
        <f t="shared" si="1817"/>
        <v>0</v>
      </c>
      <c r="Z3471" s="67">
        <f t="shared" si="1839"/>
        <v>0</v>
      </c>
      <c r="AA3471" s="2">
        <f t="shared" si="1826"/>
        <v>0</v>
      </c>
      <c r="AB3471" s="26">
        <f t="shared" si="1846"/>
        <v>6.7299999999999999E-2</v>
      </c>
      <c r="AC3471" s="27">
        <f t="shared" si="1828"/>
        <v>4</v>
      </c>
      <c r="AD3471" s="27">
        <v>252</v>
      </c>
      <c r="AE3471" s="10">
        <f t="shared" si="1822"/>
        <v>1.0010343770000001</v>
      </c>
      <c r="AF3471" s="2">
        <f t="shared" si="1827"/>
        <v>37.443962110000001</v>
      </c>
      <c r="AG3471" s="2">
        <f t="shared" si="1840"/>
        <v>37.443962110000001</v>
      </c>
      <c r="AH3471" s="3" t="str">
        <f t="shared" si="1841"/>
        <v>-</v>
      </c>
      <c r="AI3471" s="4" t="str">
        <f t="shared" si="1823"/>
        <v>A+J=</v>
      </c>
      <c r="AJ3471" s="11">
        <f t="shared" si="1847"/>
        <v>44292</v>
      </c>
      <c r="AK3471" s="11"/>
      <c r="AL3471" s="4"/>
      <c r="AM3471" s="1"/>
      <c r="AN3471" s="11"/>
      <c r="AO3471" s="1"/>
      <c r="AP3471" s="1"/>
      <c r="AQ3471" s="1"/>
      <c r="AR3471" s="1"/>
      <c r="AS3471" s="6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</row>
    <row r="3472" spans="1:55" x14ac:dyDescent="0.2">
      <c r="A3472" s="144">
        <f t="shared" si="1842"/>
        <v>44261</v>
      </c>
      <c r="B3472" s="2">
        <f t="shared" si="1829"/>
        <v>36246.341864204514</v>
      </c>
      <c r="C3472" s="2">
        <f t="shared" si="1843"/>
        <v>22548.68739811</v>
      </c>
      <c r="D3472" s="68">
        <f>SUM(Y3472:Y$3651)</f>
        <v>22548.68739811</v>
      </c>
      <c r="E3472" s="68">
        <f t="shared" si="1830"/>
        <v>0</v>
      </c>
      <c r="F3472" s="72">
        <f t="shared" si="1818"/>
        <v>5574.49</v>
      </c>
      <c r="G3472" s="3">
        <f>IF(N3472=1,VLOOKUP(A3471,[1]Plan1!$BG$69:$BI$188,3),G3471)</f>
        <v>5622.43</v>
      </c>
      <c r="H3472" s="11">
        <f t="shared" si="1819"/>
        <v>44198</v>
      </c>
      <c r="I3472" s="11">
        <f t="shared" si="1820"/>
        <v>44229</v>
      </c>
      <c r="J3472" s="26">
        <f t="shared" si="1831"/>
        <v>8.5998898553949488E-3</v>
      </c>
      <c r="K3472" s="11">
        <f t="shared" si="1844"/>
        <v>44287</v>
      </c>
      <c r="L3472" s="11">
        <f t="shared" si="1832"/>
        <v>44287</v>
      </c>
      <c r="M3472" s="1">
        <f t="shared" si="1845"/>
        <v>23</v>
      </c>
      <c r="N3472" s="1">
        <f t="shared" si="1815"/>
        <v>5</v>
      </c>
      <c r="O3472" s="2">
        <f t="shared" si="1833"/>
        <v>1.00186328</v>
      </c>
      <c r="P3472" s="10">
        <f t="shared" si="1825"/>
        <v>1.00249973</v>
      </c>
      <c r="Q3472" s="10">
        <f t="shared" si="1821"/>
        <v>1.6704284368764357</v>
      </c>
      <c r="R3472" s="2">
        <f t="shared" si="1824"/>
        <v>1.67354091</v>
      </c>
      <c r="S3472" s="2">
        <f t="shared" si="1816"/>
        <v>1.60539415</v>
      </c>
      <c r="T3472" s="2">
        <f t="shared" si="1834"/>
        <v>36199.5308391</v>
      </c>
      <c r="U3472" s="2">
        <f t="shared" si="1835"/>
        <v>13650.843440994515</v>
      </c>
      <c r="V3472" s="2">
        <f t="shared" si="1836"/>
        <v>0</v>
      </c>
      <c r="W3472" s="2">
        <f t="shared" si="1837"/>
        <v>36199.530839104511</v>
      </c>
      <c r="X3472" s="27">
        <f t="shared" si="1838"/>
        <v>0</v>
      </c>
      <c r="Y3472" s="2">
        <f t="shared" si="1817"/>
        <v>0</v>
      </c>
      <c r="Z3472" s="67">
        <f t="shared" si="1839"/>
        <v>0</v>
      </c>
      <c r="AA3472" s="2">
        <f t="shared" si="1826"/>
        <v>0</v>
      </c>
      <c r="AB3472" s="26">
        <f t="shared" si="1846"/>
        <v>6.7299999999999999E-2</v>
      </c>
      <c r="AC3472" s="27">
        <f t="shared" si="1828"/>
        <v>5</v>
      </c>
      <c r="AD3472" s="27">
        <v>252</v>
      </c>
      <c r="AE3472" s="10">
        <f t="shared" si="1822"/>
        <v>1.0012931389999999</v>
      </c>
      <c r="AF3472" s="2">
        <f t="shared" si="1827"/>
        <v>46.811025100000002</v>
      </c>
      <c r="AG3472" s="2">
        <f t="shared" si="1840"/>
        <v>46.811025100000002</v>
      </c>
      <c r="AH3472" s="3" t="str">
        <f t="shared" si="1841"/>
        <v>-</v>
      </c>
      <c r="AI3472" s="4" t="str">
        <f t="shared" si="1823"/>
        <v>A+J=</v>
      </c>
      <c r="AJ3472" s="11">
        <f t="shared" si="1847"/>
        <v>44292</v>
      </c>
      <c r="AK3472" s="11"/>
      <c r="AL3472" s="4"/>
      <c r="AM3472" s="1"/>
      <c r="AN3472" s="11"/>
      <c r="AO3472" s="1"/>
      <c r="AP3472" s="1"/>
      <c r="AQ3472" s="1"/>
      <c r="AR3472" s="1"/>
      <c r="AS3472" s="6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</row>
    <row r="3473" spans="1:55" x14ac:dyDescent="0.2">
      <c r="A3473" s="144">
        <f t="shared" si="1842"/>
        <v>44262</v>
      </c>
      <c r="B3473" s="2">
        <f t="shared" si="1829"/>
        <v>36246.341864204514</v>
      </c>
      <c r="C3473" s="2">
        <f t="shared" si="1843"/>
        <v>22548.68739811</v>
      </c>
      <c r="D3473" s="68">
        <f>SUM(Y3473:Y$3651)</f>
        <v>22548.68739811</v>
      </c>
      <c r="E3473" s="68">
        <f t="shared" si="1830"/>
        <v>0</v>
      </c>
      <c r="F3473" s="72">
        <f t="shared" si="1818"/>
        <v>5574.49</v>
      </c>
      <c r="G3473" s="3">
        <f>IF(N3473=1,VLOOKUP(A3472,[1]Plan1!$BG$69:$BI$188,3),G3472)</f>
        <v>5622.43</v>
      </c>
      <c r="H3473" s="11">
        <f t="shared" si="1819"/>
        <v>44198</v>
      </c>
      <c r="I3473" s="11">
        <f t="shared" si="1820"/>
        <v>44229</v>
      </c>
      <c r="J3473" s="26">
        <f t="shared" si="1831"/>
        <v>8.5998898553949488E-3</v>
      </c>
      <c r="K3473" s="11">
        <f t="shared" si="1844"/>
        <v>44287</v>
      </c>
      <c r="L3473" s="11">
        <f t="shared" si="1832"/>
        <v>44287</v>
      </c>
      <c r="M3473" s="1">
        <f t="shared" si="1845"/>
        <v>23</v>
      </c>
      <c r="N3473" s="1">
        <f t="shared" si="1815"/>
        <v>5</v>
      </c>
      <c r="O3473" s="2">
        <f t="shared" si="1833"/>
        <v>1.00186328</v>
      </c>
      <c r="P3473" s="10">
        <f t="shared" si="1825"/>
        <v>1.00249973</v>
      </c>
      <c r="Q3473" s="10">
        <f t="shared" si="1821"/>
        <v>1.6704284368764357</v>
      </c>
      <c r="R3473" s="2">
        <f t="shared" si="1824"/>
        <v>1.67354091</v>
      </c>
      <c r="S3473" s="2">
        <f t="shared" si="1816"/>
        <v>1.60539415</v>
      </c>
      <c r="T3473" s="2">
        <f t="shared" si="1834"/>
        <v>36199.5308391</v>
      </c>
      <c r="U3473" s="2">
        <f t="shared" si="1835"/>
        <v>13650.843440994515</v>
      </c>
      <c r="V3473" s="2">
        <f t="shared" si="1836"/>
        <v>0</v>
      </c>
      <c r="W3473" s="2">
        <f t="shared" si="1837"/>
        <v>36199.530839104511</v>
      </c>
      <c r="X3473" s="27">
        <f t="shared" si="1838"/>
        <v>0</v>
      </c>
      <c r="Y3473" s="2">
        <f t="shared" si="1817"/>
        <v>0</v>
      </c>
      <c r="Z3473" s="67">
        <f t="shared" si="1839"/>
        <v>0</v>
      </c>
      <c r="AA3473" s="2">
        <f t="shared" si="1826"/>
        <v>0</v>
      </c>
      <c r="AB3473" s="26">
        <f t="shared" si="1846"/>
        <v>6.7299999999999999E-2</v>
      </c>
      <c r="AC3473" s="27">
        <f t="shared" si="1828"/>
        <v>5</v>
      </c>
      <c r="AD3473" s="27">
        <v>252</v>
      </c>
      <c r="AE3473" s="10">
        <f t="shared" si="1822"/>
        <v>1.0012931389999999</v>
      </c>
      <c r="AF3473" s="2">
        <f t="shared" si="1827"/>
        <v>46.811025100000002</v>
      </c>
      <c r="AG3473" s="2">
        <f t="shared" si="1840"/>
        <v>46.811025100000002</v>
      </c>
      <c r="AH3473" s="3" t="str">
        <f t="shared" si="1841"/>
        <v>-</v>
      </c>
      <c r="AI3473" s="4" t="str">
        <f t="shared" si="1823"/>
        <v>A+J=</v>
      </c>
      <c r="AJ3473" s="11">
        <f t="shared" si="1847"/>
        <v>44292</v>
      </c>
      <c r="AK3473" s="11"/>
      <c r="AL3473" s="4"/>
      <c r="AM3473" s="1"/>
      <c r="AN3473" s="11"/>
      <c r="AO3473" s="1"/>
      <c r="AP3473" s="1"/>
      <c r="AQ3473" s="1"/>
      <c r="AR3473" s="1"/>
      <c r="AS3473" s="6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</row>
    <row r="3474" spans="1:55" x14ac:dyDescent="0.2">
      <c r="A3474" s="144">
        <f t="shared" si="1842"/>
        <v>44263</v>
      </c>
      <c r="B3474" s="2">
        <f t="shared" si="1829"/>
        <v>36246.341864204514</v>
      </c>
      <c r="C3474" s="2">
        <f t="shared" si="1843"/>
        <v>22548.68739811</v>
      </c>
      <c r="D3474" s="68">
        <f>SUM(Y3474:Y$3651)</f>
        <v>22548.68739811</v>
      </c>
      <c r="E3474" s="68">
        <f t="shared" si="1830"/>
        <v>0</v>
      </c>
      <c r="F3474" s="72">
        <f t="shared" si="1818"/>
        <v>5574.49</v>
      </c>
      <c r="G3474" s="3">
        <f>IF(N3474=1,VLOOKUP(A3473,[1]Plan1!$BG$69:$BI$188,3),G3473)</f>
        <v>5622.43</v>
      </c>
      <c r="H3474" s="11">
        <f t="shared" si="1819"/>
        <v>44198</v>
      </c>
      <c r="I3474" s="11">
        <f t="shared" si="1820"/>
        <v>44229</v>
      </c>
      <c r="J3474" s="26">
        <f t="shared" si="1831"/>
        <v>8.5998898553949488E-3</v>
      </c>
      <c r="K3474" s="11">
        <f t="shared" si="1844"/>
        <v>44287</v>
      </c>
      <c r="L3474" s="11">
        <f t="shared" si="1832"/>
        <v>44287</v>
      </c>
      <c r="M3474" s="1">
        <f t="shared" si="1845"/>
        <v>23</v>
      </c>
      <c r="N3474" s="1">
        <f t="shared" si="1815"/>
        <v>5</v>
      </c>
      <c r="O3474" s="2">
        <f t="shared" si="1833"/>
        <v>1.00186328</v>
      </c>
      <c r="P3474" s="10">
        <f t="shared" si="1825"/>
        <v>1.00249973</v>
      </c>
      <c r="Q3474" s="10">
        <f t="shared" si="1821"/>
        <v>1.6704284368764357</v>
      </c>
      <c r="R3474" s="2">
        <f t="shared" si="1824"/>
        <v>1.67354091</v>
      </c>
      <c r="S3474" s="2">
        <f t="shared" si="1816"/>
        <v>1.60539415</v>
      </c>
      <c r="T3474" s="2">
        <f t="shared" si="1834"/>
        <v>36199.5308391</v>
      </c>
      <c r="U3474" s="2">
        <f t="shared" si="1835"/>
        <v>13650.843440994515</v>
      </c>
      <c r="V3474" s="2">
        <f t="shared" si="1836"/>
        <v>0</v>
      </c>
      <c r="W3474" s="2">
        <f t="shared" si="1837"/>
        <v>36199.530839104511</v>
      </c>
      <c r="X3474" s="27">
        <f t="shared" si="1838"/>
        <v>0</v>
      </c>
      <c r="Y3474" s="2">
        <f t="shared" si="1817"/>
        <v>0</v>
      </c>
      <c r="Z3474" s="67">
        <f t="shared" si="1839"/>
        <v>0</v>
      </c>
      <c r="AA3474" s="2">
        <f t="shared" si="1826"/>
        <v>0</v>
      </c>
      <c r="AB3474" s="26">
        <f t="shared" si="1846"/>
        <v>6.7299999999999999E-2</v>
      </c>
      <c r="AC3474" s="27">
        <f t="shared" si="1828"/>
        <v>5</v>
      </c>
      <c r="AD3474" s="27">
        <v>252</v>
      </c>
      <c r="AE3474" s="10">
        <f t="shared" si="1822"/>
        <v>1.0012931389999999</v>
      </c>
      <c r="AF3474" s="2">
        <f t="shared" si="1827"/>
        <v>46.811025100000002</v>
      </c>
      <c r="AG3474" s="2">
        <f t="shared" si="1840"/>
        <v>46.811025100000002</v>
      </c>
      <c r="AH3474" s="3" t="str">
        <f t="shared" si="1841"/>
        <v>-</v>
      </c>
      <c r="AI3474" s="4" t="str">
        <f t="shared" si="1823"/>
        <v>A+J=</v>
      </c>
      <c r="AJ3474" s="11">
        <f t="shared" si="1847"/>
        <v>44292</v>
      </c>
      <c r="AK3474" s="11"/>
      <c r="AL3474" s="4"/>
      <c r="AM3474" s="1"/>
      <c r="AN3474" s="11"/>
      <c r="AO3474" s="1"/>
      <c r="AP3474" s="1"/>
      <c r="AQ3474" s="1"/>
      <c r="AR3474" s="1"/>
      <c r="AS3474" s="6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</row>
    <row r="3475" spans="1:55" x14ac:dyDescent="0.2">
      <c r="A3475" s="144">
        <f t="shared" si="1842"/>
        <v>44264</v>
      </c>
      <c r="B3475" s="2">
        <f t="shared" si="1829"/>
        <v>36255.711316374509</v>
      </c>
      <c r="C3475" s="2">
        <f t="shared" si="1843"/>
        <v>22548.68739811</v>
      </c>
      <c r="D3475" s="68">
        <f>SUM(Y3475:Y$3651)</f>
        <v>22548.68739811</v>
      </c>
      <c r="E3475" s="68">
        <f t="shared" si="1830"/>
        <v>0</v>
      </c>
      <c r="F3475" s="72">
        <f t="shared" si="1818"/>
        <v>5574.49</v>
      </c>
      <c r="G3475" s="3">
        <f>IF(N3475=1,VLOOKUP(A3474,[1]Plan1!$BG$69:$BI$188,3),G3474)</f>
        <v>5622.43</v>
      </c>
      <c r="H3475" s="11">
        <f t="shared" si="1819"/>
        <v>44198</v>
      </c>
      <c r="I3475" s="11">
        <f t="shared" si="1820"/>
        <v>44229</v>
      </c>
      <c r="J3475" s="26">
        <f t="shared" si="1831"/>
        <v>8.5998898553949488E-3</v>
      </c>
      <c r="K3475" s="11">
        <f t="shared" si="1844"/>
        <v>44287</v>
      </c>
      <c r="L3475" s="11">
        <f t="shared" si="1832"/>
        <v>44287</v>
      </c>
      <c r="M3475" s="1">
        <f t="shared" si="1845"/>
        <v>23</v>
      </c>
      <c r="N3475" s="1">
        <f t="shared" si="1815"/>
        <v>6</v>
      </c>
      <c r="O3475" s="2">
        <f t="shared" si="1833"/>
        <v>1.00223635</v>
      </c>
      <c r="P3475" s="10">
        <f t="shared" si="1825"/>
        <v>1.00249973</v>
      </c>
      <c r="Q3475" s="10">
        <f t="shared" si="1821"/>
        <v>1.6704284368764357</v>
      </c>
      <c r="R3475" s="2">
        <f t="shared" si="1824"/>
        <v>1.6741640900000001</v>
      </c>
      <c r="S3475" s="2">
        <f t="shared" si="1816"/>
        <v>1.60539415</v>
      </c>
      <c r="T3475" s="2">
        <f t="shared" si="1834"/>
        <v>36199.5308391</v>
      </c>
      <c r="U3475" s="2">
        <f t="shared" si="1835"/>
        <v>13650.843440994515</v>
      </c>
      <c r="V3475" s="2">
        <f t="shared" si="1836"/>
        <v>0</v>
      </c>
      <c r="W3475" s="2">
        <f t="shared" si="1837"/>
        <v>36199.530839104511</v>
      </c>
      <c r="X3475" s="27">
        <f t="shared" si="1838"/>
        <v>0</v>
      </c>
      <c r="Y3475" s="2">
        <f t="shared" si="1817"/>
        <v>0</v>
      </c>
      <c r="Z3475" s="67">
        <f t="shared" si="1839"/>
        <v>0</v>
      </c>
      <c r="AA3475" s="2">
        <f t="shared" si="1826"/>
        <v>0</v>
      </c>
      <c r="AB3475" s="26">
        <f t="shared" si="1846"/>
        <v>6.7299999999999999E-2</v>
      </c>
      <c r="AC3475" s="27">
        <f t="shared" si="1828"/>
        <v>6</v>
      </c>
      <c r="AD3475" s="27">
        <v>252</v>
      </c>
      <c r="AE3475" s="10">
        <f t="shared" si="1822"/>
        <v>1.0015519669999999</v>
      </c>
      <c r="AF3475" s="2">
        <f t="shared" si="1827"/>
        <v>56.180477269999997</v>
      </c>
      <c r="AG3475" s="2">
        <f t="shared" si="1840"/>
        <v>56.180477269999997</v>
      </c>
      <c r="AH3475" s="3" t="str">
        <f t="shared" si="1841"/>
        <v>-</v>
      </c>
      <c r="AI3475" s="4" t="str">
        <f t="shared" si="1823"/>
        <v>A+J=</v>
      </c>
      <c r="AJ3475" s="11">
        <f t="shared" si="1847"/>
        <v>44292</v>
      </c>
      <c r="AK3475" s="11"/>
      <c r="AL3475" s="4"/>
      <c r="AM3475" s="1"/>
      <c r="AN3475" s="11"/>
      <c r="AO3475" s="1"/>
      <c r="AP3475" s="1"/>
      <c r="AQ3475" s="1"/>
      <c r="AR3475" s="1"/>
      <c r="AS3475" s="6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</row>
    <row r="3476" spans="1:55" x14ac:dyDescent="0.2">
      <c r="A3476" s="144">
        <f t="shared" si="1842"/>
        <v>44265</v>
      </c>
      <c r="B3476" s="2">
        <f t="shared" si="1829"/>
        <v>36265.083193914514</v>
      </c>
      <c r="C3476" s="2">
        <f t="shared" si="1843"/>
        <v>22548.68739811</v>
      </c>
      <c r="D3476" s="68">
        <f>SUM(Y3476:Y$3651)</f>
        <v>22548.68739811</v>
      </c>
      <c r="E3476" s="68">
        <f t="shared" si="1830"/>
        <v>0</v>
      </c>
      <c r="F3476" s="72">
        <f t="shared" si="1818"/>
        <v>5574.49</v>
      </c>
      <c r="G3476" s="3">
        <f>IF(N3476=1,VLOOKUP(A3475,[1]Plan1!$BG$69:$BI$188,3),G3475)</f>
        <v>5622.43</v>
      </c>
      <c r="H3476" s="11">
        <f t="shared" si="1819"/>
        <v>44198</v>
      </c>
      <c r="I3476" s="11">
        <f t="shared" si="1820"/>
        <v>44229</v>
      </c>
      <c r="J3476" s="26">
        <f t="shared" si="1831"/>
        <v>8.5998898553949488E-3</v>
      </c>
      <c r="K3476" s="11">
        <f t="shared" si="1844"/>
        <v>44287</v>
      </c>
      <c r="L3476" s="11">
        <f t="shared" si="1832"/>
        <v>44287</v>
      </c>
      <c r="M3476" s="1">
        <f t="shared" si="1845"/>
        <v>23</v>
      </c>
      <c r="N3476" s="1">
        <f t="shared" si="1815"/>
        <v>7</v>
      </c>
      <c r="O3476" s="2">
        <f t="shared" si="1833"/>
        <v>1.00260956</v>
      </c>
      <c r="P3476" s="10">
        <f t="shared" si="1825"/>
        <v>1.00249973</v>
      </c>
      <c r="Q3476" s="10">
        <f t="shared" si="1821"/>
        <v>1.6704284368764357</v>
      </c>
      <c r="R3476" s="2">
        <f t="shared" si="1824"/>
        <v>1.67478752</v>
      </c>
      <c r="S3476" s="2">
        <f t="shared" si="1816"/>
        <v>1.60539415</v>
      </c>
      <c r="T3476" s="2">
        <f t="shared" si="1834"/>
        <v>36199.5308391</v>
      </c>
      <c r="U3476" s="2">
        <f t="shared" si="1835"/>
        <v>13650.843440994515</v>
      </c>
      <c r="V3476" s="2">
        <f t="shared" si="1836"/>
        <v>0</v>
      </c>
      <c r="W3476" s="2">
        <f t="shared" si="1837"/>
        <v>36199.530839104511</v>
      </c>
      <c r="X3476" s="27">
        <f t="shared" si="1838"/>
        <v>0</v>
      </c>
      <c r="Y3476" s="2">
        <f t="shared" si="1817"/>
        <v>0</v>
      </c>
      <c r="Z3476" s="67">
        <f t="shared" si="1839"/>
        <v>0</v>
      </c>
      <c r="AA3476" s="2">
        <f t="shared" si="1826"/>
        <v>0</v>
      </c>
      <c r="AB3476" s="26">
        <f t="shared" si="1846"/>
        <v>6.7299999999999999E-2</v>
      </c>
      <c r="AC3476" s="27">
        <f t="shared" si="1828"/>
        <v>7</v>
      </c>
      <c r="AD3476" s="27">
        <v>252</v>
      </c>
      <c r="AE3476" s="10">
        <f t="shared" si="1822"/>
        <v>1.0018108619999999</v>
      </c>
      <c r="AF3476" s="2">
        <f t="shared" si="1827"/>
        <v>65.552354809999997</v>
      </c>
      <c r="AG3476" s="2">
        <f t="shared" si="1840"/>
        <v>65.552354809999997</v>
      </c>
      <c r="AH3476" s="3" t="str">
        <f t="shared" si="1841"/>
        <v>-</v>
      </c>
      <c r="AI3476" s="4" t="str">
        <f t="shared" si="1823"/>
        <v>A+J=</v>
      </c>
      <c r="AJ3476" s="11">
        <f t="shared" si="1847"/>
        <v>44292</v>
      </c>
      <c r="AK3476" s="11"/>
      <c r="AL3476" s="4"/>
      <c r="AM3476" s="1"/>
      <c r="AN3476" s="11"/>
      <c r="AO3476" s="1"/>
      <c r="AP3476" s="1"/>
      <c r="AQ3476" s="1"/>
      <c r="AR3476" s="1"/>
      <c r="AS3476" s="6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</row>
    <row r="3477" spans="1:55" x14ac:dyDescent="0.2">
      <c r="A3477" s="144">
        <f t="shared" si="1842"/>
        <v>44266</v>
      </c>
      <c r="B3477" s="2">
        <f t="shared" si="1829"/>
        <v>36274.457533014509</v>
      </c>
      <c r="C3477" s="2">
        <f t="shared" si="1843"/>
        <v>22548.68739811</v>
      </c>
      <c r="D3477" s="68">
        <f>SUM(Y3477:Y$3651)</f>
        <v>22548.68739811</v>
      </c>
      <c r="E3477" s="68">
        <f t="shared" si="1830"/>
        <v>0</v>
      </c>
      <c r="F3477" s="72">
        <f t="shared" si="1818"/>
        <v>5574.49</v>
      </c>
      <c r="G3477" s="3">
        <f>IF(N3477=1,VLOOKUP(A3476,[1]Plan1!$BG$69:$BI$188,3),G3476)</f>
        <v>5622.43</v>
      </c>
      <c r="H3477" s="11">
        <f t="shared" si="1819"/>
        <v>44198</v>
      </c>
      <c r="I3477" s="11">
        <f t="shared" si="1820"/>
        <v>44229</v>
      </c>
      <c r="J3477" s="26">
        <f t="shared" si="1831"/>
        <v>8.5998898553949488E-3</v>
      </c>
      <c r="K3477" s="11">
        <f t="shared" si="1844"/>
        <v>44287</v>
      </c>
      <c r="L3477" s="11">
        <f t="shared" si="1832"/>
        <v>44287</v>
      </c>
      <c r="M3477" s="1">
        <f t="shared" si="1845"/>
        <v>23</v>
      </c>
      <c r="N3477" s="1">
        <f t="shared" si="1815"/>
        <v>8</v>
      </c>
      <c r="O3477" s="2">
        <f t="shared" si="1833"/>
        <v>1.0029829100000001</v>
      </c>
      <c r="P3477" s="10">
        <f t="shared" si="1825"/>
        <v>1.00249973</v>
      </c>
      <c r="Q3477" s="10">
        <f t="shared" si="1821"/>
        <v>1.6704284368764357</v>
      </c>
      <c r="R3477" s="2">
        <f t="shared" si="1824"/>
        <v>1.6754111700000001</v>
      </c>
      <c r="S3477" s="2">
        <f t="shared" si="1816"/>
        <v>1.60539415</v>
      </c>
      <c r="T3477" s="2">
        <f t="shared" si="1834"/>
        <v>36199.5308391</v>
      </c>
      <c r="U3477" s="2">
        <f t="shared" si="1835"/>
        <v>13650.843440994515</v>
      </c>
      <c r="V3477" s="2">
        <f t="shared" si="1836"/>
        <v>0</v>
      </c>
      <c r="W3477" s="2">
        <f t="shared" si="1837"/>
        <v>36199.530839104511</v>
      </c>
      <c r="X3477" s="27">
        <f t="shared" si="1838"/>
        <v>0</v>
      </c>
      <c r="Y3477" s="2">
        <f t="shared" si="1817"/>
        <v>0</v>
      </c>
      <c r="Z3477" s="67">
        <f t="shared" si="1839"/>
        <v>0</v>
      </c>
      <c r="AA3477" s="2">
        <f t="shared" si="1826"/>
        <v>0</v>
      </c>
      <c r="AB3477" s="26">
        <f t="shared" si="1846"/>
        <v>6.7299999999999999E-2</v>
      </c>
      <c r="AC3477" s="27">
        <f t="shared" si="1828"/>
        <v>8</v>
      </c>
      <c r="AD3477" s="27">
        <v>252</v>
      </c>
      <c r="AE3477" s="10">
        <f t="shared" si="1822"/>
        <v>1.002069825</v>
      </c>
      <c r="AF3477" s="2">
        <f t="shared" si="1827"/>
        <v>74.926693909999997</v>
      </c>
      <c r="AG3477" s="2">
        <f t="shared" si="1840"/>
        <v>74.926693909999997</v>
      </c>
      <c r="AH3477" s="3" t="str">
        <f t="shared" si="1841"/>
        <v>-</v>
      </c>
      <c r="AI3477" s="4" t="str">
        <f t="shared" si="1823"/>
        <v>A+J=</v>
      </c>
      <c r="AJ3477" s="11">
        <f t="shared" si="1847"/>
        <v>44292</v>
      </c>
      <c r="AK3477" s="11"/>
      <c r="AL3477" s="4"/>
      <c r="AM3477" s="1"/>
      <c r="AN3477" s="11"/>
      <c r="AO3477" s="1"/>
      <c r="AP3477" s="1"/>
      <c r="AQ3477" s="1"/>
      <c r="AR3477" s="1"/>
      <c r="AS3477" s="6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</row>
    <row r="3478" spans="1:55" x14ac:dyDescent="0.2">
      <c r="A3478" s="144">
        <f t="shared" si="1842"/>
        <v>44267</v>
      </c>
      <c r="B3478" s="2">
        <f t="shared" si="1829"/>
        <v>36283.834261294513</v>
      </c>
      <c r="C3478" s="2">
        <f t="shared" si="1843"/>
        <v>22548.68739811</v>
      </c>
      <c r="D3478" s="68">
        <f>SUM(Y3478:Y$3651)</f>
        <v>22548.68739811</v>
      </c>
      <c r="E3478" s="68">
        <f t="shared" si="1830"/>
        <v>0</v>
      </c>
      <c r="F3478" s="72">
        <f t="shared" si="1818"/>
        <v>5574.49</v>
      </c>
      <c r="G3478" s="3">
        <f>IF(N3478=1,VLOOKUP(A3477,[1]Plan1!$BG$69:$BI$188,3),G3477)</f>
        <v>5622.43</v>
      </c>
      <c r="H3478" s="11">
        <f t="shared" si="1819"/>
        <v>44198</v>
      </c>
      <c r="I3478" s="11">
        <f t="shared" si="1820"/>
        <v>44229</v>
      </c>
      <c r="J3478" s="26">
        <f t="shared" si="1831"/>
        <v>8.5998898553949488E-3</v>
      </c>
      <c r="K3478" s="11">
        <f t="shared" si="1844"/>
        <v>44287</v>
      </c>
      <c r="L3478" s="11">
        <f t="shared" si="1832"/>
        <v>44287</v>
      </c>
      <c r="M3478" s="1">
        <f t="shared" si="1845"/>
        <v>23</v>
      </c>
      <c r="N3478" s="1">
        <f t="shared" si="1815"/>
        <v>9</v>
      </c>
      <c r="O3478" s="2">
        <f t="shared" si="1833"/>
        <v>1.0033563999999999</v>
      </c>
      <c r="P3478" s="10">
        <f t="shared" si="1825"/>
        <v>1.00249973</v>
      </c>
      <c r="Q3478" s="10">
        <f t="shared" si="1821"/>
        <v>1.6704284368764357</v>
      </c>
      <c r="R3478" s="2">
        <f t="shared" si="1824"/>
        <v>1.67603506</v>
      </c>
      <c r="S3478" s="2">
        <f t="shared" si="1816"/>
        <v>1.60539415</v>
      </c>
      <c r="T3478" s="2">
        <f t="shared" si="1834"/>
        <v>36199.5308391</v>
      </c>
      <c r="U3478" s="2">
        <f t="shared" si="1835"/>
        <v>13650.843440994515</v>
      </c>
      <c r="V3478" s="2">
        <f t="shared" si="1836"/>
        <v>0</v>
      </c>
      <c r="W3478" s="2">
        <f t="shared" si="1837"/>
        <v>36199.530839104511</v>
      </c>
      <c r="X3478" s="27">
        <f t="shared" si="1838"/>
        <v>0</v>
      </c>
      <c r="Y3478" s="2">
        <f t="shared" si="1817"/>
        <v>0</v>
      </c>
      <c r="Z3478" s="67">
        <f t="shared" si="1839"/>
        <v>0</v>
      </c>
      <c r="AA3478" s="2">
        <f t="shared" si="1826"/>
        <v>0</v>
      </c>
      <c r="AB3478" s="26">
        <f t="shared" si="1846"/>
        <v>6.7299999999999999E-2</v>
      </c>
      <c r="AC3478" s="27">
        <f t="shared" si="1828"/>
        <v>9</v>
      </c>
      <c r="AD3478" s="27">
        <v>252</v>
      </c>
      <c r="AE3478" s="10">
        <f t="shared" si="1822"/>
        <v>1.0023288539999999</v>
      </c>
      <c r="AF3478" s="2">
        <f t="shared" si="1827"/>
        <v>84.303422190000006</v>
      </c>
      <c r="AG3478" s="2">
        <f t="shared" si="1840"/>
        <v>84.303422190000006</v>
      </c>
      <c r="AH3478" s="3" t="str">
        <f t="shared" si="1841"/>
        <v>-</v>
      </c>
      <c r="AI3478" s="4" t="str">
        <f t="shared" si="1823"/>
        <v>A+J=</v>
      </c>
      <c r="AJ3478" s="11">
        <f t="shared" si="1847"/>
        <v>44292</v>
      </c>
      <c r="AK3478" s="11"/>
      <c r="AL3478" s="4"/>
      <c r="AM3478" s="1"/>
      <c r="AN3478" s="11"/>
      <c r="AO3478" s="1"/>
      <c r="AP3478" s="1"/>
      <c r="AQ3478" s="1"/>
      <c r="AR3478" s="1"/>
      <c r="AS3478" s="6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</row>
    <row r="3479" spans="1:55" x14ac:dyDescent="0.2">
      <c r="A3479" s="144">
        <f t="shared" si="1842"/>
        <v>44268</v>
      </c>
      <c r="B3479" s="2">
        <f t="shared" si="1829"/>
        <v>36293.213414934507</v>
      </c>
      <c r="C3479" s="2">
        <f t="shared" si="1843"/>
        <v>22548.68739811</v>
      </c>
      <c r="D3479" s="68">
        <f>SUM(Y3479:Y$3651)</f>
        <v>22548.68739811</v>
      </c>
      <c r="E3479" s="68">
        <f t="shared" si="1830"/>
        <v>0</v>
      </c>
      <c r="F3479" s="72">
        <f t="shared" si="1818"/>
        <v>5574.49</v>
      </c>
      <c r="G3479" s="3">
        <f>IF(N3479=1,VLOOKUP(A3478,[1]Plan1!$BG$69:$BI$188,3),G3478)</f>
        <v>5622.43</v>
      </c>
      <c r="H3479" s="11">
        <f t="shared" si="1819"/>
        <v>44198</v>
      </c>
      <c r="I3479" s="11">
        <f t="shared" si="1820"/>
        <v>44229</v>
      </c>
      <c r="J3479" s="26">
        <f t="shared" si="1831"/>
        <v>8.5998898553949488E-3</v>
      </c>
      <c r="K3479" s="11">
        <f t="shared" si="1844"/>
        <v>44287</v>
      </c>
      <c r="L3479" s="11">
        <f t="shared" si="1832"/>
        <v>44287</v>
      </c>
      <c r="M3479" s="1">
        <f t="shared" si="1845"/>
        <v>23</v>
      </c>
      <c r="N3479" s="1">
        <f t="shared" si="1815"/>
        <v>10</v>
      </c>
      <c r="O3479" s="2">
        <f t="shared" si="1833"/>
        <v>1.0037300300000001</v>
      </c>
      <c r="P3479" s="10">
        <f t="shared" si="1825"/>
        <v>1.00249973</v>
      </c>
      <c r="Q3479" s="10">
        <f t="shared" si="1821"/>
        <v>1.6704284368764357</v>
      </c>
      <c r="R3479" s="2">
        <f t="shared" si="1824"/>
        <v>1.6766591799999999</v>
      </c>
      <c r="S3479" s="2">
        <f t="shared" si="1816"/>
        <v>1.60539415</v>
      </c>
      <c r="T3479" s="2">
        <f t="shared" si="1834"/>
        <v>36199.5308391</v>
      </c>
      <c r="U3479" s="2">
        <f t="shared" si="1835"/>
        <v>13650.843440994515</v>
      </c>
      <c r="V3479" s="2">
        <f t="shared" si="1836"/>
        <v>0</v>
      </c>
      <c r="W3479" s="2">
        <f t="shared" si="1837"/>
        <v>36199.530839104511</v>
      </c>
      <c r="X3479" s="27">
        <f t="shared" si="1838"/>
        <v>0</v>
      </c>
      <c r="Y3479" s="2">
        <f t="shared" si="1817"/>
        <v>0</v>
      </c>
      <c r="Z3479" s="67">
        <f t="shared" si="1839"/>
        <v>0</v>
      </c>
      <c r="AA3479" s="2">
        <f t="shared" si="1826"/>
        <v>0</v>
      </c>
      <c r="AB3479" s="26">
        <f t="shared" si="1846"/>
        <v>6.7299999999999999E-2</v>
      </c>
      <c r="AC3479" s="27">
        <f t="shared" si="1828"/>
        <v>10</v>
      </c>
      <c r="AD3479" s="27">
        <v>252</v>
      </c>
      <c r="AE3479" s="10">
        <f t="shared" si="1822"/>
        <v>1.0025879499999999</v>
      </c>
      <c r="AF3479" s="2">
        <f t="shared" si="1827"/>
        <v>93.682575830000005</v>
      </c>
      <c r="AG3479" s="2">
        <f t="shared" si="1840"/>
        <v>93.682575830000005</v>
      </c>
      <c r="AH3479" s="3" t="str">
        <f t="shared" si="1841"/>
        <v>-</v>
      </c>
      <c r="AI3479" s="4" t="str">
        <f t="shared" si="1823"/>
        <v>A+J=</v>
      </c>
      <c r="AJ3479" s="11">
        <f t="shared" si="1847"/>
        <v>44292</v>
      </c>
      <c r="AK3479" s="11"/>
      <c r="AL3479" s="4"/>
      <c r="AM3479" s="1"/>
      <c r="AN3479" s="11"/>
      <c r="AO3479" s="1"/>
      <c r="AP3479" s="1"/>
      <c r="AQ3479" s="1"/>
      <c r="AR3479" s="1"/>
      <c r="AS3479" s="6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</row>
    <row r="3480" spans="1:55" x14ac:dyDescent="0.2">
      <c r="A3480" s="144">
        <f t="shared" si="1842"/>
        <v>44269</v>
      </c>
      <c r="B3480" s="2">
        <f t="shared" si="1829"/>
        <v>36293.213414934507</v>
      </c>
      <c r="C3480" s="2">
        <f t="shared" si="1843"/>
        <v>22548.68739811</v>
      </c>
      <c r="D3480" s="68">
        <f>SUM(Y3480:Y$3651)</f>
        <v>22548.68739811</v>
      </c>
      <c r="E3480" s="68">
        <f t="shared" si="1830"/>
        <v>0</v>
      </c>
      <c r="F3480" s="72">
        <f t="shared" si="1818"/>
        <v>5574.49</v>
      </c>
      <c r="G3480" s="3">
        <f>IF(N3480=1,VLOOKUP(A3479,[1]Plan1!$BG$69:$BI$188,3),G3479)</f>
        <v>5622.43</v>
      </c>
      <c r="H3480" s="11">
        <f t="shared" si="1819"/>
        <v>44198</v>
      </c>
      <c r="I3480" s="11">
        <f t="shared" si="1820"/>
        <v>44229</v>
      </c>
      <c r="J3480" s="26">
        <f t="shared" si="1831"/>
        <v>8.5998898553949488E-3</v>
      </c>
      <c r="K3480" s="11">
        <f t="shared" si="1844"/>
        <v>44287</v>
      </c>
      <c r="L3480" s="11">
        <f t="shared" si="1832"/>
        <v>44287</v>
      </c>
      <c r="M3480" s="1">
        <f t="shared" si="1845"/>
        <v>23</v>
      </c>
      <c r="N3480" s="1">
        <f t="shared" si="1815"/>
        <v>10</v>
      </c>
      <c r="O3480" s="2">
        <f t="shared" si="1833"/>
        <v>1.0037300300000001</v>
      </c>
      <c r="P3480" s="10">
        <f t="shared" si="1825"/>
        <v>1.00249973</v>
      </c>
      <c r="Q3480" s="10">
        <f t="shared" si="1821"/>
        <v>1.6704284368764357</v>
      </c>
      <c r="R3480" s="2">
        <f t="shared" si="1824"/>
        <v>1.6766591799999999</v>
      </c>
      <c r="S3480" s="2">
        <f t="shared" si="1816"/>
        <v>1.60539415</v>
      </c>
      <c r="T3480" s="2">
        <f t="shared" si="1834"/>
        <v>36199.5308391</v>
      </c>
      <c r="U3480" s="2">
        <f t="shared" si="1835"/>
        <v>13650.843440994515</v>
      </c>
      <c r="V3480" s="2">
        <f t="shared" si="1836"/>
        <v>0</v>
      </c>
      <c r="W3480" s="2">
        <f t="shared" si="1837"/>
        <v>36199.530839104511</v>
      </c>
      <c r="X3480" s="27">
        <f t="shared" si="1838"/>
        <v>0</v>
      </c>
      <c r="Y3480" s="2">
        <f t="shared" si="1817"/>
        <v>0</v>
      </c>
      <c r="Z3480" s="67">
        <f t="shared" si="1839"/>
        <v>0</v>
      </c>
      <c r="AA3480" s="2">
        <f t="shared" si="1826"/>
        <v>0</v>
      </c>
      <c r="AB3480" s="26">
        <f t="shared" si="1846"/>
        <v>6.7299999999999999E-2</v>
      </c>
      <c r="AC3480" s="27">
        <f t="shared" si="1828"/>
        <v>10</v>
      </c>
      <c r="AD3480" s="27">
        <v>252</v>
      </c>
      <c r="AE3480" s="10">
        <f t="shared" si="1822"/>
        <v>1.0025879499999999</v>
      </c>
      <c r="AF3480" s="2">
        <f t="shared" si="1827"/>
        <v>93.682575830000005</v>
      </c>
      <c r="AG3480" s="2">
        <f t="shared" si="1840"/>
        <v>93.682575830000005</v>
      </c>
      <c r="AH3480" s="3" t="str">
        <f t="shared" si="1841"/>
        <v>-</v>
      </c>
      <c r="AI3480" s="4" t="str">
        <f t="shared" si="1823"/>
        <v>A+J=</v>
      </c>
      <c r="AJ3480" s="11">
        <f t="shared" si="1847"/>
        <v>44292</v>
      </c>
      <c r="AK3480" s="11"/>
      <c r="AL3480" s="4"/>
      <c r="AM3480" s="1"/>
      <c r="AN3480" s="11"/>
      <c r="AO3480" s="1"/>
      <c r="AP3480" s="1"/>
      <c r="AQ3480" s="1"/>
      <c r="AR3480" s="1"/>
      <c r="AS3480" s="6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</row>
    <row r="3481" spans="1:55" x14ac:dyDescent="0.2">
      <c r="A3481" s="144">
        <f t="shared" si="1842"/>
        <v>44270</v>
      </c>
      <c r="B3481" s="2">
        <f t="shared" si="1829"/>
        <v>36293.213414934507</v>
      </c>
      <c r="C3481" s="2">
        <f t="shared" si="1843"/>
        <v>22548.68739811</v>
      </c>
      <c r="D3481" s="68">
        <f>SUM(Y3481:Y$3651)</f>
        <v>22548.68739811</v>
      </c>
      <c r="E3481" s="68">
        <f t="shared" si="1830"/>
        <v>0</v>
      </c>
      <c r="F3481" s="72">
        <f t="shared" si="1818"/>
        <v>5574.49</v>
      </c>
      <c r="G3481" s="3">
        <f>IF(N3481=1,VLOOKUP(A3480,[1]Plan1!$BG$69:$BI$188,3),G3480)</f>
        <v>5622.43</v>
      </c>
      <c r="H3481" s="11">
        <f t="shared" si="1819"/>
        <v>44198</v>
      </c>
      <c r="I3481" s="11">
        <f t="shared" si="1820"/>
        <v>44229</v>
      </c>
      <c r="J3481" s="26">
        <f t="shared" si="1831"/>
        <v>8.5998898553949488E-3</v>
      </c>
      <c r="K3481" s="11">
        <f t="shared" si="1844"/>
        <v>44287</v>
      </c>
      <c r="L3481" s="11">
        <f t="shared" si="1832"/>
        <v>44287</v>
      </c>
      <c r="M3481" s="1">
        <f t="shared" si="1845"/>
        <v>23</v>
      </c>
      <c r="N3481" s="1">
        <f t="shared" si="1815"/>
        <v>10</v>
      </c>
      <c r="O3481" s="2">
        <f t="shared" si="1833"/>
        <v>1.0037300300000001</v>
      </c>
      <c r="P3481" s="10">
        <f t="shared" si="1825"/>
        <v>1.00249973</v>
      </c>
      <c r="Q3481" s="10">
        <f t="shared" si="1821"/>
        <v>1.6704284368764357</v>
      </c>
      <c r="R3481" s="2">
        <f t="shared" si="1824"/>
        <v>1.6766591799999999</v>
      </c>
      <c r="S3481" s="2">
        <f t="shared" si="1816"/>
        <v>1.60539415</v>
      </c>
      <c r="T3481" s="2">
        <f t="shared" si="1834"/>
        <v>36199.5308391</v>
      </c>
      <c r="U3481" s="2">
        <f t="shared" si="1835"/>
        <v>13650.843440994515</v>
      </c>
      <c r="V3481" s="2">
        <f t="shared" si="1836"/>
        <v>0</v>
      </c>
      <c r="W3481" s="2">
        <f t="shared" si="1837"/>
        <v>36199.530839104511</v>
      </c>
      <c r="X3481" s="27">
        <f t="shared" si="1838"/>
        <v>0</v>
      </c>
      <c r="Y3481" s="2">
        <f t="shared" si="1817"/>
        <v>0</v>
      </c>
      <c r="Z3481" s="67">
        <f t="shared" si="1839"/>
        <v>0</v>
      </c>
      <c r="AA3481" s="2">
        <f t="shared" si="1826"/>
        <v>0</v>
      </c>
      <c r="AB3481" s="26">
        <f t="shared" si="1846"/>
        <v>6.7299999999999999E-2</v>
      </c>
      <c r="AC3481" s="27">
        <f t="shared" si="1828"/>
        <v>10</v>
      </c>
      <c r="AD3481" s="27">
        <v>252</v>
      </c>
      <c r="AE3481" s="10">
        <f t="shared" si="1822"/>
        <v>1.0025879499999999</v>
      </c>
      <c r="AF3481" s="2">
        <f t="shared" si="1827"/>
        <v>93.682575830000005</v>
      </c>
      <c r="AG3481" s="2">
        <f t="shared" si="1840"/>
        <v>93.682575830000005</v>
      </c>
      <c r="AH3481" s="3" t="str">
        <f t="shared" si="1841"/>
        <v>-</v>
      </c>
      <c r="AI3481" s="4" t="str">
        <f t="shared" si="1823"/>
        <v>A+J=</v>
      </c>
      <c r="AJ3481" s="11">
        <f t="shared" si="1847"/>
        <v>44292</v>
      </c>
      <c r="AK3481" s="11"/>
      <c r="AL3481" s="4"/>
      <c r="AM3481" s="1"/>
      <c r="AN3481" s="11"/>
      <c r="AO3481" s="1"/>
      <c r="AP3481" s="1"/>
      <c r="AQ3481" s="1"/>
      <c r="AR3481" s="1"/>
      <c r="AS3481" s="6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</row>
    <row r="3482" spans="1:55" x14ac:dyDescent="0.2">
      <c r="A3482" s="144">
        <f t="shared" si="1842"/>
        <v>44271</v>
      </c>
      <c r="B3482" s="2">
        <f t="shared" si="1829"/>
        <v>36302.594993944513</v>
      </c>
      <c r="C3482" s="2">
        <f t="shared" si="1843"/>
        <v>22548.68739811</v>
      </c>
      <c r="D3482" s="68">
        <f>SUM(Y3482:Y$3651)</f>
        <v>22548.68739811</v>
      </c>
      <c r="E3482" s="68">
        <f t="shared" si="1830"/>
        <v>0</v>
      </c>
      <c r="F3482" s="72">
        <f t="shared" si="1818"/>
        <v>5574.49</v>
      </c>
      <c r="G3482" s="3">
        <f>IF(N3482=1,VLOOKUP(A3481,[1]Plan1!$BG$69:$BI$188,3),G3481)</f>
        <v>5622.43</v>
      </c>
      <c r="H3482" s="11">
        <f t="shared" si="1819"/>
        <v>44198</v>
      </c>
      <c r="I3482" s="11">
        <f t="shared" si="1820"/>
        <v>44229</v>
      </c>
      <c r="J3482" s="26">
        <f t="shared" si="1831"/>
        <v>8.5998898553949488E-3</v>
      </c>
      <c r="K3482" s="11">
        <f t="shared" si="1844"/>
        <v>44287</v>
      </c>
      <c r="L3482" s="11">
        <f t="shared" si="1832"/>
        <v>44287</v>
      </c>
      <c r="M3482" s="1">
        <f t="shared" si="1845"/>
        <v>23</v>
      </c>
      <c r="N3482" s="1">
        <f t="shared" si="1815"/>
        <v>11</v>
      </c>
      <c r="O3482" s="2">
        <f t="shared" si="1833"/>
        <v>1.0041038</v>
      </c>
      <c r="P3482" s="10">
        <f t="shared" si="1825"/>
        <v>1.00249973</v>
      </c>
      <c r="Q3482" s="10">
        <f t="shared" si="1821"/>
        <v>1.6704284368764357</v>
      </c>
      <c r="R3482" s="2">
        <f t="shared" si="1824"/>
        <v>1.6772835399999999</v>
      </c>
      <c r="S3482" s="2">
        <f t="shared" si="1816"/>
        <v>1.60539415</v>
      </c>
      <c r="T3482" s="2">
        <f t="shared" si="1834"/>
        <v>36199.5308391</v>
      </c>
      <c r="U3482" s="2">
        <f t="shared" si="1835"/>
        <v>13650.843440994515</v>
      </c>
      <c r="V3482" s="2">
        <f t="shared" si="1836"/>
        <v>0</v>
      </c>
      <c r="W3482" s="2">
        <f t="shared" si="1837"/>
        <v>36199.530839104511</v>
      </c>
      <c r="X3482" s="27">
        <f t="shared" si="1838"/>
        <v>0</v>
      </c>
      <c r="Y3482" s="2">
        <f t="shared" si="1817"/>
        <v>0</v>
      </c>
      <c r="Z3482" s="67">
        <f t="shared" si="1839"/>
        <v>0</v>
      </c>
      <c r="AA3482" s="2">
        <f t="shared" si="1826"/>
        <v>0</v>
      </c>
      <c r="AB3482" s="26">
        <f t="shared" si="1846"/>
        <v>6.7299999999999999E-2</v>
      </c>
      <c r="AC3482" s="27">
        <f t="shared" si="1828"/>
        <v>11</v>
      </c>
      <c r="AD3482" s="27">
        <v>252</v>
      </c>
      <c r="AE3482" s="10">
        <f t="shared" si="1822"/>
        <v>1.0028471130000001</v>
      </c>
      <c r="AF3482" s="2">
        <f t="shared" si="1827"/>
        <v>103.06415484</v>
      </c>
      <c r="AG3482" s="2">
        <f t="shared" si="1840"/>
        <v>103.06415484</v>
      </c>
      <c r="AH3482" s="3" t="str">
        <f t="shared" si="1841"/>
        <v>-</v>
      </c>
      <c r="AI3482" s="4" t="str">
        <f t="shared" si="1823"/>
        <v>A+J=</v>
      </c>
      <c r="AJ3482" s="11">
        <f t="shared" si="1847"/>
        <v>44292</v>
      </c>
      <c r="AK3482" s="11"/>
      <c r="AL3482" s="4"/>
      <c r="AM3482" s="1"/>
      <c r="AN3482" s="11"/>
      <c r="AO3482" s="1"/>
      <c r="AP3482" s="1"/>
      <c r="AQ3482" s="1"/>
      <c r="AR3482" s="1"/>
      <c r="AS3482" s="6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</row>
    <row r="3483" spans="1:55" x14ac:dyDescent="0.2">
      <c r="A3483" s="144">
        <f t="shared" si="1842"/>
        <v>44272</v>
      </c>
      <c r="B3483" s="2">
        <f t="shared" si="1829"/>
        <v>36311.978998324514</v>
      </c>
      <c r="C3483" s="2">
        <f t="shared" si="1843"/>
        <v>22548.68739811</v>
      </c>
      <c r="D3483" s="68">
        <f>SUM(Y3483:Y$3651)</f>
        <v>22548.68739811</v>
      </c>
      <c r="E3483" s="68">
        <f t="shared" si="1830"/>
        <v>0</v>
      </c>
      <c r="F3483" s="72">
        <f t="shared" si="1818"/>
        <v>5574.49</v>
      </c>
      <c r="G3483" s="3">
        <f>IF(N3483=1,VLOOKUP(A3482,[1]Plan1!$BG$69:$BI$188,3),G3482)</f>
        <v>5622.43</v>
      </c>
      <c r="H3483" s="11">
        <f t="shared" si="1819"/>
        <v>44198</v>
      </c>
      <c r="I3483" s="11">
        <f t="shared" si="1820"/>
        <v>44229</v>
      </c>
      <c r="J3483" s="26">
        <f t="shared" si="1831"/>
        <v>8.5998898553949488E-3</v>
      </c>
      <c r="K3483" s="11">
        <f t="shared" si="1844"/>
        <v>44287</v>
      </c>
      <c r="L3483" s="11">
        <f t="shared" si="1832"/>
        <v>44287</v>
      </c>
      <c r="M3483" s="1">
        <f t="shared" si="1845"/>
        <v>23</v>
      </c>
      <c r="N3483" s="1">
        <f t="shared" si="1815"/>
        <v>12</v>
      </c>
      <c r="O3483" s="2">
        <f t="shared" si="1833"/>
        <v>1.00447771</v>
      </c>
      <c r="P3483" s="10">
        <f t="shared" si="1825"/>
        <v>1.00249973</v>
      </c>
      <c r="Q3483" s="10">
        <f t="shared" si="1821"/>
        <v>1.6704284368764357</v>
      </c>
      <c r="R3483" s="2">
        <f t="shared" si="1824"/>
        <v>1.6779081300000001</v>
      </c>
      <c r="S3483" s="2">
        <f t="shared" si="1816"/>
        <v>1.60539415</v>
      </c>
      <c r="T3483" s="2">
        <f t="shared" si="1834"/>
        <v>36199.5308391</v>
      </c>
      <c r="U3483" s="2">
        <f t="shared" si="1835"/>
        <v>13650.843440994515</v>
      </c>
      <c r="V3483" s="2">
        <f t="shared" si="1836"/>
        <v>0</v>
      </c>
      <c r="W3483" s="2">
        <f t="shared" si="1837"/>
        <v>36199.530839104511</v>
      </c>
      <c r="X3483" s="27">
        <f t="shared" si="1838"/>
        <v>0</v>
      </c>
      <c r="Y3483" s="2">
        <f t="shared" si="1817"/>
        <v>0</v>
      </c>
      <c r="Z3483" s="67">
        <f t="shared" si="1839"/>
        <v>0</v>
      </c>
      <c r="AA3483" s="2">
        <f t="shared" si="1826"/>
        <v>0</v>
      </c>
      <c r="AB3483" s="26">
        <f t="shared" si="1846"/>
        <v>6.7299999999999999E-2</v>
      </c>
      <c r="AC3483" s="27">
        <f t="shared" si="1828"/>
        <v>12</v>
      </c>
      <c r="AD3483" s="27">
        <v>252</v>
      </c>
      <c r="AE3483" s="10">
        <f t="shared" si="1822"/>
        <v>1.003106343</v>
      </c>
      <c r="AF3483" s="2">
        <f t="shared" si="1827"/>
        <v>112.44815921999999</v>
      </c>
      <c r="AG3483" s="2">
        <f t="shared" si="1840"/>
        <v>112.44815921999999</v>
      </c>
      <c r="AH3483" s="3" t="str">
        <f t="shared" si="1841"/>
        <v>-</v>
      </c>
      <c r="AI3483" s="4" t="str">
        <f t="shared" si="1823"/>
        <v>A+J=</v>
      </c>
      <c r="AJ3483" s="11">
        <f t="shared" si="1847"/>
        <v>44292</v>
      </c>
      <c r="AK3483" s="11"/>
      <c r="AL3483" s="4"/>
      <c r="AM3483" s="1"/>
      <c r="AN3483" s="11"/>
      <c r="AO3483" s="1"/>
      <c r="AP3483" s="1"/>
      <c r="AQ3483" s="1"/>
      <c r="AR3483" s="1"/>
      <c r="AS3483" s="6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</row>
    <row r="3484" spans="1:55" x14ac:dyDescent="0.2">
      <c r="A3484" s="144">
        <f t="shared" si="1842"/>
        <v>44273</v>
      </c>
      <c r="B3484" s="2">
        <f t="shared" si="1829"/>
        <v>36321.36542807451</v>
      </c>
      <c r="C3484" s="2">
        <f t="shared" si="1843"/>
        <v>22548.68739811</v>
      </c>
      <c r="D3484" s="68">
        <f>SUM(Y3484:Y$3651)</f>
        <v>22548.68739811</v>
      </c>
      <c r="E3484" s="68">
        <f t="shared" si="1830"/>
        <v>0</v>
      </c>
      <c r="F3484" s="72">
        <f t="shared" si="1818"/>
        <v>5574.49</v>
      </c>
      <c r="G3484" s="3">
        <f>IF(N3484=1,VLOOKUP(A3483,[1]Plan1!$BG$69:$BI$188,3),G3483)</f>
        <v>5622.43</v>
      </c>
      <c r="H3484" s="11">
        <f t="shared" si="1819"/>
        <v>44198</v>
      </c>
      <c r="I3484" s="11">
        <f t="shared" si="1820"/>
        <v>44229</v>
      </c>
      <c r="J3484" s="26">
        <f t="shared" si="1831"/>
        <v>8.5998898553949488E-3</v>
      </c>
      <c r="K3484" s="11">
        <f t="shared" si="1844"/>
        <v>44287</v>
      </c>
      <c r="L3484" s="11">
        <f t="shared" si="1832"/>
        <v>44287</v>
      </c>
      <c r="M3484" s="1">
        <f t="shared" si="1845"/>
        <v>23</v>
      </c>
      <c r="N3484" s="1">
        <f t="shared" si="1815"/>
        <v>13</v>
      </c>
      <c r="O3484" s="2">
        <f t="shared" si="1833"/>
        <v>1.00485175</v>
      </c>
      <c r="P3484" s="10">
        <f t="shared" si="1825"/>
        <v>1.00249973</v>
      </c>
      <c r="Q3484" s="10">
        <f t="shared" si="1821"/>
        <v>1.6704284368764357</v>
      </c>
      <c r="R3484" s="2">
        <f t="shared" si="1824"/>
        <v>1.67853293</v>
      </c>
      <c r="S3484" s="2">
        <f t="shared" si="1816"/>
        <v>1.60539415</v>
      </c>
      <c r="T3484" s="2">
        <f t="shared" si="1834"/>
        <v>36199.5308391</v>
      </c>
      <c r="U3484" s="2">
        <f t="shared" si="1835"/>
        <v>13650.843440994515</v>
      </c>
      <c r="V3484" s="2">
        <f t="shared" si="1836"/>
        <v>0</v>
      </c>
      <c r="W3484" s="2">
        <f t="shared" si="1837"/>
        <v>36199.530839104511</v>
      </c>
      <c r="X3484" s="27">
        <f t="shared" si="1838"/>
        <v>0</v>
      </c>
      <c r="Y3484" s="2">
        <f t="shared" si="1817"/>
        <v>0</v>
      </c>
      <c r="Z3484" s="67">
        <f t="shared" si="1839"/>
        <v>0</v>
      </c>
      <c r="AA3484" s="2">
        <f t="shared" si="1826"/>
        <v>0</v>
      </c>
      <c r="AB3484" s="26">
        <f t="shared" si="1846"/>
        <v>6.7299999999999999E-2</v>
      </c>
      <c r="AC3484" s="27">
        <f t="shared" si="1828"/>
        <v>13</v>
      </c>
      <c r="AD3484" s="27">
        <v>252</v>
      </c>
      <c r="AE3484" s="10">
        <f t="shared" si="1822"/>
        <v>1.0033656399999999</v>
      </c>
      <c r="AF3484" s="2">
        <f t="shared" si="1827"/>
        <v>121.83458897</v>
      </c>
      <c r="AG3484" s="2">
        <f t="shared" si="1840"/>
        <v>121.83458897</v>
      </c>
      <c r="AH3484" s="3" t="str">
        <f t="shared" si="1841"/>
        <v>-</v>
      </c>
      <c r="AI3484" s="4" t="str">
        <f t="shared" si="1823"/>
        <v>A+J=</v>
      </c>
      <c r="AJ3484" s="11">
        <f t="shared" si="1847"/>
        <v>44292</v>
      </c>
      <c r="AK3484" s="11"/>
      <c r="AL3484" s="4"/>
      <c r="AM3484" s="1"/>
      <c r="AN3484" s="11"/>
      <c r="AO3484" s="1"/>
      <c r="AP3484" s="1"/>
      <c r="AQ3484" s="1"/>
      <c r="AR3484" s="1"/>
      <c r="AS3484" s="6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</row>
    <row r="3485" spans="1:55" x14ac:dyDescent="0.2">
      <c r="A3485" s="144">
        <f t="shared" si="1842"/>
        <v>44274</v>
      </c>
      <c r="B3485" s="2">
        <f t="shared" si="1829"/>
        <v>36330.754283184513</v>
      </c>
      <c r="C3485" s="2">
        <f t="shared" si="1843"/>
        <v>22548.68739811</v>
      </c>
      <c r="D3485" s="68">
        <f>SUM(Y3485:Y$3651)</f>
        <v>22548.68739811</v>
      </c>
      <c r="E3485" s="68">
        <f t="shared" si="1830"/>
        <v>0</v>
      </c>
      <c r="F3485" s="72">
        <f t="shared" si="1818"/>
        <v>5574.49</v>
      </c>
      <c r="G3485" s="3">
        <f>IF(N3485=1,VLOOKUP(A3484,[1]Plan1!$BG$69:$BI$188,3),G3484)</f>
        <v>5622.43</v>
      </c>
      <c r="H3485" s="11">
        <f t="shared" si="1819"/>
        <v>44198</v>
      </c>
      <c r="I3485" s="11">
        <f t="shared" si="1820"/>
        <v>44229</v>
      </c>
      <c r="J3485" s="26">
        <f t="shared" si="1831"/>
        <v>8.5998898553949488E-3</v>
      </c>
      <c r="K3485" s="11">
        <f t="shared" si="1844"/>
        <v>44287</v>
      </c>
      <c r="L3485" s="11">
        <f t="shared" si="1832"/>
        <v>44287</v>
      </c>
      <c r="M3485" s="1">
        <f t="shared" si="1845"/>
        <v>23</v>
      </c>
      <c r="N3485" s="1">
        <f t="shared" ref="N3485:N3548" si="1848">(M3485-(NETWORKDAYS(A3485,L3485,AN$137:AN$327)-1))</f>
        <v>14</v>
      </c>
      <c r="O3485" s="2">
        <f t="shared" si="1833"/>
        <v>1.0052259400000001</v>
      </c>
      <c r="P3485" s="10">
        <f t="shared" si="1825"/>
        <v>1.00249973</v>
      </c>
      <c r="Q3485" s="10">
        <f t="shared" si="1821"/>
        <v>1.6704284368764357</v>
      </c>
      <c r="R3485" s="2">
        <f t="shared" si="1824"/>
        <v>1.67915799</v>
      </c>
      <c r="S3485" s="2">
        <f t="shared" si="1816"/>
        <v>1.60539415</v>
      </c>
      <c r="T3485" s="2">
        <f t="shared" si="1834"/>
        <v>36199.5308391</v>
      </c>
      <c r="U3485" s="2">
        <f t="shared" si="1835"/>
        <v>13650.843440994515</v>
      </c>
      <c r="V3485" s="2">
        <f t="shared" si="1836"/>
        <v>0</v>
      </c>
      <c r="W3485" s="2">
        <f t="shared" si="1837"/>
        <v>36199.530839104511</v>
      </c>
      <c r="X3485" s="27">
        <f t="shared" si="1838"/>
        <v>0</v>
      </c>
      <c r="Y3485" s="2">
        <f t="shared" si="1817"/>
        <v>0</v>
      </c>
      <c r="Z3485" s="67">
        <f t="shared" si="1839"/>
        <v>0</v>
      </c>
      <c r="AA3485" s="2">
        <f t="shared" si="1826"/>
        <v>0</v>
      </c>
      <c r="AB3485" s="26">
        <f t="shared" si="1846"/>
        <v>6.7299999999999999E-2</v>
      </c>
      <c r="AC3485" s="27">
        <f t="shared" si="1828"/>
        <v>14</v>
      </c>
      <c r="AD3485" s="27">
        <v>252</v>
      </c>
      <c r="AE3485" s="10">
        <f t="shared" si="1822"/>
        <v>1.0036250040000001</v>
      </c>
      <c r="AF3485" s="21">
        <f>TRUNC((T3484*(AE3485-1)),8)</f>
        <v>131.22344408000001</v>
      </c>
      <c r="AG3485" s="2">
        <f t="shared" si="1840"/>
        <v>131.22344408000001</v>
      </c>
      <c r="AH3485" s="3" t="str">
        <f t="shared" si="1841"/>
        <v>-</v>
      </c>
      <c r="AI3485" s="4" t="str">
        <f t="shared" si="1823"/>
        <v>A+J=</v>
      </c>
      <c r="AJ3485" s="11">
        <f t="shared" si="1847"/>
        <v>44292</v>
      </c>
      <c r="AK3485" s="11"/>
      <c r="AL3485" s="4"/>
      <c r="AM3485" s="1"/>
      <c r="AN3485" s="11"/>
      <c r="AO3485" s="1"/>
      <c r="AP3485" s="1"/>
      <c r="AQ3485" s="1"/>
      <c r="AR3485" s="1"/>
      <c r="AS3485" s="6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</row>
    <row r="3486" spans="1:55" x14ac:dyDescent="0.2">
      <c r="A3486" s="144">
        <f t="shared" si="1842"/>
        <v>44275</v>
      </c>
      <c r="B3486" s="2">
        <f t="shared" si="1829"/>
        <v>36340.145563674509</v>
      </c>
      <c r="C3486" s="2">
        <f t="shared" si="1843"/>
        <v>22548.68739811</v>
      </c>
      <c r="D3486" s="68">
        <f>SUM(Y3486:Y$3651)</f>
        <v>22548.68739811</v>
      </c>
      <c r="E3486" s="68">
        <f t="shared" si="1830"/>
        <v>0</v>
      </c>
      <c r="F3486" s="72">
        <f t="shared" si="1818"/>
        <v>5574.49</v>
      </c>
      <c r="G3486" s="3">
        <f>IF(N3486=1,VLOOKUP(A3485,[1]Plan1!$BG$69:$BI$188,3),G3485)</f>
        <v>5622.43</v>
      </c>
      <c r="H3486" s="11">
        <f t="shared" si="1819"/>
        <v>44198</v>
      </c>
      <c r="I3486" s="11">
        <f t="shared" si="1820"/>
        <v>44229</v>
      </c>
      <c r="J3486" s="26">
        <f t="shared" si="1831"/>
        <v>8.5998898553949488E-3</v>
      </c>
      <c r="K3486" s="11">
        <f t="shared" si="1844"/>
        <v>44287</v>
      </c>
      <c r="L3486" s="11">
        <f t="shared" si="1832"/>
        <v>44287</v>
      </c>
      <c r="M3486" s="1">
        <f t="shared" si="1845"/>
        <v>23</v>
      </c>
      <c r="N3486" s="1">
        <f t="shared" si="1848"/>
        <v>15</v>
      </c>
      <c r="O3486" s="2">
        <f t="shared" si="1833"/>
        <v>1.00560026</v>
      </c>
      <c r="P3486" s="10">
        <f t="shared" si="1825"/>
        <v>1.00249973</v>
      </c>
      <c r="Q3486" s="10">
        <f t="shared" si="1821"/>
        <v>1.6704284368764357</v>
      </c>
      <c r="R3486" s="2">
        <f t="shared" si="1824"/>
        <v>1.6797832699999999</v>
      </c>
      <c r="S3486" s="2">
        <f t="shared" ref="S3486:S3549" si="1849">IF(AND(X3486&gt;0,MONTH(A3486)=10),R3486,S3485)</f>
        <v>1.60539415</v>
      </c>
      <c r="T3486" s="2">
        <f t="shared" si="1834"/>
        <v>36199.5308391</v>
      </c>
      <c r="U3486" s="2">
        <f t="shared" si="1835"/>
        <v>13650.843440994515</v>
      </c>
      <c r="V3486" s="2">
        <f t="shared" si="1836"/>
        <v>0</v>
      </c>
      <c r="W3486" s="2">
        <f t="shared" si="1837"/>
        <v>36199.530839104511</v>
      </c>
      <c r="X3486" s="27">
        <f t="shared" si="1838"/>
        <v>0</v>
      </c>
      <c r="Y3486" s="2">
        <f t="shared" ref="Y3486:Y3549" si="1850">IF(X3486&gt;0,VLOOKUP(A3486,AN$12:AR$131,5),0)</f>
        <v>0</v>
      </c>
      <c r="Z3486" s="67">
        <f t="shared" si="1839"/>
        <v>0</v>
      </c>
      <c r="AA3486" s="2">
        <f t="shared" si="1826"/>
        <v>0</v>
      </c>
      <c r="AB3486" s="26">
        <f t="shared" si="1846"/>
        <v>6.7299999999999999E-2</v>
      </c>
      <c r="AC3486" s="27">
        <f t="shared" si="1828"/>
        <v>15</v>
      </c>
      <c r="AD3486" s="27">
        <v>252</v>
      </c>
      <c r="AE3486" s="10">
        <f t="shared" si="1822"/>
        <v>1.003884435</v>
      </c>
      <c r="AF3486" s="2">
        <f t="shared" ref="AF3486:AF3549" si="1851">TRUNC((T3486*(AE3486-1)),8)</f>
        <v>140.61472456999999</v>
      </c>
      <c r="AG3486" s="2">
        <f t="shared" si="1840"/>
        <v>140.61472456999999</v>
      </c>
      <c r="AH3486" s="3" t="str">
        <f t="shared" si="1841"/>
        <v>-</v>
      </c>
      <c r="AI3486" s="4" t="str">
        <f t="shared" si="1823"/>
        <v>A+J=</v>
      </c>
      <c r="AJ3486" s="11">
        <f t="shared" si="1847"/>
        <v>44292</v>
      </c>
      <c r="AK3486" s="11"/>
      <c r="AL3486" s="4"/>
      <c r="AM3486" s="1"/>
      <c r="AN3486" s="11"/>
      <c r="AO3486" s="1"/>
      <c r="AP3486" s="1"/>
      <c r="AQ3486" s="1"/>
      <c r="AR3486" s="1"/>
      <c r="AS3486" s="6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</row>
    <row r="3487" spans="1:55" x14ac:dyDescent="0.2">
      <c r="A3487" s="144">
        <f t="shared" si="1842"/>
        <v>44276</v>
      </c>
      <c r="B3487" s="2">
        <f t="shared" si="1829"/>
        <v>36340.145563674509</v>
      </c>
      <c r="C3487" s="2">
        <f t="shared" si="1843"/>
        <v>22548.68739811</v>
      </c>
      <c r="D3487" s="68">
        <f>SUM(Y3487:Y$3651)</f>
        <v>22548.68739811</v>
      </c>
      <c r="E3487" s="68">
        <f t="shared" si="1830"/>
        <v>0</v>
      </c>
      <c r="F3487" s="72">
        <f t="shared" ref="F3487:F3550" si="1852">IF(G3487=G3486,F3486,G3486)</f>
        <v>5574.49</v>
      </c>
      <c r="G3487" s="3">
        <f>IF(N3487=1,VLOOKUP(A3486,[1]Plan1!$BG$69:$BI$188,3),G3486)</f>
        <v>5622.43</v>
      </c>
      <c r="H3487" s="11">
        <f t="shared" ref="H3487:H3550" si="1853">EDATE(I3487,-1)</f>
        <v>44198</v>
      </c>
      <c r="I3487" s="11">
        <f t="shared" ref="I3487:I3550" si="1854">IF(X3486&gt;0,EDATE(A3487,-1),+I3486)</f>
        <v>44229</v>
      </c>
      <c r="J3487" s="26">
        <f t="shared" si="1831"/>
        <v>8.5998898553949488E-3</v>
      </c>
      <c r="K3487" s="11">
        <f t="shared" si="1844"/>
        <v>44287</v>
      </c>
      <c r="L3487" s="11">
        <f t="shared" si="1832"/>
        <v>44287</v>
      </c>
      <c r="M3487" s="1">
        <f t="shared" si="1845"/>
        <v>23</v>
      </c>
      <c r="N3487" s="1">
        <f t="shared" si="1848"/>
        <v>15</v>
      </c>
      <c r="O3487" s="2">
        <f t="shared" si="1833"/>
        <v>1.00560026</v>
      </c>
      <c r="P3487" s="10">
        <f t="shared" si="1825"/>
        <v>1.00249973</v>
      </c>
      <c r="Q3487" s="10">
        <f t="shared" ref="Q3487:Q3550" si="1855">IF(L3487&gt;L3486,Q3486*P3487,Q3486)</f>
        <v>1.6704284368764357</v>
      </c>
      <c r="R3487" s="2">
        <f t="shared" si="1824"/>
        <v>1.6797832699999999</v>
      </c>
      <c r="S3487" s="2">
        <f t="shared" si="1849"/>
        <v>1.60539415</v>
      </c>
      <c r="T3487" s="2">
        <f t="shared" si="1834"/>
        <v>36199.5308391</v>
      </c>
      <c r="U3487" s="2">
        <f t="shared" si="1835"/>
        <v>13650.843440994515</v>
      </c>
      <c r="V3487" s="2">
        <f t="shared" si="1836"/>
        <v>0</v>
      </c>
      <c r="W3487" s="2">
        <f t="shared" si="1837"/>
        <v>36199.530839104511</v>
      </c>
      <c r="X3487" s="27">
        <f t="shared" si="1838"/>
        <v>0</v>
      </c>
      <c r="Y3487" s="2">
        <f t="shared" si="1850"/>
        <v>0</v>
      </c>
      <c r="Z3487" s="67">
        <f t="shared" si="1839"/>
        <v>0</v>
      </c>
      <c r="AA3487" s="2">
        <f t="shared" si="1826"/>
        <v>0</v>
      </c>
      <c r="AB3487" s="26">
        <f t="shared" si="1846"/>
        <v>6.7299999999999999E-2</v>
      </c>
      <c r="AC3487" s="27">
        <f t="shared" si="1828"/>
        <v>15</v>
      </c>
      <c r="AD3487" s="27">
        <v>252</v>
      </c>
      <c r="AE3487" s="10">
        <f t="shared" ref="AE3487:AE3550" si="1856">ROUND((1+AB3487)^TRUNC((AC3487/AD3487),9),9)</f>
        <v>1.003884435</v>
      </c>
      <c r="AF3487" s="2">
        <f t="shared" si="1851"/>
        <v>140.61472456999999</v>
      </c>
      <c r="AG3487" s="2">
        <f t="shared" si="1840"/>
        <v>140.61472456999999</v>
      </c>
      <c r="AH3487" s="3" t="str">
        <f t="shared" si="1841"/>
        <v>-</v>
      </c>
      <c r="AI3487" s="4" t="str">
        <f t="shared" si="1823"/>
        <v>A+J=</v>
      </c>
      <c r="AJ3487" s="11">
        <f t="shared" si="1847"/>
        <v>44292</v>
      </c>
      <c r="AK3487" s="11"/>
      <c r="AL3487" s="4"/>
      <c r="AM3487" s="1"/>
      <c r="AN3487" s="11"/>
      <c r="AO3487" s="1"/>
      <c r="AP3487" s="1"/>
      <c r="AQ3487" s="1"/>
      <c r="AR3487" s="1"/>
      <c r="AS3487" s="6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</row>
    <row r="3488" spans="1:55" x14ac:dyDescent="0.2">
      <c r="A3488" s="144">
        <f t="shared" si="1842"/>
        <v>44277</v>
      </c>
      <c r="B3488" s="2">
        <f t="shared" si="1829"/>
        <v>36340.145563674509</v>
      </c>
      <c r="C3488" s="2">
        <f t="shared" si="1843"/>
        <v>22548.68739811</v>
      </c>
      <c r="D3488" s="68">
        <f>SUM(Y3488:Y$3651)</f>
        <v>22548.68739811</v>
      </c>
      <c r="E3488" s="68">
        <f t="shared" si="1830"/>
        <v>0</v>
      </c>
      <c r="F3488" s="72">
        <f t="shared" si="1852"/>
        <v>5574.49</v>
      </c>
      <c r="G3488" s="3">
        <f>IF(N3488=1,VLOOKUP(A3487,[1]Plan1!$BG$69:$BI$188,3),G3487)</f>
        <v>5622.43</v>
      </c>
      <c r="H3488" s="11">
        <f t="shared" si="1853"/>
        <v>44198</v>
      </c>
      <c r="I3488" s="11">
        <f t="shared" si="1854"/>
        <v>44229</v>
      </c>
      <c r="J3488" s="26">
        <f t="shared" si="1831"/>
        <v>8.5998898553949488E-3</v>
      </c>
      <c r="K3488" s="11">
        <f t="shared" si="1844"/>
        <v>44287</v>
      </c>
      <c r="L3488" s="11">
        <f t="shared" si="1832"/>
        <v>44287</v>
      </c>
      <c r="M3488" s="1">
        <f t="shared" si="1845"/>
        <v>23</v>
      </c>
      <c r="N3488" s="1">
        <f t="shared" si="1848"/>
        <v>15</v>
      </c>
      <c r="O3488" s="2">
        <f t="shared" si="1833"/>
        <v>1.00560026</v>
      </c>
      <c r="P3488" s="10">
        <f t="shared" si="1825"/>
        <v>1.00249973</v>
      </c>
      <c r="Q3488" s="10">
        <f t="shared" si="1855"/>
        <v>1.6704284368764357</v>
      </c>
      <c r="R3488" s="2">
        <f t="shared" si="1824"/>
        <v>1.6797832699999999</v>
      </c>
      <c r="S3488" s="2">
        <f t="shared" si="1849"/>
        <v>1.60539415</v>
      </c>
      <c r="T3488" s="2">
        <f t="shared" si="1834"/>
        <v>36199.5308391</v>
      </c>
      <c r="U3488" s="2">
        <f t="shared" si="1835"/>
        <v>13650.843440994515</v>
      </c>
      <c r="V3488" s="2">
        <f t="shared" si="1836"/>
        <v>0</v>
      </c>
      <c r="W3488" s="2">
        <f t="shared" si="1837"/>
        <v>36199.530839104511</v>
      </c>
      <c r="X3488" s="27">
        <f t="shared" si="1838"/>
        <v>0</v>
      </c>
      <c r="Y3488" s="2">
        <f t="shared" si="1850"/>
        <v>0</v>
      </c>
      <c r="Z3488" s="67">
        <f t="shared" si="1839"/>
        <v>0</v>
      </c>
      <c r="AA3488" s="2">
        <f t="shared" si="1826"/>
        <v>0</v>
      </c>
      <c r="AB3488" s="26">
        <f t="shared" si="1846"/>
        <v>6.7299999999999999E-2</v>
      </c>
      <c r="AC3488" s="27">
        <f t="shared" si="1828"/>
        <v>15</v>
      </c>
      <c r="AD3488" s="27">
        <v>252</v>
      </c>
      <c r="AE3488" s="10">
        <f t="shared" si="1856"/>
        <v>1.003884435</v>
      </c>
      <c r="AF3488" s="2">
        <f t="shared" si="1851"/>
        <v>140.61472456999999</v>
      </c>
      <c r="AG3488" s="2">
        <f t="shared" si="1840"/>
        <v>140.61472456999999</v>
      </c>
      <c r="AH3488" s="3" t="str">
        <f t="shared" si="1841"/>
        <v>-</v>
      </c>
      <c r="AI3488" s="4" t="str">
        <f t="shared" si="1823"/>
        <v>A+J=</v>
      </c>
      <c r="AJ3488" s="11">
        <f t="shared" si="1847"/>
        <v>44292</v>
      </c>
      <c r="AK3488" s="11"/>
      <c r="AL3488" s="4"/>
      <c r="AM3488" s="1"/>
      <c r="AN3488" s="11"/>
      <c r="AO3488" s="1"/>
      <c r="AP3488" s="1"/>
      <c r="AQ3488" s="1"/>
      <c r="AR3488" s="1"/>
      <c r="AS3488" s="6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</row>
    <row r="3489" spans="1:55" x14ac:dyDescent="0.2">
      <c r="A3489" s="144">
        <f t="shared" si="1842"/>
        <v>44278</v>
      </c>
      <c r="B3489" s="2">
        <f t="shared" si="1829"/>
        <v>36349.539305724509</v>
      </c>
      <c r="C3489" s="2">
        <f t="shared" si="1843"/>
        <v>22548.68739811</v>
      </c>
      <c r="D3489" s="68">
        <f>SUM(Y3489:Y$3651)</f>
        <v>22548.68739811</v>
      </c>
      <c r="E3489" s="68">
        <f t="shared" si="1830"/>
        <v>0</v>
      </c>
      <c r="F3489" s="72">
        <f t="shared" si="1852"/>
        <v>5574.49</v>
      </c>
      <c r="G3489" s="3">
        <f>IF(N3489=1,VLOOKUP(A3488,[1]Plan1!$BG$69:$BI$188,3),G3488)</f>
        <v>5622.43</v>
      </c>
      <c r="H3489" s="11">
        <f t="shared" si="1853"/>
        <v>44198</v>
      </c>
      <c r="I3489" s="11">
        <f t="shared" si="1854"/>
        <v>44229</v>
      </c>
      <c r="J3489" s="26">
        <f t="shared" si="1831"/>
        <v>8.5998898553949488E-3</v>
      </c>
      <c r="K3489" s="11">
        <f t="shared" si="1844"/>
        <v>44287</v>
      </c>
      <c r="L3489" s="11">
        <f t="shared" si="1832"/>
        <v>44287</v>
      </c>
      <c r="M3489" s="1">
        <f t="shared" si="1845"/>
        <v>23</v>
      </c>
      <c r="N3489" s="1">
        <f t="shared" si="1848"/>
        <v>16</v>
      </c>
      <c r="O3489" s="2">
        <f t="shared" si="1833"/>
        <v>1.0059747299999999</v>
      </c>
      <c r="P3489" s="10">
        <f t="shared" si="1825"/>
        <v>1.00249973</v>
      </c>
      <c r="Q3489" s="10">
        <f t="shared" si="1855"/>
        <v>1.6704284368764357</v>
      </c>
      <c r="R3489" s="2">
        <f t="shared" si="1824"/>
        <v>1.68040879</v>
      </c>
      <c r="S3489" s="2">
        <f t="shared" si="1849"/>
        <v>1.60539415</v>
      </c>
      <c r="T3489" s="2">
        <f t="shared" si="1834"/>
        <v>36199.5308391</v>
      </c>
      <c r="U3489" s="2">
        <f t="shared" si="1835"/>
        <v>13650.843440994515</v>
      </c>
      <c r="V3489" s="2">
        <f t="shared" si="1836"/>
        <v>0</v>
      </c>
      <c r="W3489" s="2">
        <f t="shared" si="1837"/>
        <v>36199.530839104511</v>
      </c>
      <c r="X3489" s="27">
        <f t="shared" si="1838"/>
        <v>0</v>
      </c>
      <c r="Y3489" s="2">
        <f t="shared" si="1850"/>
        <v>0</v>
      </c>
      <c r="Z3489" s="67">
        <f t="shared" si="1839"/>
        <v>0</v>
      </c>
      <c r="AA3489" s="2">
        <f t="shared" si="1826"/>
        <v>0</v>
      </c>
      <c r="AB3489" s="26">
        <f t="shared" si="1846"/>
        <v>6.7299999999999999E-2</v>
      </c>
      <c r="AC3489" s="27">
        <f t="shared" si="1828"/>
        <v>16</v>
      </c>
      <c r="AD3489" s="27">
        <v>252</v>
      </c>
      <c r="AE3489" s="10">
        <f t="shared" si="1856"/>
        <v>1.004143934</v>
      </c>
      <c r="AF3489" s="2">
        <f t="shared" si="1851"/>
        <v>150.00846662000001</v>
      </c>
      <c r="AG3489" s="2">
        <f t="shared" si="1840"/>
        <v>150.00846662000001</v>
      </c>
      <c r="AH3489" s="3" t="str">
        <f t="shared" si="1841"/>
        <v>-</v>
      </c>
      <c r="AI3489" s="4" t="str">
        <f t="shared" si="1823"/>
        <v>A+J=</v>
      </c>
      <c r="AJ3489" s="11">
        <f t="shared" si="1847"/>
        <v>44292</v>
      </c>
      <c r="AK3489" s="11"/>
      <c r="AL3489" s="4"/>
      <c r="AM3489" s="1"/>
      <c r="AN3489" s="11"/>
      <c r="AO3489" s="1"/>
      <c r="AP3489" s="1"/>
      <c r="AQ3489" s="1"/>
      <c r="AR3489" s="1"/>
      <c r="AS3489" s="6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</row>
    <row r="3490" spans="1:55" x14ac:dyDescent="0.2">
      <c r="A3490" s="144">
        <f t="shared" si="1842"/>
        <v>44279</v>
      </c>
      <c r="B3490" s="2">
        <f t="shared" si="1829"/>
        <v>36358.935436954511</v>
      </c>
      <c r="C3490" s="2">
        <f t="shared" si="1843"/>
        <v>22548.68739811</v>
      </c>
      <c r="D3490" s="68">
        <f>SUM(Y3490:Y$3651)</f>
        <v>22548.68739811</v>
      </c>
      <c r="E3490" s="68">
        <f t="shared" si="1830"/>
        <v>0</v>
      </c>
      <c r="F3490" s="72">
        <f t="shared" si="1852"/>
        <v>5574.49</v>
      </c>
      <c r="G3490" s="3">
        <f>IF(N3490=1,VLOOKUP(A3489,[1]Plan1!$BG$69:$BI$188,3),G3489)</f>
        <v>5622.43</v>
      </c>
      <c r="H3490" s="11">
        <f t="shared" si="1853"/>
        <v>44198</v>
      </c>
      <c r="I3490" s="11">
        <f t="shared" si="1854"/>
        <v>44229</v>
      </c>
      <c r="J3490" s="26">
        <f t="shared" si="1831"/>
        <v>8.5998898553949488E-3</v>
      </c>
      <c r="K3490" s="11">
        <f t="shared" si="1844"/>
        <v>44287</v>
      </c>
      <c r="L3490" s="11">
        <f t="shared" si="1832"/>
        <v>44287</v>
      </c>
      <c r="M3490" s="1">
        <f t="shared" si="1845"/>
        <v>23</v>
      </c>
      <c r="N3490" s="1">
        <f t="shared" si="1848"/>
        <v>17</v>
      </c>
      <c r="O3490" s="2">
        <f t="shared" si="1833"/>
        <v>1.0063493299999999</v>
      </c>
      <c r="P3490" s="10">
        <f t="shared" si="1825"/>
        <v>1.00249973</v>
      </c>
      <c r="Q3490" s="10">
        <f t="shared" si="1855"/>
        <v>1.6704284368764357</v>
      </c>
      <c r="R3490" s="2">
        <f t="shared" si="1824"/>
        <v>1.68103453</v>
      </c>
      <c r="S3490" s="2">
        <f t="shared" si="1849"/>
        <v>1.60539415</v>
      </c>
      <c r="T3490" s="2">
        <f t="shared" si="1834"/>
        <v>36199.5308391</v>
      </c>
      <c r="U3490" s="2">
        <f t="shared" si="1835"/>
        <v>13650.843440994515</v>
      </c>
      <c r="V3490" s="2">
        <f t="shared" si="1836"/>
        <v>0</v>
      </c>
      <c r="W3490" s="2">
        <f t="shared" si="1837"/>
        <v>36199.530839104511</v>
      </c>
      <c r="X3490" s="27">
        <f t="shared" si="1838"/>
        <v>0</v>
      </c>
      <c r="Y3490" s="2">
        <f t="shared" si="1850"/>
        <v>0</v>
      </c>
      <c r="Z3490" s="67">
        <f t="shared" si="1839"/>
        <v>0</v>
      </c>
      <c r="AA3490" s="2">
        <f t="shared" si="1826"/>
        <v>0</v>
      </c>
      <c r="AB3490" s="26">
        <f t="shared" si="1846"/>
        <v>6.7299999999999999E-2</v>
      </c>
      <c r="AC3490" s="27">
        <f t="shared" si="1828"/>
        <v>17</v>
      </c>
      <c r="AD3490" s="27">
        <v>252</v>
      </c>
      <c r="AE3490" s="10">
        <f t="shared" si="1856"/>
        <v>1.0044034989999999</v>
      </c>
      <c r="AF3490" s="2">
        <f t="shared" si="1851"/>
        <v>159.40459784999999</v>
      </c>
      <c r="AG3490" s="2">
        <f t="shared" si="1840"/>
        <v>159.40459784999999</v>
      </c>
      <c r="AH3490" s="3" t="str">
        <f t="shared" si="1841"/>
        <v>-</v>
      </c>
      <c r="AI3490" s="4" t="str">
        <f t="shared" ref="AI3490:AI3553" si="1857">AI3489</f>
        <v>A+J=</v>
      </c>
      <c r="AJ3490" s="11">
        <f t="shared" si="1847"/>
        <v>44292</v>
      </c>
      <c r="AK3490" s="11"/>
      <c r="AL3490" s="4"/>
      <c r="AM3490" s="1"/>
      <c r="AN3490" s="11"/>
      <c r="AO3490" s="1"/>
      <c r="AP3490" s="1"/>
      <c r="AQ3490" s="1"/>
      <c r="AR3490" s="1"/>
      <c r="AS3490" s="6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</row>
    <row r="3491" spans="1:55" x14ac:dyDescent="0.2">
      <c r="A3491" s="144">
        <f t="shared" si="1842"/>
        <v>44280</v>
      </c>
      <c r="B3491" s="2">
        <f t="shared" si="1829"/>
        <v>36368.333993544511</v>
      </c>
      <c r="C3491" s="2">
        <f t="shared" si="1843"/>
        <v>22548.68739811</v>
      </c>
      <c r="D3491" s="68">
        <f>SUM(Y3491:Y$3651)</f>
        <v>22548.68739811</v>
      </c>
      <c r="E3491" s="68">
        <f t="shared" si="1830"/>
        <v>0</v>
      </c>
      <c r="F3491" s="72">
        <f t="shared" si="1852"/>
        <v>5574.49</v>
      </c>
      <c r="G3491" s="3">
        <f>IF(N3491=1,VLOOKUP(A3490,[1]Plan1!$BG$69:$BI$188,3),G3490)</f>
        <v>5622.43</v>
      </c>
      <c r="H3491" s="11">
        <f t="shared" si="1853"/>
        <v>44198</v>
      </c>
      <c r="I3491" s="11">
        <f t="shared" si="1854"/>
        <v>44229</v>
      </c>
      <c r="J3491" s="26">
        <f t="shared" si="1831"/>
        <v>8.5998898553949488E-3</v>
      </c>
      <c r="K3491" s="11">
        <f t="shared" si="1844"/>
        <v>44287</v>
      </c>
      <c r="L3491" s="11">
        <f t="shared" si="1832"/>
        <v>44287</v>
      </c>
      <c r="M3491" s="1">
        <f t="shared" si="1845"/>
        <v>23</v>
      </c>
      <c r="N3491" s="1">
        <f t="shared" si="1848"/>
        <v>18</v>
      </c>
      <c r="O3491" s="2">
        <f t="shared" si="1833"/>
        <v>1.00672407</v>
      </c>
      <c r="P3491" s="10">
        <f t="shared" si="1825"/>
        <v>1.00249973</v>
      </c>
      <c r="Q3491" s="10">
        <f t="shared" si="1855"/>
        <v>1.6704284368764357</v>
      </c>
      <c r="R3491" s="2">
        <f t="shared" si="1824"/>
        <v>1.6816605099999999</v>
      </c>
      <c r="S3491" s="2">
        <f t="shared" si="1849"/>
        <v>1.60539415</v>
      </c>
      <c r="T3491" s="2">
        <f t="shared" si="1834"/>
        <v>36199.5308391</v>
      </c>
      <c r="U3491" s="2">
        <f t="shared" si="1835"/>
        <v>13650.843440994515</v>
      </c>
      <c r="V3491" s="2">
        <f t="shared" si="1836"/>
        <v>0</v>
      </c>
      <c r="W3491" s="2">
        <f t="shared" si="1837"/>
        <v>36199.530839104511</v>
      </c>
      <c r="X3491" s="27">
        <f t="shared" si="1838"/>
        <v>0</v>
      </c>
      <c r="Y3491" s="2">
        <f t="shared" si="1850"/>
        <v>0</v>
      </c>
      <c r="Z3491" s="67">
        <f t="shared" si="1839"/>
        <v>0</v>
      </c>
      <c r="AA3491" s="2">
        <f t="shared" si="1826"/>
        <v>0</v>
      </c>
      <c r="AB3491" s="26">
        <f t="shared" si="1846"/>
        <v>6.7299999999999999E-2</v>
      </c>
      <c r="AC3491" s="27">
        <f t="shared" si="1828"/>
        <v>18</v>
      </c>
      <c r="AD3491" s="27">
        <v>252</v>
      </c>
      <c r="AE3491" s="10">
        <f t="shared" si="1856"/>
        <v>1.004663131</v>
      </c>
      <c r="AF3491" s="2">
        <f t="shared" si="1851"/>
        <v>168.80315443999999</v>
      </c>
      <c r="AG3491" s="2">
        <f t="shared" si="1840"/>
        <v>168.80315443999999</v>
      </c>
      <c r="AH3491" s="3" t="str">
        <f t="shared" si="1841"/>
        <v>-</v>
      </c>
      <c r="AI3491" s="4" t="str">
        <f t="shared" si="1857"/>
        <v>A+J=</v>
      </c>
      <c r="AJ3491" s="11">
        <f t="shared" si="1847"/>
        <v>44292</v>
      </c>
      <c r="AK3491" s="11"/>
      <c r="AL3491" s="4"/>
      <c r="AM3491" s="1"/>
      <c r="AN3491" s="11"/>
      <c r="AO3491" s="1"/>
      <c r="AP3491" s="1"/>
      <c r="AQ3491" s="1"/>
      <c r="AR3491" s="1"/>
      <c r="AS3491" s="6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</row>
    <row r="3492" spans="1:55" x14ac:dyDescent="0.2">
      <c r="A3492" s="144">
        <f t="shared" si="1842"/>
        <v>44281</v>
      </c>
      <c r="B3492" s="2">
        <f t="shared" si="1829"/>
        <v>36377.735011704513</v>
      </c>
      <c r="C3492" s="2">
        <f t="shared" si="1843"/>
        <v>22548.68739811</v>
      </c>
      <c r="D3492" s="68">
        <f>SUM(Y3492:Y$3651)</f>
        <v>22548.68739811</v>
      </c>
      <c r="E3492" s="68">
        <f t="shared" si="1830"/>
        <v>0</v>
      </c>
      <c r="F3492" s="72">
        <f t="shared" si="1852"/>
        <v>5574.49</v>
      </c>
      <c r="G3492" s="3">
        <f>IF(N3492=1,VLOOKUP(A3491,[1]Plan1!$BG$69:$BI$188,3),G3491)</f>
        <v>5622.43</v>
      </c>
      <c r="H3492" s="11">
        <f t="shared" si="1853"/>
        <v>44198</v>
      </c>
      <c r="I3492" s="11">
        <f t="shared" si="1854"/>
        <v>44229</v>
      </c>
      <c r="J3492" s="26">
        <f t="shared" si="1831"/>
        <v>8.5998898553949488E-3</v>
      </c>
      <c r="K3492" s="11">
        <f t="shared" si="1844"/>
        <v>44287</v>
      </c>
      <c r="L3492" s="11">
        <f t="shared" si="1832"/>
        <v>44287</v>
      </c>
      <c r="M3492" s="1">
        <f t="shared" si="1845"/>
        <v>23</v>
      </c>
      <c r="N3492" s="1">
        <f t="shared" si="1848"/>
        <v>19</v>
      </c>
      <c r="O3492" s="2">
        <f t="shared" si="1833"/>
        <v>1.00709896</v>
      </c>
      <c r="P3492" s="10">
        <f t="shared" si="1825"/>
        <v>1.00249973</v>
      </c>
      <c r="Q3492" s="10">
        <f t="shared" si="1855"/>
        <v>1.6704284368764357</v>
      </c>
      <c r="R3492" s="2">
        <f t="shared" si="1824"/>
        <v>1.6822867399999999</v>
      </c>
      <c r="S3492" s="2">
        <f t="shared" si="1849"/>
        <v>1.60539415</v>
      </c>
      <c r="T3492" s="2">
        <f t="shared" si="1834"/>
        <v>36199.5308391</v>
      </c>
      <c r="U3492" s="2">
        <f t="shared" si="1835"/>
        <v>13650.843440994515</v>
      </c>
      <c r="V3492" s="2">
        <f t="shared" si="1836"/>
        <v>0</v>
      </c>
      <c r="W3492" s="2">
        <f t="shared" si="1837"/>
        <v>36199.530839104511</v>
      </c>
      <c r="X3492" s="27">
        <f t="shared" si="1838"/>
        <v>0</v>
      </c>
      <c r="Y3492" s="2">
        <f t="shared" si="1850"/>
        <v>0</v>
      </c>
      <c r="Z3492" s="67">
        <f t="shared" si="1839"/>
        <v>0</v>
      </c>
      <c r="AA3492" s="2">
        <f t="shared" si="1826"/>
        <v>0</v>
      </c>
      <c r="AB3492" s="26">
        <f t="shared" si="1846"/>
        <v>6.7299999999999999E-2</v>
      </c>
      <c r="AC3492" s="27">
        <f t="shared" si="1828"/>
        <v>19</v>
      </c>
      <c r="AD3492" s="27">
        <v>252</v>
      </c>
      <c r="AE3492" s="10">
        <f t="shared" si="1856"/>
        <v>1.004922831</v>
      </c>
      <c r="AF3492" s="2">
        <f t="shared" si="1851"/>
        <v>178.20417259999999</v>
      </c>
      <c r="AG3492" s="2">
        <f t="shared" si="1840"/>
        <v>178.20417259999999</v>
      </c>
      <c r="AH3492" s="3" t="str">
        <f t="shared" si="1841"/>
        <v>-</v>
      </c>
      <c r="AI3492" s="4" t="str">
        <f t="shared" si="1857"/>
        <v>A+J=</v>
      </c>
      <c r="AJ3492" s="11">
        <f t="shared" si="1847"/>
        <v>44292</v>
      </c>
      <c r="AK3492" s="11"/>
      <c r="AL3492" s="4"/>
      <c r="AM3492" s="1"/>
      <c r="AN3492" s="11"/>
      <c r="AO3492" s="1"/>
      <c r="AP3492" s="1"/>
      <c r="AQ3492" s="1"/>
      <c r="AR3492" s="1"/>
      <c r="AS3492" s="6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</row>
    <row r="3493" spans="1:55" x14ac:dyDescent="0.2">
      <c r="A3493" s="144">
        <f t="shared" si="1842"/>
        <v>44282</v>
      </c>
      <c r="B3493" s="2">
        <f t="shared" si="1829"/>
        <v>36387.138419024508</v>
      </c>
      <c r="C3493" s="2">
        <f t="shared" si="1843"/>
        <v>22548.68739811</v>
      </c>
      <c r="D3493" s="68">
        <f>SUM(Y3493:Y$3651)</f>
        <v>22548.68739811</v>
      </c>
      <c r="E3493" s="68">
        <f t="shared" si="1830"/>
        <v>0</v>
      </c>
      <c r="F3493" s="72">
        <f t="shared" si="1852"/>
        <v>5574.49</v>
      </c>
      <c r="G3493" s="3">
        <f>IF(N3493=1,VLOOKUP(A3492,[1]Plan1!$BG$69:$BI$188,3),G3492)</f>
        <v>5622.43</v>
      </c>
      <c r="H3493" s="11">
        <f t="shared" si="1853"/>
        <v>44198</v>
      </c>
      <c r="I3493" s="11">
        <f t="shared" si="1854"/>
        <v>44229</v>
      </c>
      <c r="J3493" s="26">
        <f t="shared" si="1831"/>
        <v>8.5998898553949488E-3</v>
      </c>
      <c r="K3493" s="11">
        <f t="shared" si="1844"/>
        <v>44287</v>
      </c>
      <c r="L3493" s="11">
        <f t="shared" si="1832"/>
        <v>44287</v>
      </c>
      <c r="M3493" s="1">
        <f t="shared" si="1845"/>
        <v>23</v>
      </c>
      <c r="N3493" s="1">
        <f t="shared" si="1848"/>
        <v>20</v>
      </c>
      <c r="O3493" s="2">
        <f t="shared" si="1833"/>
        <v>1.0074739800000001</v>
      </c>
      <c r="P3493" s="10">
        <f t="shared" si="1825"/>
        <v>1.00249973</v>
      </c>
      <c r="Q3493" s="10">
        <f t="shared" si="1855"/>
        <v>1.6704284368764357</v>
      </c>
      <c r="R3493" s="2">
        <f t="shared" si="1824"/>
        <v>1.6829131799999999</v>
      </c>
      <c r="S3493" s="2">
        <f t="shared" si="1849"/>
        <v>1.60539415</v>
      </c>
      <c r="T3493" s="2">
        <f t="shared" si="1834"/>
        <v>36199.5308391</v>
      </c>
      <c r="U3493" s="2">
        <f t="shared" si="1835"/>
        <v>13650.843440994515</v>
      </c>
      <c r="V3493" s="2">
        <f t="shared" si="1836"/>
        <v>0</v>
      </c>
      <c r="W3493" s="2">
        <f t="shared" si="1837"/>
        <v>36199.530839104511</v>
      </c>
      <c r="X3493" s="27">
        <f t="shared" si="1838"/>
        <v>0</v>
      </c>
      <c r="Y3493" s="2">
        <f t="shared" si="1850"/>
        <v>0</v>
      </c>
      <c r="Z3493" s="67">
        <f t="shared" si="1839"/>
        <v>0</v>
      </c>
      <c r="AA3493" s="2">
        <f t="shared" si="1826"/>
        <v>0</v>
      </c>
      <c r="AB3493" s="26">
        <f t="shared" si="1846"/>
        <v>6.7299999999999999E-2</v>
      </c>
      <c r="AC3493" s="27">
        <f t="shared" si="1828"/>
        <v>20</v>
      </c>
      <c r="AD3493" s="27">
        <v>252</v>
      </c>
      <c r="AE3493" s="10">
        <f t="shared" si="1856"/>
        <v>1.0051825969999999</v>
      </c>
      <c r="AF3493" s="2">
        <f t="shared" si="1851"/>
        <v>187.60757992000001</v>
      </c>
      <c r="AG3493" s="2">
        <f t="shared" si="1840"/>
        <v>187.60757992000001</v>
      </c>
      <c r="AH3493" s="3" t="str">
        <f t="shared" si="1841"/>
        <v>-</v>
      </c>
      <c r="AI3493" s="4" t="str">
        <f t="shared" si="1857"/>
        <v>A+J=</v>
      </c>
      <c r="AJ3493" s="11">
        <f t="shared" si="1847"/>
        <v>44292</v>
      </c>
      <c r="AK3493" s="11"/>
      <c r="AL3493" s="4"/>
      <c r="AM3493" s="1"/>
      <c r="AN3493" s="11"/>
      <c r="AO3493" s="1"/>
      <c r="AP3493" s="1"/>
      <c r="AQ3493" s="1"/>
      <c r="AR3493" s="1"/>
      <c r="AS3493" s="6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</row>
    <row r="3494" spans="1:55" x14ac:dyDescent="0.2">
      <c r="A3494" s="144">
        <f t="shared" si="1842"/>
        <v>44283</v>
      </c>
      <c r="B3494" s="2">
        <f t="shared" si="1829"/>
        <v>36387.138419024508</v>
      </c>
      <c r="C3494" s="2">
        <f t="shared" si="1843"/>
        <v>22548.68739811</v>
      </c>
      <c r="D3494" s="68">
        <f>SUM(Y3494:Y$3651)</f>
        <v>22548.68739811</v>
      </c>
      <c r="E3494" s="68">
        <f t="shared" si="1830"/>
        <v>0</v>
      </c>
      <c r="F3494" s="72">
        <f t="shared" si="1852"/>
        <v>5574.49</v>
      </c>
      <c r="G3494" s="3">
        <f>IF(N3494=1,VLOOKUP(A3493,[1]Plan1!$BG$69:$BI$188,3),G3493)</f>
        <v>5622.43</v>
      </c>
      <c r="H3494" s="11">
        <f t="shared" si="1853"/>
        <v>44198</v>
      </c>
      <c r="I3494" s="11">
        <f t="shared" si="1854"/>
        <v>44229</v>
      </c>
      <c r="J3494" s="26">
        <f t="shared" si="1831"/>
        <v>8.5998898553949488E-3</v>
      </c>
      <c r="K3494" s="11">
        <f t="shared" si="1844"/>
        <v>44287</v>
      </c>
      <c r="L3494" s="11">
        <f t="shared" si="1832"/>
        <v>44287</v>
      </c>
      <c r="M3494" s="1">
        <f t="shared" si="1845"/>
        <v>23</v>
      </c>
      <c r="N3494" s="1">
        <f t="shared" si="1848"/>
        <v>20</v>
      </c>
      <c r="O3494" s="2">
        <f t="shared" si="1833"/>
        <v>1.0074739800000001</v>
      </c>
      <c r="P3494" s="10">
        <f t="shared" si="1825"/>
        <v>1.00249973</v>
      </c>
      <c r="Q3494" s="10">
        <f t="shared" si="1855"/>
        <v>1.6704284368764357</v>
      </c>
      <c r="R3494" s="2">
        <f t="shared" si="1824"/>
        <v>1.6829131799999999</v>
      </c>
      <c r="S3494" s="2">
        <f t="shared" si="1849"/>
        <v>1.60539415</v>
      </c>
      <c r="T3494" s="2">
        <f t="shared" si="1834"/>
        <v>36199.5308391</v>
      </c>
      <c r="U3494" s="2">
        <f t="shared" si="1835"/>
        <v>13650.843440994515</v>
      </c>
      <c r="V3494" s="2">
        <f t="shared" si="1836"/>
        <v>0</v>
      </c>
      <c r="W3494" s="2">
        <f t="shared" si="1837"/>
        <v>36199.530839104511</v>
      </c>
      <c r="X3494" s="27">
        <f t="shared" si="1838"/>
        <v>0</v>
      </c>
      <c r="Y3494" s="2">
        <f t="shared" si="1850"/>
        <v>0</v>
      </c>
      <c r="Z3494" s="67">
        <f t="shared" si="1839"/>
        <v>0</v>
      </c>
      <c r="AA3494" s="2">
        <f t="shared" si="1826"/>
        <v>0</v>
      </c>
      <c r="AB3494" s="26">
        <f t="shared" si="1846"/>
        <v>6.7299999999999999E-2</v>
      </c>
      <c r="AC3494" s="27">
        <f t="shared" si="1828"/>
        <v>20</v>
      </c>
      <c r="AD3494" s="27">
        <v>252</v>
      </c>
      <c r="AE3494" s="10">
        <f t="shared" si="1856"/>
        <v>1.0051825969999999</v>
      </c>
      <c r="AF3494" s="2">
        <f t="shared" si="1851"/>
        <v>187.60757992000001</v>
      </c>
      <c r="AG3494" s="2">
        <f t="shared" si="1840"/>
        <v>187.60757992000001</v>
      </c>
      <c r="AH3494" s="3" t="str">
        <f t="shared" si="1841"/>
        <v>-</v>
      </c>
      <c r="AI3494" s="4" t="str">
        <f t="shared" si="1857"/>
        <v>A+J=</v>
      </c>
      <c r="AJ3494" s="11">
        <f t="shared" si="1847"/>
        <v>44292</v>
      </c>
      <c r="AK3494" s="11"/>
      <c r="AL3494" s="4"/>
      <c r="AM3494" s="1"/>
      <c r="AN3494" s="11"/>
      <c r="AO3494" s="1"/>
      <c r="AP3494" s="1"/>
      <c r="AQ3494" s="1"/>
      <c r="AR3494" s="1"/>
      <c r="AS3494" s="6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</row>
    <row r="3495" spans="1:55" x14ac:dyDescent="0.2">
      <c r="A3495" s="144">
        <f t="shared" si="1842"/>
        <v>44284</v>
      </c>
      <c r="B3495" s="2">
        <f t="shared" si="1829"/>
        <v>36387.138419024508</v>
      </c>
      <c r="C3495" s="2">
        <f t="shared" si="1843"/>
        <v>22548.68739811</v>
      </c>
      <c r="D3495" s="68">
        <f>SUM(Y3495:Y$3651)</f>
        <v>22548.68739811</v>
      </c>
      <c r="E3495" s="68">
        <f t="shared" si="1830"/>
        <v>0</v>
      </c>
      <c r="F3495" s="72">
        <f t="shared" si="1852"/>
        <v>5574.49</v>
      </c>
      <c r="G3495" s="3">
        <f>IF(N3495=1,VLOOKUP(A3494,[1]Plan1!$BG$69:$BI$188,3),G3494)</f>
        <v>5622.43</v>
      </c>
      <c r="H3495" s="11">
        <f t="shared" si="1853"/>
        <v>44198</v>
      </c>
      <c r="I3495" s="11">
        <f t="shared" si="1854"/>
        <v>44229</v>
      </c>
      <c r="J3495" s="26">
        <f t="shared" si="1831"/>
        <v>8.5998898553949488E-3</v>
      </c>
      <c r="K3495" s="11">
        <f t="shared" si="1844"/>
        <v>44287</v>
      </c>
      <c r="L3495" s="11">
        <f t="shared" si="1832"/>
        <v>44287</v>
      </c>
      <c r="M3495" s="1">
        <f t="shared" si="1845"/>
        <v>23</v>
      </c>
      <c r="N3495" s="1">
        <f t="shared" si="1848"/>
        <v>20</v>
      </c>
      <c r="O3495" s="2">
        <f t="shared" si="1833"/>
        <v>1.0074739800000001</v>
      </c>
      <c r="P3495" s="10">
        <f t="shared" si="1825"/>
        <v>1.00249973</v>
      </c>
      <c r="Q3495" s="10">
        <f t="shared" si="1855"/>
        <v>1.6704284368764357</v>
      </c>
      <c r="R3495" s="2">
        <f t="shared" si="1824"/>
        <v>1.6829131799999999</v>
      </c>
      <c r="S3495" s="2">
        <f t="shared" si="1849"/>
        <v>1.60539415</v>
      </c>
      <c r="T3495" s="2">
        <f t="shared" si="1834"/>
        <v>36199.5308391</v>
      </c>
      <c r="U3495" s="2">
        <f t="shared" si="1835"/>
        <v>13650.843440994515</v>
      </c>
      <c r="V3495" s="2">
        <f t="shared" si="1836"/>
        <v>0</v>
      </c>
      <c r="W3495" s="2">
        <f t="shared" si="1837"/>
        <v>36199.530839104511</v>
      </c>
      <c r="X3495" s="27">
        <f t="shared" si="1838"/>
        <v>0</v>
      </c>
      <c r="Y3495" s="2">
        <f t="shared" si="1850"/>
        <v>0</v>
      </c>
      <c r="Z3495" s="67">
        <f t="shared" si="1839"/>
        <v>0</v>
      </c>
      <c r="AA3495" s="2">
        <f t="shared" si="1826"/>
        <v>0</v>
      </c>
      <c r="AB3495" s="26">
        <f t="shared" si="1846"/>
        <v>6.7299999999999999E-2</v>
      </c>
      <c r="AC3495" s="27">
        <f t="shared" si="1828"/>
        <v>20</v>
      </c>
      <c r="AD3495" s="27">
        <v>252</v>
      </c>
      <c r="AE3495" s="10">
        <f t="shared" si="1856"/>
        <v>1.0051825969999999</v>
      </c>
      <c r="AF3495" s="2">
        <f t="shared" si="1851"/>
        <v>187.60757992000001</v>
      </c>
      <c r="AG3495" s="2">
        <f t="shared" si="1840"/>
        <v>187.60757992000001</v>
      </c>
      <c r="AH3495" s="3" t="str">
        <f t="shared" si="1841"/>
        <v>-</v>
      </c>
      <c r="AI3495" s="4" t="str">
        <f t="shared" si="1857"/>
        <v>A+J=</v>
      </c>
      <c r="AJ3495" s="11">
        <f t="shared" si="1847"/>
        <v>44292</v>
      </c>
      <c r="AK3495" s="11"/>
      <c r="AL3495" s="4"/>
      <c r="AM3495" s="1"/>
      <c r="AN3495" s="11"/>
      <c r="AO3495" s="1"/>
      <c r="AP3495" s="1"/>
      <c r="AQ3495" s="1"/>
      <c r="AR3495" s="1"/>
      <c r="AS3495" s="6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</row>
    <row r="3496" spans="1:55" x14ac:dyDescent="0.2">
      <c r="A3496" s="144">
        <f t="shared" si="1842"/>
        <v>44285</v>
      </c>
      <c r="B3496" s="2">
        <f t="shared" si="1829"/>
        <v>36396.544287924509</v>
      </c>
      <c r="C3496" s="2">
        <f t="shared" si="1843"/>
        <v>22548.68739811</v>
      </c>
      <c r="D3496" s="68">
        <f>SUM(Y3496:Y$3651)</f>
        <v>22548.68739811</v>
      </c>
      <c r="E3496" s="68">
        <f t="shared" si="1830"/>
        <v>0</v>
      </c>
      <c r="F3496" s="72">
        <f t="shared" si="1852"/>
        <v>5574.49</v>
      </c>
      <c r="G3496" s="3">
        <f>IF(N3496=1,VLOOKUP(A3495,[1]Plan1!$BG$69:$BI$188,3),G3495)</f>
        <v>5622.43</v>
      </c>
      <c r="H3496" s="11">
        <f t="shared" si="1853"/>
        <v>44198</v>
      </c>
      <c r="I3496" s="11">
        <f t="shared" si="1854"/>
        <v>44229</v>
      </c>
      <c r="J3496" s="26">
        <f t="shared" si="1831"/>
        <v>8.5998898553949488E-3</v>
      </c>
      <c r="K3496" s="11">
        <f t="shared" si="1844"/>
        <v>44287</v>
      </c>
      <c r="L3496" s="11">
        <f t="shared" si="1832"/>
        <v>44287</v>
      </c>
      <c r="M3496" s="1">
        <f t="shared" si="1845"/>
        <v>23</v>
      </c>
      <c r="N3496" s="1">
        <f t="shared" si="1848"/>
        <v>21</v>
      </c>
      <c r="O3496" s="2">
        <f t="shared" si="1833"/>
        <v>1.00784914</v>
      </c>
      <c r="P3496" s="10">
        <f t="shared" si="1825"/>
        <v>1.00249973</v>
      </c>
      <c r="Q3496" s="10">
        <f t="shared" si="1855"/>
        <v>1.6704284368764357</v>
      </c>
      <c r="R3496" s="2">
        <f t="shared" si="1824"/>
        <v>1.68353986</v>
      </c>
      <c r="S3496" s="2">
        <f t="shared" si="1849"/>
        <v>1.60539415</v>
      </c>
      <c r="T3496" s="2">
        <f t="shared" si="1834"/>
        <v>36199.5308391</v>
      </c>
      <c r="U3496" s="2">
        <f t="shared" si="1835"/>
        <v>13650.843440994515</v>
      </c>
      <c r="V3496" s="2">
        <f t="shared" si="1836"/>
        <v>0</v>
      </c>
      <c r="W3496" s="2">
        <f t="shared" si="1837"/>
        <v>36199.530839104511</v>
      </c>
      <c r="X3496" s="27">
        <f t="shared" si="1838"/>
        <v>0</v>
      </c>
      <c r="Y3496" s="2">
        <f t="shared" si="1850"/>
        <v>0</v>
      </c>
      <c r="Z3496" s="67">
        <f t="shared" si="1839"/>
        <v>0</v>
      </c>
      <c r="AA3496" s="2">
        <f t="shared" si="1826"/>
        <v>0</v>
      </c>
      <c r="AB3496" s="26">
        <f t="shared" si="1846"/>
        <v>6.7299999999999999E-2</v>
      </c>
      <c r="AC3496" s="27">
        <f t="shared" si="1828"/>
        <v>21</v>
      </c>
      <c r="AD3496" s="27">
        <v>252</v>
      </c>
      <c r="AE3496" s="10">
        <f t="shared" si="1856"/>
        <v>1.0054424310000001</v>
      </c>
      <c r="AF3496" s="2">
        <f t="shared" si="1851"/>
        <v>197.01344882000001</v>
      </c>
      <c r="AG3496" s="2">
        <f t="shared" si="1840"/>
        <v>197.01344882000001</v>
      </c>
      <c r="AH3496" s="3" t="str">
        <f t="shared" si="1841"/>
        <v>-</v>
      </c>
      <c r="AI3496" s="4" t="str">
        <f t="shared" si="1857"/>
        <v>A+J=</v>
      </c>
      <c r="AJ3496" s="11">
        <f t="shared" si="1847"/>
        <v>44292</v>
      </c>
      <c r="AK3496" s="11"/>
      <c r="AL3496" s="4"/>
      <c r="AM3496" s="1"/>
      <c r="AN3496" s="11"/>
      <c r="AO3496" s="1"/>
      <c r="AP3496" s="1"/>
      <c r="AQ3496" s="1"/>
      <c r="AR3496" s="1"/>
      <c r="AS3496" s="6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</row>
    <row r="3497" spans="1:55" x14ac:dyDescent="0.2">
      <c r="A3497" s="144">
        <f t="shared" si="1842"/>
        <v>44286</v>
      </c>
      <c r="B3497" s="2">
        <f t="shared" si="1829"/>
        <v>36405.952582184509</v>
      </c>
      <c r="C3497" s="2">
        <f t="shared" si="1843"/>
        <v>22548.68739811</v>
      </c>
      <c r="D3497" s="68">
        <f>SUM(Y3497:Y$3651)</f>
        <v>22548.68739811</v>
      </c>
      <c r="E3497" s="68">
        <f t="shared" si="1830"/>
        <v>0</v>
      </c>
      <c r="F3497" s="72">
        <f t="shared" si="1852"/>
        <v>5574.49</v>
      </c>
      <c r="G3497" s="3">
        <f>IF(N3497=1,VLOOKUP(A3496,[1]Plan1!$BG$69:$BI$188,3),G3496)</f>
        <v>5622.43</v>
      </c>
      <c r="H3497" s="11">
        <f t="shared" si="1853"/>
        <v>44198</v>
      </c>
      <c r="I3497" s="11">
        <f t="shared" si="1854"/>
        <v>44229</v>
      </c>
      <c r="J3497" s="26">
        <f t="shared" si="1831"/>
        <v>8.5998898553949488E-3</v>
      </c>
      <c r="K3497" s="11">
        <f t="shared" si="1844"/>
        <v>44287</v>
      </c>
      <c r="L3497" s="11">
        <f t="shared" si="1832"/>
        <v>44287</v>
      </c>
      <c r="M3497" s="1">
        <f t="shared" si="1845"/>
        <v>23</v>
      </c>
      <c r="N3497" s="1">
        <f t="shared" si="1848"/>
        <v>22</v>
      </c>
      <c r="O3497" s="2">
        <f t="shared" si="1833"/>
        <v>1.00822444</v>
      </c>
      <c r="P3497" s="10">
        <f t="shared" si="1825"/>
        <v>1.00249973</v>
      </c>
      <c r="Q3497" s="10">
        <f t="shared" si="1855"/>
        <v>1.6704284368764357</v>
      </c>
      <c r="R3497" s="2">
        <f t="shared" ref="R3497:R3560" si="1858">TRUNC(TRUNC((O3497*Q3497),15),8)</f>
        <v>1.68416677</v>
      </c>
      <c r="S3497" s="2">
        <f t="shared" si="1849"/>
        <v>1.60539415</v>
      </c>
      <c r="T3497" s="2">
        <f t="shared" si="1834"/>
        <v>36199.5308391</v>
      </c>
      <c r="U3497" s="2">
        <f t="shared" si="1835"/>
        <v>13650.843440994515</v>
      </c>
      <c r="V3497" s="2">
        <f t="shared" si="1836"/>
        <v>0</v>
      </c>
      <c r="W3497" s="2">
        <f t="shared" si="1837"/>
        <v>36199.530839104511</v>
      </c>
      <c r="X3497" s="27">
        <f t="shared" si="1838"/>
        <v>0</v>
      </c>
      <c r="Y3497" s="2">
        <f t="shared" si="1850"/>
        <v>0</v>
      </c>
      <c r="Z3497" s="67">
        <f t="shared" si="1839"/>
        <v>0</v>
      </c>
      <c r="AA3497" s="2">
        <f t="shared" si="1826"/>
        <v>0</v>
      </c>
      <c r="AB3497" s="26">
        <f t="shared" si="1846"/>
        <v>6.7299999999999999E-2</v>
      </c>
      <c r="AC3497" s="27">
        <f t="shared" si="1828"/>
        <v>22</v>
      </c>
      <c r="AD3497" s="27">
        <v>252</v>
      </c>
      <c r="AE3497" s="10">
        <f t="shared" si="1856"/>
        <v>1.005702332</v>
      </c>
      <c r="AF3497" s="2">
        <f t="shared" si="1851"/>
        <v>206.42174308</v>
      </c>
      <c r="AG3497" s="2">
        <f t="shared" si="1840"/>
        <v>206.42174308</v>
      </c>
      <c r="AH3497" s="3" t="str">
        <f t="shared" si="1841"/>
        <v>-</v>
      </c>
      <c r="AI3497" s="4" t="str">
        <f t="shared" si="1857"/>
        <v>A+J=</v>
      </c>
      <c r="AJ3497" s="11">
        <f t="shared" si="1847"/>
        <v>44292</v>
      </c>
      <c r="AK3497" s="11"/>
      <c r="AL3497" s="4"/>
      <c r="AM3497" s="1"/>
      <c r="AN3497" s="11"/>
      <c r="AO3497" s="1"/>
      <c r="AP3497" s="1"/>
      <c r="AQ3497" s="1"/>
      <c r="AR3497" s="1"/>
      <c r="AS3497" s="6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</row>
    <row r="3498" spans="1:55" x14ac:dyDescent="0.2">
      <c r="A3498" s="144">
        <f t="shared" si="1842"/>
        <v>44287</v>
      </c>
      <c r="B3498" s="2">
        <f t="shared" si="1829"/>
        <v>36415.363301824509</v>
      </c>
      <c r="C3498" s="2">
        <f t="shared" si="1843"/>
        <v>22548.68739811</v>
      </c>
      <c r="D3498" s="68">
        <f>SUM(Y3498:Y$3651)</f>
        <v>22548.68739811</v>
      </c>
      <c r="E3498" s="68">
        <f t="shared" si="1830"/>
        <v>0</v>
      </c>
      <c r="F3498" s="72">
        <f t="shared" si="1852"/>
        <v>5574.49</v>
      </c>
      <c r="G3498" s="3">
        <f>IF(N3498=1,VLOOKUP(A3497,[1]Plan1!$BG$69:$BI$188,3),G3497)</f>
        <v>5622.43</v>
      </c>
      <c r="H3498" s="11">
        <f t="shared" si="1853"/>
        <v>44198</v>
      </c>
      <c r="I3498" s="11">
        <f t="shared" si="1854"/>
        <v>44229</v>
      </c>
      <c r="J3498" s="26">
        <f t="shared" si="1831"/>
        <v>8.5998898553949488E-3</v>
      </c>
      <c r="K3498" s="11">
        <f t="shared" si="1844"/>
        <v>44319</v>
      </c>
      <c r="L3498" s="11">
        <f t="shared" si="1832"/>
        <v>44287</v>
      </c>
      <c r="M3498" s="1">
        <f t="shared" si="1845"/>
        <v>23</v>
      </c>
      <c r="N3498" s="1">
        <f t="shared" si="1848"/>
        <v>23</v>
      </c>
      <c r="O3498" s="2">
        <f t="shared" si="1833"/>
        <v>1.00859988</v>
      </c>
      <c r="P3498" s="10">
        <f t="shared" ref="P3498:P3561" si="1859">IF(L3498&gt;L3497,O3497,P3497)</f>
        <v>1.00249973</v>
      </c>
      <c r="Q3498" s="10">
        <f t="shared" si="1855"/>
        <v>1.6704284368764357</v>
      </c>
      <c r="R3498" s="2">
        <f t="shared" si="1858"/>
        <v>1.6847939199999999</v>
      </c>
      <c r="S3498" s="2">
        <f t="shared" si="1849"/>
        <v>1.60539415</v>
      </c>
      <c r="T3498" s="2">
        <f t="shared" si="1834"/>
        <v>36199.5308391</v>
      </c>
      <c r="U3498" s="2">
        <f t="shared" si="1835"/>
        <v>13650.843440994515</v>
      </c>
      <c r="V3498" s="2">
        <f t="shared" si="1836"/>
        <v>0</v>
      </c>
      <c r="W3498" s="2">
        <f t="shared" si="1837"/>
        <v>36199.530839104511</v>
      </c>
      <c r="X3498" s="27">
        <f t="shared" si="1838"/>
        <v>114</v>
      </c>
      <c r="Y3498" s="2">
        <f t="shared" si="1850"/>
        <v>3697.2293612799999</v>
      </c>
      <c r="Z3498" s="67">
        <f t="shared" si="1839"/>
        <v>0.16396650040000002</v>
      </c>
      <c r="AA3498" s="2">
        <f t="shared" si="1826"/>
        <v>5935.5103878</v>
      </c>
      <c r="AB3498" s="26">
        <f t="shared" si="1846"/>
        <v>6.7299999999999999E-2</v>
      </c>
      <c r="AC3498" s="27">
        <f t="shared" si="1828"/>
        <v>23</v>
      </c>
      <c r="AD3498" s="27">
        <v>252</v>
      </c>
      <c r="AE3498" s="10">
        <f t="shared" si="1856"/>
        <v>1.0059623</v>
      </c>
      <c r="AF3498" s="2">
        <f t="shared" si="1851"/>
        <v>215.83246272</v>
      </c>
      <c r="AG3498" s="2">
        <f t="shared" si="1840"/>
        <v>215.83246272</v>
      </c>
      <c r="AH3498" s="3">
        <f t="shared" si="1841"/>
        <v>6151.34285052</v>
      </c>
      <c r="AI3498" s="4" t="str">
        <f t="shared" si="1857"/>
        <v>A+J=</v>
      </c>
      <c r="AJ3498" s="11">
        <f t="shared" si="1847"/>
        <v>44292</v>
      </c>
      <c r="AK3498" s="11"/>
      <c r="AL3498" s="4"/>
      <c r="AM3498" s="1"/>
      <c r="AN3498" s="11"/>
      <c r="AO3498" s="1"/>
      <c r="AP3498" s="1"/>
      <c r="AQ3498" s="1"/>
      <c r="AR3498" s="1"/>
      <c r="AS3498" s="6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</row>
    <row r="3499" spans="1:55" x14ac:dyDescent="0.2">
      <c r="A3499" s="144">
        <f t="shared" si="1842"/>
        <v>44288</v>
      </c>
      <c r="B3499" s="2">
        <f t="shared" si="1829"/>
        <v>30271.843518997368</v>
      </c>
      <c r="C3499" s="2">
        <f t="shared" si="1843"/>
        <v>18851.458036830001</v>
      </c>
      <c r="D3499" s="68">
        <f>SUM(Y3499:Y$3651)</f>
        <v>18851.458036830001</v>
      </c>
      <c r="E3499" s="68">
        <f t="shared" si="1830"/>
        <v>0</v>
      </c>
      <c r="F3499" s="72">
        <f t="shared" si="1852"/>
        <v>5622.43</v>
      </c>
      <c r="G3499" s="3">
        <f>IF(N3499=1,VLOOKUP(A3498,[1]Plan1!$BG$69:$BI$188,3),G3498)</f>
        <v>5674.72</v>
      </c>
      <c r="H3499" s="11">
        <f t="shared" si="1853"/>
        <v>44229</v>
      </c>
      <c r="I3499" s="11">
        <f t="shared" si="1854"/>
        <v>44257</v>
      </c>
      <c r="J3499" s="26">
        <f t="shared" si="1831"/>
        <v>9.3002491805145304E-3</v>
      </c>
      <c r="K3499" s="11">
        <f t="shared" si="1844"/>
        <v>44319</v>
      </c>
      <c r="L3499" s="11">
        <f t="shared" si="1832"/>
        <v>44319</v>
      </c>
      <c r="M3499" s="1">
        <f t="shared" si="1845"/>
        <v>20</v>
      </c>
      <c r="N3499" s="1">
        <f t="shared" si="1848"/>
        <v>1</v>
      </c>
      <c r="O3499" s="2">
        <f t="shared" si="1833"/>
        <v>1.0004629700000001</v>
      </c>
      <c r="P3499" s="10">
        <f t="shared" si="1859"/>
        <v>1.00859988</v>
      </c>
      <c r="Q3499" s="10">
        <f t="shared" si="1855"/>
        <v>1.6847939209821607</v>
      </c>
      <c r="R3499" s="2">
        <f t="shared" si="1858"/>
        <v>1.6855739300000001</v>
      </c>
      <c r="S3499" s="2">
        <f t="shared" si="1849"/>
        <v>1.60539415</v>
      </c>
      <c r="T3499" s="2">
        <f t="shared" si="1834"/>
        <v>30264.020451290002</v>
      </c>
      <c r="U3499" s="2">
        <f t="shared" si="1835"/>
        <v>11412.562414467367</v>
      </c>
      <c r="V3499" s="2">
        <f t="shared" si="1836"/>
        <v>0</v>
      </c>
      <c r="W3499" s="2">
        <f t="shared" si="1837"/>
        <v>30264.020451297369</v>
      </c>
      <c r="X3499" s="27">
        <f t="shared" si="1838"/>
        <v>0</v>
      </c>
      <c r="Y3499" s="2">
        <f t="shared" si="1850"/>
        <v>0</v>
      </c>
      <c r="Z3499" s="67">
        <f t="shared" si="1839"/>
        <v>0</v>
      </c>
      <c r="AA3499" s="2">
        <f t="shared" si="1826"/>
        <v>0</v>
      </c>
      <c r="AB3499" s="26">
        <f t="shared" si="1846"/>
        <v>6.7299999999999999E-2</v>
      </c>
      <c r="AC3499" s="27">
        <f t="shared" si="1828"/>
        <v>1</v>
      </c>
      <c r="AD3499" s="27">
        <v>252</v>
      </c>
      <c r="AE3499" s="10">
        <f t="shared" si="1856"/>
        <v>1.0002584940000001</v>
      </c>
      <c r="AF3499" s="2">
        <f t="shared" si="1851"/>
        <v>7.8230677000000002</v>
      </c>
      <c r="AG3499" s="2">
        <f t="shared" si="1840"/>
        <v>7.8230677000000002</v>
      </c>
      <c r="AH3499" s="3" t="str">
        <f t="shared" si="1841"/>
        <v>-</v>
      </c>
      <c r="AI3499" s="4" t="str">
        <f t="shared" si="1857"/>
        <v>A+J=</v>
      </c>
      <c r="AJ3499" s="11">
        <f t="shared" si="1847"/>
        <v>44321</v>
      </c>
      <c r="AK3499" s="11"/>
      <c r="AL3499" s="4"/>
      <c r="AM3499" s="1"/>
      <c r="AN3499" s="11"/>
      <c r="AO3499" s="1"/>
      <c r="AP3499" s="1"/>
      <c r="AQ3499" s="1"/>
      <c r="AR3499" s="1"/>
      <c r="AS3499" s="6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</row>
    <row r="3500" spans="1:55" x14ac:dyDescent="0.2">
      <c r="A3500" s="144">
        <f t="shared" si="1842"/>
        <v>44289</v>
      </c>
      <c r="B3500" s="2">
        <f t="shared" si="1829"/>
        <v>30271.843518997368</v>
      </c>
      <c r="C3500" s="2">
        <f t="shared" si="1843"/>
        <v>18851.458036830001</v>
      </c>
      <c r="D3500" s="68">
        <f>SUM(Y3500:Y$3651)</f>
        <v>18851.458036830001</v>
      </c>
      <c r="E3500" s="68">
        <f t="shared" si="1830"/>
        <v>0</v>
      </c>
      <c r="F3500" s="72">
        <f t="shared" si="1852"/>
        <v>5622.43</v>
      </c>
      <c r="G3500" s="3">
        <f>IF(N3500=1,VLOOKUP(A3499,[1]Plan1!$BG$69:$BI$188,3),G3499)</f>
        <v>5674.72</v>
      </c>
      <c r="H3500" s="11">
        <f t="shared" si="1853"/>
        <v>44229</v>
      </c>
      <c r="I3500" s="11">
        <f t="shared" si="1854"/>
        <v>44257</v>
      </c>
      <c r="J3500" s="26">
        <f t="shared" si="1831"/>
        <v>9.3002491805145304E-3</v>
      </c>
      <c r="K3500" s="11">
        <f t="shared" si="1844"/>
        <v>44319</v>
      </c>
      <c r="L3500" s="11">
        <f t="shared" si="1832"/>
        <v>44319</v>
      </c>
      <c r="M3500" s="1">
        <f t="shared" si="1845"/>
        <v>20</v>
      </c>
      <c r="N3500" s="1">
        <f t="shared" si="1848"/>
        <v>1</v>
      </c>
      <c r="O3500" s="2">
        <f t="shared" si="1833"/>
        <v>1.0004629700000001</v>
      </c>
      <c r="P3500" s="10">
        <f t="shared" si="1859"/>
        <v>1.00859988</v>
      </c>
      <c r="Q3500" s="10">
        <f t="shared" si="1855"/>
        <v>1.6847939209821607</v>
      </c>
      <c r="R3500" s="2">
        <f t="shared" si="1858"/>
        <v>1.6855739300000001</v>
      </c>
      <c r="S3500" s="2">
        <f t="shared" si="1849"/>
        <v>1.60539415</v>
      </c>
      <c r="T3500" s="2">
        <f t="shared" si="1834"/>
        <v>30264.020451290002</v>
      </c>
      <c r="U3500" s="2">
        <f t="shared" si="1835"/>
        <v>11412.562414467367</v>
      </c>
      <c r="V3500" s="2">
        <f t="shared" si="1836"/>
        <v>0</v>
      </c>
      <c r="W3500" s="2">
        <f t="shared" si="1837"/>
        <v>30264.020451297369</v>
      </c>
      <c r="X3500" s="27">
        <f t="shared" si="1838"/>
        <v>0</v>
      </c>
      <c r="Y3500" s="2">
        <f t="shared" si="1850"/>
        <v>0</v>
      </c>
      <c r="Z3500" s="67">
        <f t="shared" si="1839"/>
        <v>0</v>
      </c>
      <c r="AA3500" s="2">
        <f t="shared" si="1826"/>
        <v>0</v>
      </c>
      <c r="AB3500" s="26">
        <f t="shared" si="1846"/>
        <v>6.7299999999999999E-2</v>
      </c>
      <c r="AC3500" s="27">
        <f t="shared" si="1828"/>
        <v>1</v>
      </c>
      <c r="AD3500" s="27">
        <v>252</v>
      </c>
      <c r="AE3500" s="10">
        <f t="shared" si="1856"/>
        <v>1.0002584940000001</v>
      </c>
      <c r="AF3500" s="2">
        <f t="shared" si="1851"/>
        <v>7.8230677000000002</v>
      </c>
      <c r="AG3500" s="2">
        <f t="shared" si="1840"/>
        <v>7.8230677000000002</v>
      </c>
      <c r="AH3500" s="3" t="str">
        <f t="shared" si="1841"/>
        <v>-</v>
      </c>
      <c r="AI3500" s="4" t="str">
        <f t="shared" si="1857"/>
        <v>A+J=</v>
      </c>
      <c r="AJ3500" s="11">
        <f t="shared" si="1847"/>
        <v>44321</v>
      </c>
      <c r="AK3500" s="11"/>
      <c r="AL3500" s="4"/>
      <c r="AM3500" s="1"/>
      <c r="AN3500" s="11"/>
      <c r="AO3500" s="1"/>
      <c r="AP3500" s="1"/>
      <c r="AQ3500" s="1"/>
      <c r="AR3500" s="1"/>
      <c r="AS3500" s="6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</row>
    <row r="3501" spans="1:55" x14ac:dyDescent="0.2">
      <c r="A3501" s="144">
        <f t="shared" si="1842"/>
        <v>44290</v>
      </c>
      <c r="B3501" s="2">
        <f t="shared" si="1829"/>
        <v>30271.843518997368</v>
      </c>
      <c r="C3501" s="2">
        <f t="shared" si="1843"/>
        <v>18851.458036830001</v>
      </c>
      <c r="D3501" s="68">
        <f>SUM(Y3501:Y$3651)</f>
        <v>18851.458036830001</v>
      </c>
      <c r="E3501" s="68">
        <f t="shared" si="1830"/>
        <v>0</v>
      </c>
      <c r="F3501" s="72">
        <f t="shared" si="1852"/>
        <v>5622.43</v>
      </c>
      <c r="G3501" s="3">
        <f>IF(N3501=1,VLOOKUP(A3500,[1]Plan1!$BG$69:$BI$188,3),G3500)</f>
        <v>5674.72</v>
      </c>
      <c r="H3501" s="11">
        <f t="shared" si="1853"/>
        <v>44229</v>
      </c>
      <c r="I3501" s="11">
        <f t="shared" si="1854"/>
        <v>44257</v>
      </c>
      <c r="J3501" s="26">
        <f t="shared" si="1831"/>
        <v>9.3002491805145304E-3</v>
      </c>
      <c r="K3501" s="11">
        <f t="shared" si="1844"/>
        <v>44319</v>
      </c>
      <c r="L3501" s="11">
        <f t="shared" si="1832"/>
        <v>44319</v>
      </c>
      <c r="M3501" s="1">
        <f t="shared" si="1845"/>
        <v>20</v>
      </c>
      <c r="N3501" s="1">
        <f t="shared" si="1848"/>
        <v>1</v>
      </c>
      <c r="O3501" s="2">
        <f t="shared" si="1833"/>
        <v>1.0004629700000001</v>
      </c>
      <c r="P3501" s="10">
        <f t="shared" si="1859"/>
        <v>1.00859988</v>
      </c>
      <c r="Q3501" s="10">
        <f t="shared" si="1855"/>
        <v>1.6847939209821607</v>
      </c>
      <c r="R3501" s="2">
        <f t="shared" si="1858"/>
        <v>1.6855739300000001</v>
      </c>
      <c r="S3501" s="2">
        <f t="shared" si="1849"/>
        <v>1.60539415</v>
      </c>
      <c r="T3501" s="2">
        <f t="shared" si="1834"/>
        <v>30264.020451290002</v>
      </c>
      <c r="U3501" s="2">
        <f t="shared" si="1835"/>
        <v>11412.562414467367</v>
      </c>
      <c r="V3501" s="2">
        <f t="shared" si="1836"/>
        <v>0</v>
      </c>
      <c r="W3501" s="2">
        <f t="shared" si="1837"/>
        <v>30264.020451297369</v>
      </c>
      <c r="X3501" s="27">
        <f t="shared" si="1838"/>
        <v>0</v>
      </c>
      <c r="Y3501" s="2">
        <f t="shared" si="1850"/>
        <v>0</v>
      </c>
      <c r="Z3501" s="67">
        <f t="shared" si="1839"/>
        <v>0</v>
      </c>
      <c r="AA3501" s="2">
        <f t="shared" si="1826"/>
        <v>0</v>
      </c>
      <c r="AB3501" s="26">
        <f t="shared" si="1846"/>
        <v>6.7299999999999999E-2</v>
      </c>
      <c r="AC3501" s="27">
        <f t="shared" si="1828"/>
        <v>1</v>
      </c>
      <c r="AD3501" s="27">
        <v>252</v>
      </c>
      <c r="AE3501" s="10">
        <f t="shared" si="1856"/>
        <v>1.0002584940000001</v>
      </c>
      <c r="AF3501" s="2">
        <f t="shared" si="1851"/>
        <v>7.8230677000000002</v>
      </c>
      <c r="AG3501" s="2">
        <f t="shared" si="1840"/>
        <v>7.8230677000000002</v>
      </c>
      <c r="AH3501" s="3" t="str">
        <f t="shared" si="1841"/>
        <v>-</v>
      </c>
      <c r="AI3501" s="4" t="str">
        <f t="shared" si="1857"/>
        <v>A+J=</v>
      </c>
      <c r="AJ3501" s="11">
        <f t="shared" si="1847"/>
        <v>44321</v>
      </c>
      <c r="AK3501" s="11"/>
      <c r="AL3501" s="4"/>
      <c r="AM3501" s="1"/>
      <c r="AN3501" s="11"/>
      <c r="AO3501" s="1"/>
      <c r="AP3501" s="1"/>
      <c r="AQ3501" s="1"/>
      <c r="AR3501" s="1"/>
      <c r="AS3501" s="6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</row>
    <row r="3502" spans="1:55" x14ac:dyDescent="0.2">
      <c r="A3502" s="144">
        <f t="shared" si="1842"/>
        <v>44291</v>
      </c>
      <c r="B3502" s="2">
        <f t="shared" si="1829"/>
        <v>30271.843518997368</v>
      </c>
      <c r="C3502" s="2">
        <f t="shared" si="1843"/>
        <v>18851.458036830001</v>
      </c>
      <c r="D3502" s="68">
        <f>SUM(Y3502:Y$3651)</f>
        <v>18851.458036830001</v>
      </c>
      <c r="E3502" s="68">
        <f t="shared" si="1830"/>
        <v>0</v>
      </c>
      <c r="F3502" s="72">
        <f t="shared" si="1852"/>
        <v>5622.43</v>
      </c>
      <c r="G3502" s="3">
        <f>IF(N3502=1,VLOOKUP(A3501,[1]Plan1!$BG$69:$BI$188,3),G3501)</f>
        <v>5674.72</v>
      </c>
      <c r="H3502" s="11">
        <f t="shared" si="1853"/>
        <v>44229</v>
      </c>
      <c r="I3502" s="11">
        <f t="shared" si="1854"/>
        <v>44257</v>
      </c>
      <c r="J3502" s="26">
        <f t="shared" si="1831"/>
        <v>9.3002491805145304E-3</v>
      </c>
      <c r="K3502" s="11">
        <f t="shared" si="1844"/>
        <v>44319</v>
      </c>
      <c r="L3502" s="11">
        <f t="shared" si="1832"/>
        <v>44319</v>
      </c>
      <c r="M3502" s="1">
        <f t="shared" si="1845"/>
        <v>20</v>
      </c>
      <c r="N3502" s="1">
        <f t="shared" si="1848"/>
        <v>1</v>
      </c>
      <c r="O3502" s="2">
        <f t="shared" si="1833"/>
        <v>1.0004629700000001</v>
      </c>
      <c r="P3502" s="10">
        <f t="shared" si="1859"/>
        <v>1.00859988</v>
      </c>
      <c r="Q3502" s="10">
        <f t="shared" si="1855"/>
        <v>1.6847939209821607</v>
      </c>
      <c r="R3502" s="2">
        <f t="shared" si="1858"/>
        <v>1.6855739300000001</v>
      </c>
      <c r="S3502" s="2">
        <f t="shared" si="1849"/>
        <v>1.60539415</v>
      </c>
      <c r="T3502" s="2">
        <f t="shared" si="1834"/>
        <v>30264.020451290002</v>
      </c>
      <c r="U3502" s="2">
        <f t="shared" si="1835"/>
        <v>11412.562414467367</v>
      </c>
      <c r="V3502" s="2">
        <f t="shared" si="1836"/>
        <v>0</v>
      </c>
      <c r="W3502" s="2">
        <f t="shared" si="1837"/>
        <v>30264.020451297369</v>
      </c>
      <c r="X3502" s="27">
        <f t="shared" si="1838"/>
        <v>0</v>
      </c>
      <c r="Y3502" s="2">
        <f t="shared" si="1850"/>
        <v>0</v>
      </c>
      <c r="Z3502" s="67">
        <f t="shared" si="1839"/>
        <v>0</v>
      </c>
      <c r="AA3502" s="2">
        <f t="shared" si="1826"/>
        <v>0</v>
      </c>
      <c r="AB3502" s="26">
        <f t="shared" si="1846"/>
        <v>6.7299999999999999E-2</v>
      </c>
      <c r="AC3502" s="27">
        <f t="shared" si="1828"/>
        <v>1</v>
      </c>
      <c r="AD3502" s="27">
        <v>252</v>
      </c>
      <c r="AE3502" s="10">
        <f t="shared" si="1856"/>
        <v>1.0002584940000001</v>
      </c>
      <c r="AF3502" s="2">
        <f t="shared" si="1851"/>
        <v>7.8230677000000002</v>
      </c>
      <c r="AG3502" s="2">
        <f t="shared" si="1840"/>
        <v>7.8230677000000002</v>
      </c>
      <c r="AH3502" s="3" t="str">
        <f t="shared" si="1841"/>
        <v>-</v>
      </c>
      <c r="AI3502" s="4" t="str">
        <f t="shared" si="1857"/>
        <v>A+J=</v>
      </c>
      <c r="AJ3502" s="11">
        <f t="shared" si="1847"/>
        <v>44321</v>
      </c>
      <c r="AK3502" s="11"/>
      <c r="AL3502" s="4"/>
      <c r="AM3502" s="1"/>
      <c r="AN3502" s="11"/>
      <c r="AO3502" s="1"/>
      <c r="AP3502" s="1"/>
      <c r="AQ3502" s="1"/>
      <c r="AR3502" s="1"/>
      <c r="AS3502" s="6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</row>
    <row r="3503" spans="1:55" x14ac:dyDescent="0.2">
      <c r="A3503" s="144">
        <f t="shared" si="1842"/>
        <v>44292</v>
      </c>
      <c r="B3503" s="2">
        <f t="shared" si="1829"/>
        <v>30279.66861438737</v>
      </c>
      <c r="C3503" s="2">
        <f t="shared" si="1843"/>
        <v>18851.458036830001</v>
      </c>
      <c r="D3503" s="68">
        <f>SUM(Y3503:Y$3651)</f>
        <v>18851.458036830001</v>
      </c>
      <c r="E3503" s="68">
        <f t="shared" si="1830"/>
        <v>0</v>
      </c>
      <c r="F3503" s="72">
        <f t="shared" si="1852"/>
        <v>5622.43</v>
      </c>
      <c r="G3503" s="3">
        <f>IF(N3503=1,VLOOKUP(A3502,[1]Plan1!$BG$69:$BI$188,3),G3502)</f>
        <v>5674.72</v>
      </c>
      <c r="H3503" s="11">
        <f t="shared" si="1853"/>
        <v>44229</v>
      </c>
      <c r="I3503" s="11">
        <f t="shared" si="1854"/>
        <v>44257</v>
      </c>
      <c r="J3503" s="26">
        <f t="shared" si="1831"/>
        <v>9.3002491805145304E-3</v>
      </c>
      <c r="K3503" s="11">
        <f t="shared" si="1844"/>
        <v>44319</v>
      </c>
      <c r="L3503" s="11">
        <f t="shared" si="1832"/>
        <v>44319</v>
      </c>
      <c r="M3503" s="1">
        <f t="shared" si="1845"/>
        <v>20</v>
      </c>
      <c r="N3503" s="1">
        <f t="shared" si="1848"/>
        <v>2</v>
      </c>
      <c r="O3503" s="2">
        <f t="shared" si="1833"/>
        <v>1.00092615</v>
      </c>
      <c r="P3503" s="10">
        <f t="shared" si="1859"/>
        <v>1.00859988</v>
      </c>
      <c r="Q3503" s="10">
        <f t="shared" si="1855"/>
        <v>1.6847939209821607</v>
      </c>
      <c r="R3503" s="2">
        <f t="shared" si="1858"/>
        <v>1.6863542899999999</v>
      </c>
      <c r="S3503" s="2">
        <f t="shared" si="1849"/>
        <v>1.60539415</v>
      </c>
      <c r="T3503" s="2">
        <f t="shared" si="1834"/>
        <v>30264.020451290002</v>
      </c>
      <c r="U3503" s="2">
        <f t="shared" si="1835"/>
        <v>11412.562414467367</v>
      </c>
      <c r="V3503" s="2">
        <f t="shared" si="1836"/>
        <v>0</v>
      </c>
      <c r="W3503" s="2">
        <f t="shared" si="1837"/>
        <v>30264.020451297369</v>
      </c>
      <c r="X3503" s="27">
        <f t="shared" si="1838"/>
        <v>0</v>
      </c>
      <c r="Y3503" s="2">
        <f t="shared" si="1850"/>
        <v>0</v>
      </c>
      <c r="Z3503" s="67">
        <f t="shared" si="1839"/>
        <v>0</v>
      </c>
      <c r="AA3503" s="2">
        <f t="shared" si="1826"/>
        <v>0</v>
      </c>
      <c r="AB3503" s="26">
        <f t="shared" si="1846"/>
        <v>6.7299999999999999E-2</v>
      </c>
      <c r="AC3503" s="27">
        <f t="shared" si="1828"/>
        <v>2</v>
      </c>
      <c r="AD3503" s="27">
        <v>252</v>
      </c>
      <c r="AE3503" s="10">
        <f t="shared" si="1856"/>
        <v>1.000517055</v>
      </c>
      <c r="AF3503" s="2">
        <f t="shared" si="1851"/>
        <v>15.648163090000001</v>
      </c>
      <c r="AG3503" s="2">
        <f t="shared" si="1840"/>
        <v>15.648163090000001</v>
      </c>
      <c r="AH3503" s="3" t="str">
        <f t="shared" si="1841"/>
        <v>-</v>
      </c>
      <c r="AI3503" s="4" t="str">
        <f t="shared" si="1857"/>
        <v>A+J=</v>
      </c>
      <c r="AJ3503" s="11">
        <f t="shared" si="1847"/>
        <v>44321</v>
      </c>
      <c r="AK3503" s="11"/>
      <c r="AL3503" s="4"/>
      <c r="AM3503" s="1"/>
      <c r="AN3503" s="11"/>
      <c r="AO3503" s="1"/>
      <c r="AP3503" s="1"/>
      <c r="AQ3503" s="1"/>
      <c r="AR3503" s="1"/>
      <c r="AS3503" s="6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</row>
    <row r="3504" spans="1:55" x14ac:dyDescent="0.2">
      <c r="A3504" s="144">
        <f t="shared" si="1842"/>
        <v>44293</v>
      </c>
      <c r="B3504" s="2">
        <f t="shared" si="1829"/>
        <v>30287.495737467369</v>
      </c>
      <c r="C3504" s="2">
        <f t="shared" si="1843"/>
        <v>18851.458036830001</v>
      </c>
      <c r="D3504" s="68">
        <f>SUM(Y3504:Y$3651)</f>
        <v>18851.458036830001</v>
      </c>
      <c r="E3504" s="68">
        <f t="shared" si="1830"/>
        <v>0</v>
      </c>
      <c r="F3504" s="72">
        <f t="shared" si="1852"/>
        <v>5622.43</v>
      </c>
      <c r="G3504" s="3">
        <f>IF(N3504=1,VLOOKUP(A3503,[1]Plan1!$BG$69:$BI$188,3),G3503)</f>
        <v>5674.72</v>
      </c>
      <c r="H3504" s="11">
        <f t="shared" si="1853"/>
        <v>44229</v>
      </c>
      <c r="I3504" s="11">
        <f t="shared" si="1854"/>
        <v>44257</v>
      </c>
      <c r="J3504" s="26">
        <f t="shared" si="1831"/>
        <v>9.3002491805145304E-3</v>
      </c>
      <c r="K3504" s="11">
        <f t="shared" si="1844"/>
        <v>44319</v>
      </c>
      <c r="L3504" s="11">
        <f t="shared" si="1832"/>
        <v>44319</v>
      </c>
      <c r="M3504" s="1">
        <f t="shared" si="1845"/>
        <v>20</v>
      </c>
      <c r="N3504" s="1">
        <f t="shared" si="1848"/>
        <v>3</v>
      </c>
      <c r="O3504" s="2">
        <f t="shared" si="1833"/>
        <v>1.0013895500000001</v>
      </c>
      <c r="P3504" s="10">
        <f t="shared" si="1859"/>
        <v>1.00859988</v>
      </c>
      <c r="Q3504" s="10">
        <f t="shared" si="1855"/>
        <v>1.6847939209821607</v>
      </c>
      <c r="R3504" s="2">
        <f t="shared" si="1858"/>
        <v>1.6871350199999999</v>
      </c>
      <c r="S3504" s="2">
        <f t="shared" si="1849"/>
        <v>1.60539415</v>
      </c>
      <c r="T3504" s="2">
        <f t="shared" si="1834"/>
        <v>30264.020451290002</v>
      </c>
      <c r="U3504" s="2">
        <f t="shared" si="1835"/>
        <v>11412.562414467367</v>
      </c>
      <c r="V3504" s="2">
        <f t="shared" si="1836"/>
        <v>0</v>
      </c>
      <c r="W3504" s="2">
        <f t="shared" si="1837"/>
        <v>30264.020451297369</v>
      </c>
      <c r="X3504" s="27">
        <f t="shared" si="1838"/>
        <v>0</v>
      </c>
      <c r="Y3504" s="2">
        <f t="shared" si="1850"/>
        <v>0</v>
      </c>
      <c r="Z3504" s="67">
        <f t="shared" si="1839"/>
        <v>0</v>
      </c>
      <c r="AA3504" s="2">
        <f t="shared" ref="AA3504:AA3567" si="1860">IF(Z3504&gt;0,TRUNC(Z3504*T3504,8),0)</f>
        <v>0</v>
      </c>
      <c r="AB3504" s="26">
        <f t="shared" si="1846"/>
        <v>6.7299999999999999E-2</v>
      </c>
      <c r="AC3504" s="27">
        <f t="shared" si="1828"/>
        <v>3</v>
      </c>
      <c r="AD3504" s="27">
        <v>252</v>
      </c>
      <c r="AE3504" s="10">
        <f t="shared" si="1856"/>
        <v>1.0007756830000001</v>
      </c>
      <c r="AF3504" s="2">
        <f t="shared" si="1851"/>
        <v>23.47528617</v>
      </c>
      <c r="AG3504" s="2">
        <f t="shared" si="1840"/>
        <v>23.47528617</v>
      </c>
      <c r="AH3504" s="3" t="str">
        <f t="shared" si="1841"/>
        <v>-</v>
      </c>
      <c r="AI3504" s="4" t="str">
        <f t="shared" si="1857"/>
        <v>A+J=</v>
      </c>
      <c r="AJ3504" s="11">
        <f t="shared" si="1847"/>
        <v>44321</v>
      </c>
      <c r="AK3504" s="11"/>
      <c r="AL3504" s="4"/>
      <c r="AM3504" s="1"/>
      <c r="AN3504" s="11"/>
      <c r="AO3504" s="1"/>
      <c r="AP3504" s="1"/>
      <c r="AQ3504" s="1"/>
      <c r="AR3504" s="1"/>
      <c r="AS3504" s="6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</row>
    <row r="3505" spans="1:55" x14ac:dyDescent="0.2">
      <c r="A3505" s="144">
        <f t="shared" si="1842"/>
        <v>44294</v>
      </c>
      <c r="B3505" s="2">
        <f t="shared" si="1829"/>
        <v>30295.324857977368</v>
      </c>
      <c r="C3505" s="2">
        <f t="shared" si="1843"/>
        <v>18851.458036830001</v>
      </c>
      <c r="D3505" s="68">
        <f>SUM(Y3505:Y$3651)</f>
        <v>18851.458036830001</v>
      </c>
      <c r="E3505" s="68">
        <f t="shared" si="1830"/>
        <v>0</v>
      </c>
      <c r="F3505" s="72">
        <f t="shared" si="1852"/>
        <v>5622.43</v>
      </c>
      <c r="G3505" s="3">
        <f>IF(N3505=1,VLOOKUP(A3504,[1]Plan1!$BG$69:$BI$188,3),G3504)</f>
        <v>5674.72</v>
      </c>
      <c r="H3505" s="11">
        <f t="shared" si="1853"/>
        <v>44229</v>
      </c>
      <c r="I3505" s="11">
        <f t="shared" si="1854"/>
        <v>44257</v>
      </c>
      <c r="J3505" s="26">
        <f t="shared" si="1831"/>
        <v>9.3002491805145304E-3</v>
      </c>
      <c r="K3505" s="11">
        <f t="shared" si="1844"/>
        <v>44319</v>
      </c>
      <c r="L3505" s="11">
        <f t="shared" si="1832"/>
        <v>44319</v>
      </c>
      <c r="M3505" s="1">
        <f t="shared" si="1845"/>
        <v>20</v>
      </c>
      <c r="N3505" s="1">
        <f t="shared" si="1848"/>
        <v>4</v>
      </c>
      <c r="O3505" s="2">
        <f t="shared" si="1833"/>
        <v>1.00185316</v>
      </c>
      <c r="P3505" s="10">
        <f t="shared" si="1859"/>
        <v>1.00859988</v>
      </c>
      <c r="Q3505" s="10">
        <f t="shared" si="1855"/>
        <v>1.6847939209821607</v>
      </c>
      <c r="R3505" s="2">
        <f t="shared" si="1858"/>
        <v>1.68791611</v>
      </c>
      <c r="S3505" s="2">
        <f t="shared" si="1849"/>
        <v>1.60539415</v>
      </c>
      <c r="T3505" s="2">
        <f t="shared" si="1834"/>
        <v>30264.020451290002</v>
      </c>
      <c r="U3505" s="2">
        <f t="shared" si="1835"/>
        <v>11412.562414467367</v>
      </c>
      <c r="V3505" s="2">
        <f t="shared" si="1836"/>
        <v>0</v>
      </c>
      <c r="W3505" s="2">
        <f t="shared" si="1837"/>
        <v>30264.020451297369</v>
      </c>
      <c r="X3505" s="27">
        <f t="shared" si="1838"/>
        <v>0</v>
      </c>
      <c r="Y3505" s="2">
        <f t="shared" si="1850"/>
        <v>0</v>
      </c>
      <c r="Z3505" s="67">
        <f t="shared" si="1839"/>
        <v>0</v>
      </c>
      <c r="AA3505" s="2">
        <f t="shared" si="1860"/>
        <v>0</v>
      </c>
      <c r="AB3505" s="26">
        <f t="shared" si="1846"/>
        <v>6.7299999999999999E-2</v>
      </c>
      <c r="AC3505" s="27">
        <f t="shared" si="1828"/>
        <v>4</v>
      </c>
      <c r="AD3505" s="27">
        <v>252</v>
      </c>
      <c r="AE3505" s="10">
        <f t="shared" si="1856"/>
        <v>1.0010343770000001</v>
      </c>
      <c r="AF3505" s="2">
        <f t="shared" si="1851"/>
        <v>31.30440668</v>
      </c>
      <c r="AG3505" s="2">
        <f t="shared" si="1840"/>
        <v>31.30440668</v>
      </c>
      <c r="AH3505" s="3" t="str">
        <f t="shared" si="1841"/>
        <v>-</v>
      </c>
      <c r="AI3505" s="4" t="str">
        <f t="shared" si="1857"/>
        <v>A+J=</v>
      </c>
      <c r="AJ3505" s="11">
        <f t="shared" si="1847"/>
        <v>44321</v>
      </c>
      <c r="AK3505" s="11"/>
      <c r="AL3505" s="4"/>
      <c r="AM3505" s="1"/>
      <c r="AN3505" s="11"/>
      <c r="AO3505" s="1"/>
      <c r="AP3505" s="1"/>
      <c r="AQ3505" s="1"/>
      <c r="AR3505" s="1"/>
      <c r="AS3505" s="6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</row>
    <row r="3506" spans="1:55" x14ac:dyDescent="0.2">
      <c r="A3506" s="144">
        <f t="shared" si="1842"/>
        <v>44295</v>
      </c>
      <c r="B3506" s="2">
        <f t="shared" si="1829"/>
        <v>30303.156036437369</v>
      </c>
      <c r="C3506" s="2">
        <f t="shared" si="1843"/>
        <v>18851.458036830001</v>
      </c>
      <c r="D3506" s="68">
        <f>SUM(Y3506:Y$3651)</f>
        <v>18851.458036830001</v>
      </c>
      <c r="E3506" s="68">
        <f t="shared" si="1830"/>
        <v>0</v>
      </c>
      <c r="F3506" s="72">
        <f t="shared" si="1852"/>
        <v>5622.43</v>
      </c>
      <c r="G3506" s="3">
        <f>IF(N3506=1,VLOOKUP(A3505,[1]Plan1!$BG$69:$BI$188,3),G3505)</f>
        <v>5674.72</v>
      </c>
      <c r="H3506" s="11">
        <f t="shared" si="1853"/>
        <v>44229</v>
      </c>
      <c r="I3506" s="11">
        <f t="shared" si="1854"/>
        <v>44257</v>
      </c>
      <c r="J3506" s="26">
        <f t="shared" si="1831"/>
        <v>9.3002491805145304E-3</v>
      </c>
      <c r="K3506" s="11">
        <f t="shared" si="1844"/>
        <v>44319</v>
      </c>
      <c r="L3506" s="11">
        <f t="shared" si="1832"/>
        <v>44319</v>
      </c>
      <c r="M3506" s="1">
        <f t="shared" si="1845"/>
        <v>20</v>
      </c>
      <c r="N3506" s="1">
        <f t="shared" si="1848"/>
        <v>5</v>
      </c>
      <c r="O3506" s="2">
        <f t="shared" si="1833"/>
        <v>1.00231699</v>
      </c>
      <c r="P3506" s="10">
        <f t="shared" si="1859"/>
        <v>1.00859988</v>
      </c>
      <c r="Q3506" s="10">
        <f t="shared" si="1855"/>
        <v>1.6847939209821607</v>
      </c>
      <c r="R3506" s="2">
        <f t="shared" si="1858"/>
        <v>1.68869757</v>
      </c>
      <c r="S3506" s="2">
        <f t="shared" si="1849"/>
        <v>1.60539415</v>
      </c>
      <c r="T3506" s="2">
        <f t="shared" si="1834"/>
        <v>30264.020451290002</v>
      </c>
      <c r="U3506" s="2">
        <f t="shared" si="1835"/>
        <v>11412.562414467367</v>
      </c>
      <c r="V3506" s="2">
        <f t="shared" si="1836"/>
        <v>0</v>
      </c>
      <c r="W3506" s="2">
        <f t="shared" si="1837"/>
        <v>30264.020451297369</v>
      </c>
      <c r="X3506" s="27">
        <f t="shared" si="1838"/>
        <v>0</v>
      </c>
      <c r="Y3506" s="2">
        <f t="shared" si="1850"/>
        <v>0</v>
      </c>
      <c r="Z3506" s="67">
        <f t="shared" si="1839"/>
        <v>0</v>
      </c>
      <c r="AA3506" s="2">
        <f t="shared" si="1860"/>
        <v>0</v>
      </c>
      <c r="AB3506" s="26">
        <f t="shared" si="1846"/>
        <v>6.7299999999999999E-2</v>
      </c>
      <c r="AC3506" s="27">
        <f t="shared" si="1828"/>
        <v>5</v>
      </c>
      <c r="AD3506" s="27">
        <v>252</v>
      </c>
      <c r="AE3506" s="10">
        <f t="shared" si="1856"/>
        <v>1.0012931389999999</v>
      </c>
      <c r="AF3506" s="2">
        <f t="shared" si="1851"/>
        <v>39.135585140000003</v>
      </c>
      <c r="AG3506" s="2">
        <f t="shared" si="1840"/>
        <v>39.135585140000003</v>
      </c>
      <c r="AH3506" s="3" t="str">
        <f t="shared" si="1841"/>
        <v>-</v>
      </c>
      <c r="AI3506" s="4" t="str">
        <f t="shared" si="1857"/>
        <v>A+J=</v>
      </c>
      <c r="AJ3506" s="11">
        <f t="shared" si="1847"/>
        <v>44321</v>
      </c>
      <c r="AK3506" s="11"/>
      <c r="AL3506" s="4"/>
      <c r="AM3506" s="1"/>
      <c r="AN3506" s="11"/>
      <c r="AO3506" s="1"/>
      <c r="AP3506" s="1"/>
      <c r="AQ3506" s="1"/>
      <c r="AR3506" s="1"/>
      <c r="AS3506" s="6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</row>
    <row r="3507" spans="1:55" x14ac:dyDescent="0.2">
      <c r="A3507" s="144">
        <f t="shared" si="1842"/>
        <v>44296</v>
      </c>
      <c r="B3507" s="2">
        <f t="shared" si="1829"/>
        <v>30310.98921231737</v>
      </c>
      <c r="C3507" s="2">
        <f t="shared" si="1843"/>
        <v>18851.458036830001</v>
      </c>
      <c r="D3507" s="68">
        <f>SUM(Y3507:Y$3651)</f>
        <v>18851.458036830001</v>
      </c>
      <c r="E3507" s="68">
        <f t="shared" si="1830"/>
        <v>0</v>
      </c>
      <c r="F3507" s="72">
        <f t="shared" si="1852"/>
        <v>5622.43</v>
      </c>
      <c r="G3507" s="3">
        <f>IF(N3507=1,VLOOKUP(A3506,[1]Plan1!$BG$69:$BI$188,3),G3506)</f>
        <v>5674.72</v>
      </c>
      <c r="H3507" s="11">
        <f t="shared" si="1853"/>
        <v>44229</v>
      </c>
      <c r="I3507" s="11">
        <f t="shared" si="1854"/>
        <v>44257</v>
      </c>
      <c r="J3507" s="26">
        <f t="shared" si="1831"/>
        <v>9.3002491805145304E-3</v>
      </c>
      <c r="K3507" s="11">
        <f t="shared" si="1844"/>
        <v>44319</v>
      </c>
      <c r="L3507" s="11">
        <f t="shared" si="1832"/>
        <v>44319</v>
      </c>
      <c r="M3507" s="1">
        <f t="shared" si="1845"/>
        <v>20</v>
      </c>
      <c r="N3507" s="1">
        <f t="shared" si="1848"/>
        <v>6</v>
      </c>
      <c r="O3507" s="2">
        <f t="shared" si="1833"/>
        <v>1.0027810399999999</v>
      </c>
      <c r="P3507" s="10">
        <f t="shared" si="1859"/>
        <v>1.00859988</v>
      </c>
      <c r="Q3507" s="10">
        <f t="shared" si="1855"/>
        <v>1.6847939209821607</v>
      </c>
      <c r="R3507" s="2">
        <f t="shared" si="1858"/>
        <v>1.6894794</v>
      </c>
      <c r="S3507" s="2">
        <f t="shared" si="1849"/>
        <v>1.60539415</v>
      </c>
      <c r="T3507" s="2">
        <f t="shared" si="1834"/>
        <v>30264.020451290002</v>
      </c>
      <c r="U3507" s="2">
        <f t="shared" si="1835"/>
        <v>11412.562414467367</v>
      </c>
      <c r="V3507" s="2">
        <f t="shared" si="1836"/>
        <v>0</v>
      </c>
      <c r="W3507" s="2">
        <f t="shared" si="1837"/>
        <v>30264.020451297369</v>
      </c>
      <c r="X3507" s="27">
        <f t="shared" si="1838"/>
        <v>0</v>
      </c>
      <c r="Y3507" s="2">
        <f t="shared" si="1850"/>
        <v>0</v>
      </c>
      <c r="Z3507" s="67">
        <f t="shared" si="1839"/>
        <v>0</v>
      </c>
      <c r="AA3507" s="2">
        <f t="shared" si="1860"/>
        <v>0</v>
      </c>
      <c r="AB3507" s="26">
        <f t="shared" si="1846"/>
        <v>6.7299999999999999E-2</v>
      </c>
      <c r="AC3507" s="27">
        <f t="shared" si="1828"/>
        <v>6</v>
      </c>
      <c r="AD3507" s="27">
        <v>252</v>
      </c>
      <c r="AE3507" s="10">
        <f t="shared" si="1856"/>
        <v>1.0015519669999999</v>
      </c>
      <c r="AF3507" s="2">
        <f t="shared" si="1851"/>
        <v>46.968761020000002</v>
      </c>
      <c r="AG3507" s="2">
        <f t="shared" si="1840"/>
        <v>46.968761020000002</v>
      </c>
      <c r="AH3507" s="3" t="str">
        <f t="shared" si="1841"/>
        <v>-</v>
      </c>
      <c r="AI3507" s="4" t="str">
        <f t="shared" si="1857"/>
        <v>A+J=</v>
      </c>
      <c r="AJ3507" s="11">
        <f t="shared" si="1847"/>
        <v>44321</v>
      </c>
      <c r="AK3507" s="11"/>
      <c r="AL3507" s="4"/>
      <c r="AM3507" s="1"/>
      <c r="AN3507" s="11"/>
      <c r="AO3507" s="1"/>
      <c r="AP3507" s="1"/>
      <c r="AQ3507" s="1"/>
      <c r="AR3507" s="1"/>
      <c r="AS3507" s="6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</row>
    <row r="3508" spans="1:55" x14ac:dyDescent="0.2">
      <c r="A3508" s="144">
        <f t="shared" si="1842"/>
        <v>44297</v>
      </c>
      <c r="B3508" s="2">
        <f t="shared" si="1829"/>
        <v>30310.98921231737</v>
      </c>
      <c r="C3508" s="2">
        <f t="shared" si="1843"/>
        <v>18851.458036830001</v>
      </c>
      <c r="D3508" s="68">
        <f>SUM(Y3508:Y$3651)</f>
        <v>18851.458036830001</v>
      </c>
      <c r="E3508" s="68">
        <f t="shared" si="1830"/>
        <v>0</v>
      </c>
      <c r="F3508" s="72">
        <f t="shared" si="1852"/>
        <v>5622.43</v>
      </c>
      <c r="G3508" s="3">
        <f>IF(N3508=1,VLOOKUP(A3507,[1]Plan1!$BG$69:$BI$188,3),G3507)</f>
        <v>5674.72</v>
      </c>
      <c r="H3508" s="11">
        <f t="shared" si="1853"/>
        <v>44229</v>
      </c>
      <c r="I3508" s="11">
        <f t="shared" si="1854"/>
        <v>44257</v>
      </c>
      <c r="J3508" s="26">
        <f t="shared" si="1831"/>
        <v>9.3002491805145304E-3</v>
      </c>
      <c r="K3508" s="11">
        <f t="shared" si="1844"/>
        <v>44319</v>
      </c>
      <c r="L3508" s="11">
        <f t="shared" si="1832"/>
        <v>44319</v>
      </c>
      <c r="M3508" s="1">
        <f t="shared" si="1845"/>
        <v>20</v>
      </c>
      <c r="N3508" s="1">
        <f t="shared" si="1848"/>
        <v>6</v>
      </c>
      <c r="O3508" s="2">
        <f t="shared" si="1833"/>
        <v>1.0027810399999999</v>
      </c>
      <c r="P3508" s="10">
        <f t="shared" si="1859"/>
        <v>1.00859988</v>
      </c>
      <c r="Q3508" s="10">
        <f t="shared" si="1855"/>
        <v>1.6847939209821607</v>
      </c>
      <c r="R3508" s="2">
        <f t="shared" si="1858"/>
        <v>1.6894794</v>
      </c>
      <c r="S3508" s="2">
        <f t="shared" si="1849"/>
        <v>1.60539415</v>
      </c>
      <c r="T3508" s="2">
        <f t="shared" si="1834"/>
        <v>30264.020451290002</v>
      </c>
      <c r="U3508" s="2">
        <f t="shared" si="1835"/>
        <v>11412.562414467367</v>
      </c>
      <c r="V3508" s="2">
        <f t="shared" si="1836"/>
        <v>0</v>
      </c>
      <c r="W3508" s="2">
        <f t="shared" si="1837"/>
        <v>30264.020451297369</v>
      </c>
      <c r="X3508" s="27">
        <f t="shared" si="1838"/>
        <v>0</v>
      </c>
      <c r="Y3508" s="2">
        <f t="shared" si="1850"/>
        <v>0</v>
      </c>
      <c r="Z3508" s="67">
        <f t="shared" si="1839"/>
        <v>0</v>
      </c>
      <c r="AA3508" s="2">
        <f t="shared" si="1860"/>
        <v>0</v>
      </c>
      <c r="AB3508" s="26">
        <f t="shared" si="1846"/>
        <v>6.7299999999999999E-2</v>
      </c>
      <c r="AC3508" s="27">
        <f t="shared" si="1828"/>
        <v>6</v>
      </c>
      <c r="AD3508" s="27">
        <v>252</v>
      </c>
      <c r="AE3508" s="10">
        <f t="shared" si="1856"/>
        <v>1.0015519669999999</v>
      </c>
      <c r="AF3508" s="2">
        <f t="shared" si="1851"/>
        <v>46.968761020000002</v>
      </c>
      <c r="AG3508" s="2">
        <f t="shared" si="1840"/>
        <v>46.968761020000002</v>
      </c>
      <c r="AH3508" s="3" t="str">
        <f t="shared" si="1841"/>
        <v>-</v>
      </c>
      <c r="AI3508" s="4" t="str">
        <f t="shared" si="1857"/>
        <v>A+J=</v>
      </c>
      <c r="AJ3508" s="11">
        <f t="shared" si="1847"/>
        <v>44321</v>
      </c>
      <c r="AK3508" s="11"/>
      <c r="AL3508" s="4"/>
      <c r="AM3508" s="1"/>
      <c r="AN3508" s="11"/>
      <c r="AO3508" s="1"/>
      <c r="AP3508" s="1"/>
      <c r="AQ3508" s="1"/>
      <c r="AR3508" s="1"/>
      <c r="AS3508" s="6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</row>
    <row r="3509" spans="1:55" x14ac:dyDescent="0.2">
      <c r="A3509" s="144">
        <f t="shared" si="1842"/>
        <v>44298</v>
      </c>
      <c r="B3509" s="2">
        <f t="shared" si="1829"/>
        <v>30310.98921231737</v>
      </c>
      <c r="C3509" s="2">
        <f t="shared" si="1843"/>
        <v>18851.458036830001</v>
      </c>
      <c r="D3509" s="68">
        <f>SUM(Y3509:Y$3651)</f>
        <v>18851.458036830001</v>
      </c>
      <c r="E3509" s="68">
        <f t="shared" si="1830"/>
        <v>0</v>
      </c>
      <c r="F3509" s="72">
        <f t="shared" si="1852"/>
        <v>5622.43</v>
      </c>
      <c r="G3509" s="3">
        <f>IF(N3509=1,VLOOKUP(A3508,[1]Plan1!$BG$69:$BI$188,3),G3508)</f>
        <v>5674.72</v>
      </c>
      <c r="H3509" s="11">
        <f t="shared" si="1853"/>
        <v>44229</v>
      </c>
      <c r="I3509" s="11">
        <f t="shared" si="1854"/>
        <v>44257</v>
      </c>
      <c r="J3509" s="26">
        <f t="shared" si="1831"/>
        <v>9.3002491805145304E-3</v>
      </c>
      <c r="K3509" s="11">
        <f t="shared" si="1844"/>
        <v>44319</v>
      </c>
      <c r="L3509" s="11">
        <f t="shared" si="1832"/>
        <v>44319</v>
      </c>
      <c r="M3509" s="1">
        <f t="shared" si="1845"/>
        <v>20</v>
      </c>
      <c r="N3509" s="1">
        <f t="shared" si="1848"/>
        <v>6</v>
      </c>
      <c r="O3509" s="2">
        <f t="shared" si="1833"/>
        <v>1.0027810399999999</v>
      </c>
      <c r="P3509" s="10">
        <f t="shared" si="1859"/>
        <v>1.00859988</v>
      </c>
      <c r="Q3509" s="10">
        <f t="shared" si="1855"/>
        <v>1.6847939209821607</v>
      </c>
      <c r="R3509" s="2">
        <f t="shared" si="1858"/>
        <v>1.6894794</v>
      </c>
      <c r="S3509" s="2">
        <f t="shared" si="1849"/>
        <v>1.60539415</v>
      </c>
      <c r="T3509" s="2">
        <f t="shared" si="1834"/>
        <v>30264.020451290002</v>
      </c>
      <c r="U3509" s="2">
        <f t="shared" si="1835"/>
        <v>11412.562414467367</v>
      </c>
      <c r="V3509" s="2">
        <f t="shared" si="1836"/>
        <v>0</v>
      </c>
      <c r="W3509" s="2">
        <f t="shared" si="1837"/>
        <v>30264.020451297369</v>
      </c>
      <c r="X3509" s="27">
        <f t="shared" si="1838"/>
        <v>0</v>
      </c>
      <c r="Y3509" s="2">
        <f t="shared" si="1850"/>
        <v>0</v>
      </c>
      <c r="Z3509" s="67">
        <f t="shared" si="1839"/>
        <v>0</v>
      </c>
      <c r="AA3509" s="2">
        <f t="shared" si="1860"/>
        <v>0</v>
      </c>
      <c r="AB3509" s="26">
        <f t="shared" si="1846"/>
        <v>6.7299999999999999E-2</v>
      </c>
      <c r="AC3509" s="27">
        <f t="shared" si="1828"/>
        <v>6</v>
      </c>
      <c r="AD3509" s="27">
        <v>252</v>
      </c>
      <c r="AE3509" s="10">
        <f t="shared" si="1856"/>
        <v>1.0015519669999999</v>
      </c>
      <c r="AF3509" s="2">
        <f t="shared" si="1851"/>
        <v>46.968761020000002</v>
      </c>
      <c r="AG3509" s="2">
        <f t="shared" si="1840"/>
        <v>46.968761020000002</v>
      </c>
      <c r="AH3509" s="3" t="str">
        <f t="shared" si="1841"/>
        <v>-</v>
      </c>
      <c r="AI3509" s="4" t="str">
        <f t="shared" si="1857"/>
        <v>A+J=</v>
      </c>
      <c r="AJ3509" s="11">
        <f t="shared" si="1847"/>
        <v>44321</v>
      </c>
      <c r="AK3509" s="11"/>
      <c r="AL3509" s="4"/>
      <c r="AM3509" s="1"/>
      <c r="AN3509" s="11"/>
      <c r="AO3509" s="1"/>
      <c r="AP3509" s="1"/>
      <c r="AQ3509" s="1"/>
      <c r="AR3509" s="1"/>
      <c r="AS3509" s="6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</row>
    <row r="3510" spans="1:55" x14ac:dyDescent="0.2">
      <c r="A3510" s="144">
        <f t="shared" si="1842"/>
        <v>44299</v>
      </c>
      <c r="B3510" s="2">
        <f t="shared" si="1829"/>
        <v>30318.824415897368</v>
      </c>
      <c r="C3510" s="2">
        <f t="shared" si="1843"/>
        <v>18851.458036830001</v>
      </c>
      <c r="D3510" s="68">
        <f>SUM(Y3510:Y$3651)</f>
        <v>18851.458036830001</v>
      </c>
      <c r="E3510" s="68">
        <f t="shared" si="1830"/>
        <v>0</v>
      </c>
      <c r="F3510" s="72">
        <f t="shared" si="1852"/>
        <v>5622.43</v>
      </c>
      <c r="G3510" s="3">
        <f>IF(N3510=1,VLOOKUP(A3509,[1]Plan1!$BG$69:$BI$188,3),G3509)</f>
        <v>5674.72</v>
      </c>
      <c r="H3510" s="11">
        <f t="shared" si="1853"/>
        <v>44229</v>
      </c>
      <c r="I3510" s="11">
        <f t="shared" si="1854"/>
        <v>44257</v>
      </c>
      <c r="J3510" s="26">
        <f t="shared" si="1831"/>
        <v>9.3002491805145304E-3</v>
      </c>
      <c r="K3510" s="11">
        <f t="shared" si="1844"/>
        <v>44319</v>
      </c>
      <c r="L3510" s="11">
        <f t="shared" si="1832"/>
        <v>44319</v>
      </c>
      <c r="M3510" s="1">
        <f t="shared" si="1845"/>
        <v>20</v>
      </c>
      <c r="N3510" s="1">
        <f t="shared" si="1848"/>
        <v>7</v>
      </c>
      <c r="O3510" s="2">
        <f t="shared" si="1833"/>
        <v>1.00324529</v>
      </c>
      <c r="P3510" s="10">
        <f t="shared" si="1859"/>
        <v>1.00859988</v>
      </c>
      <c r="Q3510" s="10">
        <f t="shared" si="1855"/>
        <v>1.6847939209821607</v>
      </c>
      <c r="R3510" s="2">
        <f t="shared" si="1858"/>
        <v>1.6902615599999999</v>
      </c>
      <c r="S3510" s="2">
        <f t="shared" si="1849"/>
        <v>1.60539415</v>
      </c>
      <c r="T3510" s="2">
        <f t="shared" si="1834"/>
        <v>30264.020451290002</v>
      </c>
      <c r="U3510" s="2">
        <f t="shared" si="1835"/>
        <v>11412.562414467367</v>
      </c>
      <c r="V3510" s="2">
        <f t="shared" si="1836"/>
        <v>0</v>
      </c>
      <c r="W3510" s="2">
        <f t="shared" si="1837"/>
        <v>30264.020451297369</v>
      </c>
      <c r="X3510" s="27">
        <f t="shared" si="1838"/>
        <v>0</v>
      </c>
      <c r="Y3510" s="2">
        <f t="shared" si="1850"/>
        <v>0</v>
      </c>
      <c r="Z3510" s="67">
        <f t="shared" si="1839"/>
        <v>0</v>
      </c>
      <c r="AA3510" s="2">
        <f t="shared" si="1860"/>
        <v>0</v>
      </c>
      <c r="AB3510" s="26">
        <f t="shared" si="1846"/>
        <v>6.7299999999999999E-2</v>
      </c>
      <c r="AC3510" s="27">
        <f t="shared" si="1828"/>
        <v>7</v>
      </c>
      <c r="AD3510" s="27">
        <v>252</v>
      </c>
      <c r="AE3510" s="10">
        <f t="shared" si="1856"/>
        <v>1.0018108619999999</v>
      </c>
      <c r="AF3510" s="2">
        <f t="shared" si="1851"/>
        <v>54.8039646</v>
      </c>
      <c r="AG3510" s="2">
        <f t="shared" si="1840"/>
        <v>54.8039646</v>
      </c>
      <c r="AH3510" s="3" t="str">
        <f t="shared" si="1841"/>
        <v>-</v>
      </c>
      <c r="AI3510" s="4" t="str">
        <f t="shared" si="1857"/>
        <v>A+J=</v>
      </c>
      <c r="AJ3510" s="11">
        <f t="shared" si="1847"/>
        <v>44321</v>
      </c>
      <c r="AK3510" s="11"/>
      <c r="AL3510" s="4"/>
      <c r="AM3510" s="1"/>
      <c r="AN3510" s="11"/>
      <c r="AO3510" s="1"/>
      <c r="AP3510" s="1"/>
      <c r="AQ3510" s="1"/>
      <c r="AR3510" s="1"/>
      <c r="AS3510" s="6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</row>
    <row r="3511" spans="1:55" x14ac:dyDescent="0.2">
      <c r="A3511" s="144">
        <f t="shared" si="1842"/>
        <v>44300</v>
      </c>
      <c r="B3511" s="2">
        <f t="shared" si="1829"/>
        <v>30326.661677427368</v>
      </c>
      <c r="C3511" s="2">
        <f t="shared" si="1843"/>
        <v>18851.458036830001</v>
      </c>
      <c r="D3511" s="68">
        <f>SUM(Y3511:Y$3651)</f>
        <v>18851.458036830001</v>
      </c>
      <c r="E3511" s="68">
        <f t="shared" si="1830"/>
        <v>0</v>
      </c>
      <c r="F3511" s="72">
        <f t="shared" si="1852"/>
        <v>5622.43</v>
      </c>
      <c r="G3511" s="3">
        <f>IF(N3511=1,VLOOKUP(A3510,[1]Plan1!$BG$69:$BI$188,3),G3510)</f>
        <v>5674.72</v>
      </c>
      <c r="H3511" s="11">
        <f t="shared" si="1853"/>
        <v>44229</v>
      </c>
      <c r="I3511" s="11">
        <f t="shared" si="1854"/>
        <v>44257</v>
      </c>
      <c r="J3511" s="26">
        <f t="shared" si="1831"/>
        <v>9.3002491805145304E-3</v>
      </c>
      <c r="K3511" s="11">
        <f t="shared" si="1844"/>
        <v>44319</v>
      </c>
      <c r="L3511" s="11">
        <f t="shared" si="1832"/>
        <v>44319</v>
      </c>
      <c r="M3511" s="1">
        <f t="shared" si="1845"/>
        <v>20</v>
      </c>
      <c r="N3511" s="1">
        <f t="shared" si="1848"/>
        <v>8</v>
      </c>
      <c r="O3511" s="2">
        <f t="shared" si="1833"/>
        <v>1.0037097699999999</v>
      </c>
      <c r="P3511" s="10">
        <f t="shared" si="1859"/>
        <v>1.00859988</v>
      </c>
      <c r="Q3511" s="10">
        <f t="shared" si="1855"/>
        <v>1.6847939209821607</v>
      </c>
      <c r="R3511" s="2">
        <f t="shared" si="1858"/>
        <v>1.69104411</v>
      </c>
      <c r="S3511" s="2">
        <f t="shared" si="1849"/>
        <v>1.60539415</v>
      </c>
      <c r="T3511" s="2">
        <f t="shared" si="1834"/>
        <v>30264.020451290002</v>
      </c>
      <c r="U3511" s="2">
        <f t="shared" si="1835"/>
        <v>11412.562414467367</v>
      </c>
      <c r="V3511" s="2">
        <f t="shared" si="1836"/>
        <v>0</v>
      </c>
      <c r="W3511" s="2">
        <f t="shared" si="1837"/>
        <v>30264.020451297369</v>
      </c>
      <c r="X3511" s="27">
        <f t="shared" si="1838"/>
        <v>0</v>
      </c>
      <c r="Y3511" s="2">
        <f t="shared" si="1850"/>
        <v>0</v>
      </c>
      <c r="Z3511" s="67">
        <f t="shared" si="1839"/>
        <v>0</v>
      </c>
      <c r="AA3511" s="2">
        <f t="shared" si="1860"/>
        <v>0</v>
      </c>
      <c r="AB3511" s="26">
        <f t="shared" si="1846"/>
        <v>6.7299999999999999E-2</v>
      </c>
      <c r="AC3511" s="27">
        <f t="shared" si="1828"/>
        <v>8</v>
      </c>
      <c r="AD3511" s="27">
        <v>252</v>
      </c>
      <c r="AE3511" s="10">
        <f t="shared" si="1856"/>
        <v>1.002069825</v>
      </c>
      <c r="AF3511" s="2">
        <f t="shared" si="1851"/>
        <v>62.64122613</v>
      </c>
      <c r="AG3511" s="2">
        <f t="shared" si="1840"/>
        <v>62.64122613</v>
      </c>
      <c r="AH3511" s="3" t="str">
        <f t="shared" si="1841"/>
        <v>-</v>
      </c>
      <c r="AI3511" s="4" t="str">
        <f t="shared" si="1857"/>
        <v>A+J=</v>
      </c>
      <c r="AJ3511" s="11">
        <f t="shared" si="1847"/>
        <v>44321</v>
      </c>
      <c r="AK3511" s="11"/>
      <c r="AL3511" s="4"/>
      <c r="AM3511" s="1"/>
      <c r="AN3511" s="11"/>
      <c r="AO3511" s="1"/>
      <c r="AP3511" s="1"/>
      <c r="AQ3511" s="1"/>
      <c r="AR3511" s="1"/>
      <c r="AS3511" s="6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</row>
    <row r="3512" spans="1:55" x14ac:dyDescent="0.2">
      <c r="A3512" s="144">
        <f t="shared" si="1842"/>
        <v>44301</v>
      </c>
      <c r="B3512" s="2">
        <f t="shared" si="1829"/>
        <v>30334.500936377368</v>
      </c>
      <c r="C3512" s="2">
        <f t="shared" si="1843"/>
        <v>18851.458036830001</v>
      </c>
      <c r="D3512" s="68">
        <f>SUM(Y3512:Y$3651)</f>
        <v>18851.458036830001</v>
      </c>
      <c r="E3512" s="68">
        <f t="shared" si="1830"/>
        <v>0</v>
      </c>
      <c r="F3512" s="72">
        <f t="shared" si="1852"/>
        <v>5622.43</v>
      </c>
      <c r="G3512" s="3">
        <f>IF(N3512=1,VLOOKUP(A3511,[1]Plan1!$BG$69:$BI$188,3),G3511)</f>
        <v>5674.72</v>
      </c>
      <c r="H3512" s="11">
        <f t="shared" si="1853"/>
        <v>44229</v>
      </c>
      <c r="I3512" s="11">
        <f t="shared" si="1854"/>
        <v>44257</v>
      </c>
      <c r="J3512" s="26">
        <f t="shared" si="1831"/>
        <v>9.3002491805145304E-3</v>
      </c>
      <c r="K3512" s="11">
        <f t="shared" si="1844"/>
        <v>44319</v>
      </c>
      <c r="L3512" s="11">
        <f t="shared" si="1832"/>
        <v>44319</v>
      </c>
      <c r="M3512" s="1">
        <f t="shared" si="1845"/>
        <v>20</v>
      </c>
      <c r="N3512" s="1">
        <f t="shared" si="1848"/>
        <v>9</v>
      </c>
      <c r="O3512" s="2">
        <f t="shared" si="1833"/>
        <v>1.0041744500000001</v>
      </c>
      <c r="P3512" s="10">
        <f t="shared" si="1859"/>
        <v>1.00859988</v>
      </c>
      <c r="Q3512" s="10">
        <f t="shared" si="1855"/>
        <v>1.6847939209821607</v>
      </c>
      <c r="R3512" s="2">
        <f t="shared" si="1858"/>
        <v>1.691827</v>
      </c>
      <c r="S3512" s="2">
        <f t="shared" si="1849"/>
        <v>1.60539415</v>
      </c>
      <c r="T3512" s="2">
        <f t="shared" si="1834"/>
        <v>30264.020451290002</v>
      </c>
      <c r="U3512" s="2">
        <f t="shared" si="1835"/>
        <v>11412.562414467367</v>
      </c>
      <c r="V3512" s="2">
        <f t="shared" si="1836"/>
        <v>0</v>
      </c>
      <c r="W3512" s="2">
        <f t="shared" si="1837"/>
        <v>30264.020451297369</v>
      </c>
      <c r="X3512" s="27">
        <f t="shared" si="1838"/>
        <v>0</v>
      </c>
      <c r="Y3512" s="2">
        <f t="shared" si="1850"/>
        <v>0</v>
      </c>
      <c r="Z3512" s="67">
        <f t="shared" si="1839"/>
        <v>0</v>
      </c>
      <c r="AA3512" s="2">
        <f t="shared" si="1860"/>
        <v>0</v>
      </c>
      <c r="AB3512" s="26">
        <f t="shared" si="1846"/>
        <v>6.7299999999999999E-2</v>
      </c>
      <c r="AC3512" s="27">
        <f t="shared" si="1828"/>
        <v>9</v>
      </c>
      <c r="AD3512" s="27">
        <v>252</v>
      </c>
      <c r="AE3512" s="10">
        <f t="shared" si="1856"/>
        <v>1.0023288539999999</v>
      </c>
      <c r="AF3512" s="2">
        <f t="shared" si="1851"/>
        <v>70.480485079999994</v>
      </c>
      <c r="AG3512" s="2">
        <f t="shared" si="1840"/>
        <v>70.480485079999994</v>
      </c>
      <c r="AH3512" s="3" t="str">
        <f t="shared" si="1841"/>
        <v>-</v>
      </c>
      <c r="AI3512" s="4" t="str">
        <f t="shared" si="1857"/>
        <v>A+J=</v>
      </c>
      <c r="AJ3512" s="11">
        <f t="shared" si="1847"/>
        <v>44321</v>
      </c>
      <c r="AK3512" s="11"/>
      <c r="AL3512" s="4"/>
      <c r="AM3512" s="1"/>
      <c r="AN3512" s="11"/>
      <c r="AO3512" s="1"/>
      <c r="AP3512" s="1"/>
      <c r="AQ3512" s="1"/>
      <c r="AR3512" s="1"/>
      <c r="AS3512" s="6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</row>
    <row r="3513" spans="1:55" x14ac:dyDescent="0.2">
      <c r="A3513" s="144">
        <f t="shared" si="1842"/>
        <v>44302</v>
      </c>
      <c r="B3513" s="2">
        <f t="shared" si="1829"/>
        <v>30342.342223017367</v>
      </c>
      <c r="C3513" s="2">
        <f t="shared" si="1843"/>
        <v>18851.458036830001</v>
      </c>
      <c r="D3513" s="68">
        <f>SUM(Y3513:Y$3651)</f>
        <v>18851.458036830001</v>
      </c>
      <c r="E3513" s="68">
        <f t="shared" si="1830"/>
        <v>0</v>
      </c>
      <c r="F3513" s="72">
        <f t="shared" si="1852"/>
        <v>5622.43</v>
      </c>
      <c r="G3513" s="3">
        <f>IF(N3513=1,VLOOKUP(A3512,[1]Plan1!$BG$69:$BI$188,3),G3512)</f>
        <v>5674.72</v>
      </c>
      <c r="H3513" s="11">
        <f t="shared" si="1853"/>
        <v>44229</v>
      </c>
      <c r="I3513" s="11">
        <f t="shared" si="1854"/>
        <v>44257</v>
      </c>
      <c r="J3513" s="26">
        <f t="shared" si="1831"/>
        <v>9.3002491805145304E-3</v>
      </c>
      <c r="K3513" s="11">
        <f t="shared" si="1844"/>
        <v>44319</v>
      </c>
      <c r="L3513" s="11">
        <f t="shared" si="1832"/>
        <v>44319</v>
      </c>
      <c r="M3513" s="1">
        <f t="shared" si="1845"/>
        <v>20</v>
      </c>
      <c r="N3513" s="1">
        <f t="shared" si="1848"/>
        <v>10</v>
      </c>
      <c r="O3513" s="2">
        <f t="shared" si="1833"/>
        <v>1.0046393600000001</v>
      </c>
      <c r="P3513" s="10">
        <f t="shared" si="1859"/>
        <v>1.00859988</v>
      </c>
      <c r="Q3513" s="10">
        <f t="shared" si="1855"/>
        <v>1.6847939209821607</v>
      </c>
      <c r="R3513" s="2">
        <f t="shared" si="1858"/>
        <v>1.69261028</v>
      </c>
      <c r="S3513" s="2">
        <f t="shared" si="1849"/>
        <v>1.60539415</v>
      </c>
      <c r="T3513" s="2">
        <f t="shared" si="1834"/>
        <v>30264.020451290002</v>
      </c>
      <c r="U3513" s="2">
        <f t="shared" si="1835"/>
        <v>11412.562414467367</v>
      </c>
      <c r="V3513" s="2">
        <f t="shared" si="1836"/>
        <v>0</v>
      </c>
      <c r="W3513" s="2">
        <f t="shared" si="1837"/>
        <v>30264.020451297369</v>
      </c>
      <c r="X3513" s="27">
        <f t="shared" si="1838"/>
        <v>0</v>
      </c>
      <c r="Y3513" s="2">
        <f t="shared" si="1850"/>
        <v>0</v>
      </c>
      <c r="Z3513" s="67">
        <f t="shared" si="1839"/>
        <v>0</v>
      </c>
      <c r="AA3513" s="2">
        <f t="shared" si="1860"/>
        <v>0</v>
      </c>
      <c r="AB3513" s="26">
        <f t="shared" si="1846"/>
        <v>6.7299999999999999E-2</v>
      </c>
      <c r="AC3513" s="27">
        <f t="shared" si="1828"/>
        <v>10</v>
      </c>
      <c r="AD3513" s="27">
        <v>252</v>
      </c>
      <c r="AE3513" s="10">
        <f t="shared" si="1856"/>
        <v>1.0025879499999999</v>
      </c>
      <c r="AF3513" s="2">
        <f t="shared" si="1851"/>
        <v>78.321771720000001</v>
      </c>
      <c r="AG3513" s="2">
        <f t="shared" si="1840"/>
        <v>78.321771720000001</v>
      </c>
      <c r="AH3513" s="3" t="str">
        <f t="shared" si="1841"/>
        <v>-</v>
      </c>
      <c r="AI3513" s="4" t="str">
        <f t="shared" si="1857"/>
        <v>A+J=</v>
      </c>
      <c r="AJ3513" s="11">
        <f t="shared" si="1847"/>
        <v>44321</v>
      </c>
      <c r="AK3513" s="11"/>
      <c r="AL3513" s="4"/>
      <c r="AM3513" s="1"/>
      <c r="AN3513" s="11"/>
      <c r="AO3513" s="1"/>
      <c r="AP3513" s="1"/>
      <c r="AQ3513" s="1"/>
      <c r="AR3513" s="1"/>
      <c r="AS3513" s="6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</row>
    <row r="3514" spans="1:55" x14ac:dyDescent="0.2">
      <c r="A3514" s="144">
        <f t="shared" si="1842"/>
        <v>44303</v>
      </c>
      <c r="B3514" s="2">
        <f t="shared" si="1829"/>
        <v>30350.18553734737</v>
      </c>
      <c r="C3514" s="2">
        <f t="shared" si="1843"/>
        <v>18851.458036830001</v>
      </c>
      <c r="D3514" s="68">
        <f>SUM(Y3514:Y$3651)</f>
        <v>18851.458036830001</v>
      </c>
      <c r="E3514" s="68">
        <f t="shared" si="1830"/>
        <v>0</v>
      </c>
      <c r="F3514" s="72">
        <f t="shared" si="1852"/>
        <v>5622.43</v>
      </c>
      <c r="G3514" s="3">
        <f>IF(N3514=1,VLOOKUP(A3513,[1]Plan1!$BG$69:$BI$188,3),G3513)</f>
        <v>5674.72</v>
      </c>
      <c r="H3514" s="11">
        <f t="shared" si="1853"/>
        <v>44229</v>
      </c>
      <c r="I3514" s="11">
        <f t="shared" si="1854"/>
        <v>44257</v>
      </c>
      <c r="J3514" s="26">
        <f t="shared" si="1831"/>
        <v>9.3002491805145304E-3</v>
      </c>
      <c r="K3514" s="11">
        <f t="shared" si="1844"/>
        <v>44319</v>
      </c>
      <c r="L3514" s="11">
        <f t="shared" si="1832"/>
        <v>44319</v>
      </c>
      <c r="M3514" s="1">
        <f t="shared" si="1845"/>
        <v>20</v>
      </c>
      <c r="N3514" s="1">
        <f t="shared" si="1848"/>
        <v>11</v>
      </c>
      <c r="O3514" s="2">
        <f t="shared" si="1833"/>
        <v>1.00510448</v>
      </c>
      <c r="P3514" s="10">
        <f t="shared" si="1859"/>
        <v>1.00859988</v>
      </c>
      <c r="Q3514" s="10">
        <f t="shared" si="1855"/>
        <v>1.6847939209821607</v>
      </c>
      <c r="R3514" s="2">
        <f t="shared" si="1858"/>
        <v>1.6933939099999999</v>
      </c>
      <c r="S3514" s="2">
        <f t="shared" si="1849"/>
        <v>1.60539415</v>
      </c>
      <c r="T3514" s="2">
        <f t="shared" si="1834"/>
        <v>30264.020451290002</v>
      </c>
      <c r="U3514" s="2">
        <f t="shared" si="1835"/>
        <v>11412.562414467367</v>
      </c>
      <c r="V3514" s="2">
        <f t="shared" si="1836"/>
        <v>0</v>
      </c>
      <c r="W3514" s="2">
        <f t="shared" si="1837"/>
        <v>30264.020451297369</v>
      </c>
      <c r="X3514" s="27">
        <f t="shared" si="1838"/>
        <v>0</v>
      </c>
      <c r="Y3514" s="2">
        <f t="shared" si="1850"/>
        <v>0</v>
      </c>
      <c r="Z3514" s="67">
        <f t="shared" si="1839"/>
        <v>0</v>
      </c>
      <c r="AA3514" s="2">
        <f t="shared" si="1860"/>
        <v>0</v>
      </c>
      <c r="AB3514" s="26">
        <f t="shared" si="1846"/>
        <v>6.7299999999999999E-2</v>
      </c>
      <c r="AC3514" s="27">
        <f t="shared" si="1828"/>
        <v>11</v>
      </c>
      <c r="AD3514" s="27">
        <v>252</v>
      </c>
      <c r="AE3514" s="10">
        <f t="shared" si="1856"/>
        <v>1.0028471130000001</v>
      </c>
      <c r="AF3514" s="2">
        <f t="shared" si="1851"/>
        <v>86.165086049999999</v>
      </c>
      <c r="AG3514" s="2">
        <f t="shared" si="1840"/>
        <v>86.165086049999999</v>
      </c>
      <c r="AH3514" s="3" t="str">
        <f t="shared" si="1841"/>
        <v>-</v>
      </c>
      <c r="AI3514" s="4" t="str">
        <f t="shared" si="1857"/>
        <v>A+J=</v>
      </c>
      <c r="AJ3514" s="11">
        <f t="shared" si="1847"/>
        <v>44321</v>
      </c>
      <c r="AK3514" s="11"/>
      <c r="AL3514" s="4"/>
      <c r="AM3514" s="1"/>
      <c r="AN3514" s="11"/>
      <c r="AO3514" s="1"/>
      <c r="AP3514" s="1"/>
      <c r="AQ3514" s="1"/>
      <c r="AR3514" s="1"/>
      <c r="AS3514" s="6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</row>
    <row r="3515" spans="1:55" x14ac:dyDescent="0.2">
      <c r="A3515" s="144">
        <f t="shared" si="1842"/>
        <v>44304</v>
      </c>
      <c r="B3515" s="2">
        <f t="shared" si="1829"/>
        <v>30350.18553734737</v>
      </c>
      <c r="C3515" s="2">
        <f t="shared" si="1843"/>
        <v>18851.458036830001</v>
      </c>
      <c r="D3515" s="68">
        <f>SUM(Y3515:Y$3651)</f>
        <v>18851.458036830001</v>
      </c>
      <c r="E3515" s="68">
        <f t="shared" si="1830"/>
        <v>0</v>
      </c>
      <c r="F3515" s="72">
        <f t="shared" si="1852"/>
        <v>5622.43</v>
      </c>
      <c r="G3515" s="3">
        <f>IF(N3515=1,VLOOKUP(A3514,[1]Plan1!$BG$69:$BI$188,3),G3514)</f>
        <v>5674.72</v>
      </c>
      <c r="H3515" s="11">
        <f t="shared" si="1853"/>
        <v>44229</v>
      </c>
      <c r="I3515" s="11">
        <f t="shared" si="1854"/>
        <v>44257</v>
      </c>
      <c r="J3515" s="26">
        <f t="shared" si="1831"/>
        <v>9.3002491805145304E-3</v>
      </c>
      <c r="K3515" s="11">
        <f t="shared" si="1844"/>
        <v>44319</v>
      </c>
      <c r="L3515" s="11">
        <f t="shared" si="1832"/>
        <v>44319</v>
      </c>
      <c r="M3515" s="1">
        <f t="shared" si="1845"/>
        <v>20</v>
      </c>
      <c r="N3515" s="1">
        <f t="shared" si="1848"/>
        <v>11</v>
      </c>
      <c r="O3515" s="2">
        <f t="shared" si="1833"/>
        <v>1.00510448</v>
      </c>
      <c r="P3515" s="10">
        <f t="shared" si="1859"/>
        <v>1.00859988</v>
      </c>
      <c r="Q3515" s="10">
        <f t="shared" si="1855"/>
        <v>1.6847939209821607</v>
      </c>
      <c r="R3515" s="2">
        <f t="shared" si="1858"/>
        <v>1.6933939099999999</v>
      </c>
      <c r="S3515" s="2">
        <f t="shared" si="1849"/>
        <v>1.60539415</v>
      </c>
      <c r="T3515" s="2">
        <f t="shared" si="1834"/>
        <v>30264.020451290002</v>
      </c>
      <c r="U3515" s="2">
        <f t="shared" si="1835"/>
        <v>11412.562414467367</v>
      </c>
      <c r="V3515" s="2">
        <f t="shared" si="1836"/>
        <v>0</v>
      </c>
      <c r="W3515" s="2">
        <f t="shared" si="1837"/>
        <v>30264.020451297369</v>
      </c>
      <c r="X3515" s="27">
        <f t="shared" si="1838"/>
        <v>0</v>
      </c>
      <c r="Y3515" s="2">
        <f t="shared" si="1850"/>
        <v>0</v>
      </c>
      <c r="Z3515" s="67">
        <f t="shared" si="1839"/>
        <v>0</v>
      </c>
      <c r="AA3515" s="2">
        <f t="shared" si="1860"/>
        <v>0</v>
      </c>
      <c r="AB3515" s="26">
        <f t="shared" si="1846"/>
        <v>6.7299999999999999E-2</v>
      </c>
      <c r="AC3515" s="27">
        <f t="shared" si="1828"/>
        <v>11</v>
      </c>
      <c r="AD3515" s="27">
        <v>252</v>
      </c>
      <c r="AE3515" s="10">
        <f t="shared" si="1856"/>
        <v>1.0028471130000001</v>
      </c>
      <c r="AF3515" s="2">
        <f t="shared" si="1851"/>
        <v>86.165086049999999</v>
      </c>
      <c r="AG3515" s="2">
        <f t="shared" si="1840"/>
        <v>86.165086049999999</v>
      </c>
      <c r="AH3515" s="3" t="str">
        <f t="shared" si="1841"/>
        <v>-</v>
      </c>
      <c r="AI3515" s="4" t="str">
        <f t="shared" si="1857"/>
        <v>A+J=</v>
      </c>
      <c r="AJ3515" s="11">
        <f t="shared" si="1847"/>
        <v>44321</v>
      </c>
      <c r="AK3515" s="11"/>
      <c r="AL3515" s="4"/>
      <c r="AM3515" s="1"/>
      <c r="AN3515" s="11"/>
      <c r="AO3515" s="1"/>
      <c r="AP3515" s="1"/>
      <c r="AQ3515" s="1"/>
      <c r="AR3515" s="1"/>
      <c r="AS3515" s="6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</row>
    <row r="3516" spans="1:55" x14ac:dyDescent="0.2">
      <c r="A3516" s="144">
        <f t="shared" si="1842"/>
        <v>44305</v>
      </c>
      <c r="B3516" s="2">
        <f t="shared" si="1829"/>
        <v>30350.18553734737</v>
      </c>
      <c r="C3516" s="2">
        <f t="shared" si="1843"/>
        <v>18851.458036830001</v>
      </c>
      <c r="D3516" s="68">
        <f>SUM(Y3516:Y$3651)</f>
        <v>18851.458036830001</v>
      </c>
      <c r="E3516" s="68">
        <f t="shared" si="1830"/>
        <v>0</v>
      </c>
      <c r="F3516" s="72">
        <f t="shared" si="1852"/>
        <v>5622.43</v>
      </c>
      <c r="G3516" s="3">
        <f>IF(N3516=1,VLOOKUP(A3515,[1]Plan1!$BG$69:$BI$188,3),G3515)</f>
        <v>5674.72</v>
      </c>
      <c r="H3516" s="11">
        <f t="shared" si="1853"/>
        <v>44229</v>
      </c>
      <c r="I3516" s="11">
        <f t="shared" si="1854"/>
        <v>44257</v>
      </c>
      <c r="J3516" s="26">
        <f t="shared" si="1831"/>
        <v>9.3002491805145304E-3</v>
      </c>
      <c r="K3516" s="11">
        <f t="shared" si="1844"/>
        <v>44319</v>
      </c>
      <c r="L3516" s="11">
        <f t="shared" si="1832"/>
        <v>44319</v>
      </c>
      <c r="M3516" s="1">
        <f t="shared" si="1845"/>
        <v>20</v>
      </c>
      <c r="N3516" s="1">
        <f t="shared" si="1848"/>
        <v>11</v>
      </c>
      <c r="O3516" s="2">
        <f t="shared" si="1833"/>
        <v>1.00510448</v>
      </c>
      <c r="P3516" s="10">
        <f t="shared" si="1859"/>
        <v>1.00859988</v>
      </c>
      <c r="Q3516" s="10">
        <f t="shared" si="1855"/>
        <v>1.6847939209821607</v>
      </c>
      <c r="R3516" s="2">
        <f t="shared" si="1858"/>
        <v>1.6933939099999999</v>
      </c>
      <c r="S3516" s="2">
        <f t="shared" si="1849"/>
        <v>1.60539415</v>
      </c>
      <c r="T3516" s="2">
        <f t="shared" si="1834"/>
        <v>30264.020451290002</v>
      </c>
      <c r="U3516" s="2">
        <f t="shared" si="1835"/>
        <v>11412.562414467367</v>
      </c>
      <c r="V3516" s="2">
        <f t="shared" si="1836"/>
        <v>0</v>
      </c>
      <c r="W3516" s="2">
        <f t="shared" si="1837"/>
        <v>30264.020451297369</v>
      </c>
      <c r="X3516" s="27">
        <f t="shared" si="1838"/>
        <v>0</v>
      </c>
      <c r="Y3516" s="2">
        <f t="shared" si="1850"/>
        <v>0</v>
      </c>
      <c r="Z3516" s="67">
        <f t="shared" si="1839"/>
        <v>0</v>
      </c>
      <c r="AA3516" s="2">
        <f t="shared" si="1860"/>
        <v>0</v>
      </c>
      <c r="AB3516" s="26">
        <f t="shared" si="1846"/>
        <v>6.7299999999999999E-2</v>
      </c>
      <c r="AC3516" s="27">
        <f t="shared" ref="AC3516:AC3579" si="1861">N3516</f>
        <v>11</v>
      </c>
      <c r="AD3516" s="27">
        <v>252</v>
      </c>
      <c r="AE3516" s="10">
        <f t="shared" si="1856"/>
        <v>1.0028471130000001</v>
      </c>
      <c r="AF3516" s="2">
        <f t="shared" si="1851"/>
        <v>86.165086049999999</v>
      </c>
      <c r="AG3516" s="2">
        <f t="shared" si="1840"/>
        <v>86.165086049999999</v>
      </c>
      <c r="AH3516" s="3" t="str">
        <f t="shared" si="1841"/>
        <v>-</v>
      </c>
      <c r="AI3516" s="4" t="str">
        <f t="shared" si="1857"/>
        <v>A+J=</v>
      </c>
      <c r="AJ3516" s="11">
        <f t="shared" si="1847"/>
        <v>44321</v>
      </c>
      <c r="AK3516" s="11"/>
      <c r="AL3516" s="4"/>
      <c r="AM3516" s="1"/>
      <c r="AN3516" s="11"/>
      <c r="AO3516" s="1"/>
      <c r="AP3516" s="1"/>
      <c r="AQ3516" s="1"/>
      <c r="AR3516" s="1"/>
      <c r="AS3516" s="6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</row>
    <row r="3517" spans="1:55" x14ac:dyDescent="0.2">
      <c r="A3517" s="144">
        <f t="shared" si="1842"/>
        <v>44306</v>
      </c>
      <c r="B3517" s="2">
        <f t="shared" si="1829"/>
        <v>30358.030879377369</v>
      </c>
      <c r="C3517" s="2">
        <f t="shared" si="1843"/>
        <v>18851.458036830001</v>
      </c>
      <c r="D3517" s="68">
        <f>SUM(Y3517:Y$3651)</f>
        <v>18851.458036830001</v>
      </c>
      <c r="E3517" s="68">
        <f t="shared" si="1830"/>
        <v>0</v>
      </c>
      <c r="F3517" s="72">
        <f t="shared" si="1852"/>
        <v>5622.43</v>
      </c>
      <c r="G3517" s="3">
        <f>IF(N3517=1,VLOOKUP(A3516,[1]Plan1!$BG$69:$BI$188,3),G3516)</f>
        <v>5674.72</v>
      </c>
      <c r="H3517" s="11">
        <f t="shared" si="1853"/>
        <v>44229</v>
      </c>
      <c r="I3517" s="11">
        <f t="shared" si="1854"/>
        <v>44257</v>
      </c>
      <c r="J3517" s="26">
        <f t="shared" si="1831"/>
        <v>9.3002491805145304E-3</v>
      </c>
      <c r="K3517" s="11">
        <f t="shared" si="1844"/>
        <v>44319</v>
      </c>
      <c r="L3517" s="11">
        <f t="shared" si="1832"/>
        <v>44319</v>
      </c>
      <c r="M3517" s="1">
        <f t="shared" si="1845"/>
        <v>20</v>
      </c>
      <c r="N3517" s="1">
        <f t="shared" si="1848"/>
        <v>12</v>
      </c>
      <c r="O3517" s="2">
        <f t="shared" si="1833"/>
        <v>1.0055698099999999</v>
      </c>
      <c r="P3517" s="10">
        <f t="shared" si="1859"/>
        <v>1.00859988</v>
      </c>
      <c r="Q3517" s="10">
        <f t="shared" si="1855"/>
        <v>1.6847939209821607</v>
      </c>
      <c r="R3517" s="2">
        <f t="shared" si="1858"/>
        <v>1.6941778999999999</v>
      </c>
      <c r="S3517" s="2">
        <f t="shared" si="1849"/>
        <v>1.60539415</v>
      </c>
      <c r="T3517" s="2">
        <f t="shared" si="1834"/>
        <v>30264.020451290002</v>
      </c>
      <c r="U3517" s="2">
        <f t="shared" si="1835"/>
        <v>11412.562414467367</v>
      </c>
      <c r="V3517" s="2">
        <f t="shared" si="1836"/>
        <v>0</v>
      </c>
      <c r="W3517" s="2">
        <f t="shared" si="1837"/>
        <v>30264.020451297369</v>
      </c>
      <c r="X3517" s="27">
        <f t="shared" si="1838"/>
        <v>0</v>
      </c>
      <c r="Y3517" s="2">
        <f t="shared" si="1850"/>
        <v>0</v>
      </c>
      <c r="Z3517" s="67">
        <f t="shared" si="1839"/>
        <v>0</v>
      </c>
      <c r="AA3517" s="2">
        <f t="shared" si="1860"/>
        <v>0</v>
      </c>
      <c r="AB3517" s="26">
        <f t="shared" si="1846"/>
        <v>6.7299999999999999E-2</v>
      </c>
      <c r="AC3517" s="27">
        <f t="shared" si="1861"/>
        <v>12</v>
      </c>
      <c r="AD3517" s="27">
        <v>252</v>
      </c>
      <c r="AE3517" s="10">
        <f t="shared" si="1856"/>
        <v>1.003106343</v>
      </c>
      <c r="AF3517" s="2">
        <f t="shared" si="1851"/>
        <v>94.010428079999997</v>
      </c>
      <c r="AG3517" s="2">
        <f t="shared" si="1840"/>
        <v>94.010428079999997</v>
      </c>
      <c r="AH3517" s="3" t="str">
        <f t="shared" si="1841"/>
        <v>-</v>
      </c>
      <c r="AI3517" s="4" t="str">
        <f t="shared" si="1857"/>
        <v>A+J=</v>
      </c>
      <c r="AJ3517" s="11">
        <f t="shared" si="1847"/>
        <v>44321</v>
      </c>
      <c r="AK3517" s="11"/>
      <c r="AL3517" s="4"/>
      <c r="AM3517" s="1"/>
      <c r="AN3517" s="11"/>
      <c r="AO3517" s="1"/>
      <c r="AP3517" s="1"/>
      <c r="AQ3517" s="1"/>
      <c r="AR3517" s="1"/>
      <c r="AS3517" s="6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</row>
    <row r="3518" spans="1:55" x14ac:dyDescent="0.2">
      <c r="A3518" s="144">
        <f t="shared" si="1842"/>
        <v>44307</v>
      </c>
      <c r="B3518" s="2">
        <f t="shared" si="1829"/>
        <v>30365.878249087367</v>
      </c>
      <c r="C3518" s="2">
        <f t="shared" si="1843"/>
        <v>18851.458036830001</v>
      </c>
      <c r="D3518" s="68">
        <f>SUM(Y3518:Y$3651)</f>
        <v>18851.458036830001</v>
      </c>
      <c r="E3518" s="68">
        <f t="shared" si="1830"/>
        <v>0</v>
      </c>
      <c r="F3518" s="72">
        <f t="shared" si="1852"/>
        <v>5622.43</v>
      </c>
      <c r="G3518" s="3">
        <f>IF(N3518=1,VLOOKUP(A3517,[1]Plan1!$BG$69:$BI$188,3),G3517)</f>
        <v>5674.72</v>
      </c>
      <c r="H3518" s="11">
        <f t="shared" si="1853"/>
        <v>44229</v>
      </c>
      <c r="I3518" s="11">
        <f t="shared" si="1854"/>
        <v>44257</v>
      </c>
      <c r="J3518" s="26">
        <f t="shared" si="1831"/>
        <v>9.3002491805145304E-3</v>
      </c>
      <c r="K3518" s="11">
        <f t="shared" si="1844"/>
        <v>44319</v>
      </c>
      <c r="L3518" s="11">
        <f t="shared" si="1832"/>
        <v>44319</v>
      </c>
      <c r="M3518" s="1">
        <f t="shared" si="1845"/>
        <v>20</v>
      </c>
      <c r="N3518" s="1">
        <f t="shared" si="1848"/>
        <v>13</v>
      </c>
      <c r="O3518" s="2">
        <f t="shared" si="1833"/>
        <v>1.00603536</v>
      </c>
      <c r="P3518" s="10">
        <f t="shared" si="1859"/>
        <v>1.00859988</v>
      </c>
      <c r="Q3518" s="10">
        <f t="shared" si="1855"/>
        <v>1.6847939209821607</v>
      </c>
      <c r="R3518" s="2">
        <f t="shared" si="1858"/>
        <v>1.6949622499999999</v>
      </c>
      <c r="S3518" s="2">
        <f t="shared" si="1849"/>
        <v>1.60539415</v>
      </c>
      <c r="T3518" s="2">
        <f t="shared" si="1834"/>
        <v>30264.020451290002</v>
      </c>
      <c r="U3518" s="2">
        <f t="shared" si="1835"/>
        <v>11412.562414467367</v>
      </c>
      <c r="V3518" s="2">
        <f t="shared" si="1836"/>
        <v>0</v>
      </c>
      <c r="W3518" s="2">
        <f t="shared" si="1837"/>
        <v>30264.020451297369</v>
      </c>
      <c r="X3518" s="27">
        <f t="shared" si="1838"/>
        <v>0</v>
      </c>
      <c r="Y3518" s="2">
        <f t="shared" si="1850"/>
        <v>0</v>
      </c>
      <c r="Z3518" s="67">
        <f t="shared" si="1839"/>
        <v>0</v>
      </c>
      <c r="AA3518" s="2">
        <f t="shared" si="1860"/>
        <v>0</v>
      </c>
      <c r="AB3518" s="26">
        <f t="shared" si="1846"/>
        <v>6.7299999999999999E-2</v>
      </c>
      <c r="AC3518" s="27">
        <f t="shared" si="1861"/>
        <v>13</v>
      </c>
      <c r="AD3518" s="27">
        <v>252</v>
      </c>
      <c r="AE3518" s="10">
        <f t="shared" si="1856"/>
        <v>1.0033656399999999</v>
      </c>
      <c r="AF3518" s="2">
        <f t="shared" si="1851"/>
        <v>101.85779779000001</v>
      </c>
      <c r="AG3518" s="2">
        <f t="shared" si="1840"/>
        <v>101.85779779000001</v>
      </c>
      <c r="AH3518" s="3" t="str">
        <f t="shared" si="1841"/>
        <v>-</v>
      </c>
      <c r="AI3518" s="4" t="str">
        <f t="shared" si="1857"/>
        <v>A+J=</v>
      </c>
      <c r="AJ3518" s="11">
        <f t="shared" si="1847"/>
        <v>44321</v>
      </c>
      <c r="AK3518" s="11"/>
      <c r="AL3518" s="4"/>
      <c r="AM3518" s="1"/>
      <c r="AN3518" s="11"/>
      <c r="AO3518" s="1"/>
      <c r="AP3518" s="1"/>
      <c r="AQ3518" s="1"/>
      <c r="AR3518" s="1"/>
      <c r="AS3518" s="6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</row>
    <row r="3519" spans="1:55" x14ac:dyDescent="0.2">
      <c r="A3519" s="144">
        <f t="shared" si="1842"/>
        <v>44308</v>
      </c>
      <c r="B3519" s="2">
        <f t="shared" si="1829"/>
        <v>30365.878249087367</v>
      </c>
      <c r="C3519" s="2">
        <f t="shared" si="1843"/>
        <v>18851.458036830001</v>
      </c>
      <c r="D3519" s="68">
        <f>SUM(Y3519:Y$3651)</f>
        <v>18851.458036830001</v>
      </c>
      <c r="E3519" s="68">
        <f t="shared" si="1830"/>
        <v>0</v>
      </c>
      <c r="F3519" s="72">
        <f t="shared" si="1852"/>
        <v>5622.43</v>
      </c>
      <c r="G3519" s="3">
        <f>IF(N3519=1,VLOOKUP(A3518,[1]Plan1!$BG$69:$BI$188,3),G3518)</f>
        <v>5674.72</v>
      </c>
      <c r="H3519" s="11">
        <f t="shared" si="1853"/>
        <v>44229</v>
      </c>
      <c r="I3519" s="11">
        <f t="shared" si="1854"/>
        <v>44257</v>
      </c>
      <c r="J3519" s="26">
        <f t="shared" si="1831"/>
        <v>9.3002491805145304E-3</v>
      </c>
      <c r="K3519" s="11">
        <f t="shared" si="1844"/>
        <v>44319</v>
      </c>
      <c r="L3519" s="11">
        <f t="shared" si="1832"/>
        <v>44319</v>
      </c>
      <c r="M3519" s="1">
        <f t="shared" si="1845"/>
        <v>20</v>
      </c>
      <c r="N3519" s="1">
        <f t="shared" si="1848"/>
        <v>13</v>
      </c>
      <c r="O3519" s="2">
        <f t="shared" si="1833"/>
        <v>1.00603536</v>
      </c>
      <c r="P3519" s="10">
        <f t="shared" si="1859"/>
        <v>1.00859988</v>
      </c>
      <c r="Q3519" s="10">
        <f t="shared" si="1855"/>
        <v>1.6847939209821607</v>
      </c>
      <c r="R3519" s="2">
        <f t="shared" si="1858"/>
        <v>1.6949622499999999</v>
      </c>
      <c r="S3519" s="2">
        <f t="shared" si="1849"/>
        <v>1.60539415</v>
      </c>
      <c r="T3519" s="2">
        <f t="shared" si="1834"/>
        <v>30264.020451290002</v>
      </c>
      <c r="U3519" s="2">
        <f t="shared" si="1835"/>
        <v>11412.562414467367</v>
      </c>
      <c r="V3519" s="2">
        <f t="shared" si="1836"/>
        <v>0</v>
      </c>
      <c r="W3519" s="2">
        <f t="shared" si="1837"/>
        <v>30264.020451297369</v>
      </c>
      <c r="X3519" s="27">
        <f t="shared" si="1838"/>
        <v>0</v>
      </c>
      <c r="Y3519" s="2">
        <f t="shared" si="1850"/>
        <v>0</v>
      </c>
      <c r="Z3519" s="67">
        <f t="shared" si="1839"/>
        <v>0</v>
      </c>
      <c r="AA3519" s="2">
        <f t="shared" si="1860"/>
        <v>0</v>
      </c>
      <c r="AB3519" s="26">
        <f t="shared" si="1846"/>
        <v>6.7299999999999999E-2</v>
      </c>
      <c r="AC3519" s="27">
        <f t="shared" si="1861"/>
        <v>13</v>
      </c>
      <c r="AD3519" s="27">
        <v>252</v>
      </c>
      <c r="AE3519" s="10">
        <f t="shared" si="1856"/>
        <v>1.0033656399999999</v>
      </c>
      <c r="AF3519" s="2">
        <f t="shared" si="1851"/>
        <v>101.85779779000001</v>
      </c>
      <c r="AG3519" s="2">
        <f t="shared" si="1840"/>
        <v>101.85779779000001</v>
      </c>
      <c r="AH3519" s="3" t="str">
        <f t="shared" si="1841"/>
        <v>-</v>
      </c>
      <c r="AI3519" s="4" t="str">
        <f t="shared" si="1857"/>
        <v>A+J=</v>
      </c>
      <c r="AJ3519" s="11">
        <f t="shared" si="1847"/>
        <v>44321</v>
      </c>
      <c r="AK3519" s="11"/>
      <c r="AL3519" s="4"/>
      <c r="AM3519" s="1"/>
      <c r="AN3519" s="11"/>
      <c r="AO3519" s="1"/>
      <c r="AP3519" s="1"/>
      <c r="AQ3519" s="1"/>
      <c r="AR3519" s="1"/>
      <c r="AS3519" s="6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</row>
    <row r="3520" spans="1:55" x14ac:dyDescent="0.2">
      <c r="A3520" s="144">
        <f t="shared" si="1842"/>
        <v>44309</v>
      </c>
      <c r="B3520" s="2">
        <f t="shared" si="1829"/>
        <v>30373.727646487368</v>
      </c>
      <c r="C3520" s="2">
        <f t="shared" si="1843"/>
        <v>18851.458036830001</v>
      </c>
      <c r="D3520" s="68">
        <f>SUM(Y3520:Y$3651)</f>
        <v>18851.458036830001</v>
      </c>
      <c r="E3520" s="68">
        <f t="shared" si="1830"/>
        <v>0</v>
      </c>
      <c r="F3520" s="72">
        <f t="shared" si="1852"/>
        <v>5622.43</v>
      </c>
      <c r="G3520" s="3">
        <f>IF(N3520=1,VLOOKUP(A3519,[1]Plan1!$BG$69:$BI$188,3),G3519)</f>
        <v>5674.72</v>
      </c>
      <c r="H3520" s="11">
        <f t="shared" si="1853"/>
        <v>44229</v>
      </c>
      <c r="I3520" s="11">
        <f t="shared" si="1854"/>
        <v>44257</v>
      </c>
      <c r="J3520" s="26">
        <f t="shared" si="1831"/>
        <v>9.3002491805145304E-3</v>
      </c>
      <c r="K3520" s="11">
        <f t="shared" si="1844"/>
        <v>44319</v>
      </c>
      <c r="L3520" s="11">
        <f t="shared" si="1832"/>
        <v>44319</v>
      </c>
      <c r="M3520" s="1">
        <f t="shared" si="1845"/>
        <v>20</v>
      </c>
      <c r="N3520" s="1">
        <f t="shared" si="1848"/>
        <v>14</v>
      </c>
      <c r="O3520" s="2">
        <f t="shared" si="1833"/>
        <v>1.00650112</v>
      </c>
      <c r="P3520" s="10">
        <f t="shared" si="1859"/>
        <v>1.00859988</v>
      </c>
      <c r="Q3520" s="10">
        <f t="shared" si="1855"/>
        <v>1.6847939209821607</v>
      </c>
      <c r="R3520" s="2">
        <f t="shared" si="1858"/>
        <v>1.6957469599999999</v>
      </c>
      <c r="S3520" s="2">
        <f t="shared" si="1849"/>
        <v>1.60539415</v>
      </c>
      <c r="T3520" s="2">
        <f t="shared" si="1834"/>
        <v>30264.020451290002</v>
      </c>
      <c r="U3520" s="2">
        <f t="shared" si="1835"/>
        <v>11412.562414467367</v>
      </c>
      <c r="V3520" s="2">
        <f t="shared" si="1836"/>
        <v>0</v>
      </c>
      <c r="W3520" s="2">
        <f t="shared" si="1837"/>
        <v>30264.020451297369</v>
      </c>
      <c r="X3520" s="27">
        <f t="shared" si="1838"/>
        <v>0</v>
      </c>
      <c r="Y3520" s="2">
        <f t="shared" si="1850"/>
        <v>0</v>
      </c>
      <c r="Z3520" s="67">
        <f t="shared" si="1839"/>
        <v>0</v>
      </c>
      <c r="AA3520" s="2">
        <f t="shared" si="1860"/>
        <v>0</v>
      </c>
      <c r="AB3520" s="26">
        <f t="shared" si="1846"/>
        <v>6.7299999999999999E-2</v>
      </c>
      <c r="AC3520" s="27">
        <f t="shared" si="1861"/>
        <v>14</v>
      </c>
      <c r="AD3520" s="27">
        <v>252</v>
      </c>
      <c r="AE3520" s="10">
        <f t="shared" si="1856"/>
        <v>1.0036250040000001</v>
      </c>
      <c r="AF3520" s="2">
        <f t="shared" si="1851"/>
        <v>109.70719518999999</v>
      </c>
      <c r="AG3520" s="2">
        <f t="shared" si="1840"/>
        <v>109.70719518999999</v>
      </c>
      <c r="AH3520" s="3" t="str">
        <f t="shared" si="1841"/>
        <v>-</v>
      </c>
      <c r="AI3520" s="4" t="str">
        <f t="shared" si="1857"/>
        <v>A+J=</v>
      </c>
      <c r="AJ3520" s="11">
        <f t="shared" si="1847"/>
        <v>44321</v>
      </c>
      <c r="AK3520" s="11"/>
      <c r="AL3520" s="4"/>
      <c r="AM3520" s="1"/>
      <c r="AN3520" s="11"/>
      <c r="AO3520" s="1"/>
      <c r="AP3520" s="1"/>
      <c r="AQ3520" s="1"/>
      <c r="AR3520" s="1"/>
      <c r="AS3520" s="6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</row>
    <row r="3521" spans="1:55" x14ac:dyDescent="0.2">
      <c r="A3521" s="144">
        <f t="shared" si="1842"/>
        <v>44310</v>
      </c>
      <c r="B3521" s="2">
        <f t="shared" si="1829"/>
        <v>30381.579071577369</v>
      </c>
      <c r="C3521" s="2">
        <f t="shared" si="1843"/>
        <v>18851.458036830001</v>
      </c>
      <c r="D3521" s="68">
        <f>SUM(Y3521:Y$3651)</f>
        <v>18851.458036830001</v>
      </c>
      <c r="E3521" s="68">
        <f t="shared" si="1830"/>
        <v>0</v>
      </c>
      <c r="F3521" s="72">
        <f t="shared" si="1852"/>
        <v>5622.43</v>
      </c>
      <c r="G3521" s="3">
        <f>IF(N3521=1,VLOOKUP(A3520,[1]Plan1!$BG$69:$BI$188,3),G3520)</f>
        <v>5674.72</v>
      </c>
      <c r="H3521" s="11">
        <f t="shared" si="1853"/>
        <v>44229</v>
      </c>
      <c r="I3521" s="11">
        <f t="shared" si="1854"/>
        <v>44257</v>
      </c>
      <c r="J3521" s="26">
        <f t="shared" si="1831"/>
        <v>9.3002491805145304E-3</v>
      </c>
      <c r="K3521" s="11">
        <f t="shared" si="1844"/>
        <v>44319</v>
      </c>
      <c r="L3521" s="11">
        <f t="shared" si="1832"/>
        <v>44319</v>
      </c>
      <c r="M3521" s="1">
        <f t="shared" si="1845"/>
        <v>20</v>
      </c>
      <c r="N3521" s="1">
        <f t="shared" si="1848"/>
        <v>15</v>
      </c>
      <c r="O3521" s="2">
        <f t="shared" si="1833"/>
        <v>1.0069671</v>
      </c>
      <c r="P3521" s="10">
        <f t="shared" si="1859"/>
        <v>1.00859988</v>
      </c>
      <c r="Q3521" s="10">
        <f t="shared" si="1855"/>
        <v>1.6847939209821607</v>
      </c>
      <c r="R3521" s="2">
        <f t="shared" si="1858"/>
        <v>1.6965320399999999</v>
      </c>
      <c r="S3521" s="2">
        <f t="shared" si="1849"/>
        <v>1.60539415</v>
      </c>
      <c r="T3521" s="2">
        <f t="shared" si="1834"/>
        <v>30264.020451290002</v>
      </c>
      <c r="U3521" s="2">
        <f t="shared" si="1835"/>
        <v>11412.562414467367</v>
      </c>
      <c r="V3521" s="2">
        <f t="shared" si="1836"/>
        <v>0</v>
      </c>
      <c r="W3521" s="2">
        <f t="shared" si="1837"/>
        <v>30264.020451297369</v>
      </c>
      <c r="X3521" s="27">
        <f t="shared" si="1838"/>
        <v>0</v>
      </c>
      <c r="Y3521" s="2">
        <f t="shared" si="1850"/>
        <v>0</v>
      </c>
      <c r="Z3521" s="67">
        <f t="shared" si="1839"/>
        <v>0</v>
      </c>
      <c r="AA3521" s="2">
        <f t="shared" si="1860"/>
        <v>0</v>
      </c>
      <c r="AB3521" s="26">
        <f t="shared" si="1846"/>
        <v>6.7299999999999999E-2</v>
      </c>
      <c r="AC3521" s="27">
        <f t="shared" si="1861"/>
        <v>15</v>
      </c>
      <c r="AD3521" s="27">
        <v>252</v>
      </c>
      <c r="AE3521" s="10">
        <f t="shared" si="1856"/>
        <v>1.003884435</v>
      </c>
      <c r="AF3521" s="2">
        <f t="shared" si="1851"/>
        <v>117.55862028</v>
      </c>
      <c r="AG3521" s="2">
        <f t="shared" si="1840"/>
        <v>117.55862028</v>
      </c>
      <c r="AH3521" s="3" t="str">
        <f t="shared" si="1841"/>
        <v>-</v>
      </c>
      <c r="AI3521" s="4" t="str">
        <f t="shared" si="1857"/>
        <v>A+J=</v>
      </c>
      <c r="AJ3521" s="11">
        <f t="shared" si="1847"/>
        <v>44321</v>
      </c>
      <c r="AK3521" s="11"/>
      <c r="AL3521" s="4"/>
      <c r="AM3521" s="1"/>
      <c r="AN3521" s="11"/>
      <c r="AO3521" s="1"/>
      <c r="AP3521" s="1"/>
      <c r="AQ3521" s="1"/>
      <c r="AR3521" s="1"/>
      <c r="AS3521" s="6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</row>
    <row r="3522" spans="1:55" x14ac:dyDescent="0.2">
      <c r="A3522" s="144">
        <f t="shared" si="1842"/>
        <v>44311</v>
      </c>
      <c r="B3522" s="2">
        <f t="shared" si="1829"/>
        <v>30381.579071577369</v>
      </c>
      <c r="C3522" s="2">
        <f t="shared" si="1843"/>
        <v>18851.458036830001</v>
      </c>
      <c r="D3522" s="68">
        <f>SUM(Y3522:Y$3651)</f>
        <v>18851.458036830001</v>
      </c>
      <c r="E3522" s="68">
        <f t="shared" si="1830"/>
        <v>0</v>
      </c>
      <c r="F3522" s="72">
        <f t="shared" si="1852"/>
        <v>5622.43</v>
      </c>
      <c r="G3522" s="3">
        <f>IF(N3522=1,VLOOKUP(A3521,[1]Plan1!$BG$69:$BI$188,3),G3521)</f>
        <v>5674.72</v>
      </c>
      <c r="H3522" s="11">
        <f t="shared" si="1853"/>
        <v>44229</v>
      </c>
      <c r="I3522" s="11">
        <f t="shared" si="1854"/>
        <v>44257</v>
      </c>
      <c r="J3522" s="26">
        <f t="shared" si="1831"/>
        <v>9.3002491805145304E-3</v>
      </c>
      <c r="K3522" s="11">
        <f t="shared" si="1844"/>
        <v>44319</v>
      </c>
      <c r="L3522" s="11">
        <f t="shared" si="1832"/>
        <v>44319</v>
      </c>
      <c r="M3522" s="1">
        <f t="shared" si="1845"/>
        <v>20</v>
      </c>
      <c r="N3522" s="1">
        <f t="shared" si="1848"/>
        <v>15</v>
      </c>
      <c r="O3522" s="2">
        <f t="shared" si="1833"/>
        <v>1.0069671</v>
      </c>
      <c r="P3522" s="10">
        <f t="shared" si="1859"/>
        <v>1.00859988</v>
      </c>
      <c r="Q3522" s="10">
        <f t="shared" si="1855"/>
        <v>1.6847939209821607</v>
      </c>
      <c r="R3522" s="2">
        <f t="shared" si="1858"/>
        <v>1.6965320399999999</v>
      </c>
      <c r="S3522" s="2">
        <f t="shared" si="1849"/>
        <v>1.60539415</v>
      </c>
      <c r="T3522" s="2">
        <f t="shared" si="1834"/>
        <v>30264.020451290002</v>
      </c>
      <c r="U3522" s="2">
        <f t="shared" si="1835"/>
        <v>11412.562414467367</v>
      </c>
      <c r="V3522" s="2">
        <f t="shared" si="1836"/>
        <v>0</v>
      </c>
      <c r="W3522" s="2">
        <f t="shared" si="1837"/>
        <v>30264.020451297369</v>
      </c>
      <c r="X3522" s="27">
        <f t="shared" si="1838"/>
        <v>0</v>
      </c>
      <c r="Y3522" s="2">
        <f t="shared" si="1850"/>
        <v>0</v>
      </c>
      <c r="Z3522" s="67">
        <f t="shared" si="1839"/>
        <v>0</v>
      </c>
      <c r="AA3522" s="2">
        <f t="shared" si="1860"/>
        <v>0</v>
      </c>
      <c r="AB3522" s="26">
        <f t="shared" si="1846"/>
        <v>6.7299999999999999E-2</v>
      </c>
      <c r="AC3522" s="27">
        <f t="shared" si="1861"/>
        <v>15</v>
      </c>
      <c r="AD3522" s="27">
        <v>252</v>
      </c>
      <c r="AE3522" s="10">
        <f t="shared" si="1856"/>
        <v>1.003884435</v>
      </c>
      <c r="AF3522" s="2">
        <f t="shared" si="1851"/>
        <v>117.55862028</v>
      </c>
      <c r="AG3522" s="2">
        <f t="shared" si="1840"/>
        <v>117.55862028</v>
      </c>
      <c r="AH3522" s="3" t="str">
        <f t="shared" si="1841"/>
        <v>-</v>
      </c>
      <c r="AI3522" s="4" t="str">
        <f t="shared" si="1857"/>
        <v>A+J=</v>
      </c>
      <c r="AJ3522" s="11">
        <f t="shared" si="1847"/>
        <v>44321</v>
      </c>
      <c r="AK3522" s="11"/>
      <c r="AL3522" s="4"/>
      <c r="AM3522" s="1"/>
      <c r="AN3522" s="11"/>
      <c r="AO3522" s="1"/>
      <c r="AP3522" s="1"/>
      <c r="AQ3522" s="1"/>
      <c r="AR3522" s="1"/>
      <c r="AS3522" s="6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</row>
    <row r="3523" spans="1:55" x14ac:dyDescent="0.2">
      <c r="A3523" s="144">
        <f t="shared" si="1842"/>
        <v>44312</v>
      </c>
      <c r="B3523" s="2">
        <f t="shared" si="1829"/>
        <v>30381.579071577369</v>
      </c>
      <c r="C3523" s="2">
        <f t="shared" si="1843"/>
        <v>18851.458036830001</v>
      </c>
      <c r="D3523" s="68">
        <f>SUM(Y3523:Y$3651)</f>
        <v>18851.458036830001</v>
      </c>
      <c r="E3523" s="68">
        <f t="shared" si="1830"/>
        <v>0</v>
      </c>
      <c r="F3523" s="72">
        <f t="shared" si="1852"/>
        <v>5622.43</v>
      </c>
      <c r="G3523" s="3">
        <f>IF(N3523=1,VLOOKUP(A3522,[1]Plan1!$BG$69:$BI$188,3),G3522)</f>
        <v>5674.72</v>
      </c>
      <c r="H3523" s="11">
        <f t="shared" si="1853"/>
        <v>44229</v>
      </c>
      <c r="I3523" s="11">
        <f t="shared" si="1854"/>
        <v>44257</v>
      </c>
      <c r="J3523" s="26">
        <f t="shared" si="1831"/>
        <v>9.3002491805145304E-3</v>
      </c>
      <c r="K3523" s="11">
        <f t="shared" si="1844"/>
        <v>44319</v>
      </c>
      <c r="L3523" s="11">
        <f t="shared" si="1832"/>
        <v>44319</v>
      </c>
      <c r="M3523" s="1">
        <f t="shared" si="1845"/>
        <v>20</v>
      </c>
      <c r="N3523" s="1">
        <f t="shared" si="1848"/>
        <v>15</v>
      </c>
      <c r="O3523" s="2">
        <f t="shared" si="1833"/>
        <v>1.0069671</v>
      </c>
      <c r="P3523" s="10">
        <f t="shared" si="1859"/>
        <v>1.00859988</v>
      </c>
      <c r="Q3523" s="10">
        <f t="shared" si="1855"/>
        <v>1.6847939209821607</v>
      </c>
      <c r="R3523" s="2">
        <f t="shared" si="1858"/>
        <v>1.6965320399999999</v>
      </c>
      <c r="S3523" s="2">
        <f t="shared" si="1849"/>
        <v>1.60539415</v>
      </c>
      <c r="T3523" s="2">
        <f t="shared" si="1834"/>
        <v>30264.020451290002</v>
      </c>
      <c r="U3523" s="2">
        <f t="shared" si="1835"/>
        <v>11412.562414467367</v>
      </c>
      <c r="V3523" s="2">
        <f t="shared" si="1836"/>
        <v>0</v>
      </c>
      <c r="W3523" s="2">
        <f t="shared" si="1837"/>
        <v>30264.020451297369</v>
      </c>
      <c r="X3523" s="27">
        <f t="shared" si="1838"/>
        <v>0</v>
      </c>
      <c r="Y3523" s="2">
        <f t="shared" si="1850"/>
        <v>0</v>
      </c>
      <c r="Z3523" s="67">
        <f t="shared" si="1839"/>
        <v>0</v>
      </c>
      <c r="AA3523" s="2">
        <f t="shared" si="1860"/>
        <v>0</v>
      </c>
      <c r="AB3523" s="26">
        <f t="shared" si="1846"/>
        <v>6.7299999999999999E-2</v>
      </c>
      <c r="AC3523" s="27">
        <f t="shared" si="1861"/>
        <v>15</v>
      </c>
      <c r="AD3523" s="27">
        <v>252</v>
      </c>
      <c r="AE3523" s="10">
        <f t="shared" si="1856"/>
        <v>1.003884435</v>
      </c>
      <c r="AF3523" s="2">
        <f t="shared" si="1851"/>
        <v>117.55862028</v>
      </c>
      <c r="AG3523" s="2">
        <f t="shared" si="1840"/>
        <v>117.55862028</v>
      </c>
      <c r="AH3523" s="3" t="str">
        <f t="shared" si="1841"/>
        <v>-</v>
      </c>
      <c r="AI3523" s="4" t="str">
        <f t="shared" si="1857"/>
        <v>A+J=</v>
      </c>
      <c r="AJ3523" s="11">
        <f t="shared" si="1847"/>
        <v>44321</v>
      </c>
      <c r="AK3523" s="11"/>
      <c r="AL3523" s="4"/>
      <c r="AM3523" s="1"/>
      <c r="AN3523" s="11"/>
      <c r="AO3523" s="1"/>
      <c r="AP3523" s="1"/>
      <c r="AQ3523" s="1"/>
      <c r="AR3523" s="1"/>
      <c r="AS3523" s="6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</row>
    <row r="3524" spans="1:55" x14ac:dyDescent="0.2">
      <c r="A3524" s="144">
        <f t="shared" si="1842"/>
        <v>44313</v>
      </c>
      <c r="B3524" s="2">
        <f t="shared" si="1829"/>
        <v>30389.432554617368</v>
      </c>
      <c r="C3524" s="2">
        <f t="shared" si="1843"/>
        <v>18851.458036830001</v>
      </c>
      <c r="D3524" s="68">
        <f>SUM(Y3524:Y$3651)</f>
        <v>18851.458036830001</v>
      </c>
      <c r="E3524" s="68">
        <f t="shared" si="1830"/>
        <v>0</v>
      </c>
      <c r="F3524" s="72">
        <f t="shared" si="1852"/>
        <v>5622.43</v>
      </c>
      <c r="G3524" s="3">
        <f>IF(N3524=1,VLOOKUP(A3523,[1]Plan1!$BG$69:$BI$188,3),G3523)</f>
        <v>5674.72</v>
      </c>
      <c r="H3524" s="11">
        <f t="shared" si="1853"/>
        <v>44229</v>
      </c>
      <c r="I3524" s="11">
        <f t="shared" si="1854"/>
        <v>44257</v>
      </c>
      <c r="J3524" s="26">
        <f t="shared" si="1831"/>
        <v>9.3002491805145304E-3</v>
      </c>
      <c r="K3524" s="11">
        <f t="shared" si="1844"/>
        <v>44319</v>
      </c>
      <c r="L3524" s="11">
        <f t="shared" si="1832"/>
        <v>44319</v>
      </c>
      <c r="M3524" s="1">
        <f t="shared" si="1845"/>
        <v>20</v>
      </c>
      <c r="N3524" s="1">
        <f t="shared" si="1848"/>
        <v>16</v>
      </c>
      <c r="O3524" s="2">
        <f t="shared" si="1833"/>
        <v>1.0074333</v>
      </c>
      <c r="P3524" s="10">
        <f t="shared" si="1859"/>
        <v>1.00859988</v>
      </c>
      <c r="Q3524" s="10">
        <f t="shared" si="1855"/>
        <v>1.6847939209821607</v>
      </c>
      <c r="R3524" s="2">
        <f t="shared" si="1858"/>
        <v>1.6973174900000001</v>
      </c>
      <c r="S3524" s="2">
        <f t="shared" si="1849"/>
        <v>1.60539415</v>
      </c>
      <c r="T3524" s="2">
        <f t="shared" si="1834"/>
        <v>30264.020451290002</v>
      </c>
      <c r="U3524" s="2">
        <f t="shared" si="1835"/>
        <v>11412.562414467367</v>
      </c>
      <c r="V3524" s="2">
        <f t="shared" si="1836"/>
        <v>0</v>
      </c>
      <c r="W3524" s="2">
        <f t="shared" si="1837"/>
        <v>30264.020451297369</v>
      </c>
      <c r="X3524" s="27">
        <f t="shared" si="1838"/>
        <v>0</v>
      </c>
      <c r="Y3524" s="2">
        <f t="shared" si="1850"/>
        <v>0</v>
      </c>
      <c r="Z3524" s="67">
        <f t="shared" si="1839"/>
        <v>0</v>
      </c>
      <c r="AA3524" s="2">
        <f t="shared" si="1860"/>
        <v>0</v>
      </c>
      <c r="AB3524" s="26">
        <f t="shared" si="1846"/>
        <v>6.7299999999999999E-2</v>
      </c>
      <c r="AC3524" s="27">
        <f t="shared" si="1861"/>
        <v>16</v>
      </c>
      <c r="AD3524" s="27">
        <v>252</v>
      </c>
      <c r="AE3524" s="10">
        <f t="shared" si="1856"/>
        <v>1.004143934</v>
      </c>
      <c r="AF3524" s="2">
        <f t="shared" si="1851"/>
        <v>125.41210332</v>
      </c>
      <c r="AG3524" s="2">
        <f t="shared" si="1840"/>
        <v>125.41210332</v>
      </c>
      <c r="AH3524" s="3" t="str">
        <f t="shared" si="1841"/>
        <v>-</v>
      </c>
      <c r="AI3524" s="4" t="str">
        <f t="shared" si="1857"/>
        <v>A+J=</v>
      </c>
      <c r="AJ3524" s="11">
        <f t="shared" si="1847"/>
        <v>44321</v>
      </c>
      <c r="AK3524" s="11"/>
      <c r="AL3524" s="4"/>
      <c r="AM3524" s="1"/>
      <c r="AN3524" s="11"/>
      <c r="AO3524" s="1"/>
      <c r="AP3524" s="1"/>
      <c r="AQ3524" s="1"/>
      <c r="AR3524" s="1"/>
      <c r="AS3524" s="6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</row>
    <row r="3525" spans="1:55" x14ac:dyDescent="0.2">
      <c r="A3525" s="144">
        <f t="shared" si="1842"/>
        <v>44314</v>
      </c>
      <c r="B3525" s="2">
        <f t="shared" si="1829"/>
        <v>30397.288035087367</v>
      </c>
      <c r="C3525" s="2">
        <f t="shared" si="1843"/>
        <v>18851.458036830001</v>
      </c>
      <c r="D3525" s="68">
        <f>SUM(Y3525:Y$3651)</f>
        <v>18851.458036830001</v>
      </c>
      <c r="E3525" s="68">
        <f t="shared" si="1830"/>
        <v>0</v>
      </c>
      <c r="F3525" s="72">
        <f t="shared" si="1852"/>
        <v>5622.43</v>
      </c>
      <c r="G3525" s="3">
        <f>IF(N3525=1,VLOOKUP(A3524,[1]Plan1!$BG$69:$BI$188,3),G3524)</f>
        <v>5674.72</v>
      </c>
      <c r="H3525" s="11">
        <f t="shared" si="1853"/>
        <v>44229</v>
      </c>
      <c r="I3525" s="11">
        <f t="shared" si="1854"/>
        <v>44257</v>
      </c>
      <c r="J3525" s="26">
        <f t="shared" si="1831"/>
        <v>9.3002491805145304E-3</v>
      </c>
      <c r="K3525" s="11">
        <f t="shared" si="1844"/>
        <v>44319</v>
      </c>
      <c r="L3525" s="11">
        <f t="shared" si="1832"/>
        <v>44319</v>
      </c>
      <c r="M3525" s="1">
        <f t="shared" si="1845"/>
        <v>20</v>
      </c>
      <c r="N3525" s="1">
        <f t="shared" si="1848"/>
        <v>17</v>
      </c>
      <c r="O3525" s="2">
        <f t="shared" si="1833"/>
        <v>1.00789971</v>
      </c>
      <c r="P3525" s="10">
        <f t="shared" si="1859"/>
        <v>1.00859988</v>
      </c>
      <c r="Q3525" s="10">
        <f t="shared" si="1855"/>
        <v>1.6847939209821607</v>
      </c>
      <c r="R3525" s="2">
        <f t="shared" si="1858"/>
        <v>1.6981033000000001</v>
      </c>
      <c r="S3525" s="2">
        <f t="shared" si="1849"/>
        <v>1.60539415</v>
      </c>
      <c r="T3525" s="2">
        <f t="shared" si="1834"/>
        <v>30264.020451290002</v>
      </c>
      <c r="U3525" s="2">
        <f t="shared" si="1835"/>
        <v>11412.562414467367</v>
      </c>
      <c r="V3525" s="2">
        <f t="shared" si="1836"/>
        <v>0</v>
      </c>
      <c r="W3525" s="2">
        <f t="shared" si="1837"/>
        <v>30264.020451297369</v>
      </c>
      <c r="X3525" s="27">
        <f t="shared" si="1838"/>
        <v>0</v>
      </c>
      <c r="Y3525" s="2">
        <f t="shared" si="1850"/>
        <v>0</v>
      </c>
      <c r="Z3525" s="67">
        <f t="shared" si="1839"/>
        <v>0</v>
      </c>
      <c r="AA3525" s="2">
        <f t="shared" si="1860"/>
        <v>0</v>
      </c>
      <c r="AB3525" s="26">
        <f t="shared" si="1846"/>
        <v>6.7299999999999999E-2</v>
      </c>
      <c r="AC3525" s="27">
        <f t="shared" si="1861"/>
        <v>17</v>
      </c>
      <c r="AD3525" s="27">
        <v>252</v>
      </c>
      <c r="AE3525" s="10">
        <f t="shared" si="1856"/>
        <v>1.0044034989999999</v>
      </c>
      <c r="AF3525" s="2">
        <f t="shared" si="1851"/>
        <v>133.26758379</v>
      </c>
      <c r="AG3525" s="2">
        <f t="shared" si="1840"/>
        <v>133.26758379</v>
      </c>
      <c r="AH3525" s="3" t="str">
        <f t="shared" si="1841"/>
        <v>-</v>
      </c>
      <c r="AI3525" s="4" t="str">
        <f t="shared" si="1857"/>
        <v>A+J=</v>
      </c>
      <c r="AJ3525" s="11">
        <f t="shared" si="1847"/>
        <v>44321</v>
      </c>
      <c r="AK3525" s="11"/>
      <c r="AL3525" s="4"/>
      <c r="AM3525" s="1"/>
      <c r="AN3525" s="11"/>
      <c r="AO3525" s="1"/>
      <c r="AP3525" s="1"/>
      <c r="AQ3525" s="1"/>
      <c r="AR3525" s="1"/>
      <c r="AS3525" s="6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</row>
    <row r="3526" spans="1:55" x14ac:dyDescent="0.2">
      <c r="A3526" s="144">
        <f t="shared" si="1842"/>
        <v>44315</v>
      </c>
      <c r="B3526" s="2">
        <f t="shared" si="1829"/>
        <v>30405.14554324737</v>
      </c>
      <c r="C3526" s="2">
        <f t="shared" si="1843"/>
        <v>18851.458036830001</v>
      </c>
      <c r="D3526" s="68">
        <f>SUM(Y3526:Y$3651)</f>
        <v>18851.458036830001</v>
      </c>
      <c r="E3526" s="68">
        <f t="shared" si="1830"/>
        <v>0</v>
      </c>
      <c r="F3526" s="72">
        <f t="shared" si="1852"/>
        <v>5622.43</v>
      </c>
      <c r="G3526" s="3">
        <f>IF(N3526=1,VLOOKUP(A3525,[1]Plan1!$BG$69:$BI$188,3),G3525)</f>
        <v>5674.72</v>
      </c>
      <c r="H3526" s="11">
        <f t="shared" si="1853"/>
        <v>44229</v>
      </c>
      <c r="I3526" s="11">
        <f t="shared" si="1854"/>
        <v>44257</v>
      </c>
      <c r="J3526" s="26">
        <f t="shared" si="1831"/>
        <v>9.3002491805145304E-3</v>
      </c>
      <c r="K3526" s="11">
        <f t="shared" si="1844"/>
        <v>44319</v>
      </c>
      <c r="L3526" s="11">
        <f t="shared" si="1832"/>
        <v>44319</v>
      </c>
      <c r="M3526" s="1">
        <f t="shared" si="1845"/>
        <v>20</v>
      </c>
      <c r="N3526" s="1">
        <f t="shared" si="1848"/>
        <v>18</v>
      </c>
      <c r="O3526" s="2">
        <f t="shared" si="1833"/>
        <v>1.00836634</v>
      </c>
      <c r="P3526" s="10">
        <f t="shared" si="1859"/>
        <v>1.00859988</v>
      </c>
      <c r="Q3526" s="10">
        <f t="shared" si="1855"/>
        <v>1.6847939209821607</v>
      </c>
      <c r="R3526" s="2">
        <f t="shared" si="1858"/>
        <v>1.6988894699999999</v>
      </c>
      <c r="S3526" s="2">
        <f t="shared" si="1849"/>
        <v>1.60539415</v>
      </c>
      <c r="T3526" s="2">
        <f t="shared" si="1834"/>
        <v>30264.020451290002</v>
      </c>
      <c r="U3526" s="2">
        <f t="shared" si="1835"/>
        <v>11412.562414467367</v>
      </c>
      <c r="V3526" s="2">
        <f t="shared" si="1836"/>
        <v>0</v>
      </c>
      <c r="W3526" s="2">
        <f t="shared" si="1837"/>
        <v>30264.020451297369</v>
      </c>
      <c r="X3526" s="27">
        <f t="shared" si="1838"/>
        <v>0</v>
      </c>
      <c r="Y3526" s="2">
        <f t="shared" si="1850"/>
        <v>0</v>
      </c>
      <c r="Z3526" s="67">
        <f t="shared" si="1839"/>
        <v>0</v>
      </c>
      <c r="AA3526" s="2">
        <f t="shared" si="1860"/>
        <v>0</v>
      </c>
      <c r="AB3526" s="26">
        <f t="shared" si="1846"/>
        <v>6.7299999999999999E-2</v>
      </c>
      <c r="AC3526" s="27">
        <f t="shared" si="1861"/>
        <v>18</v>
      </c>
      <c r="AD3526" s="27">
        <v>252</v>
      </c>
      <c r="AE3526" s="10">
        <f t="shared" si="1856"/>
        <v>1.004663131</v>
      </c>
      <c r="AF3526" s="2">
        <f t="shared" si="1851"/>
        <v>141.12509195000001</v>
      </c>
      <c r="AG3526" s="2">
        <f t="shared" si="1840"/>
        <v>141.12509195000001</v>
      </c>
      <c r="AH3526" s="3" t="str">
        <f t="shared" si="1841"/>
        <v>-</v>
      </c>
      <c r="AI3526" s="4" t="str">
        <f t="shared" si="1857"/>
        <v>A+J=</v>
      </c>
      <c r="AJ3526" s="11">
        <f t="shared" si="1847"/>
        <v>44321</v>
      </c>
      <c r="AK3526" s="11"/>
      <c r="AL3526" s="4"/>
      <c r="AM3526" s="1"/>
      <c r="AN3526" s="11"/>
      <c r="AO3526" s="1"/>
      <c r="AP3526" s="1"/>
      <c r="AQ3526" s="1"/>
      <c r="AR3526" s="1"/>
      <c r="AS3526" s="6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</row>
    <row r="3527" spans="1:55" x14ac:dyDescent="0.2">
      <c r="A3527" s="144">
        <f t="shared" si="1842"/>
        <v>44316</v>
      </c>
      <c r="B3527" s="2">
        <f t="shared" si="1829"/>
        <v>30413.005109357367</v>
      </c>
      <c r="C3527" s="2">
        <f t="shared" si="1843"/>
        <v>18851.458036830001</v>
      </c>
      <c r="D3527" s="68">
        <f>SUM(Y3527:Y$3651)</f>
        <v>18851.458036830001</v>
      </c>
      <c r="E3527" s="68">
        <f t="shared" si="1830"/>
        <v>0</v>
      </c>
      <c r="F3527" s="72">
        <f t="shared" si="1852"/>
        <v>5622.43</v>
      </c>
      <c r="G3527" s="3">
        <f>IF(N3527=1,VLOOKUP(A3526,[1]Plan1!$BG$69:$BI$188,3),G3526)</f>
        <v>5674.72</v>
      </c>
      <c r="H3527" s="11">
        <f t="shared" si="1853"/>
        <v>44229</v>
      </c>
      <c r="I3527" s="11">
        <f t="shared" si="1854"/>
        <v>44257</v>
      </c>
      <c r="J3527" s="26">
        <f t="shared" si="1831"/>
        <v>9.3002491805145304E-3</v>
      </c>
      <c r="K3527" s="11">
        <f t="shared" si="1844"/>
        <v>44319</v>
      </c>
      <c r="L3527" s="11">
        <f t="shared" si="1832"/>
        <v>44319</v>
      </c>
      <c r="M3527" s="1">
        <f t="shared" si="1845"/>
        <v>20</v>
      </c>
      <c r="N3527" s="1">
        <f t="shared" si="1848"/>
        <v>19</v>
      </c>
      <c r="O3527" s="2">
        <f t="shared" si="1833"/>
        <v>1.0088331800000001</v>
      </c>
      <c r="P3527" s="10">
        <f t="shared" si="1859"/>
        <v>1.00859988</v>
      </c>
      <c r="Q3527" s="10">
        <f t="shared" si="1855"/>
        <v>1.6847939209821607</v>
      </c>
      <c r="R3527" s="2">
        <f t="shared" si="1858"/>
        <v>1.699676</v>
      </c>
      <c r="S3527" s="2">
        <f t="shared" si="1849"/>
        <v>1.60539415</v>
      </c>
      <c r="T3527" s="2">
        <f t="shared" si="1834"/>
        <v>30264.020451290002</v>
      </c>
      <c r="U3527" s="2">
        <f t="shared" si="1835"/>
        <v>11412.562414467367</v>
      </c>
      <c r="V3527" s="2">
        <f t="shared" si="1836"/>
        <v>0</v>
      </c>
      <c r="W3527" s="2">
        <f t="shared" si="1837"/>
        <v>30264.020451297369</v>
      </c>
      <c r="X3527" s="27">
        <f t="shared" si="1838"/>
        <v>0</v>
      </c>
      <c r="Y3527" s="2">
        <f t="shared" si="1850"/>
        <v>0</v>
      </c>
      <c r="Z3527" s="67">
        <f t="shared" si="1839"/>
        <v>0</v>
      </c>
      <c r="AA3527" s="2">
        <f t="shared" si="1860"/>
        <v>0</v>
      </c>
      <c r="AB3527" s="26">
        <f t="shared" si="1846"/>
        <v>6.7299999999999999E-2</v>
      </c>
      <c r="AC3527" s="27">
        <f t="shared" si="1861"/>
        <v>19</v>
      </c>
      <c r="AD3527" s="27">
        <v>252</v>
      </c>
      <c r="AE3527" s="10">
        <f t="shared" si="1856"/>
        <v>1.004922831</v>
      </c>
      <c r="AF3527" s="2">
        <f t="shared" si="1851"/>
        <v>148.98465805999999</v>
      </c>
      <c r="AG3527" s="2">
        <f t="shared" si="1840"/>
        <v>148.98465805999999</v>
      </c>
      <c r="AH3527" s="3" t="str">
        <f t="shared" si="1841"/>
        <v>-</v>
      </c>
      <c r="AI3527" s="4" t="str">
        <f t="shared" si="1857"/>
        <v>A+J=</v>
      </c>
      <c r="AJ3527" s="11">
        <f t="shared" si="1847"/>
        <v>44321</v>
      </c>
      <c r="AK3527" s="11"/>
      <c r="AL3527" s="4"/>
      <c r="AM3527" s="1"/>
      <c r="AN3527" s="11"/>
      <c r="AO3527" s="1"/>
      <c r="AP3527" s="1"/>
      <c r="AQ3527" s="1"/>
      <c r="AR3527" s="1"/>
      <c r="AS3527" s="6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</row>
    <row r="3528" spans="1:55" x14ac:dyDescent="0.2">
      <c r="A3528" s="144">
        <f t="shared" si="1842"/>
        <v>44317</v>
      </c>
      <c r="B3528" s="2">
        <f t="shared" si="1829"/>
        <v>30420.866672887369</v>
      </c>
      <c r="C3528" s="2">
        <f t="shared" si="1843"/>
        <v>18851.458036830001</v>
      </c>
      <c r="D3528" s="68">
        <f>SUM(Y3528:Y$3651)</f>
        <v>18851.458036830001</v>
      </c>
      <c r="E3528" s="68">
        <f t="shared" si="1830"/>
        <v>0</v>
      </c>
      <c r="F3528" s="72">
        <f t="shared" si="1852"/>
        <v>5622.43</v>
      </c>
      <c r="G3528" s="3">
        <f>IF(N3528=1,VLOOKUP(A3527,[1]Plan1!$BG$69:$BI$188,3),G3527)</f>
        <v>5674.72</v>
      </c>
      <c r="H3528" s="11">
        <f t="shared" si="1853"/>
        <v>44229</v>
      </c>
      <c r="I3528" s="11">
        <f t="shared" si="1854"/>
        <v>44257</v>
      </c>
      <c r="J3528" s="26">
        <f t="shared" si="1831"/>
        <v>9.3002491805145304E-3</v>
      </c>
      <c r="K3528" s="11">
        <f t="shared" si="1844"/>
        <v>44348</v>
      </c>
      <c r="L3528" s="11">
        <f t="shared" si="1832"/>
        <v>44319</v>
      </c>
      <c r="M3528" s="1">
        <f t="shared" si="1845"/>
        <v>20</v>
      </c>
      <c r="N3528" s="1">
        <f t="shared" si="1848"/>
        <v>20</v>
      </c>
      <c r="O3528" s="2">
        <f t="shared" si="1833"/>
        <v>1.00930024</v>
      </c>
      <c r="P3528" s="10">
        <f t="shared" si="1859"/>
        <v>1.00859988</v>
      </c>
      <c r="Q3528" s="10">
        <f t="shared" si="1855"/>
        <v>1.6847939209821607</v>
      </c>
      <c r="R3528" s="2">
        <f t="shared" si="1858"/>
        <v>1.7004629</v>
      </c>
      <c r="S3528" s="2">
        <f t="shared" si="1849"/>
        <v>1.60539415</v>
      </c>
      <c r="T3528" s="2">
        <f t="shared" si="1834"/>
        <v>30264.020451290002</v>
      </c>
      <c r="U3528" s="2">
        <f t="shared" si="1835"/>
        <v>11412.562414467367</v>
      </c>
      <c r="V3528" s="2">
        <f t="shared" si="1836"/>
        <v>0</v>
      </c>
      <c r="W3528" s="2">
        <f t="shared" si="1837"/>
        <v>30264.020451297369</v>
      </c>
      <c r="X3528" s="27">
        <f t="shared" si="1838"/>
        <v>0</v>
      </c>
      <c r="Y3528" s="2">
        <f t="shared" si="1850"/>
        <v>0</v>
      </c>
      <c r="Z3528" s="67">
        <f t="shared" si="1839"/>
        <v>0</v>
      </c>
      <c r="AA3528" s="2">
        <f t="shared" si="1860"/>
        <v>0</v>
      </c>
      <c r="AB3528" s="26">
        <f t="shared" si="1846"/>
        <v>6.7299999999999999E-2</v>
      </c>
      <c r="AC3528" s="27">
        <f t="shared" si="1861"/>
        <v>20</v>
      </c>
      <c r="AD3528" s="27">
        <v>252</v>
      </c>
      <c r="AE3528" s="10">
        <f t="shared" si="1856"/>
        <v>1.0051825969999999</v>
      </c>
      <c r="AF3528" s="2">
        <f t="shared" si="1851"/>
        <v>156.84622159</v>
      </c>
      <c r="AG3528" s="2">
        <f t="shared" si="1840"/>
        <v>156.84622159</v>
      </c>
      <c r="AH3528" s="3" t="str">
        <f t="shared" si="1841"/>
        <v>-</v>
      </c>
      <c r="AI3528" s="4" t="str">
        <f t="shared" si="1857"/>
        <v>A+J=</v>
      </c>
      <c r="AJ3528" s="11">
        <f t="shared" si="1847"/>
        <v>44321</v>
      </c>
      <c r="AK3528" s="11"/>
      <c r="AL3528" s="4"/>
      <c r="AM3528" s="1"/>
      <c r="AN3528" s="11"/>
      <c r="AO3528" s="1"/>
      <c r="AP3528" s="1"/>
      <c r="AQ3528" s="1"/>
      <c r="AR3528" s="1"/>
      <c r="AS3528" s="6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</row>
    <row r="3529" spans="1:55" x14ac:dyDescent="0.2">
      <c r="A3529" s="144">
        <f t="shared" si="1842"/>
        <v>44318</v>
      </c>
      <c r="B3529" s="2">
        <f t="shared" si="1829"/>
        <v>30420.866672887369</v>
      </c>
      <c r="C3529" s="2">
        <f t="shared" si="1843"/>
        <v>18851.458036830001</v>
      </c>
      <c r="D3529" s="68">
        <f>SUM(Y3529:Y$3651)</f>
        <v>18851.458036830001</v>
      </c>
      <c r="E3529" s="68">
        <f t="shared" si="1830"/>
        <v>0</v>
      </c>
      <c r="F3529" s="72">
        <f t="shared" si="1852"/>
        <v>5622.43</v>
      </c>
      <c r="G3529" s="3">
        <f>IF(N3529=1,VLOOKUP(A3528,[1]Plan1!$BG$69:$BI$188,3),G3528)</f>
        <v>5674.72</v>
      </c>
      <c r="H3529" s="11">
        <f t="shared" si="1853"/>
        <v>44229</v>
      </c>
      <c r="I3529" s="11">
        <f t="shared" si="1854"/>
        <v>44257</v>
      </c>
      <c r="J3529" s="26">
        <f t="shared" si="1831"/>
        <v>9.3002491805145304E-3</v>
      </c>
      <c r="K3529" s="11">
        <f t="shared" si="1844"/>
        <v>44348</v>
      </c>
      <c r="L3529" s="11">
        <f t="shared" si="1832"/>
        <v>44319</v>
      </c>
      <c r="M3529" s="1">
        <f t="shared" si="1845"/>
        <v>20</v>
      </c>
      <c r="N3529" s="1">
        <f t="shared" si="1848"/>
        <v>20</v>
      </c>
      <c r="O3529" s="2">
        <f t="shared" si="1833"/>
        <v>1.00930024</v>
      </c>
      <c r="P3529" s="10">
        <f t="shared" si="1859"/>
        <v>1.00859988</v>
      </c>
      <c r="Q3529" s="10">
        <f t="shared" si="1855"/>
        <v>1.6847939209821607</v>
      </c>
      <c r="R3529" s="2">
        <f t="shared" si="1858"/>
        <v>1.7004629</v>
      </c>
      <c r="S3529" s="2">
        <f t="shared" si="1849"/>
        <v>1.60539415</v>
      </c>
      <c r="T3529" s="2">
        <f t="shared" si="1834"/>
        <v>30264.020451290002</v>
      </c>
      <c r="U3529" s="2">
        <f t="shared" si="1835"/>
        <v>11412.562414467367</v>
      </c>
      <c r="V3529" s="2">
        <f t="shared" si="1836"/>
        <v>0</v>
      </c>
      <c r="W3529" s="2">
        <f t="shared" si="1837"/>
        <v>30264.020451297369</v>
      </c>
      <c r="X3529" s="27">
        <f t="shared" si="1838"/>
        <v>0</v>
      </c>
      <c r="Y3529" s="2">
        <f t="shared" si="1850"/>
        <v>0</v>
      </c>
      <c r="Z3529" s="67">
        <f t="shared" si="1839"/>
        <v>0</v>
      </c>
      <c r="AA3529" s="2">
        <f t="shared" si="1860"/>
        <v>0</v>
      </c>
      <c r="AB3529" s="26">
        <f t="shared" si="1846"/>
        <v>6.7299999999999999E-2</v>
      </c>
      <c r="AC3529" s="27">
        <f t="shared" si="1861"/>
        <v>20</v>
      </c>
      <c r="AD3529" s="27">
        <v>252</v>
      </c>
      <c r="AE3529" s="10">
        <f t="shared" si="1856"/>
        <v>1.0051825969999999</v>
      </c>
      <c r="AF3529" s="2">
        <f t="shared" si="1851"/>
        <v>156.84622159</v>
      </c>
      <c r="AG3529" s="2">
        <f t="shared" si="1840"/>
        <v>156.84622159</v>
      </c>
      <c r="AH3529" s="3" t="str">
        <f t="shared" si="1841"/>
        <v>-</v>
      </c>
      <c r="AI3529" s="4" t="str">
        <f t="shared" si="1857"/>
        <v>A+J=</v>
      </c>
      <c r="AJ3529" s="11">
        <f t="shared" si="1847"/>
        <v>44321</v>
      </c>
      <c r="AK3529" s="11"/>
      <c r="AL3529" s="4"/>
      <c r="AM3529" s="1"/>
      <c r="AN3529" s="11"/>
      <c r="AO3529" s="1"/>
      <c r="AP3529" s="1"/>
      <c r="AQ3529" s="1"/>
      <c r="AR3529" s="1"/>
      <c r="AS3529" s="6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</row>
    <row r="3530" spans="1:55" x14ac:dyDescent="0.2">
      <c r="A3530" s="160">
        <f t="shared" si="1842"/>
        <v>44319</v>
      </c>
      <c r="B3530" s="161">
        <f t="shared" ref="B3530:B3593" si="1862">(W3530+AG3530)</f>
        <v>30420.866672887369</v>
      </c>
      <c r="C3530" s="161">
        <f t="shared" si="1843"/>
        <v>18851.458036830001</v>
      </c>
      <c r="D3530" s="162">
        <f>SUM(Y3530:Y$3651)</f>
        <v>18851.458036830001</v>
      </c>
      <c r="E3530" s="162">
        <f t="shared" ref="E3530:E3593" si="1863">(C3530-D3530)</f>
        <v>0</v>
      </c>
      <c r="F3530" s="163">
        <f t="shared" si="1852"/>
        <v>5622.43</v>
      </c>
      <c r="G3530" s="164">
        <f>IF(N3530=1,VLOOKUP(A3529,[1]Plan1!$BG$69:$BI$188,3),G3529)</f>
        <v>5674.72</v>
      </c>
      <c r="H3530" s="165">
        <f t="shared" si="1853"/>
        <v>44229</v>
      </c>
      <c r="I3530" s="165">
        <f t="shared" si="1854"/>
        <v>44257</v>
      </c>
      <c r="J3530" s="166">
        <f t="shared" ref="J3530:J3593" si="1864">(G3530/F3530)-1</f>
        <v>9.3002491805145304E-3</v>
      </c>
      <c r="K3530" s="165">
        <f t="shared" si="1844"/>
        <v>44348</v>
      </c>
      <c r="L3530" s="165">
        <f t="shared" ref="L3530:L3593" si="1865">IF(A3530&gt;L3529,K3530,L3529)</f>
        <v>44319</v>
      </c>
      <c r="M3530" s="167">
        <f t="shared" si="1845"/>
        <v>20</v>
      </c>
      <c r="N3530" s="167">
        <f t="shared" si="1848"/>
        <v>20</v>
      </c>
      <c r="O3530" s="161">
        <f t="shared" ref="O3530:O3593" si="1866">TRUNC((G3530/F3530)^TRUNC((N3530/M3530),9),8)</f>
        <v>1.00930024</v>
      </c>
      <c r="P3530" s="168">
        <f t="shared" si="1859"/>
        <v>1.00859988</v>
      </c>
      <c r="Q3530" s="168">
        <f t="shared" si="1855"/>
        <v>1.6847939209821607</v>
      </c>
      <c r="R3530" s="161">
        <f t="shared" si="1858"/>
        <v>1.7004629</v>
      </c>
      <c r="S3530" s="161">
        <f t="shared" si="1849"/>
        <v>1.60539415</v>
      </c>
      <c r="T3530" s="161">
        <f t="shared" ref="T3530:T3593" si="1867">TRUNC(C3530*S3530,8)</f>
        <v>30264.020451290002</v>
      </c>
      <c r="U3530" s="161">
        <f t="shared" ref="U3530:U3593" si="1868">(D3530*(S3530-1))</f>
        <v>11412.562414467367</v>
      </c>
      <c r="V3530" s="161">
        <f t="shared" ref="V3530:V3593" si="1869">(E3530*(R3530-1))</f>
        <v>0</v>
      </c>
      <c r="W3530" s="161">
        <f t="shared" ref="W3530:W3593" si="1870">(C3530+U3530+V3530)</f>
        <v>30264.020451297369</v>
      </c>
      <c r="X3530" s="169">
        <f t="shared" ref="X3530:X3593" si="1871">IF(VLOOKUP(A3530,AN$10:AU$131,8)=VLOOKUP(A3529,AN$10:AU$131,8),0,VLOOKUP(A3530,AN$10:AU$131,8))</f>
        <v>115</v>
      </c>
      <c r="Y3530" s="161">
        <f t="shared" si="1850"/>
        <v>3733.9718887499998</v>
      </c>
      <c r="Z3530" s="170">
        <f t="shared" ref="Z3530:Z3593" si="1872">IF(X3530&gt;0,VLOOKUP($A3530,$AN$10:$AS$131,6),0)</f>
        <v>0.19807337350000001</v>
      </c>
      <c r="AA3530" s="161">
        <f t="shared" si="1860"/>
        <v>5994.4966264599998</v>
      </c>
      <c r="AB3530" s="166">
        <f t="shared" si="1846"/>
        <v>6.7299999999999999E-2</v>
      </c>
      <c r="AC3530" s="169">
        <f t="shared" si="1861"/>
        <v>20</v>
      </c>
      <c r="AD3530" s="169">
        <v>252</v>
      </c>
      <c r="AE3530" s="168">
        <f t="shared" si="1856"/>
        <v>1.0051825969999999</v>
      </c>
      <c r="AF3530" s="161">
        <f t="shared" si="1851"/>
        <v>156.84622159</v>
      </c>
      <c r="AG3530" s="161">
        <f t="shared" ref="AG3530:AG3593" si="1873">TRUNC((W3530*(AE3530-1)),8)</f>
        <v>156.84622159</v>
      </c>
      <c r="AH3530" s="164">
        <f t="shared" ref="AH3530:AH3593" si="1874">IF(AA3530&gt;0,AA3530+AF3530,"-")</f>
        <v>6151.3428480499997</v>
      </c>
      <c r="AI3530" s="171" t="str">
        <f t="shared" si="1857"/>
        <v>A+J=</v>
      </c>
      <c r="AJ3530" s="165">
        <f t="shared" si="1847"/>
        <v>44321</v>
      </c>
      <c r="AK3530" s="11"/>
      <c r="AL3530" s="4"/>
      <c r="AM3530" s="1"/>
      <c r="AN3530" s="11"/>
      <c r="AO3530" s="1"/>
      <c r="AP3530" s="1"/>
      <c r="AQ3530" s="1"/>
      <c r="AR3530" s="1"/>
      <c r="AS3530" s="6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</row>
    <row r="3531" spans="1:55" x14ac:dyDescent="0.2">
      <c r="A3531" s="144">
        <f t="shared" ref="A3531:A3594" si="1875">(A3530+1)</f>
        <v>44320</v>
      </c>
      <c r="B3531" s="2">
        <f t="shared" si="1862"/>
        <v>24275.797351123663</v>
      </c>
      <c r="C3531" s="2">
        <f t="shared" ref="C3531:C3594" si="1876">TRUNC(IF(X3530&gt;0,VLOOKUP(A3530,$AN$12:$AO$131,2),C3530),8)</f>
        <v>15117.486148079999</v>
      </c>
      <c r="D3531" s="68">
        <f>SUM(Y3531:Y$3651)</f>
        <v>15117.486148080001</v>
      </c>
      <c r="E3531" s="68">
        <f t="shared" si="1863"/>
        <v>-1.8189894035458565E-12</v>
      </c>
      <c r="F3531" s="72">
        <f t="shared" si="1852"/>
        <v>5674.72</v>
      </c>
      <c r="G3531" s="3">
        <f>IF(N3531=1,VLOOKUP(A3530,[1]Plan1!$BG$69:$BI$188,3),G3530)</f>
        <v>5692.31</v>
      </c>
      <c r="H3531" s="11">
        <f t="shared" si="1853"/>
        <v>44259</v>
      </c>
      <c r="I3531" s="11">
        <f t="shared" si="1854"/>
        <v>44290</v>
      </c>
      <c r="J3531" s="26">
        <f t="shared" si="1864"/>
        <v>3.0997124087179806E-3</v>
      </c>
      <c r="K3531" s="11">
        <f t="shared" ref="K3531:K3594" si="1877">IF(DAY(A3531)=1,VLOOKUP(A3531,AR$137:AW$275,4),K3530)</f>
        <v>44348</v>
      </c>
      <c r="L3531" s="11">
        <f t="shared" si="1865"/>
        <v>44348</v>
      </c>
      <c r="M3531" s="1">
        <f t="shared" ref="M3531:M3594" si="1878">IF(L3531=L3530,M3530,NETWORKDAYS(L3530,L3531,$AN$137:$AN$327)-1)</f>
        <v>21</v>
      </c>
      <c r="N3531" s="1">
        <f t="shared" si="1848"/>
        <v>1</v>
      </c>
      <c r="O3531" s="2">
        <f t="shared" si="1866"/>
        <v>1.00014738</v>
      </c>
      <c r="P3531" s="10">
        <f t="shared" si="1859"/>
        <v>1.00930024</v>
      </c>
      <c r="Q3531" s="10">
        <f t="shared" si="1855"/>
        <v>1.7004629087978358</v>
      </c>
      <c r="R3531" s="2">
        <f t="shared" si="1858"/>
        <v>1.7007135200000001</v>
      </c>
      <c r="S3531" s="2">
        <f t="shared" si="1849"/>
        <v>1.60539415</v>
      </c>
      <c r="T3531" s="2">
        <f t="shared" si="1867"/>
        <v>24269.523824830001</v>
      </c>
      <c r="U3531" s="2">
        <f t="shared" si="1868"/>
        <v>9152.0376767536654</v>
      </c>
      <c r="V3531" s="2">
        <f t="shared" si="1869"/>
        <v>-1.2745904678013177E-12</v>
      </c>
      <c r="W3531" s="2">
        <f t="shared" si="1870"/>
        <v>24269.523824833665</v>
      </c>
      <c r="X3531" s="27">
        <f t="shared" si="1871"/>
        <v>0</v>
      </c>
      <c r="Y3531" s="2">
        <f t="shared" si="1850"/>
        <v>0</v>
      </c>
      <c r="Z3531" s="67">
        <f t="shared" si="1872"/>
        <v>0</v>
      </c>
      <c r="AA3531" s="2">
        <f t="shared" si="1860"/>
        <v>0</v>
      </c>
      <c r="AB3531" s="26">
        <f t="shared" ref="AB3531:AB3594" si="1879">(AB3530)</f>
        <v>6.7299999999999999E-2</v>
      </c>
      <c r="AC3531" s="27">
        <f t="shared" si="1861"/>
        <v>1</v>
      </c>
      <c r="AD3531" s="27">
        <v>252</v>
      </c>
      <c r="AE3531" s="10">
        <f t="shared" si="1856"/>
        <v>1.0002584940000001</v>
      </c>
      <c r="AF3531" s="2">
        <f t="shared" si="1851"/>
        <v>6.2735262900000004</v>
      </c>
      <c r="AG3531" s="2">
        <f t="shared" si="1873"/>
        <v>6.2735262900000004</v>
      </c>
      <c r="AH3531" s="3" t="str">
        <f t="shared" si="1874"/>
        <v>-</v>
      </c>
      <c r="AI3531" s="4" t="str">
        <f t="shared" si="1857"/>
        <v>A+J=</v>
      </c>
      <c r="AJ3531" s="11">
        <f t="shared" ref="AJ3531:AJ3594" si="1880">IF(X3530&gt;0,VLOOKUP(A3530,$AN$10:$AW$130,10),AJ3530)</f>
        <v>44351</v>
      </c>
      <c r="AK3531" s="11"/>
      <c r="AL3531" s="4"/>
      <c r="AM3531" s="1"/>
      <c r="AN3531" s="11"/>
      <c r="AO3531" s="1"/>
      <c r="AP3531" s="1"/>
      <c r="AQ3531" s="1"/>
      <c r="AR3531" s="1"/>
      <c r="AS3531" s="6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</row>
    <row r="3532" spans="1:55" x14ac:dyDescent="0.2">
      <c r="A3532" s="144">
        <f t="shared" si="1875"/>
        <v>44321</v>
      </c>
      <c r="B3532" s="2">
        <f t="shared" si="1862"/>
        <v>24282.072503473664</v>
      </c>
      <c r="C3532" s="2">
        <f t="shared" si="1876"/>
        <v>15117.486148079999</v>
      </c>
      <c r="D3532" s="68">
        <f>SUM(Y3532:Y$3651)</f>
        <v>15117.486148080001</v>
      </c>
      <c r="E3532" s="68">
        <f t="shared" si="1863"/>
        <v>-1.8189894035458565E-12</v>
      </c>
      <c r="F3532" s="72">
        <f t="shared" si="1852"/>
        <v>5674.72</v>
      </c>
      <c r="G3532" s="3">
        <f>IF(N3532=1,VLOOKUP(A3531,[1]Plan1!$BG$69:$BI$188,3),G3531)</f>
        <v>5692.31</v>
      </c>
      <c r="H3532" s="11">
        <f t="shared" si="1853"/>
        <v>44259</v>
      </c>
      <c r="I3532" s="11">
        <f t="shared" si="1854"/>
        <v>44290</v>
      </c>
      <c r="J3532" s="26">
        <f t="shared" si="1864"/>
        <v>3.0997124087179806E-3</v>
      </c>
      <c r="K3532" s="11">
        <f t="shared" si="1877"/>
        <v>44348</v>
      </c>
      <c r="L3532" s="11">
        <f t="shared" si="1865"/>
        <v>44348</v>
      </c>
      <c r="M3532" s="1">
        <f t="shared" si="1878"/>
        <v>21</v>
      </c>
      <c r="N3532" s="1">
        <f t="shared" si="1848"/>
        <v>2</v>
      </c>
      <c r="O3532" s="2">
        <f t="shared" si="1866"/>
        <v>1.0002947900000001</v>
      </c>
      <c r="P3532" s="10">
        <f t="shared" si="1859"/>
        <v>1.00930024</v>
      </c>
      <c r="Q3532" s="10">
        <f t="shared" si="1855"/>
        <v>1.7004629087978358</v>
      </c>
      <c r="R3532" s="2">
        <f t="shared" si="1858"/>
        <v>1.7009641799999999</v>
      </c>
      <c r="S3532" s="2">
        <f t="shared" si="1849"/>
        <v>1.60539415</v>
      </c>
      <c r="T3532" s="2">
        <f t="shared" si="1867"/>
        <v>24269.523824830001</v>
      </c>
      <c r="U3532" s="2">
        <f t="shared" si="1868"/>
        <v>9152.0376767536654</v>
      </c>
      <c r="V3532" s="2">
        <f t="shared" si="1869"/>
        <v>-1.2750464156852103E-12</v>
      </c>
      <c r="W3532" s="2">
        <f t="shared" si="1870"/>
        <v>24269.523824833665</v>
      </c>
      <c r="X3532" s="27">
        <f t="shared" si="1871"/>
        <v>0</v>
      </c>
      <c r="Y3532" s="2">
        <f t="shared" si="1850"/>
        <v>0</v>
      </c>
      <c r="Z3532" s="67">
        <f t="shared" si="1872"/>
        <v>0</v>
      </c>
      <c r="AA3532" s="2">
        <f t="shared" si="1860"/>
        <v>0</v>
      </c>
      <c r="AB3532" s="26">
        <f t="shared" si="1879"/>
        <v>6.7299999999999999E-2</v>
      </c>
      <c r="AC3532" s="27">
        <f t="shared" si="1861"/>
        <v>2</v>
      </c>
      <c r="AD3532" s="27">
        <v>252</v>
      </c>
      <c r="AE3532" s="10">
        <f t="shared" si="1856"/>
        <v>1.000517055</v>
      </c>
      <c r="AF3532" s="2">
        <f t="shared" si="1851"/>
        <v>12.54867864</v>
      </c>
      <c r="AG3532" s="2">
        <f t="shared" si="1873"/>
        <v>12.54867864</v>
      </c>
      <c r="AH3532" s="3" t="str">
        <f t="shared" si="1874"/>
        <v>-</v>
      </c>
      <c r="AI3532" s="4" t="str">
        <f t="shared" si="1857"/>
        <v>A+J=</v>
      </c>
      <c r="AJ3532" s="11">
        <f t="shared" si="1880"/>
        <v>44351</v>
      </c>
      <c r="AK3532" s="11"/>
      <c r="AL3532" s="4"/>
      <c r="AM3532" s="1"/>
      <c r="AN3532" s="11"/>
      <c r="AO3532" s="1"/>
      <c r="AP3532" s="1"/>
      <c r="AQ3532" s="1"/>
      <c r="AR3532" s="1"/>
      <c r="AS3532" s="6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</row>
    <row r="3533" spans="1:55" x14ac:dyDescent="0.2">
      <c r="A3533" s="144">
        <f t="shared" si="1875"/>
        <v>44322</v>
      </c>
      <c r="B3533" s="2">
        <f t="shared" si="1862"/>
        <v>24288.349281873663</v>
      </c>
      <c r="C3533" s="2">
        <f t="shared" si="1876"/>
        <v>15117.486148079999</v>
      </c>
      <c r="D3533" s="68">
        <f>SUM(Y3533:Y$3651)</f>
        <v>15117.486148080001</v>
      </c>
      <c r="E3533" s="68">
        <f t="shared" si="1863"/>
        <v>-1.8189894035458565E-12</v>
      </c>
      <c r="F3533" s="72">
        <f t="shared" si="1852"/>
        <v>5674.72</v>
      </c>
      <c r="G3533" s="3">
        <f>IF(N3533=1,VLOOKUP(A3532,[1]Plan1!$BG$69:$BI$188,3),G3532)</f>
        <v>5692.31</v>
      </c>
      <c r="H3533" s="11">
        <f t="shared" si="1853"/>
        <v>44259</v>
      </c>
      <c r="I3533" s="11">
        <f t="shared" si="1854"/>
        <v>44290</v>
      </c>
      <c r="J3533" s="26">
        <f t="shared" si="1864"/>
        <v>3.0997124087179806E-3</v>
      </c>
      <c r="K3533" s="11">
        <f t="shared" si="1877"/>
        <v>44348</v>
      </c>
      <c r="L3533" s="11">
        <f t="shared" si="1865"/>
        <v>44348</v>
      </c>
      <c r="M3533" s="1">
        <f t="shared" si="1878"/>
        <v>21</v>
      </c>
      <c r="N3533" s="1">
        <f t="shared" si="1848"/>
        <v>3</v>
      </c>
      <c r="O3533" s="2">
        <f t="shared" si="1866"/>
        <v>1.00044222</v>
      </c>
      <c r="P3533" s="10">
        <f t="shared" si="1859"/>
        <v>1.00930024</v>
      </c>
      <c r="Q3533" s="10">
        <f t="shared" si="1855"/>
        <v>1.7004629087978358</v>
      </c>
      <c r="R3533" s="2">
        <f t="shared" si="1858"/>
        <v>1.70121488</v>
      </c>
      <c r="S3533" s="2">
        <f t="shared" si="1849"/>
        <v>1.60539415</v>
      </c>
      <c r="T3533" s="2">
        <f t="shared" si="1867"/>
        <v>24269.523824830001</v>
      </c>
      <c r="U3533" s="2">
        <f t="shared" si="1868"/>
        <v>9152.0376767536654</v>
      </c>
      <c r="V3533" s="2">
        <f t="shared" si="1869"/>
        <v>-1.2755024363286793E-12</v>
      </c>
      <c r="W3533" s="2">
        <f t="shared" si="1870"/>
        <v>24269.523824833665</v>
      </c>
      <c r="X3533" s="27">
        <f t="shared" si="1871"/>
        <v>0</v>
      </c>
      <c r="Y3533" s="2">
        <f t="shared" si="1850"/>
        <v>0</v>
      </c>
      <c r="Z3533" s="67">
        <f t="shared" si="1872"/>
        <v>0</v>
      </c>
      <c r="AA3533" s="2">
        <f t="shared" si="1860"/>
        <v>0</v>
      </c>
      <c r="AB3533" s="26">
        <f t="shared" si="1879"/>
        <v>6.7299999999999999E-2</v>
      </c>
      <c r="AC3533" s="27">
        <f t="shared" si="1861"/>
        <v>3</v>
      </c>
      <c r="AD3533" s="27">
        <v>252</v>
      </c>
      <c r="AE3533" s="10">
        <f t="shared" si="1856"/>
        <v>1.0007756830000001</v>
      </c>
      <c r="AF3533" s="2">
        <f t="shared" si="1851"/>
        <v>18.82545704</v>
      </c>
      <c r="AG3533" s="2">
        <f t="shared" si="1873"/>
        <v>18.82545704</v>
      </c>
      <c r="AH3533" s="3" t="str">
        <f t="shared" si="1874"/>
        <v>-</v>
      </c>
      <c r="AI3533" s="4" t="str">
        <f t="shared" si="1857"/>
        <v>A+J=</v>
      </c>
      <c r="AJ3533" s="11">
        <f t="shared" si="1880"/>
        <v>44351</v>
      </c>
      <c r="AK3533" s="11"/>
      <c r="AL3533" s="4"/>
      <c r="AM3533" s="1"/>
      <c r="AN3533" s="11"/>
      <c r="AO3533" s="1"/>
      <c r="AP3533" s="1"/>
      <c r="AQ3533" s="1"/>
      <c r="AR3533" s="1"/>
      <c r="AS3533" s="6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</row>
    <row r="3534" spans="1:55" x14ac:dyDescent="0.2">
      <c r="A3534" s="144">
        <f t="shared" si="1875"/>
        <v>44323</v>
      </c>
      <c r="B3534" s="2">
        <f t="shared" si="1862"/>
        <v>24294.627662073664</v>
      </c>
      <c r="C3534" s="2">
        <f t="shared" si="1876"/>
        <v>15117.486148079999</v>
      </c>
      <c r="D3534" s="68">
        <f>SUM(Y3534:Y$3651)</f>
        <v>15117.486148080001</v>
      </c>
      <c r="E3534" s="68">
        <f t="shared" si="1863"/>
        <v>-1.8189894035458565E-12</v>
      </c>
      <c r="F3534" s="72">
        <f t="shared" si="1852"/>
        <v>5674.72</v>
      </c>
      <c r="G3534" s="3">
        <f>IF(N3534=1,VLOOKUP(A3533,[1]Plan1!$BG$69:$BI$188,3),G3533)</f>
        <v>5692.31</v>
      </c>
      <c r="H3534" s="11">
        <f t="shared" si="1853"/>
        <v>44259</v>
      </c>
      <c r="I3534" s="11">
        <f t="shared" si="1854"/>
        <v>44290</v>
      </c>
      <c r="J3534" s="26">
        <f t="shared" si="1864"/>
        <v>3.0997124087179806E-3</v>
      </c>
      <c r="K3534" s="11">
        <f t="shared" si="1877"/>
        <v>44348</v>
      </c>
      <c r="L3534" s="11">
        <f t="shared" si="1865"/>
        <v>44348</v>
      </c>
      <c r="M3534" s="1">
        <f t="shared" si="1878"/>
        <v>21</v>
      </c>
      <c r="N3534" s="1">
        <f t="shared" si="1848"/>
        <v>4</v>
      </c>
      <c r="O3534" s="2">
        <f t="shared" si="1866"/>
        <v>1.00058968</v>
      </c>
      <c r="P3534" s="10">
        <f t="shared" si="1859"/>
        <v>1.00930024</v>
      </c>
      <c r="Q3534" s="10">
        <f t="shared" si="1855"/>
        <v>1.7004629087978358</v>
      </c>
      <c r="R3534" s="2">
        <f t="shared" si="1858"/>
        <v>1.70146563</v>
      </c>
      <c r="S3534" s="2">
        <f t="shared" si="1849"/>
        <v>1.60539415</v>
      </c>
      <c r="T3534" s="2">
        <f t="shared" si="1867"/>
        <v>24269.523824830001</v>
      </c>
      <c r="U3534" s="2">
        <f t="shared" si="1868"/>
        <v>9152.0376767536654</v>
      </c>
      <c r="V3534" s="2">
        <f t="shared" si="1869"/>
        <v>-1.2759585479216184E-12</v>
      </c>
      <c r="W3534" s="2">
        <f t="shared" si="1870"/>
        <v>24269.523824833665</v>
      </c>
      <c r="X3534" s="27">
        <f t="shared" si="1871"/>
        <v>0</v>
      </c>
      <c r="Y3534" s="2">
        <f t="shared" si="1850"/>
        <v>0</v>
      </c>
      <c r="Z3534" s="67">
        <f t="shared" si="1872"/>
        <v>0</v>
      </c>
      <c r="AA3534" s="2">
        <f t="shared" si="1860"/>
        <v>0</v>
      </c>
      <c r="AB3534" s="26">
        <f t="shared" si="1879"/>
        <v>6.7299999999999999E-2</v>
      </c>
      <c r="AC3534" s="27">
        <f t="shared" si="1861"/>
        <v>4</v>
      </c>
      <c r="AD3534" s="27">
        <v>252</v>
      </c>
      <c r="AE3534" s="10">
        <f t="shared" si="1856"/>
        <v>1.0010343770000001</v>
      </c>
      <c r="AF3534" s="2">
        <f t="shared" si="1851"/>
        <v>25.103837240000001</v>
      </c>
      <c r="AG3534" s="2">
        <f t="shared" si="1873"/>
        <v>25.103837240000001</v>
      </c>
      <c r="AH3534" s="3" t="str">
        <f t="shared" si="1874"/>
        <v>-</v>
      </c>
      <c r="AI3534" s="4" t="str">
        <f t="shared" si="1857"/>
        <v>A+J=</v>
      </c>
      <c r="AJ3534" s="11">
        <f t="shared" si="1880"/>
        <v>44351</v>
      </c>
      <c r="AK3534" s="11"/>
      <c r="AL3534" s="4"/>
      <c r="AM3534" s="1"/>
      <c r="AN3534" s="11"/>
      <c r="AO3534" s="1"/>
      <c r="AP3534" s="1"/>
      <c r="AQ3534" s="1"/>
      <c r="AR3534" s="1"/>
      <c r="AS3534" s="6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</row>
    <row r="3535" spans="1:55" x14ac:dyDescent="0.2">
      <c r="A3535" s="144">
        <f t="shared" si="1875"/>
        <v>44324</v>
      </c>
      <c r="B3535" s="2">
        <f t="shared" si="1862"/>
        <v>24300.907692593664</v>
      </c>
      <c r="C3535" s="2">
        <f t="shared" si="1876"/>
        <v>15117.486148079999</v>
      </c>
      <c r="D3535" s="68">
        <f>SUM(Y3535:Y$3651)</f>
        <v>15117.486148080001</v>
      </c>
      <c r="E3535" s="68">
        <f t="shared" si="1863"/>
        <v>-1.8189894035458565E-12</v>
      </c>
      <c r="F3535" s="72">
        <f t="shared" si="1852"/>
        <v>5674.72</v>
      </c>
      <c r="G3535" s="3">
        <f>IF(N3535=1,VLOOKUP(A3534,[1]Plan1!$BG$69:$BI$188,3),G3534)</f>
        <v>5692.31</v>
      </c>
      <c r="H3535" s="11">
        <f t="shared" si="1853"/>
        <v>44259</v>
      </c>
      <c r="I3535" s="11">
        <f t="shared" si="1854"/>
        <v>44290</v>
      </c>
      <c r="J3535" s="26">
        <f t="shared" si="1864"/>
        <v>3.0997124087179806E-3</v>
      </c>
      <c r="K3535" s="11">
        <f t="shared" si="1877"/>
        <v>44348</v>
      </c>
      <c r="L3535" s="11">
        <f t="shared" si="1865"/>
        <v>44348</v>
      </c>
      <c r="M3535" s="1">
        <f t="shared" si="1878"/>
        <v>21</v>
      </c>
      <c r="N3535" s="1">
        <f t="shared" si="1848"/>
        <v>5</v>
      </c>
      <c r="O3535" s="2">
        <f t="shared" si="1866"/>
        <v>1.00073715</v>
      </c>
      <c r="P3535" s="10">
        <f t="shared" si="1859"/>
        <v>1.00930024</v>
      </c>
      <c r="Q3535" s="10">
        <f t="shared" si="1855"/>
        <v>1.7004629087978358</v>
      </c>
      <c r="R3535" s="2">
        <f t="shared" si="1858"/>
        <v>1.7017164</v>
      </c>
      <c r="S3535" s="2">
        <f t="shared" si="1849"/>
        <v>1.60539415</v>
      </c>
      <c r="T3535" s="2">
        <f t="shared" si="1867"/>
        <v>24269.523824830001</v>
      </c>
      <c r="U3535" s="2">
        <f t="shared" si="1868"/>
        <v>9152.0376767536654</v>
      </c>
      <c r="V3535" s="2">
        <f t="shared" si="1869"/>
        <v>-1.2764146958943457E-12</v>
      </c>
      <c r="W3535" s="2">
        <f t="shared" si="1870"/>
        <v>24269.523824833665</v>
      </c>
      <c r="X3535" s="27">
        <f t="shared" si="1871"/>
        <v>0</v>
      </c>
      <c r="Y3535" s="2">
        <f t="shared" si="1850"/>
        <v>0</v>
      </c>
      <c r="Z3535" s="67">
        <f t="shared" si="1872"/>
        <v>0</v>
      </c>
      <c r="AA3535" s="2">
        <f t="shared" si="1860"/>
        <v>0</v>
      </c>
      <c r="AB3535" s="26">
        <f t="shared" si="1879"/>
        <v>6.7299999999999999E-2</v>
      </c>
      <c r="AC3535" s="27">
        <f t="shared" si="1861"/>
        <v>5</v>
      </c>
      <c r="AD3535" s="27">
        <v>252</v>
      </c>
      <c r="AE3535" s="10">
        <f t="shared" si="1856"/>
        <v>1.0012931389999999</v>
      </c>
      <c r="AF3535" s="2">
        <f t="shared" si="1851"/>
        <v>31.383867760000001</v>
      </c>
      <c r="AG3535" s="2">
        <f t="shared" si="1873"/>
        <v>31.383867760000001</v>
      </c>
      <c r="AH3535" s="3" t="str">
        <f t="shared" si="1874"/>
        <v>-</v>
      </c>
      <c r="AI3535" s="4" t="str">
        <f t="shared" si="1857"/>
        <v>A+J=</v>
      </c>
      <c r="AJ3535" s="11">
        <f t="shared" si="1880"/>
        <v>44351</v>
      </c>
      <c r="AK3535" s="11"/>
      <c r="AL3535" s="4"/>
      <c r="AM3535" s="1"/>
      <c r="AN3535" s="11"/>
      <c r="AO3535" s="1"/>
      <c r="AP3535" s="1"/>
      <c r="AQ3535" s="1"/>
      <c r="AR3535" s="1"/>
      <c r="AS3535" s="6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</row>
    <row r="3536" spans="1:55" x14ac:dyDescent="0.2">
      <c r="A3536" s="144">
        <f t="shared" si="1875"/>
        <v>44325</v>
      </c>
      <c r="B3536" s="2">
        <f t="shared" si="1862"/>
        <v>24300.907692593664</v>
      </c>
      <c r="C3536" s="2">
        <f t="shared" si="1876"/>
        <v>15117.486148079999</v>
      </c>
      <c r="D3536" s="68">
        <f>SUM(Y3536:Y$3651)</f>
        <v>15117.486148080001</v>
      </c>
      <c r="E3536" s="68">
        <f t="shared" si="1863"/>
        <v>-1.8189894035458565E-12</v>
      </c>
      <c r="F3536" s="72">
        <f t="shared" si="1852"/>
        <v>5674.72</v>
      </c>
      <c r="G3536" s="3">
        <f>IF(N3536=1,VLOOKUP(A3535,[1]Plan1!$BG$69:$BI$188,3),G3535)</f>
        <v>5692.31</v>
      </c>
      <c r="H3536" s="11">
        <f t="shared" si="1853"/>
        <v>44259</v>
      </c>
      <c r="I3536" s="11">
        <f t="shared" si="1854"/>
        <v>44290</v>
      </c>
      <c r="J3536" s="26">
        <f t="shared" si="1864"/>
        <v>3.0997124087179806E-3</v>
      </c>
      <c r="K3536" s="11">
        <f t="shared" si="1877"/>
        <v>44348</v>
      </c>
      <c r="L3536" s="11">
        <f t="shared" si="1865"/>
        <v>44348</v>
      </c>
      <c r="M3536" s="1">
        <f t="shared" si="1878"/>
        <v>21</v>
      </c>
      <c r="N3536" s="1">
        <f t="shared" si="1848"/>
        <v>5</v>
      </c>
      <c r="O3536" s="2">
        <f t="shared" si="1866"/>
        <v>1.00073715</v>
      </c>
      <c r="P3536" s="10">
        <f t="shared" si="1859"/>
        <v>1.00930024</v>
      </c>
      <c r="Q3536" s="10">
        <f t="shared" si="1855"/>
        <v>1.7004629087978358</v>
      </c>
      <c r="R3536" s="2">
        <f t="shared" si="1858"/>
        <v>1.7017164</v>
      </c>
      <c r="S3536" s="2">
        <f t="shared" si="1849"/>
        <v>1.60539415</v>
      </c>
      <c r="T3536" s="2">
        <f t="shared" si="1867"/>
        <v>24269.523824830001</v>
      </c>
      <c r="U3536" s="2">
        <f t="shared" si="1868"/>
        <v>9152.0376767536654</v>
      </c>
      <c r="V3536" s="2">
        <f t="shared" si="1869"/>
        <v>-1.2764146958943457E-12</v>
      </c>
      <c r="W3536" s="2">
        <f t="shared" si="1870"/>
        <v>24269.523824833665</v>
      </c>
      <c r="X3536" s="27">
        <f t="shared" si="1871"/>
        <v>0</v>
      </c>
      <c r="Y3536" s="2">
        <f t="shared" si="1850"/>
        <v>0</v>
      </c>
      <c r="Z3536" s="67">
        <f t="shared" si="1872"/>
        <v>0</v>
      </c>
      <c r="AA3536" s="2">
        <f t="shared" si="1860"/>
        <v>0</v>
      </c>
      <c r="AB3536" s="26">
        <f t="shared" si="1879"/>
        <v>6.7299999999999999E-2</v>
      </c>
      <c r="AC3536" s="27">
        <f t="shared" si="1861"/>
        <v>5</v>
      </c>
      <c r="AD3536" s="27">
        <v>252</v>
      </c>
      <c r="AE3536" s="10">
        <f t="shared" si="1856"/>
        <v>1.0012931389999999</v>
      </c>
      <c r="AF3536" s="2">
        <f t="shared" si="1851"/>
        <v>31.383867760000001</v>
      </c>
      <c r="AG3536" s="2">
        <f t="shared" si="1873"/>
        <v>31.383867760000001</v>
      </c>
      <c r="AH3536" s="3" t="str">
        <f t="shared" si="1874"/>
        <v>-</v>
      </c>
      <c r="AI3536" s="4" t="str">
        <f t="shared" si="1857"/>
        <v>A+J=</v>
      </c>
      <c r="AJ3536" s="11">
        <f t="shared" si="1880"/>
        <v>44351</v>
      </c>
      <c r="AK3536" s="11"/>
      <c r="AL3536" s="4"/>
      <c r="AM3536" s="1"/>
      <c r="AN3536" s="11"/>
      <c r="AO3536" s="1"/>
      <c r="AP3536" s="1"/>
      <c r="AQ3536" s="1"/>
      <c r="AR3536" s="1"/>
      <c r="AS3536" s="6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</row>
    <row r="3537" spans="1:55" x14ac:dyDescent="0.2">
      <c r="A3537" s="144">
        <f t="shared" si="1875"/>
        <v>44326</v>
      </c>
      <c r="B3537" s="2">
        <f t="shared" si="1862"/>
        <v>24300.907692593664</v>
      </c>
      <c r="C3537" s="2">
        <f t="shared" si="1876"/>
        <v>15117.486148079999</v>
      </c>
      <c r="D3537" s="68">
        <f>SUM(Y3537:Y$3651)</f>
        <v>15117.486148080001</v>
      </c>
      <c r="E3537" s="68">
        <f t="shared" si="1863"/>
        <v>-1.8189894035458565E-12</v>
      </c>
      <c r="F3537" s="72">
        <f t="shared" si="1852"/>
        <v>5674.72</v>
      </c>
      <c r="G3537" s="3">
        <f>IF(N3537=1,VLOOKUP(A3536,[1]Plan1!$BG$69:$BI$188,3),G3536)</f>
        <v>5692.31</v>
      </c>
      <c r="H3537" s="11">
        <f t="shared" si="1853"/>
        <v>44259</v>
      </c>
      <c r="I3537" s="11">
        <f t="shared" si="1854"/>
        <v>44290</v>
      </c>
      <c r="J3537" s="26">
        <f t="shared" si="1864"/>
        <v>3.0997124087179806E-3</v>
      </c>
      <c r="K3537" s="11">
        <f t="shared" si="1877"/>
        <v>44348</v>
      </c>
      <c r="L3537" s="11">
        <f t="shared" si="1865"/>
        <v>44348</v>
      </c>
      <c r="M3537" s="1">
        <f t="shared" si="1878"/>
        <v>21</v>
      </c>
      <c r="N3537" s="1">
        <f t="shared" si="1848"/>
        <v>5</v>
      </c>
      <c r="O3537" s="2">
        <f t="shared" si="1866"/>
        <v>1.00073715</v>
      </c>
      <c r="P3537" s="10">
        <f t="shared" si="1859"/>
        <v>1.00930024</v>
      </c>
      <c r="Q3537" s="10">
        <f t="shared" si="1855"/>
        <v>1.7004629087978358</v>
      </c>
      <c r="R3537" s="2">
        <f t="shared" si="1858"/>
        <v>1.7017164</v>
      </c>
      <c r="S3537" s="2">
        <f t="shared" si="1849"/>
        <v>1.60539415</v>
      </c>
      <c r="T3537" s="2">
        <f t="shared" si="1867"/>
        <v>24269.523824830001</v>
      </c>
      <c r="U3537" s="2">
        <f t="shared" si="1868"/>
        <v>9152.0376767536654</v>
      </c>
      <c r="V3537" s="2">
        <f t="shared" si="1869"/>
        <v>-1.2764146958943457E-12</v>
      </c>
      <c r="W3537" s="2">
        <f t="shared" si="1870"/>
        <v>24269.523824833665</v>
      </c>
      <c r="X3537" s="27">
        <f t="shared" si="1871"/>
        <v>0</v>
      </c>
      <c r="Y3537" s="2">
        <f t="shared" si="1850"/>
        <v>0</v>
      </c>
      <c r="Z3537" s="67">
        <f t="shared" si="1872"/>
        <v>0</v>
      </c>
      <c r="AA3537" s="2">
        <f t="shared" si="1860"/>
        <v>0</v>
      </c>
      <c r="AB3537" s="26">
        <f t="shared" si="1879"/>
        <v>6.7299999999999999E-2</v>
      </c>
      <c r="AC3537" s="27">
        <f t="shared" si="1861"/>
        <v>5</v>
      </c>
      <c r="AD3537" s="27">
        <v>252</v>
      </c>
      <c r="AE3537" s="10">
        <f t="shared" si="1856"/>
        <v>1.0012931389999999</v>
      </c>
      <c r="AF3537" s="2">
        <f t="shared" si="1851"/>
        <v>31.383867760000001</v>
      </c>
      <c r="AG3537" s="2">
        <f t="shared" si="1873"/>
        <v>31.383867760000001</v>
      </c>
      <c r="AH3537" s="3" t="str">
        <f t="shared" si="1874"/>
        <v>-</v>
      </c>
      <c r="AI3537" s="4" t="str">
        <f t="shared" si="1857"/>
        <v>A+J=</v>
      </c>
      <c r="AJ3537" s="11">
        <f t="shared" si="1880"/>
        <v>44351</v>
      </c>
      <c r="AK3537" s="11"/>
      <c r="AL3537" s="4"/>
      <c r="AM3537" s="1"/>
      <c r="AN3537" s="11"/>
      <c r="AO3537" s="1"/>
      <c r="AP3537" s="1"/>
      <c r="AQ3537" s="1"/>
      <c r="AR3537" s="1"/>
      <c r="AS3537" s="6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</row>
    <row r="3538" spans="1:55" x14ac:dyDescent="0.2">
      <c r="A3538" s="144">
        <f t="shared" si="1875"/>
        <v>44327</v>
      </c>
      <c r="B3538" s="2">
        <f t="shared" si="1862"/>
        <v>24307.189324913663</v>
      </c>
      <c r="C3538" s="2">
        <f t="shared" si="1876"/>
        <v>15117.486148079999</v>
      </c>
      <c r="D3538" s="68">
        <f>SUM(Y3538:Y$3651)</f>
        <v>15117.486148080001</v>
      </c>
      <c r="E3538" s="68">
        <f t="shared" si="1863"/>
        <v>-1.8189894035458565E-12</v>
      </c>
      <c r="F3538" s="72">
        <f t="shared" si="1852"/>
        <v>5674.72</v>
      </c>
      <c r="G3538" s="3">
        <f>IF(N3538=1,VLOOKUP(A3537,[1]Plan1!$BG$69:$BI$188,3),G3537)</f>
        <v>5692.31</v>
      </c>
      <c r="H3538" s="11">
        <f t="shared" si="1853"/>
        <v>44259</v>
      </c>
      <c r="I3538" s="11">
        <f t="shared" si="1854"/>
        <v>44290</v>
      </c>
      <c r="J3538" s="26">
        <f t="shared" si="1864"/>
        <v>3.0997124087179806E-3</v>
      </c>
      <c r="K3538" s="11">
        <f t="shared" si="1877"/>
        <v>44348</v>
      </c>
      <c r="L3538" s="11">
        <f t="shared" si="1865"/>
        <v>44348</v>
      </c>
      <c r="M3538" s="1">
        <f t="shared" si="1878"/>
        <v>21</v>
      </c>
      <c r="N3538" s="1">
        <f t="shared" si="1848"/>
        <v>6</v>
      </c>
      <c r="O3538" s="2">
        <f t="shared" si="1866"/>
        <v>1.0008846499999999</v>
      </c>
      <c r="P3538" s="10">
        <f t="shared" si="1859"/>
        <v>1.00930024</v>
      </c>
      <c r="Q3538" s="10">
        <f t="shared" si="1855"/>
        <v>1.7004629087978358</v>
      </c>
      <c r="R3538" s="2">
        <f t="shared" si="1858"/>
        <v>1.70196722</v>
      </c>
      <c r="S3538" s="2">
        <f t="shared" si="1849"/>
        <v>1.60539415</v>
      </c>
      <c r="T3538" s="2">
        <f t="shared" si="1867"/>
        <v>24269.523824830001</v>
      </c>
      <c r="U3538" s="2">
        <f t="shared" si="1868"/>
        <v>9152.0376767536654</v>
      </c>
      <c r="V3538" s="2">
        <f t="shared" si="1869"/>
        <v>-1.276870934816543E-12</v>
      </c>
      <c r="W3538" s="2">
        <f t="shared" si="1870"/>
        <v>24269.523824833665</v>
      </c>
      <c r="X3538" s="27">
        <f t="shared" si="1871"/>
        <v>0</v>
      </c>
      <c r="Y3538" s="2">
        <f t="shared" si="1850"/>
        <v>0</v>
      </c>
      <c r="Z3538" s="67">
        <f t="shared" si="1872"/>
        <v>0</v>
      </c>
      <c r="AA3538" s="2">
        <f t="shared" si="1860"/>
        <v>0</v>
      </c>
      <c r="AB3538" s="26">
        <f t="shared" si="1879"/>
        <v>6.7299999999999999E-2</v>
      </c>
      <c r="AC3538" s="27">
        <f t="shared" si="1861"/>
        <v>6</v>
      </c>
      <c r="AD3538" s="27">
        <v>252</v>
      </c>
      <c r="AE3538" s="10">
        <f t="shared" si="1856"/>
        <v>1.0015519669999999</v>
      </c>
      <c r="AF3538" s="2">
        <f t="shared" si="1851"/>
        <v>37.665500080000001</v>
      </c>
      <c r="AG3538" s="2">
        <f t="shared" si="1873"/>
        <v>37.665500080000001</v>
      </c>
      <c r="AH3538" s="3" t="str">
        <f t="shared" si="1874"/>
        <v>-</v>
      </c>
      <c r="AI3538" s="4" t="str">
        <f t="shared" si="1857"/>
        <v>A+J=</v>
      </c>
      <c r="AJ3538" s="11">
        <f t="shared" si="1880"/>
        <v>44351</v>
      </c>
      <c r="AK3538" s="11"/>
      <c r="AL3538" s="4"/>
      <c r="AM3538" s="1"/>
      <c r="AN3538" s="11"/>
      <c r="AO3538" s="1"/>
      <c r="AP3538" s="1"/>
      <c r="AQ3538" s="1"/>
      <c r="AR3538" s="1"/>
      <c r="AS3538" s="6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</row>
    <row r="3539" spans="1:55" x14ac:dyDescent="0.2">
      <c r="A3539" s="144">
        <f t="shared" si="1875"/>
        <v>44328</v>
      </c>
      <c r="B3539" s="2">
        <f t="shared" si="1862"/>
        <v>24313.472583283663</v>
      </c>
      <c r="C3539" s="2">
        <f t="shared" si="1876"/>
        <v>15117.486148079999</v>
      </c>
      <c r="D3539" s="68">
        <f>SUM(Y3539:Y$3651)</f>
        <v>15117.486148080001</v>
      </c>
      <c r="E3539" s="68">
        <f t="shared" si="1863"/>
        <v>-1.8189894035458565E-12</v>
      </c>
      <c r="F3539" s="72">
        <f t="shared" si="1852"/>
        <v>5674.72</v>
      </c>
      <c r="G3539" s="3">
        <f>IF(N3539=1,VLOOKUP(A3538,[1]Plan1!$BG$69:$BI$188,3),G3538)</f>
        <v>5692.31</v>
      </c>
      <c r="H3539" s="11">
        <f t="shared" si="1853"/>
        <v>44259</v>
      </c>
      <c r="I3539" s="11">
        <f t="shared" si="1854"/>
        <v>44290</v>
      </c>
      <c r="J3539" s="26">
        <f t="shared" si="1864"/>
        <v>3.0997124087179806E-3</v>
      </c>
      <c r="K3539" s="11">
        <f t="shared" si="1877"/>
        <v>44348</v>
      </c>
      <c r="L3539" s="11">
        <f t="shared" si="1865"/>
        <v>44348</v>
      </c>
      <c r="M3539" s="1">
        <f t="shared" si="1878"/>
        <v>21</v>
      </c>
      <c r="N3539" s="1">
        <f t="shared" si="1848"/>
        <v>7</v>
      </c>
      <c r="O3539" s="2">
        <f t="shared" si="1866"/>
        <v>1.00103217</v>
      </c>
      <c r="P3539" s="10">
        <f t="shared" si="1859"/>
        <v>1.00930024</v>
      </c>
      <c r="Q3539" s="10">
        <f t="shared" si="1855"/>
        <v>1.7004629087978358</v>
      </c>
      <c r="R3539" s="2">
        <f t="shared" si="1858"/>
        <v>1.70221807</v>
      </c>
      <c r="S3539" s="2">
        <f t="shared" si="1849"/>
        <v>1.60539415</v>
      </c>
      <c r="T3539" s="2">
        <f t="shared" si="1867"/>
        <v>24269.523824830001</v>
      </c>
      <c r="U3539" s="2">
        <f t="shared" si="1868"/>
        <v>9152.0376767536654</v>
      </c>
      <c r="V3539" s="2">
        <f t="shared" si="1869"/>
        <v>-1.2773272283084225E-12</v>
      </c>
      <c r="W3539" s="2">
        <f t="shared" si="1870"/>
        <v>24269.523824833665</v>
      </c>
      <c r="X3539" s="27">
        <f t="shared" si="1871"/>
        <v>0</v>
      </c>
      <c r="Y3539" s="2">
        <f t="shared" si="1850"/>
        <v>0</v>
      </c>
      <c r="Z3539" s="67">
        <f t="shared" si="1872"/>
        <v>0</v>
      </c>
      <c r="AA3539" s="2">
        <f t="shared" si="1860"/>
        <v>0</v>
      </c>
      <c r="AB3539" s="26">
        <f t="shared" si="1879"/>
        <v>6.7299999999999999E-2</v>
      </c>
      <c r="AC3539" s="27">
        <f t="shared" si="1861"/>
        <v>7</v>
      </c>
      <c r="AD3539" s="27">
        <v>252</v>
      </c>
      <c r="AE3539" s="10">
        <f t="shared" si="1856"/>
        <v>1.0018108619999999</v>
      </c>
      <c r="AF3539" s="2">
        <f t="shared" si="1851"/>
        <v>43.94875845</v>
      </c>
      <c r="AG3539" s="2">
        <f t="shared" si="1873"/>
        <v>43.94875845</v>
      </c>
      <c r="AH3539" s="3" t="str">
        <f t="shared" si="1874"/>
        <v>-</v>
      </c>
      <c r="AI3539" s="4" t="str">
        <f t="shared" si="1857"/>
        <v>A+J=</v>
      </c>
      <c r="AJ3539" s="11">
        <f t="shared" si="1880"/>
        <v>44351</v>
      </c>
      <c r="AK3539" s="11"/>
      <c r="AL3539" s="4"/>
      <c r="AM3539" s="1"/>
      <c r="AN3539" s="11"/>
      <c r="AO3539" s="1"/>
      <c r="AP3539" s="1"/>
      <c r="AQ3539" s="1"/>
      <c r="AR3539" s="1"/>
      <c r="AS3539" s="6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</row>
    <row r="3540" spans="1:55" x14ac:dyDescent="0.2">
      <c r="A3540" s="144">
        <f t="shared" si="1875"/>
        <v>44329</v>
      </c>
      <c r="B3540" s="2">
        <f t="shared" si="1862"/>
        <v>24319.757491983666</v>
      </c>
      <c r="C3540" s="2">
        <f t="shared" si="1876"/>
        <v>15117.486148079999</v>
      </c>
      <c r="D3540" s="68">
        <f>SUM(Y3540:Y$3651)</f>
        <v>15117.486148080001</v>
      </c>
      <c r="E3540" s="68">
        <f t="shared" si="1863"/>
        <v>-1.8189894035458565E-12</v>
      </c>
      <c r="F3540" s="72">
        <f t="shared" si="1852"/>
        <v>5674.72</v>
      </c>
      <c r="G3540" s="3">
        <f>IF(N3540=1,VLOOKUP(A3539,[1]Plan1!$BG$69:$BI$188,3),G3539)</f>
        <v>5692.31</v>
      </c>
      <c r="H3540" s="11">
        <f t="shared" si="1853"/>
        <v>44259</v>
      </c>
      <c r="I3540" s="11">
        <f t="shared" si="1854"/>
        <v>44290</v>
      </c>
      <c r="J3540" s="26">
        <f t="shared" si="1864"/>
        <v>3.0997124087179806E-3</v>
      </c>
      <c r="K3540" s="11">
        <f t="shared" si="1877"/>
        <v>44348</v>
      </c>
      <c r="L3540" s="11">
        <f t="shared" si="1865"/>
        <v>44348</v>
      </c>
      <c r="M3540" s="1">
        <f t="shared" si="1878"/>
        <v>21</v>
      </c>
      <c r="N3540" s="1">
        <f t="shared" si="1848"/>
        <v>8</v>
      </c>
      <c r="O3540" s="2">
        <f t="shared" si="1866"/>
        <v>1.0011797099999999</v>
      </c>
      <c r="P3540" s="10">
        <f t="shared" si="1859"/>
        <v>1.00930024</v>
      </c>
      <c r="Q3540" s="10">
        <f t="shared" si="1855"/>
        <v>1.7004629087978358</v>
      </c>
      <c r="R3540" s="2">
        <f t="shared" si="1858"/>
        <v>1.70246896</v>
      </c>
      <c r="S3540" s="2">
        <f t="shared" si="1849"/>
        <v>1.60539415</v>
      </c>
      <c r="T3540" s="2">
        <f t="shared" si="1867"/>
        <v>24269.523824830001</v>
      </c>
      <c r="U3540" s="2">
        <f t="shared" si="1868"/>
        <v>9152.0376767536654</v>
      </c>
      <c r="V3540" s="2">
        <f t="shared" si="1869"/>
        <v>-1.2777835945598782E-12</v>
      </c>
      <c r="W3540" s="2">
        <f t="shared" si="1870"/>
        <v>24269.523824833665</v>
      </c>
      <c r="X3540" s="27">
        <f t="shared" si="1871"/>
        <v>0</v>
      </c>
      <c r="Y3540" s="2">
        <f t="shared" si="1850"/>
        <v>0</v>
      </c>
      <c r="Z3540" s="67">
        <f t="shared" si="1872"/>
        <v>0</v>
      </c>
      <c r="AA3540" s="2">
        <f t="shared" si="1860"/>
        <v>0</v>
      </c>
      <c r="AB3540" s="26">
        <f t="shared" si="1879"/>
        <v>6.7299999999999999E-2</v>
      </c>
      <c r="AC3540" s="27">
        <f t="shared" si="1861"/>
        <v>8</v>
      </c>
      <c r="AD3540" s="27">
        <v>252</v>
      </c>
      <c r="AE3540" s="10">
        <f t="shared" si="1856"/>
        <v>1.002069825</v>
      </c>
      <c r="AF3540" s="2">
        <f t="shared" si="1851"/>
        <v>50.233667150000002</v>
      </c>
      <c r="AG3540" s="2">
        <f t="shared" si="1873"/>
        <v>50.233667150000002</v>
      </c>
      <c r="AH3540" s="3" t="str">
        <f t="shared" si="1874"/>
        <v>-</v>
      </c>
      <c r="AI3540" s="4" t="str">
        <f t="shared" si="1857"/>
        <v>A+J=</v>
      </c>
      <c r="AJ3540" s="11">
        <f t="shared" si="1880"/>
        <v>44351</v>
      </c>
      <c r="AK3540" s="11"/>
      <c r="AL3540" s="4"/>
      <c r="AM3540" s="1"/>
      <c r="AN3540" s="11"/>
      <c r="AO3540" s="1"/>
      <c r="AP3540" s="1"/>
      <c r="AQ3540" s="1"/>
      <c r="AR3540" s="1"/>
      <c r="AS3540" s="6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</row>
    <row r="3541" spans="1:55" x14ac:dyDescent="0.2">
      <c r="A3541" s="144">
        <f t="shared" si="1875"/>
        <v>44330</v>
      </c>
      <c r="B3541" s="2">
        <f t="shared" si="1862"/>
        <v>24326.044002463663</v>
      </c>
      <c r="C3541" s="2">
        <f t="shared" si="1876"/>
        <v>15117.486148079999</v>
      </c>
      <c r="D3541" s="68">
        <f>SUM(Y3541:Y$3651)</f>
        <v>15117.486148080001</v>
      </c>
      <c r="E3541" s="68">
        <f t="shared" si="1863"/>
        <v>-1.8189894035458565E-12</v>
      </c>
      <c r="F3541" s="72">
        <f t="shared" si="1852"/>
        <v>5674.72</v>
      </c>
      <c r="G3541" s="3">
        <f>IF(N3541=1,VLOOKUP(A3540,[1]Plan1!$BG$69:$BI$188,3),G3540)</f>
        <v>5692.31</v>
      </c>
      <c r="H3541" s="11">
        <f t="shared" si="1853"/>
        <v>44259</v>
      </c>
      <c r="I3541" s="11">
        <f t="shared" si="1854"/>
        <v>44290</v>
      </c>
      <c r="J3541" s="26">
        <f t="shared" si="1864"/>
        <v>3.0997124087179806E-3</v>
      </c>
      <c r="K3541" s="11">
        <f t="shared" si="1877"/>
        <v>44348</v>
      </c>
      <c r="L3541" s="11">
        <f t="shared" si="1865"/>
        <v>44348</v>
      </c>
      <c r="M3541" s="1">
        <f t="shared" si="1878"/>
        <v>21</v>
      </c>
      <c r="N3541" s="1">
        <f t="shared" si="1848"/>
        <v>9</v>
      </c>
      <c r="O3541" s="2">
        <f t="shared" si="1866"/>
        <v>1.00132727</v>
      </c>
      <c r="P3541" s="10">
        <f t="shared" si="1859"/>
        <v>1.00930024</v>
      </c>
      <c r="Q3541" s="10">
        <f t="shared" si="1855"/>
        <v>1.7004629087978358</v>
      </c>
      <c r="R3541" s="2">
        <f t="shared" si="1858"/>
        <v>1.7027198800000001</v>
      </c>
      <c r="S3541" s="2">
        <f t="shared" si="1849"/>
        <v>1.60539415</v>
      </c>
      <c r="T3541" s="2">
        <f t="shared" si="1867"/>
        <v>24269.523824830001</v>
      </c>
      <c r="U3541" s="2">
        <f t="shared" si="1868"/>
        <v>9152.0376767536654</v>
      </c>
      <c r="V3541" s="2">
        <f t="shared" si="1869"/>
        <v>-1.278240015381016E-12</v>
      </c>
      <c r="W3541" s="2">
        <f t="shared" si="1870"/>
        <v>24269.523824833665</v>
      </c>
      <c r="X3541" s="27">
        <f t="shared" si="1871"/>
        <v>0</v>
      </c>
      <c r="Y3541" s="2">
        <f t="shared" si="1850"/>
        <v>0</v>
      </c>
      <c r="Z3541" s="67">
        <f t="shared" si="1872"/>
        <v>0</v>
      </c>
      <c r="AA3541" s="2">
        <f t="shared" si="1860"/>
        <v>0</v>
      </c>
      <c r="AB3541" s="26">
        <f t="shared" si="1879"/>
        <v>6.7299999999999999E-2</v>
      </c>
      <c r="AC3541" s="27">
        <f t="shared" si="1861"/>
        <v>9</v>
      </c>
      <c r="AD3541" s="27">
        <v>252</v>
      </c>
      <c r="AE3541" s="10">
        <f t="shared" si="1856"/>
        <v>1.0023288539999999</v>
      </c>
      <c r="AF3541" s="2">
        <f t="shared" si="1851"/>
        <v>56.520177629999999</v>
      </c>
      <c r="AG3541" s="2">
        <f t="shared" si="1873"/>
        <v>56.520177629999999</v>
      </c>
      <c r="AH3541" s="3" t="str">
        <f t="shared" si="1874"/>
        <v>-</v>
      </c>
      <c r="AI3541" s="4" t="str">
        <f t="shared" si="1857"/>
        <v>A+J=</v>
      </c>
      <c r="AJ3541" s="11">
        <f t="shared" si="1880"/>
        <v>44351</v>
      </c>
      <c r="AK3541" s="11"/>
      <c r="AL3541" s="4"/>
      <c r="AM3541" s="1"/>
      <c r="AN3541" s="11"/>
      <c r="AO3541" s="1"/>
      <c r="AP3541" s="1"/>
      <c r="AQ3541" s="1"/>
      <c r="AR3541" s="1"/>
      <c r="AS3541" s="6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</row>
    <row r="3542" spans="1:55" x14ac:dyDescent="0.2">
      <c r="A3542" s="144">
        <f t="shared" si="1875"/>
        <v>44331</v>
      </c>
      <c r="B3542" s="2">
        <f t="shared" si="1862"/>
        <v>24332.332139013666</v>
      </c>
      <c r="C3542" s="2">
        <f t="shared" si="1876"/>
        <v>15117.486148079999</v>
      </c>
      <c r="D3542" s="68">
        <f>SUM(Y3542:Y$3651)</f>
        <v>15117.486148080001</v>
      </c>
      <c r="E3542" s="68">
        <f t="shared" si="1863"/>
        <v>-1.8189894035458565E-12</v>
      </c>
      <c r="F3542" s="72">
        <f t="shared" si="1852"/>
        <v>5674.72</v>
      </c>
      <c r="G3542" s="3">
        <f>IF(N3542=1,VLOOKUP(A3541,[1]Plan1!$BG$69:$BI$188,3),G3541)</f>
        <v>5692.31</v>
      </c>
      <c r="H3542" s="11">
        <f t="shared" si="1853"/>
        <v>44259</v>
      </c>
      <c r="I3542" s="11">
        <f t="shared" si="1854"/>
        <v>44290</v>
      </c>
      <c r="J3542" s="26">
        <f t="shared" si="1864"/>
        <v>3.0997124087179806E-3</v>
      </c>
      <c r="K3542" s="11">
        <f t="shared" si="1877"/>
        <v>44348</v>
      </c>
      <c r="L3542" s="11">
        <f t="shared" si="1865"/>
        <v>44348</v>
      </c>
      <c r="M3542" s="1">
        <f t="shared" si="1878"/>
        <v>21</v>
      </c>
      <c r="N3542" s="1">
        <f t="shared" si="1848"/>
        <v>10</v>
      </c>
      <c r="O3542" s="2">
        <f t="shared" si="1866"/>
        <v>1.0014748499999999</v>
      </c>
      <c r="P3542" s="10">
        <f t="shared" si="1859"/>
        <v>1.00930024</v>
      </c>
      <c r="Q3542" s="10">
        <f t="shared" si="1855"/>
        <v>1.7004629087978358</v>
      </c>
      <c r="R3542" s="2">
        <f t="shared" si="1858"/>
        <v>1.7029708299999999</v>
      </c>
      <c r="S3542" s="2">
        <f t="shared" si="1849"/>
        <v>1.60539415</v>
      </c>
      <c r="T3542" s="2">
        <f t="shared" si="1867"/>
        <v>24269.523824830001</v>
      </c>
      <c r="U3542" s="2">
        <f t="shared" si="1868"/>
        <v>9152.0376767536654</v>
      </c>
      <c r="V3542" s="2">
        <f t="shared" si="1869"/>
        <v>-1.2786964907718356E-12</v>
      </c>
      <c r="W3542" s="2">
        <f t="shared" si="1870"/>
        <v>24269.523824833665</v>
      </c>
      <c r="X3542" s="27">
        <f t="shared" si="1871"/>
        <v>0</v>
      </c>
      <c r="Y3542" s="2">
        <f t="shared" si="1850"/>
        <v>0</v>
      </c>
      <c r="Z3542" s="67">
        <f t="shared" si="1872"/>
        <v>0</v>
      </c>
      <c r="AA3542" s="2">
        <f t="shared" si="1860"/>
        <v>0</v>
      </c>
      <c r="AB3542" s="26">
        <f t="shared" si="1879"/>
        <v>6.7299999999999999E-2</v>
      </c>
      <c r="AC3542" s="27">
        <f t="shared" si="1861"/>
        <v>10</v>
      </c>
      <c r="AD3542" s="27">
        <v>252</v>
      </c>
      <c r="AE3542" s="10">
        <f t="shared" si="1856"/>
        <v>1.0025879499999999</v>
      </c>
      <c r="AF3542" s="2">
        <f t="shared" si="1851"/>
        <v>62.808314180000004</v>
      </c>
      <c r="AG3542" s="2">
        <f t="shared" si="1873"/>
        <v>62.808314180000004</v>
      </c>
      <c r="AH3542" s="3" t="str">
        <f t="shared" si="1874"/>
        <v>-</v>
      </c>
      <c r="AI3542" s="4" t="str">
        <f t="shared" si="1857"/>
        <v>A+J=</v>
      </c>
      <c r="AJ3542" s="11">
        <f t="shared" si="1880"/>
        <v>44351</v>
      </c>
      <c r="AK3542" s="11"/>
      <c r="AL3542" s="4"/>
      <c r="AM3542" s="1"/>
      <c r="AN3542" s="11"/>
      <c r="AO3542" s="1"/>
      <c r="AP3542" s="1"/>
      <c r="AQ3542" s="1"/>
      <c r="AR3542" s="1"/>
      <c r="AS3542" s="6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</row>
    <row r="3543" spans="1:55" x14ac:dyDescent="0.2">
      <c r="A3543" s="144">
        <f t="shared" si="1875"/>
        <v>44332</v>
      </c>
      <c r="B3543" s="2">
        <f t="shared" si="1862"/>
        <v>24332.332139013666</v>
      </c>
      <c r="C3543" s="2">
        <f t="shared" si="1876"/>
        <v>15117.486148079999</v>
      </c>
      <c r="D3543" s="68">
        <f>SUM(Y3543:Y$3651)</f>
        <v>15117.486148080001</v>
      </c>
      <c r="E3543" s="68">
        <f t="shared" si="1863"/>
        <v>-1.8189894035458565E-12</v>
      </c>
      <c r="F3543" s="72">
        <f t="shared" si="1852"/>
        <v>5674.72</v>
      </c>
      <c r="G3543" s="3">
        <f>IF(N3543=1,VLOOKUP(A3542,[1]Plan1!$BG$69:$BI$188,3),G3542)</f>
        <v>5692.31</v>
      </c>
      <c r="H3543" s="11">
        <f t="shared" si="1853"/>
        <v>44259</v>
      </c>
      <c r="I3543" s="11">
        <f t="shared" si="1854"/>
        <v>44290</v>
      </c>
      <c r="J3543" s="26">
        <f t="shared" si="1864"/>
        <v>3.0997124087179806E-3</v>
      </c>
      <c r="K3543" s="11">
        <f t="shared" si="1877"/>
        <v>44348</v>
      </c>
      <c r="L3543" s="11">
        <f t="shared" si="1865"/>
        <v>44348</v>
      </c>
      <c r="M3543" s="1">
        <f t="shared" si="1878"/>
        <v>21</v>
      </c>
      <c r="N3543" s="1">
        <f t="shared" si="1848"/>
        <v>10</v>
      </c>
      <c r="O3543" s="2">
        <f t="shared" si="1866"/>
        <v>1.0014748499999999</v>
      </c>
      <c r="P3543" s="10">
        <f t="shared" si="1859"/>
        <v>1.00930024</v>
      </c>
      <c r="Q3543" s="10">
        <f t="shared" si="1855"/>
        <v>1.7004629087978358</v>
      </c>
      <c r="R3543" s="2">
        <f t="shared" si="1858"/>
        <v>1.7029708299999999</v>
      </c>
      <c r="S3543" s="2">
        <f t="shared" si="1849"/>
        <v>1.60539415</v>
      </c>
      <c r="T3543" s="2">
        <f t="shared" si="1867"/>
        <v>24269.523824830001</v>
      </c>
      <c r="U3543" s="2">
        <f t="shared" si="1868"/>
        <v>9152.0376767536654</v>
      </c>
      <c r="V3543" s="2">
        <f t="shared" si="1869"/>
        <v>-1.2786964907718356E-12</v>
      </c>
      <c r="W3543" s="2">
        <f t="shared" si="1870"/>
        <v>24269.523824833665</v>
      </c>
      <c r="X3543" s="27">
        <f t="shared" si="1871"/>
        <v>0</v>
      </c>
      <c r="Y3543" s="2">
        <f t="shared" si="1850"/>
        <v>0</v>
      </c>
      <c r="Z3543" s="67">
        <f t="shared" si="1872"/>
        <v>0</v>
      </c>
      <c r="AA3543" s="2">
        <f t="shared" si="1860"/>
        <v>0</v>
      </c>
      <c r="AB3543" s="26">
        <f t="shared" si="1879"/>
        <v>6.7299999999999999E-2</v>
      </c>
      <c r="AC3543" s="27">
        <f t="shared" si="1861"/>
        <v>10</v>
      </c>
      <c r="AD3543" s="27">
        <v>252</v>
      </c>
      <c r="AE3543" s="10">
        <f t="shared" si="1856"/>
        <v>1.0025879499999999</v>
      </c>
      <c r="AF3543" s="2">
        <f t="shared" si="1851"/>
        <v>62.808314180000004</v>
      </c>
      <c r="AG3543" s="2">
        <f t="shared" si="1873"/>
        <v>62.808314180000004</v>
      </c>
      <c r="AH3543" s="3" t="str">
        <f t="shared" si="1874"/>
        <v>-</v>
      </c>
      <c r="AI3543" s="4" t="str">
        <f t="shared" si="1857"/>
        <v>A+J=</v>
      </c>
      <c r="AJ3543" s="11">
        <f t="shared" si="1880"/>
        <v>44351</v>
      </c>
      <c r="AK3543" s="11"/>
      <c r="AL3543" s="4"/>
      <c r="AM3543" s="1"/>
      <c r="AN3543" s="11"/>
      <c r="AO3543" s="1"/>
      <c r="AP3543" s="1"/>
      <c r="AQ3543" s="1"/>
      <c r="AR3543" s="1"/>
      <c r="AS3543" s="6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</row>
    <row r="3544" spans="1:55" x14ac:dyDescent="0.2">
      <c r="A3544" s="144">
        <f t="shared" si="1875"/>
        <v>44333</v>
      </c>
      <c r="B3544" s="2">
        <f t="shared" si="1862"/>
        <v>24332.332139013666</v>
      </c>
      <c r="C3544" s="2">
        <f t="shared" si="1876"/>
        <v>15117.486148079999</v>
      </c>
      <c r="D3544" s="68">
        <f>SUM(Y3544:Y$3651)</f>
        <v>15117.486148080001</v>
      </c>
      <c r="E3544" s="68">
        <f t="shared" si="1863"/>
        <v>-1.8189894035458565E-12</v>
      </c>
      <c r="F3544" s="72">
        <f t="shared" si="1852"/>
        <v>5674.72</v>
      </c>
      <c r="G3544" s="3">
        <f>IF(N3544=1,VLOOKUP(A3543,[1]Plan1!$BG$69:$BI$188,3),G3543)</f>
        <v>5692.31</v>
      </c>
      <c r="H3544" s="11">
        <f t="shared" si="1853"/>
        <v>44259</v>
      </c>
      <c r="I3544" s="11">
        <f t="shared" si="1854"/>
        <v>44290</v>
      </c>
      <c r="J3544" s="26">
        <f t="shared" si="1864"/>
        <v>3.0997124087179806E-3</v>
      </c>
      <c r="K3544" s="11">
        <f t="shared" si="1877"/>
        <v>44348</v>
      </c>
      <c r="L3544" s="11">
        <f t="shared" si="1865"/>
        <v>44348</v>
      </c>
      <c r="M3544" s="1">
        <f t="shared" si="1878"/>
        <v>21</v>
      </c>
      <c r="N3544" s="1">
        <f t="shared" si="1848"/>
        <v>10</v>
      </c>
      <c r="O3544" s="2">
        <f t="shared" si="1866"/>
        <v>1.0014748499999999</v>
      </c>
      <c r="P3544" s="10">
        <f t="shared" si="1859"/>
        <v>1.00930024</v>
      </c>
      <c r="Q3544" s="10">
        <f t="shared" si="1855"/>
        <v>1.7004629087978358</v>
      </c>
      <c r="R3544" s="2">
        <f t="shared" si="1858"/>
        <v>1.7029708299999999</v>
      </c>
      <c r="S3544" s="2">
        <f t="shared" si="1849"/>
        <v>1.60539415</v>
      </c>
      <c r="T3544" s="2">
        <f t="shared" si="1867"/>
        <v>24269.523824830001</v>
      </c>
      <c r="U3544" s="2">
        <f t="shared" si="1868"/>
        <v>9152.0376767536654</v>
      </c>
      <c r="V3544" s="2">
        <f t="shared" si="1869"/>
        <v>-1.2786964907718356E-12</v>
      </c>
      <c r="W3544" s="2">
        <f t="shared" si="1870"/>
        <v>24269.523824833665</v>
      </c>
      <c r="X3544" s="27">
        <f t="shared" si="1871"/>
        <v>0</v>
      </c>
      <c r="Y3544" s="2">
        <f t="shared" si="1850"/>
        <v>0</v>
      </c>
      <c r="Z3544" s="67">
        <f t="shared" si="1872"/>
        <v>0</v>
      </c>
      <c r="AA3544" s="2">
        <f t="shared" si="1860"/>
        <v>0</v>
      </c>
      <c r="AB3544" s="26">
        <f t="shared" si="1879"/>
        <v>6.7299999999999999E-2</v>
      </c>
      <c r="AC3544" s="27">
        <f t="shared" si="1861"/>
        <v>10</v>
      </c>
      <c r="AD3544" s="27">
        <v>252</v>
      </c>
      <c r="AE3544" s="10">
        <f t="shared" si="1856"/>
        <v>1.0025879499999999</v>
      </c>
      <c r="AF3544" s="2">
        <f t="shared" si="1851"/>
        <v>62.808314180000004</v>
      </c>
      <c r="AG3544" s="2">
        <f t="shared" si="1873"/>
        <v>62.808314180000004</v>
      </c>
      <c r="AH3544" s="3" t="str">
        <f t="shared" si="1874"/>
        <v>-</v>
      </c>
      <c r="AI3544" s="4" t="str">
        <f t="shared" si="1857"/>
        <v>A+J=</v>
      </c>
      <c r="AJ3544" s="11">
        <f t="shared" si="1880"/>
        <v>44351</v>
      </c>
      <c r="AK3544" s="11"/>
      <c r="AL3544" s="4"/>
      <c r="AM3544" s="1"/>
      <c r="AN3544" s="11"/>
      <c r="AO3544" s="1"/>
      <c r="AP3544" s="1"/>
      <c r="AQ3544" s="1"/>
      <c r="AR3544" s="1"/>
      <c r="AS3544" s="6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</row>
    <row r="3545" spans="1:55" x14ac:dyDescent="0.2">
      <c r="A3545" s="144">
        <f t="shared" si="1875"/>
        <v>44334</v>
      </c>
      <c r="B3545" s="2">
        <f t="shared" si="1862"/>
        <v>24338.621901613664</v>
      </c>
      <c r="C3545" s="2">
        <f t="shared" si="1876"/>
        <v>15117.486148079999</v>
      </c>
      <c r="D3545" s="68">
        <f>SUM(Y3545:Y$3651)</f>
        <v>15117.486148080001</v>
      </c>
      <c r="E3545" s="68">
        <f t="shared" si="1863"/>
        <v>-1.8189894035458565E-12</v>
      </c>
      <c r="F3545" s="72">
        <f t="shared" si="1852"/>
        <v>5674.72</v>
      </c>
      <c r="G3545" s="3">
        <f>IF(N3545=1,VLOOKUP(A3544,[1]Plan1!$BG$69:$BI$188,3),G3544)</f>
        <v>5692.31</v>
      </c>
      <c r="H3545" s="11">
        <f t="shared" si="1853"/>
        <v>44259</v>
      </c>
      <c r="I3545" s="11">
        <f t="shared" si="1854"/>
        <v>44290</v>
      </c>
      <c r="J3545" s="26">
        <f t="shared" si="1864"/>
        <v>3.0997124087179806E-3</v>
      </c>
      <c r="K3545" s="11">
        <f t="shared" si="1877"/>
        <v>44348</v>
      </c>
      <c r="L3545" s="11">
        <f t="shared" si="1865"/>
        <v>44348</v>
      </c>
      <c r="M3545" s="1">
        <f t="shared" si="1878"/>
        <v>21</v>
      </c>
      <c r="N3545" s="1">
        <f t="shared" si="1848"/>
        <v>11</v>
      </c>
      <c r="O3545" s="2">
        <f t="shared" si="1866"/>
        <v>1.0016224600000001</v>
      </c>
      <c r="P3545" s="10">
        <f t="shared" si="1859"/>
        <v>1.00930024</v>
      </c>
      <c r="Q3545" s="10">
        <f t="shared" si="1855"/>
        <v>1.7004629087978358</v>
      </c>
      <c r="R3545" s="2">
        <f t="shared" si="1858"/>
        <v>1.7032218400000001</v>
      </c>
      <c r="S3545" s="2">
        <f t="shared" si="1849"/>
        <v>1.60539415</v>
      </c>
      <c r="T3545" s="2">
        <f t="shared" si="1867"/>
        <v>24269.523824830001</v>
      </c>
      <c r="U3545" s="2">
        <f t="shared" si="1868"/>
        <v>9152.0376767536654</v>
      </c>
      <c r="V3545" s="2">
        <f t="shared" si="1869"/>
        <v>-1.2791530753020199E-12</v>
      </c>
      <c r="W3545" s="2">
        <f t="shared" si="1870"/>
        <v>24269.523824833665</v>
      </c>
      <c r="X3545" s="27">
        <f t="shared" si="1871"/>
        <v>0</v>
      </c>
      <c r="Y3545" s="2">
        <f t="shared" si="1850"/>
        <v>0</v>
      </c>
      <c r="Z3545" s="67">
        <f t="shared" si="1872"/>
        <v>0</v>
      </c>
      <c r="AA3545" s="2">
        <f t="shared" si="1860"/>
        <v>0</v>
      </c>
      <c r="AB3545" s="26">
        <f t="shared" si="1879"/>
        <v>6.7299999999999999E-2</v>
      </c>
      <c r="AC3545" s="27">
        <f t="shared" si="1861"/>
        <v>11</v>
      </c>
      <c r="AD3545" s="27">
        <v>252</v>
      </c>
      <c r="AE3545" s="10">
        <f t="shared" si="1856"/>
        <v>1.0028471130000001</v>
      </c>
      <c r="AF3545" s="2">
        <f t="shared" si="1851"/>
        <v>69.09807678</v>
      </c>
      <c r="AG3545" s="2">
        <f t="shared" si="1873"/>
        <v>69.09807678</v>
      </c>
      <c r="AH3545" s="3" t="str">
        <f t="shared" si="1874"/>
        <v>-</v>
      </c>
      <c r="AI3545" s="4" t="str">
        <f t="shared" si="1857"/>
        <v>A+J=</v>
      </c>
      <c r="AJ3545" s="11">
        <f t="shared" si="1880"/>
        <v>44351</v>
      </c>
      <c r="AK3545" s="11"/>
      <c r="AL3545" s="4"/>
      <c r="AM3545" s="1"/>
      <c r="AN3545" s="11"/>
      <c r="AO3545" s="1"/>
      <c r="AP3545" s="1"/>
      <c r="AQ3545" s="1"/>
      <c r="AR3545" s="1"/>
      <c r="AS3545" s="6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</row>
    <row r="3546" spans="1:55" x14ac:dyDescent="0.2">
      <c r="A3546" s="144">
        <f t="shared" si="1875"/>
        <v>44335</v>
      </c>
      <c r="B3546" s="2">
        <f t="shared" si="1862"/>
        <v>24344.913290273664</v>
      </c>
      <c r="C3546" s="2">
        <f t="shared" si="1876"/>
        <v>15117.486148079999</v>
      </c>
      <c r="D3546" s="68">
        <f>SUM(Y3546:Y$3651)</f>
        <v>15117.486148080001</v>
      </c>
      <c r="E3546" s="68">
        <f t="shared" si="1863"/>
        <v>-1.8189894035458565E-12</v>
      </c>
      <c r="F3546" s="72">
        <f t="shared" si="1852"/>
        <v>5674.72</v>
      </c>
      <c r="G3546" s="3">
        <f>IF(N3546=1,VLOOKUP(A3545,[1]Plan1!$BG$69:$BI$188,3),G3545)</f>
        <v>5692.31</v>
      </c>
      <c r="H3546" s="11">
        <f t="shared" si="1853"/>
        <v>44259</v>
      </c>
      <c r="I3546" s="11">
        <f t="shared" si="1854"/>
        <v>44290</v>
      </c>
      <c r="J3546" s="26">
        <f t="shared" si="1864"/>
        <v>3.0997124087179806E-3</v>
      </c>
      <c r="K3546" s="11">
        <f t="shared" si="1877"/>
        <v>44348</v>
      </c>
      <c r="L3546" s="11">
        <f t="shared" si="1865"/>
        <v>44348</v>
      </c>
      <c r="M3546" s="1">
        <f t="shared" si="1878"/>
        <v>21</v>
      </c>
      <c r="N3546" s="1">
        <f t="shared" si="1848"/>
        <v>12</v>
      </c>
      <c r="O3546" s="2">
        <f t="shared" si="1866"/>
        <v>1.00177008</v>
      </c>
      <c r="P3546" s="10">
        <f t="shared" si="1859"/>
        <v>1.00930024</v>
      </c>
      <c r="Q3546" s="10">
        <f t="shared" si="1855"/>
        <v>1.7004629087978358</v>
      </c>
      <c r="R3546" s="2">
        <f t="shared" si="1858"/>
        <v>1.70347286</v>
      </c>
      <c r="S3546" s="2">
        <f t="shared" si="1849"/>
        <v>1.60539415</v>
      </c>
      <c r="T3546" s="2">
        <f t="shared" si="1867"/>
        <v>24269.523824830001</v>
      </c>
      <c r="U3546" s="2">
        <f t="shared" si="1868"/>
        <v>9152.0376767536654</v>
      </c>
      <c r="V3546" s="2">
        <f t="shared" si="1869"/>
        <v>-1.2796096780220978E-12</v>
      </c>
      <c r="W3546" s="2">
        <f t="shared" si="1870"/>
        <v>24269.523824833665</v>
      </c>
      <c r="X3546" s="27">
        <f t="shared" si="1871"/>
        <v>0</v>
      </c>
      <c r="Y3546" s="2">
        <f t="shared" si="1850"/>
        <v>0</v>
      </c>
      <c r="Z3546" s="67">
        <f t="shared" si="1872"/>
        <v>0</v>
      </c>
      <c r="AA3546" s="2">
        <f t="shared" si="1860"/>
        <v>0</v>
      </c>
      <c r="AB3546" s="26">
        <f t="shared" si="1879"/>
        <v>6.7299999999999999E-2</v>
      </c>
      <c r="AC3546" s="27">
        <f t="shared" si="1861"/>
        <v>12</v>
      </c>
      <c r="AD3546" s="27">
        <v>252</v>
      </c>
      <c r="AE3546" s="10">
        <f t="shared" si="1856"/>
        <v>1.003106343</v>
      </c>
      <c r="AF3546" s="2">
        <f t="shared" si="1851"/>
        <v>75.389465439999995</v>
      </c>
      <c r="AG3546" s="2">
        <f t="shared" si="1873"/>
        <v>75.389465439999995</v>
      </c>
      <c r="AH3546" s="3" t="str">
        <f t="shared" si="1874"/>
        <v>-</v>
      </c>
      <c r="AI3546" s="4" t="str">
        <f t="shared" si="1857"/>
        <v>A+J=</v>
      </c>
      <c r="AJ3546" s="11">
        <f t="shared" si="1880"/>
        <v>44351</v>
      </c>
      <c r="AK3546" s="11"/>
      <c r="AL3546" s="4"/>
      <c r="AM3546" s="1"/>
      <c r="AN3546" s="11"/>
      <c r="AO3546" s="1"/>
      <c r="AP3546" s="1"/>
      <c r="AQ3546" s="1"/>
      <c r="AR3546" s="1"/>
      <c r="AS3546" s="6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</row>
    <row r="3547" spans="1:55" x14ac:dyDescent="0.2">
      <c r="A3547" s="144">
        <f t="shared" si="1875"/>
        <v>44336</v>
      </c>
      <c r="B3547" s="2">
        <f t="shared" si="1862"/>
        <v>24351.206304993666</v>
      </c>
      <c r="C3547" s="2">
        <f t="shared" si="1876"/>
        <v>15117.486148079999</v>
      </c>
      <c r="D3547" s="68">
        <f>SUM(Y3547:Y$3651)</f>
        <v>15117.486148080001</v>
      </c>
      <c r="E3547" s="68">
        <f t="shared" si="1863"/>
        <v>-1.8189894035458565E-12</v>
      </c>
      <c r="F3547" s="72">
        <f t="shared" si="1852"/>
        <v>5674.72</v>
      </c>
      <c r="G3547" s="3">
        <f>IF(N3547=1,VLOOKUP(A3546,[1]Plan1!$BG$69:$BI$188,3),G3546)</f>
        <v>5692.31</v>
      </c>
      <c r="H3547" s="11">
        <f t="shared" si="1853"/>
        <v>44259</v>
      </c>
      <c r="I3547" s="11">
        <f t="shared" si="1854"/>
        <v>44290</v>
      </c>
      <c r="J3547" s="26">
        <f t="shared" si="1864"/>
        <v>3.0997124087179806E-3</v>
      </c>
      <c r="K3547" s="11">
        <f t="shared" si="1877"/>
        <v>44348</v>
      </c>
      <c r="L3547" s="11">
        <f t="shared" si="1865"/>
        <v>44348</v>
      </c>
      <c r="M3547" s="1">
        <f t="shared" si="1878"/>
        <v>21</v>
      </c>
      <c r="N3547" s="1">
        <f t="shared" si="1848"/>
        <v>13</v>
      </c>
      <c r="O3547" s="2">
        <f t="shared" si="1866"/>
        <v>1.00191773</v>
      </c>
      <c r="P3547" s="10">
        <f t="shared" si="1859"/>
        <v>1.00930024</v>
      </c>
      <c r="Q3547" s="10">
        <f t="shared" si="1855"/>
        <v>1.7004629087978358</v>
      </c>
      <c r="R3547" s="2">
        <f t="shared" si="1858"/>
        <v>1.70372393</v>
      </c>
      <c r="S3547" s="2">
        <f t="shared" si="1849"/>
        <v>1.60539415</v>
      </c>
      <c r="T3547" s="2">
        <f t="shared" si="1867"/>
        <v>24269.523824830001</v>
      </c>
      <c r="U3547" s="2">
        <f t="shared" si="1868"/>
        <v>9152.0376767536654</v>
      </c>
      <c r="V3547" s="2">
        <f t="shared" si="1869"/>
        <v>-1.280066371691646E-12</v>
      </c>
      <c r="W3547" s="2">
        <f t="shared" si="1870"/>
        <v>24269.523824833665</v>
      </c>
      <c r="X3547" s="27">
        <f t="shared" si="1871"/>
        <v>0</v>
      </c>
      <c r="Y3547" s="2">
        <f t="shared" si="1850"/>
        <v>0</v>
      </c>
      <c r="Z3547" s="67">
        <f t="shared" si="1872"/>
        <v>0</v>
      </c>
      <c r="AA3547" s="2">
        <f t="shared" si="1860"/>
        <v>0</v>
      </c>
      <c r="AB3547" s="26">
        <f t="shared" si="1879"/>
        <v>6.7299999999999999E-2</v>
      </c>
      <c r="AC3547" s="27">
        <f t="shared" si="1861"/>
        <v>13</v>
      </c>
      <c r="AD3547" s="27">
        <v>252</v>
      </c>
      <c r="AE3547" s="10">
        <f t="shared" si="1856"/>
        <v>1.0033656399999999</v>
      </c>
      <c r="AF3547" s="2">
        <f t="shared" si="1851"/>
        <v>81.682480159999997</v>
      </c>
      <c r="AG3547" s="2">
        <f t="shared" si="1873"/>
        <v>81.682480159999997</v>
      </c>
      <c r="AH3547" s="3" t="str">
        <f t="shared" si="1874"/>
        <v>-</v>
      </c>
      <c r="AI3547" s="4" t="str">
        <f t="shared" si="1857"/>
        <v>A+J=</v>
      </c>
      <c r="AJ3547" s="11">
        <f t="shared" si="1880"/>
        <v>44351</v>
      </c>
      <c r="AK3547" s="11"/>
      <c r="AL3547" s="4"/>
      <c r="AM3547" s="1"/>
      <c r="AN3547" s="11"/>
      <c r="AO3547" s="1"/>
      <c r="AP3547" s="1"/>
      <c r="AQ3547" s="1"/>
      <c r="AR3547" s="1"/>
      <c r="AS3547" s="6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</row>
    <row r="3548" spans="1:55" x14ac:dyDescent="0.2">
      <c r="A3548" s="144">
        <f t="shared" si="1875"/>
        <v>44337</v>
      </c>
      <c r="B3548" s="2">
        <f t="shared" si="1862"/>
        <v>24357.500945773663</v>
      </c>
      <c r="C3548" s="2">
        <f t="shared" si="1876"/>
        <v>15117.486148079999</v>
      </c>
      <c r="D3548" s="68">
        <f>SUM(Y3548:Y$3651)</f>
        <v>15117.486148080001</v>
      </c>
      <c r="E3548" s="68">
        <f t="shared" si="1863"/>
        <v>-1.8189894035458565E-12</v>
      </c>
      <c r="F3548" s="72">
        <f t="shared" si="1852"/>
        <v>5674.72</v>
      </c>
      <c r="G3548" s="3">
        <f>IF(N3548=1,VLOOKUP(A3547,[1]Plan1!$BG$69:$BI$188,3),G3547)</f>
        <v>5692.31</v>
      </c>
      <c r="H3548" s="11">
        <f t="shared" si="1853"/>
        <v>44259</v>
      </c>
      <c r="I3548" s="11">
        <f t="shared" si="1854"/>
        <v>44290</v>
      </c>
      <c r="J3548" s="26">
        <f t="shared" si="1864"/>
        <v>3.0997124087179806E-3</v>
      </c>
      <c r="K3548" s="11">
        <f t="shared" si="1877"/>
        <v>44348</v>
      </c>
      <c r="L3548" s="11">
        <f t="shared" si="1865"/>
        <v>44348</v>
      </c>
      <c r="M3548" s="1">
        <f t="shared" si="1878"/>
        <v>21</v>
      </c>
      <c r="N3548" s="1">
        <f t="shared" si="1848"/>
        <v>14</v>
      </c>
      <c r="O3548" s="2">
        <f t="shared" si="1866"/>
        <v>1.0020654</v>
      </c>
      <c r="P3548" s="10">
        <f t="shared" si="1859"/>
        <v>1.00930024</v>
      </c>
      <c r="Q3548" s="10">
        <f t="shared" si="1855"/>
        <v>1.7004629087978358</v>
      </c>
      <c r="R3548" s="2">
        <f t="shared" si="1858"/>
        <v>1.70397504</v>
      </c>
      <c r="S3548" s="2">
        <f t="shared" si="1849"/>
        <v>1.60539415</v>
      </c>
      <c r="T3548" s="2">
        <f t="shared" si="1867"/>
        <v>24269.523824830001</v>
      </c>
      <c r="U3548" s="2">
        <f t="shared" si="1868"/>
        <v>9152.0376767536654</v>
      </c>
      <c r="V3548" s="2">
        <f t="shared" si="1869"/>
        <v>-1.2805231381207704E-12</v>
      </c>
      <c r="W3548" s="2">
        <f t="shared" si="1870"/>
        <v>24269.523824833665</v>
      </c>
      <c r="X3548" s="27">
        <f t="shared" si="1871"/>
        <v>0</v>
      </c>
      <c r="Y3548" s="2">
        <f t="shared" si="1850"/>
        <v>0</v>
      </c>
      <c r="Z3548" s="67">
        <f t="shared" si="1872"/>
        <v>0</v>
      </c>
      <c r="AA3548" s="2">
        <f t="shared" si="1860"/>
        <v>0</v>
      </c>
      <c r="AB3548" s="26">
        <f t="shared" si="1879"/>
        <v>6.7299999999999999E-2</v>
      </c>
      <c r="AC3548" s="27">
        <f t="shared" si="1861"/>
        <v>14</v>
      </c>
      <c r="AD3548" s="27">
        <v>252</v>
      </c>
      <c r="AE3548" s="10">
        <f t="shared" si="1856"/>
        <v>1.0036250040000001</v>
      </c>
      <c r="AF3548" s="2">
        <f t="shared" si="1851"/>
        <v>87.977120940000006</v>
      </c>
      <c r="AG3548" s="2">
        <f t="shared" si="1873"/>
        <v>87.977120940000006</v>
      </c>
      <c r="AH3548" s="3" t="str">
        <f t="shared" si="1874"/>
        <v>-</v>
      </c>
      <c r="AI3548" s="4" t="str">
        <f t="shared" si="1857"/>
        <v>A+J=</v>
      </c>
      <c r="AJ3548" s="11">
        <f t="shared" si="1880"/>
        <v>44351</v>
      </c>
      <c r="AK3548" s="11"/>
      <c r="AL3548" s="4"/>
      <c r="AM3548" s="1"/>
      <c r="AN3548" s="11"/>
      <c r="AO3548" s="1"/>
      <c r="AP3548" s="1"/>
      <c r="AQ3548" s="1"/>
      <c r="AR3548" s="1"/>
      <c r="AS3548" s="6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</row>
    <row r="3549" spans="1:55" x14ac:dyDescent="0.2">
      <c r="A3549" s="144">
        <f t="shared" si="1875"/>
        <v>44338</v>
      </c>
      <c r="B3549" s="2">
        <f t="shared" si="1862"/>
        <v>24363.797212603666</v>
      </c>
      <c r="C3549" s="2">
        <f t="shared" si="1876"/>
        <v>15117.486148079999</v>
      </c>
      <c r="D3549" s="68">
        <f>SUM(Y3549:Y$3651)</f>
        <v>15117.486148080001</v>
      </c>
      <c r="E3549" s="68">
        <f t="shared" si="1863"/>
        <v>-1.8189894035458565E-12</v>
      </c>
      <c r="F3549" s="72">
        <f t="shared" si="1852"/>
        <v>5674.72</v>
      </c>
      <c r="G3549" s="3">
        <f>IF(N3549=1,VLOOKUP(A3548,[1]Plan1!$BG$69:$BI$188,3),G3548)</f>
        <v>5692.31</v>
      </c>
      <c r="H3549" s="11">
        <f t="shared" si="1853"/>
        <v>44259</v>
      </c>
      <c r="I3549" s="11">
        <f t="shared" si="1854"/>
        <v>44290</v>
      </c>
      <c r="J3549" s="26">
        <f t="shared" si="1864"/>
        <v>3.0997124087179806E-3</v>
      </c>
      <c r="K3549" s="11">
        <f t="shared" si="1877"/>
        <v>44348</v>
      </c>
      <c r="L3549" s="11">
        <f t="shared" si="1865"/>
        <v>44348</v>
      </c>
      <c r="M3549" s="1">
        <f t="shared" si="1878"/>
        <v>21</v>
      </c>
      <c r="N3549" s="1">
        <f t="shared" ref="N3549:N3612" si="1881">(M3549-(NETWORKDAYS(A3549,L3549,AN$137:AN$327)-1))</f>
        <v>15</v>
      </c>
      <c r="O3549" s="2">
        <f t="shared" si="1866"/>
        <v>1.0022131000000001</v>
      </c>
      <c r="P3549" s="10">
        <f t="shared" si="1859"/>
        <v>1.00930024</v>
      </c>
      <c r="Q3549" s="10">
        <f t="shared" si="1855"/>
        <v>1.7004629087978358</v>
      </c>
      <c r="R3549" s="2">
        <f t="shared" si="1858"/>
        <v>1.7042261999999999</v>
      </c>
      <c r="S3549" s="2">
        <f t="shared" si="1849"/>
        <v>1.60539415</v>
      </c>
      <c r="T3549" s="2">
        <f t="shared" si="1867"/>
        <v>24269.523824830001</v>
      </c>
      <c r="U3549" s="2">
        <f t="shared" si="1868"/>
        <v>9152.0376767536654</v>
      </c>
      <c r="V3549" s="2">
        <f t="shared" si="1869"/>
        <v>-1.2809799954993649E-12</v>
      </c>
      <c r="W3549" s="2">
        <f t="shared" si="1870"/>
        <v>24269.523824833665</v>
      </c>
      <c r="X3549" s="27">
        <f t="shared" si="1871"/>
        <v>0</v>
      </c>
      <c r="Y3549" s="2">
        <f t="shared" si="1850"/>
        <v>0</v>
      </c>
      <c r="Z3549" s="67">
        <f t="shared" si="1872"/>
        <v>0</v>
      </c>
      <c r="AA3549" s="2">
        <f t="shared" si="1860"/>
        <v>0</v>
      </c>
      <c r="AB3549" s="26">
        <f t="shared" si="1879"/>
        <v>6.7299999999999999E-2</v>
      </c>
      <c r="AC3549" s="27">
        <f t="shared" si="1861"/>
        <v>15</v>
      </c>
      <c r="AD3549" s="27">
        <v>252</v>
      </c>
      <c r="AE3549" s="10">
        <f t="shared" si="1856"/>
        <v>1.003884435</v>
      </c>
      <c r="AF3549" s="2">
        <f t="shared" si="1851"/>
        <v>94.273387769999999</v>
      </c>
      <c r="AG3549" s="2">
        <f t="shared" si="1873"/>
        <v>94.273387769999999</v>
      </c>
      <c r="AH3549" s="3" t="str">
        <f t="shared" si="1874"/>
        <v>-</v>
      </c>
      <c r="AI3549" s="4" t="str">
        <f t="shared" si="1857"/>
        <v>A+J=</v>
      </c>
      <c r="AJ3549" s="11">
        <f t="shared" si="1880"/>
        <v>44351</v>
      </c>
      <c r="AK3549" s="11"/>
      <c r="AL3549" s="4"/>
      <c r="AM3549" s="1"/>
      <c r="AN3549" s="11"/>
      <c r="AO3549" s="1"/>
      <c r="AP3549" s="1"/>
      <c r="AQ3549" s="1"/>
      <c r="AR3549" s="1"/>
      <c r="AS3549" s="6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</row>
    <row r="3550" spans="1:55" x14ac:dyDescent="0.2">
      <c r="A3550" s="144">
        <f t="shared" si="1875"/>
        <v>44339</v>
      </c>
      <c r="B3550" s="2">
        <f t="shared" si="1862"/>
        <v>24363.797212603666</v>
      </c>
      <c r="C3550" s="2">
        <f t="shared" si="1876"/>
        <v>15117.486148079999</v>
      </c>
      <c r="D3550" s="68">
        <f>SUM(Y3550:Y$3651)</f>
        <v>15117.486148080001</v>
      </c>
      <c r="E3550" s="68">
        <f t="shared" si="1863"/>
        <v>-1.8189894035458565E-12</v>
      </c>
      <c r="F3550" s="72">
        <f t="shared" si="1852"/>
        <v>5674.72</v>
      </c>
      <c r="G3550" s="3">
        <f>IF(N3550=1,VLOOKUP(A3549,[1]Plan1!$BG$69:$BI$188,3),G3549)</f>
        <v>5692.31</v>
      </c>
      <c r="H3550" s="11">
        <f t="shared" si="1853"/>
        <v>44259</v>
      </c>
      <c r="I3550" s="11">
        <f t="shared" si="1854"/>
        <v>44290</v>
      </c>
      <c r="J3550" s="26">
        <f t="shared" si="1864"/>
        <v>3.0997124087179806E-3</v>
      </c>
      <c r="K3550" s="11">
        <f t="shared" si="1877"/>
        <v>44348</v>
      </c>
      <c r="L3550" s="11">
        <f t="shared" si="1865"/>
        <v>44348</v>
      </c>
      <c r="M3550" s="1">
        <f t="shared" si="1878"/>
        <v>21</v>
      </c>
      <c r="N3550" s="1">
        <f t="shared" si="1881"/>
        <v>15</v>
      </c>
      <c r="O3550" s="2">
        <f t="shared" si="1866"/>
        <v>1.0022131000000001</v>
      </c>
      <c r="P3550" s="10">
        <f t="shared" si="1859"/>
        <v>1.00930024</v>
      </c>
      <c r="Q3550" s="10">
        <f t="shared" si="1855"/>
        <v>1.7004629087978358</v>
      </c>
      <c r="R3550" s="2">
        <f t="shared" si="1858"/>
        <v>1.7042261999999999</v>
      </c>
      <c r="S3550" s="2">
        <f t="shared" ref="S3550:S3613" si="1882">IF(AND(X3550&gt;0,MONTH(A3550)=10),R3550,S3549)</f>
        <v>1.60539415</v>
      </c>
      <c r="T3550" s="2">
        <f t="shared" si="1867"/>
        <v>24269.523824830001</v>
      </c>
      <c r="U3550" s="2">
        <f t="shared" si="1868"/>
        <v>9152.0376767536654</v>
      </c>
      <c r="V3550" s="2">
        <f t="shared" si="1869"/>
        <v>-1.2809799954993649E-12</v>
      </c>
      <c r="W3550" s="2">
        <f t="shared" si="1870"/>
        <v>24269.523824833665</v>
      </c>
      <c r="X3550" s="27">
        <f t="shared" si="1871"/>
        <v>0</v>
      </c>
      <c r="Y3550" s="2">
        <f t="shared" ref="Y3550:Y3613" si="1883">IF(X3550&gt;0,VLOOKUP(A3550,AN$12:AR$131,5),0)</f>
        <v>0</v>
      </c>
      <c r="Z3550" s="67">
        <f t="shared" si="1872"/>
        <v>0</v>
      </c>
      <c r="AA3550" s="2">
        <f t="shared" si="1860"/>
        <v>0</v>
      </c>
      <c r="AB3550" s="26">
        <f t="shared" si="1879"/>
        <v>6.7299999999999999E-2</v>
      </c>
      <c r="AC3550" s="27">
        <f t="shared" si="1861"/>
        <v>15</v>
      </c>
      <c r="AD3550" s="27">
        <v>252</v>
      </c>
      <c r="AE3550" s="10">
        <f t="shared" si="1856"/>
        <v>1.003884435</v>
      </c>
      <c r="AF3550" s="2">
        <f t="shared" ref="AF3550:AF3613" si="1884">TRUNC((T3550*(AE3550-1)),8)</f>
        <v>94.273387769999999</v>
      </c>
      <c r="AG3550" s="2">
        <f t="shared" si="1873"/>
        <v>94.273387769999999</v>
      </c>
      <c r="AH3550" s="3" t="str">
        <f t="shared" si="1874"/>
        <v>-</v>
      </c>
      <c r="AI3550" s="4" t="str">
        <f t="shared" si="1857"/>
        <v>A+J=</v>
      </c>
      <c r="AJ3550" s="11">
        <f t="shared" si="1880"/>
        <v>44351</v>
      </c>
      <c r="AK3550" s="11"/>
      <c r="AL3550" s="4"/>
      <c r="AM3550" s="1"/>
      <c r="AN3550" s="11"/>
      <c r="AO3550" s="1"/>
      <c r="AP3550" s="1"/>
      <c r="AQ3550" s="1"/>
      <c r="AR3550" s="1"/>
      <c r="AS3550" s="6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</row>
    <row r="3551" spans="1:55" x14ac:dyDescent="0.2">
      <c r="A3551" s="144">
        <f t="shared" si="1875"/>
        <v>44340</v>
      </c>
      <c r="B3551" s="2">
        <f t="shared" si="1862"/>
        <v>24363.797212603666</v>
      </c>
      <c r="C3551" s="2">
        <f t="shared" si="1876"/>
        <v>15117.486148079999</v>
      </c>
      <c r="D3551" s="68">
        <f>SUM(Y3551:Y$3651)</f>
        <v>15117.486148080001</v>
      </c>
      <c r="E3551" s="68">
        <f t="shared" si="1863"/>
        <v>-1.8189894035458565E-12</v>
      </c>
      <c r="F3551" s="72">
        <f t="shared" ref="F3551:F3614" si="1885">IF(G3551=G3550,F3550,G3550)</f>
        <v>5674.72</v>
      </c>
      <c r="G3551" s="3">
        <f>IF(N3551=1,VLOOKUP(A3550,[1]Plan1!$BG$69:$BI$188,3),G3550)</f>
        <v>5692.31</v>
      </c>
      <c r="H3551" s="11">
        <f t="shared" ref="H3551:H3614" si="1886">EDATE(I3551,-1)</f>
        <v>44259</v>
      </c>
      <c r="I3551" s="11">
        <f t="shared" ref="I3551:I3614" si="1887">IF(X3550&gt;0,EDATE(A3551,-1),+I3550)</f>
        <v>44290</v>
      </c>
      <c r="J3551" s="26">
        <f t="shared" si="1864"/>
        <v>3.0997124087179806E-3</v>
      </c>
      <c r="K3551" s="11">
        <f t="shared" si="1877"/>
        <v>44348</v>
      </c>
      <c r="L3551" s="11">
        <f t="shared" si="1865"/>
        <v>44348</v>
      </c>
      <c r="M3551" s="1">
        <f t="shared" si="1878"/>
        <v>21</v>
      </c>
      <c r="N3551" s="1">
        <f t="shared" si="1881"/>
        <v>15</v>
      </c>
      <c r="O3551" s="2">
        <f t="shared" si="1866"/>
        <v>1.0022131000000001</v>
      </c>
      <c r="P3551" s="10">
        <f t="shared" si="1859"/>
        <v>1.00930024</v>
      </c>
      <c r="Q3551" s="10">
        <f t="shared" ref="Q3551:Q3614" si="1888">IF(L3551&gt;L3550,Q3550*P3551,Q3550)</f>
        <v>1.7004629087978358</v>
      </c>
      <c r="R3551" s="2">
        <f t="shared" si="1858"/>
        <v>1.7042261999999999</v>
      </c>
      <c r="S3551" s="2">
        <f t="shared" si="1882"/>
        <v>1.60539415</v>
      </c>
      <c r="T3551" s="2">
        <f t="shared" si="1867"/>
        <v>24269.523824830001</v>
      </c>
      <c r="U3551" s="2">
        <f t="shared" si="1868"/>
        <v>9152.0376767536654</v>
      </c>
      <c r="V3551" s="2">
        <f t="shared" si="1869"/>
        <v>-1.2809799954993649E-12</v>
      </c>
      <c r="W3551" s="2">
        <f t="shared" si="1870"/>
        <v>24269.523824833665</v>
      </c>
      <c r="X3551" s="27">
        <f t="shared" si="1871"/>
        <v>0</v>
      </c>
      <c r="Y3551" s="2">
        <f t="shared" si="1883"/>
        <v>0</v>
      </c>
      <c r="Z3551" s="67">
        <f t="shared" si="1872"/>
        <v>0</v>
      </c>
      <c r="AA3551" s="2">
        <f t="shared" si="1860"/>
        <v>0</v>
      </c>
      <c r="AB3551" s="26">
        <f t="shared" si="1879"/>
        <v>6.7299999999999999E-2</v>
      </c>
      <c r="AC3551" s="27">
        <f t="shared" si="1861"/>
        <v>15</v>
      </c>
      <c r="AD3551" s="27">
        <v>252</v>
      </c>
      <c r="AE3551" s="10">
        <f t="shared" ref="AE3551:AE3614" si="1889">ROUND((1+AB3551)^TRUNC((AC3551/AD3551),9),9)</f>
        <v>1.003884435</v>
      </c>
      <c r="AF3551" s="2">
        <f t="shared" si="1884"/>
        <v>94.273387769999999</v>
      </c>
      <c r="AG3551" s="2">
        <f t="shared" si="1873"/>
        <v>94.273387769999999</v>
      </c>
      <c r="AH3551" s="3" t="str">
        <f t="shared" si="1874"/>
        <v>-</v>
      </c>
      <c r="AI3551" s="4" t="str">
        <f t="shared" si="1857"/>
        <v>A+J=</v>
      </c>
      <c r="AJ3551" s="11">
        <f t="shared" si="1880"/>
        <v>44351</v>
      </c>
      <c r="AK3551" s="11"/>
      <c r="AL3551" s="4"/>
      <c r="AM3551" s="1"/>
      <c r="AN3551" s="11"/>
      <c r="AO3551" s="1"/>
      <c r="AP3551" s="1"/>
      <c r="AQ3551" s="1"/>
      <c r="AR3551" s="1"/>
      <c r="AS3551" s="6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</row>
    <row r="3552" spans="1:55" x14ac:dyDescent="0.2">
      <c r="A3552" s="144">
        <f t="shared" si="1875"/>
        <v>44341</v>
      </c>
      <c r="B3552" s="2">
        <f t="shared" si="1862"/>
        <v>24370.095129773665</v>
      </c>
      <c r="C3552" s="2">
        <f t="shared" si="1876"/>
        <v>15117.486148079999</v>
      </c>
      <c r="D3552" s="68">
        <f>SUM(Y3552:Y$3651)</f>
        <v>15117.486148080001</v>
      </c>
      <c r="E3552" s="68">
        <f t="shared" si="1863"/>
        <v>-1.8189894035458565E-12</v>
      </c>
      <c r="F3552" s="72">
        <f t="shared" si="1885"/>
        <v>5674.72</v>
      </c>
      <c r="G3552" s="3">
        <f>IF(N3552=1,VLOOKUP(A3551,[1]Plan1!$BG$69:$BI$188,3),G3551)</f>
        <v>5692.31</v>
      </c>
      <c r="H3552" s="11">
        <f t="shared" si="1886"/>
        <v>44259</v>
      </c>
      <c r="I3552" s="11">
        <f t="shared" si="1887"/>
        <v>44290</v>
      </c>
      <c r="J3552" s="26">
        <f t="shared" si="1864"/>
        <v>3.0997124087179806E-3</v>
      </c>
      <c r="K3552" s="11">
        <f t="shared" si="1877"/>
        <v>44348</v>
      </c>
      <c r="L3552" s="11">
        <f t="shared" si="1865"/>
        <v>44348</v>
      </c>
      <c r="M3552" s="1">
        <f t="shared" si="1878"/>
        <v>21</v>
      </c>
      <c r="N3552" s="1">
        <f t="shared" si="1881"/>
        <v>16</v>
      </c>
      <c r="O3552" s="2">
        <f t="shared" si="1866"/>
        <v>1.0023608100000001</v>
      </c>
      <c r="P3552" s="10">
        <f t="shared" si="1859"/>
        <v>1.00930024</v>
      </c>
      <c r="Q3552" s="10">
        <f t="shared" si="1888"/>
        <v>1.7004629087978358</v>
      </c>
      <c r="R3552" s="2">
        <f t="shared" si="1858"/>
        <v>1.70447737</v>
      </c>
      <c r="S3552" s="2">
        <f t="shared" si="1882"/>
        <v>1.60539415</v>
      </c>
      <c r="T3552" s="2">
        <f t="shared" si="1867"/>
        <v>24269.523824830001</v>
      </c>
      <c r="U3552" s="2">
        <f t="shared" si="1868"/>
        <v>9152.0376767536654</v>
      </c>
      <c r="V3552" s="2">
        <f t="shared" si="1869"/>
        <v>-1.2814368710678536E-12</v>
      </c>
      <c r="W3552" s="2">
        <f t="shared" si="1870"/>
        <v>24269.523824833665</v>
      </c>
      <c r="X3552" s="27">
        <f t="shared" si="1871"/>
        <v>0</v>
      </c>
      <c r="Y3552" s="2">
        <f t="shared" si="1883"/>
        <v>0</v>
      </c>
      <c r="Z3552" s="67">
        <f t="shared" si="1872"/>
        <v>0</v>
      </c>
      <c r="AA3552" s="2">
        <f t="shared" si="1860"/>
        <v>0</v>
      </c>
      <c r="AB3552" s="26">
        <f t="shared" si="1879"/>
        <v>6.7299999999999999E-2</v>
      </c>
      <c r="AC3552" s="27">
        <f t="shared" si="1861"/>
        <v>16</v>
      </c>
      <c r="AD3552" s="27">
        <v>252</v>
      </c>
      <c r="AE3552" s="10">
        <f t="shared" si="1889"/>
        <v>1.004143934</v>
      </c>
      <c r="AF3552" s="2">
        <f t="shared" si="1884"/>
        <v>100.57130494</v>
      </c>
      <c r="AG3552" s="2">
        <f t="shared" si="1873"/>
        <v>100.57130494</v>
      </c>
      <c r="AH3552" s="3" t="str">
        <f t="shared" si="1874"/>
        <v>-</v>
      </c>
      <c r="AI3552" s="4" t="str">
        <f t="shared" si="1857"/>
        <v>A+J=</v>
      </c>
      <c r="AJ3552" s="11">
        <f t="shared" si="1880"/>
        <v>44351</v>
      </c>
      <c r="AK3552" s="11"/>
      <c r="AL3552" s="4"/>
      <c r="AM3552" s="1"/>
      <c r="AN3552" s="11"/>
      <c r="AO3552" s="1"/>
      <c r="AP3552" s="1"/>
      <c r="AQ3552" s="1"/>
      <c r="AR3552" s="1"/>
      <c r="AS3552" s="6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</row>
    <row r="3553" spans="1:55" x14ac:dyDescent="0.2">
      <c r="A3553" s="144">
        <f t="shared" si="1875"/>
        <v>44342</v>
      </c>
      <c r="B3553" s="2">
        <f t="shared" si="1862"/>
        <v>24376.394648723664</v>
      </c>
      <c r="C3553" s="2">
        <f t="shared" si="1876"/>
        <v>15117.486148079999</v>
      </c>
      <c r="D3553" s="68">
        <f>SUM(Y3553:Y$3651)</f>
        <v>15117.486148080001</v>
      </c>
      <c r="E3553" s="68">
        <f t="shared" si="1863"/>
        <v>-1.8189894035458565E-12</v>
      </c>
      <c r="F3553" s="72">
        <f t="shared" si="1885"/>
        <v>5674.72</v>
      </c>
      <c r="G3553" s="3">
        <f>IF(N3553=1,VLOOKUP(A3552,[1]Plan1!$BG$69:$BI$188,3),G3552)</f>
        <v>5692.31</v>
      </c>
      <c r="H3553" s="11">
        <f t="shared" si="1886"/>
        <v>44259</v>
      </c>
      <c r="I3553" s="11">
        <f t="shared" si="1887"/>
        <v>44290</v>
      </c>
      <c r="J3553" s="26">
        <f t="shared" si="1864"/>
        <v>3.0997124087179806E-3</v>
      </c>
      <c r="K3553" s="11">
        <f t="shared" si="1877"/>
        <v>44348</v>
      </c>
      <c r="L3553" s="11">
        <f t="shared" si="1865"/>
        <v>44348</v>
      </c>
      <c r="M3553" s="1">
        <f t="shared" si="1878"/>
        <v>21</v>
      </c>
      <c r="N3553" s="1">
        <f t="shared" si="1881"/>
        <v>17</v>
      </c>
      <c r="O3553" s="2">
        <f t="shared" si="1866"/>
        <v>1.0025085499999999</v>
      </c>
      <c r="P3553" s="10">
        <f t="shared" si="1859"/>
        <v>1.00930024</v>
      </c>
      <c r="Q3553" s="10">
        <f t="shared" si="1888"/>
        <v>1.7004629087978358</v>
      </c>
      <c r="R3553" s="2">
        <f t="shared" si="1858"/>
        <v>1.7047285999999999</v>
      </c>
      <c r="S3553" s="2">
        <f t="shared" si="1882"/>
        <v>1.60539415</v>
      </c>
      <c r="T3553" s="2">
        <f t="shared" si="1867"/>
        <v>24269.523824830001</v>
      </c>
      <c r="U3553" s="2">
        <f t="shared" si="1868"/>
        <v>9152.0376767536654</v>
      </c>
      <c r="V3553" s="2">
        <f t="shared" si="1869"/>
        <v>-1.2818938557757063E-12</v>
      </c>
      <c r="W3553" s="2">
        <f t="shared" si="1870"/>
        <v>24269.523824833665</v>
      </c>
      <c r="X3553" s="27">
        <f t="shared" si="1871"/>
        <v>0</v>
      </c>
      <c r="Y3553" s="2">
        <f t="shared" si="1883"/>
        <v>0</v>
      </c>
      <c r="Z3553" s="67">
        <f t="shared" si="1872"/>
        <v>0</v>
      </c>
      <c r="AA3553" s="2">
        <f t="shared" si="1860"/>
        <v>0</v>
      </c>
      <c r="AB3553" s="26">
        <f t="shared" si="1879"/>
        <v>6.7299999999999999E-2</v>
      </c>
      <c r="AC3553" s="27">
        <f t="shared" si="1861"/>
        <v>17</v>
      </c>
      <c r="AD3553" s="27">
        <v>252</v>
      </c>
      <c r="AE3553" s="10">
        <f t="shared" si="1889"/>
        <v>1.0044034989999999</v>
      </c>
      <c r="AF3553" s="2">
        <f t="shared" si="1884"/>
        <v>106.87082389</v>
      </c>
      <c r="AG3553" s="2">
        <f t="shared" si="1873"/>
        <v>106.87082389</v>
      </c>
      <c r="AH3553" s="3" t="str">
        <f t="shared" si="1874"/>
        <v>-</v>
      </c>
      <c r="AI3553" s="4" t="str">
        <f t="shared" si="1857"/>
        <v>A+J=</v>
      </c>
      <c r="AJ3553" s="11">
        <f t="shared" si="1880"/>
        <v>44351</v>
      </c>
      <c r="AK3553" s="11"/>
      <c r="AL3553" s="4"/>
      <c r="AM3553" s="1"/>
      <c r="AN3553" s="11"/>
      <c r="AO3553" s="1"/>
      <c r="AP3553" s="1"/>
      <c r="AQ3553" s="1"/>
      <c r="AR3553" s="1"/>
      <c r="AS3553" s="6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</row>
    <row r="3554" spans="1:55" x14ac:dyDescent="0.2">
      <c r="A3554" s="144">
        <f t="shared" si="1875"/>
        <v>44343</v>
      </c>
      <c r="B3554" s="2">
        <f t="shared" si="1862"/>
        <v>24382.695793733663</v>
      </c>
      <c r="C3554" s="2">
        <f t="shared" si="1876"/>
        <v>15117.486148079999</v>
      </c>
      <c r="D3554" s="68">
        <f>SUM(Y3554:Y$3651)</f>
        <v>15117.486148080001</v>
      </c>
      <c r="E3554" s="68">
        <f t="shared" si="1863"/>
        <v>-1.8189894035458565E-12</v>
      </c>
      <c r="F3554" s="72">
        <f t="shared" si="1885"/>
        <v>5674.72</v>
      </c>
      <c r="G3554" s="3">
        <f>IF(N3554=1,VLOOKUP(A3553,[1]Plan1!$BG$69:$BI$188,3),G3553)</f>
        <v>5692.31</v>
      </c>
      <c r="H3554" s="11">
        <f t="shared" si="1886"/>
        <v>44259</v>
      </c>
      <c r="I3554" s="11">
        <f t="shared" si="1887"/>
        <v>44290</v>
      </c>
      <c r="J3554" s="26">
        <f t="shared" si="1864"/>
        <v>3.0997124087179806E-3</v>
      </c>
      <c r="K3554" s="11">
        <f t="shared" si="1877"/>
        <v>44348</v>
      </c>
      <c r="L3554" s="11">
        <f t="shared" si="1865"/>
        <v>44348</v>
      </c>
      <c r="M3554" s="1">
        <f t="shared" si="1878"/>
        <v>21</v>
      </c>
      <c r="N3554" s="1">
        <f t="shared" si="1881"/>
        <v>18</v>
      </c>
      <c r="O3554" s="2">
        <f t="shared" si="1866"/>
        <v>1.0026562999999999</v>
      </c>
      <c r="P3554" s="10">
        <f t="shared" si="1859"/>
        <v>1.00930024</v>
      </c>
      <c r="Q3554" s="10">
        <f t="shared" si="1888"/>
        <v>1.7004629087978358</v>
      </c>
      <c r="R3554" s="2">
        <f t="shared" si="1858"/>
        <v>1.70497984</v>
      </c>
      <c r="S3554" s="2">
        <f t="shared" si="1882"/>
        <v>1.60539415</v>
      </c>
      <c r="T3554" s="2">
        <f t="shared" si="1867"/>
        <v>24269.523824830001</v>
      </c>
      <c r="U3554" s="2">
        <f t="shared" si="1868"/>
        <v>9152.0376767536654</v>
      </c>
      <c r="V3554" s="2">
        <f t="shared" si="1869"/>
        <v>-1.2823508586734534E-12</v>
      </c>
      <c r="W3554" s="2">
        <f t="shared" si="1870"/>
        <v>24269.523824833665</v>
      </c>
      <c r="X3554" s="27">
        <f t="shared" si="1871"/>
        <v>0</v>
      </c>
      <c r="Y3554" s="2">
        <f t="shared" si="1883"/>
        <v>0</v>
      </c>
      <c r="Z3554" s="67">
        <f t="shared" si="1872"/>
        <v>0</v>
      </c>
      <c r="AA3554" s="2">
        <f t="shared" si="1860"/>
        <v>0</v>
      </c>
      <c r="AB3554" s="26">
        <f t="shared" si="1879"/>
        <v>6.7299999999999999E-2</v>
      </c>
      <c r="AC3554" s="27">
        <f t="shared" si="1861"/>
        <v>18</v>
      </c>
      <c r="AD3554" s="27">
        <v>252</v>
      </c>
      <c r="AE3554" s="10">
        <f t="shared" si="1889"/>
        <v>1.004663131</v>
      </c>
      <c r="AF3554" s="2">
        <f t="shared" si="1884"/>
        <v>113.1719689</v>
      </c>
      <c r="AG3554" s="2">
        <f t="shared" si="1873"/>
        <v>113.1719689</v>
      </c>
      <c r="AH3554" s="3" t="str">
        <f t="shared" si="1874"/>
        <v>-</v>
      </c>
      <c r="AI3554" s="4" t="str">
        <f t="shared" ref="AI3554:AI3617" si="1890">AI3553</f>
        <v>A+J=</v>
      </c>
      <c r="AJ3554" s="11">
        <f t="shared" si="1880"/>
        <v>44351</v>
      </c>
      <c r="AK3554" s="11"/>
      <c r="AL3554" s="4"/>
      <c r="AM3554" s="1"/>
      <c r="AN3554" s="11"/>
      <c r="AO3554" s="1"/>
      <c r="AP3554" s="1"/>
      <c r="AQ3554" s="1"/>
      <c r="AR3554" s="1"/>
      <c r="AS3554" s="6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</row>
    <row r="3555" spans="1:55" x14ac:dyDescent="0.2">
      <c r="A3555" s="144">
        <f t="shared" si="1875"/>
        <v>44344</v>
      </c>
      <c r="B3555" s="2">
        <f t="shared" si="1862"/>
        <v>24388.998589073664</v>
      </c>
      <c r="C3555" s="2">
        <f t="shared" si="1876"/>
        <v>15117.486148079999</v>
      </c>
      <c r="D3555" s="68">
        <f>SUM(Y3555:Y$3651)</f>
        <v>15117.486148080001</v>
      </c>
      <c r="E3555" s="68">
        <f t="shared" si="1863"/>
        <v>-1.8189894035458565E-12</v>
      </c>
      <c r="F3555" s="72">
        <f t="shared" si="1885"/>
        <v>5674.72</v>
      </c>
      <c r="G3555" s="3">
        <f>IF(N3555=1,VLOOKUP(A3554,[1]Plan1!$BG$69:$BI$188,3),G3554)</f>
        <v>5692.31</v>
      </c>
      <c r="H3555" s="11">
        <f t="shared" si="1886"/>
        <v>44259</v>
      </c>
      <c r="I3555" s="11">
        <f t="shared" si="1887"/>
        <v>44290</v>
      </c>
      <c r="J3555" s="26">
        <f t="shared" si="1864"/>
        <v>3.0997124087179806E-3</v>
      </c>
      <c r="K3555" s="11">
        <f t="shared" si="1877"/>
        <v>44348</v>
      </c>
      <c r="L3555" s="11">
        <f t="shared" si="1865"/>
        <v>44348</v>
      </c>
      <c r="M3555" s="1">
        <f t="shared" si="1878"/>
        <v>21</v>
      </c>
      <c r="N3555" s="1">
        <f t="shared" si="1881"/>
        <v>19</v>
      </c>
      <c r="O3555" s="2">
        <f t="shared" si="1866"/>
        <v>1.00280408</v>
      </c>
      <c r="P3555" s="10">
        <f t="shared" si="1859"/>
        <v>1.00930024</v>
      </c>
      <c r="Q3555" s="10">
        <f t="shared" si="1888"/>
        <v>1.7004629087978358</v>
      </c>
      <c r="R3555" s="2">
        <f t="shared" si="1858"/>
        <v>1.70523114</v>
      </c>
      <c r="S3555" s="2">
        <f t="shared" si="1882"/>
        <v>1.60539415</v>
      </c>
      <c r="T3555" s="2">
        <f t="shared" si="1867"/>
        <v>24269.523824830001</v>
      </c>
      <c r="U3555" s="2">
        <f t="shared" si="1868"/>
        <v>9152.0376767536654</v>
      </c>
      <c r="V3555" s="2">
        <f t="shared" si="1869"/>
        <v>-1.2828079707105644E-12</v>
      </c>
      <c r="W3555" s="2">
        <f t="shared" si="1870"/>
        <v>24269.523824833665</v>
      </c>
      <c r="X3555" s="27">
        <f t="shared" si="1871"/>
        <v>0</v>
      </c>
      <c r="Y3555" s="2">
        <f t="shared" si="1883"/>
        <v>0</v>
      </c>
      <c r="Z3555" s="67">
        <f t="shared" si="1872"/>
        <v>0</v>
      </c>
      <c r="AA3555" s="2">
        <f t="shared" si="1860"/>
        <v>0</v>
      </c>
      <c r="AB3555" s="26">
        <f t="shared" si="1879"/>
        <v>6.7299999999999999E-2</v>
      </c>
      <c r="AC3555" s="27">
        <f t="shared" si="1861"/>
        <v>19</v>
      </c>
      <c r="AD3555" s="27">
        <v>252</v>
      </c>
      <c r="AE3555" s="10">
        <f t="shared" si="1889"/>
        <v>1.004922831</v>
      </c>
      <c r="AF3555" s="2">
        <f t="shared" si="1884"/>
        <v>119.47476424</v>
      </c>
      <c r="AG3555" s="2">
        <f t="shared" si="1873"/>
        <v>119.47476424</v>
      </c>
      <c r="AH3555" s="3" t="str">
        <f t="shared" si="1874"/>
        <v>-</v>
      </c>
      <c r="AI3555" s="4" t="str">
        <f t="shared" si="1890"/>
        <v>A+J=</v>
      </c>
      <c r="AJ3555" s="11">
        <f t="shared" si="1880"/>
        <v>44351</v>
      </c>
      <c r="AK3555" s="11"/>
      <c r="AL3555" s="4"/>
      <c r="AM3555" s="1"/>
      <c r="AN3555" s="11"/>
      <c r="AO3555" s="1"/>
      <c r="AP3555" s="1"/>
      <c r="AQ3555" s="1"/>
      <c r="AR3555" s="1"/>
      <c r="AS3555" s="6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</row>
    <row r="3556" spans="1:55" x14ac:dyDescent="0.2">
      <c r="A3556" s="144">
        <f t="shared" si="1875"/>
        <v>44345</v>
      </c>
      <c r="B3556" s="2">
        <f t="shared" si="1862"/>
        <v>24395.302986193663</v>
      </c>
      <c r="C3556" s="2">
        <f t="shared" si="1876"/>
        <v>15117.486148079999</v>
      </c>
      <c r="D3556" s="68">
        <f>SUM(Y3556:Y$3651)</f>
        <v>15117.486148080001</v>
      </c>
      <c r="E3556" s="68">
        <f t="shared" si="1863"/>
        <v>-1.8189894035458565E-12</v>
      </c>
      <c r="F3556" s="72">
        <f t="shared" si="1885"/>
        <v>5674.72</v>
      </c>
      <c r="G3556" s="3">
        <f>IF(N3556=1,VLOOKUP(A3555,[1]Plan1!$BG$69:$BI$188,3),G3555)</f>
        <v>5692.31</v>
      </c>
      <c r="H3556" s="11">
        <f t="shared" si="1886"/>
        <v>44259</v>
      </c>
      <c r="I3556" s="11">
        <f t="shared" si="1887"/>
        <v>44290</v>
      </c>
      <c r="J3556" s="26">
        <f t="shared" si="1864"/>
        <v>3.0997124087179806E-3</v>
      </c>
      <c r="K3556" s="11">
        <f t="shared" si="1877"/>
        <v>44348</v>
      </c>
      <c r="L3556" s="11">
        <f t="shared" si="1865"/>
        <v>44348</v>
      </c>
      <c r="M3556" s="1">
        <f t="shared" si="1878"/>
        <v>21</v>
      </c>
      <c r="N3556" s="1">
        <f t="shared" si="1881"/>
        <v>20</v>
      </c>
      <c r="O3556" s="2">
        <f t="shared" si="1866"/>
        <v>1.0029518799999999</v>
      </c>
      <c r="P3556" s="10">
        <f t="shared" si="1859"/>
        <v>1.00930024</v>
      </c>
      <c r="Q3556" s="10">
        <f t="shared" si="1888"/>
        <v>1.7004629087978358</v>
      </c>
      <c r="R3556" s="2">
        <f t="shared" si="1858"/>
        <v>1.70548247</v>
      </c>
      <c r="S3556" s="2">
        <f t="shared" si="1882"/>
        <v>1.60539415</v>
      </c>
      <c r="T3556" s="2">
        <f t="shared" si="1867"/>
        <v>24269.523824830001</v>
      </c>
      <c r="U3556" s="2">
        <f t="shared" si="1868"/>
        <v>9152.0376767536654</v>
      </c>
      <c r="V3556" s="2">
        <f t="shared" si="1869"/>
        <v>-1.2832651373173575E-12</v>
      </c>
      <c r="W3556" s="2">
        <f t="shared" si="1870"/>
        <v>24269.523824833665</v>
      </c>
      <c r="X3556" s="27">
        <f t="shared" si="1871"/>
        <v>0</v>
      </c>
      <c r="Y3556" s="2">
        <f t="shared" si="1883"/>
        <v>0</v>
      </c>
      <c r="Z3556" s="67">
        <f t="shared" si="1872"/>
        <v>0</v>
      </c>
      <c r="AA3556" s="2">
        <f t="shared" si="1860"/>
        <v>0</v>
      </c>
      <c r="AB3556" s="26">
        <f t="shared" si="1879"/>
        <v>6.7299999999999999E-2</v>
      </c>
      <c r="AC3556" s="27">
        <f t="shared" si="1861"/>
        <v>20</v>
      </c>
      <c r="AD3556" s="27">
        <v>252</v>
      </c>
      <c r="AE3556" s="10">
        <f t="shared" si="1889"/>
        <v>1.0051825969999999</v>
      </c>
      <c r="AF3556" s="2">
        <f t="shared" si="1884"/>
        <v>125.77916136</v>
      </c>
      <c r="AG3556" s="2">
        <f t="shared" si="1873"/>
        <v>125.77916136</v>
      </c>
      <c r="AH3556" s="3" t="str">
        <f t="shared" si="1874"/>
        <v>-</v>
      </c>
      <c r="AI3556" s="4" t="str">
        <f t="shared" si="1890"/>
        <v>A+J=</v>
      </c>
      <c r="AJ3556" s="11">
        <f t="shared" si="1880"/>
        <v>44351</v>
      </c>
      <c r="AK3556" s="11"/>
      <c r="AL3556" s="4"/>
      <c r="AM3556" s="1"/>
      <c r="AN3556" s="11"/>
      <c r="AO3556" s="1"/>
      <c r="AP3556" s="1"/>
      <c r="AQ3556" s="1"/>
      <c r="AR3556" s="1"/>
      <c r="AS3556" s="6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</row>
    <row r="3557" spans="1:55" x14ac:dyDescent="0.2">
      <c r="A3557" s="144">
        <f t="shared" si="1875"/>
        <v>44346</v>
      </c>
      <c r="B3557" s="2">
        <f t="shared" si="1862"/>
        <v>24395.302986193663</v>
      </c>
      <c r="C3557" s="2">
        <f t="shared" si="1876"/>
        <v>15117.486148079999</v>
      </c>
      <c r="D3557" s="68">
        <f>SUM(Y3557:Y$3651)</f>
        <v>15117.486148080001</v>
      </c>
      <c r="E3557" s="68">
        <f t="shared" si="1863"/>
        <v>-1.8189894035458565E-12</v>
      </c>
      <c r="F3557" s="72">
        <f t="shared" si="1885"/>
        <v>5674.72</v>
      </c>
      <c r="G3557" s="3">
        <f>IF(N3557=1,VLOOKUP(A3556,[1]Plan1!$BG$69:$BI$188,3),G3556)</f>
        <v>5692.31</v>
      </c>
      <c r="H3557" s="11">
        <f t="shared" si="1886"/>
        <v>44259</v>
      </c>
      <c r="I3557" s="11">
        <f t="shared" si="1887"/>
        <v>44290</v>
      </c>
      <c r="J3557" s="26">
        <f t="shared" si="1864"/>
        <v>3.0997124087179806E-3</v>
      </c>
      <c r="K3557" s="11">
        <f t="shared" si="1877"/>
        <v>44348</v>
      </c>
      <c r="L3557" s="11">
        <f t="shared" si="1865"/>
        <v>44348</v>
      </c>
      <c r="M3557" s="1">
        <f t="shared" si="1878"/>
        <v>21</v>
      </c>
      <c r="N3557" s="1">
        <f t="shared" si="1881"/>
        <v>20</v>
      </c>
      <c r="O3557" s="2">
        <f t="shared" si="1866"/>
        <v>1.0029518799999999</v>
      </c>
      <c r="P3557" s="10">
        <f t="shared" si="1859"/>
        <v>1.00930024</v>
      </c>
      <c r="Q3557" s="10">
        <f t="shared" si="1888"/>
        <v>1.7004629087978358</v>
      </c>
      <c r="R3557" s="2">
        <f t="shared" si="1858"/>
        <v>1.70548247</v>
      </c>
      <c r="S3557" s="2">
        <f t="shared" si="1882"/>
        <v>1.60539415</v>
      </c>
      <c r="T3557" s="2">
        <f t="shared" si="1867"/>
        <v>24269.523824830001</v>
      </c>
      <c r="U3557" s="2">
        <f t="shared" si="1868"/>
        <v>9152.0376767536654</v>
      </c>
      <c r="V3557" s="2">
        <f t="shared" si="1869"/>
        <v>-1.2832651373173575E-12</v>
      </c>
      <c r="W3557" s="2">
        <f t="shared" si="1870"/>
        <v>24269.523824833665</v>
      </c>
      <c r="X3557" s="27">
        <f t="shared" si="1871"/>
        <v>0</v>
      </c>
      <c r="Y3557" s="2">
        <f t="shared" si="1883"/>
        <v>0</v>
      </c>
      <c r="Z3557" s="67">
        <f t="shared" si="1872"/>
        <v>0</v>
      </c>
      <c r="AA3557" s="2">
        <f t="shared" si="1860"/>
        <v>0</v>
      </c>
      <c r="AB3557" s="26">
        <f t="shared" si="1879"/>
        <v>6.7299999999999999E-2</v>
      </c>
      <c r="AC3557" s="27">
        <f t="shared" si="1861"/>
        <v>20</v>
      </c>
      <c r="AD3557" s="27">
        <v>252</v>
      </c>
      <c r="AE3557" s="10">
        <f t="shared" si="1889"/>
        <v>1.0051825969999999</v>
      </c>
      <c r="AF3557" s="2">
        <f t="shared" si="1884"/>
        <v>125.77916136</v>
      </c>
      <c r="AG3557" s="2">
        <f t="shared" si="1873"/>
        <v>125.77916136</v>
      </c>
      <c r="AH3557" s="3" t="str">
        <f t="shared" si="1874"/>
        <v>-</v>
      </c>
      <c r="AI3557" s="4" t="str">
        <f t="shared" si="1890"/>
        <v>A+J=</v>
      </c>
      <c r="AJ3557" s="11">
        <f t="shared" si="1880"/>
        <v>44351</v>
      </c>
      <c r="AK3557" s="11"/>
      <c r="AL3557" s="4"/>
      <c r="AM3557" s="1"/>
      <c r="AN3557" s="11"/>
      <c r="AO3557" s="1"/>
      <c r="AP3557" s="1"/>
      <c r="AQ3557" s="1"/>
      <c r="AR3557" s="1"/>
      <c r="AS3557" s="6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</row>
    <row r="3558" spans="1:55" x14ac:dyDescent="0.2">
      <c r="A3558" s="144">
        <f t="shared" si="1875"/>
        <v>44347</v>
      </c>
      <c r="B3558" s="2">
        <f t="shared" si="1862"/>
        <v>24395.302986193663</v>
      </c>
      <c r="C3558" s="2">
        <f t="shared" si="1876"/>
        <v>15117.486148079999</v>
      </c>
      <c r="D3558" s="68">
        <f>SUM(Y3558:Y$3651)</f>
        <v>15117.486148080001</v>
      </c>
      <c r="E3558" s="68">
        <f t="shared" si="1863"/>
        <v>-1.8189894035458565E-12</v>
      </c>
      <c r="F3558" s="72">
        <f t="shared" si="1885"/>
        <v>5674.72</v>
      </c>
      <c r="G3558" s="3">
        <f>IF(N3558=1,VLOOKUP(A3557,[1]Plan1!$BG$69:$BI$188,3),G3557)</f>
        <v>5692.31</v>
      </c>
      <c r="H3558" s="11">
        <f t="shared" si="1886"/>
        <v>44259</v>
      </c>
      <c r="I3558" s="11">
        <f t="shared" si="1887"/>
        <v>44290</v>
      </c>
      <c r="J3558" s="26">
        <f t="shared" si="1864"/>
        <v>3.0997124087179806E-3</v>
      </c>
      <c r="K3558" s="11">
        <f t="shared" si="1877"/>
        <v>44348</v>
      </c>
      <c r="L3558" s="11">
        <f t="shared" si="1865"/>
        <v>44348</v>
      </c>
      <c r="M3558" s="1">
        <f t="shared" si="1878"/>
        <v>21</v>
      </c>
      <c r="N3558" s="1">
        <f t="shared" si="1881"/>
        <v>20</v>
      </c>
      <c r="O3558" s="2">
        <f t="shared" si="1866"/>
        <v>1.0029518799999999</v>
      </c>
      <c r="P3558" s="10">
        <f t="shared" si="1859"/>
        <v>1.00930024</v>
      </c>
      <c r="Q3558" s="10">
        <f t="shared" si="1888"/>
        <v>1.7004629087978358</v>
      </c>
      <c r="R3558" s="2">
        <f t="shared" si="1858"/>
        <v>1.70548247</v>
      </c>
      <c r="S3558" s="2">
        <f t="shared" si="1882"/>
        <v>1.60539415</v>
      </c>
      <c r="T3558" s="2">
        <f t="shared" si="1867"/>
        <v>24269.523824830001</v>
      </c>
      <c r="U3558" s="2">
        <f t="shared" si="1868"/>
        <v>9152.0376767536654</v>
      </c>
      <c r="V3558" s="2">
        <f t="shared" si="1869"/>
        <v>-1.2832651373173575E-12</v>
      </c>
      <c r="W3558" s="2">
        <f t="shared" si="1870"/>
        <v>24269.523824833665</v>
      </c>
      <c r="X3558" s="27">
        <f t="shared" si="1871"/>
        <v>0</v>
      </c>
      <c r="Y3558" s="2">
        <f t="shared" si="1883"/>
        <v>0</v>
      </c>
      <c r="Z3558" s="67">
        <f t="shared" si="1872"/>
        <v>0</v>
      </c>
      <c r="AA3558" s="2">
        <f t="shared" si="1860"/>
        <v>0</v>
      </c>
      <c r="AB3558" s="26">
        <f t="shared" si="1879"/>
        <v>6.7299999999999999E-2</v>
      </c>
      <c r="AC3558" s="27">
        <f t="shared" si="1861"/>
        <v>20</v>
      </c>
      <c r="AD3558" s="27">
        <v>252</v>
      </c>
      <c r="AE3558" s="10">
        <f t="shared" si="1889"/>
        <v>1.0051825969999999</v>
      </c>
      <c r="AF3558" s="2">
        <f t="shared" si="1884"/>
        <v>125.77916136</v>
      </c>
      <c r="AG3558" s="2">
        <f t="shared" si="1873"/>
        <v>125.77916136</v>
      </c>
      <c r="AH3558" s="3" t="str">
        <f t="shared" si="1874"/>
        <v>-</v>
      </c>
      <c r="AI3558" s="4" t="str">
        <f t="shared" si="1890"/>
        <v>A+J=</v>
      </c>
      <c r="AJ3558" s="11">
        <f t="shared" si="1880"/>
        <v>44351</v>
      </c>
      <c r="AK3558" s="11"/>
      <c r="AL3558" s="4"/>
      <c r="AM3558" s="1"/>
      <c r="AN3558" s="11"/>
      <c r="AO3558" s="1"/>
      <c r="AP3558" s="1"/>
      <c r="AQ3558" s="1"/>
      <c r="AR3558" s="1"/>
      <c r="AS3558" s="6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</row>
    <row r="3559" spans="1:55" x14ac:dyDescent="0.2">
      <c r="A3559" s="144">
        <f t="shared" si="1875"/>
        <v>44348</v>
      </c>
      <c r="B3559" s="2">
        <f t="shared" si="1862"/>
        <v>24401.609033643665</v>
      </c>
      <c r="C3559" s="2">
        <f t="shared" si="1876"/>
        <v>15117.486148079999</v>
      </c>
      <c r="D3559" s="68">
        <f>SUM(Y3559:Y$3651)</f>
        <v>15117.486148080001</v>
      </c>
      <c r="E3559" s="68">
        <f t="shared" si="1863"/>
        <v>-1.8189894035458565E-12</v>
      </c>
      <c r="F3559" s="72">
        <f t="shared" si="1885"/>
        <v>5674.72</v>
      </c>
      <c r="G3559" s="3">
        <f>IF(N3559=1,VLOOKUP(A3558,[1]Plan1!$BG$69:$BI$188,3),G3558)</f>
        <v>5692.31</v>
      </c>
      <c r="H3559" s="11">
        <f t="shared" si="1886"/>
        <v>44259</v>
      </c>
      <c r="I3559" s="11">
        <f t="shared" si="1887"/>
        <v>44290</v>
      </c>
      <c r="J3559" s="26">
        <f t="shared" si="1864"/>
        <v>3.0997124087179806E-3</v>
      </c>
      <c r="K3559" s="11">
        <f t="shared" si="1877"/>
        <v>44378</v>
      </c>
      <c r="L3559" s="11">
        <f t="shared" si="1865"/>
        <v>44348</v>
      </c>
      <c r="M3559" s="1">
        <f t="shared" si="1878"/>
        <v>21</v>
      </c>
      <c r="N3559" s="1">
        <f t="shared" si="1881"/>
        <v>21</v>
      </c>
      <c r="O3559" s="2">
        <f t="shared" si="1866"/>
        <v>1.0030997100000001</v>
      </c>
      <c r="P3559" s="10">
        <f t="shared" si="1859"/>
        <v>1.00930024</v>
      </c>
      <c r="Q3559" s="10">
        <f t="shared" si="1888"/>
        <v>1.7004629087978358</v>
      </c>
      <c r="R3559" s="2">
        <f t="shared" si="1858"/>
        <v>1.7057338500000001</v>
      </c>
      <c r="S3559" s="2">
        <f t="shared" si="1882"/>
        <v>1.60539415</v>
      </c>
      <c r="T3559" s="2">
        <f t="shared" si="1867"/>
        <v>24269.523824830001</v>
      </c>
      <c r="U3559" s="2">
        <f t="shared" si="1868"/>
        <v>9152.0376767536654</v>
      </c>
      <c r="V3559" s="2">
        <f t="shared" si="1869"/>
        <v>-1.2837223948736211E-12</v>
      </c>
      <c r="W3559" s="2">
        <f t="shared" si="1870"/>
        <v>24269.523824833665</v>
      </c>
      <c r="X3559" s="27">
        <f t="shared" si="1871"/>
        <v>116</v>
      </c>
      <c r="Y3559" s="2">
        <f t="shared" si="1883"/>
        <v>3749.3955272600001</v>
      </c>
      <c r="Z3559" s="67">
        <f t="shared" si="1872"/>
        <v>0.24801713</v>
      </c>
      <c r="AA3559" s="2">
        <f t="shared" si="1860"/>
        <v>6019.2576454999999</v>
      </c>
      <c r="AB3559" s="26">
        <f t="shared" si="1879"/>
        <v>6.7299999999999999E-2</v>
      </c>
      <c r="AC3559" s="27">
        <f t="shared" si="1861"/>
        <v>21</v>
      </c>
      <c r="AD3559" s="27">
        <v>252</v>
      </c>
      <c r="AE3559" s="10">
        <f t="shared" si="1889"/>
        <v>1.0054424310000001</v>
      </c>
      <c r="AF3559" s="2">
        <f t="shared" si="1884"/>
        <v>132.08520881000001</v>
      </c>
      <c r="AG3559" s="2">
        <f t="shared" si="1873"/>
        <v>132.08520881000001</v>
      </c>
      <c r="AH3559" s="3">
        <f t="shared" si="1874"/>
        <v>6151.3428543099999</v>
      </c>
      <c r="AI3559" s="4" t="str">
        <f t="shared" si="1890"/>
        <v>A+J=</v>
      </c>
      <c r="AJ3559" s="11">
        <f t="shared" si="1880"/>
        <v>44351</v>
      </c>
      <c r="AK3559" s="11"/>
      <c r="AL3559" s="4"/>
      <c r="AM3559" s="1"/>
      <c r="AN3559" s="11"/>
      <c r="AO3559" s="1"/>
      <c r="AP3559" s="1"/>
      <c r="AQ3559" s="1"/>
      <c r="AR3559" s="1"/>
      <c r="AS3559" s="6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</row>
    <row r="3560" spans="1:55" x14ac:dyDescent="0.2">
      <c r="A3560" s="144">
        <f t="shared" si="1875"/>
        <v>44349</v>
      </c>
      <c r="B3560" s="2">
        <f t="shared" si="1862"/>
        <v>18254.983763634296</v>
      </c>
      <c r="C3560" s="2">
        <f t="shared" si="1876"/>
        <v>11368.090620819999</v>
      </c>
      <c r="D3560" s="68">
        <f>SUM(Y3560:Y$3651)</f>
        <v>11368.090620819999</v>
      </c>
      <c r="E3560" s="68">
        <f t="shared" si="1863"/>
        <v>0</v>
      </c>
      <c r="F3560" s="72">
        <f t="shared" si="1885"/>
        <v>5692.31</v>
      </c>
      <c r="G3560" s="3">
        <f>IF(N3560=1,VLOOKUP(A3559,[1]Plan1!$BG$69:$BI$188,3),G3559)</f>
        <v>5739.56</v>
      </c>
      <c r="H3560" s="11">
        <f t="shared" si="1886"/>
        <v>44288</v>
      </c>
      <c r="I3560" s="11">
        <f t="shared" si="1887"/>
        <v>44318</v>
      </c>
      <c r="J3560" s="26">
        <f t="shared" si="1864"/>
        <v>8.3006723105383262E-3</v>
      </c>
      <c r="K3560" s="11">
        <f t="shared" si="1877"/>
        <v>44378</v>
      </c>
      <c r="L3560" s="11">
        <f t="shared" si="1865"/>
        <v>44378</v>
      </c>
      <c r="M3560" s="1">
        <f t="shared" si="1878"/>
        <v>21</v>
      </c>
      <c r="N3560" s="1">
        <f t="shared" si="1881"/>
        <v>1</v>
      </c>
      <c r="O3560" s="2">
        <f t="shared" si="1866"/>
        <v>1.00039371</v>
      </c>
      <c r="P3560" s="10">
        <f t="shared" si="1859"/>
        <v>1.0030997100000001</v>
      </c>
      <c r="Q3560" s="10">
        <f t="shared" si="1888"/>
        <v>1.7057338506808657</v>
      </c>
      <c r="R3560" s="2">
        <f t="shared" si="1858"/>
        <v>1.7064054099999999</v>
      </c>
      <c r="S3560" s="2">
        <f t="shared" si="1882"/>
        <v>1.60539415</v>
      </c>
      <c r="T3560" s="2">
        <f t="shared" si="1867"/>
        <v>18250.266179329999</v>
      </c>
      <c r="U3560" s="2">
        <f t="shared" si="1868"/>
        <v>6882.1755585142955</v>
      </c>
      <c r="V3560" s="2">
        <f t="shared" si="1869"/>
        <v>0</v>
      </c>
      <c r="W3560" s="2">
        <f t="shared" si="1870"/>
        <v>18250.266179334296</v>
      </c>
      <c r="X3560" s="27">
        <f t="shared" si="1871"/>
        <v>0</v>
      </c>
      <c r="Y3560" s="2">
        <f t="shared" si="1883"/>
        <v>0</v>
      </c>
      <c r="Z3560" s="67">
        <f t="shared" si="1872"/>
        <v>0</v>
      </c>
      <c r="AA3560" s="2">
        <f t="shared" si="1860"/>
        <v>0</v>
      </c>
      <c r="AB3560" s="26">
        <f t="shared" si="1879"/>
        <v>6.7299999999999999E-2</v>
      </c>
      <c r="AC3560" s="27">
        <f t="shared" si="1861"/>
        <v>1</v>
      </c>
      <c r="AD3560" s="27">
        <v>252</v>
      </c>
      <c r="AE3560" s="10">
        <f t="shared" si="1889"/>
        <v>1.0002584940000001</v>
      </c>
      <c r="AF3560" s="2">
        <f t="shared" si="1884"/>
        <v>4.7175843000000004</v>
      </c>
      <c r="AG3560" s="2">
        <f t="shared" si="1873"/>
        <v>4.7175843000000004</v>
      </c>
      <c r="AH3560" s="3" t="str">
        <f t="shared" si="1874"/>
        <v>-</v>
      </c>
      <c r="AI3560" s="4" t="str">
        <f t="shared" si="1890"/>
        <v>A+J=</v>
      </c>
      <c r="AJ3560" s="11">
        <f t="shared" si="1880"/>
        <v>44382</v>
      </c>
      <c r="AK3560" s="11"/>
      <c r="AL3560" s="4"/>
      <c r="AM3560" s="1"/>
      <c r="AN3560" s="11"/>
      <c r="AO3560" s="1"/>
      <c r="AP3560" s="1"/>
      <c r="AQ3560" s="1"/>
      <c r="AR3560" s="1"/>
      <c r="AS3560" s="6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</row>
    <row r="3561" spans="1:55" x14ac:dyDescent="0.2">
      <c r="A3561" s="144">
        <f t="shared" si="1875"/>
        <v>44350</v>
      </c>
      <c r="B3561" s="2">
        <f t="shared" si="1862"/>
        <v>18259.702570704296</v>
      </c>
      <c r="C3561" s="2">
        <f t="shared" si="1876"/>
        <v>11368.090620819999</v>
      </c>
      <c r="D3561" s="68">
        <f>SUM(Y3561:Y$3651)</f>
        <v>11368.090620819999</v>
      </c>
      <c r="E3561" s="68">
        <f t="shared" si="1863"/>
        <v>0</v>
      </c>
      <c r="F3561" s="72">
        <f t="shared" si="1885"/>
        <v>5692.31</v>
      </c>
      <c r="G3561" s="3">
        <f>IF(N3561=1,VLOOKUP(A3560,[1]Plan1!$BG$69:$BI$188,3),G3560)</f>
        <v>5739.56</v>
      </c>
      <c r="H3561" s="11">
        <f t="shared" si="1886"/>
        <v>44288</v>
      </c>
      <c r="I3561" s="11">
        <f t="shared" si="1887"/>
        <v>44318</v>
      </c>
      <c r="J3561" s="26">
        <f t="shared" si="1864"/>
        <v>8.3006723105383262E-3</v>
      </c>
      <c r="K3561" s="11">
        <f t="shared" si="1877"/>
        <v>44378</v>
      </c>
      <c r="L3561" s="11">
        <f t="shared" si="1865"/>
        <v>44378</v>
      </c>
      <c r="M3561" s="1">
        <f t="shared" si="1878"/>
        <v>21</v>
      </c>
      <c r="N3561" s="1">
        <f t="shared" si="1881"/>
        <v>2</v>
      </c>
      <c r="O3561" s="2">
        <f t="shared" si="1866"/>
        <v>1.0007875799999999</v>
      </c>
      <c r="P3561" s="10">
        <f t="shared" si="1859"/>
        <v>1.0030997100000001</v>
      </c>
      <c r="Q3561" s="10">
        <f t="shared" si="1888"/>
        <v>1.7057338506808657</v>
      </c>
      <c r="R3561" s="2">
        <f t="shared" ref="R3561:R3624" si="1891">TRUNC(TRUNC((O3561*Q3561),15),8)</f>
        <v>1.70707725</v>
      </c>
      <c r="S3561" s="2">
        <f t="shared" si="1882"/>
        <v>1.60539415</v>
      </c>
      <c r="T3561" s="2">
        <f t="shared" si="1867"/>
        <v>18250.266179329999</v>
      </c>
      <c r="U3561" s="2">
        <f t="shared" si="1868"/>
        <v>6882.1755585142955</v>
      </c>
      <c r="V3561" s="2">
        <f t="shared" si="1869"/>
        <v>0</v>
      </c>
      <c r="W3561" s="2">
        <f t="shared" si="1870"/>
        <v>18250.266179334296</v>
      </c>
      <c r="X3561" s="27">
        <f t="shared" si="1871"/>
        <v>0</v>
      </c>
      <c r="Y3561" s="2">
        <f t="shared" si="1883"/>
        <v>0</v>
      </c>
      <c r="Z3561" s="67">
        <f t="shared" si="1872"/>
        <v>0</v>
      </c>
      <c r="AA3561" s="2">
        <f t="shared" si="1860"/>
        <v>0</v>
      </c>
      <c r="AB3561" s="26">
        <f t="shared" si="1879"/>
        <v>6.7299999999999999E-2</v>
      </c>
      <c r="AC3561" s="27">
        <f t="shared" si="1861"/>
        <v>2</v>
      </c>
      <c r="AD3561" s="27">
        <v>252</v>
      </c>
      <c r="AE3561" s="10">
        <f t="shared" si="1889"/>
        <v>1.000517055</v>
      </c>
      <c r="AF3561" s="2">
        <f t="shared" si="1884"/>
        <v>9.4363913700000008</v>
      </c>
      <c r="AG3561" s="2">
        <f t="shared" si="1873"/>
        <v>9.4363913700000008</v>
      </c>
      <c r="AH3561" s="3" t="str">
        <f t="shared" si="1874"/>
        <v>-</v>
      </c>
      <c r="AI3561" s="4" t="str">
        <f t="shared" si="1890"/>
        <v>A+J=</v>
      </c>
      <c r="AJ3561" s="11">
        <f t="shared" si="1880"/>
        <v>44382</v>
      </c>
      <c r="AK3561" s="11"/>
      <c r="AL3561" s="4"/>
      <c r="AM3561" s="1"/>
      <c r="AN3561" s="11"/>
      <c r="AO3561" s="1"/>
      <c r="AP3561" s="1"/>
      <c r="AQ3561" s="1"/>
      <c r="AR3561" s="1"/>
      <c r="AS3561" s="6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</row>
    <row r="3562" spans="1:55" x14ac:dyDescent="0.2">
      <c r="A3562" s="144">
        <f t="shared" si="1875"/>
        <v>44351</v>
      </c>
      <c r="B3562" s="2">
        <f t="shared" si="1862"/>
        <v>18259.702570704296</v>
      </c>
      <c r="C3562" s="2">
        <f t="shared" si="1876"/>
        <v>11368.090620819999</v>
      </c>
      <c r="D3562" s="68">
        <f>SUM(Y3562:Y$3651)</f>
        <v>11368.090620819999</v>
      </c>
      <c r="E3562" s="68">
        <f t="shared" si="1863"/>
        <v>0</v>
      </c>
      <c r="F3562" s="72">
        <f t="shared" si="1885"/>
        <v>5692.31</v>
      </c>
      <c r="G3562" s="3">
        <f>IF(N3562=1,VLOOKUP(A3561,[1]Plan1!$BG$69:$BI$188,3),G3561)</f>
        <v>5739.56</v>
      </c>
      <c r="H3562" s="11">
        <f t="shared" si="1886"/>
        <v>44288</v>
      </c>
      <c r="I3562" s="11">
        <f t="shared" si="1887"/>
        <v>44318</v>
      </c>
      <c r="J3562" s="26">
        <f t="shared" si="1864"/>
        <v>8.3006723105383262E-3</v>
      </c>
      <c r="K3562" s="11">
        <f t="shared" si="1877"/>
        <v>44378</v>
      </c>
      <c r="L3562" s="11">
        <f t="shared" si="1865"/>
        <v>44378</v>
      </c>
      <c r="M3562" s="1">
        <f t="shared" si="1878"/>
        <v>21</v>
      </c>
      <c r="N3562" s="1">
        <f t="shared" si="1881"/>
        <v>2</v>
      </c>
      <c r="O3562" s="2">
        <f t="shared" si="1866"/>
        <v>1.0007875799999999</v>
      </c>
      <c r="P3562" s="10">
        <f t="shared" ref="P3562:P3625" si="1892">IF(L3562&gt;L3561,O3561,P3561)</f>
        <v>1.0030997100000001</v>
      </c>
      <c r="Q3562" s="10">
        <f t="shared" si="1888"/>
        <v>1.7057338506808657</v>
      </c>
      <c r="R3562" s="2">
        <f t="shared" si="1891"/>
        <v>1.70707725</v>
      </c>
      <c r="S3562" s="2">
        <f t="shared" si="1882"/>
        <v>1.60539415</v>
      </c>
      <c r="T3562" s="2">
        <f t="shared" si="1867"/>
        <v>18250.266179329999</v>
      </c>
      <c r="U3562" s="2">
        <f t="shared" si="1868"/>
        <v>6882.1755585142955</v>
      </c>
      <c r="V3562" s="2">
        <f t="shared" si="1869"/>
        <v>0</v>
      </c>
      <c r="W3562" s="2">
        <f t="shared" si="1870"/>
        <v>18250.266179334296</v>
      </c>
      <c r="X3562" s="27">
        <f t="shared" si="1871"/>
        <v>0</v>
      </c>
      <c r="Y3562" s="2">
        <f t="shared" si="1883"/>
        <v>0</v>
      </c>
      <c r="Z3562" s="67">
        <f t="shared" si="1872"/>
        <v>0</v>
      </c>
      <c r="AA3562" s="2">
        <f t="shared" si="1860"/>
        <v>0</v>
      </c>
      <c r="AB3562" s="26">
        <f t="shared" si="1879"/>
        <v>6.7299999999999999E-2</v>
      </c>
      <c r="AC3562" s="27">
        <f t="shared" si="1861"/>
        <v>2</v>
      </c>
      <c r="AD3562" s="27">
        <v>252</v>
      </c>
      <c r="AE3562" s="10">
        <f t="shared" si="1889"/>
        <v>1.000517055</v>
      </c>
      <c r="AF3562" s="2">
        <f t="shared" si="1884"/>
        <v>9.4363913700000008</v>
      </c>
      <c r="AG3562" s="2">
        <f t="shared" si="1873"/>
        <v>9.4363913700000008</v>
      </c>
      <c r="AH3562" s="3" t="str">
        <f t="shared" si="1874"/>
        <v>-</v>
      </c>
      <c r="AI3562" s="4" t="str">
        <f t="shared" si="1890"/>
        <v>A+J=</v>
      </c>
      <c r="AJ3562" s="11">
        <f t="shared" si="1880"/>
        <v>44382</v>
      </c>
      <c r="AK3562" s="11"/>
      <c r="AL3562" s="4"/>
      <c r="AM3562" s="1"/>
      <c r="AN3562" s="11"/>
      <c r="AO3562" s="1"/>
      <c r="AP3562" s="1"/>
      <c r="AQ3562" s="1"/>
      <c r="AR3562" s="1"/>
      <c r="AS3562" s="6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</row>
    <row r="3563" spans="1:55" x14ac:dyDescent="0.2">
      <c r="A3563" s="144">
        <f t="shared" si="1875"/>
        <v>44352</v>
      </c>
      <c r="B3563" s="2">
        <f t="shared" si="1862"/>
        <v>18264.422600554295</v>
      </c>
      <c r="C3563" s="2">
        <f t="shared" si="1876"/>
        <v>11368.090620819999</v>
      </c>
      <c r="D3563" s="68">
        <f>SUM(Y3563:Y$3651)</f>
        <v>11368.090620819999</v>
      </c>
      <c r="E3563" s="68">
        <f t="shared" si="1863"/>
        <v>0</v>
      </c>
      <c r="F3563" s="72">
        <f t="shared" si="1885"/>
        <v>5692.31</v>
      </c>
      <c r="G3563" s="3">
        <f>IF(N3563=1,VLOOKUP(A3562,[1]Plan1!$BG$69:$BI$188,3),G3562)</f>
        <v>5739.56</v>
      </c>
      <c r="H3563" s="11">
        <f t="shared" si="1886"/>
        <v>44288</v>
      </c>
      <c r="I3563" s="11">
        <f t="shared" si="1887"/>
        <v>44318</v>
      </c>
      <c r="J3563" s="26">
        <f t="shared" si="1864"/>
        <v>8.3006723105383262E-3</v>
      </c>
      <c r="K3563" s="11">
        <f t="shared" si="1877"/>
        <v>44378</v>
      </c>
      <c r="L3563" s="11">
        <f t="shared" si="1865"/>
        <v>44378</v>
      </c>
      <c r="M3563" s="1">
        <f t="shared" si="1878"/>
        <v>21</v>
      </c>
      <c r="N3563" s="1">
        <f t="shared" si="1881"/>
        <v>3</v>
      </c>
      <c r="O3563" s="2">
        <f t="shared" si="1866"/>
        <v>1.0011816099999999</v>
      </c>
      <c r="P3563" s="10">
        <f t="shared" si="1892"/>
        <v>1.0030997100000001</v>
      </c>
      <c r="Q3563" s="10">
        <f t="shared" si="1888"/>
        <v>1.7057338506808657</v>
      </c>
      <c r="R3563" s="2">
        <f t="shared" si="1891"/>
        <v>1.70774936</v>
      </c>
      <c r="S3563" s="2">
        <f t="shared" si="1882"/>
        <v>1.60539415</v>
      </c>
      <c r="T3563" s="2">
        <f t="shared" si="1867"/>
        <v>18250.266179329999</v>
      </c>
      <c r="U3563" s="2">
        <f t="shared" si="1868"/>
        <v>6882.1755585142955</v>
      </c>
      <c r="V3563" s="2">
        <f t="shared" si="1869"/>
        <v>0</v>
      </c>
      <c r="W3563" s="2">
        <f t="shared" si="1870"/>
        <v>18250.266179334296</v>
      </c>
      <c r="X3563" s="27">
        <f t="shared" si="1871"/>
        <v>0</v>
      </c>
      <c r="Y3563" s="2">
        <f t="shared" si="1883"/>
        <v>0</v>
      </c>
      <c r="Z3563" s="67">
        <f t="shared" si="1872"/>
        <v>0</v>
      </c>
      <c r="AA3563" s="2">
        <f t="shared" si="1860"/>
        <v>0</v>
      </c>
      <c r="AB3563" s="26">
        <f t="shared" si="1879"/>
        <v>6.7299999999999999E-2</v>
      </c>
      <c r="AC3563" s="27">
        <f t="shared" si="1861"/>
        <v>3</v>
      </c>
      <c r="AD3563" s="27">
        <v>252</v>
      </c>
      <c r="AE3563" s="10">
        <f t="shared" si="1889"/>
        <v>1.0007756830000001</v>
      </c>
      <c r="AF3563" s="2">
        <f t="shared" si="1884"/>
        <v>14.15642122</v>
      </c>
      <c r="AG3563" s="2">
        <f t="shared" si="1873"/>
        <v>14.15642122</v>
      </c>
      <c r="AH3563" s="3" t="str">
        <f t="shared" si="1874"/>
        <v>-</v>
      </c>
      <c r="AI3563" s="4" t="str">
        <f t="shared" si="1890"/>
        <v>A+J=</v>
      </c>
      <c r="AJ3563" s="11">
        <f t="shared" si="1880"/>
        <v>44382</v>
      </c>
      <c r="AK3563" s="11"/>
      <c r="AL3563" s="4"/>
      <c r="AM3563" s="1"/>
      <c r="AN3563" s="11"/>
      <c r="AO3563" s="1"/>
      <c r="AP3563" s="1"/>
      <c r="AQ3563" s="1"/>
      <c r="AR3563" s="1"/>
      <c r="AS3563" s="6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</row>
    <row r="3564" spans="1:55" x14ac:dyDescent="0.2">
      <c r="A3564" s="144">
        <f t="shared" si="1875"/>
        <v>44353</v>
      </c>
      <c r="B3564" s="2">
        <f t="shared" si="1862"/>
        <v>18264.422600554295</v>
      </c>
      <c r="C3564" s="2">
        <f t="shared" si="1876"/>
        <v>11368.090620819999</v>
      </c>
      <c r="D3564" s="68">
        <f>SUM(Y3564:Y$3651)</f>
        <v>11368.090620819999</v>
      </c>
      <c r="E3564" s="68">
        <f t="shared" si="1863"/>
        <v>0</v>
      </c>
      <c r="F3564" s="72">
        <f t="shared" si="1885"/>
        <v>5692.31</v>
      </c>
      <c r="G3564" s="3">
        <f>IF(N3564=1,VLOOKUP(A3563,[1]Plan1!$BG$69:$BI$188,3),G3563)</f>
        <v>5739.56</v>
      </c>
      <c r="H3564" s="11">
        <f t="shared" si="1886"/>
        <v>44288</v>
      </c>
      <c r="I3564" s="11">
        <f t="shared" si="1887"/>
        <v>44318</v>
      </c>
      <c r="J3564" s="26">
        <f t="shared" si="1864"/>
        <v>8.3006723105383262E-3</v>
      </c>
      <c r="K3564" s="11">
        <f t="shared" si="1877"/>
        <v>44378</v>
      </c>
      <c r="L3564" s="11">
        <f t="shared" si="1865"/>
        <v>44378</v>
      </c>
      <c r="M3564" s="1">
        <f t="shared" si="1878"/>
        <v>21</v>
      </c>
      <c r="N3564" s="1">
        <f t="shared" si="1881"/>
        <v>3</v>
      </c>
      <c r="O3564" s="2">
        <f t="shared" si="1866"/>
        <v>1.0011816099999999</v>
      </c>
      <c r="P3564" s="10">
        <f t="shared" si="1892"/>
        <v>1.0030997100000001</v>
      </c>
      <c r="Q3564" s="10">
        <f t="shared" si="1888"/>
        <v>1.7057338506808657</v>
      </c>
      <c r="R3564" s="2">
        <f t="shared" si="1891"/>
        <v>1.70774936</v>
      </c>
      <c r="S3564" s="2">
        <f t="shared" si="1882"/>
        <v>1.60539415</v>
      </c>
      <c r="T3564" s="2">
        <f t="shared" si="1867"/>
        <v>18250.266179329999</v>
      </c>
      <c r="U3564" s="2">
        <f t="shared" si="1868"/>
        <v>6882.1755585142955</v>
      </c>
      <c r="V3564" s="2">
        <f t="shared" si="1869"/>
        <v>0</v>
      </c>
      <c r="W3564" s="2">
        <f t="shared" si="1870"/>
        <v>18250.266179334296</v>
      </c>
      <c r="X3564" s="27">
        <f t="shared" si="1871"/>
        <v>0</v>
      </c>
      <c r="Y3564" s="2">
        <f t="shared" si="1883"/>
        <v>0</v>
      </c>
      <c r="Z3564" s="67">
        <f t="shared" si="1872"/>
        <v>0</v>
      </c>
      <c r="AA3564" s="2">
        <f t="shared" si="1860"/>
        <v>0</v>
      </c>
      <c r="AB3564" s="26">
        <f t="shared" si="1879"/>
        <v>6.7299999999999999E-2</v>
      </c>
      <c r="AC3564" s="27">
        <f t="shared" si="1861"/>
        <v>3</v>
      </c>
      <c r="AD3564" s="27">
        <v>252</v>
      </c>
      <c r="AE3564" s="10">
        <f t="shared" si="1889"/>
        <v>1.0007756830000001</v>
      </c>
      <c r="AF3564" s="2">
        <f t="shared" si="1884"/>
        <v>14.15642122</v>
      </c>
      <c r="AG3564" s="2">
        <f t="shared" si="1873"/>
        <v>14.15642122</v>
      </c>
      <c r="AH3564" s="3" t="str">
        <f t="shared" si="1874"/>
        <v>-</v>
      </c>
      <c r="AI3564" s="4" t="str">
        <f t="shared" si="1890"/>
        <v>A+J=</v>
      </c>
      <c r="AJ3564" s="11">
        <f t="shared" si="1880"/>
        <v>44382</v>
      </c>
      <c r="AK3564" s="11"/>
      <c r="AL3564" s="4"/>
      <c r="AM3564" s="1"/>
      <c r="AN3564" s="11"/>
      <c r="AO3564" s="1"/>
      <c r="AP3564" s="1"/>
      <c r="AQ3564" s="1"/>
      <c r="AR3564" s="1"/>
      <c r="AS3564" s="6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</row>
    <row r="3565" spans="1:55" x14ac:dyDescent="0.2">
      <c r="A3565" s="144">
        <f t="shared" si="1875"/>
        <v>44354</v>
      </c>
      <c r="B3565" s="2">
        <f t="shared" si="1862"/>
        <v>18264.422600554295</v>
      </c>
      <c r="C3565" s="2">
        <f t="shared" si="1876"/>
        <v>11368.090620819999</v>
      </c>
      <c r="D3565" s="68">
        <f>SUM(Y3565:Y$3651)</f>
        <v>11368.090620819999</v>
      </c>
      <c r="E3565" s="68">
        <f t="shared" si="1863"/>
        <v>0</v>
      </c>
      <c r="F3565" s="72">
        <f t="shared" si="1885"/>
        <v>5692.31</v>
      </c>
      <c r="G3565" s="3">
        <f>IF(N3565=1,VLOOKUP(A3564,[1]Plan1!$BG$69:$BI$188,3),G3564)</f>
        <v>5739.56</v>
      </c>
      <c r="H3565" s="11">
        <f t="shared" si="1886"/>
        <v>44288</v>
      </c>
      <c r="I3565" s="11">
        <f t="shared" si="1887"/>
        <v>44318</v>
      </c>
      <c r="J3565" s="26">
        <f t="shared" si="1864"/>
        <v>8.3006723105383262E-3</v>
      </c>
      <c r="K3565" s="11">
        <f t="shared" si="1877"/>
        <v>44378</v>
      </c>
      <c r="L3565" s="11">
        <f t="shared" si="1865"/>
        <v>44378</v>
      </c>
      <c r="M3565" s="1">
        <f t="shared" si="1878"/>
        <v>21</v>
      </c>
      <c r="N3565" s="1">
        <f t="shared" si="1881"/>
        <v>3</v>
      </c>
      <c r="O3565" s="2">
        <f t="shared" si="1866"/>
        <v>1.0011816099999999</v>
      </c>
      <c r="P3565" s="10">
        <f t="shared" si="1892"/>
        <v>1.0030997100000001</v>
      </c>
      <c r="Q3565" s="10">
        <f t="shared" si="1888"/>
        <v>1.7057338506808657</v>
      </c>
      <c r="R3565" s="2">
        <f t="shared" si="1891"/>
        <v>1.70774936</v>
      </c>
      <c r="S3565" s="2">
        <f t="shared" si="1882"/>
        <v>1.60539415</v>
      </c>
      <c r="T3565" s="2">
        <f t="shared" si="1867"/>
        <v>18250.266179329999</v>
      </c>
      <c r="U3565" s="2">
        <f t="shared" si="1868"/>
        <v>6882.1755585142955</v>
      </c>
      <c r="V3565" s="2">
        <f t="shared" si="1869"/>
        <v>0</v>
      </c>
      <c r="W3565" s="2">
        <f t="shared" si="1870"/>
        <v>18250.266179334296</v>
      </c>
      <c r="X3565" s="27">
        <f t="shared" si="1871"/>
        <v>0</v>
      </c>
      <c r="Y3565" s="2">
        <f t="shared" si="1883"/>
        <v>0</v>
      </c>
      <c r="Z3565" s="67">
        <f t="shared" si="1872"/>
        <v>0</v>
      </c>
      <c r="AA3565" s="2">
        <f t="shared" si="1860"/>
        <v>0</v>
      </c>
      <c r="AB3565" s="26">
        <f t="shared" si="1879"/>
        <v>6.7299999999999999E-2</v>
      </c>
      <c r="AC3565" s="27">
        <f t="shared" si="1861"/>
        <v>3</v>
      </c>
      <c r="AD3565" s="27">
        <v>252</v>
      </c>
      <c r="AE3565" s="10">
        <f t="shared" si="1889"/>
        <v>1.0007756830000001</v>
      </c>
      <c r="AF3565" s="2">
        <f t="shared" si="1884"/>
        <v>14.15642122</v>
      </c>
      <c r="AG3565" s="2">
        <f t="shared" si="1873"/>
        <v>14.15642122</v>
      </c>
      <c r="AH3565" s="3" t="str">
        <f t="shared" si="1874"/>
        <v>-</v>
      </c>
      <c r="AI3565" s="4" t="str">
        <f t="shared" si="1890"/>
        <v>A+J=</v>
      </c>
      <c r="AJ3565" s="11">
        <f t="shared" si="1880"/>
        <v>44382</v>
      </c>
      <c r="AK3565" s="11"/>
      <c r="AL3565" s="4"/>
      <c r="AM3565" s="1"/>
      <c r="AN3565" s="11"/>
      <c r="AO3565" s="1"/>
      <c r="AP3565" s="1"/>
      <c r="AQ3565" s="1"/>
      <c r="AR3565" s="1"/>
      <c r="AS3565" s="6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</row>
    <row r="3566" spans="1:55" x14ac:dyDescent="0.2">
      <c r="A3566" s="144">
        <f t="shared" si="1875"/>
        <v>44355</v>
      </c>
      <c r="B3566" s="2">
        <f t="shared" si="1862"/>
        <v>18269.143834904295</v>
      </c>
      <c r="C3566" s="2">
        <f t="shared" si="1876"/>
        <v>11368.090620819999</v>
      </c>
      <c r="D3566" s="68">
        <f>SUM(Y3566:Y$3651)</f>
        <v>11368.090620819999</v>
      </c>
      <c r="E3566" s="68">
        <f t="shared" si="1863"/>
        <v>0</v>
      </c>
      <c r="F3566" s="72">
        <f t="shared" si="1885"/>
        <v>5692.31</v>
      </c>
      <c r="G3566" s="3">
        <f>IF(N3566=1,VLOOKUP(A3565,[1]Plan1!$BG$69:$BI$188,3),G3565)</f>
        <v>5739.56</v>
      </c>
      <c r="H3566" s="11">
        <f t="shared" si="1886"/>
        <v>44288</v>
      </c>
      <c r="I3566" s="11">
        <f t="shared" si="1887"/>
        <v>44318</v>
      </c>
      <c r="J3566" s="26">
        <f t="shared" si="1864"/>
        <v>8.3006723105383262E-3</v>
      </c>
      <c r="K3566" s="11">
        <f t="shared" si="1877"/>
        <v>44378</v>
      </c>
      <c r="L3566" s="11">
        <f t="shared" si="1865"/>
        <v>44378</v>
      </c>
      <c r="M3566" s="1">
        <f t="shared" si="1878"/>
        <v>21</v>
      </c>
      <c r="N3566" s="1">
        <f t="shared" si="1881"/>
        <v>4</v>
      </c>
      <c r="O3566" s="2">
        <f t="shared" si="1866"/>
        <v>1.00157579</v>
      </c>
      <c r="P3566" s="10">
        <f t="shared" si="1892"/>
        <v>1.0030997100000001</v>
      </c>
      <c r="Q3566" s="10">
        <f t="shared" si="1888"/>
        <v>1.7057338506808657</v>
      </c>
      <c r="R3566" s="2">
        <f t="shared" si="1891"/>
        <v>1.70842172</v>
      </c>
      <c r="S3566" s="2">
        <f t="shared" si="1882"/>
        <v>1.60539415</v>
      </c>
      <c r="T3566" s="2">
        <f t="shared" si="1867"/>
        <v>18250.266179329999</v>
      </c>
      <c r="U3566" s="2">
        <f t="shared" si="1868"/>
        <v>6882.1755585142955</v>
      </c>
      <c r="V3566" s="2">
        <f t="shared" si="1869"/>
        <v>0</v>
      </c>
      <c r="W3566" s="2">
        <f t="shared" si="1870"/>
        <v>18250.266179334296</v>
      </c>
      <c r="X3566" s="27">
        <f t="shared" si="1871"/>
        <v>0</v>
      </c>
      <c r="Y3566" s="2">
        <f t="shared" si="1883"/>
        <v>0</v>
      </c>
      <c r="Z3566" s="67">
        <f t="shared" si="1872"/>
        <v>0</v>
      </c>
      <c r="AA3566" s="2">
        <f t="shared" si="1860"/>
        <v>0</v>
      </c>
      <c r="AB3566" s="26">
        <f t="shared" si="1879"/>
        <v>6.7299999999999999E-2</v>
      </c>
      <c r="AC3566" s="27">
        <f t="shared" si="1861"/>
        <v>4</v>
      </c>
      <c r="AD3566" s="27">
        <v>252</v>
      </c>
      <c r="AE3566" s="10">
        <f t="shared" si="1889"/>
        <v>1.0010343770000001</v>
      </c>
      <c r="AF3566" s="2">
        <f t="shared" si="1884"/>
        <v>18.877655570000002</v>
      </c>
      <c r="AG3566" s="2">
        <f t="shared" si="1873"/>
        <v>18.877655570000002</v>
      </c>
      <c r="AH3566" s="3" t="str">
        <f t="shared" si="1874"/>
        <v>-</v>
      </c>
      <c r="AI3566" s="4" t="str">
        <f t="shared" si="1890"/>
        <v>A+J=</v>
      </c>
      <c r="AJ3566" s="11">
        <f t="shared" si="1880"/>
        <v>44382</v>
      </c>
      <c r="AK3566" s="11"/>
      <c r="AL3566" s="4"/>
      <c r="AM3566" s="1"/>
      <c r="AN3566" s="11"/>
      <c r="AO3566" s="1"/>
      <c r="AP3566" s="1"/>
      <c r="AQ3566" s="1"/>
      <c r="AR3566" s="1"/>
      <c r="AS3566" s="6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</row>
    <row r="3567" spans="1:55" x14ac:dyDescent="0.2">
      <c r="A3567" s="144">
        <f t="shared" si="1875"/>
        <v>44356</v>
      </c>
      <c r="B3567" s="2">
        <f t="shared" si="1862"/>
        <v>18273.866310284295</v>
      </c>
      <c r="C3567" s="2">
        <f t="shared" si="1876"/>
        <v>11368.090620819999</v>
      </c>
      <c r="D3567" s="68">
        <f>SUM(Y3567:Y$3651)</f>
        <v>11368.090620819999</v>
      </c>
      <c r="E3567" s="68">
        <f t="shared" si="1863"/>
        <v>0</v>
      </c>
      <c r="F3567" s="72">
        <f t="shared" si="1885"/>
        <v>5692.31</v>
      </c>
      <c r="G3567" s="3">
        <f>IF(N3567=1,VLOOKUP(A3566,[1]Plan1!$BG$69:$BI$188,3),G3566)</f>
        <v>5739.56</v>
      </c>
      <c r="H3567" s="11">
        <f t="shared" si="1886"/>
        <v>44288</v>
      </c>
      <c r="I3567" s="11">
        <f t="shared" si="1887"/>
        <v>44318</v>
      </c>
      <c r="J3567" s="26">
        <f t="shared" si="1864"/>
        <v>8.3006723105383262E-3</v>
      </c>
      <c r="K3567" s="11">
        <f t="shared" si="1877"/>
        <v>44378</v>
      </c>
      <c r="L3567" s="11">
        <f t="shared" si="1865"/>
        <v>44378</v>
      </c>
      <c r="M3567" s="1">
        <f t="shared" si="1878"/>
        <v>21</v>
      </c>
      <c r="N3567" s="1">
        <f t="shared" si="1881"/>
        <v>5</v>
      </c>
      <c r="O3567" s="2">
        <f t="shared" si="1866"/>
        <v>1.0019701299999999</v>
      </c>
      <c r="P3567" s="10">
        <f t="shared" si="1892"/>
        <v>1.0030997100000001</v>
      </c>
      <c r="Q3567" s="10">
        <f t="shared" si="1888"/>
        <v>1.7057338506808657</v>
      </c>
      <c r="R3567" s="2">
        <f t="shared" si="1891"/>
        <v>1.7090943599999999</v>
      </c>
      <c r="S3567" s="2">
        <f t="shared" si="1882"/>
        <v>1.60539415</v>
      </c>
      <c r="T3567" s="2">
        <f t="shared" si="1867"/>
        <v>18250.266179329999</v>
      </c>
      <c r="U3567" s="2">
        <f t="shared" si="1868"/>
        <v>6882.1755585142955</v>
      </c>
      <c r="V3567" s="2">
        <f t="shared" si="1869"/>
        <v>0</v>
      </c>
      <c r="W3567" s="2">
        <f t="shared" si="1870"/>
        <v>18250.266179334296</v>
      </c>
      <c r="X3567" s="27">
        <f t="shared" si="1871"/>
        <v>0</v>
      </c>
      <c r="Y3567" s="2">
        <f t="shared" si="1883"/>
        <v>0</v>
      </c>
      <c r="Z3567" s="67">
        <f t="shared" si="1872"/>
        <v>0</v>
      </c>
      <c r="AA3567" s="2">
        <f t="shared" si="1860"/>
        <v>0</v>
      </c>
      <c r="AB3567" s="26">
        <f t="shared" si="1879"/>
        <v>6.7299999999999999E-2</v>
      </c>
      <c r="AC3567" s="27">
        <f t="shared" si="1861"/>
        <v>5</v>
      </c>
      <c r="AD3567" s="27">
        <v>252</v>
      </c>
      <c r="AE3567" s="10">
        <f t="shared" si="1889"/>
        <v>1.0012931389999999</v>
      </c>
      <c r="AF3567" s="2">
        <f t="shared" si="1884"/>
        <v>23.60013095</v>
      </c>
      <c r="AG3567" s="2">
        <f t="shared" si="1873"/>
        <v>23.60013095</v>
      </c>
      <c r="AH3567" s="3" t="str">
        <f t="shared" si="1874"/>
        <v>-</v>
      </c>
      <c r="AI3567" s="4" t="str">
        <f t="shared" si="1890"/>
        <v>A+J=</v>
      </c>
      <c r="AJ3567" s="11">
        <f t="shared" si="1880"/>
        <v>44382</v>
      </c>
      <c r="AK3567" s="11"/>
      <c r="AL3567" s="4"/>
      <c r="AM3567" s="1"/>
      <c r="AN3567" s="11"/>
      <c r="AO3567" s="1"/>
      <c r="AP3567" s="1"/>
      <c r="AQ3567" s="1"/>
      <c r="AR3567" s="1"/>
      <c r="AS3567" s="6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</row>
    <row r="3568" spans="1:55" x14ac:dyDescent="0.2">
      <c r="A3568" s="144">
        <f t="shared" si="1875"/>
        <v>44357</v>
      </c>
      <c r="B3568" s="2">
        <f t="shared" si="1862"/>
        <v>18278.589990184297</v>
      </c>
      <c r="C3568" s="2">
        <f t="shared" si="1876"/>
        <v>11368.090620819999</v>
      </c>
      <c r="D3568" s="68">
        <f>SUM(Y3568:Y$3651)</f>
        <v>11368.090620819999</v>
      </c>
      <c r="E3568" s="68">
        <f t="shared" si="1863"/>
        <v>0</v>
      </c>
      <c r="F3568" s="72">
        <f t="shared" si="1885"/>
        <v>5692.31</v>
      </c>
      <c r="G3568" s="3">
        <f>IF(N3568=1,VLOOKUP(A3567,[1]Plan1!$BG$69:$BI$188,3),G3567)</f>
        <v>5739.56</v>
      </c>
      <c r="H3568" s="11">
        <f t="shared" si="1886"/>
        <v>44288</v>
      </c>
      <c r="I3568" s="11">
        <f t="shared" si="1887"/>
        <v>44318</v>
      </c>
      <c r="J3568" s="26">
        <f t="shared" si="1864"/>
        <v>8.3006723105383262E-3</v>
      </c>
      <c r="K3568" s="11">
        <f t="shared" si="1877"/>
        <v>44378</v>
      </c>
      <c r="L3568" s="11">
        <f t="shared" si="1865"/>
        <v>44378</v>
      </c>
      <c r="M3568" s="1">
        <f t="shared" si="1878"/>
        <v>21</v>
      </c>
      <c r="N3568" s="1">
        <f t="shared" si="1881"/>
        <v>6</v>
      </c>
      <c r="O3568" s="2">
        <f t="shared" si="1866"/>
        <v>1.00236462</v>
      </c>
      <c r="P3568" s="10">
        <f t="shared" si="1892"/>
        <v>1.0030997100000001</v>
      </c>
      <c r="Q3568" s="10">
        <f t="shared" si="1888"/>
        <v>1.7057338506808657</v>
      </c>
      <c r="R3568" s="2">
        <f t="shared" si="1891"/>
        <v>1.70976726</v>
      </c>
      <c r="S3568" s="2">
        <f t="shared" si="1882"/>
        <v>1.60539415</v>
      </c>
      <c r="T3568" s="2">
        <f t="shared" si="1867"/>
        <v>18250.266179329999</v>
      </c>
      <c r="U3568" s="2">
        <f t="shared" si="1868"/>
        <v>6882.1755585142955</v>
      </c>
      <c r="V3568" s="2">
        <f t="shared" si="1869"/>
        <v>0</v>
      </c>
      <c r="W3568" s="2">
        <f t="shared" si="1870"/>
        <v>18250.266179334296</v>
      </c>
      <c r="X3568" s="27">
        <f t="shared" si="1871"/>
        <v>0</v>
      </c>
      <c r="Y3568" s="2">
        <f t="shared" si="1883"/>
        <v>0</v>
      </c>
      <c r="Z3568" s="67">
        <f t="shared" si="1872"/>
        <v>0</v>
      </c>
      <c r="AA3568" s="2">
        <f t="shared" ref="AA3568:AA3631" si="1893">IF(Z3568&gt;0,TRUNC(Z3568*T3568,8),0)</f>
        <v>0</v>
      </c>
      <c r="AB3568" s="26">
        <f t="shared" si="1879"/>
        <v>6.7299999999999999E-2</v>
      </c>
      <c r="AC3568" s="27">
        <f t="shared" si="1861"/>
        <v>6</v>
      </c>
      <c r="AD3568" s="27">
        <v>252</v>
      </c>
      <c r="AE3568" s="10">
        <f t="shared" si="1889"/>
        <v>1.0015519669999999</v>
      </c>
      <c r="AF3568" s="2">
        <f t="shared" si="1884"/>
        <v>28.323810850000001</v>
      </c>
      <c r="AG3568" s="2">
        <f t="shared" si="1873"/>
        <v>28.323810850000001</v>
      </c>
      <c r="AH3568" s="3" t="str">
        <f t="shared" si="1874"/>
        <v>-</v>
      </c>
      <c r="AI3568" s="4" t="str">
        <f t="shared" si="1890"/>
        <v>A+J=</v>
      </c>
      <c r="AJ3568" s="11">
        <f t="shared" si="1880"/>
        <v>44382</v>
      </c>
      <c r="AK3568" s="11"/>
      <c r="AL3568" s="4"/>
      <c r="AM3568" s="1"/>
      <c r="AN3568" s="11"/>
      <c r="AO3568" s="1"/>
      <c r="AP3568" s="1"/>
      <c r="AQ3568" s="1"/>
      <c r="AR3568" s="1"/>
      <c r="AS3568" s="6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</row>
    <row r="3569" spans="1:55" x14ac:dyDescent="0.2">
      <c r="A3569" s="144">
        <f t="shared" si="1875"/>
        <v>44358</v>
      </c>
      <c r="B3569" s="2">
        <f t="shared" si="1862"/>
        <v>18283.314892844297</v>
      </c>
      <c r="C3569" s="2">
        <f t="shared" si="1876"/>
        <v>11368.090620819999</v>
      </c>
      <c r="D3569" s="68">
        <f>SUM(Y3569:Y$3651)</f>
        <v>11368.090620819999</v>
      </c>
      <c r="E3569" s="68">
        <f t="shared" si="1863"/>
        <v>0</v>
      </c>
      <c r="F3569" s="72">
        <f t="shared" si="1885"/>
        <v>5692.31</v>
      </c>
      <c r="G3569" s="3">
        <f>IF(N3569=1,VLOOKUP(A3568,[1]Plan1!$BG$69:$BI$188,3),G3568)</f>
        <v>5739.56</v>
      </c>
      <c r="H3569" s="11">
        <f t="shared" si="1886"/>
        <v>44288</v>
      </c>
      <c r="I3569" s="11">
        <f t="shared" si="1887"/>
        <v>44318</v>
      </c>
      <c r="J3569" s="26">
        <f t="shared" si="1864"/>
        <v>8.3006723105383262E-3</v>
      </c>
      <c r="K3569" s="11">
        <f t="shared" si="1877"/>
        <v>44378</v>
      </c>
      <c r="L3569" s="11">
        <f t="shared" si="1865"/>
        <v>44378</v>
      </c>
      <c r="M3569" s="1">
        <f t="shared" si="1878"/>
        <v>21</v>
      </c>
      <c r="N3569" s="1">
        <f t="shared" si="1881"/>
        <v>7</v>
      </c>
      <c r="O3569" s="2">
        <f t="shared" si="1866"/>
        <v>1.0027592700000001</v>
      </c>
      <c r="P3569" s="10">
        <f t="shared" si="1892"/>
        <v>1.0030997100000001</v>
      </c>
      <c r="Q3569" s="10">
        <f t="shared" si="1888"/>
        <v>1.7057338506808657</v>
      </c>
      <c r="R3569" s="2">
        <f t="shared" si="1891"/>
        <v>1.71044043</v>
      </c>
      <c r="S3569" s="2">
        <f t="shared" si="1882"/>
        <v>1.60539415</v>
      </c>
      <c r="T3569" s="2">
        <f t="shared" si="1867"/>
        <v>18250.266179329999</v>
      </c>
      <c r="U3569" s="2">
        <f t="shared" si="1868"/>
        <v>6882.1755585142955</v>
      </c>
      <c r="V3569" s="2">
        <f t="shared" si="1869"/>
        <v>0</v>
      </c>
      <c r="W3569" s="2">
        <f t="shared" si="1870"/>
        <v>18250.266179334296</v>
      </c>
      <c r="X3569" s="27">
        <f t="shared" si="1871"/>
        <v>0</v>
      </c>
      <c r="Y3569" s="2">
        <f t="shared" si="1883"/>
        <v>0</v>
      </c>
      <c r="Z3569" s="67">
        <f t="shared" si="1872"/>
        <v>0</v>
      </c>
      <c r="AA3569" s="2">
        <f t="shared" si="1893"/>
        <v>0</v>
      </c>
      <c r="AB3569" s="26">
        <f t="shared" si="1879"/>
        <v>6.7299999999999999E-2</v>
      </c>
      <c r="AC3569" s="27">
        <f t="shared" si="1861"/>
        <v>7</v>
      </c>
      <c r="AD3569" s="27">
        <v>252</v>
      </c>
      <c r="AE3569" s="10">
        <f t="shared" si="1889"/>
        <v>1.0018108619999999</v>
      </c>
      <c r="AF3569" s="2">
        <f t="shared" si="1884"/>
        <v>33.048713509999999</v>
      </c>
      <c r="AG3569" s="2">
        <f t="shared" si="1873"/>
        <v>33.048713509999999</v>
      </c>
      <c r="AH3569" s="3" t="str">
        <f t="shared" si="1874"/>
        <v>-</v>
      </c>
      <c r="AI3569" s="4" t="str">
        <f t="shared" si="1890"/>
        <v>A+J=</v>
      </c>
      <c r="AJ3569" s="11">
        <f t="shared" si="1880"/>
        <v>44382</v>
      </c>
      <c r="AK3569" s="11"/>
      <c r="AL3569" s="4"/>
      <c r="AM3569" s="1"/>
      <c r="AN3569" s="11"/>
      <c r="AO3569" s="1"/>
      <c r="AP3569" s="1"/>
      <c r="AQ3569" s="1"/>
      <c r="AR3569" s="1"/>
      <c r="AS3569" s="6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</row>
    <row r="3570" spans="1:55" x14ac:dyDescent="0.2">
      <c r="A3570" s="144">
        <f t="shared" si="1875"/>
        <v>44359</v>
      </c>
      <c r="B3570" s="2">
        <f t="shared" si="1862"/>
        <v>18288.041036524297</v>
      </c>
      <c r="C3570" s="2">
        <f t="shared" si="1876"/>
        <v>11368.090620819999</v>
      </c>
      <c r="D3570" s="68">
        <f>SUM(Y3570:Y$3651)</f>
        <v>11368.090620819999</v>
      </c>
      <c r="E3570" s="68">
        <f t="shared" si="1863"/>
        <v>0</v>
      </c>
      <c r="F3570" s="72">
        <f t="shared" si="1885"/>
        <v>5692.31</v>
      </c>
      <c r="G3570" s="3">
        <f>IF(N3570=1,VLOOKUP(A3569,[1]Plan1!$BG$69:$BI$188,3),G3569)</f>
        <v>5739.56</v>
      </c>
      <c r="H3570" s="11">
        <f t="shared" si="1886"/>
        <v>44288</v>
      </c>
      <c r="I3570" s="11">
        <f t="shared" si="1887"/>
        <v>44318</v>
      </c>
      <c r="J3570" s="26">
        <f t="shared" si="1864"/>
        <v>8.3006723105383262E-3</v>
      </c>
      <c r="K3570" s="11">
        <f t="shared" si="1877"/>
        <v>44378</v>
      </c>
      <c r="L3570" s="11">
        <f t="shared" si="1865"/>
        <v>44378</v>
      </c>
      <c r="M3570" s="1">
        <f t="shared" si="1878"/>
        <v>21</v>
      </c>
      <c r="N3570" s="1">
        <f t="shared" si="1881"/>
        <v>8</v>
      </c>
      <c r="O3570" s="2">
        <f t="shared" si="1866"/>
        <v>1.0031540699999999</v>
      </c>
      <c r="P3570" s="10">
        <f t="shared" si="1892"/>
        <v>1.0030997100000001</v>
      </c>
      <c r="Q3570" s="10">
        <f t="shared" si="1888"/>
        <v>1.7057338506808657</v>
      </c>
      <c r="R3570" s="2">
        <f t="shared" si="1891"/>
        <v>1.71111385</v>
      </c>
      <c r="S3570" s="2">
        <f t="shared" si="1882"/>
        <v>1.60539415</v>
      </c>
      <c r="T3570" s="2">
        <f t="shared" si="1867"/>
        <v>18250.266179329999</v>
      </c>
      <c r="U3570" s="2">
        <f t="shared" si="1868"/>
        <v>6882.1755585142955</v>
      </c>
      <c r="V3570" s="2">
        <f t="shared" si="1869"/>
        <v>0</v>
      </c>
      <c r="W3570" s="2">
        <f t="shared" si="1870"/>
        <v>18250.266179334296</v>
      </c>
      <c r="X3570" s="27">
        <f t="shared" si="1871"/>
        <v>0</v>
      </c>
      <c r="Y3570" s="2">
        <f t="shared" si="1883"/>
        <v>0</v>
      </c>
      <c r="Z3570" s="67">
        <f t="shared" si="1872"/>
        <v>0</v>
      </c>
      <c r="AA3570" s="2">
        <f t="shared" si="1893"/>
        <v>0</v>
      </c>
      <c r="AB3570" s="26">
        <f t="shared" si="1879"/>
        <v>6.7299999999999999E-2</v>
      </c>
      <c r="AC3570" s="27">
        <f t="shared" si="1861"/>
        <v>8</v>
      </c>
      <c r="AD3570" s="27">
        <v>252</v>
      </c>
      <c r="AE3570" s="10">
        <f t="shared" si="1889"/>
        <v>1.002069825</v>
      </c>
      <c r="AF3570" s="2">
        <f t="shared" si="1884"/>
        <v>37.774857189999999</v>
      </c>
      <c r="AG3570" s="2">
        <f t="shared" si="1873"/>
        <v>37.774857189999999</v>
      </c>
      <c r="AH3570" s="3" t="str">
        <f t="shared" si="1874"/>
        <v>-</v>
      </c>
      <c r="AI3570" s="4" t="str">
        <f t="shared" si="1890"/>
        <v>A+J=</v>
      </c>
      <c r="AJ3570" s="11">
        <f t="shared" si="1880"/>
        <v>44382</v>
      </c>
      <c r="AK3570" s="11"/>
      <c r="AL3570" s="4"/>
      <c r="AM3570" s="1"/>
      <c r="AN3570" s="11"/>
      <c r="AO3570" s="1"/>
      <c r="AP3570" s="1"/>
      <c r="AQ3570" s="1"/>
      <c r="AR3570" s="1"/>
      <c r="AS3570" s="6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</row>
    <row r="3571" spans="1:55" x14ac:dyDescent="0.2">
      <c r="A3571" s="144">
        <f t="shared" si="1875"/>
        <v>44360</v>
      </c>
      <c r="B3571" s="2">
        <f t="shared" si="1862"/>
        <v>18288.041036524297</v>
      </c>
      <c r="C3571" s="2">
        <f t="shared" si="1876"/>
        <v>11368.090620819999</v>
      </c>
      <c r="D3571" s="68">
        <f>SUM(Y3571:Y$3651)</f>
        <v>11368.090620819999</v>
      </c>
      <c r="E3571" s="68">
        <f t="shared" si="1863"/>
        <v>0</v>
      </c>
      <c r="F3571" s="72">
        <f t="shared" si="1885"/>
        <v>5692.31</v>
      </c>
      <c r="G3571" s="3">
        <f>IF(N3571=1,VLOOKUP(A3570,[1]Plan1!$BG$69:$BI$188,3),G3570)</f>
        <v>5739.56</v>
      </c>
      <c r="H3571" s="11">
        <f t="shared" si="1886"/>
        <v>44288</v>
      </c>
      <c r="I3571" s="11">
        <f t="shared" si="1887"/>
        <v>44318</v>
      </c>
      <c r="J3571" s="26">
        <f t="shared" si="1864"/>
        <v>8.3006723105383262E-3</v>
      </c>
      <c r="K3571" s="11">
        <f t="shared" si="1877"/>
        <v>44378</v>
      </c>
      <c r="L3571" s="11">
        <f t="shared" si="1865"/>
        <v>44378</v>
      </c>
      <c r="M3571" s="1">
        <f t="shared" si="1878"/>
        <v>21</v>
      </c>
      <c r="N3571" s="1">
        <f t="shared" si="1881"/>
        <v>8</v>
      </c>
      <c r="O3571" s="2">
        <f t="shared" si="1866"/>
        <v>1.0031540699999999</v>
      </c>
      <c r="P3571" s="10">
        <f t="shared" si="1892"/>
        <v>1.0030997100000001</v>
      </c>
      <c r="Q3571" s="10">
        <f t="shared" si="1888"/>
        <v>1.7057338506808657</v>
      </c>
      <c r="R3571" s="2">
        <f t="shared" si="1891"/>
        <v>1.71111385</v>
      </c>
      <c r="S3571" s="2">
        <f t="shared" si="1882"/>
        <v>1.60539415</v>
      </c>
      <c r="T3571" s="2">
        <f t="shared" si="1867"/>
        <v>18250.266179329999</v>
      </c>
      <c r="U3571" s="2">
        <f t="shared" si="1868"/>
        <v>6882.1755585142955</v>
      </c>
      <c r="V3571" s="2">
        <f t="shared" si="1869"/>
        <v>0</v>
      </c>
      <c r="W3571" s="2">
        <f t="shared" si="1870"/>
        <v>18250.266179334296</v>
      </c>
      <c r="X3571" s="27">
        <f t="shared" si="1871"/>
        <v>0</v>
      </c>
      <c r="Y3571" s="2">
        <f t="shared" si="1883"/>
        <v>0</v>
      </c>
      <c r="Z3571" s="67">
        <f t="shared" si="1872"/>
        <v>0</v>
      </c>
      <c r="AA3571" s="2">
        <f t="shared" si="1893"/>
        <v>0</v>
      </c>
      <c r="AB3571" s="26">
        <f t="shared" si="1879"/>
        <v>6.7299999999999999E-2</v>
      </c>
      <c r="AC3571" s="27">
        <f t="shared" si="1861"/>
        <v>8</v>
      </c>
      <c r="AD3571" s="27">
        <v>252</v>
      </c>
      <c r="AE3571" s="10">
        <f t="shared" si="1889"/>
        <v>1.002069825</v>
      </c>
      <c r="AF3571" s="2">
        <f t="shared" si="1884"/>
        <v>37.774857189999999</v>
      </c>
      <c r="AG3571" s="2">
        <f t="shared" si="1873"/>
        <v>37.774857189999999</v>
      </c>
      <c r="AH3571" s="3" t="str">
        <f t="shared" si="1874"/>
        <v>-</v>
      </c>
      <c r="AI3571" s="4" t="str">
        <f t="shared" si="1890"/>
        <v>A+J=</v>
      </c>
      <c r="AJ3571" s="11">
        <f t="shared" si="1880"/>
        <v>44382</v>
      </c>
      <c r="AK3571" s="11"/>
      <c r="AL3571" s="4"/>
      <c r="AM3571" s="1"/>
      <c r="AN3571" s="11"/>
      <c r="AO3571" s="1"/>
      <c r="AP3571" s="1"/>
      <c r="AQ3571" s="1"/>
      <c r="AR3571" s="1"/>
      <c r="AS3571" s="6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</row>
    <row r="3572" spans="1:55" x14ac:dyDescent="0.2">
      <c r="A3572" s="144">
        <f t="shared" si="1875"/>
        <v>44361</v>
      </c>
      <c r="B3572" s="2">
        <f t="shared" si="1862"/>
        <v>18288.041036524297</v>
      </c>
      <c r="C3572" s="2">
        <f t="shared" si="1876"/>
        <v>11368.090620819999</v>
      </c>
      <c r="D3572" s="68">
        <f>SUM(Y3572:Y$3651)</f>
        <v>11368.090620819999</v>
      </c>
      <c r="E3572" s="68">
        <f t="shared" si="1863"/>
        <v>0</v>
      </c>
      <c r="F3572" s="72">
        <f t="shared" si="1885"/>
        <v>5692.31</v>
      </c>
      <c r="G3572" s="3">
        <f>IF(N3572=1,VLOOKUP(A3571,[1]Plan1!$BG$69:$BI$188,3),G3571)</f>
        <v>5739.56</v>
      </c>
      <c r="H3572" s="11">
        <f t="shared" si="1886"/>
        <v>44288</v>
      </c>
      <c r="I3572" s="11">
        <f t="shared" si="1887"/>
        <v>44318</v>
      </c>
      <c r="J3572" s="26">
        <f t="shared" si="1864"/>
        <v>8.3006723105383262E-3</v>
      </c>
      <c r="K3572" s="11">
        <f t="shared" si="1877"/>
        <v>44378</v>
      </c>
      <c r="L3572" s="11">
        <f t="shared" si="1865"/>
        <v>44378</v>
      </c>
      <c r="M3572" s="1">
        <f t="shared" si="1878"/>
        <v>21</v>
      </c>
      <c r="N3572" s="1">
        <f t="shared" si="1881"/>
        <v>8</v>
      </c>
      <c r="O3572" s="2">
        <f t="shared" si="1866"/>
        <v>1.0031540699999999</v>
      </c>
      <c r="P3572" s="10">
        <f t="shared" si="1892"/>
        <v>1.0030997100000001</v>
      </c>
      <c r="Q3572" s="10">
        <f t="shared" si="1888"/>
        <v>1.7057338506808657</v>
      </c>
      <c r="R3572" s="2">
        <f t="shared" si="1891"/>
        <v>1.71111385</v>
      </c>
      <c r="S3572" s="2">
        <f t="shared" si="1882"/>
        <v>1.60539415</v>
      </c>
      <c r="T3572" s="2">
        <f t="shared" si="1867"/>
        <v>18250.266179329999</v>
      </c>
      <c r="U3572" s="2">
        <f t="shared" si="1868"/>
        <v>6882.1755585142955</v>
      </c>
      <c r="V3572" s="2">
        <f t="shared" si="1869"/>
        <v>0</v>
      </c>
      <c r="W3572" s="2">
        <f t="shared" si="1870"/>
        <v>18250.266179334296</v>
      </c>
      <c r="X3572" s="27">
        <f t="shared" si="1871"/>
        <v>0</v>
      </c>
      <c r="Y3572" s="2">
        <f t="shared" si="1883"/>
        <v>0</v>
      </c>
      <c r="Z3572" s="67">
        <f t="shared" si="1872"/>
        <v>0</v>
      </c>
      <c r="AA3572" s="2">
        <f t="shared" si="1893"/>
        <v>0</v>
      </c>
      <c r="AB3572" s="26">
        <f t="shared" si="1879"/>
        <v>6.7299999999999999E-2</v>
      </c>
      <c r="AC3572" s="27">
        <f t="shared" si="1861"/>
        <v>8</v>
      </c>
      <c r="AD3572" s="27">
        <v>252</v>
      </c>
      <c r="AE3572" s="10">
        <f t="shared" si="1889"/>
        <v>1.002069825</v>
      </c>
      <c r="AF3572" s="2">
        <f t="shared" si="1884"/>
        <v>37.774857189999999</v>
      </c>
      <c r="AG3572" s="2">
        <f t="shared" si="1873"/>
        <v>37.774857189999999</v>
      </c>
      <c r="AH3572" s="3" t="str">
        <f t="shared" si="1874"/>
        <v>-</v>
      </c>
      <c r="AI3572" s="4" t="str">
        <f t="shared" si="1890"/>
        <v>A+J=</v>
      </c>
      <c r="AJ3572" s="11">
        <f t="shared" si="1880"/>
        <v>44382</v>
      </c>
      <c r="AK3572" s="11"/>
      <c r="AL3572" s="4"/>
      <c r="AM3572" s="1"/>
      <c r="AN3572" s="11"/>
      <c r="AO3572" s="1"/>
      <c r="AP3572" s="1"/>
      <c r="AQ3572" s="1"/>
      <c r="AR3572" s="1"/>
      <c r="AS3572" s="6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</row>
    <row r="3573" spans="1:55" x14ac:dyDescent="0.2">
      <c r="A3573" s="144">
        <f t="shared" si="1875"/>
        <v>44362</v>
      </c>
      <c r="B3573" s="2">
        <f t="shared" si="1862"/>
        <v>18292.768384724295</v>
      </c>
      <c r="C3573" s="2">
        <f t="shared" si="1876"/>
        <v>11368.090620819999</v>
      </c>
      <c r="D3573" s="68">
        <f>SUM(Y3573:Y$3651)</f>
        <v>11368.090620819999</v>
      </c>
      <c r="E3573" s="68">
        <f t="shared" si="1863"/>
        <v>0</v>
      </c>
      <c r="F3573" s="72">
        <f t="shared" si="1885"/>
        <v>5692.31</v>
      </c>
      <c r="G3573" s="3">
        <f>IF(N3573=1,VLOOKUP(A3572,[1]Plan1!$BG$69:$BI$188,3),G3572)</f>
        <v>5739.56</v>
      </c>
      <c r="H3573" s="11">
        <f t="shared" si="1886"/>
        <v>44288</v>
      </c>
      <c r="I3573" s="11">
        <f t="shared" si="1887"/>
        <v>44318</v>
      </c>
      <c r="J3573" s="26">
        <f t="shared" si="1864"/>
        <v>8.3006723105383262E-3</v>
      </c>
      <c r="K3573" s="11">
        <f t="shared" si="1877"/>
        <v>44378</v>
      </c>
      <c r="L3573" s="11">
        <f t="shared" si="1865"/>
        <v>44378</v>
      </c>
      <c r="M3573" s="1">
        <f t="shared" si="1878"/>
        <v>21</v>
      </c>
      <c r="N3573" s="1">
        <f t="shared" si="1881"/>
        <v>9</v>
      </c>
      <c r="O3573" s="2">
        <f t="shared" si="1866"/>
        <v>1.0035490300000001</v>
      </c>
      <c r="P3573" s="10">
        <f t="shared" si="1892"/>
        <v>1.0030997100000001</v>
      </c>
      <c r="Q3573" s="10">
        <f t="shared" si="1888"/>
        <v>1.7057338506808657</v>
      </c>
      <c r="R3573" s="2">
        <f t="shared" si="1891"/>
        <v>1.7117875499999999</v>
      </c>
      <c r="S3573" s="2">
        <f t="shared" si="1882"/>
        <v>1.60539415</v>
      </c>
      <c r="T3573" s="2">
        <f t="shared" si="1867"/>
        <v>18250.266179329999</v>
      </c>
      <c r="U3573" s="2">
        <f t="shared" si="1868"/>
        <v>6882.1755585142955</v>
      </c>
      <c r="V3573" s="2">
        <f t="shared" si="1869"/>
        <v>0</v>
      </c>
      <c r="W3573" s="2">
        <f t="shared" si="1870"/>
        <v>18250.266179334296</v>
      </c>
      <c r="X3573" s="27">
        <f t="shared" si="1871"/>
        <v>0</v>
      </c>
      <c r="Y3573" s="2">
        <f t="shared" si="1883"/>
        <v>0</v>
      </c>
      <c r="Z3573" s="67">
        <f t="shared" si="1872"/>
        <v>0</v>
      </c>
      <c r="AA3573" s="2">
        <f t="shared" si="1893"/>
        <v>0</v>
      </c>
      <c r="AB3573" s="26">
        <f t="shared" si="1879"/>
        <v>6.7299999999999999E-2</v>
      </c>
      <c r="AC3573" s="27">
        <f t="shared" si="1861"/>
        <v>9</v>
      </c>
      <c r="AD3573" s="27">
        <v>252</v>
      </c>
      <c r="AE3573" s="10">
        <f t="shared" si="1889"/>
        <v>1.0023288539999999</v>
      </c>
      <c r="AF3573" s="2">
        <f t="shared" si="1884"/>
        <v>42.50220539</v>
      </c>
      <c r="AG3573" s="2">
        <f t="shared" si="1873"/>
        <v>42.50220539</v>
      </c>
      <c r="AH3573" s="3" t="str">
        <f t="shared" si="1874"/>
        <v>-</v>
      </c>
      <c r="AI3573" s="4" t="str">
        <f t="shared" si="1890"/>
        <v>A+J=</v>
      </c>
      <c r="AJ3573" s="11">
        <f t="shared" si="1880"/>
        <v>44382</v>
      </c>
      <c r="AK3573" s="11"/>
      <c r="AL3573" s="4"/>
      <c r="AM3573" s="1"/>
      <c r="AN3573" s="11"/>
      <c r="AO3573" s="1"/>
      <c r="AP3573" s="1"/>
      <c r="AQ3573" s="1"/>
      <c r="AR3573" s="1"/>
      <c r="AS3573" s="6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</row>
    <row r="3574" spans="1:55" x14ac:dyDescent="0.2">
      <c r="A3574" s="144">
        <f t="shared" si="1875"/>
        <v>44363</v>
      </c>
      <c r="B3574" s="2">
        <f t="shared" si="1862"/>
        <v>18297.496955684295</v>
      </c>
      <c r="C3574" s="2">
        <f t="shared" si="1876"/>
        <v>11368.090620819999</v>
      </c>
      <c r="D3574" s="68">
        <f>SUM(Y3574:Y$3651)</f>
        <v>11368.090620819999</v>
      </c>
      <c r="E3574" s="68">
        <f t="shared" si="1863"/>
        <v>0</v>
      </c>
      <c r="F3574" s="72">
        <f t="shared" si="1885"/>
        <v>5692.31</v>
      </c>
      <c r="G3574" s="3">
        <f>IF(N3574=1,VLOOKUP(A3573,[1]Plan1!$BG$69:$BI$188,3),G3573)</f>
        <v>5739.56</v>
      </c>
      <c r="H3574" s="11">
        <f t="shared" si="1886"/>
        <v>44288</v>
      </c>
      <c r="I3574" s="11">
        <f t="shared" si="1887"/>
        <v>44318</v>
      </c>
      <c r="J3574" s="26">
        <f t="shared" si="1864"/>
        <v>8.3006723105383262E-3</v>
      </c>
      <c r="K3574" s="11">
        <f t="shared" si="1877"/>
        <v>44378</v>
      </c>
      <c r="L3574" s="11">
        <f t="shared" si="1865"/>
        <v>44378</v>
      </c>
      <c r="M3574" s="1">
        <f t="shared" si="1878"/>
        <v>21</v>
      </c>
      <c r="N3574" s="1">
        <f t="shared" si="1881"/>
        <v>10</v>
      </c>
      <c r="O3574" s="2">
        <f t="shared" si="1866"/>
        <v>1.00394414</v>
      </c>
      <c r="P3574" s="10">
        <f t="shared" si="1892"/>
        <v>1.0030997100000001</v>
      </c>
      <c r="Q3574" s="10">
        <f t="shared" si="1888"/>
        <v>1.7057338506808657</v>
      </c>
      <c r="R3574" s="2">
        <f t="shared" si="1891"/>
        <v>1.7124615000000001</v>
      </c>
      <c r="S3574" s="2">
        <f t="shared" si="1882"/>
        <v>1.60539415</v>
      </c>
      <c r="T3574" s="2">
        <f t="shared" si="1867"/>
        <v>18250.266179329999</v>
      </c>
      <c r="U3574" s="2">
        <f t="shared" si="1868"/>
        <v>6882.1755585142955</v>
      </c>
      <c r="V3574" s="2">
        <f t="shared" si="1869"/>
        <v>0</v>
      </c>
      <c r="W3574" s="2">
        <f t="shared" si="1870"/>
        <v>18250.266179334296</v>
      </c>
      <c r="X3574" s="27">
        <f t="shared" si="1871"/>
        <v>0</v>
      </c>
      <c r="Y3574" s="2">
        <f t="shared" si="1883"/>
        <v>0</v>
      </c>
      <c r="Z3574" s="67">
        <f t="shared" si="1872"/>
        <v>0</v>
      </c>
      <c r="AA3574" s="2">
        <f t="shared" si="1893"/>
        <v>0</v>
      </c>
      <c r="AB3574" s="26">
        <f t="shared" si="1879"/>
        <v>6.7299999999999999E-2</v>
      </c>
      <c r="AC3574" s="27">
        <f t="shared" si="1861"/>
        <v>10</v>
      </c>
      <c r="AD3574" s="27">
        <v>252</v>
      </c>
      <c r="AE3574" s="10">
        <f t="shared" si="1889"/>
        <v>1.0025879499999999</v>
      </c>
      <c r="AF3574" s="2">
        <f t="shared" si="1884"/>
        <v>47.230776349999999</v>
      </c>
      <c r="AG3574" s="2">
        <f t="shared" si="1873"/>
        <v>47.230776349999999</v>
      </c>
      <c r="AH3574" s="3" t="str">
        <f t="shared" si="1874"/>
        <v>-</v>
      </c>
      <c r="AI3574" s="4" t="str">
        <f t="shared" si="1890"/>
        <v>A+J=</v>
      </c>
      <c r="AJ3574" s="11">
        <f t="shared" si="1880"/>
        <v>44382</v>
      </c>
      <c r="AK3574" s="11"/>
      <c r="AL3574" s="4"/>
      <c r="AM3574" s="1"/>
      <c r="AN3574" s="11"/>
      <c r="AO3574" s="1"/>
      <c r="AP3574" s="1"/>
      <c r="AQ3574" s="1"/>
      <c r="AR3574" s="1"/>
      <c r="AS3574" s="6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</row>
    <row r="3575" spans="1:55" x14ac:dyDescent="0.2">
      <c r="A3575" s="144">
        <f t="shared" si="1875"/>
        <v>44364</v>
      </c>
      <c r="B3575" s="2">
        <f t="shared" si="1862"/>
        <v>18302.226749424295</v>
      </c>
      <c r="C3575" s="2">
        <f t="shared" si="1876"/>
        <v>11368.090620819999</v>
      </c>
      <c r="D3575" s="68">
        <f>SUM(Y3575:Y$3651)</f>
        <v>11368.090620819999</v>
      </c>
      <c r="E3575" s="68">
        <f t="shared" si="1863"/>
        <v>0</v>
      </c>
      <c r="F3575" s="72">
        <f t="shared" si="1885"/>
        <v>5692.31</v>
      </c>
      <c r="G3575" s="3">
        <f>IF(N3575=1,VLOOKUP(A3574,[1]Plan1!$BG$69:$BI$188,3),G3574)</f>
        <v>5739.56</v>
      </c>
      <c r="H3575" s="11">
        <f t="shared" si="1886"/>
        <v>44288</v>
      </c>
      <c r="I3575" s="11">
        <f t="shared" si="1887"/>
        <v>44318</v>
      </c>
      <c r="J3575" s="26">
        <f t="shared" si="1864"/>
        <v>8.3006723105383262E-3</v>
      </c>
      <c r="K3575" s="11">
        <f t="shared" si="1877"/>
        <v>44378</v>
      </c>
      <c r="L3575" s="11">
        <f t="shared" si="1865"/>
        <v>44378</v>
      </c>
      <c r="M3575" s="1">
        <f t="shared" si="1878"/>
        <v>21</v>
      </c>
      <c r="N3575" s="1">
        <f t="shared" si="1881"/>
        <v>11</v>
      </c>
      <c r="O3575" s="2">
        <f t="shared" si="1866"/>
        <v>1.00433941</v>
      </c>
      <c r="P3575" s="10">
        <f t="shared" si="1892"/>
        <v>1.0030997100000001</v>
      </c>
      <c r="Q3575" s="10">
        <f t="shared" si="1888"/>
        <v>1.7057338506808657</v>
      </c>
      <c r="R3575" s="2">
        <f t="shared" si="1891"/>
        <v>1.7131357199999999</v>
      </c>
      <c r="S3575" s="2">
        <f t="shared" si="1882"/>
        <v>1.60539415</v>
      </c>
      <c r="T3575" s="2">
        <f t="shared" si="1867"/>
        <v>18250.266179329999</v>
      </c>
      <c r="U3575" s="2">
        <f t="shared" si="1868"/>
        <v>6882.1755585142955</v>
      </c>
      <c r="V3575" s="2">
        <f t="shared" si="1869"/>
        <v>0</v>
      </c>
      <c r="W3575" s="2">
        <f t="shared" si="1870"/>
        <v>18250.266179334296</v>
      </c>
      <c r="X3575" s="27">
        <f t="shared" si="1871"/>
        <v>0</v>
      </c>
      <c r="Y3575" s="2">
        <f t="shared" si="1883"/>
        <v>0</v>
      </c>
      <c r="Z3575" s="67">
        <f t="shared" si="1872"/>
        <v>0</v>
      </c>
      <c r="AA3575" s="2">
        <f t="shared" si="1893"/>
        <v>0</v>
      </c>
      <c r="AB3575" s="26">
        <f t="shared" si="1879"/>
        <v>6.7299999999999999E-2</v>
      </c>
      <c r="AC3575" s="27">
        <f t="shared" si="1861"/>
        <v>11</v>
      </c>
      <c r="AD3575" s="27">
        <v>252</v>
      </c>
      <c r="AE3575" s="10">
        <f t="shared" si="1889"/>
        <v>1.0028471130000001</v>
      </c>
      <c r="AF3575" s="2">
        <f t="shared" si="1884"/>
        <v>51.960570089999997</v>
      </c>
      <c r="AG3575" s="2">
        <f t="shared" si="1873"/>
        <v>51.960570089999997</v>
      </c>
      <c r="AH3575" s="3" t="str">
        <f t="shared" si="1874"/>
        <v>-</v>
      </c>
      <c r="AI3575" s="4" t="str">
        <f t="shared" si="1890"/>
        <v>A+J=</v>
      </c>
      <c r="AJ3575" s="11">
        <f t="shared" si="1880"/>
        <v>44382</v>
      </c>
      <c r="AK3575" s="11"/>
      <c r="AL3575" s="4"/>
      <c r="AM3575" s="1"/>
      <c r="AN3575" s="11"/>
      <c r="AO3575" s="1"/>
      <c r="AP3575" s="1"/>
      <c r="AQ3575" s="1"/>
      <c r="AR3575" s="1"/>
      <c r="AS3575" s="6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</row>
    <row r="3576" spans="1:55" x14ac:dyDescent="0.2">
      <c r="A3576" s="144">
        <f t="shared" si="1875"/>
        <v>44365</v>
      </c>
      <c r="B3576" s="2">
        <f t="shared" si="1862"/>
        <v>18306.957765924297</v>
      </c>
      <c r="C3576" s="2">
        <f t="shared" si="1876"/>
        <v>11368.090620819999</v>
      </c>
      <c r="D3576" s="68">
        <f>SUM(Y3576:Y$3651)</f>
        <v>11368.090620819999</v>
      </c>
      <c r="E3576" s="68">
        <f t="shared" si="1863"/>
        <v>0</v>
      </c>
      <c r="F3576" s="72">
        <f t="shared" si="1885"/>
        <v>5692.31</v>
      </c>
      <c r="G3576" s="3">
        <f>IF(N3576=1,VLOOKUP(A3575,[1]Plan1!$BG$69:$BI$188,3),G3575)</f>
        <v>5739.56</v>
      </c>
      <c r="H3576" s="11">
        <f t="shared" si="1886"/>
        <v>44288</v>
      </c>
      <c r="I3576" s="11">
        <f t="shared" si="1887"/>
        <v>44318</v>
      </c>
      <c r="J3576" s="26">
        <f t="shared" si="1864"/>
        <v>8.3006723105383262E-3</v>
      </c>
      <c r="K3576" s="11">
        <f t="shared" si="1877"/>
        <v>44378</v>
      </c>
      <c r="L3576" s="11">
        <f t="shared" si="1865"/>
        <v>44378</v>
      </c>
      <c r="M3576" s="1">
        <f t="shared" si="1878"/>
        <v>21</v>
      </c>
      <c r="N3576" s="1">
        <f t="shared" si="1881"/>
        <v>12</v>
      </c>
      <c r="O3576" s="2">
        <f t="shared" si="1866"/>
        <v>1.0047348300000001</v>
      </c>
      <c r="P3576" s="10">
        <f t="shared" si="1892"/>
        <v>1.0030997100000001</v>
      </c>
      <c r="Q3576" s="10">
        <f t="shared" si="1888"/>
        <v>1.7057338506808657</v>
      </c>
      <c r="R3576" s="2">
        <f t="shared" si="1891"/>
        <v>1.7138102099999999</v>
      </c>
      <c r="S3576" s="2">
        <f t="shared" si="1882"/>
        <v>1.60539415</v>
      </c>
      <c r="T3576" s="2">
        <f t="shared" si="1867"/>
        <v>18250.266179329999</v>
      </c>
      <c r="U3576" s="2">
        <f t="shared" si="1868"/>
        <v>6882.1755585142955</v>
      </c>
      <c r="V3576" s="2">
        <f t="shared" si="1869"/>
        <v>0</v>
      </c>
      <c r="W3576" s="2">
        <f t="shared" si="1870"/>
        <v>18250.266179334296</v>
      </c>
      <c r="X3576" s="27">
        <f t="shared" si="1871"/>
        <v>0</v>
      </c>
      <c r="Y3576" s="2">
        <f t="shared" si="1883"/>
        <v>0</v>
      </c>
      <c r="Z3576" s="67">
        <f t="shared" si="1872"/>
        <v>0</v>
      </c>
      <c r="AA3576" s="2">
        <f t="shared" si="1893"/>
        <v>0</v>
      </c>
      <c r="AB3576" s="26">
        <f t="shared" si="1879"/>
        <v>6.7299999999999999E-2</v>
      </c>
      <c r="AC3576" s="27">
        <f t="shared" si="1861"/>
        <v>12</v>
      </c>
      <c r="AD3576" s="27">
        <v>252</v>
      </c>
      <c r="AE3576" s="10">
        <f t="shared" si="1889"/>
        <v>1.003106343</v>
      </c>
      <c r="AF3576" s="2">
        <f t="shared" si="1884"/>
        <v>56.69158659</v>
      </c>
      <c r="AG3576" s="2">
        <f t="shared" si="1873"/>
        <v>56.69158659</v>
      </c>
      <c r="AH3576" s="3" t="str">
        <f t="shared" si="1874"/>
        <v>-</v>
      </c>
      <c r="AI3576" s="4" t="str">
        <f t="shared" si="1890"/>
        <v>A+J=</v>
      </c>
      <c r="AJ3576" s="11">
        <f t="shared" si="1880"/>
        <v>44382</v>
      </c>
      <c r="AK3576" s="11"/>
      <c r="AL3576" s="4"/>
      <c r="AM3576" s="1"/>
      <c r="AN3576" s="11"/>
      <c r="AO3576" s="1"/>
      <c r="AP3576" s="1"/>
      <c r="AQ3576" s="1"/>
      <c r="AR3576" s="1"/>
      <c r="AS3576" s="6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</row>
    <row r="3577" spans="1:55" x14ac:dyDescent="0.2">
      <c r="A3577" s="144">
        <f t="shared" si="1875"/>
        <v>44366</v>
      </c>
      <c r="B3577" s="2">
        <f t="shared" si="1862"/>
        <v>18311.690005194298</v>
      </c>
      <c r="C3577" s="2">
        <f t="shared" si="1876"/>
        <v>11368.090620819999</v>
      </c>
      <c r="D3577" s="68">
        <f>SUM(Y3577:Y$3651)</f>
        <v>11368.090620819999</v>
      </c>
      <c r="E3577" s="68">
        <f t="shared" si="1863"/>
        <v>0</v>
      </c>
      <c r="F3577" s="72">
        <f t="shared" si="1885"/>
        <v>5692.31</v>
      </c>
      <c r="G3577" s="3">
        <f>IF(N3577=1,VLOOKUP(A3576,[1]Plan1!$BG$69:$BI$188,3),G3576)</f>
        <v>5739.56</v>
      </c>
      <c r="H3577" s="11">
        <f t="shared" si="1886"/>
        <v>44288</v>
      </c>
      <c r="I3577" s="11">
        <f t="shared" si="1887"/>
        <v>44318</v>
      </c>
      <c r="J3577" s="26">
        <f t="shared" si="1864"/>
        <v>8.3006723105383262E-3</v>
      </c>
      <c r="K3577" s="11">
        <f t="shared" si="1877"/>
        <v>44378</v>
      </c>
      <c r="L3577" s="11">
        <f t="shared" si="1865"/>
        <v>44378</v>
      </c>
      <c r="M3577" s="1">
        <f t="shared" si="1878"/>
        <v>21</v>
      </c>
      <c r="N3577" s="1">
        <f t="shared" si="1881"/>
        <v>13</v>
      </c>
      <c r="O3577" s="2">
        <f t="shared" si="1866"/>
        <v>1.00513041</v>
      </c>
      <c r="P3577" s="10">
        <f t="shared" si="1892"/>
        <v>1.0030997100000001</v>
      </c>
      <c r="Q3577" s="10">
        <f t="shared" si="1888"/>
        <v>1.7057338506808657</v>
      </c>
      <c r="R3577" s="2">
        <f t="shared" si="1891"/>
        <v>1.7144849600000001</v>
      </c>
      <c r="S3577" s="2">
        <f t="shared" si="1882"/>
        <v>1.60539415</v>
      </c>
      <c r="T3577" s="2">
        <f t="shared" si="1867"/>
        <v>18250.266179329999</v>
      </c>
      <c r="U3577" s="2">
        <f t="shared" si="1868"/>
        <v>6882.1755585142955</v>
      </c>
      <c r="V3577" s="2">
        <f t="shared" si="1869"/>
        <v>0</v>
      </c>
      <c r="W3577" s="2">
        <f t="shared" si="1870"/>
        <v>18250.266179334296</v>
      </c>
      <c r="X3577" s="27">
        <f t="shared" si="1871"/>
        <v>0</v>
      </c>
      <c r="Y3577" s="2">
        <f t="shared" si="1883"/>
        <v>0</v>
      </c>
      <c r="Z3577" s="67">
        <f t="shared" si="1872"/>
        <v>0</v>
      </c>
      <c r="AA3577" s="2">
        <f t="shared" si="1893"/>
        <v>0</v>
      </c>
      <c r="AB3577" s="26">
        <f t="shared" si="1879"/>
        <v>6.7299999999999999E-2</v>
      </c>
      <c r="AC3577" s="27">
        <f t="shared" si="1861"/>
        <v>13</v>
      </c>
      <c r="AD3577" s="27">
        <v>252</v>
      </c>
      <c r="AE3577" s="10">
        <f t="shared" si="1889"/>
        <v>1.0033656399999999</v>
      </c>
      <c r="AF3577" s="2">
        <f t="shared" si="1884"/>
        <v>61.423825860000001</v>
      </c>
      <c r="AG3577" s="2">
        <f t="shared" si="1873"/>
        <v>61.423825860000001</v>
      </c>
      <c r="AH3577" s="3" t="str">
        <f t="shared" si="1874"/>
        <v>-</v>
      </c>
      <c r="AI3577" s="4" t="str">
        <f t="shared" si="1890"/>
        <v>A+J=</v>
      </c>
      <c r="AJ3577" s="11">
        <f t="shared" si="1880"/>
        <v>44382</v>
      </c>
      <c r="AK3577" s="11"/>
      <c r="AL3577" s="4"/>
      <c r="AM3577" s="1"/>
      <c r="AN3577" s="11"/>
      <c r="AO3577" s="1"/>
      <c r="AP3577" s="1"/>
      <c r="AQ3577" s="1"/>
      <c r="AR3577" s="1"/>
      <c r="AS3577" s="6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</row>
    <row r="3578" spans="1:55" x14ac:dyDescent="0.2">
      <c r="A3578" s="144">
        <f t="shared" si="1875"/>
        <v>44367</v>
      </c>
      <c r="B3578" s="2">
        <f t="shared" si="1862"/>
        <v>18311.690005194298</v>
      </c>
      <c r="C3578" s="2">
        <f t="shared" si="1876"/>
        <v>11368.090620819999</v>
      </c>
      <c r="D3578" s="68">
        <f>SUM(Y3578:Y$3651)</f>
        <v>11368.090620819999</v>
      </c>
      <c r="E3578" s="68">
        <f t="shared" si="1863"/>
        <v>0</v>
      </c>
      <c r="F3578" s="72">
        <f t="shared" si="1885"/>
        <v>5692.31</v>
      </c>
      <c r="G3578" s="3">
        <f>IF(N3578=1,VLOOKUP(A3577,[1]Plan1!$BG$69:$BI$188,3),G3577)</f>
        <v>5739.56</v>
      </c>
      <c r="H3578" s="11">
        <f t="shared" si="1886"/>
        <v>44288</v>
      </c>
      <c r="I3578" s="11">
        <f t="shared" si="1887"/>
        <v>44318</v>
      </c>
      <c r="J3578" s="26">
        <f t="shared" si="1864"/>
        <v>8.3006723105383262E-3</v>
      </c>
      <c r="K3578" s="11">
        <f t="shared" si="1877"/>
        <v>44378</v>
      </c>
      <c r="L3578" s="11">
        <f t="shared" si="1865"/>
        <v>44378</v>
      </c>
      <c r="M3578" s="1">
        <f t="shared" si="1878"/>
        <v>21</v>
      </c>
      <c r="N3578" s="1">
        <f t="shared" si="1881"/>
        <v>13</v>
      </c>
      <c r="O3578" s="2">
        <f t="shared" si="1866"/>
        <v>1.00513041</v>
      </c>
      <c r="P3578" s="10">
        <f t="shared" si="1892"/>
        <v>1.0030997100000001</v>
      </c>
      <c r="Q3578" s="10">
        <f t="shared" si="1888"/>
        <v>1.7057338506808657</v>
      </c>
      <c r="R3578" s="2">
        <f t="shared" si="1891"/>
        <v>1.7144849600000001</v>
      </c>
      <c r="S3578" s="2">
        <f t="shared" si="1882"/>
        <v>1.60539415</v>
      </c>
      <c r="T3578" s="2">
        <f t="shared" si="1867"/>
        <v>18250.266179329999</v>
      </c>
      <c r="U3578" s="2">
        <f t="shared" si="1868"/>
        <v>6882.1755585142955</v>
      </c>
      <c r="V3578" s="2">
        <f t="shared" si="1869"/>
        <v>0</v>
      </c>
      <c r="W3578" s="2">
        <f t="shared" si="1870"/>
        <v>18250.266179334296</v>
      </c>
      <c r="X3578" s="27">
        <f t="shared" si="1871"/>
        <v>0</v>
      </c>
      <c r="Y3578" s="2">
        <f t="shared" si="1883"/>
        <v>0</v>
      </c>
      <c r="Z3578" s="67">
        <f t="shared" si="1872"/>
        <v>0</v>
      </c>
      <c r="AA3578" s="2">
        <f t="shared" si="1893"/>
        <v>0</v>
      </c>
      <c r="AB3578" s="26">
        <f t="shared" si="1879"/>
        <v>6.7299999999999999E-2</v>
      </c>
      <c r="AC3578" s="27">
        <f t="shared" si="1861"/>
        <v>13</v>
      </c>
      <c r="AD3578" s="27">
        <v>252</v>
      </c>
      <c r="AE3578" s="10">
        <f t="shared" si="1889"/>
        <v>1.0033656399999999</v>
      </c>
      <c r="AF3578" s="2">
        <f t="shared" si="1884"/>
        <v>61.423825860000001</v>
      </c>
      <c r="AG3578" s="2">
        <f t="shared" si="1873"/>
        <v>61.423825860000001</v>
      </c>
      <c r="AH3578" s="3" t="str">
        <f t="shared" si="1874"/>
        <v>-</v>
      </c>
      <c r="AI3578" s="4" t="str">
        <f t="shared" si="1890"/>
        <v>A+J=</v>
      </c>
      <c r="AJ3578" s="11">
        <f t="shared" si="1880"/>
        <v>44382</v>
      </c>
      <c r="AK3578" s="11"/>
      <c r="AL3578" s="4"/>
      <c r="AM3578" s="1"/>
      <c r="AN3578" s="11"/>
      <c r="AO3578" s="1"/>
      <c r="AP3578" s="1"/>
      <c r="AQ3578" s="1"/>
      <c r="AR3578" s="1"/>
      <c r="AS3578" s="6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</row>
    <row r="3579" spans="1:55" x14ac:dyDescent="0.2">
      <c r="A3579" s="144">
        <f t="shared" si="1875"/>
        <v>44368</v>
      </c>
      <c r="B3579" s="2">
        <f t="shared" si="1862"/>
        <v>18311.690005194298</v>
      </c>
      <c r="C3579" s="2">
        <f t="shared" si="1876"/>
        <v>11368.090620819999</v>
      </c>
      <c r="D3579" s="68">
        <f>SUM(Y3579:Y$3651)</f>
        <v>11368.090620819999</v>
      </c>
      <c r="E3579" s="68">
        <f t="shared" si="1863"/>
        <v>0</v>
      </c>
      <c r="F3579" s="72">
        <f t="shared" si="1885"/>
        <v>5692.31</v>
      </c>
      <c r="G3579" s="3">
        <f>IF(N3579=1,VLOOKUP(A3578,[1]Plan1!$BG$69:$BI$188,3),G3578)</f>
        <v>5739.56</v>
      </c>
      <c r="H3579" s="11">
        <f t="shared" si="1886"/>
        <v>44288</v>
      </c>
      <c r="I3579" s="11">
        <f t="shared" si="1887"/>
        <v>44318</v>
      </c>
      <c r="J3579" s="26">
        <f t="shared" si="1864"/>
        <v>8.3006723105383262E-3</v>
      </c>
      <c r="K3579" s="11">
        <f t="shared" si="1877"/>
        <v>44378</v>
      </c>
      <c r="L3579" s="11">
        <f t="shared" si="1865"/>
        <v>44378</v>
      </c>
      <c r="M3579" s="1">
        <f t="shared" si="1878"/>
        <v>21</v>
      </c>
      <c r="N3579" s="1">
        <f t="shared" si="1881"/>
        <v>13</v>
      </c>
      <c r="O3579" s="2">
        <f t="shared" si="1866"/>
        <v>1.00513041</v>
      </c>
      <c r="P3579" s="10">
        <f t="shared" si="1892"/>
        <v>1.0030997100000001</v>
      </c>
      <c r="Q3579" s="10">
        <f t="shared" si="1888"/>
        <v>1.7057338506808657</v>
      </c>
      <c r="R3579" s="2">
        <f t="shared" si="1891"/>
        <v>1.7144849600000001</v>
      </c>
      <c r="S3579" s="2">
        <f t="shared" si="1882"/>
        <v>1.60539415</v>
      </c>
      <c r="T3579" s="2">
        <f t="shared" si="1867"/>
        <v>18250.266179329999</v>
      </c>
      <c r="U3579" s="2">
        <f t="shared" si="1868"/>
        <v>6882.1755585142955</v>
      </c>
      <c r="V3579" s="2">
        <f t="shared" si="1869"/>
        <v>0</v>
      </c>
      <c r="W3579" s="2">
        <f t="shared" si="1870"/>
        <v>18250.266179334296</v>
      </c>
      <c r="X3579" s="27">
        <f t="shared" si="1871"/>
        <v>0</v>
      </c>
      <c r="Y3579" s="2">
        <f t="shared" si="1883"/>
        <v>0</v>
      </c>
      <c r="Z3579" s="67">
        <f t="shared" si="1872"/>
        <v>0</v>
      </c>
      <c r="AA3579" s="2">
        <f t="shared" si="1893"/>
        <v>0</v>
      </c>
      <c r="AB3579" s="26">
        <f t="shared" si="1879"/>
        <v>6.7299999999999999E-2</v>
      </c>
      <c r="AC3579" s="27">
        <f t="shared" si="1861"/>
        <v>13</v>
      </c>
      <c r="AD3579" s="27">
        <v>252</v>
      </c>
      <c r="AE3579" s="10">
        <f t="shared" si="1889"/>
        <v>1.0033656399999999</v>
      </c>
      <c r="AF3579" s="2">
        <f t="shared" si="1884"/>
        <v>61.423825860000001</v>
      </c>
      <c r="AG3579" s="2">
        <f t="shared" si="1873"/>
        <v>61.423825860000001</v>
      </c>
      <c r="AH3579" s="3" t="str">
        <f t="shared" si="1874"/>
        <v>-</v>
      </c>
      <c r="AI3579" s="4" t="str">
        <f t="shared" si="1890"/>
        <v>A+J=</v>
      </c>
      <c r="AJ3579" s="11">
        <f t="shared" si="1880"/>
        <v>44382</v>
      </c>
      <c r="AK3579" s="11"/>
      <c r="AL3579" s="4"/>
      <c r="AM3579" s="1"/>
      <c r="AN3579" s="11"/>
      <c r="AO3579" s="1"/>
      <c r="AP3579" s="1"/>
      <c r="AQ3579" s="1"/>
      <c r="AR3579" s="1"/>
      <c r="AS3579" s="6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</row>
    <row r="3580" spans="1:55" x14ac:dyDescent="0.2">
      <c r="A3580" s="144">
        <f t="shared" si="1875"/>
        <v>44369</v>
      </c>
      <c r="B3580" s="2">
        <f t="shared" si="1862"/>
        <v>18316.423467234297</v>
      </c>
      <c r="C3580" s="2">
        <f t="shared" si="1876"/>
        <v>11368.090620819999</v>
      </c>
      <c r="D3580" s="68">
        <f>SUM(Y3580:Y$3651)</f>
        <v>11368.090620819999</v>
      </c>
      <c r="E3580" s="68">
        <f t="shared" si="1863"/>
        <v>0</v>
      </c>
      <c r="F3580" s="72">
        <f t="shared" si="1885"/>
        <v>5692.31</v>
      </c>
      <c r="G3580" s="3">
        <f>IF(N3580=1,VLOOKUP(A3579,[1]Plan1!$BG$69:$BI$188,3),G3579)</f>
        <v>5739.56</v>
      </c>
      <c r="H3580" s="11">
        <f t="shared" si="1886"/>
        <v>44288</v>
      </c>
      <c r="I3580" s="11">
        <f t="shared" si="1887"/>
        <v>44318</v>
      </c>
      <c r="J3580" s="26">
        <f t="shared" si="1864"/>
        <v>8.3006723105383262E-3</v>
      </c>
      <c r="K3580" s="11">
        <f t="shared" si="1877"/>
        <v>44378</v>
      </c>
      <c r="L3580" s="11">
        <f t="shared" si="1865"/>
        <v>44378</v>
      </c>
      <c r="M3580" s="1">
        <f t="shared" si="1878"/>
        <v>21</v>
      </c>
      <c r="N3580" s="1">
        <f t="shared" si="1881"/>
        <v>14</v>
      </c>
      <c r="O3580" s="2">
        <f t="shared" si="1866"/>
        <v>1.0055261499999999</v>
      </c>
      <c r="P3580" s="10">
        <f t="shared" si="1892"/>
        <v>1.0030997100000001</v>
      </c>
      <c r="Q3580" s="10">
        <f t="shared" si="1888"/>
        <v>1.7057338506808657</v>
      </c>
      <c r="R3580" s="2">
        <f t="shared" si="1891"/>
        <v>1.7151599900000001</v>
      </c>
      <c r="S3580" s="2">
        <f t="shared" si="1882"/>
        <v>1.60539415</v>
      </c>
      <c r="T3580" s="2">
        <f t="shared" si="1867"/>
        <v>18250.266179329999</v>
      </c>
      <c r="U3580" s="2">
        <f t="shared" si="1868"/>
        <v>6882.1755585142955</v>
      </c>
      <c r="V3580" s="2">
        <f t="shared" si="1869"/>
        <v>0</v>
      </c>
      <c r="W3580" s="2">
        <f t="shared" si="1870"/>
        <v>18250.266179334296</v>
      </c>
      <c r="X3580" s="27">
        <f t="shared" si="1871"/>
        <v>0</v>
      </c>
      <c r="Y3580" s="2">
        <f t="shared" si="1883"/>
        <v>0</v>
      </c>
      <c r="Z3580" s="67">
        <f t="shared" si="1872"/>
        <v>0</v>
      </c>
      <c r="AA3580" s="2">
        <f t="shared" si="1893"/>
        <v>0</v>
      </c>
      <c r="AB3580" s="26">
        <f t="shared" si="1879"/>
        <v>6.7299999999999999E-2</v>
      </c>
      <c r="AC3580" s="27">
        <f t="shared" ref="AC3580:AC3643" si="1894">N3580</f>
        <v>14</v>
      </c>
      <c r="AD3580" s="27">
        <v>252</v>
      </c>
      <c r="AE3580" s="10">
        <f t="shared" si="1889"/>
        <v>1.0036250040000001</v>
      </c>
      <c r="AF3580" s="2">
        <f t="shared" si="1884"/>
        <v>66.1572879</v>
      </c>
      <c r="AG3580" s="2">
        <f t="shared" si="1873"/>
        <v>66.1572879</v>
      </c>
      <c r="AH3580" s="3" t="str">
        <f t="shared" si="1874"/>
        <v>-</v>
      </c>
      <c r="AI3580" s="4" t="str">
        <f t="shared" si="1890"/>
        <v>A+J=</v>
      </c>
      <c r="AJ3580" s="11">
        <f t="shared" si="1880"/>
        <v>44382</v>
      </c>
      <c r="AK3580" s="11"/>
      <c r="AL3580" s="4"/>
      <c r="AM3580" s="1"/>
      <c r="AN3580" s="11"/>
      <c r="AO3580" s="1"/>
      <c r="AP3580" s="1"/>
      <c r="AQ3580" s="1"/>
      <c r="AR3580" s="1"/>
      <c r="AS3580" s="6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</row>
    <row r="3581" spans="1:55" x14ac:dyDescent="0.2">
      <c r="A3581" s="144">
        <f t="shared" si="1875"/>
        <v>44370</v>
      </c>
      <c r="B3581" s="2">
        <f t="shared" si="1862"/>
        <v>18321.158152034295</v>
      </c>
      <c r="C3581" s="2">
        <f t="shared" si="1876"/>
        <v>11368.090620819999</v>
      </c>
      <c r="D3581" s="68">
        <f>SUM(Y3581:Y$3651)</f>
        <v>11368.090620819999</v>
      </c>
      <c r="E3581" s="68">
        <f t="shared" si="1863"/>
        <v>0</v>
      </c>
      <c r="F3581" s="72">
        <f t="shared" si="1885"/>
        <v>5692.31</v>
      </c>
      <c r="G3581" s="3">
        <f>IF(N3581=1,VLOOKUP(A3580,[1]Plan1!$BG$69:$BI$188,3),G3580)</f>
        <v>5739.56</v>
      </c>
      <c r="H3581" s="11">
        <f t="shared" si="1886"/>
        <v>44288</v>
      </c>
      <c r="I3581" s="11">
        <f t="shared" si="1887"/>
        <v>44318</v>
      </c>
      <c r="J3581" s="26">
        <f t="shared" si="1864"/>
        <v>8.3006723105383262E-3</v>
      </c>
      <c r="K3581" s="11">
        <f t="shared" si="1877"/>
        <v>44378</v>
      </c>
      <c r="L3581" s="11">
        <f t="shared" si="1865"/>
        <v>44378</v>
      </c>
      <c r="M3581" s="1">
        <f t="shared" si="1878"/>
        <v>21</v>
      </c>
      <c r="N3581" s="1">
        <f t="shared" si="1881"/>
        <v>15</v>
      </c>
      <c r="O3581" s="2">
        <f t="shared" si="1866"/>
        <v>1.00592204</v>
      </c>
      <c r="P3581" s="10">
        <f t="shared" si="1892"/>
        <v>1.0030997100000001</v>
      </c>
      <c r="Q3581" s="10">
        <f t="shared" si="1888"/>
        <v>1.7057338506808657</v>
      </c>
      <c r="R3581" s="2">
        <f t="shared" si="1891"/>
        <v>1.7158352699999999</v>
      </c>
      <c r="S3581" s="2">
        <f t="shared" si="1882"/>
        <v>1.60539415</v>
      </c>
      <c r="T3581" s="2">
        <f t="shared" si="1867"/>
        <v>18250.266179329999</v>
      </c>
      <c r="U3581" s="2">
        <f t="shared" si="1868"/>
        <v>6882.1755585142955</v>
      </c>
      <c r="V3581" s="2">
        <f t="shared" si="1869"/>
        <v>0</v>
      </c>
      <c r="W3581" s="2">
        <f t="shared" si="1870"/>
        <v>18250.266179334296</v>
      </c>
      <c r="X3581" s="27">
        <f t="shared" si="1871"/>
        <v>0</v>
      </c>
      <c r="Y3581" s="2">
        <f t="shared" si="1883"/>
        <v>0</v>
      </c>
      <c r="Z3581" s="67">
        <f t="shared" si="1872"/>
        <v>0</v>
      </c>
      <c r="AA3581" s="2">
        <f t="shared" si="1893"/>
        <v>0</v>
      </c>
      <c r="AB3581" s="26">
        <f t="shared" si="1879"/>
        <v>6.7299999999999999E-2</v>
      </c>
      <c r="AC3581" s="27">
        <f t="shared" si="1894"/>
        <v>15</v>
      </c>
      <c r="AD3581" s="27">
        <v>252</v>
      </c>
      <c r="AE3581" s="10">
        <f t="shared" si="1889"/>
        <v>1.003884435</v>
      </c>
      <c r="AF3581" s="2">
        <f t="shared" si="1884"/>
        <v>70.891972699999997</v>
      </c>
      <c r="AG3581" s="2">
        <f t="shared" si="1873"/>
        <v>70.891972699999997</v>
      </c>
      <c r="AH3581" s="3" t="str">
        <f t="shared" si="1874"/>
        <v>-</v>
      </c>
      <c r="AI3581" s="4" t="str">
        <f t="shared" si="1890"/>
        <v>A+J=</v>
      </c>
      <c r="AJ3581" s="11">
        <f t="shared" si="1880"/>
        <v>44382</v>
      </c>
      <c r="AK3581" s="11"/>
      <c r="AL3581" s="4"/>
      <c r="AM3581" s="1"/>
      <c r="AN3581" s="11"/>
      <c r="AO3581" s="1"/>
      <c r="AP3581" s="1"/>
      <c r="AQ3581" s="1"/>
      <c r="AR3581" s="1"/>
      <c r="AS3581" s="6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</row>
    <row r="3582" spans="1:55" x14ac:dyDescent="0.2">
      <c r="A3582" s="144">
        <f t="shared" si="1875"/>
        <v>44371</v>
      </c>
      <c r="B3582" s="2">
        <f t="shared" si="1862"/>
        <v>18325.894077854296</v>
      </c>
      <c r="C3582" s="2">
        <f t="shared" si="1876"/>
        <v>11368.090620819999</v>
      </c>
      <c r="D3582" s="68">
        <f>SUM(Y3582:Y$3651)</f>
        <v>11368.090620819999</v>
      </c>
      <c r="E3582" s="68">
        <f t="shared" si="1863"/>
        <v>0</v>
      </c>
      <c r="F3582" s="72">
        <f t="shared" si="1885"/>
        <v>5692.31</v>
      </c>
      <c r="G3582" s="3">
        <f>IF(N3582=1,VLOOKUP(A3581,[1]Plan1!$BG$69:$BI$188,3),G3581)</f>
        <v>5739.56</v>
      </c>
      <c r="H3582" s="11">
        <f t="shared" si="1886"/>
        <v>44288</v>
      </c>
      <c r="I3582" s="11">
        <f t="shared" si="1887"/>
        <v>44318</v>
      </c>
      <c r="J3582" s="26">
        <f t="shared" si="1864"/>
        <v>8.3006723105383262E-3</v>
      </c>
      <c r="K3582" s="11">
        <f t="shared" si="1877"/>
        <v>44378</v>
      </c>
      <c r="L3582" s="11">
        <f t="shared" si="1865"/>
        <v>44378</v>
      </c>
      <c r="M3582" s="1">
        <f t="shared" si="1878"/>
        <v>21</v>
      </c>
      <c r="N3582" s="1">
        <f t="shared" si="1881"/>
        <v>16</v>
      </c>
      <c r="O3582" s="2">
        <f t="shared" si="1866"/>
        <v>1.0063180899999999</v>
      </c>
      <c r="P3582" s="10">
        <f t="shared" si="1892"/>
        <v>1.0030997100000001</v>
      </c>
      <c r="Q3582" s="10">
        <f t="shared" si="1888"/>
        <v>1.7057338506808657</v>
      </c>
      <c r="R3582" s="2">
        <f t="shared" si="1891"/>
        <v>1.71651083</v>
      </c>
      <c r="S3582" s="2">
        <f t="shared" si="1882"/>
        <v>1.60539415</v>
      </c>
      <c r="T3582" s="2">
        <f t="shared" si="1867"/>
        <v>18250.266179329999</v>
      </c>
      <c r="U3582" s="2">
        <f t="shared" si="1868"/>
        <v>6882.1755585142955</v>
      </c>
      <c r="V3582" s="2">
        <f t="shared" si="1869"/>
        <v>0</v>
      </c>
      <c r="W3582" s="2">
        <f t="shared" si="1870"/>
        <v>18250.266179334296</v>
      </c>
      <c r="X3582" s="27">
        <f t="shared" si="1871"/>
        <v>0</v>
      </c>
      <c r="Y3582" s="2">
        <f t="shared" si="1883"/>
        <v>0</v>
      </c>
      <c r="Z3582" s="67">
        <f t="shared" si="1872"/>
        <v>0</v>
      </c>
      <c r="AA3582" s="2">
        <f t="shared" si="1893"/>
        <v>0</v>
      </c>
      <c r="AB3582" s="26">
        <f t="shared" si="1879"/>
        <v>6.7299999999999999E-2</v>
      </c>
      <c r="AC3582" s="27">
        <f t="shared" si="1894"/>
        <v>16</v>
      </c>
      <c r="AD3582" s="27">
        <v>252</v>
      </c>
      <c r="AE3582" s="10">
        <f t="shared" si="1889"/>
        <v>1.004143934</v>
      </c>
      <c r="AF3582" s="2">
        <f t="shared" si="1884"/>
        <v>75.627898520000002</v>
      </c>
      <c r="AG3582" s="2">
        <f t="shared" si="1873"/>
        <v>75.627898520000002</v>
      </c>
      <c r="AH3582" s="3" t="str">
        <f t="shared" si="1874"/>
        <v>-</v>
      </c>
      <c r="AI3582" s="4" t="str">
        <f t="shared" si="1890"/>
        <v>A+J=</v>
      </c>
      <c r="AJ3582" s="11">
        <f t="shared" si="1880"/>
        <v>44382</v>
      </c>
      <c r="AK3582" s="11"/>
      <c r="AL3582" s="4"/>
      <c r="AM3582" s="1"/>
      <c r="AN3582" s="11"/>
      <c r="AO3582" s="1"/>
      <c r="AP3582" s="1"/>
      <c r="AQ3582" s="1"/>
      <c r="AR3582" s="1"/>
      <c r="AS3582" s="6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</row>
    <row r="3583" spans="1:55" x14ac:dyDescent="0.2">
      <c r="A3583" s="144">
        <f t="shared" si="1875"/>
        <v>44372</v>
      </c>
      <c r="B3583" s="2">
        <f t="shared" si="1862"/>
        <v>18330.631208204297</v>
      </c>
      <c r="C3583" s="2">
        <f t="shared" si="1876"/>
        <v>11368.090620819999</v>
      </c>
      <c r="D3583" s="68">
        <f>SUM(Y3583:Y$3651)</f>
        <v>11368.090620819999</v>
      </c>
      <c r="E3583" s="68">
        <f t="shared" si="1863"/>
        <v>0</v>
      </c>
      <c r="F3583" s="72">
        <f t="shared" si="1885"/>
        <v>5692.31</v>
      </c>
      <c r="G3583" s="3">
        <f>IF(N3583=1,VLOOKUP(A3582,[1]Plan1!$BG$69:$BI$188,3),G3582)</f>
        <v>5739.56</v>
      </c>
      <c r="H3583" s="11">
        <f t="shared" si="1886"/>
        <v>44288</v>
      </c>
      <c r="I3583" s="11">
        <f t="shared" si="1887"/>
        <v>44318</v>
      </c>
      <c r="J3583" s="26">
        <f t="shared" si="1864"/>
        <v>8.3006723105383262E-3</v>
      </c>
      <c r="K3583" s="11">
        <f t="shared" si="1877"/>
        <v>44378</v>
      </c>
      <c r="L3583" s="11">
        <f t="shared" si="1865"/>
        <v>44378</v>
      </c>
      <c r="M3583" s="1">
        <f t="shared" si="1878"/>
        <v>21</v>
      </c>
      <c r="N3583" s="1">
        <f t="shared" si="1881"/>
        <v>17</v>
      </c>
      <c r="O3583" s="2">
        <f t="shared" si="1866"/>
        <v>1.0067142899999999</v>
      </c>
      <c r="P3583" s="10">
        <f t="shared" si="1892"/>
        <v>1.0030997100000001</v>
      </c>
      <c r="Q3583" s="10">
        <f t="shared" si="1888"/>
        <v>1.7057338506808657</v>
      </c>
      <c r="R3583" s="2">
        <f t="shared" si="1891"/>
        <v>1.71718664</v>
      </c>
      <c r="S3583" s="2">
        <f t="shared" si="1882"/>
        <v>1.60539415</v>
      </c>
      <c r="T3583" s="2">
        <f t="shared" si="1867"/>
        <v>18250.266179329999</v>
      </c>
      <c r="U3583" s="2">
        <f t="shared" si="1868"/>
        <v>6882.1755585142955</v>
      </c>
      <c r="V3583" s="2">
        <f t="shared" si="1869"/>
        <v>0</v>
      </c>
      <c r="W3583" s="2">
        <f t="shared" si="1870"/>
        <v>18250.266179334296</v>
      </c>
      <c r="X3583" s="27">
        <f t="shared" si="1871"/>
        <v>0</v>
      </c>
      <c r="Y3583" s="2">
        <f t="shared" si="1883"/>
        <v>0</v>
      </c>
      <c r="Z3583" s="67">
        <f t="shared" si="1872"/>
        <v>0</v>
      </c>
      <c r="AA3583" s="2">
        <f t="shared" si="1893"/>
        <v>0</v>
      </c>
      <c r="AB3583" s="26">
        <f t="shared" si="1879"/>
        <v>6.7299999999999999E-2</v>
      </c>
      <c r="AC3583" s="27">
        <f t="shared" si="1894"/>
        <v>17</v>
      </c>
      <c r="AD3583" s="27">
        <v>252</v>
      </c>
      <c r="AE3583" s="10">
        <f t="shared" si="1889"/>
        <v>1.0044034989999999</v>
      </c>
      <c r="AF3583" s="2">
        <f t="shared" si="1884"/>
        <v>80.365028870000003</v>
      </c>
      <c r="AG3583" s="2">
        <f t="shared" si="1873"/>
        <v>80.365028870000003</v>
      </c>
      <c r="AH3583" s="3" t="str">
        <f t="shared" si="1874"/>
        <v>-</v>
      </c>
      <c r="AI3583" s="4" t="str">
        <f t="shared" si="1890"/>
        <v>A+J=</v>
      </c>
      <c r="AJ3583" s="11">
        <f t="shared" si="1880"/>
        <v>44382</v>
      </c>
      <c r="AK3583" s="11"/>
      <c r="AL3583" s="4"/>
      <c r="AM3583" s="1"/>
      <c r="AN3583" s="11"/>
      <c r="AO3583" s="1"/>
      <c r="AP3583" s="1"/>
      <c r="AQ3583" s="1"/>
      <c r="AR3583" s="1"/>
      <c r="AS3583" s="6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</row>
    <row r="3584" spans="1:55" x14ac:dyDescent="0.2">
      <c r="A3584" s="144">
        <f t="shared" si="1875"/>
        <v>44373</v>
      </c>
      <c r="B3584" s="2">
        <f t="shared" si="1862"/>
        <v>18335.369561304295</v>
      </c>
      <c r="C3584" s="2">
        <f t="shared" si="1876"/>
        <v>11368.090620819999</v>
      </c>
      <c r="D3584" s="68">
        <f>SUM(Y3584:Y$3651)</f>
        <v>11368.090620819999</v>
      </c>
      <c r="E3584" s="68">
        <f t="shared" si="1863"/>
        <v>0</v>
      </c>
      <c r="F3584" s="72">
        <f t="shared" si="1885"/>
        <v>5692.31</v>
      </c>
      <c r="G3584" s="3">
        <f>IF(N3584=1,VLOOKUP(A3583,[1]Plan1!$BG$69:$BI$188,3),G3583)</f>
        <v>5739.56</v>
      </c>
      <c r="H3584" s="11">
        <f t="shared" si="1886"/>
        <v>44288</v>
      </c>
      <c r="I3584" s="11">
        <f t="shared" si="1887"/>
        <v>44318</v>
      </c>
      <c r="J3584" s="26">
        <f t="shared" si="1864"/>
        <v>8.3006723105383262E-3</v>
      </c>
      <c r="K3584" s="11">
        <f t="shared" si="1877"/>
        <v>44378</v>
      </c>
      <c r="L3584" s="11">
        <f t="shared" si="1865"/>
        <v>44378</v>
      </c>
      <c r="M3584" s="1">
        <f t="shared" si="1878"/>
        <v>21</v>
      </c>
      <c r="N3584" s="1">
        <f t="shared" si="1881"/>
        <v>18</v>
      </c>
      <c r="O3584" s="2">
        <f t="shared" si="1866"/>
        <v>1.00711065</v>
      </c>
      <c r="P3584" s="10">
        <f t="shared" si="1892"/>
        <v>1.0030997100000001</v>
      </c>
      <c r="Q3584" s="10">
        <f t="shared" si="1888"/>
        <v>1.7057338506808657</v>
      </c>
      <c r="R3584" s="2">
        <f t="shared" si="1891"/>
        <v>1.7178627200000001</v>
      </c>
      <c r="S3584" s="2">
        <f t="shared" si="1882"/>
        <v>1.60539415</v>
      </c>
      <c r="T3584" s="2">
        <f t="shared" si="1867"/>
        <v>18250.266179329999</v>
      </c>
      <c r="U3584" s="2">
        <f t="shared" si="1868"/>
        <v>6882.1755585142955</v>
      </c>
      <c r="V3584" s="2">
        <f t="shared" si="1869"/>
        <v>0</v>
      </c>
      <c r="W3584" s="2">
        <f t="shared" si="1870"/>
        <v>18250.266179334296</v>
      </c>
      <c r="X3584" s="27">
        <f t="shared" si="1871"/>
        <v>0</v>
      </c>
      <c r="Y3584" s="2">
        <f t="shared" si="1883"/>
        <v>0</v>
      </c>
      <c r="Z3584" s="67">
        <f t="shared" si="1872"/>
        <v>0</v>
      </c>
      <c r="AA3584" s="2">
        <f t="shared" si="1893"/>
        <v>0</v>
      </c>
      <c r="AB3584" s="26">
        <f t="shared" si="1879"/>
        <v>6.7299999999999999E-2</v>
      </c>
      <c r="AC3584" s="27">
        <f t="shared" si="1894"/>
        <v>18</v>
      </c>
      <c r="AD3584" s="27">
        <v>252</v>
      </c>
      <c r="AE3584" s="10">
        <f t="shared" si="1889"/>
        <v>1.004663131</v>
      </c>
      <c r="AF3584" s="2">
        <f t="shared" si="1884"/>
        <v>85.103381970000001</v>
      </c>
      <c r="AG3584" s="2">
        <f t="shared" si="1873"/>
        <v>85.103381970000001</v>
      </c>
      <c r="AH3584" s="3" t="str">
        <f t="shared" si="1874"/>
        <v>-</v>
      </c>
      <c r="AI3584" s="4" t="str">
        <f t="shared" si="1890"/>
        <v>A+J=</v>
      </c>
      <c r="AJ3584" s="11">
        <f t="shared" si="1880"/>
        <v>44382</v>
      </c>
      <c r="AK3584" s="11"/>
      <c r="AL3584" s="4"/>
      <c r="AM3584" s="1"/>
      <c r="AN3584" s="11"/>
      <c r="AO3584" s="1"/>
      <c r="AP3584" s="1"/>
      <c r="AQ3584" s="1"/>
      <c r="AR3584" s="1"/>
      <c r="AS3584" s="6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</row>
    <row r="3585" spans="1:55" x14ac:dyDescent="0.2">
      <c r="A3585" s="144">
        <f t="shared" si="1875"/>
        <v>44374</v>
      </c>
      <c r="B3585" s="2">
        <f t="shared" si="1862"/>
        <v>18335.369561304295</v>
      </c>
      <c r="C3585" s="2">
        <f t="shared" si="1876"/>
        <v>11368.090620819999</v>
      </c>
      <c r="D3585" s="68">
        <f>SUM(Y3585:Y$3651)</f>
        <v>11368.090620819999</v>
      </c>
      <c r="E3585" s="68">
        <f t="shared" si="1863"/>
        <v>0</v>
      </c>
      <c r="F3585" s="72">
        <f t="shared" si="1885"/>
        <v>5692.31</v>
      </c>
      <c r="G3585" s="3">
        <f>IF(N3585=1,VLOOKUP(A3584,[1]Plan1!$BG$69:$BI$188,3),G3584)</f>
        <v>5739.56</v>
      </c>
      <c r="H3585" s="11">
        <f t="shared" si="1886"/>
        <v>44288</v>
      </c>
      <c r="I3585" s="11">
        <f t="shared" si="1887"/>
        <v>44318</v>
      </c>
      <c r="J3585" s="26">
        <f t="shared" si="1864"/>
        <v>8.3006723105383262E-3</v>
      </c>
      <c r="K3585" s="11">
        <f t="shared" si="1877"/>
        <v>44378</v>
      </c>
      <c r="L3585" s="11">
        <f t="shared" si="1865"/>
        <v>44378</v>
      </c>
      <c r="M3585" s="1">
        <f t="shared" si="1878"/>
        <v>21</v>
      </c>
      <c r="N3585" s="1">
        <f t="shared" si="1881"/>
        <v>18</v>
      </c>
      <c r="O3585" s="2">
        <f t="shared" si="1866"/>
        <v>1.00711065</v>
      </c>
      <c r="P3585" s="10">
        <f t="shared" si="1892"/>
        <v>1.0030997100000001</v>
      </c>
      <c r="Q3585" s="10">
        <f t="shared" si="1888"/>
        <v>1.7057338506808657</v>
      </c>
      <c r="R3585" s="2">
        <f t="shared" si="1891"/>
        <v>1.7178627200000001</v>
      </c>
      <c r="S3585" s="2">
        <f t="shared" si="1882"/>
        <v>1.60539415</v>
      </c>
      <c r="T3585" s="2">
        <f t="shared" si="1867"/>
        <v>18250.266179329999</v>
      </c>
      <c r="U3585" s="2">
        <f t="shared" si="1868"/>
        <v>6882.1755585142955</v>
      </c>
      <c r="V3585" s="2">
        <f t="shared" si="1869"/>
        <v>0</v>
      </c>
      <c r="W3585" s="2">
        <f t="shared" si="1870"/>
        <v>18250.266179334296</v>
      </c>
      <c r="X3585" s="27">
        <f t="shared" si="1871"/>
        <v>0</v>
      </c>
      <c r="Y3585" s="2">
        <f t="shared" si="1883"/>
        <v>0</v>
      </c>
      <c r="Z3585" s="67">
        <f t="shared" si="1872"/>
        <v>0</v>
      </c>
      <c r="AA3585" s="2">
        <f t="shared" si="1893"/>
        <v>0</v>
      </c>
      <c r="AB3585" s="26">
        <f t="shared" si="1879"/>
        <v>6.7299999999999999E-2</v>
      </c>
      <c r="AC3585" s="27">
        <f t="shared" si="1894"/>
        <v>18</v>
      </c>
      <c r="AD3585" s="27">
        <v>252</v>
      </c>
      <c r="AE3585" s="10">
        <f t="shared" si="1889"/>
        <v>1.004663131</v>
      </c>
      <c r="AF3585" s="2">
        <f t="shared" si="1884"/>
        <v>85.103381970000001</v>
      </c>
      <c r="AG3585" s="2">
        <f t="shared" si="1873"/>
        <v>85.103381970000001</v>
      </c>
      <c r="AH3585" s="3" t="str">
        <f t="shared" si="1874"/>
        <v>-</v>
      </c>
      <c r="AI3585" s="4" t="str">
        <f t="shared" si="1890"/>
        <v>A+J=</v>
      </c>
      <c r="AJ3585" s="11">
        <f t="shared" si="1880"/>
        <v>44382</v>
      </c>
      <c r="AK3585" s="11"/>
      <c r="AL3585" s="4"/>
      <c r="AM3585" s="1"/>
      <c r="AN3585" s="11"/>
      <c r="AO3585" s="1"/>
      <c r="AP3585" s="1"/>
      <c r="AQ3585" s="1"/>
      <c r="AR3585" s="1"/>
      <c r="AS3585" s="6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</row>
    <row r="3586" spans="1:55" x14ac:dyDescent="0.2">
      <c r="A3586" s="144">
        <f t="shared" si="1875"/>
        <v>44375</v>
      </c>
      <c r="B3586" s="2">
        <f t="shared" si="1862"/>
        <v>18335.369561304295</v>
      </c>
      <c r="C3586" s="2">
        <f t="shared" si="1876"/>
        <v>11368.090620819999</v>
      </c>
      <c r="D3586" s="68">
        <f>SUM(Y3586:Y$3651)</f>
        <v>11368.090620819999</v>
      </c>
      <c r="E3586" s="68">
        <f t="shared" si="1863"/>
        <v>0</v>
      </c>
      <c r="F3586" s="72">
        <f t="shared" si="1885"/>
        <v>5692.31</v>
      </c>
      <c r="G3586" s="3">
        <f>IF(N3586=1,VLOOKUP(A3585,[1]Plan1!$BG$69:$BI$188,3),G3585)</f>
        <v>5739.56</v>
      </c>
      <c r="H3586" s="11">
        <f t="shared" si="1886"/>
        <v>44288</v>
      </c>
      <c r="I3586" s="11">
        <f t="shared" si="1887"/>
        <v>44318</v>
      </c>
      <c r="J3586" s="26">
        <f t="shared" si="1864"/>
        <v>8.3006723105383262E-3</v>
      </c>
      <c r="K3586" s="11">
        <f t="shared" si="1877"/>
        <v>44378</v>
      </c>
      <c r="L3586" s="11">
        <f t="shared" si="1865"/>
        <v>44378</v>
      </c>
      <c r="M3586" s="1">
        <f t="shared" si="1878"/>
        <v>21</v>
      </c>
      <c r="N3586" s="1">
        <f t="shared" si="1881"/>
        <v>18</v>
      </c>
      <c r="O3586" s="2">
        <f t="shared" si="1866"/>
        <v>1.00711065</v>
      </c>
      <c r="P3586" s="10">
        <f t="shared" si="1892"/>
        <v>1.0030997100000001</v>
      </c>
      <c r="Q3586" s="10">
        <f t="shared" si="1888"/>
        <v>1.7057338506808657</v>
      </c>
      <c r="R3586" s="2">
        <f t="shared" si="1891"/>
        <v>1.7178627200000001</v>
      </c>
      <c r="S3586" s="2">
        <f t="shared" si="1882"/>
        <v>1.60539415</v>
      </c>
      <c r="T3586" s="2">
        <f t="shared" si="1867"/>
        <v>18250.266179329999</v>
      </c>
      <c r="U3586" s="2">
        <f t="shared" si="1868"/>
        <v>6882.1755585142955</v>
      </c>
      <c r="V3586" s="2">
        <f t="shared" si="1869"/>
        <v>0</v>
      </c>
      <c r="W3586" s="2">
        <f t="shared" si="1870"/>
        <v>18250.266179334296</v>
      </c>
      <c r="X3586" s="27">
        <f t="shared" si="1871"/>
        <v>0</v>
      </c>
      <c r="Y3586" s="2">
        <f t="shared" si="1883"/>
        <v>0</v>
      </c>
      <c r="Z3586" s="67">
        <f t="shared" si="1872"/>
        <v>0</v>
      </c>
      <c r="AA3586" s="2">
        <f t="shared" si="1893"/>
        <v>0</v>
      </c>
      <c r="AB3586" s="26">
        <f t="shared" si="1879"/>
        <v>6.7299999999999999E-2</v>
      </c>
      <c r="AC3586" s="27">
        <f t="shared" si="1894"/>
        <v>18</v>
      </c>
      <c r="AD3586" s="27">
        <v>252</v>
      </c>
      <c r="AE3586" s="10">
        <f t="shared" si="1889"/>
        <v>1.004663131</v>
      </c>
      <c r="AF3586" s="2">
        <f t="shared" si="1884"/>
        <v>85.103381970000001</v>
      </c>
      <c r="AG3586" s="2">
        <f t="shared" si="1873"/>
        <v>85.103381970000001</v>
      </c>
      <c r="AH3586" s="3" t="str">
        <f t="shared" si="1874"/>
        <v>-</v>
      </c>
      <c r="AI3586" s="4" t="str">
        <f t="shared" si="1890"/>
        <v>A+J=</v>
      </c>
      <c r="AJ3586" s="11">
        <f t="shared" si="1880"/>
        <v>44382</v>
      </c>
      <c r="AK3586" s="11"/>
      <c r="AL3586" s="4"/>
      <c r="AM3586" s="1"/>
      <c r="AN3586" s="11"/>
      <c r="AO3586" s="1"/>
      <c r="AP3586" s="1"/>
      <c r="AQ3586" s="1"/>
      <c r="AR3586" s="1"/>
      <c r="AS3586" s="6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</row>
    <row r="3587" spans="1:55" x14ac:dyDescent="0.2">
      <c r="A3587" s="144">
        <f t="shared" si="1875"/>
        <v>44376</v>
      </c>
      <c r="B3587" s="2">
        <f t="shared" si="1862"/>
        <v>18340.109155434297</v>
      </c>
      <c r="C3587" s="2">
        <f t="shared" si="1876"/>
        <v>11368.090620819999</v>
      </c>
      <c r="D3587" s="68">
        <f>SUM(Y3587:Y$3651)</f>
        <v>11368.090620819999</v>
      </c>
      <c r="E3587" s="68">
        <f t="shared" si="1863"/>
        <v>0</v>
      </c>
      <c r="F3587" s="72">
        <f t="shared" si="1885"/>
        <v>5692.31</v>
      </c>
      <c r="G3587" s="3">
        <f>IF(N3587=1,VLOOKUP(A3586,[1]Plan1!$BG$69:$BI$188,3),G3586)</f>
        <v>5739.56</v>
      </c>
      <c r="H3587" s="11">
        <f t="shared" si="1886"/>
        <v>44288</v>
      </c>
      <c r="I3587" s="11">
        <f t="shared" si="1887"/>
        <v>44318</v>
      </c>
      <c r="J3587" s="26">
        <f t="shared" si="1864"/>
        <v>8.3006723105383262E-3</v>
      </c>
      <c r="K3587" s="11">
        <f t="shared" si="1877"/>
        <v>44378</v>
      </c>
      <c r="L3587" s="11">
        <f t="shared" si="1865"/>
        <v>44378</v>
      </c>
      <c r="M3587" s="1">
        <f t="shared" si="1878"/>
        <v>21</v>
      </c>
      <c r="N3587" s="1">
        <f t="shared" si="1881"/>
        <v>19</v>
      </c>
      <c r="O3587" s="2">
        <f t="shared" si="1866"/>
        <v>1.00750717</v>
      </c>
      <c r="P3587" s="10">
        <f t="shared" si="1892"/>
        <v>1.0030997100000001</v>
      </c>
      <c r="Q3587" s="10">
        <f t="shared" si="1888"/>
        <v>1.7057338506808657</v>
      </c>
      <c r="R3587" s="2">
        <f t="shared" si="1891"/>
        <v>1.71853908</v>
      </c>
      <c r="S3587" s="2">
        <f t="shared" si="1882"/>
        <v>1.60539415</v>
      </c>
      <c r="T3587" s="2">
        <f t="shared" si="1867"/>
        <v>18250.266179329999</v>
      </c>
      <c r="U3587" s="2">
        <f t="shared" si="1868"/>
        <v>6882.1755585142955</v>
      </c>
      <c r="V3587" s="2">
        <f t="shared" si="1869"/>
        <v>0</v>
      </c>
      <c r="W3587" s="2">
        <f t="shared" si="1870"/>
        <v>18250.266179334296</v>
      </c>
      <c r="X3587" s="27">
        <f t="shared" si="1871"/>
        <v>0</v>
      </c>
      <c r="Y3587" s="2">
        <f t="shared" si="1883"/>
        <v>0</v>
      </c>
      <c r="Z3587" s="67">
        <f t="shared" si="1872"/>
        <v>0</v>
      </c>
      <c r="AA3587" s="2">
        <f t="shared" si="1893"/>
        <v>0</v>
      </c>
      <c r="AB3587" s="26">
        <f t="shared" si="1879"/>
        <v>6.7299999999999999E-2</v>
      </c>
      <c r="AC3587" s="27">
        <f t="shared" si="1894"/>
        <v>19</v>
      </c>
      <c r="AD3587" s="27">
        <v>252</v>
      </c>
      <c r="AE3587" s="10">
        <f t="shared" si="1889"/>
        <v>1.004922831</v>
      </c>
      <c r="AF3587" s="2">
        <f t="shared" si="1884"/>
        <v>89.842976100000001</v>
      </c>
      <c r="AG3587" s="2">
        <f t="shared" si="1873"/>
        <v>89.842976100000001</v>
      </c>
      <c r="AH3587" s="3" t="str">
        <f t="shared" si="1874"/>
        <v>-</v>
      </c>
      <c r="AI3587" s="4" t="str">
        <f t="shared" si="1890"/>
        <v>A+J=</v>
      </c>
      <c r="AJ3587" s="11">
        <f t="shared" si="1880"/>
        <v>44382</v>
      </c>
      <c r="AK3587" s="11"/>
      <c r="AL3587" s="4"/>
      <c r="AM3587" s="1"/>
      <c r="AN3587" s="11"/>
      <c r="AO3587" s="1"/>
      <c r="AP3587" s="1"/>
      <c r="AQ3587" s="1"/>
      <c r="AR3587" s="1"/>
      <c r="AS3587" s="6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</row>
    <row r="3588" spans="1:55" x14ac:dyDescent="0.2">
      <c r="A3588" s="144">
        <f t="shared" si="1875"/>
        <v>44377</v>
      </c>
      <c r="B3588" s="2">
        <f t="shared" si="1862"/>
        <v>18344.849954084297</v>
      </c>
      <c r="C3588" s="2">
        <f t="shared" si="1876"/>
        <v>11368.090620819999</v>
      </c>
      <c r="D3588" s="68">
        <f>SUM(Y3588:Y$3651)</f>
        <v>11368.090620819999</v>
      </c>
      <c r="E3588" s="68">
        <f t="shared" si="1863"/>
        <v>0</v>
      </c>
      <c r="F3588" s="72">
        <f t="shared" si="1885"/>
        <v>5692.31</v>
      </c>
      <c r="G3588" s="3">
        <f>IF(N3588=1,VLOOKUP(A3587,[1]Plan1!$BG$69:$BI$188,3),G3587)</f>
        <v>5739.56</v>
      </c>
      <c r="H3588" s="11">
        <f t="shared" si="1886"/>
        <v>44288</v>
      </c>
      <c r="I3588" s="11">
        <f t="shared" si="1887"/>
        <v>44318</v>
      </c>
      <c r="J3588" s="26">
        <f t="shared" si="1864"/>
        <v>8.3006723105383262E-3</v>
      </c>
      <c r="K3588" s="11">
        <f t="shared" si="1877"/>
        <v>44378</v>
      </c>
      <c r="L3588" s="11">
        <f t="shared" si="1865"/>
        <v>44378</v>
      </c>
      <c r="M3588" s="1">
        <f t="shared" si="1878"/>
        <v>21</v>
      </c>
      <c r="N3588" s="1">
        <f t="shared" si="1881"/>
        <v>20</v>
      </c>
      <c r="O3588" s="2">
        <f t="shared" si="1866"/>
        <v>1.00790384</v>
      </c>
      <c r="P3588" s="10">
        <f t="shared" si="1892"/>
        <v>1.0030997100000001</v>
      </c>
      <c r="Q3588" s="10">
        <f t="shared" si="1888"/>
        <v>1.7057338506808657</v>
      </c>
      <c r="R3588" s="2">
        <f t="shared" si="1891"/>
        <v>1.71921569</v>
      </c>
      <c r="S3588" s="2">
        <f t="shared" si="1882"/>
        <v>1.60539415</v>
      </c>
      <c r="T3588" s="2">
        <f t="shared" si="1867"/>
        <v>18250.266179329999</v>
      </c>
      <c r="U3588" s="2">
        <f t="shared" si="1868"/>
        <v>6882.1755585142955</v>
      </c>
      <c r="V3588" s="2">
        <f t="shared" si="1869"/>
        <v>0</v>
      </c>
      <c r="W3588" s="2">
        <f t="shared" si="1870"/>
        <v>18250.266179334296</v>
      </c>
      <c r="X3588" s="27">
        <f t="shared" si="1871"/>
        <v>0</v>
      </c>
      <c r="Y3588" s="2">
        <f t="shared" si="1883"/>
        <v>0</v>
      </c>
      <c r="Z3588" s="67">
        <f t="shared" si="1872"/>
        <v>0</v>
      </c>
      <c r="AA3588" s="2">
        <f t="shared" si="1893"/>
        <v>0</v>
      </c>
      <c r="AB3588" s="26">
        <f t="shared" si="1879"/>
        <v>6.7299999999999999E-2</v>
      </c>
      <c r="AC3588" s="27">
        <f t="shared" si="1894"/>
        <v>20</v>
      </c>
      <c r="AD3588" s="27">
        <v>252</v>
      </c>
      <c r="AE3588" s="10">
        <f t="shared" si="1889"/>
        <v>1.0051825969999999</v>
      </c>
      <c r="AF3588" s="2">
        <f t="shared" si="1884"/>
        <v>94.583774750000003</v>
      </c>
      <c r="AG3588" s="2">
        <f t="shared" si="1873"/>
        <v>94.583774750000003</v>
      </c>
      <c r="AH3588" s="3" t="str">
        <f t="shared" si="1874"/>
        <v>-</v>
      </c>
      <c r="AI3588" s="4" t="str">
        <f t="shared" si="1890"/>
        <v>A+J=</v>
      </c>
      <c r="AJ3588" s="11">
        <f t="shared" si="1880"/>
        <v>44382</v>
      </c>
      <c r="AK3588" s="11"/>
      <c r="AL3588" s="4"/>
      <c r="AM3588" s="1"/>
      <c r="AN3588" s="11"/>
      <c r="AO3588" s="1"/>
      <c r="AP3588" s="1"/>
      <c r="AQ3588" s="1"/>
      <c r="AR3588" s="1"/>
      <c r="AS3588" s="6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</row>
    <row r="3589" spans="1:55" x14ac:dyDescent="0.2">
      <c r="A3589" s="144">
        <f t="shared" si="1875"/>
        <v>44378</v>
      </c>
      <c r="B3589" s="2">
        <f t="shared" si="1862"/>
        <v>18349.591993744296</v>
      </c>
      <c r="C3589" s="2">
        <f t="shared" si="1876"/>
        <v>11368.090620819999</v>
      </c>
      <c r="D3589" s="68">
        <f>SUM(Y3589:Y$3651)</f>
        <v>11368.090620819999</v>
      </c>
      <c r="E3589" s="68">
        <f t="shared" si="1863"/>
        <v>0</v>
      </c>
      <c r="F3589" s="72">
        <f t="shared" si="1885"/>
        <v>5692.31</v>
      </c>
      <c r="G3589" s="3">
        <f>IF(N3589=1,VLOOKUP(A3588,[1]Plan1!$BG$69:$BI$188,3),G3588)</f>
        <v>5739.56</v>
      </c>
      <c r="H3589" s="11">
        <f t="shared" si="1886"/>
        <v>44288</v>
      </c>
      <c r="I3589" s="11">
        <f t="shared" si="1887"/>
        <v>44318</v>
      </c>
      <c r="J3589" s="26">
        <f t="shared" si="1864"/>
        <v>8.3006723105383262E-3</v>
      </c>
      <c r="K3589" s="11">
        <f t="shared" si="1877"/>
        <v>44410</v>
      </c>
      <c r="L3589" s="11">
        <f t="shared" si="1865"/>
        <v>44378</v>
      </c>
      <c r="M3589" s="1">
        <f t="shared" si="1878"/>
        <v>21</v>
      </c>
      <c r="N3589" s="1">
        <f t="shared" si="1881"/>
        <v>21</v>
      </c>
      <c r="O3589" s="2">
        <f t="shared" si="1866"/>
        <v>1.0083006699999999</v>
      </c>
      <c r="P3589" s="10">
        <f t="shared" si="1892"/>
        <v>1.0030997100000001</v>
      </c>
      <c r="Q3589" s="10">
        <f t="shared" si="1888"/>
        <v>1.7057338506808657</v>
      </c>
      <c r="R3589" s="2">
        <f t="shared" si="1891"/>
        <v>1.71989258</v>
      </c>
      <c r="S3589" s="2">
        <f t="shared" si="1882"/>
        <v>1.60539415</v>
      </c>
      <c r="T3589" s="2">
        <f t="shared" si="1867"/>
        <v>18250.266179329999</v>
      </c>
      <c r="U3589" s="2">
        <f t="shared" si="1868"/>
        <v>6882.1755585142955</v>
      </c>
      <c r="V3589" s="2">
        <f t="shared" si="1869"/>
        <v>0</v>
      </c>
      <c r="W3589" s="2">
        <f t="shared" si="1870"/>
        <v>18250.266179334296</v>
      </c>
      <c r="X3589" s="27">
        <f t="shared" si="1871"/>
        <v>117</v>
      </c>
      <c r="Y3589" s="2">
        <f t="shared" si="1883"/>
        <v>3769.8013545600002</v>
      </c>
      <c r="Z3589" s="67">
        <f t="shared" si="1872"/>
        <v>0.33161253549999997</v>
      </c>
      <c r="AA3589" s="2">
        <f t="shared" si="1893"/>
        <v>6052.0170412699999</v>
      </c>
      <c r="AB3589" s="26">
        <f t="shared" si="1879"/>
        <v>6.7299999999999999E-2</v>
      </c>
      <c r="AC3589" s="27">
        <f t="shared" si="1894"/>
        <v>21</v>
      </c>
      <c r="AD3589" s="27">
        <v>252</v>
      </c>
      <c r="AE3589" s="10">
        <f t="shared" si="1889"/>
        <v>1.0054424310000001</v>
      </c>
      <c r="AF3589" s="2">
        <f t="shared" si="1884"/>
        <v>99.325814410000007</v>
      </c>
      <c r="AG3589" s="2">
        <f t="shared" si="1873"/>
        <v>99.325814410000007</v>
      </c>
      <c r="AH3589" s="3">
        <f t="shared" si="1874"/>
        <v>6151.34285568</v>
      </c>
      <c r="AI3589" s="4" t="str">
        <f t="shared" si="1890"/>
        <v>A+J=</v>
      </c>
      <c r="AJ3589" s="11">
        <f t="shared" si="1880"/>
        <v>44382</v>
      </c>
      <c r="AK3589" s="11"/>
      <c r="AL3589" s="4"/>
      <c r="AM3589" s="1"/>
      <c r="AN3589" s="11"/>
      <c r="AO3589" s="1"/>
      <c r="AP3589" s="1"/>
      <c r="AQ3589" s="1"/>
      <c r="AR3589" s="1"/>
      <c r="AS3589" s="6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</row>
    <row r="3590" spans="1:55" x14ac:dyDescent="0.2">
      <c r="A3590" s="144">
        <f t="shared" si="1875"/>
        <v>44379</v>
      </c>
      <c r="B3590" s="2">
        <f t="shared" si="1862"/>
        <v>12201.402312271597</v>
      </c>
      <c r="C3590" s="2">
        <f t="shared" si="1876"/>
        <v>7598.2892662599997</v>
      </c>
      <c r="D3590" s="68">
        <f>SUM(Y3590:Y$3651)</f>
        <v>7598.2892662600007</v>
      </c>
      <c r="E3590" s="68">
        <f t="shared" si="1863"/>
        <v>-9.0949470177292824E-13</v>
      </c>
      <c r="F3590" s="72">
        <f t="shared" si="1885"/>
        <v>5739.56</v>
      </c>
      <c r="G3590" s="3">
        <f>IF(N3590=1,VLOOKUP(A3589,[1]Plan1!$BG$69:$BI$188,3),G3589)</f>
        <v>5769.98</v>
      </c>
      <c r="H3590" s="11">
        <f t="shared" si="1886"/>
        <v>44318</v>
      </c>
      <c r="I3590" s="11">
        <f t="shared" si="1887"/>
        <v>44349</v>
      </c>
      <c r="J3590" s="26">
        <f t="shared" si="1864"/>
        <v>5.3000578441551038E-3</v>
      </c>
      <c r="K3590" s="11">
        <f t="shared" si="1877"/>
        <v>44410</v>
      </c>
      <c r="L3590" s="11">
        <f t="shared" si="1865"/>
        <v>44410</v>
      </c>
      <c r="M3590" s="1">
        <f t="shared" si="1878"/>
        <v>22</v>
      </c>
      <c r="N3590" s="1">
        <f t="shared" si="1881"/>
        <v>1</v>
      </c>
      <c r="O3590" s="2">
        <f t="shared" si="1866"/>
        <v>1.0002403</v>
      </c>
      <c r="P3590" s="10">
        <f t="shared" si="1892"/>
        <v>1.0083006699999999</v>
      </c>
      <c r="Q3590" s="10">
        <f t="shared" si="1888"/>
        <v>1.7198925844831967</v>
      </c>
      <c r="R3590" s="2">
        <f t="shared" si="1891"/>
        <v>1.72030587</v>
      </c>
      <c r="S3590" s="2">
        <f t="shared" si="1882"/>
        <v>1.60539415</v>
      </c>
      <c r="T3590" s="2">
        <f t="shared" si="1867"/>
        <v>12198.24913806</v>
      </c>
      <c r="U3590" s="2">
        <f t="shared" si="1868"/>
        <v>4599.9598718015968</v>
      </c>
      <c r="V3590" s="2">
        <f t="shared" si="1869"/>
        <v>-6.5511437242093963E-13</v>
      </c>
      <c r="W3590" s="2">
        <f t="shared" si="1870"/>
        <v>12198.249138061597</v>
      </c>
      <c r="X3590" s="27">
        <f t="shared" si="1871"/>
        <v>0</v>
      </c>
      <c r="Y3590" s="2">
        <f t="shared" si="1883"/>
        <v>0</v>
      </c>
      <c r="Z3590" s="67">
        <f t="shared" si="1872"/>
        <v>0</v>
      </c>
      <c r="AA3590" s="2">
        <f t="shared" si="1893"/>
        <v>0</v>
      </c>
      <c r="AB3590" s="26">
        <f t="shared" si="1879"/>
        <v>6.7299999999999999E-2</v>
      </c>
      <c r="AC3590" s="27">
        <f t="shared" si="1894"/>
        <v>1</v>
      </c>
      <c r="AD3590" s="27">
        <v>252</v>
      </c>
      <c r="AE3590" s="10">
        <f t="shared" si="1889"/>
        <v>1.0002584940000001</v>
      </c>
      <c r="AF3590" s="2">
        <f t="shared" si="1884"/>
        <v>3.15317421</v>
      </c>
      <c r="AG3590" s="2">
        <f t="shared" si="1873"/>
        <v>3.15317421</v>
      </c>
      <c r="AH3590" s="3" t="str">
        <f t="shared" si="1874"/>
        <v>-</v>
      </c>
      <c r="AI3590" s="4" t="str">
        <f t="shared" si="1890"/>
        <v>A+J=</v>
      </c>
      <c r="AJ3590" s="11">
        <f t="shared" si="1880"/>
        <v>44412</v>
      </c>
      <c r="AK3590" s="11"/>
      <c r="AL3590" s="4"/>
      <c r="AM3590" s="1"/>
      <c r="AN3590" s="11"/>
      <c r="AO3590" s="1"/>
      <c r="AP3590" s="1"/>
      <c r="AQ3590" s="1"/>
      <c r="AR3590" s="1"/>
      <c r="AS3590" s="6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</row>
    <row r="3591" spans="1:55" x14ac:dyDescent="0.2">
      <c r="A3591" s="144">
        <f t="shared" si="1875"/>
        <v>44380</v>
      </c>
      <c r="B3591" s="2">
        <f t="shared" si="1862"/>
        <v>12204.556303761598</v>
      </c>
      <c r="C3591" s="2">
        <f t="shared" si="1876"/>
        <v>7598.2892662599997</v>
      </c>
      <c r="D3591" s="68">
        <f>SUM(Y3591:Y$3651)</f>
        <v>7598.2892662600007</v>
      </c>
      <c r="E3591" s="68">
        <f t="shared" si="1863"/>
        <v>-9.0949470177292824E-13</v>
      </c>
      <c r="F3591" s="72">
        <f t="shared" si="1885"/>
        <v>5739.56</v>
      </c>
      <c r="G3591" s="3">
        <f>IF(N3591=1,VLOOKUP(A3590,[1]Plan1!$BG$69:$BI$188,3),G3590)</f>
        <v>5769.98</v>
      </c>
      <c r="H3591" s="11">
        <f t="shared" si="1886"/>
        <v>44318</v>
      </c>
      <c r="I3591" s="11">
        <f t="shared" si="1887"/>
        <v>44349</v>
      </c>
      <c r="J3591" s="26">
        <f t="shared" si="1864"/>
        <v>5.3000578441551038E-3</v>
      </c>
      <c r="K3591" s="11">
        <f t="shared" si="1877"/>
        <v>44410</v>
      </c>
      <c r="L3591" s="11">
        <f t="shared" si="1865"/>
        <v>44410</v>
      </c>
      <c r="M3591" s="1">
        <f t="shared" si="1878"/>
        <v>22</v>
      </c>
      <c r="N3591" s="1">
        <f t="shared" si="1881"/>
        <v>2</v>
      </c>
      <c r="O3591" s="2">
        <f t="shared" si="1866"/>
        <v>1.00048066</v>
      </c>
      <c r="P3591" s="10">
        <f t="shared" si="1892"/>
        <v>1.0083006699999999</v>
      </c>
      <c r="Q3591" s="10">
        <f t="shared" si="1888"/>
        <v>1.7198925844831967</v>
      </c>
      <c r="R3591" s="2">
        <f t="shared" si="1891"/>
        <v>1.7207192600000001</v>
      </c>
      <c r="S3591" s="2">
        <f t="shared" si="1882"/>
        <v>1.60539415</v>
      </c>
      <c r="T3591" s="2">
        <f t="shared" si="1867"/>
        <v>12198.24913806</v>
      </c>
      <c r="U3591" s="2">
        <f t="shared" si="1868"/>
        <v>4599.9598718015968</v>
      </c>
      <c r="V3591" s="2">
        <f t="shared" si="1869"/>
        <v>-6.554903484357056E-13</v>
      </c>
      <c r="W3591" s="2">
        <f t="shared" si="1870"/>
        <v>12198.249138061597</v>
      </c>
      <c r="X3591" s="27">
        <f t="shared" si="1871"/>
        <v>0</v>
      </c>
      <c r="Y3591" s="2">
        <f t="shared" si="1883"/>
        <v>0</v>
      </c>
      <c r="Z3591" s="67">
        <f t="shared" si="1872"/>
        <v>0</v>
      </c>
      <c r="AA3591" s="2">
        <f t="shared" si="1893"/>
        <v>0</v>
      </c>
      <c r="AB3591" s="26">
        <f t="shared" si="1879"/>
        <v>6.7299999999999999E-2</v>
      </c>
      <c r="AC3591" s="27">
        <f t="shared" si="1894"/>
        <v>2</v>
      </c>
      <c r="AD3591" s="27">
        <v>252</v>
      </c>
      <c r="AE3591" s="10">
        <f t="shared" si="1889"/>
        <v>1.000517055</v>
      </c>
      <c r="AF3591" s="2">
        <f t="shared" si="1884"/>
        <v>6.3071656999999997</v>
      </c>
      <c r="AG3591" s="2">
        <f t="shared" si="1873"/>
        <v>6.3071656999999997</v>
      </c>
      <c r="AH3591" s="3" t="str">
        <f t="shared" si="1874"/>
        <v>-</v>
      </c>
      <c r="AI3591" s="4" t="str">
        <f t="shared" si="1890"/>
        <v>A+J=</v>
      </c>
      <c r="AJ3591" s="11">
        <f t="shared" si="1880"/>
        <v>44412</v>
      </c>
      <c r="AK3591" s="11"/>
      <c r="AL3591" s="4"/>
      <c r="AM3591" s="1"/>
      <c r="AN3591" s="11"/>
      <c r="AO3591" s="1"/>
      <c r="AP3591" s="1"/>
      <c r="AQ3591" s="1"/>
      <c r="AR3591" s="1"/>
      <c r="AS3591" s="6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</row>
    <row r="3592" spans="1:55" x14ac:dyDescent="0.2">
      <c r="A3592" s="144">
        <f t="shared" si="1875"/>
        <v>44381</v>
      </c>
      <c r="B3592" s="2">
        <f t="shared" si="1862"/>
        <v>12204.556303761598</v>
      </c>
      <c r="C3592" s="2">
        <f t="shared" si="1876"/>
        <v>7598.2892662599997</v>
      </c>
      <c r="D3592" s="68">
        <f>SUM(Y3592:Y$3651)</f>
        <v>7598.2892662600007</v>
      </c>
      <c r="E3592" s="68">
        <f t="shared" si="1863"/>
        <v>-9.0949470177292824E-13</v>
      </c>
      <c r="F3592" s="72">
        <f t="shared" si="1885"/>
        <v>5739.56</v>
      </c>
      <c r="G3592" s="3">
        <f>IF(N3592=1,VLOOKUP(A3591,[1]Plan1!$BG$69:$BI$188,3),G3591)</f>
        <v>5769.98</v>
      </c>
      <c r="H3592" s="11">
        <f t="shared" si="1886"/>
        <v>44318</v>
      </c>
      <c r="I3592" s="11">
        <f t="shared" si="1887"/>
        <v>44349</v>
      </c>
      <c r="J3592" s="26">
        <f t="shared" si="1864"/>
        <v>5.3000578441551038E-3</v>
      </c>
      <c r="K3592" s="11">
        <f t="shared" si="1877"/>
        <v>44410</v>
      </c>
      <c r="L3592" s="11">
        <f t="shared" si="1865"/>
        <v>44410</v>
      </c>
      <c r="M3592" s="1">
        <f t="shared" si="1878"/>
        <v>22</v>
      </c>
      <c r="N3592" s="1">
        <f t="shared" si="1881"/>
        <v>2</v>
      </c>
      <c r="O3592" s="2">
        <f t="shared" si="1866"/>
        <v>1.00048066</v>
      </c>
      <c r="P3592" s="10">
        <f t="shared" si="1892"/>
        <v>1.0083006699999999</v>
      </c>
      <c r="Q3592" s="10">
        <f t="shared" si="1888"/>
        <v>1.7198925844831967</v>
      </c>
      <c r="R3592" s="2">
        <f t="shared" si="1891"/>
        <v>1.7207192600000001</v>
      </c>
      <c r="S3592" s="2">
        <f t="shared" si="1882"/>
        <v>1.60539415</v>
      </c>
      <c r="T3592" s="2">
        <f t="shared" si="1867"/>
        <v>12198.24913806</v>
      </c>
      <c r="U3592" s="2">
        <f t="shared" si="1868"/>
        <v>4599.9598718015968</v>
      </c>
      <c r="V3592" s="2">
        <f t="shared" si="1869"/>
        <v>-6.554903484357056E-13</v>
      </c>
      <c r="W3592" s="2">
        <f t="shared" si="1870"/>
        <v>12198.249138061597</v>
      </c>
      <c r="X3592" s="27">
        <f t="shared" si="1871"/>
        <v>0</v>
      </c>
      <c r="Y3592" s="2">
        <f t="shared" si="1883"/>
        <v>0</v>
      </c>
      <c r="Z3592" s="67">
        <f t="shared" si="1872"/>
        <v>0</v>
      </c>
      <c r="AA3592" s="2">
        <f t="shared" si="1893"/>
        <v>0</v>
      </c>
      <c r="AB3592" s="26">
        <f t="shared" si="1879"/>
        <v>6.7299999999999999E-2</v>
      </c>
      <c r="AC3592" s="27">
        <f t="shared" si="1894"/>
        <v>2</v>
      </c>
      <c r="AD3592" s="27">
        <v>252</v>
      </c>
      <c r="AE3592" s="10">
        <f t="shared" si="1889"/>
        <v>1.000517055</v>
      </c>
      <c r="AF3592" s="2">
        <f t="shared" si="1884"/>
        <v>6.3071656999999997</v>
      </c>
      <c r="AG3592" s="2">
        <f t="shared" si="1873"/>
        <v>6.3071656999999997</v>
      </c>
      <c r="AH3592" s="3" t="str">
        <f t="shared" si="1874"/>
        <v>-</v>
      </c>
      <c r="AI3592" s="4" t="str">
        <f t="shared" si="1890"/>
        <v>A+J=</v>
      </c>
      <c r="AJ3592" s="11">
        <f t="shared" si="1880"/>
        <v>44412</v>
      </c>
      <c r="AK3592" s="11"/>
      <c r="AL3592" s="4"/>
      <c r="AM3592" s="1"/>
      <c r="AN3592" s="11"/>
      <c r="AO3592" s="1"/>
      <c r="AP3592" s="1"/>
      <c r="AQ3592" s="1"/>
      <c r="AR3592" s="1"/>
      <c r="AS3592" s="6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</row>
    <row r="3593" spans="1:55" x14ac:dyDescent="0.2">
      <c r="A3593" s="144">
        <f t="shared" si="1875"/>
        <v>44382</v>
      </c>
      <c r="B3593" s="2">
        <f t="shared" si="1862"/>
        <v>12204.556303761598</v>
      </c>
      <c r="C3593" s="2">
        <f t="shared" si="1876"/>
        <v>7598.2892662599997</v>
      </c>
      <c r="D3593" s="68">
        <f>SUM(Y3593:Y$3651)</f>
        <v>7598.2892662600007</v>
      </c>
      <c r="E3593" s="68">
        <f t="shared" si="1863"/>
        <v>-9.0949470177292824E-13</v>
      </c>
      <c r="F3593" s="72">
        <f t="shared" si="1885"/>
        <v>5739.56</v>
      </c>
      <c r="G3593" s="3">
        <f>IF(N3593=1,VLOOKUP(A3592,[1]Plan1!$BG$69:$BI$188,3),G3592)</f>
        <v>5769.98</v>
      </c>
      <c r="H3593" s="11">
        <f t="shared" si="1886"/>
        <v>44318</v>
      </c>
      <c r="I3593" s="11">
        <f t="shared" si="1887"/>
        <v>44349</v>
      </c>
      <c r="J3593" s="26">
        <f t="shared" si="1864"/>
        <v>5.3000578441551038E-3</v>
      </c>
      <c r="K3593" s="11">
        <f t="shared" si="1877"/>
        <v>44410</v>
      </c>
      <c r="L3593" s="11">
        <f t="shared" si="1865"/>
        <v>44410</v>
      </c>
      <c r="M3593" s="1">
        <f t="shared" si="1878"/>
        <v>22</v>
      </c>
      <c r="N3593" s="1">
        <f t="shared" si="1881"/>
        <v>2</v>
      </c>
      <c r="O3593" s="2">
        <f t="shared" si="1866"/>
        <v>1.00048066</v>
      </c>
      <c r="P3593" s="10">
        <f t="shared" si="1892"/>
        <v>1.0083006699999999</v>
      </c>
      <c r="Q3593" s="10">
        <f t="shared" si="1888"/>
        <v>1.7198925844831967</v>
      </c>
      <c r="R3593" s="2">
        <f t="shared" si="1891"/>
        <v>1.7207192600000001</v>
      </c>
      <c r="S3593" s="2">
        <f t="shared" si="1882"/>
        <v>1.60539415</v>
      </c>
      <c r="T3593" s="2">
        <f t="shared" si="1867"/>
        <v>12198.24913806</v>
      </c>
      <c r="U3593" s="2">
        <f t="shared" si="1868"/>
        <v>4599.9598718015968</v>
      </c>
      <c r="V3593" s="2">
        <f t="shared" si="1869"/>
        <v>-6.554903484357056E-13</v>
      </c>
      <c r="W3593" s="2">
        <f t="shared" si="1870"/>
        <v>12198.249138061597</v>
      </c>
      <c r="X3593" s="27">
        <f t="shared" si="1871"/>
        <v>0</v>
      </c>
      <c r="Y3593" s="2">
        <f t="shared" si="1883"/>
        <v>0</v>
      </c>
      <c r="Z3593" s="67">
        <f t="shared" si="1872"/>
        <v>0</v>
      </c>
      <c r="AA3593" s="2">
        <f t="shared" si="1893"/>
        <v>0</v>
      </c>
      <c r="AB3593" s="26">
        <f t="shared" si="1879"/>
        <v>6.7299999999999999E-2</v>
      </c>
      <c r="AC3593" s="27">
        <f t="shared" si="1894"/>
        <v>2</v>
      </c>
      <c r="AD3593" s="27">
        <v>252</v>
      </c>
      <c r="AE3593" s="10">
        <f t="shared" si="1889"/>
        <v>1.000517055</v>
      </c>
      <c r="AF3593" s="2">
        <f t="shared" si="1884"/>
        <v>6.3071656999999997</v>
      </c>
      <c r="AG3593" s="2">
        <f t="shared" si="1873"/>
        <v>6.3071656999999997</v>
      </c>
      <c r="AH3593" s="3" t="str">
        <f t="shared" si="1874"/>
        <v>-</v>
      </c>
      <c r="AI3593" s="4" t="str">
        <f t="shared" si="1890"/>
        <v>A+J=</v>
      </c>
      <c r="AJ3593" s="11">
        <f t="shared" si="1880"/>
        <v>44412</v>
      </c>
      <c r="AK3593" s="11"/>
      <c r="AL3593" s="4"/>
      <c r="AM3593" s="1"/>
      <c r="AN3593" s="11"/>
      <c r="AO3593" s="1"/>
      <c r="AP3593" s="1"/>
      <c r="AQ3593" s="1"/>
      <c r="AR3593" s="1"/>
      <c r="AS3593" s="6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</row>
    <row r="3594" spans="1:55" x14ac:dyDescent="0.2">
      <c r="A3594" s="144">
        <f t="shared" si="1875"/>
        <v>44383</v>
      </c>
      <c r="B3594" s="2">
        <f t="shared" ref="B3594:B3651" si="1895">(W3594+AG3594)</f>
        <v>12207.711112541598</v>
      </c>
      <c r="C3594" s="2">
        <f t="shared" si="1876"/>
        <v>7598.2892662599997</v>
      </c>
      <c r="D3594" s="68">
        <f>SUM(Y3594:Y$3651)</f>
        <v>7598.2892662600007</v>
      </c>
      <c r="E3594" s="68">
        <f t="shared" ref="E3594:E3651" si="1896">(C3594-D3594)</f>
        <v>-9.0949470177292824E-13</v>
      </c>
      <c r="F3594" s="72">
        <f t="shared" si="1885"/>
        <v>5739.56</v>
      </c>
      <c r="G3594" s="3">
        <f>IF(N3594=1,VLOOKUP(A3593,[1]Plan1!$BG$69:$BI$188,3),G3593)</f>
        <v>5769.98</v>
      </c>
      <c r="H3594" s="11">
        <f t="shared" si="1886"/>
        <v>44318</v>
      </c>
      <c r="I3594" s="11">
        <f t="shared" si="1887"/>
        <v>44349</v>
      </c>
      <c r="J3594" s="26">
        <f t="shared" ref="J3594:J3651" si="1897">(G3594/F3594)-1</f>
        <v>5.3000578441551038E-3</v>
      </c>
      <c r="K3594" s="11">
        <f t="shared" si="1877"/>
        <v>44410</v>
      </c>
      <c r="L3594" s="11">
        <f t="shared" ref="L3594:L3651" si="1898">IF(A3594&gt;L3593,K3594,L3593)</f>
        <v>44410</v>
      </c>
      <c r="M3594" s="1">
        <f t="shared" si="1878"/>
        <v>22</v>
      </c>
      <c r="N3594" s="1">
        <f t="shared" si="1881"/>
        <v>3</v>
      </c>
      <c r="O3594" s="2">
        <f t="shared" ref="O3594:O3651" si="1899">TRUNC((G3594/F3594)^TRUNC((N3594/M3594),9),8)</f>
        <v>1.0007210799999999</v>
      </c>
      <c r="P3594" s="10">
        <f t="shared" si="1892"/>
        <v>1.0083006699999999</v>
      </c>
      <c r="Q3594" s="10">
        <f t="shared" si="1888"/>
        <v>1.7198925844831967</v>
      </c>
      <c r="R3594" s="2">
        <f t="shared" si="1891"/>
        <v>1.7211327599999999</v>
      </c>
      <c r="S3594" s="2">
        <f t="shared" si="1882"/>
        <v>1.60539415</v>
      </c>
      <c r="T3594" s="2">
        <f t="shared" ref="T3594:T3651" si="1900">TRUNC(C3594*S3594,8)</f>
        <v>12198.24913806</v>
      </c>
      <c r="U3594" s="2">
        <f t="shared" ref="U3594:U3651" si="1901">(D3594*(S3594-1))</f>
        <v>4599.9598718015968</v>
      </c>
      <c r="V3594" s="2">
        <f t="shared" ref="V3594:V3651" si="1902">(E3594*(R3594-1))</f>
        <v>-6.5586642449488857E-13</v>
      </c>
      <c r="W3594" s="2">
        <f t="shared" ref="W3594:W3651" si="1903">(C3594+U3594+V3594)</f>
        <v>12198.249138061597</v>
      </c>
      <c r="X3594" s="27">
        <f t="shared" ref="X3594:X3651" si="1904">IF(VLOOKUP(A3594,AN$10:AU$131,8)=VLOOKUP(A3593,AN$10:AU$131,8),0,VLOOKUP(A3594,AN$10:AU$131,8))</f>
        <v>0</v>
      </c>
      <c r="Y3594" s="2">
        <f t="shared" si="1883"/>
        <v>0</v>
      </c>
      <c r="Z3594" s="67">
        <f t="shared" ref="Z3594:Z3651" si="1905">IF(X3594&gt;0,VLOOKUP($A3594,$AN$10:$AS$131,6),0)</f>
        <v>0</v>
      </c>
      <c r="AA3594" s="2">
        <f t="shared" si="1893"/>
        <v>0</v>
      </c>
      <c r="AB3594" s="26">
        <f t="shared" si="1879"/>
        <v>6.7299999999999999E-2</v>
      </c>
      <c r="AC3594" s="27">
        <f t="shared" si="1894"/>
        <v>3</v>
      </c>
      <c r="AD3594" s="27">
        <v>252</v>
      </c>
      <c r="AE3594" s="10">
        <f t="shared" si="1889"/>
        <v>1.0007756830000001</v>
      </c>
      <c r="AF3594" s="2">
        <f t="shared" si="1884"/>
        <v>9.4619744800000003</v>
      </c>
      <c r="AG3594" s="2">
        <f t="shared" ref="AG3594:AG3651" si="1906">TRUNC((W3594*(AE3594-1)),8)</f>
        <v>9.4619744800000003</v>
      </c>
      <c r="AH3594" s="3" t="str">
        <f t="shared" ref="AH3594:AH3651" si="1907">IF(AA3594&gt;0,AA3594+AF3594,"-")</f>
        <v>-</v>
      </c>
      <c r="AI3594" s="4" t="str">
        <f t="shared" si="1890"/>
        <v>A+J=</v>
      </c>
      <c r="AJ3594" s="11">
        <f t="shared" si="1880"/>
        <v>44412</v>
      </c>
      <c r="AK3594" s="11"/>
      <c r="AL3594" s="4"/>
      <c r="AM3594" s="1"/>
      <c r="AN3594" s="11"/>
      <c r="AO3594" s="1"/>
      <c r="AP3594" s="1"/>
      <c r="AQ3594" s="1"/>
      <c r="AR3594" s="1"/>
      <c r="AS3594" s="6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</row>
    <row r="3595" spans="1:55" x14ac:dyDescent="0.2">
      <c r="A3595" s="144">
        <f t="shared" ref="A3595:A3651" si="1908">(A3594+1)</f>
        <v>44384</v>
      </c>
      <c r="B3595" s="2">
        <f t="shared" si="1895"/>
        <v>12210.866726401597</v>
      </c>
      <c r="C3595" s="2">
        <f t="shared" ref="C3595:C3651" si="1909">TRUNC(IF(X3594&gt;0,VLOOKUP(A3594,$AN$12:$AO$131,2),C3594),8)</f>
        <v>7598.2892662599997</v>
      </c>
      <c r="D3595" s="68">
        <f>SUM(Y3595:Y$3651)</f>
        <v>7598.2892662600007</v>
      </c>
      <c r="E3595" s="68">
        <f t="shared" si="1896"/>
        <v>-9.0949470177292824E-13</v>
      </c>
      <c r="F3595" s="72">
        <f t="shared" si="1885"/>
        <v>5739.56</v>
      </c>
      <c r="G3595" s="3">
        <f>IF(N3595=1,VLOOKUP(A3594,[1]Plan1!$BG$69:$BI$188,3),G3594)</f>
        <v>5769.98</v>
      </c>
      <c r="H3595" s="11">
        <f t="shared" si="1886"/>
        <v>44318</v>
      </c>
      <c r="I3595" s="11">
        <f t="shared" si="1887"/>
        <v>44349</v>
      </c>
      <c r="J3595" s="26">
        <f t="shared" si="1897"/>
        <v>5.3000578441551038E-3</v>
      </c>
      <c r="K3595" s="11">
        <f t="shared" ref="K3595:K3650" si="1910">IF(DAY(A3595)=1,VLOOKUP(A3595,AR$137:AW$275,4),K3594)</f>
        <v>44410</v>
      </c>
      <c r="L3595" s="11">
        <f t="shared" si="1898"/>
        <v>44410</v>
      </c>
      <c r="M3595" s="1">
        <f t="shared" ref="M3595:M3651" si="1911">IF(L3595=L3594,M3594,NETWORKDAYS(L3594,L3595,$AN$137:$AN$327)-1)</f>
        <v>22</v>
      </c>
      <c r="N3595" s="1">
        <f t="shared" si="1881"/>
        <v>4</v>
      </c>
      <c r="O3595" s="2">
        <f t="shared" si="1899"/>
        <v>1.0009615599999999</v>
      </c>
      <c r="P3595" s="10">
        <f t="shared" si="1892"/>
        <v>1.0083006699999999</v>
      </c>
      <c r="Q3595" s="10">
        <f t="shared" si="1888"/>
        <v>1.7198925844831967</v>
      </c>
      <c r="R3595" s="2">
        <f t="shared" si="1891"/>
        <v>1.7215463600000001</v>
      </c>
      <c r="S3595" s="2">
        <f t="shared" si="1882"/>
        <v>1.60539415</v>
      </c>
      <c r="T3595" s="2">
        <f t="shared" si="1900"/>
        <v>12198.24913806</v>
      </c>
      <c r="U3595" s="2">
        <f t="shared" si="1901"/>
        <v>4599.9598718015968</v>
      </c>
      <c r="V3595" s="2">
        <f t="shared" si="1902"/>
        <v>-6.5624259150354197E-13</v>
      </c>
      <c r="W3595" s="2">
        <f t="shared" si="1903"/>
        <v>12198.249138061597</v>
      </c>
      <c r="X3595" s="27">
        <f t="shared" si="1904"/>
        <v>0</v>
      </c>
      <c r="Y3595" s="2">
        <f t="shared" si="1883"/>
        <v>0</v>
      </c>
      <c r="Z3595" s="67">
        <f t="shared" si="1905"/>
        <v>0</v>
      </c>
      <c r="AA3595" s="2">
        <f t="shared" si="1893"/>
        <v>0</v>
      </c>
      <c r="AB3595" s="26">
        <f t="shared" ref="AB3595:AB3651" si="1912">(AB3594)</f>
        <v>6.7299999999999999E-2</v>
      </c>
      <c r="AC3595" s="27">
        <f t="shared" si="1894"/>
        <v>4</v>
      </c>
      <c r="AD3595" s="27">
        <v>252</v>
      </c>
      <c r="AE3595" s="10">
        <f t="shared" si="1889"/>
        <v>1.0010343770000001</v>
      </c>
      <c r="AF3595" s="2">
        <f t="shared" si="1884"/>
        <v>12.617588339999999</v>
      </c>
      <c r="AG3595" s="2">
        <f t="shared" si="1906"/>
        <v>12.617588339999999</v>
      </c>
      <c r="AH3595" s="3" t="str">
        <f t="shared" si="1907"/>
        <v>-</v>
      </c>
      <c r="AI3595" s="4" t="str">
        <f t="shared" si="1890"/>
        <v>A+J=</v>
      </c>
      <c r="AJ3595" s="11">
        <f t="shared" ref="AJ3595:AJ3651" si="1913">IF(X3594&gt;0,VLOOKUP(A3594,$AN$10:$AW$130,10),AJ3594)</f>
        <v>44412</v>
      </c>
      <c r="AK3595" s="11"/>
      <c r="AL3595" s="4"/>
      <c r="AM3595" s="1"/>
      <c r="AN3595" s="11"/>
      <c r="AO3595" s="1"/>
      <c r="AP3595" s="1"/>
      <c r="AQ3595" s="1"/>
      <c r="AR3595" s="1"/>
      <c r="AS3595" s="6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</row>
    <row r="3596" spans="1:55" x14ac:dyDescent="0.2">
      <c r="A3596" s="144">
        <f t="shared" si="1908"/>
        <v>44385</v>
      </c>
      <c r="B3596" s="2">
        <f t="shared" si="1895"/>
        <v>12214.023169751597</v>
      </c>
      <c r="C3596" s="2">
        <f t="shared" si="1909"/>
        <v>7598.2892662599997</v>
      </c>
      <c r="D3596" s="68">
        <f>SUM(Y3596:Y$3651)</f>
        <v>7598.2892662600007</v>
      </c>
      <c r="E3596" s="68">
        <f t="shared" si="1896"/>
        <v>-9.0949470177292824E-13</v>
      </c>
      <c r="F3596" s="72">
        <f t="shared" si="1885"/>
        <v>5739.56</v>
      </c>
      <c r="G3596" s="3">
        <f>IF(N3596=1,VLOOKUP(A3595,[1]Plan1!$BG$69:$BI$188,3),G3595)</f>
        <v>5769.98</v>
      </c>
      <c r="H3596" s="11">
        <f t="shared" si="1886"/>
        <v>44318</v>
      </c>
      <c r="I3596" s="11">
        <f t="shared" si="1887"/>
        <v>44349</v>
      </c>
      <c r="J3596" s="26">
        <f t="shared" si="1897"/>
        <v>5.3000578441551038E-3</v>
      </c>
      <c r="K3596" s="11">
        <f t="shared" si="1910"/>
        <v>44410</v>
      </c>
      <c r="L3596" s="11">
        <f t="shared" si="1898"/>
        <v>44410</v>
      </c>
      <c r="M3596" s="1">
        <f t="shared" si="1911"/>
        <v>22</v>
      </c>
      <c r="N3596" s="1">
        <f t="shared" si="1881"/>
        <v>5</v>
      </c>
      <c r="O3596" s="2">
        <f t="shared" si="1899"/>
        <v>1.00120209</v>
      </c>
      <c r="P3596" s="10">
        <f t="shared" si="1892"/>
        <v>1.0083006699999999</v>
      </c>
      <c r="Q3596" s="10">
        <f t="shared" si="1888"/>
        <v>1.7198925844831967</v>
      </c>
      <c r="R3596" s="2">
        <f t="shared" si="1891"/>
        <v>1.7219600500000001</v>
      </c>
      <c r="S3596" s="2">
        <f t="shared" si="1882"/>
        <v>1.60539415</v>
      </c>
      <c r="T3596" s="2">
        <f t="shared" si="1900"/>
        <v>12198.24913806</v>
      </c>
      <c r="U3596" s="2">
        <f t="shared" si="1901"/>
        <v>4599.9598718015968</v>
      </c>
      <c r="V3596" s="2">
        <f t="shared" si="1902"/>
        <v>-6.5661884036671843E-13</v>
      </c>
      <c r="W3596" s="2">
        <f t="shared" si="1903"/>
        <v>12198.249138061597</v>
      </c>
      <c r="X3596" s="27">
        <f t="shared" si="1904"/>
        <v>0</v>
      </c>
      <c r="Y3596" s="2">
        <f t="shared" si="1883"/>
        <v>0</v>
      </c>
      <c r="Z3596" s="67">
        <f t="shared" si="1905"/>
        <v>0</v>
      </c>
      <c r="AA3596" s="2">
        <f t="shared" si="1893"/>
        <v>0</v>
      </c>
      <c r="AB3596" s="26">
        <f t="shared" si="1912"/>
        <v>6.7299999999999999E-2</v>
      </c>
      <c r="AC3596" s="27">
        <f t="shared" si="1894"/>
        <v>5</v>
      </c>
      <c r="AD3596" s="27">
        <v>252</v>
      </c>
      <c r="AE3596" s="10">
        <f t="shared" si="1889"/>
        <v>1.0012931389999999</v>
      </c>
      <c r="AF3596" s="2">
        <f t="shared" si="1884"/>
        <v>15.774031689999999</v>
      </c>
      <c r="AG3596" s="2">
        <f t="shared" si="1906"/>
        <v>15.774031689999999</v>
      </c>
      <c r="AH3596" s="3" t="str">
        <f t="shared" si="1907"/>
        <v>-</v>
      </c>
      <c r="AI3596" s="4" t="str">
        <f t="shared" si="1890"/>
        <v>A+J=</v>
      </c>
      <c r="AJ3596" s="11">
        <f t="shared" si="1913"/>
        <v>44412</v>
      </c>
      <c r="AK3596" s="11"/>
      <c r="AL3596" s="4"/>
      <c r="AM3596" s="1"/>
      <c r="AN3596" s="11"/>
      <c r="AO3596" s="1"/>
      <c r="AP3596" s="1"/>
      <c r="AQ3596" s="1"/>
      <c r="AR3596" s="1"/>
      <c r="AS3596" s="6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</row>
    <row r="3597" spans="1:55" x14ac:dyDescent="0.2">
      <c r="A3597" s="144">
        <f t="shared" si="1908"/>
        <v>44386</v>
      </c>
      <c r="B3597" s="2">
        <f t="shared" si="1895"/>
        <v>12217.180418181597</v>
      </c>
      <c r="C3597" s="2">
        <f t="shared" si="1909"/>
        <v>7598.2892662599997</v>
      </c>
      <c r="D3597" s="68">
        <f>SUM(Y3597:Y$3651)</f>
        <v>7598.2892662600007</v>
      </c>
      <c r="E3597" s="68">
        <f t="shared" si="1896"/>
        <v>-9.0949470177292824E-13</v>
      </c>
      <c r="F3597" s="72">
        <f t="shared" si="1885"/>
        <v>5739.56</v>
      </c>
      <c r="G3597" s="3">
        <f>IF(N3597=1,VLOOKUP(A3596,[1]Plan1!$BG$69:$BI$188,3),G3596)</f>
        <v>5769.98</v>
      </c>
      <c r="H3597" s="11">
        <f t="shared" si="1886"/>
        <v>44318</v>
      </c>
      <c r="I3597" s="11">
        <f t="shared" si="1887"/>
        <v>44349</v>
      </c>
      <c r="J3597" s="26">
        <f t="shared" si="1897"/>
        <v>5.3000578441551038E-3</v>
      </c>
      <c r="K3597" s="11">
        <f t="shared" si="1910"/>
        <v>44410</v>
      </c>
      <c r="L3597" s="11">
        <f t="shared" si="1898"/>
        <v>44410</v>
      </c>
      <c r="M3597" s="1">
        <f t="shared" si="1911"/>
        <v>22</v>
      </c>
      <c r="N3597" s="1">
        <f t="shared" si="1881"/>
        <v>6</v>
      </c>
      <c r="O3597" s="2">
        <f t="shared" si="1899"/>
        <v>1.00144269</v>
      </c>
      <c r="P3597" s="10">
        <f t="shared" si="1892"/>
        <v>1.0083006699999999</v>
      </c>
      <c r="Q3597" s="10">
        <f t="shared" si="1888"/>
        <v>1.7198925844831967</v>
      </c>
      <c r="R3597" s="2">
        <f t="shared" si="1891"/>
        <v>1.7223738500000001</v>
      </c>
      <c r="S3597" s="2">
        <f t="shared" si="1882"/>
        <v>1.60539415</v>
      </c>
      <c r="T3597" s="2">
        <f t="shared" si="1900"/>
        <v>12198.24913806</v>
      </c>
      <c r="U3597" s="2">
        <f t="shared" si="1901"/>
        <v>4599.9598718015968</v>
      </c>
      <c r="V3597" s="2">
        <f t="shared" si="1902"/>
        <v>-6.5699518927431208E-13</v>
      </c>
      <c r="W3597" s="2">
        <f t="shared" si="1903"/>
        <v>12198.249138061597</v>
      </c>
      <c r="X3597" s="27">
        <f t="shared" si="1904"/>
        <v>0</v>
      </c>
      <c r="Y3597" s="2">
        <f t="shared" si="1883"/>
        <v>0</v>
      </c>
      <c r="Z3597" s="67">
        <f t="shared" si="1905"/>
        <v>0</v>
      </c>
      <c r="AA3597" s="2">
        <f t="shared" si="1893"/>
        <v>0</v>
      </c>
      <c r="AB3597" s="26">
        <f t="shared" si="1912"/>
        <v>6.7299999999999999E-2</v>
      </c>
      <c r="AC3597" s="27">
        <f t="shared" si="1894"/>
        <v>6</v>
      </c>
      <c r="AD3597" s="27">
        <v>252</v>
      </c>
      <c r="AE3597" s="10">
        <f t="shared" si="1889"/>
        <v>1.0015519669999999</v>
      </c>
      <c r="AF3597" s="2">
        <f t="shared" si="1884"/>
        <v>18.93128012</v>
      </c>
      <c r="AG3597" s="2">
        <f t="shared" si="1906"/>
        <v>18.93128012</v>
      </c>
      <c r="AH3597" s="3" t="str">
        <f t="shared" si="1907"/>
        <v>-</v>
      </c>
      <c r="AI3597" s="4" t="str">
        <f t="shared" si="1890"/>
        <v>A+J=</v>
      </c>
      <c r="AJ3597" s="11">
        <f t="shared" si="1913"/>
        <v>44412</v>
      </c>
      <c r="AK3597" s="11"/>
      <c r="AL3597" s="4"/>
      <c r="AM3597" s="1"/>
      <c r="AN3597" s="11"/>
      <c r="AO3597" s="1"/>
      <c r="AP3597" s="1"/>
      <c r="AQ3597" s="1"/>
      <c r="AR3597" s="1"/>
      <c r="AS3597" s="6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</row>
    <row r="3598" spans="1:55" x14ac:dyDescent="0.2">
      <c r="A3598" s="144">
        <f t="shared" si="1908"/>
        <v>44387</v>
      </c>
      <c r="B3598" s="2">
        <f t="shared" si="1895"/>
        <v>12220.338483891597</v>
      </c>
      <c r="C3598" s="2">
        <f t="shared" si="1909"/>
        <v>7598.2892662599997</v>
      </c>
      <c r="D3598" s="68">
        <f>SUM(Y3598:Y$3651)</f>
        <v>7598.2892662600007</v>
      </c>
      <c r="E3598" s="68">
        <f t="shared" si="1896"/>
        <v>-9.0949470177292824E-13</v>
      </c>
      <c r="F3598" s="72">
        <f t="shared" si="1885"/>
        <v>5739.56</v>
      </c>
      <c r="G3598" s="3">
        <f>IF(N3598=1,VLOOKUP(A3597,[1]Plan1!$BG$69:$BI$188,3),G3597)</f>
        <v>5769.98</v>
      </c>
      <c r="H3598" s="11">
        <f t="shared" si="1886"/>
        <v>44318</v>
      </c>
      <c r="I3598" s="11">
        <f t="shared" si="1887"/>
        <v>44349</v>
      </c>
      <c r="J3598" s="26">
        <f t="shared" si="1897"/>
        <v>5.3000578441551038E-3</v>
      </c>
      <c r="K3598" s="11">
        <f t="shared" si="1910"/>
        <v>44410</v>
      </c>
      <c r="L3598" s="11">
        <f t="shared" si="1898"/>
        <v>44410</v>
      </c>
      <c r="M3598" s="1">
        <f t="shared" si="1911"/>
        <v>22</v>
      </c>
      <c r="N3598" s="1">
        <f t="shared" si="1881"/>
        <v>7</v>
      </c>
      <c r="O3598" s="2">
        <f t="shared" si="1899"/>
        <v>1.00168334</v>
      </c>
      <c r="P3598" s="10">
        <f t="shared" si="1892"/>
        <v>1.0083006699999999</v>
      </c>
      <c r="Q3598" s="10">
        <f t="shared" si="1888"/>
        <v>1.7198925844831967</v>
      </c>
      <c r="R3598" s="2">
        <f t="shared" si="1891"/>
        <v>1.72278774</v>
      </c>
      <c r="S3598" s="2">
        <f t="shared" si="1882"/>
        <v>1.60539415</v>
      </c>
      <c r="T3598" s="2">
        <f t="shared" si="1900"/>
        <v>12198.24913806</v>
      </c>
      <c r="U3598" s="2">
        <f t="shared" si="1901"/>
        <v>4599.9598718015968</v>
      </c>
      <c r="V3598" s="2">
        <f t="shared" si="1902"/>
        <v>-6.5737162003642881E-13</v>
      </c>
      <c r="W3598" s="2">
        <f t="shared" si="1903"/>
        <v>12198.249138061597</v>
      </c>
      <c r="X3598" s="27">
        <f t="shared" si="1904"/>
        <v>0</v>
      </c>
      <c r="Y3598" s="2">
        <f t="shared" si="1883"/>
        <v>0</v>
      </c>
      <c r="Z3598" s="67">
        <f t="shared" si="1905"/>
        <v>0</v>
      </c>
      <c r="AA3598" s="2">
        <f t="shared" si="1893"/>
        <v>0</v>
      </c>
      <c r="AB3598" s="26">
        <f t="shared" si="1912"/>
        <v>6.7299999999999999E-2</v>
      </c>
      <c r="AC3598" s="27">
        <f t="shared" si="1894"/>
        <v>7</v>
      </c>
      <c r="AD3598" s="27">
        <v>252</v>
      </c>
      <c r="AE3598" s="10">
        <f t="shared" si="1889"/>
        <v>1.0018108619999999</v>
      </c>
      <c r="AF3598" s="2">
        <f t="shared" si="1884"/>
        <v>22.089345829999999</v>
      </c>
      <c r="AG3598" s="2">
        <f t="shared" si="1906"/>
        <v>22.089345829999999</v>
      </c>
      <c r="AH3598" s="3" t="str">
        <f t="shared" si="1907"/>
        <v>-</v>
      </c>
      <c r="AI3598" s="4" t="str">
        <f t="shared" si="1890"/>
        <v>A+J=</v>
      </c>
      <c r="AJ3598" s="11">
        <f t="shared" si="1913"/>
        <v>44412</v>
      </c>
      <c r="AK3598" s="11"/>
      <c r="AL3598" s="4"/>
      <c r="AM3598" s="1"/>
      <c r="AN3598" s="11"/>
      <c r="AO3598" s="1"/>
      <c r="AP3598" s="1"/>
      <c r="AQ3598" s="1"/>
      <c r="AR3598" s="1"/>
      <c r="AS3598" s="6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</row>
    <row r="3599" spans="1:55" x14ac:dyDescent="0.2">
      <c r="A3599" s="144">
        <f t="shared" si="1908"/>
        <v>44388</v>
      </c>
      <c r="B3599" s="2">
        <f t="shared" si="1895"/>
        <v>12220.338483891597</v>
      </c>
      <c r="C3599" s="2">
        <f t="shared" si="1909"/>
        <v>7598.2892662599997</v>
      </c>
      <c r="D3599" s="68">
        <f>SUM(Y3599:Y$3651)</f>
        <v>7598.2892662600007</v>
      </c>
      <c r="E3599" s="68">
        <f t="shared" si="1896"/>
        <v>-9.0949470177292824E-13</v>
      </c>
      <c r="F3599" s="72">
        <f t="shared" si="1885"/>
        <v>5739.56</v>
      </c>
      <c r="G3599" s="3">
        <f>IF(N3599=1,VLOOKUP(A3598,[1]Plan1!$BG$69:$BI$188,3),G3598)</f>
        <v>5769.98</v>
      </c>
      <c r="H3599" s="11">
        <f t="shared" si="1886"/>
        <v>44318</v>
      </c>
      <c r="I3599" s="11">
        <f t="shared" si="1887"/>
        <v>44349</v>
      </c>
      <c r="J3599" s="26">
        <f t="shared" si="1897"/>
        <v>5.3000578441551038E-3</v>
      </c>
      <c r="K3599" s="11">
        <f t="shared" si="1910"/>
        <v>44410</v>
      </c>
      <c r="L3599" s="11">
        <f t="shared" si="1898"/>
        <v>44410</v>
      </c>
      <c r="M3599" s="1">
        <f t="shared" si="1911"/>
        <v>22</v>
      </c>
      <c r="N3599" s="1">
        <f t="shared" si="1881"/>
        <v>7</v>
      </c>
      <c r="O3599" s="2">
        <f t="shared" si="1899"/>
        <v>1.00168334</v>
      </c>
      <c r="P3599" s="10">
        <f t="shared" si="1892"/>
        <v>1.0083006699999999</v>
      </c>
      <c r="Q3599" s="10">
        <f t="shared" si="1888"/>
        <v>1.7198925844831967</v>
      </c>
      <c r="R3599" s="2">
        <f t="shared" si="1891"/>
        <v>1.72278774</v>
      </c>
      <c r="S3599" s="2">
        <f t="shared" si="1882"/>
        <v>1.60539415</v>
      </c>
      <c r="T3599" s="2">
        <f t="shared" si="1900"/>
        <v>12198.24913806</v>
      </c>
      <c r="U3599" s="2">
        <f t="shared" si="1901"/>
        <v>4599.9598718015968</v>
      </c>
      <c r="V3599" s="2">
        <f t="shared" si="1902"/>
        <v>-6.5737162003642881E-13</v>
      </c>
      <c r="W3599" s="2">
        <f t="shared" si="1903"/>
        <v>12198.249138061597</v>
      </c>
      <c r="X3599" s="27">
        <f t="shared" si="1904"/>
        <v>0</v>
      </c>
      <c r="Y3599" s="2">
        <f t="shared" si="1883"/>
        <v>0</v>
      </c>
      <c r="Z3599" s="67">
        <f t="shared" si="1905"/>
        <v>0</v>
      </c>
      <c r="AA3599" s="2">
        <f t="shared" si="1893"/>
        <v>0</v>
      </c>
      <c r="AB3599" s="26">
        <f t="shared" si="1912"/>
        <v>6.7299999999999999E-2</v>
      </c>
      <c r="AC3599" s="27">
        <f t="shared" si="1894"/>
        <v>7</v>
      </c>
      <c r="AD3599" s="27">
        <v>252</v>
      </c>
      <c r="AE3599" s="10">
        <f t="shared" si="1889"/>
        <v>1.0018108619999999</v>
      </c>
      <c r="AF3599" s="2">
        <f t="shared" si="1884"/>
        <v>22.089345829999999</v>
      </c>
      <c r="AG3599" s="2">
        <f t="shared" si="1906"/>
        <v>22.089345829999999</v>
      </c>
      <c r="AH3599" s="3" t="str">
        <f t="shared" si="1907"/>
        <v>-</v>
      </c>
      <c r="AI3599" s="4" t="str">
        <f t="shared" si="1890"/>
        <v>A+J=</v>
      </c>
      <c r="AJ3599" s="11">
        <f t="shared" si="1913"/>
        <v>44412</v>
      </c>
      <c r="AK3599" s="11"/>
      <c r="AL3599" s="4"/>
      <c r="AM3599" s="1"/>
      <c r="AN3599" s="11"/>
      <c r="AO3599" s="1"/>
      <c r="AP3599" s="1"/>
      <c r="AQ3599" s="1"/>
      <c r="AR3599" s="1"/>
      <c r="AS3599" s="6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</row>
    <row r="3600" spans="1:55" x14ac:dyDescent="0.2">
      <c r="A3600" s="144">
        <f t="shared" si="1908"/>
        <v>44389</v>
      </c>
      <c r="B3600" s="2">
        <f t="shared" si="1895"/>
        <v>12220.338483891597</v>
      </c>
      <c r="C3600" s="2">
        <f t="shared" si="1909"/>
        <v>7598.2892662599997</v>
      </c>
      <c r="D3600" s="68">
        <f>SUM(Y3600:Y$3651)</f>
        <v>7598.2892662600007</v>
      </c>
      <c r="E3600" s="68">
        <f t="shared" si="1896"/>
        <v>-9.0949470177292824E-13</v>
      </c>
      <c r="F3600" s="72">
        <f t="shared" si="1885"/>
        <v>5739.56</v>
      </c>
      <c r="G3600" s="3">
        <f>IF(N3600=1,VLOOKUP(A3599,[1]Plan1!$BG$69:$BI$188,3),G3599)</f>
        <v>5769.98</v>
      </c>
      <c r="H3600" s="11">
        <f t="shared" si="1886"/>
        <v>44318</v>
      </c>
      <c r="I3600" s="11">
        <f t="shared" si="1887"/>
        <v>44349</v>
      </c>
      <c r="J3600" s="26">
        <f t="shared" si="1897"/>
        <v>5.3000578441551038E-3</v>
      </c>
      <c r="K3600" s="11">
        <f t="shared" si="1910"/>
        <v>44410</v>
      </c>
      <c r="L3600" s="11">
        <f t="shared" si="1898"/>
        <v>44410</v>
      </c>
      <c r="M3600" s="1">
        <f t="shared" si="1911"/>
        <v>22</v>
      </c>
      <c r="N3600" s="1">
        <f t="shared" si="1881"/>
        <v>7</v>
      </c>
      <c r="O3600" s="2">
        <f t="shared" si="1899"/>
        <v>1.00168334</v>
      </c>
      <c r="P3600" s="10">
        <f t="shared" si="1892"/>
        <v>1.0083006699999999</v>
      </c>
      <c r="Q3600" s="10">
        <f t="shared" si="1888"/>
        <v>1.7198925844831967</v>
      </c>
      <c r="R3600" s="2">
        <f t="shared" si="1891"/>
        <v>1.72278774</v>
      </c>
      <c r="S3600" s="2">
        <f t="shared" si="1882"/>
        <v>1.60539415</v>
      </c>
      <c r="T3600" s="2">
        <f t="shared" si="1900"/>
        <v>12198.24913806</v>
      </c>
      <c r="U3600" s="2">
        <f t="shared" si="1901"/>
        <v>4599.9598718015968</v>
      </c>
      <c r="V3600" s="2">
        <f t="shared" si="1902"/>
        <v>-6.5737162003642881E-13</v>
      </c>
      <c r="W3600" s="2">
        <f t="shared" si="1903"/>
        <v>12198.249138061597</v>
      </c>
      <c r="X3600" s="27">
        <f t="shared" si="1904"/>
        <v>0</v>
      </c>
      <c r="Y3600" s="2">
        <f t="shared" si="1883"/>
        <v>0</v>
      </c>
      <c r="Z3600" s="67">
        <f t="shared" si="1905"/>
        <v>0</v>
      </c>
      <c r="AA3600" s="2">
        <f t="shared" si="1893"/>
        <v>0</v>
      </c>
      <c r="AB3600" s="26">
        <f t="shared" si="1912"/>
        <v>6.7299999999999999E-2</v>
      </c>
      <c r="AC3600" s="27">
        <f t="shared" si="1894"/>
        <v>7</v>
      </c>
      <c r="AD3600" s="27">
        <v>252</v>
      </c>
      <c r="AE3600" s="10">
        <f t="shared" si="1889"/>
        <v>1.0018108619999999</v>
      </c>
      <c r="AF3600" s="2">
        <f t="shared" si="1884"/>
        <v>22.089345829999999</v>
      </c>
      <c r="AG3600" s="2">
        <f t="shared" si="1906"/>
        <v>22.089345829999999</v>
      </c>
      <c r="AH3600" s="3" t="str">
        <f t="shared" si="1907"/>
        <v>-</v>
      </c>
      <c r="AI3600" s="4" t="str">
        <f t="shared" si="1890"/>
        <v>A+J=</v>
      </c>
      <c r="AJ3600" s="11">
        <f t="shared" si="1913"/>
        <v>44412</v>
      </c>
      <c r="AK3600" s="11"/>
      <c r="AL3600" s="4"/>
      <c r="AM3600" s="1"/>
      <c r="AN3600" s="11"/>
      <c r="AO3600" s="1"/>
      <c r="AP3600" s="1"/>
      <c r="AQ3600" s="1"/>
      <c r="AR3600" s="1"/>
      <c r="AS3600" s="6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</row>
    <row r="3601" spans="1:55" x14ac:dyDescent="0.2">
      <c r="A3601" s="144">
        <f t="shared" si="1908"/>
        <v>44390</v>
      </c>
      <c r="B3601" s="2">
        <f t="shared" si="1895"/>
        <v>12223.497379081597</v>
      </c>
      <c r="C3601" s="2">
        <f t="shared" si="1909"/>
        <v>7598.2892662599997</v>
      </c>
      <c r="D3601" s="68">
        <f>SUM(Y3601:Y$3651)</f>
        <v>7598.2892662600007</v>
      </c>
      <c r="E3601" s="68">
        <f t="shared" si="1896"/>
        <v>-9.0949470177292824E-13</v>
      </c>
      <c r="F3601" s="72">
        <f t="shared" si="1885"/>
        <v>5739.56</v>
      </c>
      <c r="G3601" s="3">
        <f>IF(N3601=1,VLOOKUP(A3600,[1]Plan1!$BG$69:$BI$188,3),G3600)</f>
        <v>5769.98</v>
      </c>
      <c r="H3601" s="11">
        <f t="shared" si="1886"/>
        <v>44318</v>
      </c>
      <c r="I3601" s="11">
        <f t="shared" si="1887"/>
        <v>44349</v>
      </c>
      <c r="J3601" s="26">
        <f t="shared" si="1897"/>
        <v>5.3000578441551038E-3</v>
      </c>
      <c r="K3601" s="11">
        <f t="shared" si="1910"/>
        <v>44410</v>
      </c>
      <c r="L3601" s="11">
        <f t="shared" si="1898"/>
        <v>44410</v>
      </c>
      <c r="M3601" s="1">
        <f t="shared" si="1911"/>
        <v>22</v>
      </c>
      <c r="N3601" s="1">
        <f t="shared" si="1881"/>
        <v>8</v>
      </c>
      <c r="O3601" s="2">
        <f t="shared" si="1899"/>
        <v>1.00192405</v>
      </c>
      <c r="P3601" s="10">
        <f t="shared" si="1892"/>
        <v>1.0083006699999999</v>
      </c>
      <c r="Q3601" s="10">
        <f t="shared" si="1888"/>
        <v>1.7198925844831967</v>
      </c>
      <c r="R3601" s="2">
        <f t="shared" si="1891"/>
        <v>1.7232017399999999</v>
      </c>
      <c r="S3601" s="2">
        <f t="shared" si="1882"/>
        <v>1.60539415</v>
      </c>
      <c r="T3601" s="2">
        <f t="shared" si="1900"/>
        <v>12198.24913806</v>
      </c>
      <c r="U3601" s="2">
        <f t="shared" si="1901"/>
        <v>4599.9598718015968</v>
      </c>
      <c r="V3601" s="2">
        <f t="shared" si="1902"/>
        <v>-6.5774815084296272E-13</v>
      </c>
      <c r="W3601" s="2">
        <f t="shared" si="1903"/>
        <v>12198.249138061597</v>
      </c>
      <c r="X3601" s="27">
        <f t="shared" si="1904"/>
        <v>0</v>
      </c>
      <c r="Y3601" s="2">
        <f t="shared" si="1883"/>
        <v>0</v>
      </c>
      <c r="Z3601" s="67">
        <f t="shared" si="1905"/>
        <v>0</v>
      </c>
      <c r="AA3601" s="2">
        <f t="shared" si="1893"/>
        <v>0</v>
      </c>
      <c r="AB3601" s="26">
        <f t="shared" si="1912"/>
        <v>6.7299999999999999E-2</v>
      </c>
      <c r="AC3601" s="27">
        <f t="shared" si="1894"/>
        <v>8</v>
      </c>
      <c r="AD3601" s="27">
        <v>252</v>
      </c>
      <c r="AE3601" s="10">
        <f t="shared" si="1889"/>
        <v>1.002069825</v>
      </c>
      <c r="AF3601" s="2">
        <f t="shared" si="1884"/>
        <v>25.248241019999998</v>
      </c>
      <c r="AG3601" s="2">
        <f t="shared" si="1906"/>
        <v>25.248241019999998</v>
      </c>
      <c r="AH3601" s="3" t="str">
        <f t="shared" si="1907"/>
        <v>-</v>
      </c>
      <c r="AI3601" s="4" t="str">
        <f t="shared" si="1890"/>
        <v>A+J=</v>
      </c>
      <c r="AJ3601" s="11">
        <f t="shared" si="1913"/>
        <v>44412</v>
      </c>
      <c r="AK3601" s="11"/>
      <c r="AL3601" s="4"/>
      <c r="AM3601" s="1"/>
      <c r="AN3601" s="11"/>
      <c r="AO3601" s="1"/>
      <c r="AP3601" s="1"/>
      <c r="AQ3601" s="1"/>
      <c r="AR3601" s="1"/>
      <c r="AS3601" s="6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</row>
    <row r="3602" spans="1:55" x14ac:dyDescent="0.2">
      <c r="A3602" s="144">
        <f t="shared" si="1908"/>
        <v>44391</v>
      </c>
      <c r="B3602" s="2">
        <f t="shared" si="1895"/>
        <v>12226.657079351597</v>
      </c>
      <c r="C3602" s="2">
        <f t="shared" si="1909"/>
        <v>7598.2892662599997</v>
      </c>
      <c r="D3602" s="68">
        <f>SUM(Y3602:Y$3651)</f>
        <v>7598.2892662600007</v>
      </c>
      <c r="E3602" s="68">
        <f t="shared" si="1896"/>
        <v>-9.0949470177292824E-13</v>
      </c>
      <c r="F3602" s="72">
        <f t="shared" si="1885"/>
        <v>5739.56</v>
      </c>
      <c r="G3602" s="3">
        <f>IF(N3602=1,VLOOKUP(A3601,[1]Plan1!$BG$69:$BI$188,3),G3601)</f>
        <v>5769.98</v>
      </c>
      <c r="H3602" s="11">
        <f t="shared" si="1886"/>
        <v>44318</v>
      </c>
      <c r="I3602" s="11">
        <f t="shared" si="1887"/>
        <v>44349</v>
      </c>
      <c r="J3602" s="26">
        <f t="shared" si="1897"/>
        <v>5.3000578441551038E-3</v>
      </c>
      <c r="K3602" s="11">
        <f t="shared" si="1910"/>
        <v>44410</v>
      </c>
      <c r="L3602" s="11">
        <f t="shared" si="1898"/>
        <v>44410</v>
      </c>
      <c r="M3602" s="1">
        <f t="shared" si="1911"/>
        <v>22</v>
      </c>
      <c r="N3602" s="1">
        <f t="shared" si="1881"/>
        <v>9</v>
      </c>
      <c r="O3602" s="2">
        <f t="shared" si="1899"/>
        <v>1.00216481</v>
      </c>
      <c r="P3602" s="10">
        <f t="shared" si="1892"/>
        <v>1.0083006699999999</v>
      </c>
      <c r="Q3602" s="10">
        <f t="shared" si="1888"/>
        <v>1.7198925844831967</v>
      </c>
      <c r="R3602" s="2">
        <f t="shared" si="1891"/>
        <v>1.72361582</v>
      </c>
      <c r="S3602" s="2">
        <f t="shared" si="1882"/>
        <v>1.60539415</v>
      </c>
      <c r="T3602" s="2">
        <f t="shared" si="1900"/>
        <v>12198.24913806</v>
      </c>
      <c r="U3602" s="2">
        <f t="shared" si="1901"/>
        <v>4599.9598718015968</v>
      </c>
      <c r="V3602" s="2">
        <f t="shared" si="1902"/>
        <v>-6.5812475440907294E-13</v>
      </c>
      <c r="W3602" s="2">
        <f t="shared" si="1903"/>
        <v>12198.249138061597</v>
      </c>
      <c r="X3602" s="27">
        <f t="shared" si="1904"/>
        <v>0</v>
      </c>
      <c r="Y3602" s="2">
        <f t="shared" si="1883"/>
        <v>0</v>
      </c>
      <c r="Z3602" s="67">
        <f t="shared" si="1905"/>
        <v>0</v>
      </c>
      <c r="AA3602" s="2">
        <f t="shared" si="1893"/>
        <v>0</v>
      </c>
      <c r="AB3602" s="26">
        <f t="shared" si="1912"/>
        <v>6.7299999999999999E-2</v>
      </c>
      <c r="AC3602" s="27">
        <f t="shared" si="1894"/>
        <v>9</v>
      </c>
      <c r="AD3602" s="27">
        <v>252</v>
      </c>
      <c r="AE3602" s="10">
        <f t="shared" si="1889"/>
        <v>1.0023288539999999</v>
      </c>
      <c r="AF3602" s="2">
        <f t="shared" si="1884"/>
        <v>28.40794129</v>
      </c>
      <c r="AG3602" s="2">
        <f t="shared" si="1906"/>
        <v>28.40794129</v>
      </c>
      <c r="AH3602" s="3" t="str">
        <f t="shared" si="1907"/>
        <v>-</v>
      </c>
      <c r="AI3602" s="4" t="str">
        <f t="shared" si="1890"/>
        <v>A+J=</v>
      </c>
      <c r="AJ3602" s="11">
        <f t="shared" si="1913"/>
        <v>44412</v>
      </c>
      <c r="AK3602" s="11"/>
      <c r="AL3602" s="4"/>
      <c r="AM3602" s="1"/>
      <c r="AN3602" s="11"/>
      <c r="AO3602" s="1"/>
      <c r="AP3602" s="1"/>
      <c r="AQ3602" s="1"/>
      <c r="AR3602" s="1"/>
      <c r="AS3602" s="6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</row>
    <row r="3603" spans="1:55" x14ac:dyDescent="0.2">
      <c r="A3603" s="144">
        <f t="shared" si="1908"/>
        <v>44392</v>
      </c>
      <c r="B3603" s="2">
        <f t="shared" si="1895"/>
        <v>12229.817596911598</v>
      </c>
      <c r="C3603" s="2">
        <f t="shared" si="1909"/>
        <v>7598.2892662599997</v>
      </c>
      <c r="D3603" s="68">
        <f>SUM(Y3603:Y$3651)</f>
        <v>7598.2892662600007</v>
      </c>
      <c r="E3603" s="68">
        <f t="shared" si="1896"/>
        <v>-9.0949470177292824E-13</v>
      </c>
      <c r="F3603" s="72">
        <f t="shared" si="1885"/>
        <v>5739.56</v>
      </c>
      <c r="G3603" s="3">
        <f>IF(N3603=1,VLOOKUP(A3602,[1]Plan1!$BG$69:$BI$188,3),G3602)</f>
        <v>5769.98</v>
      </c>
      <c r="H3603" s="11">
        <f t="shared" si="1886"/>
        <v>44318</v>
      </c>
      <c r="I3603" s="11">
        <f t="shared" si="1887"/>
        <v>44349</v>
      </c>
      <c r="J3603" s="26">
        <f t="shared" si="1897"/>
        <v>5.3000578441551038E-3</v>
      </c>
      <c r="K3603" s="11">
        <f t="shared" si="1910"/>
        <v>44410</v>
      </c>
      <c r="L3603" s="11">
        <f t="shared" si="1898"/>
        <v>44410</v>
      </c>
      <c r="M3603" s="1">
        <f t="shared" si="1911"/>
        <v>22</v>
      </c>
      <c r="N3603" s="1">
        <f t="shared" si="1881"/>
        <v>10</v>
      </c>
      <c r="O3603" s="2">
        <f t="shared" si="1899"/>
        <v>1.0024056400000001</v>
      </c>
      <c r="P3603" s="10">
        <f t="shared" si="1892"/>
        <v>1.0083006699999999</v>
      </c>
      <c r="Q3603" s="10">
        <f t="shared" si="1888"/>
        <v>1.7198925844831967</v>
      </c>
      <c r="R3603" s="2">
        <f t="shared" si="1891"/>
        <v>1.7240300200000001</v>
      </c>
      <c r="S3603" s="2">
        <f t="shared" si="1882"/>
        <v>1.60539415</v>
      </c>
      <c r="T3603" s="2">
        <f t="shared" si="1900"/>
        <v>12198.24913806</v>
      </c>
      <c r="U3603" s="2">
        <f t="shared" si="1901"/>
        <v>4599.9598718015968</v>
      </c>
      <c r="V3603" s="2">
        <f t="shared" si="1902"/>
        <v>-6.5850146711454731E-13</v>
      </c>
      <c r="W3603" s="2">
        <f t="shared" si="1903"/>
        <v>12198.249138061597</v>
      </c>
      <c r="X3603" s="27">
        <f t="shared" si="1904"/>
        <v>0</v>
      </c>
      <c r="Y3603" s="2">
        <f t="shared" si="1883"/>
        <v>0</v>
      </c>
      <c r="Z3603" s="67">
        <f t="shared" si="1905"/>
        <v>0</v>
      </c>
      <c r="AA3603" s="2">
        <f t="shared" si="1893"/>
        <v>0</v>
      </c>
      <c r="AB3603" s="26">
        <f t="shared" si="1912"/>
        <v>6.7299999999999999E-2</v>
      </c>
      <c r="AC3603" s="27">
        <f t="shared" si="1894"/>
        <v>10</v>
      </c>
      <c r="AD3603" s="27">
        <v>252</v>
      </c>
      <c r="AE3603" s="10">
        <f t="shared" si="1889"/>
        <v>1.0025879499999999</v>
      </c>
      <c r="AF3603" s="2">
        <f t="shared" si="1884"/>
        <v>31.568458849999999</v>
      </c>
      <c r="AG3603" s="2">
        <f t="shared" si="1906"/>
        <v>31.568458849999999</v>
      </c>
      <c r="AH3603" s="3" t="str">
        <f t="shared" si="1907"/>
        <v>-</v>
      </c>
      <c r="AI3603" s="4" t="str">
        <f t="shared" si="1890"/>
        <v>A+J=</v>
      </c>
      <c r="AJ3603" s="11">
        <f t="shared" si="1913"/>
        <v>44412</v>
      </c>
      <c r="AK3603" s="11"/>
      <c r="AL3603" s="4"/>
      <c r="AM3603" s="1"/>
      <c r="AN3603" s="11"/>
      <c r="AO3603" s="1"/>
      <c r="AP3603" s="1"/>
      <c r="AQ3603" s="1"/>
      <c r="AR3603" s="1"/>
      <c r="AS3603" s="6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</row>
    <row r="3604" spans="1:55" x14ac:dyDescent="0.2">
      <c r="A3604" s="144">
        <f t="shared" si="1908"/>
        <v>44393</v>
      </c>
      <c r="B3604" s="2">
        <f t="shared" si="1895"/>
        <v>12232.978931751597</v>
      </c>
      <c r="C3604" s="2">
        <f t="shared" si="1909"/>
        <v>7598.2892662599997</v>
      </c>
      <c r="D3604" s="68">
        <f>SUM(Y3604:Y$3651)</f>
        <v>7598.2892662600007</v>
      </c>
      <c r="E3604" s="68">
        <f t="shared" si="1896"/>
        <v>-9.0949470177292824E-13</v>
      </c>
      <c r="F3604" s="72">
        <f t="shared" si="1885"/>
        <v>5739.56</v>
      </c>
      <c r="G3604" s="3">
        <f>IF(N3604=1,VLOOKUP(A3603,[1]Plan1!$BG$69:$BI$188,3),G3603)</f>
        <v>5769.98</v>
      </c>
      <c r="H3604" s="11">
        <f t="shared" si="1886"/>
        <v>44318</v>
      </c>
      <c r="I3604" s="11">
        <f t="shared" si="1887"/>
        <v>44349</v>
      </c>
      <c r="J3604" s="26">
        <f t="shared" si="1897"/>
        <v>5.3000578441551038E-3</v>
      </c>
      <c r="K3604" s="11">
        <f t="shared" si="1910"/>
        <v>44410</v>
      </c>
      <c r="L3604" s="11">
        <f t="shared" si="1898"/>
        <v>44410</v>
      </c>
      <c r="M3604" s="1">
        <f t="shared" si="1911"/>
        <v>22</v>
      </c>
      <c r="N3604" s="1">
        <f t="shared" si="1881"/>
        <v>11</v>
      </c>
      <c r="O3604" s="2">
        <f t="shared" si="1899"/>
        <v>1.0026465200000001</v>
      </c>
      <c r="P3604" s="10">
        <f t="shared" si="1892"/>
        <v>1.0083006699999999</v>
      </c>
      <c r="Q3604" s="10">
        <f t="shared" si="1888"/>
        <v>1.7198925844831967</v>
      </c>
      <c r="R3604" s="2">
        <f t="shared" si="1891"/>
        <v>1.72444431</v>
      </c>
      <c r="S3604" s="2">
        <f t="shared" si="1882"/>
        <v>1.60539415</v>
      </c>
      <c r="T3604" s="2">
        <f t="shared" si="1900"/>
        <v>12198.24913806</v>
      </c>
      <c r="U3604" s="2">
        <f t="shared" si="1901"/>
        <v>4599.9598718015968</v>
      </c>
      <c r="V3604" s="2">
        <f t="shared" si="1902"/>
        <v>-6.5887826167454476E-13</v>
      </c>
      <c r="W3604" s="2">
        <f t="shared" si="1903"/>
        <v>12198.249138061597</v>
      </c>
      <c r="X3604" s="27">
        <f t="shared" si="1904"/>
        <v>0</v>
      </c>
      <c r="Y3604" s="2">
        <f t="shared" si="1883"/>
        <v>0</v>
      </c>
      <c r="Z3604" s="67">
        <f t="shared" si="1905"/>
        <v>0</v>
      </c>
      <c r="AA3604" s="2">
        <f t="shared" si="1893"/>
        <v>0</v>
      </c>
      <c r="AB3604" s="26">
        <f t="shared" si="1912"/>
        <v>6.7299999999999999E-2</v>
      </c>
      <c r="AC3604" s="27">
        <f t="shared" si="1894"/>
        <v>11</v>
      </c>
      <c r="AD3604" s="27">
        <v>252</v>
      </c>
      <c r="AE3604" s="10">
        <f t="shared" si="1889"/>
        <v>1.0028471130000001</v>
      </c>
      <c r="AF3604" s="2">
        <f t="shared" si="1884"/>
        <v>34.729793690000001</v>
      </c>
      <c r="AG3604" s="2">
        <f t="shared" si="1906"/>
        <v>34.729793690000001</v>
      </c>
      <c r="AH3604" s="3" t="str">
        <f t="shared" si="1907"/>
        <v>-</v>
      </c>
      <c r="AI3604" s="4" t="str">
        <f t="shared" si="1890"/>
        <v>A+J=</v>
      </c>
      <c r="AJ3604" s="11">
        <f t="shared" si="1913"/>
        <v>44412</v>
      </c>
      <c r="AK3604" s="11"/>
      <c r="AL3604" s="4"/>
      <c r="AM3604" s="1"/>
      <c r="AN3604" s="11"/>
      <c r="AO3604" s="1"/>
      <c r="AP3604" s="1"/>
      <c r="AQ3604" s="1"/>
      <c r="AR3604" s="1"/>
      <c r="AS3604" s="6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</row>
    <row r="3605" spans="1:55" x14ac:dyDescent="0.2">
      <c r="A3605" s="144">
        <f t="shared" si="1908"/>
        <v>44394</v>
      </c>
      <c r="B3605" s="2">
        <f t="shared" si="1895"/>
        <v>12236.141083881597</v>
      </c>
      <c r="C3605" s="2">
        <f t="shared" si="1909"/>
        <v>7598.2892662599997</v>
      </c>
      <c r="D3605" s="68">
        <f>SUM(Y3605:Y$3651)</f>
        <v>7598.2892662600007</v>
      </c>
      <c r="E3605" s="68">
        <f t="shared" si="1896"/>
        <v>-9.0949470177292824E-13</v>
      </c>
      <c r="F3605" s="72">
        <f t="shared" si="1885"/>
        <v>5739.56</v>
      </c>
      <c r="G3605" s="3">
        <f>IF(N3605=1,VLOOKUP(A3604,[1]Plan1!$BG$69:$BI$188,3),G3604)</f>
        <v>5769.98</v>
      </c>
      <c r="H3605" s="11">
        <f t="shared" si="1886"/>
        <v>44318</v>
      </c>
      <c r="I3605" s="11">
        <f t="shared" si="1887"/>
        <v>44349</v>
      </c>
      <c r="J3605" s="26">
        <f t="shared" si="1897"/>
        <v>5.3000578441551038E-3</v>
      </c>
      <c r="K3605" s="11">
        <f t="shared" si="1910"/>
        <v>44410</v>
      </c>
      <c r="L3605" s="11">
        <f t="shared" si="1898"/>
        <v>44410</v>
      </c>
      <c r="M3605" s="1">
        <f t="shared" si="1911"/>
        <v>22</v>
      </c>
      <c r="N3605" s="1">
        <f t="shared" si="1881"/>
        <v>12</v>
      </c>
      <c r="O3605" s="2">
        <f t="shared" si="1899"/>
        <v>1.00288746</v>
      </c>
      <c r="P3605" s="10">
        <f t="shared" si="1892"/>
        <v>1.0083006699999999</v>
      </c>
      <c r="Q3605" s="10">
        <f t="shared" si="1888"/>
        <v>1.7198925844831967</v>
      </c>
      <c r="R3605" s="2">
        <f t="shared" si="1891"/>
        <v>1.7248587</v>
      </c>
      <c r="S3605" s="2">
        <f t="shared" si="1882"/>
        <v>1.60539415</v>
      </c>
      <c r="T3605" s="2">
        <f t="shared" si="1900"/>
        <v>12198.24913806</v>
      </c>
      <c r="U3605" s="2">
        <f t="shared" si="1901"/>
        <v>4599.9598718015968</v>
      </c>
      <c r="V3605" s="2">
        <f t="shared" si="1902"/>
        <v>-6.5925514718401243E-13</v>
      </c>
      <c r="W3605" s="2">
        <f t="shared" si="1903"/>
        <v>12198.249138061597</v>
      </c>
      <c r="X3605" s="27">
        <f t="shared" si="1904"/>
        <v>0</v>
      </c>
      <c r="Y3605" s="2">
        <f t="shared" si="1883"/>
        <v>0</v>
      </c>
      <c r="Z3605" s="67">
        <f t="shared" si="1905"/>
        <v>0</v>
      </c>
      <c r="AA3605" s="2">
        <f t="shared" si="1893"/>
        <v>0</v>
      </c>
      <c r="AB3605" s="26">
        <f t="shared" si="1912"/>
        <v>6.7299999999999999E-2</v>
      </c>
      <c r="AC3605" s="27">
        <f t="shared" si="1894"/>
        <v>12</v>
      </c>
      <c r="AD3605" s="27">
        <v>252</v>
      </c>
      <c r="AE3605" s="10">
        <f t="shared" si="1889"/>
        <v>1.003106343</v>
      </c>
      <c r="AF3605" s="2">
        <f t="shared" si="1884"/>
        <v>37.891945819999997</v>
      </c>
      <c r="AG3605" s="2">
        <f t="shared" si="1906"/>
        <v>37.891945819999997</v>
      </c>
      <c r="AH3605" s="3" t="str">
        <f t="shared" si="1907"/>
        <v>-</v>
      </c>
      <c r="AI3605" s="4" t="str">
        <f t="shared" si="1890"/>
        <v>A+J=</v>
      </c>
      <c r="AJ3605" s="11">
        <f t="shared" si="1913"/>
        <v>44412</v>
      </c>
      <c r="AK3605" s="11"/>
      <c r="AL3605" s="4"/>
      <c r="AM3605" s="1"/>
      <c r="AN3605" s="11"/>
      <c r="AO3605" s="1"/>
      <c r="AP3605" s="1"/>
      <c r="AQ3605" s="1"/>
      <c r="AR3605" s="1"/>
      <c r="AS3605" s="6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</row>
    <row r="3606" spans="1:55" x14ac:dyDescent="0.2">
      <c r="A3606" s="144">
        <f t="shared" si="1908"/>
        <v>44395</v>
      </c>
      <c r="B3606" s="2">
        <f t="shared" si="1895"/>
        <v>12236.141083881597</v>
      </c>
      <c r="C3606" s="2">
        <f t="shared" si="1909"/>
        <v>7598.2892662599997</v>
      </c>
      <c r="D3606" s="68">
        <f>SUM(Y3606:Y$3651)</f>
        <v>7598.2892662600007</v>
      </c>
      <c r="E3606" s="68">
        <f t="shared" si="1896"/>
        <v>-9.0949470177292824E-13</v>
      </c>
      <c r="F3606" s="72">
        <f t="shared" si="1885"/>
        <v>5739.56</v>
      </c>
      <c r="G3606" s="3">
        <f>IF(N3606=1,VLOOKUP(A3605,[1]Plan1!$BG$69:$BI$188,3),G3605)</f>
        <v>5769.98</v>
      </c>
      <c r="H3606" s="11">
        <f t="shared" si="1886"/>
        <v>44318</v>
      </c>
      <c r="I3606" s="11">
        <f t="shared" si="1887"/>
        <v>44349</v>
      </c>
      <c r="J3606" s="26">
        <f t="shared" si="1897"/>
        <v>5.3000578441551038E-3</v>
      </c>
      <c r="K3606" s="11">
        <f t="shared" si="1910"/>
        <v>44410</v>
      </c>
      <c r="L3606" s="11">
        <f t="shared" si="1898"/>
        <v>44410</v>
      </c>
      <c r="M3606" s="1">
        <f t="shared" si="1911"/>
        <v>22</v>
      </c>
      <c r="N3606" s="1">
        <f t="shared" si="1881"/>
        <v>12</v>
      </c>
      <c r="O3606" s="2">
        <f t="shared" si="1899"/>
        <v>1.00288746</v>
      </c>
      <c r="P3606" s="10">
        <f t="shared" si="1892"/>
        <v>1.0083006699999999</v>
      </c>
      <c r="Q3606" s="10">
        <f t="shared" si="1888"/>
        <v>1.7198925844831967</v>
      </c>
      <c r="R3606" s="2">
        <f t="shared" si="1891"/>
        <v>1.7248587</v>
      </c>
      <c r="S3606" s="2">
        <f t="shared" si="1882"/>
        <v>1.60539415</v>
      </c>
      <c r="T3606" s="2">
        <f t="shared" si="1900"/>
        <v>12198.24913806</v>
      </c>
      <c r="U3606" s="2">
        <f t="shared" si="1901"/>
        <v>4599.9598718015968</v>
      </c>
      <c r="V3606" s="2">
        <f t="shared" si="1902"/>
        <v>-6.5925514718401243E-13</v>
      </c>
      <c r="W3606" s="2">
        <f t="shared" si="1903"/>
        <v>12198.249138061597</v>
      </c>
      <c r="X3606" s="27">
        <f t="shared" si="1904"/>
        <v>0</v>
      </c>
      <c r="Y3606" s="2">
        <f t="shared" si="1883"/>
        <v>0</v>
      </c>
      <c r="Z3606" s="67">
        <f t="shared" si="1905"/>
        <v>0</v>
      </c>
      <c r="AA3606" s="2">
        <f t="shared" si="1893"/>
        <v>0</v>
      </c>
      <c r="AB3606" s="26">
        <f t="shared" si="1912"/>
        <v>6.7299999999999999E-2</v>
      </c>
      <c r="AC3606" s="27">
        <f t="shared" si="1894"/>
        <v>12</v>
      </c>
      <c r="AD3606" s="27">
        <v>252</v>
      </c>
      <c r="AE3606" s="10">
        <f t="shared" si="1889"/>
        <v>1.003106343</v>
      </c>
      <c r="AF3606" s="2">
        <f t="shared" si="1884"/>
        <v>37.891945819999997</v>
      </c>
      <c r="AG3606" s="2">
        <f t="shared" si="1906"/>
        <v>37.891945819999997</v>
      </c>
      <c r="AH3606" s="3" t="str">
        <f t="shared" si="1907"/>
        <v>-</v>
      </c>
      <c r="AI3606" s="4" t="str">
        <f t="shared" si="1890"/>
        <v>A+J=</v>
      </c>
      <c r="AJ3606" s="11">
        <f t="shared" si="1913"/>
        <v>44412</v>
      </c>
      <c r="AK3606" s="11"/>
      <c r="AL3606" s="4"/>
      <c r="AM3606" s="1"/>
      <c r="AN3606" s="11"/>
      <c r="AO3606" s="1"/>
      <c r="AP3606" s="1"/>
      <c r="AQ3606" s="1"/>
      <c r="AR3606" s="1"/>
      <c r="AS3606" s="6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</row>
    <row r="3607" spans="1:55" x14ac:dyDescent="0.2">
      <c r="A3607" s="144">
        <f t="shared" si="1908"/>
        <v>44396</v>
      </c>
      <c r="B3607" s="2">
        <f t="shared" si="1895"/>
        <v>12236.141083881597</v>
      </c>
      <c r="C3607" s="2">
        <f t="shared" si="1909"/>
        <v>7598.2892662599997</v>
      </c>
      <c r="D3607" s="68">
        <f>SUM(Y3607:Y$3651)</f>
        <v>7598.2892662600007</v>
      </c>
      <c r="E3607" s="68">
        <f t="shared" si="1896"/>
        <v>-9.0949470177292824E-13</v>
      </c>
      <c r="F3607" s="72">
        <f t="shared" si="1885"/>
        <v>5739.56</v>
      </c>
      <c r="G3607" s="3">
        <f>IF(N3607=1,VLOOKUP(A3606,[1]Plan1!$BG$69:$BI$188,3),G3606)</f>
        <v>5769.98</v>
      </c>
      <c r="H3607" s="11">
        <f t="shared" si="1886"/>
        <v>44318</v>
      </c>
      <c r="I3607" s="11">
        <f t="shared" si="1887"/>
        <v>44349</v>
      </c>
      <c r="J3607" s="26">
        <f t="shared" si="1897"/>
        <v>5.3000578441551038E-3</v>
      </c>
      <c r="K3607" s="11">
        <f t="shared" si="1910"/>
        <v>44410</v>
      </c>
      <c r="L3607" s="11">
        <f t="shared" si="1898"/>
        <v>44410</v>
      </c>
      <c r="M3607" s="1">
        <f t="shared" si="1911"/>
        <v>22</v>
      </c>
      <c r="N3607" s="1">
        <f t="shared" si="1881"/>
        <v>12</v>
      </c>
      <c r="O3607" s="2">
        <f t="shared" si="1899"/>
        <v>1.00288746</v>
      </c>
      <c r="P3607" s="10">
        <f t="shared" si="1892"/>
        <v>1.0083006699999999</v>
      </c>
      <c r="Q3607" s="10">
        <f t="shared" si="1888"/>
        <v>1.7198925844831967</v>
      </c>
      <c r="R3607" s="2">
        <f t="shared" si="1891"/>
        <v>1.7248587</v>
      </c>
      <c r="S3607" s="2">
        <f t="shared" si="1882"/>
        <v>1.60539415</v>
      </c>
      <c r="T3607" s="2">
        <f t="shared" si="1900"/>
        <v>12198.24913806</v>
      </c>
      <c r="U3607" s="2">
        <f t="shared" si="1901"/>
        <v>4599.9598718015968</v>
      </c>
      <c r="V3607" s="2">
        <f t="shared" si="1902"/>
        <v>-6.5925514718401243E-13</v>
      </c>
      <c r="W3607" s="2">
        <f t="shared" si="1903"/>
        <v>12198.249138061597</v>
      </c>
      <c r="X3607" s="27">
        <f t="shared" si="1904"/>
        <v>0</v>
      </c>
      <c r="Y3607" s="2">
        <f t="shared" si="1883"/>
        <v>0</v>
      </c>
      <c r="Z3607" s="67">
        <f t="shared" si="1905"/>
        <v>0</v>
      </c>
      <c r="AA3607" s="2">
        <f t="shared" si="1893"/>
        <v>0</v>
      </c>
      <c r="AB3607" s="26">
        <f t="shared" si="1912"/>
        <v>6.7299999999999999E-2</v>
      </c>
      <c r="AC3607" s="27">
        <f t="shared" si="1894"/>
        <v>12</v>
      </c>
      <c r="AD3607" s="27">
        <v>252</v>
      </c>
      <c r="AE3607" s="10">
        <f t="shared" si="1889"/>
        <v>1.003106343</v>
      </c>
      <c r="AF3607" s="2">
        <f t="shared" si="1884"/>
        <v>37.891945819999997</v>
      </c>
      <c r="AG3607" s="2">
        <f t="shared" si="1906"/>
        <v>37.891945819999997</v>
      </c>
      <c r="AH3607" s="3" t="str">
        <f t="shared" si="1907"/>
        <v>-</v>
      </c>
      <c r="AI3607" s="4" t="str">
        <f t="shared" si="1890"/>
        <v>A+J=</v>
      </c>
      <c r="AJ3607" s="11">
        <f t="shared" si="1913"/>
        <v>44412</v>
      </c>
      <c r="AK3607" s="11"/>
      <c r="AL3607" s="4"/>
      <c r="AM3607" s="1"/>
      <c r="AN3607" s="11"/>
      <c r="AO3607" s="1"/>
      <c r="AP3607" s="1"/>
      <c r="AQ3607" s="1"/>
      <c r="AR3607" s="1"/>
      <c r="AS3607" s="6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</row>
    <row r="3608" spans="1:55" x14ac:dyDescent="0.2">
      <c r="A3608" s="144">
        <f t="shared" si="1908"/>
        <v>44397</v>
      </c>
      <c r="B3608" s="2">
        <f t="shared" si="1895"/>
        <v>12239.304053281598</v>
      </c>
      <c r="C3608" s="2">
        <f t="shared" si="1909"/>
        <v>7598.2892662599997</v>
      </c>
      <c r="D3608" s="68">
        <f>SUM(Y3608:Y$3651)</f>
        <v>7598.2892662600007</v>
      </c>
      <c r="E3608" s="68">
        <f t="shared" si="1896"/>
        <v>-9.0949470177292824E-13</v>
      </c>
      <c r="F3608" s="72">
        <f t="shared" si="1885"/>
        <v>5739.56</v>
      </c>
      <c r="G3608" s="3">
        <f>IF(N3608=1,VLOOKUP(A3607,[1]Plan1!$BG$69:$BI$188,3),G3607)</f>
        <v>5769.98</v>
      </c>
      <c r="H3608" s="11">
        <f t="shared" si="1886"/>
        <v>44318</v>
      </c>
      <c r="I3608" s="11">
        <f t="shared" si="1887"/>
        <v>44349</v>
      </c>
      <c r="J3608" s="26">
        <f t="shared" si="1897"/>
        <v>5.3000578441551038E-3</v>
      </c>
      <c r="K3608" s="11">
        <f t="shared" si="1910"/>
        <v>44410</v>
      </c>
      <c r="L3608" s="11">
        <f t="shared" si="1898"/>
        <v>44410</v>
      </c>
      <c r="M3608" s="1">
        <f t="shared" si="1911"/>
        <v>22</v>
      </c>
      <c r="N3608" s="1">
        <f t="shared" si="1881"/>
        <v>13</v>
      </c>
      <c r="O3608" s="2">
        <f t="shared" si="1899"/>
        <v>1.0031284600000001</v>
      </c>
      <c r="P3608" s="10">
        <f t="shared" si="1892"/>
        <v>1.0083006699999999</v>
      </c>
      <c r="Q3608" s="10">
        <f t="shared" si="1888"/>
        <v>1.7198925844831967</v>
      </c>
      <c r="R3608" s="2">
        <f t="shared" si="1891"/>
        <v>1.72527319</v>
      </c>
      <c r="S3608" s="2">
        <f t="shared" si="1882"/>
        <v>1.60539415</v>
      </c>
      <c r="T3608" s="2">
        <f t="shared" si="1900"/>
        <v>12198.24913806</v>
      </c>
      <c r="U3608" s="2">
        <f t="shared" si="1901"/>
        <v>4599.9598718015968</v>
      </c>
      <c r="V3608" s="2">
        <f t="shared" si="1902"/>
        <v>-6.5963212364295033E-13</v>
      </c>
      <c r="W3608" s="2">
        <f t="shared" si="1903"/>
        <v>12198.249138061597</v>
      </c>
      <c r="X3608" s="27">
        <f t="shared" si="1904"/>
        <v>0</v>
      </c>
      <c r="Y3608" s="2">
        <f t="shared" si="1883"/>
        <v>0</v>
      </c>
      <c r="Z3608" s="67">
        <f t="shared" si="1905"/>
        <v>0</v>
      </c>
      <c r="AA3608" s="2">
        <f t="shared" si="1893"/>
        <v>0</v>
      </c>
      <c r="AB3608" s="26">
        <f t="shared" si="1912"/>
        <v>6.7299999999999999E-2</v>
      </c>
      <c r="AC3608" s="27">
        <f t="shared" si="1894"/>
        <v>13</v>
      </c>
      <c r="AD3608" s="27">
        <v>252</v>
      </c>
      <c r="AE3608" s="10">
        <f t="shared" si="1889"/>
        <v>1.0033656399999999</v>
      </c>
      <c r="AF3608" s="2">
        <f t="shared" si="1884"/>
        <v>41.054915219999998</v>
      </c>
      <c r="AG3608" s="2">
        <f t="shared" si="1906"/>
        <v>41.054915219999998</v>
      </c>
      <c r="AH3608" s="3" t="str">
        <f t="shared" si="1907"/>
        <v>-</v>
      </c>
      <c r="AI3608" s="4" t="str">
        <f t="shared" si="1890"/>
        <v>A+J=</v>
      </c>
      <c r="AJ3608" s="11">
        <f t="shared" si="1913"/>
        <v>44412</v>
      </c>
      <c r="AK3608" s="11"/>
      <c r="AL3608" s="4"/>
      <c r="AM3608" s="1"/>
      <c r="AN3608" s="11"/>
      <c r="AO3608" s="1"/>
      <c r="AP3608" s="1"/>
      <c r="AQ3608" s="1"/>
      <c r="AR3608" s="1"/>
      <c r="AS3608" s="6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</row>
    <row r="3609" spans="1:55" x14ac:dyDescent="0.2">
      <c r="A3609" s="144">
        <f t="shared" si="1908"/>
        <v>44398</v>
      </c>
      <c r="B3609" s="2">
        <f t="shared" si="1895"/>
        <v>12242.467839971598</v>
      </c>
      <c r="C3609" s="2">
        <f t="shared" si="1909"/>
        <v>7598.2892662599997</v>
      </c>
      <c r="D3609" s="68">
        <f>SUM(Y3609:Y$3651)</f>
        <v>7598.2892662600007</v>
      </c>
      <c r="E3609" s="68">
        <f t="shared" si="1896"/>
        <v>-9.0949470177292824E-13</v>
      </c>
      <c r="F3609" s="72">
        <f t="shared" si="1885"/>
        <v>5739.56</v>
      </c>
      <c r="G3609" s="3">
        <f>IF(N3609=1,VLOOKUP(A3608,[1]Plan1!$BG$69:$BI$188,3),G3608)</f>
        <v>5769.98</v>
      </c>
      <c r="H3609" s="11">
        <f t="shared" si="1886"/>
        <v>44318</v>
      </c>
      <c r="I3609" s="11">
        <f t="shared" si="1887"/>
        <v>44349</v>
      </c>
      <c r="J3609" s="26">
        <f t="shared" si="1897"/>
        <v>5.3000578441551038E-3</v>
      </c>
      <c r="K3609" s="11">
        <f t="shared" si="1910"/>
        <v>44410</v>
      </c>
      <c r="L3609" s="11">
        <f t="shared" si="1898"/>
        <v>44410</v>
      </c>
      <c r="M3609" s="1">
        <f t="shared" si="1911"/>
        <v>22</v>
      </c>
      <c r="N3609" s="1">
        <f t="shared" si="1881"/>
        <v>14</v>
      </c>
      <c r="O3609" s="2">
        <f t="shared" si="1899"/>
        <v>1.0033695199999999</v>
      </c>
      <c r="P3609" s="10">
        <f t="shared" si="1892"/>
        <v>1.0083006699999999</v>
      </c>
      <c r="Q3609" s="10">
        <f t="shared" si="1888"/>
        <v>1.7198925844831967</v>
      </c>
      <c r="R3609" s="2">
        <f t="shared" si="1891"/>
        <v>1.7256877900000001</v>
      </c>
      <c r="S3609" s="2">
        <f t="shared" si="1882"/>
        <v>1.60539415</v>
      </c>
      <c r="T3609" s="2">
        <f t="shared" si="1900"/>
        <v>12198.24913806</v>
      </c>
      <c r="U3609" s="2">
        <f t="shared" si="1901"/>
        <v>4599.9598718015968</v>
      </c>
      <c r="V3609" s="2">
        <f t="shared" si="1902"/>
        <v>-6.6000920014630542E-13</v>
      </c>
      <c r="W3609" s="2">
        <f t="shared" si="1903"/>
        <v>12198.249138061597</v>
      </c>
      <c r="X3609" s="27">
        <f t="shared" si="1904"/>
        <v>0</v>
      </c>
      <c r="Y3609" s="2">
        <f t="shared" si="1883"/>
        <v>0</v>
      </c>
      <c r="Z3609" s="67">
        <f t="shared" si="1905"/>
        <v>0</v>
      </c>
      <c r="AA3609" s="2">
        <f t="shared" si="1893"/>
        <v>0</v>
      </c>
      <c r="AB3609" s="26">
        <f t="shared" si="1912"/>
        <v>6.7299999999999999E-2</v>
      </c>
      <c r="AC3609" s="27">
        <f t="shared" si="1894"/>
        <v>14</v>
      </c>
      <c r="AD3609" s="27">
        <v>252</v>
      </c>
      <c r="AE3609" s="10">
        <f t="shared" si="1889"/>
        <v>1.0036250040000001</v>
      </c>
      <c r="AF3609" s="2">
        <f t="shared" si="1884"/>
        <v>44.21870191</v>
      </c>
      <c r="AG3609" s="2">
        <f t="shared" si="1906"/>
        <v>44.21870191</v>
      </c>
      <c r="AH3609" s="3" t="str">
        <f t="shared" si="1907"/>
        <v>-</v>
      </c>
      <c r="AI3609" s="4" t="str">
        <f t="shared" si="1890"/>
        <v>A+J=</v>
      </c>
      <c r="AJ3609" s="11">
        <f t="shared" si="1913"/>
        <v>44412</v>
      </c>
      <c r="AK3609" s="11"/>
      <c r="AL3609" s="4"/>
      <c r="AM3609" s="1"/>
      <c r="AN3609" s="11"/>
      <c r="AO3609" s="1"/>
      <c r="AP3609" s="1"/>
      <c r="AQ3609" s="1"/>
      <c r="AR3609" s="1"/>
      <c r="AS3609" s="6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</row>
    <row r="3610" spans="1:55" x14ac:dyDescent="0.2">
      <c r="A3610" s="144">
        <f t="shared" si="1908"/>
        <v>44399</v>
      </c>
      <c r="B3610" s="2">
        <f t="shared" si="1895"/>
        <v>12245.632443951597</v>
      </c>
      <c r="C3610" s="2">
        <f t="shared" si="1909"/>
        <v>7598.2892662599997</v>
      </c>
      <c r="D3610" s="68">
        <f>SUM(Y3610:Y$3651)</f>
        <v>7598.2892662600007</v>
      </c>
      <c r="E3610" s="68">
        <f t="shared" si="1896"/>
        <v>-9.0949470177292824E-13</v>
      </c>
      <c r="F3610" s="72">
        <f t="shared" si="1885"/>
        <v>5739.56</v>
      </c>
      <c r="G3610" s="3">
        <f>IF(N3610=1,VLOOKUP(A3609,[1]Plan1!$BG$69:$BI$188,3),G3609)</f>
        <v>5769.98</v>
      </c>
      <c r="H3610" s="11">
        <f t="shared" si="1886"/>
        <v>44318</v>
      </c>
      <c r="I3610" s="11">
        <f t="shared" si="1887"/>
        <v>44349</v>
      </c>
      <c r="J3610" s="26">
        <f t="shared" si="1897"/>
        <v>5.3000578441551038E-3</v>
      </c>
      <c r="K3610" s="11">
        <f t="shared" si="1910"/>
        <v>44410</v>
      </c>
      <c r="L3610" s="11">
        <f t="shared" si="1898"/>
        <v>44410</v>
      </c>
      <c r="M3610" s="1">
        <f t="shared" si="1911"/>
        <v>22</v>
      </c>
      <c r="N3610" s="1">
        <f t="shared" si="1881"/>
        <v>15</v>
      </c>
      <c r="O3610" s="2">
        <f t="shared" si="1899"/>
        <v>1.0036106300000001</v>
      </c>
      <c r="P3610" s="10">
        <f t="shared" si="1892"/>
        <v>1.0083006699999999</v>
      </c>
      <c r="Q3610" s="10">
        <f t="shared" si="1888"/>
        <v>1.7198925844831967</v>
      </c>
      <c r="R3610" s="2">
        <f t="shared" si="1891"/>
        <v>1.72610248</v>
      </c>
      <c r="S3610" s="2">
        <f t="shared" si="1882"/>
        <v>1.60539415</v>
      </c>
      <c r="T3610" s="2">
        <f t="shared" si="1900"/>
        <v>12198.24913806</v>
      </c>
      <c r="U3610" s="2">
        <f t="shared" si="1901"/>
        <v>4599.9598718015968</v>
      </c>
      <c r="V3610" s="2">
        <f t="shared" si="1902"/>
        <v>-6.6038635850418359E-13</v>
      </c>
      <c r="W3610" s="2">
        <f t="shared" si="1903"/>
        <v>12198.249138061597</v>
      </c>
      <c r="X3610" s="27">
        <f t="shared" si="1904"/>
        <v>0</v>
      </c>
      <c r="Y3610" s="2">
        <f t="shared" si="1883"/>
        <v>0</v>
      </c>
      <c r="Z3610" s="67">
        <f t="shared" si="1905"/>
        <v>0</v>
      </c>
      <c r="AA3610" s="2">
        <f t="shared" si="1893"/>
        <v>0</v>
      </c>
      <c r="AB3610" s="26">
        <f t="shared" si="1912"/>
        <v>6.7299999999999999E-2</v>
      </c>
      <c r="AC3610" s="27">
        <f t="shared" si="1894"/>
        <v>15</v>
      </c>
      <c r="AD3610" s="27">
        <v>252</v>
      </c>
      <c r="AE3610" s="10">
        <f t="shared" si="1889"/>
        <v>1.003884435</v>
      </c>
      <c r="AF3610" s="2">
        <f t="shared" si="1884"/>
        <v>47.383305890000003</v>
      </c>
      <c r="AG3610" s="2">
        <f t="shared" si="1906"/>
        <v>47.383305890000003</v>
      </c>
      <c r="AH3610" s="3" t="str">
        <f t="shared" si="1907"/>
        <v>-</v>
      </c>
      <c r="AI3610" s="4" t="str">
        <f t="shared" si="1890"/>
        <v>A+J=</v>
      </c>
      <c r="AJ3610" s="11">
        <f t="shared" si="1913"/>
        <v>44412</v>
      </c>
      <c r="AK3610" s="11"/>
      <c r="AL3610" s="4"/>
      <c r="AM3610" s="1"/>
      <c r="AN3610" s="11"/>
      <c r="AO3610" s="1"/>
      <c r="AP3610" s="1"/>
      <c r="AQ3610" s="1"/>
      <c r="AR3610" s="1"/>
      <c r="AS3610" s="6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</row>
    <row r="3611" spans="1:55" x14ac:dyDescent="0.2">
      <c r="A3611" s="144">
        <f t="shared" si="1908"/>
        <v>44400</v>
      </c>
      <c r="B3611" s="2">
        <f t="shared" si="1895"/>
        <v>12248.797877401597</v>
      </c>
      <c r="C3611" s="2">
        <f t="shared" si="1909"/>
        <v>7598.2892662599997</v>
      </c>
      <c r="D3611" s="68">
        <f>SUM(Y3611:Y$3651)</f>
        <v>7598.2892662600007</v>
      </c>
      <c r="E3611" s="68">
        <f t="shared" si="1896"/>
        <v>-9.0949470177292824E-13</v>
      </c>
      <c r="F3611" s="72">
        <f t="shared" si="1885"/>
        <v>5739.56</v>
      </c>
      <c r="G3611" s="3">
        <f>IF(N3611=1,VLOOKUP(A3610,[1]Plan1!$BG$69:$BI$188,3),G3610)</f>
        <v>5769.98</v>
      </c>
      <c r="H3611" s="11">
        <f t="shared" si="1886"/>
        <v>44318</v>
      </c>
      <c r="I3611" s="11">
        <f t="shared" si="1887"/>
        <v>44349</v>
      </c>
      <c r="J3611" s="26">
        <f t="shared" si="1897"/>
        <v>5.3000578441551038E-3</v>
      </c>
      <c r="K3611" s="11">
        <f t="shared" si="1910"/>
        <v>44410</v>
      </c>
      <c r="L3611" s="11">
        <f t="shared" si="1898"/>
        <v>44410</v>
      </c>
      <c r="M3611" s="1">
        <f t="shared" si="1911"/>
        <v>22</v>
      </c>
      <c r="N3611" s="1">
        <f t="shared" si="1881"/>
        <v>16</v>
      </c>
      <c r="O3611" s="2">
        <f t="shared" si="1899"/>
        <v>1.0038518000000001</v>
      </c>
      <c r="P3611" s="10">
        <f t="shared" si="1892"/>
        <v>1.0083006699999999</v>
      </c>
      <c r="Q3611" s="10">
        <f t="shared" si="1888"/>
        <v>1.7198925844831967</v>
      </c>
      <c r="R3611" s="2">
        <f t="shared" si="1891"/>
        <v>1.7265172600000001</v>
      </c>
      <c r="S3611" s="2">
        <f t="shared" si="1882"/>
        <v>1.60539415</v>
      </c>
      <c r="T3611" s="2">
        <f t="shared" si="1900"/>
        <v>12198.24913806</v>
      </c>
      <c r="U3611" s="2">
        <f t="shared" si="1901"/>
        <v>4599.9598718015968</v>
      </c>
      <c r="V3611" s="2">
        <f t="shared" si="1902"/>
        <v>-6.6076359871658501E-13</v>
      </c>
      <c r="W3611" s="2">
        <f t="shared" si="1903"/>
        <v>12198.249138061597</v>
      </c>
      <c r="X3611" s="27">
        <f t="shared" si="1904"/>
        <v>0</v>
      </c>
      <c r="Y3611" s="2">
        <f t="shared" si="1883"/>
        <v>0</v>
      </c>
      <c r="Z3611" s="67">
        <f t="shared" si="1905"/>
        <v>0</v>
      </c>
      <c r="AA3611" s="2">
        <f t="shared" si="1893"/>
        <v>0</v>
      </c>
      <c r="AB3611" s="26">
        <f t="shared" si="1912"/>
        <v>6.7299999999999999E-2</v>
      </c>
      <c r="AC3611" s="27">
        <f t="shared" si="1894"/>
        <v>16</v>
      </c>
      <c r="AD3611" s="27">
        <v>252</v>
      </c>
      <c r="AE3611" s="10">
        <f t="shared" si="1889"/>
        <v>1.004143934</v>
      </c>
      <c r="AF3611" s="2">
        <f t="shared" si="1884"/>
        <v>50.548739339999997</v>
      </c>
      <c r="AG3611" s="2">
        <f t="shared" si="1906"/>
        <v>50.548739339999997</v>
      </c>
      <c r="AH3611" s="3" t="str">
        <f t="shared" si="1907"/>
        <v>-</v>
      </c>
      <c r="AI3611" s="4" t="str">
        <f t="shared" si="1890"/>
        <v>A+J=</v>
      </c>
      <c r="AJ3611" s="11">
        <f t="shared" si="1913"/>
        <v>44412</v>
      </c>
      <c r="AK3611" s="11"/>
      <c r="AL3611" s="4"/>
      <c r="AM3611" s="1"/>
      <c r="AN3611" s="11"/>
      <c r="AO3611" s="1"/>
      <c r="AP3611" s="1"/>
      <c r="AQ3611" s="1"/>
      <c r="AR3611" s="1"/>
      <c r="AS3611" s="6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</row>
    <row r="3612" spans="1:55" x14ac:dyDescent="0.2">
      <c r="A3612" s="144">
        <f t="shared" si="1908"/>
        <v>44401</v>
      </c>
      <c r="B3612" s="2">
        <f t="shared" si="1895"/>
        <v>12251.964115941597</v>
      </c>
      <c r="C3612" s="2">
        <f t="shared" si="1909"/>
        <v>7598.2892662599997</v>
      </c>
      <c r="D3612" s="68">
        <f>SUM(Y3612:Y$3651)</f>
        <v>7598.2892662600007</v>
      </c>
      <c r="E3612" s="68">
        <f t="shared" si="1896"/>
        <v>-9.0949470177292824E-13</v>
      </c>
      <c r="F3612" s="72">
        <f t="shared" si="1885"/>
        <v>5739.56</v>
      </c>
      <c r="G3612" s="3">
        <f>IF(N3612=1,VLOOKUP(A3611,[1]Plan1!$BG$69:$BI$188,3),G3611)</f>
        <v>5769.98</v>
      </c>
      <c r="H3612" s="11">
        <f t="shared" si="1886"/>
        <v>44318</v>
      </c>
      <c r="I3612" s="11">
        <f t="shared" si="1887"/>
        <v>44349</v>
      </c>
      <c r="J3612" s="26">
        <f t="shared" si="1897"/>
        <v>5.3000578441551038E-3</v>
      </c>
      <c r="K3612" s="11">
        <f t="shared" si="1910"/>
        <v>44410</v>
      </c>
      <c r="L3612" s="11">
        <f t="shared" si="1898"/>
        <v>44410</v>
      </c>
      <c r="M3612" s="1">
        <f t="shared" si="1911"/>
        <v>22</v>
      </c>
      <c r="N3612" s="1">
        <f t="shared" si="1881"/>
        <v>17</v>
      </c>
      <c r="O3612" s="2">
        <f t="shared" si="1899"/>
        <v>1.0040930299999999</v>
      </c>
      <c r="P3612" s="10">
        <f t="shared" si="1892"/>
        <v>1.0083006699999999</v>
      </c>
      <c r="Q3612" s="10">
        <f t="shared" si="1888"/>
        <v>1.7198925844831967</v>
      </c>
      <c r="R3612" s="2">
        <f t="shared" si="1891"/>
        <v>1.7269321500000001</v>
      </c>
      <c r="S3612" s="2">
        <f t="shared" si="1882"/>
        <v>1.60539415</v>
      </c>
      <c r="T3612" s="2">
        <f t="shared" si="1900"/>
        <v>12198.24913806</v>
      </c>
      <c r="U3612" s="2">
        <f t="shared" si="1901"/>
        <v>4599.9598718015968</v>
      </c>
      <c r="V3612" s="2">
        <f t="shared" si="1902"/>
        <v>-6.6114093897340364E-13</v>
      </c>
      <c r="W3612" s="2">
        <f t="shared" si="1903"/>
        <v>12198.249138061597</v>
      </c>
      <c r="X3612" s="27">
        <f t="shared" si="1904"/>
        <v>0</v>
      </c>
      <c r="Y3612" s="2">
        <f t="shared" si="1883"/>
        <v>0</v>
      </c>
      <c r="Z3612" s="67">
        <f t="shared" si="1905"/>
        <v>0</v>
      </c>
      <c r="AA3612" s="2">
        <f t="shared" si="1893"/>
        <v>0</v>
      </c>
      <c r="AB3612" s="26">
        <f t="shared" si="1912"/>
        <v>6.7299999999999999E-2</v>
      </c>
      <c r="AC3612" s="27">
        <f t="shared" si="1894"/>
        <v>17</v>
      </c>
      <c r="AD3612" s="27">
        <v>252</v>
      </c>
      <c r="AE3612" s="10">
        <f t="shared" si="1889"/>
        <v>1.0044034989999999</v>
      </c>
      <c r="AF3612" s="2">
        <f t="shared" si="1884"/>
        <v>53.714977879999999</v>
      </c>
      <c r="AG3612" s="2">
        <f t="shared" si="1906"/>
        <v>53.714977879999999</v>
      </c>
      <c r="AH3612" s="3" t="str">
        <f t="shared" si="1907"/>
        <v>-</v>
      </c>
      <c r="AI3612" s="4" t="str">
        <f t="shared" si="1890"/>
        <v>A+J=</v>
      </c>
      <c r="AJ3612" s="11">
        <f t="shared" si="1913"/>
        <v>44412</v>
      </c>
      <c r="AK3612" s="11"/>
      <c r="AL3612" s="4"/>
      <c r="AM3612" s="1"/>
      <c r="AN3612" s="11"/>
      <c r="AO3612" s="1"/>
      <c r="AP3612" s="1"/>
      <c r="AQ3612" s="1"/>
      <c r="AR3612" s="1"/>
      <c r="AS3612" s="6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</row>
    <row r="3613" spans="1:55" x14ac:dyDescent="0.2">
      <c r="A3613" s="144">
        <f t="shared" si="1908"/>
        <v>44402</v>
      </c>
      <c r="B3613" s="2">
        <f t="shared" si="1895"/>
        <v>12251.964115941597</v>
      </c>
      <c r="C3613" s="2">
        <f t="shared" si="1909"/>
        <v>7598.2892662599997</v>
      </c>
      <c r="D3613" s="68">
        <f>SUM(Y3613:Y$3651)</f>
        <v>7598.2892662600007</v>
      </c>
      <c r="E3613" s="68">
        <f t="shared" si="1896"/>
        <v>-9.0949470177292824E-13</v>
      </c>
      <c r="F3613" s="72">
        <f t="shared" si="1885"/>
        <v>5739.56</v>
      </c>
      <c r="G3613" s="3">
        <f>IF(N3613=1,VLOOKUP(A3612,[1]Plan1!$BG$69:$BI$188,3),G3612)</f>
        <v>5769.98</v>
      </c>
      <c r="H3613" s="11">
        <f t="shared" si="1886"/>
        <v>44318</v>
      </c>
      <c r="I3613" s="11">
        <f t="shared" si="1887"/>
        <v>44349</v>
      </c>
      <c r="J3613" s="26">
        <f t="shared" si="1897"/>
        <v>5.3000578441551038E-3</v>
      </c>
      <c r="K3613" s="11">
        <f t="shared" si="1910"/>
        <v>44410</v>
      </c>
      <c r="L3613" s="11">
        <f t="shared" si="1898"/>
        <v>44410</v>
      </c>
      <c r="M3613" s="1">
        <f t="shared" si="1911"/>
        <v>22</v>
      </c>
      <c r="N3613" s="1">
        <f t="shared" ref="N3613:N3651" si="1914">(M3613-(NETWORKDAYS(A3613,L3613,AN$137:AN$327)-1))</f>
        <v>17</v>
      </c>
      <c r="O3613" s="2">
        <f t="shared" si="1899"/>
        <v>1.0040930299999999</v>
      </c>
      <c r="P3613" s="10">
        <f t="shared" si="1892"/>
        <v>1.0083006699999999</v>
      </c>
      <c r="Q3613" s="10">
        <f t="shared" si="1888"/>
        <v>1.7198925844831967</v>
      </c>
      <c r="R3613" s="2">
        <f t="shared" si="1891"/>
        <v>1.7269321500000001</v>
      </c>
      <c r="S3613" s="2">
        <f t="shared" si="1882"/>
        <v>1.60539415</v>
      </c>
      <c r="T3613" s="2">
        <f t="shared" si="1900"/>
        <v>12198.24913806</v>
      </c>
      <c r="U3613" s="2">
        <f t="shared" si="1901"/>
        <v>4599.9598718015968</v>
      </c>
      <c r="V3613" s="2">
        <f t="shared" si="1902"/>
        <v>-6.6114093897340364E-13</v>
      </c>
      <c r="W3613" s="2">
        <f t="shared" si="1903"/>
        <v>12198.249138061597</v>
      </c>
      <c r="X3613" s="27">
        <f t="shared" si="1904"/>
        <v>0</v>
      </c>
      <c r="Y3613" s="2">
        <f t="shared" si="1883"/>
        <v>0</v>
      </c>
      <c r="Z3613" s="67">
        <f t="shared" si="1905"/>
        <v>0</v>
      </c>
      <c r="AA3613" s="2">
        <f t="shared" si="1893"/>
        <v>0</v>
      </c>
      <c r="AB3613" s="26">
        <f t="shared" si="1912"/>
        <v>6.7299999999999999E-2</v>
      </c>
      <c r="AC3613" s="27">
        <f t="shared" si="1894"/>
        <v>17</v>
      </c>
      <c r="AD3613" s="27">
        <v>252</v>
      </c>
      <c r="AE3613" s="10">
        <f t="shared" si="1889"/>
        <v>1.0044034989999999</v>
      </c>
      <c r="AF3613" s="2">
        <f t="shared" si="1884"/>
        <v>53.714977879999999</v>
      </c>
      <c r="AG3613" s="2">
        <f t="shared" si="1906"/>
        <v>53.714977879999999</v>
      </c>
      <c r="AH3613" s="3" t="str">
        <f t="shared" si="1907"/>
        <v>-</v>
      </c>
      <c r="AI3613" s="4" t="str">
        <f t="shared" si="1890"/>
        <v>A+J=</v>
      </c>
      <c r="AJ3613" s="11">
        <f t="shared" si="1913"/>
        <v>44412</v>
      </c>
      <c r="AK3613" s="11"/>
      <c r="AL3613" s="4"/>
      <c r="AM3613" s="1"/>
      <c r="AN3613" s="11"/>
      <c r="AO3613" s="1"/>
      <c r="AP3613" s="1"/>
      <c r="AQ3613" s="1"/>
      <c r="AR3613" s="1"/>
      <c r="AS3613" s="6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</row>
    <row r="3614" spans="1:55" x14ac:dyDescent="0.2">
      <c r="A3614" s="144">
        <f t="shared" si="1908"/>
        <v>44403</v>
      </c>
      <c r="B3614" s="2">
        <f t="shared" si="1895"/>
        <v>12251.964115941597</v>
      </c>
      <c r="C3614" s="2">
        <f t="shared" si="1909"/>
        <v>7598.2892662599997</v>
      </c>
      <c r="D3614" s="68">
        <f>SUM(Y3614:Y$3651)</f>
        <v>7598.2892662600007</v>
      </c>
      <c r="E3614" s="68">
        <f t="shared" si="1896"/>
        <v>-9.0949470177292824E-13</v>
      </c>
      <c r="F3614" s="72">
        <f t="shared" si="1885"/>
        <v>5739.56</v>
      </c>
      <c r="G3614" s="3">
        <f>IF(N3614=1,VLOOKUP(A3613,[1]Plan1!$BG$69:$BI$188,3),G3613)</f>
        <v>5769.98</v>
      </c>
      <c r="H3614" s="11">
        <f t="shared" si="1886"/>
        <v>44318</v>
      </c>
      <c r="I3614" s="11">
        <f t="shared" si="1887"/>
        <v>44349</v>
      </c>
      <c r="J3614" s="26">
        <f t="shared" si="1897"/>
        <v>5.3000578441551038E-3</v>
      </c>
      <c r="K3614" s="11">
        <f t="shared" si="1910"/>
        <v>44410</v>
      </c>
      <c r="L3614" s="11">
        <f t="shared" si="1898"/>
        <v>44410</v>
      </c>
      <c r="M3614" s="1">
        <f t="shared" si="1911"/>
        <v>22</v>
      </c>
      <c r="N3614" s="1">
        <f t="shared" si="1914"/>
        <v>17</v>
      </c>
      <c r="O3614" s="2">
        <f t="shared" si="1899"/>
        <v>1.0040930299999999</v>
      </c>
      <c r="P3614" s="10">
        <f t="shared" si="1892"/>
        <v>1.0083006699999999</v>
      </c>
      <c r="Q3614" s="10">
        <f t="shared" si="1888"/>
        <v>1.7198925844831967</v>
      </c>
      <c r="R3614" s="2">
        <f t="shared" si="1891"/>
        <v>1.7269321500000001</v>
      </c>
      <c r="S3614" s="2">
        <f t="shared" ref="S3614:S3651" si="1915">IF(AND(X3614&gt;0,MONTH(A3614)=10),R3614,S3613)</f>
        <v>1.60539415</v>
      </c>
      <c r="T3614" s="2">
        <f t="shared" si="1900"/>
        <v>12198.24913806</v>
      </c>
      <c r="U3614" s="2">
        <f t="shared" si="1901"/>
        <v>4599.9598718015968</v>
      </c>
      <c r="V3614" s="2">
        <f t="shared" si="1902"/>
        <v>-6.6114093897340364E-13</v>
      </c>
      <c r="W3614" s="2">
        <f t="shared" si="1903"/>
        <v>12198.249138061597</v>
      </c>
      <c r="X3614" s="27">
        <f t="shared" si="1904"/>
        <v>0</v>
      </c>
      <c r="Y3614" s="2">
        <f t="shared" ref="Y3614:Y3651" si="1916">IF(X3614&gt;0,VLOOKUP(A3614,AN$12:AR$131,5),0)</f>
        <v>0</v>
      </c>
      <c r="Z3614" s="67">
        <f t="shared" si="1905"/>
        <v>0</v>
      </c>
      <c r="AA3614" s="2">
        <f t="shared" si="1893"/>
        <v>0</v>
      </c>
      <c r="AB3614" s="26">
        <f t="shared" si="1912"/>
        <v>6.7299999999999999E-2</v>
      </c>
      <c r="AC3614" s="27">
        <f t="shared" si="1894"/>
        <v>17</v>
      </c>
      <c r="AD3614" s="27">
        <v>252</v>
      </c>
      <c r="AE3614" s="10">
        <f t="shared" si="1889"/>
        <v>1.0044034989999999</v>
      </c>
      <c r="AF3614" s="2">
        <f t="shared" ref="AF3614:AF3651" si="1917">TRUNC((T3614*(AE3614-1)),8)</f>
        <v>53.714977879999999</v>
      </c>
      <c r="AG3614" s="2">
        <f t="shared" si="1906"/>
        <v>53.714977879999999</v>
      </c>
      <c r="AH3614" s="3" t="str">
        <f t="shared" si="1907"/>
        <v>-</v>
      </c>
      <c r="AI3614" s="4" t="str">
        <f t="shared" si="1890"/>
        <v>A+J=</v>
      </c>
      <c r="AJ3614" s="11">
        <f t="shared" si="1913"/>
        <v>44412</v>
      </c>
      <c r="AK3614" s="11"/>
      <c r="AL3614" s="4"/>
      <c r="AM3614" s="1"/>
      <c r="AN3614" s="11"/>
      <c r="AO3614" s="1"/>
      <c r="AP3614" s="1"/>
      <c r="AQ3614" s="1"/>
      <c r="AR3614" s="1"/>
      <c r="AS3614" s="6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</row>
    <row r="3615" spans="1:55" x14ac:dyDescent="0.2">
      <c r="A3615" s="144">
        <f t="shared" si="1908"/>
        <v>44404</v>
      </c>
      <c r="B3615" s="2">
        <f t="shared" si="1895"/>
        <v>12255.131171761597</v>
      </c>
      <c r="C3615" s="2">
        <f t="shared" si="1909"/>
        <v>7598.2892662599997</v>
      </c>
      <c r="D3615" s="68">
        <f>SUM(Y3615:Y$3651)</f>
        <v>7598.2892662600007</v>
      </c>
      <c r="E3615" s="68">
        <f t="shared" si="1896"/>
        <v>-9.0949470177292824E-13</v>
      </c>
      <c r="F3615" s="72">
        <f t="shared" ref="F3615:F3651" si="1918">IF(G3615=G3614,F3614,G3614)</f>
        <v>5739.56</v>
      </c>
      <c r="G3615" s="3">
        <f>IF(N3615=1,VLOOKUP(A3614,[1]Plan1!$BG$69:$BI$188,3),G3614)</f>
        <v>5769.98</v>
      </c>
      <c r="H3615" s="11">
        <f t="shared" ref="H3615:H3651" si="1919">EDATE(I3615,-1)</f>
        <v>44318</v>
      </c>
      <c r="I3615" s="11">
        <f t="shared" ref="I3615:I3651" si="1920">IF(X3614&gt;0,EDATE(A3615,-1),+I3614)</f>
        <v>44349</v>
      </c>
      <c r="J3615" s="26">
        <f t="shared" si="1897"/>
        <v>5.3000578441551038E-3</v>
      </c>
      <c r="K3615" s="11">
        <f t="shared" si="1910"/>
        <v>44410</v>
      </c>
      <c r="L3615" s="11">
        <f t="shared" si="1898"/>
        <v>44410</v>
      </c>
      <c r="M3615" s="1">
        <f t="shared" si="1911"/>
        <v>22</v>
      </c>
      <c r="N3615" s="1">
        <f t="shared" si="1914"/>
        <v>18</v>
      </c>
      <c r="O3615" s="2">
        <f t="shared" si="1899"/>
        <v>1.0043343199999999</v>
      </c>
      <c r="P3615" s="10">
        <f t="shared" si="1892"/>
        <v>1.0083006699999999</v>
      </c>
      <c r="Q3615" s="10">
        <f t="shared" ref="Q3615:Q3651" si="1921">IF(L3615&gt;L3614,Q3614*P3615,Q3614)</f>
        <v>1.7198925844831967</v>
      </c>
      <c r="R3615" s="2">
        <f t="shared" si="1891"/>
        <v>1.72734714</v>
      </c>
      <c r="S3615" s="2">
        <f t="shared" si="1915"/>
        <v>1.60539415</v>
      </c>
      <c r="T3615" s="2">
        <f t="shared" si="1900"/>
        <v>12198.24913806</v>
      </c>
      <c r="U3615" s="2">
        <f t="shared" si="1901"/>
        <v>4599.9598718015968</v>
      </c>
      <c r="V3615" s="2">
        <f t="shared" si="1902"/>
        <v>-6.6151837017969229E-13</v>
      </c>
      <c r="W3615" s="2">
        <f t="shared" si="1903"/>
        <v>12198.249138061597</v>
      </c>
      <c r="X3615" s="27">
        <f t="shared" si="1904"/>
        <v>0</v>
      </c>
      <c r="Y3615" s="2">
        <f t="shared" si="1916"/>
        <v>0</v>
      </c>
      <c r="Z3615" s="67">
        <f t="shared" si="1905"/>
        <v>0</v>
      </c>
      <c r="AA3615" s="2">
        <f t="shared" si="1893"/>
        <v>0</v>
      </c>
      <c r="AB3615" s="26">
        <f t="shared" si="1912"/>
        <v>6.7299999999999999E-2</v>
      </c>
      <c r="AC3615" s="27">
        <f t="shared" si="1894"/>
        <v>18</v>
      </c>
      <c r="AD3615" s="27">
        <v>252</v>
      </c>
      <c r="AE3615" s="10">
        <f t="shared" ref="AE3615:AE3651" si="1922">ROUND((1+AB3615)^TRUNC((AC3615/AD3615),9),9)</f>
        <v>1.004663131</v>
      </c>
      <c r="AF3615" s="2">
        <f t="shared" si="1917"/>
        <v>56.882033700000001</v>
      </c>
      <c r="AG3615" s="2">
        <f t="shared" si="1906"/>
        <v>56.882033700000001</v>
      </c>
      <c r="AH3615" s="3" t="str">
        <f t="shared" si="1907"/>
        <v>-</v>
      </c>
      <c r="AI3615" s="4" t="str">
        <f t="shared" si="1890"/>
        <v>A+J=</v>
      </c>
      <c r="AJ3615" s="11">
        <f t="shared" si="1913"/>
        <v>44412</v>
      </c>
      <c r="AK3615" s="11"/>
      <c r="AL3615" s="4"/>
      <c r="AM3615" s="1"/>
      <c r="AN3615" s="11"/>
      <c r="AO3615" s="1"/>
      <c r="AP3615" s="1"/>
      <c r="AQ3615" s="1"/>
      <c r="AR3615" s="1"/>
      <c r="AS3615" s="6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</row>
    <row r="3616" spans="1:55" x14ac:dyDescent="0.2">
      <c r="A3616" s="144">
        <f t="shared" si="1908"/>
        <v>44405</v>
      </c>
      <c r="B3616" s="2">
        <f t="shared" si="1895"/>
        <v>12258.299057061597</v>
      </c>
      <c r="C3616" s="2">
        <f t="shared" si="1909"/>
        <v>7598.2892662599997</v>
      </c>
      <c r="D3616" s="68">
        <f>SUM(Y3616:Y$3651)</f>
        <v>7598.2892662600007</v>
      </c>
      <c r="E3616" s="68">
        <f t="shared" si="1896"/>
        <v>-9.0949470177292824E-13</v>
      </c>
      <c r="F3616" s="72">
        <f t="shared" si="1918"/>
        <v>5739.56</v>
      </c>
      <c r="G3616" s="3">
        <f>IF(N3616=1,VLOOKUP(A3615,[1]Plan1!$BG$69:$BI$188,3),G3615)</f>
        <v>5769.98</v>
      </c>
      <c r="H3616" s="11">
        <f t="shared" si="1919"/>
        <v>44318</v>
      </c>
      <c r="I3616" s="11">
        <f t="shared" si="1920"/>
        <v>44349</v>
      </c>
      <c r="J3616" s="26">
        <f t="shared" si="1897"/>
        <v>5.3000578441551038E-3</v>
      </c>
      <c r="K3616" s="11">
        <f t="shared" si="1910"/>
        <v>44410</v>
      </c>
      <c r="L3616" s="11">
        <f t="shared" si="1898"/>
        <v>44410</v>
      </c>
      <c r="M3616" s="1">
        <f t="shared" si="1911"/>
        <v>22</v>
      </c>
      <c r="N3616" s="1">
        <f t="shared" si="1914"/>
        <v>19</v>
      </c>
      <c r="O3616" s="2">
        <f t="shared" si="1899"/>
        <v>1.0045756699999999</v>
      </c>
      <c r="P3616" s="10">
        <f t="shared" si="1892"/>
        <v>1.0083006699999999</v>
      </c>
      <c r="Q3616" s="10">
        <f t="shared" si="1921"/>
        <v>1.7198925844831967</v>
      </c>
      <c r="R3616" s="2">
        <f t="shared" si="1891"/>
        <v>1.7277622399999999</v>
      </c>
      <c r="S3616" s="2">
        <f t="shared" si="1915"/>
        <v>1.60539415</v>
      </c>
      <c r="T3616" s="2">
        <f t="shared" si="1900"/>
        <v>12198.24913806</v>
      </c>
      <c r="U3616" s="2">
        <f t="shared" si="1901"/>
        <v>4599.9598718015968</v>
      </c>
      <c r="V3616" s="2">
        <f t="shared" si="1902"/>
        <v>-6.6189590143039813E-13</v>
      </c>
      <c r="W3616" s="2">
        <f t="shared" si="1903"/>
        <v>12198.249138061597</v>
      </c>
      <c r="X3616" s="27">
        <f t="shared" si="1904"/>
        <v>0</v>
      </c>
      <c r="Y3616" s="2">
        <f t="shared" si="1916"/>
        <v>0</v>
      </c>
      <c r="Z3616" s="67">
        <f t="shared" si="1905"/>
        <v>0</v>
      </c>
      <c r="AA3616" s="2">
        <f t="shared" si="1893"/>
        <v>0</v>
      </c>
      <c r="AB3616" s="26">
        <f t="shared" si="1912"/>
        <v>6.7299999999999999E-2</v>
      </c>
      <c r="AC3616" s="27">
        <f t="shared" si="1894"/>
        <v>19</v>
      </c>
      <c r="AD3616" s="27">
        <v>252</v>
      </c>
      <c r="AE3616" s="10">
        <f t="shared" si="1922"/>
        <v>1.004922831</v>
      </c>
      <c r="AF3616" s="2">
        <f t="shared" si="1917"/>
        <v>60.049919000000003</v>
      </c>
      <c r="AG3616" s="2">
        <f t="shared" si="1906"/>
        <v>60.049919000000003</v>
      </c>
      <c r="AH3616" s="3" t="str">
        <f t="shared" si="1907"/>
        <v>-</v>
      </c>
      <c r="AI3616" s="4" t="str">
        <f t="shared" si="1890"/>
        <v>A+J=</v>
      </c>
      <c r="AJ3616" s="11">
        <f t="shared" si="1913"/>
        <v>44412</v>
      </c>
      <c r="AK3616" s="11"/>
      <c r="AL3616" s="4"/>
      <c r="AM3616" s="1"/>
      <c r="AN3616" s="11"/>
      <c r="AO3616" s="1"/>
      <c r="AP3616" s="1"/>
      <c r="AQ3616" s="1"/>
      <c r="AR3616" s="1"/>
      <c r="AS3616" s="6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</row>
    <row r="3617" spans="1:55" x14ac:dyDescent="0.2">
      <c r="A3617" s="144">
        <f t="shared" si="1908"/>
        <v>44406</v>
      </c>
      <c r="B3617" s="2">
        <f t="shared" si="1895"/>
        <v>12261.467747441597</v>
      </c>
      <c r="C3617" s="2">
        <f t="shared" si="1909"/>
        <v>7598.2892662599997</v>
      </c>
      <c r="D3617" s="68">
        <f>SUM(Y3617:Y$3651)</f>
        <v>7598.2892662600007</v>
      </c>
      <c r="E3617" s="68">
        <f t="shared" si="1896"/>
        <v>-9.0949470177292824E-13</v>
      </c>
      <c r="F3617" s="72">
        <f t="shared" si="1918"/>
        <v>5739.56</v>
      </c>
      <c r="G3617" s="3">
        <f>IF(N3617=1,VLOOKUP(A3616,[1]Plan1!$BG$69:$BI$188,3),G3616)</f>
        <v>5769.98</v>
      </c>
      <c r="H3617" s="11">
        <f t="shared" si="1919"/>
        <v>44318</v>
      </c>
      <c r="I3617" s="11">
        <f t="shared" si="1920"/>
        <v>44349</v>
      </c>
      <c r="J3617" s="26">
        <f t="shared" si="1897"/>
        <v>5.3000578441551038E-3</v>
      </c>
      <c r="K3617" s="11">
        <f t="shared" si="1910"/>
        <v>44410</v>
      </c>
      <c r="L3617" s="11">
        <f t="shared" si="1898"/>
        <v>44410</v>
      </c>
      <c r="M3617" s="1">
        <f t="shared" si="1911"/>
        <v>22</v>
      </c>
      <c r="N3617" s="1">
        <f t="shared" si="1914"/>
        <v>20</v>
      </c>
      <c r="O3617" s="2">
        <f t="shared" si="1899"/>
        <v>1.0048170700000001</v>
      </c>
      <c r="P3617" s="10">
        <f t="shared" si="1892"/>
        <v>1.0083006699999999</v>
      </c>
      <c r="Q3617" s="10">
        <f t="shared" si="1921"/>
        <v>1.7198925844831967</v>
      </c>
      <c r="R3617" s="2">
        <f t="shared" si="1891"/>
        <v>1.72817742</v>
      </c>
      <c r="S3617" s="2">
        <f t="shared" si="1915"/>
        <v>1.60539415</v>
      </c>
      <c r="T3617" s="2">
        <f t="shared" si="1900"/>
        <v>12198.24913806</v>
      </c>
      <c r="U3617" s="2">
        <f t="shared" si="1901"/>
        <v>4599.9598718015968</v>
      </c>
      <c r="V3617" s="2">
        <f t="shared" si="1902"/>
        <v>-6.6227350544068028E-13</v>
      </c>
      <c r="W3617" s="2">
        <f t="shared" si="1903"/>
        <v>12198.249138061597</v>
      </c>
      <c r="X3617" s="27">
        <f t="shared" si="1904"/>
        <v>0</v>
      </c>
      <c r="Y3617" s="2">
        <f t="shared" si="1916"/>
        <v>0</v>
      </c>
      <c r="Z3617" s="67">
        <f t="shared" si="1905"/>
        <v>0</v>
      </c>
      <c r="AA3617" s="2">
        <f t="shared" si="1893"/>
        <v>0</v>
      </c>
      <c r="AB3617" s="26">
        <f t="shared" si="1912"/>
        <v>6.7299999999999999E-2</v>
      </c>
      <c r="AC3617" s="27">
        <f t="shared" si="1894"/>
        <v>20</v>
      </c>
      <c r="AD3617" s="27">
        <v>252</v>
      </c>
      <c r="AE3617" s="10">
        <f t="shared" si="1922"/>
        <v>1.0051825969999999</v>
      </c>
      <c r="AF3617" s="2">
        <f t="shared" si="1917"/>
        <v>63.218609379999997</v>
      </c>
      <c r="AG3617" s="2">
        <f t="shared" si="1906"/>
        <v>63.218609379999997</v>
      </c>
      <c r="AH3617" s="3" t="str">
        <f t="shared" si="1907"/>
        <v>-</v>
      </c>
      <c r="AI3617" s="4" t="str">
        <f t="shared" si="1890"/>
        <v>A+J=</v>
      </c>
      <c r="AJ3617" s="11">
        <f t="shared" si="1913"/>
        <v>44412</v>
      </c>
      <c r="AK3617" s="11"/>
      <c r="AL3617" s="4"/>
      <c r="AM3617" s="1"/>
      <c r="AN3617" s="11"/>
      <c r="AO3617" s="1"/>
      <c r="AP3617" s="1"/>
      <c r="AQ3617" s="1"/>
      <c r="AR3617" s="1"/>
      <c r="AS3617" s="6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</row>
    <row r="3618" spans="1:55" x14ac:dyDescent="0.2">
      <c r="A3618" s="144">
        <f t="shared" si="1908"/>
        <v>44407</v>
      </c>
      <c r="B3618" s="2">
        <f t="shared" si="1895"/>
        <v>12264.637267311597</v>
      </c>
      <c r="C3618" s="2">
        <f t="shared" si="1909"/>
        <v>7598.2892662599997</v>
      </c>
      <c r="D3618" s="68">
        <f>SUM(Y3618:Y$3651)</f>
        <v>7598.2892662600007</v>
      </c>
      <c r="E3618" s="68">
        <f t="shared" si="1896"/>
        <v>-9.0949470177292824E-13</v>
      </c>
      <c r="F3618" s="72">
        <f t="shared" si="1918"/>
        <v>5739.56</v>
      </c>
      <c r="G3618" s="3">
        <f>IF(N3618=1,VLOOKUP(A3617,[1]Plan1!$BG$69:$BI$188,3),G3617)</f>
        <v>5769.98</v>
      </c>
      <c r="H3618" s="11">
        <f t="shared" si="1919"/>
        <v>44318</v>
      </c>
      <c r="I3618" s="11">
        <f t="shared" si="1920"/>
        <v>44349</v>
      </c>
      <c r="J3618" s="26">
        <f t="shared" si="1897"/>
        <v>5.3000578441551038E-3</v>
      </c>
      <c r="K3618" s="11">
        <f t="shared" si="1910"/>
        <v>44410</v>
      </c>
      <c r="L3618" s="11">
        <f t="shared" si="1898"/>
        <v>44410</v>
      </c>
      <c r="M3618" s="1">
        <f t="shared" si="1911"/>
        <v>22</v>
      </c>
      <c r="N3618" s="1">
        <f t="shared" si="1914"/>
        <v>21</v>
      </c>
      <c r="O3618" s="2">
        <f t="shared" si="1899"/>
        <v>1.0050585299999999</v>
      </c>
      <c r="P3618" s="10">
        <f t="shared" si="1892"/>
        <v>1.0083006699999999</v>
      </c>
      <c r="Q3618" s="10">
        <f t="shared" si="1921"/>
        <v>1.7198925844831967</v>
      </c>
      <c r="R3618" s="2">
        <f t="shared" si="1891"/>
        <v>1.72859271</v>
      </c>
      <c r="S3618" s="2">
        <f t="shared" si="1915"/>
        <v>1.60539415</v>
      </c>
      <c r="T3618" s="2">
        <f t="shared" si="1900"/>
        <v>12198.24913806</v>
      </c>
      <c r="U3618" s="2">
        <f t="shared" si="1901"/>
        <v>4599.9598718015968</v>
      </c>
      <c r="V3618" s="2">
        <f t="shared" si="1902"/>
        <v>-6.6265120949537962E-13</v>
      </c>
      <c r="W3618" s="2">
        <f t="shared" si="1903"/>
        <v>12198.249138061597</v>
      </c>
      <c r="X3618" s="27">
        <f t="shared" si="1904"/>
        <v>0</v>
      </c>
      <c r="Y3618" s="2">
        <f t="shared" si="1916"/>
        <v>0</v>
      </c>
      <c r="Z3618" s="67">
        <f t="shared" si="1905"/>
        <v>0</v>
      </c>
      <c r="AA3618" s="2">
        <f t="shared" si="1893"/>
        <v>0</v>
      </c>
      <c r="AB3618" s="26">
        <f t="shared" si="1912"/>
        <v>6.7299999999999999E-2</v>
      </c>
      <c r="AC3618" s="27">
        <f t="shared" si="1894"/>
        <v>21</v>
      </c>
      <c r="AD3618" s="27">
        <v>252</v>
      </c>
      <c r="AE3618" s="10">
        <f t="shared" si="1922"/>
        <v>1.0054424310000001</v>
      </c>
      <c r="AF3618" s="2">
        <f t="shared" si="1917"/>
        <v>66.388129250000006</v>
      </c>
      <c r="AG3618" s="2">
        <f t="shared" si="1906"/>
        <v>66.388129250000006</v>
      </c>
      <c r="AH3618" s="3" t="str">
        <f t="shared" si="1907"/>
        <v>-</v>
      </c>
      <c r="AI3618" s="4" t="str">
        <f t="shared" ref="AI3618:AI3651" si="1923">AI3617</f>
        <v>A+J=</v>
      </c>
      <c r="AJ3618" s="11">
        <f t="shared" si="1913"/>
        <v>44412</v>
      </c>
      <c r="AK3618" s="11"/>
      <c r="AL3618" s="4"/>
      <c r="AM3618" s="1"/>
      <c r="AN3618" s="11"/>
      <c r="AO3618" s="1"/>
      <c r="AP3618" s="1"/>
      <c r="AQ3618" s="1"/>
      <c r="AR3618" s="1"/>
      <c r="AS3618" s="6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</row>
    <row r="3619" spans="1:55" x14ac:dyDescent="0.2">
      <c r="A3619" s="144">
        <f t="shared" si="1908"/>
        <v>44408</v>
      </c>
      <c r="B3619" s="2">
        <f t="shared" si="1895"/>
        <v>12267.807604461597</v>
      </c>
      <c r="C3619" s="2">
        <f t="shared" si="1909"/>
        <v>7598.2892662599997</v>
      </c>
      <c r="D3619" s="68">
        <f>SUM(Y3619:Y$3651)</f>
        <v>7598.2892662600007</v>
      </c>
      <c r="E3619" s="68">
        <f t="shared" si="1896"/>
        <v>-9.0949470177292824E-13</v>
      </c>
      <c r="F3619" s="72">
        <f t="shared" si="1918"/>
        <v>5739.56</v>
      </c>
      <c r="G3619" s="3">
        <f>IF(N3619=1,VLOOKUP(A3618,[1]Plan1!$BG$69:$BI$188,3),G3618)</f>
        <v>5769.98</v>
      </c>
      <c r="H3619" s="11">
        <f t="shared" si="1919"/>
        <v>44318</v>
      </c>
      <c r="I3619" s="11">
        <f t="shared" si="1920"/>
        <v>44349</v>
      </c>
      <c r="J3619" s="26">
        <f t="shared" si="1897"/>
        <v>5.3000578441551038E-3</v>
      </c>
      <c r="K3619" s="11">
        <f t="shared" si="1910"/>
        <v>44410</v>
      </c>
      <c r="L3619" s="11">
        <f t="shared" si="1898"/>
        <v>44410</v>
      </c>
      <c r="M3619" s="1">
        <f t="shared" si="1911"/>
        <v>22</v>
      </c>
      <c r="N3619" s="1">
        <f t="shared" si="1914"/>
        <v>22</v>
      </c>
      <c r="O3619" s="2">
        <f t="shared" si="1899"/>
        <v>1.00530005</v>
      </c>
      <c r="P3619" s="10">
        <f t="shared" si="1892"/>
        <v>1.0083006699999999</v>
      </c>
      <c r="Q3619" s="10">
        <f t="shared" si="1921"/>
        <v>1.7198925844831967</v>
      </c>
      <c r="R3619" s="2">
        <f t="shared" si="1891"/>
        <v>1.7290080999999999</v>
      </c>
      <c r="S3619" s="2">
        <f t="shared" si="1915"/>
        <v>1.60539415</v>
      </c>
      <c r="T3619" s="2">
        <f t="shared" si="1900"/>
        <v>12198.24913806</v>
      </c>
      <c r="U3619" s="2">
        <f t="shared" si="1901"/>
        <v>4599.9598718015968</v>
      </c>
      <c r="V3619" s="2">
        <f t="shared" si="1902"/>
        <v>-6.6302900449954899E-13</v>
      </c>
      <c r="W3619" s="2">
        <f t="shared" si="1903"/>
        <v>12198.249138061597</v>
      </c>
      <c r="X3619" s="27">
        <f t="shared" si="1904"/>
        <v>0</v>
      </c>
      <c r="Y3619" s="2">
        <f t="shared" si="1916"/>
        <v>0</v>
      </c>
      <c r="Z3619" s="67">
        <f t="shared" si="1905"/>
        <v>0</v>
      </c>
      <c r="AA3619" s="2">
        <f t="shared" si="1893"/>
        <v>0</v>
      </c>
      <c r="AB3619" s="26">
        <f t="shared" si="1912"/>
        <v>6.7299999999999999E-2</v>
      </c>
      <c r="AC3619" s="27">
        <f t="shared" si="1894"/>
        <v>22</v>
      </c>
      <c r="AD3619" s="27">
        <v>252</v>
      </c>
      <c r="AE3619" s="10">
        <f t="shared" si="1922"/>
        <v>1.005702332</v>
      </c>
      <c r="AF3619" s="2">
        <f t="shared" si="1917"/>
        <v>69.5584664</v>
      </c>
      <c r="AG3619" s="2">
        <f t="shared" si="1906"/>
        <v>69.5584664</v>
      </c>
      <c r="AH3619" s="3" t="str">
        <f t="shared" si="1907"/>
        <v>-</v>
      </c>
      <c r="AI3619" s="4" t="str">
        <f t="shared" si="1923"/>
        <v>A+J=</v>
      </c>
      <c r="AJ3619" s="11">
        <f t="shared" si="1913"/>
        <v>44412</v>
      </c>
      <c r="AK3619" s="11"/>
      <c r="AL3619" s="4"/>
      <c r="AM3619" s="1"/>
      <c r="AN3619" s="11"/>
      <c r="AO3619" s="1"/>
      <c r="AP3619" s="1"/>
      <c r="AQ3619" s="1"/>
      <c r="AR3619" s="1"/>
      <c r="AS3619" s="6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</row>
    <row r="3620" spans="1:55" x14ac:dyDescent="0.2">
      <c r="A3620" s="144">
        <f t="shared" si="1908"/>
        <v>44409</v>
      </c>
      <c r="B3620" s="2">
        <f t="shared" si="1895"/>
        <v>12267.807604461597</v>
      </c>
      <c r="C3620" s="2">
        <f t="shared" si="1909"/>
        <v>7598.2892662599997</v>
      </c>
      <c r="D3620" s="68">
        <f>SUM(Y3620:Y$3651)</f>
        <v>7598.2892662600007</v>
      </c>
      <c r="E3620" s="68">
        <f t="shared" si="1896"/>
        <v>-9.0949470177292824E-13</v>
      </c>
      <c r="F3620" s="72">
        <f t="shared" si="1918"/>
        <v>5739.56</v>
      </c>
      <c r="G3620" s="3">
        <f>IF(N3620=1,VLOOKUP(A3619,[1]Plan1!$BG$69:$BI$188,3),G3619)</f>
        <v>5769.98</v>
      </c>
      <c r="H3620" s="11">
        <f t="shared" si="1919"/>
        <v>44318</v>
      </c>
      <c r="I3620" s="11">
        <f t="shared" si="1920"/>
        <v>44349</v>
      </c>
      <c r="J3620" s="26">
        <f t="shared" si="1897"/>
        <v>5.3000578441551038E-3</v>
      </c>
      <c r="K3620" s="11">
        <f t="shared" si="1910"/>
        <v>44440</v>
      </c>
      <c r="L3620" s="11">
        <f t="shared" si="1898"/>
        <v>44410</v>
      </c>
      <c r="M3620" s="1">
        <f t="shared" si="1911"/>
        <v>22</v>
      </c>
      <c r="N3620" s="1">
        <f t="shared" si="1914"/>
        <v>22</v>
      </c>
      <c r="O3620" s="2">
        <f t="shared" si="1899"/>
        <v>1.00530005</v>
      </c>
      <c r="P3620" s="10">
        <f t="shared" si="1892"/>
        <v>1.0083006699999999</v>
      </c>
      <c r="Q3620" s="10">
        <f t="shared" si="1921"/>
        <v>1.7198925844831967</v>
      </c>
      <c r="R3620" s="2">
        <f t="shared" si="1891"/>
        <v>1.7290080999999999</v>
      </c>
      <c r="S3620" s="2">
        <f t="shared" si="1915"/>
        <v>1.60539415</v>
      </c>
      <c r="T3620" s="2">
        <f t="shared" si="1900"/>
        <v>12198.24913806</v>
      </c>
      <c r="U3620" s="2">
        <f t="shared" si="1901"/>
        <v>4599.9598718015968</v>
      </c>
      <c r="V3620" s="2">
        <f t="shared" si="1902"/>
        <v>-6.6302900449954899E-13</v>
      </c>
      <c r="W3620" s="2">
        <f t="shared" si="1903"/>
        <v>12198.249138061597</v>
      </c>
      <c r="X3620" s="27">
        <f t="shared" si="1904"/>
        <v>0</v>
      </c>
      <c r="Y3620" s="2">
        <f t="shared" si="1916"/>
        <v>0</v>
      </c>
      <c r="Z3620" s="67">
        <f t="shared" si="1905"/>
        <v>0</v>
      </c>
      <c r="AA3620" s="2">
        <f t="shared" si="1893"/>
        <v>0</v>
      </c>
      <c r="AB3620" s="26">
        <f t="shared" si="1912"/>
        <v>6.7299999999999999E-2</v>
      </c>
      <c r="AC3620" s="27">
        <f t="shared" si="1894"/>
        <v>22</v>
      </c>
      <c r="AD3620" s="27">
        <v>252</v>
      </c>
      <c r="AE3620" s="10">
        <f t="shared" si="1922"/>
        <v>1.005702332</v>
      </c>
      <c r="AF3620" s="2">
        <f t="shared" si="1917"/>
        <v>69.5584664</v>
      </c>
      <c r="AG3620" s="2">
        <f t="shared" si="1906"/>
        <v>69.5584664</v>
      </c>
      <c r="AH3620" s="3" t="str">
        <f t="shared" si="1907"/>
        <v>-</v>
      </c>
      <c r="AI3620" s="4" t="str">
        <f t="shared" si="1923"/>
        <v>A+J=</v>
      </c>
      <c r="AJ3620" s="11">
        <f t="shared" si="1913"/>
        <v>44412</v>
      </c>
      <c r="AK3620" s="11"/>
      <c r="AL3620" s="4"/>
      <c r="AM3620" s="1"/>
      <c r="AN3620" s="11"/>
      <c r="AO3620" s="1"/>
      <c r="AP3620" s="1"/>
      <c r="AQ3620" s="1"/>
      <c r="AR3620" s="1"/>
      <c r="AS3620" s="6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</row>
    <row r="3621" spans="1:55" x14ac:dyDescent="0.2">
      <c r="A3621" s="144">
        <f t="shared" si="1908"/>
        <v>44410</v>
      </c>
      <c r="B3621" s="2">
        <f t="shared" si="1895"/>
        <v>12267.807604461597</v>
      </c>
      <c r="C3621" s="2">
        <f t="shared" si="1909"/>
        <v>7598.2892662599997</v>
      </c>
      <c r="D3621" s="68">
        <f>SUM(Y3621:Y$3651)</f>
        <v>7598.2892662600007</v>
      </c>
      <c r="E3621" s="68">
        <f t="shared" si="1896"/>
        <v>-9.0949470177292824E-13</v>
      </c>
      <c r="F3621" s="72">
        <f t="shared" si="1918"/>
        <v>5739.56</v>
      </c>
      <c r="G3621" s="3">
        <f>IF(N3621=1,VLOOKUP(A3620,[1]Plan1!$BG$69:$BI$188,3),G3620)</f>
        <v>5769.98</v>
      </c>
      <c r="H3621" s="11">
        <f t="shared" si="1919"/>
        <v>44318</v>
      </c>
      <c r="I3621" s="11">
        <f t="shared" si="1920"/>
        <v>44349</v>
      </c>
      <c r="J3621" s="26">
        <f t="shared" si="1897"/>
        <v>5.3000578441551038E-3</v>
      </c>
      <c r="K3621" s="11">
        <f t="shared" si="1910"/>
        <v>44440</v>
      </c>
      <c r="L3621" s="11">
        <f t="shared" si="1898"/>
        <v>44410</v>
      </c>
      <c r="M3621" s="1">
        <f t="shared" si="1911"/>
        <v>22</v>
      </c>
      <c r="N3621" s="1">
        <f t="shared" si="1914"/>
        <v>22</v>
      </c>
      <c r="O3621" s="2">
        <f t="shared" si="1899"/>
        <v>1.00530005</v>
      </c>
      <c r="P3621" s="10">
        <f t="shared" si="1892"/>
        <v>1.0083006699999999</v>
      </c>
      <c r="Q3621" s="10">
        <f t="shared" si="1921"/>
        <v>1.7198925844831967</v>
      </c>
      <c r="R3621" s="2">
        <f t="shared" si="1891"/>
        <v>1.7290080999999999</v>
      </c>
      <c r="S3621" s="2">
        <f t="shared" si="1915"/>
        <v>1.60539415</v>
      </c>
      <c r="T3621" s="2">
        <f t="shared" si="1900"/>
        <v>12198.24913806</v>
      </c>
      <c r="U3621" s="2">
        <f t="shared" si="1901"/>
        <v>4599.9598718015968</v>
      </c>
      <c r="V3621" s="2">
        <f t="shared" si="1902"/>
        <v>-6.6302900449954899E-13</v>
      </c>
      <c r="W3621" s="2">
        <f t="shared" si="1903"/>
        <v>12198.249138061597</v>
      </c>
      <c r="X3621" s="27">
        <f t="shared" si="1904"/>
        <v>118</v>
      </c>
      <c r="Y3621" s="2">
        <f t="shared" si="1916"/>
        <v>3788.3434369900001</v>
      </c>
      <c r="Z3621" s="67">
        <f t="shared" si="1905"/>
        <v>0.49857847</v>
      </c>
      <c r="AA3621" s="2">
        <f t="shared" si="1893"/>
        <v>6081.7843919300003</v>
      </c>
      <c r="AB3621" s="26">
        <f t="shared" si="1912"/>
        <v>6.7299999999999999E-2</v>
      </c>
      <c r="AC3621" s="27">
        <f t="shared" si="1894"/>
        <v>22</v>
      </c>
      <c r="AD3621" s="27">
        <v>252</v>
      </c>
      <c r="AE3621" s="10">
        <f t="shared" si="1922"/>
        <v>1.005702332</v>
      </c>
      <c r="AF3621" s="2">
        <f t="shared" si="1917"/>
        <v>69.5584664</v>
      </c>
      <c r="AG3621" s="2">
        <f t="shared" si="1906"/>
        <v>69.5584664</v>
      </c>
      <c r="AH3621" s="3">
        <f t="shared" si="1907"/>
        <v>6151.3428583300001</v>
      </c>
      <c r="AI3621" s="4" t="str">
        <f t="shared" si="1923"/>
        <v>A+J=</v>
      </c>
      <c r="AJ3621" s="11">
        <f t="shared" si="1913"/>
        <v>44412</v>
      </c>
      <c r="AK3621" s="11"/>
      <c r="AL3621" s="4"/>
      <c r="AM3621" s="1"/>
      <c r="AN3621" s="11"/>
      <c r="AO3621" s="1"/>
      <c r="AP3621" s="1"/>
      <c r="AQ3621" s="1"/>
      <c r="AR3621" s="1"/>
      <c r="AS3621" s="6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</row>
    <row r="3622" spans="1:55" x14ac:dyDescent="0.2">
      <c r="A3622" s="144">
        <f t="shared" si="1908"/>
        <v>44411</v>
      </c>
      <c r="B3622" s="2">
        <f t="shared" si="1895"/>
        <v>6118.0458155569568</v>
      </c>
      <c r="C3622" s="2">
        <f t="shared" si="1909"/>
        <v>3809.9458292700001</v>
      </c>
      <c r="D3622" s="68">
        <f>SUM(Y3622:Y$3651)</f>
        <v>3809.9458292700001</v>
      </c>
      <c r="E3622" s="68">
        <f t="shared" si="1896"/>
        <v>0</v>
      </c>
      <c r="F3622" s="72">
        <f t="shared" si="1918"/>
        <v>5769.98</v>
      </c>
      <c r="G3622" s="3">
        <f>IF(N3622=1,VLOOKUP(A3621,[1]Plan1!$BG$69:$BI$188,3),G3621)</f>
        <v>5825.37</v>
      </c>
      <c r="H3622" s="11">
        <f t="shared" si="1919"/>
        <v>44350</v>
      </c>
      <c r="I3622" s="11">
        <f t="shared" si="1920"/>
        <v>44380</v>
      </c>
      <c r="J3622" s="26">
        <f t="shared" si="1897"/>
        <v>9.5996866540266623E-3</v>
      </c>
      <c r="K3622" s="11">
        <f t="shared" si="1910"/>
        <v>44440</v>
      </c>
      <c r="L3622" s="11">
        <f t="shared" si="1898"/>
        <v>44440</v>
      </c>
      <c r="M3622" s="1">
        <f t="shared" si="1911"/>
        <v>22</v>
      </c>
      <c r="N3622" s="1">
        <f t="shared" si="1914"/>
        <v>1</v>
      </c>
      <c r="O3622" s="2">
        <f t="shared" si="1899"/>
        <v>1.0004343600000001</v>
      </c>
      <c r="P3622" s="10">
        <f t="shared" si="1892"/>
        <v>1.00530005</v>
      </c>
      <c r="Q3622" s="10">
        <f t="shared" si="1921"/>
        <v>1.7290081011755869</v>
      </c>
      <c r="R3622" s="2">
        <f t="shared" si="1891"/>
        <v>1.72975911</v>
      </c>
      <c r="S3622" s="2">
        <f t="shared" si="1915"/>
        <v>1.60539415</v>
      </c>
      <c r="T3622" s="2">
        <f t="shared" si="1900"/>
        <v>6116.4647461200002</v>
      </c>
      <c r="U3622" s="2">
        <f t="shared" si="1901"/>
        <v>2306.5189168569568</v>
      </c>
      <c r="V3622" s="2">
        <f t="shared" si="1902"/>
        <v>0</v>
      </c>
      <c r="W3622" s="2">
        <f t="shared" si="1903"/>
        <v>6116.4647461269569</v>
      </c>
      <c r="X3622" s="27">
        <f t="shared" si="1904"/>
        <v>0</v>
      </c>
      <c r="Y3622" s="2">
        <f t="shared" si="1916"/>
        <v>0</v>
      </c>
      <c r="Z3622" s="67">
        <f t="shared" si="1905"/>
        <v>0</v>
      </c>
      <c r="AA3622" s="2">
        <f t="shared" si="1893"/>
        <v>0</v>
      </c>
      <c r="AB3622" s="26">
        <f t="shared" si="1912"/>
        <v>6.7299999999999999E-2</v>
      </c>
      <c r="AC3622" s="27">
        <f t="shared" si="1894"/>
        <v>1</v>
      </c>
      <c r="AD3622" s="27">
        <v>252</v>
      </c>
      <c r="AE3622" s="10">
        <f t="shared" si="1922"/>
        <v>1.0002584940000001</v>
      </c>
      <c r="AF3622" s="2">
        <f t="shared" si="1917"/>
        <v>1.5810694300000001</v>
      </c>
      <c r="AG3622" s="2">
        <f t="shared" si="1906"/>
        <v>1.5810694300000001</v>
      </c>
      <c r="AH3622" s="3" t="str">
        <f t="shared" si="1907"/>
        <v>-</v>
      </c>
      <c r="AI3622" s="4" t="str">
        <f t="shared" si="1923"/>
        <v>A+J=</v>
      </c>
      <c r="AJ3622" s="11">
        <f t="shared" si="1913"/>
        <v>44440</v>
      </c>
      <c r="AK3622" s="11"/>
      <c r="AL3622" s="4"/>
      <c r="AM3622" s="1"/>
      <c r="AN3622" s="11"/>
      <c r="AO3622" s="1"/>
      <c r="AP3622" s="1"/>
      <c r="AQ3622" s="1"/>
      <c r="AR3622" s="1"/>
      <c r="AS3622" s="6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</row>
    <row r="3623" spans="1:55" x14ac:dyDescent="0.2">
      <c r="A3623" s="144">
        <f t="shared" si="1908"/>
        <v>44412</v>
      </c>
      <c r="B3623" s="2">
        <f t="shared" si="1895"/>
        <v>6119.6272947969574</v>
      </c>
      <c r="C3623" s="2">
        <f t="shared" si="1909"/>
        <v>3809.9458292700001</v>
      </c>
      <c r="D3623" s="68">
        <f>SUM(Y3623:Y$3651)</f>
        <v>3809.9458292700001</v>
      </c>
      <c r="E3623" s="68">
        <f t="shared" si="1896"/>
        <v>0</v>
      </c>
      <c r="F3623" s="72">
        <f t="shared" si="1918"/>
        <v>5769.98</v>
      </c>
      <c r="G3623" s="3">
        <f>IF(N3623=1,VLOOKUP(A3622,[1]Plan1!$BG$69:$BI$188,3),G3622)</f>
        <v>5825.37</v>
      </c>
      <c r="H3623" s="11">
        <f t="shared" si="1919"/>
        <v>44350</v>
      </c>
      <c r="I3623" s="11">
        <f t="shared" si="1920"/>
        <v>44380</v>
      </c>
      <c r="J3623" s="26">
        <f t="shared" si="1897"/>
        <v>9.5996866540266623E-3</v>
      </c>
      <c r="K3623" s="11">
        <f t="shared" si="1910"/>
        <v>44440</v>
      </c>
      <c r="L3623" s="11">
        <f t="shared" si="1898"/>
        <v>44440</v>
      </c>
      <c r="M3623" s="1">
        <f t="shared" si="1911"/>
        <v>22</v>
      </c>
      <c r="N3623" s="1">
        <f t="shared" si="1914"/>
        <v>2</v>
      </c>
      <c r="O3623" s="2">
        <f t="shared" si="1899"/>
        <v>1.0008689099999999</v>
      </c>
      <c r="P3623" s="10">
        <f t="shared" si="1892"/>
        <v>1.00530005</v>
      </c>
      <c r="Q3623" s="10">
        <f t="shared" si="1921"/>
        <v>1.7290081011755869</v>
      </c>
      <c r="R3623" s="2">
        <f t="shared" si="1891"/>
        <v>1.7305104499999999</v>
      </c>
      <c r="S3623" s="2">
        <f t="shared" si="1915"/>
        <v>1.60539415</v>
      </c>
      <c r="T3623" s="2">
        <f t="shared" si="1900"/>
        <v>6116.4647461200002</v>
      </c>
      <c r="U3623" s="2">
        <f t="shared" si="1901"/>
        <v>2306.5189168569568</v>
      </c>
      <c r="V3623" s="2">
        <f t="shared" si="1902"/>
        <v>0</v>
      </c>
      <c r="W3623" s="2">
        <f t="shared" si="1903"/>
        <v>6116.4647461269569</v>
      </c>
      <c r="X3623" s="27">
        <f t="shared" si="1904"/>
        <v>0</v>
      </c>
      <c r="Y3623" s="2">
        <f t="shared" si="1916"/>
        <v>0</v>
      </c>
      <c r="Z3623" s="67">
        <f t="shared" si="1905"/>
        <v>0</v>
      </c>
      <c r="AA3623" s="2">
        <f t="shared" si="1893"/>
        <v>0</v>
      </c>
      <c r="AB3623" s="26">
        <f t="shared" si="1912"/>
        <v>6.7299999999999999E-2</v>
      </c>
      <c r="AC3623" s="27">
        <f t="shared" si="1894"/>
        <v>2</v>
      </c>
      <c r="AD3623" s="27">
        <v>252</v>
      </c>
      <c r="AE3623" s="10">
        <f t="shared" si="1922"/>
        <v>1.000517055</v>
      </c>
      <c r="AF3623" s="2">
        <f t="shared" si="1917"/>
        <v>3.1625486700000001</v>
      </c>
      <c r="AG3623" s="2">
        <f t="shared" si="1906"/>
        <v>3.1625486700000001</v>
      </c>
      <c r="AH3623" s="3" t="str">
        <f t="shared" si="1907"/>
        <v>-</v>
      </c>
      <c r="AI3623" s="4" t="str">
        <f t="shared" si="1923"/>
        <v>A+J=</v>
      </c>
      <c r="AJ3623" s="11">
        <f t="shared" si="1913"/>
        <v>44440</v>
      </c>
      <c r="AK3623" s="11"/>
      <c r="AL3623" s="4"/>
      <c r="AM3623" s="1"/>
      <c r="AN3623" s="11"/>
      <c r="AO3623" s="1"/>
      <c r="AP3623" s="1"/>
      <c r="AQ3623" s="1"/>
      <c r="AR3623" s="1"/>
      <c r="AS3623" s="6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</row>
    <row r="3624" spans="1:55" x14ac:dyDescent="0.2">
      <c r="A3624" s="144">
        <f t="shared" si="1908"/>
        <v>44413</v>
      </c>
      <c r="B3624" s="2">
        <f t="shared" si="1895"/>
        <v>6121.2091838469569</v>
      </c>
      <c r="C3624" s="2">
        <f t="shared" si="1909"/>
        <v>3809.9458292700001</v>
      </c>
      <c r="D3624" s="68">
        <f>SUM(Y3624:Y$3651)</f>
        <v>3809.9458292700001</v>
      </c>
      <c r="E3624" s="68">
        <f t="shared" si="1896"/>
        <v>0</v>
      </c>
      <c r="F3624" s="72">
        <f t="shared" si="1918"/>
        <v>5769.98</v>
      </c>
      <c r="G3624" s="3">
        <f>IF(N3624=1,VLOOKUP(A3623,[1]Plan1!$BG$69:$BI$188,3),G3623)</f>
        <v>5825.37</v>
      </c>
      <c r="H3624" s="11">
        <f t="shared" si="1919"/>
        <v>44350</v>
      </c>
      <c r="I3624" s="11">
        <f t="shared" si="1920"/>
        <v>44380</v>
      </c>
      <c r="J3624" s="26">
        <f t="shared" si="1897"/>
        <v>9.5996866540266623E-3</v>
      </c>
      <c r="K3624" s="11">
        <f t="shared" si="1910"/>
        <v>44440</v>
      </c>
      <c r="L3624" s="11">
        <f t="shared" si="1898"/>
        <v>44440</v>
      </c>
      <c r="M3624" s="1">
        <f t="shared" si="1911"/>
        <v>22</v>
      </c>
      <c r="N3624" s="1">
        <f t="shared" si="1914"/>
        <v>3</v>
      </c>
      <c r="O3624" s="2">
        <f t="shared" si="1899"/>
        <v>1.0013036500000001</v>
      </c>
      <c r="P3624" s="10">
        <f t="shared" si="1892"/>
        <v>1.00530005</v>
      </c>
      <c r="Q3624" s="10">
        <f t="shared" si="1921"/>
        <v>1.7290081011755869</v>
      </c>
      <c r="R3624" s="2">
        <f t="shared" si="1891"/>
        <v>1.73126212</v>
      </c>
      <c r="S3624" s="2">
        <f t="shared" si="1915"/>
        <v>1.60539415</v>
      </c>
      <c r="T3624" s="2">
        <f t="shared" si="1900"/>
        <v>6116.4647461200002</v>
      </c>
      <c r="U3624" s="2">
        <f t="shared" si="1901"/>
        <v>2306.5189168569568</v>
      </c>
      <c r="V3624" s="2">
        <f t="shared" si="1902"/>
        <v>0</v>
      </c>
      <c r="W3624" s="2">
        <f t="shared" si="1903"/>
        <v>6116.4647461269569</v>
      </c>
      <c r="X3624" s="27">
        <f t="shared" si="1904"/>
        <v>0</v>
      </c>
      <c r="Y3624" s="2">
        <f t="shared" si="1916"/>
        <v>0</v>
      </c>
      <c r="Z3624" s="67">
        <f t="shared" si="1905"/>
        <v>0</v>
      </c>
      <c r="AA3624" s="2">
        <f t="shared" si="1893"/>
        <v>0</v>
      </c>
      <c r="AB3624" s="26">
        <f t="shared" si="1912"/>
        <v>6.7299999999999999E-2</v>
      </c>
      <c r="AC3624" s="27">
        <f t="shared" si="1894"/>
        <v>3</v>
      </c>
      <c r="AD3624" s="27">
        <v>252</v>
      </c>
      <c r="AE3624" s="10">
        <f t="shared" si="1922"/>
        <v>1.0007756830000001</v>
      </c>
      <c r="AF3624" s="2">
        <f t="shared" si="1917"/>
        <v>4.7444377199999996</v>
      </c>
      <c r="AG3624" s="2">
        <f t="shared" si="1906"/>
        <v>4.7444377199999996</v>
      </c>
      <c r="AH3624" s="3" t="str">
        <f t="shared" si="1907"/>
        <v>-</v>
      </c>
      <c r="AI3624" s="4" t="str">
        <f t="shared" si="1923"/>
        <v>A+J=</v>
      </c>
      <c r="AJ3624" s="11">
        <f t="shared" si="1913"/>
        <v>44440</v>
      </c>
      <c r="AK3624" s="11"/>
      <c r="AL3624" s="4"/>
      <c r="AM3624" s="1"/>
      <c r="AN3624" s="11"/>
      <c r="AO3624" s="1"/>
      <c r="AP3624" s="1"/>
      <c r="AQ3624" s="1"/>
      <c r="AR3624" s="1"/>
      <c r="AS3624" s="6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</row>
    <row r="3625" spans="1:55" x14ac:dyDescent="0.2">
      <c r="A3625" s="144">
        <f t="shared" si="1908"/>
        <v>44414</v>
      </c>
      <c r="B3625" s="2">
        <f t="shared" si="1895"/>
        <v>6122.7914765769565</v>
      </c>
      <c r="C3625" s="2">
        <f t="shared" si="1909"/>
        <v>3809.9458292700001</v>
      </c>
      <c r="D3625" s="68">
        <f>SUM(Y3625:Y$3651)</f>
        <v>3809.9458292700001</v>
      </c>
      <c r="E3625" s="68">
        <f t="shared" si="1896"/>
        <v>0</v>
      </c>
      <c r="F3625" s="72">
        <f t="shared" si="1918"/>
        <v>5769.98</v>
      </c>
      <c r="G3625" s="3">
        <f>IF(N3625=1,VLOOKUP(A3624,[1]Plan1!$BG$69:$BI$188,3),G3624)</f>
        <v>5825.37</v>
      </c>
      <c r="H3625" s="11">
        <f t="shared" si="1919"/>
        <v>44350</v>
      </c>
      <c r="I3625" s="11">
        <f t="shared" si="1920"/>
        <v>44380</v>
      </c>
      <c r="J3625" s="26">
        <f t="shared" si="1897"/>
        <v>9.5996866540266623E-3</v>
      </c>
      <c r="K3625" s="11">
        <f t="shared" si="1910"/>
        <v>44440</v>
      </c>
      <c r="L3625" s="11">
        <f t="shared" si="1898"/>
        <v>44440</v>
      </c>
      <c r="M3625" s="1">
        <f t="shared" si="1911"/>
        <v>22</v>
      </c>
      <c r="N3625" s="1">
        <f t="shared" si="1914"/>
        <v>4</v>
      </c>
      <c r="O3625" s="2">
        <f t="shared" si="1899"/>
        <v>1.00173858</v>
      </c>
      <c r="P3625" s="10">
        <f t="shared" si="1892"/>
        <v>1.00530005</v>
      </c>
      <c r="Q3625" s="10">
        <f t="shared" si="1921"/>
        <v>1.7290081011755869</v>
      </c>
      <c r="R3625" s="2">
        <f t="shared" ref="R3625:R3651" si="1924">TRUNC(TRUNC((O3625*Q3625),15),8)</f>
        <v>1.7320141200000001</v>
      </c>
      <c r="S3625" s="2">
        <f t="shared" si="1915"/>
        <v>1.60539415</v>
      </c>
      <c r="T3625" s="2">
        <f t="shared" si="1900"/>
        <v>6116.4647461200002</v>
      </c>
      <c r="U3625" s="2">
        <f t="shared" si="1901"/>
        <v>2306.5189168569568</v>
      </c>
      <c r="V3625" s="2">
        <f t="shared" si="1902"/>
        <v>0</v>
      </c>
      <c r="W3625" s="2">
        <f t="shared" si="1903"/>
        <v>6116.4647461269569</v>
      </c>
      <c r="X3625" s="27">
        <f t="shared" si="1904"/>
        <v>0</v>
      </c>
      <c r="Y3625" s="2">
        <f t="shared" si="1916"/>
        <v>0</v>
      </c>
      <c r="Z3625" s="67">
        <f t="shared" si="1905"/>
        <v>0</v>
      </c>
      <c r="AA3625" s="2">
        <f t="shared" si="1893"/>
        <v>0</v>
      </c>
      <c r="AB3625" s="26">
        <f t="shared" si="1912"/>
        <v>6.7299999999999999E-2</v>
      </c>
      <c r="AC3625" s="27">
        <f t="shared" si="1894"/>
        <v>4</v>
      </c>
      <c r="AD3625" s="27">
        <v>252</v>
      </c>
      <c r="AE3625" s="10">
        <f t="shared" si="1922"/>
        <v>1.0010343770000001</v>
      </c>
      <c r="AF3625" s="2">
        <f t="shared" si="1917"/>
        <v>6.3267304500000003</v>
      </c>
      <c r="AG3625" s="2">
        <f t="shared" si="1906"/>
        <v>6.3267304500000003</v>
      </c>
      <c r="AH3625" s="3" t="str">
        <f t="shared" si="1907"/>
        <v>-</v>
      </c>
      <c r="AI3625" s="4" t="str">
        <f t="shared" si="1923"/>
        <v>A+J=</v>
      </c>
      <c r="AJ3625" s="11">
        <f t="shared" si="1913"/>
        <v>44440</v>
      </c>
      <c r="AK3625" s="11"/>
      <c r="AL3625" s="4"/>
      <c r="AM3625" s="1"/>
      <c r="AN3625" s="11"/>
      <c r="AO3625" s="1"/>
      <c r="AP3625" s="1"/>
      <c r="AQ3625" s="1"/>
      <c r="AR3625" s="1"/>
      <c r="AS3625" s="6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</row>
    <row r="3626" spans="1:55" x14ac:dyDescent="0.2">
      <c r="A3626" s="144">
        <f t="shared" si="1908"/>
        <v>44415</v>
      </c>
      <c r="B3626" s="2">
        <f t="shared" si="1895"/>
        <v>6124.3741852269568</v>
      </c>
      <c r="C3626" s="2">
        <f t="shared" si="1909"/>
        <v>3809.9458292700001</v>
      </c>
      <c r="D3626" s="68">
        <f>SUM(Y3626:Y$3651)</f>
        <v>3809.9458292700001</v>
      </c>
      <c r="E3626" s="68">
        <f t="shared" si="1896"/>
        <v>0</v>
      </c>
      <c r="F3626" s="72">
        <f t="shared" si="1918"/>
        <v>5769.98</v>
      </c>
      <c r="G3626" s="3">
        <f>IF(N3626=1,VLOOKUP(A3625,[1]Plan1!$BG$69:$BI$188,3),G3625)</f>
        <v>5825.37</v>
      </c>
      <c r="H3626" s="11">
        <f t="shared" si="1919"/>
        <v>44350</v>
      </c>
      <c r="I3626" s="11">
        <f t="shared" si="1920"/>
        <v>44380</v>
      </c>
      <c r="J3626" s="26">
        <f t="shared" si="1897"/>
        <v>9.5996866540266623E-3</v>
      </c>
      <c r="K3626" s="11">
        <f t="shared" si="1910"/>
        <v>44440</v>
      </c>
      <c r="L3626" s="11">
        <f t="shared" si="1898"/>
        <v>44440</v>
      </c>
      <c r="M3626" s="1">
        <f t="shared" si="1911"/>
        <v>22</v>
      </c>
      <c r="N3626" s="1">
        <f t="shared" si="1914"/>
        <v>5</v>
      </c>
      <c r="O3626" s="2">
        <f t="shared" si="1899"/>
        <v>1.0021736999999999</v>
      </c>
      <c r="P3626" s="10">
        <f t="shared" ref="P3626:P3651" si="1925">IF(L3626&gt;L3625,O3625,P3625)</f>
        <v>1.00530005</v>
      </c>
      <c r="Q3626" s="10">
        <f t="shared" si="1921"/>
        <v>1.7290081011755869</v>
      </c>
      <c r="R3626" s="2">
        <f t="shared" si="1924"/>
        <v>1.73276644</v>
      </c>
      <c r="S3626" s="2">
        <f t="shared" si="1915"/>
        <v>1.60539415</v>
      </c>
      <c r="T3626" s="2">
        <f t="shared" si="1900"/>
        <v>6116.4647461200002</v>
      </c>
      <c r="U3626" s="2">
        <f t="shared" si="1901"/>
        <v>2306.5189168569568</v>
      </c>
      <c r="V3626" s="2">
        <f t="shared" si="1902"/>
        <v>0</v>
      </c>
      <c r="W3626" s="2">
        <f t="shared" si="1903"/>
        <v>6116.4647461269569</v>
      </c>
      <c r="X3626" s="27">
        <f t="shared" si="1904"/>
        <v>0</v>
      </c>
      <c r="Y3626" s="2">
        <f t="shared" si="1916"/>
        <v>0</v>
      </c>
      <c r="Z3626" s="67">
        <f t="shared" si="1905"/>
        <v>0</v>
      </c>
      <c r="AA3626" s="2">
        <f t="shared" si="1893"/>
        <v>0</v>
      </c>
      <c r="AB3626" s="26">
        <f t="shared" si="1912"/>
        <v>6.7299999999999999E-2</v>
      </c>
      <c r="AC3626" s="27">
        <f t="shared" si="1894"/>
        <v>5</v>
      </c>
      <c r="AD3626" s="27">
        <v>252</v>
      </c>
      <c r="AE3626" s="10">
        <f t="shared" si="1922"/>
        <v>1.0012931389999999</v>
      </c>
      <c r="AF3626" s="2">
        <f t="shared" si="1917"/>
        <v>7.9094391000000002</v>
      </c>
      <c r="AG3626" s="2">
        <f t="shared" si="1906"/>
        <v>7.9094391000000002</v>
      </c>
      <c r="AH3626" s="3" t="str">
        <f t="shared" si="1907"/>
        <v>-</v>
      </c>
      <c r="AI3626" s="4" t="str">
        <f t="shared" si="1923"/>
        <v>A+J=</v>
      </c>
      <c r="AJ3626" s="11">
        <f t="shared" si="1913"/>
        <v>44440</v>
      </c>
      <c r="AK3626" s="11"/>
      <c r="AL3626" s="4"/>
      <c r="AM3626" s="1"/>
      <c r="AN3626" s="11"/>
      <c r="AO3626" s="1"/>
      <c r="AP3626" s="1"/>
      <c r="AQ3626" s="1"/>
      <c r="AR3626" s="1"/>
      <c r="AS3626" s="6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</row>
    <row r="3627" spans="1:55" x14ac:dyDescent="0.2">
      <c r="A3627" s="144">
        <f t="shared" si="1908"/>
        <v>44416</v>
      </c>
      <c r="B3627" s="2">
        <f t="shared" si="1895"/>
        <v>6124.3741852269568</v>
      </c>
      <c r="C3627" s="2">
        <f t="shared" si="1909"/>
        <v>3809.9458292700001</v>
      </c>
      <c r="D3627" s="68">
        <f>SUM(Y3627:Y$3651)</f>
        <v>3809.9458292700001</v>
      </c>
      <c r="E3627" s="68">
        <f t="shared" si="1896"/>
        <v>0</v>
      </c>
      <c r="F3627" s="72">
        <f t="shared" si="1918"/>
        <v>5769.98</v>
      </c>
      <c r="G3627" s="3">
        <f>IF(N3627=1,VLOOKUP(A3626,[1]Plan1!$BG$69:$BI$188,3),G3626)</f>
        <v>5825.37</v>
      </c>
      <c r="H3627" s="11">
        <f t="shared" si="1919"/>
        <v>44350</v>
      </c>
      <c r="I3627" s="11">
        <f t="shared" si="1920"/>
        <v>44380</v>
      </c>
      <c r="J3627" s="26">
        <f t="shared" si="1897"/>
        <v>9.5996866540266623E-3</v>
      </c>
      <c r="K3627" s="11">
        <f t="shared" si="1910"/>
        <v>44440</v>
      </c>
      <c r="L3627" s="11">
        <f t="shared" si="1898"/>
        <v>44440</v>
      </c>
      <c r="M3627" s="1">
        <f t="shared" si="1911"/>
        <v>22</v>
      </c>
      <c r="N3627" s="1">
        <f t="shared" si="1914"/>
        <v>5</v>
      </c>
      <c r="O3627" s="2">
        <f t="shared" si="1899"/>
        <v>1.0021736999999999</v>
      </c>
      <c r="P3627" s="10">
        <f t="shared" si="1925"/>
        <v>1.00530005</v>
      </c>
      <c r="Q3627" s="10">
        <f t="shared" si="1921"/>
        <v>1.7290081011755869</v>
      </c>
      <c r="R3627" s="2">
        <f t="shared" si="1924"/>
        <v>1.73276644</v>
      </c>
      <c r="S3627" s="2">
        <f t="shared" si="1915"/>
        <v>1.60539415</v>
      </c>
      <c r="T3627" s="2">
        <f t="shared" si="1900"/>
        <v>6116.4647461200002</v>
      </c>
      <c r="U3627" s="2">
        <f t="shared" si="1901"/>
        <v>2306.5189168569568</v>
      </c>
      <c r="V3627" s="2">
        <f t="shared" si="1902"/>
        <v>0</v>
      </c>
      <c r="W3627" s="2">
        <f t="shared" si="1903"/>
        <v>6116.4647461269569</v>
      </c>
      <c r="X3627" s="27">
        <f t="shared" si="1904"/>
        <v>0</v>
      </c>
      <c r="Y3627" s="2">
        <f t="shared" si="1916"/>
        <v>0</v>
      </c>
      <c r="Z3627" s="67">
        <f t="shared" si="1905"/>
        <v>0</v>
      </c>
      <c r="AA3627" s="2">
        <f t="shared" si="1893"/>
        <v>0</v>
      </c>
      <c r="AB3627" s="26">
        <f t="shared" si="1912"/>
        <v>6.7299999999999999E-2</v>
      </c>
      <c r="AC3627" s="27">
        <f t="shared" si="1894"/>
        <v>5</v>
      </c>
      <c r="AD3627" s="27">
        <v>252</v>
      </c>
      <c r="AE3627" s="10">
        <f t="shared" si="1922"/>
        <v>1.0012931389999999</v>
      </c>
      <c r="AF3627" s="2">
        <f t="shared" si="1917"/>
        <v>7.9094391000000002</v>
      </c>
      <c r="AG3627" s="2">
        <f t="shared" si="1906"/>
        <v>7.9094391000000002</v>
      </c>
      <c r="AH3627" s="3" t="str">
        <f t="shared" si="1907"/>
        <v>-</v>
      </c>
      <c r="AI3627" s="4" t="str">
        <f t="shared" si="1923"/>
        <v>A+J=</v>
      </c>
      <c r="AJ3627" s="11">
        <f t="shared" si="1913"/>
        <v>44440</v>
      </c>
      <c r="AK3627" s="11"/>
      <c r="AL3627" s="4"/>
      <c r="AM3627" s="1"/>
      <c r="AN3627" s="11"/>
      <c r="AO3627" s="1"/>
      <c r="AP3627" s="1"/>
      <c r="AQ3627" s="1"/>
      <c r="AR3627" s="1"/>
      <c r="AS3627" s="6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</row>
    <row r="3628" spans="1:55" x14ac:dyDescent="0.2">
      <c r="A3628" s="144">
        <f t="shared" si="1908"/>
        <v>44417</v>
      </c>
      <c r="B3628" s="2">
        <f t="shared" si="1895"/>
        <v>6124.3741852269568</v>
      </c>
      <c r="C3628" s="2">
        <f t="shared" si="1909"/>
        <v>3809.9458292700001</v>
      </c>
      <c r="D3628" s="68">
        <f>SUM(Y3628:Y$3651)</f>
        <v>3809.9458292700001</v>
      </c>
      <c r="E3628" s="68">
        <f t="shared" si="1896"/>
        <v>0</v>
      </c>
      <c r="F3628" s="72">
        <f t="shared" si="1918"/>
        <v>5769.98</v>
      </c>
      <c r="G3628" s="3">
        <f>IF(N3628=1,VLOOKUP(A3627,[1]Plan1!$BG$69:$BI$188,3),G3627)</f>
        <v>5825.37</v>
      </c>
      <c r="H3628" s="11">
        <f t="shared" si="1919"/>
        <v>44350</v>
      </c>
      <c r="I3628" s="11">
        <f t="shared" si="1920"/>
        <v>44380</v>
      </c>
      <c r="J3628" s="26">
        <f t="shared" si="1897"/>
        <v>9.5996866540266623E-3</v>
      </c>
      <c r="K3628" s="11">
        <f t="shared" si="1910"/>
        <v>44440</v>
      </c>
      <c r="L3628" s="11">
        <f t="shared" si="1898"/>
        <v>44440</v>
      </c>
      <c r="M3628" s="1">
        <f t="shared" si="1911"/>
        <v>22</v>
      </c>
      <c r="N3628" s="1">
        <f t="shared" si="1914"/>
        <v>5</v>
      </c>
      <c r="O3628" s="2">
        <f t="shared" si="1899"/>
        <v>1.0021736999999999</v>
      </c>
      <c r="P3628" s="10">
        <f t="shared" si="1925"/>
        <v>1.00530005</v>
      </c>
      <c r="Q3628" s="10">
        <f t="shared" si="1921"/>
        <v>1.7290081011755869</v>
      </c>
      <c r="R3628" s="2">
        <f t="shared" si="1924"/>
        <v>1.73276644</v>
      </c>
      <c r="S3628" s="2">
        <f t="shared" si="1915"/>
        <v>1.60539415</v>
      </c>
      <c r="T3628" s="2">
        <f t="shared" si="1900"/>
        <v>6116.4647461200002</v>
      </c>
      <c r="U3628" s="2">
        <f t="shared" si="1901"/>
        <v>2306.5189168569568</v>
      </c>
      <c r="V3628" s="2">
        <f t="shared" si="1902"/>
        <v>0</v>
      </c>
      <c r="W3628" s="2">
        <f t="shared" si="1903"/>
        <v>6116.4647461269569</v>
      </c>
      <c r="X3628" s="27">
        <f t="shared" si="1904"/>
        <v>0</v>
      </c>
      <c r="Y3628" s="2">
        <f t="shared" si="1916"/>
        <v>0</v>
      </c>
      <c r="Z3628" s="67">
        <f t="shared" si="1905"/>
        <v>0</v>
      </c>
      <c r="AA3628" s="2">
        <f t="shared" si="1893"/>
        <v>0</v>
      </c>
      <c r="AB3628" s="26">
        <f t="shared" si="1912"/>
        <v>6.7299999999999999E-2</v>
      </c>
      <c r="AC3628" s="27">
        <f t="shared" si="1894"/>
        <v>5</v>
      </c>
      <c r="AD3628" s="27">
        <v>252</v>
      </c>
      <c r="AE3628" s="10">
        <f t="shared" si="1922"/>
        <v>1.0012931389999999</v>
      </c>
      <c r="AF3628" s="2">
        <f t="shared" si="1917"/>
        <v>7.9094391000000002</v>
      </c>
      <c r="AG3628" s="2">
        <f t="shared" si="1906"/>
        <v>7.9094391000000002</v>
      </c>
      <c r="AH3628" s="3" t="str">
        <f t="shared" si="1907"/>
        <v>-</v>
      </c>
      <c r="AI3628" s="4" t="str">
        <f t="shared" si="1923"/>
        <v>A+J=</v>
      </c>
      <c r="AJ3628" s="11">
        <f t="shared" si="1913"/>
        <v>44440</v>
      </c>
      <c r="AK3628" s="11"/>
      <c r="AL3628" s="4"/>
      <c r="AM3628" s="1"/>
      <c r="AN3628" s="11"/>
      <c r="AO3628" s="1"/>
      <c r="AP3628" s="1"/>
      <c r="AQ3628" s="1"/>
      <c r="AR3628" s="1"/>
      <c r="AS3628" s="6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</row>
    <row r="3629" spans="1:55" x14ac:dyDescent="0.2">
      <c r="A3629" s="144">
        <f t="shared" si="1908"/>
        <v>44418</v>
      </c>
      <c r="B3629" s="2">
        <f t="shared" si="1895"/>
        <v>6125.9572975669571</v>
      </c>
      <c r="C3629" s="2">
        <f t="shared" si="1909"/>
        <v>3809.9458292700001</v>
      </c>
      <c r="D3629" s="68">
        <f>SUM(Y3629:Y$3651)</f>
        <v>3809.9458292700001</v>
      </c>
      <c r="E3629" s="68">
        <f t="shared" si="1896"/>
        <v>0</v>
      </c>
      <c r="F3629" s="72">
        <f t="shared" si="1918"/>
        <v>5769.98</v>
      </c>
      <c r="G3629" s="3">
        <f>IF(N3629=1,VLOOKUP(A3628,[1]Plan1!$BG$69:$BI$188,3),G3628)</f>
        <v>5825.37</v>
      </c>
      <c r="H3629" s="11">
        <f t="shared" si="1919"/>
        <v>44350</v>
      </c>
      <c r="I3629" s="11">
        <f t="shared" si="1920"/>
        <v>44380</v>
      </c>
      <c r="J3629" s="26">
        <f t="shared" si="1897"/>
        <v>9.5996866540266623E-3</v>
      </c>
      <c r="K3629" s="11">
        <f t="shared" si="1910"/>
        <v>44440</v>
      </c>
      <c r="L3629" s="11">
        <f t="shared" si="1898"/>
        <v>44440</v>
      </c>
      <c r="M3629" s="1">
        <f t="shared" si="1911"/>
        <v>22</v>
      </c>
      <c r="N3629" s="1">
        <f t="shared" si="1914"/>
        <v>6</v>
      </c>
      <c r="O3629" s="2">
        <f t="shared" si="1899"/>
        <v>1.0026090000000001</v>
      </c>
      <c r="P3629" s="10">
        <f t="shared" si="1925"/>
        <v>1.00530005</v>
      </c>
      <c r="Q3629" s="10">
        <f t="shared" si="1921"/>
        <v>1.7290081011755869</v>
      </c>
      <c r="R3629" s="2">
        <f t="shared" si="1924"/>
        <v>1.73351908</v>
      </c>
      <c r="S3629" s="2">
        <f t="shared" si="1915"/>
        <v>1.60539415</v>
      </c>
      <c r="T3629" s="2">
        <f t="shared" si="1900"/>
        <v>6116.4647461200002</v>
      </c>
      <c r="U3629" s="2">
        <f t="shared" si="1901"/>
        <v>2306.5189168569568</v>
      </c>
      <c r="V3629" s="2">
        <f t="shared" si="1902"/>
        <v>0</v>
      </c>
      <c r="W3629" s="2">
        <f t="shared" si="1903"/>
        <v>6116.4647461269569</v>
      </c>
      <c r="X3629" s="27">
        <f t="shared" si="1904"/>
        <v>0</v>
      </c>
      <c r="Y3629" s="2">
        <f t="shared" si="1916"/>
        <v>0</v>
      </c>
      <c r="Z3629" s="67">
        <f t="shared" si="1905"/>
        <v>0</v>
      </c>
      <c r="AA3629" s="2">
        <f t="shared" si="1893"/>
        <v>0</v>
      </c>
      <c r="AB3629" s="26">
        <f t="shared" si="1912"/>
        <v>6.7299999999999999E-2</v>
      </c>
      <c r="AC3629" s="27">
        <f t="shared" si="1894"/>
        <v>6</v>
      </c>
      <c r="AD3629" s="27">
        <v>252</v>
      </c>
      <c r="AE3629" s="10">
        <f t="shared" si="1922"/>
        <v>1.0015519669999999</v>
      </c>
      <c r="AF3629" s="2">
        <f t="shared" si="1917"/>
        <v>9.4925514399999997</v>
      </c>
      <c r="AG3629" s="2">
        <f t="shared" si="1906"/>
        <v>9.4925514399999997</v>
      </c>
      <c r="AH3629" s="3" t="str">
        <f t="shared" si="1907"/>
        <v>-</v>
      </c>
      <c r="AI3629" s="4" t="str">
        <f t="shared" si="1923"/>
        <v>A+J=</v>
      </c>
      <c r="AJ3629" s="11">
        <f t="shared" si="1913"/>
        <v>44440</v>
      </c>
      <c r="AK3629" s="11"/>
      <c r="AL3629" s="4"/>
      <c r="AM3629" s="1"/>
      <c r="AN3629" s="11"/>
      <c r="AO3629" s="1"/>
      <c r="AP3629" s="1"/>
      <c r="AQ3629" s="1"/>
      <c r="AR3629" s="1"/>
      <c r="AS3629" s="6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</row>
    <row r="3630" spans="1:55" x14ac:dyDescent="0.2">
      <c r="A3630" s="144">
        <f t="shared" si="1908"/>
        <v>44419</v>
      </c>
      <c r="B3630" s="2">
        <f t="shared" si="1895"/>
        <v>6127.5408197069573</v>
      </c>
      <c r="C3630" s="2">
        <f t="shared" si="1909"/>
        <v>3809.9458292700001</v>
      </c>
      <c r="D3630" s="68">
        <f>SUM(Y3630:Y$3651)</f>
        <v>3809.9458292700001</v>
      </c>
      <c r="E3630" s="68">
        <f t="shared" si="1896"/>
        <v>0</v>
      </c>
      <c r="F3630" s="72">
        <f t="shared" si="1918"/>
        <v>5769.98</v>
      </c>
      <c r="G3630" s="3">
        <f>IF(N3630=1,VLOOKUP(A3629,[1]Plan1!$BG$69:$BI$188,3),G3629)</f>
        <v>5825.37</v>
      </c>
      <c r="H3630" s="11">
        <f t="shared" si="1919"/>
        <v>44350</v>
      </c>
      <c r="I3630" s="11">
        <f t="shared" si="1920"/>
        <v>44380</v>
      </c>
      <c r="J3630" s="26">
        <f t="shared" si="1897"/>
        <v>9.5996866540266623E-3</v>
      </c>
      <c r="K3630" s="11">
        <f t="shared" si="1910"/>
        <v>44440</v>
      </c>
      <c r="L3630" s="11">
        <f t="shared" si="1898"/>
        <v>44440</v>
      </c>
      <c r="M3630" s="1">
        <f t="shared" si="1911"/>
        <v>22</v>
      </c>
      <c r="N3630" s="1">
        <f t="shared" si="1914"/>
        <v>7</v>
      </c>
      <c r="O3630" s="2">
        <f t="shared" si="1899"/>
        <v>1.0030444999999999</v>
      </c>
      <c r="P3630" s="10">
        <f t="shared" si="1925"/>
        <v>1.00530005</v>
      </c>
      <c r="Q3630" s="10">
        <f t="shared" si="1921"/>
        <v>1.7290081011755869</v>
      </c>
      <c r="R3630" s="2">
        <f t="shared" si="1924"/>
        <v>1.7342720599999999</v>
      </c>
      <c r="S3630" s="2">
        <f t="shared" si="1915"/>
        <v>1.60539415</v>
      </c>
      <c r="T3630" s="2">
        <f t="shared" si="1900"/>
        <v>6116.4647461200002</v>
      </c>
      <c r="U3630" s="2">
        <f t="shared" si="1901"/>
        <v>2306.5189168569568</v>
      </c>
      <c r="V3630" s="2">
        <f t="shared" si="1902"/>
        <v>0</v>
      </c>
      <c r="W3630" s="2">
        <f t="shared" si="1903"/>
        <v>6116.4647461269569</v>
      </c>
      <c r="X3630" s="27">
        <f t="shared" si="1904"/>
        <v>0</v>
      </c>
      <c r="Y3630" s="2">
        <f t="shared" si="1916"/>
        <v>0</v>
      </c>
      <c r="Z3630" s="67">
        <f t="shared" si="1905"/>
        <v>0</v>
      </c>
      <c r="AA3630" s="2">
        <f t="shared" si="1893"/>
        <v>0</v>
      </c>
      <c r="AB3630" s="26">
        <f t="shared" si="1912"/>
        <v>6.7299999999999999E-2</v>
      </c>
      <c r="AC3630" s="27">
        <f t="shared" si="1894"/>
        <v>7</v>
      </c>
      <c r="AD3630" s="27">
        <v>252</v>
      </c>
      <c r="AE3630" s="10">
        <f t="shared" si="1922"/>
        <v>1.0018108619999999</v>
      </c>
      <c r="AF3630" s="2">
        <f t="shared" si="1917"/>
        <v>11.076073579999999</v>
      </c>
      <c r="AG3630" s="2">
        <f t="shared" si="1906"/>
        <v>11.076073579999999</v>
      </c>
      <c r="AH3630" s="3" t="str">
        <f t="shared" si="1907"/>
        <v>-</v>
      </c>
      <c r="AI3630" s="4" t="str">
        <f t="shared" si="1923"/>
        <v>A+J=</v>
      </c>
      <c r="AJ3630" s="11">
        <f t="shared" si="1913"/>
        <v>44440</v>
      </c>
      <c r="AK3630" s="11"/>
      <c r="AL3630" s="4"/>
      <c r="AM3630" s="1"/>
      <c r="AN3630" s="11"/>
      <c r="AO3630" s="1"/>
      <c r="AP3630" s="1"/>
      <c r="AQ3630" s="1"/>
      <c r="AR3630" s="1"/>
      <c r="AS3630" s="6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</row>
    <row r="3631" spans="1:55" x14ac:dyDescent="0.2">
      <c r="A3631" s="144">
        <f t="shared" si="1908"/>
        <v>44420</v>
      </c>
      <c r="B3631" s="2">
        <f t="shared" si="1895"/>
        <v>6129.1247577669574</v>
      </c>
      <c r="C3631" s="2">
        <f t="shared" si="1909"/>
        <v>3809.9458292700001</v>
      </c>
      <c r="D3631" s="68">
        <f>SUM(Y3631:Y$3651)</f>
        <v>3809.9458292700001</v>
      </c>
      <c r="E3631" s="68">
        <f t="shared" si="1896"/>
        <v>0</v>
      </c>
      <c r="F3631" s="72">
        <f t="shared" si="1918"/>
        <v>5769.98</v>
      </c>
      <c r="G3631" s="3">
        <f>IF(N3631=1,VLOOKUP(A3630,[1]Plan1!$BG$69:$BI$188,3),G3630)</f>
        <v>5825.37</v>
      </c>
      <c r="H3631" s="11">
        <f t="shared" si="1919"/>
        <v>44350</v>
      </c>
      <c r="I3631" s="11">
        <f t="shared" si="1920"/>
        <v>44380</v>
      </c>
      <c r="J3631" s="26">
        <f t="shared" si="1897"/>
        <v>9.5996866540266623E-3</v>
      </c>
      <c r="K3631" s="11">
        <f t="shared" si="1910"/>
        <v>44440</v>
      </c>
      <c r="L3631" s="11">
        <f t="shared" si="1898"/>
        <v>44440</v>
      </c>
      <c r="M3631" s="1">
        <f t="shared" si="1911"/>
        <v>22</v>
      </c>
      <c r="N3631" s="1">
        <f t="shared" si="1914"/>
        <v>8</v>
      </c>
      <c r="O3631" s="2">
        <f t="shared" si="1899"/>
        <v>1.0034801799999999</v>
      </c>
      <c r="P3631" s="10">
        <f t="shared" si="1925"/>
        <v>1.00530005</v>
      </c>
      <c r="Q3631" s="10">
        <f t="shared" si="1921"/>
        <v>1.7290081011755869</v>
      </c>
      <c r="R3631" s="2">
        <f t="shared" si="1924"/>
        <v>1.7350253600000001</v>
      </c>
      <c r="S3631" s="2">
        <f t="shared" si="1915"/>
        <v>1.60539415</v>
      </c>
      <c r="T3631" s="2">
        <f t="shared" si="1900"/>
        <v>6116.4647461200002</v>
      </c>
      <c r="U3631" s="2">
        <f t="shared" si="1901"/>
        <v>2306.5189168569568</v>
      </c>
      <c r="V3631" s="2">
        <f t="shared" si="1902"/>
        <v>0</v>
      </c>
      <c r="W3631" s="2">
        <f t="shared" si="1903"/>
        <v>6116.4647461269569</v>
      </c>
      <c r="X3631" s="27">
        <f t="shared" si="1904"/>
        <v>0</v>
      </c>
      <c r="Y3631" s="2">
        <f t="shared" si="1916"/>
        <v>0</v>
      </c>
      <c r="Z3631" s="67">
        <f t="shared" si="1905"/>
        <v>0</v>
      </c>
      <c r="AA3631" s="2">
        <f t="shared" si="1893"/>
        <v>0</v>
      </c>
      <c r="AB3631" s="26">
        <f t="shared" si="1912"/>
        <v>6.7299999999999999E-2</v>
      </c>
      <c r="AC3631" s="27">
        <f t="shared" si="1894"/>
        <v>8</v>
      </c>
      <c r="AD3631" s="27">
        <v>252</v>
      </c>
      <c r="AE3631" s="10">
        <f t="shared" si="1922"/>
        <v>1.002069825</v>
      </c>
      <c r="AF3631" s="2">
        <f t="shared" si="1917"/>
        <v>12.66001164</v>
      </c>
      <c r="AG3631" s="2">
        <f t="shared" si="1906"/>
        <v>12.66001164</v>
      </c>
      <c r="AH3631" s="3" t="str">
        <f t="shared" si="1907"/>
        <v>-</v>
      </c>
      <c r="AI3631" s="4" t="str">
        <f t="shared" si="1923"/>
        <v>A+J=</v>
      </c>
      <c r="AJ3631" s="11">
        <f t="shared" si="1913"/>
        <v>44440</v>
      </c>
      <c r="AK3631" s="11"/>
      <c r="AL3631" s="4"/>
      <c r="AM3631" s="1"/>
      <c r="AN3631" s="11"/>
      <c r="AO3631" s="1"/>
      <c r="AP3631" s="1"/>
      <c r="AQ3631" s="1"/>
      <c r="AR3631" s="1"/>
      <c r="AS3631" s="6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</row>
    <row r="3632" spans="1:55" x14ac:dyDescent="0.2">
      <c r="A3632" s="144">
        <f t="shared" si="1908"/>
        <v>44421</v>
      </c>
      <c r="B3632" s="2">
        <f t="shared" si="1895"/>
        <v>6130.7090995069566</v>
      </c>
      <c r="C3632" s="2">
        <f t="shared" si="1909"/>
        <v>3809.9458292700001</v>
      </c>
      <c r="D3632" s="68">
        <f>SUM(Y3632:Y$3651)</f>
        <v>3809.9458292700001</v>
      </c>
      <c r="E3632" s="68">
        <f t="shared" si="1896"/>
        <v>0</v>
      </c>
      <c r="F3632" s="72">
        <f t="shared" si="1918"/>
        <v>5769.98</v>
      </c>
      <c r="G3632" s="3">
        <f>IF(N3632=1,VLOOKUP(A3631,[1]Plan1!$BG$69:$BI$188,3),G3631)</f>
        <v>5825.37</v>
      </c>
      <c r="H3632" s="11">
        <f t="shared" si="1919"/>
        <v>44350</v>
      </c>
      <c r="I3632" s="11">
        <f t="shared" si="1920"/>
        <v>44380</v>
      </c>
      <c r="J3632" s="26">
        <f t="shared" si="1897"/>
        <v>9.5996866540266623E-3</v>
      </c>
      <c r="K3632" s="11">
        <f t="shared" si="1910"/>
        <v>44440</v>
      </c>
      <c r="L3632" s="11">
        <f t="shared" si="1898"/>
        <v>44440</v>
      </c>
      <c r="M3632" s="1">
        <f t="shared" si="1911"/>
        <v>22</v>
      </c>
      <c r="N3632" s="1">
        <f t="shared" si="1914"/>
        <v>9</v>
      </c>
      <c r="O3632" s="2">
        <f t="shared" si="1899"/>
        <v>1.0039160600000001</v>
      </c>
      <c r="P3632" s="10">
        <f t="shared" si="1925"/>
        <v>1.00530005</v>
      </c>
      <c r="Q3632" s="10">
        <f t="shared" si="1921"/>
        <v>1.7290081011755869</v>
      </c>
      <c r="R3632" s="2">
        <f t="shared" si="1924"/>
        <v>1.735779</v>
      </c>
      <c r="S3632" s="2">
        <f t="shared" si="1915"/>
        <v>1.60539415</v>
      </c>
      <c r="T3632" s="2">
        <f t="shared" si="1900"/>
        <v>6116.4647461200002</v>
      </c>
      <c r="U3632" s="2">
        <f t="shared" si="1901"/>
        <v>2306.5189168569568</v>
      </c>
      <c r="V3632" s="2">
        <f t="shared" si="1902"/>
        <v>0</v>
      </c>
      <c r="W3632" s="2">
        <f t="shared" si="1903"/>
        <v>6116.4647461269569</v>
      </c>
      <c r="X3632" s="27">
        <f t="shared" si="1904"/>
        <v>0</v>
      </c>
      <c r="Y3632" s="2">
        <f t="shared" si="1916"/>
        <v>0</v>
      </c>
      <c r="Z3632" s="67">
        <f t="shared" si="1905"/>
        <v>0</v>
      </c>
      <c r="AA3632" s="2">
        <f t="shared" ref="AA3632:AA3651" si="1926">IF(Z3632&gt;0,TRUNC(Z3632*T3632,8),0)</f>
        <v>0</v>
      </c>
      <c r="AB3632" s="26">
        <f t="shared" si="1912"/>
        <v>6.7299999999999999E-2</v>
      </c>
      <c r="AC3632" s="27">
        <f t="shared" si="1894"/>
        <v>9</v>
      </c>
      <c r="AD3632" s="27">
        <v>252</v>
      </c>
      <c r="AE3632" s="10">
        <f t="shared" si="1922"/>
        <v>1.0023288539999999</v>
      </c>
      <c r="AF3632" s="2">
        <f t="shared" si="1917"/>
        <v>14.24435338</v>
      </c>
      <c r="AG3632" s="2">
        <f t="shared" si="1906"/>
        <v>14.24435338</v>
      </c>
      <c r="AH3632" s="3" t="str">
        <f t="shared" si="1907"/>
        <v>-</v>
      </c>
      <c r="AI3632" s="4" t="str">
        <f t="shared" si="1923"/>
        <v>A+J=</v>
      </c>
      <c r="AJ3632" s="11">
        <f t="shared" si="1913"/>
        <v>44440</v>
      </c>
      <c r="AK3632" s="11"/>
      <c r="AL3632" s="4"/>
      <c r="AM3632" s="1"/>
      <c r="AN3632" s="11"/>
      <c r="AO3632" s="1"/>
      <c r="AP3632" s="1"/>
      <c r="AQ3632" s="1"/>
      <c r="AR3632" s="1"/>
      <c r="AS3632" s="6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</row>
    <row r="3633" spans="1:55" x14ac:dyDescent="0.2">
      <c r="A3633" s="144">
        <f t="shared" si="1908"/>
        <v>44422</v>
      </c>
      <c r="B3633" s="2">
        <f t="shared" si="1895"/>
        <v>6132.2938510569566</v>
      </c>
      <c r="C3633" s="2">
        <f t="shared" si="1909"/>
        <v>3809.9458292700001</v>
      </c>
      <c r="D3633" s="68">
        <f>SUM(Y3633:Y$3651)</f>
        <v>3809.9458292700001</v>
      </c>
      <c r="E3633" s="68">
        <f t="shared" si="1896"/>
        <v>0</v>
      </c>
      <c r="F3633" s="72">
        <f t="shared" si="1918"/>
        <v>5769.98</v>
      </c>
      <c r="G3633" s="3">
        <f>IF(N3633=1,VLOOKUP(A3632,[1]Plan1!$BG$69:$BI$188,3),G3632)</f>
        <v>5825.37</v>
      </c>
      <c r="H3633" s="11">
        <f t="shared" si="1919"/>
        <v>44350</v>
      </c>
      <c r="I3633" s="11">
        <f t="shared" si="1920"/>
        <v>44380</v>
      </c>
      <c r="J3633" s="26">
        <f t="shared" si="1897"/>
        <v>9.5996866540266623E-3</v>
      </c>
      <c r="K3633" s="11">
        <f t="shared" si="1910"/>
        <v>44440</v>
      </c>
      <c r="L3633" s="11">
        <f t="shared" si="1898"/>
        <v>44440</v>
      </c>
      <c r="M3633" s="1">
        <f t="shared" si="1911"/>
        <v>22</v>
      </c>
      <c r="N3633" s="1">
        <f t="shared" si="1914"/>
        <v>10</v>
      </c>
      <c r="O3633" s="2">
        <f t="shared" si="1899"/>
        <v>1.0043521200000001</v>
      </c>
      <c r="P3633" s="10">
        <f t="shared" si="1925"/>
        <v>1.00530005</v>
      </c>
      <c r="Q3633" s="10">
        <f t="shared" si="1921"/>
        <v>1.7290081011755869</v>
      </c>
      <c r="R3633" s="2">
        <f t="shared" si="1924"/>
        <v>1.73653295</v>
      </c>
      <c r="S3633" s="2">
        <f t="shared" si="1915"/>
        <v>1.60539415</v>
      </c>
      <c r="T3633" s="2">
        <f t="shared" si="1900"/>
        <v>6116.4647461200002</v>
      </c>
      <c r="U3633" s="2">
        <f t="shared" si="1901"/>
        <v>2306.5189168569568</v>
      </c>
      <c r="V3633" s="2">
        <f t="shared" si="1902"/>
        <v>0</v>
      </c>
      <c r="W3633" s="2">
        <f t="shared" si="1903"/>
        <v>6116.4647461269569</v>
      </c>
      <c r="X3633" s="27">
        <f t="shared" si="1904"/>
        <v>0</v>
      </c>
      <c r="Y3633" s="2">
        <f t="shared" si="1916"/>
        <v>0</v>
      </c>
      <c r="Z3633" s="67">
        <f t="shared" si="1905"/>
        <v>0</v>
      </c>
      <c r="AA3633" s="2">
        <f t="shared" si="1926"/>
        <v>0</v>
      </c>
      <c r="AB3633" s="26">
        <f t="shared" si="1912"/>
        <v>6.7299999999999999E-2</v>
      </c>
      <c r="AC3633" s="27">
        <f t="shared" si="1894"/>
        <v>10</v>
      </c>
      <c r="AD3633" s="27">
        <v>252</v>
      </c>
      <c r="AE3633" s="10">
        <f t="shared" si="1922"/>
        <v>1.0025879499999999</v>
      </c>
      <c r="AF3633" s="2">
        <f t="shared" si="1917"/>
        <v>15.82910493</v>
      </c>
      <c r="AG3633" s="2">
        <f t="shared" si="1906"/>
        <v>15.82910493</v>
      </c>
      <c r="AH3633" s="3" t="str">
        <f t="shared" si="1907"/>
        <v>-</v>
      </c>
      <c r="AI3633" s="4" t="str">
        <f t="shared" si="1923"/>
        <v>A+J=</v>
      </c>
      <c r="AJ3633" s="11">
        <f t="shared" si="1913"/>
        <v>44440</v>
      </c>
      <c r="AK3633" s="11"/>
      <c r="AL3633" s="4"/>
      <c r="AM3633" s="1"/>
      <c r="AN3633" s="11"/>
      <c r="AO3633" s="1"/>
      <c r="AP3633" s="1"/>
      <c r="AQ3633" s="1"/>
      <c r="AR3633" s="1"/>
      <c r="AS3633" s="6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</row>
    <row r="3634" spans="1:55" x14ac:dyDescent="0.2">
      <c r="A3634" s="144">
        <f t="shared" si="1908"/>
        <v>44423</v>
      </c>
      <c r="B3634" s="2">
        <f t="shared" si="1895"/>
        <v>6132.2938510569566</v>
      </c>
      <c r="C3634" s="2">
        <f t="shared" si="1909"/>
        <v>3809.9458292700001</v>
      </c>
      <c r="D3634" s="68">
        <f>SUM(Y3634:Y$3651)</f>
        <v>3809.9458292700001</v>
      </c>
      <c r="E3634" s="68">
        <f t="shared" si="1896"/>
        <v>0</v>
      </c>
      <c r="F3634" s="72">
        <f t="shared" si="1918"/>
        <v>5769.98</v>
      </c>
      <c r="G3634" s="3">
        <f>IF(N3634=1,VLOOKUP(A3633,[1]Plan1!$BG$69:$BI$188,3),G3633)</f>
        <v>5825.37</v>
      </c>
      <c r="H3634" s="11">
        <f t="shared" si="1919"/>
        <v>44350</v>
      </c>
      <c r="I3634" s="11">
        <f t="shared" si="1920"/>
        <v>44380</v>
      </c>
      <c r="J3634" s="26">
        <f t="shared" si="1897"/>
        <v>9.5996866540266623E-3</v>
      </c>
      <c r="K3634" s="11">
        <f t="shared" si="1910"/>
        <v>44440</v>
      </c>
      <c r="L3634" s="11">
        <f t="shared" si="1898"/>
        <v>44440</v>
      </c>
      <c r="M3634" s="1">
        <f t="shared" si="1911"/>
        <v>22</v>
      </c>
      <c r="N3634" s="1">
        <f t="shared" si="1914"/>
        <v>10</v>
      </c>
      <c r="O3634" s="2">
        <f t="shared" si="1899"/>
        <v>1.0043521200000001</v>
      </c>
      <c r="P3634" s="10">
        <f t="shared" si="1925"/>
        <v>1.00530005</v>
      </c>
      <c r="Q3634" s="10">
        <f t="shared" si="1921"/>
        <v>1.7290081011755869</v>
      </c>
      <c r="R3634" s="2">
        <f t="shared" si="1924"/>
        <v>1.73653295</v>
      </c>
      <c r="S3634" s="2">
        <f t="shared" si="1915"/>
        <v>1.60539415</v>
      </c>
      <c r="T3634" s="2">
        <f t="shared" si="1900"/>
        <v>6116.4647461200002</v>
      </c>
      <c r="U3634" s="2">
        <f t="shared" si="1901"/>
        <v>2306.5189168569568</v>
      </c>
      <c r="V3634" s="2">
        <f t="shared" si="1902"/>
        <v>0</v>
      </c>
      <c r="W3634" s="2">
        <f t="shared" si="1903"/>
        <v>6116.4647461269569</v>
      </c>
      <c r="X3634" s="27">
        <f t="shared" si="1904"/>
        <v>0</v>
      </c>
      <c r="Y3634" s="2">
        <f t="shared" si="1916"/>
        <v>0</v>
      </c>
      <c r="Z3634" s="67">
        <f t="shared" si="1905"/>
        <v>0</v>
      </c>
      <c r="AA3634" s="2">
        <f t="shared" si="1926"/>
        <v>0</v>
      </c>
      <c r="AB3634" s="26">
        <f t="shared" si="1912"/>
        <v>6.7299999999999999E-2</v>
      </c>
      <c r="AC3634" s="27">
        <f t="shared" si="1894"/>
        <v>10</v>
      </c>
      <c r="AD3634" s="27">
        <v>252</v>
      </c>
      <c r="AE3634" s="10">
        <f t="shared" si="1922"/>
        <v>1.0025879499999999</v>
      </c>
      <c r="AF3634" s="2">
        <f t="shared" si="1917"/>
        <v>15.82910493</v>
      </c>
      <c r="AG3634" s="2">
        <f t="shared" si="1906"/>
        <v>15.82910493</v>
      </c>
      <c r="AH3634" s="3" t="str">
        <f t="shared" si="1907"/>
        <v>-</v>
      </c>
      <c r="AI3634" s="4" t="str">
        <f t="shared" si="1923"/>
        <v>A+J=</v>
      </c>
      <c r="AJ3634" s="11">
        <f t="shared" si="1913"/>
        <v>44440</v>
      </c>
      <c r="AK3634" s="11"/>
      <c r="AL3634" s="4"/>
      <c r="AM3634" s="1"/>
      <c r="AN3634" s="11"/>
      <c r="AO3634" s="1"/>
      <c r="AP3634" s="1"/>
      <c r="AQ3634" s="1"/>
      <c r="AR3634" s="1"/>
      <c r="AS3634" s="6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</row>
    <row r="3635" spans="1:55" x14ac:dyDescent="0.2">
      <c r="A3635" s="144">
        <f t="shared" si="1908"/>
        <v>44424</v>
      </c>
      <c r="B3635" s="2">
        <f t="shared" si="1895"/>
        <v>6132.2938510569566</v>
      </c>
      <c r="C3635" s="2">
        <f t="shared" si="1909"/>
        <v>3809.9458292700001</v>
      </c>
      <c r="D3635" s="68">
        <f>SUM(Y3635:Y$3651)</f>
        <v>3809.9458292700001</v>
      </c>
      <c r="E3635" s="68">
        <f t="shared" si="1896"/>
        <v>0</v>
      </c>
      <c r="F3635" s="72">
        <f t="shared" si="1918"/>
        <v>5769.98</v>
      </c>
      <c r="G3635" s="3">
        <f>IF(N3635=1,VLOOKUP(A3634,[1]Plan1!$BG$69:$BI$188,3),G3634)</f>
        <v>5825.37</v>
      </c>
      <c r="H3635" s="11">
        <f t="shared" si="1919"/>
        <v>44350</v>
      </c>
      <c r="I3635" s="11">
        <f t="shared" si="1920"/>
        <v>44380</v>
      </c>
      <c r="J3635" s="26">
        <f t="shared" si="1897"/>
        <v>9.5996866540266623E-3</v>
      </c>
      <c r="K3635" s="11">
        <f t="shared" si="1910"/>
        <v>44440</v>
      </c>
      <c r="L3635" s="11">
        <f t="shared" si="1898"/>
        <v>44440</v>
      </c>
      <c r="M3635" s="1">
        <f t="shared" si="1911"/>
        <v>22</v>
      </c>
      <c r="N3635" s="1">
        <f t="shared" si="1914"/>
        <v>10</v>
      </c>
      <c r="O3635" s="2">
        <f t="shared" si="1899"/>
        <v>1.0043521200000001</v>
      </c>
      <c r="P3635" s="10">
        <f t="shared" si="1925"/>
        <v>1.00530005</v>
      </c>
      <c r="Q3635" s="10">
        <f t="shared" si="1921"/>
        <v>1.7290081011755869</v>
      </c>
      <c r="R3635" s="2">
        <f t="shared" si="1924"/>
        <v>1.73653295</v>
      </c>
      <c r="S3635" s="2">
        <f t="shared" si="1915"/>
        <v>1.60539415</v>
      </c>
      <c r="T3635" s="2">
        <f t="shared" si="1900"/>
        <v>6116.4647461200002</v>
      </c>
      <c r="U3635" s="2">
        <f t="shared" si="1901"/>
        <v>2306.5189168569568</v>
      </c>
      <c r="V3635" s="2">
        <f t="shared" si="1902"/>
        <v>0</v>
      </c>
      <c r="W3635" s="2">
        <f t="shared" si="1903"/>
        <v>6116.4647461269569</v>
      </c>
      <c r="X3635" s="27">
        <f t="shared" si="1904"/>
        <v>0</v>
      </c>
      <c r="Y3635" s="2">
        <f t="shared" si="1916"/>
        <v>0</v>
      </c>
      <c r="Z3635" s="67">
        <f t="shared" si="1905"/>
        <v>0</v>
      </c>
      <c r="AA3635" s="2">
        <f t="shared" si="1926"/>
        <v>0</v>
      </c>
      <c r="AB3635" s="26">
        <f t="shared" si="1912"/>
        <v>6.7299999999999999E-2</v>
      </c>
      <c r="AC3635" s="27">
        <f t="shared" si="1894"/>
        <v>10</v>
      </c>
      <c r="AD3635" s="27">
        <v>252</v>
      </c>
      <c r="AE3635" s="10">
        <f t="shared" si="1922"/>
        <v>1.0025879499999999</v>
      </c>
      <c r="AF3635" s="2">
        <f t="shared" si="1917"/>
        <v>15.82910493</v>
      </c>
      <c r="AG3635" s="2">
        <f t="shared" si="1906"/>
        <v>15.82910493</v>
      </c>
      <c r="AH3635" s="3" t="str">
        <f t="shared" si="1907"/>
        <v>-</v>
      </c>
      <c r="AI3635" s="4" t="str">
        <f t="shared" si="1923"/>
        <v>A+J=</v>
      </c>
      <c r="AJ3635" s="11">
        <f t="shared" si="1913"/>
        <v>44440</v>
      </c>
      <c r="AK3635" s="11"/>
      <c r="AL3635" s="4"/>
      <c r="AM3635" s="1"/>
      <c r="AN3635" s="11"/>
      <c r="AO3635" s="1"/>
      <c r="AP3635" s="1"/>
      <c r="AQ3635" s="1"/>
      <c r="AR3635" s="1"/>
      <c r="AS3635" s="6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</row>
    <row r="3636" spans="1:55" x14ac:dyDescent="0.2">
      <c r="A3636" s="144">
        <f t="shared" si="1908"/>
        <v>44425</v>
      </c>
      <c r="B3636" s="2">
        <f t="shared" si="1895"/>
        <v>6133.8790124169573</v>
      </c>
      <c r="C3636" s="2">
        <f t="shared" si="1909"/>
        <v>3809.9458292700001</v>
      </c>
      <c r="D3636" s="68">
        <f>SUM(Y3636:Y$3651)</f>
        <v>3809.9458292700001</v>
      </c>
      <c r="E3636" s="68">
        <f t="shared" si="1896"/>
        <v>0</v>
      </c>
      <c r="F3636" s="72">
        <f t="shared" si="1918"/>
        <v>5769.98</v>
      </c>
      <c r="G3636" s="3">
        <f>IF(N3636=1,VLOOKUP(A3635,[1]Plan1!$BG$69:$BI$188,3),G3635)</f>
        <v>5825.37</v>
      </c>
      <c r="H3636" s="11">
        <f t="shared" si="1919"/>
        <v>44350</v>
      </c>
      <c r="I3636" s="11">
        <f t="shared" si="1920"/>
        <v>44380</v>
      </c>
      <c r="J3636" s="26">
        <f t="shared" si="1897"/>
        <v>9.5996866540266623E-3</v>
      </c>
      <c r="K3636" s="11">
        <f t="shared" si="1910"/>
        <v>44440</v>
      </c>
      <c r="L3636" s="11">
        <f t="shared" si="1898"/>
        <v>44440</v>
      </c>
      <c r="M3636" s="1">
        <f t="shared" si="1911"/>
        <v>22</v>
      </c>
      <c r="N3636" s="1">
        <f t="shared" si="1914"/>
        <v>11</v>
      </c>
      <c r="O3636" s="2">
        <f t="shared" si="1899"/>
        <v>1.00478837</v>
      </c>
      <c r="P3636" s="10">
        <f t="shared" si="1925"/>
        <v>1.00530005</v>
      </c>
      <c r="Q3636" s="10">
        <f t="shared" si="1921"/>
        <v>1.7290081011755869</v>
      </c>
      <c r="R3636" s="2">
        <f t="shared" si="1924"/>
        <v>1.73728723</v>
      </c>
      <c r="S3636" s="2">
        <f t="shared" si="1915"/>
        <v>1.60539415</v>
      </c>
      <c r="T3636" s="2">
        <f t="shared" si="1900"/>
        <v>6116.4647461200002</v>
      </c>
      <c r="U3636" s="2">
        <f t="shared" si="1901"/>
        <v>2306.5189168569568</v>
      </c>
      <c r="V3636" s="2">
        <f t="shared" si="1902"/>
        <v>0</v>
      </c>
      <c r="W3636" s="2">
        <f t="shared" si="1903"/>
        <v>6116.4647461269569</v>
      </c>
      <c r="X3636" s="27">
        <f t="shared" si="1904"/>
        <v>0</v>
      </c>
      <c r="Y3636" s="2">
        <f t="shared" si="1916"/>
        <v>0</v>
      </c>
      <c r="Z3636" s="67">
        <f t="shared" si="1905"/>
        <v>0</v>
      </c>
      <c r="AA3636" s="2">
        <f t="shared" si="1926"/>
        <v>0</v>
      </c>
      <c r="AB3636" s="26">
        <f t="shared" si="1912"/>
        <v>6.7299999999999999E-2</v>
      </c>
      <c r="AC3636" s="27">
        <f t="shared" si="1894"/>
        <v>11</v>
      </c>
      <c r="AD3636" s="27">
        <v>252</v>
      </c>
      <c r="AE3636" s="10">
        <f t="shared" si="1922"/>
        <v>1.0028471130000001</v>
      </c>
      <c r="AF3636" s="2">
        <f t="shared" si="1917"/>
        <v>17.41426629</v>
      </c>
      <c r="AG3636" s="2">
        <f t="shared" si="1906"/>
        <v>17.41426629</v>
      </c>
      <c r="AH3636" s="3" t="str">
        <f t="shared" si="1907"/>
        <v>-</v>
      </c>
      <c r="AI3636" s="4" t="str">
        <f t="shared" si="1923"/>
        <v>A+J=</v>
      </c>
      <c r="AJ3636" s="11">
        <f t="shared" si="1913"/>
        <v>44440</v>
      </c>
      <c r="AK3636" s="11"/>
      <c r="AL3636" s="4"/>
      <c r="AM3636" s="1"/>
      <c r="AN3636" s="11"/>
      <c r="AO3636" s="1"/>
      <c r="AP3636" s="1"/>
      <c r="AQ3636" s="1"/>
      <c r="AR3636" s="1"/>
      <c r="AS3636" s="6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</row>
    <row r="3637" spans="1:55" x14ac:dyDescent="0.2">
      <c r="A3637" s="144">
        <f t="shared" si="1908"/>
        <v>44426</v>
      </c>
      <c r="B3637" s="2">
        <f t="shared" si="1895"/>
        <v>6135.4645835669571</v>
      </c>
      <c r="C3637" s="2">
        <f t="shared" si="1909"/>
        <v>3809.9458292700001</v>
      </c>
      <c r="D3637" s="68">
        <f>SUM(Y3637:Y$3651)</f>
        <v>3809.9458292700001</v>
      </c>
      <c r="E3637" s="68">
        <f t="shared" si="1896"/>
        <v>0</v>
      </c>
      <c r="F3637" s="72">
        <f t="shared" si="1918"/>
        <v>5769.98</v>
      </c>
      <c r="G3637" s="3">
        <f>IF(N3637=1,VLOOKUP(A3636,[1]Plan1!$BG$69:$BI$188,3),G3636)</f>
        <v>5825.37</v>
      </c>
      <c r="H3637" s="11">
        <f t="shared" si="1919"/>
        <v>44350</v>
      </c>
      <c r="I3637" s="11">
        <f t="shared" si="1920"/>
        <v>44380</v>
      </c>
      <c r="J3637" s="26">
        <f t="shared" si="1897"/>
        <v>9.5996866540266623E-3</v>
      </c>
      <c r="K3637" s="11">
        <f t="shared" si="1910"/>
        <v>44440</v>
      </c>
      <c r="L3637" s="11">
        <f t="shared" si="1898"/>
        <v>44440</v>
      </c>
      <c r="M3637" s="1">
        <f t="shared" si="1911"/>
        <v>22</v>
      </c>
      <c r="N3637" s="1">
        <f t="shared" si="1914"/>
        <v>12</v>
      </c>
      <c r="O3637" s="2">
        <f t="shared" si="1899"/>
        <v>1.00522482</v>
      </c>
      <c r="P3637" s="10">
        <f t="shared" si="1925"/>
        <v>1.00530005</v>
      </c>
      <c r="Q3637" s="10">
        <f t="shared" si="1921"/>
        <v>1.7290081011755869</v>
      </c>
      <c r="R3637" s="2">
        <f t="shared" si="1924"/>
        <v>1.7380418500000001</v>
      </c>
      <c r="S3637" s="2">
        <f t="shared" si="1915"/>
        <v>1.60539415</v>
      </c>
      <c r="T3637" s="2">
        <f t="shared" si="1900"/>
        <v>6116.4647461200002</v>
      </c>
      <c r="U3637" s="2">
        <f t="shared" si="1901"/>
        <v>2306.5189168569568</v>
      </c>
      <c r="V3637" s="2">
        <f t="shared" si="1902"/>
        <v>0</v>
      </c>
      <c r="W3637" s="2">
        <f t="shared" si="1903"/>
        <v>6116.4647461269569</v>
      </c>
      <c r="X3637" s="27">
        <f t="shared" si="1904"/>
        <v>0</v>
      </c>
      <c r="Y3637" s="2">
        <f t="shared" si="1916"/>
        <v>0</v>
      </c>
      <c r="Z3637" s="67">
        <f t="shared" si="1905"/>
        <v>0</v>
      </c>
      <c r="AA3637" s="2">
        <f t="shared" si="1926"/>
        <v>0</v>
      </c>
      <c r="AB3637" s="26">
        <f t="shared" si="1912"/>
        <v>6.7299999999999999E-2</v>
      </c>
      <c r="AC3637" s="27">
        <f t="shared" si="1894"/>
        <v>12</v>
      </c>
      <c r="AD3637" s="27">
        <v>252</v>
      </c>
      <c r="AE3637" s="10">
        <f t="shared" si="1922"/>
        <v>1.003106343</v>
      </c>
      <c r="AF3637" s="2">
        <f t="shared" si="1917"/>
        <v>18.99983744</v>
      </c>
      <c r="AG3637" s="2">
        <f t="shared" si="1906"/>
        <v>18.99983744</v>
      </c>
      <c r="AH3637" s="3" t="str">
        <f t="shared" si="1907"/>
        <v>-</v>
      </c>
      <c r="AI3637" s="4" t="str">
        <f t="shared" si="1923"/>
        <v>A+J=</v>
      </c>
      <c r="AJ3637" s="11">
        <f t="shared" si="1913"/>
        <v>44440</v>
      </c>
      <c r="AK3637" s="11"/>
      <c r="AL3637" s="4"/>
      <c r="AM3637" s="1"/>
      <c r="AN3637" s="11"/>
      <c r="AO3637" s="1"/>
      <c r="AP3637" s="1"/>
      <c r="AQ3637" s="1"/>
      <c r="AR3637" s="1"/>
      <c r="AS3637" s="6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</row>
    <row r="3638" spans="1:55" x14ac:dyDescent="0.2">
      <c r="A3638" s="144">
        <f t="shared" si="1908"/>
        <v>44427</v>
      </c>
      <c r="B3638" s="2">
        <f t="shared" si="1895"/>
        <v>6137.0505645269568</v>
      </c>
      <c r="C3638" s="2">
        <f t="shared" si="1909"/>
        <v>3809.9458292700001</v>
      </c>
      <c r="D3638" s="68">
        <f>SUM(Y3638:Y$3651)</f>
        <v>3809.9458292700001</v>
      </c>
      <c r="E3638" s="68">
        <f t="shared" si="1896"/>
        <v>0</v>
      </c>
      <c r="F3638" s="72">
        <f t="shared" si="1918"/>
        <v>5769.98</v>
      </c>
      <c r="G3638" s="3">
        <f>IF(N3638=1,VLOOKUP(A3637,[1]Plan1!$BG$69:$BI$188,3),G3637)</f>
        <v>5825.37</v>
      </c>
      <c r="H3638" s="11">
        <f t="shared" si="1919"/>
        <v>44350</v>
      </c>
      <c r="I3638" s="11">
        <f t="shared" si="1920"/>
        <v>44380</v>
      </c>
      <c r="J3638" s="26">
        <f t="shared" si="1897"/>
        <v>9.5996866540266623E-3</v>
      </c>
      <c r="K3638" s="11">
        <f t="shared" si="1910"/>
        <v>44440</v>
      </c>
      <c r="L3638" s="11">
        <f t="shared" si="1898"/>
        <v>44440</v>
      </c>
      <c r="M3638" s="1">
        <f t="shared" si="1911"/>
        <v>22</v>
      </c>
      <c r="N3638" s="1">
        <f t="shared" si="1914"/>
        <v>13</v>
      </c>
      <c r="O3638" s="2">
        <f t="shared" si="1899"/>
        <v>1.0056614500000001</v>
      </c>
      <c r="P3638" s="10">
        <f t="shared" si="1925"/>
        <v>1.00530005</v>
      </c>
      <c r="Q3638" s="10">
        <f t="shared" si="1921"/>
        <v>1.7290081011755869</v>
      </c>
      <c r="R3638" s="2">
        <f t="shared" si="1924"/>
        <v>1.7387967900000001</v>
      </c>
      <c r="S3638" s="2">
        <f t="shared" si="1915"/>
        <v>1.60539415</v>
      </c>
      <c r="T3638" s="2">
        <f t="shared" si="1900"/>
        <v>6116.4647461200002</v>
      </c>
      <c r="U3638" s="2">
        <f t="shared" si="1901"/>
        <v>2306.5189168569568</v>
      </c>
      <c r="V3638" s="2">
        <f t="shared" si="1902"/>
        <v>0</v>
      </c>
      <c r="W3638" s="2">
        <f t="shared" si="1903"/>
        <v>6116.4647461269569</v>
      </c>
      <c r="X3638" s="27">
        <f t="shared" si="1904"/>
        <v>0</v>
      </c>
      <c r="Y3638" s="2">
        <f t="shared" si="1916"/>
        <v>0</v>
      </c>
      <c r="Z3638" s="67">
        <f t="shared" si="1905"/>
        <v>0</v>
      </c>
      <c r="AA3638" s="2">
        <f t="shared" si="1926"/>
        <v>0</v>
      </c>
      <c r="AB3638" s="26">
        <f t="shared" si="1912"/>
        <v>6.7299999999999999E-2</v>
      </c>
      <c r="AC3638" s="27">
        <f t="shared" si="1894"/>
        <v>13</v>
      </c>
      <c r="AD3638" s="27">
        <v>252</v>
      </c>
      <c r="AE3638" s="10">
        <f t="shared" si="1922"/>
        <v>1.0033656399999999</v>
      </c>
      <c r="AF3638" s="2">
        <f t="shared" si="1917"/>
        <v>20.585818400000001</v>
      </c>
      <c r="AG3638" s="2">
        <f t="shared" si="1906"/>
        <v>20.585818400000001</v>
      </c>
      <c r="AH3638" s="3" t="str">
        <f t="shared" si="1907"/>
        <v>-</v>
      </c>
      <c r="AI3638" s="4" t="str">
        <f t="shared" si="1923"/>
        <v>A+J=</v>
      </c>
      <c r="AJ3638" s="11">
        <f t="shared" si="1913"/>
        <v>44440</v>
      </c>
      <c r="AK3638" s="11"/>
      <c r="AL3638" s="4"/>
      <c r="AM3638" s="1"/>
      <c r="AN3638" s="11"/>
      <c r="AO3638" s="1"/>
      <c r="AP3638" s="1"/>
      <c r="AQ3638" s="1"/>
      <c r="AR3638" s="1"/>
      <c r="AS3638" s="6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</row>
    <row r="3639" spans="1:55" x14ac:dyDescent="0.2">
      <c r="A3639" s="144">
        <f t="shared" si="1908"/>
        <v>44428</v>
      </c>
      <c r="B3639" s="2">
        <f t="shared" si="1895"/>
        <v>6138.6369552969572</v>
      </c>
      <c r="C3639" s="2">
        <f t="shared" si="1909"/>
        <v>3809.9458292700001</v>
      </c>
      <c r="D3639" s="68">
        <f>SUM(Y3639:Y$3651)</f>
        <v>3809.9458292700001</v>
      </c>
      <c r="E3639" s="68">
        <f t="shared" si="1896"/>
        <v>0</v>
      </c>
      <c r="F3639" s="72">
        <f t="shared" si="1918"/>
        <v>5769.98</v>
      </c>
      <c r="G3639" s="3">
        <f>IF(N3639=1,VLOOKUP(A3638,[1]Plan1!$BG$69:$BI$188,3),G3638)</f>
        <v>5825.37</v>
      </c>
      <c r="H3639" s="11">
        <f t="shared" si="1919"/>
        <v>44350</v>
      </c>
      <c r="I3639" s="11">
        <f t="shared" si="1920"/>
        <v>44380</v>
      </c>
      <c r="J3639" s="26">
        <f t="shared" si="1897"/>
        <v>9.5996866540266623E-3</v>
      </c>
      <c r="K3639" s="11">
        <f t="shared" si="1910"/>
        <v>44440</v>
      </c>
      <c r="L3639" s="11">
        <f t="shared" si="1898"/>
        <v>44440</v>
      </c>
      <c r="M3639" s="1">
        <f t="shared" si="1911"/>
        <v>22</v>
      </c>
      <c r="N3639" s="1">
        <f t="shared" si="1914"/>
        <v>14</v>
      </c>
      <c r="O3639" s="2">
        <f t="shared" si="1899"/>
        <v>1.0060982700000001</v>
      </c>
      <c r="P3639" s="10">
        <f t="shared" si="1925"/>
        <v>1.00530005</v>
      </c>
      <c r="Q3639" s="10">
        <f t="shared" si="1921"/>
        <v>1.7290081011755869</v>
      </c>
      <c r="R3639" s="2">
        <f t="shared" si="1924"/>
        <v>1.7395520499999999</v>
      </c>
      <c r="S3639" s="2">
        <f t="shared" si="1915"/>
        <v>1.60539415</v>
      </c>
      <c r="T3639" s="2">
        <f t="shared" si="1900"/>
        <v>6116.4647461200002</v>
      </c>
      <c r="U3639" s="2">
        <f t="shared" si="1901"/>
        <v>2306.5189168569568</v>
      </c>
      <c r="V3639" s="2">
        <f t="shared" si="1902"/>
        <v>0</v>
      </c>
      <c r="W3639" s="2">
        <f t="shared" si="1903"/>
        <v>6116.4647461269569</v>
      </c>
      <c r="X3639" s="27">
        <f t="shared" si="1904"/>
        <v>0</v>
      </c>
      <c r="Y3639" s="2">
        <f t="shared" si="1916"/>
        <v>0</v>
      </c>
      <c r="Z3639" s="67">
        <f t="shared" si="1905"/>
        <v>0</v>
      </c>
      <c r="AA3639" s="2">
        <f t="shared" si="1926"/>
        <v>0</v>
      </c>
      <c r="AB3639" s="26">
        <f t="shared" si="1912"/>
        <v>6.7299999999999999E-2</v>
      </c>
      <c r="AC3639" s="27">
        <f t="shared" si="1894"/>
        <v>14</v>
      </c>
      <c r="AD3639" s="27">
        <v>252</v>
      </c>
      <c r="AE3639" s="10">
        <f t="shared" si="1922"/>
        <v>1.0036250040000001</v>
      </c>
      <c r="AF3639" s="2">
        <f t="shared" si="1917"/>
        <v>22.172209169999999</v>
      </c>
      <c r="AG3639" s="2">
        <f t="shared" si="1906"/>
        <v>22.172209169999999</v>
      </c>
      <c r="AH3639" s="3" t="str">
        <f t="shared" si="1907"/>
        <v>-</v>
      </c>
      <c r="AI3639" s="4" t="str">
        <f t="shared" si="1923"/>
        <v>A+J=</v>
      </c>
      <c r="AJ3639" s="11">
        <f t="shared" si="1913"/>
        <v>44440</v>
      </c>
      <c r="AK3639" s="11"/>
      <c r="AL3639" s="4"/>
      <c r="AM3639" s="1"/>
      <c r="AN3639" s="11"/>
      <c r="AO3639" s="1"/>
      <c r="AP3639" s="1"/>
      <c r="AQ3639" s="1"/>
      <c r="AR3639" s="1"/>
      <c r="AS3639" s="6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</row>
    <row r="3640" spans="1:55" x14ac:dyDescent="0.2">
      <c r="A3640" s="144">
        <f t="shared" si="1908"/>
        <v>44429</v>
      </c>
      <c r="B3640" s="2">
        <f t="shared" si="1895"/>
        <v>6140.2237558569568</v>
      </c>
      <c r="C3640" s="2">
        <f t="shared" si="1909"/>
        <v>3809.9458292700001</v>
      </c>
      <c r="D3640" s="68">
        <f>SUM(Y3640:Y$3651)</f>
        <v>3809.9458292700001</v>
      </c>
      <c r="E3640" s="68">
        <f t="shared" si="1896"/>
        <v>0</v>
      </c>
      <c r="F3640" s="72">
        <f t="shared" si="1918"/>
        <v>5769.98</v>
      </c>
      <c r="G3640" s="3">
        <f>IF(N3640=1,VLOOKUP(A3639,[1]Plan1!$BG$69:$BI$188,3),G3639)</f>
        <v>5825.37</v>
      </c>
      <c r="H3640" s="11">
        <f t="shared" si="1919"/>
        <v>44350</v>
      </c>
      <c r="I3640" s="11">
        <f t="shared" si="1920"/>
        <v>44380</v>
      </c>
      <c r="J3640" s="26">
        <f t="shared" si="1897"/>
        <v>9.5996866540266623E-3</v>
      </c>
      <c r="K3640" s="11">
        <f t="shared" si="1910"/>
        <v>44440</v>
      </c>
      <c r="L3640" s="11">
        <f t="shared" si="1898"/>
        <v>44440</v>
      </c>
      <c r="M3640" s="1">
        <f t="shared" si="1911"/>
        <v>22</v>
      </c>
      <c r="N3640" s="1">
        <f t="shared" si="1914"/>
        <v>15</v>
      </c>
      <c r="O3640" s="2">
        <f t="shared" si="1899"/>
        <v>1.00653528</v>
      </c>
      <c r="P3640" s="10">
        <f t="shared" si="1925"/>
        <v>1.00530005</v>
      </c>
      <c r="Q3640" s="10">
        <f t="shared" si="1921"/>
        <v>1.7290081011755869</v>
      </c>
      <c r="R3640" s="2">
        <f t="shared" si="1924"/>
        <v>1.7403076500000001</v>
      </c>
      <c r="S3640" s="2">
        <f t="shared" si="1915"/>
        <v>1.60539415</v>
      </c>
      <c r="T3640" s="2">
        <f t="shared" si="1900"/>
        <v>6116.4647461200002</v>
      </c>
      <c r="U3640" s="2">
        <f t="shared" si="1901"/>
        <v>2306.5189168569568</v>
      </c>
      <c r="V3640" s="2">
        <f t="shared" si="1902"/>
        <v>0</v>
      </c>
      <c r="W3640" s="2">
        <f t="shared" si="1903"/>
        <v>6116.4647461269569</v>
      </c>
      <c r="X3640" s="27">
        <f t="shared" si="1904"/>
        <v>0</v>
      </c>
      <c r="Y3640" s="2">
        <f t="shared" si="1916"/>
        <v>0</v>
      </c>
      <c r="Z3640" s="67">
        <f t="shared" si="1905"/>
        <v>0</v>
      </c>
      <c r="AA3640" s="2">
        <f t="shared" si="1926"/>
        <v>0</v>
      </c>
      <c r="AB3640" s="26">
        <f t="shared" si="1912"/>
        <v>6.7299999999999999E-2</v>
      </c>
      <c r="AC3640" s="27">
        <f t="shared" si="1894"/>
        <v>15</v>
      </c>
      <c r="AD3640" s="27">
        <v>252</v>
      </c>
      <c r="AE3640" s="10">
        <f t="shared" si="1922"/>
        <v>1.003884435</v>
      </c>
      <c r="AF3640" s="2">
        <f t="shared" si="1917"/>
        <v>23.759009729999999</v>
      </c>
      <c r="AG3640" s="2">
        <f t="shared" si="1906"/>
        <v>23.759009729999999</v>
      </c>
      <c r="AH3640" s="3" t="str">
        <f t="shared" si="1907"/>
        <v>-</v>
      </c>
      <c r="AI3640" s="4" t="str">
        <f t="shared" si="1923"/>
        <v>A+J=</v>
      </c>
      <c r="AJ3640" s="11">
        <f t="shared" si="1913"/>
        <v>44440</v>
      </c>
      <c r="AK3640" s="11"/>
      <c r="AL3640" s="4"/>
      <c r="AM3640" s="1"/>
      <c r="AN3640" s="11"/>
      <c r="AO3640" s="1"/>
      <c r="AP3640" s="1"/>
      <c r="AQ3640" s="1"/>
      <c r="AR3640" s="1"/>
      <c r="AS3640" s="6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</row>
    <row r="3641" spans="1:55" x14ac:dyDescent="0.2">
      <c r="A3641" s="144">
        <f t="shared" si="1908"/>
        <v>44430</v>
      </c>
      <c r="B3641" s="2">
        <f t="shared" si="1895"/>
        <v>6140.2237558569568</v>
      </c>
      <c r="C3641" s="2">
        <f t="shared" si="1909"/>
        <v>3809.9458292700001</v>
      </c>
      <c r="D3641" s="68">
        <f>SUM(Y3641:Y$3651)</f>
        <v>3809.9458292700001</v>
      </c>
      <c r="E3641" s="68">
        <f t="shared" si="1896"/>
        <v>0</v>
      </c>
      <c r="F3641" s="72">
        <f t="shared" si="1918"/>
        <v>5769.98</v>
      </c>
      <c r="G3641" s="3">
        <f>IF(N3641=1,VLOOKUP(A3640,[1]Plan1!$BG$69:$BI$188,3),G3640)</f>
        <v>5825.37</v>
      </c>
      <c r="H3641" s="11">
        <f t="shared" si="1919"/>
        <v>44350</v>
      </c>
      <c r="I3641" s="11">
        <f t="shared" si="1920"/>
        <v>44380</v>
      </c>
      <c r="J3641" s="26">
        <f t="shared" si="1897"/>
        <v>9.5996866540266623E-3</v>
      </c>
      <c r="K3641" s="11">
        <f t="shared" si="1910"/>
        <v>44440</v>
      </c>
      <c r="L3641" s="11">
        <f t="shared" si="1898"/>
        <v>44440</v>
      </c>
      <c r="M3641" s="1">
        <f t="shared" si="1911"/>
        <v>22</v>
      </c>
      <c r="N3641" s="1">
        <f t="shared" si="1914"/>
        <v>15</v>
      </c>
      <c r="O3641" s="2">
        <f t="shared" si="1899"/>
        <v>1.00653528</v>
      </c>
      <c r="P3641" s="10">
        <f t="shared" si="1925"/>
        <v>1.00530005</v>
      </c>
      <c r="Q3641" s="10">
        <f t="shared" si="1921"/>
        <v>1.7290081011755869</v>
      </c>
      <c r="R3641" s="2">
        <f t="shared" si="1924"/>
        <v>1.7403076500000001</v>
      </c>
      <c r="S3641" s="2">
        <f t="shared" si="1915"/>
        <v>1.60539415</v>
      </c>
      <c r="T3641" s="2">
        <f t="shared" si="1900"/>
        <v>6116.4647461200002</v>
      </c>
      <c r="U3641" s="2">
        <f t="shared" si="1901"/>
        <v>2306.5189168569568</v>
      </c>
      <c r="V3641" s="2">
        <f t="shared" si="1902"/>
        <v>0</v>
      </c>
      <c r="W3641" s="2">
        <f t="shared" si="1903"/>
        <v>6116.4647461269569</v>
      </c>
      <c r="X3641" s="27">
        <f t="shared" si="1904"/>
        <v>0</v>
      </c>
      <c r="Y3641" s="2">
        <f t="shared" si="1916"/>
        <v>0</v>
      </c>
      <c r="Z3641" s="67">
        <f t="shared" si="1905"/>
        <v>0</v>
      </c>
      <c r="AA3641" s="2">
        <f t="shared" si="1926"/>
        <v>0</v>
      </c>
      <c r="AB3641" s="26">
        <f t="shared" si="1912"/>
        <v>6.7299999999999999E-2</v>
      </c>
      <c r="AC3641" s="27">
        <f t="shared" si="1894"/>
        <v>15</v>
      </c>
      <c r="AD3641" s="27">
        <v>252</v>
      </c>
      <c r="AE3641" s="10">
        <f t="shared" si="1922"/>
        <v>1.003884435</v>
      </c>
      <c r="AF3641" s="2">
        <f t="shared" si="1917"/>
        <v>23.759009729999999</v>
      </c>
      <c r="AG3641" s="2">
        <f t="shared" si="1906"/>
        <v>23.759009729999999</v>
      </c>
      <c r="AH3641" s="3" t="str">
        <f t="shared" si="1907"/>
        <v>-</v>
      </c>
      <c r="AI3641" s="4" t="str">
        <f t="shared" si="1923"/>
        <v>A+J=</v>
      </c>
      <c r="AJ3641" s="11">
        <f t="shared" si="1913"/>
        <v>44440</v>
      </c>
      <c r="AK3641" s="11"/>
      <c r="AL3641" s="4"/>
      <c r="AM3641" s="1"/>
      <c r="AN3641" s="11"/>
      <c r="AO3641" s="1"/>
      <c r="AP3641" s="1"/>
      <c r="AQ3641" s="1"/>
      <c r="AR3641" s="1"/>
      <c r="AS3641" s="6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</row>
    <row r="3642" spans="1:55" x14ac:dyDescent="0.2">
      <c r="A3642" s="144">
        <f t="shared" si="1908"/>
        <v>44431</v>
      </c>
      <c r="B3642" s="2">
        <f t="shared" si="1895"/>
        <v>6140.2237558569568</v>
      </c>
      <c r="C3642" s="2">
        <f t="shared" si="1909"/>
        <v>3809.9458292700001</v>
      </c>
      <c r="D3642" s="68">
        <f>SUM(Y3642:Y$3651)</f>
        <v>3809.9458292700001</v>
      </c>
      <c r="E3642" s="68">
        <f t="shared" si="1896"/>
        <v>0</v>
      </c>
      <c r="F3642" s="72">
        <f t="shared" si="1918"/>
        <v>5769.98</v>
      </c>
      <c r="G3642" s="3">
        <f>IF(N3642=1,VLOOKUP(A3641,[1]Plan1!$BG$69:$BI$188,3),G3641)</f>
        <v>5825.37</v>
      </c>
      <c r="H3642" s="11">
        <f t="shared" si="1919"/>
        <v>44350</v>
      </c>
      <c r="I3642" s="11">
        <f t="shared" si="1920"/>
        <v>44380</v>
      </c>
      <c r="J3642" s="26">
        <f t="shared" si="1897"/>
        <v>9.5996866540266623E-3</v>
      </c>
      <c r="K3642" s="11">
        <f t="shared" si="1910"/>
        <v>44440</v>
      </c>
      <c r="L3642" s="11">
        <f t="shared" si="1898"/>
        <v>44440</v>
      </c>
      <c r="M3642" s="1">
        <f t="shared" si="1911"/>
        <v>22</v>
      </c>
      <c r="N3642" s="1">
        <f t="shared" si="1914"/>
        <v>15</v>
      </c>
      <c r="O3642" s="2">
        <f t="shared" si="1899"/>
        <v>1.00653528</v>
      </c>
      <c r="P3642" s="10">
        <f t="shared" si="1925"/>
        <v>1.00530005</v>
      </c>
      <c r="Q3642" s="10">
        <f t="shared" si="1921"/>
        <v>1.7290081011755869</v>
      </c>
      <c r="R3642" s="2">
        <f t="shared" si="1924"/>
        <v>1.7403076500000001</v>
      </c>
      <c r="S3642" s="2">
        <f t="shared" si="1915"/>
        <v>1.60539415</v>
      </c>
      <c r="T3642" s="2">
        <f t="shared" si="1900"/>
        <v>6116.4647461200002</v>
      </c>
      <c r="U3642" s="2">
        <f t="shared" si="1901"/>
        <v>2306.5189168569568</v>
      </c>
      <c r="V3642" s="2">
        <f t="shared" si="1902"/>
        <v>0</v>
      </c>
      <c r="W3642" s="2">
        <f t="shared" si="1903"/>
        <v>6116.4647461269569</v>
      </c>
      <c r="X3642" s="27">
        <f t="shared" si="1904"/>
        <v>0</v>
      </c>
      <c r="Y3642" s="2">
        <f t="shared" si="1916"/>
        <v>0</v>
      </c>
      <c r="Z3642" s="67">
        <f t="shared" si="1905"/>
        <v>0</v>
      </c>
      <c r="AA3642" s="2">
        <f t="shared" si="1926"/>
        <v>0</v>
      </c>
      <c r="AB3642" s="26">
        <f t="shared" si="1912"/>
        <v>6.7299999999999999E-2</v>
      </c>
      <c r="AC3642" s="27">
        <f t="shared" si="1894"/>
        <v>15</v>
      </c>
      <c r="AD3642" s="27">
        <v>252</v>
      </c>
      <c r="AE3642" s="10">
        <f t="shared" si="1922"/>
        <v>1.003884435</v>
      </c>
      <c r="AF3642" s="2">
        <f t="shared" si="1917"/>
        <v>23.759009729999999</v>
      </c>
      <c r="AG3642" s="2">
        <f t="shared" si="1906"/>
        <v>23.759009729999999</v>
      </c>
      <c r="AH3642" s="3" t="str">
        <f t="shared" si="1907"/>
        <v>-</v>
      </c>
      <c r="AI3642" s="4" t="str">
        <f t="shared" si="1923"/>
        <v>A+J=</v>
      </c>
      <c r="AJ3642" s="11">
        <f t="shared" si="1913"/>
        <v>44440</v>
      </c>
      <c r="AK3642" s="11"/>
      <c r="AL3642" s="4"/>
      <c r="AM3642" s="1"/>
      <c r="AN3642" s="11"/>
      <c r="AO3642" s="1"/>
      <c r="AP3642" s="1"/>
      <c r="AQ3642" s="1"/>
      <c r="AR3642" s="1"/>
      <c r="AS3642" s="6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</row>
    <row r="3643" spans="1:55" x14ac:dyDescent="0.2">
      <c r="A3643" s="144">
        <f t="shared" si="1908"/>
        <v>44432</v>
      </c>
      <c r="B3643" s="2">
        <f t="shared" si="1895"/>
        <v>6141.810972346957</v>
      </c>
      <c r="C3643" s="2">
        <f t="shared" si="1909"/>
        <v>3809.9458292700001</v>
      </c>
      <c r="D3643" s="68">
        <f>SUM(Y3643:Y$3651)</f>
        <v>3809.9458292700001</v>
      </c>
      <c r="E3643" s="68">
        <f t="shared" si="1896"/>
        <v>0</v>
      </c>
      <c r="F3643" s="72">
        <f t="shared" si="1918"/>
        <v>5769.98</v>
      </c>
      <c r="G3643" s="3">
        <f>IF(N3643=1,VLOOKUP(A3642,[1]Plan1!$BG$69:$BI$188,3),G3642)</f>
        <v>5825.37</v>
      </c>
      <c r="H3643" s="11">
        <f t="shared" si="1919"/>
        <v>44350</v>
      </c>
      <c r="I3643" s="11">
        <f t="shared" si="1920"/>
        <v>44380</v>
      </c>
      <c r="J3643" s="26">
        <f t="shared" si="1897"/>
        <v>9.5996866540266623E-3</v>
      </c>
      <c r="K3643" s="11">
        <f t="shared" si="1910"/>
        <v>44440</v>
      </c>
      <c r="L3643" s="11">
        <f t="shared" si="1898"/>
        <v>44440</v>
      </c>
      <c r="M3643" s="1">
        <f t="shared" si="1911"/>
        <v>22</v>
      </c>
      <c r="N3643" s="1">
        <f t="shared" si="1914"/>
        <v>16</v>
      </c>
      <c r="O3643" s="2">
        <f t="shared" si="1899"/>
        <v>1.0069724799999999</v>
      </c>
      <c r="P3643" s="10">
        <f t="shared" si="1925"/>
        <v>1.00530005</v>
      </c>
      <c r="Q3643" s="10">
        <f t="shared" si="1921"/>
        <v>1.7290081011755869</v>
      </c>
      <c r="R3643" s="2">
        <f t="shared" si="1924"/>
        <v>1.7410635699999999</v>
      </c>
      <c r="S3643" s="2">
        <f t="shared" si="1915"/>
        <v>1.60539415</v>
      </c>
      <c r="T3643" s="2">
        <f t="shared" si="1900"/>
        <v>6116.4647461200002</v>
      </c>
      <c r="U3643" s="2">
        <f t="shared" si="1901"/>
        <v>2306.5189168569568</v>
      </c>
      <c r="V3643" s="2">
        <f t="shared" si="1902"/>
        <v>0</v>
      </c>
      <c r="W3643" s="2">
        <f t="shared" si="1903"/>
        <v>6116.4647461269569</v>
      </c>
      <c r="X3643" s="27">
        <f t="shared" si="1904"/>
        <v>0</v>
      </c>
      <c r="Y3643" s="2">
        <f t="shared" si="1916"/>
        <v>0</v>
      </c>
      <c r="Z3643" s="67">
        <f t="shared" si="1905"/>
        <v>0</v>
      </c>
      <c r="AA3643" s="2">
        <f t="shared" si="1926"/>
        <v>0</v>
      </c>
      <c r="AB3643" s="26">
        <f t="shared" si="1912"/>
        <v>6.7299999999999999E-2</v>
      </c>
      <c r="AC3643" s="27">
        <f t="shared" si="1894"/>
        <v>16</v>
      </c>
      <c r="AD3643" s="27">
        <v>252</v>
      </c>
      <c r="AE3643" s="10">
        <f t="shared" si="1922"/>
        <v>1.004143934</v>
      </c>
      <c r="AF3643" s="2">
        <f t="shared" si="1917"/>
        <v>25.346226219999998</v>
      </c>
      <c r="AG3643" s="2">
        <f t="shared" si="1906"/>
        <v>25.346226219999998</v>
      </c>
      <c r="AH3643" s="3" t="str">
        <f t="shared" si="1907"/>
        <v>-</v>
      </c>
      <c r="AI3643" s="4" t="str">
        <f t="shared" si="1923"/>
        <v>A+J=</v>
      </c>
      <c r="AJ3643" s="11">
        <f t="shared" si="1913"/>
        <v>44440</v>
      </c>
      <c r="AK3643" s="11"/>
      <c r="AL3643" s="4"/>
      <c r="AM3643" s="1"/>
      <c r="AN3643" s="11"/>
      <c r="AO3643" s="1"/>
      <c r="AP3643" s="1"/>
      <c r="AQ3643" s="1"/>
      <c r="AR3643" s="1"/>
      <c r="AS3643" s="6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</row>
    <row r="3644" spans="1:55" x14ac:dyDescent="0.2">
      <c r="A3644" s="144">
        <f t="shared" si="1908"/>
        <v>44433</v>
      </c>
      <c r="B3644" s="2">
        <f t="shared" si="1895"/>
        <v>6143.3985925169573</v>
      </c>
      <c r="C3644" s="2">
        <f t="shared" si="1909"/>
        <v>3809.9458292700001</v>
      </c>
      <c r="D3644" s="68">
        <f>SUM(Y3644:Y$3651)</f>
        <v>3809.9458292700001</v>
      </c>
      <c r="E3644" s="68">
        <f t="shared" si="1896"/>
        <v>0</v>
      </c>
      <c r="F3644" s="72">
        <f t="shared" si="1918"/>
        <v>5769.98</v>
      </c>
      <c r="G3644" s="3">
        <f>IF(N3644=1,VLOOKUP(A3643,[1]Plan1!$BG$69:$BI$188,3),G3643)</f>
        <v>5825.37</v>
      </c>
      <c r="H3644" s="11">
        <f t="shared" si="1919"/>
        <v>44350</v>
      </c>
      <c r="I3644" s="11">
        <f t="shared" si="1920"/>
        <v>44380</v>
      </c>
      <c r="J3644" s="26">
        <f t="shared" si="1897"/>
        <v>9.5996866540266623E-3</v>
      </c>
      <c r="K3644" s="11">
        <f t="shared" si="1910"/>
        <v>44440</v>
      </c>
      <c r="L3644" s="11">
        <f t="shared" si="1898"/>
        <v>44440</v>
      </c>
      <c r="M3644" s="1">
        <f t="shared" si="1911"/>
        <v>22</v>
      </c>
      <c r="N3644" s="1">
        <f t="shared" si="1914"/>
        <v>17</v>
      </c>
      <c r="O3644" s="2">
        <f t="shared" si="1899"/>
        <v>1.00740987</v>
      </c>
      <c r="P3644" s="10">
        <f t="shared" si="1925"/>
        <v>1.00530005</v>
      </c>
      <c r="Q3644" s="10">
        <f t="shared" si="1921"/>
        <v>1.7290081011755869</v>
      </c>
      <c r="R3644" s="2">
        <f t="shared" si="1924"/>
        <v>1.7418198199999999</v>
      </c>
      <c r="S3644" s="2">
        <f t="shared" si="1915"/>
        <v>1.60539415</v>
      </c>
      <c r="T3644" s="2">
        <f t="shared" si="1900"/>
        <v>6116.4647461200002</v>
      </c>
      <c r="U3644" s="2">
        <f t="shared" si="1901"/>
        <v>2306.5189168569568</v>
      </c>
      <c r="V3644" s="2">
        <f t="shared" si="1902"/>
        <v>0</v>
      </c>
      <c r="W3644" s="2">
        <f t="shared" si="1903"/>
        <v>6116.4647461269569</v>
      </c>
      <c r="X3644" s="27">
        <f t="shared" si="1904"/>
        <v>0</v>
      </c>
      <c r="Y3644" s="2">
        <f t="shared" si="1916"/>
        <v>0</v>
      </c>
      <c r="Z3644" s="67">
        <f t="shared" si="1905"/>
        <v>0</v>
      </c>
      <c r="AA3644" s="2">
        <f t="shared" si="1926"/>
        <v>0</v>
      </c>
      <c r="AB3644" s="26">
        <f t="shared" si="1912"/>
        <v>6.7299999999999999E-2</v>
      </c>
      <c r="AC3644" s="27">
        <f t="shared" ref="AC3644:AC3651" si="1927">N3644</f>
        <v>17</v>
      </c>
      <c r="AD3644" s="27">
        <v>252</v>
      </c>
      <c r="AE3644" s="10">
        <f t="shared" si="1922"/>
        <v>1.0044034989999999</v>
      </c>
      <c r="AF3644" s="2">
        <f t="shared" si="1917"/>
        <v>26.933846389999999</v>
      </c>
      <c r="AG3644" s="2">
        <f t="shared" si="1906"/>
        <v>26.933846389999999</v>
      </c>
      <c r="AH3644" s="3" t="str">
        <f t="shared" si="1907"/>
        <v>-</v>
      </c>
      <c r="AI3644" s="4" t="str">
        <f t="shared" si="1923"/>
        <v>A+J=</v>
      </c>
      <c r="AJ3644" s="11">
        <f t="shared" si="1913"/>
        <v>44440</v>
      </c>
      <c r="AK3644" s="11"/>
      <c r="AL3644" s="4"/>
      <c r="AM3644" s="1"/>
      <c r="AN3644" s="11"/>
      <c r="AO3644" s="1"/>
      <c r="AP3644" s="1"/>
      <c r="AQ3644" s="1"/>
      <c r="AR3644" s="1"/>
      <c r="AS3644" s="6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</row>
    <row r="3645" spans="1:55" x14ac:dyDescent="0.2">
      <c r="A3645" s="144">
        <f t="shared" si="1908"/>
        <v>44434</v>
      </c>
      <c r="B3645" s="2">
        <f t="shared" si="1895"/>
        <v>6144.9866224869565</v>
      </c>
      <c r="C3645" s="2">
        <f t="shared" si="1909"/>
        <v>3809.9458292700001</v>
      </c>
      <c r="D3645" s="68">
        <f>SUM(Y3645:Y$3651)</f>
        <v>3809.9458292700001</v>
      </c>
      <c r="E3645" s="68">
        <f t="shared" si="1896"/>
        <v>0</v>
      </c>
      <c r="F3645" s="72">
        <f t="shared" si="1918"/>
        <v>5769.98</v>
      </c>
      <c r="G3645" s="3">
        <f>IF(N3645=1,VLOOKUP(A3644,[1]Plan1!$BG$69:$BI$188,3),G3644)</f>
        <v>5825.37</v>
      </c>
      <c r="H3645" s="11">
        <f t="shared" si="1919"/>
        <v>44350</v>
      </c>
      <c r="I3645" s="11">
        <f t="shared" si="1920"/>
        <v>44380</v>
      </c>
      <c r="J3645" s="26">
        <f t="shared" si="1897"/>
        <v>9.5996866540266623E-3</v>
      </c>
      <c r="K3645" s="11">
        <f t="shared" si="1910"/>
        <v>44440</v>
      </c>
      <c r="L3645" s="11">
        <f t="shared" si="1898"/>
        <v>44440</v>
      </c>
      <c r="M3645" s="1">
        <f t="shared" si="1911"/>
        <v>22</v>
      </c>
      <c r="N3645" s="1">
        <f t="shared" si="1914"/>
        <v>18</v>
      </c>
      <c r="O3645" s="2">
        <f t="shared" si="1899"/>
        <v>1.00784746</v>
      </c>
      <c r="P3645" s="10">
        <f t="shared" si="1925"/>
        <v>1.00530005</v>
      </c>
      <c r="Q3645" s="10">
        <f t="shared" si="1921"/>
        <v>1.7290081011755869</v>
      </c>
      <c r="R3645" s="2">
        <f t="shared" si="1924"/>
        <v>1.74257642</v>
      </c>
      <c r="S3645" s="2">
        <f t="shared" si="1915"/>
        <v>1.60539415</v>
      </c>
      <c r="T3645" s="2">
        <f t="shared" si="1900"/>
        <v>6116.4647461200002</v>
      </c>
      <c r="U3645" s="2">
        <f t="shared" si="1901"/>
        <v>2306.5189168569568</v>
      </c>
      <c r="V3645" s="2">
        <f t="shared" si="1902"/>
        <v>0</v>
      </c>
      <c r="W3645" s="2">
        <f t="shared" si="1903"/>
        <v>6116.4647461269569</v>
      </c>
      <c r="X3645" s="27">
        <f t="shared" si="1904"/>
        <v>0</v>
      </c>
      <c r="Y3645" s="2">
        <f t="shared" si="1916"/>
        <v>0</v>
      </c>
      <c r="Z3645" s="67">
        <f t="shared" si="1905"/>
        <v>0</v>
      </c>
      <c r="AA3645" s="2">
        <f t="shared" si="1926"/>
        <v>0</v>
      </c>
      <c r="AB3645" s="26">
        <f t="shared" si="1912"/>
        <v>6.7299999999999999E-2</v>
      </c>
      <c r="AC3645" s="27">
        <f t="shared" si="1927"/>
        <v>18</v>
      </c>
      <c r="AD3645" s="27">
        <v>252</v>
      </c>
      <c r="AE3645" s="10">
        <f t="shared" si="1922"/>
        <v>1.004663131</v>
      </c>
      <c r="AF3645" s="2">
        <f t="shared" si="1917"/>
        <v>28.52187636</v>
      </c>
      <c r="AG3645" s="2">
        <f t="shared" si="1906"/>
        <v>28.52187636</v>
      </c>
      <c r="AH3645" s="3" t="str">
        <f t="shared" si="1907"/>
        <v>-</v>
      </c>
      <c r="AI3645" s="4" t="str">
        <f t="shared" si="1923"/>
        <v>A+J=</v>
      </c>
      <c r="AJ3645" s="11">
        <f t="shared" si="1913"/>
        <v>44440</v>
      </c>
      <c r="AK3645" s="11"/>
      <c r="AL3645" s="4"/>
      <c r="AM3645" s="1"/>
      <c r="AN3645" s="11"/>
      <c r="AO3645" s="1"/>
      <c r="AP3645" s="1"/>
      <c r="AQ3645" s="1"/>
      <c r="AR3645" s="1"/>
      <c r="AS3645" s="6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</row>
    <row r="3646" spans="1:55" x14ac:dyDescent="0.2">
      <c r="A3646" s="144">
        <f t="shared" si="1908"/>
        <v>44435</v>
      </c>
      <c r="B3646" s="2">
        <f t="shared" si="1895"/>
        <v>6146.5750683869574</v>
      </c>
      <c r="C3646" s="2">
        <f t="shared" si="1909"/>
        <v>3809.9458292700001</v>
      </c>
      <c r="D3646" s="68">
        <f>SUM(Y3646:Y$3651)</f>
        <v>3809.9458292700001</v>
      </c>
      <c r="E3646" s="68">
        <f t="shared" si="1896"/>
        <v>0</v>
      </c>
      <c r="F3646" s="72">
        <f t="shared" si="1918"/>
        <v>5769.98</v>
      </c>
      <c r="G3646" s="3">
        <f>IF(N3646=1,VLOOKUP(A3645,[1]Plan1!$BG$69:$BI$188,3),G3645)</f>
        <v>5825.37</v>
      </c>
      <c r="H3646" s="11">
        <f t="shared" si="1919"/>
        <v>44350</v>
      </c>
      <c r="I3646" s="11">
        <f t="shared" si="1920"/>
        <v>44380</v>
      </c>
      <c r="J3646" s="26">
        <f t="shared" si="1897"/>
        <v>9.5996866540266623E-3</v>
      </c>
      <c r="K3646" s="11">
        <f t="shared" si="1910"/>
        <v>44440</v>
      </c>
      <c r="L3646" s="11">
        <f t="shared" si="1898"/>
        <v>44440</v>
      </c>
      <c r="M3646" s="1">
        <f t="shared" si="1911"/>
        <v>22</v>
      </c>
      <c r="N3646" s="1">
        <f t="shared" si="1914"/>
        <v>19</v>
      </c>
      <c r="O3646" s="2">
        <f t="shared" si="1899"/>
        <v>1.00828523</v>
      </c>
      <c r="P3646" s="10">
        <f t="shared" si="1925"/>
        <v>1.00530005</v>
      </c>
      <c r="Q3646" s="10">
        <f t="shared" si="1921"/>
        <v>1.7290081011755869</v>
      </c>
      <c r="R3646" s="2">
        <f t="shared" si="1924"/>
        <v>1.74333333</v>
      </c>
      <c r="S3646" s="2">
        <f t="shared" si="1915"/>
        <v>1.60539415</v>
      </c>
      <c r="T3646" s="2">
        <f t="shared" si="1900"/>
        <v>6116.4647461200002</v>
      </c>
      <c r="U3646" s="2">
        <f t="shared" si="1901"/>
        <v>2306.5189168569568</v>
      </c>
      <c r="V3646" s="2">
        <f t="shared" si="1902"/>
        <v>0</v>
      </c>
      <c r="W3646" s="2">
        <f t="shared" si="1903"/>
        <v>6116.4647461269569</v>
      </c>
      <c r="X3646" s="27">
        <f t="shared" si="1904"/>
        <v>0</v>
      </c>
      <c r="Y3646" s="2">
        <f t="shared" si="1916"/>
        <v>0</v>
      </c>
      <c r="Z3646" s="67">
        <f t="shared" si="1905"/>
        <v>0</v>
      </c>
      <c r="AA3646" s="2">
        <f t="shared" si="1926"/>
        <v>0</v>
      </c>
      <c r="AB3646" s="26">
        <f t="shared" si="1912"/>
        <v>6.7299999999999999E-2</v>
      </c>
      <c r="AC3646" s="27">
        <f t="shared" si="1927"/>
        <v>19</v>
      </c>
      <c r="AD3646" s="27">
        <v>252</v>
      </c>
      <c r="AE3646" s="10">
        <f t="shared" si="1922"/>
        <v>1.004922831</v>
      </c>
      <c r="AF3646" s="2">
        <f t="shared" si="1917"/>
        <v>30.11032226</v>
      </c>
      <c r="AG3646" s="2">
        <f t="shared" si="1906"/>
        <v>30.11032226</v>
      </c>
      <c r="AH3646" s="3" t="str">
        <f t="shared" si="1907"/>
        <v>-</v>
      </c>
      <c r="AI3646" s="4" t="str">
        <f t="shared" si="1923"/>
        <v>A+J=</v>
      </c>
      <c r="AJ3646" s="11">
        <f t="shared" si="1913"/>
        <v>44440</v>
      </c>
      <c r="AK3646" s="11"/>
      <c r="AL3646" s="4"/>
      <c r="AM3646" s="1"/>
      <c r="AN3646" s="11"/>
      <c r="AO3646" s="1"/>
      <c r="AP3646" s="1"/>
      <c r="AQ3646" s="1"/>
      <c r="AR3646" s="1"/>
      <c r="AS3646" s="6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</row>
    <row r="3647" spans="1:55" x14ac:dyDescent="0.2">
      <c r="A3647" s="144">
        <f t="shared" si="1908"/>
        <v>44436</v>
      </c>
      <c r="B3647" s="2">
        <f t="shared" si="1895"/>
        <v>6148.1639179669573</v>
      </c>
      <c r="C3647" s="2">
        <f t="shared" si="1909"/>
        <v>3809.9458292700001</v>
      </c>
      <c r="D3647" s="68">
        <f>SUM(Y3647:Y$3651)</f>
        <v>3809.9458292700001</v>
      </c>
      <c r="E3647" s="68">
        <f t="shared" si="1896"/>
        <v>0</v>
      </c>
      <c r="F3647" s="72">
        <f t="shared" si="1918"/>
        <v>5769.98</v>
      </c>
      <c r="G3647" s="3">
        <f>IF(N3647=1,VLOOKUP(A3646,[1]Plan1!$BG$69:$BI$188,3),G3646)</f>
        <v>5825.37</v>
      </c>
      <c r="H3647" s="11">
        <f t="shared" si="1919"/>
        <v>44350</v>
      </c>
      <c r="I3647" s="11">
        <f t="shared" si="1920"/>
        <v>44380</v>
      </c>
      <c r="J3647" s="26">
        <f t="shared" si="1897"/>
        <v>9.5996866540266623E-3</v>
      </c>
      <c r="K3647" s="11">
        <f t="shared" si="1910"/>
        <v>44440</v>
      </c>
      <c r="L3647" s="11">
        <f t="shared" si="1898"/>
        <v>44440</v>
      </c>
      <c r="M3647" s="1">
        <f t="shared" si="1911"/>
        <v>22</v>
      </c>
      <c r="N3647" s="1">
        <f t="shared" si="1914"/>
        <v>20</v>
      </c>
      <c r="O3647" s="2">
        <f t="shared" si="1899"/>
        <v>1.00872319</v>
      </c>
      <c r="P3647" s="10">
        <f t="shared" si="1925"/>
        <v>1.00530005</v>
      </c>
      <c r="Q3647" s="10">
        <f t="shared" si="1921"/>
        <v>1.7290081011755869</v>
      </c>
      <c r="R3647" s="2">
        <f t="shared" si="1924"/>
        <v>1.7440905600000001</v>
      </c>
      <c r="S3647" s="2">
        <f t="shared" si="1915"/>
        <v>1.60539415</v>
      </c>
      <c r="T3647" s="2">
        <f t="shared" si="1900"/>
        <v>6116.4647461200002</v>
      </c>
      <c r="U3647" s="2">
        <f t="shared" si="1901"/>
        <v>2306.5189168569568</v>
      </c>
      <c r="V3647" s="2">
        <f t="shared" si="1902"/>
        <v>0</v>
      </c>
      <c r="W3647" s="2">
        <f t="shared" si="1903"/>
        <v>6116.4647461269569</v>
      </c>
      <c r="X3647" s="27">
        <f t="shared" si="1904"/>
        <v>0</v>
      </c>
      <c r="Y3647" s="2">
        <f t="shared" si="1916"/>
        <v>0</v>
      </c>
      <c r="Z3647" s="67">
        <f t="shared" si="1905"/>
        <v>0</v>
      </c>
      <c r="AA3647" s="2">
        <f t="shared" si="1926"/>
        <v>0</v>
      </c>
      <c r="AB3647" s="26">
        <f t="shared" si="1912"/>
        <v>6.7299999999999999E-2</v>
      </c>
      <c r="AC3647" s="27">
        <f t="shared" si="1927"/>
        <v>20</v>
      </c>
      <c r="AD3647" s="27">
        <v>252</v>
      </c>
      <c r="AE3647" s="10">
        <f t="shared" si="1922"/>
        <v>1.0051825969999999</v>
      </c>
      <c r="AF3647" s="2">
        <f t="shared" si="1917"/>
        <v>31.699171840000002</v>
      </c>
      <c r="AG3647" s="2">
        <f t="shared" si="1906"/>
        <v>31.699171840000002</v>
      </c>
      <c r="AH3647" s="3" t="str">
        <f t="shared" si="1907"/>
        <v>-</v>
      </c>
      <c r="AI3647" s="4" t="str">
        <f t="shared" si="1923"/>
        <v>A+J=</v>
      </c>
      <c r="AJ3647" s="11">
        <f t="shared" si="1913"/>
        <v>44440</v>
      </c>
      <c r="AK3647" s="11"/>
      <c r="AL3647" s="4"/>
      <c r="AM3647" s="1"/>
      <c r="AN3647" s="11"/>
      <c r="AO3647" s="1"/>
      <c r="AP3647" s="1"/>
      <c r="AQ3647" s="1"/>
      <c r="AR3647" s="1"/>
      <c r="AS3647" s="6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</row>
    <row r="3648" spans="1:55" x14ac:dyDescent="0.2">
      <c r="A3648" s="144">
        <f t="shared" si="1908"/>
        <v>44437</v>
      </c>
      <c r="B3648" s="2">
        <f t="shared" si="1895"/>
        <v>6148.1639179669573</v>
      </c>
      <c r="C3648" s="2">
        <f t="shared" si="1909"/>
        <v>3809.9458292700001</v>
      </c>
      <c r="D3648" s="68">
        <f>SUM(Y3648:Y$3651)</f>
        <v>3809.9458292700001</v>
      </c>
      <c r="E3648" s="68">
        <f t="shared" si="1896"/>
        <v>0</v>
      </c>
      <c r="F3648" s="72">
        <f t="shared" si="1918"/>
        <v>5769.98</v>
      </c>
      <c r="G3648" s="3">
        <f>IF(N3648=1,VLOOKUP(A3647,[1]Plan1!$BG$69:$BI$188,3),G3647)</f>
        <v>5825.37</v>
      </c>
      <c r="H3648" s="11">
        <f t="shared" si="1919"/>
        <v>44350</v>
      </c>
      <c r="I3648" s="11">
        <f t="shared" si="1920"/>
        <v>44380</v>
      </c>
      <c r="J3648" s="26">
        <f t="shared" si="1897"/>
        <v>9.5996866540266623E-3</v>
      </c>
      <c r="K3648" s="11">
        <f t="shared" si="1910"/>
        <v>44440</v>
      </c>
      <c r="L3648" s="11">
        <f t="shared" si="1898"/>
        <v>44440</v>
      </c>
      <c r="M3648" s="1">
        <f t="shared" si="1911"/>
        <v>22</v>
      </c>
      <c r="N3648" s="1">
        <f t="shared" si="1914"/>
        <v>20</v>
      </c>
      <c r="O3648" s="2">
        <f t="shared" si="1899"/>
        <v>1.00872319</v>
      </c>
      <c r="P3648" s="10">
        <f t="shared" si="1925"/>
        <v>1.00530005</v>
      </c>
      <c r="Q3648" s="10">
        <f t="shared" si="1921"/>
        <v>1.7290081011755869</v>
      </c>
      <c r="R3648" s="2">
        <f t="shared" si="1924"/>
        <v>1.7440905600000001</v>
      </c>
      <c r="S3648" s="2">
        <f t="shared" si="1915"/>
        <v>1.60539415</v>
      </c>
      <c r="T3648" s="2">
        <f t="shared" si="1900"/>
        <v>6116.4647461200002</v>
      </c>
      <c r="U3648" s="2">
        <f t="shared" si="1901"/>
        <v>2306.5189168569568</v>
      </c>
      <c r="V3648" s="2">
        <f t="shared" si="1902"/>
        <v>0</v>
      </c>
      <c r="W3648" s="2">
        <f t="shared" si="1903"/>
        <v>6116.4647461269569</v>
      </c>
      <c r="X3648" s="27">
        <f t="shared" si="1904"/>
        <v>0</v>
      </c>
      <c r="Y3648" s="2">
        <f t="shared" si="1916"/>
        <v>0</v>
      </c>
      <c r="Z3648" s="67">
        <f t="shared" si="1905"/>
        <v>0</v>
      </c>
      <c r="AA3648" s="2">
        <f t="shared" si="1926"/>
        <v>0</v>
      </c>
      <c r="AB3648" s="26">
        <f t="shared" si="1912"/>
        <v>6.7299999999999999E-2</v>
      </c>
      <c r="AC3648" s="27">
        <f t="shared" si="1927"/>
        <v>20</v>
      </c>
      <c r="AD3648" s="27">
        <v>252</v>
      </c>
      <c r="AE3648" s="10">
        <f t="shared" si="1922"/>
        <v>1.0051825969999999</v>
      </c>
      <c r="AF3648" s="2">
        <f t="shared" si="1917"/>
        <v>31.699171840000002</v>
      </c>
      <c r="AG3648" s="2">
        <f t="shared" si="1906"/>
        <v>31.699171840000002</v>
      </c>
      <c r="AH3648" s="3" t="str">
        <f t="shared" si="1907"/>
        <v>-</v>
      </c>
      <c r="AI3648" s="4" t="str">
        <f t="shared" si="1923"/>
        <v>A+J=</v>
      </c>
      <c r="AJ3648" s="11">
        <f t="shared" si="1913"/>
        <v>44440</v>
      </c>
      <c r="AK3648" s="11"/>
      <c r="AL3648" s="4"/>
      <c r="AM3648" s="1"/>
      <c r="AN3648" s="11"/>
      <c r="AO3648" s="1"/>
      <c r="AP3648" s="1"/>
      <c r="AQ3648" s="1"/>
      <c r="AR3648" s="1"/>
      <c r="AS3648" s="6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</row>
    <row r="3649" spans="1:154" x14ac:dyDescent="0.2">
      <c r="A3649" s="144">
        <f t="shared" si="1908"/>
        <v>44438</v>
      </c>
      <c r="B3649" s="2">
        <f t="shared" si="1895"/>
        <v>6148.1639179669573</v>
      </c>
      <c r="C3649" s="2">
        <f t="shared" si="1909"/>
        <v>3809.9458292700001</v>
      </c>
      <c r="D3649" s="68">
        <f>SUM(Y3649:Y$3651)</f>
        <v>3809.9458292700001</v>
      </c>
      <c r="E3649" s="68">
        <f t="shared" si="1896"/>
        <v>0</v>
      </c>
      <c r="F3649" s="72">
        <f t="shared" si="1918"/>
        <v>5769.98</v>
      </c>
      <c r="G3649" s="3">
        <f>IF(N3649=1,VLOOKUP(A3648,[1]Plan1!$BG$69:$BI$188,3),G3648)</f>
        <v>5825.37</v>
      </c>
      <c r="H3649" s="11">
        <f t="shared" si="1919"/>
        <v>44350</v>
      </c>
      <c r="I3649" s="11">
        <f t="shared" si="1920"/>
        <v>44380</v>
      </c>
      <c r="J3649" s="26">
        <f t="shared" si="1897"/>
        <v>9.5996866540266623E-3</v>
      </c>
      <c r="K3649" s="11">
        <f t="shared" si="1910"/>
        <v>44440</v>
      </c>
      <c r="L3649" s="11">
        <f t="shared" si="1898"/>
        <v>44440</v>
      </c>
      <c r="M3649" s="1">
        <f t="shared" si="1911"/>
        <v>22</v>
      </c>
      <c r="N3649" s="1">
        <f t="shared" si="1914"/>
        <v>20</v>
      </c>
      <c r="O3649" s="2">
        <f t="shared" si="1899"/>
        <v>1.00872319</v>
      </c>
      <c r="P3649" s="10">
        <f t="shared" si="1925"/>
        <v>1.00530005</v>
      </c>
      <c r="Q3649" s="10">
        <f t="shared" si="1921"/>
        <v>1.7290081011755869</v>
      </c>
      <c r="R3649" s="2">
        <f t="shared" si="1924"/>
        <v>1.7440905600000001</v>
      </c>
      <c r="S3649" s="2">
        <f t="shared" si="1915"/>
        <v>1.60539415</v>
      </c>
      <c r="T3649" s="2">
        <f t="shared" si="1900"/>
        <v>6116.4647461200002</v>
      </c>
      <c r="U3649" s="2">
        <f t="shared" si="1901"/>
        <v>2306.5189168569568</v>
      </c>
      <c r="V3649" s="2">
        <f t="shared" si="1902"/>
        <v>0</v>
      </c>
      <c r="W3649" s="2">
        <f t="shared" si="1903"/>
        <v>6116.4647461269569</v>
      </c>
      <c r="X3649" s="27">
        <f t="shared" si="1904"/>
        <v>0</v>
      </c>
      <c r="Y3649" s="2">
        <f t="shared" si="1916"/>
        <v>0</v>
      </c>
      <c r="Z3649" s="67">
        <f t="shared" si="1905"/>
        <v>0</v>
      </c>
      <c r="AA3649" s="2">
        <f t="shared" si="1926"/>
        <v>0</v>
      </c>
      <c r="AB3649" s="26">
        <f t="shared" si="1912"/>
        <v>6.7299999999999999E-2</v>
      </c>
      <c r="AC3649" s="27">
        <f t="shared" si="1927"/>
        <v>20</v>
      </c>
      <c r="AD3649" s="27">
        <v>252</v>
      </c>
      <c r="AE3649" s="10">
        <f t="shared" si="1922"/>
        <v>1.0051825969999999</v>
      </c>
      <c r="AF3649" s="2">
        <f t="shared" si="1917"/>
        <v>31.699171840000002</v>
      </c>
      <c r="AG3649" s="2">
        <f t="shared" si="1906"/>
        <v>31.699171840000002</v>
      </c>
      <c r="AH3649" s="3" t="str">
        <f t="shared" si="1907"/>
        <v>-</v>
      </c>
      <c r="AI3649" s="4" t="str">
        <f t="shared" si="1923"/>
        <v>A+J=</v>
      </c>
      <c r="AJ3649" s="11">
        <f t="shared" si="1913"/>
        <v>44440</v>
      </c>
      <c r="AK3649" s="11"/>
      <c r="AL3649" s="4"/>
      <c r="AM3649" s="1"/>
      <c r="AN3649" s="11"/>
      <c r="AO3649" s="1"/>
      <c r="AP3649" s="1"/>
      <c r="AQ3649" s="1"/>
      <c r="AR3649" s="1"/>
      <c r="AS3649" s="6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</row>
    <row r="3650" spans="1:154" x14ac:dyDescent="0.2">
      <c r="A3650" s="144">
        <f t="shared" si="1908"/>
        <v>44439</v>
      </c>
      <c r="B3650" s="2">
        <f t="shared" si="1895"/>
        <v>6149.7531834669571</v>
      </c>
      <c r="C3650" s="2">
        <f t="shared" si="1909"/>
        <v>3809.9458292700001</v>
      </c>
      <c r="D3650" s="68">
        <f>SUM(Y3650:Y$3651)</f>
        <v>3809.9458292700001</v>
      </c>
      <c r="E3650" s="68">
        <f t="shared" si="1896"/>
        <v>0</v>
      </c>
      <c r="F3650" s="72">
        <f t="shared" si="1918"/>
        <v>5769.98</v>
      </c>
      <c r="G3650" s="3">
        <f>IF(N3650=1,VLOOKUP(A3649,[1]Plan1!$BG$69:$BI$188,3),G3649)</f>
        <v>5825.37</v>
      </c>
      <c r="H3650" s="11">
        <f t="shared" si="1919"/>
        <v>44350</v>
      </c>
      <c r="I3650" s="11">
        <f t="shared" si="1920"/>
        <v>44380</v>
      </c>
      <c r="J3650" s="26">
        <f t="shared" si="1897"/>
        <v>9.5996866540266623E-3</v>
      </c>
      <c r="K3650" s="11">
        <f t="shared" si="1910"/>
        <v>44440</v>
      </c>
      <c r="L3650" s="11">
        <f t="shared" si="1898"/>
        <v>44440</v>
      </c>
      <c r="M3650" s="1">
        <f t="shared" si="1911"/>
        <v>22</v>
      </c>
      <c r="N3650" s="1">
        <f t="shared" si="1914"/>
        <v>21</v>
      </c>
      <c r="O3650" s="2">
        <f t="shared" si="1899"/>
        <v>1.0091613399999999</v>
      </c>
      <c r="P3650" s="10">
        <f t="shared" si="1925"/>
        <v>1.00530005</v>
      </c>
      <c r="Q3650" s="10">
        <f t="shared" si="1921"/>
        <v>1.7290081011755869</v>
      </c>
      <c r="R3650" s="2">
        <f t="shared" si="1924"/>
        <v>1.7448481300000001</v>
      </c>
      <c r="S3650" s="2">
        <f t="shared" si="1915"/>
        <v>1.60539415</v>
      </c>
      <c r="T3650" s="2">
        <f t="shared" si="1900"/>
        <v>6116.4647461200002</v>
      </c>
      <c r="U3650" s="2">
        <f t="shared" si="1901"/>
        <v>2306.5189168569568</v>
      </c>
      <c r="V3650" s="2">
        <f t="shared" si="1902"/>
        <v>0</v>
      </c>
      <c r="W3650" s="2">
        <f t="shared" si="1903"/>
        <v>6116.4647461269569</v>
      </c>
      <c r="X3650" s="27">
        <f t="shared" si="1904"/>
        <v>0</v>
      </c>
      <c r="Y3650" s="2">
        <f t="shared" si="1916"/>
        <v>0</v>
      </c>
      <c r="Z3650" s="67">
        <f t="shared" si="1905"/>
        <v>0</v>
      </c>
      <c r="AA3650" s="2">
        <f t="shared" si="1926"/>
        <v>0</v>
      </c>
      <c r="AB3650" s="26">
        <f t="shared" si="1912"/>
        <v>6.7299999999999999E-2</v>
      </c>
      <c r="AC3650" s="27">
        <f t="shared" si="1927"/>
        <v>21</v>
      </c>
      <c r="AD3650" s="27">
        <v>252</v>
      </c>
      <c r="AE3650" s="10">
        <f t="shared" si="1922"/>
        <v>1.0054424310000001</v>
      </c>
      <c r="AF3650" s="2">
        <f t="shared" si="1917"/>
        <v>33.288437340000002</v>
      </c>
      <c r="AG3650" s="2">
        <f t="shared" si="1906"/>
        <v>33.288437340000002</v>
      </c>
      <c r="AH3650" s="3" t="str">
        <f t="shared" si="1907"/>
        <v>-</v>
      </c>
      <c r="AI3650" s="4" t="str">
        <f t="shared" si="1923"/>
        <v>A+J=</v>
      </c>
      <c r="AJ3650" s="11">
        <f t="shared" si="1913"/>
        <v>44440</v>
      </c>
      <c r="AK3650" s="11"/>
      <c r="AL3650" s="4"/>
      <c r="AM3650" s="1"/>
      <c r="AN3650" s="11"/>
      <c r="AO3650" s="1"/>
      <c r="AP3650" s="1"/>
      <c r="AQ3650" s="1"/>
      <c r="AR3650" s="1"/>
      <c r="AS3650" s="6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</row>
    <row r="3651" spans="1:154" x14ac:dyDescent="0.2">
      <c r="A3651" s="143">
        <f t="shared" si="1908"/>
        <v>44440</v>
      </c>
      <c r="B3651" s="73">
        <f t="shared" si="1895"/>
        <v>6151.3428587669569</v>
      </c>
      <c r="C3651" s="73">
        <f t="shared" si="1909"/>
        <v>3809.9458292700001</v>
      </c>
      <c r="D3651" s="74">
        <f>SUM(Y3651:Y$3651)</f>
        <v>3809.9458292700001</v>
      </c>
      <c r="E3651" s="74">
        <f t="shared" si="1896"/>
        <v>0</v>
      </c>
      <c r="F3651" s="75">
        <f t="shared" si="1918"/>
        <v>5769.98</v>
      </c>
      <c r="G3651" s="76">
        <f>IF(N3651=1,VLOOKUP(A3650,[1]Plan1!$BG$69:$BI$188,3),G3650)</f>
        <v>5825.37</v>
      </c>
      <c r="H3651" s="16">
        <f t="shared" si="1919"/>
        <v>44350</v>
      </c>
      <c r="I3651" s="16">
        <f t="shared" si="1920"/>
        <v>44380</v>
      </c>
      <c r="J3651" s="77">
        <f t="shared" si="1897"/>
        <v>9.5996866540266623E-3</v>
      </c>
      <c r="K3651" s="16"/>
      <c r="L3651" s="16">
        <f t="shared" si="1898"/>
        <v>44440</v>
      </c>
      <c r="M3651" s="38">
        <f t="shared" si="1911"/>
        <v>22</v>
      </c>
      <c r="N3651" s="38">
        <f t="shared" si="1914"/>
        <v>22</v>
      </c>
      <c r="O3651" s="73">
        <f t="shared" si="1899"/>
        <v>1.00959968</v>
      </c>
      <c r="P3651" s="78">
        <f t="shared" si="1925"/>
        <v>1.00530005</v>
      </c>
      <c r="Q3651" s="78">
        <f t="shared" si="1921"/>
        <v>1.7290081011755869</v>
      </c>
      <c r="R3651" s="73">
        <f t="shared" si="1924"/>
        <v>1.7456060200000001</v>
      </c>
      <c r="S3651" s="73">
        <f t="shared" si="1915"/>
        <v>1.60539415</v>
      </c>
      <c r="T3651" s="73">
        <f t="shared" si="1900"/>
        <v>6116.4647461200002</v>
      </c>
      <c r="U3651" s="73">
        <f t="shared" si="1901"/>
        <v>2306.5189168569568</v>
      </c>
      <c r="V3651" s="73">
        <f t="shared" si="1902"/>
        <v>0</v>
      </c>
      <c r="W3651" s="73">
        <f t="shared" si="1903"/>
        <v>6116.4647461269569</v>
      </c>
      <c r="X3651" s="79">
        <f t="shared" si="1904"/>
        <v>119</v>
      </c>
      <c r="Y3651" s="73">
        <f t="shared" si="1916"/>
        <v>3809.9458292700001</v>
      </c>
      <c r="Z3651" s="80">
        <f t="shared" si="1905"/>
        <v>1</v>
      </c>
      <c r="AA3651" s="73">
        <f t="shared" si="1926"/>
        <v>6116.4647461200002</v>
      </c>
      <c r="AB3651" s="77">
        <f t="shared" si="1912"/>
        <v>6.7299999999999999E-2</v>
      </c>
      <c r="AC3651" s="79">
        <f t="shared" si="1927"/>
        <v>22</v>
      </c>
      <c r="AD3651" s="79">
        <v>252</v>
      </c>
      <c r="AE3651" s="78">
        <f t="shared" si="1922"/>
        <v>1.005702332</v>
      </c>
      <c r="AF3651" s="73">
        <f t="shared" si="1917"/>
        <v>34.878112639999998</v>
      </c>
      <c r="AG3651" s="73">
        <f t="shared" si="1906"/>
        <v>34.878112639999998</v>
      </c>
      <c r="AH3651" s="76">
        <f t="shared" si="1907"/>
        <v>6151.3428587600001</v>
      </c>
      <c r="AI3651" s="81" t="str">
        <f t="shared" si="1923"/>
        <v>A+J=</v>
      </c>
      <c r="AJ3651" s="16">
        <f t="shared" si="1913"/>
        <v>44440</v>
      </c>
      <c r="AK3651" s="16"/>
      <c r="AL3651" s="81"/>
      <c r="AM3651" s="38"/>
      <c r="AN3651" s="16"/>
      <c r="AO3651" s="38"/>
      <c r="AP3651" s="38"/>
      <c r="AQ3651" s="38"/>
      <c r="AR3651" s="38"/>
      <c r="AS3651" s="66"/>
      <c r="AT3651" s="38"/>
      <c r="AU3651" s="38"/>
      <c r="AV3651" s="38"/>
      <c r="AW3651" s="38"/>
      <c r="AX3651" s="38"/>
      <c r="AY3651" s="38"/>
      <c r="AZ3651" s="38"/>
      <c r="BA3651" s="38"/>
      <c r="BB3651" s="38"/>
      <c r="BC3651" s="38"/>
      <c r="BD3651" s="38"/>
      <c r="BE3651" s="38"/>
      <c r="BF3651" s="38"/>
      <c r="BG3651" s="38"/>
      <c r="BH3651" s="38"/>
      <c r="BI3651" s="38"/>
      <c r="BJ3651" s="38"/>
      <c r="BK3651" s="38"/>
      <c r="BL3651" s="38"/>
      <c r="BM3651" s="38"/>
      <c r="BN3651" s="38"/>
      <c r="BO3651" s="38"/>
      <c r="BP3651" s="38"/>
      <c r="BQ3651" s="38"/>
      <c r="BR3651" s="38"/>
      <c r="BS3651" s="38"/>
      <c r="BT3651" s="38"/>
      <c r="BU3651" s="38"/>
      <c r="BV3651" s="38"/>
      <c r="BW3651" s="38"/>
      <c r="BX3651" s="38"/>
      <c r="BY3651" s="38"/>
      <c r="BZ3651" s="38"/>
      <c r="CA3651" s="38"/>
      <c r="CB3651" s="38"/>
      <c r="CC3651" s="38"/>
      <c r="CD3651" s="38"/>
      <c r="CE3651" s="38"/>
      <c r="CF3651" s="38"/>
      <c r="CG3651" s="38"/>
      <c r="CH3651" s="38"/>
      <c r="CI3651" s="38"/>
      <c r="CJ3651" s="38"/>
      <c r="CK3651" s="38"/>
      <c r="CL3651" s="38"/>
      <c r="CM3651" s="38"/>
      <c r="CN3651" s="38"/>
      <c r="CO3651" s="38"/>
      <c r="CP3651" s="38"/>
      <c r="CQ3651" s="38"/>
      <c r="CR3651" s="38"/>
      <c r="CS3651" s="38"/>
      <c r="CT3651" s="38"/>
      <c r="CU3651" s="38"/>
      <c r="CV3651" s="38"/>
      <c r="CW3651" s="38"/>
      <c r="CX3651" s="38"/>
      <c r="CY3651" s="38"/>
      <c r="CZ3651" s="38"/>
      <c r="DA3651" s="38"/>
      <c r="DB3651" s="38"/>
      <c r="DC3651" s="38"/>
      <c r="DD3651" s="38"/>
      <c r="DE3651" s="38"/>
      <c r="DF3651" s="38"/>
      <c r="DG3651" s="38"/>
      <c r="DH3651" s="38"/>
      <c r="DI3651" s="38"/>
      <c r="DJ3651" s="38"/>
      <c r="DK3651" s="38"/>
      <c r="DL3651" s="38"/>
      <c r="DM3651" s="38"/>
      <c r="DN3651" s="38"/>
      <c r="DO3651" s="38"/>
      <c r="DP3651" s="38"/>
      <c r="DQ3651" s="38"/>
      <c r="DR3651" s="38"/>
      <c r="DS3651" s="38"/>
      <c r="DT3651" s="38"/>
      <c r="DU3651" s="38"/>
      <c r="DV3651" s="38"/>
      <c r="DW3651" s="38"/>
      <c r="DX3651" s="38"/>
      <c r="DY3651" s="38"/>
      <c r="DZ3651" s="38"/>
      <c r="EA3651" s="38"/>
      <c r="EB3651" s="38"/>
      <c r="EC3651" s="38"/>
      <c r="ED3651" s="38"/>
      <c r="EE3651" s="38"/>
      <c r="EF3651" s="38"/>
      <c r="EG3651" s="38"/>
      <c r="EH3651" s="38"/>
      <c r="EI3651" s="38"/>
      <c r="EJ3651" s="38"/>
      <c r="EK3651" s="38"/>
      <c r="EL3651" s="38"/>
      <c r="EM3651" s="38"/>
      <c r="EN3651" s="38"/>
      <c r="EO3651" s="38"/>
      <c r="EP3651" s="38"/>
      <c r="EQ3651" s="38"/>
      <c r="ER3651" s="38"/>
      <c r="ES3651" s="38"/>
      <c r="ET3651" s="38"/>
      <c r="EU3651" s="38"/>
      <c r="EV3651" s="38"/>
      <c r="EW3651" s="38"/>
      <c r="EX3651" s="38"/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2017-01-23T13:48:00Z</dcterms:created>
  <dcterms:modified xsi:type="dcterms:W3CDTF">2022-07-29T16:22:37Z</dcterms:modified>
</cp:coreProperties>
</file>